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pcholdings.sharepoint.com/sites/MPCEmbroidery/Shared/Milton Keynes/Admin/"/>
    </mc:Choice>
  </mc:AlternateContent>
  <xr:revisionPtr revIDLastSave="1505" documentId="6_{FB1DE634-71C5-42C1-82DD-4647E00451DE}" xr6:coauthVersionLast="47" xr6:coauthVersionMax="47" xr10:uidLastSave="{715C7492-7BD5-49D5-9AD4-8E926C55A25C}"/>
  <bookViews>
    <workbookView xWindow="-120" yWindow="-120" windowWidth="29040" windowHeight="15840" tabRatio="621" activeTab="3" xr2:uid="{5E990CB6-3BEE-43C9-B331-76EAEA292005}"/>
  </bookViews>
  <sheets>
    <sheet name="Peter Millar" sheetId="1" r:id="rId1"/>
    <sheet name="PM Yearly Analysis" sheetId="23" r:id="rId2"/>
    <sheet name="Commission" sheetId="16" r:id="rId3"/>
    <sheet name="Direct Sales" sheetId="18" r:id="rId4"/>
    <sheet name="Purchase Orders" sheetId="19" r:id="rId5"/>
    <sheet name="Stock" sheetId="20" r:id="rId6"/>
    <sheet name="££" sheetId="21" r:id="rId7"/>
    <sheet name="PETE REFS" sheetId="22" r:id="rId8"/>
  </sheets>
  <externalReferences>
    <externalReference r:id="rId9"/>
  </externalReferences>
  <definedNames>
    <definedName name="_xlnm._FilterDatabase" localSheetId="7" hidden="1">'PETE REFS'!$B$1:$B$716</definedName>
    <definedName name="_xlnm._FilterDatabase" localSheetId="0" hidden="1">'Peter Millar'!$H$1:$H$290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8" i="21" l="1"/>
  <c r="U8" i="21"/>
  <c r="T8" i="21"/>
  <c r="S501" i="19"/>
  <c r="V501" i="19" s="1"/>
  <c r="O6307" i="1" l="1"/>
  <c r="K6308" i="1"/>
  <c r="J6308" i="1"/>
  <c r="I6308" i="1"/>
  <c r="B6308" i="1"/>
  <c r="K6307" i="1"/>
  <c r="J6307" i="1"/>
  <c r="I6307" i="1"/>
  <c r="B6307" i="1"/>
  <c r="K6306" i="1"/>
  <c r="J6306" i="1"/>
  <c r="I6306" i="1"/>
  <c r="B6306" i="1"/>
  <c r="K6305" i="1"/>
  <c r="J6305" i="1"/>
  <c r="I6305" i="1"/>
  <c r="B6305" i="1"/>
  <c r="K6304" i="1"/>
  <c r="J6304" i="1"/>
  <c r="I6304" i="1"/>
  <c r="B6304" i="1"/>
  <c r="K6303" i="1"/>
  <c r="J6303" i="1"/>
  <c r="I6303" i="1"/>
  <c r="B6303" i="1"/>
  <c r="K6302" i="1"/>
  <c r="J6302" i="1"/>
  <c r="I6302" i="1"/>
  <c r="B6302" i="1"/>
  <c r="K6301" i="1"/>
  <c r="J6301" i="1"/>
  <c r="I6301" i="1"/>
  <c r="B6301" i="1"/>
  <c r="K6300" i="1"/>
  <c r="J6300" i="1"/>
  <c r="I6300" i="1"/>
  <c r="B6300" i="1"/>
  <c r="K6299" i="1"/>
  <c r="J6299" i="1"/>
  <c r="I6299" i="1"/>
  <c r="B6299" i="1"/>
  <c r="K6298" i="1"/>
  <c r="J6298" i="1"/>
  <c r="I6298" i="1"/>
  <c r="B6298" i="1"/>
  <c r="K6297" i="1" l="1"/>
  <c r="J6297" i="1"/>
  <c r="I6297" i="1"/>
  <c r="B6297" i="1"/>
  <c r="K6296" i="1"/>
  <c r="J6296" i="1"/>
  <c r="I6296" i="1"/>
  <c r="B6296" i="1"/>
  <c r="K6295" i="1"/>
  <c r="J6295" i="1"/>
  <c r="I6295" i="1"/>
  <c r="B6295" i="1"/>
  <c r="K6294" i="1"/>
  <c r="J6294" i="1"/>
  <c r="I6294" i="1"/>
  <c r="B6294" i="1"/>
  <c r="K6293" i="1"/>
  <c r="J6293" i="1"/>
  <c r="I6293" i="1"/>
  <c r="B6293" i="1"/>
  <c r="K6292" i="1"/>
  <c r="J6292" i="1"/>
  <c r="I6292" i="1"/>
  <c r="B6292" i="1"/>
  <c r="K6291" i="1"/>
  <c r="J6291" i="1"/>
  <c r="I6291" i="1"/>
  <c r="B6291" i="1"/>
  <c r="K6290" i="1"/>
  <c r="J6290" i="1"/>
  <c r="I6290" i="1"/>
  <c r="B6290" i="1"/>
  <c r="K6289" i="1"/>
  <c r="J6289" i="1"/>
  <c r="I6289" i="1"/>
  <c r="B6289" i="1"/>
  <c r="K6288" i="1"/>
  <c r="J6288" i="1"/>
  <c r="I6288" i="1"/>
  <c r="B6288" i="1"/>
  <c r="K6287" i="1"/>
  <c r="J6287" i="1"/>
  <c r="I6287" i="1"/>
  <c r="B6287" i="1"/>
  <c r="I6286" i="1"/>
  <c r="I6285" i="1"/>
  <c r="I6284" i="1"/>
  <c r="I6283" i="1"/>
  <c r="I6282" i="1"/>
  <c r="I6281" i="1"/>
  <c r="K6286" i="1"/>
  <c r="J6286" i="1"/>
  <c r="B6286" i="1"/>
  <c r="K6285" i="1"/>
  <c r="J6285" i="1"/>
  <c r="B6285" i="1"/>
  <c r="K6284" i="1"/>
  <c r="J6284" i="1"/>
  <c r="B6284" i="1"/>
  <c r="K6283" i="1"/>
  <c r="J6283" i="1"/>
  <c r="B6283" i="1"/>
  <c r="K6282" i="1"/>
  <c r="J6282" i="1"/>
  <c r="B6282" i="1"/>
  <c r="K6281" i="1"/>
  <c r="J6281" i="1"/>
  <c r="B6281" i="1"/>
  <c r="K6280" i="1"/>
  <c r="J6280" i="1"/>
  <c r="B6280" i="1"/>
  <c r="K6279" i="1"/>
  <c r="J6279" i="1"/>
  <c r="I6279" i="1"/>
  <c r="B6279" i="1"/>
  <c r="K6278" i="1" l="1"/>
  <c r="J6278" i="1"/>
  <c r="I6278" i="1"/>
  <c r="B6278" i="1"/>
  <c r="K6277" i="1"/>
  <c r="J6277" i="1"/>
  <c r="I6277" i="1"/>
  <c r="B6277" i="1"/>
  <c r="K6276" i="1"/>
  <c r="J6276" i="1"/>
  <c r="I6276" i="1"/>
  <c r="B6276" i="1"/>
  <c r="K6275" i="1"/>
  <c r="J6275" i="1"/>
  <c r="I6275" i="1"/>
  <c r="B6275" i="1"/>
  <c r="K6274" i="1"/>
  <c r="J6274" i="1"/>
  <c r="I6274" i="1"/>
  <c r="B6274" i="1"/>
  <c r="K6273" i="1"/>
  <c r="J6273" i="1"/>
  <c r="I6273" i="1"/>
  <c r="B6273" i="1"/>
  <c r="K6272" i="1"/>
  <c r="J6272" i="1"/>
  <c r="I6272" i="1"/>
  <c r="B6272" i="1"/>
  <c r="K6271" i="1"/>
  <c r="J6271" i="1"/>
  <c r="I6271" i="1"/>
  <c r="B6271" i="1"/>
  <c r="K6270" i="1"/>
  <c r="J6270" i="1"/>
  <c r="I6270" i="1"/>
  <c r="B6270" i="1"/>
  <c r="K6269" i="1"/>
  <c r="J6269" i="1"/>
  <c r="I6269" i="1"/>
  <c r="B6269" i="1"/>
  <c r="K6268" i="1"/>
  <c r="J6268" i="1"/>
  <c r="I6268" i="1"/>
  <c r="B6268" i="1"/>
  <c r="I6267" i="1"/>
  <c r="I6266" i="1"/>
  <c r="K6267" i="1"/>
  <c r="J6267" i="1"/>
  <c r="B6267" i="1"/>
  <c r="K6266" i="1"/>
  <c r="J6266" i="1"/>
  <c r="B6266" i="1"/>
  <c r="K6265" i="1"/>
  <c r="J6265" i="1"/>
  <c r="B6265" i="1"/>
  <c r="V500" i="19"/>
  <c r="K6264" i="1" l="1"/>
  <c r="J6264" i="1"/>
  <c r="I6264" i="1"/>
  <c r="B6264" i="1"/>
  <c r="K6263" i="1"/>
  <c r="J6263" i="1"/>
  <c r="I6263" i="1"/>
  <c r="B6263" i="1"/>
  <c r="K6262" i="1"/>
  <c r="J6262" i="1"/>
  <c r="I6262" i="1"/>
  <c r="B6262" i="1"/>
  <c r="K6261" i="1"/>
  <c r="J6261" i="1"/>
  <c r="I6261" i="1"/>
  <c r="B6261" i="1"/>
  <c r="K6260" i="1"/>
  <c r="J6260" i="1"/>
  <c r="I6260" i="1"/>
  <c r="B6260" i="1"/>
  <c r="K6259" i="1"/>
  <c r="J6259" i="1"/>
  <c r="I6259" i="1"/>
  <c r="B6259" i="1"/>
  <c r="K6258" i="1"/>
  <c r="J6258" i="1"/>
  <c r="I6258" i="1"/>
  <c r="B6258" i="1"/>
  <c r="K6257" i="1"/>
  <c r="J6257" i="1"/>
  <c r="I6257" i="1"/>
  <c r="B6257" i="1"/>
  <c r="K6256" i="1"/>
  <c r="J6256" i="1"/>
  <c r="I6256" i="1"/>
  <c r="B6256" i="1"/>
  <c r="K6255" i="1"/>
  <c r="J6255" i="1"/>
  <c r="I6255" i="1"/>
  <c r="B6255" i="1"/>
  <c r="K6254" i="1"/>
  <c r="J6254" i="1"/>
  <c r="I6254" i="1"/>
  <c r="B6254" i="1"/>
  <c r="K6253" i="1"/>
  <c r="J6253" i="1"/>
  <c r="I6253" i="1"/>
  <c r="B6253" i="1"/>
  <c r="K6252" i="1"/>
  <c r="J6252" i="1"/>
  <c r="I6252" i="1"/>
  <c r="B6252" i="1"/>
  <c r="K6251" i="1"/>
  <c r="J6251" i="1"/>
  <c r="I6251" i="1"/>
  <c r="B6251" i="1"/>
  <c r="K6250" i="1"/>
  <c r="J6250" i="1"/>
  <c r="I6250" i="1"/>
  <c r="B6250" i="1"/>
  <c r="V3" i="21" l="1"/>
  <c r="V1" i="21"/>
  <c r="K6249" i="1"/>
  <c r="J6249" i="1"/>
  <c r="I6249" i="1"/>
  <c r="B6249" i="1"/>
  <c r="K6248" i="1"/>
  <c r="J6248" i="1"/>
  <c r="I6248" i="1"/>
  <c r="B6248" i="1"/>
  <c r="K6247" i="1"/>
  <c r="J6247" i="1"/>
  <c r="I6247" i="1"/>
  <c r="B6247" i="1"/>
  <c r="K6246" i="1"/>
  <c r="J6246" i="1"/>
  <c r="I6246" i="1"/>
  <c r="B6246" i="1"/>
  <c r="K6245" i="1"/>
  <c r="J6245" i="1"/>
  <c r="I6245" i="1"/>
  <c r="B6245" i="1"/>
  <c r="K6244" i="1"/>
  <c r="J6244" i="1"/>
  <c r="I6244" i="1"/>
  <c r="B6244" i="1"/>
  <c r="K6243" i="1"/>
  <c r="J6243" i="1"/>
  <c r="I6243" i="1"/>
  <c r="B6243" i="1"/>
  <c r="K6242" i="1"/>
  <c r="J6242" i="1"/>
  <c r="I6242" i="1"/>
  <c r="B6242" i="1"/>
  <c r="K6241" i="1"/>
  <c r="J6241" i="1"/>
  <c r="I6241" i="1"/>
  <c r="B6241" i="1"/>
  <c r="K6240" i="1"/>
  <c r="J6240" i="1"/>
  <c r="I6240" i="1"/>
  <c r="B6240" i="1"/>
  <c r="K6239" i="1"/>
  <c r="J6239" i="1"/>
  <c r="I6239" i="1"/>
  <c r="B6239" i="1"/>
  <c r="K6238" i="1"/>
  <c r="J6238" i="1"/>
  <c r="I6238" i="1"/>
  <c r="B6238" i="1"/>
  <c r="K6237" i="1"/>
  <c r="J6237" i="1"/>
  <c r="I6237" i="1"/>
  <c r="B6237" i="1"/>
  <c r="K6236" i="1"/>
  <c r="J6236" i="1"/>
  <c r="I6236" i="1"/>
  <c r="B6236" i="1"/>
  <c r="K6235" i="1"/>
  <c r="J6235" i="1"/>
  <c r="I6235" i="1"/>
  <c r="B6235" i="1"/>
  <c r="K6234" i="1"/>
  <c r="J6234" i="1"/>
  <c r="I6234" i="1"/>
  <c r="B6234" i="1"/>
  <c r="K6233" i="1"/>
  <c r="J6233" i="1"/>
  <c r="I6233" i="1"/>
  <c r="B6233" i="1"/>
  <c r="K6232" i="1"/>
  <c r="J6232" i="1"/>
  <c r="I6232" i="1"/>
  <c r="B6232" i="1"/>
  <c r="K6231" i="1"/>
  <c r="J6231" i="1"/>
  <c r="I6231" i="1"/>
  <c r="B6231" i="1"/>
  <c r="K6230" i="1"/>
  <c r="J6230" i="1"/>
  <c r="I6230" i="1"/>
  <c r="B6230" i="1"/>
  <c r="K6229" i="1"/>
  <c r="J6229" i="1"/>
  <c r="I6229" i="1"/>
  <c r="B6229" i="1"/>
  <c r="K6228" i="1"/>
  <c r="J6228" i="1"/>
  <c r="I6228" i="1"/>
  <c r="B6228" i="1"/>
  <c r="K6227" i="1"/>
  <c r="J6227" i="1"/>
  <c r="I6227" i="1"/>
  <c r="B6227" i="1"/>
  <c r="K6226" i="1"/>
  <c r="J6226" i="1"/>
  <c r="I6226" i="1"/>
  <c r="B6226" i="1"/>
  <c r="K6225" i="1"/>
  <c r="J6225" i="1"/>
  <c r="I6225" i="1"/>
  <c r="B6225" i="1"/>
  <c r="K6224" i="1"/>
  <c r="J6224" i="1"/>
  <c r="I6224" i="1"/>
  <c r="B6224" i="1"/>
  <c r="K6223" i="1"/>
  <c r="J6223" i="1"/>
  <c r="I6223" i="1"/>
  <c r="B6223" i="1"/>
  <c r="K6222" i="1"/>
  <c r="J6222" i="1"/>
  <c r="I6222" i="1"/>
  <c r="B6222" i="1"/>
  <c r="K6221" i="1"/>
  <c r="J6221" i="1"/>
  <c r="I6221" i="1"/>
  <c r="B6221" i="1"/>
  <c r="K6220" i="1"/>
  <c r="J6220" i="1"/>
  <c r="I6220" i="1"/>
  <c r="B6220" i="1"/>
  <c r="K6219" i="1"/>
  <c r="J6219" i="1"/>
  <c r="I6219" i="1"/>
  <c r="B6219" i="1"/>
  <c r="K6218" i="1"/>
  <c r="J6218" i="1"/>
  <c r="I6218" i="1"/>
  <c r="B6218" i="1"/>
  <c r="K6217" i="1"/>
  <c r="J6217" i="1"/>
  <c r="I6217" i="1"/>
  <c r="B6217" i="1"/>
  <c r="K6216" i="1"/>
  <c r="J6216" i="1"/>
  <c r="I6216" i="1"/>
  <c r="B6216" i="1"/>
  <c r="K6215" i="1"/>
  <c r="J6215" i="1"/>
  <c r="I6215" i="1"/>
  <c r="B6215" i="1"/>
  <c r="K6214" i="1"/>
  <c r="J6214" i="1"/>
  <c r="I6214" i="1"/>
  <c r="B6214" i="1"/>
  <c r="K6213" i="1"/>
  <c r="J6213" i="1"/>
  <c r="I6213" i="1"/>
  <c r="B6213" i="1"/>
  <c r="K6212" i="1"/>
  <c r="J6212" i="1"/>
  <c r="I6212" i="1"/>
  <c r="B6212" i="1"/>
  <c r="K6211" i="1"/>
  <c r="J6211" i="1"/>
  <c r="I6211" i="1"/>
  <c r="B6211" i="1"/>
  <c r="V492" i="19"/>
  <c r="K6210" i="1" l="1"/>
  <c r="J6210" i="1"/>
  <c r="I6210" i="1"/>
  <c r="B6210" i="1"/>
  <c r="K6209" i="1"/>
  <c r="J6209" i="1"/>
  <c r="I6209" i="1"/>
  <c r="B6209" i="1"/>
  <c r="K6208" i="1"/>
  <c r="J6208" i="1"/>
  <c r="I6208" i="1"/>
  <c r="B6208" i="1"/>
  <c r="K6207" i="1"/>
  <c r="J6207" i="1"/>
  <c r="I6207" i="1"/>
  <c r="B6207" i="1"/>
  <c r="K6206" i="1"/>
  <c r="J6206" i="1"/>
  <c r="I6206" i="1"/>
  <c r="B6206" i="1"/>
  <c r="K6205" i="1"/>
  <c r="J6205" i="1"/>
  <c r="I6205" i="1"/>
  <c r="B6205" i="1"/>
  <c r="K6204" i="1"/>
  <c r="J6204" i="1"/>
  <c r="I6204" i="1"/>
  <c r="B6204" i="1"/>
  <c r="K6203" i="1"/>
  <c r="J6203" i="1"/>
  <c r="I6203" i="1"/>
  <c r="B6203" i="1"/>
  <c r="K6202" i="1"/>
  <c r="J6202" i="1"/>
  <c r="I6202" i="1"/>
  <c r="B6202" i="1"/>
  <c r="K6201" i="1"/>
  <c r="J6201" i="1"/>
  <c r="I6201" i="1"/>
  <c r="B6201" i="1"/>
  <c r="K6200" i="1"/>
  <c r="J6200" i="1"/>
  <c r="I6200" i="1"/>
  <c r="B6200" i="1"/>
  <c r="K6199" i="1"/>
  <c r="J6199" i="1"/>
  <c r="I6199" i="1"/>
  <c r="B6199" i="1"/>
  <c r="K6198" i="1"/>
  <c r="J6198" i="1"/>
  <c r="I6198" i="1"/>
  <c r="B6198" i="1"/>
  <c r="K6197" i="1"/>
  <c r="J6197" i="1"/>
  <c r="I6197" i="1"/>
  <c r="B6197" i="1"/>
  <c r="K6196" i="1"/>
  <c r="J6196" i="1"/>
  <c r="I6196" i="1"/>
  <c r="B6196" i="1"/>
  <c r="O6091" i="1" l="1"/>
  <c r="K6195" i="1"/>
  <c r="J6195" i="1"/>
  <c r="I6195" i="1"/>
  <c r="B6195" i="1"/>
  <c r="K6194" i="1"/>
  <c r="J6194" i="1"/>
  <c r="I6194" i="1"/>
  <c r="B6194" i="1"/>
  <c r="K6193" i="1"/>
  <c r="J6193" i="1"/>
  <c r="I6193" i="1"/>
  <c r="O6194" i="1" s="1"/>
  <c r="B6193" i="1"/>
  <c r="K6192" i="1"/>
  <c r="J6192" i="1"/>
  <c r="I6192" i="1"/>
  <c r="B6192" i="1"/>
  <c r="K6191" i="1"/>
  <c r="J6191" i="1"/>
  <c r="I6191" i="1"/>
  <c r="B6191" i="1"/>
  <c r="K6190" i="1"/>
  <c r="J6190" i="1"/>
  <c r="I6190" i="1"/>
  <c r="B6190" i="1"/>
  <c r="K6189" i="1"/>
  <c r="J6189" i="1"/>
  <c r="I6189" i="1"/>
  <c r="B6189" i="1"/>
  <c r="K6188" i="1"/>
  <c r="J6188" i="1"/>
  <c r="I6188" i="1"/>
  <c r="B6188" i="1"/>
  <c r="K6187" i="1"/>
  <c r="J6187" i="1"/>
  <c r="I6187" i="1"/>
  <c r="B6187" i="1"/>
  <c r="K6186" i="1"/>
  <c r="J6186" i="1"/>
  <c r="I6186" i="1"/>
  <c r="B6186" i="1"/>
  <c r="K6185" i="1"/>
  <c r="J6185" i="1"/>
  <c r="I6185" i="1"/>
  <c r="B6185" i="1"/>
  <c r="K6184" i="1"/>
  <c r="J6184" i="1"/>
  <c r="I6184" i="1"/>
  <c r="B6184" i="1"/>
  <c r="K6183" i="1"/>
  <c r="J6183" i="1"/>
  <c r="I6183" i="1"/>
  <c r="B6183" i="1"/>
  <c r="K6182" i="1"/>
  <c r="J6182" i="1"/>
  <c r="I6182" i="1"/>
  <c r="B6182" i="1"/>
  <c r="K6181" i="1"/>
  <c r="J6181" i="1"/>
  <c r="I6181" i="1"/>
  <c r="B6181" i="1"/>
  <c r="K6180" i="1"/>
  <c r="J6180" i="1"/>
  <c r="I6180" i="1"/>
  <c r="B6180" i="1"/>
  <c r="K6179" i="1"/>
  <c r="J6179" i="1"/>
  <c r="I6179" i="1"/>
  <c r="B6179" i="1"/>
  <c r="K6178" i="1"/>
  <c r="J6178" i="1"/>
  <c r="I6178" i="1"/>
  <c r="B6178" i="1"/>
  <c r="K6177" i="1"/>
  <c r="J6177" i="1"/>
  <c r="I6177" i="1"/>
  <c r="B6177" i="1"/>
  <c r="K6176" i="1"/>
  <c r="J6176" i="1"/>
  <c r="I6176" i="1"/>
  <c r="B6176" i="1"/>
  <c r="K6175" i="1"/>
  <c r="J6175" i="1"/>
  <c r="I6175" i="1"/>
  <c r="B6175" i="1"/>
  <c r="K6174" i="1"/>
  <c r="J6174" i="1"/>
  <c r="I6174" i="1"/>
  <c r="B6174" i="1"/>
  <c r="K6173" i="1"/>
  <c r="J6173" i="1"/>
  <c r="I6173" i="1"/>
  <c r="B6173" i="1"/>
  <c r="K6172" i="1"/>
  <c r="J6172" i="1"/>
  <c r="I6172" i="1"/>
  <c r="B6172" i="1"/>
  <c r="K6171" i="1"/>
  <c r="J6171" i="1"/>
  <c r="I6171" i="1"/>
  <c r="B6171" i="1"/>
  <c r="K6170" i="1"/>
  <c r="J6170" i="1"/>
  <c r="I6170" i="1"/>
  <c r="B6170" i="1"/>
  <c r="I6168" i="1"/>
  <c r="K6169" i="1"/>
  <c r="J6169" i="1"/>
  <c r="I6169" i="1"/>
  <c r="B6169" i="1"/>
  <c r="K6168" i="1"/>
  <c r="J6168" i="1"/>
  <c r="B6168" i="1"/>
  <c r="K6167" i="1"/>
  <c r="J6167" i="1"/>
  <c r="I6167" i="1"/>
  <c r="B6167" i="1"/>
  <c r="K6166" i="1"/>
  <c r="J6166" i="1"/>
  <c r="I6166" i="1"/>
  <c r="B6166" i="1"/>
  <c r="K6165" i="1"/>
  <c r="J6165" i="1"/>
  <c r="I6165" i="1"/>
  <c r="B6165" i="1"/>
  <c r="K6164" i="1"/>
  <c r="J6164" i="1"/>
  <c r="I6164" i="1"/>
  <c r="B6164" i="1"/>
  <c r="K6163" i="1"/>
  <c r="J6163" i="1"/>
  <c r="I6163" i="1"/>
  <c r="B6163" i="1"/>
  <c r="K6162" i="1"/>
  <c r="J6162" i="1"/>
  <c r="I6162" i="1"/>
  <c r="B6162" i="1"/>
  <c r="K6161" i="1"/>
  <c r="J6161" i="1"/>
  <c r="I6161" i="1"/>
  <c r="B6161" i="1"/>
  <c r="K6160" i="1"/>
  <c r="J6160" i="1"/>
  <c r="I6160" i="1"/>
  <c r="B6160" i="1"/>
  <c r="K6159" i="1"/>
  <c r="J6159" i="1"/>
  <c r="I6159" i="1"/>
  <c r="B6159" i="1"/>
  <c r="K6158" i="1"/>
  <c r="J6158" i="1"/>
  <c r="I6158" i="1"/>
  <c r="B6158" i="1"/>
  <c r="K6157" i="1"/>
  <c r="J6157" i="1"/>
  <c r="I6157" i="1"/>
  <c r="B6157" i="1"/>
  <c r="K6156" i="1"/>
  <c r="J6156" i="1"/>
  <c r="I6156" i="1"/>
  <c r="B6156" i="1"/>
  <c r="K6155" i="1"/>
  <c r="J6155" i="1"/>
  <c r="I6155" i="1"/>
  <c r="B6155" i="1"/>
  <c r="K6154" i="1"/>
  <c r="J6154" i="1"/>
  <c r="I6154" i="1"/>
  <c r="B6154" i="1"/>
  <c r="K6153" i="1"/>
  <c r="J6153" i="1"/>
  <c r="I6153" i="1"/>
  <c r="B6153" i="1"/>
  <c r="K6152" i="1"/>
  <c r="J6152" i="1"/>
  <c r="I6152" i="1"/>
  <c r="B6152" i="1"/>
  <c r="K6151" i="1"/>
  <c r="J6151" i="1"/>
  <c r="I6151" i="1"/>
  <c r="B6151" i="1"/>
  <c r="K6150" i="1"/>
  <c r="J6150" i="1"/>
  <c r="I6150" i="1"/>
  <c r="B6150" i="1"/>
  <c r="K6149" i="1"/>
  <c r="J6149" i="1"/>
  <c r="I6149" i="1"/>
  <c r="B6149" i="1"/>
  <c r="K6148" i="1"/>
  <c r="J6148" i="1"/>
  <c r="I6148" i="1"/>
  <c r="B6148" i="1"/>
  <c r="K6147" i="1"/>
  <c r="J6147" i="1"/>
  <c r="I6147" i="1"/>
  <c r="B6147" i="1"/>
  <c r="K6146" i="1"/>
  <c r="J6146" i="1"/>
  <c r="I6146" i="1"/>
  <c r="B6146" i="1"/>
  <c r="K6145" i="1"/>
  <c r="J6145" i="1"/>
  <c r="I6145" i="1"/>
  <c r="B6145" i="1"/>
  <c r="K6144" i="1"/>
  <c r="J6144" i="1"/>
  <c r="I6144" i="1"/>
  <c r="B6144" i="1"/>
  <c r="K6143" i="1"/>
  <c r="J6143" i="1"/>
  <c r="I6143" i="1"/>
  <c r="B6143" i="1"/>
  <c r="K6142" i="1"/>
  <c r="J6142" i="1"/>
  <c r="I6142" i="1"/>
  <c r="B6142" i="1"/>
  <c r="K6141" i="1"/>
  <c r="J6141" i="1"/>
  <c r="I6141" i="1"/>
  <c r="B6141" i="1"/>
  <c r="B6134" i="1"/>
  <c r="K6140" i="1"/>
  <c r="J6140" i="1"/>
  <c r="I6140" i="1"/>
  <c r="K6139" i="1"/>
  <c r="J6139" i="1"/>
  <c r="I6139" i="1"/>
  <c r="K6138" i="1"/>
  <c r="J6138" i="1"/>
  <c r="I6138" i="1"/>
  <c r="K6137" i="1"/>
  <c r="J6137" i="1"/>
  <c r="I6137" i="1"/>
  <c r="K6136" i="1"/>
  <c r="J6136" i="1"/>
  <c r="I6136" i="1"/>
  <c r="K6135" i="1"/>
  <c r="J6135" i="1"/>
  <c r="I6135" i="1"/>
  <c r="B6135" i="1"/>
  <c r="B6136" i="1" s="1"/>
  <c r="B6137" i="1" s="1"/>
  <c r="B6138" i="1" s="1"/>
  <c r="B6139" i="1" s="1"/>
  <c r="B6140" i="1" s="1"/>
  <c r="K6134" i="1"/>
  <c r="J6134" i="1"/>
  <c r="I6134" i="1"/>
  <c r="K6133" i="1"/>
  <c r="J6133" i="1"/>
  <c r="I6133" i="1"/>
  <c r="B6133" i="1"/>
  <c r="K6132" i="1"/>
  <c r="J6132" i="1"/>
  <c r="I6132" i="1"/>
  <c r="B6132" i="1"/>
  <c r="K6131" i="1"/>
  <c r="J6131" i="1"/>
  <c r="I6131" i="1"/>
  <c r="B6131" i="1"/>
  <c r="K6130" i="1"/>
  <c r="J6130" i="1"/>
  <c r="I6130" i="1"/>
  <c r="B6130" i="1"/>
  <c r="K6129" i="1"/>
  <c r="J6129" i="1"/>
  <c r="I6129" i="1"/>
  <c r="B6129" i="1"/>
  <c r="K6128" i="1"/>
  <c r="J6128" i="1"/>
  <c r="I6128" i="1"/>
  <c r="B6128" i="1"/>
  <c r="K6127" i="1"/>
  <c r="J6127" i="1"/>
  <c r="I6127" i="1"/>
  <c r="B6127" i="1"/>
  <c r="K6126" i="1"/>
  <c r="J6126" i="1"/>
  <c r="I6126" i="1"/>
  <c r="B6126" i="1"/>
  <c r="K6125" i="1"/>
  <c r="J6125" i="1"/>
  <c r="I6125" i="1"/>
  <c r="B6125" i="1"/>
  <c r="K6124" i="1"/>
  <c r="J6124" i="1"/>
  <c r="I6124" i="1"/>
  <c r="B6124" i="1"/>
  <c r="K6123" i="1"/>
  <c r="J6123" i="1"/>
  <c r="I6123" i="1"/>
  <c r="B6123" i="1"/>
  <c r="K6122" i="1"/>
  <c r="J6122" i="1"/>
  <c r="I6122" i="1"/>
  <c r="B6122" i="1"/>
  <c r="K6121" i="1"/>
  <c r="J6121" i="1"/>
  <c r="I6121" i="1"/>
  <c r="B6121" i="1"/>
  <c r="K6120" i="1"/>
  <c r="J6120" i="1"/>
  <c r="I6120" i="1"/>
  <c r="B6120" i="1"/>
  <c r="K6119" i="1"/>
  <c r="J6119" i="1"/>
  <c r="I6119" i="1"/>
  <c r="B6119" i="1"/>
  <c r="K6118" i="1"/>
  <c r="J6118" i="1"/>
  <c r="I6118" i="1"/>
  <c r="B6118" i="1"/>
  <c r="K6117" i="1"/>
  <c r="J6117" i="1"/>
  <c r="I6117" i="1"/>
  <c r="B6117" i="1"/>
  <c r="K6116" i="1"/>
  <c r="J6116" i="1"/>
  <c r="I6116" i="1"/>
  <c r="B6116" i="1"/>
  <c r="K6115" i="1"/>
  <c r="J6115" i="1"/>
  <c r="I6115" i="1"/>
  <c r="B6115" i="1"/>
  <c r="K6114" i="1"/>
  <c r="J6114" i="1"/>
  <c r="I6114" i="1"/>
  <c r="B6114" i="1"/>
  <c r="K6113" i="1"/>
  <c r="J6113" i="1"/>
  <c r="I6113" i="1"/>
  <c r="B6113" i="1"/>
  <c r="K6112" i="1"/>
  <c r="J6112" i="1"/>
  <c r="I6112" i="1"/>
  <c r="B6112" i="1"/>
  <c r="K6111" i="1"/>
  <c r="J6111" i="1"/>
  <c r="I6111" i="1"/>
  <c r="B6111" i="1"/>
  <c r="K6110" i="1"/>
  <c r="J6110" i="1"/>
  <c r="I6110" i="1"/>
  <c r="B6110" i="1"/>
  <c r="K6109" i="1"/>
  <c r="J6109" i="1"/>
  <c r="I6109" i="1"/>
  <c r="B6109" i="1"/>
  <c r="K6108" i="1"/>
  <c r="J6108" i="1"/>
  <c r="I6108" i="1"/>
  <c r="B6108" i="1"/>
  <c r="K6107" i="1"/>
  <c r="J6107" i="1"/>
  <c r="I6107" i="1"/>
  <c r="B6107" i="1"/>
  <c r="K6106" i="1"/>
  <c r="J6106" i="1"/>
  <c r="I6106" i="1"/>
  <c r="B6106" i="1"/>
  <c r="K6105" i="1"/>
  <c r="J6105" i="1"/>
  <c r="I6105" i="1"/>
  <c r="B6105" i="1"/>
  <c r="K6104" i="1"/>
  <c r="J6104" i="1"/>
  <c r="I6104" i="1"/>
  <c r="B6104" i="1"/>
  <c r="K6103" i="1"/>
  <c r="J6103" i="1"/>
  <c r="I6103" i="1"/>
  <c r="B6103" i="1"/>
  <c r="K6102" i="1"/>
  <c r="J6102" i="1"/>
  <c r="I6102" i="1"/>
  <c r="B6102" i="1"/>
  <c r="K6101" i="1"/>
  <c r="J6101" i="1"/>
  <c r="I6101" i="1"/>
  <c r="B6101" i="1"/>
  <c r="K6100" i="1"/>
  <c r="J6100" i="1"/>
  <c r="I6100" i="1"/>
  <c r="B6100" i="1"/>
  <c r="K6099" i="1"/>
  <c r="J6099" i="1"/>
  <c r="I6099" i="1"/>
  <c r="B6099" i="1"/>
  <c r="K6098" i="1"/>
  <c r="J6098" i="1"/>
  <c r="I6098" i="1"/>
  <c r="B6098" i="1"/>
  <c r="K6097" i="1"/>
  <c r="J6097" i="1"/>
  <c r="I6097" i="1"/>
  <c r="B6097" i="1"/>
  <c r="K6096" i="1"/>
  <c r="J6096" i="1"/>
  <c r="I6096" i="1"/>
  <c r="B6096" i="1"/>
  <c r="K6095" i="1"/>
  <c r="J6095" i="1"/>
  <c r="I6095" i="1"/>
  <c r="B6095" i="1"/>
  <c r="K6094" i="1"/>
  <c r="J6094" i="1"/>
  <c r="I6094" i="1"/>
  <c r="B6094" i="1"/>
  <c r="K6093" i="1"/>
  <c r="J6093" i="1"/>
  <c r="I6093" i="1"/>
  <c r="B6093" i="1"/>
  <c r="K6092" i="1"/>
  <c r="J6092" i="1"/>
  <c r="I6092" i="1"/>
  <c r="B6092" i="1"/>
  <c r="K6091" i="1"/>
  <c r="J6091" i="1"/>
  <c r="I6091" i="1"/>
  <c r="B6091" i="1"/>
  <c r="K6090" i="1"/>
  <c r="J6090" i="1"/>
  <c r="I6090" i="1"/>
  <c r="B6090" i="1"/>
  <c r="K6089" i="1"/>
  <c r="J6089" i="1"/>
  <c r="I6089" i="1"/>
  <c r="B6089" i="1"/>
  <c r="K6088" i="1"/>
  <c r="J6088" i="1"/>
  <c r="I6088" i="1"/>
  <c r="B6088" i="1"/>
  <c r="K6087" i="1"/>
  <c r="J6087" i="1"/>
  <c r="I6087" i="1"/>
  <c r="B6087" i="1"/>
  <c r="K6086" i="1"/>
  <c r="J6086" i="1"/>
  <c r="I6086" i="1"/>
  <c r="B6086" i="1"/>
  <c r="K6085" i="1"/>
  <c r="J6085" i="1"/>
  <c r="I6085" i="1"/>
  <c r="B6085" i="1"/>
  <c r="K6084" i="1"/>
  <c r="J6084" i="1"/>
  <c r="I6084" i="1"/>
  <c r="B6084" i="1"/>
  <c r="K6083" i="1"/>
  <c r="J6083" i="1"/>
  <c r="I6083" i="1"/>
  <c r="B6083" i="1"/>
  <c r="K6082" i="1"/>
  <c r="J6082" i="1"/>
  <c r="I6082" i="1"/>
  <c r="B6082" i="1"/>
  <c r="K6081" i="1"/>
  <c r="J6081" i="1"/>
  <c r="I6081" i="1"/>
  <c r="B6081" i="1"/>
  <c r="K6080" i="1"/>
  <c r="J6080" i="1"/>
  <c r="I6080" i="1"/>
  <c r="B6080" i="1"/>
  <c r="K6079" i="1"/>
  <c r="J6079" i="1"/>
  <c r="I6079" i="1"/>
  <c r="B6079" i="1"/>
  <c r="K6078" i="1"/>
  <c r="J6078" i="1"/>
  <c r="I6078" i="1"/>
  <c r="B6078" i="1"/>
  <c r="K6077" i="1"/>
  <c r="J6077" i="1"/>
  <c r="I6077" i="1"/>
  <c r="B6077" i="1"/>
  <c r="K6076" i="1"/>
  <c r="J6076" i="1"/>
  <c r="I6076" i="1"/>
  <c r="B6076" i="1"/>
  <c r="K6075" i="1"/>
  <c r="J6075" i="1"/>
  <c r="I6075" i="1"/>
  <c r="B6075" i="1"/>
  <c r="K6074" i="1"/>
  <c r="J6074" i="1"/>
  <c r="I6074" i="1"/>
  <c r="B6074" i="1"/>
  <c r="K6073" i="1"/>
  <c r="J6073" i="1"/>
  <c r="I6073" i="1"/>
  <c r="B6073" i="1"/>
  <c r="K6072" i="1"/>
  <c r="J6072" i="1"/>
  <c r="I6072" i="1"/>
  <c r="B6072" i="1"/>
  <c r="K6071" i="1"/>
  <c r="J6071" i="1"/>
  <c r="I6071" i="1"/>
  <c r="B6071" i="1"/>
  <c r="K6070" i="1"/>
  <c r="J6070" i="1"/>
  <c r="I6070" i="1"/>
  <c r="B6070" i="1"/>
  <c r="K6069" i="1"/>
  <c r="J6069" i="1"/>
  <c r="I6069" i="1"/>
  <c r="B6069" i="1"/>
  <c r="K6068" i="1"/>
  <c r="J6068" i="1"/>
  <c r="I6068" i="1"/>
  <c r="B6068" i="1"/>
  <c r="K6067" i="1"/>
  <c r="J6067" i="1"/>
  <c r="I6067" i="1"/>
  <c r="B6067" i="1"/>
  <c r="K6066" i="1"/>
  <c r="J6066" i="1"/>
  <c r="I6066" i="1"/>
  <c r="B6066" i="1"/>
  <c r="K6065" i="1"/>
  <c r="J6065" i="1"/>
  <c r="I6065" i="1"/>
  <c r="B6065" i="1"/>
  <c r="V484" i="19" l="1"/>
  <c r="K6064" i="1"/>
  <c r="J6064" i="1"/>
  <c r="I6064" i="1"/>
  <c r="B6064" i="1"/>
  <c r="K6063" i="1"/>
  <c r="J6063" i="1"/>
  <c r="I6063" i="1"/>
  <c r="B6063" i="1"/>
  <c r="K6062" i="1"/>
  <c r="J6062" i="1"/>
  <c r="I6062" i="1"/>
  <c r="B6062" i="1"/>
  <c r="K6061" i="1"/>
  <c r="J6061" i="1"/>
  <c r="I6061" i="1"/>
  <c r="B6061" i="1"/>
  <c r="K6060" i="1"/>
  <c r="J6060" i="1"/>
  <c r="I6060" i="1"/>
  <c r="B6060" i="1"/>
  <c r="K6059" i="1"/>
  <c r="J6059" i="1"/>
  <c r="I6059" i="1"/>
  <c r="B6059" i="1"/>
  <c r="K6058" i="1"/>
  <c r="J6058" i="1"/>
  <c r="I6058" i="1"/>
  <c r="B6058" i="1"/>
  <c r="K6057" i="1"/>
  <c r="J6057" i="1"/>
  <c r="I6057" i="1"/>
  <c r="B6057" i="1"/>
  <c r="K6056" i="1"/>
  <c r="J6056" i="1"/>
  <c r="I6056" i="1"/>
  <c r="B6056" i="1"/>
  <c r="K6055" i="1"/>
  <c r="J6055" i="1"/>
  <c r="I6055" i="1"/>
  <c r="B6055" i="1"/>
  <c r="K6054" i="1"/>
  <c r="J6054" i="1"/>
  <c r="I6054" i="1"/>
  <c r="B6054" i="1"/>
  <c r="K6053" i="1"/>
  <c r="J6053" i="1"/>
  <c r="I6053" i="1"/>
  <c r="B6053" i="1"/>
  <c r="K6052" i="1"/>
  <c r="J6052" i="1"/>
  <c r="I6052" i="1"/>
  <c r="B6052" i="1"/>
  <c r="K6051" i="1"/>
  <c r="J6051" i="1"/>
  <c r="I6051" i="1"/>
  <c r="B6051" i="1"/>
  <c r="K6050" i="1"/>
  <c r="J6050" i="1"/>
  <c r="I6050" i="1"/>
  <c r="B6050" i="1"/>
  <c r="K6049" i="1"/>
  <c r="J6049" i="1"/>
  <c r="I6049" i="1"/>
  <c r="B6049" i="1"/>
  <c r="V483" i="19"/>
  <c r="K6048" i="1"/>
  <c r="J6048" i="1"/>
  <c r="I6048" i="1"/>
  <c r="B6048" i="1"/>
  <c r="K6047" i="1"/>
  <c r="J6047" i="1"/>
  <c r="I6047" i="1"/>
  <c r="B6047" i="1"/>
  <c r="K6046" i="1"/>
  <c r="J6046" i="1"/>
  <c r="I6046" i="1"/>
  <c r="B6046" i="1"/>
  <c r="K6045" i="1"/>
  <c r="J6045" i="1"/>
  <c r="I6045" i="1"/>
  <c r="B6045" i="1"/>
  <c r="K6044" i="1"/>
  <c r="J6044" i="1"/>
  <c r="I6044" i="1"/>
  <c r="B6044" i="1"/>
  <c r="K6043" i="1"/>
  <c r="J6043" i="1"/>
  <c r="I6043" i="1"/>
  <c r="B6043" i="1"/>
  <c r="K6042" i="1" l="1"/>
  <c r="J6042" i="1"/>
  <c r="I6042" i="1"/>
  <c r="B6042" i="1"/>
  <c r="K6041" i="1"/>
  <c r="J6041" i="1"/>
  <c r="I6041" i="1"/>
  <c r="B6041" i="1"/>
  <c r="K6040" i="1"/>
  <c r="J6040" i="1"/>
  <c r="I6040" i="1"/>
  <c r="B6040" i="1"/>
  <c r="K6039" i="1"/>
  <c r="J6039" i="1"/>
  <c r="I6039" i="1"/>
  <c r="B6039" i="1"/>
  <c r="K6038" i="1"/>
  <c r="J6038" i="1"/>
  <c r="I6038" i="1"/>
  <c r="B6038" i="1"/>
  <c r="K6037" i="1"/>
  <c r="J6037" i="1"/>
  <c r="I6037" i="1"/>
  <c r="B6037" i="1"/>
  <c r="K6036" i="1"/>
  <c r="J6036" i="1"/>
  <c r="I6036" i="1"/>
  <c r="B6036" i="1"/>
  <c r="K6035" i="1"/>
  <c r="J6035" i="1"/>
  <c r="I6035" i="1"/>
  <c r="B6035" i="1"/>
  <c r="K6034" i="1"/>
  <c r="J6034" i="1"/>
  <c r="I6034" i="1"/>
  <c r="B6034" i="1"/>
  <c r="K6033" i="1"/>
  <c r="J6033" i="1"/>
  <c r="I6033" i="1"/>
  <c r="B6033" i="1"/>
  <c r="K6032" i="1"/>
  <c r="J6032" i="1"/>
  <c r="I6032" i="1"/>
  <c r="B6032" i="1"/>
  <c r="K6031" i="1"/>
  <c r="J6031" i="1"/>
  <c r="I6031" i="1"/>
  <c r="B6031" i="1"/>
  <c r="K6030" i="1"/>
  <c r="J6030" i="1"/>
  <c r="I6030" i="1"/>
  <c r="B6030" i="1"/>
  <c r="K6029" i="1"/>
  <c r="J6029" i="1"/>
  <c r="I6029" i="1"/>
  <c r="B6029" i="1"/>
  <c r="K6028" i="1"/>
  <c r="J6028" i="1"/>
  <c r="I6028" i="1"/>
  <c r="B6028" i="1"/>
  <c r="K6027" i="1"/>
  <c r="J6027" i="1"/>
  <c r="I6027" i="1"/>
  <c r="B6027" i="1"/>
  <c r="K6026" i="1"/>
  <c r="J6026" i="1"/>
  <c r="I6026" i="1"/>
  <c r="B6026" i="1"/>
  <c r="K6025" i="1"/>
  <c r="J6025" i="1"/>
  <c r="I6025" i="1"/>
  <c r="B6025" i="1"/>
  <c r="K6024" i="1"/>
  <c r="J6024" i="1"/>
  <c r="I6024" i="1"/>
  <c r="B6024" i="1"/>
  <c r="K6023" i="1"/>
  <c r="J6023" i="1"/>
  <c r="I6023" i="1"/>
  <c r="B6023" i="1"/>
  <c r="K6022" i="1"/>
  <c r="J6022" i="1"/>
  <c r="I6022" i="1"/>
  <c r="B6022" i="1"/>
  <c r="K6021" i="1"/>
  <c r="J6021" i="1"/>
  <c r="I6021" i="1"/>
  <c r="B6021" i="1"/>
  <c r="K6020" i="1"/>
  <c r="J6020" i="1"/>
  <c r="I6020" i="1"/>
  <c r="B6020" i="1"/>
  <c r="K6019" i="1"/>
  <c r="J6019" i="1"/>
  <c r="I6019" i="1"/>
  <c r="B6019" i="1"/>
  <c r="K6018" i="1" l="1"/>
  <c r="J6018" i="1"/>
  <c r="I6018" i="1"/>
  <c r="B6018" i="1"/>
  <c r="K6017" i="1"/>
  <c r="J6017" i="1"/>
  <c r="I6017" i="1"/>
  <c r="B6017" i="1"/>
  <c r="K6016" i="1"/>
  <c r="J6016" i="1"/>
  <c r="I6016" i="1"/>
  <c r="B6016" i="1"/>
  <c r="V481" i="19"/>
  <c r="V480" i="19"/>
  <c r="P2" i="23"/>
  <c r="P3" i="23"/>
  <c r="P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7" i="23"/>
  <c r="P18" i="23"/>
  <c r="P19" i="23"/>
  <c r="P20" i="23"/>
  <c r="P21" i="23"/>
  <c r="P22" i="23"/>
  <c r="P23" i="23"/>
  <c r="P24" i="23"/>
  <c r="P25" i="23"/>
  <c r="P26" i="23"/>
  <c r="P27" i="23"/>
  <c r="P28" i="23"/>
  <c r="P29" i="23"/>
  <c r="P30" i="23"/>
  <c r="P31" i="23"/>
  <c r="P32" i="23"/>
  <c r="P33" i="23"/>
  <c r="P34" i="23"/>
  <c r="P35" i="23"/>
  <c r="P36" i="23"/>
  <c r="P37" i="23"/>
  <c r="P38" i="23"/>
  <c r="P39" i="23"/>
  <c r="P40" i="23"/>
  <c r="P41" i="23"/>
  <c r="P42" i="23"/>
  <c r="P43" i="23"/>
  <c r="P44" i="23"/>
  <c r="P45" i="23"/>
  <c r="P46" i="23"/>
  <c r="P47" i="23"/>
  <c r="P48" i="23"/>
  <c r="P49" i="23"/>
  <c r="P50" i="23"/>
  <c r="P51" i="23"/>
  <c r="P52" i="23"/>
  <c r="P53" i="23"/>
  <c r="P54" i="23"/>
  <c r="P55" i="23"/>
  <c r="P56" i="23"/>
  <c r="P57" i="23"/>
  <c r="P58" i="23"/>
  <c r="P59" i="23"/>
  <c r="P60" i="23"/>
  <c r="P61" i="23"/>
  <c r="P62" i="23"/>
  <c r="P63" i="23"/>
  <c r="P64" i="23"/>
  <c r="P65" i="23"/>
  <c r="P66" i="23"/>
  <c r="P67" i="23"/>
  <c r="P68" i="23"/>
  <c r="P69" i="23"/>
  <c r="P70" i="23"/>
  <c r="P71" i="23"/>
  <c r="P72" i="23"/>
  <c r="P73" i="23"/>
  <c r="P74" i="23"/>
  <c r="P75" i="23"/>
  <c r="P76" i="23"/>
  <c r="P77" i="23"/>
  <c r="P78" i="23"/>
  <c r="P79" i="23"/>
  <c r="P80" i="23"/>
  <c r="P81" i="23"/>
  <c r="P82" i="23"/>
  <c r="P83" i="23"/>
  <c r="P84" i="23"/>
  <c r="P85" i="23"/>
  <c r="P86" i="23"/>
  <c r="P87" i="23"/>
  <c r="P88" i="23"/>
  <c r="P89" i="23"/>
  <c r="P90" i="23"/>
  <c r="P91" i="23"/>
  <c r="P92" i="23"/>
  <c r="P93" i="23"/>
  <c r="P94" i="23"/>
  <c r="P95" i="23"/>
  <c r="P96" i="23"/>
  <c r="P97" i="23"/>
  <c r="P98" i="23"/>
  <c r="P99" i="23"/>
  <c r="P100" i="23"/>
  <c r="P101" i="23"/>
  <c r="P102" i="23"/>
  <c r="P103" i="23"/>
  <c r="P104" i="23"/>
  <c r="P105" i="23"/>
  <c r="P106" i="23"/>
  <c r="P107" i="23"/>
  <c r="P108" i="23"/>
  <c r="P109" i="23"/>
  <c r="P110" i="23"/>
  <c r="P111" i="23"/>
  <c r="P112" i="23"/>
  <c r="P113" i="23"/>
  <c r="P114" i="23"/>
  <c r="P115" i="23"/>
  <c r="P116" i="23"/>
  <c r="P117" i="23"/>
  <c r="P118" i="23"/>
  <c r="P119" i="23"/>
  <c r="P120" i="23"/>
  <c r="P121" i="23"/>
  <c r="P122" i="23"/>
  <c r="P123" i="23"/>
  <c r="P124" i="23"/>
  <c r="P125" i="23"/>
  <c r="P126" i="23"/>
  <c r="P127" i="23"/>
  <c r="P128" i="23"/>
  <c r="P129" i="23"/>
  <c r="P130" i="23"/>
  <c r="P131" i="23"/>
  <c r="P132" i="23"/>
  <c r="P133" i="23"/>
  <c r="P134" i="23"/>
  <c r="P135" i="23"/>
  <c r="P136" i="23"/>
  <c r="P137" i="23"/>
  <c r="P138" i="23"/>
  <c r="P139" i="23"/>
  <c r="P140" i="23"/>
  <c r="P141" i="23"/>
  <c r="P142" i="23"/>
  <c r="P143" i="23"/>
  <c r="P144" i="23"/>
  <c r="P145" i="23"/>
  <c r="P146" i="23"/>
  <c r="P147" i="23"/>
  <c r="P148" i="23"/>
  <c r="P149" i="23"/>
  <c r="P150" i="23"/>
  <c r="P151" i="23"/>
  <c r="P152" i="23"/>
  <c r="P153" i="23"/>
  <c r="P154" i="23"/>
  <c r="P155" i="23"/>
  <c r="P156" i="23"/>
  <c r="P157" i="23"/>
  <c r="P158" i="23"/>
  <c r="P159" i="23"/>
  <c r="P160" i="23"/>
  <c r="P161" i="23"/>
  <c r="P162" i="23"/>
  <c r="P163" i="23"/>
  <c r="P164" i="23"/>
  <c r="P165" i="23"/>
  <c r="P166" i="23"/>
  <c r="P167" i="23"/>
  <c r="P168" i="23"/>
  <c r="P169" i="23"/>
  <c r="P170" i="23"/>
  <c r="P171" i="23"/>
  <c r="P172" i="23"/>
  <c r="P173" i="23"/>
  <c r="P174" i="23"/>
  <c r="P175" i="23"/>
  <c r="P176" i="23"/>
  <c r="P177" i="23"/>
  <c r="P178" i="23"/>
  <c r="P179" i="23"/>
  <c r="P180" i="23"/>
  <c r="P181" i="23"/>
  <c r="P182" i="23"/>
  <c r="P183" i="23"/>
  <c r="P184" i="23"/>
  <c r="P185" i="23"/>
  <c r="P186" i="23"/>
  <c r="P187" i="23"/>
  <c r="P188" i="23"/>
  <c r="P189" i="23"/>
  <c r="P190" i="23"/>
  <c r="P191" i="23"/>
  <c r="P192" i="23"/>
  <c r="P193" i="23"/>
  <c r="P194" i="23"/>
  <c r="P195" i="23"/>
  <c r="P196" i="23"/>
  <c r="P197" i="23"/>
  <c r="P198" i="23"/>
  <c r="P199" i="23"/>
  <c r="P200" i="23"/>
  <c r="P201" i="23"/>
  <c r="P202" i="23"/>
  <c r="P203" i="23"/>
  <c r="P204" i="23"/>
  <c r="P205" i="23"/>
  <c r="P206" i="23"/>
  <c r="P207" i="23"/>
  <c r="P208" i="23"/>
  <c r="P209" i="23"/>
  <c r="P210" i="23"/>
  <c r="P211" i="23"/>
  <c r="P212" i="23"/>
  <c r="P213" i="23"/>
  <c r="P214" i="23"/>
  <c r="P215" i="23"/>
  <c r="P216" i="23"/>
  <c r="P217" i="23"/>
  <c r="P218" i="23"/>
  <c r="P219" i="23"/>
  <c r="P220" i="23"/>
  <c r="P221" i="23"/>
  <c r="P222" i="23"/>
  <c r="P223" i="23"/>
  <c r="P224" i="23"/>
  <c r="P225" i="23"/>
  <c r="P226" i="23"/>
  <c r="P227" i="23"/>
  <c r="P228" i="23"/>
  <c r="P229" i="23"/>
  <c r="P230" i="23"/>
  <c r="P231" i="23"/>
  <c r="P232" i="23"/>
  <c r="P233" i="23"/>
  <c r="P234" i="23"/>
  <c r="P235" i="23"/>
  <c r="P236" i="23"/>
  <c r="P237" i="23"/>
  <c r="P238" i="23"/>
  <c r="P239" i="23"/>
  <c r="P240" i="23"/>
  <c r="P241" i="23"/>
  <c r="P242" i="23"/>
  <c r="P243" i="23"/>
  <c r="P244" i="23"/>
  <c r="P245" i="23"/>
  <c r="P246" i="23"/>
  <c r="P247" i="23"/>
  <c r="P248" i="23"/>
  <c r="P249" i="23"/>
  <c r="P250" i="23"/>
  <c r="P251" i="23"/>
  <c r="P252" i="23"/>
  <c r="P253" i="23"/>
  <c r="P254" i="23"/>
  <c r="P255" i="23"/>
  <c r="P256" i="23"/>
  <c r="P257" i="23"/>
  <c r="P258" i="23"/>
  <c r="P259" i="23"/>
  <c r="P260" i="23"/>
  <c r="P261" i="23"/>
  <c r="P262" i="23"/>
  <c r="P263" i="23"/>
  <c r="P264" i="23"/>
  <c r="P265" i="23"/>
  <c r="P266" i="23"/>
  <c r="P267" i="23"/>
  <c r="P268" i="23"/>
  <c r="P269" i="23"/>
  <c r="P270" i="23"/>
  <c r="P271" i="23"/>
  <c r="P272" i="23"/>
  <c r="P273" i="23"/>
  <c r="P274" i="23"/>
  <c r="P275" i="23"/>
  <c r="P276" i="23"/>
  <c r="P277" i="23"/>
  <c r="P278" i="23"/>
  <c r="P279" i="23"/>
  <c r="P280" i="23"/>
  <c r="P281" i="23"/>
  <c r="P282" i="23"/>
  <c r="P283" i="23"/>
  <c r="P284" i="23"/>
  <c r="P285" i="23"/>
  <c r="P286" i="23"/>
  <c r="P287" i="23"/>
  <c r="P288" i="23"/>
  <c r="P289" i="23"/>
  <c r="P290" i="23"/>
  <c r="P291" i="23"/>
  <c r="P292" i="23"/>
  <c r="P293" i="23"/>
  <c r="P294" i="23"/>
  <c r="P295" i="23"/>
  <c r="P296" i="23"/>
  <c r="P297" i="23"/>
  <c r="P298" i="23"/>
  <c r="P299" i="23"/>
  <c r="P300" i="23"/>
  <c r="P301" i="23"/>
  <c r="P302" i="23"/>
  <c r="P303" i="23"/>
  <c r="P304" i="23"/>
  <c r="P305" i="23"/>
  <c r="P306" i="23"/>
  <c r="P307" i="23"/>
  <c r="P308" i="23"/>
  <c r="P309" i="23"/>
  <c r="P310" i="23"/>
  <c r="P311" i="23"/>
  <c r="P312" i="23"/>
  <c r="P313" i="23"/>
  <c r="P314" i="23"/>
  <c r="P315" i="23"/>
  <c r="P316" i="23"/>
  <c r="P317" i="23"/>
  <c r="P318" i="23"/>
  <c r="P319" i="23"/>
  <c r="P320" i="23"/>
  <c r="P321" i="23"/>
  <c r="P322" i="23"/>
  <c r="P323" i="23"/>
  <c r="P324" i="23"/>
  <c r="P325" i="23"/>
  <c r="P326" i="23"/>
  <c r="P327" i="23"/>
  <c r="P328" i="23"/>
  <c r="P329" i="23"/>
  <c r="P330" i="23"/>
  <c r="P331" i="23"/>
  <c r="P332" i="23"/>
  <c r="P333" i="23"/>
  <c r="P334" i="23"/>
  <c r="P335" i="23"/>
  <c r="P336" i="23"/>
  <c r="P337" i="23"/>
  <c r="P338" i="23"/>
  <c r="P339" i="23"/>
  <c r="P340" i="23"/>
  <c r="P341" i="23"/>
  <c r="P342" i="23"/>
  <c r="P343" i="23"/>
  <c r="P344" i="23"/>
  <c r="P345" i="23"/>
  <c r="P346" i="23"/>
  <c r="P347" i="23"/>
  <c r="P348" i="23"/>
  <c r="P349" i="23"/>
  <c r="P350" i="23"/>
  <c r="P351" i="23"/>
  <c r="P352" i="23"/>
  <c r="P353" i="23"/>
  <c r="P354" i="23"/>
  <c r="P355" i="23"/>
  <c r="P356" i="23"/>
  <c r="P357" i="23"/>
  <c r="P358" i="23"/>
  <c r="P359" i="23"/>
  <c r="P360" i="23"/>
  <c r="P361" i="23"/>
  <c r="P362" i="23"/>
  <c r="P363" i="23"/>
  <c r="P364" i="23"/>
  <c r="P365" i="23"/>
  <c r="P366" i="23"/>
  <c r="P367" i="23"/>
  <c r="P368" i="23"/>
  <c r="P369" i="23"/>
  <c r="P370" i="23"/>
  <c r="P371" i="23"/>
  <c r="P372" i="23"/>
  <c r="P373" i="23"/>
  <c r="P374" i="23"/>
  <c r="P375" i="23"/>
  <c r="P376" i="23"/>
  <c r="P377" i="23"/>
  <c r="P378" i="23"/>
  <c r="P379" i="23"/>
  <c r="P380" i="23"/>
  <c r="P381" i="23"/>
  <c r="P382" i="23"/>
  <c r="P383" i="23"/>
  <c r="P384" i="23"/>
  <c r="P385" i="23"/>
  <c r="P386" i="23"/>
  <c r="P387" i="23"/>
  <c r="P388" i="23"/>
  <c r="P389" i="23"/>
  <c r="P390" i="23"/>
  <c r="P391" i="23"/>
  <c r="P392" i="23"/>
  <c r="P393" i="23"/>
  <c r="P394" i="23"/>
  <c r="P395" i="23"/>
  <c r="P396" i="23"/>
  <c r="P397" i="23"/>
  <c r="P398" i="23"/>
  <c r="P399" i="23"/>
  <c r="P400" i="23"/>
  <c r="P401" i="23"/>
  <c r="P402" i="23"/>
  <c r="P403" i="23"/>
  <c r="P404" i="23"/>
  <c r="P405" i="23"/>
  <c r="P406" i="23"/>
  <c r="P407" i="23"/>
  <c r="P408" i="23"/>
  <c r="P409" i="23"/>
  <c r="P410" i="23"/>
  <c r="P411" i="23"/>
  <c r="P412" i="23"/>
  <c r="P413" i="23"/>
  <c r="P414" i="23"/>
  <c r="P415" i="23"/>
  <c r="P416" i="23"/>
  <c r="P417" i="23"/>
  <c r="P418" i="23"/>
  <c r="P419" i="23"/>
  <c r="P420" i="23"/>
  <c r="P421" i="23"/>
  <c r="P422" i="23"/>
  <c r="P423" i="23"/>
  <c r="P424" i="23"/>
  <c r="P425" i="23"/>
  <c r="P426" i="23"/>
  <c r="P427" i="23"/>
  <c r="P428" i="23"/>
  <c r="P429" i="23"/>
  <c r="P430" i="23"/>
  <c r="P431" i="23"/>
  <c r="P432" i="23"/>
  <c r="P433" i="23"/>
  <c r="P434" i="23"/>
  <c r="P435" i="23"/>
  <c r="P436" i="23"/>
  <c r="P437" i="23"/>
  <c r="P438" i="23"/>
  <c r="P439" i="23"/>
  <c r="P440" i="23"/>
  <c r="P441" i="23"/>
  <c r="P442" i="23"/>
  <c r="P443" i="23"/>
  <c r="P444" i="23"/>
  <c r="P445" i="23"/>
  <c r="P446" i="23"/>
  <c r="P447" i="23"/>
  <c r="P448" i="23"/>
  <c r="P449" i="23"/>
  <c r="P450" i="23"/>
  <c r="P451" i="23"/>
  <c r="P452" i="23"/>
  <c r="P453" i="23"/>
  <c r="P454" i="23"/>
  <c r="P455" i="23"/>
  <c r="P456" i="23"/>
  <c r="P457" i="23"/>
  <c r="P458" i="23"/>
  <c r="P459" i="23"/>
  <c r="P460" i="23"/>
  <c r="P461" i="23"/>
  <c r="P462" i="23"/>
  <c r="P463" i="23"/>
  <c r="P464" i="23"/>
  <c r="P465" i="23"/>
  <c r="P466" i="23"/>
  <c r="P467" i="23"/>
  <c r="P468" i="23"/>
  <c r="P469" i="23"/>
  <c r="P470" i="23"/>
  <c r="P471" i="23"/>
  <c r="P472" i="23"/>
  <c r="P473" i="23"/>
  <c r="P474" i="23"/>
  <c r="P475" i="23"/>
  <c r="P476" i="23"/>
  <c r="P477" i="23"/>
  <c r="P478" i="23"/>
  <c r="P479" i="23"/>
  <c r="P480" i="23"/>
  <c r="P481" i="23"/>
  <c r="P482" i="23"/>
  <c r="P483" i="23"/>
  <c r="P484" i="23"/>
  <c r="P485" i="23"/>
  <c r="P486" i="23"/>
  <c r="P487" i="23"/>
  <c r="P488" i="23"/>
  <c r="P489" i="23"/>
  <c r="P490" i="23"/>
  <c r="P491" i="23"/>
  <c r="P492" i="23"/>
  <c r="P493" i="23"/>
  <c r="P494" i="23"/>
  <c r="P495" i="23"/>
  <c r="P496" i="23"/>
  <c r="P497" i="23"/>
  <c r="P498" i="23"/>
  <c r="P499" i="23"/>
  <c r="P500" i="23"/>
  <c r="P501" i="23"/>
  <c r="P502" i="23"/>
  <c r="P503" i="23"/>
  <c r="P504" i="23"/>
  <c r="P505" i="23"/>
  <c r="P506" i="23"/>
  <c r="P507" i="23"/>
  <c r="P508" i="23"/>
  <c r="P509" i="23"/>
  <c r="P510" i="23"/>
  <c r="P511" i="23"/>
  <c r="P512" i="23"/>
  <c r="P513" i="23"/>
  <c r="P514" i="23"/>
  <c r="P515" i="23"/>
  <c r="P516" i="23"/>
  <c r="P517" i="23"/>
  <c r="P518" i="23"/>
  <c r="P519" i="23"/>
  <c r="P520" i="23"/>
  <c r="P521" i="23"/>
  <c r="P522" i="23"/>
  <c r="P523" i="23"/>
  <c r="P524" i="23"/>
  <c r="P525" i="23"/>
  <c r="P526" i="23"/>
  <c r="P527" i="23"/>
  <c r="P528" i="23"/>
  <c r="P529" i="23"/>
  <c r="P530" i="23"/>
  <c r="P531" i="23"/>
  <c r="P532" i="23"/>
  <c r="P533" i="23"/>
  <c r="P534" i="23"/>
  <c r="P535" i="23"/>
  <c r="P536" i="23"/>
  <c r="P537" i="23"/>
  <c r="P538" i="23"/>
  <c r="P539" i="23"/>
  <c r="P540" i="23"/>
  <c r="P541" i="23"/>
  <c r="P542" i="23"/>
  <c r="P543" i="23"/>
  <c r="P544" i="23"/>
  <c r="P545" i="23"/>
  <c r="P546" i="23"/>
  <c r="P547" i="23"/>
  <c r="P548" i="23"/>
  <c r="P549" i="23"/>
  <c r="P550" i="23"/>
  <c r="P551" i="23"/>
  <c r="P552" i="23"/>
  <c r="P553" i="23"/>
  <c r="P554" i="23"/>
  <c r="P555" i="23"/>
  <c r="P556" i="23"/>
  <c r="P557" i="23"/>
  <c r="P558" i="23"/>
  <c r="P559" i="23"/>
  <c r="P560" i="23"/>
  <c r="P561" i="23"/>
  <c r="P562" i="23"/>
  <c r="P563" i="23"/>
  <c r="P564" i="23"/>
  <c r="P565" i="23"/>
  <c r="P566" i="23"/>
  <c r="P567" i="23"/>
  <c r="P568" i="23"/>
  <c r="P569" i="23"/>
  <c r="P570" i="23"/>
  <c r="P571" i="23"/>
  <c r="P572" i="23"/>
  <c r="P573" i="23"/>
  <c r="P574" i="23"/>
  <c r="P575" i="23"/>
  <c r="P576" i="23"/>
  <c r="P577" i="23"/>
  <c r="P578" i="23"/>
  <c r="P579" i="23"/>
  <c r="P580" i="23"/>
  <c r="P581" i="23"/>
  <c r="P582" i="23"/>
  <c r="P583" i="23"/>
  <c r="P584" i="23"/>
  <c r="P585" i="23"/>
  <c r="P586" i="23"/>
  <c r="P587" i="23"/>
  <c r="P588" i="23"/>
  <c r="P589" i="23"/>
  <c r="P590" i="23"/>
  <c r="P591" i="23"/>
  <c r="P592" i="23"/>
  <c r="P593" i="23"/>
  <c r="P594" i="23"/>
  <c r="P595" i="23"/>
  <c r="P596" i="23"/>
  <c r="P597" i="23"/>
  <c r="P598" i="23"/>
  <c r="P599" i="23"/>
  <c r="P600" i="23"/>
  <c r="P601" i="23"/>
  <c r="P602" i="23"/>
  <c r="P603" i="23"/>
  <c r="P604" i="23"/>
  <c r="P605" i="23"/>
  <c r="P606" i="23"/>
  <c r="P607" i="23"/>
  <c r="P608" i="23"/>
  <c r="P609" i="23"/>
  <c r="P610" i="23"/>
  <c r="P611" i="23"/>
  <c r="P612" i="23"/>
  <c r="P613" i="23"/>
  <c r="P614" i="23"/>
  <c r="P615" i="23"/>
  <c r="P616" i="23"/>
  <c r="P617" i="23"/>
  <c r="P618" i="23"/>
  <c r="P619" i="23"/>
  <c r="P620" i="23"/>
  <c r="P621" i="23"/>
  <c r="P622" i="23"/>
  <c r="P623" i="23"/>
  <c r="P624" i="23"/>
  <c r="P625" i="23"/>
  <c r="P626" i="23"/>
  <c r="P627" i="23"/>
  <c r="P628" i="23"/>
  <c r="P629" i="23"/>
  <c r="P630" i="23"/>
  <c r="P631" i="23"/>
  <c r="P632" i="23"/>
  <c r="P633" i="23"/>
  <c r="P634" i="23"/>
  <c r="P635" i="23"/>
  <c r="P636" i="23"/>
  <c r="P637" i="23"/>
  <c r="P638" i="23"/>
  <c r="P639" i="23"/>
  <c r="P640" i="23"/>
  <c r="P641" i="23"/>
  <c r="P642" i="23"/>
  <c r="P643" i="23"/>
  <c r="P644" i="23"/>
  <c r="P645" i="23"/>
  <c r="P646" i="23"/>
  <c r="P647" i="23"/>
  <c r="P648" i="23"/>
  <c r="P649" i="23"/>
  <c r="P650" i="23"/>
  <c r="P651" i="23"/>
  <c r="P652" i="23"/>
  <c r="P653" i="23"/>
  <c r="P654" i="23"/>
  <c r="P655" i="23"/>
  <c r="P656" i="23"/>
  <c r="P657" i="23"/>
  <c r="P658" i="23"/>
  <c r="P659" i="23"/>
  <c r="P660" i="23"/>
  <c r="P661" i="23"/>
  <c r="P662" i="23"/>
  <c r="P663" i="23"/>
  <c r="P664" i="23"/>
  <c r="P665" i="23"/>
  <c r="P666" i="23"/>
  <c r="P667" i="23"/>
  <c r="P668" i="23"/>
  <c r="P669" i="23"/>
  <c r="P670" i="23"/>
  <c r="P671" i="23"/>
  <c r="P672" i="23"/>
  <c r="P673" i="23"/>
  <c r="P674" i="23"/>
  <c r="P675" i="23"/>
  <c r="P676" i="23"/>
  <c r="P677" i="23"/>
  <c r="P678" i="23"/>
  <c r="P679" i="23"/>
  <c r="P680" i="23"/>
  <c r="P681" i="23"/>
  <c r="P682" i="23"/>
  <c r="P683" i="23"/>
  <c r="P684" i="23"/>
  <c r="P685" i="23"/>
  <c r="P686" i="23"/>
  <c r="P687" i="23"/>
  <c r="P688" i="23"/>
  <c r="P689" i="23"/>
  <c r="P690" i="23"/>
  <c r="P691" i="23"/>
  <c r="P692" i="23"/>
  <c r="P693" i="23"/>
  <c r="P694" i="23"/>
  <c r="P695" i="23"/>
  <c r="P696" i="23"/>
  <c r="P697" i="23"/>
  <c r="P698" i="23"/>
  <c r="P699" i="23"/>
  <c r="P700" i="23"/>
  <c r="P701" i="23"/>
  <c r="P702" i="23"/>
  <c r="P703" i="23"/>
  <c r="P704" i="23"/>
  <c r="P705" i="23"/>
  <c r="P706" i="23"/>
  <c r="P707" i="23"/>
  <c r="P708" i="23"/>
  <c r="P709" i="23"/>
  <c r="P710" i="23"/>
  <c r="P711" i="23"/>
  <c r="P712" i="23"/>
  <c r="P713" i="23"/>
  <c r="P714" i="23"/>
  <c r="P715" i="23"/>
  <c r="P716" i="23"/>
  <c r="P717" i="23"/>
  <c r="P718" i="23"/>
  <c r="P719" i="23"/>
  <c r="P720" i="23"/>
  <c r="P721" i="23"/>
  <c r="P722" i="23"/>
  <c r="P723" i="23"/>
  <c r="P724" i="23"/>
  <c r="P725" i="23"/>
  <c r="P726" i="23"/>
  <c r="P727" i="23"/>
  <c r="P728" i="23"/>
  <c r="P729" i="23"/>
  <c r="P730" i="23"/>
  <c r="P731" i="23"/>
  <c r="P732" i="23"/>
  <c r="P733" i="23"/>
  <c r="P734" i="23"/>
  <c r="P735" i="23"/>
  <c r="P736" i="23"/>
  <c r="P737" i="23"/>
  <c r="P738" i="23"/>
  <c r="P739" i="23"/>
  <c r="P740" i="23"/>
  <c r="P741" i="23"/>
  <c r="P742" i="23"/>
  <c r="P743" i="23"/>
  <c r="P744" i="23"/>
  <c r="P745" i="23"/>
  <c r="P746" i="23"/>
  <c r="P747" i="23"/>
  <c r="P748" i="23"/>
  <c r="P749" i="23"/>
  <c r="P750" i="23"/>
  <c r="P751" i="23"/>
  <c r="P752" i="23"/>
  <c r="P753" i="23"/>
  <c r="P754" i="23"/>
  <c r="P755" i="23"/>
  <c r="P756" i="23"/>
  <c r="P757" i="23"/>
  <c r="P758" i="23"/>
  <c r="P759" i="23"/>
  <c r="P760" i="23"/>
  <c r="P761" i="23"/>
  <c r="P762" i="23"/>
  <c r="P763" i="23"/>
  <c r="P764" i="23"/>
  <c r="P765" i="23"/>
  <c r="P766" i="23"/>
  <c r="P767" i="23"/>
  <c r="P768" i="23"/>
  <c r="P769" i="23"/>
  <c r="P770" i="23"/>
  <c r="P771" i="23"/>
  <c r="P772" i="23"/>
  <c r="P773" i="23"/>
  <c r="P774" i="23"/>
  <c r="P775" i="23"/>
  <c r="P776" i="23"/>
  <c r="P777" i="23"/>
  <c r="P778" i="23"/>
  <c r="P779" i="23"/>
  <c r="P780" i="23"/>
  <c r="P781" i="23"/>
  <c r="P782" i="23"/>
  <c r="P783" i="23"/>
  <c r="P784" i="23"/>
  <c r="P785" i="23"/>
  <c r="P786" i="23"/>
  <c r="P787" i="23"/>
  <c r="P788" i="23"/>
  <c r="P789" i="23"/>
  <c r="P790" i="23"/>
  <c r="P791" i="23"/>
  <c r="P792" i="23"/>
  <c r="P793" i="23"/>
  <c r="P794" i="23"/>
  <c r="P795" i="23"/>
  <c r="P796" i="23"/>
  <c r="P797" i="23"/>
  <c r="P798" i="23"/>
  <c r="P799" i="23"/>
  <c r="P800" i="23"/>
  <c r="P801" i="23"/>
  <c r="P802" i="23"/>
  <c r="P803" i="23"/>
  <c r="P804" i="23"/>
  <c r="P805" i="23"/>
  <c r="P806" i="23"/>
  <c r="P807" i="23"/>
  <c r="P808" i="23"/>
  <c r="P809" i="23"/>
  <c r="P810" i="23"/>
  <c r="P811" i="23"/>
  <c r="P812" i="23"/>
  <c r="P813" i="23"/>
  <c r="P814" i="23"/>
  <c r="P815" i="23"/>
  <c r="P816" i="23"/>
  <c r="P817" i="23"/>
  <c r="P818" i="23"/>
  <c r="P819" i="23"/>
  <c r="P820" i="23"/>
  <c r="P821" i="23"/>
  <c r="P822" i="23"/>
  <c r="P823" i="23"/>
  <c r="P824" i="23"/>
  <c r="P825" i="23"/>
  <c r="P826" i="23"/>
  <c r="P827" i="23"/>
  <c r="P828" i="23"/>
  <c r="P829" i="23"/>
  <c r="P830" i="23"/>
  <c r="P831" i="23"/>
  <c r="P832" i="23"/>
  <c r="P833" i="23"/>
  <c r="P834" i="23"/>
  <c r="P835" i="23"/>
  <c r="P836" i="23"/>
  <c r="P837" i="23"/>
  <c r="P838" i="23"/>
  <c r="P839" i="23"/>
  <c r="P840" i="23"/>
  <c r="P841" i="23"/>
  <c r="P842" i="23"/>
  <c r="P843" i="23"/>
  <c r="P844" i="23"/>
  <c r="P845" i="23"/>
  <c r="P846" i="23"/>
  <c r="P847" i="23"/>
  <c r="P848" i="23"/>
  <c r="P849" i="23"/>
  <c r="P850" i="23"/>
  <c r="P851" i="23"/>
  <c r="P852" i="23"/>
  <c r="P853" i="23"/>
  <c r="P854" i="23"/>
  <c r="P855" i="23"/>
  <c r="P856" i="23"/>
  <c r="P857" i="23"/>
  <c r="P858" i="23"/>
  <c r="P859" i="23"/>
  <c r="P860" i="23"/>
  <c r="P861" i="23"/>
  <c r="P862" i="23"/>
  <c r="P863" i="23"/>
  <c r="P864" i="23"/>
  <c r="P865" i="23"/>
  <c r="P866" i="23"/>
  <c r="P867" i="23"/>
  <c r="P868" i="23"/>
  <c r="P869" i="23"/>
  <c r="P870" i="23"/>
  <c r="P871" i="23"/>
  <c r="P872" i="23"/>
  <c r="P873" i="23"/>
  <c r="P874" i="23"/>
  <c r="P875" i="23"/>
  <c r="P876" i="23"/>
  <c r="P877" i="23"/>
  <c r="P878" i="23"/>
  <c r="P879" i="23"/>
  <c r="P880" i="23"/>
  <c r="P881" i="23"/>
  <c r="P882" i="23"/>
  <c r="P883" i="23"/>
  <c r="P884" i="23"/>
  <c r="P885" i="23"/>
  <c r="P886" i="23"/>
  <c r="P887" i="23"/>
  <c r="P888" i="23"/>
  <c r="P889" i="23"/>
  <c r="P890" i="23"/>
  <c r="P891" i="23"/>
  <c r="P892" i="23"/>
  <c r="P893" i="23"/>
  <c r="P894" i="23"/>
  <c r="P895" i="23"/>
  <c r="P896" i="23"/>
  <c r="P897" i="23"/>
  <c r="P898" i="23"/>
  <c r="P899" i="23"/>
  <c r="P900" i="23"/>
  <c r="P901" i="23"/>
  <c r="P902" i="23"/>
  <c r="P903" i="23"/>
  <c r="P904" i="23"/>
  <c r="P905" i="23"/>
  <c r="P906" i="23"/>
  <c r="P907" i="23"/>
  <c r="P908" i="23"/>
  <c r="P909" i="23"/>
  <c r="P910" i="23"/>
  <c r="P911" i="23"/>
  <c r="P912" i="23"/>
  <c r="P913" i="23"/>
  <c r="P914" i="23"/>
  <c r="P915" i="23"/>
  <c r="P916" i="23"/>
  <c r="P917" i="23"/>
  <c r="P918" i="23"/>
  <c r="P919" i="23"/>
  <c r="P920" i="23"/>
  <c r="P921" i="23"/>
  <c r="P922" i="23"/>
  <c r="P923" i="23"/>
  <c r="P924" i="23"/>
  <c r="P925" i="23"/>
  <c r="P926" i="23"/>
  <c r="P927" i="23"/>
  <c r="P928" i="23"/>
  <c r="P929" i="23"/>
  <c r="P930" i="23"/>
  <c r="P931" i="23"/>
  <c r="P932" i="23"/>
  <c r="P933" i="23"/>
  <c r="P934" i="23"/>
  <c r="P935" i="23"/>
  <c r="P936" i="23"/>
  <c r="P937" i="23"/>
  <c r="P938" i="23"/>
  <c r="P939" i="23"/>
  <c r="P940" i="23"/>
  <c r="P941" i="23"/>
  <c r="P942" i="23"/>
  <c r="P943" i="23"/>
  <c r="P944" i="23"/>
  <c r="P945" i="23"/>
  <c r="P946" i="23"/>
  <c r="P947" i="23"/>
  <c r="P948" i="23"/>
  <c r="P949" i="23"/>
  <c r="P950" i="23"/>
  <c r="P951" i="23"/>
  <c r="P952" i="23"/>
  <c r="P953" i="23"/>
  <c r="P954" i="23"/>
  <c r="P955" i="23"/>
  <c r="P956" i="23"/>
  <c r="P957" i="23"/>
  <c r="P958" i="23"/>
  <c r="P959" i="23"/>
  <c r="P960" i="23"/>
  <c r="P961" i="23"/>
  <c r="P962" i="23"/>
  <c r="P963" i="23"/>
  <c r="P964" i="23"/>
  <c r="P965" i="23"/>
  <c r="P966" i="23"/>
  <c r="P967" i="23"/>
  <c r="P968" i="23"/>
  <c r="P969" i="23"/>
  <c r="P970" i="23"/>
  <c r="P971" i="23"/>
  <c r="P972" i="23"/>
  <c r="P973" i="23"/>
  <c r="P974" i="23"/>
  <c r="P975" i="23"/>
  <c r="P976" i="23"/>
  <c r="P977" i="23"/>
  <c r="P978" i="23"/>
  <c r="P979" i="23"/>
  <c r="P980" i="23"/>
  <c r="P981" i="23"/>
  <c r="P982" i="23"/>
  <c r="P983" i="23"/>
  <c r="P984" i="23"/>
  <c r="P985" i="23"/>
  <c r="P986" i="23"/>
  <c r="P987" i="23"/>
  <c r="P988" i="23"/>
  <c r="P989" i="23"/>
  <c r="P990" i="23"/>
  <c r="P991" i="23"/>
  <c r="P992" i="23"/>
  <c r="P993" i="23"/>
  <c r="P994" i="23"/>
  <c r="P995" i="23"/>
  <c r="P996" i="23"/>
  <c r="P997" i="23"/>
  <c r="P998" i="23"/>
  <c r="P999" i="23"/>
  <c r="P1000" i="23"/>
  <c r="P1001" i="23"/>
  <c r="P1002" i="23"/>
  <c r="P1003" i="23"/>
  <c r="P1004" i="23"/>
  <c r="P1005" i="23"/>
  <c r="P1006" i="23"/>
  <c r="P1007" i="23"/>
  <c r="P1008" i="23"/>
  <c r="P1009" i="23"/>
  <c r="P1010" i="23"/>
  <c r="P1011" i="23"/>
  <c r="P1012" i="23"/>
  <c r="P1013" i="23"/>
  <c r="P1014" i="23"/>
  <c r="P1015" i="23"/>
  <c r="P1016" i="23"/>
  <c r="P1017" i="23"/>
  <c r="P1018" i="23"/>
  <c r="P1019" i="23"/>
  <c r="P1020" i="23"/>
  <c r="P1021" i="23"/>
  <c r="P1022" i="23"/>
  <c r="P1023" i="23"/>
  <c r="P1024" i="23"/>
  <c r="P1025" i="23"/>
  <c r="P1026" i="23"/>
  <c r="P1027" i="23"/>
  <c r="P1028" i="23"/>
  <c r="P1029" i="23"/>
  <c r="P1030" i="23"/>
  <c r="P1031" i="23"/>
  <c r="P1032" i="23"/>
  <c r="P1033" i="23"/>
  <c r="P1034" i="23"/>
  <c r="P1035" i="23"/>
  <c r="P1036" i="23"/>
  <c r="P1037" i="23"/>
  <c r="P1038" i="23"/>
  <c r="P1039" i="23"/>
  <c r="P1040" i="23"/>
  <c r="P1041" i="23"/>
  <c r="P1042" i="23"/>
  <c r="P1043" i="23"/>
  <c r="P1044" i="23"/>
  <c r="P1045" i="23"/>
  <c r="P1046" i="23"/>
  <c r="P1047" i="23"/>
  <c r="P1048" i="23"/>
  <c r="P1049" i="23"/>
  <c r="P1050" i="23"/>
  <c r="P1051" i="23"/>
  <c r="P1052" i="23"/>
  <c r="P1053" i="23"/>
  <c r="P1054" i="23"/>
  <c r="P1055" i="23"/>
  <c r="P1056" i="23"/>
  <c r="P1057" i="23"/>
  <c r="P1058" i="23"/>
  <c r="P1059" i="23"/>
  <c r="P1060" i="23"/>
  <c r="P1061" i="23"/>
  <c r="P1062" i="23"/>
  <c r="P1063" i="23"/>
  <c r="P1064" i="23"/>
  <c r="P1065" i="23"/>
  <c r="P1066" i="23"/>
  <c r="P1067" i="23"/>
  <c r="P1068" i="23"/>
  <c r="P1069" i="23"/>
  <c r="P1070" i="23"/>
  <c r="P1071" i="23"/>
  <c r="P1072" i="23"/>
  <c r="P1073" i="23"/>
  <c r="P1074" i="23"/>
  <c r="P1075" i="23"/>
  <c r="P1076" i="23"/>
  <c r="P1077" i="23"/>
  <c r="P1078" i="23"/>
  <c r="P1079" i="23"/>
  <c r="P1080" i="23"/>
  <c r="P1081" i="23"/>
  <c r="P1082" i="23"/>
  <c r="P1083" i="23"/>
  <c r="P1084" i="23"/>
  <c r="P1085" i="23"/>
  <c r="P1086" i="23"/>
  <c r="P1087" i="23"/>
  <c r="P1088" i="23"/>
  <c r="P1089" i="23"/>
  <c r="P1090" i="23"/>
  <c r="P1091" i="23"/>
  <c r="P1092" i="23"/>
  <c r="P1093" i="23"/>
  <c r="P1094" i="23"/>
  <c r="P1095" i="23"/>
  <c r="P1096" i="23"/>
  <c r="P1097" i="23"/>
  <c r="P1098" i="23"/>
  <c r="P1099" i="23"/>
  <c r="P1100" i="23"/>
  <c r="P1101" i="23"/>
  <c r="P1102" i="23"/>
  <c r="P1103" i="23"/>
  <c r="P1104" i="23"/>
  <c r="P1105" i="23"/>
  <c r="P1106" i="23"/>
  <c r="P1107" i="23"/>
  <c r="P1108" i="23"/>
  <c r="P1109" i="23"/>
  <c r="P1110" i="23"/>
  <c r="P1111" i="23"/>
  <c r="P1112" i="23"/>
  <c r="P1113" i="23"/>
  <c r="P1114" i="23"/>
  <c r="P1115" i="23"/>
  <c r="P1116" i="23"/>
  <c r="P1117" i="23"/>
  <c r="P1118" i="23"/>
  <c r="P1119" i="23"/>
  <c r="P1120" i="23"/>
  <c r="P1121" i="23"/>
  <c r="P1122" i="23"/>
  <c r="P1123" i="23"/>
  <c r="P1124" i="23"/>
  <c r="P1125" i="23"/>
  <c r="P1126" i="23"/>
  <c r="P1127" i="23"/>
  <c r="P1128" i="23"/>
  <c r="P1129" i="23"/>
  <c r="P1130" i="23"/>
  <c r="P1131" i="23"/>
  <c r="P1132" i="23"/>
  <c r="P1133" i="23"/>
  <c r="P1134" i="23"/>
  <c r="P1135" i="23"/>
  <c r="P1136" i="23"/>
  <c r="P1137" i="23"/>
  <c r="P1138" i="23"/>
  <c r="P1139" i="23"/>
  <c r="P1140" i="23"/>
  <c r="P1141" i="23"/>
  <c r="P1142" i="23"/>
  <c r="P1143" i="23"/>
  <c r="P1144" i="23"/>
  <c r="P1145" i="23"/>
  <c r="P1146" i="23"/>
  <c r="P1147" i="23"/>
  <c r="P1148" i="23"/>
  <c r="P1149" i="23"/>
  <c r="P1150" i="23"/>
  <c r="P1151" i="23"/>
  <c r="P1152" i="23"/>
  <c r="P1153" i="23"/>
  <c r="P1154" i="23"/>
  <c r="P1155" i="23"/>
  <c r="P1156" i="23"/>
  <c r="P1157" i="23"/>
  <c r="P1158" i="23"/>
  <c r="P1159" i="23"/>
  <c r="P1160" i="23"/>
  <c r="P1161" i="23"/>
  <c r="P1162" i="23"/>
  <c r="P1163" i="23"/>
  <c r="P1164" i="23"/>
  <c r="P1165" i="23"/>
  <c r="P1166" i="23"/>
  <c r="P1167" i="23"/>
  <c r="P1168" i="23"/>
  <c r="P1169" i="23"/>
  <c r="P1170" i="23"/>
  <c r="P1171" i="23"/>
  <c r="P1172" i="23"/>
  <c r="P1173" i="23"/>
  <c r="P1174" i="23"/>
  <c r="P1175" i="23"/>
  <c r="P1176" i="23"/>
  <c r="P1177" i="23"/>
  <c r="P1178" i="23"/>
  <c r="P1179" i="23"/>
  <c r="P1180" i="23"/>
  <c r="P1181" i="23"/>
  <c r="P1182" i="23"/>
  <c r="P1183" i="23"/>
  <c r="P1184" i="23"/>
  <c r="P1185" i="23"/>
  <c r="P1186" i="23"/>
  <c r="P1187" i="23"/>
  <c r="P1188" i="23"/>
  <c r="P1189" i="23"/>
  <c r="P1190" i="23"/>
  <c r="P1191" i="23"/>
  <c r="P1192" i="23"/>
  <c r="P1193" i="23"/>
  <c r="P1194" i="23"/>
  <c r="P1195" i="23"/>
  <c r="P1196" i="23"/>
  <c r="P1197" i="23"/>
  <c r="P1198" i="23"/>
  <c r="P1199" i="23"/>
  <c r="P1200" i="23"/>
  <c r="P1201" i="23"/>
  <c r="P1202" i="23"/>
  <c r="P1203" i="23"/>
  <c r="P1204" i="23"/>
  <c r="P1205" i="23"/>
  <c r="P1206" i="23"/>
  <c r="P1207" i="23"/>
  <c r="P1208" i="23"/>
  <c r="P1209" i="23"/>
  <c r="P1210" i="23"/>
  <c r="P1211" i="23"/>
  <c r="P1212" i="23"/>
  <c r="P1213" i="23"/>
  <c r="P1214" i="23"/>
  <c r="P1215" i="23"/>
  <c r="P1216" i="23"/>
  <c r="P1217" i="23"/>
  <c r="P1218" i="23"/>
  <c r="P1219" i="23"/>
  <c r="P1220" i="23"/>
  <c r="P1221" i="23"/>
  <c r="P1222" i="23"/>
  <c r="P1223" i="23"/>
  <c r="P1224" i="23"/>
  <c r="P1225" i="23"/>
  <c r="P1226" i="23"/>
  <c r="P1227" i="23"/>
  <c r="P1228" i="23"/>
  <c r="P1229" i="23"/>
  <c r="P1230" i="23"/>
  <c r="P1231" i="23"/>
  <c r="P1232" i="23"/>
  <c r="P1233" i="23"/>
  <c r="P1234" i="23"/>
  <c r="P1235" i="23"/>
  <c r="P1236" i="23"/>
  <c r="P1237" i="23"/>
  <c r="P1238" i="23"/>
  <c r="P1239" i="23"/>
  <c r="P1240" i="23"/>
  <c r="P1241" i="23"/>
  <c r="P1242" i="23"/>
  <c r="P1243" i="23"/>
  <c r="P1244" i="23"/>
  <c r="P1245" i="23"/>
  <c r="P1246" i="23"/>
  <c r="P1247" i="23"/>
  <c r="P1248" i="23"/>
  <c r="P1249" i="23"/>
  <c r="P1250" i="23"/>
  <c r="P1251" i="23"/>
  <c r="P1252" i="23"/>
  <c r="P1253" i="23"/>
  <c r="P1254" i="23"/>
  <c r="P1255" i="23"/>
  <c r="P1256" i="23"/>
  <c r="P1257" i="23"/>
  <c r="P1258" i="23"/>
  <c r="P1259" i="23"/>
  <c r="P1260" i="23"/>
  <c r="P1261" i="23"/>
  <c r="P1262" i="23"/>
  <c r="P1263" i="23"/>
  <c r="P1264" i="23"/>
  <c r="P1265" i="23"/>
  <c r="P1266" i="23"/>
  <c r="P1267" i="23"/>
  <c r="P1268" i="23"/>
  <c r="P1269" i="23"/>
  <c r="P1270" i="23"/>
  <c r="P1271" i="23"/>
  <c r="P1272" i="23"/>
  <c r="P1273" i="23"/>
  <c r="P1274" i="23"/>
  <c r="P1275" i="23"/>
  <c r="P1276" i="23"/>
  <c r="P1277" i="23"/>
  <c r="P1278" i="23"/>
  <c r="P1279" i="23"/>
  <c r="P1280" i="23"/>
  <c r="P1281" i="23"/>
  <c r="P1282" i="23"/>
  <c r="P1283" i="23"/>
  <c r="P1284" i="23"/>
  <c r="P1285" i="23"/>
  <c r="P1286" i="23"/>
  <c r="P1287" i="23"/>
  <c r="P1288" i="23"/>
  <c r="P1289" i="23"/>
  <c r="P1290" i="23"/>
  <c r="P1291" i="23"/>
  <c r="P1292" i="23"/>
  <c r="P1293" i="23"/>
  <c r="P1294" i="23"/>
  <c r="P1295" i="23"/>
  <c r="P1296" i="23"/>
  <c r="P1297" i="23"/>
  <c r="P1298" i="23"/>
  <c r="P1299" i="23"/>
  <c r="P1300" i="23"/>
  <c r="P1301" i="23"/>
  <c r="P1302" i="23"/>
  <c r="P1303" i="23"/>
  <c r="P1304" i="23"/>
  <c r="P1305" i="23"/>
  <c r="P1306" i="23"/>
  <c r="P1307" i="23"/>
  <c r="P1308" i="23"/>
  <c r="P1309" i="23"/>
  <c r="P1310" i="23"/>
  <c r="P1311" i="23"/>
  <c r="P1312" i="23"/>
  <c r="P1313" i="23"/>
  <c r="P1314" i="23"/>
  <c r="P1315" i="23"/>
  <c r="P1316" i="23"/>
  <c r="P1317" i="23"/>
  <c r="P1318" i="23"/>
  <c r="P1319" i="23"/>
  <c r="P1320" i="23"/>
  <c r="P1321" i="23"/>
  <c r="P1322" i="23"/>
  <c r="P1323" i="23"/>
  <c r="P1324" i="23"/>
  <c r="P1325" i="23"/>
  <c r="P1326" i="23"/>
  <c r="P1327" i="23"/>
  <c r="P1328" i="23"/>
  <c r="P1329" i="23"/>
  <c r="P1330" i="23"/>
  <c r="P1331" i="23"/>
  <c r="P1332" i="23"/>
  <c r="P1333" i="23"/>
  <c r="P1334" i="23"/>
  <c r="P1335" i="23"/>
  <c r="P1336" i="23"/>
  <c r="P1337" i="23"/>
  <c r="P1338" i="23"/>
  <c r="P1339" i="23"/>
  <c r="P1340" i="23"/>
  <c r="P1341" i="23"/>
  <c r="P1342" i="23"/>
  <c r="P1343" i="23"/>
  <c r="P1344" i="23"/>
  <c r="P1345" i="23"/>
  <c r="P1346" i="23"/>
  <c r="P1347" i="23"/>
  <c r="P1348" i="23"/>
  <c r="P1349" i="23"/>
  <c r="P1350" i="23"/>
  <c r="P1351" i="23"/>
  <c r="P1352" i="23"/>
  <c r="P1353" i="23"/>
  <c r="P1354" i="23"/>
  <c r="P1355" i="23"/>
  <c r="P1356" i="23"/>
  <c r="P1357" i="23"/>
  <c r="P1358" i="23"/>
  <c r="P1359" i="23"/>
  <c r="P1360" i="23"/>
  <c r="P1361" i="23"/>
  <c r="P1362" i="23"/>
  <c r="P1363" i="23"/>
  <c r="P1364" i="23"/>
  <c r="P1365" i="23"/>
  <c r="P1366" i="23"/>
  <c r="P1367" i="23"/>
  <c r="P1368" i="23"/>
  <c r="P1369" i="23"/>
  <c r="P1370" i="23"/>
  <c r="P1371" i="23"/>
  <c r="P1372" i="23"/>
  <c r="P1373" i="23"/>
  <c r="P1374" i="23"/>
  <c r="P1375" i="23"/>
  <c r="P1376" i="23"/>
  <c r="P1377" i="23"/>
  <c r="P1378" i="23"/>
  <c r="P1379" i="23"/>
  <c r="P1380" i="23"/>
  <c r="P1381" i="23"/>
  <c r="P1382" i="23"/>
  <c r="P1383" i="23"/>
  <c r="P1384" i="23"/>
  <c r="P1385" i="23"/>
  <c r="P1386" i="23"/>
  <c r="P1387" i="23"/>
  <c r="P1388" i="23"/>
  <c r="P1389" i="23"/>
  <c r="P1390" i="23"/>
  <c r="P1391" i="23"/>
  <c r="P1392" i="23"/>
  <c r="P1393" i="23"/>
  <c r="P1394" i="23"/>
  <c r="P1395" i="23"/>
  <c r="P1396" i="23"/>
  <c r="P1397" i="23"/>
  <c r="P1398" i="23"/>
  <c r="P1399" i="23"/>
  <c r="P1400" i="23"/>
  <c r="P1401" i="23"/>
  <c r="P1402" i="23"/>
  <c r="P1403" i="23"/>
  <c r="P1404" i="23"/>
  <c r="P1405" i="23"/>
  <c r="P1406" i="23"/>
  <c r="P1407" i="23"/>
  <c r="P1408" i="23"/>
  <c r="P1409" i="23"/>
  <c r="P1410" i="23"/>
  <c r="P1411" i="23"/>
  <c r="P1412" i="23"/>
  <c r="P1413" i="23"/>
  <c r="P1414" i="23"/>
  <c r="P1415" i="23"/>
  <c r="P1416" i="23"/>
  <c r="P1417" i="23"/>
  <c r="P1418" i="23"/>
  <c r="P1419" i="23"/>
  <c r="P1420" i="23"/>
  <c r="P1421" i="23"/>
  <c r="P1422" i="23"/>
  <c r="P1423" i="23"/>
  <c r="P1424" i="23"/>
  <c r="P1425" i="23"/>
  <c r="P1426" i="23"/>
  <c r="P1427" i="23"/>
  <c r="P1428" i="23"/>
  <c r="P1429" i="23"/>
  <c r="P1430" i="23"/>
  <c r="P1431" i="23"/>
  <c r="P1432" i="23"/>
  <c r="P1433" i="23"/>
  <c r="P1434" i="23"/>
  <c r="P1435" i="23"/>
  <c r="P1436" i="23"/>
  <c r="P1437" i="23"/>
  <c r="P1438" i="23"/>
  <c r="P1439" i="23"/>
  <c r="P1440" i="23"/>
  <c r="P1441" i="23"/>
  <c r="P1442" i="23"/>
  <c r="P1443" i="23"/>
  <c r="P1444" i="23"/>
  <c r="P1445" i="23"/>
  <c r="P1446" i="23"/>
  <c r="P1447" i="23"/>
  <c r="P1448" i="23"/>
  <c r="P1449" i="23"/>
  <c r="P1450" i="23"/>
  <c r="P1451" i="23"/>
  <c r="P1452" i="23"/>
  <c r="P1453" i="23"/>
  <c r="P1454" i="23"/>
  <c r="P1455" i="23"/>
  <c r="P1456" i="23"/>
  <c r="P1457" i="23"/>
  <c r="P1458" i="23"/>
  <c r="P1459" i="23"/>
  <c r="P1460" i="23"/>
  <c r="P1461" i="23"/>
  <c r="P1462" i="23"/>
  <c r="P1463" i="23"/>
  <c r="P1464" i="23"/>
  <c r="P1465" i="23"/>
  <c r="P1466" i="23"/>
  <c r="P1467" i="23"/>
  <c r="P1468" i="23"/>
  <c r="P1469" i="23"/>
  <c r="P1470" i="23"/>
  <c r="P1471" i="23"/>
  <c r="P1472" i="23"/>
  <c r="P1473" i="23"/>
  <c r="P1474" i="23"/>
  <c r="P1475" i="23"/>
  <c r="P1476" i="23"/>
  <c r="P1477" i="23"/>
  <c r="P1478" i="23"/>
  <c r="P1479" i="23"/>
  <c r="P1480" i="23"/>
  <c r="P1481" i="23"/>
  <c r="P1482" i="23"/>
  <c r="P1483" i="23"/>
  <c r="P1484" i="23"/>
  <c r="P1485" i="23"/>
  <c r="P1486" i="23"/>
  <c r="P1487" i="23"/>
  <c r="P1488" i="23"/>
  <c r="P1489" i="23"/>
  <c r="P1490" i="23"/>
  <c r="P1491" i="23"/>
  <c r="P1492" i="23"/>
  <c r="P1493" i="23"/>
  <c r="P1494" i="23"/>
  <c r="P1495" i="23"/>
  <c r="P1496" i="23"/>
  <c r="P1497" i="23"/>
  <c r="P1498" i="23"/>
  <c r="P1499" i="23"/>
  <c r="P1500" i="23"/>
  <c r="P1501" i="23"/>
  <c r="P1502" i="23"/>
  <c r="P1503" i="23"/>
  <c r="P1504" i="23"/>
  <c r="P1505" i="23"/>
  <c r="P1506" i="23"/>
  <c r="P1507" i="23"/>
  <c r="P1508" i="23"/>
  <c r="P1509" i="23"/>
  <c r="P1510" i="23"/>
  <c r="P1511" i="23"/>
  <c r="P1512" i="23"/>
  <c r="P1513" i="23"/>
  <c r="P1514" i="23"/>
  <c r="P1515" i="23"/>
  <c r="P1516" i="23"/>
  <c r="P1517" i="23"/>
  <c r="P1518" i="23"/>
  <c r="P1519" i="23"/>
  <c r="P1520" i="23"/>
  <c r="P1521" i="23"/>
  <c r="P1522" i="23"/>
  <c r="P1523" i="23"/>
  <c r="P1524" i="23"/>
  <c r="P1525" i="23"/>
  <c r="P1526" i="23"/>
  <c r="P1527" i="23"/>
  <c r="P1528" i="23"/>
  <c r="P1529" i="23"/>
  <c r="P1530" i="23"/>
  <c r="P1531" i="23"/>
  <c r="P1532" i="23"/>
  <c r="P1533" i="23"/>
  <c r="P1534" i="23"/>
  <c r="P1535" i="23"/>
  <c r="P1536" i="23"/>
  <c r="P1537" i="23"/>
  <c r="P1538" i="23"/>
  <c r="P1539" i="23"/>
  <c r="P1540" i="23"/>
  <c r="P1541" i="23"/>
  <c r="P1542" i="23"/>
  <c r="P1543" i="23"/>
  <c r="P1544" i="23"/>
  <c r="P1545" i="23"/>
  <c r="P1546" i="23"/>
  <c r="P1547" i="23"/>
  <c r="P1548" i="23"/>
  <c r="P1549" i="23"/>
  <c r="P1550" i="23"/>
  <c r="P1551" i="23"/>
  <c r="P1552" i="23"/>
  <c r="P1553" i="23"/>
  <c r="P1554" i="23"/>
  <c r="P1555" i="23"/>
  <c r="P1556" i="23"/>
  <c r="P1557" i="23"/>
  <c r="P1558" i="23"/>
  <c r="P1559" i="23"/>
  <c r="P1560" i="23"/>
  <c r="P1561" i="23"/>
  <c r="P1562" i="23"/>
  <c r="P1563" i="23"/>
  <c r="P1564" i="23"/>
  <c r="P1565" i="23"/>
  <c r="P1566" i="23"/>
  <c r="P1567" i="23"/>
  <c r="P1568" i="23"/>
  <c r="P1569" i="23"/>
  <c r="P1570" i="23"/>
  <c r="P1571" i="23"/>
  <c r="P1572" i="23"/>
  <c r="P1573" i="23"/>
  <c r="P1574" i="23"/>
  <c r="P1575" i="23"/>
  <c r="P1576" i="23"/>
  <c r="P1577" i="23"/>
  <c r="P1578" i="23"/>
  <c r="P1579" i="23"/>
  <c r="P1580" i="23"/>
  <c r="P1581" i="23"/>
  <c r="P1582" i="23"/>
  <c r="P1583" i="23"/>
  <c r="P1584" i="23"/>
  <c r="P1585" i="23"/>
  <c r="P1586" i="23"/>
  <c r="P1587" i="23"/>
  <c r="P1588" i="23"/>
  <c r="P1589" i="23"/>
  <c r="P1590" i="23"/>
  <c r="P1591" i="23"/>
  <c r="P1592" i="23"/>
  <c r="P1593" i="23"/>
  <c r="P1594" i="23"/>
  <c r="P1595" i="23"/>
  <c r="P1596" i="23"/>
  <c r="P1597" i="23"/>
  <c r="P1598" i="23"/>
  <c r="P1599" i="23"/>
  <c r="P1600" i="23"/>
  <c r="P1601" i="23"/>
  <c r="P1602" i="23"/>
  <c r="P1603" i="23"/>
  <c r="P1604" i="23"/>
  <c r="P1605" i="23"/>
  <c r="P1606" i="23"/>
  <c r="P1607" i="23"/>
  <c r="P1608" i="23"/>
  <c r="P1609" i="23"/>
  <c r="P1610" i="23"/>
  <c r="P1611" i="23"/>
  <c r="P1612" i="23"/>
  <c r="P1613" i="23"/>
  <c r="P1614" i="23"/>
  <c r="P1615" i="23"/>
  <c r="P1616" i="23"/>
  <c r="P1617" i="23"/>
  <c r="P1618" i="23"/>
  <c r="P1619" i="23"/>
  <c r="P1620" i="23"/>
  <c r="P1621" i="23"/>
  <c r="P1622" i="23"/>
  <c r="P1623" i="23"/>
  <c r="P1624" i="23"/>
  <c r="P1625" i="23"/>
  <c r="P1626" i="23"/>
  <c r="P1627" i="23"/>
  <c r="P1628" i="23"/>
  <c r="P1629" i="23"/>
  <c r="P1630" i="23"/>
  <c r="P1631" i="23"/>
  <c r="P1632" i="23"/>
  <c r="P1633" i="23"/>
  <c r="P1634" i="23"/>
  <c r="P1635" i="23"/>
  <c r="P1636" i="23"/>
  <c r="P1637" i="23"/>
  <c r="P1638" i="23"/>
  <c r="P1639" i="23"/>
  <c r="P1640" i="23"/>
  <c r="P1641" i="23"/>
  <c r="P1642" i="23"/>
  <c r="P1643" i="23"/>
  <c r="P1644" i="23"/>
  <c r="P1645" i="23"/>
  <c r="P1646" i="23"/>
  <c r="P1647" i="23"/>
  <c r="P1648" i="23"/>
  <c r="P1649" i="23"/>
  <c r="P1650" i="23"/>
  <c r="P1651" i="23"/>
  <c r="P1652" i="23"/>
  <c r="P1653" i="23"/>
  <c r="P1654" i="23"/>
  <c r="P1655" i="23"/>
  <c r="P1656" i="23"/>
  <c r="P1657" i="23"/>
  <c r="P1658" i="23"/>
  <c r="P1659" i="23"/>
  <c r="P1660" i="23"/>
  <c r="P1661" i="23"/>
  <c r="P1662" i="23"/>
  <c r="P1663" i="23"/>
  <c r="P1664" i="23"/>
  <c r="P1665" i="23"/>
  <c r="P1666" i="23"/>
  <c r="P1667" i="23"/>
  <c r="P1668" i="23"/>
  <c r="P1669" i="23"/>
  <c r="P1670" i="23"/>
  <c r="P1671" i="23"/>
  <c r="P1672" i="23"/>
  <c r="P1673" i="23"/>
  <c r="P1674" i="23"/>
  <c r="P1675" i="23"/>
  <c r="P1676" i="23"/>
  <c r="P1677" i="23"/>
  <c r="P1678" i="23"/>
  <c r="P1679" i="23"/>
  <c r="P1680" i="23"/>
  <c r="P1681" i="23"/>
  <c r="P1682" i="23"/>
  <c r="P1683" i="23"/>
  <c r="P1684" i="23"/>
  <c r="P1685" i="23"/>
  <c r="P1686" i="23"/>
  <c r="P1687" i="23"/>
  <c r="P1688" i="23"/>
  <c r="P1689" i="23"/>
  <c r="P1690" i="23"/>
  <c r="P1691" i="23"/>
  <c r="P1692" i="23"/>
  <c r="P1693" i="23"/>
  <c r="P1694" i="23"/>
  <c r="P1695" i="23"/>
  <c r="P1696" i="23"/>
  <c r="P1697" i="23"/>
  <c r="P1698" i="23"/>
  <c r="P1699" i="23"/>
  <c r="P1700" i="23"/>
  <c r="P1701" i="23"/>
  <c r="P1702" i="23"/>
  <c r="P1703" i="23"/>
  <c r="P1704" i="23"/>
  <c r="P1705" i="23"/>
  <c r="P1706" i="23"/>
  <c r="P1707" i="23"/>
  <c r="P1708" i="23"/>
  <c r="P1709" i="23"/>
  <c r="P1710" i="23"/>
  <c r="P1711" i="23"/>
  <c r="P1712" i="23"/>
  <c r="P1713" i="23"/>
  <c r="P1714" i="23"/>
  <c r="P1715" i="23"/>
  <c r="P1716" i="23"/>
  <c r="P1717" i="23"/>
  <c r="P1718" i="23"/>
  <c r="P1719" i="23"/>
  <c r="P1720" i="23"/>
  <c r="P1721" i="23"/>
  <c r="P1722" i="23"/>
  <c r="P1723" i="23"/>
  <c r="P1724" i="23"/>
  <c r="P1725" i="23"/>
  <c r="P1726" i="23"/>
  <c r="P1727" i="23"/>
  <c r="P1728" i="23"/>
  <c r="P1729" i="23"/>
  <c r="P1730" i="23"/>
  <c r="P1731" i="23"/>
  <c r="P1732" i="23"/>
  <c r="P1733" i="23"/>
  <c r="P1734" i="23"/>
  <c r="P1735" i="23"/>
  <c r="P1736" i="23"/>
  <c r="P1737" i="23"/>
  <c r="P1738" i="23"/>
  <c r="P1739" i="23"/>
  <c r="P1740" i="23"/>
  <c r="P1741" i="23"/>
  <c r="P1742" i="23"/>
  <c r="P1743" i="23"/>
  <c r="P1744" i="23"/>
  <c r="P1745" i="23"/>
  <c r="P1746" i="23"/>
  <c r="P1747" i="23"/>
  <c r="P1748" i="23"/>
  <c r="P1749" i="23"/>
  <c r="P1750" i="23"/>
  <c r="P1751" i="23"/>
  <c r="P1752" i="23"/>
  <c r="P1753" i="23"/>
  <c r="P1754" i="23"/>
  <c r="P1755" i="23"/>
  <c r="P1756" i="23"/>
  <c r="P1757" i="23"/>
  <c r="P1758" i="23"/>
  <c r="P1759" i="23"/>
  <c r="P1760" i="23"/>
  <c r="P1761" i="23"/>
  <c r="P1762" i="23"/>
  <c r="P1763" i="23"/>
  <c r="P1764" i="23"/>
  <c r="P1765" i="23"/>
  <c r="P1766" i="23"/>
  <c r="P1767" i="23"/>
  <c r="P1768" i="23"/>
  <c r="P1769" i="23"/>
  <c r="P1770" i="23"/>
  <c r="P1771" i="23"/>
  <c r="P1772" i="23"/>
  <c r="P1773" i="23"/>
  <c r="P1774" i="23"/>
  <c r="P1775" i="23"/>
  <c r="P1776" i="23"/>
  <c r="P1777" i="23"/>
  <c r="P1778" i="23"/>
  <c r="P1779" i="23"/>
  <c r="P1780" i="23"/>
  <c r="P1781" i="23"/>
  <c r="P1782" i="23"/>
  <c r="P1783" i="23"/>
  <c r="P1784" i="23"/>
  <c r="P1785" i="23"/>
  <c r="P1786" i="23"/>
  <c r="P1787" i="23"/>
  <c r="P1788" i="23"/>
  <c r="P1789" i="23"/>
  <c r="P1790" i="23"/>
  <c r="P1791" i="23"/>
  <c r="P1792" i="23"/>
  <c r="P1793" i="23"/>
  <c r="P1794" i="23"/>
  <c r="P1795" i="23"/>
  <c r="P1796" i="23"/>
  <c r="P1797" i="23"/>
  <c r="P1798" i="23"/>
  <c r="P1799" i="23"/>
  <c r="P1800" i="23"/>
  <c r="P1801" i="23"/>
  <c r="P1802" i="23"/>
  <c r="P1803" i="23"/>
  <c r="P1804" i="23"/>
  <c r="P1805" i="23"/>
  <c r="P1806" i="23"/>
  <c r="P1807" i="23"/>
  <c r="P1808" i="23"/>
  <c r="P1809" i="23"/>
  <c r="P1810" i="23"/>
  <c r="P1811" i="23"/>
  <c r="P1812" i="23"/>
  <c r="P1813" i="23"/>
  <c r="P1814" i="23"/>
  <c r="P1815" i="23"/>
  <c r="P1816" i="23"/>
  <c r="P1817" i="23"/>
  <c r="P1818" i="23"/>
  <c r="P1819" i="23"/>
  <c r="P1820" i="23"/>
  <c r="P1821" i="23"/>
  <c r="P1822" i="23"/>
  <c r="P1823" i="23"/>
  <c r="P1824" i="23"/>
  <c r="P1825" i="23"/>
  <c r="P1826" i="23"/>
  <c r="P1827" i="23"/>
  <c r="P1828" i="23"/>
  <c r="P1829" i="23"/>
  <c r="P1830" i="23"/>
  <c r="P1831" i="23"/>
  <c r="P1832" i="23"/>
  <c r="P1833" i="23"/>
  <c r="P1834" i="23"/>
  <c r="P1835" i="23"/>
  <c r="P1836" i="23"/>
  <c r="P1837" i="23"/>
  <c r="P1838" i="23"/>
  <c r="P1839" i="23"/>
  <c r="P1840" i="23"/>
  <c r="P1841" i="23"/>
  <c r="P1842" i="23"/>
  <c r="P1843" i="23"/>
  <c r="P1844" i="23"/>
  <c r="P1845" i="23"/>
  <c r="P1846" i="23"/>
  <c r="P1847" i="23"/>
  <c r="P1848" i="23"/>
  <c r="P1849" i="23"/>
  <c r="P1850" i="23"/>
  <c r="P1851" i="23"/>
  <c r="P1852" i="23"/>
  <c r="P1853" i="23"/>
  <c r="P1854" i="23"/>
  <c r="P1855" i="23"/>
  <c r="P1856" i="23"/>
  <c r="P1857" i="23"/>
  <c r="P1858" i="23"/>
  <c r="P1859" i="23"/>
  <c r="P1860" i="23"/>
  <c r="P1861" i="23"/>
  <c r="P1862" i="23"/>
  <c r="P1863" i="23"/>
  <c r="P1864" i="23"/>
  <c r="P1865" i="23"/>
  <c r="P1866" i="23"/>
  <c r="P1867" i="23"/>
  <c r="P1868" i="23"/>
  <c r="P1869" i="23"/>
  <c r="P1870" i="23"/>
  <c r="P1871" i="23"/>
  <c r="P1872" i="23"/>
  <c r="P1873" i="23"/>
  <c r="P1874" i="23"/>
  <c r="P1875" i="23"/>
  <c r="P1876" i="23"/>
  <c r="P1877" i="23"/>
  <c r="P1878" i="23"/>
  <c r="P1879" i="23"/>
  <c r="P1880" i="23"/>
  <c r="P1881" i="23"/>
  <c r="P1882" i="23"/>
  <c r="P1883" i="23"/>
  <c r="P1884" i="23"/>
  <c r="P1885" i="23"/>
  <c r="P1886" i="23"/>
  <c r="P1887" i="23"/>
  <c r="P1888" i="23"/>
  <c r="P1889" i="23"/>
  <c r="P1890" i="23"/>
  <c r="P1891" i="23"/>
  <c r="P1892" i="23"/>
  <c r="P1893" i="23"/>
  <c r="P1894" i="23"/>
  <c r="P1895" i="23"/>
  <c r="P1896" i="23"/>
  <c r="P1897" i="23"/>
  <c r="P1898" i="23"/>
  <c r="P1899" i="23"/>
  <c r="P1900" i="23"/>
  <c r="P1901" i="23"/>
  <c r="P1902" i="23"/>
  <c r="P1903" i="23"/>
  <c r="P1904" i="23"/>
  <c r="P1905" i="23"/>
  <c r="P1906" i="23"/>
  <c r="P1907" i="23"/>
  <c r="P1908" i="23"/>
  <c r="P1909" i="23"/>
  <c r="P1910" i="23"/>
  <c r="P1911" i="23"/>
  <c r="P1912" i="23"/>
  <c r="P1913" i="23"/>
  <c r="P1914" i="23"/>
  <c r="P1915" i="23"/>
  <c r="P1916" i="23"/>
  <c r="P1917" i="23"/>
  <c r="P1918" i="23"/>
  <c r="P1919" i="23"/>
  <c r="P1920" i="23"/>
  <c r="P1921" i="23"/>
  <c r="P1922" i="23"/>
  <c r="P1923" i="23"/>
  <c r="P1924" i="23"/>
  <c r="P1925" i="23"/>
  <c r="P1926" i="23"/>
  <c r="P1927" i="23"/>
  <c r="P1928" i="23"/>
  <c r="P1929" i="23"/>
  <c r="P1930" i="23"/>
  <c r="P1931" i="23"/>
  <c r="P1932" i="23"/>
  <c r="P1933" i="23"/>
  <c r="P1934" i="23"/>
  <c r="P1935" i="23"/>
  <c r="P1936" i="23"/>
  <c r="P1937" i="23"/>
  <c r="P1938" i="23"/>
  <c r="P1939" i="23"/>
  <c r="P1940" i="23"/>
  <c r="P1941" i="23"/>
  <c r="P1942" i="23"/>
  <c r="P1943" i="23"/>
  <c r="P1944" i="23"/>
  <c r="P1945" i="23"/>
  <c r="P1946" i="23"/>
  <c r="P1947" i="23"/>
  <c r="P1948" i="23"/>
  <c r="P1949" i="23"/>
  <c r="P1950" i="23"/>
  <c r="P1951" i="23"/>
  <c r="P1952" i="23"/>
  <c r="P1953" i="23"/>
  <c r="P1954" i="23"/>
  <c r="P1955" i="23"/>
  <c r="P1956" i="23"/>
  <c r="P1957" i="23"/>
  <c r="P1958" i="23"/>
  <c r="P1959" i="23"/>
  <c r="P1960" i="23"/>
  <c r="P1961" i="23"/>
  <c r="P1962" i="23"/>
  <c r="P1963" i="23"/>
  <c r="P1964" i="23"/>
  <c r="P1965" i="23"/>
  <c r="P1966" i="23"/>
  <c r="P1967" i="23"/>
  <c r="P1968" i="23"/>
  <c r="P1969" i="23"/>
  <c r="P1970" i="23"/>
  <c r="P1971" i="23"/>
  <c r="P1972" i="23"/>
  <c r="P1973" i="23"/>
  <c r="P1974" i="23"/>
  <c r="P1975" i="23"/>
  <c r="P1976" i="23"/>
  <c r="P1977" i="23"/>
  <c r="P1978" i="23"/>
  <c r="P1979" i="23"/>
  <c r="P1980" i="23"/>
  <c r="P1981" i="23"/>
  <c r="P1982" i="23"/>
  <c r="P1983" i="23"/>
  <c r="P1984" i="23"/>
  <c r="P1985" i="23"/>
  <c r="P1986" i="23"/>
  <c r="P1987" i="23"/>
  <c r="P1988" i="23"/>
  <c r="P1989" i="23"/>
  <c r="P1990" i="23"/>
  <c r="P1991" i="23"/>
  <c r="P1992" i="23"/>
  <c r="P1993" i="23"/>
  <c r="P1994" i="23"/>
  <c r="P1995" i="23"/>
  <c r="P1996" i="23"/>
  <c r="P1997" i="23"/>
  <c r="P1998" i="23"/>
  <c r="P1999" i="23"/>
  <c r="P2000" i="23"/>
  <c r="P2001" i="23"/>
  <c r="P2002" i="23"/>
  <c r="P2003" i="23"/>
  <c r="P2004" i="23"/>
  <c r="P2005" i="23"/>
  <c r="P2006" i="23"/>
  <c r="P2007" i="23"/>
  <c r="P2008" i="23"/>
  <c r="P2009" i="23"/>
  <c r="P2010" i="23"/>
  <c r="P2011" i="23"/>
  <c r="P2012" i="23"/>
  <c r="P2013" i="23"/>
  <c r="P2014" i="23"/>
  <c r="P2015" i="23"/>
  <c r="P2016" i="23"/>
  <c r="P2017" i="23"/>
  <c r="P2018" i="23"/>
  <c r="P2019" i="23"/>
  <c r="P2020" i="23"/>
  <c r="P2021" i="23"/>
  <c r="P2022" i="23"/>
  <c r="P2023" i="23"/>
  <c r="P2024" i="23"/>
  <c r="P2025" i="23"/>
  <c r="P2026" i="23"/>
  <c r="P2027" i="23"/>
  <c r="P2028" i="23"/>
  <c r="P2029" i="23"/>
  <c r="P2030" i="23"/>
  <c r="P2031" i="23"/>
  <c r="P2032" i="23"/>
  <c r="P2033" i="23"/>
  <c r="P2034" i="23"/>
  <c r="P2035" i="23"/>
  <c r="P2036" i="23"/>
  <c r="P2037" i="23"/>
  <c r="P2038" i="23"/>
  <c r="P2039" i="23"/>
  <c r="P2040" i="23"/>
  <c r="P2041" i="23"/>
  <c r="P2042" i="23"/>
  <c r="P2043" i="23"/>
  <c r="P2044" i="23"/>
  <c r="P2045" i="23"/>
  <c r="P2046" i="23"/>
  <c r="P2047" i="23"/>
  <c r="P2048" i="23"/>
  <c r="P2049" i="23"/>
  <c r="P2050" i="23"/>
  <c r="P2051" i="23"/>
  <c r="P2052" i="23"/>
  <c r="P2053" i="23"/>
  <c r="P2054" i="23"/>
  <c r="P2055" i="23"/>
  <c r="P2056" i="23"/>
  <c r="P2057" i="23"/>
  <c r="P2058" i="23"/>
  <c r="P2059" i="23"/>
  <c r="P2060" i="23"/>
  <c r="P2061" i="23"/>
  <c r="P2062" i="23"/>
  <c r="P2063" i="23"/>
  <c r="P2064" i="23"/>
  <c r="P2065" i="23"/>
  <c r="P2066" i="23"/>
  <c r="P2067" i="23"/>
  <c r="P2068" i="23"/>
  <c r="P2069" i="23"/>
  <c r="P2070" i="23"/>
  <c r="P2071" i="23"/>
  <c r="P2072" i="23"/>
  <c r="P2073" i="23"/>
  <c r="P2074" i="23"/>
  <c r="P2075" i="23"/>
  <c r="P2076" i="23"/>
  <c r="P2077" i="23"/>
  <c r="P2078" i="23"/>
  <c r="P2079" i="23"/>
  <c r="P2080" i="23"/>
  <c r="P2081" i="23"/>
  <c r="P2082" i="23"/>
  <c r="P2083" i="23"/>
  <c r="P2084" i="23"/>
  <c r="P2085" i="23"/>
  <c r="P2086" i="23"/>
  <c r="P2087" i="23"/>
  <c r="P2088" i="23"/>
  <c r="P2089" i="23"/>
  <c r="P2090" i="23"/>
  <c r="P2091" i="23"/>
  <c r="P2092" i="23"/>
  <c r="P2093" i="23"/>
  <c r="P2094" i="23"/>
  <c r="P2095" i="23"/>
  <c r="P2096" i="23"/>
  <c r="P2097" i="23"/>
  <c r="P2098" i="23"/>
  <c r="P2099" i="23"/>
  <c r="P2100" i="23"/>
  <c r="P2101" i="23"/>
  <c r="P2102" i="23"/>
  <c r="P2103" i="23"/>
  <c r="P2104" i="23"/>
  <c r="P2105" i="23"/>
  <c r="P2106" i="23"/>
  <c r="P2107" i="23"/>
  <c r="P2108" i="23"/>
  <c r="P2109" i="23"/>
  <c r="P2110" i="23"/>
  <c r="P2111" i="23"/>
  <c r="P2112" i="23"/>
  <c r="P2113" i="23"/>
  <c r="P2114" i="23"/>
  <c r="P2115" i="23"/>
  <c r="P2116" i="23"/>
  <c r="P2117" i="23"/>
  <c r="P2118" i="23"/>
  <c r="P2119" i="23"/>
  <c r="P2120" i="23"/>
  <c r="P2121" i="23"/>
  <c r="P2122" i="23"/>
  <c r="P2123" i="23"/>
  <c r="P2124" i="23"/>
  <c r="P2125" i="23"/>
  <c r="P2126" i="23"/>
  <c r="P2127" i="23"/>
  <c r="P2128" i="23"/>
  <c r="P2129" i="23"/>
  <c r="P2130" i="23"/>
  <c r="P2131" i="23"/>
  <c r="P2132" i="23"/>
  <c r="P2133" i="23"/>
  <c r="P2134" i="23"/>
  <c r="P2135" i="23"/>
  <c r="P2136" i="23"/>
  <c r="P2137" i="23"/>
  <c r="P2138" i="23"/>
  <c r="P2139" i="23"/>
  <c r="P2140" i="23"/>
  <c r="P2141" i="23"/>
  <c r="P2142" i="23"/>
  <c r="P2143" i="23"/>
  <c r="P2144" i="23"/>
  <c r="P2145" i="23"/>
  <c r="P2146" i="23"/>
  <c r="P2147" i="23"/>
  <c r="P2148" i="23"/>
  <c r="P2149" i="23"/>
  <c r="P2150" i="23"/>
  <c r="P2151" i="23"/>
  <c r="P2152" i="23"/>
  <c r="P2153" i="23"/>
  <c r="P2154" i="23"/>
  <c r="P2155" i="23"/>
  <c r="P2156" i="23"/>
  <c r="P2157" i="23"/>
  <c r="P2158" i="23"/>
  <c r="P2159" i="23"/>
  <c r="P2160" i="23"/>
  <c r="P2161" i="23"/>
  <c r="P2162" i="23"/>
  <c r="P2163" i="23"/>
  <c r="P2164" i="23"/>
  <c r="P2165" i="23"/>
  <c r="P2166" i="23"/>
  <c r="P2167" i="23"/>
  <c r="P2168" i="23"/>
  <c r="P2169" i="23"/>
  <c r="P2170" i="23"/>
  <c r="P2171" i="23"/>
  <c r="P2172" i="23"/>
  <c r="P2173" i="23"/>
  <c r="P2174" i="23"/>
  <c r="P2175" i="23"/>
  <c r="P2176" i="23"/>
  <c r="P2177" i="23"/>
  <c r="P2178" i="23"/>
  <c r="P2179" i="23"/>
  <c r="P2180" i="23"/>
  <c r="P2181" i="23"/>
  <c r="P2182" i="23"/>
  <c r="P2183" i="23"/>
  <c r="P2184" i="23"/>
  <c r="P2185" i="23"/>
  <c r="P2186" i="23"/>
  <c r="P2187" i="23"/>
  <c r="P2188" i="23"/>
  <c r="P2189" i="23"/>
  <c r="P2190" i="23"/>
  <c r="P2191" i="23"/>
  <c r="P2192" i="23"/>
  <c r="P2193" i="23"/>
  <c r="P2194" i="23"/>
  <c r="P2195" i="23"/>
  <c r="P2196" i="23"/>
  <c r="P2197" i="23"/>
  <c r="P2198" i="23"/>
  <c r="P2199" i="23"/>
  <c r="P2200" i="23"/>
  <c r="P2201" i="23"/>
  <c r="P2202" i="23"/>
  <c r="P2203" i="23"/>
  <c r="P2204" i="23"/>
  <c r="P2205" i="23"/>
  <c r="P2206" i="23"/>
  <c r="P2207" i="23"/>
  <c r="P2208" i="23"/>
  <c r="P2209" i="23"/>
  <c r="P2210" i="23"/>
  <c r="P2211" i="23"/>
  <c r="P2212" i="23"/>
  <c r="P2213" i="23"/>
  <c r="P2214" i="23"/>
  <c r="P2215" i="23"/>
  <c r="P2216" i="23"/>
  <c r="P2217" i="23"/>
  <c r="P2218" i="23"/>
  <c r="P2219" i="23"/>
  <c r="P2220" i="23"/>
  <c r="P2221" i="23"/>
  <c r="P2222" i="23"/>
  <c r="P2223" i="23"/>
  <c r="P2224" i="23"/>
  <c r="P2225" i="23"/>
  <c r="P2226" i="23"/>
  <c r="P2227" i="23"/>
  <c r="P2228" i="23"/>
  <c r="P2229" i="23"/>
  <c r="P2230" i="23"/>
  <c r="P2231" i="23"/>
  <c r="P2232" i="23"/>
  <c r="P2233" i="23"/>
  <c r="P2234" i="23"/>
  <c r="P2235" i="23"/>
  <c r="P2236" i="23"/>
  <c r="P2237" i="23"/>
  <c r="P2238" i="23"/>
  <c r="P2239" i="23"/>
  <c r="P2240" i="23"/>
  <c r="P2241" i="23"/>
  <c r="P2242" i="23"/>
  <c r="P2243" i="23"/>
  <c r="P2244" i="23"/>
  <c r="P2245" i="23"/>
  <c r="P2246" i="23"/>
  <c r="P2247" i="23"/>
  <c r="P2248" i="23"/>
  <c r="P2249" i="23"/>
  <c r="P2250" i="23"/>
  <c r="P2251" i="23"/>
  <c r="P2252" i="23"/>
  <c r="P2253" i="23"/>
  <c r="P2254" i="23"/>
  <c r="P2255" i="23"/>
  <c r="P2256" i="23"/>
  <c r="P2257" i="23"/>
  <c r="P2258" i="23"/>
  <c r="P2259" i="23"/>
  <c r="P2260" i="23"/>
  <c r="P2261" i="23"/>
  <c r="P2262" i="23"/>
  <c r="P2263" i="23"/>
  <c r="P2264" i="23"/>
  <c r="P2265" i="23"/>
  <c r="P2266" i="23"/>
  <c r="P2267" i="23"/>
  <c r="P2268" i="23"/>
  <c r="P2269" i="23"/>
  <c r="P2270" i="23"/>
  <c r="P2271" i="23"/>
  <c r="P2272" i="23"/>
  <c r="P2273" i="23"/>
  <c r="P2274" i="23"/>
  <c r="P2275" i="23"/>
  <c r="P2276" i="23"/>
  <c r="P2277" i="23"/>
  <c r="P2278" i="23"/>
  <c r="P2279" i="23"/>
  <c r="P2280" i="23"/>
  <c r="P2281" i="23"/>
  <c r="P2282" i="23"/>
  <c r="P2283" i="23"/>
  <c r="P2284" i="23"/>
  <c r="P2285" i="23"/>
  <c r="P2286" i="23"/>
  <c r="P2287" i="23"/>
  <c r="P2288" i="23"/>
  <c r="P2289" i="23"/>
  <c r="P2290" i="23"/>
  <c r="P2291" i="23"/>
  <c r="P2292" i="23"/>
  <c r="P2293" i="23"/>
  <c r="P2294" i="23"/>
  <c r="P2295" i="23"/>
  <c r="P2296" i="23"/>
  <c r="P2297" i="23"/>
  <c r="P2298" i="23"/>
  <c r="P2299" i="23"/>
  <c r="P2300" i="23"/>
  <c r="P2301" i="23"/>
  <c r="P2302" i="23"/>
  <c r="P2303" i="23"/>
  <c r="P2304" i="23"/>
  <c r="P2305" i="23"/>
  <c r="P2306" i="23"/>
  <c r="P2307" i="23"/>
  <c r="P2308" i="23"/>
  <c r="P2309" i="23"/>
  <c r="P2310" i="23"/>
  <c r="P2311" i="23"/>
  <c r="P2312" i="23"/>
  <c r="P2313" i="23"/>
  <c r="P2314" i="23"/>
  <c r="P2315" i="23"/>
  <c r="P2316" i="23"/>
  <c r="P2317" i="23"/>
  <c r="P2318" i="23"/>
  <c r="P2319" i="23"/>
  <c r="P2320" i="23"/>
  <c r="P2321" i="23"/>
  <c r="P2322" i="23"/>
  <c r="P2323" i="23"/>
  <c r="P2324" i="23"/>
  <c r="P2325" i="23"/>
  <c r="P2326" i="23"/>
  <c r="P2327" i="23"/>
  <c r="P2328" i="23"/>
  <c r="P2329" i="23"/>
  <c r="P2330" i="23"/>
  <c r="P2331" i="23"/>
  <c r="P2332" i="23"/>
  <c r="P2333" i="23"/>
  <c r="P2334" i="23"/>
  <c r="P2335" i="23"/>
  <c r="P2336" i="23"/>
  <c r="P2337" i="23"/>
  <c r="P2338" i="23"/>
  <c r="P2339" i="23"/>
  <c r="P2340" i="23"/>
  <c r="P2341" i="23"/>
  <c r="P2342" i="23"/>
  <c r="P2343" i="23"/>
  <c r="P2344" i="23"/>
  <c r="P2345" i="23"/>
  <c r="P2346" i="23"/>
  <c r="P2347" i="23"/>
  <c r="P2348" i="23"/>
  <c r="P2349" i="23"/>
  <c r="P2350" i="23"/>
  <c r="P2351" i="23"/>
  <c r="P2352" i="23"/>
  <c r="P2353" i="23"/>
  <c r="P2354" i="23"/>
  <c r="P2355" i="23"/>
  <c r="P2356" i="23"/>
  <c r="P2357" i="23"/>
  <c r="P2358" i="23"/>
  <c r="P2359" i="23"/>
  <c r="P2360" i="23"/>
  <c r="P2361" i="23"/>
  <c r="P2362" i="23"/>
  <c r="P2363" i="23"/>
  <c r="P2364" i="23"/>
  <c r="P2365" i="23"/>
  <c r="P2366" i="23"/>
  <c r="P2367" i="23"/>
  <c r="P2368" i="23"/>
  <c r="P2369" i="23"/>
  <c r="P2370" i="23"/>
  <c r="P2371" i="23"/>
  <c r="P2372" i="23"/>
  <c r="P2373" i="23"/>
  <c r="P2374" i="23"/>
  <c r="P2375" i="23"/>
  <c r="P2376" i="23"/>
  <c r="P2377" i="23"/>
  <c r="P2378" i="23"/>
  <c r="P2379" i="23"/>
  <c r="P2380" i="23"/>
  <c r="P2381" i="23"/>
  <c r="P2382" i="23"/>
  <c r="P2383" i="23"/>
  <c r="P2384" i="23"/>
  <c r="P2385" i="23"/>
  <c r="P2386" i="23"/>
  <c r="P2387" i="23"/>
  <c r="P2388" i="23"/>
  <c r="P2389" i="23"/>
  <c r="P2390" i="23"/>
  <c r="P2391" i="23"/>
  <c r="P2392" i="23"/>
  <c r="P2393" i="23"/>
  <c r="P2394" i="23"/>
  <c r="P2395" i="23"/>
  <c r="P2396" i="23"/>
  <c r="P2397" i="23"/>
  <c r="P2398" i="23"/>
  <c r="P2399" i="23"/>
  <c r="P2400" i="23"/>
  <c r="P2401" i="23"/>
  <c r="P2402" i="23"/>
  <c r="P2403" i="23"/>
  <c r="P2404" i="23"/>
  <c r="P2405" i="23"/>
  <c r="P2406" i="23"/>
  <c r="P2407" i="23"/>
  <c r="P2408" i="23"/>
  <c r="P2409" i="23"/>
  <c r="P2410" i="23"/>
  <c r="P2411" i="23"/>
  <c r="P2412" i="23"/>
  <c r="P2413" i="23"/>
  <c r="P2414" i="23"/>
  <c r="P2415" i="23"/>
  <c r="P2416" i="23"/>
  <c r="P2417" i="23"/>
  <c r="P2418" i="23"/>
  <c r="P2419" i="23"/>
  <c r="P2420" i="23"/>
  <c r="P2421" i="23"/>
  <c r="P2422" i="23"/>
  <c r="P2423" i="23"/>
  <c r="P2424" i="23"/>
  <c r="P2425" i="23"/>
  <c r="P2426" i="23"/>
  <c r="P2427" i="23"/>
  <c r="P2428" i="23"/>
  <c r="P2429" i="23"/>
  <c r="P2430" i="23"/>
  <c r="P2431" i="23"/>
  <c r="P2432" i="23"/>
  <c r="P2433" i="23"/>
  <c r="P2434" i="23"/>
  <c r="P2435" i="23"/>
  <c r="P2436" i="23"/>
  <c r="P2437" i="23"/>
  <c r="P2438" i="23"/>
  <c r="P2439" i="23"/>
  <c r="P2440" i="23"/>
  <c r="P2441" i="23"/>
  <c r="P2442" i="23"/>
  <c r="P2443" i="23"/>
  <c r="P2444" i="23"/>
  <c r="P2445" i="23"/>
  <c r="P2446" i="23"/>
  <c r="P2447" i="23"/>
  <c r="P2448" i="23"/>
  <c r="P2449" i="23"/>
  <c r="P2450" i="23"/>
  <c r="P2451" i="23"/>
  <c r="P2452" i="23"/>
  <c r="P2453" i="23"/>
  <c r="P2454" i="23"/>
  <c r="P2455" i="23"/>
  <c r="P2456" i="23"/>
  <c r="P2457" i="23"/>
  <c r="P2458" i="23"/>
  <c r="P2459" i="23"/>
  <c r="P2460" i="23"/>
  <c r="P2461" i="23"/>
  <c r="P2462" i="23"/>
  <c r="P2463" i="23"/>
  <c r="P2464" i="23"/>
  <c r="P2465" i="23"/>
  <c r="P2466" i="23"/>
  <c r="P2467" i="23"/>
  <c r="P2468" i="23"/>
  <c r="P2469" i="23"/>
  <c r="P2470" i="23"/>
  <c r="P2471" i="23"/>
  <c r="P2472" i="23"/>
  <c r="P2473" i="23"/>
  <c r="P2474" i="23"/>
  <c r="P2475" i="23"/>
  <c r="P2476" i="23"/>
  <c r="P2477" i="23"/>
  <c r="P2478" i="23"/>
  <c r="P2479" i="23"/>
  <c r="P2480" i="23"/>
  <c r="P2481" i="23"/>
  <c r="P2482" i="23"/>
  <c r="P2483" i="23"/>
  <c r="P2484" i="23"/>
  <c r="P2485" i="23"/>
  <c r="P2486" i="23"/>
  <c r="P2487" i="23"/>
  <c r="P2488" i="23"/>
  <c r="P2489" i="23"/>
  <c r="P2490" i="23"/>
  <c r="P2491" i="23"/>
  <c r="P2492" i="23"/>
  <c r="P2493" i="23"/>
  <c r="P2494" i="23"/>
  <c r="P2495" i="23"/>
  <c r="P2496" i="23"/>
  <c r="P2497" i="23"/>
  <c r="P2498" i="23"/>
  <c r="P2499" i="23"/>
  <c r="P2500" i="23"/>
  <c r="P2501" i="23"/>
  <c r="P2502" i="23"/>
  <c r="P2503" i="23"/>
  <c r="P2504" i="23"/>
  <c r="P2505" i="23"/>
  <c r="P2506" i="23"/>
  <c r="P2507" i="23"/>
  <c r="P2508" i="23"/>
  <c r="P2509" i="23"/>
  <c r="P2510" i="23"/>
  <c r="P2511" i="23"/>
  <c r="P2512" i="23"/>
  <c r="P2513" i="23"/>
  <c r="P2514" i="23"/>
  <c r="P2515" i="23"/>
  <c r="P2516" i="23"/>
  <c r="P2517" i="23"/>
  <c r="P2518" i="23"/>
  <c r="P2519" i="23"/>
  <c r="P2520" i="23"/>
  <c r="P2521" i="23"/>
  <c r="P2522" i="23"/>
  <c r="P2523" i="23"/>
  <c r="P2524" i="23"/>
  <c r="P2525" i="23"/>
  <c r="P2526" i="23"/>
  <c r="P2527" i="23"/>
  <c r="P2528" i="23"/>
  <c r="P2529" i="23"/>
  <c r="P2530" i="23"/>
  <c r="P2531" i="23"/>
  <c r="P2532" i="23"/>
  <c r="P2533" i="23"/>
  <c r="P2534" i="23"/>
  <c r="P2535" i="23"/>
  <c r="P2536" i="23"/>
  <c r="P2537" i="23"/>
  <c r="P2538" i="23"/>
  <c r="P2539" i="23"/>
  <c r="P2540" i="23"/>
  <c r="P2541" i="23"/>
  <c r="P2542" i="23"/>
  <c r="P2543" i="23"/>
  <c r="P2544" i="23"/>
  <c r="P2545" i="23"/>
  <c r="P2546" i="23"/>
  <c r="P2547" i="23"/>
  <c r="P2548" i="23"/>
  <c r="P2549" i="23"/>
  <c r="P2550" i="23"/>
  <c r="P2551" i="23"/>
  <c r="P2552" i="23"/>
  <c r="P2553" i="23"/>
  <c r="P2554" i="23"/>
  <c r="P2555" i="23"/>
  <c r="P2556" i="23"/>
  <c r="P2557" i="23"/>
  <c r="P2558" i="23"/>
  <c r="P2559" i="23"/>
  <c r="P2560" i="23"/>
  <c r="P2561" i="23"/>
  <c r="P2562" i="23"/>
  <c r="P2563" i="23"/>
  <c r="P2564" i="23"/>
  <c r="P2565" i="23"/>
  <c r="P2566" i="23"/>
  <c r="P2567" i="23"/>
  <c r="P2568" i="23"/>
  <c r="P2569" i="23"/>
  <c r="P2570" i="23"/>
  <c r="P2571" i="23"/>
  <c r="P2572" i="23"/>
  <c r="P2573" i="23"/>
  <c r="P2574" i="23"/>
  <c r="P2575" i="23"/>
  <c r="P2576" i="23"/>
  <c r="P2577" i="23"/>
  <c r="P2578" i="23"/>
  <c r="P2579" i="23"/>
  <c r="P2580" i="23"/>
  <c r="P2581" i="23"/>
  <c r="P2582" i="23"/>
  <c r="P2583" i="23"/>
  <c r="P2584" i="23"/>
  <c r="P2585" i="23"/>
  <c r="P2586" i="23"/>
  <c r="P2587" i="23"/>
  <c r="P2588" i="23"/>
  <c r="P2589" i="23"/>
  <c r="P2590" i="23"/>
  <c r="P2591" i="23"/>
  <c r="P2592" i="23"/>
  <c r="P2593" i="23"/>
  <c r="P2594" i="23"/>
  <c r="P2595" i="23"/>
  <c r="P2596" i="23"/>
  <c r="P2597" i="23"/>
  <c r="P2598" i="23"/>
  <c r="P2599" i="23"/>
  <c r="P2600" i="23"/>
  <c r="P2601" i="23"/>
  <c r="P2602" i="23"/>
  <c r="P2603" i="23"/>
  <c r="P2604" i="23"/>
  <c r="P2605" i="23"/>
  <c r="P2606" i="23"/>
  <c r="P2607" i="23"/>
  <c r="P2608" i="23"/>
  <c r="P2609" i="23"/>
  <c r="P2610" i="23"/>
  <c r="P2611" i="23"/>
  <c r="P2612" i="23"/>
  <c r="P2613" i="23"/>
  <c r="P2614" i="23"/>
  <c r="P2615" i="23"/>
  <c r="P2616" i="23"/>
  <c r="P2617" i="23"/>
  <c r="P2618" i="23"/>
  <c r="P2619" i="23"/>
  <c r="P2620" i="23"/>
  <c r="P2621" i="23"/>
  <c r="P2622" i="23"/>
  <c r="P2623" i="23"/>
  <c r="P2624" i="23"/>
  <c r="P2625" i="23"/>
  <c r="P2626" i="23"/>
  <c r="P2627" i="23"/>
  <c r="P2628" i="23"/>
  <c r="P2629" i="23"/>
  <c r="P2630" i="23"/>
  <c r="P2631" i="23"/>
  <c r="P2632" i="23"/>
  <c r="P2633" i="23"/>
  <c r="P2634" i="23"/>
  <c r="P2635" i="23"/>
  <c r="P2636" i="23"/>
  <c r="P2637" i="23"/>
  <c r="P2638" i="23"/>
  <c r="P2639" i="23"/>
  <c r="P2640" i="23"/>
  <c r="P2641" i="23"/>
  <c r="P2642" i="23"/>
  <c r="P2643" i="23"/>
  <c r="P2644" i="23"/>
  <c r="P2645" i="23"/>
  <c r="P2646" i="23"/>
  <c r="P2647" i="23"/>
  <c r="P2648" i="23"/>
  <c r="P2649" i="23"/>
  <c r="P2650" i="23"/>
  <c r="P2651" i="23"/>
  <c r="P2652" i="23"/>
  <c r="P2653" i="23"/>
  <c r="P2654" i="23"/>
  <c r="P2655" i="23"/>
  <c r="P2656" i="23"/>
  <c r="P2657" i="23"/>
  <c r="P2658" i="23"/>
  <c r="P2659" i="23"/>
  <c r="P2660" i="23"/>
  <c r="P2661" i="23"/>
  <c r="P2662" i="23"/>
  <c r="P2663" i="23"/>
  <c r="P2664" i="23"/>
  <c r="P2665" i="23"/>
  <c r="P2666" i="23"/>
  <c r="P2667" i="23"/>
  <c r="P2668" i="23"/>
  <c r="P2669" i="23"/>
  <c r="P2670" i="23"/>
  <c r="P2671" i="23"/>
  <c r="P2672" i="23"/>
  <c r="P2673" i="23"/>
  <c r="P2674" i="23"/>
  <c r="P2675" i="23"/>
  <c r="P2676" i="23"/>
  <c r="P2677" i="23"/>
  <c r="P2678" i="23"/>
  <c r="P2679" i="23"/>
  <c r="P2680" i="23"/>
  <c r="P2681" i="23"/>
  <c r="P2682" i="23"/>
  <c r="P2683" i="23"/>
  <c r="P2684" i="23"/>
  <c r="P2685" i="23"/>
  <c r="P2686" i="23"/>
  <c r="P2687" i="23"/>
  <c r="P2688" i="23"/>
  <c r="P2689" i="23"/>
  <c r="P2690" i="23"/>
  <c r="P2691" i="23"/>
  <c r="P2692" i="23"/>
  <c r="P2693" i="23"/>
  <c r="P2694" i="23"/>
  <c r="P2695" i="23"/>
  <c r="P2696" i="23"/>
  <c r="P2697" i="23"/>
  <c r="P2698" i="23"/>
  <c r="P2699" i="23"/>
  <c r="P2700" i="23"/>
  <c r="P2701" i="23"/>
  <c r="P2702" i="23"/>
  <c r="P2703" i="23"/>
  <c r="P2704" i="23"/>
  <c r="P2705" i="23"/>
  <c r="P2706" i="23"/>
  <c r="P2707" i="23"/>
  <c r="P2708" i="23"/>
  <c r="P2709" i="23"/>
  <c r="P2710" i="23"/>
  <c r="P2711" i="23"/>
  <c r="P2712" i="23"/>
  <c r="P2713" i="23"/>
  <c r="P2714" i="23"/>
  <c r="P2715" i="23"/>
  <c r="P2716" i="23"/>
  <c r="P2717" i="23"/>
  <c r="P2718" i="23"/>
  <c r="P2719" i="23"/>
  <c r="P2720" i="23"/>
  <c r="P2721" i="23"/>
  <c r="P2722" i="23"/>
  <c r="P2723" i="23"/>
  <c r="P2724" i="23"/>
  <c r="P2725" i="23"/>
  <c r="P2726" i="23"/>
  <c r="P2727" i="23"/>
  <c r="P2728" i="23"/>
  <c r="P2729" i="23"/>
  <c r="P2730" i="23"/>
  <c r="P2731" i="23"/>
  <c r="P2732" i="23"/>
  <c r="P2733" i="23"/>
  <c r="P2734" i="23"/>
  <c r="P2735" i="23"/>
  <c r="P2736" i="23"/>
  <c r="P2737" i="23"/>
  <c r="P2738" i="23"/>
  <c r="P2739" i="23"/>
  <c r="P2740" i="23"/>
  <c r="P2741" i="23"/>
  <c r="P2742" i="23"/>
  <c r="P2743" i="23"/>
  <c r="P2744" i="23"/>
  <c r="P2745" i="23"/>
  <c r="P2746" i="23"/>
  <c r="P2747" i="23"/>
  <c r="P2748" i="23"/>
  <c r="P2749" i="23"/>
  <c r="P2750" i="23"/>
  <c r="P2751" i="23"/>
  <c r="P2752" i="23"/>
  <c r="P2753" i="23"/>
  <c r="P2754" i="23"/>
  <c r="P2755" i="23"/>
  <c r="P2756" i="23"/>
  <c r="P2757" i="23"/>
  <c r="P2758" i="23"/>
  <c r="P2759" i="23"/>
  <c r="P2760" i="23"/>
  <c r="P2761" i="23"/>
  <c r="P2762" i="23"/>
  <c r="P2763" i="23"/>
  <c r="P2764" i="23"/>
  <c r="P2765" i="23"/>
  <c r="P2766" i="23"/>
  <c r="P2767" i="23"/>
  <c r="P2768" i="23"/>
  <c r="P2769" i="23"/>
  <c r="P2770" i="23"/>
  <c r="P2771" i="23"/>
  <c r="P2772" i="23"/>
  <c r="P2773" i="23"/>
  <c r="P2774" i="23"/>
  <c r="P2775" i="23"/>
  <c r="P2776" i="23"/>
  <c r="P2777" i="23"/>
  <c r="P2778" i="23"/>
  <c r="P2779" i="23"/>
  <c r="P2780" i="23"/>
  <c r="P2781" i="23"/>
  <c r="P2782" i="23"/>
  <c r="P2783" i="23"/>
  <c r="P2784" i="23"/>
  <c r="P2785" i="23"/>
  <c r="P2786" i="23"/>
  <c r="P2787" i="23"/>
  <c r="P2788" i="23"/>
  <c r="P2789" i="23"/>
  <c r="P2790" i="23"/>
  <c r="P2791" i="23"/>
  <c r="P2792" i="23"/>
  <c r="P2793" i="23"/>
  <c r="P2794" i="23"/>
  <c r="P2795" i="23"/>
  <c r="P2796" i="23"/>
  <c r="P2797" i="23"/>
  <c r="P2798" i="23"/>
  <c r="P2799" i="23"/>
  <c r="P2800" i="23"/>
  <c r="P2801" i="23"/>
  <c r="P2802" i="23"/>
  <c r="P2803" i="23"/>
  <c r="P2804" i="23"/>
  <c r="P2805" i="23"/>
  <c r="P2806" i="23"/>
  <c r="P2807" i="23"/>
  <c r="P2808" i="23"/>
  <c r="P2809" i="23"/>
  <c r="P2810" i="23"/>
  <c r="P2811" i="23"/>
  <c r="P2812" i="23"/>
  <c r="P2813" i="23"/>
  <c r="P2814" i="23"/>
  <c r="P2815" i="23"/>
  <c r="P2816" i="23"/>
  <c r="P2817" i="23"/>
  <c r="P2818" i="23"/>
  <c r="P2819" i="23"/>
  <c r="P2820" i="23"/>
  <c r="P2821" i="23"/>
  <c r="P2822" i="23"/>
  <c r="P2823" i="23"/>
  <c r="P2824" i="23"/>
  <c r="P2825" i="23"/>
  <c r="P2826" i="23"/>
  <c r="P2827" i="23"/>
  <c r="P2828" i="23"/>
  <c r="P2829" i="23"/>
  <c r="P2830" i="23"/>
  <c r="P2831" i="23"/>
  <c r="P2832" i="23"/>
  <c r="P2833" i="23"/>
  <c r="P2834" i="23"/>
  <c r="P2835" i="23"/>
  <c r="P2836" i="23"/>
  <c r="P2837" i="23"/>
  <c r="P2838" i="23"/>
  <c r="P2839" i="23"/>
  <c r="P2840" i="23"/>
  <c r="P2841" i="23"/>
  <c r="P2842" i="23"/>
  <c r="P2843" i="23"/>
  <c r="P2844" i="23"/>
  <c r="P2845" i="23"/>
  <c r="P2846" i="23"/>
  <c r="P2847" i="23"/>
  <c r="P2848" i="23"/>
  <c r="P2849" i="23"/>
  <c r="P2850" i="23"/>
  <c r="P2851" i="23"/>
  <c r="P2852" i="23"/>
  <c r="P2853" i="23"/>
  <c r="P2854" i="23"/>
  <c r="P2855" i="23"/>
  <c r="P2856" i="23"/>
  <c r="P2857" i="23"/>
  <c r="P2858" i="23"/>
  <c r="P2859" i="23"/>
  <c r="P2860" i="23"/>
  <c r="P2861" i="23"/>
  <c r="P2862" i="23"/>
  <c r="P2863" i="23"/>
  <c r="P2864" i="23"/>
  <c r="P2865" i="23"/>
  <c r="P2866" i="23"/>
  <c r="P2867" i="23"/>
  <c r="P2868" i="23"/>
  <c r="P2869" i="23"/>
  <c r="P2870" i="23"/>
  <c r="P2871" i="23"/>
  <c r="P2872" i="23"/>
  <c r="P2873" i="23"/>
  <c r="P2874" i="23"/>
  <c r="P2875" i="23"/>
  <c r="P2876" i="23"/>
  <c r="P2877" i="23"/>
  <c r="P2878" i="23"/>
  <c r="P2879" i="23"/>
  <c r="P2880" i="23"/>
  <c r="P2881" i="23"/>
  <c r="P2882" i="23"/>
  <c r="P2883" i="23"/>
  <c r="P2884" i="23"/>
  <c r="P2885" i="23"/>
  <c r="P2886" i="23"/>
  <c r="P2887" i="23"/>
  <c r="P2888" i="23"/>
  <c r="P2889" i="23"/>
  <c r="P2890" i="23"/>
  <c r="P2891" i="23"/>
  <c r="P2892" i="23"/>
  <c r="P2893" i="23"/>
  <c r="P2894" i="23"/>
  <c r="P2895" i="23"/>
  <c r="P2896" i="23"/>
  <c r="P2897" i="23"/>
  <c r="P2898" i="23"/>
  <c r="P2899" i="23"/>
  <c r="P2900" i="23"/>
  <c r="P2901" i="23"/>
  <c r="P2902" i="23"/>
  <c r="P2903" i="23"/>
  <c r="P2904" i="23"/>
  <c r="P2905" i="23"/>
  <c r="P2906" i="23"/>
  <c r="P2907" i="23"/>
  <c r="P2908" i="23"/>
  <c r="P2909" i="23"/>
  <c r="P2910" i="23"/>
  <c r="P2911" i="23"/>
  <c r="P2912" i="23"/>
  <c r="P2913" i="23"/>
  <c r="P2914" i="23"/>
  <c r="P2915" i="23"/>
  <c r="P2916" i="23"/>
  <c r="P2917" i="23"/>
  <c r="P2918" i="23"/>
  <c r="P2919" i="23"/>
  <c r="P2920" i="23"/>
  <c r="P2921" i="23"/>
  <c r="P2922" i="23"/>
  <c r="P2923" i="23"/>
  <c r="P2924" i="23"/>
  <c r="P2925" i="23"/>
  <c r="P2926" i="23"/>
  <c r="P2927" i="23"/>
  <c r="P2928" i="23"/>
  <c r="P2929" i="23"/>
  <c r="P2930" i="23"/>
  <c r="P2931" i="23"/>
  <c r="P2932" i="23"/>
  <c r="P2933" i="23"/>
  <c r="P2934" i="23"/>
  <c r="P2935" i="23"/>
  <c r="P2936" i="23"/>
  <c r="P2937" i="23"/>
  <c r="P2938" i="23"/>
  <c r="P2939" i="23"/>
  <c r="P2940" i="23"/>
  <c r="P2941" i="23"/>
  <c r="P2942" i="23"/>
  <c r="P2943" i="23"/>
  <c r="P2944" i="23"/>
  <c r="P2945" i="23"/>
  <c r="P2946" i="23"/>
  <c r="P2947" i="23"/>
  <c r="P2948" i="23"/>
  <c r="P2949" i="23"/>
  <c r="P2950" i="23"/>
  <c r="P2951" i="23"/>
  <c r="P2952" i="23"/>
  <c r="P2953" i="23"/>
  <c r="P2954" i="23"/>
  <c r="P2955" i="23"/>
  <c r="P2956" i="23"/>
  <c r="P2957" i="23"/>
  <c r="P2958" i="23"/>
  <c r="P2959" i="23"/>
  <c r="P2960" i="23"/>
  <c r="P2961" i="23"/>
  <c r="P2962" i="23"/>
  <c r="P2963" i="23"/>
  <c r="P2964" i="23"/>
  <c r="P2965" i="23"/>
  <c r="P2966" i="23"/>
  <c r="P2967" i="23"/>
  <c r="P2968" i="23"/>
  <c r="P2969" i="23"/>
  <c r="P2970" i="23"/>
  <c r="P2971" i="23"/>
  <c r="P2972" i="23"/>
  <c r="P2973" i="23"/>
  <c r="P2974" i="23"/>
  <c r="P2975" i="23"/>
  <c r="P2976" i="23"/>
  <c r="P2977" i="23"/>
  <c r="P2978" i="23"/>
  <c r="P2979" i="23"/>
  <c r="P2980" i="23"/>
  <c r="P2981" i="23"/>
  <c r="P2982" i="23"/>
  <c r="P2983" i="23"/>
  <c r="P2984" i="23"/>
  <c r="P2985" i="23"/>
  <c r="P2986" i="23"/>
  <c r="P2987" i="23"/>
  <c r="P2988" i="23"/>
  <c r="P2989" i="23"/>
  <c r="P2990" i="23"/>
  <c r="P2991" i="23"/>
  <c r="P2992" i="23"/>
  <c r="P2993" i="23"/>
  <c r="P2994" i="23"/>
  <c r="P2995" i="23"/>
  <c r="P2996" i="23"/>
  <c r="P2997" i="23"/>
  <c r="P2998" i="23"/>
  <c r="P2999" i="23"/>
  <c r="P3000" i="23"/>
  <c r="P3001" i="23"/>
  <c r="P3002" i="23"/>
  <c r="P3003" i="23"/>
  <c r="P3004" i="23"/>
  <c r="P3005" i="23"/>
  <c r="P3006" i="23"/>
  <c r="P3007" i="23"/>
  <c r="P3008" i="23"/>
  <c r="P3009" i="23"/>
  <c r="P3010" i="23"/>
  <c r="P3011" i="23"/>
  <c r="P3012" i="23"/>
  <c r="P3013" i="23"/>
  <c r="P3014" i="23"/>
  <c r="P3015" i="23"/>
  <c r="P3016" i="23"/>
  <c r="P3017" i="23"/>
  <c r="P3018" i="23"/>
  <c r="P3019" i="23"/>
  <c r="P3020" i="23"/>
  <c r="P3021" i="23"/>
  <c r="P3022" i="23"/>
  <c r="P3023" i="23"/>
  <c r="P3024" i="23"/>
  <c r="P3025" i="23"/>
  <c r="P3026" i="23"/>
  <c r="P3027" i="23"/>
  <c r="P3028" i="23"/>
  <c r="P3029" i="23"/>
  <c r="P3030" i="23"/>
  <c r="P3031" i="23"/>
  <c r="P3032" i="23"/>
  <c r="P3033" i="23"/>
  <c r="P3034" i="23"/>
  <c r="P3035" i="23"/>
  <c r="P3036" i="23"/>
  <c r="P3037" i="23"/>
  <c r="P3038" i="23"/>
  <c r="P3039" i="23"/>
  <c r="P3040" i="23"/>
  <c r="P3041" i="23"/>
  <c r="P3042" i="23"/>
  <c r="P3043" i="23"/>
  <c r="P3044" i="23"/>
  <c r="P3045" i="23"/>
  <c r="P3046" i="23"/>
  <c r="P3047" i="23"/>
  <c r="P3048" i="23"/>
  <c r="P3049" i="23"/>
  <c r="P3050" i="23"/>
  <c r="P3051" i="23"/>
  <c r="P3052" i="23"/>
  <c r="P3053" i="23"/>
  <c r="P3054" i="23"/>
  <c r="P3055" i="23"/>
  <c r="P3056" i="23"/>
  <c r="P3057" i="23"/>
  <c r="P3058" i="23"/>
  <c r="P3059" i="23"/>
  <c r="P3060" i="23"/>
  <c r="P3061" i="23"/>
  <c r="P3062" i="23"/>
  <c r="P3063" i="23"/>
  <c r="P3064" i="23"/>
  <c r="P3065" i="23"/>
  <c r="P3066" i="23"/>
  <c r="P3067" i="23"/>
  <c r="P3068" i="23"/>
  <c r="P3069" i="23"/>
  <c r="P3070" i="23"/>
  <c r="P3071" i="23"/>
  <c r="P3072" i="23"/>
  <c r="P3073" i="23"/>
  <c r="P3074" i="23"/>
  <c r="P3075" i="23"/>
  <c r="P3076" i="23"/>
  <c r="P3077" i="23"/>
  <c r="P3078" i="23"/>
  <c r="P3079" i="23"/>
  <c r="P3080" i="23"/>
  <c r="P3081" i="23"/>
  <c r="P3082" i="23"/>
  <c r="P3083" i="23"/>
  <c r="P3084" i="23"/>
  <c r="P3085" i="23"/>
  <c r="P3086" i="23"/>
  <c r="P3087" i="23"/>
  <c r="P3088" i="23"/>
  <c r="P3089" i="23"/>
  <c r="P3090" i="23"/>
  <c r="P3091" i="23"/>
  <c r="P3092" i="23"/>
  <c r="P3093" i="23"/>
  <c r="P3094" i="23"/>
  <c r="P3095" i="23"/>
  <c r="P3096" i="23"/>
  <c r="P3097" i="23"/>
  <c r="P3098" i="23"/>
  <c r="P3099" i="23"/>
  <c r="P3100" i="23"/>
  <c r="P3101" i="23"/>
  <c r="P3102" i="23"/>
  <c r="P3103" i="23"/>
  <c r="P3104" i="23"/>
  <c r="P3105" i="23"/>
  <c r="P3106" i="23"/>
  <c r="P3107" i="23"/>
  <c r="P3108" i="23"/>
  <c r="P3109" i="23"/>
  <c r="P3110" i="23"/>
  <c r="P3111" i="23"/>
  <c r="P3112" i="23"/>
  <c r="P3113" i="23"/>
  <c r="P3114" i="23"/>
  <c r="P3115" i="23"/>
  <c r="P3116" i="23"/>
  <c r="P3117" i="23"/>
  <c r="P3118" i="23"/>
  <c r="P3119" i="23"/>
  <c r="P3120" i="23"/>
  <c r="P3121" i="23"/>
  <c r="P3122" i="23"/>
  <c r="P3123" i="23"/>
  <c r="P3124" i="23"/>
  <c r="P3125" i="23"/>
  <c r="P3126" i="23"/>
  <c r="P3127" i="23"/>
  <c r="P3128" i="23"/>
  <c r="P3129" i="23"/>
  <c r="P3130" i="23"/>
  <c r="P3131" i="23"/>
  <c r="P3132" i="23"/>
  <c r="P3133" i="23"/>
  <c r="P3134" i="23"/>
  <c r="P3135" i="23"/>
  <c r="P3136" i="23"/>
  <c r="P3137" i="23"/>
  <c r="P3138" i="23"/>
  <c r="P3139" i="23"/>
  <c r="P3140" i="23"/>
  <c r="P3141" i="23"/>
  <c r="P3142" i="23"/>
  <c r="P3143" i="23"/>
  <c r="P3144" i="23"/>
  <c r="P3145" i="23"/>
  <c r="P3146" i="23"/>
  <c r="P3147" i="23"/>
  <c r="P3148" i="23"/>
  <c r="P3149" i="23"/>
  <c r="P3150" i="23"/>
  <c r="P3151" i="23"/>
  <c r="P3152" i="23"/>
  <c r="P3153" i="23"/>
  <c r="P3154" i="23"/>
  <c r="P3155" i="23"/>
  <c r="P3156" i="23"/>
  <c r="P3157" i="23"/>
  <c r="P3158" i="23"/>
  <c r="P3159" i="23"/>
  <c r="P3160" i="23"/>
  <c r="P3161" i="23"/>
  <c r="P3162" i="23"/>
  <c r="P3163" i="23"/>
  <c r="P3164" i="23"/>
  <c r="P3165" i="23"/>
  <c r="P3166" i="23"/>
  <c r="P3167" i="23"/>
  <c r="P3168" i="23"/>
  <c r="P3169" i="23"/>
  <c r="P3170" i="23"/>
  <c r="P3171" i="23"/>
  <c r="P3172" i="23"/>
  <c r="P3173" i="23"/>
  <c r="P3174" i="23"/>
  <c r="P3175" i="23"/>
  <c r="P3176" i="23"/>
  <c r="P3177" i="23"/>
  <c r="P3178" i="23"/>
  <c r="P3179" i="23"/>
  <c r="P3180" i="23"/>
  <c r="P3181" i="23"/>
  <c r="P3182" i="23"/>
  <c r="P3183" i="23"/>
  <c r="P3184" i="23"/>
  <c r="P3185" i="23"/>
  <c r="P3186" i="23"/>
  <c r="P3187" i="23"/>
  <c r="P3188" i="23"/>
  <c r="P3189" i="23"/>
  <c r="P3190" i="23"/>
  <c r="P3191" i="23"/>
  <c r="P3192" i="23"/>
  <c r="P3193" i="23"/>
  <c r="P3194" i="23"/>
  <c r="P3195" i="23"/>
  <c r="P3196" i="23"/>
  <c r="P3197" i="23"/>
  <c r="P3198" i="23"/>
  <c r="P3199" i="23"/>
  <c r="P3200" i="23"/>
  <c r="P3201" i="23"/>
  <c r="P3202" i="23"/>
  <c r="P3203" i="23"/>
  <c r="P3204" i="23"/>
  <c r="P3205" i="23"/>
  <c r="P3206" i="23"/>
  <c r="P3207" i="23"/>
  <c r="P3208" i="23"/>
  <c r="P3209" i="23"/>
  <c r="P3210" i="23"/>
  <c r="P3211" i="23"/>
  <c r="P3212" i="23"/>
  <c r="P3213" i="23"/>
  <c r="P3214" i="23"/>
  <c r="P3215" i="23"/>
  <c r="P3216" i="23"/>
  <c r="P3217" i="23"/>
  <c r="P3218" i="23"/>
  <c r="P3219" i="23"/>
  <c r="P3220" i="23"/>
  <c r="P3221" i="23"/>
  <c r="P3222" i="23"/>
  <c r="P3223" i="23"/>
  <c r="P3224" i="23"/>
  <c r="P3225" i="23"/>
  <c r="P3226" i="23"/>
  <c r="P3227" i="23"/>
  <c r="P3228" i="23"/>
  <c r="P3229" i="23"/>
  <c r="P3230" i="23"/>
  <c r="P3231" i="23"/>
  <c r="P3232" i="23"/>
  <c r="P3233" i="23"/>
  <c r="P3234" i="23"/>
  <c r="P3235" i="23"/>
  <c r="P3236" i="23"/>
  <c r="P3237" i="23"/>
  <c r="P3238" i="23"/>
  <c r="P3239" i="23"/>
  <c r="P3240" i="23"/>
  <c r="P3241" i="23"/>
  <c r="P3242" i="23"/>
  <c r="P3243" i="23"/>
  <c r="P3244" i="23"/>
  <c r="P3245" i="23"/>
  <c r="P3246" i="23"/>
  <c r="P3247" i="23"/>
  <c r="P3248" i="23"/>
  <c r="P3249" i="23"/>
  <c r="P3250" i="23"/>
  <c r="P3251" i="23"/>
  <c r="P3252" i="23"/>
  <c r="P3253" i="23"/>
  <c r="P3254" i="23"/>
  <c r="P3255" i="23"/>
  <c r="P3256" i="23"/>
  <c r="P3257" i="23"/>
  <c r="P3258" i="23"/>
  <c r="P3259" i="23"/>
  <c r="P3260" i="23"/>
  <c r="P3261" i="23"/>
  <c r="P3262" i="23"/>
  <c r="P3263" i="23"/>
  <c r="P3264" i="23"/>
  <c r="P3265" i="23"/>
  <c r="P3266" i="23"/>
  <c r="P3267" i="23"/>
  <c r="P3268" i="23"/>
  <c r="P3269" i="23"/>
  <c r="P3270" i="23"/>
  <c r="P3271" i="23"/>
  <c r="P3272" i="23"/>
  <c r="P3273" i="23"/>
  <c r="P3274" i="23"/>
  <c r="P3275" i="23"/>
  <c r="P3276" i="23"/>
  <c r="P3277" i="23"/>
  <c r="P3278" i="23"/>
  <c r="P3279" i="23"/>
  <c r="P3280" i="23"/>
  <c r="P3281" i="23"/>
  <c r="P3282" i="23"/>
  <c r="P3283" i="23"/>
  <c r="P3284" i="23"/>
  <c r="P3285" i="23"/>
  <c r="P3286" i="23"/>
  <c r="P3287" i="23"/>
  <c r="P3288" i="23"/>
  <c r="P3289" i="23"/>
  <c r="P3290" i="23"/>
  <c r="P3291" i="23"/>
  <c r="P3292" i="23"/>
  <c r="P3293" i="23"/>
  <c r="P3294" i="23"/>
  <c r="P3295" i="23"/>
  <c r="P3296" i="23"/>
  <c r="P3297" i="23"/>
  <c r="P3298" i="23"/>
  <c r="P3299" i="23"/>
  <c r="P3300" i="23"/>
  <c r="P3301" i="23"/>
  <c r="P3302" i="23"/>
  <c r="P3303" i="23"/>
  <c r="P3304" i="23"/>
  <c r="P3305" i="23"/>
  <c r="P3306" i="23"/>
  <c r="P3307" i="23"/>
  <c r="P3308" i="23"/>
  <c r="P3309" i="23"/>
  <c r="P3310" i="23"/>
  <c r="P3311" i="23"/>
  <c r="P3312" i="23"/>
  <c r="P3313" i="23"/>
  <c r="P3314" i="23"/>
  <c r="P3315" i="23"/>
  <c r="P3316" i="23"/>
  <c r="P3317" i="23"/>
  <c r="P3318" i="23"/>
  <c r="P3319" i="23"/>
  <c r="P3320" i="23"/>
  <c r="P3321" i="23"/>
  <c r="P3322" i="23"/>
  <c r="P3323" i="23"/>
  <c r="P3324" i="23"/>
  <c r="P3325" i="23"/>
  <c r="P3326" i="23"/>
  <c r="P3327" i="23"/>
  <c r="P3328" i="23"/>
  <c r="P3329" i="23"/>
  <c r="P3330" i="23"/>
  <c r="P3331" i="23"/>
  <c r="P3332" i="23"/>
  <c r="P3333" i="23"/>
  <c r="P3334" i="23"/>
  <c r="P3335" i="23"/>
  <c r="P3336" i="23"/>
  <c r="P3337" i="23"/>
  <c r="P3338" i="23"/>
  <c r="P3339" i="23"/>
  <c r="P3340" i="23"/>
  <c r="P3341" i="23"/>
  <c r="P3342" i="23"/>
  <c r="P3343" i="23"/>
  <c r="P3344" i="23"/>
  <c r="P3345" i="23"/>
  <c r="P3346" i="23"/>
  <c r="P3347" i="23"/>
  <c r="P3348" i="23"/>
  <c r="P3349" i="23"/>
  <c r="P3350" i="23"/>
  <c r="P3351" i="23"/>
  <c r="P3352" i="23"/>
  <c r="P3353" i="23"/>
  <c r="P3354" i="23"/>
  <c r="P3355" i="23"/>
  <c r="P3356" i="23"/>
  <c r="P3357" i="23"/>
  <c r="P3358" i="23"/>
  <c r="P3359" i="23"/>
  <c r="P3360" i="23"/>
  <c r="P3361" i="23"/>
  <c r="P3362" i="23"/>
  <c r="P3363" i="23"/>
  <c r="P3364" i="23"/>
  <c r="P3365" i="23"/>
  <c r="P3366" i="23"/>
  <c r="P3367" i="23"/>
  <c r="P3368" i="23"/>
  <c r="P3369" i="23"/>
  <c r="P3370" i="23"/>
  <c r="P3371" i="23"/>
  <c r="P3372" i="23"/>
  <c r="P3373" i="23"/>
  <c r="P3374" i="23"/>
  <c r="P3375" i="23"/>
  <c r="P3376" i="23"/>
  <c r="P3377" i="23"/>
  <c r="P3378" i="23"/>
  <c r="P3379" i="23"/>
  <c r="P3380" i="23"/>
  <c r="P3381" i="23"/>
  <c r="P3382" i="23"/>
  <c r="P3383" i="23"/>
  <c r="P3384" i="23"/>
  <c r="P3385" i="23"/>
  <c r="P3386" i="23"/>
  <c r="P3387" i="23"/>
  <c r="P3388" i="23"/>
  <c r="P3389" i="23"/>
  <c r="P3390" i="23"/>
  <c r="P3391" i="23"/>
  <c r="P3392" i="23"/>
  <c r="P3393" i="23"/>
  <c r="P3394" i="23"/>
  <c r="P3395" i="23"/>
  <c r="P3396" i="23"/>
  <c r="P3397" i="23"/>
  <c r="P3398" i="23"/>
  <c r="P3399" i="23"/>
  <c r="P3400" i="23"/>
  <c r="P3401" i="23"/>
  <c r="P3402" i="23"/>
  <c r="P3403" i="23"/>
  <c r="P3404" i="23"/>
  <c r="P3405" i="23"/>
  <c r="P3406" i="23"/>
  <c r="P3407" i="23"/>
  <c r="P3408" i="23"/>
  <c r="P3409" i="23"/>
  <c r="P3410" i="23"/>
  <c r="P3411" i="23"/>
  <c r="P3412" i="23"/>
  <c r="P3413" i="23"/>
  <c r="P3414" i="23"/>
  <c r="P3415" i="23"/>
  <c r="P3416" i="23"/>
  <c r="P3417" i="23"/>
  <c r="P3418" i="23"/>
  <c r="P3419" i="23"/>
  <c r="P3420" i="23"/>
  <c r="P3421" i="23"/>
  <c r="P3422" i="23"/>
  <c r="P3423" i="23"/>
  <c r="P3424" i="23"/>
  <c r="P3425" i="23"/>
  <c r="P3426" i="23"/>
  <c r="P3427" i="23"/>
  <c r="P3428" i="23"/>
  <c r="P3429" i="23"/>
  <c r="P3430" i="23"/>
  <c r="P3431" i="23"/>
  <c r="P3432" i="23"/>
  <c r="P3433" i="23"/>
  <c r="P3434" i="23"/>
  <c r="P3435" i="23"/>
  <c r="P3436" i="23"/>
  <c r="P3437" i="23"/>
  <c r="P3438" i="23"/>
  <c r="P3439" i="23"/>
  <c r="P3440" i="23"/>
  <c r="P3441" i="23"/>
  <c r="P3442" i="23"/>
  <c r="P3443" i="23"/>
  <c r="P3444" i="23"/>
  <c r="P3445" i="23"/>
  <c r="P3446" i="23"/>
  <c r="P3447" i="23"/>
  <c r="P3448" i="23"/>
  <c r="P3449" i="23"/>
  <c r="P3450" i="23"/>
  <c r="P3451" i="23"/>
  <c r="P3452" i="23"/>
  <c r="P3453" i="23"/>
  <c r="P3454" i="23"/>
  <c r="P3455" i="23"/>
  <c r="P3456" i="23"/>
  <c r="P3457" i="23"/>
  <c r="P3458" i="23"/>
  <c r="P3459" i="23"/>
  <c r="P3460" i="23"/>
  <c r="P3461" i="23"/>
  <c r="P3462" i="23"/>
  <c r="P3463" i="23"/>
  <c r="P3464" i="23"/>
  <c r="P3465" i="23"/>
  <c r="P3466" i="23"/>
  <c r="P3467" i="23"/>
  <c r="P3468" i="23"/>
  <c r="P3469" i="23"/>
  <c r="P3470" i="23"/>
  <c r="P3471" i="23"/>
  <c r="P3472" i="23"/>
  <c r="P3473" i="23"/>
  <c r="P3474" i="23"/>
  <c r="P3475" i="23"/>
  <c r="P3476" i="23"/>
  <c r="P3477" i="23"/>
  <c r="P3478" i="23"/>
  <c r="P3479" i="23"/>
  <c r="P3480" i="23"/>
  <c r="P3481" i="23"/>
  <c r="P3482" i="23"/>
  <c r="P3483" i="23"/>
  <c r="P3484" i="23"/>
  <c r="P3485" i="23"/>
  <c r="P3486" i="23"/>
  <c r="P3487" i="23"/>
  <c r="P3488" i="23"/>
  <c r="P3489" i="23"/>
  <c r="P3490" i="23"/>
  <c r="P3491" i="23"/>
  <c r="P3492" i="23"/>
  <c r="P3493" i="23"/>
  <c r="P3494" i="23"/>
  <c r="P3495" i="23"/>
  <c r="P3496" i="23"/>
  <c r="P3497" i="23"/>
  <c r="P3498" i="23"/>
  <c r="P3499" i="23"/>
  <c r="P3500" i="23"/>
  <c r="P3501" i="23"/>
  <c r="P3502" i="23"/>
  <c r="P3503" i="23"/>
  <c r="P3504" i="23"/>
  <c r="P3505" i="23"/>
  <c r="P3506" i="23"/>
  <c r="P3507" i="23"/>
  <c r="P3508" i="23"/>
  <c r="P3509" i="23"/>
  <c r="P3510" i="23"/>
  <c r="P3511" i="23"/>
  <c r="P3512" i="23"/>
  <c r="P3513" i="23"/>
  <c r="P3514" i="23"/>
  <c r="P3515" i="23"/>
  <c r="P3516" i="23"/>
  <c r="P3517" i="23"/>
  <c r="P3518" i="23"/>
  <c r="P3519" i="23"/>
  <c r="P3520" i="23"/>
  <c r="P3521" i="23"/>
  <c r="P3522" i="23"/>
  <c r="P3523" i="23"/>
  <c r="P3524" i="23"/>
  <c r="P3525" i="23"/>
  <c r="P3526" i="23"/>
  <c r="P3527" i="23"/>
  <c r="P3528" i="23"/>
  <c r="P3529" i="23"/>
  <c r="P3530" i="23"/>
  <c r="P3531" i="23"/>
  <c r="P3532" i="23"/>
  <c r="P3533" i="23"/>
  <c r="P3534" i="23"/>
  <c r="P3535" i="23"/>
  <c r="P3536" i="23"/>
  <c r="P3537" i="23"/>
  <c r="P3538" i="23"/>
  <c r="P3539" i="23"/>
  <c r="P3540" i="23"/>
  <c r="P3541" i="23"/>
  <c r="P3542" i="23"/>
  <c r="P3543" i="23"/>
  <c r="P3544" i="23"/>
  <c r="P3545" i="23"/>
  <c r="P3546" i="23"/>
  <c r="P3547" i="23"/>
  <c r="P3548" i="23"/>
  <c r="P3549" i="23"/>
  <c r="P3550" i="23"/>
  <c r="P3551" i="23"/>
  <c r="P3552" i="23"/>
  <c r="P3553" i="23"/>
  <c r="P3554" i="23"/>
  <c r="P3555" i="23"/>
  <c r="P3556" i="23"/>
  <c r="P3557" i="23"/>
  <c r="P3558" i="23"/>
  <c r="P3559" i="23"/>
  <c r="P3560" i="23"/>
  <c r="P3561" i="23"/>
  <c r="P3562" i="23"/>
  <c r="P3563" i="23"/>
  <c r="P3564" i="23"/>
  <c r="P3565" i="23"/>
  <c r="P3566" i="23"/>
  <c r="P3567" i="23"/>
  <c r="P3568" i="23"/>
  <c r="P3569" i="23"/>
  <c r="P3570" i="23"/>
  <c r="P3571" i="23"/>
  <c r="P3572" i="23"/>
  <c r="P3573" i="23"/>
  <c r="P3574" i="23"/>
  <c r="P3575" i="23"/>
  <c r="P3576" i="23"/>
  <c r="P3577" i="23"/>
  <c r="P3578" i="23"/>
  <c r="P3579" i="23"/>
  <c r="P3580" i="23"/>
  <c r="P3581" i="23"/>
  <c r="P3582" i="23"/>
  <c r="P3583" i="23"/>
  <c r="P3584" i="23"/>
  <c r="P3585" i="23"/>
  <c r="P3586" i="23"/>
  <c r="P3587" i="23"/>
  <c r="P3588" i="23"/>
  <c r="P3589" i="23"/>
  <c r="P3590" i="23"/>
  <c r="P3591" i="23"/>
  <c r="P3592" i="23"/>
  <c r="P3593" i="23"/>
  <c r="P3594" i="23"/>
  <c r="P3595" i="23"/>
  <c r="P3596" i="23"/>
  <c r="P3597" i="23"/>
  <c r="P3598" i="23"/>
  <c r="P3599" i="23"/>
  <c r="P3600" i="23"/>
  <c r="P3601" i="23"/>
  <c r="P3602" i="23"/>
  <c r="P3603" i="23"/>
  <c r="P3604" i="23"/>
  <c r="P3605" i="23"/>
  <c r="P3606" i="23"/>
  <c r="P3607" i="23"/>
  <c r="P3608" i="23"/>
  <c r="P3609" i="23"/>
  <c r="P3610" i="23"/>
  <c r="P3611" i="23"/>
  <c r="P3612" i="23"/>
  <c r="P3613" i="23"/>
  <c r="P3614" i="23"/>
  <c r="P3615" i="23"/>
  <c r="P3616" i="23"/>
  <c r="P3617" i="23"/>
  <c r="P3618" i="23"/>
  <c r="P3619" i="23"/>
  <c r="P3620" i="23"/>
  <c r="P3621" i="23"/>
  <c r="P3622" i="23"/>
  <c r="P3623" i="23"/>
  <c r="P3624" i="23"/>
  <c r="P3625" i="23"/>
  <c r="P3626" i="23"/>
  <c r="P3627" i="23"/>
  <c r="P3628" i="23"/>
  <c r="P3629" i="23"/>
  <c r="P3630" i="23"/>
  <c r="P3631" i="23"/>
  <c r="P3632" i="23"/>
  <c r="P3633" i="23"/>
  <c r="P3634" i="23"/>
  <c r="P3635" i="23"/>
  <c r="P3636" i="23"/>
  <c r="P3637" i="23"/>
  <c r="P3638" i="23"/>
  <c r="P3639" i="23"/>
  <c r="P3640" i="23"/>
  <c r="P3641" i="23"/>
  <c r="P3642" i="23"/>
  <c r="P3643" i="23"/>
  <c r="P3644" i="23"/>
  <c r="P3645" i="23"/>
  <c r="P3646" i="23"/>
  <c r="P3647" i="23"/>
  <c r="P3648" i="23"/>
  <c r="P3649" i="23"/>
  <c r="P3650" i="23"/>
  <c r="P3651" i="23"/>
  <c r="P3652" i="23"/>
  <c r="P3653" i="23"/>
  <c r="P3654" i="23"/>
  <c r="P3655" i="23"/>
  <c r="P3656" i="23"/>
  <c r="P3657" i="23"/>
  <c r="P3658" i="23"/>
  <c r="P3659" i="23"/>
  <c r="P3660" i="23"/>
  <c r="P3661" i="23"/>
  <c r="P3662" i="23"/>
  <c r="P3663" i="23"/>
  <c r="P3664" i="23"/>
  <c r="P3665" i="23"/>
  <c r="P3666" i="23"/>
  <c r="P3667" i="23"/>
  <c r="P3668" i="23"/>
  <c r="P3669" i="23"/>
  <c r="P3670" i="23"/>
  <c r="P3671" i="23"/>
  <c r="P3672" i="23"/>
  <c r="P3673" i="23"/>
  <c r="P3674" i="23"/>
  <c r="P3675" i="23"/>
  <c r="P3676" i="23"/>
  <c r="P3677" i="23"/>
  <c r="P3678" i="23"/>
  <c r="P3679" i="23"/>
  <c r="P3680" i="23"/>
  <c r="P3681" i="23"/>
  <c r="P3682" i="23"/>
  <c r="P3683" i="23"/>
  <c r="P3684" i="23"/>
  <c r="P3685" i="23"/>
  <c r="P3686" i="23"/>
  <c r="P3687" i="23"/>
  <c r="P3688" i="23"/>
  <c r="P3689" i="23"/>
  <c r="P3690" i="23"/>
  <c r="P3691" i="23"/>
  <c r="P3692" i="23"/>
  <c r="P3693" i="23"/>
  <c r="P3694" i="23"/>
  <c r="P3695" i="23"/>
  <c r="P3696" i="23"/>
  <c r="P3697" i="23"/>
  <c r="P3698" i="23"/>
  <c r="P3699" i="23"/>
  <c r="P3700" i="23"/>
  <c r="P3701" i="23"/>
  <c r="P3702" i="23"/>
  <c r="P3703" i="23"/>
  <c r="P3704" i="23"/>
  <c r="P3705" i="23"/>
  <c r="P3706" i="23"/>
  <c r="P3707" i="23"/>
  <c r="P3708" i="23"/>
  <c r="P3709" i="23"/>
  <c r="P3710" i="23"/>
  <c r="P3711" i="23"/>
  <c r="P3712" i="23"/>
  <c r="P3713" i="23"/>
  <c r="P3714" i="23"/>
  <c r="P3715" i="23"/>
  <c r="P3716" i="23"/>
  <c r="P3717" i="23"/>
  <c r="P3718" i="23"/>
  <c r="P3719" i="23"/>
  <c r="P3720" i="23"/>
  <c r="P3721" i="23"/>
  <c r="P3722" i="23"/>
  <c r="P3723" i="23"/>
  <c r="P3724" i="23"/>
  <c r="P3725" i="23"/>
  <c r="P3726" i="23"/>
  <c r="P3727" i="23"/>
  <c r="P3728" i="23"/>
  <c r="P3729" i="23"/>
  <c r="P3730" i="23"/>
  <c r="P3731" i="23"/>
  <c r="P3732" i="23"/>
  <c r="P3733" i="23"/>
  <c r="P3734" i="23"/>
  <c r="P3735" i="23"/>
  <c r="P3736" i="23"/>
  <c r="P3737" i="23"/>
  <c r="P3738" i="23"/>
  <c r="P3739" i="23"/>
  <c r="P3740" i="23"/>
  <c r="P3741" i="23"/>
  <c r="P3742" i="23"/>
  <c r="P3743" i="23"/>
  <c r="P3744" i="23"/>
  <c r="P3745" i="23"/>
  <c r="P3746" i="23"/>
  <c r="P3747" i="23"/>
  <c r="P3748" i="23"/>
  <c r="P3749" i="23"/>
  <c r="P3750" i="23"/>
  <c r="P3751" i="23"/>
  <c r="P3752" i="23"/>
  <c r="P3753" i="23"/>
  <c r="P3754" i="23"/>
  <c r="P3755" i="23"/>
  <c r="P3756" i="23"/>
  <c r="P3757" i="23"/>
  <c r="P3758" i="23"/>
  <c r="P3759" i="23"/>
  <c r="P3760" i="23"/>
  <c r="P3761" i="23"/>
  <c r="P3762" i="23"/>
  <c r="P3763" i="23"/>
  <c r="P3764" i="23"/>
  <c r="P3765" i="23"/>
  <c r="P3766" i="23"/>
  <c r="P3767" i="23"/>
  <c r="P3768" i="23"/>
  <c r="P3769" i="23"/>
  <c r="P3770" i="23"/>
  <c r="P3771" i="23"/>
  <c r="P3772" i="23"/>
  <c r="P3773" i="23"/>
  <c r="P3774" i="23"/>
  <c r="P3775" i="23"/>
  <c r="P3776" i="23"/>
  <c r="P3777" i="23"/>
  <c r="P3778" i="23"/>
  <c r="P3779" i="23"/>
  <c r="P3780" i="23"/>
  <c r="P3781" i="23"/>
  <c r="P3782" i="23"/>
  <c r="P3783" i="23"/>
  <c r="P3784" i="23"/>
  <c r="P3785" i="23"/>
  <c r="P3786" i="23"/>
  <c r="P3787" i="23"/>
  <c r="P3788" i="23"/>
  <c r="P3789" i="23"/>
  <c r="P3790" i="23"/>
  <c r="P3791" i="23"/>
  <c r="P3792" i="23"/>
  <c r="P3793" i="23"/>
  <c r="P3794" i="23"/>
  <c r="P3795" i="23"/>
  <c r="P3796" i="23"/>
  <c r="P3797" i="23"/>
  <c r="P3798" i="23"/>
  <c r="P3799" i="23"/>
  <c r="P3800" i="23"/>
  <c r="P3801" i="23"/>
  <c r="P3802" i="23"/>
  <c r="P3803" i="23"/>
  <c r="P3804" i="23"/>
  <c r="P3805" i="23"/>
  <c r="P3806" i="23"/>
  <c r="P3807" i="23"/>
  <c r="P3808" i="23"/>
  <c r="P3809" i="23"/>
  <c r="P3810" i="23"/>
  <c r="P3811" i="23"/>
  <c r="P3812" i="23"/>
  <c r="P3813" i="23"/>
  <c r="P3814" i="23"/>
  <c r="P3815" i="23"/>
  <c r="P3816" i="23"/>
  <c r="P3817" i="23"/>
  <c r="P3818" i="23"/>
  <c r="P3819" i="23"/>
  <c r="P3820" i="23"/>
  <c r="P3821" i="23"/>
  <c r="P3822" i="23"/>
  <c r="P3823" i="23"/>
  <c r="P3824" i="23"/>
  <c r="P3825" i="23"/>
  <c r="P3826" i="23"/>
  <c r="P3827" i="23"/>
  <c r="P3828" i="23"/>
  <c r="P3829" i="23"/>
  <c r="P3830" i="23"/>
  <c r="P3831" i="23"/>
  <c r="P3832" i="23"/>
  <c r="P3833" i="23"/>
  <c r="P3834" i="23"/>
  <c r="P3835" i="23"/>
  <c r="P3836" i="23"/>
  <c r="P3837" i="23"/>
  <c r="P3838" i="23"/>
  <c r="P3839" i="23"/>
  <c r="P3840" i="23"/>
  <c r="P3841" i="23"/>
  <c r="P3842" i="23"/>
  <c r="P3843" i="23"/>
  <c r="P3844" i="23"/>
  <c r="P3845" i="23"/>
  <c r="P3846" i="23"/>
  <c r="P3847" i="23"/>
  <c r="P3848" i="23"/>
  <c r="P3849" i="23"/>
  <c r="P3850" i="23"/>
  <c r="P3851" i="23"/>
  <c r="P3852" i="23"/>
  <c r="P3853" i="23"/>
  <c r="P3854" i="23"/>
  <c r="P3855" i="23"/>
  <c r="P3856" i="23"/>
  <c r="P3857" i="23"/>
  <c r="P3858" i="23"/>
  <c r="P3859" i="23"/>
  <c r="P3860" i="23"/>
  <c r="P3861" i="23"/>
  <c r="P3862" i="23"/>
  <c r="P3863" i="23"/>
  <c r="P3864" i="23"/>
  <c r="P3865" i="23"/>
  <c r="P3866" i="23"/>
  <c r="P3867" i="23"/>
  <c r="P3868" i="23"/>
  <c r="P3869" i="23"/>
  <c r="P3870" i="23"/>
  <c r="P3871" i="23"/>
  <c r="P3872" i="23"/>
  <c r="P3873" i="23"/>
  <c r="P3874" i="23"/>
  <c r="P3875" i="23"/>
  <c r="P3876" i="23"/>
  <c r="P3877" i="23"/>
  <c r="P3878" i="23"/>
  <c r="P3879" i="23"/>
  <c r="P3880" i="23"/>
  <c r="P3881" i="23"/>
  <c r="P3882" i="23"/>
  <c r="P3883" i="23"/>
  <c r="P3884" i="23"/>
  <c r="P3885" i="23"/>
  <c r="P3886" i="23"/>
  <c r="P3887" i="23"/>
  <c r="P3888" i="23"/>
  <c r="P3889" i="23"/>
  <c r="P3890" i="23"/>
  <c r="P3891" i="23"/>
  <c r="P3892" i="23"/>
  <c r="P3893" i="23"/>
  <c r="P3894" i="23"/>
  <c r="P3895" i="23"/>
  <c r="P3896" i="23"/>
  <c r="P3897" i="23"/>
  <c r="P3898" i="23"/>
  <c r="P3899" i="23"/>
  <c r="P3900" i="23"/>
  <c r="P3901" i="23"/>
  <c r="P3902" i="23"/>
  <c r="P3903" i="23"/>
  <c r="P3904" i="23"/>
  <c r="P3905" i="23"/>
  <c r="P3906" i="23"/>
  <c r="P3907" i="23"/>
  <c r="P3908" i="23"/>
  <c r="P3909" i="23"/>
  <c r="P3910" i="23"/>
  <c r="P3911" i="23"/>
  <c r="P3912" i="23"/>
  <c r="P3913" i="23"/>
  <c r="P3914" i="23"/>
  <c r="P3915" i="23"/>
  <c r="P3916" i="23"/>
  <c r="P3917" i="23"/>
  <c r="P3918" i="23"/>
  <c r="P3919" i="23"/>
  <c r="P3920" i="23"/>
  <c r="P3921" i="23"/>
  <c r="P3922" i="23"/>
  <c r="P3923" i="23"/>
  <c r="P3924" i="23"/>
  <c r="P3925" i="23"/>
  <c r="P3926" i="23"/>
  <c r="P3927" i="23"/>
  <c r="P3928" i="23"/>
  <c r="P3929" i="23"/>
  <c r="P3930" i="23"/>
  <c r="P3931" i="23"/>
  <c r="P3932" i="23"/>
  <c r="P3933" i="23"/>
  <c r="P3934" i="23"/>
  <c r="P3935" i="23"/>
  <c r="P3936" i="23"/>
  <c r="P3937" i="23"/>
  <c r="P3938" i="23"/>
  <c r="P3939" i="23"/>
  <c r="P3940" i="23"/>
  <c r="P3941" i="23"/>
  <c r="P3942" i="23"/>
  <c r="P3943" i="23"/>
  <c r="P3944" i="23"/>
  <c r="P3945" i="23"/>
  <c r="P3946" i="23"/>
  <c r="P3947" i="23"/>
  <c r="P3948" i="23"/>
  <c r="P3949" i="23"/>
  <c r="P3950" i="23"/>
  <c r="P3951" i="23"/>
  <c r="P3952" i="23"/>
  <c r="P3953" i="23"/>
  <c r="P3954" i="23"/>
  <c r="P3955" i="23"/>
  <c r="P3956" i="23"/>
  <c r="P3957" i="23"/>
  <c r="P3958" i="23"/>
  <c r="P3959" i="23"/>
  <c r="P3960" i="23"/>
  <c r="P3961" i="23"/>
  <c r="P3962" i="23"/>
  <c r="P3963" i="23"/>
  <c r="P3964" i="23"/>
  <c r="P3965" i="23"/>
  <c r="P3966" i="23"/>
  <c r="P3967" i="23"/>
  <c r="P3968" i="23"/>
  <c r="P3969" i="23"/>
  <c r="P3970" i="23"/>
  <c r="P3971" i="23"/>
  <c r="P3972" i="23"/>
  <c r="P3973" i="23"/>
  <c r="P3974" i="23"/>
  <c r="P3975" i="23"/>
  <c r="P3976" i="23"/>
  <c r="P3977" i="23"/>
  <c r="P3978" i="23"/>
  <c r="P3979" i="23"/>
  <c r="P3980" i="23"/>
  <c r="P3981" i="23"/>
  <c r="P3982" i="23"/>
  <c r="P3983" i="23"/>
  <c r="P3984" i="23"/>
  <c r="P3985" i="23"/>
  <c r="P3986" i="23"/>
  <c r="P3987" i="23"/>
  <c r="P3988" i="23"/>
  <c r="P3989" i="23"/>
  <c r="P3990" i="23"/>
  <c r="P3991" i="23"/>
  <c r="P3992" i="23"/>
  <c r="P3993" i="23"/>
  <c r="P3994" i="23"/>
  <c r="P3995" i="23"/>
  <c r="P3996" i="23"/>
  <c r="P3997" i="23"/>
  <c r="P3998" i="23"/>
  <c r="P3999" i="23"/>
  <c r="P4000" i="23"/>
  <c r="P4001" i="23"/>
  <c r="P4002" i="23"/>
  <c r="P4003" i="23"/>
  <c r="P4004" i="23"/>
  <c r="P4005" i="23"/>
  <c r="P4006" i="23"/>
  <c r="P4007" i="23"/>
  <c r="P4008" i="23"/>
  <c r="P4009" i="23"/>
  <c r="P4010" i="23"/>
  <c r="P4011" i="23"/>
  <c r="P4012" i="23"/>
  <c r="P4013" i="23"/>
  <c r="P4014" i="23"/>
  <c r="P4015" i="23"/>
  <c r="P4016" i="23"/>
  <c r="P4017" i="23"/>
  <c r="P4018" i="23"/>
  <c r="P4019" i="23"/>
  <c r="P4020" i="23"/>
  <c r="P4021" i="23"/>
  <c r="P4022" i="23"/>
  <c r="P4023" i="23"/>
  <c r="P4024" i="23"/>
  <c r="P4025" i="23"/>
  <c r="P4026" i="23"/>
  <c r="P4027" i="23"/>
  <c r="P4028" i="23"/>
  <c r="P4029" i="23"/>
  <c r="P4030" i="23"/>
  <c r="P4031" i="23"/>
  <c r="P4032" i="23"/>
  <c r="P4033" i="23"/>
  <c r="P4034" i="23"/>
  <c r="P4035" i="23"/>
  <c r="P4036" i="23"/>
  <c r="P4037" i="23"/>
  <c r="P4038" i="23"/>
  <c r="P4039" i="23"/>
  <c r="P4040" i="23"/>
  <c r="P4041" i="23"/>
  <c r="P4042" i="23"/>
  <c r="P4043" i="23"/>
  <c r="P4044" i="23"/>
  <c r="P4045" i="23"/>
  <c r="P4046" i="23"/>
  <c r="P4047" i="23"/>
  <c r="P4048" i="23"/>
  <c r="P4049" i="23"/>
  <c r="P4050" i="23"/>
  <c r="P4051" i="23"/>
  <c r="P4052" i="23"/>
  <c r="P4053" i="23"/>
  <c r="P4054" i="23"/>
  <c r="P4055" i="23"/>
  <c r="P4056" i="23"/>
  <c r="P4057" i="23"/>
  <c r="P4058" i="23"/>
  <c r="P4059" i="23"/>
  <c r="P4060" i="23"/>
  <c r="P4061" i="23"/>
  <c r="P4062" i="23"/>
  <c r="P4063" i="23"/>
  <c r="P4064" i="23"/>
  <c r="P4065" i="23"/>
  <c r="P4066" i="23"/>
  <c r="P4067" i="23"/>
  <c r="P4068" i="23"/>
  <c r="P4069" i="23"/>
  <c r="P4070" i="23"/>
  <c r="P4071" i="23"/>
  <c r="P4072" i="23"/>
  <c r="P4073" i="23"/>
  <c r="P4074" i="23"/>
  <c r="P4075" i="23"/>
  <c r="P4076" i="23"/>
  <c r="P4077" i="23"/>
  <c r="P4078" i="23"/>
  <c r="P4079" i="23"/>
  <c r="P4080" i="23"/>
  <c r="P4081" i="23"/>
  <c r="P4082" i="23"/>
  <c r="P4083" i="23"/>
  <c r="P4084" i="23"/>
  <c r="P4085" i="23"/>
  <c r="P4086" i="23"/>
  <c r="P4087" i="23"/>
  <c r="P4088" i="23"/>
  <c r="P4089" i="23"/>
  <c r="P4090" i="23"/>
  <c r="P4091" i="23"/>
  <c r="P4092" i="23"/>
  <c r="P4093" i="23"/>
  <c r="P4094" i="23"/>
  <c r="P4095" i="23"/>
  <c r="P4096" i="23"/>
  <c r="P4097" i="23"/>
  <c r="P4098" i="23"/>
  <c r="P4099" i="23"/>
  <c r="P4100" i="23"/>
  <c r="P4101" i="23"/>
  <c r="P4102" i="23"/>
  <c r="P4103" i="23"/>
  <c r="P4104" i="23"/>
  <c r="P4105" i="23"/>
  <c r="P4106" i="23"/>
  <c r="P4107" i="23"/>
  <c r="P4108" i="23"/>
  <c r="P4109" i="23"/>
  <c r="P4110" i="23"/>
  <c r="P4111" i="23"/>
  <c r="P4112" i="23"/>
  <c r="P4113" i="23"/>
  <c r="P4114" i="23"/>
  <c r="P4115" i="23"/>
  <c r="P4116" i="23"/>
  <c r="P4117" i="23"/>
  <c r="P4118" i="23"/>
  <c r="P4119" i="23"/>
  <c r="P4120" i="23"/>
  <c r="P4121" i="23"/>
  <c r="P4122" i="23"/>
  <c r="P4123" i="23"/>
  <c r="P4124" i="23"/>
  <c r="P4125" i="23"/>
  <c r="P4126" i="23"/>
  <c r="P4127" i="23"/>
  <c r="P4128" i="23"/>
  <c r="P4129" i="23"/>
  <c r="P4130" i="23"/>
  <c r="P4131" i="23"/>
  <c r="P4132" i="23"/>
  <c r="P4133" i="23"/>
  <c r="P4134" i="23"/>
  <c r="P4135" i="23"/>
  <c r="P4136" i="23"/>
  <c r="P4137" i="23"/>
  <c r="P4138" i="23"/>
  <c r="P4139" i="23"/>
  <c r="P4140" i="23"/>
  <c r="P4141" i="23"/>
  <c r="P4142" i="23"/>
  <c r="P4143" i="23"/>
  <c r="P4144" i="23"/>
  <c r="P4145" i="23"/>
  <c r="P4146" i="23"/>
  <c r="P4147" i="23"/>
  <c r="P4148" i="23"/>
  <c r="P4149" i="23"/>
  <c r="P4150" i="23"/>
  <c r="P4151" i="23"/>
  <c r="P4152" i="23"/>
  <c r="P4153" i="23"/>
  <c r="P4154" i="23"/>
  <c r="P4155" i="23"/>
  <c r="P4156" i="23"/>
  <c r="P4157" i="23"/>
  <c r="P4158" i="23"/>
  <c r="P4159" i="23"/>
  <c r="P4160" i="23"/>
  <c r="P4161" i="23"/>
  <c r="P4162" i="23"/>
  <c r="P4163" i="23"/>
  <c r="P4164" i="23"/>
  <c r="P4165" i="23"/>
  <c r="P4166" i="23"/>
  <c r="P4167" i="23"/>
  <c r="P4168" i="23"/>
  <c r="P4169" i="23"/>
  <c r="P4170" i="23"/>
  <c r="P4171" i="23"/>
  <c r="P4172" i="23"/>
  <c r="P4173" i="23"/>
  <c r="P4174" i="23"/>
  <c r="P4175" i="23"/>
  <c r="P4176" i="23"/>
  <c r="P4177" i="23"/>
  <c r="P4178" i="23"/>
  <c r="P4179" i="23"/>
  <c r="P4180" i="23"/>
  <c r="P4181" i="23"/>
  <c r="P4182" i="23"/>
  <c r="P4183" i="23"/>
  <c r="P4184" i="23"/>
  <c r="P4185" i="23"/>
  <c r="P4186" i="23"/>
  <c r="P4187" i="23"/>
  <c r="P4188" i="23"/>
  <c r="P4189" i="23"/>
  <c r="P4190" i="23"/>
  <c r="P4191" i="23"/>
  <c r="P4192" i="23"/>
  <c r="P4193" i="23"/>
  <c r="P4194" i="23"/>
  <c r="P4195" i="23"/>
  <c r="P4196" i="23"/>
  <c r="P4197" i="23"/>
  <c r="P4198" i="23"/>
  <c r="P4199" i="23"/>
  <c r="P4200" i="23"/>
  <c r="P4201" i="23"/>
  <c r="P4202" i="23"/>
  <c r="P4203" i="23"/>
  <c r="P4204" i="23"/>
  <c r="P4205" i="23"/>
  <c r="P4206" i="23"/>
  <c r="P4207" i="23"/>
  <c r="P4208" i="23"/>
  <c r="P4209" i="23"/>
  <c r="P4210" i="23"/>
  <c r="P4211" i="23"/>
  <c r="P4212" i="23"/>
  <c r="P4213" i="23"/>
  <c r="P4214" i="23"/>
  <c r="P4215" i="23"/>
  <c r="P4216" i="23"/>
  <c r="P4217" i="23"/>
  <c r="P4218" i="23"/>
  <c r="P4219" i="23"/>
  <c r="P4220" i="23"/>
  <c r="P4221" i="23"/>
  <c r="P4222" i="23"/>
  <c r="P4223" i="23"/>
  <c r="P4224" i="23"/>
  <c r="P4225" i="23"/>
  <c r="P4226" i="23"/>
  <c r="P4227" i="23"/>
  <c r="P4228" i="23"/>
  <c r="P4229" i="23"/>
  <c r="P4230" i="23"/>
  <c r="P4231" i="23"/>
  <c r="P4232" i="23"/>
  <c r="P4233" i="23"/>
  <c r="P4234" i="23"/>
  <c r="P4235" i="23"/>
  <c r="P4236" i="23"/>
  <c r="P4237" i="23"/>
  <c r="P4238" i="23"/>
  <c r="P4239" i="23"/>
  <c r="P4240" i="23"/>
  <c r="P4241" i="23"/>
  <c r="P4242" i="23"/>
  <c r="P4243" i="23"/>
  <c r="P4244" i="23"/>
  <c r="P4245" i="23"/>
  <c r="P4246" i="23"/>
  <c r="P4247" i="23"/>
  <c r="P4248" i="23"/>
  <c r="P4249" i="23"/>
  <c r="P4250" i="23"/>
  <c r="P4251" i="23"/>
  <c r="P4252" i="23"/>
  <c r="P4253" i="23"/>
  <c r="P4254" i="23"/>
  <c r="P4255" i="23"/>
  <c r="P4256" i="23"/>
  <c r="P4257" i="23"/>
  <c r="P4258" i="23"/>
  <c r="P4259" i="23"/>
  <c r="P4260" i="23"/>
  <c r="P4261" i="23"/>
  <c r="P4262" i="23"/>
  <c r="P4263" i="23"/>
  <c r="P4264" i="23"/>
  <c r="P4265" i="23"/>
  <c r="P4266" i="23"/>
  <c r="P4267" i="23"/>
  <c r="P4268" i="23"/>
  <c r="P4269" i="23"/>
  <c r="P4270" i="23"/>
  <c r="P4271" i="23"/>
  <c r="P4272" i="23"/>
  <c r="P4273" i="23"/>
  <c r="P4274" i="23"/>
  <c r="P4275" i="23"/>
  <c r="P4276" i="23"/>
  <c r="P4277" i="23"/>
  <c r="P4278" i="23"/>
  <c r="P4279" i="23"/>
  <c r="P4280" i="23"/>
  <c r="P4281" i="23"/>
  <c r="P4282" i="23"/>
  <c r="P4283" i="23"/>
  <c r="P4284" i="23"/>
  <c r="P4285" i="23"/>
  <c r="P4286" i="23"/>
  <c r="P4287" i="23"/>
  <c r="P4288" i="23"/>
  <c r="P4289" i="23"/>
  <c r="P4290" i="23"/>
  <c r="P4291" i="23"/>
  <c r="P4292" i="23"/>
  <c r="P4293" i="23"/>
  <c r="P4294" i="23"/>
  <c r="P4295" i="23"/>
  <c r="P4296" i="23"/>
  <c r="P4297" i="23"/>
  <c r="P4298" i="23"/>
  <c r="P4299" i="23"/>
  <c r="P4300" i="23"/>
  <c r="P4301" i="23"/>
  <c r="P4302" i="23"/>
  <c r="P4303" i="23"/>
  <c r="P4304" i="23"/>
  <c r="P4305" i="23"/>
  <c r="P4306" i="23"/>
  <c r="P4307" i="23"/>
  <c r="P4308" i="23"/>
  <c r="P4309" i="23"/>
  <c r="P4310" i="23"/>
  <c r="P4311" i="23"/>
  <c r="P4312" i="23"/>
  <c r="P4313" i="23"/>
  <c r="P4314" i="23"/>
  <c r="P4315" i="23"/>
  <c r="P4316" i="23"/>
  <c r="P4317" i="23"/>
  <c r="P4318" i="23"/>
  <c r="P4319" i="23"/>
  <c r="P4320" i="23"/>
  <c r="P4321" i="23"/>
  <c r="P4322" i="23"/>
  <c r="P4323" i="23"/>
  <c r="P4324" i="23"/>
  <c r="P4325" i="23"/>
  <c r="P4326" i="23"/>
  <c r="P4327" i="23"/>
  <c r="P4328" i="23"/>
  <c r="P4329" i="23"/>
  <c r="P4330" i="23"/>
  <c r="P4331" i="23"/>
  <c r="P4332" i="23"/>
  <c r="P4333" i="23"/>
  <c r="P4334" i="23"/>
  <c r="P4335" i="23"/>
  <c r="P4336" i="23"/>
  <c r="P4337" i="23"/>
  <c r="P4338" i="23"/>
  <c r="P4339" i="23"/>
  <c r="P4340" i="23"/>
  <c r="P4341" i="23"/>
  <c r="P4342" i="23"/>
  <c r="P4343" i="23"/>
  <c r="P4344" i="23"/>
  <c r="P4345" i="23"/>
  <c r="P4346" i="23"/>
  <c r="P4347" i="23"/>
  <c r="P4348" i="23"/>
  <c r="P4349" i="23"/>
  <c r="P4350" i="23"/>
  <c r="P4351" i="23"/>
  <c r="P4352" i="23"/>
  <c r="P4353" i="23"/>
  <c r="P4354" i="23"/>
  <c r="P4355" i="23"/>
  <c r="P4356" i="23"/>
  <c r="P4357" i="23"/>
  <c r="P4358" i="23"/>
  <c r="P4359" i="23"/>
  <c r="P4360" i="23"/>
  <c r="P4361" i="23"/>
  <c r="P4362" i="23"/>
  <c r="P4363" i="23"/>
  <c r="P4364" i="23"/>
  <c r="P4365" i="23"/>
  <c r="P4366" i="23"/>
  <c r="P4367" i="23"/>
  <c r="P4368" i="23"/>
  <c r="P4369" i="23"/>
  <c r="P4370" i="23"/>
  <c r="P4371" i="23"/>
  <c r="P4372" i="23"/>
  <c r="P4373" i="23"/>
  <c r="P4374" i="23"/>
  <c r="P4375" i="23"/>
  <c r="P4376" i="23"/>
  <c r="P4377" i="23"/>
  <c r="P4378" i="23"/>
  <c r="P4379" i="23"/>
  <c r="P4380" i="23"/>
  <c r="P4381" i="23"/>
  <c r="P4382" i="23"/>
  <c r="P4383" i="23"/>
  <c r="P4384" i="23"/>
  <c r="P4385" i="23"/>
  <c r="P4386" i="23"/>
  <c r="P4387" i="23"/>
  <c r="P4388" i="23"/>
  <c r="P4389" i="23"/>
  <c r="P4390" i="23"/>
  <c r="P4391" i="23"/>
  <c r="P4392" i="23"/>
  <c r="P4393" i="23"/>
  <c r="P4394" i="23"/>
  <c r="P4395" i="23"/>
  <c r="P4396" i="23"/>
  <c r="P4397" i="23"/>
  <c r="P4398" i="23"/>
  <c r="P4399" i="23"/>
  <c r="P4400" i="23"/>
  <c r="P4401" i="23"/>
  <c r="P4402" i="23"/>
  <c r="P4403" i="23"/>
  <c r="P4404" i="23"/>
  <c r="P4405" i="23"/>
  <c r="P4406" i="23"/>
  <c r="P4407" i="23"/>
  <c r="P4408" i="23"/>
  <c r="P4409" i="23"/>
  <c r="P4410" i="23"/>
  <c r="P4411" i="23"/>
  <c r="P4412" i="23"/>
  <c r="P4413" i="23"/>
  <c r="P4414" i="23"/>
  <c r="P4415" i="23"/>
  <c r="P4416" i="23"/>
  <c r="P4417" i="23"/>
  <c r="P4418" i="23"/>
  <c r="P4419" i="23"/>
  <c r="P4420" i="23"/>
  <c r="P4421" i="23"/>
  <c r="P4422" i="23"/>
  <c r="P4423" i="23"/>
  <c r="P4424" i="23"/>
  <c r="P4425" i="23"/>
  <c r="P4426" i="23"/>
  <c r="P4427" i="23"/>
  <c r="P4428" i="23"/>
  <c r="P4429" i="23"/>
  <c r="P4430" i="23"/>
  <c r="P4431" i="23"/>
  <c r="P4432" i="23"/>
  <c r="P4433" i="23"/>
  <c r="P4434" i="23"/>
  <c r="P4435" i="23"/>
  <c r="P4436" i="23"/>
  <c r="P4437" i="23"/>
  <c r="P4438" i="23"/>
  <c r="P4439" i="23"/>
  <c r="P4440" i="23"/>
  <c r="P4441" i="23"/>
  <c r="P4442" i="23"/>
  <c r="P4443" i="23"/>
  <c r="P4444" i="23"/>
  <c r="P4445" i="23"/>
  <c r="P4446" i="23"/>
  <c r="P4447" i="23"/>
  <c r="P4448" i="23"/>
  <c r="P4449" i="23"/>
  <c r="P4450" i="23"/>
  <c r="P4451" i="23"/>
  <c r="P4452" i="23"/>
  <c r="P4453" i="23"/>
  <c r="P4454" i="23"/>
  <c r="P4455" i="23"/>
  <c r="P4456" i="23"/>
  <c r="P4457" i="23"/>
  <c r="P4458" i="23"/>
  <c r="P4459" i="23"/>
  <c r="P4460" i="23"/>
  <c r="P4461" i="23"/>
  <c r="P4462" i="23"/>
  <c r="P4463" i="23"/>
  <c r="P4464" i="23"/>
  <c r="P4465" i="23"/>
  <c r="P4466" i="23"/>
  <c r="P4467" i="23"/>
  <c r="P4468" i="23"/>
  <c r="P4469" i="23"/>
  <c r="P4470" i="23"/>
  <c r="P4471" i="23"/>
  <c r="P4472" i="23"/>
  <c r="P4473" i="23"/>
  <c r="P4474" i="23"/>
  <c r="P4475" i="23"/>
  <c r="P4476" i="23"/>
  <c r="P4477" i="23"/>
  <c r="P4478" i="23"/>
  <c r="P4479" i="23"/>
  <c r="P4480" i="23"/>
  <c r="P4481" i="23"/>
  <c r="P4482" i="23"/>
  <c r="P4483" i="23"/>
  <c r="P4484" i="23"/>
  <c r="P4485" i="23"/>
  <c r="P4486" i="23"/>
  <c r="P4487" i="23"/>
  <c r="P4488" i="23"/>
  <c r="P4489" i="23"/>
  <c r="P4490" i="23"/>
  <c r="P4491" i="23"/>
  <c r="P4492" i="23"/>
  <c r="P4493" i="23"/>
  <c r="P4494" i="23"/>
  <c r="P4495" i="23"/>
  <c r="P4496" i="23"/>
  <c r="P4497" i="23"/>
  <c r="P4498" i="23"/>
  <c r="P4499" i="23"/>
  <c r="P4500" i="23"/>
  <c r="P4501" i="23"/>
  <c r="P4502" i="23"/>
  <c r="P4503" i="23"/>
  <c r="P4504" i="23"/>
  <c r="P4505" i="23"/>
  <c r="P4506" i="23"/>
  <c r="P4507" i="23"/>
  <c r="P4508" i="23"/>
  <c r="P4509" i="23"/>
  <c r="P4510" i="23"/>
  <c r="P4511" i="23"/>
  <c r="P4512" i="23"/>
  <c r="P4513" i="23"/>
  <c r="P4514" i="23"/>
  <c r="P4515" i="23"/>
  <c r="P4516" i="23"/>
  <c r="P4517" i="23"/>
  <c r="P4518" i="23"/>
  <c r="P4519" i="23"/>
  <c r="P4520" i="23"/>
  <c r="P4521" i="23"/>
  <c r="P4522" i="23"/>
  <c r="P4523" i="23"/>
  <c r="P4524" i="23"/>
  <c r="P4525" i="23"/>
  <c r="P4526" i="23"/>
  <c r="P4527" i="23"/>
  <c r="P4528" i="23"/>
  <c r="P4529" i="23"/>
  <c r="P4530" i="23"/>
  <c r="P4531" i="23"/>
  <c r="P4532" i="23"/>
  <c r="P4533" i="23"/>
  <c r="P4534" i="23"/>
  <c r="P4535" i="23"/>
  <c r="P4536" i="23"/>
  <c r="P4537" i="23"/>
  <c r="P4538" i="23"/>
  <c r="P4539" i="23"/>
  <c r="P4540" i="23"/>
  <c r="P4541" i="23"/>
  <c r="P4542" i="23"/>
  <c r="P4543" i="23"/>
  <c r="P4544" i="23"/>
  <c r="P4545" i="23"/>
  <c r="P4546" i="23"/>
  <c r="P4547" i="23"/>
  <c r="P4548" i="23"/>
  <c r="P4549" i="23"/>
  <c r="P4550" i="23"/>
  <c r="P4551" i="23"/>
  <c r="P4552" i="23"/>
  <c r="P4553" i="23"/>
  <c r="P4554" i="23"/>
  <c r="P4555" i="23"/>
  <c r="P4556" i="23"/>
  <c r="P4557" i="23"/>
  <c r="P4558" i="23"/>
  <c r="P4559" i="23"/>
  <c r="P4560" i="23"/>
  <c r="P4561" i="23"/>
  <c r="P4562" i="23"/>
  <c r="P4563" i="23"/>
  <c r="P4564" i="23"/>
  <c r="P4565" i="23"/>
  <c r="P4566" i="23"/>
  <c r="P4567" i="23"/>
  <c r="P4568" i="23"/>
  <c r="P4569" i="23"/>
  <c r="P4570" i="23"/>
  <c r="P4571" i="23"/>
  <c r="P4572" i="23"/>
  <c r="P4573" i="23"/>
  <c r="P4574" i="23"/>
  <c r="P4575" i="23"/>
  <c r="P4576" i="23"/>
  <c r="P4577" i="23"/>
  <c r="P4578" i="23"/>
  <c r="P4579" i="23"/>
  <c r="P4580" i="23"/>
  <c r="P4581" i="23"/>
  <c r="P4582" i="23"/>
  <c r="P4583" i="23"/>
  <c r="P4584" i="23"/>
  <c r="P4585" i="23"/>
  <c r="P4586" i="23"/>
  <c r="P4587" i="23"/>
  <c r="P4588" i="23"/>
  <c r="P4589" i="23"/>
  <c r="P4590" i="23"/>
  <c r="P4591" i="23"/>
  <c r="P4592" i="23"/>
  <c r="P4593" i="23"/>
  <c r="P4594" i="23"/>
  <c r="P4595" i="23"/>
  <c r="P4596" i="23"/>
  <c r="P4597" i="23"/>
  <c r="P4598" i="23"/>
  <c r="P4599" i="23"/>
  <c r="P4600" i="23"/>
  <c r="P4601" i="23"/>
  <c r="P4602" i="23"/>
  <c r="P4603" i="23"/>
  <c r="P4604" i="23"/>
  <c r="P4605" i="23"/>
  <c r="P4606" i="23"/>
  <c r="P4607" i="23"/>
  <c r="P4608" i="23"/>
  <c r="P4609" i="23"/>
  <c r="P4610" i="23"/>
  <c r="P4611" i="23"/>
  <c r="P4612" i="23"/>
  <c r="P4613" i="23"/>
  <c r="P4614" i="23"/>
  <c r="P4615" i="23"/>
  <c r="P4616" i="23"/>
  <c r="P4617" i="23"/>
  <c r="P4618" i="23"/>
  <c r="P4619" i="23"/>
  <c r="P4620" i="23"/>
  <c r="P4621" i="23"/>
  <c r="P4622" i="23"/>
  <c r="P4623" i="23"/>
  <c r="P4624" i="23"/>
  <c r="P4625" i="23"/>
  <c r="P4626" i="23"/>
  <c r="P4627" i="23"/>
  <c r="P4628" i="23"/>
  <c r="P4629" i="23"/>
  <c r="P4630" i="23"/>
  <c r="P4631" i="23"/>
  <c r="P4632" i="23"/>
  <c r="P4633" i="23"/>
  <c r="P4634" i="23"/>
  <c r="P4635" i="23"/>
  <c r="P4636" i="23"/>
  <c r="P4637" i="23"/>
  <c r="P4638" i="23"/>
  <c r="P4639" i="23"/>
  <c r="P4640" i="23"/>
  <c r="P4641" i="23"/>
  <c r="P4642" i="23"/>
  <c r="P4643" i="23"/>
  <c r="P4644" i="23"/>
  <c r="P4645" i="23"/>
  <c r="P4646" i="23"/>
  <c r="P4647" i="23"/>
  <c r="P4648" i="23"/>
  <c r="P4649" i="23"/>
  <c r="P4650" i="23"/>
  <c r="P4651" i="23"/>
  <c r="P4652" i="23"/>
  <c r="P4653" i="23"/>
  <c r="P4654" i="23"/>
  <c r="P4655" i="23"/>
  <c r="P4656" i="23"/>
  <c r="P4657" i="23"/>
  <c r="P4658" i="23"/>
  <c r="P4659" i="23"/>
  <c r="P4660" i="23"/>
  <c r="P4661" i="23"/>
  <c r="P4662" i="23"/>
  <c r="P4663" i="23"/>
  <c r="P4664" i="23"/>
  <c r="P4665" i="23"/>
  <c r="P4666" i="23"/>
  <c r="P4667" i="23"/>
  <c r="P4668" i="23"/>
  <c r="P4669" i="23"/>
  <c r="P4670" i="23"/>
  <c r="P4671" i="23"/>
  <c r="P4672" i="23"/>
  <c r="P4673" i="23"/>
  <c r="P4674" i="23"/>
  <c r="P4675" i="23"/>
  <c r="P4676" i="23"/>
  <c r="P4677" i="23"/>
  <c r="P4678" i="23"/>
  <c r="P4679" i="23"/>
  <c r="P4680" i="23"/>
  <c r="P4681" i="23"/>
  <c r="P4682" i="23"/>
  <c r="P4683" i="23"/>
  <c r="P4684" i="23"/>
  <c r="P4685" i="23"/>
  <c r="P4686" i="23"/>
  <c r="P4687" i="23"/>
  <c r="P4688" i="23"/>
  <c r="P4689" i="23"/>
  <c r="P4690" i="23"/>
  <c r="P4691" i="23"/>
  <c r="P4692" i="23"/>
  <c r="P4693" i="23"/>
  <c r="P4694" i="23"/>
  <c r="P4695" i="23"/>
  <c r="P4696" i="23"/>
  <c r="P4697" i="23"/>
  <c r="P4698" i="23"/>
  <c r="P4699" i="23"/>
  <c r="P4700" i="23"/>
  <c r="P4701" i="23"/>
  <c r="P4702" i="23"/>
  <c r="P4703" i="23"/>
  <c r="P4704" i="23"/>
  <c r="P4705" i="23"/>
  <c r="P4706" i="23"/>
  <c r="P4707" i="23"/>
  <c r="P4708" i="23"/>
  <c r="P4709" i="23"/>
  <c r="P4710" i="23"/>
  <c r="P4711" i="23"/>
  <c r="P4712" i="23"/>
  <c r="P4713" i="23"/>
  <c r="P4714" i="23"/>
  <c r="P4715" i="23"/>
  <c r="P4716" i="23"/>
  <c r="P4717" i="23"/>
  <c r="P4718" i="23"/>
  <c r="P4719" i="23"/>
  <c r="P4720" i="23"/>
  <c r="P4721" i="23"/>
  <c r="P4722" i="23"/>
  <c r="P4723" i="23"/>
  <c r="P4724" i="23"/>
  <c r="P4725" i="23"/>
  <c r="P4726" i="23"/>
  <c r="P4727" i="23"/>
  <c r="P4728" i="23"/>
  <c r="P4729" i="23"/>
  <c r="P4730" i="23"/>
  <c r="P4731" i="23"/>
  <c r="P4732" i="23"/>
  <c r="P4733" i="23"/>
  <c r="P4734" i="23"/>
  <c r="P4735" i="23"/>
  <c r="P4736" i="23"/>
  <c r="P4737" i="23"/>
  <c r="P4738" i="23"/>
  <c r="P4739" i="23"/>
  <c r="P4740" i="23"/>
  <c r="P4741" i="23"/>
  <c r="P4742" i="23"/>
  <c r="P4743" i="23"/>
  <c r="P4744" i="23"/>
  <c r="P4745" i="23"/>
  <c r="P4746" i="23"/>
  <c r="P4747" i="23"/>
  <c r="P4748" i="23"/>
  <c r="P4749" i="23"/>
  <c r="P4750" i="23"/>
  <c r="P4751" i="23"/>
  <c r="P4752" i="23"/>
  <c r="P4753" i="23"/>
  <c r="P4754" i="23"/>
  <c r="P4755" i="23"/>
  <c r="P4756" i="23"/>
  <c r="P4757" i="23"/>
  <c r="P4758" i="23"/>
  <c r="P4759" i="23"/>
  <c r="P4760" i="23"/>
  <c r="P4761" i="23"/>
  <c r="P4762" i="23"/>
  <c r="P4763" i="23"/>
  <c r="P4764" i="23"/>
  <c r="P4765" i="23"/>
  <c r="P4766" i="23"/>
  <c r="P4767" i="23"/>
  <c r="P4768" i="23"/>
  <c r="P4769" i="23"/>
  <c r="P4770" i="23"/>
  <c r="P4771" i="23"/>
  <c r="P4772" i="23"/>
  <c r="P4773" i="23"/>
  <c r="P4774" i="23"/>
  <c r="P4775" i="23"/>
  <c r="P4776" i="23"/>
  <c r="P4777" i="23"/>
  <c r="P4778" i="23"/>
  <c r="P4779" i="23"/>
  <c r="P4780" i="23"/>
  <c r="P4781" i="23"/>
  <c r="P4782" i="23"/>
  <c r="P4783" i="23"/>
  <c r="P4784" i="23"/>
  <c r="P4785" i="23"/>
  <c r="P4786" i="23"/>
  <c r="P4787" i="23"/>
  <c r="P4788" i="23"/>
  <c r="P4789" i="23"/>
  <c r="P4790" i="23"/>
  <c r="P4791" i="23"/>
  <c r="P4792" i="23"/>
  <c r="P4793" i="23"/>
  <c r="P4794" i="23"/>
  <c r="P4795" i="23"/>
  <c r="P4796" i="23"/>
  <c r="P4797" i="23"/>
  <c r="P4798" i="23"/>
  <c r="P4799" i="23"/>
  <c r="P4800" i="23"/>
  <c r="P4801" i="23"/>
  <c r="P4802" i="23"/>
  <c r="P4803" i="23"/>
  <c r="P4804" i="23"/>
  <c r="P4805" i="23"/>
  <c r="P4806" i="23"/>
  <c r="P4807" i="23"/>
  <c r="P4808" i="23"/>
  <c r="P4809" i="23"/>
  <c r="P4810" i="23"/>
  <c r="P4811" i="23"/>
  <c r="P4812" i="23"/>
  <c r="P4813" i="23"/>
  <c r="P4814" i="23"/>
  <c r="P4815" i="23"/>
  <c r="P4816" i="23"/>
  <c r="P4817" i="23"/>
  <c r="P4818" i="23"/>
  <c r="P4819" i="23"/>
  <c r="P4820" i="23"/>
  <c r="P4821" i="23"/>
  <c r="P4822" i="23"/>
  <c r="P4823" i="23"/>
  <c r="P4824" i="23"/>
  <c r="P4825" i="23"/>
  <c r="P4826" i="23"/>
  <c r="P4827" i="23"/>
  <c r="P4828" i="23"/>
  <c r="P4829" i="23"/>
  <c r="P4830" i="23"/>
  <c r="P4831" i="23"/>
  <c r="P4832" i="23"/>
  <c r="P4833" i="23"/>
  <c r="P4834" i="23"/>
  <c r="P4835" i="23"/>
  <c r="P4836" i="23"/>
  <c r="P4837" i="23"/>
  <c r="P4838" i="23"/>
  <c r="P4839" i="23"/>
  <c r="P4840" i="23"/>
  <c r="P4841" i="23"/>
  <c r="P4842" i="23"/>
  <c r="P4843" i="23"/>
  <c r="P4844" i="23"/>
  <c r="P4845" i="23"/>
  <c r="P4846" i="23"/>
  <c r="P4847" i="23"/>
  <c r="P4848" i="23"/>
  <c r="P4849" i="23"/>
  <c r="P4850" i="23"/>
  <c r="P4851" i="23"/>
  <c r="P4852" i="23"/>
  <c r="P4853" i="23"/>
  <c r="P4854" i="23"/>
  <c r="P4855" i="23"/>
  <c r="P4856" i="23"/>
  <c r="P4857" i="23"/>
  <c r="P4858" i="23"/>
  <c r="P4859" i="23"/>
  <c r="P4860" i="23"/>
  <c r="P4861" i="23"/>
  <c r="P4862" i="23"/>
  <c r="P4863" i="23"/>
  <c r="P4864" i="23"/>
  <c r="P4865" i="23"/>
  <c r="P4866" i="23"/>
  <c r="P4867" i="23"/>
  <c r="P4868" i="23"/>
  <c r="P4869" i="23"/>
  <c r="P4870" i="23"/>
  <c r="P4871" i="23"/>
  <c r="P4872" i="23"/>
  <c r="P4873" i="23"/>
  <c r="P4874" i="23"/>
  <c r="P4875" i="23"/>
  <c r="P4876" i="23"/>
  <c r="P4877" i="23"/>
  <c r="P4878" i="23"/>
  <c r="P4879" i="23"/>
  <c r="P4880" i="23"/>
  <c r="P4881" i="23"/>
  <c r="P4882" i="23"/>
  <c r="P4883" i="23"/>
  <c r="P4884" i="23"/>
  <c r="P4885" i="23"/>
  <c r="P4886" i="23"/>
  <c r="P4887" i="23"/>
  <c r="P4888" i="23"/>
  <c r="P4889" i="23"/>
  <c r="P4890" i="23"/>
  <c r="P4891" i="23"/>
  <c r="P4892" i="23"/>
  <c r="P4893" i="23"/>
  <c r="P4894" i="23"/>
  <c r="P4895" i="23"/>
  <c r="P4896" i="23"/>
  <c r="P4897" i="23"/>
  <c r="P4898" i="23"/>
  <c r="P4899" i="23"/>
  <c r="P4900" i="23"/>
  <c r="P4901" i="23"/>
  <c r="P4902" i="23"/>
  <c r="P4903" i="23"/>
  <c r="P4904" i="23"/>
  <c r="P4905" i="23"/>
  <c r="P4906" i="23"/>
  <c r="P4907" i="23"/>
  <c r="P4908" i="23"/>
  <c r="P4909" i="23"/>
  <c r="P4910" i="23"/>
  <c r="P4911" i="23"/>
  <c r="P4912" i="23"/>
  <c r="P4913" i="23"/>
  <c r="P4914" i="23"/>
  <c r="P4915" i="23"/>
  <c r="P4916" i="23"/>
  <c r="P4917" i="23"/>
  <c r="P4918" i="23"/>
  <c r="P4919" i="23"/>
  <c r="P4920" i="23"/>
  <c r="P4921" i="23"/>
  <c r="P4922" i="23"/>
  <c r="P4923" i="23"/>
  <c r="P4924" i="23"/>
  <c r="P4925" i="23"/>
  <c r="P4926" i="23"/>
  <c r="P4927" i="23"/>
  <c r="P4928" i="23"/>
  <c r="P4929" i="23"/>
  <c r="P4930" i="23"/>
  <c r="P4931" i="23"/>
  <c r="P4932" i="23"/>
  <c r="P4933" i="23"/>
  <c r="P4934" i="23"/>
  <c r="P4935" i="23"/>
  <c r="P4936" i="23"/>
  <c r="P4937" i="23"/>
  <c r="P4938" i="23"/>
  <c r="P4939" i="23"/>
  <c r="P4940" i="23"/>
  <c r="P4941" i="23"/>
  <c r="P4942" i="23"/>
  <c r="P4943" i="23"/>
  <c r="P4944" i="23"/>
  <c r="P4945" i="23"/>
  <c r="P4946" i="23"/>
  <c r="P4947" i="23"/>
  <c r="P4948" i="23"/>
  <c r="P4949" i="23"/>
  <c r="P4950" i="23"/>
  <c r="P4951" i="23"/>
  <c r="P4952" i="23"/>
  <c r="P4953" i="23"/>
  <c r="P4954" i="23"/>
  <c r="P4955" i="23"/>
  <c r="P4956" i="23"/>
  <c r="P4957" i="23"/>
  <c r="P4958" i="23"/>
  <c r="P4959" i="23"/>
  <c r="P4960" i="23"/>
  <c r="P4961" i="23"/>
  <c r="P4962" i="23"/>
  <c r="P4963" i="23"/>
  <c r="P4964" i="23"/>
  <c r="P4965" i="23"/>
  <c r="P4966" i="23"/>
  <c r="P4967" i="23"/>
  <c r="P4968" i="23"/>
  <c r="P4969" i="23"/>
  <c r="P4970" i="23"/>
  <c r="P4971" i="23"/>
  <c r="P4972" i="23"/>
  <c r="P4973" i="23"/>
  <c r="P4974" i="23"/>
  <c r="P4975" i="23"/>
  <c r="P4976" i="23"/>
  <c r="P4977" i="23"/>
  <c r="P4978" i="23"/>
  <c r="P4979" i="23"/>
  <c r="P4980" i="23"/>
  <c r="P4981" i="23"/>
  <c r="P4982" i="23"/>
  <c r="P4983" i="23"/>
  <c r="P4984" i="23"/>
  <c r="P4985" i="23"/>
  <c r="P4986" i="23"/>
  <c r="P4987" i="23"/>
  <c r="P4988" i="23"/>
  <c r="P4989" i="23"/>
  <c r="P4990" i="23"/>
  <c r="P4991" i="23"/>
  <c r="P4992" i="23"/>
  <c r="P4993" i="23"/>
  <c r="P4994" i="23"/>
  <c r="P4995" i="23"/>
  <c r="P4996" i="23"/>
  <c r="P4997" i="23"/>
  <c r="P4998" i="23"/>
  <c r="P4999" i="23"/>
  <c r="P5000" i="23"/>
  <c r="P5001" i="23"/>
  <c r="P5002" i="23"/>
  <c r="P5003" i="23"/>
  <c r="P5004" i="23"/>
  <c r="P5005" i="23"/>
  <c r="P5006" i="23"/>
  <c r="P5007" i="23"/>
  <c r="P5008" i="23"/>
  <c r="P5009" i="23"/>
  <c r="P5010" i="23"/>
  <c r="P5011" i="23"/>
  <c r="P5012" i="23"/>
  <c r="P5013" i="23"/>
  <c r="P5014" i="23"/>
  <c r="P5015" i="23"/>
  <c r="P5016" i="23"/>
  <c r="P5017" i="23"/>
  <c r="P5018" i="23"/>
  <c r="P5019" i="23"/>
  <c r="P5020" i="23"/>
  <c r="P5021" i="23"/>
  <c r="P5022" i="23"/>
  <c r="P5023" i="23"/>
  <c r="P5024" i="23"/>
  <c r="P5025" i="23"/>
  <c r="P5026" i="23"/>
  <c r="P5027" i="23"/>
  <c r="P5028" i="23"/>
  <c r="P5029" i="23"/>
  <c r="P5030" i="23"/>
  <c r="P5031" i="23"/>
  <c r="P5032" i="23"/>
  <c r="P5033" i="23"/>
  <c r="P5034" i="23"/>
  <c r="P5035" i="23"/>
  <c r="P5036" i="23"/>
  <c r="P5037" i="23"/>
  <c r="P5038" i="23"/>
  <c r="P5039" i="23"/>
  <c r="P5040" i="23"/>
  <c r="P5041" i="23"/>
  <c r="P5042" i="23"/>
  <c r="P5043" i="23"/>
  <c r="P5044" i="23"/>
  <c r="P5045" i="23"/>
  <c r="P5046" i="23"/>
  <c r="P5047" i="23"/>
  <c r="P5048" i="23"/>
  <c r="P5049" i="23"/>
  <c r="P5050" i="23"/>
  <c r="P5051" i="23"/>
  <c r="P5052" i="23"/>
  <c r="P5053" i="23"/>
  <c r="P5054" i="23"/>
  <c r="P5055" i="23"/>
  <c r="P5056" i="23"/>
  <c r="P5057" i="23"/>
  <c r="P5058" i="23"/>
  <c r="P5059" i="23"/>
  <c r="P5060" i="23"/>
  <c r="P5061" i="23"/>
  <c r="P5062" i="23"/>
  <c r="P5063" i="23"/>
  <c r="P5064" i="23"/>
  <c r="P5065" i="23"/>
  <c r="P5066" i="23"/>
  <c r="P5067" i="23"/>
  <c r="P5068" i="23"/>
  <c r="P5069" i="23"/>
  <c r="P5070" i="23"/>
  <c r="P5071" i="23"/>
  <c r="P5072" i="23"/>
  <c r="P5073" i="23"/>
  <c r="P5074" i="23"/>
  <c r="P5075" i="23"/>
  <c r="P5076" i="23"/>
  <c r="P5077" i="23"/>
  <c r="P5078" i="23"/>
  <c r="P5079" i="23"/>
  <c r="P5080" i="23"/>
  <c r="P5081" i="23"/>
  <c r="P5082" i="23"/>
  <c r="P5083" i="23"/>
  <c r="P5084" i="23"/>
  <c r="P5085" i="23"/>
  <c r="P5086" i="23"/>
  <c r="P5087" i="23"/>
  <c r="P5088" i="23"/>
  <c r="P5089" i="23"/>
  <c r="P5090" i="23"/>
  <c r="P5091" i="23"/>
  <c r="P5092" i="23"/>
  <c r="P5093" i="23"/>
  <c r="P5094" i="23"/>
  <c r="P5095" i="23"/>
  <c r="P5096" i="23"/>
  <c r="P5097" i="23"/>
  <c r="P5098" i="23"/>
  <c r="P5099" i="23"/>
  <c r="P5100" i="23"/>
  <c r="P5101" i="23"/>
  <c r="P5102" i="23"/>
  <c r="P5103" i="23"/>
  <c r="P5104" i="23"/>
  <c r="P5105" i="23"/>
  <c r="P5106" i="23"/>
  <c r="P5107" i="23"/>
  <c r="P5108" i="23"/>
  <c r="P5109" i="23"/>
  <c r="P5110" i="23"/>
  <c r="P5111" i="23"/>
  <c r="P5112" i="23"/>
  <c r="P5113" i="23"/>
  <c r="P5114" i="23"/>
  <c r="P5115" i="23"/>
  <c r="P5116" i="23"/>
  <c r="P5117" i="23"/>
  <c r="P5118" i="23"/>
  <c r="P5119" i="23"/>
  <c r="P5120" i="23"/>
  <c r="P5121" i="23"/>
  <c r="P5122" i="23"/>
  <c r="P5123" i="23"/>
  <c r="P5124" i="23"/>
  <c r="P5125" i="23"/>
  <c r="P5126" i="23"/>
  <c r="P5127" i="23"/>
  <c r="P5128" i="23"/>
  <c r="P5129" i="23"/>
  <c r="P5130" i="23"/>
  <c r="P5131" i="23"/>
  <c r="P5132" i="23"/>
  <c r="P5133" i="23"/>
  <c r="P5134" i="23"/>
  <c r="P5135" i="23"/>
  <c r="P5136" i="23"/>
  <c r="P5137" i="23"/>
  <c r="P5138" i="23"/>
  <c r="P5139" i="23"/>
  <c r="P5140" i="23"/>
  <c r="P5141" i="23"/>
  <c r="P5142" i="23"/>
  <c r="P5143" i="23"/>
  <c r="P5144" i="23"/>
  <c r="P5145" i="23"/>
  <c r="P5146" i="23"/>
  <c r="P5147" i="23"/>
  <c r="P5148" i="23"/>
  <c r="P5149" i="23"/>
  <c r="P5150" i="23"/>
  <c r="P5151" i="23"/>
  <c r="P5152" i="23"/>
  <c r="P5153" i="23"/>
  <c r="P5154" i="23"/>
  <c r="P5155" i="23"/>
  <c r="P5156" i="23"/>
  <c r="P5157" i="23"/>
  <c r="P5158" i="23"/>
  <c r="P5159" i="23"/>
  <c r="P5160" i="23"/>
  <c r="P5161" i="23"/>
  <c r="P5162" i="23"/>
  <c r="P5163" i="23"/>
  <c r="P5164" i="23"/>
  <c r="P5165" i="23"/>
  <c r="P5166" i="23"/>
  <c r="P5167" i="23"/>
  <c r="P5168" i="23"/>
  <c r="P5169" i="23"/>
  <c r="P5170" i="23"/>
  <c r="P5171" i="23"/>
  <c r="P5172" i="23"/>
  <c r="P5173" i="23"/>
  <c r="P5174" i="23"/>
  <c r="P5175" i="23"/>
  <c r="P5176" i="23"/>
  <c r="P5177" i="23"/>
  <c r="P5178" i="23"/>
  <c r="P5179" i="23"/>
  <c r="P5180" i="23"/>
  <c r="P5181" i="23"/>
  <c r="P5182" i="23"/>
  <c r="P5183" i="23"/>
  <c r="P5184" i="23"/>
  <c r="P5185" i="23"/>
  <c r="P5186" i="23"/>
  <c r="P5187" i="23"/>
  <c r="P5188" i="23"/>
  <c r="P5189" i="23"/>
  <c r="P5190" i="23"/>
  <c r="P5191" i="23"/>
  <c r="P5192" i="23"/>
  <c r="P5193" i="23"/>
  <c r="P5194" i="23"/>
  <c r="P5195" i="23"/>
  <c r="P5196" i="23"/>
  <c r="P5197" i="23"/>
  <c r="P5198" i="23"/>
  <c r="P5199" i="23"/>
  <c r="P5200" i="23"/>
  <c r="P5201" i="23"/>
  <c r="P5202" i="23"/>
  <c r="P5203" i="23"/>
  <c r="P5204" i="23"/>
  <c r="P5205" i="23"/>
  <c r="P5206" i="23"/>
  <c r="P5207" i="23"/>
  <c r="P5208" i="23"/>
  <c r="P5209" i="23"/>
  <c r="P5210" i="23"/>
  <c r="P5211" i="23"/>
  <c r="P5212" i="23"/>
  <c r="P5213" i="23"/>
  <c r="P5214" i="23"/>
  <c r="P5215" i="23"/>
  <c r="P5216" i="23"/>
  <c r="P5217" i="23"/>
  <c r="P5218" i="23"/>
  <c r="P5219" i="23"/>
  <c r="P5220" i="23"/>
  <c r="P5221" i="23"/>
  <c r="P5222" i="23"/>
  <c r="P5223" i="23"/>
  <c r="P5224" i="23"/>
  <c r="P5225" i="23"/>
  <c r="P5226" i="23"/>
  <c r="P5227" i="23"/>
  <c r="P5228" i="23"/>
  <c r="P5229" i="23"/>
  <c r="P5230" i="23"/>
  <c r="P5231" i="23"/>
  <c r="P5232" i="23"/>
  <c r="P5233" i="23"/>
  <c r="P5234" i="23"/>
  <c r="P5235" i="23"/>
  <c r="P5236" i="23"/>
  <c r="P5237" i="23"/>
  <c r="P5238" i="23"/>
  <c r="P5239" i="23"/>
  <c r="P5240" i="23"/>
  <c r="P5241" i="23"/>
  <c r="P5242" i="23"/>
  <c r="P5243" i="23"/>
  <c r="P5244" i="23"/>
  <c r="P5245" i="23"/>
  <c r="P5246" i="23"/>
  <c r="P5247" i="23"/>
  <c r="P5248" i="23"/>
  <c r="P5249" i="23"/>
  <c r="P5250" i="23"/>
  <c r="P5251" i="23"/>
  <c r="P5252" i="23"/>
  <c r="P5253" i="23"/>
  <c r="P5254" i="23"/>
  <c r="P5255" i="23"/>
  <c r="P5256" i="23"/>
  <c r="P5257" i="23"/>
  <c r="P5258" i="23"/>
  <c r="P5259" i="23"/>
  <c r="P5260" i="23"/>
  <c r="P5261" i="23"/>
  <c r="P5262" i="23"/>
  <c r="P5263" i="23"/>
  <c r="P5264" i="23"/>
  <c r="P5265" i="23"/>
  <c r="P5266" i="23"/>
  <c r="P5267" i="23"/>
  <c r="P5268" i="23"/>
  <c r="P5269" i="23"/>
  <c r="P5270" i="23"/>
  <c r="P5271" i="23"/>
  <c r="P5272" i="23"/>
  <c r="P5273" i="23"/>
  <c r="P5274" i="23"/>
  <c r="P5275" i="23"/>
  <c r="P5276" i="23"/>
  <c r="P5277" i="23"/>
  <c r="P5278" i="23"/>
  <c r="P5279" i="23"/>
  <c r="P5280" i="23"/>
  <c r="P5281" i="23"/>
  <c r="P5282" i="23"/>
  <c r="P5283" i="23"/>
  <c r="P5284" i="23"/>
  <c r="P5285" i="23"/>
  <c r="P5286" i="23"/>
  <c r="P5287" i="23"/>
  <c r="P5288" i="23"/>
  <c r="P5289" i="23"/>
  <c r="P5290" i="23"/>
  <c r="P5291" i="23"/>
  <c r="P5292" i="23"/>
  <c r="P5293" i="23"/>
  <c r="P5294" i="23"/>
  <c r="P5295" i="23"/>
  <c r="P5296" i="23"/>
  <c r="P5297" i="23"/>
  <c r="P5298" i="23"/>
  <c r="P5299" i="23"/>
  <c r="P5300" i="23"/>
  <c r="P5301" i="23"/>
  <c r="P5302" i="23"/>
  <c r="P5303" i="23"/>
  <c r="P5304" i="23"/>
  <c r="P5305" i="23"/>
  <c r="P5306" i="23"/>
  <c r="P5307" i="23"/>
  <c r="P5308" i="23"/>
  <c r="P5309" i="23"/>
  <c r="P5310" i="23"/>
  <c r="P5311" i="23"/>
  <c r="P5312" i="23"/>
  <c r="P5313" i="23"/>
  <c r="P5314" i="23"/>
  <c r="P5315" i="23"/>
  <c r="P5316" i="23"/>
  <c r="P5317" i="23"/>
  <c r="P5318" i="23"/>
  <c r="P5319" i="23"/>
  <c r="P5320" i="23"/>
  <c r="P5321" i="23"/>
  <c r="P5322" i="23"/>
  <c r="P5323" i="23"/>
  <c r="P5324" i="23"/>
  <c r="P5325" i="23"/>
  <c r="P5326" i="23"/>
  <c r="P5327" i="23"/>
  <c r="P5328" i="23"/>
  <c r="P5329" i="23"/>
  <c r="P5330" i="23"/>
  <c r="P5331" i="23"/>
  <c r="P5332" i="23"/>
  <c r="P5333" i="23"/>
  <c r="P5334" i="23"/>
  <c r="P5335" i="23"/>
  <c r="P5336" i="23"/>
  <c r="P5337" i="23"/>
  <c r="P5338" i="23"/>
  <c r="P5339" i="23"/>
  <c r="P5340" i="23"/>
  <c r="P5341" i="23"/>
  <c r="P5342" i="23"/>
  <c r="P5343" i="23"/>
  <c r="P5344" i="23"/>
  <c r="P5345" i="23"/>
  <c r="P5346" i="23"/>
  <c r="P5347" i="23"/>
  <c r="P5348" i="23"/>
  <c r="P5349" i="23"/>
  <c r="P5350" i="23"/>
  <c r="P5351" i="23"/>
  <c r="P5352" i="23"/>
  <c r="P5353" i="23"/>
  <c r="P5354" i="23"/>
  <c r="P5355" i="23"/>
  <c r="P5356" i="23"/>
  <c r="P5357" i="23"/>
  <c r="P5358" i="23"/>
  <c r="P5359" i="23"/>
  <c r="P5360" i="23"/>
  <c r="P5361" i="23"/>
  <c r="P5362" i="23"/>
  <c r="P5363" i="23"/>
  <c r="P5364" i="23"/>
  <c r="P5365" i="23"/>
  <c r="P5366" i="23"/>
  <c r="P5367" i="23"/>
  <c r="P5368" i="23"/>
  <c r="P5369" i="23"/>
  <c r="P5370" i="23"/>
  <c r="P5371" i="23"/>
  <c r="P5372" i="23"/>
  <c r="P5373" i="23"/>
  <c r="P5374" i="23"/>
  <c r="P5375" i="23"/>
  <c r="P5376" i="23"/>
  <c r="P5377" i="23"/>
  <c r="P5378" i="23"/>
  <c r="P5379" i="23"/>
  <c r="P5380" i="23"/>
  <c r="P5381" i="23"/>
  <c r="P5382" i="23"/>
  <c r="P5383" i="23"/>
  <c r="P5384" i="23"/>
  <c r="P5385" i="23"/>
  <c r="P5386" i="23"/>
  <c r="P5387" i="23"/>
  <c r="P5388" i="23"/>
  <c r="P5389" i="23"/>
  <c r="P5390" i="23"/>
  <c r="P5391" i="23"/>
  <c r="P5392" i="23"/>
  <c r="P5393" i="23"/>
  <c r="P5394" i="23"/>
  <c r="P5395" i="23"/>
  <c r="P5396" i="23"/>
  <c r="P5397" i="23"/>
  <c r="P5398" i="23"/>
  <c r="P5399" i="23"/>
  <c r="P5400" i="23"/>
  <c r="P5401" i="23"/>
  <c r="P5402" i="23"/>
  <c r="P5403" i="23"/>
  <c r="P5404" i="23"/>
  <c r="P5405" i="23"/>
  <c r="P5406" i="23"/>
  <c r="P5407" i="23"/>
  <c r="P5408" i="23"/>
  <c r="P5409" i="23"/>
  <c r="P5410" i="23"/>
  <c r="P5411" i="23"/>
  <c r="P5412" i="23"/>
  <c r="P5413" i="23"/>
  <c r="P5414" i="23"/>
  <c r="P5415" i="23"/>
  <c r="P5416" i="23"/>
  <c r="P5417" i="23"/>
  <c r="P5418" i="23"/>
  <c r="P5419" i="23"/>
  <c r="P5420" i="23"/>
  <c r="P5421" i="23"/>
  <c r="P5422" i="23"/>
  <c r="P5423" i="23"/>
  <c r="P5424" i="23"/>
  <c r="P5425" i="23"/>
  <c r="P5426" i="23"/>
  <c r="P5427" i="23"/>
  <c r="P5428" i="23"/>
  <c r="P5429" i="23"/>
  <c r="P5430" i="23"/>
  <c r="P5431" i="23"/>
  <c r="P5432" i="23"/>
  <c r="P5433" i="23"/>
  <c r="P5434" i="23"/>
  <c r="P5435" i="23"/>
  <c r="P5436" i="23"/>
  <c r="P5437" i="23"/>
  <c r="P5438" i="23"/>
  <c r="P5439" i="23"/>
  <c r="P5440" i="23"/>
  <c r="P5441" i="23"/>
  <c r="P5442" i="23"/>
  <c r="P5443" i="23"/>
  <c r="P5444" i="23"/>
  <c r="P5445" i="23"/>
  <c r="P5446" i="23"/>
  <c r="P5447" i="23"/>
  <c r="P5448" i="23"/>
  <c r="P5449" i="23"/>
  <c r="P5450" i="23"/>
  <c r="P5451" i="23"/>
  <c r="P5452" i="23"/>
  <c r="P5453" i="23"/>
  <c r="P5454" i="23"/>
  <c r="P5455" i="23"/>
  <c r="P5456" i="23"/>
  <c r="P5457" i="23"/>
  <c r="P5458" i="23"/>
  <c r="P5459" i="23"/>
  <c r="P5460" i="23"/>
  <c r="P5461" i="23"/>
  <c r="P5462" i="23"/>
  <c r="P5463" i="23"/>
  <c r="P5464" i="23"/>
  <c r="P5465" i="23"/>
  <c r="P5466" i="23"/>
  <c r="P5467" i="23"/>
  <c r="P5468" i="23"/>
  <c r="P5469" i="23"/>
  <c r="P5470" i="23"/>
  <c r="P5471" i="23"/>
  <c r="P5472" i="23"/>
  <c r="P5473" i="23"/>
  <c r="P5474" i="23"/>
  <c r="P5475" i="23"/>
  <c r="P5476" i="23"/>
  <c r="P5477" i="23"/>
  <c r="P5478" i="23"/>
  <c r="P5479" i="23"/>
  <c r="P5480" i="23"/>
  <c r="P5481" i="23"/>
  <c r="P5482" i="23"/>
  <c r="P5483" i="23"/>
  <c r="P5484" i="23"/>
  <c r="P5485" i="23"/>
  <c r="P5486" i="23"/>
  <c r="P5487" i="23"/>
  <c r="P5488" i="23"/>
  <c r="P5489" i="23"/>
  <c r="P5490" i="23"/>
  <c r="P5491" i="23"/>
  <c r="P5492" i="23"/>
  <c r="P5493" i="23"/>
  <c r="P5494" i="23"/>
  <c r="P5495" i="23"/>
  <c r="P5496" i="23"/>
  <c r="P5497" i="23"/>
  <c r="P5498" i="23"/>
  <c r="P5499" i="23"/>
  <c r="P5500" i="23"/>
  <c r="P5501" i="23"/>
  <c r="P5502" i="23"/>
  <c r="P5503" i="23"/>
  <c r="P5504" i="23"/>
  <c r="P5505" i="23"/>
  <c r="P5506" i="23"/>
  <c r="P5507" i="23"/>
  <c r="P5508" i="23"/>
  <c r="P5509" i="23"/>
  <c r="P5510" i="23"/>
  <c r="P5511" i="23"/>
  <c r="P5512" i="23"/>
  <c r="P5513" i="23"/>
  <c r="P5514" i="23"/>
  <c r="P5515" i="23"/>
  <c r="P5516" i="23"/>
  <c r="P5517" i="23"/>
  <c r="P5518" i="23"/>
  <c r="P5519" i="23"/>
  <c r="P5520" i="23"/>
  <c r="P5521" i="23"/>
  <c r="P5522" i="23"/>
  <c r="P5523" i="23"/>
  <c r="P5524" i="23"/>
  <c r="P5525" i="23"/>
  <c r="P5526" i="23"/>
  <c r="P5527" i="23"/>
  <c r="P5528" i="23"/>
  <c r="P5529" i="23"/>
  <c r="P5530" i="23"/>
  <c r="P5531" i="23"/>
  <c r="P5532" i="23"/>
  <c r="P5533" i="23"/>
  <c r="P5534" i="23"/>
  <c r="P5535" i="23"/>
  <c r="P5536" i="23"/>
  <c r="P5537" i="23"/>
  <c r="P5538" i="23"/>
  <c r="P5539" i="23"/>
  <c r="P5540" i="23"/>
  <c r="P5541" i="23"/>
  <c r="P5542" i="23"/>
  <c r="P5543" i="23"/>
  <c r="P5544" i="23"/>
  <c r="P5545" i="23"/>
  <c r="P5546" i="23"/>
  <c r="P5547" i="23"/>
  <c r="P5548" i="23"/>
  <c r="P5549" i="23"/>
  <c r="P5550" i="23"/>
  <c r="P5551" i="23"/>
  <c r="P5552" i="23"/>
  <c r="P5553" i="23"/>
  <c r="P5554" i="23"/>
  <c r="P5555" i="23"/>
  <c r="P5556" i="23"/>
  <c r="P5557" i="23"/>
  <c r="P5558" i="23"/>
  <c r="P5559" i="23"/>
  <c r="P5560" i="23"/>
  <c r="P5561" i="23"/>
  <c r="P5562" i="23"/>
  <c r="P5563" i="23"/>
  <c r="P5564" i="23"/>
  <c r="P5565" i="23"/>
  <c r="P5566" i="23"/>
  <c r="P5567" i="23"/>
  <c r="P5568" i="23"/>
  <c r="P5569" i="23"/>
  <c r="P5570" i="23"/>
  <c r="P5571" i="23"/>
  <c r="P5572" i="23"/>
  <c r="P5573" i="23"/>
  <c r="P5574" i="23"/>
  <c r="P5575" i="23"/>
  <c r="P5576" i="23"/>
  <c r="P5577" i="23"/>
  <c r="P5578" i="23"/>
  <c r="P5579" i="23"/>
  <c r="P5580" i="23"/>
  <c r="P5581" i="23"/>
  <c r="P5582" i="23"/>
  <c r="P5583" i="23"/>
  <c r="P5584" i="23"/>
  <c r="P5585" i="23"/>
  <c r="P5586" i="23"/>
  <c r="P5587" i="23"/>
  <c r="P5588" i="23"/>
  <c r="P5589" i="23"/>
  <c r="P5590" i="23"/>
  <c r="P5591" i="23"/>
  <c r="P5592" i="23"/>
  <c r="P5593" i="23"/>
  <c r="P5594" i="23"/>
  <c r="P5595" i="23"/>
  <c r="P5596" i="23"/>
  <c r="P5597" i="23"/>
  <c r="P5598" i="23"/>
  <c r="P5599" i="23"/>
  <c r="P5600" i="23"/>
  <c r="P5601" i="23"/>
  <c r="P5602" i="23"/>
  <c r="P5603" i="23"/>
  <c r="P5604" i="23"/>
  <c r="P5605" i="23"/>
  <c r="P5606" i="23"/>
  <c r="P5607" i="23"/>
  <c r="P5608" i="23"/>
  <c r="P5609" i="23"/>
  <c r="P5610" i="23"/>
  <c r="P5611" i="23"/>
  <c r="P5612" i="23"/>
  <c r="P5613" i="23"/>
  <c r="P5614" i="23"/>
  <c r="P5615" i="23"/>
  <c r="P5616" i="23"/>
  <c r="P5617" i="23"/>
  <c r="P5618" i="23"/>
  <c r="P5619" i="23"/>
  <c r="P5620" i="23"/>
  <c r="P5621" i="23"/>
  <c r="P5622" i="23"/>
  <c r="P5623" i="23"/>
  <c r="P5624" i="23"/>
  <c r="P5625" i="23"/>
  <c r="P5626" i="23"/>
  <c r="P5627" i="23"/>
  <c r="P5628" i="23"/>
  <c r="P5629" i="23"/>
  <c r="P5630" i="23"/>
  <c r="P5631" i="23"/>
  <c r="P5632" i="23"/>
  <c r="P5633" i="23"/>
  <c r="P5634" i="23"/>
  <c r="P5635" i="23"/>
  <c r="P5636" i="23"/>
  <c r="P5637" i="23"/>
  <c r="P5638" i="23"/>
  <c r="P5639" i="23"/>
  <c r="P5640" i="23"/>
  <c r="P5641" i="23"/>
  <c r="P5642" i="23"/>
  <c r="P5643" i="23"/>
  <c r="P5644" i="23"/>
  <c r="P5645" i="23"/>
  <c r="P5646" i="23"/>
  <c r="P5647" i="23"/>
  <c r="P5648" i="23"/>
  <c r="P5649" i="23"/>
  <c r="P5650" i="23"/>
  <c r="P5651" i="23"/>
  <c r="P5652" i="23"/>
  <c r="P5653" i="23"/>
  <c r="P5654" i="23"/>
  <c r="P5655" i="23"/>
  <c r="P5656" i="23"/>
  <c r="P5657" i="23"/>
  <c r="P5658" i="23"/>
  <c r="P5659" i="23"/>
  <c r="P5660" i="23"/>
  <c r="P5661" i="23"/>
  <c r="P5662" i="23"/>
  <c r="P5663" i="23"/>
  <c r="P5664" i="23"/>
  <c r="P5665" i="23"/>
  <c r="P5666" i="23"/>
  <c r="P5667" i="23"/>
  <c r="P5668" i="23"/>
  <c r="P5669" i="23"/>
  <c r="P5670" i="23"/>
  <c r="P5671" i="23"/>
  <c r="P5672" i="23"/>
  <c r="P5673" i="23"/>
  <c r="P5674" i="23"/>
  <c r="P5675" i="23"/>
  <c r="P5676" i="23"/>
  <c r="P5677" i="23"/>
  <c r="P5678" i="23"/>
  <c r="P5679" i="23"/>
  <c r="P5680" i="23"/>
  <c r="P5681" i="23"/>
  <c r="P5682" i="23"/>
  <c r="P5683" i="23"/>
  <c r="P5684" i="23"/>
  <c r="P5685" i="23"/>
  <c r="P5686" i="23"/>
  <c r="P5687" i="23"/>
  <c r="P5688" i="23"/>
  <c r="P5689" i="23"/>
  <c r="P5690" i="23"/>
  <c r="P5691" i="23"/>
  <c r="P5692" i="23"/>
  <c r="P5693" i="23"/>
  <c r="P5694" i="23"/>
  <c r="P5695" i="23"/>
  <c r="P5696" i="23"/>
  <c r="P5697" i="23"/>
  <c r="P5698" i="23"/>
  <c r="P5699" i="23"/>
  <c r="P5700" i="23"/>
  <c r="P5701" i="23"/>
  <c r="P5702" i="23"/>
  <c r="P5703" i="23"/>
  <c r="P5704" i="23"/>
  <c r="P5705" i="23"/>
  <c r="P5706" i="23"/>
  <c r="P5707" i="23"/>
  <c r="P5708" i="23"/>
  <c r="P5709" i="23"/>
  <c r="P5710" i="23"/>
  <c r="P5711" i="23"/>
  <c r="P5712" i="23"/>
  <c r="P5713" i="23"/>
  <c r="P5714" i="23"/>
  <c r="P5715" i="23"/>
  <c r="P5716" i="23"/>
  <c r="P5717" i="23"/>
  <c r="P5718" i="23"/>
  <c r="P5719" i="23"/>
  <c r="P5720" i="23"/>
  <c r="P5721" i="23"/>
  <c r="P5722" i="23"/>
  <c r="P5723" i="23"/>
  <c r="P5724" i="23"/>
  <c r="P5725" i="23"/>
  <c r="P5726" i="23"/>
  <c r="P5727" i="23"/>
  <c r="P5728" i="23"/>
  <c r="P5729" i="23"/>
  <c r="P5730" i="23"/>
  <c r="P5731" i="23"/>
  <c r="P5732" i="23"/>
  <c r="P5733" i="23"/>
  <c r="P5734" i="23"/>
  <c r="P5735" i="23"/>
  <c r="P5736" i="23"/>
  <c r="P5737" i="23"/>
  <c r="P5738" i="23"/>
  <c r="P5739" i="23"/>
  <c r="P5740" i="23"/>
  <c r="P5741" i="23"/>
  <c r="P5742" i="23"/>
  <c r="P5743" i="23"/>
  <c r="P5744" i="23"/>
  <c r="P5745" i="23"/>
  <c r="P5746" i="23"/>
  <c r="P5747" i="23"/>
  <c r="P5748" i="23"/>
  <c r="P5749" i="23"/>
  <c r="P5750" i="23"/>
  <c r="P5751" i="23"/>
  <c r="P5752" i="23"/>
  <c r="P5753" i="23"/>
  <c r="P5754" i="23"/>
  <c r="P5755" i="23"/>
  <c r="P5756" i="23"/>
  <c r="P5757" i="23"/>
  <c r="P5758" i="23"/>
  <c r="P5759" i="23"/>
  <c r="P5760" i="23"/>
  <c r="P5761" i="23"/>
  <c r="P5762" i="23"/>
  <c r="P5763" i="23"/>
  <c r="P5764" i="23"/>
  <c r="P5765" i="23"/>
  <c r="P5766" i="23"/>
  <c r="P5767" i="23"/>
  <c r="P5768" i="23"/>
  <c r="P5769" i="23"/>
  <c r="P5770" i="23"/>
  <c r="P5771" i="23"/>
  <c r="P5772" i="23"/>
  <c r="P5773" i="23"/>
  <c r="P5774" i="23"/>
  <c r="P5775" i="23"/>
  <c r="P5776" i="23"/>
  <c r="P5777" i="23"/>
  <c r="P5778" i="23"/>
  <c r="P5779" i="23"/>
  <c r="P5780" i="23"/>
  <c r="P5781" i="23"/>
  <c r="P5782" i="23"/>
  <c r="P5783" i="23"/>
  <c r="P5784" i="23"/>
  <c r="P5785" i="23"/>
  <c r="P5786" i="23"/>
  <c r="P5787" i="23"/>
  <c r="P5788" i="23"/>
  <c r="P5789" i="23"/>
  <c r="P5790" i="23"/>
  <c r="P5791" i="23"/>
  <c r="P5792" i="23"/>
  <c r="P5793" i="23"/>
  <c r="P5794" i="23"/>
  <c r="P5795" i="23"/>
  <c r="P5796" i="23"/>
  <c r="P5797" i="23"/>
  <c r="P5798" i="23"/>
  <c r="P5799" i="23"/>
  <c r="P5800" i="23"/>
  <c r="P5801" i="23"/>
  <c r="P5802" i="23"/>
  <c r="P5803" i="23"/>
  <c r="P5804" i="23"/>
  <c r="P5805" i="23"/>
  <c r="P5806" i="23"/>
  <c r="P5807" i="23"/>
  <c r="P5808" i="23"/>
  <c r="P5809" i="23"/>
  <c r="P5810" i="23"/>
  <c r="P5811" i="23"/>
  <c r="P5812" i="23"/>
  <c r="P5813" i="23"/>
  <c r="P5814" i="23"/>
  <c r="P5815" i="23"/>
  <c r="P5816" i="23"/>
  <c r="P5817" i="23"/>
  <c r="P5818" i="23"/>
  <c r="P5819" i="23"/>
  <c r="P5820" i="23"/>
  <c r="P5821" i="23"/>
  <c r="P5822" i="23"/>
  <c r="P5823" i="23"/>
  <c r="P5824" i="23"/>
  <c r="P5825" i="23"/>
  <c r="P5826" i="23"/>
  <c r="P5827" i="23"/>
  <c r="P5828" i="23"/>
  <c r="P5829" i="23"/>
  <c r="P5830" i="23"/>
  <c r="P5831" i="23"/>
  <c r="P5832" i="23"/>
  <c r="P5833" i="23"/>
  <c r="P5834" i="23"/>
  <c r="P5835" i="23"/>
  <c r="P5836" i="23"/>
  <c r="P5837" i="23"/>
  <c r="P5838" i="23"/>
  <c r="P5839" i="23"/>
  <c r="P5840" i="23"/>
  <c r="P5841" i="23"/>
  <c r="P5842" i="23"/>
  <c r="P5843" i="23"/>
  <c r="P5844" i="23"/>
  <c r="P5845" i="23"/>
  <c r="P5846" i="23"/>
  <c r="P5847" i="23"/>
  <c r="P5848" i="23"/>
  <c r="P5849" i="23"/>
  <c r="P5850" i="23"/>
  <c r="P5851" i="23"/>
  <c r="P5852" i="23"/>
  <c r="P5853" i="23"/>
  <c r="P5854" i="23"/>
  <c r="P5855" i="23"/>
  <c r="P5856" i="23"/>
  <c r="P5857" i="23"/>
  <c r="P5858" i="23"/>
  <c r="P5859" i="23"/>
  <c r="P5860" i="23"/>
  <c r="P5861" i="23"/>
  <c r="P5862" i="23"/>
  <c r="P5863" i="23"/>
  <c r="P5864" i="23"/>
  <c r="P5865" i="23"/>
  <c r="P5866" i="23"/>
  <c r="P5867" i="23"/>
  <c r="P5868" i="23"/>
  <c r="P5869" i="23"/>
  <c r="P5870" i="23"/>
  <c r="P5871" i="23"/>
  <c r="P5872" i="23"/>
  <c r="P5873" i="23"/>
  <c r="P5874" i="23"/>
  <c r="P5875" i="23"/>
  <c r="P5876" i="23"/>
  <c r="P5877" i="23"/>
  <c r="P5878" i="23"/>
  <c r="P5879" i="23"/>
  <c r="P5880" i="23"/>
  <c r="P5881" i="23"/>
  <c r="P5882" i="23"/>
  <c r="P5883" i="23"/>
  <c r="P5884" i="23"/>
  <c r="P5885" i="23"/>
  <c r="P5886" i="23"/>
  <c r="P5887" i="23"/>
  <c r="P5888" i="23"/>
  <c r="P5889" i="23"/>
  <c r="P5890" i="23"/>
  <c r="P5891" i="23"/>
  <c r="P5892" i="23"/>
  <c r="P5893" i="23"/>
  <c r="P5894" i="23"/>
  <c r="P5895" i="23"/>
  <c r="P5896" i="23"/>
  <c r="P5897" i="23"/>
  <c r="P5898" i="23"/>
  <c r="P5899" i="23"/>
  <c r="P5900" i="23"/>
  <c r="P5901" i="23"/>
  <c r="P5902" i="23"/>
  <c r="P5903" i="23"/>
  <c r="P5904" i="23"/>
  <c r="P5905" i="23"/>
  <c r="P5906" i="23"/>
  <c r="P5907" i="23"/>
  <c r="P5908" i="23"/>
  <c r="P5909" i="23"/>
  <c r="P5910" i="23"/>
  <c r="P5911" i="23"/>
  <c r="P5912" i="23"/>
  <c r="P5913" i="23"/>
  <c r="P5914" i="23"/>
  <c r="P5915" i="23"/>
  <c r="P5916" i="23"/>
  <c r="P5917" i="23"/>
  <c r="P5918" i="23"/>
  <c r="P5919" i="23"/>
  <c r="P5920" i="23"/>
  <c r="P5921" i="23"/>
  <c r="P5922" i="23"/>
  <c r="P5923" i="23"/>
  <c r="P5924" i="23"/>
  <c r="P5925" i="23"/>
  <c r="P5926" i="23"/>
  <c r="P5927" i="23"/>
  <c r="P5928" i="23"/>
  <c r="P5929" i="23"/>
  <c r="P5930" i="23"/>
  <c r="P5931" i="23"/>
  <c r="P5932" i="23"/>
  <c r="P5933" i="23"/>
  <c r="P5934" i="23"/>
  <c r="P5935" i="23"/>
  <c r="P5936" i="23"/>
  <c r="P5937" i="23"/>
  <c r="P5938" i="23"/>
  <c r="P5939" i="23"/>
  <c r="P5940" i="23"/>
  <c r="P5941" i="23"/>
  <c r="P5942" i="23"/>
  <c r="P5943" i="23"/>
  <c r="P5944" i="23"/>
  <c r="P5945" i="23"/>
  <c r="P5946" i="23"/>
  <c r="P5947" i="23"/>
  <c r="P5948" i="23"/>
  <c r="P5949" i="23"/>
  <c r="P5950" i="23"/>
  <c r="P5951" i="23"/>
  <c r="P5952" i="23"/>
  <c r="P5953" i="23"/>
  <c r="P5954" i="23"/>
  <c r="P5955" i="23"/>
  <c r="P5956" i="23"/>
  <c r="P5957" i="23"/>
  <c r="P5958" i="23"/>
  <c r="P5959" i="23"/>
  <c r="P5960" i="23"/>
  <c r="P5961" i="23"/>
  <c r="P5962" i="23"/>
  <c r="P5963" i="23"/>
  <c r="P5964" i="23"/>
  <c r="P5965" i="23"/>
  <c r="P5966" i="23"/>
  <c r="P5967" i="23"/>
  <c r="P5968" i="23"/>
  <c r="P5969" i="23"/>
  <c r="P5970" i="23"/>
  <c r="P5971" i="23"/>
  <c r="P5972" i="23"/>
  <c r="P5973" i="23"/>
  <c r="P5974" i="23"/>
  <c r="P5975" i="23"/>
  <c r="P5976" i="23"/>
  <c r="P5977" i="23"/>
  <c r="P5978" i="23"/>
  <c r="P5979" i="23"/>
  <c r="P5980" i="23"/>
  <c r="P5981" i="23"/>
  <c r="P5982" i="23"/>
  <c r="P5983" i="23"/>
  <c r="P5984" i="23"/>
  <c r="P5985" i="23"/>
  <c r="P5986" i="23"/>
  <c r="P5987" i="23"/>
  <c r="P5988" i="23"/>
  <c r="P5989" i="23"/>
  <c r="P5990" i="23"/>
  <c r="P5991" i="23"/>
  <c r="P5992" i="23"/>
  <c r="P5993" i="23"/>
  <c r="P5994" i="23"/>
  <c r="P5995" i="23"/>
  <c r="P5996" i="23"/>
  <c r="P5997" i="23"/>
  <c r="P5998" i="23"/>
  <c r="P5999" i="23"/>
  <c r="P6000" i="23"/>
  <c r="P6001" i="23"/>
  <c r="P6002" i="23"/>
  <c r="P6003" i="23"/>
  <c r="P6004" i="23"/>
  <c r="P6005" i="23"/>
  <c r="P6006" i="23"/>
  <c r="P6007" i="23"/>
  <c r="P6008" i="23"/>
  <c r="P6009" i="23"/>
  <c r="P6010" i="23"/>
  <c r="P6011" i="23"/>
  <c r="P6012" i="23"/>
  <c r="P6013" i="23"/>
  <c r="P6014" i="23"/>
  <c r="P6015" i="23"/>
  <c r="P6016" i="23"/>
  <c r="P6017" i="23"/>
  <c r="P6018" i="23"/>
  <c r="P6019" i="23"/>
  <c r="P6020" i="23"/>
  <c r="P6021" i="23"/>
  <c r="P6022" i="23"/>
  <c r="P6023" i="23"/>
  <c r="P6024" i="23"/>
  <c r="P6025" i="23"/>
  <c r="P6026" i="23"/>
  <c r="P6027" i="23"/>
  <c r="P6028" i="23"/>
  <c r="P6029" i="23"/>
  <c r="P6030" i="23"/>
  <c r="P6031" i="23"/>
  <c r="P6032" i="23"/>
  <c r="P6033" i="23"/>
  <c r="P6034" i="23"/>
  <c r="P6035" i="23"/>
  <c r="P6036" i="23"/>
  <c r="P6037" i="23"/>
  <c r="P6038" i="23"/>
  <c r="P6039" i="23"/>
  <c r="P6040" i="23"/>
  <c r="P6041" i="23"/>
  <c r="P6042" i="23"/>
  <c r="P6043" i="23"/>
  <c r="P6044" i="23"/>
  <c r="P6045" i="23"/>
  <c r="P6046" i="23"/>
  <c r="P6047" i="23"/>
  <c r="P6048" i="23"/>
  <c r="P6049" i="23"/>
  <c r="P6050" i="23"/>
  <c r="P6051" i="23"/>
  <c r="P6052" i="23"/>
  <c r="P6053" i="23"/>
  <c r="P6054" i="23"/>
  <c r="P6055" i="23"/>
  <c r="P6056" i="23"/>
  <c r="P6057" i="23"/>
  <c r="P6058" i="23"/>
  <c r="P6059" i="23"/>
  <c r="P6060" i="23"/>
  <c r="P6061" i="23"/>
  <c r="P6062" i="23"/>
  <c r="P6063" i="23"/>
  <c r="P6064" i="23"/>
  <c r="P6065" i="23"/>
  <c r="P6066" i="23"/>
  <c r="P6067" i="23"/>
  <c r="P6068" i="23"/>
  <c r="P6069" i="23"/>
  <c r="P6070" i="23"/>
  <c r="P6071" i="23"/>
  <c r="P6072" i="23"/>
  <c r="P6073" i="23"/>
  <c r="P6074" i="23"/>
  <c r="P6075" i="23"/>
  <c r="P6076" i="23"/>
  <c r="P6077" i="23"/>
  <c r="P6078" i="23"/>
  <c r="P6079" i="23"/>
  <c r="P6080" i="23"/>
  <c r="P6081" i="23"/>
  <c r="P6082" i="23"/>
  <c r="P6083" i="23"/>
  <c r="P6084" i="23"/>
  <c r="P6085" i="23"/>
  <c r="P6086" i="23"/>
  <c r="P6087" i="23"/>
  <c r="P6088" i="23"/>
  <c r="P6089" i="23"/>
  <c r="P6090" i="23"/>
  <c r="P6091" i="23"/>
  <c r="P6092" i="23"/>
  <c r="P6093" i="23"/>
  <c r="P6094" i="23"/>
  <c r="P6095" i="23"/>
  <c r="P6096" i="23"/>
  <c r="P6097" i="23"/>
  <c r="P6098" i="23"/>
  <c r="P6099" i="23"/>
  <c r="P6100" i="23"/>
  <c r="P6101" i="23"/>
  <c r="P6102" i="23"/>
  <c r="P6103" i="23"/>
  <c r="P6104" i="23"/>
  <c r="P6105" i="23"/>
  <c r="P6106" i="23"/>
  <c r="P6107" i="23"/>
  <c r="P6108" i="23"/>
  <c r="P6109" i="23"/>
  <c r="P6110" i="23"/>
  <c r="P6111" i="23"/>
  <c r="P6112" i="23"/>
  <c r="P6113" i="23"/>
  <c r="P6114" i="23"/>
  <c r="P6115" i="23"/>
  <c r="P6116" i="23"/>
  <c r="P6117" i="23"/>
  <c r="P6118" i="23"/>
  <c r="P6119" i="23"/>
  <c r="P6120" i="23"/>
  <c r="P6121" i="23"/>
  <c r="P6122" i="23"/>
  <c r="P6123" i="23"/>
  <c r="P6124" i="23"/>
  <c r="P6125" i="23"/>
  <c r="P6126" i="23"/>
  <c r="P6127" i="23"/>
  <c r="P6128" i="23"/>
  <c r="P6129" i="23"/>
  <c r="P6130" i="23"/>
  <c r="P6131" i="23"/>
  <c r="P6132" i="23"/>
  <c r="P6133" i="23"/>
  <c r="P6134" i="23"/>
  <c r="P6135" i="23"/>
  <c r="P6136" i="23"/>
  <c r="P6137" i="23"/>
  <c r="P6138" i="23"/>
  <c r="P6139" i="23"/>
  <c r="P6140" i="23"/>
  <c r="P6141" i="23"/>
  <c r="P6142" i="23"/>
  <c r="P6143" i="23"/>
  <c r="P6144" i="23"/>
  <c r="P6145" i="23"/>
  <c r="P6146" i="23"/>
  <c r="P6147" i="23"/>
  <c r="P6148" i="23"/>
  <c r="P6149" i="23"/>
  <c r="P6150" i="23"/>
  <c r="P6151" i="23"/>
  <c r="P6152" i="23"/>
  <c r="P6153" i="23"/>
  <c r="P6154" i="23"/>
  <c r="P6155" i="23"/>
  <c r="P6156" i="23"/>
  <c r="P6157" i="23"/>
  <c r="P6158" i="23"/>
  <c r="P6159" i="23"/>
  <c r="P6160" i="23"/>
  <c r="P6161" i="23"/>
  <c r="P6162" i="23"/>
  <c r="P6163" i="23"/>
  <c r="P6164" i="23"/>
  <c r="P6165" i="23"/>
  <c r="P6166" i="23"/>
  <c r="P6167" i="23"/>
  <c r="P6168" i="23"/>
  <c r="P6169" i="23"/>
  <c r="P6170" i="23"/>
  <c r="P6171" i="23"/>
  <c r="P6172" i="23"/>
  <c r="P6173" i="23"/>
  <c r="P6174" i="23"/>
  <c r="P6175" i="23"/>
  <c r="P6176" i="23"/>
  <c r="P6177" i="23"/>
  <c r="P6178" i="23"/>
  <c r="P6179" i="23"/>
  <c r="P6180" i="23"/>
  <c r="P6181" i="23"/>
  <c r="P6182" i="23"/>
  <c r="P6183" i="23"/>
  <c r="P6184" i="23"/>
  <c r="P6185" i="23"/>
  <c r="P6186" i="23"/>
  <c r="P6187" i="23"/>
  <c r="P6188" i="23"/>
  <c r="P6189" i="23"/>
  <c r="P6190" i="23"/>
  <c r="P6191" i="23"/>
  <c r="P6192" i="23"/>
  <c r="P6193" i="23"/>
  <c r="P6194" i="23"/>
  <c r="P6195" i="23"/>
  <c r="P6196" i="23"/>
  <c r="P6197" i="23"/>
  <c r="P6198" i="23"/>
  <c r="P6199" i="23"/>
  <c r="P6200" i="23"/>
  <c r="P6201" i="23"/>
  <c r="P6202" i="23"/>
  <c r="P6203" i="23"/>
  <c r="P6204" i="23"/>
  <c r="P6205" i="23"/>
  <c r="P6206" i="23"/>
  <c r="P6207" i="23"/>
  <c r="P6208" i="23"/>
  <c r="P6209" i="23"/>
  <c r="P6210" i="23"/>
  <c r="P6211" i="23"/>
  <c r="P6212" i="23"/>
  <c r="P6213" i="23"/>
  <c r="P6214" i="23"/>
  <c r="P6215" i="23"/>
  <c r="P6216" i="23"/>
  <c r="P6217" i="23"/>
  <c r="P6218" i="23"/>
  <c r="P6219" i="23"/>
  <c r="P6220" i="23"/>
  <c r="P6221" i="23"/>
  <c r="P6222" i="23"/>
  <c r="P6223" i="23"/>
  <c r="P6224" i="23"/>
  <c r="P6225" i="23"/>
  <c r="P6226" i="23"/>
  <c r="P6227" i="23"/>
  <c r="P6228" i="23"/>
  <c r="P6229" i="23"/>
  <c r="P6230" i="23"/>
  <c r="P6231" i="23"/>
  <c r="P6232" i="23"/>
  <c r="P6233" i="23"/>
  <c r="P6234" i="23"/>
  <c r="P6235" i="23"/>
  <c r="P6236" i="23"/>
  <c r="P6237" i="23"/>
  <c r="P6238" i="23"/>
  <c r="P6239" i="23"/>
  <c r="P6240" i="23"/>
  <c r="P6241" i="23"/>
  <c r="P6242" i="23"/>
  <c r="P6243" i="23"/>
  <c r="P6244" i="23"/>
  <c r="P6245" i="23"/>
  <c r="P6246" i="23"/>
  <c r="P6247" i="23"/>
  <c r="P6248" i="23"/>
  <c r="P6249" i="23"/>
  <c r="P6250" i="23"/>
  <c r="P6251" i="23"/>
  <c r="P6252" i="23"/>
  <c r="P6253" i="23"/>
  <c r="P6254" i="23"/>
  <c r="P6255" i="23"/>
  <c r="P6256" i="23"/>
  <c r="P6257" i="23"/>
  <c r="P6258" i="23"/>
  <c r="P6259" i="23"/>
  <c r="P6260" i="23"/>
  <c r="P6261" i="23"/>
  <c r="P6262" i="23"/>
  <c r="P6263" i="23"/>
  <c r="P6264" i="23"/>
  <c r="P6265" i="23"/>
  <c r="P6266" i="23"/>
  <c r="P6267" i="23"/>
  <c r="P6268" i="23"/>
  <c r="P6269" i="23"/>
  <c r="P6270" i="23"/>
  <c r="P6271" i="23"/>
  <c r="P6272" i="23"/>
  <c r="P6273" i="23"/>
  <c r="P6274" i="23"/>
  <c r="P6275" i="23"/>
  <c r="P6276" i="23"/>
  <c r="P6277" i="23"/>
  <c r="P6278" i="23"/>
  <c r="P6279" i="23"/>
  <c r="P6280" i="23"/>
  <c r="P6281" i="23"/>
  <c r="P6282" i="23"/>
  <c r="P6283" i="23"/>
  <c r="P6284" i="23"/>
  <c r="P6285" i="23"/>
  <c r="P6286" i="23"/>
  <c r="P6287" i="23"/>
  <c r="P6288" i="23"/>
  <c r="P6289" i="23"/>
  <c r="P6290" i="23"/>
  <c r="P6291" i="23"/>
  <c r="P6292" i="23"/>
  <c r="P6293" i="23"/>
  <c r="P6294" i="23"/>
  <c r="P6295" i="23"/>
  <c r="P6296" i="23"/>
  <c r="P6297" i="23"/>
  <c r="P6298" i="23"/>
  <c r="P6299" i="23"/>
  <c r="P6300" i="23"/>
  <c r="P6301" i="23"/>
  <c r="P6302" i="23"/>
  <c r="P6303" i="23"/>
  <c r="P6304" i="23"/>
  <c r="P6305" i="23"/>
  <c r="P6306" i="23"/>
  <c r="P6307" i="23"/>
  <c r="P6308" i="23"/>
  <c r="P6309" i="23"/>
  <c r="P6310" i="23"/>
  <c r="P6311" i="23"/>
  <c r="P6312" i="23"/>
  <c r="P6313" i="23"/>
  <c r="P6314" i="23"/>
  <c r="P6315" i="23"/>
  <c r="P6316" i="23"/>
  <c r="P6317" i="23"/>
  <c r="P6318" i="23"/>
  <c r="P6319" i="23"/>
  <c r="P6320" i="23"/>
  <c r="P6321" i="23"/>
  <c r="P6322" i="23"/>
  <c r="P6323" i="23"/>
  <c r="P6324" i="23"/>
  <c r="P6325" i="23"/>
  <c r="P6326" i="23"/>
  <c r="P6327" i="23"/>
  <c r="P6328" i="23"/>
  <c r="P6329" i="23"/>
  <c r="P6330" i="23"/>
  <c r="P6331" i="23"/>
  <c r="P6332" i="23"/>
  <c r="P6333" i="23"/>
  <c r="P6334" i="23"/>
  <c r="P6335" i="23"/>
  <c r="P6336" i="23"/>
  <c r="P6337" i="23"/>
  <c r="P6338" i="23"/>
  <c r="P6339" i="23"/>
  <c r="P6340" i="23"/>
  <c r="P6341" i="23"/>
  <c r="P6342" i="23"/>
  <c r="P6343" i="23"/>
  <c r="P6344" i="23"/>
  <c r="P6345" i="23"/>
  <c r="P6346" i="23"/>
  <c r="P6347" i="23"/>
  <c r="P6348" i="23"/>
  <c r="P6349" i="23"/>
  <c r="P6350" i="23"/>
  <c r="P6351" i="23"/>
  <c r="P6352" i="23"/>
  <c r="P6353" i="23"/>
  <c r="P6354" i="23"/>
  <c r="P6355" i="23"/>
  <c r="P6356" i="23"/>
  <c r="P6357" i="23"/>
  <c r="P6358" i="23"/>
  <c r="P6359" i="23"/>
  <c r="P6360" i="23"/>
  <c r="P6361" i="23"/>
  <c r="P6362" i="23"/>
  <c r="P6363" i="23"/>
  <c r="P6364" i="23"/>
  <c r="P6365" i="23"/>
  <c r="P6366" i="23"/>
  <c r="P6367" i="23"/>
  <c r="P6368" i="23"/>
  <c r="P6369" i="23"/>
  <c r="P6370" i="23"/>
  <c r="P6371" i="23"/>
  <c r="P6372" i="23"/>
  <c r="P6373" i="23"/>
  <c r="P6374" i="23"/>
  <c r="P6375" i="23"/>
  <c r="P6376" i="23"/>
  <c r="P6377" i="23"/>
  <c r="P6378" i="23"/>
  <c r="P6379" i="23"/>
  <c r="P6380" i="23"/>
  <c r="P6381" i="23"/>
  <c r="P6382" i="23"/>
  <c r="P6383" i="23"/>
  <c r="P6384" i="23"/>
  <c r="P6385" i="23"/>
  <c r="P6386" i="23"/>
  <c r="P6387" i="23"/>
  <c r="P6388" i="23"/>
  <c r="P6389" i="23"/>
  <c r="P6390" i="23"/>
  <c r="P6391" i="23"/>
  <c r="P6392" i="23"/>
  <c r="P6393" i="23"/>
  <c r="P6394" i="23"/>
  <c r="P6395" i="23"/>
  <c r="P6396" i="23"/>
  <c r="P6397" i="23"/>
  <c r="P6398" i="23"/>
  <c r="P6399" i="23"/>
  <c r="P6400" i="23"/>
  <c r="P6401" i="23"/>
  <c r="P6402" i="23"/>
  <c r="P6403" i="23"/>
  <c r="P6404" i="23"/>
  <c r="P6405" i="23"/>
  <c r="P6406" i="23"/>
  <c r="P6407" i="23"/>
  <c r="P6408" i="23"/>
  <c r="P6409" i="23"/>
  <c r="P6410" i="23"/>
  <c r="P6411" i="23"/>
  <c r="P6412" i="23"/>
  <c r="P6413" i="23"/>
  <c r="P6414" i="23"/>
  <c r="P6415" i="23"/>
  <c r="P6416" i="23"/>
  <c r="P6417" i="23"/>
  <c r="P6418" i="23"/>
  <c r="P6419" i="23"/>
  <c r="P6420" i="23"/>
  <c r="P6421" i="23"/>
  <c r="P6422" i="23"/>
  <c r="P6423" i="23"/>
  <c r="P6424" i="23"/>
  <c r="P6425" i="23"/>
  <c r="P6426" i="23"/>
  <c r="P6427" i="23"/>
  <c r="P6428" i="23"/>
  <c r="P6429" i="23"/>
  <c r="P6430" i="23"/>
  <c r="P6431" i="23"/>
  <c r="P6432" i="23"/>
  <c r="P6433" i="23"/>
  <c r="P6434" i="23"/>
  <c r="P6435" i="23"/>
  <c r="P6436" i="23"/>
  <c r="P6437" i="23"/>
  <c r="P6438" i="23"/>
  <c r="P6439" i="23"/>
  <c r="P6440" i="23"/>
  <c r="P6441" i="23"/>
  <c r="P6442" i="23"/>
  <c r="P6443" i="23"/>
  <c r="P6444" i="23"/>
  <c r="P6445" i="23"/>
  <c r="P6446" i="23"/>
  <c r="P6447" i="23"/>
  <c r="P6448" i="23"/>
  <c r="P6449" i="23"/>
  <c r="P6450" i="23"/>
  <c r="P6451" i="23"/>
  <c r="P6452" i="23"/>
  <c r="P6453" i="23"/>
  <c r="P6454" i="23"/>
  <c r="P6455" i="23"/>
  <c r="P6456" i="23"/>
  <c r="P6457" i="23"/>
  <c r="P6458" i="23"/>
  <c r="P6459" i="23"/>
  <c r="P6460" i="23"/>
  <c r="P6461" i="23"/>
  <c r="P6462" i="23"/>
  <c r="P6463" i="23"/>
  <c r="P6464" i="23"/>
  <c r="P6465" i="23"/>
  <c r="P6466" i="23"/>
  <c r="P6467" i="23"/>
  <c r="P6468" i="23"/>
  <c r="P6469" i="23"/>
  <c r="P6470" i="23"/>
  <c r="P6471" i="23"/>
  <c r="P6472" i="23"/>
  <c r="P6473" i="23"/>
  <c r="P6474" i="23"/>
  <c r="P6475" i="23"/>
  <c r="P6476" i="23"/>
  <c r="P6477" i="23"/>
  <c r="P6478" i="23"/>
  <c r="P6479" i="23"/>
  <c r="P6480" i="23"/>
  <c r="P6481" i="23"/>
  <c r="P6482" i="23"/>
  <c r="P6483" i="23"/>
  <c r="P6484" i="23"/>
  <c r="P6485" i="23"/>
  <c r="P6486" i="23"/>
  <c r="P6487" i="23"/>
  <c r="P6488" i="23"/>
  <c r="P6489" i="23"/>
  <c r="P6490" i="23"/>
  <c r="P6491" i="23"/>
  <c r="P6492" i="23"/>
  <c r="P6493" i="23"/>
  <c r="P6494" i="23"/>
  <c r="P6495" i="23"/>
  <c r="P6496" i="23"/>
  <c r="P6497" i="23"/>
  <c r="P6498" i="23"/>
  <c r="P6499" i="23"/>
  <c r="P6500" i="23"/>
  <c r="P6501" i="23"/>
  <c r="P6502" i="23"/>
  <c r="P6503" i="23"/>
  <c r="P6504" i="23"/>
  <c r="P6505" i="23"/>
  <c r="P6506" i="23"/>
  <c r="P6507" i="23"/>
  <c r="P6508" i="23"/>
  <c r="P6509" i="23"/>
  <c r="P6510" i="23"/>
  <c r="P6511" i="23"/>
  <c r="P6512" i="23"/>
  <c r="P6513" i="23"/>
  <c r="P6514" i="23"/>
  <c r="P6515" i="23"/>
  <c r="P6516" i="23"/>
  <c r="P6517" i="23"/>
  <c r="P6518" i="23"/>
  <c r="P6519" i="23"/>
  <c r="P6520" i="23"/>
  <c r="P6521" i="23"/>
  <c r="P6522" i="23"/>
  <c r="P6523" i="23"/>
  <c r="P6524" i="23"/>
  <c r="P6525" i="23"/>
  <c r="P6526" i="23"/>
  <c r="P6527" i="23"/>
  <c r="P6528" i="23"/>
  <c r="P6529" i="23"/>
  <c r="P6530" i="23"/>
  <c r="P6531" i="23"/>
  <c r="P6532" i="23"/>
  <c r="P6533" i="23"/>
  <c r="P6534" i="23"/>
  <c r="P6535" i="23"/>
  <c r="P6536" i="23"/>
  <c r="P6537" i="23"/>
  <c r="P6538" i="23"/>
  <c r="P6539" i="23"/>
  <c r="P6540" i="23"/>
  <c r="P6541" i="23"/>
  <c r="P6542" i="23"/>
  <c r="P6543" i="23"/>
  <c r="P6544" i="23"/>
  <c r="P6545" i="23"/>
  <c r="P6546" i="23"/>
  <c r="P6547" i="23"/>
  <c r="P6548" i="23"/>
  <c r="P6549" i="23"/>
  <c r="P6550" i="23"/>
  <c r="P6551" i="23"/>
  <c r="P6552" i="23"/>
  <c r="P6553" i="23"/>
  <c r="P6554" i="23"/>
  <c r="P6555" i="23"/>
  <c r="P6556" i="23"/>
  <c r="P6557" i="23"/>
  <c r="P6558" i="23"/>
  <c r="P6559" i="23"/>
  <c r="P6560" i="23"/>
  <c r="P6561" i="23"/>
  <c r="P6562" i="23"/>
  <c r="P6563" i="23"/>
  <c r="P6564" i="23"/>
  <c r="P6565" i="23"/>
  <c r="P6566" i="23"/>
  <c r="P6567" i="23"/>
  <c r="P6568" i="23"/>
  <c r="P6569" i="23"/>
  <c r="P6570" i="23"/>
  <c r="P6571" i="23"/>
  <c r="P6572" i="23"/>
  <c r="P6573" i="23"/>
  <c r="P6574" i="23"/>
  <c r="P6575" i="23"/>
  <c r="P6576" i="23"/>
  <c r="P6577" i="23"/>
  <c r="P6578" i="23"/>
  <c r="P6579" i="23"/>
  <c r="P6580" i="23"/>
  <c r="P6581" i="23"/>
  <c r="P6582" i="23"/>
  <c r="P6583" i="23"/>
  <c r="P6584" i="23"/>
  <c r="P6585" i="23"/>
  <c r="P6586" i="23"/>
  <c r="P6587" i="23"/>
  <c r="P6588" i="23"/>
  <c r="P6589" i="23"/>
  <c r="P6590" i="23"/>
  <c r="P6591" i="23"/>
  <c r="P6592" i="23"/>
  <c r="P6593" i="23"/>
  <c r="P6594" i="23"/>
  <c r="P6595" i="23"/>
  <c r="P6596" i="23"/>
  <c r="P6597" i="23"/>
  <c r="P6598" i="23"/>
  <c r="P6599" i="23"/>
  <c r="P6600" i="23"/>
  <c r="P6601" i="23"/>
  <c r="P6602" i="23"/>
  <c r="P6603" i="23"/>
  <c r="P6604" i="23"/>
  <c r="P6605" i="23"/>
  <c r="P6606" i="23"/>
  <c r="P6607" i="23"/>
  <c r="P6608" i="23"/>
  <c r="P6609" i="23"/>
  <c r="P6610" i="23"/>
  <c r="P6611" i="23"/>
  <c r="P6612" i="23"/>
  <c r="P6613" i="23"/>
  <c r="P6614" i="23"/>
  <c r="P6615" i="23"/>
  <c r="P6616" i="23"/>
  <c r="P6617" i="23"/>
  <c r="P6618" i="23"/>
  <c r="P6619" i="23"/>
  <c r="P6620" i="23"/>
  <c r="P6621" i="23"/>
  <c r="P6622" i="23"/>
  <c r="P6623" i="23"/>
  <c r="P6624" i="23"/>
  <c r="P6625" i="23"/>
  <c r="P6626" i="23"/>
  <c r="P6627" i="23"/>
  <c r="P6628" i="23"/>
  <c r="P6629" i="23"/>
  <c r="P6630" i="23"/>
  <c r="P6631" i="23"/>
  <c r="P6632" i="23"/>
  <c r="P6633" i="23"/>
  <c r="P6634" i="23"/>
  <c r="P6635" i="23"/>
  <c r="P6636" i="23"/>
  <c r="P6637" i="23"/>
  <c r="P6638" i="23"/>
  <c r="P6639" i="23"/>
  <c r="P6640" i="23"/>
  <c r="P6641" i="23"/>
  <c r="P6642" i="23"/>
  <c r="P6643" i="23"/>
  <c r="P6644" i="23"/>
  <c r="P6645" i="23"/>
  <c r="P6646" i="23"/>
  <c r="P6647" i="23"/>
  <c r="P6648" i="23"/>
  <c r="P6649" i="23"/>
  <c r="P6650" i="23"/>
  <c r="P6651" i="23"/>
  <c r="P6652" i="23"/>
  <c r="P6653" i="23"/>
  <c r="P6654" i="23"/>
  <c r="P6655" i="23"/>
  <c r="P6656" i="23"/>
  <c r="P6657" i="23"/>
  <c r="P6658" i="23"/>
  <c r="P6659" i="23"/>
  <c r="P6660" i="23"/>
  <c r="P6661" i="23"/>
  <c r="P6662" i="23"/>
  <c r="P6663" i="23"/>
  <c r="P6664" i="23"/>
  <c r="P6665" i="23"/>
  <c r="P6666" i="23"/>
  <c r="P6667" i="23"/>
  <c r="P6668" i="23"/>
  <c r="P6669" i="23"/>
  <c r="P6670" i="23"/>
  <c r="P6671" i="23"/>
  <c r="P6672" i="23"/>
  <c r="P6673" i="23"/>
  <c r="P6674" i="23"/>
  <c r="P6675" i="23"/>
  <c r="P6676" i="23"/>
  <c r="P6677" i="23"/>
  <c r="P6678" i="23"/>
  <c r="P6679" i="23"/>
  <c r="P6680" i="23"/>
  <c r="P6681" i="23"/>
  <c r="P6682" i="23"/>
  <c r="P6683" i="23"/>
  <c r="P6684" i="23"/>
  <c r="P6685" i="23"/>
  <c r="P6686" i="23"/>
  <c r="P6687" i="23"/>
  <c r="P6688" i="23"/>
  <c r="P6689" i="23"/>
  <c r="P6690" i="23"/>
  <c r="P6691" i="23"/>
  <c r="P6692" i="23"/>
  <c r="P6693" i="23"/>
  <c r="P6694" i="23"/>
  <c r="P6695" i="23"/>
  <c r="P6696" i="23"/>
  <c r="P6697" i="23"/>
  <c r="P6698" i="23"/>
  <c r="P6699" i="23"/>
  <c r="P6700" i="23"/>
  <c r="P6701" i="23"/>
  <c r="P6702" i="23"/>
  <c r="P6703" i="23"/>
  <c r="P6704" i="23"/>
  <c r="P6705" i="23"/>
  <c r="P6706" i="23"/>
  <c r="P6707" i="23"/>
  <c r="P6708" i="23"/>
  <c r="P6709" i="23"/>
  <c r="P6710" i="23"/>
  <c r="P6711" i="23"/>
  <c r="P6712" i="23"/>
  <c r="P6713" i="23"/>
  <c r="P6714" i="23"/>
  <c r="P6715" i="23"/>
  <c r="P6716" i="23"/>
  <c r="P6717" i="23"/>
  <c r="P6718" i="23"/>
  <c r="P6719" i="23"/>
  <c r="P6720" i="23"/>
  <c r="P6721" i="23"/>
  <c r="P6722" i="23"/>
  <c r="P6723" i="23"/>
  <c r="P6724" i="23"/>
  <c r="P6725" i="23"/>
  <c r="P6726" i="23"/>
  <c r="P6727" i="23"/>
  <c r="P6728" i="23"/>
  <c r="P6729" i="23"/>
  <c r="P6730" i="23"/>
  <c r="P6731" i="23"/>
  <c r="P6732" i="23"/>
  <c r="P6733" i="23"/>
  <c r="P6734" i="23"/>
  <c r="P6735" i="23"/>
  <c r="P6736" i="23"/>
  <c r="P6737" i="23"/>
  <c r="P6738" i="23"/>
  <c r="P6739" i="23"/>
  <c r="P6740" i="23"/>
  <c r="P6741" i="23"/>
  <c r="P6742" i="23"/>
  <c r="P6743" i="23"/>
  <c r="P6744" i="23"/>
  <c r="P6745" i="23"/>
  <c r="P6746" i="23"/>
  <c r="P6747" i="23"/>
  <c r="P6748" i="23"/>
  <c r="P6749" i="23"/>
  <c r="P6750" i="23"/>
  <c r="P6751" i="23"/>
  <c r="P6752" i="23"/>
  <c r="P6753" i="23"/>
  <c r="P6754" i="23"/>
  <c r="P6755" i="23"/>
  <c r="P6756" i="23"/>
  <c r="P6757" i="23"/>
  <c r="P6758" i="23"/>
  <c r="P6759" i="23"/>
  <c r="P6760" i="23"/>
  <c r="P6761" i="23"/>
  <c r="P6762" i="23"/>
  <c r="P6763" i="23"/>
  <c r="P6764" i="23"/>
  <c r="P6765" i="23"/>
  <c r="P6766" i="23"/>
  <c r="P6767" i="23"/>
  <c r="P6768" i="23"/>
  <c r="P6769" i="23"/>
  <c r="P6770" i="23"/>
  <c r="P6771" i="23"/>
  <c r="P6772" i="23"/>
  <c r="P6773" i="23"/>
  <c r="P6774" i="23"/>
  <c r="P6775" i="23"/>
  <c r="P6776" i="23"/>
  <c r="P6777" i="23"/>
  <c r="P6778" i="23"/>
  <c r="P6779" i="23"/>
  <c r="P6780" i="23"/>
  <c r="P6781" i="23"/>
  <c r="P6782" i="23"/>
  <c r="P6783" i="23"/>
  <c r="P6784" i="23"/>
  <c r="P6785" i="23"/>
  <c r="P6786" i="23"/>
  <c r="P6787" i="23"/>
  <c r="P6788" i="23"/>
  <c r="P6789" i="23"/>
  <c r="P6790" i="23"/>
  <c r="P6791" i="23"/>
  <c r="P6792" i="23"/>
  <c r="P6793" i="23"/>
  <c r="P6794" i="23"/>
  <c r="P6795" i="23"/>
  <c r="P6796" i="23"/>
  <c r="P6797" i="23"/>
  <c r="P6798" i="23"/>
  <c r="P6799" i="23"/>
  <c r="P6800" i="23"/>
  <c r="P6801" i="23"/>
  <c r="P6802" i="23"/>
  <c r="P6803" i="23"/>
  <c r="P6804" i="23"/>
  <c r="P6805" i="23"/>
  <c r="P6806" i="23"/>
  <c r="P6807" i="23"/>
  <c r="P6808" i="23"/>
  <c r="P6809" i="23"/>
  <c r="P6810" i="23"/>
  <c r="P6811" i="23"/>
  <c r="P6812" i="23"/>
  <c r="P6813" i="23"/>
  <c r="P6814" i="23"/>
  <c r="P6815" i="23"/>
  <c r="P6816" i="23"/>
  <c r="P6817" i="23"/>
  <c r="P6818" i="23"/>
  <c r="P6819" i="23"/>
  <c r="P6820" i="23"/>
  <c r="P6821" i="23"/>
  <c r="P6822" i="23"/>
  <c r="P6823" i="23"/>
  <c r="P6824" i="23"/>
  <c r="P6825" i="23"/>
  <c r="P6826" i="23"/>
  <c r="P6827" i="23"/>
  <c r="P6828" i="23"/>
  <c r="P6829" i="23"/>
  <c r="P6830" i="23"/>
  <c r="P6831" i="23"/>
  <c r="P6832" i="23"/>
  <c r="P6833" i="23"/>
  <c r="P6834" i="23"/>
  <c r="P6835" i="23"/>
  <c r="P6836" i="23"/>
  <c r="P6837" i="23"/>
  <c r="P6838" i="23"/>
  <c r="P6839" i="23"/>
  <c r="P6840" i="23"/>
  <c r="P6841" i="23"/>
  <c r="P6842" i="23"/>
  <c r="P6843" i="23"/>
  <c r="P6844" i="23"/>
  <c r="P6845" i="23"/>
  <c r="P6846" i="23"/>
  <c r="P6847" i="23"/>
  <c r="P6848" i="23"/>
  <c r="P6849" i="23"/>
  <c r="P6850" i="23"/>
  <c r="P6851" i="23"/>
  <c r="P6852" i="23"/>
  <c r="P6853" i="23"/>
  <c r="P6854" i="23"/>
  <c r="P6855" i="23"/>
  <c r="P6856" i="23"/>
  <c r="P6857" i="23"/>
  <c r="P6858" i="23"/>
  <c r="P6859" i="23"/>
  <c r="P6860" i="23"/>
  <c r="P6861" i="23"/>
  <c r="P6862" i="23"/>
  <c r="P6863" i="23"/>
  <c r="P6864" i="23"/>
  <c r="P6865" i="23"/>
  <c r="P6866" i="23"/>
  <c r="P6867" i="23"/>
  <c r="P6868" i="23"/>
  <c r="P6869" i="23"/>
  <c r="P6870" i="23"/>
  <c r="P6871" i="23"/>
  <c r="P6872" i="23"/>
  <c r="P6873" i="23"/>
  <c r="P6874" i="23"/>
  <c r="P6875" i="23"/>
  <c r="P6876" i="23"/>
  <c r="P6877" i="23"/>
  <c r="P6878" i="23"/>
  <c r="P6879" i="23"/>
  <c r="P6880" i="23"/>
  <c r="P6881" i="23"/>
  <c r="P6882" i="23"/>
  <c r="P6883" i="23"/>
  <c r="P6884" i="23"/>
  <c r="P6885" i="23"/>
  <c r="P6886" i="23"/>
  <c r="P6887" i="23"/>
  <c r="P6888" i="23"/>
  <c r="P6889" i="23"/>
  <c r="P6890" i="23"/>
  <c r="P6891" i="23"/>
  <c r="P6892" i="23"/>
  <c r="P6893" i="23"/>
  <c r="P6894" i="23"/>
  <c r="P6895" i="23"/>
  <c r="P6896" i="23"/>
  <c r="P6897" i="23"/>
  <c r="P6898" i="23"/>
  <c r="P6899" i="23"/>
  <c r="P6900" i="23"/>
  <c r="P6901" i="23"/>
  <c r="P6902" i="23"/>
  <c r="P6903" i="23"/>
  <c r="P6904" i="23"/>
  <c r="P6905" i="23"/>
  <c r="P6906" i="23"/>
  <c r="P6907" i="23"/>
  <c r="P6908" i="23"/>
  <c r="P6909" i="23"/>
  <c r="P6910" i="23"/>
  <c r="P6911" i="23"/>
  <c r="P6912" i="23"/>
  <c r="P6913" i="23"/>
  <c r="P6914" i="23"/>
  <c r="P6915" i="23"/>
  <c r="P6916" i="23"/>
  <c r="P6917" i="23"/>
  <c r="P6918" i="23"/>
  <c r="P6919" i="23"/>
  <c r="P6920" i="23"/>
  <c r="P6921" i="23"/>
  <c r="P6922" i="23"/>
  <c r="P6923" i="23"/>
  <c r="P6924" i="23"/>
  <c r="P6925" i="23"/>
  <c r="P6926" i="23"/>
  <c r="P6927" i="23"/>
  <c r="P6928" i="23"/>
  <c r="P6929" i="23"/>
  <c r="P6930" i="23"/>
  <c r="P6931" i="23"/>
  <c r="P6932" i="23"/>
  <c r="P6933" i="23"/>
  <c r="P6934" i="23"/>
  <c r="P6935" i="23"/>
  <c r="P6936" i="23"/>
  <c r="P6937" i="23"/>
  <c r="P6938" i="23"/>
  <c r="P6939" i="23"/>
  <c r="P6940" i="23"/>
  <c r="P6941" i="23"/>
  <c r="P6942" i="23"/>
  <c r="P6943" i="23"/>
  <c r="P6944" i="23"/>
  <c r="P6945" i="23"/>
  <c r="P6946" i="23"/>
  <c r="P6947" i="23"/>
  <c r="P6948" i="23"/>
  <c r="P6949" i="23"/>
  <c r="P6950" i="23"/>
  <c r="P6951" i="23"/>
  <c r="P6952" i="23"/>
  <c r="P6953" i="23"/>
  <c r="P6954" i="23"/>
  <c r="P6955" i="23"/>
  <c r="P6956" i="23"/>
  <c r="P6957" i="23"/>
  <c r="P6958" i="23"/>
  <c r="P6959" i="23"/>
  <c r="P6960" i="23"/>
  <c r="P6961" i="23"/>
  <c r="P6962" i="23"/>
  <c r="P6963" i="23"/>
  <c r="P6964" i="23"/>
  <c r="P6965" i="23"/>
  <c r="P6966" i="23"/>
  <c r="P6967" i="23"/>
  <c r="P6968" i="23"/>
  <c r="P6969" i="23"/>
  <c r="P6970" i="23"/>
  <c r="P6971" i="23"/>
  <c r="P6972" i="23"/>
  <c r="P6973" i="23"/>
  <c r="P6974" i="23"/>
  <c r="P6975" i="23"/>
  <c r="P6976" i="23"/>
  <c r="P6977" i="23"/>
  <c r="P6978" i="23"/>
  <c r="P6979" i="23"/>
  <c r="P6980" i="23"/>
  <c r="P6981" i="23"/>
  <c r="P6982" i="23"/>
  <c r="P6983" i="23"/>
  <c r="P6984" i="23"/>
  <c r="P6985" i="23"/>
  <c r="P6986" i="23"/>
  <c r="P6987" i="23"/>
  <c r="P6988" i="23"/>
  <c r="P6989" i="23"/>
  <c r="P6990" i="23"/>
  <c r="P6991" i="23"/>
  <c r="P6992" i="23"/>
  <c r="P6993" i="23"/>
  <c r="P6994" i="23"/>
  <c r="P6995" i="23"/>
  <c r="P6996" i="23"/>
  <c r="P6997" i="23"/>
  <c r="P6998" i="23"/>
  <c r="P6999" i="23"/>
  <c r="P7000" i="23"/>
  <c r="P7001" i="23"/>
  <c r="P7002" i="23"/>
  <c r="P7003" i="23"/>
  <c r="P7004" i="23"/>
  <c r="P7005" i="23"/>
  <c r="P7006" i="23"/>
  <c r="P7007" i="23"/>
  <c r="P7008" i="23"/>
  <c r="P7009" i="23"/>
  <c r="P7010" i="23"/>
  <c r="P7011" i="23"/>
  <c r="P7012" i="23"/>
  <c r="P7013" i="23"/>
  <c r="P7014" i="23"/>
  <c r="P7015" i="23"/>
  <c r="P7016" i="23"/>
  <c r="P7017" i="23"/>
  <c r="P7018" i="23"/>
  <c r="P7019" i="23"/>
  <c r="P7020" i="23"/>
  <c r="P7021" i="23"/>
  <c r="P7022" i="23"/>
  <c r="P7023" i="23"/>
  <c r="P7024" i="23"/>
  <c r="P7025" i="23"/>
  <c r="P7026" i="23"/>
  <c r="P7027" i="23"/>
  <c r="P7028" i="23"/>
  <c r="P7029" i="23"/>
  <c r="P7030" i="23"/>
  <c r="P7031" i="23"/>
  <c r="P7032" i="23"/>
  <c r="P7033" i="23"/>
  <c r="P7034" i="23"/>
  <c r="P7035" i="23"/>
  <c r="P7036" i="23"/>
  <c r="P7037" i="23"/>
  <c r="P7038" i="23"/>
  <c r="P7039" i="23"/>
  <c r="P7040" i="23"/>
  <c r="P7041" i="23"/>
  <c r="P7042" i="23"/>
  <c r="P7043" i="23"/>
  <c r="P7044" i="23"/>
  <c r="P7045" i="23"/>
  <c r="P7046" i="23"/>
  <c r="P7047" i="23"/>
  <c r="P7048" i="23"/>
  <c r="P7049" i="23"/>
  <c r="P7050" i="23"/>
  <c r="P7051" i="23"/>
  <c r="P7052" i="23"/>
  <c r="P7053" i="23"/>
  <c r="P7054" i="23"/>
  <c r="P7055" i="23"/>
  <c r="P7056" i="23"/>
  <c r="P7057" i="23"/>
  <c r="P7058" i="23"/>
  <c r="P7059" i="23"/>
  <c r="P7060" i="23"/>
  <c r="P7061" i="23"/>
  <c r="P7062" i="23"/>
  <c r="P7063" i="23"/>
  <c r="P7064" i="23"/>
  <c r="P7065" i="23"/>
  <c r="P7066" i="23"/>
  <c r="P7067" i="23"/>
  <c r="P7068" i="23"/>
  <c r="P7069" i="23"/>
  <c r="P7070" i="23"/>
  <c r="P7071" i="23"/>
  <c r="P7072" i="23"/>
  <c r="P7073" i="23"/>
  <c r="P7074" i="23"/>
  <c r="P7075" i="23"/>
  <c r="P7076" i="23"/>
  <c r="P7077" i="23"/>
  <c r="P7078" i="23"/>
  <c r="P7079" i="23"/>
  <c r="P7080" i="23"/>
  <c r="P7081" i="23"/>
  <c r="P7082" i="23"/>
  <c r="P7083" i="23"/>
  <c r="P7084" i="23"/>
  <c r="P7085" i="23"/>
  <c r="P7086" i="23"/>
  <c r="P7087" i="23"/>
  <c r="P7088" i="23"/>
  <c r="P7089" i="23"/>
  <c r="P7090" i="23"/>
  <c r="P7091" i="23"/>
  <c r="P7092" i="23"/>
  <c r="P7093" i="23"/>
  <c r="P7094" i="23"/>
  <c r="P7095" i="23"/>
  <c r="P7096" i="23"/>
  <c r="P7097" i="23"/>
  <c r="P7098" i="23"/>
  <c r="P7099" i="23"/>
  <c r="P7100" i="23"/>
  <c r="P7101" i="23"/>
  <c r="P7102" i="23"/>
  <c r="P7103" i="23"/>
  <c r="P7104" i="23"/>
  <c r="P7105" i="23"/>
  <c r="P7106" i="23"/>
  <c r="P7107" i="23"/>
  <c r="P7108" i="23"/>
  <c r="P7109" i="23"/>
  <c r="P7110" i="23"/>
  <c r="P7111" i="23"/>
  <c r="P7112" i="23"/>
  <c r="P7113" i="23"/>
  <c r="P7114" i="23"/>
  <c r="P7115" i="23"/>
  <c r="P7116" i="23"/>
  <c r="P7117" i="23"/>
  <c r="P7118" i="23"/>
  <c r="P7119" i="23"/>
  <c r="P7120" i="23"/>
  <c r="P7121" i="23"/>
  <c r="P7122" i="23"/>
  <c r="P7123" i="23"/>
  <c r="P7124" i="23"/>
  <c r="P7125" i="23"/>
  <c r="P7126" i="23"/>
  <c r="P7127" i="23"/>
  <c r="P7128" i="23"/>
  <c r="P7129" i="23"/>
  <c r="P7130" i="23"/>
  <c r="P7131" i="23"/>
  <c r="P7132" i="23"/>
  <c r="P7133" i="23"/>
  <c r="P7134" i="23"/>
  <c r="P7135" i="23"/>
  <c r="P7136" i="23"/>
  <c r="P7137" i="23"/>
  <c r="P7138" i="23"/>
  <c r="P7139" i="23"/>
  <c r="P7140" i="23"/>
  <c r="P7141" i="23"/>
  <c r="P7142" i="23"/>
  <c r="P7143" i="23"/>
  <c r="P7144" i="23"/>
  <c r="P7145" i="23"/>
  <c r="P7146" i="23"/>
  <c r="P7147" i="23"/>
  <c r="P7148" i="23"/>
  <c r="P7149" i="23"/>
  <c r="P7150" i="23"/>
  <c r="P7151" i="23"/>
  <c r="P7152" i="23"/>
  <c r="P7153" i="23"/>
  <c r="P7154" i="23"/>
  <c r="P7155" i="23"/>
  <c r="P7156" i="23"/>
  <c r="P7157" i="23"/>
  <c r="P7158" i="23"/>
  <c r="P7159" i="23"/>
  <c r="P7160" i="23"/>
  <c r="P7161" i="23"/>
  <c r="P7162" i="23"/>
  <c r="P7163" i="23"/>
  <c r="P7164" i="23"/>
  <c r="P7165" i="23"/>
  <c r="P7166" i="23"/>
  <c r="P7167" i="23"/>
  <c r="P7168" i="23"/>
  <c r="P7169" i="23"/>
  <c r="P7170" i="23"/>
  <c r="P7171" i="23"/>
  <c r="P7172" i="23"/>
  <c r="P7173" i="23"/>
  <c r="P7174" i="23"/>
  <c r="P7175" i="23"/>
  <c r="P7176" i="23"/>
  <c r="P7177" i="23"/>
  <c r="P7178" i="23"/>
  <c r="P7179" i="23"/>
  <c r="P7180" i="23"/>
  <c r="P7181" i="23"/>
  <c r="P7182" i="23"/>
  <c r="P7183" i="23"/>
  <c r="P7184" i="23"/>
  <c r="P7185" i="23"/>
  <c r="P7186" i="23"/>
  <c r="P7187" i="23"/>
  <c r="P7188" i="23"/>
  <c r="P7189" i="23"/>
  <c r="P7190" i="23"/>
  <c r="P7191" i="23"/>
  <c r="P7192" i="23"/>
  <c r="P7193" i="23"/>
  <c r="P7194" i="23"/>
  <c r="P7195" i="23"/>
  <c r="P7196" i="23"/>
  <c r="P7197" i="23"/>
  <c r="P7198" i="23"/>
  <c r="P7199" i="23"/>
  <c r="P7200" i="23"/>
  <c r="P7201" i="23"/>
  <c r="P7202" i="23"/>
  <c r="P7203" i="23"/>
  <c r="P7204" i="23"/>
  <c r="P7205" i="23"/>
  <c r="P7206" i="23"/>
  <c r="P7207" i="23"/>
  <c r="P7208" i="23"/>
  <c r="P7209" i="23"/>
  <c r="P7210" i="23"/>
  <c r="P7211" i="23"/>
  <c r="P7212" i="23"/>
  <c r="P7213" i="23"/>
  <c r="P7214" i="23"/>
  <c r="P7215" i="23"/>
  <c r="P7216" i="23"/>
  <c r="P7217" i="23"/>
  <c r="P7218" i="23"/>
  <c r="P7219" i="23"/>
  <c r="P7220" i="23"/>
  <c r="P7221" i="23"/>
  <c r="P7222" i="23"/>
  <c r="P7223" i="23"/>
  <c r="P7224" i="23"/>
  <c r="P7225" i="23"/>
  <c r="P7226" i="23"/>
  <c r="P7227" i="23"/>
  <c r="P7228" i="23"/>
  <c r="P7229" i="23"/>
  <c r="P7230" i="23"/>
  <c r="P7231" i="23"/>
  <c r="P7232" i="23"/>
  <c r="P7233" i="23"/>
  <c r="P7234" i="23"/>
  <c r="P7235" i="23"/>
  <c r="P7236" i="23"/>
  <c r="P7237" i="23"/>
  <c r="P7238" i="23"/>
  <c r="P7239" i="23"/>
  <c r="P7240" i="23"/>
  <c r="P7241" i="23"/>
  <c r="P7242" i="23"/>
  <c r="P7243" i="23"/>
  <c r="P7244" i="23"/>
  <c r="P7245" i="23"/>
  <c r="P7246" i="23"/>
  <c r="P7247" i="23"/>
  <c r="P7248" i="23"/>
  <c r="P7249" i="23"/>
  <c r="P7250" i="23"/>
  <c r="P7251" i="23"/>
  <c r="P7252" i="23"/>
  <c r="P7253" i="23"/>
  <c r="P7254" i="23"/>
  <c r="P7255" i="23"/>
  <c r="P7256" i="23"/>
  <c r="P7257" i="23"/>
  <c r="P7258" i="23"/>
  <c r="P7259" i="23"/>
  <c r="P7260" i="23"/>
  <c r="P7261" i="23"/>
  <c r="P7262" i="23"/>
  <c r="P7263" i="23"/>
  <c r="P7264" i="23"/>
  <c r="P7265" i="23"/>
  <c r="P7266" i="23"/>
  <c r="P7267" i="23"/>
  <c r="P7268" i="23"/>
  <c r="P7269" i="23"/>
  <c r="P7270" i="23"/>
  <c r="P7271" i="23"/>
  <c r="P7272" i="23"/>
  <c r="P7273" i="23"/>
  <c r="P7274" i="23"/>
  <c r="P7275" i="23"/>
  <c r="P7276" i="23"/>
  <c r="P7277" i="23"/>
  <c r="P7278" i="23"/>
  <c r="P7279" i="23"/>
  <c r="P7280" i="23"/>
  <c r="P7281" i="23"/>
  <c r="P7282" i="23"/>
  <c r="P7283" i="23"/>
  <c r="P7284" i="23"/>
  <c r="P7285" i="23"/>
  <c r="P7286" i="23"/>
  <c r="P7287" i="23"/>
  <c r="P7288" i="23"/>
  <c r="P7289" i="23"/>
  <c r="P7290" i="23"/>
  <c r="P7291" i="23"/>
  <c r="P7292" i="23"/>
  <c r="P7293" i="23"/>
  <c r="P7294" i="23"/>
  <c r="P7295" i="23"/>
  <c r="P7296" i="23"/>
  <c r="P7297" i="23"/>
  <c r="P7298" i="23"/>
  <c r="P7299" i="23"/>
  <c r="P7300" i="23"/>
  <c r="P7301" i="23"/>
  <c r="P7302" i="23"/>
  <c r="P7303" i="23"/>
  <c r="P7304" i="23"/>
  <c r="P7305" i="23"/>
  <c r="P7306" i="23"/>
  <c r="P7307" i="23"/>
  <c r="P7308" i="23"/>
  <c r="P7309" i="23"/>
  <c r="P7310" i="23"/>
  <c r="P7311" i="23"/>
  <c r="P7312" i="23"/>
  <c r="P7313" i="23"/>
  <c r="P7314" i="23"/>
  <c r="P7315" i="23"/>
  <c r="P7316" i="23"/>
  <c r="P7317" i="23"/>
  <c r="P7318" i="23"/>
  <c r="P7319" i="23"/>
  <c r="P7320" i="23"/>
  <c r="P7321" i="23"/>
  <c r="P7322" i="23"/>
  <c r="P7323" i="23"/>
  <c r="P7324" i="23"/>
  <c r="P7325" i="23"/>
  <c r="P7326" i="23"/>
  <c r="P7327" i="23"/>
  <c r="P7328" i="23"/>
  <c r="P7329" i="23"/>
  <c r="P7330" i="23"/>
  <c r="P7331" i="23"/>
  <c r="P7332" i="23"/>
  <c r="P7333" i="23"/>
  <c r="P7334" i="23"/>
  <c r="P7335" i="23"/>
  <c r="P7336" i="23"/>
  <c r="P7337" i="23"/>
  <c r="P7338" i="23"/>
  <c r="P7339" i="23"/>
  <c r="P7340" i="23"/>
  <c r="P7341" i="23"/>
  <c r="P7342" i="23"/>
  <c r="P7343" i="23"/>
  <c r="P7344" i="23"/>
  <c r="P7345" i="23"/>
  <c r="P7346" i="23"/>
  <c r="P7347" i="23"/>
  <c r="P7348" i="23"/>
  <c r="P7349" i="23"/>
  <c r="P7350" i="23"/>
  <c r="P7351" i="23"/>
  <c r="P7352" i="23"/>
  <c r="P7353" i="23"/>
  <c r="P7354" i="23"/>
  <c r="P7355" i="23"/>
  <c r="P7356" i="23"/>
  <c r="P7357" i="23"/>
  <c r="P7358" i="23"/>
  <c r="P7359" i="23"/>
  <c r="P7360" i="23"/>
  <c r="P7361" i="23"/>
  <c r="P7362" i="23"/>
  <c r="P7363" i="23"/>
  <c r="P7364" i="23"/>
  <c r="P7365" i="23"/>
  <c r="P7366" i="23"/>
  <c r="P7367" i="23"/>
  <c r="P7368" i="23"/>
  <c r="P7369" i="23"/>
  <c r="P7370" i="23"/>
  <c r="P7371" i="23"/>
  <c r="P7372" i="23"/>
  <c r="P7373" i="23"/>
  <c r="P7374" i="23"/>
  <c r="P7375" i="23"/>
  <c r="P7376" i="23"/>
  <c r="P7377" i="23"/>
  <c r="P7378" i="23"/>
  <c r="P7379" i="23"/>
  <c r="P7380" i="23"/>
  <c r="P7381" i="23"/>
  <c r="P7382" i="23"/>
  <c r="P7383" i="23"/>
  <c r="P7384" i="23"/>
  <c r="P7385" i="23"/>
  <c r="P7386" i="23"/>
  <c r="P7387" i="23"/>
  <c r="P7388" i="23"/>
  <c r="P7389" i="23"/>
  <c r="P7390" i="23"/>
  <c r="P7391" i="23"/>
  <c r="P7392" i="23"/>
  <c r="P7393" i="23"/>
  <c r="P7394" i="23"/>
  <c r="P7395" i="23"/>
  <c r="P7396" i="23"/>
  <c r="P7397" i="23"/>
  <c r="P7398" i="23"/>
  <c r="P7399" i="23"/>
  <c r="P7400" i="23"/>
  <c r="P7401" i="23"/>
  <c r="P7402" i="23"/>
  <c r="P7403" i="23"/>
  <c r="P7404" i="23"/>
  <c r="P7405" i="23"/>
  <c r="P7406" i="23"/>
  <c r="P7407" i="23"/>
  <c r="P7408" i="23"/>
  <c r="P7409" i="23"/>
  <c r="P7410" i="23"/>
  <c r="P7411" i="23"/>
  <c r="P7412" i="23"/>
  <c r="P7413" i="23"/>
  <c r="P7414" i="23"/>
  <c r="P7415" i="23"/>
  <c r="P7416" i="23"/>
  <c r="P7417" i="23"/>
  <c r="P7418" i="23"/>
  <c r="P7419" i="23"/>
  <c r="P7420" i="23"/>
  <c r="P7421" i="23"/>
  <c r="P7422" i="23"/>
  <c r="P7423" i="23"/>
  <c r="P7424" i="23"/>
  <c r="P7425" i="23"/>
  <c r="P7426" i="23"/>
  <c r="P7427" i="23"/>
  <c r="P7428" i="23"/>
  <c r="P7429" i="23"/>
  <c r="P7430" i="23"/>
  <c r="P7431" i="23"/>
  <c r="P7432" i="23"/>
  <c r="P7433" i="23"/>
  <c r="P7434" i="23"/>
  <c r="P7435" i="23"/>
  <c r="P7436" i="23"/>
  <c r="P7437" i="23"/>
  <c r="P7438" i="23"/>
  <c r="P7439" i="23"/>
  <c r="P7440" i="23"/>
  <c r="P7441" i="23"/>
  <c r="P7442" i="23"/>
  <c r="P7443" i="23"/>
  <c r="P7444" i="23"/>
  <c r="P7445" i="23"/>
  <c r="P7446" i="23"/>
  <c r="P7447" i="23"/>
  <c r="P7448" i="23"/>
  <c r="P7449" i="23"/>
  <c r="P7450" i="23"/>
  <c r="P7451" i="23"/>
  <c r="P7452" i="23"/>
  <c r="P7453" i="23"/>
  <c r="P7454" i="23"/>
  <c r="P7455" i="23"/>
  <c r="P7456" i="23"/>
  <c r="P7457" i="23"/>
  <c r="P7458" i="23"/>
  <c r="P7459" i="23"/>
  <c r="P7460" i="23"/>
  <c r="P7461" i="23"/>
  <c r="P7462" i="23"/>
  <c r="P7463" i="23"/>
  <c r="P7464" i="23"/>
  <c r="P7465" i="23"/>
  <c r="P7466" i="23"/>
  <c r="P7467" i="23"/>
  <c r="P7468" i="23"/>
  <c r="P7469" i="23"/>
  <c r="P7470" i="23"/>
  <c r="P7471" i="23"/>
  <c r="P7472" i="23"/>
  <c r="P7473" i="23"/>
  <c r="P7474" i="23"/>
  <c r="P7475" i="23"/>
  <c r="P7476" i="23"/>
  <c r="P7477" i="23"/>
  <c r="P7478" i="23"/>
  <c r="P7479" i="23"/>
  <c r="P7480" i="23"/>
  <c r="P7481" i="23"/>
  <c r="P7482" i="23"/>
  <c r="P7483" i="23"/>
  <c r="P7484" i="23"/>
  <c r="P7485" i="23"/>
  <c r="P7486" i="23"/>
  <c r="P7487" i="23"/>
  <c r="P7488" i="23"/>
  <c r="P7489" i="23"/>
  <c r="P7490" i="23"/>
  <c r="P7491" i="23"/>
  <c r="P7492" i="23"/>
  <c r="P7493" i="23"/>
  <c r="P7494" i="23"/>
  <c r="P7495" i="23"/>
  <c r="P7496" i="23"/>
  <c r="P7497" i="23"/>
  <c r="P7498" i="23"/>
  <c r="P7499" i="23"/>
  <c r="P7500" i="23"/>
  <c r="P7501" i="23"/>
  <c r="P7502" i="23"/>
  <c r="P7503" i="23"/>
  <c r="P7504" i="23"/>
  <c r="P7505" i="23"/>
  <c r="P7506" i="23"/>
  <c r="P7507" i="23"/>
  <c r="P7508" i="23"/>
  <c r="P7509" i="23"/>
  <c r="P7510" i="23"/>
  <c r="P7511" i="23"/>
  <c r="P7512" i="23"/>
  <c r="P7513" i="23"/>
  <c r="P7514" i="23"/>
  <c r="P7515" i="23"/>
  <c r="P7516" i="23"/>
  <c r="P7517" i="23"/>
  <c r="P7518" i="23"/>
  <c r="P7519" i="23"/>
  <c r="P7520" i="23"/>
  <c r="P7521" i="23"/>
  <c r="P7522" i="23"/>
  <c r="P7523" i="23"/>
  <c r="P7524" i="23"/>
  <c r="P7525" i="23"/>
  <c r="P7526" i="23"/>
  <c r="P7527" i="23"/>
  <c r="P7528" i="23"/>
  <c r="P7529" i="23"/>
  <c r="P7530" i="23"/>
  <c r="P7531" i="23"/>
  <c r="P7532" i="23"/>
  <c r="P7533" i="23"/>
  <c r="P7534" i="23"/>
  <c r="P7535" i="23"/>
  <c r="P7536" i="23"/>
  <c r="P7537" i="23"/>
  <c r="P7538" i="23"/>
  <c r="P7539" i="23"/>
  <c r="P7540" i="23"/>
  <c r="P7541" i="23"/>
  <c r="P7542" i="23"/>
  <c r="P7543" i="23"/>
  <c r="P7544" i="23"/>
  <c r="P7545" i="23"/>
  <c r="P7546" i="23"/>
  <c r="P7547" i="23"/>
  <c r="P7548" i="23"/>
  <c r="P7549" i="23"/>
  <c r="P7550" i="23"/>
  <c r="P7551" i="23"/>
  <c r="P7552" i="23"/>
  <c r="P7553" i="23"/>
  <c r="P7554" i="23"/>
  <c r="P7555" i="23"/>
  <c r="P7556" i="23"/>
  <c r="P7557" i="23"/>
  <c r="P7558" i="23"/>
  <c r="P7559" i="23"/>
  <c r="P7560" i="23"/>
  <c r="P7561" i="23"/>
  <c r="P7562" i="23"/>
  <c r="P7563" i="23"/>
  <c r="P7564" i="23"/>
  <c r="P7565" i="23"/>
  <c r="P7566" i="23"/>
  <c r="P7567" i="23"/>
  <c r="P7568" i="23"/>
  <c r="P7569" i="23"/>
  <c r="P7570" i="23"/>
  <c r="P7571" i="23"/>
  <c r="P7572" i="23"/>
  <c r="P7573" i="23"/>
  <c r="P7574" i="23"/>
  <c r="P7575" i="23"/>
  <c r="P7576" i="23"/>
  <c r="P7577" i="23"/>
  <c r="P7578" i="23"/>
  <c r="P7579" i="23"/>
  <c r="P7580" i="23"/>
  <c r="P7581" i="23"/>
  <c r="P7582" i="23"/>
  <c r="P7583" i="23"/>
  <c r="P7584" i="23"/>
  <c r="P7585" i="23"/>
  <c r="P7586" i="23"/>
  <c r="P7587" i="23"/>
  <c r="P7588" i="23"/>
  <c r="P7589" i="23"/>
  <c r="P7590" i="23"/>
  <c r="P7591" i="23"/>
  <c r="P7592" i="23"/>
  <c r="P7593" i="23"/>
  <c r="P7594" i="23"/>
  <c r="P7595" i="23"/>
  <c r="P7596" i="23"/>
  <c r="P7597" i="23"/>
  <c r="P7598" i="23"/>
  <c r="P7599" i="23"/>
  <c r="P7600" i="23"/>
  <c r="P7601" i="23"/>
  <c r="P7602" i="23"/>
  <c r="P7603" i="23"/>
  <c r="P7604" i="23"/>
  <c r="P7605" i="23"/>
  <c r="P7606" i="23"/>
  <c r="P7607" i="23"/>
  <c r="P7608" i="23"/>
  <c r="P7609" i="23"/>
  <c r="P7610" i="23"/>
  <c r="P7611" i="23"/>
  <c r="P7612" i="23"/>
  <c r="P7613" i="23"/>
  <c r="P7614" i="23"/>
  <c r="P7615" i="23"/>
  <c r="P7616" i="23"/>
  <c r="P7617" i="23"/>
  <c r="P7618" i="23"/>
  <c r="P7619" i="23"/>
  <c r="P7620" i="23"/>
  <c r="P7621" i="23"/>
  <c r="P7622" i="23"/>
  <c r="P7623" i="23"/>
  <c r="P7624" i="23"/>
  <c r="P7625" i="23"/>
  <c r="P7626" i="23"/>
  <c r="P7627" i="23"/>
  <c r="P7628" i="23"/>
  <c r="P7629" i="23"/>
  <c r="P7630" i="23"/>
  <c r="P7631" i="23"/>
  <c r="P7632" i="23"/>
  <c r="P7633" i="23"/>
  <c r="P7634" i="23"/>
  <c r="P7635" i="23"/>
  <c r="P7636" i="23"/>
  <c r="P7637" i="23"/>
  <c r="P7638" i="23"/>
  <c r="P7639" i="23"/>
  <c r="P7640" i="23"/>
  <c r="P7641" i="23"/>
  <c r="P7642" i="23"/>
  <c r="P7643" i="23"/>
  <c r="P7644" i="23"/>
  <c r="P7645" i="23"/>
  <c r="P7646" i="23"/>
  <c r="P7647" i="23"/>
  <c r="P7648" i="23"/>
  <c r="P7649" i="23"/>
  <c r="P7650" i="23"/>
  <c r="P7651" i="23"/>
  <c r="P7652" i="23"/>
  <c r="P7653" i="23"/>
  <c r="P7654" i="23"/>
  <c r="P7655" i="23"/>
  <c r="P7656" i="23"/>
  <c r="P7657" i="23"/>
  <c r="P7658" i="23"/>
  <c r="P7659" i="23"/>
  <c r="P7660" i="23"/>
  <c r="P7661" i="23"/>
  <c r="P7662" i="23"/>
  <c r="P7663" i="23"/>
  <c r="P7664" i="23"/>
  <c r="P7665" i="23"/>
  <c r="P7666" i="23"/>
  <c r="P7667" i="23"/>
  <c r="P7668" i="23"/>
  <c r="P7669" i="23"/>
  <c r="P7670" i="23"/>
  <c r="P7671" i="23"/>
  <c r="P7672" i="23"/>
  <c r="P7673" i="23"/>
  <c r="P7674" i="23"/>
  <c r="P7675" i="23"/>
  <c r="P7676" i="23"/>
  <c r="P7677" i="23"/>
  <c r="P7678" i="23"/>
  <c r="P7679" i="23"/>
  <c r="P7680" i="23"/>
  <c r="P7681" i="23"/>
  <c r="P7682" i="23"/>
  <c r="P7683" i="23"/>
  <c r="P7684" i="23"/>
  <c r="P7685" i="23"/>
  <c r="P7686" i="23"/>
  <c r="P7687" i="23"/>
  <c r="P7688" i="23"/>
  <c r="P7689" i="23"/>
  <c r="P7690" i="23"/>
  <c r="P7691" i="23"/>
  <c r="P7692" i="23"/>
  <c r="P7693" i="23"/>
  <c r="P7694" i="23"/>
  <c r="P7695" i="23"/>
  <c r="P7696" i="23"/>
  <c r="P7697" i="23"/>
  <c r="P7698" i="23"/>
  <c r="P7699" i="23"/>
  <c r="P7700" i="23"/>
  <c r="P7701" i="23"/>
  <c r="P7702" i="23"/>
  <c r="P7703" i="23"/>
  <c r="P7704" i="23"/>
  <c r="P7705" i="23"/>
  <c r="P7706" i="23"/>
  <c r="P7707" i="23"/>
  <c r="P7708" i="23"/>
  <c r="P7709" i="23"/>
  <c r="P7710" i="23"/>
  <c r="P7711" i="23"/>
  <c r="P7712" i="23"/>
  <c r="P7713" i="23"/>
  <c r="P7714" i="23"/>
  <c r="P7715" i="23"/>
  <c r="P7716" i="23"/>
  <c r="P7717" i="23"/>
  <c r="P7718" i="23"/>
  <c r="P7719" i="23"/>
  <c r="P7720" i="23"/>
  <c r="P7721" i="23"/>
  <c r="P7722" i="23"/>
  <c r="P7723" i="23"/>
  <c r="P7724" i="23"/>
  <c r="P7725" i="23"/>
  <c r="P7726" i="23"/>
  <c r="P7727" i="23"/>
  <c r="P7728" i="23"/>
  <c r="P7729" i="23"/>
  <c r="P7730" i="23"/>
  <c r="P7731" i="23"/>
  <c r="P7732" i="23"/>
  <c r="P7733" i="23"/>
  <c r="P7734" i="23"/>
  <c r="P7735" i="23"/>
  <c r="P7736" i="23"/>
  <c r="P7737" i="23"/>
  <c r="P7738" i="23"/>
  <c r="P7739" i="23"/>
  <c r="P7740" i="23"/>
  <c r="P7741" i="23"/>
  <c r="P7742" i="23"/>
  <c r="P7743" i="23"/>
  <c r="P7744" i="23"/>
  <c r="P7745" i="23"/>
  <c r="P7746" i="23"/>
  <c r="P7747" i="23"/>
  <c r="P7748" i="23"/>
  <c r="P7749" i="23"/>
  <c r="P7750" i="23"/>
  <c r="P7751" i="23"/>
  <c r="P7752" i="23"/>
  <c r="P7753" i="23"/>
  <c r="P7754" i="23"/>
  <c r="P7755" i="23"/>
  <c r="P7756" i="23"/>
  <c r="P7757" i="23"/>
  <c r="P7758" i="23"/>
  <c r="P7759" i="23"/>
  <c r="P7760" i="23"/>
  <c r="P7761" i="23"/>
  <c r="P7762" i="23"/>
  <c r="P7763" i="23"/>
  <c r="P7764" i="23"/>
  <c r="P7765" i="23"/>
  <c r="P7766" i="23"/>
  <c r="P7767" i="23"/>
  <c r="P7768" i="23"/>
  <c r="P7769" i="23"/>
  <c r="P7770" i="23"/>
  <c r="P7771" i="23"/>
  <c r="P7772" i="23"/>
  <c r="P7773" i="23"/>
  <c r="P7774" i="23"/>
  <c r="P7775" i="23"/>
  <c r="P7776" i="23"/>
  <c r="P7777" i="23"/>
  <c r="P7778" i="23"/>
  <c r="P7779" i="23"/>
  <c r="P7780" i="23"/>
  <c r="P7781" i="23"/>
  <c r="P7782" i="23"/>
  <c r="P7783" i="23"/>
  <c r="P7784" i="23"/>
  <c r="P7785" i="23"/>
  <c r="P7786" i="23"/>
  <c r="P7787" i="23"/>
  <c r="P7788" i="23"/>
  <c r="P7789" i="23"/>
  <c r="P7790" i="23"/>
  <c r="P7791" i="23"/>
  <c r="P7792" i="23"/>
  <c r="P7793" i="23"/>
  <c r="P7794" i="23"/>
  <c r="P7795" i="23"/>
  <c r="P7796" i="23"/>
  <c r="P7797" i="23"/>
  <c r="P7798" i="23"/>
  <c r="P7799" i="23"/>
  <c r="P7800" i="23"/>
  <c r="P7801" i="23"/>
  <c r="P7802" i="23"/>
  <c r="P7803" i="23"/>
  <c r="P7804" i="23"/>
  <c r="P7805" i="23"/>
  <c r="P7806" i="23"/>
  <c r="P7807" i="23"/>
  <c r="P7808" i="23"/>
  <c r="P7809" i="23"/>
  <c r="P7810" i="23"/>
  <c r="P7811" i="23"/>
  <c r="P7812" i="23"/>
  <c r="P7813" i="23"/>
  <c r="P7814" i="23"/>
  <c r="P7815" i="23"/>
  <c r="P7816" i="23"/>
  <c r="P7817" i="23"/>
  <c r="P7818" i="23"/>
  <c r="P7819" i="23"/>
  <c r="P7820" i="23"/>
  <c r="P7821" i="23"/>
  <c r="P7822" i="23"/>
  <c r="P7823" i="23"/>
  <c r="P7824" i="23"/>
  <c r="P7825" i="23"/>
  <c r="P7826" i="23"/>
  <c r="P7827" i="23"/>
  <c r="P7828" i="23"/>
  <c r="P7829" i="23"/>
  <c r="P7830" i="23"/>
  <c r="P7831" i="23"/>
  <c r="P7832" i="23"/>
  <c r="P7833" i="23"/>
  <c r="P7834" i="23"/>
  <c r="P7835" i="23"/>
  <c r="P7836" i="23"/>
  <c r="P7837" i="23"/>
  <c r="P7838" i="23"/>
  <c r="P7839" i="23"/>
  <c r="P7840" i="23"/>
  <c r="P7841" i="23"/>
  <c r="P7842" i="23"/>
  <c r="P7843" i="23"/>
  <c r="P7844" i="23"/>
  <c r="P7845" i="23"/>
  <c r="P7846" i="23"/>
  <c r="P7847" i="23"/>
  <c r="P7848" i="23"/>
  <c r="P7849" i="23"/>
  <c r="P7850" i="23"/>
  <c r="P7851" i="23"/>
  <c r="P7852" i="23"/>
  <c r="P7853" i="23"/>
  <c r="P7854" i="23"/>
  <c r="P7855" i="23"/>
  <c r="P7856" i="23"/>
  <c r="P7857" i="23"/>
  <c r="P7858" i="23"/>
  <c r="P7859" i="23"/>
  <c r="P7860" i="23"/>
  <c r="P7861" i="23"/>
  <c r="P7862" i="23"/>
  <c r="P7863" i="23"/>
  <c r="P7864" i="23"/>
  <c r="P7865" i="23"/>
  <c r="P7866" i="23"/>
  <c r="P7867" i="23"/>
  <c r="P7868" i="23"/>
  <c r="P7869" i="23"/>
  <c r="P7870" i="23"/>
  <c r="P7871" i="23"/>
  <c r="P7872" i="23"/>
  <c r="P7873" i="23"/>
  <c r="P7874" i="23"/>
  <c r="P7875" i="23"/>
  <c r="P7876" i="23"/>
  <c r="P7877" i="23"/>
  <c r="P7878" i="23"/>
  <c r="P7879" i="23"/>
  <c r="P7880" i="23"/>
  <c r="P7881" i="23"/>
  <c r="P7882" i="23"/>
  <c r="P7883" i="23"/>
  <c r="P7884" i="23"/>
  <c r="P7885" i="23"/>
  <c r="P7886" i="23"/>
  <c r="P7887" i="23"/>
  <c r="P7888" i="23"/>
  <c r="P7889" i="23"/>
  <c r="P7890" i="23"/>
  <c r="P7891" i="23"/>
  <c r="P7892" i="23"/>
  <c r="P7893" i="23"/>
  <c r="P7894" i="23"/>
  <c r="P7895" i="23"/>
  <c r="P7896" i="23"/>
  <c r="P7897" i="23"/>
  <c r="P7898" i="23"/>
  <c r="P7899" i="23"/>
  <c r="P7900" i="23"/>
  <c r="P7901" i="23"/>
  <c r="P7902" i="23"/>
  <c r="P7903" i="23"/>
  <c r="P7904" i="23"/>
  <c r="P7905" i="23"/>
  <c r="P7906" i="23"/>
  <c r="P7907" i="23"/>
  <c r="P7908" i="23"/>
  <c r="P7909" i="23"/>
  <c r="P7910" i="23"/>
  <c r="P7911" i="23"/>
  <c r="P7912" i="23"/>
  <c r="P7913" i="23"/>
  <c r="P7914" i="23"/>
  <c r="P7915" i="23"/>
  <c r="P7916" i="23"/>
  <c r="P7917" i="23"/>
  <c r="P7918" i="23"/>
  <c r="P7919" i="23"/>
  <c r="P7920" i="23"/>
  <c r="P7921" i="23"/>
  <c r="P7922" i="23"/>
  <c r="P7923" i="23"/>
  <c r="P7924" i="23"/>
  <c r="P7925" i="23"/>
  <c r="P7926" i="23"/>
  <c r="P7927" i="23"/>
  <c r="P7928" i="23"/>
  <c r="P7929" i="23"/>
  <c r="P7930" i="23"/>
  <c r="P7931" i="23"/>
  <c r="P7932" i="23"/>
  <c r="P7933" i="23"/>
  <c r="P7934" i="23"/>
  <c r="P7935" i="23"/>
  <c r="P7936" i="23"/>
  <c r="P7937" i="23"/>
  <c r="P7938" i="23"/>
  <c r="P7939" i="23"/>
  <c r="P7940" i="23"/>
  <c r="P7941" i="23"/>
  <c r="P7942" i="23"/>
  <c r="P7943" i="23"/>
  <c r="P7944" i="23"/>
  <c r="P7945" i="23"/>
  <c r="P7946" i="23"/>
  <c r="P7947" i="23"/>
  <c r="P7948" i="23"/>
  <c r="P7949" i="23"/>
  <c r="P7950" i="23"/>
  <c r="P7951" i="23"/>
  <c r="P7952" i="23"/>
  <c r="P7953" i="23"/>
  <c r="P7954" i="23"/>
  <c r="P7955" i="23"/>
  <c r="P7956" i="23"/>
  <c r="P7957" i="23"/>
  <c r="P7958" i="23"/>
  <c r="P7959" i="23"/>
  <c r="P7960" i="23"/>
  <c r="P7961" i="23"/>
  <c r="P7962" i="23"/>
  <c r="P7963" i="23"/>
  <c r="P7964" i="23"/>
  <c r="P7965" i="23"/>
  <c r="P7966" i="23"/>
  <c r="P7967" i="23"/>
  <c r="P7968" i="23"/>
  <c r="P7969" i="23"/>
  <c r="P7970" i="23"/>
  <c r="P7971" i="23"/>
  <c r="P7972" i="23"/>
  <c r="P7973" i="23"/>
  <c r="P7974" i="23"/>
  <c r="P7975" i="23"/>
  <c r="P7976" i="23"/>
  <c r="P7977" i="23"/>
  <c r="P7978" i="23"/>
  <c r="P7979" i="23"/>
  <c r="P7980" i="23"/>
  <c r="P7981" i="23"/>
  <c r="P7982" i="23"/>
  <c r="P7983" i="23"/>
  <c r="P7984" i="23"/>
  <c r="P7985" i="23"/>
  <c r="P7986" i="23"/>
  <c r="P7987" i="23"/>
  <c r="P7988" i="23"/>
  <c r="P7989" i="23"/>
  <c r="P7990" i="23"/>
  <c r="P7991" i="23"/>
  <c r="P7992" i="23"/>
  <c r="P7993" i="23"/>
  <c r="P7994" i="23"/>
  <c r="P7995" i="23"/>
  <c r="P7996" i="23"/>
  <c r="P7997" i="23"/>
  <c r="P7998" i="23"/>
  <c r="P7999" i="23"/>
  <c r="P8000" i="23"/>
  <c r="P8001" i="23"/>
  <c r="P8002" i="23"/>
  <c r="P8003" i="23"/>
  <c r="P8004" i="23"/>
  <c r="P8005" i="23"/>
  <c r="P8006" i="23"/>
  <c r="P8007" i="23"/>
  <c r="P8008" i="23"/>
  <c r="P8009" i="23"/>
  <c r="P8010" i="23"/>
  <c r="P8011" i="23"/>
  <c r="P8012" i="23"/>
  <c r="P8013" i="23"/>
  <c r="P8014" i="23"/>
  <c r="P8015" i="23"/>
  <c r="P8016" i="23"/>
  <c r="P8017" i="23"/>
  <c r="P8018" i="23"/>
  <c r="P8019" i="23"/>
  <c r="P8020" i="23"/>
  <c r="P8021" i="23"/>
  <c r="P8022" i="23"/>
  <c r="P8023" i="23"/>
  <c r="P8024" i="23"/>
  <c r="P8025" i="23"/>
  <c r="P8026" i="23"/>
  <c r="P8027" i="23"/>
  <c r="P8028" i="23"/>
  <c r="P8029" i="23"/>
  <c r="P8030" i="23"/>
  <c r="P8031" i="23"/>
  <c r="P8032" i="23"/>
  <c r="P8033" i="23"/>
  <c r="P8034" i="23"/>
  <c r="P8035" i="23"/>
  <c r="P8036" i="23"/>
  <c r="P8037" i="23"/>
  <c r="P8038" i="23"/>
  <c r="P8039" i="23"/>
  <c r="P8040" i="23"/>
  <c r="P8041" i="23"/>
  <c r="P8042" i="23"/>
  <c r="P8043" i="23"/>
  <c r="P8044" i="23"/>
  <c r="P8045" i="23"/>
  <c r="P8046" i="23"/>
  <c r="P8047" i="23"/>
  <c r="P8048" i="23"/>
  <c r="P8049" i="23"/>
  <c r="P8050" i="23"/>
  <c r="P8051" i="23"/>
  <c r="P8052" i="23"/>
  <c r="P8053" i="23"/>
  <c r="P8054" i="23"/>
  <c r="P8055" i="23"/>
  <c r="P8056" i="23"/>
  <c r="P8057" i="23"/>
  <c r="P8058" i="23"/>
  <c r="P8059" i="23"/>
  <c r="P8060" i="23"/>
  <c r="P8061" i="23"/>
  <c r="P8062" i="23"/>
  <c r="P8063" i="23"/>
  <c r="P8064" i="23"/>
  <c r="P8065" i="23"/>
  <c r="P8066" i="23"/>
  <c r="P8067" i="23"/>
  <c r="P8068" i="23"/>
  <c r="P8069" i="23"/>
  <c r="P8070" i="23"/>
  <c r="P8071" i="23"/>
  <c r="P8072" i="23"/>
  <c r="P8073" i="23"/>
  <c r="P8074" i="23"/>
  <c r="P8075" i="23"/>
  <c r="P8076" i="23"/>
  <c r="P8077" i="23"/>
  <c r="P8078" i="23"/>
  <c r="P8079" i="23"/>
  <c r="P8080" i="23"/>
  <c r="P8081" i="23"/>
  <c r="P8082" i="23"/>
  <c r="P8083" i="23"/>
  <c r="P8084" i="23"/>
  <c r="P8085" i="23"/>
  <c r="P8086" i="23"/>
  <c r="P8087" i="23"/>
  <c r="P8088" i="23"/>
  <c r="P8089" i="23"/>
  <c r="P8090" i="23"/>
  <c r="P8091" i="23"/>
  <c r="P8092" i="23"/>
  <c r="P8093" i="23"/>
  <c r="P8094" i="23"/>
  <c r="P8095" i="23"/>
  <c r="P8096" i="23"/>
  <c r="P8097" i="23"/>
  <c r="P8098" i="23"/>
  <c r="P8099" i="23"/>
  <c r="P8100" i="23"/>
  <c r="P8101" i="23"/>
  <c r="P8102" i="23"/>
  <c r="P8103" i="23"/>
  <c r="P8104" i="23"/>
  <c r="P8105" i="23"/>
  <c r="P8106" i="23"/>
  <c r="P8107" i="23"/>
  <c r="P8108" i="23"/>
  <c r="P8109" i="23"/>
  <c r="P8110" i="23"/>
  <c r="P8111" i="23"/>
  <c r="P8112" i="23"/>
  <c r="P8113" i="23"/>
  <c r="P8114" i="23"/>
  <c r="P8115" i="23"/>
  <c r="P8116" i="23"/>
  <c r="P8117" i="23"/>
  <c r="P8118" i="23"/>
  <c r="P8119" i="23"/>
  <c r="P8120" i="23"/>
  <c r="P8121" i="23"/>
  <c r="P8122" i="23"/>
  <c r="P8123" i="23"/>
  <c r="P8124" i="23"/>
  <c r="P8125" i="23"/>
  <c r="P8126" i="23"/>
  <c r="P8127" i="23"/>
  <c r="P8128" i="23"/>
  <c r="P8129" i="23"/>
  <c r="P8130" i="23"/>
  <c r="P8131" i="23"/>
  <c r="P8132" i="23"/>
  <c r="P8133" i="23"/>
  <c r="P8134" i="23"/>
  <c r="P8135" i="23"/>
  <c r="P8136" i="23"/>
  <c r="P8137" i="23"/>
  <c r="P8138" i="23"/>
  <c r="P8139" i="23"/>
  <c r="P8140" i="23"/>
  <c r="P8141" i="23"/>
  <c r="P8142" i="23"/>
  <c r="P8143" i="23"/>
  <c r="P8144" i="23"/>
  <c r="P8145" i="23"/>
  <c r="P8146" i="23"/>
  <c r="P8147" i="23"/>
  <c r="P8148" i="23"/>
  <c r="P8149" i="23"/>
  <c r="P8150" i="23"/>
  <c r="P8151" i="23"/>
  <c r="P8152" i="23"/>
  <c r="P8153" i="23"/>
  <c r="P8154" i="23"/>
  <c r="P8155" i="23"/>
  <c r="P8156" i="23"/>
  <c r="P8157" i="23"/>
  <c r="P8158" i="23"/>
  <c r="P8159" i="23"/>
  <c r="P8160" i="23"/>
  <c r="P8161" i="23"/>
  <c r="P8162" i="23"/>
  <c r="P8163" i="23"/>
  <c r="P8164" i="23"/>
  <c r="P8165" i="23"/>
  <c r="P8166" i="23"/>
  <c r="P8167" i="23"/>
  <c r="P8168" i="23"/>
  <c r="P8169" i="23"/>
  <c r="P8170" i="23"/>
  <c r="P8171" i="23"/>
  <c r="P8172" i="23"/>
  <c r="P8173" i="23"/>
  <c r="P8174" i="23"/>
  <c r="P8175" i="23"/>
  <c r="P8176" i="23"/>
  <c r="P8177" i="23"/>
  <c r="P8178" i="23"/>
  <c r="P8179" i="23"/>
  <c r="P8180" i="23"/>
  <c r="P8181" i="23"/>
  <c r="P8182" i="23"/>
  <c r="P8183" i="23"/>
  <c r="P8184" i="23"/>
  <c r="P8185" i="23"/>
  <c r="P8186" i="23"/>
  <c r="P8187" i="23"/>
  <c r="P8188" i="23"/>
  <c r="P8189" i="23"/>
  <c r="P8190" i="23"/>
  <c r="P8191" i="23"/>
  <c r="P8192" i="23"/>
  <c r="P8193" i="23"/>
  <c r="P8194" i="23"/>
  <c r="P8195" i="23"/>
  <c r="P8196" i="23"/>
  <c r="P8197" i="23"/>
  <c r="P8198" i="23"/>
  <c r="P8199" i="23"/>
  <c r="P8200" i="23"/>
  <c r="P8201" i="23"/>
  <c r="P8202" i="23"/>
  <c r="P8203" i="23"/>
  <c r="P8204" i="23"/>
  <c r="P8205" i="23"/>
  <c r="P8206" i="23"/>
  <c r="P8207" i="23"/>
  <c r="P8208" i="23"/>
  <c r="P8209" i="23"/>
  <c r="P8210" i="23"/>
  <c r="P8211" i="23"/>
  <c r="P8212" i="23"/>
  <c r="P8213" i="23"/>
  <c r="P8214" i="23"/>
  <c r="P8215" i="23"/>
  <c r="P8216" i="23"/>
  <c r="P8217" i="23"/>
  <c r="P8218" i="23"/>
  <c r="P8219" i="23"/>
  <c r="P8220" i="23"/>
  <c r="P8221" i="23"/>
  <c r="P8222" i="23"/>
  <c r="P8223" i="23"/>
  <c r="P8224" i="23"/>
  <c r="P8225" i="23"/>
  <c r="P8226" i="23"/>
  <c r="P8227" i="23"/>
  <c r="P8228" i="23"/>
  <c r="P8229" i="23"/>
  <c r="P8230" i="23"/>
  <c r="P8231" i="23"/>
  <c r="P8232" i="23"/>
  <c r="P8233" i="23"/>
  <c r="P8234" i="23"/>
  <c r="P8235" i="23"/>
  <c r="P8236" i="23"/>
  <c r="P8237" i="23"/>
  <c r="P8238" i="23"/>
  <c r="P8239" i="23"/>
  <c r="P8240" i="23"/>
  <c r="P8241" i="23"/>
  <c r="P8242" i="23"/>
  <c r="P8243" i="23"/>
  <c r="P8244" i="23"/>
  <c r="P8245" i="23"/>
  <c r="P8246" i="23"/>
  <c r="P8247" i="23"/>
  <c r="P8248" i="23"/>
  <c r="P8249" i="23"/>
  <c r="P8250" i="23"/>
  <c r="P8251" i="23"/>
  <c r="P8252" i="23"/>
  <c r="P8253" i="23"/>
  <c r="P8254" i="23"/>
  <c r="P8255" i="23"/>
  <c r="P8256" i="23"/>
  <c r="P8257" i="23"/>
  <c r="P8258" i="23"/>
  <c r="P8259" i="23"/>
  <c r="P8260" i="23"/>
  <c r="P8261" i="23"/>
  <c r="P8262" i="23"/>
  <c r="P8263" i="23"/>
  <c r="P8264" i="23"/>
  <c r="P8265" i="23"/>
  <c r="P8266" i="23"/>
  <c r="P8267" i="23"/>
  <c r="P8268" i="23"/>
  <c r="P8269" i="23"/>
  <c r="P8270" i="23"/>
  <c r="P8271" i="23"/>
  <c r="P8272" i="23"/>
  <c r="P8273" i="23"/>
  <c r="P8274" i="23"/>
  <c r="P8275" i="23"/>
  <c r="P8276" i="23"/>
  <c r="P8277" i="23"/>
  <c r="P8278" i="23"/>
  <c r="P8279" i="23"/>
  <c r="P8280" i="23"/>
  <c r="P8281" i="23"/>
  <c r="P8282" i="23"/>
  <c r="P8283" i="23"/>
  <c r="P8284" i="23"/>
  <c r="P8285" i="23"/>
  <c r="P8286" i="23"/>
  <c r="P8287" i="23"/>
  <c r="P8288" i="23"/>
  <c r="P8289" i="23"/>
  <c r="P8290" i="23"/>
  <c r="P8291" i="23"/>
  <c r="P8292" i="23"/>
  <c r="P8293" i="23"/>
  <c r="P8294" i="23"/>
  <c r="P8295" i="23"/>
  <c r="P8296" i="23"/>
  <c r="P8297" i="23"/>
  <c r="P8298" i="23"/>
  <c r="P8299" i="23"/>
  <c r="P8300" i="23"/>
  <c r="P8301" i="23"/>
  <c r="P8302" i="23"/>
  <c r="P8303" i="23"/>
  <c r="P8304" i="23"/>
  <c r="P8305" i="23"/>
  <c r="P8306" i="23"/>
  <c r="P8307" i="23"/>
  <c r="P8308" i="23"/>
  <c r="P8309" i="23"/>
  <c r="P8310" i="23"/>
  <c r="P8311" i="23"/>
  <c r="P8312" i="23"/>
  <c r="P8313" i="23"/>
  <c r="P8314" i="23"/>
  <c r="P8315" i="23"/>
  <c r="P8316" i="23"/>
  <c r="P8317" i="23"/>
  <c r="P8318" i="23"/>
  <c r="P8319" i="23"/>
  <c r="P8320" i="23"/>
  <c r="P8321" i="23"/>
  <c r="P8322" i="23"/>
  <c r="P8323" i="23"/>
  <c r="P8324" i="23"/>
  <c r="P8325" i="23"/>
  <c r="P8326" i="23"/>
  <c r="P8327" i="23"/>
  <c r="P8328" i="23"/>
  <c r="P8329" i="23"/>
  <c r="P8330" i="23"/>
  <c r="P8331" i="23"/>
  <c r="P8332" i="23"/>
  <c r="P8333" i="23"/>
  <c r="P8334" i="23"/>
  <c r="P8335" i="23"/>
  <c r="P8336" i="23"/>
  <c r="P8337" i="23"/>
  <c r="P8338" i="23"/>
  <c r="P8339" i="23"/>
  <c r="P8340" i="23"/>
  <c r="P8341" i="23"/>
  <c r="P8342" i="23"/>
  <c r="P8343" i="23"/>
  <c r="P8344" i="23"/>
  <c r="P8345" i="23"/>
  <c r="P8346" i="23"/>
  <c r="P8347" i="23"/>
  <c r="P8348" i="23"/>
  <c r="P8349" i="23"/>
  <c r="P8350" i="23"/>
  <c r="P8351" i="23"/>
  <c r="P8352" i="23"/>
  <c r="P8353" i="23"/>
  <c r="P8354" i="23"/>
  <c r="P8355" i="23"/>
  <c r="P8356" i="23"/>
  <c r="P8357" i="23"/>
  <c r="P8358" i="23"/>
  <c r="P8359" i="23"/>
  <c r="P8360" i="23"/>
  <c r="P8361" i="23"/>
  <c r="P8362" i="23"/>
  <c r="P8363" i="23"/>
  <c r="P8364" i="23"/>
  <c r="P8365" i="23"/>
  <c r="P8366" i="23"/>
  <c r="P8367" i="23"/>
  <c r="P8368" i="23"/>
  <c r="P8369" i="23"/>
  <c r="P8370" i="23"/>
  <c r="P8371" i="23"/>
  <c r="P8372" i="23"/>
  <c r="P8373" i="23"/>
  <c r="P8374" i="23"/>
  <c r="P8375" i="23"/>
  <c r="P8376" i="23"/>
  <c r="P8377" i="23"/>
  <c r="P8378" i="23"/>
  <c r="P8379" i="23"/>
  <c r="P8380" i="23"/>
  <c r="P8381" i="23"/>
  <c r="P8382" i="23"/>
  <c r="P8383" i="23"/>
  <c r="P8384" i="23"/>
  <c r="P8385" i="23"/>
  <c r="P8386" i="23"/>
  <c r="P8387" i="23"/>
  <c r="P8388" i="23"/>
  <c r="P8389" i="23"/>
  <c r="P8390" i="23"/>
  <c r="P8391" i="23"/>
  <c r="P8392" i="23"/>
  <c r="P8393" i="23"/>
  <c r="P8394" i="23"/>
  <c r="P8395" i="23"/>
  <c r="P8396" i="23"/>
  <c r="P8397" i="23"/>
  <c r="P8398" i="23"/>
  <c r="P8399" i="23"/>
  <c r="P8400" i="23"/>
  <c r="P8401" i="23"/>
  <c r="P8402" i="23"/>
  <c r="P8403" i="23"/>
  <c r="P8404" i="23"/>
  <c r="P8405" i="23"/>
  <c r="P8406" i="23"/>
  <c r="P8407" i="23"/>
  <c r="P8408" i="23"/>
  <c r="P8409" i="23"/>
  <c r="P8410" i="23"/>
  <c r="P8411" i="23"/>
  <c r="P8412" i="23"/>
  <c r="P8413" i="23"/>
  <c r="P8414" i="23"/>
  <c r="P8415" i="23"/>
  <c r="P8416" i="23"/>
  <c r="P8417" i="23"/>
  <c r="P8418" i="23"/>
  <c r="P8419" i="23"/>
  <c r="P8420" i="23"/>
  <c r="P8421" i="23"/>
  <c r="P8422" i="23"/>
  <c r="P8423" i="23"/>
  <c r="P8424" i="23"/>
  <c r="P8425" i="23"/>
  <c r="P8426" i="23"/>
  <c r="P8427" i="23"/>
  <c r="P8428" i="23"/>
  <c r="P8429" i="23"/>
  <c r="P8430" i="23"/>
  <c r="P8431" i="23"/>
  <c r="P8432" i="23"/>
  <c r="P8433" i="23"/>
  <c r="P8434" i="23"/>
  <c r="P8435" i="23"/>
  <c r="P8436" i="23"/>
  <c r="P8437" i="23"/>
  <c r="P8438" i="23"/>
  <c r="P8439" i="23"/>
  <c r="P8440" i="23"/>
  <c r="P8441" i="23"/>
  <c r="P8442" i="23"/>
  <c r="P8443" i="23"/>
  <c r="P8444" i="23"/>
  <c r="P8445" i="23"/>
  <c r="P8446" i="23"/>
  <c r="P8447" i="23"/>
  <c r="P8448" i="23"/>
  <c r="P8449" i="23"/>
  <c r="P8450" i="23"/>
  <c r="P8451" i="23"/>
  <c r="P8452" i="23"/>
  <c r="P8453" i="23"/>
  <c r="P8454" i="23"/>
  <c r="P8455" i="23"/>
  <c r="P8456" i="23"/>
  <c r="P8457" i="23"/>
  <c r="P8458" i="23"/>
  <c r="P8459" i="23"/>
  <c r="P8460" i="23"/>
  <c r="P8461" i="23"/>
  <c r="P8462" i="23"/>
  <c r="P8463" i="23"/>
  <c r="P8464" i="23"/>
  <c r="P8465" i="23"/>
  <c r="P8466" i="23"/>
  <c r="P8467" i="23"/>
  <c r="P8468" i="23"/>
  <c r="P8469" i="23"/>
  <c r="P8470" i="23"/>
  <c r="P8471" i="23"/>
  <c r="P8472" i="23"/>
  <c r="P8473" i="23"/>
  <c r="P8474" i="23"/>
  <c r="P8475" i="23"/>
  <c r="P8476" i="23"/>
  <c r="P8477" i="23"/>
  <c r="P8478" i="23"/>
  <c r="P8479" i="23"/>
  <c r="P8480" i="23"/>
  <c r="P8481" i="23"/>
  <c r="P8482" i="23"/>
  <c r="P8483" i="23"/>
  <c r="P8484" i="23"/>
  <c r="P8485" i="23"/>
  <c r="P8486" i="23"/>
  <c r="P8487" i="23"/>
  <c r="P8488" i="23"/>
  <c r="P8489" i="23"/>
  <c r="P8490" i="23"/>
  <c r="P8491" i="23"/>
  <c r="P8492" i="23"/>
  <c r="P8493" i="23"/>
  <c r="P8494" i="23"/>
  <c r="P8495" i="23"/>
  <c r="P8496" i="23"/>
  <c r="P8497" i="23"/>
  <c r="P8498" i="23"/>
  <c r="P8499" i="23"/>
  <c r="P8500" i="23"/>
  <c r="P8501" i="23"/>
  <c r="P8502" i="23"/>
  <c r="P8503" i="23"/>
  <c r="P8504" i="23"/>
  <c r="P8505" i="23"/>
  <c r="P8506" i="23"/>
  <c r="P8507" i="23"/>
  <c r="P8508" i="23"/>
  <c r="P8509" i="23"/>
  <c r="P8510" i="23"/>
  <c r="P8511" i="23"/>
  <c r="P8512" i="23"/>
  <c r="P8513" i="23"/>
  <c r="P8514" i="23"/>
  <c r="P8515" i="23"/>
  <c r="P8516" i="23"/>
  <c r="P8517" i="23"/>
  <c r="P8518" i="23"/>
  <c r="P8519" i="23"/>
  <c r="P8520" i="23"/>
  <c r="P8521" i="23"/>
  <c r="P8522" i="23"/>
  <c r="P8523" i="23"/>
  <c r="P8524" i="23"/>
  <c r="P8525" i="23"/>
  <c r="P8526" i="23"/>
  <c r="P8527" i="23"/>
  <c r="P8528" i="23"/>
  <c r="P8529" i="23"/>
  <c r="P8530" i="23"/>
  <c r="P8531" i="23"/>
  <c r="P8532" i="23"/>
  <c r="P8533" i="23"/>
  <c r="P8534" i="23"/>
  <c r="P8535" i="23"/>
  <c r="P8536" i="23"/>
  <c r="P8537" i="23"/>
  <c r="P8538" i="23"/>
  <c r="P8539" i="23"/>
  <c r="P8540" i="23"/>
  <c r="P8541" i="23"/>
  <c r="P8542" i="23"/>
  <c r="P8543" i="23"/>
  <c r="P8544" i="23"/>
  <c r="P8545" i="23"/>
  <c r="P8546" i="23"/>
  <c r="P8547" i="23"/>
  <c r="P8548" i="23"/>
  <c r="P8549" i="23"/>
  <c r="P8550" i="23"/>
  <c r="P8551" i="23"/>
  <c r="P8552" i="23"/>
  <c r="P8553" i="23"/>
  <c r="P8554" i="23"/>
  <c r="P8555" i="23"/>
  <c r="P8556" i="23"/>
  <c r="P8557" i="23"/>
  <c r="P8558" i="23"/>
  <c r="P8559" i="23"/>
  <c r="P8560" i="23"/>
  <c r="P8561" i="23"/>
  <c r="P8562" i="23"/>
  <c r="P8563" i="23"/>
  <c r="P8564" i="23"/>
  <c r="P8565" i="23"/>
  <c r="P8566" i="23"/>
  <c r="P8567" i="23"/>
  <c r="P8568" i="23"/>
  <c r="P8569" i="23"/>
  <c r="P8570" i="23"/>
  <c r="P8571" i="23"/>
  <c r="P8572" i="23"/>
  <c r="P8573" i="23"/>
  <c r="P8574" i="23"/>
  <c r="P8575" i="23"/>
  <c r="P8576" i="23"/>
  <c r="P8577" i="23"/>
  <c r="P8578" i="23"/>
  <c r="P8579" i="23"/>
  <c r="P8580" i="23"/>
  <c r="P8581" i="23"/>
  <c r="P8582" i="23"/>
  <c r="P8583" i="23"/>
  <c r="P8584" i="23"/>
  <c r="P8585" i="23"/>
  <c r="P8586" i="23"/>
  <c r="P8587" i="23"/>
  <c r="P8588" i="23"/>
  <c r="P8589" i="23"/>
  <c r="P8590" i="23"/>
  <c r="P8591" i="23"/>
  <c r="P8592" i="23"/>
  <c r="P8593" i="23"/>
  <c r="P8594" i="23"/>
  <c r="P8595" i="23"/>
  <c r="P8596" i="23"/>
  <c r="P8597" i="23"/>
  <c r="P8598" i="23"/>
  <c r="P8599" i="23"/>
  <c r="P8600" i="23"/>
  <c r="P8601" i="23"/>
  <c r="P8602" i="23"/>
  <c r="P8603" i="23"/>
  <c r="P8604" i="23"/>
  <c r="P8605" i="23"/>
  <c r="P8606" i="23"/>
  <c r="P8607" i="23"/>
  <c r="P8608" i="23"/>
  <c r="P8609" i="23"/>
  <c r="P8610" i="23"/>
  <c r="P8611" i="23"/>
  <c r="P8612" i="23"/>
  <c r="P8613" i="23"/>
  <c r="P8614" i="23"/>
  <c r="P8615" i="23"/>
  <c r="P8616" i="23"/>
  <c r="P8617" i="23"/>
  <c r="P8618" i="23"/>
  <c r="P8619" i="23"/>
  <c r="P8620" i="23"/>
  <c r="P8621" i="23"/>
  <c r="P8622" i="23"/>
  <c r="P8623" i="23"/>
  <c r="P8624" i="23"/>
  <c r="P8625" i="23"/>
  <c r="P8626" i="23"/>
  <c r="P8627" i="23"/>
  <c r="P8628" i="23"/>
  <c r="P8629" i="23"/>
  <c r="P8630" i="23"/>
  <c r="P8631" i="23"/>
  <c r="P8632" i="23"/>
  <c r="P8633" i="23"/>
  <c r="P8634" i="23"/>
  <c r="P8635" i="23"/>
  <c r="P8636" i="23"/>
  <c r="P8637" i="23"/>
  <c r="P8638" i="23"/>
  <c r="P8639" i="23"/>
  <c r="P8640" i="23"/>
  <c r="P8641" i="23"/>
  <c r="P8642" i="23"/>
  <c r="P8643" i="23"/>
  <c r="P8644" i="23"/>
  <c r="P8645" i="23"/>
  <c r="P8646" i="23"/>
  <c r="P8647" i="23"/>
  <c r="P8648" i="23"/>
  <c r="P8649" i="23"/>
  <c r="P8650" i="23"/>
  <c r="P8651" i="23"/>
  <c r="P8652" i="23"/>
  <c r="P8653" i="23"/>
  <c r="P8654" i="23"/>
  <c r="P8655" i="23"/>
  <c r="P8656" i="23"/>
  <c r="P8657" i="23"/>
  <c r="P8658" i="23"/>
  <c r="P8659" i="23"/>
  <c r="P8660" i="23"/>
  <c r="P8661" i="23"/>
  <c r="P8662" i="23"/>
  <c r="P8663" i="23"/>
  <c r="P8664" i="23"/>
  <c r="P8665" i="23"/>
  <c r="P8666" i="23"/>
  <c r="P8667" i="23"/>
  <c r="P8668" i="23"/>
  <c r="P8669" i="23"/>
  <c r="P8670" i="23"/>
  <c r="P8671" i="23"/>
  <c r="P8672" i="23"/>
  <c r="P8673" i="23"/>
  <c r="P8674" i="23"/>
  <c r="P8675" i="23"/>
  <c r="P8676" i="23"/>
  <c r="P8677" i="23"/>
  <c r="P8678" i="23"/>
  <c r="P8679" i="23"/>
  <c r="P8680" i="23"/>
  <c r="P8681" i="23"/>
  <c r="P8682" i="23"/>
  <c r="P8683" i="23"/>
  <c r="P8684" i="23"/>
  <c r="P8685" i="23"/>
  <c r="P8686" i="23"/>
  <c r="P8687" i="23"/>
  <c r="P8688" i="23"/>
  <c r="P8689" i="23"/>
  <c r="P8690" i="23"/>
  <c r="P8691" i="23"/>
  <c r="P8692" i="23"/>
  <c r="P8693" i="23"/>
  <c r="P8694" i="23"/>
  <c r="P8695" i="23"/>
  <c r="P8696" i="23"/>
  <c r="P8697" i="23"/>
  <c r="P8698" i="23"/>
  <c r="P8699" i="23"/>
  <c r="P8700" i="23"/>
  <c r="P8701" i="23"/>
  <c r="P8702" i="23"/>
  <c r="P8703" i="23"/>
  <c r="P8704" i="23"/>
  <c r="P8705" i="23"/>
  <c r="P8706" i="23"/>
  <c r="P8707" i="23"/>
  <c r="P8708" i="23"/>
  <c r="P8709" i="23"/>
  <c r="P8710" i="23"/>
  <c r="P8711" i="23"/>
  <c r="P8712" i="23"/>
  <c r="P8713" i="23"/>
  <c r="P8714" i="23"/>
  <c r="P8715" i="23"/>
  <c r="P8716" i="23"/>
  <c r="P8717" i="23"/>
  <c r="P8718" i="23"/>
  <c r="P8719" i="23"/>
  <c r="P8720" i="23"/>
  <c r="P8721" i="23"/>
  <c r="P8722" i="23"/>
  <c r="P8723" i="23"/>
  <c r="P8724" i="23"/>
  <c r="P8725" i="23"/>
  <c r="P8726" i="23"/>
  <c r="P8727" i="23"/>
  <c r="P8728" i="23"/>
  <c r="P8729" i="23"/>
  <c r="P8730" i="23"/>
  <c r="P8731" i="23"/>
  <c r="P8732" i="23"/>
  <c r="P8733" i="23"/>
  <c r="P8734" i="23"/>
  <c r="P8735" i="23"/>
  <c r="P8736" i="23"/>
  <c r="P8737" i="23"/>
  <c r="P8738" i="23"/>
  <c r="P8739" i="23"/>
  <c r="P8740" i="23"/>
  <c r="P8741" i="23"/>
  <c r="P8742" i="23"/>
  <c r="P8743" i="23"/>
  <c r="P8744" i="23"/>
  <c r="P8745" i="23"/>
  <c r="P8746" i="23"/>
  <c r="P8747" i="23"/>
  <c r="P8748" i="23"/>
  <c r="P8749" i="23"/>
  <c r="P8750" i="23"/>
  <c r="P8751" i="23"/>
  <c r="P8752" i="23"/>
  <c r="P8753" i="23"/>
  <c r="P8754" i="23"/>
  <c r="P8755" i="23"/>
  <c r="P8756" i="23"/>
  <c r="P8757" i="23"/>
  <c r="P8758" i="23"/>
  <c r="P8759" i="23"/>
  <c r="P8760" i="23"/>
  <c r="P8761" i="23"/>
  <c r="P8762" i="23"/>
  <c r="P8763" i="23"/>
  <c r="P8764" i="23"/>
  <c r="P8765" i="23"/>
  <c r="P8766" i="23"/>
  <c r="P8767" i="23"/>
  <c r="P8768" i="23"/>
  <c r="P8769" i="23"/>
  <c r="P8770" i="23"/>
  <c r="P8771" i="23"/>
  <c r="P8772" i="23"/>
  <c r="P8773" i="23"/>
  <c r="P8774" i="23"/>
  <c r="P8775" i="23"/>
  <c r="P8776" i="23"/>
  <c r="P8777" i="23"/>
  <c r="P8778" i="23"/>
  <c r="P8779" i="23"/>
  <c r="P8780" i="23"/>
  <c r="P8781" i="23"/>
  <c r="P8782" i="23"/>
  <c r="P8783" i="23"/>
  <c r="P8784" i="23"/>
  <c r="P8785" i="23"/>
  <c r="P8786" i="23"/>
  <c r="P8787" i="23"/>
  <c r="P8788" i="23"/>
  <c r="P8789" i="23"/>
  <c r="P8790" i="23"/>
  <c r="P8791" i="23"/>
  <c r="P8792" i="23"/>
  <c r="P8793" i="23"/>
  <c r="P8794" i="23"/>
  <c r="P8795" i="23"/>
  <c r="P8796" i="23"/>
  <c r="P8797" i="23"/>
  <c r="P8798" i="23"/>
  <c r="P8799" i="23"/>
  <c r="P8800" i="23"/>
  <c r="P8801" i="23"/>
  <c r="P8802" i="23"/>
  <c r="P8803" i="23"/>
  <c r="P8804" i="23"/>
  <c r="P8805" i="23"/>
  <c r="P8806" i="23"/>
  <c r="P8807" i="23"/>
  <c r="P8808" i="23"/>
  <c r="P8809" i="23"/>
  <c r="P8810" i="23"/>
  <c r="P8811" i="23"/>
  <c r="P8812" i="23"/>
  <c r="P8813" i="23"/>
  <c r="P8814" i="23"/>
  <c r="P8815" i="23"/>
  <c r="P8816" i="23"/>
  <c r="P8817" i="23"/>
  <c r="P8818" i="23"/>
  <c r="P8819" i="23"/>
  <c r="P8820" i="23"/>
  <c r="P8821" i="23"/>
  <c r="P8822" i="23"/>
  <c r="P8823" i="23"/>
  <c r="P8824" i="23"/>
  <c r="P8825" i="23"/>
  <c r="P8826" i="23"/>
  <c r="P8827" i="23"/>
  <c r="P8828" i="23"/>
  <c r="P8829" i="23"/>
  <c r="P8830" i="23"/>
  <c r="P8831" i="23"/>
  <c r="P8832" i="23"/>
  <c r="P8833" i="23"/>
  <c r="P8834" i="23"/>
  <c r="P8835" i="23"/>
  <c r="P8836" i="23"/>
  <c r="P8837" i="23"/>
  <c r="P8838" i="23"/>
  <c r="P8839" i="23"/>
  <c r="P8840" i="23"/>
  <c r="P8841" i="23"/>
  <c r="P8842" i="23"/>
  <c r="P8843" i="23"/>
  <c r="P8844" i="23"/>
  <c r="P8845" i="23"/>
  <c r="P8846" i="23"/>
  <c r="P8847" i="23"/>
  <c r="P8848" i="23"/>
  <c r="P8849" i="23"/>
  <c r="P8850" i="23"/>
  <c r="P8851" i="23"/>
  <c r="P8852" i="23"/>
  <c r="P8853" i="23"/>
  <c r="P8854" i="23"/>
  <c r="P8855" i="23"/>
  <c r="P8856" i="23"/>
  <c r="P8857" i="23"/>
  <c r="P8858" i="23"/>
  <c r="P8859" i="23"/>
  <c r="P8860" i="23"/>
  <c r="P8861" i="23"/>
  <c r="P8862" i="23"/>
  <c r="P8863" i="23"/>
  <c r="P8864" i="23"/>
  <c r="P8865" i="23"/>
  <c r="P8866" i="23"/>
  <c r="P8867" i="23"/>
  <c r="P8868" i="23"/>
  <c r="P8869" i="23"/>
  <c r="P8870" i="23"/>
  <c r="P8871" i="23"/>
  <c r="P8872" i="23"/>
  <c r="P8873" i="23"/>
  <c r="P8874" i="23"/>
  <c r="P8875" i="23"/>
  <c r="P8876" i="23"/>
  <c r="P8877" i="23"/>
  <c r="P8878" i="23"/>
  <c r="P8879" i="23"/>
  <c r="P8880" i="23"/>
  <c r="P8881" i="23"/>
  <c r="P8882" i="23"/>
  <c r="P8883" i="23"/>
  <c r="P8884" i="23"/>
  <c r="P8885" i="23"/>
  <c r="P8886" i="23"/>
  <c r="P8887" i="23"/>
  <c r="P8888" i="23"/>
  <c r="P8889" i="23"/>
  <c r="P8890" i="23"/>
  <c r="P8891" i="23"/>
  <c r="P8892" i="23"/>
  <c r="P8893" i="23"/>
  <c r="P8894" i="23"/>
  <c r="P8895" i="23"/>
  <c r="P8896" i="23"/>
  <c r="P8897" i="23"/>
  <c r="P8898" i="23"/>
  <c r="P8899" i="23"/>
  <c r="P8900" i="23"/>
  <c r="P8901" i="23"/>
  <c r="P8902" i="23"/>
  <c r="P8903" i="23"/>
  <c r="P8904" i="23"/>
  <c r="P8905" i="23"/>
  <c r="P8906" i="23"/>
  <c r="P8907" i="23"/>
  <c r="P8908" i="23"/>
  <c r="P8909" i="23"/>
  <c r="P8910" i="23"/>
  <c r="P8911" i="23"/>
  <c r="P8912" i="23"/>
  <c r="P8913" i="23"/>
  <c r="P8914" i="23"/>
  <c r="P8915" i="23"/>
  <c r="P8916" i="23"/>
  <c r="P8917" i="23"/>
  <c r="P8918" i="23"/>
  <c r="P8919" i="23"/>
  <c r="P8920" i="23"/>
  <c r="P8921" i="23"/>
  <c r="P8922" i="23"/>
  <c r="P8923" i="23"/>
  <c r="P8924" i="23"/>
  <c r="P8925" i="23"/>
  <c r="P8926" i="23"/>
  <c r="P8927" i="23"/>
  <c r="P8928" i="23"/>
  <c r="P8929" i="23"/>
  <c r="P8930" i="23"/>
  <c r="P8931" i="23"/>
  <c r="P8932" i="23"/>
  <c r="P8933" i="23"/>
  <c r="P8934" i="23"/>
  <c r="P8935" i="23"/>
  <c r="P8936" i="23"/>
  <c r="P8937" i="23"/>
  <c r="P8938" i="23"/>
  <c r="P8939" i="23"/>
  <c r="P8940" i="23"/>
  <c r="P8941" i="23"/>
  <c r="P8942" i="23"/>
  <c r="P8943" i="23"/>
  <c r="P8944" i="23"/>
  <c r="P8945" i="23"/>
  <c r="P8946" i="23"/>
  <c r="P8947" i="23"/>
  <c r="P8948" i="23"/>
  <c r="P8949" i="23"/>
  <c r="P8950" i="23"/>
  <c r="P8951" i="23"/>
  <c r="P8952" i="23"/>
  <c r="P8953" i="23"/>
  <c r="P8954" i="23"/>
  <c r="P8955" i="23"/>
  <c r="P8956" i="23"/>
  <c r="P8957" i="23"/>
  <c r="P8958" i="23"/>
  <c r="P8959" i="23"/>
  <c r="P8960" i="23"/>
  <c r="P8961" i="23"/>
  <c r="P8962" i="23"/>
  <c r="P8963" i="23"/>
  <c r="P8964" i="23"/>
  <c r="P8965" i="23"/>
  <c r="P8966" i="23"/>
  <c r="P8967" i="23"/>
  <c r="P8968" i="23"/>
  <c r="P8969" i="23"/>
  <c r="P8970" i="23"/>
  <c r="P8971" i="23"/>
  <c r="P8972" i="23"/>
  <c r="P8973" i="23"/>
  <c r="P8974" i="23"/>
  <c r="P8975" i="23"/>
  <c r="P8976" i="23"/>
  <c r="P8977" i="23"/>
  <c r="P8978" i="23"/>
  <c r="P8979" i="23"/>
  <c r="P8980" i="23"/>
  <c r="P8981" i="23"/>
  <c r="P8982" i="23"/>
  <c r="P8983" i="23"/>
  <c r="P8984" i="23"/>
  <c r="P8985" i="23"/>
  <c r="P8986" i="23"/>
  <c r="P8987" i="23"/>
  <c r="P8988" i="23"/>
  <c r="P8989" i="23"/>
  <c r="P8990" i="23"/>
  <c r="P8991" i="23"/>
  <c r="P8992" i="23"/>
  <c r="P8993" i="23"/>
  <c r="P8994" i="23"/>
  <c r="P8995" i="23"/>
  <c r="P8996" i="23"/>
  <c r="P8997" i="23"/>
  <c r="P8998" i="23"/>
  <c r="P8999" i="23"/>
  <c r="P9000" i="23"/>
  <c r="P9001" i="23"/>
  <c r="P9002" i="23"/>
  <c r="P9003" i="23"/>
  <c r="P9004" i="23"/>
  <c r="P9005" i="23"/>
  <c r="P9006" i="23"/>
  <c r="P9007" i="23"/>
  <c r="P9008" i="23"/>
  <c r="P9009" i="23"/>
  <c r="P9010" i="23"/>
  <c r="P9011" i="23"/>
  <c r="P9012" i="23"/>
  <c r="P9013" i="23"/>
  <c r="P9014" i="23"/>
  <c r="P9015" i="23"/>
  <c r="P9016" i="23"/>
  <c r="P9017" i="23"/>
  <c r="P9018" i="23"/>
  <c r="P9019" i="23"/>
  <c r="P9020" i="23"/>
  <c r="P9021" i="23"/>
  <c r="P9022" i="23"/>
  <c r="P9023" i="23"/>
  <c r="P9024" i="23"/>
  <c r="P9025" i="23"/>
  <c r="P9026" i="23"/>
  <c r="P9027" i="23"/>
  <c r="P9028" i="23"/>
  <c r="P9029" i="23"/>
  <c r="P9030" i="23"/>
  <c r="P9031" i="23"/>
  <c r="P9032" i="23"/>
  <c r="P9033" i="23"/>
  <c r="P9034" i="23"/>
  <c r="P9035" i="23"/>
  <c r="P9036" i="23"/>
  <c r="P9037" i="23"/>
  <c r="P9038" i="23"/>
  <c r="P9039" i="23"/>
  <c r="P9040" i="23"/>
  <c r="P9041" i="23"/>
  <c r="P9042" i="23"/>
  <c r="P9043" i="23"/>
  <c r="P9044" i="23"/>
  <c r="P9045" i="23"/>
  <c r="P9046" i="23"/>
  <c r="P9047" i="23"/>
  <c r="P9048" i="23"/>
  <c r="P9049" i="23"/>
  <c r="P9050" i="23"/>
  <c r="P9051" i="23"/>
  <c r="P9052" i="23"/>
  <c r="P9053" i="23"/>
  <c r="P9054" i="23"/>
  <c r="P9055" i="23"/>
  <c r="P9056" i="23"/>
  <c r="P9057" i="23"/>
  <c r="P9058" i="23"/>
  <c r="P9059" i="23"/>
  <c r="P9060" i="23"/>
  <c r="P9061" i="23"/>
  <c r="P9062" i="23"/>
  <c r="P9063" i="23"/>
  <c r="P9064" i="23"/>
  <c r="P9065" i="23"/>
  <c r="P9066" i="23"/>
  <c r="P9067" i="23"/>
  <c r="P9068" i="23"/>
  <c r="P9069" i="23"/>
  <c r="P9070" i="23"/>
  <c r="P9071" i="23"/>
  <c r="P9072" i="23"/>
  <c r="P9073" i="23"/>
  <c r="P9074" i="23"/>
  <c r="P9075" i="23"/>
  <c r="P9076" i="23"/>
  <c r="P9077" i="23"/>
  <c r="P9078" i="23"/>
  <c r="P9079" i="23"/>
  <c r="P9080" i="23"/>
  <c r="P9081" i="23"/>
  <c r="P9082" i="23"/>
  <c r="P9083" i="23"/>
  <c r="P9084" i="23"/>
  <c r="P9085" i="23"/>
  <c r="P9086" i="23"/>
  <c r="P9087" i="23"/>
  <c r="P9088" i="23"/>
  <c r="P9089" i="23"/>
  <c r="P9090" i="23"/>
  <c r="P9091" i="23"/>
  <c r="P9092" i="23"/>
  <c r="P9093" i="23"/>
  <c r="P9094" i="23"/>
  <c r="P9095" i="23"/>
  <c r="P9096" i="23"/>
  <c r="P9097" i="23"/>
  <c r="P9098" i="23"/>
  <c r="P9099" i="23"/>
  <c r="P9100" i="23"/>
  <c r="P9101" i="23"/>
  <c r="P9102" i="23"/>
  <c r="P9103" i="23"/>
  <c r="P9104" i="23"/>
  <c r="P9105" i="23"/>
  <c r="P9106" i="23"/>
  <c r="P9107" i="23"/>
  <c r="P9108" i="23"/>
  <c r="P9109" i="23"/>
  <c r="P9110" i="23"/>
  <c r="P9111" i="23"/>
  <c r="P9112" i="23"/>
  <c r="P9113" i="23"/>
  <c r="P9114" i="23"/>
  <c r="P9115" i="23"/>
  <c r="P9116" i="23"/>
  <c r="P9117" i="23"/>
  <c r="P9118" i="23"/>
  <c r="P9119" i="23"/>
  <c r="P9120" i="23"/>
  <c r="P9121" i="23"/>
  <c r="P9122" i="23"/>
  <c r="P9123" i="23"/>
  <c r="P9124" i="23"/>
  <c r="P9125" i="23"/>
  <c r="P9126" i="23"/>
  <c r="P9127" i="23"/>
  <c r="P9128" i="23"/>
  <c r="P9129" i="23"/>
  <c r="P9130" i="23"/>
  <c r="P9131" i="23"/>
  <c r="P9132" i="23"/>
  <c r="P9133" i="23"/>
  <c r="P9134" i="23"/>
  <c r="P9135" i="23"/>
  <c r="P9136" i="23"/>
  <c r="P9137" i="23"/>
  <c r="P9138" i="23"/>
  <c r="P9139" i="23"/>
  <c r="P9140" i="23"/>
  <c r="P9141" i="23"/>
  <c r="P9142" i="23"/>
  <c r="P9143" i="23"/>
  <c r="P9144" i="23"/>
  <c r="P9145" i="23"/>
  <c r="P9146" i="23"/>
  <c r="P9147" i="23"/>
  <c r="P9148" i="23"/>
  <c r="P9149" i="23"/>
  <c r="P9150" i="23"/>
  <c r="P9151" i="23"/>
  <c r="P9152" i="23"/>
  <c r="P9153" i="23"/>
  <c r="P9154" i="23"/>
  <c r="P9155" i="23"/>
  <c r="P9156" i="23"/>
  <c r="P9157" i="23"/>
  <c r="P9158" i="23"/>
  <c r="P9159" i="23"/>
  <c r="P9160" i="23"/>
  <c r="P9161" i="23"/>
  <c r="P9162" i="23"/>
  <c r="P9163" i="23"/>
  <c r="P9164" i="23"/>
  <c r="P9165" i="23"/>
  <c r="P9166" i="23"/>
  <c r="P9167" i="23"/>
  <c r="P9168" i="23"/>
  <c r="P9169" i="23"/>
  <c r="P9170" i="23"/>
  <c r="P9171" i="23"/>
  <c r="P9172" i="23"/>
  <c r="P9173" i="23"/>
  <c r="P9174" i="23"/>
  <c r="P9175" i="23"/>
  <c r="P9176" i="23"/>
  <c r="P9177" i="23"/>
  <c r="P9178" i="23"/>
  <c r="P9179" i="23"/>
  <c r="P9180" i="23"/>
  <c r="P9181" i="23"/>
  <c r="P9182" i="23"/>
  <c r="P9183" i="23"/>
  <c r="P9184" i="23"/>
  <c r="P9185" i="23"/>
  <c r="P9186" i="23"/>
  <c r="P9187" i="23"/>
  <c r="P9188" i="23"/>
  <c r="P9189" i="23"/>
  <c r="P9190" i="23"/>
  <c r="P9191" i="23"/>
  <c r="P9192" i="23"/>
  <c r="P9193" i="23"/>
  <c r="P9194" i="23"/>
  <c r="P9195" i="23"/>
  <c r="P9196" i="23"/>
  <c r="P9197" i="23"/>
  <c r="P9198" i="23"/>
  <c r="P9199" i="23"/>
  <c r="P9200" i="23"/>
  <c r="P9201" i="23"/>
  <c r="P9202" i="23"/>
  <c r="P9203" i="23"/>
  <c r="P9204" i="23"/>
  <c r="P9205" i="23"/>
  <c r="P9206" i="23"/>
  <c r="P9207" i="23"/>
  <c r="P9208" i="23"/>
  <c r="P9209" i="23"/>
  <c r="P9210" i="23"/>
  <c r="P9211" i="23"/>
  <c r="P9212" i="23"/>
  <c r="P9213" i="23"/>
  <c r="P9214" i="23"/>
  <c r="P9215" i="23"/>
  <c r="P9216" i="23"/>
  <c r="P9217" i="23"/>
  <c r="P9218" i="23"/>
  <c r="P9219" i="23"/>
  <c r="P9220" i="23"/>
  <c r="P9221" i="23"/>
  <c r="P9222" i="23"/>
  <c r="P9223" i="23"/>
  <c r="P9224" i="23"/>
  <c r="P9225" i="23"/>
  <c r="P9226" i="23"/>
  <c r="P9227" i="23"/>
  <c r="P9228" i="23"/>
  <c r="P9229" i="23"/>
  <c r="P9230" i="23"/>
  <c r="P9231" i="23"/>
  <c r="P9232" i="23"/>
  <c r="P9233" i="23"/>
  <c r="P9234" i="23"/>
  <c r="P9235" i="23"/>
  <c r="P9236" i="23"/>
  <c r="P9237" i="23"/>
  <c r="P9238" i="23"/>
  <c r="P9239" i="23"/>
  <c r="P9240" i="23"/>
  <c r="P9241" i="23"/>
  <c r="P9242" i="23"/>
  <c r="P9243" i="23"/>
  <c r="P9244" i="23"/>
  <c r="P9245" i="23"/>
  <c r="P9246" i="23"/>
  <c r="P9247" i="23"/>
  <c r="P9248" i="23"/>
  <c r="P9249" i="23"/>
  <c r="P9250" i="23"/>
  <c r="P9251" i="23"/>
  <c r="P9252" i="23"/>
  <c r="P9253" i="23"/>
  <c r="P9254" i="23"/>
  <c r="P9255" i="23"/>
  <c r="P9256" i="23"/>
  <c r="P9257" i="23"/>
  <c r="P9258" i="23"/>
  <c r="P9259" i="23"/>
  <c r="P9260" i="23"/>
  <c r="P9261" i="23"/>
  <c r="P9262" i="23"/>
  <c r="P9263" i="23"/>
  <c r="P9264" i="23"/>
  <c r="P9265" i="23"/>
  <c r="P9266" i="23"/>
  <c r="P9267" i="23"/>
  <c r="P9268" i="23"/>
  <c r="P9269" i="23"/>
  <c r="P9270" i="23"/>
  <c r="P9271" i="23"/>
  <c r="P9272" i="23"/>
  <c r="P9273" i="23"/>
  <c r="P9274" i="23"/>
  <c r="P9275" i="23"/>
  <c r="P9276" i="23"/>
  <c r="P9277" i="23"/>
  <c r="P9278" i="23"/>
  <c r="P9279" i="23"/>
  <c r="P9280" i="23"/>
  <c r="P9281" i="23"/>
  <c r="P9282" i="23"/>
  <c r="P9283" i="23"/>
  <c r="P9284" i="23"/>
  <c r="P9285" i="23"/>
  <c r="P9286" i="23"/>
  <c r="P9287" i="23"/>
  <c r="P9288" i="23"/>
  <c r="P9289" i="23"/>
  <c r="P9290" i="23"/>
  <c r="P9291" i="23"/>
  <c r="P9292" i="23"/>
  <c r="P9293" i="23"/>
  <c r="P9294" i="23"/>
  <c r="P9295" i="23"/>
  <c r="P9296" i="23"/>
  <c r="P9297" i="23"/>
  <c r="P9298" i="23"/>
  <c r="P9299" i="23"/>
  <c r="P9300" i="23"/>
  <c r="P9301" i="23"/>
  <c r="P9302" i="23"/>
  <c r="P9303" i="23"/>
  <c r="P9304" i="23"/>
  <c r="P9305" i="23"/>
  <c r="P9306" i="23"/>
  <c r="P9307" i="23"/>
  <c r="P9308" i="23"/>
  <c r="P9309" i="23"/>
  <c r="P9310" i="23"/>
  <c r="P9311" i="23"/>
  <c r="P9312" i="23"/>
  <c r="P9313" i="23"/>
  <c r="P9314" i="23"/>
  <c r="P9315" i="23"/>
  <c r="P9316" i="23"/>
  <c r="P9317" i="23"/>
  <c r="P9318" i="23"/>
  <c r="P9319" i="23"/>
  <c r="P9320" i="23"/>
  <c r="P9321" i="23"/>
  <c r="P9322" i="23"/>
  <c r="P9323" i="23"/>
  <c r="P9324" i="23"/>
  <c r="P9325" i="23"/>
  <c r="P9326" i="23"/>
  <c r="P9327" i="23"/>
  <c r="P9328" i="23"/>
  <c r="P9329" i="23"/>
  <c r="P9330" i="23"/>
  <c r="P9331" i="23"/>
  <c r="P9332" i="23"/>
  <c r="P9333" i="23"/>
  <c r="P9334" i="23"/>
  <c r="P9335" i="23"/>
  <c r="P9336" i="23"/>
  <c r="P9337" i="23"/>
  <c r="P9338" i="23"/>
  <c r="P9339" i="23"/>
  <c r="P9340" i="23"/>
  <c r="P9341" i="23"/>
  <c r="P9342" i="23"/>
  <c r="P9343" i="23"/>
  <c r="P9344" i="23"/>
  <c r="P9345" i="23"/>
  <c r="P9346" i="23"/>
  <c r="P9347" i="23"/>
  <c r="P9348" i="23"/>
  <c r="P9349" i="23"/>
  <c r="P9350" i="23"/>
  <c r="P9351" i="23"/>
  <c r="P9352" i="23"/>
  <c r="P9353" i="23"/>
  <c r="P9354" i="23"/>
  <c r="P9355" i="23"/>
  <c r="P9356" i="23"/>
  <c r="P9357" i="23"/>
  <c r="P9358" i="23"/>
  <c r="P9359" i="23"/>
  <c r="P9360" i="23"/>
  <c r="P9361" i="23"/>
  <c r="P9362" i="23"/>
  <c r="P9363" i="23"/>
  <c r="P9364" i="23"/>
  <c r="P9365" i="23"/>
  <c r="P9366" i="23"/>
  <c r="P9367" i="23"/>
  <c r="P9368" i="23"/>
  <c r="P9369" i="23"/>
  <c r="P9370" i="23"/>
  <c r="P9371" i="23"/>
  <c r="P9372" i="23"/>
  <c r="P9373" i="23"/>
  <c r="P9374" i="23"/>
  <c r="P9375" i="23"/>
  <c r="P9376" i="23"/>
  <c r="P9377" i="23"/>
  <c r="P9378" i="23"/>
  <c r="P9379" i="23"/>
  <c r="P9380" i="23"/>
  <c r="P9381" i="23"/>
  <c r="P9382" i="23"/>
  <c r="P9383" i="23"/>
  <c r="P9384" i="23"/>
  <c r="P9385" i="23"/>
  <c r="P9386" i="23"/>
  <c r="P9387" i="23"/>
  <c r="P9388" i="23"/>
  <c r="P9389" i="23"/>
  <c r="P9390" i="23"/>
  <c r="P9391" i="23"/>
  <c r="P9392" i="23"/>
  <c r="P9393" i="23"/>
  <c r="P9394" i="23"/>
  <c r="P9395" i="23"/>
  <c r="P9396" i="23"/>
  <c r="P9397" i="23"/>
  <c r="P9398" i="23"/>
  <c r="P9399" i="23"/>
  <c r="P9400" i="23"/>
  <c r="P9401" i="23"/>
  <c r="P9402" i="23"/>
  <c r="P9403" i="23"/>
  <c r="P9404" i="23"/>
  <c r="P9405" i="23"/>
  <c r="P9406" i="23"/>
  <c r="P9407" i="23"/>
  <c r="P9408" i="23"/>
  <c r="P9409" i="23"/>
  <c r="P9410" i="23"/>
  <c r="P9411" i="23"/>
  <c r="P9412" i="23"/>
  <c r="P9413" i="23"/>
  <c r="P9414" i="23"/>
  <c r="P9415" i="23"/>
  <c r="P9416" i="23"/>
  <c r="P9417" i="23"/>
  <c r="P9418" i="23"/>
  <c r="P9419" i="23"/>
  <c r="P9420" i="23"/>
  <c r="P9421" i="23"/>
  <c r="P9422" i="23"/>
  <c r="P9423" i="23"/>
  <c r="P9424" i="23"/>
  <c r="P9425" i="23"/>
  <c r="P9426" i="23"/>
  <c r="P9427" i="23"/>
  <c r="P9428" i="23"/>
  <c r="P9429" i="23"/>
  <c r="P9430" i="23"/>
  <c r="P9431" i="23"/>
  <c r="P9432" i="23"/>
  <c r="P9433" i="23"/>
  <c r="P9434" i="23"/>
  <c r="P9435" i="23"/>
  <c r="P9436" i="23"/>
  <c r="P9437" i="23"/>
  <c r="P9438" i="23"/>
  <c r="P9439" i="23"/>
  <c r="P9440" i="23"/>
  <c r="P9441" i="23"/>
  <c r="P9442" i="23"/>
  <c r="P9443" i="23"/>
  <c r="P9444" i="23"/>
  <c r="P9445" i="23"/>
  <c r="P9446" i="23"/>
  <c r="P9447" i="23"/>
  <c r="P9448" i="23"/>
  <c r="P9449" i="23"/>
  <c r="P9450" i="23"/>
  <c r="P9451" i="23"/>
  <c r="P9452" i="23"/>
  <c r="P9453" i="23"/>
  <c r="P9454" i="23"/>
  <c r="P9455" i="23"/>
  <c r="P9456" i="23"/>
  <c r="P9457" i="23"/>
  <c r="P9458" i="23"/>
  <c r="P9459" i="23"/>
  <c r="P9460" i="23"/>
  <c r="P9461" i="23"/>
  <c r="P9462" i="23"/>
  <c r="P9463" i="23"/>
  <c r="P9464" i="23"/>
  <c r="P9465" i="23"/>
  <c r="P9466" i="23"/>
  <c r="P9467" i="23"/>
  <c r="P9468" i="23"/>
  <c r="P9469" i="23"/>
  <c r="P9470" i="23"/>
  <c r="P9471" i="23"/>
  <c r="P9472" i="23"/>
  <c r="P9473" i="23"/>
  <c r="P9474" i="23"/>
  <c r="P9475" i="23"/>
  <c r="P9476" i="23"/>
  <c r="P9477" i="23"/>
  <c r="P9478" i="23"/>
  <c r="P9479" i="23"/>
  <c r="P9480" i="23"/>
  <c r="P9481" i="23"/>
  <c r="P9482" i="23"/>
  <c r="P9483" i="23"/>
  <c r="P9484" i="23"/>
  <c r="P9485" i="23"/>
  <c r="P9486" i="23"/>
  <c r="P9487" i="23"/>
  <c r="P9488" i="23"/>
  <c r="P9489" i="23"/>
  <c r="P9490" i="23"/>
  <c r="P9491" i="23"/>
  <c r="P9492" i="23"/>
  <c r="P9493" i="23"/>
  <c r="P9494" i="23"/>
  <c r="P9495" i="23"/>
  <c r="P9496" i="23"/>
  <c r="P9497" i="23"/>
  <c r="P9498" i="23"/>
  <c r="P9499" i="23"/>
  <c r="P9500" i="23"/>
  <c r="P9501" i="23"/>
  <c r="P9502" i="23"/>
  <c r="P9503" i="23"/>
  <c r="P9504" i="23"/>
  <c r="P9505" i="23"/>
  <c r="P9506" i="23"/>
  <c r="P9507" i="23"/>
  <c r="P9508" i="23"/>
  <c r="P9509" i="23"/>
  <c r="P9510" i="23"/>
  <c r="P9511" i="23"/>
  <c r="P9512" i="23"/>
  <c r="P9513" i="23"/>
  <c r="P9514" i="23"/>
  <c r="P9515" i="23"/>
  <c r="P9516" i="23"/>
  <c r="P9517" i="23"/>
  <c r="P9518" i="23"/>
  <c r="P9519" i="23"/>
  <c r="P9520" i="23"/>
  <c r="P9521" i="23"/>
  <c r="P9522" i="23"/>
  <c r="P9523" i="23"/>
  <c r="P9524" i="23"/>
  <c r="P9525" i="23"/>
  <c r="P9526" i="23"/>
  <c r="P9527" i="23"/>
  <c r="P9528" i="23"/>
  <c r="P9529" i="23"/>
  <c r="P9530" i="23"/>
  <c r="P9531" i="23"/>
  <c r="P9532" i="23"/>
  <c r="P9533" i="23"/>
  <c r="P9534" i="23"/>
  <c r="P9535" i="23"/>
  <c r="P9536" i="23"/>
  <c r="P9537" i="23"/>
  <c r="P9538" i="23"/>
  <c r="P9539" i="23"/>
  <c r="P9540" i="23"/>
  <c r="P9541" i="23"/>
  <c r="P9542" i="23"/>
  <c r="P9543" i="23"/>
  <c r="P9544" i="23"/>
  <c r="P9545" i="23"/>
  <c r="P9546" i="23"/>
  <c r="P9547" i="23"/>
  <c r="P9548" i="23"/>
  <c r="P9549" i="23"/>
  <c r="P9550" i="23"/>
  <c r="P9551" i="23"/>
  <c r="P9552" i="23"/>
  <c r="P9553" i="23"/>
  <c r="P9554" i="23"/>
  <c r="P9555" i="23"/>
  <c r="P9556" i="23"/>
  <c r="P9557" i="23"/>
  <c r="P9558" i="23"/>
  <c r="P9559" i="23"/>
  <c r="P9560" i="23"/>
  <c r="P9561" i="23"/>
  <c r="P9562" i="23"/>
  <c r="P9563" i="23"/>
  <c r="P9564" i="23"/>
  <c r="P9565" i="23"/>
  <c r="P9566" i="23"/>
  <c r="P9567" i="23"/>
  <c r="P9568" i="23"/>
  <c r="P9569" i="23"/>
  <c r="P9570" i="23"/>
  <c r="P9571" i="23"/>
  <c r="P9572" i="23"/>
  <c r="P9573" i="23"/>
  <c r="P9574" i="23"/>
  <c r="P9575" i="23"/>
  <c r="P9576" i="23"/>
  <c r="P9577" i="23"/>
  <c r="P9578" i="23"/>
  <c r="P9579" i="23"/>
  <c r="P9580" i="23"/>
  <c r="P9581" i="23"/>
  <c r="P9582" i="23"/>
  <c r="P9583" i="23"/>
  <c r="P9584" i="23"/>
  <c r="P9585" i="23"/>
  <c r="P9586" i="23"/>
  <c r="P9587" i="23"/>
  <c r="P9588" i="23"/>
  <c r="P9589" i="23"/>
  <c r="P9590" i="23"/>
  <c r="P9591" i="23"/>
  <c r="P9592" i="23"/>
  <c r="P9593" i="23"/>
  <c r="P9594" i="23"/>
  <c r="P9595" i="23"/>
  <c r="P9596" i="23"/>
  <c r="P9597" i="23"/>
  <c r="P9598" i="23"/>
  <c r="P9599" i="23"/>
  <c r="P9600" i="23"/>
  <c r="P9601" i="23"/>
  <c r="P9602" i="23"/>
  <c r="P9603" i="23"/>
  <c r="P9604" i="23"/>
  <c r="P9605" i="23"/>
  <c r="P9606" i="23"/>
  <c r="P9607" i="23"/>
  <c r="P9608" i="23"/>
  <c r="P9609" i="23"/>
  <c r="P9610" i="23"/>
  <c r="P9611" i="23"/>
  <c r="P9612" i="23"/>
  <c r="P9613" i="23"/>
  <c r="P9614" i="23"/>
  <c r="P9615" i="23"/>
  <c r="P9616" i="23"/>
  <c r="P9617" i="23"/>
  <c r="P9618" i="23"/>
  <c r="P9619" i="23"/>
  <c r="P9620" i="23"/>
  <c r="P9621" i="23"/>
  <c r="P9622" i="23"/>
  <c r="P9623" i="23"/>
  <c r="P9624" i="23"/>
  <c r="P9625" i="23"/>
  <c r="P9626" i="23"/>
  <c r="P9627" i="23"/>
  <c r="P9628" i="23"/>
  <c r="P9629" i="23"/>
  <c r="P9630" i="23"/>
  <c r="P9631" i="23"/>
  <c r="P9632" i="23"/>
  <c r="P9633" i="23"/>
  <c r="P9634" i="23"/>
  <c r="P9635" i="23"/>
  <c r="P9636" i="23"/>
  <c r="P9637" i="23"/>
  <c r="P9638" i="23"/>
  <c r="P9639" i="23"/>
  <c r="P9640" i="23"/>
  <c r="P9641" i="23"/>
  <c r="P9642" i="23"/>
  <c r="P9643" i="23"/>
  <c r="P9644" i="23"/>
  <c r="P9645" i="23"/>
  <c r="P9646" i="23"/>
  <c r="P9647" i="23"/>
  <c r="P9648" i="23"/>
  <c r="P9649" i="23"/>
  <c r="P9650" i="23"/>
  <c r="P9651" i="23"/>
  <c r="P9652" i="23"/>
  <c r="P9653" i="23"/>
  <c r="P9654" i="23"/>
  <c r="P9655" i="23"/>
  <c r="P9656" i="23"/>
  <c r="P9657" i="23"/>
  <c r="P9658" i="23"/>
  <c r="P9659" i="23"/>
  <c r="P9660" i="23"/>
  <c r="P9661" i="23"/>
  <c r="P9662" i="23"/>
  <c r="P9663" i="23"/>
  <c r="P9664" i="23"/>
  <c r="P9665" i="23"/>
  <c r="P9666" i="23"/>
  <c r="P9667" i="23"/>
  <c r="P9668" i="23"/>
  <c r="P9669" i="23"/>
  <c r="P9670" i="23"/>
  <c r="P9671" i="23"/>
  <c r="P9672" i="23"/>
  <c r="P9673" i="23"/>
  <c r="P9674" i="23"/>
  <c r="P9675" i="23"/>
  <c r="P9676" i="23"/>
  <c r="P9677" i="23"/>
  <c r="P9678" i="23"/>
  <c r="P9679" i="23"/>
  <c r="P9680" i="23"/>
  <c r="P9681" i="23"/>
  <c r="P9682" i="23"/>
  <c r="P9683" i="23"/>
  <c r="P9684" i="23"/>
  <c r="P9685" i="23"/>
  <c r="P9686" i="23"/>
  <c r="P9687" i="23"/>
  <c r="P9688" i="23"/>
  <c r="P9689" i="23"/>
  <c r="P9690" i="23"/>
  <c r="P9691" i="23"/>
  <c r="P9692" i="23"/>
  <c r="P9693" i="23"/>
  <c r="P9694" i="23"/>
  <c r="P9695" i="23"/>
  <c r="P9696" i="23"/>
  <c r="P9697" i="23"/>
  <c r="P9698" i="23"/>
  <c r="P9699" i="23"/>
  <c r="P9700" i="23"/>
  <c r="P9701" i="23"/>
  <c r="P9702" i="23"/>
  <c r="P9703" i="23"/>
  <c r="P9704" i="23"/>
  <c r="P9705" i="23"/>
  <c r="P9706" i="23"/>
  <c r="P9707" i="23"/>
  <c r="P9708" i="23"/>
  <c r="P9709" i="23"/>
  <c r="P9710" i="23"/>
  <c r="P9711" i="23"/>
  <c r="P9712" i="23"/>
  <c r="P9713" i="23"/>
  <c r="P9714" i="23"/>
  <c r="P9715" i="23"/>
  <c r="P9716" i="23"/>
  <c r="P9717" i="23"/>
  <c r="P9718" i="23"/>
  <c r="P9719" i="23"/>
  <c r="P9720" i="23"/>
  <c r="P9721" i="23"/>
  <c r="P9722" i="23"/>
  <c r="P9723" i="23"/>
  <c r="P9724" i="23"/>
  <c r="P9725" i="23"/>
  <c r="P9726" i="23"/>
  <c r="P9727" i="23"/>
  <c r="P9728" i="23"/>
  <c r="P9729" i="23"/>
  <c r="P9730" i="23"/>
  <c r="P9731" i="23"/>
  <c r="P9732" i="23"/>
  <c r="P9733" i="23"/>
  <c r="P9734" i="23"/>
  <c r="P9735" i="23"/>
  <c r="P9736" i="23"/>
  <c r="P9737" i="23"/>
  <c r="P9738" i="23"/>
  <c r="P9739" i="23"/>
  <c r="P9740" i="23"/>
  <c r="P9741" i="23"/>
  <c r="P9742" i="23"/>
  <c r="P9743" i="23"/>
  <c r="P9744" i="23"/>
  <c r="P9745" i="23"/>
  <c r="P9746" i="23"/>
  <c r="P9747" i="23"/>
  <c r="P9748" i="23"/>
  <c r="P9749" i="23"/>
  <c r="P9750" i="23"/>
  <c r="P9751" i="23"/>
  <c r="P9752" i="23"/>
  <c r="P9753" i="23"/>
  <c r="P9754" i="23"/>
  <c r="P9755" i="23"/>
  <c r="P9756" i="23"/>
  <c r="P9757" i="23"/>
  <c r="P9758" i="23"/>
  <c r="P9759" i="23"/>
  <c r="P9760" i="23"/>
  <c r="P9761" i="23"/>
  <c r="P9762" i="23"/>
  <c r="P9763" i="23"/>
  <c r="P9764" i="23"/>
  <c r="P9765" i="23"/>
  <c r="P9766" i="23"/>
  <c r="P9767" i="23"/>
  <c r="P9768" i="23"/>
  <c r="P9769" i="23"/>
  <c r="P9770" i="23"/>
  <c r="P9771" i="23"/>
  <c r="P9772" i="23"/>
  <c r="P9773" i="23"/>
  <c r="P9774" i="23"/>
  <c r="P9775" i="23"/>
  <c r="P9776" i="23"/>
  <c r="P9777" i="23"/>
  <c r="P9778" i="23"/>
  <c r="P9779" i="23"/>
  <c r="P9780" i="23"/>
  <c r="P9781" i="23"/>
  <c r="P9782" i="23"/>
  <c r="P9783" i="23"/>
  <c r="P9784" i="23"/>
  <c r="P9785" i="23"/>
  <c r="P9786" i="23"/>
  <c r="P9787" i="23"/>
  <c r="P9788" i="23"/>
  <c r="P9789" i="23"/>
  <c r="P9790" i="23"/>
  <c r="P9791" i="23"/>
  <c r="P9792" i="23"/>
  <c r="P9793" i="23"/>
  <c r="P9794" i="23"/>
  <c r="P9795" i="23"/>
  <c r="P9796" i="23"/>
  <c r="P9797" i="23"/>
  <c r="P9798" i="23"/>
  <c r="P9799" i="23"/>
  <c r="P9800" i="23"/>
  <c r="P9801" i="23"/>
  <c r="P9802" i="23"/>
  <c r="P9803" i="23"/>
  <c r="P9804" i="23"/>
  <c r="P9805" i="23"/>
  <c r="P9806" i="23"/>
  <c r="P9807" i="23"/>
  <c r="P9808" i="23"/>
  <c r="P9809" i="23"/>
  <c r="P9810" i="23"/>
  <c r="P9811" i="23"/>
  <c r="P9812" i="23"/>
  <c r="P9813" i="23"/>
  <c r="P9814" i="23"/>
  <c r="P9815" i="23"/>
  <c r="P9816" i="23"/>
  <c r="P9817" i="23"/>
  <c r="P9818" i="23"/>
  <c r="P9819" i="23"/>
  <c r="P9820" i="23"/>
  <c r="P9821" i="23"/>
  <c r="P9822" i="23"/>
  <c r="P9823" i="23"/>
  <c r="P9824" i="23"/>
  <c r="P9825" i="23"/>
  <c r="P9826" i="23"/>
  <c r="P9827" i="23"/>
  <c r="P9828" i="23"/>
  <c r="P9829" i="23"/>
  <c r="P9830" i="23"/>
  <c r="P9831" i="23"/>
  <c r="P9832" i="23"/>
  <c r="P9833" i="23"/>
  <c r="P9834" i="23"/>
  <c r="P9835" i="23"/>
  <c r="P9836" i="23"/>
  <c r="P9837" i="23"/>
  <c r="P9838" i="23"/>
  <c r="P9839" i="23"/>
  <c r="P9840" i="23"/>
  <c r="P9841" i="23"/>
  <c r="P9842" i="23"/>
  <c r="P9843" i="23"/>
  <c r="P9844" i="23"/>
  <c r="P9845" i="23"/>
  <c r="P9846" i="23"/>
  <c r="P9847" i="23"/>
  <c r="P9848" i="23"/>
  <c r="P9849" i="23"/>
  <c r="P9850" i="23"/>
  <c r="P9851" i="23"/>
  <c r="P9852" i="23"/>
  <c r="P9853" i="23"/>
  <c r="P9854" i="23"/>
  <c r="P9855" i="23"/>
  <c r="P9856" i="23"/>
  <c r="P9857" i="23"/>
  <c r="P9858" i="23"/>
  <c r="P9859" i="23"/>
  <c r="P9860" i="23"/>
  <c r="P9861" i="23"/>
  <c r="P9862" i="23"/>
  <c r="P9863" i="23"/>
  <c r="P9864" i="23"/>
  <c r="P9865" i="23"/>
  <c r="P9866" i="23"/>
  <c r="P9867" i="23"/>
  <c r="P9868" i="23"/>
  <c r="P9869" i="23"/>
  <c r="P9870" i="23"/>
  <c r="P9871" i="23"/>
  <c r="P9872" i="23"/>
  <c r="P9873" i="23"/>
  <c r="P9874" i="23"/>
  <c r="P9875" i="23"/>
  <c r="P9876" i="23"/>
  <c r="P9877" i="23"/>
  <c r="P9878" i="23"/>
  <c r="P9879" i="23"/>
  <c r="P9880" i="23"/>
  <c r="P9881" i="23"/>
  <c r="P9882" i="23"/>
  <c r="P9883" i="23"/>
  <c r="P9884" i="23"/>
  <c r="P9885" i="23"/>
  <c r="P9886" i="23"/>
  <c r="P9887" i="23"/>
  <c r="P9888" i="23"/>
  <c r="P9889" i="23"/>
  <c r="P9890" i="23"/>
  <c r="P9891" i="23"/>
  <c r="P9892" i="23"/>
  <c r="P9893" i="23"/>
  <c r="P9894" i="23"/>
  <c r="P9895" i="23"/>
  <c r="P9896" i="23"/>
  <c r="P9897" i="23"/>
  <c r="P9898" i="23"/>
  <c r="P9899" i="23"/>
  <c r="P9900" i="23"/>
  <c r="P9901" i="23"/>
  <c r="P9902" i="23"/>
  <c r="P9903" i="23"/>
  <c r="P9904" i="23"/>
  <c r="P9905" i="23"/>
  <c r="P9906" i="23"/>
  <c r="P9907" i="23"/>
  <c r="P9908" i="23"/>
  <c r="P9909" i="23"/>
  <c r="P9910" i="23"/>
  <c r="P9911" i="23"/>
  <c r="P9912" i="23"/>
  <c r="P9913" i="23"/>
  <c r="P9914" i="23"/>
  <c r="P9915" i="23"/>
  <c r="P9916" i="23"/>
  <c r="P9917" i="23"/>
  <c r="P9918" i="23"/>
  <c r="P9919" i="23"/>
  <c r="P9920" i="23"/>
  <c r="P9921" i="23"/>
  <c r="P9922" i="23"/>
  <c r="P9923" i="23"/>
  <c r="P9924" i="23"/>
  <c r="P9925" i="23"/>
  <c r="P9926" i="23"/>
  <c r="P9927" i="23"/>
  <c r="P9928" i="23"/>
  <c r="P9929" i="23"/>
  <c r="P9930" i="23"/>
  <c r="P9931" i="23"/>
  <c r="P9932" i="23"/>
  <c r="P9933" i="23"/>
  <c r="P9934" i="23"/>
  <c r="P9935" i="23"/>
  <c r="P9936" i="23"/>
  <c r="P9937" i="23"/>
  <c r="P9938" i="23"/>
  <c r="P9939" i="23"/>
  <c r="P9940" i="23"/>
  <c r="P9941" i="23"/>
  <c r="P9942" i="23"/>
  <c r="P9943" i="23"/>
  <c r="P9944" i="23"/>
  <c r="P9945" i="23"/>
  <c r="P9946" i="23"/>
  <c r="P9947" i="23"/>
  <c r="P9948" i="23"/>
  <c r="P9949" i="23"/>
  <c r="P9950" i="23"/>
  <c r="P9951" i="23"/>
  <c r="P9952" i="23"/>
  <c r="P9953" i="23"/>
  <c r="P9954" i="23"/>
  <c r="P9955" i="23"/>
  <c r="P9956" i="23"/>
  <c r="P9957" i="23"/>
  <c r="P9958" i="23"/>
  <c r="P9959" i="23"/>
  <c r="P9960" i="23"/>
  <c r="P9961" i="23"/>
  <c r="P9962" i="23"/>
  <c r="P9963" i="23"/>
  <c r="P9964" i="23"/>
  <c r="P9965" i="23"/>
  <c r="P9966" i="23"/>
  <c r="P9967" i="23"/>
  <c r="P9968" i="23"/>
  <c r="P9969" i="23"/>
  <c r="P9970" i="23"/>
  <c r="P9971" i="23"/>
  <c r="P9972" i="23"/>
  <c r="P9973" i="23"/>
  <c r="P9974" i="23"/>
  <c r="P9975" i="23"/>
  <c r="P9976" i="23"/>
  <c r="P9977" i="23"/>
  <c r="P9978" i="23"/>
  <c r="P9979" i="23"/>
  <c r="P9980" i="23"/>
  <c r="P9981" i="23"/>
  <c r="P9982" i="23"/>
  <c r="P9983" i="23"/>
  <c r="P9984" i="23"/>
  <c r="P9985" i="23"/>
  <c r="P9986" i="23"/>
  <c r="P9987" i="23"/>
  <c r="P9988" i="23"/>
  <c r="P9989" i="23"/>
  <c r="P9990" i="23"/>
  <c r="P9991" i="23"/>
  <c r="P9992" i="23"/>
  <c r="P9993" i="23"/>
  <c r="P9994" i="23"/>
  <c r="P9995" i="23"/>
  <c r="P9996" i="23"/>
  <c r="P9997" i="23"/>
  <c r="P9998" i="23"/>
  <c r="P9999" i="23"/>
  <c r="P10000" i="23"/>
  <c r="O2" i="23" a="1"/>
  <c r="O2" i="23" s="1"/>
  <c r="R2" i="23" l="1" a="1"/>
  <c r="R2" i="23" s="1"/>
  <c r="K6015" i="1" l="1"/>
  <c r="J6015" i="1"/>
  <c r="I6015" i="1"/>
  <c r="B6015" i="1"/>
  <c r="K6014" i="1"/>
  <c r="J6014" i="1"/>
  <c r="I6014" i="1"/>
  <c r="B6014" i="1"/>
  <c r="K6013" i="1"/>
  <c r="J6013" i="1"/>
  <c r="I6013" i="1"/>
  <c r="B6013" i="1"/>
  <c r="K6012" i="1"/>
  <c r="J6012" i="1"/>
  <c r="I6012" i="1"/>
  <c r="B6012" i="1"/>
  <c r="K6011" i="1"/>
  <c r="J6011" i="1"/>
  <c r="I6011" i="1"/>
  <c r="B6011" i="1"/>
  <c r="K6010" i="1"/>
  <c r="J6010" i="1"/>
  <c r="I6010" i="1"/>
  <c r="B6010" i="1"/>
  <c r="K6009" i="1"/>
  <c r="J6009" i="1"/>
  <c r="I6009" i="1"/>
  <c r="B6009" i="1"/>
  <c r="O6004" i="1"/>
  <c r="K6008" i="1"/>
  <c r="J6008" i="1"/>
  <c r="I6008" i="1"/>
  <c r="B6008" i="1"/>
  <c r="K6007" i="1"/>
  <c r="J6007" i="1"/>
  <c r="I6007" i="1"/>
  <c r="B6007" i="1"/>
  <c r="K6006" i="1"/>
  <c r="J6006" i="1"/>
  <c r="I6006" i="1"/>
  <c r="B6006" i="1"/>
  <c r="X4" i="1" l="1"/>
  <c r="K6005" i="1"/>
  <c r="J6005" i="1"/>
  <c r="I6005" i="1"/>
  <c r="B6005" i="1"/>
  <c r="K6004" i="1"/>
  <c r="J6004" i="1"/>
  <c r="B6004" i="1"/>
  <c r="K6003" i="1"/>
  <c r="J6003" i="1"/>
  <c r="I6003" i="1"/>
  <c r="B6003" i="1"/>
  <c r="K6002" i="1"/>
  <c r="J6002" i="1"/>
  <c r="I6002" i="1"/>
  <c r="B6002" i="1"/>
  <c r="K6001" i="1"/>
  <c r="J6001" i="1"/>
  <c r="I6001" i="1"/>
  <c r="B6001" i="1"/>
  <c r="K6000" i="1" l="1"/>
  <c r="J6000" i="1"/>
  <c r="I6000" i="1"/>
  <c r="B6000" i="1"/>
  <c r="K5999" i="1"/>
  <c r="J5999" i="1"/>
  <c r="I5999" i="1"/>
  <c r="B5999" i="1"/>
  <c r="K5998" i="1"/>
  <c r="J5998" i="1"/>
  <c r="I5998" i="1"/>
  <c r="B5998" i="1"/>
  <c r="K5997" i="1" l="1"/>
  <c r="J5997" i="1"/>
  <c r="I5997" i="1"/>
  <c r="B5997" i="1"/>
  <c r="K5996" i="1"/>
  <c r="J5996" i="1"/>
  <c r="B5996" i="1"/>
  <c r="K5995" i="1"/>
  <c r="J5995" i="1"/>
  <c r="I5995" i="1"/>
  <c r="B5995" i="1"/>
  <c r="K5994" i="1"/>
  <c r="J5994" i="1"/>
  <c r="I5994" i="1"/>
  <c r="B5994" i="1"/>
  <c r="K5993" i="1"/>
  <c r="J5993" i="1"/>
  <c r="I5993" i="1"/>
  <c r="B5993" i="1"/>
  <c r="K5992" i="1"/>
  <c r="J5992" i="1"/>
  <c r="I5992" i="1"/>
  <c r="B5992" i="1"/>
  <c r="K5991" i="1"/>
  <c r="J5991" i="1"/>
  <c r="I5991" i="1"/>
  <c r="B5991" i="1"/>
  <c r="K5990" i="1"/>
  <c r="J5990" i="1"/>
  <c r="I5990" i="1"/>
  <c r="B5990" i="1"/>
  <c r="K5989" i="1"/>
  <c r="J5989" i="1"/>
  <c r="I5989" i="1"/>
  <c r="B5989" i="1"/>
  <c r="K5988" i="1"/>
  <c r="J5988" i="1"/>
  <c r="I5988" i="1"/>
  <c r="B5988" i="1"/>
  <c r="K5987" i="1"/>
  <c r="J5987" i="1"/>
  <c r="I5987" i="1"/>
  <c r="B5987" i="1"/>
  <c r="K5986" i="1" l="1"/>
  <c r="J5986" i="1"/>
  <c r="I5986" i="1"/>
  <c r="B5986" i="1"/>
  <c r="K5985" i="1"/>
  <c r="J5985" i="1"/>
  <c r="I5985" i="1"/>
  <c r="B5985" i="1"/>
  <c r="K5984" i="1"/>
  <c r="J5984" i="1"/>
  <c r="I5984" i="1"/>
  <c r="B5984" i="1"/>
  <c r="K5983" i="1"/>
  <c r="J5983" i="1"/>
  <c r="I5983" i="1"/>
  <c r="B5983" i="1"/>
  <c r="K5982" i="1"/>
  <c r="J5982" i="1"/>
  <c r="I5982" i="1"/>
  <c r="B5982" i="1"/>
  <c r="K5981" i="1"/>
  <c r="J5981" i="1"/>
  <c r="I5981" i="1"/>
  <c r="B5981" i="1"/>
  <c r="K5980" i="1"/>
  <c r="J5980" i="1"/>
  <c r="I5980" i="1"/>
  <c r="B5980" i="1"/>
  <c r="K5979" i="1"/>
  <c r="J5979" i="1"/>
  <c r="I5979" i="1"/>
  <c r="B5979" i="1"/>
  <c r="K5978" i="1"/>
  <c r="J5978" i="1"/>
  <c r="I5978" i="1"/>
  <c r="B5978" i="1"/>
  <c r="K5977" i="1"/>
  <c r="J5977" i="1"/>
  <c r="I5977" i="1"/>
  <c r="B5977" i="1"/>
  <c r="K5976" i="1" l="1"/>
  <c r="J5976" i="1"/>
  <c r="I5976" i="1"/>
  <c r="B5976" i="1"/>
  <c r="K5975" i="1"/>
  <c r="J5975" i="1"/>
  <c r="I5975" i="1"/>
  <c r="B5975" i="1"/>
  <c r="K5974" i="1"/>
  <c r="J5974" i="1"/>
  <c r="I5974" i="1"/>
  <c r="B5974" i="1"/>
  <c r="K5973" i="1"/>
  <c r="J5973" i="1"/>
  <c r="I5973" i="1"/>
  <c r="B5973" i="1"/>
  <c r="K5972" i="1"/>
  <c r="J5972" i="1"/>
  <c r="I5972" i="1"/>
  <c r="B5972" i="1"/>
  <c r="K5971" i="1"/>
  <c r="J5971" i="1"/>
  <c r="I5971" i="1"/>
  <c r="B5971" i="1"/>
  <c r="K5970" i="1" l="1"/>
  <c r="J5970" i="1"/>
  <c r="I5970" i="1"/>
  <c r="B5970" i="1"/>
  <c r="K5969" i="1" l="1"/>
  <c r="J5969" i="1"/>
  <c r="I5969" i="1"/>
  <c r="B5969" i="1"/>
  <c r="K5968" i="1"/>
  <c r="J5968" i="1"/>
  <c r="I5968" i="1"/>
  <c r="B5968" i="1"/>
  <c r="K5967" i="1"/>
  <c r="J5967" i="1"/>
  <c r="I5967" i="1"/>
  <c r="B5967" i="1"/>
  <c r="K5966" i="1"/>
  <c r="J5966" i="1"/>
  <c r="I5966" i="1"/>
  <c r="B5966" i="1"/>
  <c r="K5965" i="1"/>
  <c r="J5965" i="1"/>
  <c r="I5965" i="1"/>
  <c r="B5965" i="1"/>
  <c r="K5964" i="1"/>
  <c r="J5964" i="1"/>
  <c r="I5964" i="1"/>
  <c r="B5964" i="1"/>
  <c r="V479" i="19"/>
  <c r="K5963" i="1"/>
  <c r="J5963" i="1"/>
  <c r="I5963" i="1"/>
  <c r="B5963" i="1"/>
  <c r="K5962" i="1"/>
  <c r="J5962" i="1"/>
  <c r="I5962" i="1"/>
  <c r="B5962" i="1"/>
  <c r="K5961" i="1"/>
  <c r="J5961" i="1"/>
  <c r="I5961" i="1"/>
  <c r="B5961" i="1"/>
  <c r="K5960" i="1"/>
  <c r="J5960" i="1"/>
  <c r="I5960" i="1"/>
  <c r="B5960" i="1"/>
  <c r="K5959" i="1"/>
  <c r="J5959" i="1"/>
  <c r="I5959" i="1"/>
  <c r="B5959" i="1"/>
  <c r="K5958" i="1"/>
  <c r="J5958" i="1"/>
  <c r="I5958" i="1"/>
  <c r="B5958" i="1"/>
  <c r="K5957" i="1"/>
  <c r="J5957" i="1"/>
  <c r="I5957" i="1"/>
  <c r="B5957" i="1"/>
  <c r="K5956" i="1"/>
  <c r="J5956" i="1"/>
  <c r="I5956" i="1"/>
  <c r="B5956" i="1"/>
  <c r="K5955" i="1"/>
  <c r="J5955" i="1"/>
  <c r="I5955" i="1"/>
  <c r="B5955" i="1"/>
  <c r="K5954" i="1"/>
  <c r="J5954" i="1"/>
  <c r="I5954" i="1"/>
  <c r="B5954" i="1"/>
  <c r="K5953" i="1"/>
  <c r="J5953" i="1"/>
  <c r="I5953" i="1"/>
  <c r="B5953" i="1"/>
  <c r="K5952" i="1" l="1"/>
  <c r="J5952" i="1"/>
  <c r="I5952" i="1"/>
  <c r="B5952" i="1"/>
  <c r="K5951" i="1"/>
  <c r="J5951" i="1"/>
  <c r="I5951" i="1"/>
  <c r="B5951" i="1"/>
  <c r="K5950" i="1"/>
  <c r="J5950" i="1"/>
  <c r="I5950" i="1"/>
  <c r="B5950" i="1"/>
  <c r="K5949" i="1"/>
  <c r="J5949" i="1"/>
  <c r="I5949" i="1"/>
  <c r="B5949" i="1"/>
  <c r="K5948" i="1"/>
  <c r="J5948" i="1"/>
  <c r="I5948" i="1"/>
  <c r="B5948" i="1"/>
  <c r="K5947" i="1"/>
  <c r="J5947" i="1"/>
  <c r="I5947" i="1"/>
  <c r="B5947" i="1"/>
  <c r="K5946" i="1" l="1"/>
  <c r="J5946" i="1"/>
  <c r="I5946" i="1"/>
  <c r="B5946" i="1"/>
  <c r="K5945" i="1"/>
  <c r="J5945" i="1"/>
  <c r="I5945" i="1"/>
  <c r="B5945" i="1"/>
  <c r="K5944" i="1"/>
  <c r="J5944" i="1"/>
  <c r="I5944" i="1"/>
  <c r="B5944" i="1"/>
  <c r="K5943" i="1"/>
  <c r="J5943" i="1"/>
  <c r="I5943" i="1"/>
  <c r="B5943" i="1"/>
  <c r="K5942" i="1"/>
  <c r="J5942" i="1"/>
  <c r="I5942" i="1"/>
  <c r="B5942" i="1"/>
  <c r="K5941" i="1"/>
  <c r="J5941" i="1"/>
  <c r="I5941" i="1"/>
  <c r="B5941" i="1"/>
  <c r="K5940" i="1"/>
  <c r="J5940" i="1"/>
  <c r="I5940" i="1"/>
  <c r="B5940" i="1"/>
  <c r="K5939" i="1"/>
  <c r="J5939" i="1"/>
  <c r="I5939" i="1"/>
  <c r="B5939" i="1"/>
  <c r="K5938" i="1"/>
  <c r="J5938" i="1"/>
  <c r="I5938" i="1"/>
  <c r="B5938" i="1"/>
  <c r="K5937" i="1"/>
  <c r="J5937" i="1"/>
  <c r="I5937" i="1"/>
  <c r="B5937" i="1"/>
  <c r="K5936" i="1"/>
  <c r="J5936" i="1"/>
  <c r="I5936" i="1"/>
  <c r="B5936" i="1"/>
  <c r="K5935" i="1"/>
  <c r="J5935" i="1"/>
  <c r="I5935" i="1"/>
  <c r="B5935" i="1"/>
  <c r="K5934" i="1" l="1"/>
  <c r="J5934" i="1"/>
  <c r="I5934" i="1"/>
  <c r="B5934" i="1"/>
  <c r="K5933" i="1"/>
  <c r="J5933" i="1"/>
  <c r="I5933" i="1"/>
  <c r="B5933" i="1"/>
  <c r="K5932" i="1"/>
  <c r="J5932" i="1"/>
  <c r="I5932" i="1"/>
  <c r="B5932" i="1"/>
  <c r="K5931" i="1"/>
  <c r="J5931" i="1"/>
  <c r="I5931" i="1"/>
  <c r="B5931" i="1"/>
  <c r="K5930" i="1"/>
  <c r="J5930" i="1"/>
  <c r="I5930" i="1"/>
  <c r="B5930" i="1"/>
  <c r="U3" i="21" l="1"/>
  <c r="U1" i="21"/>
  <c r="K5929" i="1" l="1"/>
  <c r="J5929" i="1"/>
  <c r="I5929" i="1"/>
  <c r="B5929" i="1"/>
  <c r="K5928" i="1"/>
  <c r="J5928" i="1"/>
  <c r="I5928" i="1"/>
  <c r="B5928" i="1"/>
  <c r="K5927" i="1"/>
  <c r="J5927" i="1"/>
  <c r="I5927" i="1"/>
  <c r="B5927" i="1"/>
  <c r="K5926" i="1"/>
  <c r="J5926" i="1"/>
  <c r="I5926" i="1"/>
  <c r="B5926" i="1"/>
  <c r="K5925" i="1"/>
  <c r="J5925" i="1"/>
  <c r="I5925" i="1"/>
  <c r="B5925" i="1"/>
  <c r="K5924" i="1"/>
  <c r="J5924" i="1"/>
  <c r="I5924" i="1"/>
  <c r="B5924" i="1"/>
  <c r="K5923" i="1"/>
  <c r="J5923" i="1"/>
  <c r="I5923" i="1"/>
  <c r="B5923" i="1"/>
  <c r="K5922" i="1"/>
  <c r="J5922" i="1"/>
  <c r="I5922" i="1"/>
  <c r="B5922" i="1"/>
  <c r="K5921" i="1"/>
  <c r="J5921" i="1"/>
  <c r="I5921" i="1"/>
  <c r="B5921" i="1"/>
  <c r="K5920" i="1"/>
  <c r="J5920" i="1"/>
  <c r="I5920" i="1"/>
  <c r="B5920" i="1"/>
  <c r="K5919" i="1"/>
  <c r="J5919" i="1"/>
  <c r="I5919" i="1"/>
  <c r="B5919" i="1"/>
  <c r="K5918" i="1"/>
  <c r="J5918" i="1"/>
  <c r="I5918" i="1"/>
  <c r="B5918" i="1"/>
  <c r="K5917" i="1"/>
  <c r="J5917" i="1"/>
  <c r="I5917" i="1"/>
  <c r="B5917" i="1"/>
  <c r="K5916" i="1"/>
  <c r="J5916" i="1"/>
  <c r="I5916" i="1"/>
  <c r="B5916" i="1"/>
  <c r="K5915" i="1"/>
  <c r="J5915" i="1"/>
  <c r="I5915" i="1"/>
  <c r="B5915" i="1"/>
  <c r="K5914" i="1"/>
  <c r="J5914" i="1"/>
  <c r="I5914" i="1"/>
  <c r="B5914" i="1"/>
  <c r="K5913" i="1"/>
  <c r="J5913" i="1"/>
  <c r="I5913" i="1"/>
  <c r="B5913" i="1"/>
  <c r="K5912" i="1"/>
  <c r="J5912" i="1"/>
  <c r="I5912" i="1"/>
  <c r="B5912" i="1"/>
  <c r="K5911" i="1"/>
  <c r="J5911" i="1"/>
  <c r="I5911" i="1"/>
  <c r="B5911" i="1"/>
  <c r="K5910" i="1"/>
  <c r="J5910" i="1"/>
  <c r="I5910" i="1"/>
  <c r="B5910" i="1"/>
  <c r="K5909" i="1"/>
  <c r="J5909" i="1"/>
  <c r="I5909" i="1"/>
  <c r="B5909" i="1"/>
  <c r="K5908" i="1"/>
  <c r="J5908" i="1"/>
  <c r="I5908" i="1"/>
  <c r="B5908" i="1"/>
  <c r="K5907" i="1"/>
  <c r="J5907" i="1"/>
  <c r="I5907" i="1"/>
  <c r="B5907" i="1"/>
  <c r="K5906" i="1"/>
  <c r="J5906" i="1"/>
  <c r="I5906" i="1"/>
  <c r="B5906" i="1"/>
  <c r="K5905" i="1"/>
  <c r="J5905" i="1"/>
  <c r="I5905" i="1"/>
  <c r="B5905" i="1"/>
  <c r="K5904" i="1"/>
  <c r="J5904" i="1"/>
  <c r="I5904" i="1"/>
  <c r="B5904" i="1"/>
  <c r="K5903" i="1"/>
  <c r="J5903" i="1"/>
  <c r="I5903" i="1"/>
  <c r="B5903" i="1"/>
  <c r="V474" i="19"/>
  <c r="V478" i="19" l="1"/>
  <c r="K5902" i="1"/>
  <c r="J5902" i="1"/>
  <c r="I5902" i="1"/>
  <c r="B5902" i="1"/>
  <c r="K5901" i="1"/>
  <c r="J5901" i="1"/>
  <c r="I5901" i="1"/>
  <c r="B5901" i="1"/>
  <c r="K5900" i="1"/>
  <c r="J5900" i="1"/>
  <c r="I5900" i="1"/>
  <c r="B5900" i="1"/>
  <c r="K5899" i="1"/>
  <c r="J5899" i="1"/>
  <c r="I5899" i="1"/>
  <c r="B5899" i="1"/>
  <c r="K5898" i="1"/>
  <c r="J5898" i="1"/>
  <c r="I5898" i="1"/>
  <c r="B5898" i="1"/>
  <c r="K5897" i="1"/>
  <c r="J5897" i="1"/>
  <c r="I5897" i="1"/>
  <c r="B5897" i="1"/>
  <c r="K5896" i="1"/>
  <c r="J5896" i="1"/>
  <c r="I5896" i="1"/>
  <c r="B5896" i="1"/>
  <c r="K5895" i="1"/>
  <c r="J5895" i="1"/>
  <c r="I5895" i="1"/>
  <c r="B5895" i="1"/>
  <c r="K5894" i="1"/>
  <c r="J5894" i="1"/>
  <c r="I5894" i="1"/>
  <c r="B5894" i="1"/>
  <c r="K5893" i="1"/>
  <c r="J5893" i="1"/>
  <c r="I5893" i="1"/>
  <c r="B5893" i="1"/>
  <c r="K5892" i="1"/>
  <c r="J5892" i="1"/>
  <c r="I5892" i="1"/>
  <c r="B5892" i="1"/>
  <c r="K5891" i="1"/>
  <c r="J5891" i="1"/>
  <c r="I5891" i="1"/>
  <c r="B5891" i="1"/>
  <c r="K5890" i="1"/>
  <c r="J5890" i="1"/>
  <c r="I5890" i="1"/>
  <c r="B5890" i="1"/>
  <c r="K5889" i="1"/>
  <c r="J5889" i="1"/>
  <c r="I5889" i="1"/>
  <c r="B5889" i="1"/>
  <c r="K5888" i="1"/>
  <c r="J5888" i="1"/>
  <c r="I5888" i="1"/>
  <c r="B5888" i="1"/>
  <c r="K5887" i="1"/>
  <c r="J5887" i="1"/>
  <c r="I5887" i="1"/>
  <c r="B5887" i="1"/>
  <c r="K5886" i="1"/>
  <c r="J5886" i="1"/>
  <c r="I5886" i="1"/>
  <c r="B5886" i="1"/>
  <c r="K5885" i="1"/>
  <c r="J5885" i="1"/>
  <c r="I5885" i="1"/>
  <c r="B5885" i="1"/>
  <c r="K5884" i="1"/>
  <c r="J5884" i="1"/>
  <c r="I5884" i="1"/>
  <c r="B5884" i="1"/>
  <c r="K5883" i="1"/>
  <c r="J5883" i="1"/>
  <c r="I5883" i="1"/>
  <c r="B5883" i="1"/>
  <c r="K5882" i="1"/>
  <c r="J5882" i="1"/>
  <c r="I5882" i="1"/>
  <c r="B5882" i="1"/>
  <c r="K5881" i="1"/>
  <c r="J5881" i="1"/>
  <c r="I5881" i="1"/>
  <c r="B5881" i="1"/>
  <c r="K5880" i="1"/>
  <c r="J5880" i="1"/>
  <c r="I5880" i="1"/>
  <c r="B5880" i="1"/>
  <c r="K5879" i="1"/>
  <c r="J5879" i="1"/>
  <c r="I5879" i="1"/>
  <c r="B5879" i="1"/>
  <c r="K5878" i="1"/>
  <c r="J5878" i="1"/>
  <c r="I5878" i="1"/>
  <c r="B5878" i="1"/>
  <c r="K5877" i="1"/>
  <c r="J5877" i="1"/>
  <c r="I5877" i="1"/>
  <c r="B5877" i="1"/>
  <c r="K5876" i="1"/>
  <c r="J5876" i="1"/>
  <c r="I5876" i="1"/>
  <c r="B5876" i="1"/>
  <c r="K5875" i="1"/>
  <c r="J5875" i="1"/>
  <c r="I5875" i="1"/>
  <c r="B5875" i="1"/>
  <c r="K5874" i="1"/>
  <c r="J5874" i="1"/>
  <c r="I5874" i="1"/>
  <c r="B5874" i="1"/>
  <c r="K5873" i="1"/>
  <c r="J5873" i="1"/>
  <c r="I5873" i="1"/>
  <c r="B5873" i="1"/>
  <c r="K5872" i="1"/>
  <c r="J5872" i="1"/>
  <c r="I5872" i="1"/>
  <c r="B5872" i="1"/>
  <c r="K5871" i="1"/>
  <c r="J5871" i="1"/>
  <c r="I5871" i="1"/>
  <c r="B5871" i="1"/>
  <c r="K5870" i="1"/>
  <c r="J5870" i="1"/>
  <c r="I5870" i="1"/>
  <c r="B5870" i="1"/>
  <c r="K5869" i="1"/>
  <c r="J5869" i="1"/>
  <c r="I5869" i="1"/>
  <c r="B5869" i="1"/>
  <c r="K5868" i="1"/>
  <c r="J5868" i="1"/>
  <c r="I5868" i="1"/>
  <c r="B5868" i="1"/>
  <c r="K5867" i="1"/>
  <c r="J5867" i="1"/>
  <c r="I5867" i="1"/>
  <c r="B5867" i="1"/>
  <c r="K5866" i="1"/>
  <c r="J5866" i="1"/>
  <c r="I5866" i="1"/>
  <c r="B5866" i="1"/>
  <c r="K5865" i="1"/>
  <c r="J5865" i="1"/>
  <c r="I5865" i="1"/>
  <c r="B5865" i="1"/>
  <c r="K5864" i="1"/>
  <c r="J5864" i="1"/>
  <c r="I5864" i="1"/>
  <c r="B5864" i="1"/>
  <c r="K5863" i="1"/>
  <c r="J5863" i="1"/>
  <c r="I5863" i="1"/>
  <c r="B5863" i="1"/>
  <c r="K5862" i="1"/>
  <c r="J5862" i="1"/>
  <c r="I5862" i="1"/>
  <c r="B5862" i="1"/>
  <c r="K5861" i="1"/>
  <c r="J5861" i="1"/>
  <c r="I5861" i="1"/>
  <c r="B5861" i="1"/>
  <c r="K5860" i="1"/>
  <c r="J5860" i="1"/>
  <c r="I5860" i="1"/>
  <c r="B5860" i="1"/>
  <c r="K5859" i="1"/>
  <c r="J5859" i="1"/>
  <c r="I5859" i="1"/>
  <c r="B5859" i="1"/>
  <c r="K5858" i="1"/>
  <c r="J5858" i="1"/>
  <c r="I5858" i="1"/>
  <c r="B5858" i="1"/>
  <c r="K5857" i="1"/>
  <c r="J5857" i="1"/>
  <c r="I5857" i="1"/>
  <c r="B5857" i="1"/>
  <c r="K5856" i="1"/>
  <c r="J5856" i="1"/>
  <c r="I5856" i="1"/>
  <c r="B5856" i="1"/>
  <c r="K5855" i="1"/>
  <c r="J5855" i="1"/>
  <c r="I5855" i="1"/>
  <c r="B5855" i="1"/>
  <c r="K5854" i="1"/>
  <c r="J5854" i="1"/>
  <c r="I5854" i="1"/>
  <c r="B5854" i="1"/>
  <c r="K5853" i="1"/>
  <c r="J5853" i="1"/>
  <c r="I5853" i="1"/>
  <c r="B5853" i="1"/>
  <c r="K5852" i="1"/>
  <c r="J5852" i="1"/>
  <c r="I5852" i="1"/>
  <c r="B5852" i="1"/>
  <c r="K5851" i="1"/>
  <c r="J5851" i="1"/>
  <c r="I5851" i="1"/>
  <c r="B5851" i="1"/>
  <c r="K5850" i="1"/>
  <c r="J5850" i="1"/>
  <c r="I5850" i="1"/>
  <c r="B5850" i="1"/>
  <c r="K5849" i="1"/>
  <c r="J5849" i="1"/>
  <c r="I5849" i="1"/>
  <c r="B5849" i="1"/>
  <c r="K5848" i="1"/>
  <c r="J5848" i="1"/>
  <c r="I5848" i="1"/>
  <c r="B5848" i="1"/>
  <c r="K5847" i="1"/>
  <c r="J5847" i="1"/>
  <c r="I5847" i="1"/>
  <c r="B5847" i="1"/>
  <c r="K5846" i="1"/>
  <c r="J5846" i="1"/>
  <c r="I5846" i="1"/>
  <c r="B5846" i="1"/>
  <c r="K5845" i="1"/>
  <c r="J5845" i="1"/>
  <c r="I5845" i="1"/>
  <c r="O5962" i="1" s="1"/>
  <c r="B5845" i="1"/>
  <c r="K5844" i="1"/>
  <c r="J5844" i="1"/>
  <c r="I5844" i="1"/>
  <c r="B5844" i="1"/>
  <c r="K5843" i="1"/>
  <c r="J5843" i="1"/>
  <c r="I5843" i="1"/>
  <c r="B5843" i="1"/>
  <c r="K5842" i="1" l="1"/>
  <c r="J5842" i="1"/>
  <c r="I5842" i="1"/>
  <c r="B5842" i="1"/>
  <c r="K5841" i="1"/>
  <c r="J5841" i="1"/>
  <c r="I5841" i="1"/>
  <c r="B5841" i="1"/>
  <c r="K5840" i="1"/>
  <c r="J5840" i="1"/>
  <c r="I5840" i="1"/>
  <c r="B5840" i="1"/>
  <c r="K5839" i="1"/>
  <c r="J5839" i="1"/>
  <c r="I5839" i="1"/>
  <c r="B5839" i="1"/>
  <c r="K5838" i="1"/>
  <c r="J5838" i="1"/>
  <c r="I5838" i="1"/>
  <c r="B5838" i="1"/>
  <c r="K5837" i="1"/>
  <c r="J5837" i="1"/>
  <c r="I5837" i="1"/>
  <c r="B5837" i="1"/>
  <c r="K5836" i="1"/>
  <c r="J5836" i="1"/>
  <c r="I5836" i="1"/>
  <c r="B5836" i="1"/>
  <c r="K5835" i="1"/>
  <c r="J5835" i="1"/>
  <c r="I5835" i="1"/>
  <c r="B5835" i="1"/>
  <c r="K5834" i="1"/>
  <c r="J5834" i="1"/>
  <c r="I5834" i="1"/>
  <c r="B5834" i="1"/>
  <c r="K5833" i="1"/>
  <c r="J5833" i="1"/>
  <c r="I5833" i="1"/>
  <c r="B5833" i="1"/>
  <c r="K5832" i="1"/>
  <c r="J5832" i="1"/>
  <c r="I5832" i="1"/>
  <c r="B5832" i="1"/>
  <c r="K5831" i="1"/>
  <c r="J5831" i="1"/>
  <c r="I5831" i="1"/>
  <c r="B5831" i="1"/>
  <c r="K5830" i="1"/>
  <c r="J5830" i="1"/>
  <c r="I5830" i="1"/>
  <c r="B5830" i="1"/>
  <c r="K5829" i="1"/>
  <c r="J5829" i="1"/>
  <c r="I5829" i="1"/>
  <c r="B5829" i="1"/>
  <c r="K5828" i="1"/>
  <c r="J5828" i="1"/>
  <c r="I5828" i="1"/>
  <c r="B5828" i="1"/>
  <c r="K5827" i="1"/>
  <c r="J5827" i="1"/>
  <c r="I5827" i="1"/>
  <c r="B5827" i="1"/>
  <c r="K5826" i="1"/>
  <c r="J5826" i="1"/>
  <c r="I5826" i="1"/>
  <c r="B5826" i="1"/>
  <c r="K5825" i="1"/>
  <c r="J5825" i="1"/>
  <c r="I5825" i="1"/>
  <c r="B5825" i="1"/>
  <c r="K5824" i="1"/>
  <c r="J5824" i="1"/>
  <c r="I5824" i="1"/>
  <c r="B5824" i="1"/>
  <c r="K5823" i="1"/>
  <c r="J5823" i="1"/>
  <c r="I5823" i="1"/>
  <c r="B5823" i="1"/>
  <c r="K5822" i="1"/>
  <c r="J5822" i="1"/>
  <c r="I5822" i="1"/>
  <c r="B5822" i="1"/>
  <c r="K5821" i="1"/>
  <c r="J5821" i="1"/>
  <c r="I5821" i="1"/>
  <c r="B5821" i="1"/>
  <c r="K5820" i="1"/>
  <c r="J5820" i="1"/>
  <c r="I5820" i="1"/>
  <c r="B5820" i="1"/>
  <c r="K5819" i="1"/>
  <c r="J5819" i="1"/>
  <c r="I5819" i="1"/>
  <c r="B5819" i="1"/>
  <c r="K5818" i="1" l="1"/>
  <c r="J5818" i="1"/>
  <c r="I5818" i="1"/>
  <c r="B5818" i="1"/>
  <c r="K5817" i="1"/>
  <c r="J5817" i="1"/>
  <c r="I5817" i="1"/>
  <c r="B5817" i="1"/>
  <c r="K5816" i="1"/>
  <c r="J5816" i="1"/>
  <c r="I5816" i="1"/>
  <c r="B5816" i="1"/>
  <c r="K5815" i="1"/>
  <c r="J5815" i="1"/>
  <c r="I5815" i="1"/>
  <c r="B5815" i="1"/>
  <c r="K5814" i="1"/>
  <c r="J5814" i="1"/>
  <c r="I5814" i="1"/>
  <c r="B5814" i="1"/>
  <c r="K5813" i="1"/>
  <c r="J5813" i="1"/>
  <c r="I5813" i="1"/>
  <c r="B5813" i="1"/>
  <c r="K5812" i="1"/>
  <c r="J5812" i="1"/>
  <c r="I5812" i="1"/>
  <c r="B5812" i="1"/>
  <c r="K5811" i="1"/>
  <c r="J5811" i="1"/>
  <c r="I5811" i="1"/>
  <c r="B5811" i="1"/>
  <c r="K5810" i="1"/>
  <c r="J5810" i="1"/>
  <c r="I5810" i="1"/>
  <c r="B5810" i="1"/>
  <c r="K5809" i="1"/>
  <c r="J5809" i="1"/>
  <c r="I5809" i="1"/>
  <c r="B5809" i="1"/>
  <c r="K5808" i="1"/>
  <c r="J5808" i="1"/>
  <c r="I5808" i="1"/>
  <c r="B5808" i="1"/>
  <c r="K5807" i="1"/>
  <c r="J5807" i="1"/>
  <c r="I5807" i="1"/>
  <c r="B5807" i="1"/>
  <c r="K5806" i="1"/>
  <c r="J5806" i="1"/>
  <c r="I5806" i="1"/>
  <c r="B5806" i="1"/>
  <c r="K5805" i="1"/>
  <c r="J5805" i="1"/>
  <c r="I5805" i="1"/>
  <c r="B5805" i="1"/>
  <c r="K5804" i="1"/>
  <c r="J5804" i="1"/>
  <c r="I5804" i="1"/>
  <c r="B5804" i="1"/>
  <c r="K5803" i="1"/>
  <c r="J5803" i="1"/>
  <c r="I5803" i="1"/>
  <c r="B5803" i="1"/>
  <c r="K5802" i="1"/>
  <c r="J5802" i="1"/>
  <c r="I5802" i="1"/>
  <c r="B5802" i="1"/>
  <c r="K5801" i="1"/>
  <c r="J5801" i="1"/>
  <c r="I5801" i="1"/>
  <c r="B5801" i="1"/>
  <c r="K5800" i="1"/>
  <c r="J5800" i="1"/>
  <c r="I5800" i="1"/>
  <c r="B5800" i="1"/>
  <c r="K5799" i="1"/>
  <c r="J5799" i="1"/>
  <c r="I5799" i="1"/>
  <c r="B5799" i="1"/>
  <c r="K5798" i="1"/>
  <c r="J5798" i="1"/>
  <c r="I5798" i="1"/>
  <c r="B5798" i="1"/>
  <c r="K5797" i="1"/>
  <c r="J5797" i="1"/>
  <c r="I5797" i="1"/>
  <c r="B5797" i="1"/>
  <c r="K5796" i="1"/>
  <c r="J5796" i="1"/>
  <c r="I5796" i="1"/>
  <c r="B5796" i="1"/>
  <c r="V472" i="19"/>
  <c r="K5795" i="1"/>
  <c r="J5795" i="1"/>
  <c r="I5795" i="1"/>
  <c r="B5795" i="1"/>
  <c r="K5794" i="1"/>
  <c r="J5794" i="1"/>
  <c r="I5794" i="1"/>
  <c r="B5794" i="1"/>
  <c r="K5793" i="1"/>
  <c r="J5793" i="1"/>
  <c r="I5793" i="1"/>
  <c r="B5793" i="1"/>
  <c r="K5792" i="1"/>
  <c r="J5792" i="1"/>
  <c r="I5792" i="1"/>
  <c r="B5792" i="1"/>
  <c r="K5791" i="1"/>
  <c r="J5791" i="1"/>
  <c r="I5791" i="1"/>
  <c r="B5791" i="1"/>
  <c r="K5790" i="1"/>
  <c r="J5790" i="1"/>
  <c r="I5790" i="1"/>
  <c r="B5790" i="1"/>
  <c r="K5789" i="1"/>
  <c r="J5789" i="1"/>
  <c r="I5789" i="1"/>
  <c r="B5789" i="1"/>
  <c r="K5788" i="1"/>
  <c r="J5788" i="1"/>
  <c r="I5788" i="1"/>
  <c r="O5844" i="1" s="1"/>
  <c r="B5788" i="1"/>
  <c r="S198" i="23" l="1"/>
  <c r="S194" i="23"/>
  <c r="S190" i="23"/>
  <c r="S186" i="23"/>
  <c r="S182" i="23"/>
  <c r="S178" i="23"/>
  <c r="S174" i="23"/>
  <c r="S170" i="23"/>
  <c r="S166" i="23"/>
  <c r="S162" i="23"/>
  <c r="S158" i="23"/>
  <c r="S154" i="23"/>
  <c r="S150" i="23"/>
  <c r="S146" i="23"/>
  <c r="S142" i="23"/>
  <c r="S138" i="23"/>
  <c r="S134" i="23"/>
  <c r="S130" i="23"/>
  <c r="S126" i="23"/>
  <c r="S122" i="23"/>
  <c r="S118" i="23"/>
  <c r="S114" i="23"/>
  <c r="S110" i="23"/>
  <c r="S106" i="23"/>
  <c r="S102" i="23"/>
  <c r="S98" i="23"/>
  <c r="S94" i="23"/>
  <c r="S90" i="23"/>
  <c r="S86" i="23"/>
  <c r="T209" i="23"/>
  <c r="T205" i="23"/>
  <c r="T201" i="23"/>
  <c r="T197" i="23"/>
  <c r="T193" i="23"/>
  <c r="T189" i="23"/>
  <c r="T185" i="23"/>
  <c r="T181" i="23"/>
  <c r="T177" i="23"/>
  <c r="T173" i="23"/>
  <c r="T169" i="23"/>
  <c r="T165" i="23"/>
  <c r="T161" i="23"/>
  <c r="T157" i="23"/>
  <c r="T153" i="23"/>
  <c r="T149" i="23"/>
  <c r="T145" i="23"/>
  <c r="T141" i="23"/>
  <c r="T137" i="23"/>
  <c r="T133" i="23"/>
  <c r="T129" i="23"/>
  <c r="T125" i="23"/>
  <c r="T121" i="23"/>
  <c r="T117" i="23"/>
  <c r="T113" i="23"/>
  <c r="T109" i="23"/>
  <c r="T105" i="23"/>
  <c r="T101" i="23"/>
  <c r="T97" i="23"/>
  <c r="T93" i="23"/>
  <c r="T89" i="23"/>
  <c r="S197" i="23"/>
  <c r="S193" i="23"/>
  <c r="S189" i="23"/>
  <c r="S185" i="23"/>
  <c r="S181" i="23"/>
  <c r="S177" i="23"/>
  <c r="S173" i="23"/>
  <c r="S169" i="23"/>
  <c r="S165" i="23"/>
  <c r="S161" i="23"/>
  <c r="S157" i="23"/>
  <c r="S153" i="23"/>
  <c r="S149" i="23"/>
  <c r="S145" i="23"/>
  <c r="S196" i="23"/>
  <c r="S192" i="23"/>
  <c r="S188" i="23"/>
  <c r="S184" i="23"/>
  <c r="S180" i="23"/>
  <c r="S176" i="23"/>
  <c r="S172" i="23"/>
  <c r="S168" i="23"/>
  <c r="S164" i="23"/>
  <c r="S160" i="23"/>
  <c r="S156" i="23"/>
  <c r="S152" i="23"/>
  <c r="S148" i="23"/>
  <c r="S144" i="23"/>
  <c r="S140" i="23"/>
  <c r="S136" i="23"/>
  <c r="S132" i="23"/>
  <c r="S128" i="23"/>
  <c r="S124" i="23"/>
  <c r="S120" i="23"/>
  <c r="S116" i="23"/>
  <c r="S112" i="23"/>
  <c r="T90" i="23"/>
  <c r="T95" i="23"/>
  <c r="T100" i="23"/>
  <c r="T106" i="23"/>
  <c r="T111" i="23"/>
  <c r="T116" i="23"/>
  <c r="T122" i="23"/>
  <c r="T127" i="23"/>
  <c r="T132" i="23"/>
  <c r="T138" i="23"/>
  <c r="T143" i="23"/>
  <c r="T148" i="23"/>
  <c r="T154" i="23"/>
  <c r="T159" i="23"/>
  <c r="T164" i="23"/>
  <c r="T170" i="23"/>
  <c r="T175" i="23"/>
  <c r="T180" i="23"/>
  <c r="T186" i="23"/>
  <c r="T191" i="23"/>
  <c r="T196" i="23"/>
  <c r="T202" i="23"/>
  <c r="T207" i="23"/>
  <c r="T212" i="23"/>
  <c r="S87" i="23"/>
  <c r="S92" i="23"/>
  <c r="S97" i="23"/>
  <c r="S103" i="23"/>
  <c r="S108" i="23"/>
  <c r="S115" i="23"/>
  <c r="S123" i="23"/>
  <c r="S131" i="23"/>
  <c r="S139" i="23"/>
  <c r="S151" i="23"/>
  <c r="S167" i="23"/>
  <c r="S183" i="23"/>
  <c r="T86" i="23"/>
  <c r="T91" i="23"/>
  <c r="T96" i="23"/>
  <c r="T102" i="23"/>
  <c r="T107" i="23"/>
  <c r="T112" i="23"/>
  <c r="T118" i="23"/>
  <c r="T123" i="23"/>
  <c r="T128" i="23"/>
  <c r="T134" i="23"/>
  <c r="T139" i="23"/>
  <c r="T144" i="23"/>
  <c r="T150" i="23"/>
  <c r="T155" i="23"/>
  <c r="T160" i="23"/>
  <c r="T166" i="23"/>
  <c r="T171" i="23"/>
  <c r="T176" i="23"/>
  <c r="T182" i="23"/>
  <c r="T187" i="23"/>
  <c r="T192" i="23"/>
  <c r="T198" i="23"/>
  <c r="T203" i="23"/>
  <c r="T208" i="23"/>
  <c r="S88" i="23"/>
  <c r="S93" i="23"/>
  <c r="S99" i="23"/>
  <c r="S104" i="23"/>
  <c r="S109" i="23"/>
  <c r="S117" i="23"/>
  <c r="S125" i="23"/>
  <c r="S133" i="23"/>
  <c r="S141" i="23"/>
  <c r="S155" i="23"/>
  <c r="S171" i="23"/>
  <c r="S187" i="23"/>
  <c r="T87" i="23"/>
  <c r="T92" i="23"/>
  <c r="T98" i="23"/>
  <c r="T103" i="23"/>
  <c r="T108" i="23"/>
  <c r="T114" i="23"/>
  <c r="T119" i="23"/>
  <c r="T124" i="23"/>
  <c r="T130" i="23"/>
  <c r="T135" i="23"/>
  <c r="T140" i="23"/>
  <c r="T146" i="23"/>
  <c r="T151" i="23"/>
  <c r="T156" i="23"/>
  <c r="T162" i="23"/>
  <c r="T167" i="23"/>
  <c r="T172" i="23"/>
  <c r="T178" i="23"/>
  <c r="T183" i="23"/>
  <c r="T188" i="23"/>
  <c r="T194" i="23"/>
  <c r="T199" i="23"/>
  <c r="T204" i="23"/>
  <c r="T210" i="23"/>
  <c r="S89" i="23"/>
  <c r="S95" i="23"/>
  <c r="S100" i="23"/>
  <c r="S105" i="23"/>
  <c r="S111" i="23"/>
  <c r="S119" i="23"/>
  <c r="S127" i="23"/>
  <c r="S135" i="23"/>
  <c r="S143" i="23"/>
  <c r="S159" i="23"/>
  <c r="S175" i="23"/>
  <c r="S191" i="23"/>
  <c r="T88" i="23"/>
  <c r="T94" i="23"/>
  <c r="T99" i="23"/>
  <c r="T104" i="23"/>
  <c r="T110" i="23"/>
  <c r="T115" i="23"/>
  <c r="T120" i="23"/>
  <c r="T126" i="23"/>
  <c r="T131" i="23"/>
  <c r="T136" i="23"/>
  <c r="T142" i="23"/>
  <c r="T147" i="23"/>
  <c r="T152" i="23"/>
  <c r="T158" i="23"/>
  <c r="T163" i="23"/>
  <c r="T168" i="23"/>
  <c r="T174" i="23"/>
  <c r="T179" i="23"/>
  <c r="T184" i="23"/>
  <c r="T190" i="23"/>
  <c r="T195" i="23"/>
  <c r="T200" i="23"/>
  <c r="T206" i="23"/>
  <c r="T211" i="23"/>
  <c r="S85" i="23"/>
  <c r="S91" i="23"/>
  <c r="S96" i="23"/>
  <c r="S101" i="23"/>
  <c r="S107" i="23"/>
  <c r="S113" i="23"/>
  <c r="S121" i="23"/>
  <c r="S129" i="23"/>
  <c r="S137" i="23"/>
  <c r="S147" i="23"/>
  <c r="S163" i="23"/>
  <c r="S179" i="23"/>
  <c r="S195" i="23"/>
  <c r="V463" i="19"/>
  <c r="T85" i="23" l="1"/>
  <c r="S84" i="23"/>
  <c r="S83" i="23"/>
  <c r="T84" i="23"/>
  <c r="T83" i="23"/>
  <c r="S81" i="23"/>
  <c r="T66" i="23"/>
  <c r="S52" i="23"/>
  <c r="T44" i="23"/>
  <c r="T9" i="23"/>
  <c r="S67" i="23"/>
  <c r="S43" i="23"/>
  <c r="T74" i="23"/>
  <c r="T55" i="23"/>
  <c r="S26" i="23"/>
  <c r="T25" i="23"/>
  <c r="S17" i="23"/>
  <c r="T18" i="23"/>
  <c r="S3" i="23"/>
  <c r="T7" i="23"/>
  <c r="T71" i="23"/>
  <c r="S73" i="23"/>
  <c r="T60" i="23"/>
  <c r="S64" i="23"/>
  <c r="S42" i="23"/>
  <c r="T41" i="23"/>
  <c r="S39" i="23"/>
  <c r="T34" i="23"/>
  <c r="S24" i="23"/>
  <c r="T23" i="23"/>
  <c r="S9" i="23"/>
  <c r="T12" i="23"/>
  <c r="T78" i="23"/>
  <c r="T73" i="23"/>
  <c r="S58" i="23"/>
  <c r="T57" i="23"/>
  <c r="S60" i="23"/>
  <c r="T50" i="23"/>
  <c r="S45" i="23"/>
  <c r="T39" i="23"/>
  <c r="S31" i="23"/>
  <c r="T28" i="23"/>
  <c r="S21" i="23"/>
  <c r="S10" i="23"/>
  <c r="S74" i="23"/>
  <c r="T13" i="23"/>
  <c r="T29" i="23"/>
  <c r="T45" i="23"/>
  <c r="T61" i="23"/>
  <c r="T79" i="23"/>
  <c r="S23" i="23"/>
  <c r="S44" i="23"/>
  <c r="S65" i="23"/>
  <c r="T6" i="23"/>
  <c r="T22" i="23"/>
  <c r="T38" i="23"/>
  <c r="T54" i="23"/>
  <c r="T70" i="23"/>
  <c r="S8" i="23"/>
  <c r="S29" i="23"/>
  <c r="S51" i="23"/>
  <c r="S72" i="23"/>
  <c r="T11" i="23"/>
  <c r="T27" i="23"/>
  <c r="T43" i="23"/>
  <c r="T59" i="23"/>
  <c r="T76" i="23"/>
  <c r="S15" i="23"/>
  <c r="S36" i="23"/>
  <c r="S57" i="23"/>
  <c r="S79" i="23"/>
  <c r="T16" i="23"/>
  <c r="T32" i="23"/>
  <c r="T48" i="23"/>
  <c r="T64" i="23"/>
  <c r="S5" i="23"/>
  <c r="S27" i="23"/>
  <c r="S48" i="23"/>
  <c r="S69" i="23"/>
  <c r="T77" i="23"/>
  <c r="S14" i="23"/>
  <c r="S30" i="23"/>
  <c r="S46" i="23"/>
  <c r="S62" i="23"/>
  <c r="S78" i="23"/>
  <c r="T17" i="23"/>
  <c r="T33" i="23"/>
  <c r="T49" i="23"/>
  <c r="T65" i="23"/>
  <c r="S7" i="23"/>
  <c r="S28" i="23"/>
  <c r="S49" i="23"/>
  <c r="S71" i="23"/>
  <c r="T10" i="23"/>
  <c r="T26" i="23"/>
  <c r="T42" i="23"/>
  <c r="T58" i="23"/>
  <c r="T75" i="23"/>
  <c r="S13" i="23"/>
  <c r="S35" i="23"/>
  <c r="S56" i="23"/>
  <c r="S77" i="23"/>
  <c r="T15" i="23"/>
  <c r="T31" i="23"/>
  <c r="T47" i="23"/>
  <c r="T63" i="23"/>
  <c r="T82" i="23"/>
  <c r="S20" i="23"/>
  <c r="S41" i="23"/>
  <c r="S63" i="23"/>
  <c r="T4" i="23"/>
  <c r="T20" i="23"/>
  <c r="T36" i="23"/>
  <c r="T52" i="23"/>
  <c r="T68" i="23"/>
  <c r="S11" i="23"/>
  <c r="S32" i="23"/>
  <c r="S53" i="23"/>
  <c r="S75" i="23"/>
  <c r="T81" i="23"/>
  <c r="S18" i="23"/>
  <c r="S34" i="23"/>
  <c r="S50" i="23"/>
  <c r="S66" i="23"/>
  <c r="S82" i="23"/>
  <c r="T5" i="23"/>
  <c r="T21" i="23"/>
  <c r="T37" i="23"/>
  <c r="T53" i="23"/>
  <c r="T69" i="23"/>
  <c r="S12" i="23"/>
  <c r="S33" i="23"/>
  <c r="S55" i="23"/>
  <c r="S76" i="23"/>
  <c r="T14" i="23"/>
  <c r="T30" i="23"/>
  <c r="T46" i="23"/>
  <c r="T62" i="23"/>
  <c r="T80" i="23"/>
  <c r="S19" i="23"/>
  <c r="S40" i="23"/>
  <c r="S61" i="23"/>
  <c r="T3" i="23"/>
  <c r="T19" i="23"/>
  <c r="T35" i="23"/>
  <c r="T51" i="23"/>
  <c r="T67" i="23"/>
  <c r="S4" i="23"/>
  <c r="S25" i="23"/>
  <c r="S47" i="23"/>
  <c r="S68" i="23"/>
  <c r="T8" i="23"/>
  <c r="T24" i="23"/>
  <c r="T40" i="23"/>
  <c r="T56" i="23"/>
  <c r="T72" i="23"/>
  <c r="S16" i="23"/>
  <c r="S37" i="23"/>
  <c r="S59" i="23"/>
  <c r="S80" i="23"/>
  <c r="S6" i="23"/>
  <c r="S22" i="23"/>
  <c r="S38" i="23"/>
  <c r="S54" i="23"/>
  <c r="S70" i="23"/>
  <c r="S2" i="23"/>
  <c r="T2" i="23"/>
  <c r="V459" i="19"/>
  <c r="E15" i="23" l="1"/>
  <c r="T3" i="21" l="1"/>
  <c r="T1" i="21"/>
  <c r="V458" i="19" l="1"/>
  <c r="V457" i="19" l="1"/>
  <c r="L283" i="16" l="1"/>
  <c r="V451" i="19"/>
  <c r="S450" i="19"/>
  <c r="V450" i="19" s="1"/>
  <c r="V434" i="19" l="1"/>
  <c r="V431" i="19"/>
  <c r="V430" i="19" l="1"/>
  <c r="V429" i="19" l="1"/>
  <c r="S429" i="19"/>
  <c r="V427" i="19"/>
  <c r="V425" i="19"/>
  <c r="O1" i="21" l="1"/>
  <c r="P1" i="21" s="1"/>
  <c r="Q1" i="21" s="1"/>
  <c r="R1" i="21" s="1"/>
  <c r="S1" i="21" s="1"/>
  <c r="V424" i="19" l="1"/>
  <c r="L280" i="16" l="1"/>
  <c r="V417" i="19" l="1"/>
  <c r="V414" i="19" l="1"/>
  <c r="V410" i="19"/>
  <c r="V409" i="19"/>
  <c r="V403" i="19" l="1"/>
  <c r="V397" i="19" l="1"/>
  <c r="V396" i="19"/>
  <c r="V390" i="19" l="1"/>
  <c r="L276" i="16" l="1"/>
  <c r="L273" i="16" l="1"/>
  <c r="V389" i="19" l="1"/>
  <c r="V384" i="19"/>
  <c r="S383" i="19" l="1"/>
  <c r="V383" i="19" s="1"/>
  <c r="V381" i="19" l="1"/>
  <c r="V380" i="19" l="1"/>
  <c r="L271" i="16" l="1"/>
  <c r="V369" i="19"/>
  <c r="V368" i="19" l="1"/>
  <c r="L267" i="16" l="1"/>
  <c r="V367" i="19" l="1"/>
  <c r="V360" i="19"/>
  <c r="V346" i="19" l="1"/>
  <c r="AG15" i="19"/>
  <c r="AG16" i="19" s="1"/>
  <c r="AG17" i="19" s="1"/>
  <c r="AG18" i="19" l="1"/>
  <c r="AH16" i="19"/>
  <c r="P2" i="19" s="1"/>
  <c r="AH15" i="19"/>
  <c r="S345" i="19"/>
  <c r="V345" i="19" s="1"/>
  <c r="O2" i="19" l="1"/>
  <c r="AH17" i="19"/>
  <c r="Q2" i="19" s="1"/>
  <c r="AG19" i="19"/>
  <c r="AH18" i="19" l="1"/>
  <c r="R2" i="19" s="1"/>
  <c r="AG20" i="19"/>
  <c r="R9" i="21"/>
  <c r="R10" i="21" s="1"/>
  <c r="S9" i="21" l="1"/>
  <c r="S10" i="21" s="1"/>
  <c r="AH19" i="19"/>
  <c r="S2" i="19" s="1"/>
  <c r="AG21" i="19"/>
  <c r="T9" i="21" l="1"/>
  <c r="T10" i="21" s="1"/>
  <c r="AH20" i="19"/>
  <c r="T2" i="19" s="1"/>
  <c r="AG22" i="19"/>
  <c r="U9" i="21" l="1"/>
  <c r="U10" i="21" s="1"/>
  <c r="AH21" i="19"/>
  <c r="U2" i="19" s="1"/>
  <c r="AG23" i="19"/>
  <c r="V9" i="21" l="1"/>
  <c r="V10" i="21" s="1"/>
  <c r="AG24" i="19"/>
  <c r="AH22" i="19"/>
  <c r="V2" i="19" s="1"/>
  <c r="AH23" i="19" l="1"/>
  <c r="W2" i="19" s="1"/>
  <c r="AG25" i="19"/>
  <c r="AH24" i="19" s="1"/>
  <c r="X2" i="19" s="1"/>
  <c r="V330" i="19" l="1"/>
  <c r="V329" i="19"/>
  <c r="P1" i="18"/>
  <c r="Q1" i="18" s="1"/>
  <c r="R1" i="18" s="1"/>
  <c r="S1" i="18" s="1"/>
  <c r="T1" i="18" s="1"/>
  <c r="U1" i="18" s="1"/>
  <c r="V1" i="18" s="1"/>
  <c r="W1" i="18" s="1"/>
  <c r="X1" i="18" s="1"/>
  <c r="Y1" i="18" s="1"/>
  <c r="Z1" i="18" s="1"/>
  <c r="V328" i="19" l="1"/>
  <c r="P9" i="21" l="1"/>
  <c r="O1" i="19"/>
  <c r="P1" i="19" s="1"/>
  <c r="Q1" i="19" s="1"/>
  <c r="R1" i="19" s="1"/>
  <c r="S1" i="19" s="1"/>
  <c r="T1" i="19" s="1"/>
  <c r="U1" i="19" s="1"/>
  <c r="V1" i="19" s="1"/>
  <c r="W1" i="19" s="1"/>
  <c r="X1" i="19" s="1"/>
  <c r="Q9" i="21" l="1"/>
  <c r="Y5" i="18" l="1"/>
  <c r="C4" i="18"/>
  <c r="B5" i="18" s="1"/>
  <c r="B2" i="18" s="1"/>
  <c r="F1" i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B5" i="1"/>
  <c r="F4" i="1"/>
  <c r="G4" i="1" s="1"/>
  <c r="F3" i="1" l="1" a="1"/>
  <c r="F3" i="1" s="1"/>
  <c r="D4" i="18"/>
  <c r="H4" i="1"/>
  <c r="F5" i="1"/>
  <c r="F2" i="1" s="1"/>
  <c r="F4" i="23" s="1"/>
  <c r="E5" i="1"/>
  <c r="E3" i="1" l="1" a="1"/>
  <c r="E3" i="1" s="1"/>
  <c r="E2" i="1"/>
  <c r="F3" i="23" s="1"/>
  <c r="E4" i="18"/>
  <c r="C5" i="18"/>
  <c r="C2" i="18" s="1"/>
  <c r="G5" i="1"/>
  <c r="I4" i="1"/>
  <c r="G2" i="1" l="1"/>
  <c r="F4" i="18"/>
  <c r="D5" i="18"/>
  <c r="D2" i="18" s="1"/>
  <c r="H5" i="1"/>
  <c r="J4" i="1"/>
  <c r="F5" i="23" l="1"/>
  <c r="H3" i="1" a="1"/>
  <c r="H3" i="1" s="1"/>
  <c r="H2" i="1"/>
  <c r="E5" i="18"/>
  <c r="G4" i="18"/>
  <c r="K4" i="1"/>
  <c r="I5" i="1"/>
  <c r="F6" i="23" l="1"/>
  <c r="I3" i="1" a="1"/>
  <c r="I3" i="1" s="1"/>
  <c r="I2" i="1"/>
  <c r="F5" i="18"/>
  <c r="H4" i="18"/>
  <c r="L4" i="1"/>
  <c r="J5" i="1"/>
  <c r="F7" i="23" l="1"/>
  <c r="J2" i="1"/>
  <c r="J3" i="1" a="1"/>
  <c r="J3" i="1" s="1"/>
  <c r="I4" i="18"/>
  <c r="G5" i="18"/>
  <c r="G2" i="18" s="1"/>
  <c r="K5" i="1"/>
  <c r="M4" i="1"/>
  <c r="F8" i="23" l="1"/>
  <c r="K2" i="1"/>
  <c r="K3" i="1" a="1"/>
  <c r="K3" i="1" s="1"/>
  <c r="J4" i="18"/>
  <c r="H5" i="18"/>
  <c r="H2" i="18" s="1"/>
  <c r="L5" i="1"/>
  <c r="N4" i="1"/>
  <c r="F9" i="23" l="1"/>
  <c r="L2" i="1"/>
  <c r="L3" i="1" a="1"/>
  <c r="L3" i="1" s="1"/>
  <c r="I5" i="18"/>
  <c r="K4" i="18"/>
  <c r="O4" i="1"/>
  <c r="M5" i="1"/>
  <c r="F10" i="23" l="1"/>
  <c r="M3" i="1" a="1"/>
  <c r="M3" i="1" s="1"/>
  <c r="M2" i="1"/>
  <c r="J5" i="18"/>
  <c r="L4" i="18"/>
  <c r="P4" i="1"/>
  <c r="N5" i="1"/>
  <c r="F11" i="23" l="1"/>
  <c r="N2" i="1"/>
  <c r="N3" i="1" a="1"/>
  <c r="N3" i="1" s="1"/>
  <c r="M4" i="18"/>
  <c r="K5" i="18"/>
  <c r="O5" i="1"/>
  <c r="Q4" i="1"/>
  <c r="F12" i="23" l="1"/>
  <c r="O3" i="1" a="1"/>
  <c r="O3" i="1" s="1"/>
  <c r="O2" i="1"/>
  <c r="N4" i="18"/>
  <c r="L5" i="18"/>
  <c r="P5" i="1"/>
  <c r="R4" i="1"/>
  <c r="F13" i="23" l="1"/>
  <c r="P3" i="1" a="1"/>
  <c r="P3" i="1" s="1"/>
  <c r="P2" i="1"/>
  <c r="M5" i="18"/>
  <c r="O4" i="18"/>
  <c r="S4" i="1"/>
  <c r="Q5" i="1"/>
  <c r="F14" i="23" l="1"/>
  <c r="F15" i="23" s="1"/>
  <c r="Q3" i="1" a="1"/>
  <c r="Q3" i="1" s="1"/>
  <c r="Q2" i="1"/>
  <c r="N5" i="18"/>
  <c r="P4" i="18"/>
  <c r="T4" i="1"/>
  <c r="R5" i="1"/>
  <c r="R3" i="1" s="1" a="1"/>
  <c r="R3" i="1" s="1"/>
  <c r="G3" i="23" l="1"/>
  <c r="R2" i="1"/>
  <c r="Q4" i="18"/>
  <c r="O5" i="18"/>
  <c r="S5" i="1"/>
  <c r="S3" i="1" s="1" a="1"/>
  <c r="S3" i="1" s="1"/>
  <c r="U4" i="1"/>
  <c r="G4" i="23" l="1"/>
  <c r="S2" i="1"/>
  <c r="P2" i="21"/>
  <c r="R4" i="18"/>
  <c r="P5" i="18"/>
  <c r="T5" i="1"/>
  <c r="T3" i="1" s="1" a="1"/>
  <c r="T3" i="1" s="1"/>
  <c r="V4" i="1"/>
  <c r="G5" i="23" l="1"/>
  <c r="Q2" i="21"/>
  <c r="T2" i="1"/>
  <c r="Q5" i="18"/>
  <c r="S4" i="18"/>
  <c r="W4" i="1"/>
  <c r="U5" i="1"/>
  <c r="U3" i="1" s="1" a="1"/>
  <c r="U3" i="1" s="1"/>
  <c r="R2" i="21" s="1"/>
  <c r="G6" i="23" l="1"/>
  <c r="U2" i="1"/>
  <c r="R5" i="18"/>
  <c r="T4" i="18"/>
  <c r="V5" i="1"/>
  <c r="G7" i="23" l="1"/>
  <c r="V2" i="1"/>
  <c r="V3" i="1" a="1"/>
  <c r="V3" i="1" s="1"/>
  <c r="S2" i="21" s="1"/>
  <c r="U4" i="18"/>
  <c r="S5" i="18"/>
  <c r="W5" i="1"/>
  <c r="Y4" i="1"/>
  <c r="G8" i="23" l="1"/>
  <c r="W2" i="1"/>
  <c r="W3" i="1" a="1"/>
  <c r="W3" i="1" s="1"/>
  <c r="T2" i="21" s="1"/>
  <c r="V4" i="18"/>
  <c r="T5" i="18"/>
  <c r="X5" i="1"/>
  <c r="X3" i="1" s="1" a="1"/>
  <c r="X3" i="1" s="1"/>
  <c r="Z4" i="1"/>
  <c r="G9" i="23" l="1"/>
  <c r="U2" i="21"/>
  <c r="X2" i="1"/>
  <c r="U5" i="18"/>
  <c r="W4" i="18"/>
  <c r="AA4" i="1"/>
  <c r="Y5" i="1"/>
  <c r="G10" i="23" l="1"/>
  <c r="Y2" i="1"/>
  <c r="G11" i="23" s="1"/>
  <c r="Y3" i="1" a="1"/>
  <c r="Y3" i="1" s="1"/>
  <c r="V2" i="21" s="1"/>
  <c r="V5" i="18"/>
  <c r="X4" i="18"/>
  <c r="AB4" i="1"/>
  <c r="Z5" i="1"/>
  <c r="Z2" i="1" l="1"/>
  <c r="G12" i="23" s="1"/>
  <c r="Z3" i="1" a="1"/>
  <c r="Z3" i="1" s="1"/>
  <c r="AA5" i="1"/>
  <c r="AB3" i="1" a="1"/>
  <c r="AB3" i="1" s="1"/>
  <c r="AB2" i="1"/>
  <c r="G14" i="23" s="1"/>
  <c r="Y4" i="18"/>
  <c r="W5" i="18"/>
  <c r="X5" i="18" l="1"/>
  <c r="AA2" i="1"/>
  <c r="G13" i="23" s="1"/>
  <c r="G15" i="23" s="1"/>
  <c r="AA3" i="1" a="1"/>
  <c r="AA3" i="1" s="1"/>
  <c r="Y5" i="16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C4" i="16"/>
  <c r="L262" i="16"/>
  <c r="L263" i="16"/>
  <c r="L265" i="16"/>
  <c r="B5" i="16" l="1"/>
  <c r="D4" i="16"/>
  <c r="V324" i="19"/>
  <c r="S323" i="19"/>
  <c r="V323" i="19" s="1"/>
  <c r="N2" i="19" s="1"/>
  <c r="B2" i="16" l="1"/>
  <c r="E4" i="16"/>
  <c r="C5" i="16"/>
  <c r="C2" i="16" l="1"/>
  <c r="D5" i="16"/>
  <c r="F4" i="16"/>
  <c r="E5" i="16" l="1"/>
  <c r="G4" i="16"/>
  <c r="D2" i="16"/>
  <c r="O9" i="21"/>
  <c r="F5" i="16" l="1"/>
  <c r="H4" i="16"/>
  <c r="E2" i="16"/>
  <c r="O10" i="21"/>
  <c r="F2" i="16" l="1"/>
  <c r="G5" i="16"/>
  <c r="I4" i="16"/>
  <c r="L258" i="16"/>
  <c r="I80" i="18"/>
  <c r="I79" i="18"/>
  <c r="I78" i="18"/>
  <c r="I77" i="18"/>
  <c r="I76" i="18"/>
  <c r="I75" i="18"/>
  <c r="I74" i="18"/>
  <c r="I73" i="18"/>
  <c r="I72" i="18"/>
  <c r="I71" i="18"/>
  <c r="I70" i="18"/>
  <c r="I69" i="18"/>
  <c r="I68" i="18"/>
  <c r="I67" i="18"/>
  <c r="I66" i="18"/>
  <c r="I65" i="18"/>
  <c r="I64" i="18"/>
  <c r="I63" i="18"/>
  <c r="I62" i="18"/>
  <c r="I61" i="18"/>
  <c r="I60" i="18"/>
  <c r="I59" i="18"/>
  <c r="I58" i="18"/>
  <c r="I57" i="18"/>
  <c r="I56" i="18"/>
  <c r="I55" i="18"/>
  <c r="I54" i="18"/>
  <c r="I53" i="18"/>
  <c r="I52" i="18"/>
  <c r="I51" i="18"/>
  <c r="I50" i="18"/>
  <c r="I49" i="18"/>
  <c r="I48" i="18"/>
  <c r="I47" i="18"/>
  <c r="I46" i="18"/>
  <c r="I45" i="18"/>
  <c r="I44" i="18"/>
  <c r="I43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13" i="18"/>
  <c r="I12" i="18"/>
  <c r="I11" i="18"/>
  <c r="I10" i="18"/>
  <c r="I9" i="18"/>
  <c r="I8" i="18"/>
  <c r="I7" i="18"/>
  <c r="I81" i="18"/>
  <c r="H5" i="16" l="1"/>
  <c r="J4" i="16"/>
  <c r="G2" i="16"/>
  <c r="I5" i="16" l="1"/>
  <c r="K4" i="16"/>
  <c r="H2" i="16"/>
  <c r="L252" i="16"/>
  <c r="J5" i="16" l="1"/>
  <c r="L4" i="16"/>
  <c r="I2" i="16"/>
  <c r="K5" i="16" l="1"/>
  <c r="M4" i="16"/>
  <c r="J2" i="16"/>
  <c r="S322" i="19"/>
  <c r="S321" i="19"/>
  <c r="S320" i="19"/>
  <c r="S319" i="19"/>
  <c r="S318" i="19"/>
  <c r="S317" i="19"/>
  <c r="S316" i="19"/>
  <c r="S315" i="19"/>
  <c r="S314" i="19"/>
  <c r="S313" i="19"/>
  <c r="S312" i="19"/>
  <c r="S311" i="19"/>
  <c r="S310" i="19"/>
  <c r="V310" i="19" l="1"/>
  <c r="L5" i="16"/>
  <c r="N4" i="16"/>
  <c r="K2" i="16"/>
  <c r="M5" i="16" l="1"/>
  <c r="O4" i="16"/>
  <c r="L2" i="16"/>
  <c r="S309" i="19"/>
  <c r="V309" i="19" s="1"/>
  <c r="S308" i="19"/>
  <c r="V308" i="19" s="1"/>
  <c r="N5" i="16" l="1"/>
  <c r="P4" i="16"/>
  <c r="M2" i="16"/>
  <c r="S307" i="19"/>
  <c r="S306" i="19"/>
  <c r="S305" i="19"/>
  <c r="S304" i="19"/>
  <c r="S303" i="19"/>
  <c r="O5" i="16" l="1"/>
  <c r="Q4" i="16"/>
  <c r="N2" i="16"/>
  <c r="S302" i="19"/>
  <c r="S301" i="19"/>
  <c r="V301" i="19" s="1"/>
  <c r="S300" i="19"/>
  <c r="V300" i="19" s="1"/>
  <c r="S299" i="19"/>
  <c r="S298" i="19"/>
  <c r="S297" i="19"/>
  <c r="S296" i="19"/>
  <c r="S295" i="19"/>
  <c r="S294" i="19"/>
  <c r="S293" i="19"/>
  <c r="S292" i="19"/>
  <c r="S291" i="19"/>
  <c r="S290" i="19"/>
  <c r="S289" i="19"/>
  <c r="S288" i="19"/>
  <c r="S287" i="19"/>
  <c r="S286" i="19"/>
  <c r="L248" i="16"/>
  <c r="V286" i="19" l="1"/>
  <c r="P5" i="16"/>
  <c r="R4" i="16"/>
  <c r="O2" i="16"/>
  <c r="Q5" i="16" l="1"/>
  <c r="S4" i="16"/>
  <c r="P2" i="16"/>
  <c r="T4" i="16" l="1"/>
  <c r="R5" i="16"/>
  <c r="Q2" i="16"/>
  <c r="R2" i="16" l="1"/>
  <c r="U4" i="16"/>
  <c r="S5" i="16"/>
  <c r="S284" i="19"/>
  <c r="V284" i="19" s="1"/>
  <c r="S285" i="19"/>
  <c r="V285" i="19" s="1"/>
  <c r="S283" i="19"/>
  <c r="S282" i="19"/>
  <c r="S281" i="19"/>
  <c r="S2" i="16" l="1"/>
  <c r="V4" i="16"/>
  <c r="T5" i="16"/>
  <c r="V281" i="19"/>
  <c r="W4" i="16" l="1"/>
  <c r="U5" i="16"/>
  <c r="T2" i="16"/>
  <c r="X4" i="16" l="1"/>
  <c r="V5" i="16"/>
  <c r="U2" i="16"/>
  <c r="V2" i="16" l="1"/>
  <c r="Y4" i="16"/>
  <c r="W5" i="16"/>
  <c r="S280" i="19"/>
  <c r="V280" i="19" s="1"/>
  <c r="S279" i="19"/>
  <c r="W2" i="16" l="1"/>
  <c r="Y2" i="16"/>
  <c r="X5" i="16"/>
  <c r="X2" i="16" l="1"/>
  <c r="L247" i="16"/>
  <c r="S278" i="19"/>
  <c r="V278" i="19" s="1"/>
  <c r="S277" i="19"/>
  <c r="S276" i="19"/>
  <c r="S275" i="19"/>
  <c r="V275" i="19" s="1"/>
  <c r="V276" i="19" l="1"/>
  <c r="L233" i="16" l="1"/>
  <c r="L246" i="16"/>
  <c r="L241" i="16"/>
  <c r="S274" i="19"/>
  <c r="V274" i="19" s="1"/>
  <c r="L239" i="16"/>
  <c r="L237" i="16"/>
  <c r="S273" i="19" l="1"/>
  <c r="S272" i="19"/>
  <c r="S271" i="19"/>
  <c r="S270" i="19"/>
  <c r="V272" i="19" l="1"/>
  <c r="S269" i="19" l="1"/>
  <c r="V269" i="19" s="1"/>
  <c r="S268" i="19" l="1"/>
  <c r="V268" i="19" s="1"/>
  <c r="S267" i="19"/>
  <c r="S266" i="19"/>
  <c r="S265" i="19"/>
  <c r="S264" i="19"/>
  <c r="S263" i="19"/>
  <c r="V263" i="19" l="1"/>
  <c r="S262" i="19" l="1"/>
  <c r="S261" i="19"/>
  <c r="S260" i="19"/>
  <c r="S259" i="19"/>
  <c r="S258" i="19" l="1"/>
  <c r="S257" i="19"/>
  <c r="S256" i="19"/>
  <c r="S250" i="19"/>
  <c r="S255" i="19"/>
  <c r="S254" i="19"/>
  <c r="S253" i="19"/>
  <c r="S252" i="19"/>
  <c r="S251" i="19"/>
  <c r="S249" i="19"/>
  <c r="S248" i="19"/>
  <c r="S247" i="19"/>
  <c r="S246" i="19"/>
  <c r="S245" i="19" l="1"/>
  <c r="V245" i="19" s="1"/>
  <c r="S244" i="19"/>
  <c r="S243" i="19"/>
  <c r="S242" i="19"/>
  <c r="S240" i="19"/>
  <c r="S239" i="19"/>
  <c r="S238" i="19"/>
  <c r="S237" i="19"/>
  <c r="S236" i="19"/>
  <c r="S235" i="19"/>
  <c r="V239" i="19" l="1"/>
  <c r="V242" i="19"/>
  <c r="V235" i="19"/>
  <c r="L231" i="16" l="1"/>
  <c r="S234" i="19" l="1"/>
  <c r="S233" i="19"/>
  <c r="S232" i="19"/>
  <c r="S231" i="19"/>
  <c r="S230" i="19"/>
  <c r="S229" i="19"/>
  <c r="V231" i="19" l="1"/>
  <c r="S228" i="19" l="1"/>
  <c r="S227" i="19"/>
  <c r="S226" i="19"/>
  <c r="S225" i="19"/>
  <c r="S224" i="19"/>
  <c r="S223" i="19"/>
  <c r="S222" i="19"/>
  <c r="S221" i="19"/>
  <c r="V221" i="19" l="1"/>
  <c r="L229" i="16"/>
  <c r="S220" i="19" l="1"/>
  <c r="S219" i="19"/>
  <c r="I90" i="18"/>
  <c r="J90" i="18" l="1"/>
  <c r="S218" i="19" l="1"/>
  <c r="V218" i="19" s="1"/>
  <c r="S217" i="19"/>
  <c r="V217" i="19" s="1"/>
  <c r="S216" i="19"/>
  <c r="S215" i="19"/>
  <c r="S214" i="19"/>
  <c r="S213" i="19"/>
  <c r="S212" i="19"/>
  <c r="S208" i="19"/>
  <c r="S207" i="19"/>
  <c r="S206" i="19"/>
  <c r="V215" i="19" l="1"/>
  <c r="S211" i="19"/>
  <c r="S210" i="19"/>
  <c r="S209" i="19"/>
  <c r="S205" i="19"/>
  <c r="S204" i="19"/>
  <c r="S203" i="19"/>
  <c r="S202" i="19"/>
  <c r="V209" i="19" l="1"/>
  <c r="V202" i="19"/>
  <c r="S201" i="19"/>
  <c r="V201" i="19" s="1"/>
  <c r="V200" i="19"/>
  <c r="L228" i="16" l="1"/>
  <c r="L226" i="16" l="1"/>
  <c r="L223" i="16"/>
  <c r="S190" i="19" l="1"/>
  <c r="S189" i="19"/>
  <c r="S188" i="19"/>
  <c r="S187" i="19"/>
  <c r="S184" i="19" l="1"/>
  <c r="V185" i="19"/>
  <c r="E2" i="19" l="1"/>
  <c r="L43" i="18" l="1"/>
  <c r="L42" i="18"/>
  <c r="L41" i="18"/>
  <c r="L40" i="18"/>
  <c r="L39" i="18"/>
  <c r="L38" i="18"/>
  <c r="L37" i="18"/>
  <c r="L36" i="18"/>
  <c r="L35" i="18"/>
  <c r="L34" i="18"/>
  <c r="L44" i="18"/>
  <c r="L222" i="16"/>
  <c r="W3" i="18" l="1"/>
  <c r="X3" i="18"/>
  <c r="P3" i="18"/>
  <c r="Q3" i="18"/>
  <c r="R3" i="18"/>
  <c r="S3" i="18"/>
  <c r="T3" i="18"/>
  <c r="U3" i="18"/>
  <c r="V3" i="18"/>
  <c r="Y3" i="18"/>
  <c r="Z2" i="18"/>
  <c r="Z3" i="18"/>
  <c r="I2" i="18"/>
  <c r="I3" i="18"/>
  <c r="J2" i="18"/>
  <c r="J3" i="18"/>
  <c r="K2" i="18"/>
  <c r="K3" i="18"/>
  <c r="L2" i="18"/>
  <c r="L3" i="18"/>
  <c r="M3" i="18"/>
  <c r="M2" i="18"/>
  <c r="N2" i="18"/>
  <c r="N4" i="21" s="1"/>
  <c r="N3" i="18"/>
  <c r="O3" i="18"/>
  <c r="O2" i="18"/>
  <c r="O4" i="21" s="1"/>
  <c r="P2" i="18"/>
  <c r="P4" i="21" s="1"/>
  <c r="Q2" i="18"/>
  <c r="Q4" i="21" s="1"/>
  <c r="R2" i="18"/>
  <c r="R4" i="21" s="1"/>
  <c r="S2" i="18"/>
  <c r="S4" i="21" s="1"/>
  <c r="T2" i="18"/>
  <c r="T4" i="21" s="1"/>
  <c r="T6" i="21" s="1"/>
  <c r="U2" i="18"/>
  <c r="U4" i="21" s="1"/>
  <c r="U6" i="21" s="1"/>
  <c r="V2" i="18"/>
  <c r="V4" i="21" s="1"/>
  <c r="V6" i="21" s="1"/>
  <c r="V12" i="21" s="1"/>
  <c r="W2" i="18"/>
  <c r="Y2" i="18"/>
  <c r="X2" i="18"/>
  <c r="U12" i="21" l="1"/>
  <c r="T12" i="21"/>
  <c r="S176" i="19" l="1"/>
  <c r="S175" i="19"/>
  <c r="L220" i="16" l="1"/>
  <c r="S172" i="19"/>
  <c r="S170" i="19"/>
  <c r="S165" i="19" l="1"/>
  <c r="S152" i="19"/>
  <c r="V133" i="19" a="1"/>
  <c r="V133" i="19" s="1"/>
  <c r="N2" i="21" l="1"/>
  <c r="O2" i="21"/>
  <c r="L218" i="16" l="1"/>
  <c r="S137" i="19" l="1"/>
  <c r="S136" i="19"/>
  <c r="S135" i="19"/>
  <c r="S134" i="19"/>
  <c r="V135" i="19" l="1"/>
  <c r="S150" i="19" l="1"/>
  <c r="S149" i="19"/>
  <c r="S148" i="19"/>
  <c r="S147" i="19"/>
  <c r="S146" i="19"/>
  <c r="S145" i="19"/>
  <c r="S144" i="19"/>
  <c r="S143" i="19"/>
  <c r="S142" i="19"/>
  <c r="S200" i="19"/>
  <c r="S199" i="19"/>
  <c r="S198" i="19"/>
  <c r="S197" i="19"/>
  <c r="S196" i="19"/>
  <c r="S195" i="19"/>
  <c r="S194" i="19"/>
  <c r="S193" i="19"/>
  <c r="S192" i="19"/>
  <c r="S191" i="19"/>
  <c r="S185" i="19"/>
  <c r="S186" i="19"/>
  <c r="V186" i="19" s="1"/>
  <c r="S183" i="19"/>
  <c r="S182" i="19"/>
  <c r="S181" i="19"/>
  <c r="S180" i="19"/>
  <c r="S179" i="19"/>
  <c r="S178" i="19"/>
  <c r="S177" i="19"/>
  <c r="S174" i="19"/>
  <c r="S173" i="19"/>
  <c r="S171" i="19"/>
  <c r="V170" i="19" s="1"/>
  <c r="S169" i="19"/>
  <c r="S168" i="19"/>
  <c r="S167" i="19"/>
  <c r="S166" i="19"/>
  <c r="S164" i="19"/>
  <c r="V164" i="19" s="1"/>
  <c r="S163" i="19"/>
  <c r="S162" i="19"/>
  <c r="S161" i="19"/>
  <c r="S160" i="19"/>
  <c r="S159" i="19"/>
  <c r="S158" i="19"/>
  <c r="S157" i="19"/>
  <c r="S156" i="19"/>
  <c r="S155" i="19"/>
  <c r="S154" i="19"/>
  <c r="S153" i="19"/>
  <c r="S151" i="19"/>
  <c r="V151" i="19" s="1"/>
  <c r="S141" i="19"/>
  <c r="S140" i="19"/>
  <c r="S139" i="19"/>
  <c r="S138" i="19"/>
  <c r="S133" i="19"/>
  <c r="S132" i="19"/>
  <c r="S131" i="19"/>
  <c r="S130" i="19"/>
  <c r="S129" i="19"/>
  <c r="S128" i="19"/>
  <c r="S127" i="19"/>
  <c r="S126" i="19"/>
  <c r="S125" i="19"/>
  <c r="S124" i="19"/>
  <c r="S123" i="19"/>
  <c r="S122" i="19"/>
  <c r="S121" i="19"/>
  <c r="S120" i="19"/>
  <c r="S119" i="19"/>
  <c r="S118" i="19"/>
  <c r="S117" i="19"/>
  <c r="S116" i="19"/>
  <c r="S115" i="19"/>
  <c r="S114" i="19"/>
  <c r="S113" i="19"/>
  <c r="V180" i="19" l="1"/>
  <c r="V142" i="19"/>
  <c r="V175" i="19"/>
  <c r="V166" i="19"/>
  <c r="V182" i="19"/>
  <c r="V191" i="19"/>
  <c r="V153" i="19"/>
  <c r="V168" i="19"/>
  <c r="V157" i="19"/>
  <c r="V173" i="19"/>
  <c r="V113" i="19"/>
  <c r="V124" i="19"/>
  <c r="L213" i="16" l="1"/>
  <c r="V111" i="19" l="1" a="1"/>
  <c r="V111" i="19" s="1"/>
  <c r="V123" i="19" l="1"/>
  <c r="V138" i="19" l="1" a="1"/>
  <c r="V138" i="19" s="1"/>
  <c r="I2" i="19" s="1"/>
  <c r="V110" i="19" l="1"/>
  <c r="V109" i="19" l="1"/>
  <c r="V105" i="19" a="1"/>
  <c r="V105" i="19" s="1"/>
  <c r="H2" i="19" l="1"/>
  <c r="V102" i="19" a="1"/>
  <c r="V102" i="19" s="1"/>
  <c r="V98" i="19" l="1" a="1"/>
  <c r="V98" i="19" s="1"/>
  <c r="L211" i="16" l="1"/>
  <c r="L207" i="16" l="1"/>
  <c r="L204" i="16" l="1"/>
  <c r="L202" i="16"/>
  <c r="V93" i="19" l="1" a="1"/>
  <c r="V93" i="19" s="1"/>
  <c r="G2" i="19" s="1"/>
  <c r="L199" i="16"/>
  <c r="L197" i="16" l="1"/>
  <c r="L195" i="16" l="1"/>
  <c r="L193" i="16" l="1"/>
  <c r="L191" i="16"/>
  <c r="V92" i="19" l="1"/>
  <c r="L189" i="16" l="1"/>
  <c r="L187" i="16"/>
  <c r="V86" i="19" l="1" a="1"/>
  <c r="V86" i="19" s="1"/>
  <c r="V91" i="19"/>
  <c r="V90" i="19"/>
  <c r="V89" i="19"/>
  <c r="V88" i="19"/>
  <c r="L186" i="16" l="1"/>
  <c r="L182" i="16" l="1"/>
  <c r="L178" i="16"/>
  <c r="L170" i="16"/>
  <c r="L167" i="16"/>
  <c r="V82" i="19" a="1"/>
  <c r="V82" i="19" s="1"/>
  <c r="V75" i="19" l="1" a="1"/>
  <c r="V75" i="19" s="1"/>
  <c r="V74" i="19" l="1"/>
  <c r="V73" i="19"/>
  <c r="L165" i="16"/>
  <c r="F2" i="19" l="1"/>
  <c r="L161" i="16" l="1"/>
  <c r="L158" i="16"/>
  <c r="L154" i="16" l="1"/>
  <c r="L149" i="16"/>
  <c r="J42" i="18" l="1"/>
  <c r="F2" i="18" l="1"/>
  <c r="I42" i="18"/>
  <c r="L148" i="16"/>
  <c r="L146" i="16"/>
  <c r="J41" i="18" l="1"/>
  <c r="E2" i="18" l="1"/>
  <c r="I41" i="18"/>
  <c r="L145" i="16" l="1"/>
  <c r="L142" i="16"/>
  <c r="L136" i="16"/>
  <c r="V45" i="19" l="1" a="1"/>
  <c r="V45" i="19" s="1"/>
  <c r="V50" i="19" a="1"/>
  <c r="V50" i="19" s="1"/>
  <c r="V53" i="19" a="1"/>
  <c r="V53" i="19" s="1"/>
  <c r="V62" i="19" a="1"/>
  <c r="V62" i="19" s="1"/>
  <c r="V57" i="19"/>
  <c r="V56" i="19"/>
  <c r="V58" i="19" a="1"/>
  <c r="V58" i="19" s="1"/>
  <c r="V60" i="19" a="1"/>
  <c r="V60" i="19" s="1"/>
  <c r="V67" i="19"/>
  <c r="V66" i="19"/>
  <c r="V68" i="19" a="1"/>
  <c r="V68" i="19" s="1"/>
  <c r="D2" i="19" l="1"/>
  <c r="B2" i="19"/>
  <c r="C2" i="19"/>
  <c r="A2" i="19"/>
  <c r="L131" i="16" l="1"/>
  <c r="L128" i="16"/>
  <c r="L126" i="16" l="1"/>
  <c r="L122" i="16"/>
  <c r="G3" i="1" a="1"/>
  <c r="G3" i="1" s="1"/>
  <c r="L119" i="16"/>
  <c r="L115" i="16"/>
  <c r="L111" i="16" l="1"/>
  <c r="M4" i="21" l="1"/>
  <c r="L4" i="21"/>
  <c r="K4" i="21"/>
  <c r="J4" i="21"/>
  <c r="I4" i="21"/>
  <c r="H4" i="21"/>
  <c r="G4" i="21"/>
  <c r="F4" i="21"/>
  <c r="E4" i="21"/>
  <c r="D4" i="21"/>
  <c r="C4" i="21"/>
  <c r="B4" i="21"/>
  <c r="L92" i="16" l="1"/>
  <c r="L97" i="16" l="1"/>
  <c r="K89" i="16" l="1"/>
  <c r="X38" i="16"/>
  <c r="B3" i="16" l="1" a="1"/>
  <c r="B3" i="16" s="1"/>
  <c r="C3" i="16" a="1"/>
  <c r="C3" i="16" s="1"/>
  <c r="D3" i="16" a="1"/>
  <c r="D3" i="16" s="1"/>
  <c r="D3" i="21" s="1"/>
  <c r="E3" i="16" a="1"/>
  <c r="E3" i="16" s="1"/>
  <c r="E3" i="21" s="1"/>
  <c r="F3" i="16" a="1"/>
  <c r="F3" i="16" s="1"/>
  <c r="F3" i="21" s="1"/>
  <c r="G3" i="16" a="1"/>
  <c r="G3" i="16" s="1"/>
  <c r="H3" i="16" a="1"/>
  <c r="H3" i="16" s="1"/>
  <c r="H3" i="21" s="1"/>
  <c r="I3" i="16" a="1"/>
  <c r="I3" i="16" s="1"/>
  <c r="I3" i="21" s="1"/>
  <c r="J3" i="16" a="1"/>
  <c r="J3" i="16" s="1"/>
  <c r="J3" i="21" s="1"/>
  <c r="K3" i="16" a="1"/>
  <c r="K3" i="16" s="1"/>
  <c r="K3" i="21" s="1"/>
  <c r="L3" i="16" a="1"/>
  <c r="L3" i="16" s="1"/>
  <c r="L3" i="21" s="1"/>
  <c r="M3" i="16" a="1"/>
  <c r="M3" i="16" s="1"/>
  <c r="M3" i="21" s="1"/>
  <c r="N3" i="16" a="1"/>
  <c r="N3" i="16" s="1"/>
  <c r="N3" i="21" s="1"/>
  <c r="N6" i="21" s="1"/>
  <c r="O3" i="16" a="1"/>
  <c r="O3" i="16" s="1"/>
  <c r="O3" i="21" s="1"/>
  <c r="O6" i="21" s="1"/>
  <c r="P3" i="16" a="1"/>
  <c r="P3" i="16" s="1"/>
  <c r="P3" i="21" s="1"/>
  <c r="P6" i="21" s="1"/>
  <c r="Q3" i="16" a="1"/>
  <c r="Q3" i="16" s="1"/>
  <c r="Q3" i="21" s="1"/>
  <c r="Q6" i="21" s="1"/>
  <c r="R3" i="16" a="1"/>
  <c r="R3" i="16" s="1"/>
  <c r="R3" i="21" s="1"/>
  <c r="R6" i="21" s="1"/>
  <c r="S3" i="16" a="1"/>
  <c r="S3" i="16" s="1"/>
  <c r="S3" i="21" s="1"/>
  <c r="S6" i="21" s="1"/>
  <c r="T3" i="16" a="1"/>
  <c r="T3" i="16" s="1"/>
  <c r="U3" i="16" a="1"/>
  <c r="U3" i="16" s="1"/>
  <c r="V3" i="16" a="1"/>
  <c r="V3" i="16" s="1"/>
  <c r="W3" i="16" a="1"/>
  <c r="W3" i="16" s="1"/>
  <c r="Y3" i="16" a="1"/>
  <c r="Y3" i="16" s="1"/>
  <c r="X3" i="16" a="1"/>
  <c r="X3" i="16" s="1"/>
  <c r="G3" i="21"/>
  <c r="C3" i="21"/>
  <c r="B3" i="21"/>
  <c r="S12" i="21" l="1"/>
  <c r="R12" i="21"/>
  <c r="O12" i="21"/>
  <c r="B2" i="21"/>
  <c r="B6" i="21" s="1"/>
  <c r="L2" i="21"/>
  <c r="L6" i="21" s="1"/>
  <c r="K2" i="21"/>
  <c r="K6" i="21" s="1"/>
  <c r="G2" i="21"/>
  <c r="G6" i="21" s="1"/>
  <c r="C2" i="21"/>
  <c r="C6" i="21" s="1"/>
  <c r="J2" i="21"/>
  <c r="J6" i="21" s="1"/>
  <c r="F2" i="21"/>
  <c r="F6" i="21" s="1"/>
  <c r="E2" i="21"/>
  <c r="E6" i="21" s="1"/>
  <c r="D2" i="21"/>
  <c r="D6" i="21" s="1"/>
  <c r="M2" i="21"/>
  <c r="M6" i="21" s="1"/>
  <c r="I2" i="21"/>
  <c r="I6" i="21" s="1"/>
  <c r="H2" i="21"/>
  <c r="H6" i="21" s="1"/>
  <c r="V303" i="19" l="1"/>
  <c r="V296" i="19"/>
  <c r="M2" i="19" s="1"/>
  <c r="V270" i="19"/>
  <c r="L2" i="19" s="1"/>
  <c r="V259" i="19"/>
  <c r="V246" i="19"/>
  <c r="V219" i="19"/>
  <c r="J2" i="19" s="1"/>
  <c r="V206" i="19"/>
  <c r="K2" i="19" l="1"/>
  <c r="N9" i="21"/>
  <c r="N10" i="21" s="1"/>
  <c r="N12" i="21" s="1"/>
  <c r="P10" i="21" l="1"/>
  <c r="P12" i="21" s="1"/>
  <c r="Q10" i="21" l="1"/>
  <c r="Q12" i="2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<sst xmlns="http://schemas.openxmlformats.org/spreadsheetml/2006/main" count="52061" uniqueCount="8194">
  <si>
    <t>Standard</t>
  </si>
  <si>
    <t>Sample</t>
  </si>
  <si>
    <t>Applique</t>
  </si>
  <si>
    <t>INC VAT</t>
  </si>
  <si>
    <t>Pocket</t>
  </si>
  <si>
    <t>Reproof</t>
  </si>
  <si>
    <t>Rewaterproofing</t>
  </si>
  <si>
    <t>Book In Date</t>
  </si>
  <si>
    <t>MK Job No.</t>
  </si>
  <si>
    <t>Des Ref.</t>
  </si>
  <si>
    <t>Customer Name</t>
  </si>
  <si>
    <t>Cust P.O</t>
  </si>
  <si>
    <t>Required Date</t>
  </si>
  <si>
    <t xml:space="preserve"> </t>
  </si>
  <si>
    <t>QTY</t>
  </si>
  <si>
    <t>Unit Cost</t>
  </si>
  <si>
    <r>
      <t>Sticker
Price '</t>
    </r>
    <r>
      <rPr>
        <sz val="11"/>
        <color rgb="FFFF0000"/>
        <rFont val="Calibri"/>
        <family val="2"/>
        <scheme val="minor"/>
      </rPr>
      <t>Labels</t>
    </r>
    <r>
      <rPr>
        <sz val="11"/>
        <color theme="1"/>
        <rFont val="Calibri"/>
        <family val="2"/>
        <scheme val="minor"/>
      </rPr>
      <t>'
@10p</t>
    </r>
  </si>
  <si>
    <r>
      <t>'</t>
    </r>
    <r>
      <rPr>
        <sz val="11"/>
        <color rgb="FFFF0000"/>
        <rFont val="Calibri"/>
        <family val="2"/>
        <scheme val="minor"/>
      </rPr>
      <t>Kimble</t>
    </r>
    <r>
      <rPr>
        <sz val="11"/>
        <color theme="1"/>
        <rFont val="Calibri"/>
        <family val="2"/>
        <scheme val="minor"/>
      </rPr>
      <t>'
Price Labels
@15p</t>
    </r>
  </si>
  <si>
    <t>Complete Date</t>
  </si>
  <si>
    <t>Complete</t>
  </si>
  <si>
    <t>Invoice No.</t>
  </si>
  <si>
    <t>PETE552</t>
  </si>
  <si>
    <t>PETER MILLAR</t>
  </si>
  <si>
    <t>26421/36887</t>
  </si>
  <si>
    <t>North Berwick</t>
  </si>
  <si>
    <t/>
  </si>
  <si>
    <t>PETE1915</t>
  </si>
  <si>
    <t>IMG</t>
  </si>
  <si>
    <t>PETE205</t>
  </si>
  <si>
    <t>35271/37069</t>
  </si>
  <si>
    <t>Royal St Georges</t>
  </si>
  <si>
    <t>PETE558</t>
  </si>
  <si>
    <t>35242/37053</t>
  </si>
  <si>
    <t>Rye</t>
  </si>
  <si>
    <t>PETE948</t>
  </si>
  <si>
    <t>35259/37076</t>
  </si>
  <si>
    <t>Callaway</t>
  </si>
  <si>
    <t>PETE974</t>
  </si>
  <si>
    <t>PM Tour Logo</t>
  </si>
  <si>
    <t>PETE1055</t>
  </si>
  <si>
    <t>Large PM Tour Logo</t>
  </si>
  <si>
    <t>26423/36888</t>
  </si>
  <si>
    <t>26425/36890</t>
  </si>
  <si>
    <t>PETE675</t>
  </si>
  <si>
    <t>35391/37183</t>
  </si>
  <si>
    <t>Royal Mid Surrey Mens Team</t>
  </si>
  <si>
    <t>PETE1345</t>
  </si>
  <si>
    <t>35393/37182</t>
  </si>
  <si>
    <t>Princes Man</t>
  </si>
  <si>
    <t>PETE415</t>
  </si>
  <si>
    <t>35384/37181</t>
  </si>
  <si>
    <t>Royal County Down</t>
  </si>
  <si>
    <t>35420/37244</t>
  </si>
  <si>
    <t>PETE939</t>
  </si>
  <si>
    <t>35125/37071</t>
  </si>
  <si>
    <t>PM Filled Small Circle</t>
  </si>
  <si>
    <t>PETE1934</t>
  </si>
  <si>
    <t>PGA David Baillie</t>
  </si>
  <si>
    <t>PETE1935</t>
  </si>
  <si>
    <t>PGA Ben Williams</t>
  </si>
  <si>
    <t>PETE1936</t>
  </si>
  <si>
    <t>PGA Adam Brown</t>
  </si>
  <si>
    <t>26426/36891</t>
  </si>
  <si>
    <t>PETE1930</t>
  </si>
  <si>
    <t>26427/36892</t>
  </si>
  <si>
    <t>North Berwick Reduced</t>
  </si>
  <si>
    <t>22694/36885</t>
  </si>
  <si>
    <t>PETE1353</t>
  </si>
  <si>
    <t>35475/37263</t>
  </si>
  <si>
    <t>Large PM Tour Text</t>
  </si>
  <si>
    <t>PETE1087</t>
  </si>
  <si>
    <t>UPS</t>
  </si>
  <si>
    <t>35465/37264</t>
  </si>
  <si>
    <t>PETE940</t>
  </si>
  <si>
    <t>PM Medium Circle</t>
  </si>
  <si>
    <t>PETE1194</t>
  </si>
  <si>
    <t>Eurocams</t>
  </si>
  <si>
    <t>PETE1704</t>
  </si>
  <si>
    <t>Orion Group</t>
  </si>
  <si>
    <t>26424/36889</t>
  </si>
  <si>
    <t>PMS491</t>
  </si>
  <si>
    <t>Ummedis Sample</t>
  </si>
  <si>
    <t>PETE1932</t>
  </si>
  <si>
    <t>Sarah Smith Sample</t>
  </si>
  <si>
    <t>CDB Sample</t>
  </si>
  <si>
    <t>RCD Sample</t>
  </si>
  <si>
    <t>33479/36893</t>
  </si>
  <si>
    <t>35472/37279</t>
  </si>
  <si>
    <t>PETE1750</t>
  </si>
  <si>
    <t>35496/37268</t>
  </si>
  <si>
    <t>Hollinwell</t>
  </si>
  <si>
    <t>PETE1475</t>
  </si>
  <si>
    <t>28090/7417</t>
  </si>
  <si>
    <t>GFORE Circle</t>
  </si>
  <si>
    <t>PETE496</t>
  </si>
  <si>
    <t>35517/37291</t>
  </si>
  <si>
    <t>St Georges Hill</t>
  </si>
  <si>
    <t>PETE1939</t>
  </si>
  <si>
    <t>35529/37321</t>
  </si>
  <si>
    <t>Immedis Collar</t>
  </si>
  <si>
    <t>PETE1699</t>
  </si>
  <si>
    <t>Immedis</t>
  </si>
  <si>
    <t>PETE1572</t>
  </si>
  <si>
    <t>28141/7422</t>
  </si>
  <si>
    <t>GFORE Skull and Tees</t>
  </si>
  <si>
    <t>28141/7425</t>
  </si>
  <si>
    <t>NFM Lending Sample</t>
  </si>
  <si>
    <t>PETE1942</t>
  </si>
  <si>
    <t>Callaway Sample</t>
  </si>
  <si>
    <t>PETE699</t>
  </si>
  <si>
    <t>PETE1943</t>
  </si>
  <si>
    <t>PETE1940</t>
  </si>
  <si>
    <t>Cambodia Sample</t>
  </si>
  <si>
    <t>PETE1941</t>
  </si>
  <si>
    <t>DEPRICING</t>
  </si>
  <si>
    <t>DEPRICING x972</t>
  </si>
  <si>
    <t>PETE1944</t>
  </si>
  <si>
    <t>Ford Parsons Sample</t>
  </si>
  <si>
    <t>35632/37377</t>
  </si>
  <si>
    <t>Royal County Down Members</t>
  </si>
  <si>
    <t>PETE201</t>
  </si>
  <si>
    <t>35628/37378</t>
  </si>
  <si>
    <t>Dunbar</t>
  </si>
  <si>
    <t>35625/37389</t>
  </si>
  <si>
    <t>NFMLending</t>
  </si>
  <si>
    <t>PETE1764</t>
  </si>
  <si>
    <t>35615/37369</t>
  </si>
  <si>
    <t>Royal Dornoch Wildcats</t>
  </si>
  <si>
    <t>35665/37422</t>
  </si>
  <si>
    <t>Cambodia Full</t>
  </si>
  <si>
    <t>Cambodia Visitors</t>
  </si>
  <si>
    <t>PETE267</t>
  </si>
  <si>
    <t>Nairn Samples</t>
  </si>
  <si>
    <t>PETE1945</t>
  </si>
  <si>
    <t>Bel Air Sample</t>
  </si>
  <si>
    <t>RAA25</t>
  </si>
  <si>
    <t>The Open Sample RAA Standrews</t>
  </si>
  <si>
    <t>RAA26</t>
  </si>
  <si>
    <t>RAA27</t>
  </si>
  <si>
    <t>RAA28</t>
  </si>
  <si>
    <t>PMS493</t>
  </si>
  <si>
    <t>Reality Golf Sample</t>
  </si>
  <si>
    <t>PMS494</t>
  </si>
  <si>
    <t>NFM Lending Sample 20% Reduced</t>
  </si>
  <si>
    <t>28141/7461</t>
  </si>
  <si>
    <t>28090/7460</t>
  </si>
  <si>
    <t>35699/37493</t>
  </si>
  <si>
    <t>PETE378</t>
  </si>
  <si>
    <t>35735/37492</t>
  </si>
  <si>
    <t>Wentworth</t>
  </si>
  <si>
    <t>35771/37494</t>
  </si>
  <si>
    <t>PETE210</t>
  </si>
  <si>
    <t>32948/37610</t>
  </si>
  <si>
    <t>Waterville Full</t>
  </si>
  <si>
    <t>PETE1109</t>
  </si>
  <si>
    <t>Waterville Hare and Date Only</t>
  </si>
  <si>
    <t>32949/37611</t>
  </si>
  <si>
    <t>35841/37596</t>
  </si>
  <si>
    <t>PETE592</t>
  </si>
  <si>
    <t>35833/37582</t>
  </si>
  <si>
    <t>Sunningdale Tree</t>
  </si>
  <si>
    <t>35559/37585</t>
  </si>
  <si>
    <t>PETE1583</t>
  </si>
  <si>
    <t>37622/32698</t>
  </si>
  <si>
    <t>Scandinavian</t>
  </si>
  <si>
    <t>PETE1946</t>
  </si>
  <si>
    <t>34552/37630</t>
  </si>
  <si>
    <t>Tralee Golf Club Captain 2021</t>
  </si>
  <si>
    <t>PETE1947</t>
  </si>
  <si>
    <t>Tralee Golf Club Lady President 2021</t>
  </si>
  <si>
    <t>PETE1948</t>
  </si>
  <si>
    <t>Tralee Golf Club Lady Captain 2021</t>
  </si>
  <si>
    <t>PETE1949</t>
  </si>
  <si>
    <t>Tralee Golf Club</t>
  </si>
  <si>
    <t>35861/7485</t>
  </si>
  <si>
    <t>Samples</t>
  </si>
  <si>
    <t>EK29S Samples</t>
  </si>
  <si>
    <t>DePRICING x755</t>
  </si>
  <si>
    <t>PETE943</t>
  </si>
  <si>
    <t>33485/37652</t>
  </si>
  <si>
    <t>Wishon</t>
  </si>
  <si>
    <t>34974/37648</t>
  </si>
  <si>
    <t>PETE938</t>
  </si>
  <si>
    <t>34503/37666</t>
  </si>
  <si>
    <t>PM Small Circle</t>
  </si>
  <si>
    <t>PETE204</t>
  </si>
  <si>
    <t>35050/37650</t>
  </si>
  <si>
    <t>Prestwick</t>
  </si>
  <si>
    <t>PETE603</t>
  </si>
  <si>
    <t>34016/3765</t>
  </si>
  <si>
    <t>Kempferhof</t>
  </si>
  <si>
    <t>35653/7489</t>
  </si>
  <si>
    <t>Moraga Bel Air</t>
  </si>
  <si>
    <t>PETE1789</t>
  </si>
  <si>
    <t>Sunningdale Heath</t>
  </si>
  <si>
    <t>28141/7497</t>
  </si>
  <si>
    <t>DePRICING x979</t>
  </si>
  <si>
    <t>DePRICING x784</t>
  </si>
  <si>
    <t>PETE1876</t>
  </si>
  <si>
    <t>33102/37788</t>
  </si>
  <si>
    <t>Huntercombe</t>
  </si>
  <si>
    <t>PETE1840</t>
  </si>
  <si>
    <t>32919/37794</t>
  </si>
  <si>
    <t>Camberley Heath</t>
  </si>
  <si>
    <t>35943/37918</t>
  </si>
  <si>
    <t>IMG extras</t>
  </si>
  <si>
    <t>35380/37930</t>
  </si>
  <si>
    <t>35231/37929</t>
  </si>
  <si>
    <t>36068/37917</t>
  </si>
  <si>
    <t>PETE1758</t>
  </si>
  <si>
    <t>35903/37762</t>
  </si>
  <si>
    <t>Bank of Ireland</t>
  </si>
  <si>
    <t>PETE1929</t>
  </si>
  <si>
    <t>Martinsen Mayer</t>
  </si>
  <si>
    <t>PETE234</t>
  </si>
  <si>
    <t>32735/37713</t>
  </si>
  <si>
    <t>Vidauban</t>
  </si>
  <si>
    <t>PETE1814</t>
  </si>
  <si>
    <t>33872/37796</t>
  </si>
  <si>
    <t>Chigwell</t>
  </si>
  <si>
    <t>PETE389</t>
  </si>
  <si>
    <t>32580/37793</t>
  </si>
  <si>
    <t>Beaverbrook</t>
  </si>
  <si>
    <t>PETE1225</t>
  </si>
  <si>
    <t>32020/37795</t>
  </si>
  <si>
    <t>Castletown</t>
  </si>
  <si>
    <t>PETE1333</t>
  </si>
  <si>
    <t>32874/37817</t>
  </si>
  <si>
    <t>Royal Mid Surrey Pagoda</t>
  </si>
  <si>
    <t>PETE561</t>
  </si>
  <si>
    <t>36293/38282</t>
  </si>
  <si>
    <t>Royal Troon Members</t>
  </si>
  <si>
    <t>36045/38408</t>
  </si>
  <si>
    <t>36616/38452</t>
  </si>
  <si>
    <t>PETE1167</t>
  </si>
  <si>
    <t>36580/38459</t>
  </si>
  <si>
    <t>R&amp;A</t>
  </si>
  <si>
    <t>PETE1834</t>
  </si>
  <si>
    <t>33889/7522</t>
  </si>
  <si>
    <t>Alex Clapp Golf</t>
  </si>
  <si>
    <t>PETE1086</t>
  </si>
  <si>
    <t>35925/38363</t>
  </si>
  <si>
    <t>AP</t>
  </si>
  <si>
    <t>36643/38674</t>
  </si>
  <si>
    <t>Depricing x2541</t>
  </si>
  <si>
    <t>35926/38364</t>
  </si>
  <si>
    <t>PETE1631</t>
  </si>
  <si>
    <t>36575/38682</t>
  </si>
  <si>
    <t>Ford Parsons X</t>
  </si>
  <si>
    <t>35090/38680</t>
  </si>
  <si>
    <t>Sarah Smith</t>
  </si>
  <si>
    <t>PETE74</t>
  </si>
  <si>
    <t>32038/37792</t>
  </si>
  <si>
    <t>Wisley</t>
  </si>
  <si>
    <t>PETE209</t>
  </si>
  <si>
    <t>33936/37787</t>
  </si>
  <si>
    <t>Loch Lomond Stag Only</t>
  </si>
  <si>
    <t>PETE187</t>
  </si>
  <si>
    <t>Loch Lomond Full</t>
  </si>
  <si>
    <t>36647/38473</t>
  </si>
  <si>
    <t>33935/37786</t>
  </si>
  <si>
    <t>36579/38664</t>
  </si>
  <si>
    <t>PETE450</t>
  </si>
  <si>
    <t>31381/37813</t>
  </si>
  <si>
    <t>Queenwood Shield</t>
  </si>
  <si>
    <t>PETE451</t>
  </si>
  <si>
    <t>Queenwood Text</t>
  </si>
  <si>
    <t>31383/37814</t>
  </si>
  <si>
    <t>31391/37766</t>
  </si>
  <si>
    <t>34343/38726</t>
  </si>
  <si>
    <t>31380/37812</t>
  </si>
  <si>
    <t>31384/38725</t>
  </si>
  <si>
    <t>PETE564</t>
  </si>
  <si>
    <t>31551/37816</t>
  </si>
  <si>
    <t>Woking</t>
  </si>
  <si>
    <t>PETE1951</t>
  </si>
  <si>
    <t>Mouse Sample</t>
  </si>
  <si>
    <t>PETE1954</t>
  </si>
  <si>
    <t>PETE1952</t>
  </si>
  <si>
    <t>Sene Sample</t>
  </si>
  <si>
    <t>PETE1953</t>
  </si>
  <si>
    <t>West Cornwall Sample</t>
  </si>
  <si>
    <t>36899/7639</t>
  </si>
  <si>
    <t>36962/38833</t>
  </si>
  <si>
    <t>PM Large Tour Text</t>
  </si>
  <si>
    <t>36842/38756</t>
  </si>
  <si>
    <t>PETE279</t>
  </si>
  <si>
    <t>36873/38707</t>
  </si>
  <si>
    <t>36906/38758</t>
  </si>
  <si>
    <t>PETE1858</t>
  </si>
  <si>
    <t>36887/38757</t>
  </si>
  <si>
    <t>Kevin Murray</t>
  </si>
  <si>
    <t>RAA39</t>
  </si>
  <si>
    <t>150th Sample</t>
  </si>
  <si>
    <t>RAA44</t>
  </si>
  <si>
    <t>St Andrews text Sample</t>
  </si>
  <si>
    <t>PMS496</t>
  </si>
  <si>
    <t>St Andrews text 20% bigger Sample</t>
  </si>
  <si>
    <t>36575/38773</t>
  </si>
  <si>
    <t>Sam Parsons X</t>
  </si>
  <si>
    <t>PMS497</t>
  </si>
  <si>
    <t>Mid Ocean Sample</t>
  </si>
  <si>
    <t>PETE1880</t>
  </si>
  <si>
    <t>West Herts Circle</t>
  </si>
  <si>
    <t>35747/38821</t>
  </si>
  <si>
    <t>The Open 150th St Andrews kimble</t>
  </si>
  <si>
    <t>31390/38832</t>
  </si>
  <si>
    <t>33183/38820</t>
  </si>
  <si>
    <t>33182/38819</t>
  </si>
  <si>
    <t>35753/38765</t>
  </si>
  <si>
    <t>150th Commemorative Open Kimble</t>
  </si>
  <si>
    <t>RAA45</t>
  </si>
  <si>
    <t>St Andrews</t>
  </si>
  <si>
    <t>35754/38763</t>
  </si>
  <si>
    <t>36845/7675</t>
  </si>
  <si>
    <t>36998/38867</t>
  </si>
  <si>
    <t>PETE1018</t>
  </si>
  <si>
    <t>32036/37829</t>
  </si>
  <si>
    <t>Blackwell</t>
  </si>
  <si>
    <t>PETE03</t>
  </si>
  <si>
    <t>37028/38889</t>
  </si>
  <si>
    <t>Royal Troon</t>
  </si>
  <si>
    <t>31391/38787</t>
  </si>
  <si>
    <t>32853/38817</t>
  </si>
  <si>
    <t>PETE1083</t>
  </si>
  <si>
    <t>33344/37834</t>
  </si>
  <si>
    <t>Hallamshire</t>
  </si>
  <si>
    <t>PETE179</t>
  </si>
  <si>
    <t>37005/38866</t>
  </si>
  <si>
    <t>Ballybunion Members</t>
  </si>
  <si>
    <t>PETE1923</t>
  </si>
  <si>
    <t>President 2021</t>
  </si>
  <si>
    <t>36985/38864</t>
  </si>
  <si>
    <t>36900/7650</t>
  </si>
  <si>
    <t>36963/38841</t>
  </si>
  <si>
    <t>36964/38839</t>
  </si>
  <si>
    <t>Returns</t>
  </si>
  <si>
    <t>33009/38712</t>
  </si>
  <si>
    <t>PETE350</t>
  </si>
  <si>
    <t>32767/37802</t>
  </si>
  <si>
    <t>Morfontaine</t>
  </si>
  <si>
    <t>PETE327</t>
  </si>
  <si>
    <t>33415/38885</t>
  </si>
  <si>
    <t>Royal Wimbledon</t>
  </si>
  <si>
    <t>37048/38970</t>
  </si>
  <si>
    <t>32651/37819</t>
  </si>
  <si>
    <t>32650/37818</t>
  </si>
  <si>
    <t>PETE686</t>
  </si>
  <si>
    <t>36961/38838</t>
  </si>
  <si>
    <t>Queenwood Circle</t>
  </si>
  <si>
    <t>36999/38907</t>
  </si>
  <si>
    <t>31385/38815</t>
  </si>
  <si>
    <t>PETE353</t>
  </si>
  <si>
    <t>32313/37781</t>
  </si>
  <si>
    <t>Liphook</t>
  </si>
  <si>
    <t>PETE651</t>
  </si>
  <si>
    <t>32445/37801</t>
  </si>
  <si>
    <t>Ryder Cup Trophy</t>
  </si>
  <si>
    <t>31382/38803</t>
  </si>
  <si>
    <t>PETE1538</t>
  </si>
  <si>
    <t>32447/38714</t>
  </si>
  <si>
    <t>Les Bordes Deer Only</t>
  </si>
  <si>
    <t>PETE1752</t>
  </si>
  <si>
    <t>35672/38715</t>
  </si>
  <si>
    <t>Golf De Joyenval</t>
  </si>
  <si>
    <t>PETE200</t>
  </si>
  <si>
    <t>32934/38797</t>
  </si>
  <si>
    <t>St Nom</t>
  </si>
  <si>
    <t>PETE1539</t>
  </si>
  <si>
    <t>32446/38713</t>
  </si>
  <si>
    <t>Les Bordes Full</t>
  </si>
  <si>
    <t>33338/38716</t>
  </si>
  <si>
    <t>32852/38806</t>
  </si>
  <si>
    <t>Depricing x264</t>
  </si>
  <si>
    <t>Depricing x2991</t>
  </si>
  <si>
    <t>PETE1959</t>
  </si>
  <si>
    <t>37139/38042</t>
  </si>
  <si>
    <t>OIFS</t>
  </si>
  <si>
    <t>33872/38895</t>
  </si>
  <si>
    <t>37088/38992</t>
  </si>
  <si>
    <t>PETE937</t>
  </si>
  <si>
    <t>36565/38831</t>
  </si>
  <si>
    <t>Princes</t>
  </si>
  <si>
    <t>36562/38829</t>
  </si>
  <si>
    <t>36564/38830</t>
  </si>
  <si>
    <t>36563/38859</t>
  </si>
  <si>
    <t>PETE498</t>
  </si>
  <si>
    <t>37085/38993</t>
  </si>
  <si>
    <t>Eligo</t>
  </si>
  <si>
    <t>32934/37803</t>
  </si>
  <si>
    <t>PETE203</t>
  </si>
  <si>
    <t>37087/38998</t>
  </si>
  <si>
    <t>Denham</t>
  </si>
  <si>
    <t>31384/39030</t>
  </si>
  <si>
    <t>PETE434</t>
  </si>
  <si>
    <t>32815/37775</t>
  </si>
  <si>
    <t>Stoke Park</t>
  </si>
  <si>
    <t>PETE1769</t>
  </si>
  <si>
    <t>32614/38894</t>
  </si>
  <si>
    <t>Chart Hills</t>
  </si>
  <si>
    <t>32715/37831</t>
  </si>
  <si>
    <t>32475/38795</t>
  </si>
  <si>
    <t>33102/38891</t>
  </si>
  <si>
    <t>32641/37790</t>
  </si>
  <si>
    <t>32583/38804</t>
  </si>
  <si>
    <t>PETE1805</t>
  </si>
  <si>
    <t>Remedy Oak</t>
  </si>
  <si>
    <t>PETE899</t>
  </si>
  <si>
    <t>37098/39011</t>
  </si>
  <si>
    <t>R &amp; A Members</t>
  </si>
  <si>
    <t>32948/38890</t>
  </si>
  <si>
    <t>32625/38723</t>
  </si>
  <si>
    <t>PETE1931</t>
  </si>
  <si>
    <t>33941/38720</t>
  </si>
  <si>
    <t>Little Aston</t>
  </si>
  <si>
    <t>32753/37798</t>
  </si>
  <si>
    <t>33415/39014</t>
  </si>
  <si>
    <t>32030/38882</t>
  </si>
  <si>
    <t>31391/38881</t>
  </si>
  <si>
    <t>32580/38893</t>
  </si>
  <si>
    <t>PETE217</t>
  </si>
  <si>
    <t>32589/37782</t>
  </si>
  <si>
    <t>Royal Cinque Ports</t>
  </si>
  <si>
    <t>PETE1962</t>
  </si>
  <si>
    <t>The Cultred Nudgers Sample</t>
  </si>
  <si>
    <t>PETE1729</t>
  </si>
  <si>
    <t>25022/38672</t>
  </si>
  <si>
    <t>The Machrie</t>
  </si>
  <si>
    <t>PETE1319</t>
  </si>
  <si>
    <t>35020/38671</t>
  </si>
  <si>
    <t>The Machrie Large</t>
  </si>
  <si>
    <t>33941/39028</t>
  </si>
  <si>
    <t>PETE1669</t>
  </si>
  <si>
    <t>33723/37785</t>
  </si>
  <si>
    <t>The Belfry</t>
  </si>
  <si>
    <t>PETE941</t>
  </si>
  <si>
    <t>PM Medium Filled Circle</t>
  </si>
  <si>
    <t>31380/38904</t>
  </si>
  <si>
    <t>31381/38905</t>
  </si>
  <si>
    <t>33229/38788</t>
  </si>
  <si>
    <t>33137/37789</t>
  </si>
  <si>
    <t>36020/39062</t>
  </si>
  <si>
    <t>PETE40</t>
  </si>
  <si>
    <t>35065/39031</t>
  </si>
  <si>
    <t>Rosapenna</t>
  </si>
  <si>
    <t>PETE575</t>
  </si>
  <si>
    <t>31934/38728</t>
  </si>
  <si>
    <t>Woburn</t>
  </si>
  <si>
    <t>33723/38888</t>
  </si>
  <si>
    <t>PETE1965</t>
  </si>
  <si>
    <t>35861/7771</t>
  </si>
  <si>
    <t>PETE1357</t>
  </si>
  <si>
    <t>33811/38906</t>
  </si>
  <si>
    <t>Royal Worlington Jug</t>
  </si>
  <si>
    <t>33186/39040</t>
  </si>
  <si>
    <t>PETE1808</t>
  </si>
  <si>
    <t>32670/37826</t>
  </si>
  <si>
    <t>Wildernesse</t>
  </si>
  <si>
    <t>PETE08</t>
  </si>
  <si>
    <t>33411/37810</t>
  </si>
  <si>
    <t>Coombe Hill</t>
  </si>
  <si>
    <t>37195/39080</t>
  </si>
  <si>
    <t>Sunningdale</t>
  </si>
  <si>
    <t>PETE316</t>
  </si>
  <si>
    <t>34048/39021</t>
  </si>
  <si>
    <t>Ganton</t>
  </si>
  <si>
    <t>31379/39019</t>
  </si>
  <si>
    <t>PETE1377</t>
  </si>
  <si>
    <t>37224/39104</t>
  </si>
  <si>
    <t>Dromoland</t>
  </si>
  <si>
    <t>37224/39117</t>
  </si>
  <si>
    <t>33812/38912</t>
  </si>
  <si>
    <t>37251/39130</t>
  </si>
  <si>
    <t>PETE1801</t>
  </si>
  <si>
    <t>33416/38790</t>
  </si>
  <si>
    <t>Buckinghamshire</t>
  </si>
  <si>
    <t>32604/37777</t>
  </si>
  <si>
    <t>33408/39018</t>
  </si>
  <si>
    <t>33092/38711</t>
  </si>
  <si>
    <t>33283/39016</t>
  </si>
  <si>
    <t>PETE1818</t>
  </si>
  <si>
    <t>34206/39020</t>
  </si>
  <si>
    <t>32583/37815</t>
  </si>
  <si>
    <t>PETE1015</t>
  </si>
  <si>
    <t>32584/37774</t>
  </si>
  <si>
    <t>Broadstone</t>
  </si>
  <si>
    <t>37260/39134</t>
  </si>
  <si>
    <t>PETE1058</t>
  </si>
  <si>
    <t>31760/38736</t>
  </si>
  <si>
    <t>Worplesdon</t>
  </si>
  <si>
    <t>PETE96</t>
  </si>
  <si>
    <t>34028/38897</t>
  </si>
  <si>
    <t>Hillside</t>
  </si>
  <si>
    <t>37270/39145</t>
  </si>
  <si>
    <t>Nudgers</t>
  </si>
  <si>
    <t>35161/39082</t>
  </si>
  <si>
    <t>32919/38791</t>
  </si>
  <si>
    <t>37243/39135</t>
  </si>
  <si>
    <t>PETE1746</t>
  </si>
  <si>
    <t>37059/39034</t>
  </si>
  <si>
    <t>Pollock</t>
  </si>
  <si>
    <t>PETE1722</t>
  </si>
  <si>
    <t>34042/38896</t>
  </si>
  <si>
    <t>Chelmsford</t>
  </si>
  <si>
    <t>32824/39175</t>
  </si>
  <si>
    <t>Musli 6 Mouse</t>
  </si>
  <si>
    <t>PETE228</t>
  </si>
  <si>
    <t>37317/39174</t>
  </si>
  <si>
    <t>Royal Dublin</t>
  </si>
  <si>
    <t>32689/7775</t>
  </si>
  <si>
    <t>PETE79</t>
  </si>
  <si>
    <t>32963/37809</t>
  </si>
  <si>
    <t>London Club</t>
  </si>
  <si>
    <t>32962/38721</t>
  </si>
  <si>
    <t>33182/39185</t>
  </si>
  <si>
    <t>33282/37791</t>
  </si>
  <si>
    <t>PETE1715</t>
  </si>
  <si>
    <t>32880/37807</t>
  </si>
  <si>
    <t>Kingswood</t>
  </si>
  <si>
    <t>PETE833</t>
  </si>
  <si>
    <t>32923/38884</t>
  </si>
  <si>
    <t>Berkshire</t>
  </si>
  <si>
    <t>35161/39048</t>
  </si>
  <si>
    <t>37265/39142</t>
  </si>
  <si>
    <t>Nairn</t>
  </si>
  <si>
    <t>PETE1841</t>
  </si>
  <si>
    <t>Nairn Ladies Size</t>
  </si>
  <si>
    <t>37288/39152</t>
  </si>
  <si>
    <t>PETE1925</t>
  </si>
  <si>
    <t>37271/39143</t>
  </si>
  <si>
    <t>Allianz</t>
  </si>
  <si>
    <t>PETE1927</t>
  </si>
  <si>
    <t>Statistic Golf</t>
  </si>
  <si>
    <t>PETE1786</t>
  </si>
  <si>
    <t>32842/38949</t>
  </si>
  <si>
    <t>Brora</t>
  </si>
  <si>
    <t>PETE371</t>
  </si>
  <si>
    <t>32693/39144</t>
  </si>
  <si>
    <t>Parkstone</t>
  </si>
  <si>
    <t>32688/7776</t>
  </si>
  <si>
    <t>PETE1966</t>
  </si>
  <si>
    <t>37261/39139</t>
  </si>
  <si>
    <t>GC99</t>
  </si>
  <si>
    <t>PMS501</t>
  </si>
  <si>
    <t>Names 1-5</t>
  </si>
  <si>
    <t>PMS502</t>
  </si>
  <si>
    <t>Names6-9</t>
  </si>
  <si>
    <t>PMS503</t>
  </si>
  <si>
    <t>Names10-13</t>
  </si>
  <si>
    <t>32669/38735</t>
  </si>
  <si>
    <t>33413/39105</t>
  </si>
  <si>
    <t>PETE82</t>
  </si>
  <si>
    <t>37242/39137</t>
  </si>
  <si>
    <t>Royal West Norfolk</t>
  </si>
  <si>
    <t>32824/39111</t>
  </si>
  <si>
    <t>PETE574</t>
  </si>
  <si>
    <t>GCCS</t>
  </si>
  <si>
    <t>33411/38722</t>
  </si>
  <si>
    <t>32692/37811</t>
  </si>
  <si>
    <t>PETE1860</t>
  </si>
  <si>
    <t>32683/39027</t>
  </si>
  <si>
    <t>Littlestone</t>
  </si>
  <si>
    <t>33183/39186</t>
  </si>
  <si>
    <t>32826/39112</t>
  </si>
  <si>
    <t>33408/37902</t>
  </si>
  <si>
    <t>32603/37783</t>
  </si>
  <si>
    <t>PETE387</t>
  </si>
  <si>
    <t>33165/39033</t>
  </si>
  <si>
    <t>Dulwich and Sydenham</t>
  </si>
  <si>
    <t>PETE1909</t>
  </si>
  <si>
    <t>32379/39017</t>
  </si>
  <si>
    <t>Kristianstad GC</t>
  </si>
  <si>
    <t>35341/37805</t>
  </si>
  <si>
    <t>PETE868</t>
  </si>
  <si>
    <t>33392/39024</t>
  </si>
  <si>
    <t>The Grove</t>
  </si>
  <si>
    <t>33724/38941</t>
  </si>
  <si>
    <t>PETE1871</t>
  </si>
  <si>
    <t>32645/38965</t>
  </si>
  <si>
    <t>Barassie Links</t>
  </si>
  <si>
    <t>PETE540</t>
  </si>
  <si>
    <t>32740/38708</t>
  </si>
  <si>
    <t>Hunstanton</t>
  </si>
  <si>
    <t>PETE1960</t>
  </si>
  <si>
    <t>37194/39227</t>
  </si>
  <si>
    <t>Sand GC</t>
  </si>
  <si>
    <t>PETE1956</t>
  </si>
  <si>
    <t>36848/39238</t>
  </si>
  <si>
    <t>Sene Valley</t>
  </si>
  <si>
    <t>PETE328</t>
  </si>
  <si>
    <t>37381/39251</t>
  </si>
  <si>
    <t>33362/37776</t>
  </si>
  <si>
    <t>32839/37833</t>
  </si>
  <si>
    <t>31905/7763</t>
  </si>
  <si>
    <t>33343/39177</t>
  </si>
  <si>
    <t>PETE569</t>
  </si>
  <si>
    <t>34150/39041</t>
  </si>
  <si>
    <t>34150/38913</t>
  </si>
  <si>
    <t>37296/39245</t>
  </si>
  <si>
    <t>PETE1969</t>
  </si>
  <si>
    <t>Eurocams Sample</t>
  </si>
  <si>
    <t>PETE1191</t>
  </si>
  <si>
    <t>Stellar Energey Sample</t>
  </si>
  <si>
    <t>PMS505</t>
  </si>
  <si>
    <t>Stellar Energey Sample 10% reduced</t>
  </si>
  <si>
    <t>PMS508</t>
  </si>
  <si>
    <t>Stellar Energey Sample 20% reduced</t>
  </si>
  <si>
    <t>33305/7826</t>
  </si>
  <si>
    <t>PETE1908</t>
  </si>
  <si>
    <t>33228/38900</t>
  </si>
  <si>
    <t>Grenoble Charmeil</t>
  </si>
  <si>
    <t>37295/39244</t>
  </si>
  <si>
    <t>PETE1800</t>
  </si>
  <si>
    <t>32258/38455</t>
  </si>
  <si>
    <t>Isabergs</t>
  </si>
  <si>
    <t>37059/39002</t>
  </si>
  <si>
    <t>Pollok</t>
  </si>
  <si>
    <t>32934/39022</t>
  </si>
  <si>
    <t>Saint Nom</t>
  </si>
  <si>
    <t>31903/7685</t>
  </si>
  <si>
    <t>32030/37772</t>
  </si>
  <si>
    <t>31784/39079</t>
  </si>
  <si>
    <t>31784/37765</t>
  </si>
  <si>
    <t>37294/39243</t>
  </si>
  <si>
    <t>37313/39167</t>
  </si>
  <si>
    <t>32475/38898</t>
  </si>
  <si>
    <t>PETE1854</t>
  </si>
  <si>
    <t>32352/39206</t>
  </si>
  <si>
    <t>Vittel Ermitage</t>
  </si>
  <si>
    <t>PETE1234</t>
  </si>
  <si>
    <t>32435/38792</t>
  </si>
  <si>
    <t>Falsterbo</t>
  </si>
  <si>
    <t>PETE1970</t>
  </si>
  <si>
    <t>Gertski Sample</t>
  </si>
  <si>
    <t>PETE1973</t>
  </si>
  <si>
    <t>Guardian Sample</t>
  </si>
  <si>
    <t>PETE414</t>
  </si>
  <si>
    <t>22971/38453</t>
  </si>
  <si>
    <t>Royal County Down + Labels</t>
  </si>
  <si>
    <t>32478/7613</t>
  </si>
  <si>
    <t>35161/39305</t>
  </si>
  <si>
    <t>36632/39309</t>
  </si>
  <si>
    <t>37456/39280</t>
  </si>
  <si>
    <t>37455/39277</t>
  </si>
  <si>
    <t>32824/39334</t>
  </si>
  <si>
    <t>PETE289</t>
  </si>
  <si>
    <t>37526/39360</t>
  </si>
  <si>
    <t>Trevose</t>
  </si>
  <si>
    <t>22975/38454</t>
  </si>
  <si>
    <t>35672/38901</t>
  </si>
  <si>
    <t>PETE1761</t>
  </si>
  <si>
    <t>37544/39365</t>
  </si>
  <si>
    <t>Royal Dornoch</t>
  </si>
  <si>
    <t>37612/39385</t>
  </si>
  <si>
    <t>37570/39383</t>
  </si>
  <si>
    <t>37570/39397</t>
  </si>
  <si>
    <t>34053/38973</t>
  </si>
  <si>
    <t>PETE1976</t>
  </si>
  <si>
    <t>PROMOVEST Sample</t>
  </si>
  <si>
    <t>PETE1975</t>
  </si>
  <si>
    <t>Golfclub Zell Am See Sample</t>
  </si>
  <si>
    <t>32816/39313</t>
  </si>
  <si>
    <t>32816/39304</t>
  </si>
  <si>
    <t>37434/39367</t>
  </si>
  <si>
    <t>PMS506</t>
  </si>
  <si>
    <t>GREENSTAFF</t>
  </si>
  <si>
    <t>PMS507</t>
  </si>
  <si>
    <t>FACILITIES</t>
  </si>
  <si>
    <t>32698/37827</t>
  </si>
  <si>
    <t>37555/39384</t>
  </si>
  <si>
    <t>37435/39368</t>
  </si>
  <si>
    <t>33914/38945</t>
  </si>
  <si>
    <t>PETE09</t>
  </si>
  <si>
    <t>32008/38944</t>
  </si>
  <si>
    <t>Bearwood Lakes</t>
  </si>
  <si>
    <t>PETE1221</t>
  </si>
  <si>
    <t>32725/38940</t>
  </si>
  <si>
    <t>West Lancs</t>
  </si>
  <si>
    <t>37449/39363</t>
  </si>
  <si>
    <t>PETE1796</t>
  </si>
  <si>
    <t>Royal Dublin Members</t>
  </si>
  <si>
    <t>32875/39325</t>
  </si>
  <si>
    <t>Royal Mid Surrey</t>
  </si>
  <si>
    <t>PETE1432</t>
  </si>
  <si>
    <t>37432/39308</t>
  </si>
  <si>
    <t>Bovey Castle</t>
  </si>
  <si>
    <t>34048/38952</t>
  </si>
  <si>
    <t>32741/39307</t>
  </si>
  <si>
    <t>PETE1010</t>
  </si>
  <si>
    <t>33091/39315</t>
  </si>
  <si>
    <t>Goodwood</t>
  </si>
  <si>
    <t>PETE630</t>
  </si>
  <si>
    <t>22798/38836</t>
  </si>
  <si>
    <t>Dooks</t>
  </si>
  <si>
    <t>34044/38942</t>
  </si>
  <si>
    <t>32651/39327</t>
  </si>
  <si>
    <t>22799/38837</t>
  </si>
  <si>
    <t>37203/39399</t>
  </si>
  <si>
    <t>Guardian</t>
  </si>
  <si>
    <t>34045/37800</t>
  </si>
  <si>
    <t>West Cornwall</t>
  </si>
  <si>
    <t>34045/38795</t>
  </si>
  <si>
    <t>37669/39416</t>
  </si>
  <si>
    <t>PETE1967</t>
  </si>
  <si>
    <t>37672/39414</t>
  </si>
  <si>
    <t>Le Moye</t>
  </si>
  <si>
    <t>32845/38950</t>
  </si>
  <si>
    <t>PETE1328</t>
  </si>
  <si>
    <t>37619/39453</t>
  </si>
  <si>
    <t>32840/38947</t>
  </si>
  <si>
    <t>PETE285</t>
  </si>
  <si>
    <t>32072/39441</t>
  </si>
  <si>
    <t>Walton Heath</t>
  </si>
  <si>
    <t>32036/39534</t>
  </si>
  <si>
    <t>Staff Richard</t>
  </si>
  <si>
    <t>PETE1977</t>
  </si>
  <si>
    <t>Berkhampstead Sample</t>
  </si>
  <si>
    <t>PETE1980</t>
  </si>
  <si>
    <t>Tralee Sample</t>
  </si>
  <si>
    <t>32843/38948</t>
  </si>
  <si>
    <t>37389/39521</t>
  </si>
  <si>
    <t>PETE383</t>
  </si>
  <si>
    <t>32592/38939</t>
  </si>
  <si>
    <t>Royal Ashdown</t>
  </si>
  <si>
    <t>PETE1736</t>
  </si>
  <si>
    <t>37790/39522</t>
  </si>
  <si>
    <t>Royal Aberdeen</t>
  </si>
  <si>
    <t>PETE1981</t>
  </si>
  <si>
    <t>PETE1982</t>
  </si>
  <si>
    <t>PETE1983</t>
  </si>
  <si>
    <t>PETE1984</t>
  </si>
  <si>
    <t>Musli 6 Mouse Small Sample</t>
  </si>
  <si>
    <t>31376/39436</t>
  </si>
  <si>
    <t>37791/39524</t>
  </si>
  <si>
    <t>32838/38938</t>
  </si>
  <si>
    <t>PETE647</t>
  </si>
  <si>
    <t>RSG Text</t>
  </si>
  <si>
    <t>37873/39578</t>
  </si>
  <si>
    <t>36952/39520</t>
  </si>
  <si>
    <t>37879/39579</t>
  </si>
  <si>
    <t>33343/</t>
  </si>
  <si>
    <t>PETE1979</t>
  </si>
  <si>
    <t>37029/38997</t>
  </si>
  <si>
    <t>Bruntsfield</t>
  </si>
  <si>
    <t>37641/39444</t>
  </si>
  <si>
    <t>PROMOVEST</t>
  </si>
  <si>
    <t>37788/39565</t>
  </si>
  <si>
    <t>PM Medium filled Circle</t>
  </si>
  <si>
    <t>PETE1497</t>
  </si>
  <si>
    <t>Staff Jacob</t>
  </si>
  <si>
    <t>G/FORE</t>
  </si>
  <si>
    <t>PETE494</t>
  </si>
  <si>
    <t>37744/39488</t>
  </si>
  <si>
    <t>Royal Belfast</t>
  </si>
  <si>
    <t>37877/39590</t>
  </si>
  <si>
    <t>PETE736</t>
  </si>
  <si>
    <t>37806/39535</t>
  </si>
  <si>
    <t>La Hinch Ladies</t>
  </si>
  <si>
    <t>PETE877</t>
  </si>
  <si>
    <t>LaHinch</t>
  </si>
  <si>
    <t>22700/39575</t>
  </si>
  <si>
    <t>PETE1844</t>
  </si>
  <si>
    <t>38001/39733</t>
  </si>
  <si>
    <t>OUGC Text</t>
  </si>
  <si>
    <t>PETE1843</t>
  </si>
  <si>
    <t>OUGC Clubs and Crowns</t>
  </si>
  <si>
    <t>PETE1881</t>
  </si>
  <si>
    <t>OUGC Clubs and Crowns Small</t>
  </si>
  <si>
    <t>37808/39536</t>
  </si>
  <si>
    <t>La Hinch Mens</t>
  </si>
  <si>
    <t>PETE1974</t>
  </si>
  <si>
    <t>37757/39774</t>
  </si>
  <si>
    <t>GWM</t>
  </si>
  <si>
    <t>GWM Full</t>
  </si>
  <si>
    <t>37242 Returns</t>
  </si>
  <si>
    <t>32852/39648</t>
  </si>
  <si>
    <t>32614/39627</t>
  </si>
  <si>
    <t>32815/39611</t>
  </si>
  <si>
    <t>33941/39639</t>
  </si>
  <si>
    <t>32604/39614</t>
  </si>
  <si>
    <t>PETE1017</t>
  </si>
  <si>
    <t>37987/39735</t>
  </si>
  <si>
    <t>Royal Porthcawl Members</t>
  </si>
  <si>
    <t>33416/39625</t>
  </si>
  <si>
    <t>32651/39650</t>
  </si>
  <si>
    <t>32584/39610</t>
  </si>
  <si>
    <t>31761/39668</t>
  </si>
  <si>
    <t>32874/39649</t>
  </si>
  <si>
    <t>35161/39618</t>
  </si>
  <si>
    <t>32007/39622</t>
  </si>
  <si>
    <t>33092/39624</t>
  </si>
  <si>
    <t>PETE1816</t>
  </si>
  <si>
    <t>37241/39595</t>
  </si>
  <si>
    <t>Roehampton</t>
  </si>
  <si>
    <t>37240/39594</t>
  </si>
  <si>
    <t>37239/39593</t>
  </si>
  <si>
    <t>PETE1756</t>
  </si>
  <si>
    <t>32918/37799</t>
  </si>
  <si>
    <t>Royal Bled</t>
  </si>
  <si>
    <t>32918/38794</t>
  </si>
  <si>
    <t>32830/39768</t>
  </si>
  <si>
    <t>32059/39672</t>
  </si>
  <si>
    <t>PETE284</t>
  </si>
  <si>
    <t>32803/39616</t>
  </si>
  <si>
    <t>31376/39615</t>
  </si>
  <si>
    <t>32804/39673</t>
  </si>
  <si>
    <t>32923/39612</t>
  </si>
  <si>
    <t>32963/39640</t>
  </si>
  <si>
    <t>PETE1863</t>
  </si>
  <si>
    <t>28090/8248</t>
  </si>
  <si>
    <t>Pray for Birdies</t>
  </si>
  <si>
    <t>33282/39620</t>
  </si>
  <si>
    <t>32880/39638</t>
  </si>
  <si>
    <t>32831/39643</t>
  </si>
  <si>
    <t>31769/39669</t>
  </si>
  <si>
    <t>32693/39642</t>
  </si>
  <si>
    <t>PETE665</t>
  </si>
  <si>
    <t>23482/39398</t>
  </si>
  <si>
    <t>Doonbeg</t>
  </si>
  <si>
    <t>35161/39737</t>
  </si>
  <si>
    <t>31934/39647</t>
  </si>
  <si>
    <t>23480/39386</t>
  </si>
  <si>
    <t>PETE666</t>
  </si>
  <si>
    <t>33477/39387</t>
  </si>
  <si>
    <t>Doonbeg Ladies</t>
  </si>
  <si>
    <t>PETE1985</t>
  </si>
  <si>
    <t>Doonbeg Ladies D Only</t>
  </si>
  <si>
    <t>32020/39626</t>
  </si>
  <si>
    <t>31760/39659</t>
  </si>
  <si>
    <t>PETE233</t>
  </si>
  <si>
    <t>33333/39631</t>
  </si>
  <si>
    <t>Moortown</t>
  </si>
  <si>
    <t>38018/39771</t>
  </si>
  <si>
    <t>33413/39744</t>
  </si>
  <si>
    <t>33182/39743</t>
  </si>
  <si>
    <t>PETE363</t>
  </si>
  <si>
    <t>22470/38958</t>
  </si>
  <si>
    <t>Kingsbarns</t>
  </si>
  <si>
    <t>PETE1294</t>
  </si>
  <si>
    <t>38019/39748</t>
  </si>
  <si>
    <t>Carl Bianco</t>
  </si>
  <si>
    <t>32445/39633</t>
  </si>
  <si>
    <t>37917/39770</t>
  </si>
  <si>
    <t>32715/39767</t>
  </si>
  <si>
    <t>37060/39745</t>
  </si>
  <si>
    <t>31379/39629</t>
  </si>
  <si>
    <t>37877/39769</t>
  </si>
  <si>
    <t>32038/39621</t>
  </si>
  <si>
    <t>PETE497</t>
  </si>
  <si>
    <t>22432/38956</t>
  </si>
  <si>
    <t>Kingsbarns Ladies</t>
  </si>
  <si>
    <t>23637/38959</t>
  </si>
  <si>
    <t>PETE1551</t>
  </si>
  <si>
    <t>31899/39651</t>
  </si>
  <si>
    <t>Vallda</t>
  </si>
  <si>
    <t>38011/39747</t>
  </si>
  <si>
    <t>PGA PRO ADAM BROWN</t>
  </si>
  <si>
    <t>PETE1254</t>
  </si>
  <si>
    <t>38009/39746</t>
  </si>
  <si>
    <t>Woodbridge</t>
  </si>
  <si>
    <t>37976/39763</t>
  </si>
  <si>
    <t>33228/39634</t>
  </si>
  <si>
    <t>Golf De Grenoble</t>
  </si>
  <si>
    <t>PETE1986</t>
  </si>
  <si>
    <t>37068/39056</t>
  </si>
  <si>
    <t>The Springs</t>
  </si>
  <si>
    <t>PETE576</t>
  </si>
  <si>
    <t>38121/39850</t>
  </si>
  <si>
    <t>32840/39841</t>
  </si>
  <si>
    <t>32669/39821</t>
  </si>
  <si>
    <t>33305/8258</t>
  </si>
  <si>
    <t>31390/39780</t>
  </si>
  <si>
    <t>33724/39781</t>
  </si>
  <si>
    <t>38050/3804</t>
  </si>
  <si>
    <t>32842/39842</t>
  </si>
  <si>
    <t>32845/39843</t>
  </si>
  <si>
    <t>PETE1988</t>
  </si>
  <si>
    <t>32824/39824</t>
  </si>
  <si>
    <t>Musli Mouse 40mm</t>
  </si>
  <si>
    <t>PMS510</t>
  </si>
  <si>
    <t>Amex Sample</t>
  </si>
  <si>
    <t>33392/39793</t>
  </si>
  <si>
    <t>PMS511</t>
  </si>
  <si>
    <t>Glasgow Golf Club Sample</t>
  </si>
  <si>
    <t>PETE1989</t>
  </si>
  <si>
    <t>IGL Sample</t>
  </si>
  <si>
    <t>22437/38957</t>
  </si>
  <si>
    <t>31385/39830</t>
  </si>
  <si>
    <t>PETE1856</t>
  </si>
  <si>
    <t>32470/39862</t>
  </si>
  <si>
    <t>Bastad GK</t>
  </si>
  <si>
    <t>38069/39861</t>
  </si>
  <si>
    <t>35161/39782</t>
  </si>
  <si>
    <t>PETE617</t>
  </si>
  <si>
    <t>33289/39845</t>
  </si>
  <si>
    <t>Hankley Common</t>
  </si>
  <si>
    <t>PETE530</t>
  </si>
  <si>
    <t>22847/38936</t>
  </si>
  <si>
    <t>Carnoustie</t>
  </si>
  <si>
    <t>PETE531</t>
  </si>
  <si>
    <t>22852/38937</t>
  </si>
  <si>
    <t>Carnoustie ladies + labels</t>
  </si>
  <si>
    <t>23561/7691</t>
  </si>
  <si>
    <t>Carnoustie + labels</t>
  </si>
  <si>
    <t>PETE1992</t>
  </si>
  <si>
    <t>CostaTerra Sample</t>
  </si>
  <si>
    <t>37869 returns</t>
  </si>
  <si>
    <t>PETE477</t>
  </si>
  <si>
    <t>Aldeburgh Members</t>
  </si>
  <si>
    <t>PETE55</t>
  </si>
  <si>
    <t>Aldeburgh Visitors</t>
  </si>
  <si>
    <t>PETE1993</t>
  </si>
  <si>
    <t>Discovery Compass logo Sample</t>
  </si>
  <si>
    <t>37563/39959</t>
  </si>
  <si>
    <t>PETE390</t>
  </si>
  <si>
    <t>38087/39839</t>
  </si>
  <si>
    <t>RAC</t>
  </si>
  <si>
    <t>22841/37771</t>
  </si>
  <si>
    <t>22836/37767</t>
  </si>
  <si>
    <t>38170/39882</t>
  </si>
  <si>
    <t>PETE1990</t>
  </si>
  <si>
    <t>38389/40071</t>
  </si>
  <si>
    <t>American Express</t>
  </si>
  <si>
    <t>38379/40070</t>
  </si>
  <si>
    <t>Large PM Text</t>
  </si>
  <si>
    <t>PETE585</t>
  </si>
  <si>
    <t>38149/39899</t>
  </si>
  <si>
    <t>Srixon</t>
  </si>
  <si>
    <t>PETE584</t>
  </si>
  <si>
    <t>Cleveland Golf</t>
  </si>
  <si>
    <t>PETE1335</t>
  </si>
  <si>
    <t>38055/39857</t>
  </si>
  <si>
    <t>GolfAlot.com</t>
  </si>
  <si>
    <t>PETE1473</t>
  </si>
  <si>
    <t>HowdidIDo.com</t>
  </si>
  <si>
    <t>32614/39941</t>
  </si>
  <si>
    <t>32625/39943</t>
  </si>
  <si>
    <t>31551/39946</t>
  </si>
  <si>
    <t>38208/39930</t>
  </si>
  <si>
    <t>32852/39947</t>
  </si>
  <si>
    <t>PETE1995</t>
  </si>
  <si>
    <t>The Scoring Club Sample</t>
  </si>
  <si>
    <t>PETE1996</t>
  </si>
  <si>
    <t>Oxford uni samples various</t>
  </si>
  <si>
    <t>33811/39950</t>
  </si>
  <si>
    <t>34044/39981</t>
  </si>
  <si>
    <t>33413/39949</t>
  </si>
  <si>
    <t>33289/39984</t>
  </si>
  <si>
    <t>37060/39991</t>
  </si>
  <si>
    <t>33936/39979</t>
  </si>
  <si>
    <t>Loch Lomond</t>
  </si>
  <si>
    <t>34053/39998</t>
  </si>
  <si>
    <t>32693/39942</t>
  </si>
  <si>
    <t>PETE386</t>
  </si>
  <si>
    <t>34989/39523</t>
  </si>
  <si>
    <t>Castle Stuart</t>
  </si>
  <si>
    <t>38409/40078</t>
  </si>
  <si>
    <t>33936/39617</t>
  </si>
  <si>
    <t>37788/39994</t>
  </si>
  <si>
    <t>33165/39948</t>
  </si>
  <si>
    <t>33229/39937</t>
  </si>
  <si>
    <t>38018/39999</t>
  </si>
  <si>
    <t>38268/39989</t>
  </si>
  <si>
    <t>38370/40069</t>
  </si>
  <si>
    <t>32603/39940</t>
  </si>
  <si>
    <t>38406/40073</t>
  </si>
  <si>
    <t>38227/8368</t>
  </si>
  <si>
    <t>22838/37769</t>
  </si>
  <si>
    <t>PETE802</t>
  </si>
  <si>
    <t>38168/40076</t>
  </si>
  <si>
    <t>Adare A</t>
  </si>
  <si>
    <t>PETE586</t>
  </si>
  <si>
    <t>Adare Manor Text</t>
  </si>
  <si>
    <t>38434/40092</t>
  </si>
  <si>
    <t>35861/8437</t>
  </si>
  <si>
    <t>38415/40088</t>
  </si>
  <si>
    <t>38427/40089</t>
  </si>
  <si>
    <t>38385/8505</t>
  </si>
  <si>
    <t>36845/8495</t>
  </si>
  <si>
    <t>38214/40000</t>
  </si>
  <si>
    <t>37256/0</t>
  </si>
  <si>
    <t>PETE1998</t>
  </si>
  <si>
    <t>Co Sligo Sample</t>
  </si>
  <si>
    <t>32646/39997</t>
  </si>
  <si>
    <t>32645/39990</t>
  </si>
  <si>
    <t>PETE544</t>
  </si>
  <si>
    <t>22797/38456</t>
  </si>
  <si>
    <t>Killarney</t>
  </si>
  <si>
    <t>PETE1256</t>
  </si>
  <si>
    <t>32802/39290</t>
  </si>
  <si>
    <t>La Hinch GC</t>
  </si>
  <si>
    <t>38452/40097</t>
  </si>
  <si>
    <t>38462/40165</t>
  </si>
  <si>
    <t>22839/37770</t>
  </si>
  <si>
    <t>Carnoustie Ladies</t>
  </si>
  <si>
    <t>PETE1755</t>
  </si>
  <si>
    <t>32823/39844</t>
  </si>
  <si>
    <t>Dun Laoghaire</t>
  </si>
  <si>
    <t>22800/38457</t>
  </si>
  <si>
    <t>PETE517</t>
  </si>
  <si>
    <t>33989/40082</t>
  </si>
  <si>
    <t>Castiglion Del Bosco</t>
  </si>
  <si>
    <t>PETE2000</t>
  </si>
  <si>
    <t>31899/40201</t>
  </si>
  <si>
    <t>33338/40190</t>
  </si>
  <si>
    <t>PETE1997</t>
  </si>
  <si>
    <t>St Andrews Rusacks Sample</t>
  </si>
  <si>
    <t>38276/40075</t>
  </si>
  <si>
    <t>38276/40074</t>
  </si>
  <si>
    <t>Small PM Tour Text</t>
  </si>
  <si>
    <t>PETE1673</t>
  </si>
  <si>
    <t>38431/40103</t>
  </si>
  <si>
    <t>Tillmouth Mens</t>
  </si>
  <si>
    <t>PETE1674</t>
  </si>
  <si>
    <t>Tillmouth Ladies</t>
  </si>
  <si>
    <t>33413/40198</t>
  </si>
  <si>
    <t>PETE957</t>
  </si>
  <si>
    <t>38454/40100</t>
  </si>
  <si>
    <t>Royal Liverpool</t>
  </si>
  <si>
    <t>38447/40108</t>
  </si>
  <si>
    <t>38468/40101</t>
  </si>
  <si>
    <t>38467/40105</t>
  </si>
  <si>
    <t>36999/40199</t>
  </si>
  <si>
    <t>38473/40163</t>
  </si>
  <si>
    <t>32683/40193</t>
  </si>
  <si>
    <t>35161/40184</t>
  </si>
  <si>
    <t>PETE1751</t>
  </si>
  <si>
    <t>38378/40112</t>
  </si>
  <si>
    <t>Golf De Joyenval Tree Only</t>
  </si>
  <si>
    <t>32741/40185</t>
  </si>
  <si>
    <t>33091/40188</t>
  </si>
  <si>
    <t>38465/40113</t>
  </si>
  <si>
    <t>32962/40194</t>
  </si>
  <si>
    <t>38539/40195</t>
  </si>
  <si>
    <t>38544/40169</t>
  </si>
  <si>
    <t>32843/40186</t>
  </si>
  <si>
    <t>38586/40233</t>
  </si>
  <si>
    <t>32058/40235</t>
  </si>
  <si>
    <t>PETE1987</t>
  </si>
  <si>
    <t>38450/40110</t>
  </si>
  <si>
    <t>New Forest Plus Names</t>
  </si>
  <si>
    <t>38546/40166</t>
  </si>
  <si>
    <t>PETE318</t>
  </si>
  <si>
    <t>37659/40164</t>
  </si>
  <si>
    <t>Southport and Ainsdale</t>
  </si>
  <si>
    <t>PETE1591</t>
  </si>
  <si>
    <t>38065/40183</t>
  </si>
  <si>
    <t>Renaissance Club</t>
  </si>
  <si>
    <t>PETE1991</t>
  </si>
  <si>
    <t>38262/40191</t>
  </si>
  <si>
    <t>Glasgow Golf Club</t>
  </si>
  <si>
    <t>PETE956</t>
  </si>
  <si>
    <t>38668/40302</t>
  </si>
  <si>
    <t>M Logo</t>
  </si>
  <si>
    <t>38621/8560</t>
  </si>
  <si>
    <t>The Scoring Club</t>
  </si>
  <si>
    <t>38469/40261</t>
  </si>
  <si>
    <t>Gertski Full</t>
  </si>
  <si>
    <t>Gertski Square</t>
  </si>
  <si>
    <t>32804/40288</t>
  </si>
  <si>
    <t>32804/40244</t>
  </si>
  <si>
    <t>37031/40323</t>
  </si>
  <si>
    <t>PETE325</t>
  </si>
  <si>
    <t>38676/40307</t>
  </si>
  <si>
    <t>Royal Lytham and St Annes</t>
  </si>
  <si>
    <t>37031/40322</t>
  </si>
  <si>
    <t>38568/40253</t>
  </si>
  <si>
    <t>38275/40252</t>
  </si>
  <si>
    <t>38665/40303</t>
  </si>
  <si>
    <t>38571/40254</t>
  </si>
  <si>
    <t>38063/40182</t>
  </si>
  <si>
    <t>PETE1776</t>
  </si>
  <si>
    <t>38643/40295</t>
  </si>
  <si>
    <t>Waterlooville plus text</t>
  </si>
  <si>
    <t>PETE2001</t>
  </si>
  <si>
    <t>Fore Business Sample</t>
  </si>
  <si>
    <t>PETE2003</t>
  </si>
  <si>
    <t>Harlequin Sample</t>
  </si>
  <si>
    <t>PETE2004</t>
  </si>
  <si>
    <t>PETE2005</t>
  </si>
  <si>
    <t>38150/39888</t>
  </si>
  <si>
    <t>PETE1711</t>
  </si>
  <si>
    <t>38685/40310</t>
  </si>
  <si>
    <t>Frankfurter GC</t>
  </si>
  <si>
    <t>33645/38458</t>
  </si>
  <si>
    <t>Golf Club Zell am See</t>
  </si>
  <si>
    <t>PETE1879</t>
  </si>
  <si>
    <t>The Leadig Golf Courses</t>
  </si>
  <si>
    <t>Pricing</t>
  </si>
  <si>
    <t>Carnoustie pricing x131</t>
  </si>
  <si>
    <t>Carnoustie pricing x480</t>
  </si>
  <si>
    <t>Carnoustie pricing x130</t>
  </si>
  <si>
    <t>38685/40340</t>
  </si>
  <si>
    <t>38377/40359</t>
  </si>
  <si>
    <t>PETE1775</t>
  </si>
  <si>
    <t>33310/40334</t>
  </si>
  <si>
    <t>Centurion</t>
  </si>
  <si>
    <t>38840/40402</t>
  </si>
  <si>
    <t>PETE1312</t>
  </si>
  <si>
    <t>33309/40333</t>
  </si>
  <si>
    <t>PETE1293</t>
  </si>
  <si>
    <t>38754/40366</t>
  </si>
  <si>
    <t>Swinley Forest</t>
  </si>
  <si>
    <t>38804/40380</t>
  </si>
  <si>
    <t>38713/40344</t>
  </si>
  <si>
    <t>38703/40341</t>
  </si>
  <si>
    <t>38622/40286</t>
  </si>
  <si>
    <t>PETE2010</t>
  </si>
  <si>
    <t>OUGC Sample</t>
  </si>
  <si>
    <t>Costaterra Sample Jess Fill</t>
  </si>
  <si>
    <t>33307/40332</t>
  </si>
  <si>
    <t>38819/40399</t>
  </si>
  <si>
    <t>38786/40365</t>
  </si>
  <si>
    <t>38275/40331</t>
  </si>
  <si>
    <t>38686/40342</t>
  </si>
  <si>
    <t>38699/40336</t>
  </si>
  <si>
    <t>38734/40328</t>
  </si>
  <si>
    <t>PETE1732</t>
  </si>
  <si>
    <t>32668/40269</t>
  </si>
  <si>
    <t>Mount Juliet</t>
  </si>
  <si>
    <t>32058/40287</t>
  </si>
  <si>
    <t>38962/40484</t>
  </si>
  <si>
    <t>37915/39926</t>
  </si>
  <si>
    <t>Costaterra</t>
  </si>
  <si>
    <t>Compass</t>
  </si>
  <si>
    <t>38400/40397</t>
  </si>
  <si>
    <t>38399/40396</t>
  </si>
  <si>
    <t>38401/40306</t>
  </si>
  <si>
    <t>27140/40285</t>
  </si>
  <si>
    <t>PETE1680</t>
  </si>
  <si>
    <t>23221/40400</t>
  </si>
  <si>
    <t>Cruden Bay</t>
  </si>
  <si>
    <t>38901/40451</t>
  </si>
  <si>
    <t>38405/40289</t>
  </si>
  <si>
    <t>Fore Business Sample Increased size</t>
  </si>
  <si>
    <t>PETE2012</t>
  </si>
  <si>
    <t>Alistair Davies Sample</t>
  </si>
  <si>
    <t>PETE2011</t>
  </si>
  <si>
    <t>Birds Feather Ian Sample</t>
  </si>
  <si>
    <t>PMS518</t>
  </si>
  <si>
    <t>Omega Dubai Dessert Classic Sample</t>
  </si>
  <si>
    <t>32802/40264</t>
  </si>
  <si>
    <t>32794/40259</t>
  </si>
  <si>
    <t>PETE286</t>
  </si>
  <si>
    <t>36832/40242</t>
  </si>
  <si>
    <t>Skibo</t>
  </si>
  <si>
    <t>38572/40284</t>
  </si>
  <si>
    <t>37432/40251</t>
  </si>
  <si>
    <t>36052/8580</t>
  </si>
  <si>
    <t>Ford Parsons</t>
  </si>
  <si>
    <t>PETE1534</t>
  </si>
  <si>
    <t>37299/40270</t>
  </si>
  <si>
    <t>South Eastern Juniors Shield</t>
  </si>
  <si>
    <t>PETE1533</t>
  </si>
  <si>
    <t>37299/40290</t>
  </si>
  <si>
    <t>38410/40339</t>
  </si>
  <si>
    <t>FORE business</t>
  </si>
  <si>
    <t>38111/40263</t>
  </si>
  <si>
    <t>PETE2013</t>
  </si>
  <si>
    <t>Scotland Text Sample</t>
  </si>
  <si>
    <t>PETE2014</t>
  </si>
  <si>
    <t>My Golf Trip Sample</t>
  </si>
  <si>
    <t>PETE2015</t>
  </si>
  <si>
    <t>GPC Sample</t>
  </si>
  <si>
    <t>38992/40518</t>
  </si>
  <si>
    <t>PETE1762</t>
  </si>
  <si>
    <t>37018/40421</t>
  </si>
  <si>
    <t>Royal Dornoch Ladies Tonal 40mm</t>
  </si>
  <si>
    <t>Royal Dornoch Full Colour 50mm</t>
  </si>
  <si>
    <t>PETE1763</t>
  </si>
  <si>
    <t>Royal Dornoch Mens Tonal 50mm</t>
  </si>
  <si>
    <t>32953/40247</t>
  </si>
  <si>
    <t>PETE35</t>
  </si>
  <si>
    <t>32899/40245</t>
  </si>
  <si>
    <t>Portmarnock</t>
  </si>
  <si>
    <t>38956/40514</t>
  </si>
  <si>
    <t>32625/40495</t>
  </si>
  <si>
    <t>38055/40500</t>
  </si>
  <si>
    <t>38648/40337</t>
  </si>
  <si>
    <t>32843/40490</t>
  </si>
  <si>
    <t>32950/40246</t>
  </si>
  <si>
    <t>38964/40488</t>
  </si>
  <si>
    <t>Royal Dublin Members New</t>
  </si>
  <si>
    <t>38998/40526</t>
  </si>
  <si>
    <t>Wildernesse Club</t>
  </si>
  <si>
    <t>38410/40492</t>
  </si>
  <si>
    <t>Fore business</t>
  </si>
  <si>
    <t>23068/40258</t>
  </si>
  <si>
    <t>32616/40255</t>
  </si>
  <si>
    <t>33312/40335</t>
  </si>
  <si>
    <t>39083/8698</t>
  </si>
  <si>
    <t>39062/40558</t>
  </si>
  <si>
    <t>37194/40503</t>
  </si>
  <si>
    <t>Sand</t>
  </si>
  <si>
    <t>38915/40520</t>
  </si>
  <si>
    <t>PETE2009</t>
  </si>
  <si>
    <t>39050/40556</t>
  </si>
  <si>
    <t>igl.golf</t>
  </si>
  <si>
    <t>32767/39985</t>
  </si>
  <si>
    <t>PETE2018</t>
  </si>
  <si>
    <t>PETE2019</t>
  </si>
  <si>
    <t>Wisley 10cm Sample</t>
  </si>
  <si>
    <t>PETE2016</t>
  </si>
  <si>
    <t>39080/40566</t>
  </si>
  <si>
    <t>iCapital</t>
  </si>
  <si>
    <t>PETE1771</t>
  </si>
  <si>
    <t>32897/40272</t>
  </si>
  <si>
    <t>Naas</t>
  </si>
  <si>
    <t>39011/40543</t>
  </si>
  <si>
    <t>Alistair Davies</t>
  </si>
  <si>
    <t>PETE1606</t>
  </si>
  <si>
    <t>37943/39884</t>
  </si>
  <si>
    <t>Cannes Mougin</t>
  </si>
  <si>
    <t>33348/40262</t>
  </si>
  <si>
    <t>PETE1666</t>
  </si>
  <si>
    <t>35189/40504</t>
  </si>
  <si>
    <t>Sutton</t>
  </si>
  <si>
    <t>35189/38971</t>
  </si>
  <si>
    <t>38927/40454</t>
  </si>
  <si>
    <t>PETE207</t>
  </si>
  <si>
    <t>22522/40268</t>
  </si>
  <si>
    <t>Kildare</t>
  </si>
  <si>
    <t>39112/Returns</t>
  </si>
  <si>
    <t>36832/40621</t>
  </si>
  <si>
    <t>PETE2020</t>
  </si>
  <si>
    <t>30 Sample</t>
  </si>
  <si>
    <t>Lee westwood Returns</t>
  </si>
  <si>
    <t>PETE989</t>
  </si>
  <si>
    <t>Netjets</t>
  </si>
  <si>
    <t>PETE408</t>
  </si>
  <si>
    <t>39111/40664</t>
  </si>
  <si>
    <t>West Sussex</t>
  </si>
  <si>
    <t>39177/40661</t>
  </si>
  <si>
    <t>32009/40249</t>
  </si>
  <si>
    <t>39201/40669</t>
  </si>
  <si>
    <t>Wisley 10cm</t>
  </si>
  <si>
    <t>PETE1383</t>
  </si>
  <si>
    <t>Wisley Large</t>
  </si>
  <si>
    <t>39154/40627</t>
  </si>
  <si>
    <t>32953/40243</t>
  </si>
  <si>
    <t>38917/40565</t>
  </si>
  <si>
    <t>Scotland 2021</t>
  </si>
  <si>
    <t>38816/40530</t>
  </si>
  <si>
    <t>39214/40682</t>
  </si>
  <si>
    <t>39113/40625</t>
  </si>
  <si>
    <t>39180/40650</t>
  </si>
  <si>
    <t>39020/40547</t>
  </si>
  <si>
    <t>38664/40552</t>
  </si>
  <si>
    <t>33008/40256</t>
  </si>
  <si>
    <t>33414/40273</t>
  </si>
  <si>
    <t>PETE2021</t>
  </si>
  <si>
    <t>30 wings Sample</t>
  </si>
  <si>
    <t>38933/40471</t>
  </si>
  <si>
    <t>33339/40266</t>
  </si>
  <si>
    <t>32032/40241</t>
  </si>
  <si>
    <t>39116/40578</t>
  </si>
  <si>
    <t>37564/40567</t>
  </si>
  <si>
    <t>37240/39992</t>
  </si>
  <si>
    <t>39109/40577</t>
  </si>
  <si>
    <t>39098/40668</t>
  </si>
  <si>
    <t>PETE2017</t>
  </si>
  <si>
    <t>38839/40528</t>
  </si>
  <si>
    <t>GPC collar</t>
  </si>
  <si>
    <t>PETE1413</t>
  </si>
  <si>
    <t>Kitchen Elegance</t>
  </si>
  <si>
    <t>PETE1242</t>
  </si>
  <si>
    <t>39179/40651</t>
  </si>
  <si>
    <t>Sunningdale Small Pocket</t>
  </si>
  <si>
    <t>39112/40626</t>
  </si>
  <si>
    <t>Parkstone Pocket</t>
  </si>
  <si>
    <t>38614/40437</t>
  </si>
  <si>
    <t>Co. Sligo reduced</t>
  </si>
  <si>
    <t>38618/40436</t>
  </si>
  <si>
    <t>PETE1210</t>
  </si>
  <si>
    <t>39155/40638</t>
  </si>
  <si>
    <t>Co. Sligo</t>
  </si>
  <si>
    <t>39167/40687</t>
  </si>
  <si>
    <t>39280/40717</t>
  </si>
  <si>
    <t>38055/40591</t>
  </si>
  <si>
    <t>PETE1341</t>
  </si>
  <si>
    <t>39259/40684</t>
  </si>
  <si>
    <t>Blackwell Wighorns</t>
  </si>
  <si>
    <t>39229/40685</t>
  </si>
  <si>
    <t>PETE1914</t>
  </si>
  <si>
    <t>39063/40686</t>
  </si>
  <si>
    <t>39258/40688</t>
  </si>
  <si>
    <t>39245/40698</t>
  </si>
  <si>
    <t>39273/40714</t>
  </si>
  <si>
    <t>39277/40712</t>
  </si>
  <si>
    <t>PETE1926</t>
  </si>
  <si>
    <t>33853/40589</t>
  </si>
  <si>
    <t>Brocket Hall</t>
  </si>
  <si>
    <t>PETE1822</t>
  </si>
  <si>
    <t>39027/40544</t>
  </si>
  <si>
    <t>39239/40711</t>
  </si>
  <si>
    <t>PETE2022</t>
  </si>
  <si>
    <t>mha sample</t>
  </si>
  <si>
    <t>PETE2023</t>
  </si>
  <si>
    <t>BQI Sample</t>
  </si>
  <si>
    <t>PETE2024</t>
  </si>
  <si>
    <t>Barseback Sample</t>
  </si>
  <si>
    <t>PETE2025</t>
  </si>
  <si>
    <t>PETE2026</t>
  </si>
  <si>
    <t>PETE2027</t>
  </si>
  <si>
    <t>39434/40800</t>
  </si>
  <si>
    <t>PETE824</t>
  </si>
  <si>
    <t>39311/40720</t>
  </si>
  <si>
    <t>Portstewart</t>
  </si>
  <si>
    <t>39149/40723</t>
  </si>
  <si>
    <t>39309/40726</t>
  </si>
  <si>
    <t>PETE1917</t>
  </si>
  <si>
    <t>39319/40729</t>
  </si>
  <si>
    <t>Great Northern</t>
  </si>
  <si>
    <t>39298/40724</t>
  </si>
  <si>
    <t>39310/40747</t>
  </si>
  <si>
    <t>39360/40742</t>
  </si>
  <si>
    <t>PETE1059</t>
  </si>
  <si>
    <t>39348/40746</t>
  </si>
  <si>
    <t>22814/40770</t>
  </si>
  <si>
    <t>PETE743</t>
  </si>
  <si>
    <t>38817/40722</t>
  </si>
  <si>
    <t>Craig Group</t>
  </si>
  <si>
    <t>PETE742</t>
  </si>
  <si>
    <t>Carbon</t>
  </si>
  <si>
    <t>PETE744</t>
  </si>
  <si>
    <t>Metrol</t>
  </si>
  <si>
    <t>39315/40728</t>
  </si>
  <si>
    <t>PM Large Tour Logo</t>
  </si>
  <si>
    <t>PETE720</t>
  </si>
  <si>
    <t>East Sussex National</t>
  </si>
  <si>
    <t>PETE1765</t>
  </si>
  <si>
    <t>Global Golf 4 Cancer</t>
  </si>
  <si>
    <t>39315/40721</t>
  </si>
  <si>
    <t>32954/40422</t>
  </si>
  <si>
    <t>32951/40489</t>
  </si>
  <si>
    <t>39461/40827</t>
  </si>
  <si>
    <t>PETE2029</t>
  </si>
  <si>
    <t>Trade Nation Sample</t>
  </si>
  <si>
    <t>PETE2030</t>
  </si>
  <si>
    <t>Ecco Sample</t>
  </si>
  <si>
    <t>PETE2031</t>
  </si>
  <si>
    <t>PETE2033</t>
  </si>
  <si>
    <t>Esher Sample</t>
  </si>
  <si>
    <t>PETE2034</t>
  </si>
  <si>
    <t>Saudi Sample</t>
  </si>
  <si>
    <t>22821/40771</t>
  </si>
  <si>
    <t>38849/40468</t>
  </si>
  <si>
    <t>My Golf Trip</t>
  </si>
  <si>
    <t>PETE1372</t>
  </si>
  <si>
    <t>38644/40699</t>
  </si>
  <si>
    <t>Ryder Cup 2020 applique</t>
  </si>
  <si>
    <t>39439/40806</t>
  </si>
  <si>
    <t>39366/40758</t>
  </si>
  <si>
    <t>39432/40820</t>
  </si>
  <si>
    <t>Feather</t>
  </si>
  <si>
    <t>PETE412</t>
  </si>
  <si>
    <t>39383/40756</t>
  </si>
  <si>
    <t>39379/40753</t>
  </si>
  <si>
    <t>39381/40759</t>
  </si>
  <si>
    <t>32823/38951</t>
  </si>
  <si>
    <t>32876/40271</t>
  </si>
  <si>
    <t>39465/8808</t>
  </si>
  <si>
    <t>39450/40803</t>
  </si>
  <si>
    <t>39320/40754</t>
  </si>
  <si>
    <t>39371/40755</t>
  </si>
  <si>
    <t>22566/39978</t>
  </si>
  <si>
    <t>PETE2035</t>
  </si>
  <si>
    <t>Media Drive Sample</t>
  </si>
  <si>
    <t>PETE2032</t>
  </si>
  <si>
    <t>Precision Golf Sample</t>
  </si>
  <si>
    <t>26185/40862</t>
  </si>
  <si>
    <t>39435/40819</t>
  </si>
  <si>
    <t>Fore Business</t>
  </si>
  <si>
    <t>PETE2028</t>
  </si>
  <si>
    <t>39488/40850</t>
  </si>
  <si>
    <t>Fore Business Logo only Cap</t>
  </si>
  <si>
    <t>39442/40808</t>
  </si>
  <si>
    <t>39444/40804</t>
  </si>
  <si>
    <t>39507/40888</t>
  </si>
  <si>
    <t>Golf Saudi</t>
  </si>
  <si>
    <t>Ecco</t>
  </si>
  <si>
    <t>Esher Cloud</t>
  </si>
  <si>
    <t>39501/40875</t>
  </si>
  <si>
    <t>PETE1971</t>
  </si>
  <si>
    <t>Stellarenergy</t>
  </si>
  <si>
    <t>PETE1192</t>
  </si>
  <si>
    <t>Ricoh</t>
  </si>
  <si>
    <t>PETE1999</t>
  </si>
  <si>
    <t>35269/40751</t>
  </si>
  <si>
    <t>Oxford Uni Crossed Clubs</t>
  </si>
  <si>
    <t>OUGC</t>
  </si>
  <si>
    <t>35269/40750</t>
  </si>
  <si>
    <t>Oxford Uni Crossed Clubs reduced</t>
  </si>
  <si>
    <t>39037/40681</t>
  </si>
  <si>
    <t>mha</t>
  </si>
  <si>
    <t>BQI</t>
  </si>
  <si>
    <t>39645/40854</t>
  </si>
  <si>
    <t>PM Medium Crown</t>
  </si>
  <si>
    <t>Orion</t>
  </si>
  <si>
    <t>39492/40879</t>
  </si>
  <si>
    <t>PETE725</t>
  </si>
  <si>
    <t>23228/40843</t>
  </si>
  <si>
    <t>Turnberry Heritage</t>
  </si>
  <si>
    <t>39437/40809</t>
  </si>
  <si>
    <t>39560/40893</t>
  </si>
  <si>
    <t>39500/40858</t>
  </si>
  <si>
    <t>39473/40849</t>
  </si>
  <si>
    <t>39479/40847</t>
  </si>
  <si>
    <t>39557/40890</t>
  </si>
  <si>
    <t>39448/40811</t>
  </si>
  <si>
    <t>39508/40860</t>
  </si>
  <si>
    <t>39472/40845</t>
  </si>
  <si>
    <t>39537/40885</t>
  </si>
  <si>
    <t>39546/40878</t>
  </si>
  <si>
    <t>39446/40810</t>
  </si>
  <si>
    <t>39605/40923</t>
  </si>
  <si>
    <t>39644/40963</t>
  </si>
  <si>
    <t>39652/40955</t>
  </si>
  <si>
    <t>39084/40960</t>
  </si>
  <si>
    <t>39598/40917</t>
  </si>
  <si>
    <t>PMS520</t>
  </si>
  <si>
    <t>39539/40882</t>
  </si>
  <si>
    <t>Captain 2021/2022</t>
  </si>
  <si>
    <t>37432/40907</t>
  </si>
  <si>
    <t>39493/40856</t>
  </si>
  <si>
    <t>38930/40906</t>
  </si>
  <si>
    <t>PMS517</t>
  </si>
  <si>
    <t>2021 We Dram</t>
  </si>
  <si>
    <t>PETE2036</t>
  </si>
  <si>
    <t>S&amp;G Sample</t>
  </si>
  <si>
    <t>PETE2037</t>
  </si>
  <si>
    <t>S&amp;G DOTS SAMPLE</t>
  </si>
  <si>
    <t>PETE2041</t>
  </si>
  <si>
    <t>Rain Bird Sample</t>
  </si>
  <si>
    <t>39595/40924</t>
  </si>
  <si>
    <t>39433/40818</t>
  </si>
  <si>
    <t>39601/40922</t>
  </si>
  <si>
    <t>39295/40961</t>
  </si>
  <si>
    <t>39494/40981</t>
  </si>
  <si>
    <t>39661/40978</t>
  </si>
  <si>
    <t>39640/40979</t>
  </si>
  <si>
    <t>39460/40996</t>
  </si>
  <si>
    <t>PETE2038</t>
  </si>
  <si>
    <t>Nick Olson Sample</t>
  </si>
  <si>
    <t>PETE2039</t>
  </si>
  <si>
    <t>PETE2040</t>
  </si>
  <si>
    <t>39577/40926</t>
  </si>
  <si>
    <t>39615/40936</t>
  </si>
  <si>
    <t>39494/40863</t>
  </si>
  <si>
    <t>PETE1458</t>
  </si>
  <si>
    <t>39455/41000</t>
  </si>
  <si>
    <t>The Open Royal St Georges</t>
  </si>
  <si>
    <t>PETE1900</t>
  </si>
  <si>
    <t>39770/41070</t>
  </si>
  <si>
    <t>39711/41022</t>
  </si>
  <si>
    <t>39574/40912</t>
  </si>
  <si>
    <t>39551/40925</t>
  </si>
  <si>
    <t>Precision Golf</t>
  </si>
  <si>
    <t>39200/40881</t>
  </si>
  <si>
    <t>39308/8842</t>
  </si>
  <si>
    <t>Barseback</t>
  </si>
  <si>
    <t>23225/40842</t>
  </si>
  <si>
    <t>PETE770</t>
  </si>
  <si>
    <t>Trump Turnberry</t>
  </si>
  <si>
    <t>39489/40846</t>
  </si>
  <si>
    <t>39760/41066</t>
  </si>
  <si>
    <t>39683/41004</t>
  </si>
  <si>
    <t>35867/40953</t>
  </si>
  <si>
    <t>PETE1490</t>
  </si>
  <si>
    <t>Shanahans Corner</t>
  </si>
  <si>
    <t>PETE1405</t>
  </si>
  <si>
    <t>38570/40460</t>
  </si>
  <si>
    <t>Richemont</t>
  </si>
  <si>
    <t>PETE1964</t>
  </si>
  <si>
    <t>38228/40802</t>
  </si>
  <si>
    <t>Reality Golf</t>
  </si>
  <si>
    <t>39307/41047</t>
  </si>
  <si>
    <t>PETE2047</t>
  </si>
  <si>
    <t>Tantallon Sample</t>
  </si>
  <si>
    <t>PETE1569</t>
  </si>
  <si>
    <t>33161/41077</t>
  </si>
  <si>
    <t>Frosaker</t>
  </si>
  <si>
    <t>39699/41020</t>
  </si>
  <si>
    <t>39755/41056</t>
  </si>
  <si>
    <t>39585/41060</t>
  </si>
  <si>
    <t>Glasgow</t>
  </si>
  <si>
    <t>39762/41052</t>
  </si>
  <si>
    <t>39293/41068</t>
  </si>
  <si>
    <t>39744/41055</t>
  </si>
  <si>
    <t>PETE2042</t>
  </si>
  <si>
    <t>Golf Team Sample</t>
  </si>
  <si>
    <t>PETE2043</t>
  </si>
  <si>
    <t>The Academy Sample</t>
  </si>
  <si>
    <t>PETE2044</t>
  </si>
  <si>
    <t>Alfred Dunhill Sample</t>
  </si>
  <si>
    <t>PETE2045</t>
  </si>
  <si>
    <t>Club 15820 Sample</t>
  </si>
  <si>
    <t>PETE2046</t>
  </si>
  <si>
    <t>Brunswick Sample</t>
  </si>
  <si>
    <t>39752/41053</t>
  </si>
  <si>
    <t>39754/41054</t>
  </si>
  <si>
    <t>39687/41016</t>
  </si>
  <si>
    <t>39767/41119</t>
  </si>
  <si>
    <t>39440/41037</t>
  </si>
  <si>
    <t>39580/40998</t>
  </si>
  <si>
    <t>32379/41108</t>
  </si>
  <si>
    <t>39819/41123</t>
  </si>
  <si>
    <t>39739/41079</t>
  </si>
  <si>
    <t>PETE1453</t>
  </si>
  <si>
    <t>HSBC</t>
  </si>
  <si>
    <t>PETE2048</t>
  </si>
  <si>
    <t>Royal Bel PRO AM Sample</t>
  </si>
  <si>
    <t>PETE2049</t>
  </si>
  <si>
    <t>Glasgow reduced sample</t>
  </si>
  <si>
    <t>39686/41001</t>
  </si>
  <si>
    <t>22433/41154</t>
  </si>
  <si>
    <t>22434/21155</t>
  </si>
  <si>
    <t>This is correct. 3rd and 4th drop from spring 2020</t>
  </si>
  <si>
    <t>39697/41009</t>
  </si>
  <si>
    <t>PETE2050</t>
  </si>
  <si>
    <t>JAC Sample</t>
  </si>
  <si>
    <t>Wee Dram Sample</t>
  </si>
  <si>
    <t>39358/41084</t>
  </si>
  <si>
    <t>Mediadrive</t>
  </si>
  <si>
    <t>PETE832</t>
  </si>
  <si>
    <t>38731/41073</t>
  </si>
  <si>
    <t>Royal Porthcawl</t>
  </si>
  <si>
    <t>39771/41076</t>
  </si>
  <si>
    <t>39586/41083</t>
  </si>
  <si>
    <t>39583/41085</t>
  </si>
  <si>
    <t>39451/41089</t>
  </si>
  <si>
    <t>39537/41092</t>
  </si>
  <si>
    <t>39894/8918</t>
  </si>
  <si>
    <t>39875/41158</t>
  </si>
  <si>
    <t>Harlequin</t>
  </si>
  <si>
    <t>39809/41124</t>
  </si>
  <si>
    <t>39715/41017</t>
  </si>
  <si>
    <t>39700/41091</t>
  </si>
  <si>
    <t>39510/41072</t>
  </si>
  <si>
    <t>PETE1395</t>
  </si>
  <si>
    <t>22518/41116</t>
  </si>
  <si>
    <t>Carton House</t>
  </si>
  <si>
    <t>40002/41267</t>
  </si>
  <si>
    <t>33340/40423</t>
  </si>
  <si>
    <t>39774/41081</t>
  </si>
  <si>
    <t>39733/41042</t>
  </si>
  <si>
    <t>39820/41125</t>
  </si>
  <si>
    <t>39590/8917</t>
  </si>
  <si>
    <t>JAC</t>
  </si>
  <si>
    <t>39591/41193</t>
  </si>
  <si>
    <t>39738/41090</t>
  </si>
  <si>
    <t>Brunswick</t>
  </si>
  <si>
    <t>PETE1004</t>
  </si>
  <si>
    <t>22608/40420</t>
  </si>
  <si>
    <t>Gullane</t>
  </si>
  <si>
    <t>39085/41025</t>
  </si>
  <si>
    <t>39487/41127</t>
  </si>
  <si>
    <t>Tantallon</t>
  </si>
  <si>
    <t>39828/41126</t>
  </si>
  <si>
    <t>39952/41254</t>
  </si>
  <si>
    <t>39941/41201</t>
  </si>
  <si>
    <t>39802/41115</t>
  </si>
  <si>
    <t>39909/41203</t>
  </si>
  <si>
    <t>39368/41179</t>
  </si>
  <si>
    <t>PETE726</t>
  </si>
  <si>
    <t>39793/41214</t>
  </si>
  <si>
    <t>32 club Prestwick</t>
  </si>
  <si>
    <t>39805/41120</t>
  </si>
  <si>
    <t>PETE554</t>
  </si>
  <si>
    <t>39794/41215</t>
  </si>
  <si>
    <t>Prestwick Members</t>
  </si>
  <si>
    <t>39718/41049</t>
  </si>
  <si>
    <t>39294/41038</t>
  </si>
  <si>
    <t>37660/40438</t>
  </si>
  <si>
    <t>32721/41196</t>
  </si>
  <si>
    <t>Royal Bled PRO AM</t>
  </si>
  <si>
    <t>PETE2051</t>
  </si>
  <si>
    <t>2 flags sample</t>
  </si>
  <si>
    <t>32936/40891</t>
  </si>
  <si>
    <t>39995/41307</t>
  </si>
  <si>
    <t>39582/40999</t>
  </si>
  <si>
    <t>39551/41251</t>
  </si>
  <si>
    <t>Precision</t>
  </si>
  <si>
    <t>40023/41270</t>
  </si>
  <si>
    <t>39953/41253</t>
  </si>
  <si>
    <t>SEJ Shield</t>
  </si>
  <si>
    <t>39463/41233</t>
  </si>
  <si>
    <t>39676/41015</t>
  </si>
  <si>
    <t>Nick Olson</t>
  </si>
  <si>
    <t>PETE1768</t>
  </si>
  <si>
    <t>40064/41309</t>
  </si>
  <si>
    <t>40153/41378</t>
  </si>
  <si>
    <t>39803/8897</t>
  </si>
  <si>
    <t>40009/41274</t>
  </si>
  <si>
    <t>39906/41234</t>
  </si>
  <si>
    <t>39971/41243</t>
  </si>
  <si>
    <t>39811/41258</t>
  </si>
  <si>
    <t>Greenstaff text</t>
  </si>
  <si>
    <t>PMS521</t>
  </si>
  <si>
    <t>Security Text</t>
  </si>
  <si>
    <t>39904/41228</t>
  </si>
  <si>
    <t>39955/41360</t>
  </si>
  <si>
    <t>40127/41374</t>
  </si>
  <si>
    <t>Stoke park</t>
  </si>
  <si>
    <t>39947/41213</t>
  </si>
  <si>
    <t>38816/41236</t>
  </si>
  <si>
    <t>PM Text</t>
  </si>
  <si>
    <t>39509/41227</t>
  </si>
  <si>
    <t>39975/41229</t>
  </si>
  <si>
    <t>40154/41377</t>
  </si>
  <si>
    <t>39976/41230</t>
  </si>
  <si>
    <t>39581/41224</t>
  </si>
  <si>
    <t>S&amp;G</t>
  </si>
  <si>
    <t>Dots</t>
  </si>
  <si>
    <t>3328483/3204224</t>
  </si>
  <si>
    <t>Trade Nation</t>
  </si>
  <si>
    <t>PETE1865</t>
  </si>
  <si>
    <t>GAC</t>
  </si>
  <si>
    <t>39810/41257</t>
  </si>
  <si>
    <t>39604/41231</t>
  </si>
  <si>
    <t>39946/41197</t>
  </si>
  <si>
    <t>39977/41226</t>
  </si>
  <si>
    <t>39812/41259</t>
  </si>
  <si>
    <t>39939/41200</t>
  </si>
  <si>
    <t>39992/41260</t>
  </si>
  <si>
    <t>32949/38409</t>
  </si>
  <si>
    <t>32950/40456</t>
  </si>
  <si>
    <t>39937/41202</t>
  </si>
  <si>
    <t>39345/41291</t>
  </si>
  <si>
    <t>39735/41245</t>
  </si>
  <si>
    <t>39969/41318</t>
  </si>
  <si>
    <t>2 flags</t>
  </si>
  <si>
    <t>39307/41232</t>
  </si>
  <si>
    <t>39874/41240</t>
  </si>
  <si>
    <t>Depricing</t>
  </si>
  <si>
    <t>Depricing x861</t>
  </si>
  <si>
    <t>PMS522</t>
  </si>
  <si>
    <t>SGC Sample</t>
  </si>
  <si>
    <t>PETE2052</t>
  </si>
  <si>
    <t>BM Logo sample</t>
  </si>
  <si>
    <t>40129/41397</t>
  </si>
  <si>
    <t>39964/41225</t>
  </si>
  <si>
    <t>38614/41250</t>
  </si>
  <si>
    <t>Co Sligo</t>
  </si>
  <si>
    <t>39100/41114</t>
  </si>
  <si>
    <t>PETE2056</t>
  </si>
  <si>
    <t>Chigwell sample</t>
  </si>
  <si>
    <t>PETE2054</t>
  </si>
  <si>
    <t>Text sample</t>
  </si>
  <si>
    <t>PETE2055</t>
  </si>
  <si>
    <t>PETE47</t>
  </si>
  <si>
    <t>35874/41036</t>
  </si>
  <si>
    <t>Ballybunion</t>
  </si>
  <si>
    <t>40012/41273</t>
  </si>
  <si>
    <t>31934/41410</t>
  </si>
  <si>
    <t>39950/41249</t>
  </si>
  <si>
    <t>40065/41310</t>
  </si>
  <si>
    <t>40183/8992</t>
  </si>
  <si>
    <t>40212/41432</t>
  </si>
  <si>
    <t>PETE251</t>
  </si>
  <si>
    <t>39984/41241</t>
  </si>
  <si>
    <t>Tralee</t>
  </si>
  <si>
    <t>38851/41237</t>
  </si>
  <si>
    <t>37018/41317</t>
  </si>
  <si>
    <t>Royal Dornoch Mens Full Colour 50mm</t>
  </si>
  <si>
    <t>40143/41385</t>
  </si>
  <si>
    <t>40157/41386</t>
  </si>
  <si>
    <t>38228/41223</t>
  </si>
  <si>
    <t>40125/41352</t>
  </si>
  <si>
    <t>40135/41353</t>
  </si>
  <si>
    <t>39687/41451</t>
  </si>
  <si>
    <t>PETE425</t>
  </si>
  <si>
    <t>40021/41425</t>
  </si>
  <si>
    <t>Royal Portrush</t>
  </si>
  <si>
    <t>35161/41401</t>
  </si>
  <si>
    <t>40011/41275</t>
  </si>
  <si>
    <t>32688/9013</t>
  </si>
  <si>
    <t>25223/40927</t>
  </si>
  <si>
    <t>38854/41373</t>
  </si>
  <si>
    <t>40177/41396</t>
  </si>
  <si>
    <t>Blackwell bag pocket</t>
  </si>
  <si>
    <t>40065/41456</t>
  </si>
  <si>
    <t>40233/41455</t>
  </si>
  <si>
    <t>39500/41405</t>
  </si>
  <si>
    <t>22948/40427</t>
  </si>
  <si>
    <t>37812/41459</t>
  </si>
  <si>
    <t>39424/41435</t>
  </si>
  <si>
    <t>Golf Team</t>
  </si>
  <si>
    <t>The Academy</t>
  </si>
  <si>
    <t>24476/41295</t>
  </si>
  <si>
    <t>39245/41403</t>
  </si>
  <si>
    <t>PETE884</t>
  </si>
  <si>
    <t>40179/41398</t>
  </si>
  <si>
    <t>Muirfield</t>
  </si>
  <si>
    <t>40209/41426</t>
  </si>
  <si>
    <t>39974/41252</t>
  </si>
  <si>
    <t>40146/41482</t>
  </si>
  <si>
    <t>40254/41471</t>
  </si>
  <si>
    <t>40274/41485</t>
  </si>
  <si>
    <t>GPC</t>
  </si>
  <si>
    <t>40192/41416</t>
  </si>
  <si>
    <t>40253/41477</t>
  </si>
  <si>
    <t>40146/41487</t>
  </si>
  <si>
    <t>38854/41415</t>
  </si>
  <si>
    <t>39366/41408</t>
  </si>
  <si>
    <t>24477/41306</t>
  </si>
  <si>
    <t>37624/41530</t>
  </si>
  <si>
    <t>40238/41454</t>
  </si>
  <si>
    <t>32951/41402</t>
  </si>
  <si>
    <t>39689/41400</t>
  </si>
  <si>
    <t>40152/41436</t>
  </si>
  <si>
    <t>39994/41411</t>
  </si>
  <si>
    <t>40049/41357</t>
  </si>
  <si>
    <t>40251/41464</t>
  </si>
  <si>
    <t>Barassie</t>
  </si>
  <si>
    <t>40235/41453</t>
  </si>
  <si>
    <t>40336/41553</t>
  </si>
  <si>
    <t>39999/41472</t>
  </si>
  <si>
    <t>Oxford University Crossed Clubs</t>
  </si>
  <si>
    <t>OUGC text</t>
  </si>
  <si>
    <t>40369/41567</t>
  </si>
  <si>
    <t>40326/41531</t>
  </si>
  <si>
    <t>40328/41532</t>
  </si>
  <si>
    <t>PETE1368</t>
  </si>
  <si>
    <t>40341/41569</t>
  </si>
  <si>
    <t>Effingham</t>
  </si>
  <si>
    <t>22686/41272</t>
  </si>
  <si>
    <t>40394/41580</t>
  </si>
  <si>
    <t>40047/41356</t>
  </si>
  <si>
    <t>PETE36</t>
  </si>
  <si>
    <t>40275/41480</t>
  </si>
  <si>
    <t>40385/41572</t>
  </si>
  <si>
    <t>40340/41529</t>
  </si>
  <si>
    <t>39100/41578</t>
  </si>
  <si>
    <t>40362/41555</t>
  </si>
  <si>
    <t>40360/41570</t>
  </si>
  <si>
    <t>22683/41271</t>
  </si>
  <si>
    <t>40423/41612</t>
  </si>
  <si>
    <t>40386/41611</t>
  </si>
  <si>
    <t>22438/41238</t>
  </si>
  <si>
    <t>40422/41604</t>
  </si>
  <si>
    <t>22433/41161</t>
  </si>
  <si>
    <t>33309/41404</t>
  </si>
  <si>
    <t>40381/41605</t>
  </si>
  <si>
    <t>Zell am see GC</t>
  </si>
  <si>
    <t>22471/41163</t>
  </si>
  <si>
    <t>PETE2053</t>
  </si>
  <si>
    <t>Avanti Sample</t>
  </si>
  <si>
    <t>PETE2059</t>
  </si>
  <si>
    <t>Project Wildflower Sample</t>
  </si>
  <si>
    <t>PETE2060</t>
  </si>
  <si>
    <t>Get Golfing Sample</t>
  </si>
  <si>
    <t>PETE2061</t>
  </si>
  <si>
    <t>Vacheron Sample</t>
  </si>
  <si>
    <t>Wisley 30</t>
  </si>
  <si>
    <t>22438/41162</t>
  </si>
  <si>
    <t>PETE1241</t>
  </si>
  <si>
    <t>40019/41650</t>
  </si>
  <si>
    <t>Fried Frank</t>
  </si>
  <si>
    <t>PETE887</t>
  </si>
  <si>
    <t>23749/41157</t>
  </si>
  <si>
    <t>Muirfield + Labels</t>
  </si>
  <si>
    <t>40484/41713</t>
  </si>
  <si>
    <t>40449/41671</t>
  </si>
  <si>
    <t>40070/41667</t>
  </si>
  <si>
    <t>23748/41156</t>
  </si>
  <si>
    <t>40535/41706</t>
  </si>
  <si>
    <t>40531/41698</t>
  </si>
  <si>
    <t>40537/41704</t>
  </si>
  <si>
    <t>40528/41697</t>
  </si>
  <si>
    <t>PETE2064</t>
  </si>
  <si>
    <t>37880/41708</t>
  </si>
  <si>
    <t>Berkhamsted</t>
  </si>
  <si>
    <t>40527/41694</t>
  </si>
  <si>
    <t>PETE2062</t>
  </si>
  <si>
    <t>37635/39419</t>
  </si>
  <si>
    <t>Ultimate Golf Studio</t>
  </si>
  <si>
    <t>40232/41725</t>
  </si>
  <si>
    <t>40543/41727</t>
  </si>
  <si>
    <t>40575/41724</t>
  </si>
  <si>
    <t>39548/41008</t>
  </si>
  <si>
    <t>39548/41244</t>
  </si>
  <si>
    <t>39547/40892</t>
  </si>
  <si>
    <t>39547/41235</t>
  </si>
  <si>
    <t>40523/41695</t>
  </si>
  <si>
    <t>40525/41696</t>
  </si>
  <si>
    <t>PETE287</t>
  </si>
  <si>
    <t>40541/41699</t>
  </si>
  <si>
    <t>40612/41765</t>
  </si>
  <si>
    <t>40629/41763</t>
  </si>
  <si>
    <t>40628/41766</t>
  </si>
  <si>
    <t>40393/41614</t>
  </si>
  <si>
    <t>Get Golfing</t>
  </si>
  <si>
    <t>40450/41701</t>
  </si>
  <si>
    <t>40623/41779</t>
  </si>
  <si>
    <t>40526/41702</t>
  </si>
  <si>
    <t>40596/41744</t>
  </si>
  <si>
    <t>40627/41762</t>
  </si>
  <si>
    <t>40595/41776</t>
  </si>
  <si>
    <t>40630/41773</t>
  </si>
  <si>
    <t>37485/41780</t>
  </si>
  <si>
    <t>Rainbird</t>
  </si>
  <si>
    <t>23459/41782</t>
  </si>
  <si>
    <t>40136/41764</t>
  </si>
  <si>
    <t>40696/41824</t>
  </si>
  <si>
    <t>rebagging</t>
  </si>
  <si>
    <t>rebagging samples x 726</t>
  </si>
  <si>
    <t>23458/41781</t>
  </si>
  <si>
    <t>40332/41841</t>
  </si>
  <si>
    <t>40690/21840</t>
  </si>
  <si>
    <t>40769/41902</t>
  </si>
  <si>
    <t>40673/41803</t>
  </si>
  <si>
    <t>40692/41822</t>
  </si>
  <si>
    <t>40693/41821</t>
  </si>
  <si>
    <t>40658/41815</t>
  </si>
  <si>
    <t>40711/41848</t>
  </si>
  <si>
    <t>40716/41845</t>
  </si>
  <si>
    <t>40720/41846</t>
  </si>
  <si>
    <t>40720/41862</t>
  </si>
  <si>
    <t>40804/41959</t>
  </si>
  <si>
    <t>PET1479</t>
  </si>
  <si>
    <t>Interclub Team</t>
  </si>
  <si>
    <t>40844/41961</t>
  </si>
  <si>
    <t>40686/41915</t>
  </si>
  <si>
    <t>PETE543</t>
  </si>
  <si>
    <t>40678/41802</t>
  </si>
  <si>
    <t>40726/41860</t>
  </si>
  <si>
    <t>40622/41825</t>
  </si>
  <si>
    <t>40685/41828</t>
  </si>
  <si>
    <t>PETE2072</t>
  </si>
  <si>
    <t>Trust WSO back filled Sample</t>
  </si>
  <si>
    <t>PETE2073</t>
  </si>
  <si>
    <t>Trust WSO no back fill Sample</t>
  </si>
  <si>
    <t>39834/41903</t>
  </si>
  <si>
    <t>132nd University Text</t>
  </si>
  <si>
    <t>40185/41904</t>
  </si>
  <si>
    <t>OU Divots Text</t>
  </si>
  <si>
    <t>40870/41988</t>
  </si>
  <si>
    <t>37018/41937</t>
  </si>
  <si>
    <t>40730/41864</t>
  </si>
  <si>
    <t>40816/41949</t>
  </si>
  <si>
    <t>40783/41918</t>
  </si>
  <si>
    <t>40777/41907</t>
  </si>
  <si>
    <t>40840/41968</t>
  </si>
  <si>
    <t>37241/41948</t>
  </si>
  <si>
    <t>40815/41935</t>
  </si>
  <si>
    <t>40725/41906</t>
  </si>
  <si>
    <t>40770/41934</t>
  </si>
  <si>
    <t>40784/41910</t>
  </si>
  <si>
    <t>40810/41946</t>
  </si>
  <si>
    <t>40362/41960</t>
  </si>
  <si>
    <t>40803/41938</t>
  </si>
  <si>
    <t>North Berwick Tantallon</t>
  </si>
  <si>
    <t>40779/41909</t>
  </si>
  <si>
    <t>39810/41940</t>
  </si>
  <si>
    <t>34042/41823</t>
  </si>
  <si>
    <t>40781/41916</t>
  </si>
  <si>
    <t>40687/41847</t>
  </si>
  <si>
    <t>40785/41913</t>
  </si>
  <si>
    <t>40852/41971</t>
  </si>
  <si>
    <t>40637/41856</t>
  </si>
  <si>
    <t>40797/41941</t>
  </si>
  <si>
    <t>40664/42015</t>
  </si>
  <si>
    <t xml:space="preserve">WSO </t>
  </si>
  <si>
    <t>22807/40769</t>
  </si>
  <si>
    <t>40771/41987</t>
  </si>
  <si>
    <t>PETE1548</t>
  </si>
  <si>
    <t>40358/41818</t>
  </si>
  <si>
    <t>Ryder Cup 2027 Applique</t>
  </si>
  <si>
    <t>PETE1556</t>
  </si>
  <si>
    <t>Ryder Cup Adare A</t>
  </si>
  <si>
    <t>PETE2074</t>
  </si>
  <si>
    <t>Manderin Hotels Sample</t>
  </si>
  <si>
    <t>PETE2075</t>
  </si>
  <si>
    <t>PETE2076</t>
  </si>
  <si>
    <t>PETE2077</t>
  </si>
  <si>
    <t>40665/41926</t>
  </si>
  <si>
    <t>40773/41927</t>
  </si>
  <si>
    <t>40772/41912</t>
  </si>
  <si>
    <t>PETE1920</t>
  </si>
  <si>
    <t>Captain 2021 Text</t>
  </si>
  <si>
    <t>President 2021 Text</t>
  </si>
  <si>
    <t>40853/41965</t>
  </si>
  <si>
    <t>40854/41966</t>
  </si>
  <si>
    <t>40864/41986</t>
  </si>
  <si>
    <t>PETE1884</t>
  </si>
  <si>
    <t>40871/42026</t>
  </si>
  <si>
    <t>PETE1701</t>
  </si>
  <si>
    <t>Kingspan</t>
  </si>
  <si>
    <t>PETE1691</t>
  </si>
  <si>
    <t>Teneo</t>
  </si>
  <si>
    <t>PETE2078</t>
  </si>
  <si>
    <t>PETE828</t>
  </si>
  <si>
    <t>40613/41805</t>
  </si>
  <si>
    <t>Selby</t>
  </si>
  <si>
    <t>40872/42002</t>
  </si>
  <si>
    <t>PETE2080</t>
  </si>
  <si>
    <t>XLN sample</t>
  </si>
  <si>
    <t>PETE2081</t>
  </si>
  <si>
    <t>PETE2082</t>
  </si>
  <si>
    <t>PETE2083</t>
  </si>
  <si>
    <t>40830/41983</t>
  </si>
  <si>
    <t>Richard Staff</t>
  </si>
  <si>
    <t>PETE2084</t>
  </si>
  <si>
    <t>Blackwell Sample</t>
  </si>
  <si>
    <t>40985/42104</t>
  </si>
  <si>
    <t>40993/42110</t>
  </si>
  <si>
    <t>40906/42020</t>
  </si>
  <si>
    <t>40904/42019</t>
  </si>
  <si>
    <t>39097/42118</t>
  </si>
  <si>
    <t>40943/42062</t>
  </si>
  <si>
    <t>40926/42048</t>
  </si>
  <si>
    <t>AD</t>
  </si>
  <si>
    <t>40932/42050</t>
  </si>
  <si>
    <t>40946/42070</t>
  </si>
  <si>
    <t>40808/42057</t>
  </si>
  <si>
    <t>40969/42086</t>
  </si>
  <si>
    <t>40883/42008</t>
  </si>
  <si>
    <t>40903/42018</t>
  </si>
  <si>
    <t>40994/42107</t>
  </si>
  <si>
    <t>40351/42023</t>
  </si>
  <si>
    <t>40485/42097</t>
  </si>
  <si>
    <t>40917/42069</t>
  </si>
  <si>
    <t>40976/42098</t>
  </si>
  <si>
    <t>40953/42082</t>
  </si>
  <si>
    <t>PETE2085</t>
  </si>
  <si>
    <t>Sunningdale works sample</t>
  </si>
  <si>
    <t>PMS523</t>
  </si>
  <si>
    <t>Deeside Sample</t>
  </si>
  <si>
    <t>PETE2087</t>
  </si>
  <si>
    <t>OULGC Sample</t>
  </si>
  <si>
    <t>40123/42016</t>
  </si>
  <si>
    <t>40915/42025</t>
  </si>
  <si>
    <t>40905/42041</t>
  </si>
  <si>
    <t>41040/42157</t>
  </si>
  <si>
    <t>40992/42108</t>
  </si>
  <si>
    <t>40912/42021</t>
  </si>
  <si>
    <t>40996/42106</t>
  </si>
  <si>
    <t>40979/42096</t>
  </si>
  <si>
    <t>40972/42094</t>
  </si>
  <si>
    <t>41042/42156</t>
  </si>
  <si>
    <t>40954/42083</t>
  </si>
  <si>
    <t>IGL.Golf</t>
  </si>
  <si>
    <t>41050/42155</t>
  </si>
  <si>
    <t>40967/42085</t>
  </si>
  <si>
    <t>40956/42071</t>
  </si>
  <si>
    <t>PETE2089</t>
  </si>
  <si>
    <t>R&amp;A Sample</t>
  </si>
  <si>
    <t>PETE2088</t>
  </si>
  <si>
    <t>41072/42171</t>
  </si>
  <si>
    <t>Prestwick 32</t>
  </si>
  <si>
    <t>40776/41936</t>
  </si>
  <si>
    <t>40986/42154</t>
  </si>
  <si>
    <t>XLN pay</t>
  </si>
  <si>
    <t>One Bill</t>
  </si>
  <si>
    <t>XLN</t>
  </si>
  <si>
    <t>XLN for small business</t>
  </si>
  <si>
    <t>PETE2090</t>
  </si>
  <si>
    <t>P&amp;O Sample</t>
  </si>
  <si>
    <t>PETE2091</t>
  </si>
  <si>
    <t>The Open Sample</t>
  </si>
  <si>
    <t>PETE2086</t>
  </si>
  <si>
    <t>Vacheron Applique Sampl</t>
  </si>
  <si>
    <t>PETE2067</t>
  </si>
  <si>
    <t>32552/41721</t>
  </si>
  <si>
    <t>Cambridge 132nd Match Shield</t>
  </si>
  <si>
    <t>PETE2066</t>
  </si>
  <si>
    <t>Cambridge Lion 132nd</t>
  </si>
  <si>
    <t>Pink Jug</t>
  </si>
  <si>
    <t>PETE2093</t>
  </si>
  <si>
    <t>Hankley Sample</t>
  </si>
  <si>
    <t>41069/42170</t>
  </si>
  <si>
    <t>returns</t>
  </si>
  <si>
    <t>OULGC 24th university match</t>
  </si>
  <si>
    <t>40973/42186</t>
  </si>
  <si>
    <t>40485/42185</t>
  </si>
  <si>
    <t>41102/42203</t>
  </si>
  <si>
    <t>41101/42202</t>
  </si>
  <si>
    <t>40165/42225</t>
  </si>
  <si>
    <t>34485/9161</t>
  </si>
  <si>
    <t>34555/9260</t>
  </si>
  <si>
    <t>41054/42158</t>
  </si>
  <si>
    <t>40916/42187</t>
  </si>
  <si>
    <t>39263/41024</t>
  </si>
  <si>
    <t>PETE2094</t>
  </si>
  <si>
    <t>Head Professional</t>
  </si>
  <si>
    <t>Barry Middleton Golf</t>
  </si>
  <si>
    <t>AVANTI</t>
  </si>
  <si>
    <t>41071/42184</t>
  </si>
  <si>
    <t>41174/42250</t>
  </si>
  <si>
    <t>PETE2095</t>
  </si>
  <si>
    <t>Lady President 2021</t>
  </si>
  <si>
    <t>41113/42213</t>
  </si>
  <si>
    <t>41114/42214</t>
  </si>
  <si>
    <t>41116/42261</t>
  </si>
  <si>
    <t>PETE2092</t>
  </si>
  <si>
    <t>38152/42221</t>
  </si>
  <si>
    <t>37412/42240</t>
  </si>
  <si>
    <t>41175/42282</t>
  </si>
  <si>
    <t>41054/42223</t>
  </si>
  <si>
    <t>41057/42268</t>
  </si>
  <si>
    <t>41147/42229</t>
  </si>
  <si>
    <t>37679/42296</t>
  </si>
  <si>
    <t>41039/42205</t>
  </si>
  <si>
    <t>41115/42208</t>
  </si>
  <si>
    <t>41285/42335</t>
  </si>
  <si>
    <t>Escher Cloud</t>
  </si>
  <si>
    <t>ecco</t>
  </si>
  <si>
    <t>PETE1733</t>
  </si>
  <si>
    <t>ISPS HANDA</t>
  </si>
  <si>
    <t>PETE2106</t>
  </si>
  <si>
    <t>Sample M CROWN</t>
  </si>
  <si>
    <t>PETE2107</t>
  </si>
  <si>
    <t>Sample Tile Giant Small</t>
  </si>
  <si>
    <t>PETE2108</t>
  </si>
  <si>
    <t>Sample Tile Giant Large</t>
  </si>
  <si>
    <t>PETE2109</t>
  </si>
  <si>
    <t>Sample Dunkirk</t>
  </si>
  <si>
    <t>PETE2110</t>
  </si>
  <si>
    <t>Sample GFORE Dripping Skull</t>
  </si>
  <si>
    <t>PETE2111</t>
  </si>
  <si>
    <t>Sample Pray for birdies</t>
  </si>
  <si>
    <t>PETE2115</t>
  </si>
  <si>
    <t>Sample NBC Sports</t>
  </si>
  <si>
    <t>PETE1978</t>
  </si>
  <si>
    <t>37678/42227</t>
  </si>
  <si>
    <t>Lyford Cay</t>
  </si>
  <si>
    <t>41128/42206</t>
  </si>
  <si>
    <t>41320/42373</t>
  </si>
  <si>
    <t>Ryder Cup whistling Applique</t>
  </si>
  <si>
    <t>41319/42365</t>
  </si>
  <si>
    <t>41321/42372</t>
  </si>
  <si>
    <t>PETE49</t>
  </si>
  <si>
    <t>41265/42342</t>
  </si>
  <si>
    <t>Links</t>
  </si>
  <si>
    <t>38411/42237</t>
  </si>
  <si>
    <t>41239/42307</t>
  </si>
  <si>
    <t>41137/42281</t>
  </si>
  <si>
    <t>Royal &amp; Ancient St Andrews Full</t>
  </si>
  <si>
    <t>The Open St Andrews</t>
  </si>
  <si>
    <t>41129/42270</t>
  </si>
  <si>
    <t>PETE2096</t>
  </si>
  <si>
    <t>41299/42336</t>
  </si>
  <si>
    <t>PETE2097</t>
  </si>
  <si>
    <t>P&amp;O</t>
  </si>
  <si>
    <t>PETE2100</t>
  </si>
  <si>
    <t>Mastercard</t>
  </si>
  <si>
    <t>PETE2098</t>
  </si>
  <si>
    <t>Clubswan</t>
  </si>
  <si>
    <t>PETE2099</t>
  </si>
  <si>
    <t>Aurae Lifestyle</t>
  </si>
  <si>
    <t>PETE2112</t>
  </si>
  <si>
    <t>sample Netjets</t>
  </si>
  <si>
    <t>PETE2113</t>
  </si>
  <si>
    <t>sample M3COM</t>
  </si>
  <si>
    <t>PETE2114</t>
  </si>
  <si>
    <t>sample Captech</t>
  </si>
  <si>
    <t>PETE2103</t>
  </si>
  <si>
    <t>sample XLN increased</t>
  </si>
  <si>
    <t>PETE2104</t>
  </si>
  <si>
    <t>sample Custom golf works sunningdale</t>
  </si>
  <si>
    <t>PETE2105</t>
  </si>
  <si>
    <t>sample Arnold Clark</t>
  </si>
  <si>
    <t>41204/42280</t>
  </si>
  <si>
    <t>M3COM</t>
  </si>
  <si>
    <t>Captech</t>
  </si>
  <si>
    <t>41300/42380</t>
  </si>
  <si>
    <t>41304/42374</t>
  </si>
  <si>
    <t>PETE2116</t>
  </si>
  <si>
    <t>Sample Skibble Skull</t>
  </si>
  <si>
    <t>41291/42340</t>
  </si>
  <si>
    <t>41293/42341</t>
  </si>
  <si>
    <t>41262/42301</t>
  </si>
  <si>
    <t>41231/42304</t>
  </si>
  <si>
    <t>41229/42303</t>
  </si>
  <si>
    <t>PETE1912</t>
  </si>
  <si>
    <t>41302/42345</t>
  </si>
  <si>
    <t>The G Hotel &amp; Spa</t>
  </si>
  <si>
    <t>41222/42316</t>
  </si>
  <si>
    <t>34555/9305</t>
  </si>
  <si>
    <t>40970/42355</t>
  </si>
  <si>
    <t>41191/42306</t>
  </si>
  <si>
    <t>41240/42337</t>
  </si>
  <si>
    <t>41237/42302</t>
  </si>
  <si>
    <t>41275/42343</t>
  </si>
  <si>
    <t>PETE2063</t>
  </si>
  <si>
    <t>40234/41742</t>
  </si>
  <si>
    <t>Legacy Square</t>
  </si>
  <si>
    <t>PETE2065</t>
  </si>
  <si>
    <t>Legacy Golf</t>
  </si>
  <si>
    <t>41240/42305</t>
  </si>
  <si>
    <t>41120/42239</t>
  </si>
  <si>
    <t>PETE2102</t>
  </si>
  <si>
    <t>Sample Members Guest 2021</t>
  </si>
  <si>
    <t>40980/42207</t>
  </si>
  <si>
    <t>41466/42490</t>
  </si>
  <si>
    <t>PETE1027</t>
  </si>
  <si>
    <t>41263/42300</t>
  </si>
  <si>
    <t>41146/42228</t>
  </si>
  <si>
    <t>41423/42456</t>
  </si>
  <si>
    <t>41169/42315</t>
  </si>
  <si>
    <t>41257/42390</t>
  </si>
  <si>
    <t>41401/42450</t>
  </si>
  <si>
    <t>41368/42417</t>
  </si>
  <si>
    <t>41371/42409</t>
  </si>
  <si>
    <t>41382/42422</t>
  </si>
  <si>
    <t>34485/9304</t>
  </si>
  <si>
    <t>41340/42402</t>
  </si>
  <si>
    <t>31785/42339</t>
  </si>
  <si>
    <t>41089/42403</t>
  </si>
  <si>
    <t>41257/42416</t>
  </si>
  <si>
    <t>41276/42405</t>
  </si>
  <si>
    <t>41089/42191</t>
  </si>
  <si>
    <t>41152/42376</t>
  </si>
  <si>
    <t>22819/42406</t>
  </si>
  <si>
    <t>41082/42529</t>
  </si>
  <si>
    <t>CRAIG GROUP</t>
  </si>
  <si>
    <t>METROL</t>
  </si>
  <si>
    <t>PTE742</t>
  </si>
  <si>
    <t>41398/42468</t>
  </si>
  <si>
    <t>41525/42534</t>
  </si>
  <si>
    <t>41429/42455</t>
  </si>
  <si>
    <t>41430/42504</t>
  </si>
  <si>
    <t>41349/42429</t>
  </si>
  <si>
    <t>Dunkirk</t>
  </si>
  <si>
    <t>Tile Giant Big</t>
  </si>
  <si>
    <t>Tile Giant small</t>
  </si>
  <si>
    <t xml:space="preserve">MA </t>
  </si>
  <si>
    <t>32955/42407</t>
  </si>
  <si>
    <t>41424/42530</t>
  </si>
  <si>
    <t>Member Guest 2021</t>
  </si>
  <si>
    <t>41126/42497</t>
  </si>
  <si>
    <t>XLN Large</t>
  </si>
  <si>
    <t>XLN Pay</t>
  </si>
  <si>
    <t>US Tour Player</t>
  </si>
  <si>
    <t>Arnold Clark</t>
  </si>
  <si>
    <t>RICOH</t>
  </si>
  <si>
    <t>41478/42509</t>
  </si>
  <si>
    <t>41369/42517</t>
  </si>
  <si>
    <t>41567/42559</t>
  </si>
  <si>
    <t>41407/42435</t>
  </si>
  <si>
    <t>PETE1672</t>
  </si>
  <si>
    <t>41331/42555</t>
  </si>
  <si>
    <t>The Open</t>
  </si>
  <si>
    <t>NBC Sports</t>
  </si>
  <si>
    <t>PETE2117</t>
  </si>
  <si>
    <t>Sample Milton Keynes Hospital</t>
  </si>
  <si>
    <t>PETE2118</t>
  </si>
  <si>
    <t>Sample Red Balloon</t>
  </si>
  <si>
    <t>PETE2119</t>
  </si>
  <si>
    <t>Sample Macintyre</t>
  </si>
  <si>
    <t>PETE2120</t>
  </si>
  <si>
    <t>Sample Gym Rental</t>
  </si>
  <si>
    <t>PETE2121</t>
  </si>
  <si>
    <t>Sample Cubical</t>
  </si>
  <si>
    <t>41535/42556</t>
  </si>
  <si>
    <t>PETE1460</t>
  </si>
  <si>
    <t>The Open O</t>
  </si>
  <si>
    <t>NETJETS</t>
  </si>
  <si>
    <t>Icapital</t>
  </si>
  <si>
    <t>41551/42561</t>
  </si>
  <si>
    <t>40667/42494</t>
  </si>
  <si>
    <t>39100/42493</t>
  </si>
  <si>
    <t>40536/42512</t>
  </si>
  <si>
    <t>41566/42564</t>
  </si>
  <si>
    <t>41495/42519</t>
  </si>
  <si>
    <t>41484/42521</t>
  </si>
  <si>
    <t>41298/42505</t>
  </si>
  <si>
    <t>37905/42480</t>
  </si>
  <si>
    <t>PETE2122</t>
  </si>
  <si>
    <t>Sample Maui Jim Full Colour</t>
  </si>
  <si>
    <t>PETE2123</t>
  </si>
  <si>
    <t xml:space="preserve">Sample Maui Jim </t>
  </si>
  <si>
    <t>The Open Richard</t>
  </si>
  <si>
    <t>41620/42630</t>
  </si>
  <si>
    <t>41618/42628</t>
  </si>
  <si>
    <t>41617/42627</t>
  </si>
  <si>
    <t>41199/42432</t>
  </si>
  <si>
    <t>Custom Golf Works Sunningdale</t>
  </si>
  <si>
    <t>41596/42609</t>
  </si>
  <si>
    <t>PETE1773</t>
  </si>
  <si>
    <t>41568/42585</t>
  </si>
  <si>
    <t>Faldo</t>
  </si>
  <si>
    <t>39998/42500</t>
  </si>
  <si>
    <t>41435/42458</t>
  </si>
  <si>
    <t>40569/42379</t>
  </si>
  <si>
    <t>40843/42507</t>
  </si>
  <si>
    <t>41490/42518</t>
  </si>
  <si>
    <t>41358/42535</t>
  </si>
  <si>
    <t>41445/42533</t>
  </si>
  <si>
    <t>39293/42495</t>
  </si>
  <si>
    <t>Maui Jim</t>
  </si>
  <si>
    <t>Cubical Gin</t>
  </si>
  <si>
    <t>PETE2125</t>
  </si>
  <si>
    <t>Sample Deeside</t>
  </si>
  <si>
    <t>PETE2126</t>
  </si>
  <si>
    <t>Sample Deans Civil Engineering</t>
  </si>
  <si>
    <t>PETE2127</t>
  </si>
  <si>
    <t>Sample Turnberry G</t>
  </si>
  <si>
    <t>PETE2128</t>
  </si>
  <si>
    <t>Sample Turnberry Saltaire</t>
  </si>
  <si>
    <t>PETE2129</t>
  </si>
  <si>
    <t>Sample MBL Logo</t>
  </si>
  <si>
    <t>PETE2130</t>
  </si>
  <si>
    <t>Sample EMC Logo</t>
  </si>
  <si>
    <t>PETE2124</t>
  </si>
  <si>
    <t>Sample Swinley Forest</t>
  </si>
  <si>
    <t>41695/42690</t>
  </si>
  <si>
    <t>EMC</t>
  </si>
  <si>
    <t>MLB</t>
  </si>
  <si>
    <t>41629/42642</t>
  </si>
  <si>
    <t>41622/42640</t>
  </si>
  <si>
    <t>41558/42572</t>
  </si>
  <si>
    <t>31785/42599</t>
  </si>
  <si>
    <t>41545/42565</t>
  </si>
  <si>
    <t>41548/42569</t>
  </si>
  <si>
    <t>41575/42588</t>
  </si>
  <si>
    <t>41572/42587</t>
  </si>
  <si>
    <t>41260/42568</t>
  </si>
  <si>
    <t>Gym Rental</t>
  </si>
  <si>
    <t>41260/42520</t>
  </si>
  <si>
    <t>41773/42778</t>
  </si>
  <si>
    <t>41640/42691</t>
  </si>
  <si>
    <t>41797/42801</t>
  </si>
  <si>
    <t>41815/42756</t>
  </si>
  <si>
    <t>41814/42755</t>
  </si>
  <si>
    <t>41625/42635</t>
  </si>
  <si>
    <t>41498/42563</t>
  </si>
  <si>
    <t>PETE529</t>
  </si>
  <si>
    <t>Ardglass</t>
  </si>
  <si>
    <t>41630/42644</t>
  </si>
  <si>
    <t>42066/43039</t>
  </si>
  <si>
    <t>41627/42636</t>
  </si>
  <si>
    <t>32797/42637</t>
  </si>
  <si>
    <t>26912/38451</t>
  </si>
  <si>
    <t>41892/42891</t>
  </si>
  <si>
    <t>41916/42956</t>
  </si>
  <si>
    <t>41901/42907</t>
  </si>
  <si>
    <t>41634/42888</t>
  </si>
  <si>
    <t>The Open 'O'</t>
  </si>
  <si>
    <t>PET2079</t>
  </si>
  <si>
    <t>41898/42900</t>
  </si>
  <si>
    <t>Stewart Golf</t>
  </si>
  <si>
    <t>41891/42890</t>
  </si>
  <si>
    <t>41890/42889</t>
  </si>
  <si>
    <t>22434/42042</t>
  </si>
  <si>
    <t>41632/42868</t>
  </si>
  <si>
    <t>41488/42647</t>
  </si>
  <si>
    <t>Nairn Members</t>
  </si>
  <si>
    <t>41976/42963</t>
  </si>
  <si>
    <t>41994/43007</t>
  </si>
  <si>
    <t>41995/43009</t>
  </si>
  <si>
    <t>41584/42962</t>
  </si>
  <si>
    <t>41584/42960</t>
  </si>
  <si>
    <t>41969/42976</t>
  </si>
  <si>
    <t>PETE1741</t>
  </si>
  <si>
    <t>41796/42908</t>
  </si>
  <si>
    <t>41562/42586</t>
  </si>
  <si>
    <t>41798/42885</t>
  </si>
  <si>
    <t>41993/43032</t>
  </si>
  <si>
    <t>PETE992</t>
  </si>
  <si>
    <t>40677/43076</t>
  </si>
  <si>
    <t>Kent Golf</t>
  </si>
  <si>
    <t>PETE1435</t>
  </si>
  <si>
    <t>Shepherd Neame</t>
  </si>
  <si>
    <t>PETE2131</t>
  </si>
  <si>
    <t>Sample Deans</t>
  </si>
  <si>
    <t>PETE2132</t>
  </si>
  <si>
    <t>Sample The open Royal Liverpool</t>
  </si>
  <si>
    <t>PETE2134</t>
  </si>
  <si>
    <t>Sample Manderin Fan</t>
  </si>
  <si>
    <t>PETE2135</t>
  </si>
  <si>
    <t>Sample Veritas Business</t>
  </si>
  <si>
    <t>42235/43222</t>
  </si>
  <si>
    <t>PETE1795</t>
  </si>
  <si>
    <t>40584/43199</t>
  </si>
  <si>
    <t>Carr Golf</t>
  </si>
  <si>
    <t>42734/43805</t>
  </si>
  <si>
    <t>Mandarin Fan</t>
  </si>
  <si>
    <t>42080/43079</t>
  </si>
  <si>
    <t>23229/42040</t>
  </si>
  <si>
    <t>Turnberry</t>
  </si>
  <si>
    <t>22439/42043</t>
  </si>
  <si>
    <t>41580/43810</t>
  </si>
  <si>
    <t>PETE2136</t>
  </si>
  <si>
    <t>sample InKey</t>
  </si>
  <si>
    <t>PETE2137</t>
  </si>
  <si>
    <t>Sample R&amp;A C. House</t>
  </si>
  <si>
    <t>PETE2138</t>
  </si>
  <si>
    <t>Sample GFORE PLAY NICE</t>
  </si>
  <si>
    <t>41520/43886</t>
  </si>
  <si>
    <t>G Logo</t>
  </si>
  <si>
    <t>Saltaire Conservation</t>
  </si>
  <si>
    <t>41979/43884</t>
  </si>
  <si>
    <t>42429/43403</t>
  </si>
  <si>
    <t>23226/42039</t>
  </si>
  <si>
    <t>Turnberry Lighthouse</t>
  </si>
  <si>
    <t>Turnberry Coat of Arms</t>
  </si>
  <si>
    <t>41287/43038</t>
  </si>
  <si>
    <t>42217/43197</t>
  </si>
  <si>
    <t>41578/43077</t>
  </si>
  <si>
    <t>Veritas</t>
  </si>
  <si>
    <t>PETE1470</t>
  </si>
  <si>
    <t>askews</t>
  </si>
  <si>
    <t>42238/43201</t>
  </si>
  <si>
    <t>41280/43010</t>
  </si>
  <si>
    <t>41041/44252</t>
  </si>
  <si>
    <t>Staff</t>
  </si>
  <si>
    <t>The Inkey List</t>
  </si>
  <si>
    <t>40387/43241</t>
  </si>
  <si>
    <t>42115/43094</t>
  </si>
  <si>
    <t>41613/42645</t>
  </si>
  <si>
    <t>41366/43036</t>
  </si>
  <si>
    <t>38155/43382</t>
  </si>
  <si>
    <t>42394/43303</t>
  </si>
  <si>
    <t>42239/43198</t>
  </si>
  <si>
    <t>PETE1391</t>
  </si>
  <si>
    <t>43272/44221</t>
  </si>
  <si>
    <t>Narin &amp; Portnoo</t>
  </si>
  <si>
    <t>41543/43724</t>
  </si>
  <si>
    <t>WSO</t>
  </si>
  <si>
    <t>34555/9615</t>
  </si>
  <si>
    <t>42733/43713</t>
  </si>
  <si>
    <t>40600/43731</t>
  </si>
  <si>
    <t>42732/43714</t>
  </si>
  <si>
    <t>41496/43203</t>
  </si>
  <si>
    <t>41497/44220</t>
  </si>
  <si>
    <t>41569/44219</t>
  </si>
  <si>
    <t>36972/43802</t>
  </si>
  <si>
    <t>43245/44223</t>
  </si>
  <si>
    <t>PETE2139</t>
  </si>
  <si>
    <t>Sample CAPTO</t>
  </si>
  <si>
    <t>PETE2140</t>
  </si>
  <si>
    <t>Sample JJ Golf</t>
  </si>
  <si>
    <t>41524/44284</t>
  </si>
  <si>
    <t>43393/44375</t>
  </si>
  <si>
    <t>41282/43011</t>
  </si>
  <si>
    <t>41326/43013</t>
  </si>
  <si>
    <t>37692/43716</t>
  </si>
  <si>
    <t>42058/44288</t>
  </si>
  <si>
    <t>41489/44286</t>
  </si>
  <si>
    <t>41489/44329</t>
  </si>
  <si>
    <t>41526/44263</t>
  </si>
  <si>
    <t>43452/44427</t>
  </si>
  <si>
    <t>41487/44261</t>
  </si>
  <si>
    <t>36879/44289</t>
  </si>
  <si>
    <t>36878/44291</t>
  </si>
  <si>
    <t>PETE2141</t>
  </si>
  <si>
    <t>Sample Lloyds Rye</t>
  </si>
  <si>
    <t>43048/44018</t>
  </si>
  <si>
    <t>36974/43803</t>
  </si>
  <si>
    <t>36978/43719</t>
  </si>
  <si>
    <t>43392/44679</t>
  </si>
  <si>
    <t>43373/44338</t>
  </si>
  <si>
    <t>43038/44021</t>
  </si>
  <si>
    <t>37123/43708</t>
  </si>
  <si>
    <t>43252/44193</t>
  </si>
  <si>
    <t>43250/44191</t>
  </si>
  <si>
    <t>43589/44549</t>
  </si>
  <si>
    <t>43325/44287</t>
  </si>
  <si>
    <t>34555/9695</t>
  </si>
  <si>
    <t>42031/43967</t>
  </si>
  <si>
    <t>43024/43968</t>
  </si>
  <si>
    <t>43049/44019</t>
  </si>
  <si>
    <t>43039/44020</t>
  </si>
  <si>
    <t>PETE2143</t>
  </si>
  <si>
    <t>PETE2147</t>
  </si>
  <si>
    <t>Sample Waterville circle</t>
  </si>
  <si>
    <t>37692/44342</t>
  </si>
  <si>
    <t>36908/43721</t>
  </si>
  <si>
    <t>Combe Hill</t>
  </si>
  <si>
    <t>43218/44194</t>
  </si>
  <si>
    <t>36908/44349</t>
  </si>
  <si>
    <t>43229/44195</t>
  </si>
  <si>
    <t>Deeside</t>
  </si>
  <si>
    <t>42100/43244</t>
  </si>
  <si>
    <t>41289/44254</t>
  </si>
  <si>
    <t>41292/44255</t>
  </si>
  <si>
    <t>42071/44257</t>
  </si>
  <si>
    <t>43057/44282</t>
  </si>
  <si>
    <t>38573/9685</t>
  </si>
  <si>
    <t>43495/44567</t>
  </si>
  <si>
    <t>43266/44358</t>
  </si>
  <si>
    <t>41796/44196</t>
  </si>
  <si>
    <t>43367/44352</t>
  </si>
  <si>
    <t>42393/44258</t>
  </si>
  <si>
    <t>36907/44294</t>
  </si>
  <si>
    <t>43631/44569</t>
  </si>
  <si>
    <t>43336/44330</t>
  </si>
  <si>
    <t>43960/44922</t>
  </si>
  <si>
    <t>R&amp;A Building</t>
  </si>
  <si>
    <t>41524/44926</t>
  </si>
  <si>
    <t>37015/44348</t>
  </si>
  <si>
    <t>PETE2144</t>
  </si>
  <si>
    <t>Sample RH Full</t>
  </si>
  <si>
    <t>PETE2145</t>
  </si>
  <si>
    <t>Sample RH Icon</t>
  </si>
  <si>
    <t>37209/43730</t>
  </si>
  <si>
    <t>37209/43359</t>
  </si>
  <si>
    <t>37015/43720</t>
  </si>
  <si>
    <t>43247/44192</t>
  </si>
  <si>
    <t>43619/44578</t>
  </si>
  <si>
    <t>41489/44927</t>
  </si>
  <si>
    <t>41487/44908</t>
  </si>
  <si>
    <t>41526/44910</t>
  </si>
  <si>
    <t>41569/44906</t>
  </si>
  <si>
    <t>PETE1505</t>
  </si>
  <si>
    <t>41171/42430</t>
  </si>
  <si>
    <t>Dumbarnie</t>
  </si>
  <si>
    <t>41640/44899</t>
  </si>
  <si>
    <t>43954/44911</t>
  </si>
  <si>
    <t>40798/44870</t>
  </si>
  <si>
    <t>43933/44868</t>
  </si>
  <si>
    <t>42687/43492</t>
  </si>
  <si>
    <t>Waterville Circle</t>
  </si>
  <si>
    <t>42791/43788</t>
  </si>
  <si>
    <t>36847/43723</t>
  </si>
  <si>
    <t>36847/44353</t>
  </si>
  <si>
    <t>42709/45192</t>
  </si>
  <si>
    <t>Cleveland</t>
  </si>
  <si>
    <t>PETE2148</t>
  </si>
  <si>
    <t>Sample RelyOnNutec</t>
  </si>
  <si>
    <t>36849/45124</t>
  </si>
  <si>
    <t>44097/45040</t>
  </si>
  <si>
    <t>41357/45095</t>
  </si>
  <si>
    <t>44084/44935</t>
  </si>
  <si>
    <t>41991/44925</t>
  </si>
  <si>
    <t>41056/45113</t>
  </si>
  <si>
    <t>44162/45166</t>
  </si>
  <si>
    <t>43375/44361</t>
  </si>
  <si>
    <t>40152/44901</t>
  </si>
  <si>
    <t>40155/45064</t>
  </si>
  <si>
    <t>43766/44939</t>
  </si>
  <si>
    <t>41633/42887</t>
  </si>
  <si>
    <t>The Open Royal Liverpool</t>
  </si>
  <si>
    <t>42071/44898</t>
  </si>
  <si>
    <t>42067/44897</t>
  </si>
  <si>
    <t>41043/44929</t>
  </si>
  <si>
    <t>36934/45128</t>
  </si>
  <si>
    <t>41497/45089</t>
  </si>
  <si>
    <t>41580/45120</t>
  </si>
  <si>
    <t>41496/45075</t>
  </si>
  <si>
    <t>34028/44907</t>
  </si>
  <si>
    <t>36883/45125</t>
  </si>
  <si>
    <t>36878/45092</t>
  </si>
  <si>
    <t>39308/9741</t>
  </si>
  <si>
    <t>38954/45107</t>
  </si>
  <si>
    <t>40592/9764</t>
  </si>
  <si>
    <t>43259/45088</t>
  </si>
  <si>
    <t>Machrie</t>
  </si>
  <si>
    <t>43259/44262</t>
  </si>
  <si>
    <t>37691/9740</t>
  </si>
  <si>
    <t>43390/45129</t>
  </si>
  <si>
    <t>44002/44966</t>
  </si>
  <si>
    <t>38155/44930</t>
  </si>
  <si>
    <t>38156/44931</t>
  </si>
  <si>
    <t>41972/42959</t>
  </si>
  <si>
    <t>Discovery Compass</t>
  </si>
  <si>
    <t>36858/43728</t>
  </si>
  <si>
    <t>Sene</t>
  </si>
  <si>
    <t>37388/45090</t>
  </si>
  <si>
    <t>43442/45167</t>
  </si>
  <si>
    <t>37411/43732</t>
  </si>
  <si>
    <t>41059/44363</t>
  </si>
  <si>
    <t>43641/44568</t>
  </si>
  <si>
    <t>38120/43726</t>
  </si>
  <si>
    <t>44230/45191</t>
  </si>
  <si>
    <t>Deans</t>
  </si>
  <si>
    <t>41188/45070</t>
  </si>
  <si>
    <t>42664/44867</t>
  </si>
  <si>
    <t>36932/43722</t>
  </si>
  <si>
    <t>PETE2149</t>
  </si>
  <si>
    <t>Sample Member Guest</t>
  </si>
  <si>
    <t>PETE2151</t>
  </si>
  <si>
    <t>Sample West One</t>
  </si>
  <si>
    <t>37602/44340</t>
  </si>
  <si>
    <t>Belfry</t>
  </si>
  <si>
    <t>44323/45335</t>
  </si>
  <si>
    <t>44324/45336</t>
  </si>
  <si>
    <t>36907/43715</t>
  </si>
  <si>
    <t>41093/44389</t>
  </si>
  <si>
    <t>34555/9731</t>
  </si>
  <si>
    <t>39257/44351</t>
  </si>
  <si>
    <t>44354/45351</t>
  </si>
  <si>
    <t>44320/45292</t>
  </si>
  <si>
    <t>44335/45340</t>
  </si>
  <si>
    <t>36884/45126</t>
  </si>
  <si>
    <t>44286/45218</t>
  </si>
  <si>
    <t>37859/45287</t>
  </si>
  <si>
    <t>London</t>
  </si>
  <si>
    <t>44315/45264</t>
  </si>
  <si>
    <t>36907/44339</t>
  </si>
  <si>
    <t>36858/44357</t>
  </si>
  <si>
    <t>44245/45193</t>
  </si>
  <si>
    <t>44069/45356</t>
  </si>
  <si>
    <t>RelyOnNutec</t>
  </si>
  <si>
    <t>PETE1611</t>
  </si>
  <si>
    <t>Ryder Cup Europe Applique</t>
  </si>
  <si>
    <t>44131/45148</t>
  </si>
  <si>
    <t>PETE2146</t>
  </si>
  <si>
    <t>AIG Womens Open</t>
  </si>
  <si>
    <t>36977/44905</t>
  </si>
  <si>
    <t>38119/43725</t>
  </si>
  <si>
    <t>38119/44909</t>
  </si>
  <si>
    <t>36932/44350</t>
  </si>
  <si>
    <t>36853/43809</t>
  </si>
  <si>
    <t>34485/9658</t>
  </si>
  <si>
    <t>GFORE Prey for Birdies</t>
  </si>
  <si>
    <t>36879/45093</t>
  </si>
  <si>
    <t>39998/44300</t>
  </si>
  <si>
    <t>39998/44362</t>
  </si>
  <si>
    <t>39998/44912</t>
  </si>
  <si>
    <t>36857/45096</t>
  </si>
  <si>
    <t>37692/45255</t>
  </si>
  <si>
    <t>37092/43729</t>
  </si>
  <si>
    <t>Darwin Springs</t>
  </si>
  <si>
    <t>36883/45327</t>
  </si>
  <si>
    <t>36878/45296</t>
  </si>
  <si>
    <t>44438/45391</t>
  </si>
  <si>
    <t>37411/45306</t>
  </si>
  <si>
    <t>44222/45378</t>
  </si>
  <si>
    <t>Rosan Helmsley</t>
  </si>
  <si>
    <t>RH Circle</t>
  </si>
  <si>
    <t>36567/45130</t>
  </si>
  <si>
    <t>37858/45286</t>
  </si>
  <si>
    <t>44450/45396</t>
  </si>
  <si>
    <t>37858/45085</t>
  </si>
  <si>
    <t>37859/45086</t>
  </si>
  <si>
    <t>44356/45353</t>
  </si>
  <si>
    <t>44265/45203</t>
  </si>
  <si>
    <t>36858/45299</t>
  </si>
  <si>
    <t xml:space="preserve">Sene </t>
  </si>
  <si>
    <t>36836/43709</t>
  </si>
  <si>
    <t>41401/45122</t>
  </si>
  <si>
    <t>41496/45277</t>
  </si>
  <si>
    <t>34485/9719</t>
  </si>
  <si>
    <t>40241/45072</t>
  </si>
  <si>
    <t>38954/45313</t>
  </si>
  <si>
    <t>43549/45360</t>
  </si>
  <si>
    <t>42058/45334</t>
  </si>
  <si>
    <t>44337/45361</t>
  </si>
  <si>
    <t>44469/45405</t>
  </si>
  <si>
    <t>Ryder Cup Adare Applique</t>
  </si>
  <si>
    <t>44468/45413</t>
  </si>
  <si>
    <t>43587/45359</t>
  </si>
  <si>
    <t>JJ</t>
  </si>
  <si>
    <t>Capto</t>
  </si>
  <si>
    <t>38152/45312</t>
  </si>
  <si>
    <t>41497/45289</t>
  </si>
  <si>
    <t>PETE1382</t>
  </si>
  <si>
    <t>44417/45400</t>
  </si>
  <si>
    <t>Killeen Castle</t>
  </si>
  <si>
    <t>41487/45282</t>
  </si>
  <si>
    <t>44226/45173</t>
  </si>
  <si>
    <t>41996/43093</t>
  </si>
  <si>
    <t>36895/43717</t>
  </si>
  <si>
    <t>36895/44295</t>
  </si>
  <si>
    <t>36836/45242</t>
  </si>
  <si>
    <t>41489/45331</t>
  </si>
  <si>
    <t>36972/45314</t>
  </si>
  <si>
    <t>37092/45300</t>
  </si>
  <si>
    <t>40695/45271</t>
  </si>
  <si>
    <t>40695/45074</t>
  </si>
  <si>
    <t>37058/45069</t>
  </si>
  <si>
    <t>39998/45197</t>
  </si>
  <si>
    <t>37124/45058</t>
  </si>
  <si>
    <t>43444/44932</t>
  </si>
  <si>
    <t>36847/45274</t>
  </si>
  <si>
    <t>41580/453223</t>
  </si>
  <si>
    <t>36837/45243</t>
  </si>
  <si>
    <t>36836/44293</t>
  </si>
  <si>
    <t>36895/45257</t>
  </si>
  <si>
    <t>36895/45365</t>
  </si>
  <si>
    <t>36895/44345</t>
  </si>
  <si>
    <t>36877/45295</t>
  </si>
  <si>
    <t>37124/45240</t>
  </si>
  <si>
    <t>44491/45454</t>
  </si>
  <si>
    <t>150th Commemorative</t>
  </si>
  <si>
    <t>37604/45099</t>
  </si>
  <si>
    <t>44408/45377</t>
  </si>
  <si>
    <t>Member Guest</t>
  </si>
  <si>
    <t>PETE2155</t>
  </si>
  <si>
    <t>Sample Beaverbrook Large</t>
  </si>
  <si>
    <t>36837/43710</t>
  </si>
  <si>
    <t>36932/45265</t>
  </si>
  <si>
    <t>36934/45328</t>
  </si>
  <si>
    <t>36086/9790</t>
  </si>
  <si>
    <t>37015/45261</t>
  </si>
  <si>
    <t>37604/45302</t>
  </si>
  <si>
    <t>37127/45241</t>
  </si>
  <si>
    <t>37127/45059</t>
  </si>
  <si>
    <t>36950/45112</t>
  </si>
  <si>
    <t>PETE2157</t>
  </si>
  <si>
    <t>Sample Ballybunion Tournement</t>
  </si>
  <si>
    <t>PETE2158</t>
  </si>
  <si>
    <t>Sample R&amp;A logo reduced</t>
  </si>
  <si>
    <t>39998/45305</t>
  </si>
  <si>
    <t>37316/45283</t>
  </si>
  <si>
    <t>38120/45285</t>
  </si>
  <si>
    <t>37316/45084</t>
  </si>
  <si>
    <t>36948/45111</t>
  </si>
  <si>
    <t>36088/9791</t>
  </si>
  <si>
    <t>43242/45256</t>
  </si>
  <si>
    <t>43925/45180</t>
  </si>
  <si>
    <t>39029/45121</t>
  </si>
  <si>
    <t>41524/45325</t>
  </si>
  <si>
    <t>36907/45247</t>
  </si>
  <si>
    <t>41569/45266</t>
  </si>
  <si>
    <t>36857/45298</t>
  </si>
  <si>
    <t>41526/45291</t>
  </si>
  <si>
    <t>39816/45263</t>
  </si>
  <si>
    <t>36908/45262</t>
  </si>
  <si>
    <t>37209/45301</t>
  </si>
  <si>
    <t>38119/45284</t>
  </si>
  <si>
    <t>40593/45273</t>
  </si>
  <si>
    <t>43493/45220</t>
  </si>
  <si>
    <t>39353/45068</t>
  </si>
  <si>
    <t>36879/45469</t>
  </si>
  <si>
    <t>41411/45487</t>
  </si>
  <si>
    <t>Macintyre</t>
  </si>
  <si>
    <t>41817/45414</t>
  </si>
  <si>
    <t>44072/44937</t>
  </si>
  <si>
    <t>36974/45316</t>
  </si>
  <si>
    <t>38155/45324</t>
  </si>
  <si>
    <t>44522/45443</t>
  </si>
  <si>
    <t>44801/45596</t>
  </si>
  <si>
    <t>37086/45060</t>
  </si>
  <si>
    <t>44360/45366</t>
  </si>
  <si>
    <t>43929/45565</t>
  </si>
  <si>
    <t>44615/45494</t>
  </si>
  <si>
    <t>44307/45524</t>
  </si>
  <si>
    <t>37600/9794</t>
  </si>
  <si>
    <t>44489/45436</t>
  </si>
  <si>
    <t>44159/45179</t>
  </si>
  <si>
    <t>44492/45434</t>
  </si>
  <si>
    <t>44342/45346</t>
  </si>
  <si>
    <t>44298/45221</t>
  </si>
  <si>
    <t>44737/45567</t>
  </si>
  <si>
    <t>43950/45150</t>
  </si>
  <si>
    <t>44458/45406</t>
  </si>
  <si>
    <t>41045/45091</t>
  </si>
  <si>
    <t>43059/45399</t>
  </si>
  <si>
    <t>44646/45591</t>
  </si>
  <si>
    <t>44631/45501</t>
  </si>
  <si>
    <t>44740/45606</t>
  </si>
  <si>
    <t>34485/9912</t>
  </si>
  <si>
    <t>44388/45401</t>
  </si>
  <si>
    <t>Red Balloon</t>
  </si>
  <si>
    <t>sample R&amp;A House reduced</t>
  </si>
  <si>
    <t>44596/45484</t>
  </si>
  <si>
    <t>Wigorns</t>
  </si>
  <si>
    <t>44465/45431</t>
  </si>
  <si>
    <t>43442/45326</t>
  </si>
  <si>
    <t>44288/45387</t>
  </si>
  <si>
    <t>41696/45063</t>
  </si>
  <si>
    <t>44774/45615</t>
  </si>
  <si>
    <t>Tile Giant large</t>
  </si>
  <si>
    <t>MA logo</t>
  </si>
  <si>
    <t>The Dunkirk</t>
  </si>
  <si>
    <t>PETE2156</t>
  </si>
  <si>
    <t>Greenkeepers text</t>
  </si>
  <si>
    <t>PETE2159</t>
  </si>
  <si>
    <t>Sample Ryder Cup limerick</t>
  </si>
  <si>
    <t>PETE2160</t>
  </si>
  <si>
    <t>Sample Aurigny</t>
  </si>
  <si>
    <t>PETE653</t>
  </si>
  <si>
    <t>44406/45386</t>
  </si>
  <si>
    <t>Hogs Head</t>
  </si>
  <si>
    <t>44599/45486</t>
  </si>
  <si>
    <t>St Andrews 150th R&amp;A</t>
  </si>
  <si>
    <t>44406/45397</t>
  </si>
  <si>
    <t>44890/45678</t>
  </si>
  <si>
    <t>38206/45249</t>
  </si>
  <si>
    <t>38206/45065</t>
  </si>
  <si>
    <t>41280/45303</t>
  </si>
  <si>
    <t>44677/45625</t>
  </si>
  <si>
    <t>44671/45624</t>
  </si>
  <si>
    <t>44670/45626</t>
  </si>
  <si>
    <t>44667/45622</t>
  </si>
  <si>
    <t>43642/45194</t>
  </si>
  <si>
    <t>44226/45403</t>
  </si>
  <si>
    <t>44301/45344</t>
  </si>
  <si>
    <t>44400/45380</t>
  </si>
  <si>
    <t>41282/45177</t>
  </si>
  <si>
    <t>41326/45178</t>
  </si>
  <si>
    <t>40916/45176</t>
  </si>
  <si>
    <t>41093/45267</t>
  </si>
  <si>
    <t>43757/45219</t>
  </si>
  <si>
    <t>44549/45465</t>
  </si>
  <si>
    <t>Vidabaun</t>
  </si>
  <si>
    <t>44548/45464</t>
  </si>
  <si>
    <t>44369/45363</t>
  </si>
  <si>
    <t>44543/45458</t>
  </si>
  <si>
    <t>37606/44360</t>
  </si>
  <si>
    <t>44416/45390</t>
  </si>
  <si>
    <t>44886/45679</t>
  </si>
  <si>
    <t>The Open 150th St Andrews</t>
  </si>
  <si>
    <t>R&amp;A St Andrews full</t>
  </si>
  <si>
    <t>41925/9978</t>
  </si>
  <si>
    <t>Ballybunion member guest tournement</t>
  </si>
  <si>
    <t>41926/45614</t>
  </si>
  <si>
    <t>31785/45538</t>
  </si>
  <si>
    <t>31785/45376</t>
  </si>
  <si>
    <t>44724/45552</t>
  </si>
  <si>
    <t>44466/45404</t>
  </si>
  <si>
    <t>44132/45149</t>
  </si>
  <si>
    <t>44978/45737</t>
  </si>
  <si>
    <t>PETE2170</t>
  </si>
  <si>
    <t>44945/45722</t>
  </si>
  <si>
    <t>Wentworth Jerry Martell</t>
  </si>
  <si>
    <t>PETE2167</t>
  </si>
  <si>
    <t>BMW PRO-AM2021</t>
  </si>
  <si>
    <t>PETE2168</t>
  </si>
  <si>
    <t>44865/45681</t>
  </si>
  <si>
    <t>Wentworth Ed ROM</t>
  </si>
  <si>
    <t>PETE2169</t>
  </si>
  <si>
    <t>Wentworth Todd Patrick</t>
  </si>
  <si>
    <t>PETE2171</t>
  </si>
  <si>
    <t>Wentworth Sharon EE</t>
  </si>
  <si>
    <t>42218/45062</t>
  </si>
  <si>
    <t>44882/45677</t>
  </si>
  <si>
    <t>PETE2161</t>
  </si>
  <si>
    <t>Sample Trinity Square</t>
  </si>
  <si>
    <t>PETE235</t>
  </si>
  <si>
    <t>Sample Wentworth Full</t>
  </si>
  <si>
    <t>44722/45562</t>
  </si>
  <si>
    <t>44664/45605</t>
  </si>
  <si>
    <t>41084/45379</t>
  </si>
  <si>
    <t>44666/45523</t>
  </si>
  <si>
    <t>44864/45668</t>
  </si>
  <si>
    <t>Aurigny</t>
  </si>
  <si>
    <t>44625/45581</t>
  </si>
  <si>
    <t>44034/44936</t>
  </si>
  <si>
    <t>Doonbeg D</t>
  </si>
  <si>
    <t>31784/45375</t>
  </si>
  <si>
    <t>44371/45362</t>
  </si>
  <si>
    <t>44746/45584</t>
  </si>
  <si>
    <t>43955/44933</t>
  </si>
  <si>
    <t>44551/45495</t>
  </si>
  <si>
    <t>43240/45432</t>
  </si>
  <si>
    <t>42367/45532</t>
  </si>
  <si>
    <t>PETE2175</t>
  </si>
  <si>
    <t>44776/45617</t>
  </si>
  <si>
    <t>38207/45066</t>
  </si>
  <si>
    <t>38207/45250</t>
  </si>
  <si>
    <t>44273/45208</t>
  </si>
  <si>
    <t>44781/45603</t>
  </si>
  <si>
    <t>41087/45205</t>
  </si>
  <si>
    <t>PETE2163</t>
  </si>
  <si>
    <t>Coombe Hill Lady Captain</t>
  </si>
  <si>
    <t>PETE2164</t>
  </si>
  <si>
    <t>Coombe Hill Captain</t>
  </si>
  <si>
    <t>45018/45762</t>
  </si>
  <si>
    <t xml:space="preserve">NFM </t>
  </si>
  <si>
    <t>44887/45726</t>
  </si>
  <si>
    <t>PETE2162</t>
  </si>
  <si>
    <t>GMAC</t>
  </si>
  <si>
    <t>44855/45660</t>
  </si>
  <si>
    <t>PETE1731</t>
  </si>
  <si>
    <t>PETE1754</t>
  </si>
  <si>
    <t>Team Ireland Golf</t>
  </si>
  <si>
    <t>44909/45694</t>
  </si>
  <si>
    <t>44368/45364</t>
  </si>
  <si>
    <t>44953/45729</t>
  </si>
  <si>
    <t>38120/45539</t>
  </si>
  <si>
    <t>44868/45669</t>
  </si>
  <si>
    <t>44870/45662</t>
  </si>
  <si>
    <t>44742/45583</t>
  </si>
  <si>
    <t>44762/45595</t>
  </si>
  <si>
    <t>44768/45599</t>
  </si>
  <si>
    <t>44908/45696</t>
  </si>
  <si>
    <t>44763/45598</t>
  </si>
  <si>
    <t>44896/45683</t>
  </si>
  <si>
    <t>44552/45666</t>
  </si>
  <si>
    <t>39161/45435</t>
  </si>
  <si>
    <t>44463/45407</t>
  </si>
  <si>
    <t>PETE1721</t>
  </si>
  <si>
    <t>44797/45671</t>
  </si>
  <si>
    <t>Travelling Fairways</t>
  </si>
  <si>
    <t>PETE1663</t>
  </si>
  <si>
    <t>ttfgolf.com</t>
  </si>
  <si>
    <t>44545/45457</t>
  </si>
  <si>
    <t>37859/45647</t>
  </si>
  <si>
    <t>44625/45594</t>
  </si>
  <si>
    <t>37127/45643</t>
  </si>
  <si>
    <t>PETE2166</t>
  </si>
  <si>
    <t>44573/45483</t>
  </si>
  <si>
    <t>PETE2173</t>
  </si>
  <si>
    <t>Sample Manuka Doctor</t>
  </si>
  <si>
    <t>PETE2174</t>
  </si>
  <si>
    <t>Sample Pure</t>
  </si>
  <si>
    <t>PETE2178</t>
  </si>
  <si>
    <t>Sample JSW</t>
  </si>
  <si>
    <t>PETE2179</t>
  </si>
  <si>
    <t>Sample Stoke Captains Tour</t>
  </si>
  <si>
    <t>PETE2177</t>
  </si>
  <si>
    <t>Sample KGK</t>
  </si>
  <si>
    <t>PETE2172</t>
  </si>
  <si>
    <t>44697/45814</t>
  </si>
  <si>
    <t>Nairn Team Member</t>
  </si>
  <si>
    <t>41926/45813</t>
  </si>
  <si>
    <t>45103/45806</t>
  </si>
  <si>
    <t>45095/45798</t>
  </si>
  <si>
    <t>40656/10025</t>
  </si>
  <si>
    <t>Blackwell large bag</t>
  </si>
  <si>
    <t>44915/45734</t>
  </si>
  <si>
    <t>40820/45633</t>
  </si>
  <si>
    <t>PETE2187</t>
  </si>
  <si>
    <t>sample Miha Body tec</t>
  </si>
  <si>
    <t>PETE2188</t>
  </si>
  <si>
    <t>Sample Brora small</t>
  </si>
  <si>
    <t>Sample KGK Larger</t>
  </si>
  <si>
    <t>PETE2182</t>
  </si>
  <si>
    <t>Sample Hallamshire 125</t>
  </si>
  <si>
    <t>PETE2183</t>
  </si>
  <si>
    <t>44860/45692</t>
  </si>
  <si>
    <t>44889/45680</t>
  </si>
  <si>
    <t>Manuka Doctor</t>
  </si>
  <si>
    <t>Pure Retirement</t>
  </si>
  <si>
    <t>44670/45865</t>
  </si>
  <si>
    <t>45129/45902</t>
  </si>
  <si>
    <t>44675/45531</t>
  </si>
  <si>
    <t>44899/45735</t>
  </si>
  <si>
    <t>44901/45693</t>
  </si>
  <si>
    <t>44626/45784</t>
  </si>
  <si>
    <t>37123/45783</t>
  </si>
  <si>
    <t>44866/45663</t>
  </si>
  <si>
    <t>44881/45664</t>
  </si>
  <si>
    <t>44304/45742</t>
  </si>
  <si>
    <t>45134/45890</t>
  </si>
  <si>
    <t>Ryder Cup</t>
  </si>
  <si>
    <t>PETE2189</t>
  </si>
  <si>
    <t>Sample Crail Golf</t>
  </si>
  <si>
    <t>44412/45721</t>
  </si>
  <si>
    <t>44690/45564</t>
  </si>
  <si>
    <t>sample the cranks</t>
  </si>
  <si>
    <t>PETE2190</t>
  </si>
  <si>
    <t>Sample Simply Golf</t>
  </si>
  <si>
    <t>45022/45840</t>
  </si>
  <si>
    <t>Stoke Park Captains Tour</t>
  </si>
  <si>
    <t>Samples Stoke Park Captains Tour</t>
  </si>
  <si>
    <t>PETE2191</t>
  </si>
  <si>
    <t>Sample DP World</t>
  </si>
  <si>
    <t>PETE2192</t>
  </si>
  <si>
    <t>44827/45960</t>
  </si>
  <si>
    <t>Trinity Square</t>
  </si>
  <si>
    <t>41699/45874</t>
  </si>
  <si>
    <t>45001/45743</t>
  </si>
  <si>
    <t>37743/45800</t>
  </si>
  <si>
    <t>PETE2165</t>
  </si>
  <si>
    <t>44574/45873</t>
  </si>
  <si>
    <t>Berkhamsted Captain 21-22</t>
  </si>
  <si>
    <t>45012/45920</t>
  </si>
  <si>
    <t>44814/45925</t>
  </si>
  <si>
    <t>45482/46006</t>
  </si>
  <si>
    <t>45172/45940</t>
  </si>
  <si>
    <t>PETE297</t>
  </si>
  <si>
    <t>38559/45815</t>
  </si>
  <si>
    <t>Alfred Dunhill Links</t>
  </si>
  <si>
    <t>44623/45499</t>
  </si>
  <si>
    <t>44918/45787</t>
  </si>
  <si>
    <t>45420/45974</t>
  </si>
  <si>
    <t>45298/45951</t>
  </si>
  <si>
    <t>44662/45901</t>
  </si>
  <si>
    <t>West One</t>
  </si>
  <si>
    <t>44826/45665</t>
  </si>
  <si>
    <t>44949/45725</t>
  </si>
  <si>
    <t>45063/45938</t>
  </si>
  <si>
    <t>45062/45937</t>
  </si>
  <si>
    <t>PETE2184</t>
  </si>
  <si>
    <t>45132/45881</t>
  </si>
  <si>
    <t>Team Goodwood</t>
  </si>
  <si>
    <t>44290/45223</t>
  </si>
  <si>
    <t>Swinley Forest Pocket</t>
  </si>
  <si>
    <t>44954/45856</t>
  </si>
  <si>
    <t>37556/45655</t>
  </si>
  <si>
    <t>34485/10015</t>
  </si>
  <si>
    <t>44952/45723</t>
  </si>
  <si>
    <t>PETE2176</t>
  </si>
  <si>
    <t>Highlands PRO AM 2021</t>
  </si>
  <si>
    <t>38559/45998</t>
  </si>
  <si>
    <t>42218/45823</t>
  </si>
  <si>
    <t>45006/45915</t>
  </si>
  <si>
    <t>JSW</t>
  </si>
  <si>
    <t>41339/45835</t>
  </si>
  <si>
    <t>44897/45836</t>
  </si>
  <si>
    <t>44297/45304</t>
  </si>
  <si>
    <t>45309/45950</t>
  </si>
  <si>
    <t>44778/45838</t>
  </si>
  <si>
    <t>45422/46007</t>
  </si>
  <si>
    <t>44538/45957</t>
  </si>
  <si>
    <t>PETE2153</t>
  </si>
  <si>
    <t>Golf Ireland</t>
  </si>
  <si>
    <t>PETE2193</t>
  </si>
  <si>
    <t>Sample Burtonian</t>
  </si>
  <si>
    <t>44679/45659</t>
  </si>
  <si>
    <t>44679/45546</t>
  </si>
  <si>
    <t>41624/45824</t>
  </si>
  <si>
    <t>45197/45905</t>
  </si>
  <si>
    <t>45112/45832</t>
  </si>
  <si>
    <t>42393/45837</t>
  </si>
  <si>
    <t>44843/45656</t>
  </si>
  <si>
    <t>PETE302</t>
  </si>
  <si>
    <t>45542/46022</t>
  </si>
  <si>
    <t>Alfred Dunhill Links Championship</t>
  </si>
  <si>
    <t>44766/45676</t>
  </si>
  <si>
    <t>Aldeburgh</t>
  </si>
  <si>
    <t>35269/42334</t>
  </si>
  <si>
    <t>45529/46017</t>
  </si>
  <si>
    <t>45589/46040</t>
  </si>
  <si>
    <t>45587/46038</t>
  </si>
  <si>
    <t>45588/46039</t>
  </si>
  <si>
    <t>45386/45968</t>
  </si>
  <si>
    <t>45113/45829</t>
  </si>
  <si>
    <t>45007/45851</t>
  </si>
  <si>
    <t>45007/45757</t>
  </si>
  <si>
    <t>45286/45946</t>
  </si>
  <si>
    <t>41613/45875</t>
  </si>
  <si>
    <t>S&amp;G Dots</t>
  </si>
  <si>
    <t>45200/45918</t>
  </si>
  <si>
    <t>42037/45841</t>
  </si>
  <si>
    <t>Joyenval</t>
  </si>
  <si>
    <t>41274/45830</t>
  </si>
  <si>
    <t>45159/45922</t>
  </si>
  <si>
    <t>45147/45903</t>
  </si>
  <si>
    <t>Rye Shield</t>
  </si>
  <si>
    <t>45292/46002</t>
  </si>
  <si>
    <t>44886/45939</t>
  </si>
  <si>
    <t>R&amp;A Shield</t>
  </si>
  <si>
    <t>36879/45852</t>
  </si>
  <si>
    <t>PETE861</t>
  </si>
  <si>
    <t>45097/45790</t>
  </si>
  <si>
    <t>Connoisseur</t>
  </si>
  <si>
    <t>40677/45850</t>
  </si>
  <si>
    <t>44648/45525</t>
  </si>
  <si>
    <t>45729/46104</t>
  </si>
  <si>
    <t>45686/46074</t>
  </si>
  <si>
    <t>PETE1799</t>
  </si>
  <si>
    <t>JR Rose</t>
  </si>
  <si>
    <t>45705/46109</t>
  </si>
  <si>
    <t>45684/46071</t>
  </si>
  <si>
    <t>37852/43712</t>
  </si>
  <si>
    <t>37852/45246</t>
  </si>
  <si>
    <t>45679/46082</t>
  </si>
  <si>
    <t>45662/46060</t>
  </si>
  <si>
    <t>45346/46035</t>
  </si>
  <si>
    <t>44486/45822</t>
  </si>
  <si>
    <t>37852/45820</t>
  </si>
  <si>
    <t>44325/46108</t>
  </si>
  <si>
    <t>39353/45834</t>
  </si>
  <si>
    <t>45346/45958</t>
  </si>
  <si>
    <t>36976/45630</t>
  </si>
  <si>
    <t>36978/45632</t>
  </si>
  <si>
    <t>Sample Dunhill Links EZ16</t>
  </si>
  <si>
    <t>44832/45731</t>
  </si>
  <si>
    <t>St Patricks Links Snake</t>
  </si>
  <si>
    <t>45732/46116</t>
  </si>
  <si>
    <t>45733/46117</t>
  </si>
  <si>
    <t>45756/46126</t>
  </si>
  <si>
    <t>45731/46115</t>
  </si>
  <si>
    <t>45766/46139</t>
  </si>
  <si>
    <t>45722/46152</t>
  </si>
  <si>
    <t>45772/46160</t>
  </si>
  <si>
    <t>45677/46085</t>
  </si>
  <si>
    <t>45693/46078</t>
  </si>
  <si>
    <t>39219/45171</t>
  </si>
  <si>
    <t>45734/46144</t>
  </si>
  <si>
    <t>PETE2194</t>
  </si>
  <si>
    <t>45647/46068</t>
  </si>
  <si>
    <t>41978/45876</t>
  </si>
  <si>
    <t>45473/46036</t>
  </si>
  <si>
    <t>41696/45826</t>
  </si>
  <si>
    <t>44747/45724</t>
  </si>
  <si>
    <t>45648/10196</t>
  </si>
  <si>
    <t>45843/46201</t>
  </si>
  <si>
    <t>41043/45831</t>
  </si>
  <si>
    <t>45071/45788</t>
  </si>
  <si>
    <t>Swinley</t>
  </si>
  <si>
    <t>45072/45789</t>
  </si>
  <si>
    <t>44852/45855</t>
  </si>
  <si>
    <t>PETE1888</t>
  </si>
  <si>
    <t>45060/45864</t>
  </si>
  <si>
    <t>43301/45863</t>
  </si>
  <si>
    <t>37412/46080</t>
  </si>
  <si>
    <t>37411/46079</t>
  </si>
  <si>
    <t>45797/46163</t>
  </si>
  <si>
    <t>PETE2195</t>
  </si>
  <si>
    <t>45167/46161</t>
  </si>
  <si>
    <t>Old Brutonian</t>
  </si>
  <si>
    <t>45617/46048</t>
  </si>
  <si>
    <t>45514/46012</t>
  </si>
  <si>
    <t>45827/46194</t>
  </si>
  <si>
    <t>45825/46192</t>
  </si>
  <si>
    <t>45829/46203</t>
  </si>
  <si>
    <t>45805/46168</t>
  </si>
  <si>
    <t>45702/46107</t>
  </si>
  <si>
    <t>44735/46200</t>
  </si>
  <si>
    <t>44016/46199</t>
  </si>
  <si>
    <t>44956/46024</t>
  </si>
  <si>
    <t>45765/46138</t>
  </si>
  <si>
    <t>45817/46190</t>
  </si>
  <si>
    <t>36977/45631</t>
  </si>
  <si>
    <t>45477/46004</t>
  </si>
  <si>
    <t>45160/46182</t>
  </si>
  <si>
    <t>32863/10031</t>
  </si>
  <si>
    <t>Beaverbrook Detatchable panel</t>
  </si>
  <si>
    <t>44754/46222</t>
  </si>
  <si>
    <t>Hallamshire 125</t>
  </si>
  <si>
    <t>44754/46049</t>
  </si>
  <si>
    <t>44741/45582</t>
  </si>
  <si>
    <t>41171/45839</t>
  </si>
  <si>
    <t>45682/46072</t>
  </si>
  <si>
    <t>45930/46258</t>
  </si>
  <si>
    <t>45427/45981</t>
  </si>
  <si>
    <t>45925/46256</t>
  </si>
  <si>
    <t>43275/45827</t>
  </si>
  <si>
    <t>45907/46239</t>
  </si>
  <si>
    <t>PETE102</t>
  </si>
  <si>
    <t>45158/46010</t>
  </si>
  <si>
    <t>Western Gailes</t>
  </si>
  <si>
    <t>45773/46164</t>
  </si>
  <si>
    <t>38559/46302</t>
  </si>
  <si>
    <t>45162/45906</t>
  </si>
  <si>
    <t>Southport &amp; Ainsdale</t>
  </si>
  <si>
    <t>44950/45828</t>
  </si>
  <si>
    <t>44950/46019</t>
  </si>
  <si>
    <t>PETE2196</t>
  </si>
  <si>
    <t>Sample Cornwall Planning</t>
  </si>
  <si>
    <t>45264/46208</t>
  </si>
  <si>
    <t>45969/46300</t>
  </si>
  <si>
    <t>45968/46299</t>
  </si>
  <si>
    <t>PETE605</t>
  </si>
  <si>
    <t>45751/46128</t>
  </si>
  <si>
    <t>Oxfordshire</t>
  </si>
  <si>
    <t>45501/46023</t>
  </si>
  <si>
    <t>Hankley Common 125</t>
  </si>
  <si>
    <t>36088/10268</t>
  </si>
  <si>
    <t>PETE2185</t>
  </si>
  <si>
    <t>45168/46059</t>
  </si>
  <si>
    <t>The Cranks</t>
  </si>
  <si>
    <t>36086/10221</t>
  </si>
  <si>
    <t>45601/46046</t>
  </si>
  <si>
    <t>45585/46045</t>
  </si>
  <si>
    <t>44463/46087</t>
  </si>
  <si>
    <t>45127/45882</t>
  </si>
  <si>
    <t>44878/46176</t>
  </si>
  <si>
    <t>41489/46181</t>
  </si>
  <si>
    <t>45562/46032</t>
  </si>
  <si>
    <t>40155/46073</t>
  </si>
  <si>
    <t>45123/45921</t>
  </si>
  <si>
    <t>36895/46166</t>
  </si>
  <si>
    <t>45697/46243</t>
  </si>
  <si>
    <t>44889/46177</t>
  </si>
  <si>
    <t>42074/46262</t>
  </si>
  <si>
    <t>44667/46173</t>
  </si>
  <si>
    <t>44677/46175</t>
  </si>
  <si>
    <t>44671/46174</t>
  </si>
  <si>
    <t>40435/46180</t>
  </si>
  <si>
    <t>PETE2200</t>
  </si>
  <si>
    <t>Sample Munster Text</t>
  </si>
  <si>
    <t>PETE2201</t>
  </si>
  <si>
    <t>Sample Luttrellstown</t>
  </si>
  <si>
    <t>45675/46165</t>
  </si>
  <si>
    <t>Ryder Cup Adare 'A'</t>
  </si>
  <si>
    <t>PETE2202</t>
  </si>
  <si>
    <t>Sample The K club</t>
  </si>
  <si>
    <t>43274/46058</t>
  </si>
  <si>
    <t>The Machrie Mens</t>
  </si>
  <si>
    <t>The Machrie Ladies</t>
  </si>
  <si>
    <t>36950/46121</t>
  </si>
  <si>
    <t>44343/46267</t>
  </si>
  <si>
    <t>45855/46209</t>
  </si>
  <si>
    <t>45724/46151</t>
  </si>
  <si>
    <t>45931/46266</t>
  </si>
  <si>
    <t>45872/46213</t>
  </si>
  <si>
    <t>46001/46344</t>
  </si>
  <si>
    <t>46004/46345</t>
  </si>
  <si>
    <t>46013/46354</t>
  </si>
  <si>
    <t>45826/46316</t>
  </si>
  <si>
    <t>45922/46272</t>
  </si>
  <si>
    <t>45475/46086</t>
  </si>
  <si>
    <t>45407/46219</t>
  </si>
  <si>
    <t>45786/46230</t>
  </si>
  <si>
    <t>45905/46231</t>
  </si>
  <si>
    <t>45581/46184</t>
  </si>
  <si>
    <t>45832/46202</t>
  </si>
  <si>
    <t>37291/46133</t>
  </si>
  <si>
    <t>45585/46268</t>
  </si>
  <si>
    <t>44554/46146</t>
  </si>
  <si>
    <t>La Moye</t>
  </si>
  <si>
    <t>45740/46206</t>
  </si>
  <si>
    <t>45742/46123</t>
  </si>
  <si>
    <t>41401/43261</t>
  </si>
  <si>
    <t>45775/46148</t>
  </si>
  <si>
    <t>45777/46149</t>
  </si>
  <si>
    <t>45847/46212</t>
  </si>
  <si>
    <t>45846/46211</t>
  </si>
  <si>
    <t>38152/46259</t>
  </si>
  <si>
    <t>46026/46368</t>
  </si>
  <si>
    <t>45696/46187</t>
  </si>
  <si>
    <t>45996/46337</t>
  </si>
  <si>
    <t>#Team Goodwood</t>
  </si>
  <si>
    <t>45848/46335</t>
  </si>
  <si>
    <t>45874/46336</t>
  </si>
  <si>
    <t>PETE2203</t>
  </si>
  <si>
    <t>sample Wisley 10cm Swan Only</t>
  </si>
  <si>
    <t>PETE2204</t>
  </si>
  <si>
    <t>Sample Dunbarnie</t>
  </si>
  <si>
    <t>39998/46342</t>
  </si>
  <si>
    <t>45675/46150</t>
  </si>
  <si>
    <t>43240/46247</t>
  </si>
  <si>
    <t>45985/46315</t>
  </si>
  <si>
    <t>45848/46313</t>
  </si>
  <si>
    <t>PETE393</t>
  </si>
  <si>
    <t>39257/46248</t>
  </si>
  <si>
    <t>Wisley Bag Panel</t>
  </si>
  <si>
    <t>46002/46334</t>
  </si>
  <si>
    <t>38120/46250</t>
  </si>
  <si>
    <t>34485/10258</t>
  </si>
  <si>
    <t>39029/46260</t>
  </si>
  <si>
    <t>46056/46383</t>
  </si>
  <si>
    <t>39998/46251</t>
  </si>
  <si>
    <t>PETE2210</t>
  </si>
  <si>
    <t>Sample Royal Lytham Reduced</t>
  </si>
  <si>
    <t>46112/46428</t>
  </si>
  <si>
    <t>46134/46439</t>
  </si>
  <si>
    <t>46164/46465</t>
  </si>
  <si>
    <t>46125/46436</t>
  </si>
  <si>
    <t>36878/46339</t>
  </si>
  <si>
    <t>37411/46343</t>
  </si>
  <si>
    <t>42367/46356</t>
  </si>
  <si>
    <t>36972/46355</t>
  </si>
  <si>
    <t>46048/46382</t>
  </si>
  <si>
    <t>46080/46396</t>
  </si>
  <si>
    <t>46100/46408</t>
  </si>
  <si>
    <t>46090/46407</t>
  </si>
  <si>
    <t>46140/46444</t>
  </si>
  <si>
    <t>46141/46445</t>
  </si>
  <si>
    <t>46144/46448</t>
  </si>
  <si>
    <t>46145/46449</t>
  </si>
  <si>
    <t>46021/46364</t>
  </si>
  <si>
    <t>45344/46401</t>
  </si>
  <si>
    <t>Cornwall Planning</t>
  </si>
  <si>
    <t>PETE2206</t>
  </si>
  <si>
    <t>Sample Saudi 1</t>
  </si>
  <si>
    <t>PETE2207</t>
  </si>
  <si>
    <t>Sample Saudi 2</t>
  </si>
  <si>
    <t>PETE2208</t>
  </si>
  <si>
    <t>Sample Saudi 3</t>
  </si>
  <si>
    <t>PETE2209</t>
  </si>
  <si>
    <t>Sample Saudi 4</t>
  </si>
  <si>
    <t>PETE2211</t>
  </si>
  <si>
    <t>Sample PGA Sweden National</t>
  </si>
  <si>
    <t>PETE2212</t>
  </si>
  <si>
    <t>Sample Clubs Away</t>
  </si>
  <si>
    <t>PETE2213</t>
  </si>
  <si>
    <t>Sample Portstewart Proshop</t>
  </si>
  <si>
    <t>45862/46509</t>
  </si>
  <si>
    <t>Sample Dumbarnie Cuff</t>
  </si>
  <si>
    <t>PETE2214</t>
  </si>
  <si>
    <t>Sample Dundalk</t>
  </si>
  <si>
    <t>45998/46473</t>
  </si>
  <si>
    <t>Aramco</t>
  </si>
  <si>
    <t>Public Investment fund</t>
  </si>
  <si>
    <t>PETE2216</t>
  </si>
  <si>
    <t>46197/46516</t>
  </si>
  <si>
    <t>Co. Sligo Captain 2022</t>
  </si>
  <si>
    <t>46256/46497</t>
  </si>
  <si>
    <t>46016/46462</t>
  </si>
  <si>
    <t>46122/46479</t>
  </si>
  <si>
    <t>46188/46476</t>
  </si>
  <si>
    <t>46158/46460</t>
  </si>
  <si>
    <t>46171/46483</t>
  </si>
  <si>
    <t>46185/46475</t>
  </si>
  <si>
    <t>PETE648</t>
  </si>
  <si>
    <t>46177/46492</t>
  </si>
  <si>
    <t>The Island</t>
  </si>
  <si>
    <t>45999/46474</t>
  </si>
  <si>
    <t>44386/46502</t>
  </si>
  <si>
    <t>Milton Keynes Hospital</t>
  </si>
  <si>
    <t>43046/45087</t>
  </si>
  <si>
    <t>Luttrellstown</t>
  </si>
  <si>
    <t>45885/46527</t>
  </si>
  <si>
    <t>Miha bodytec</t>
  </si>
  <si>
    <t>46355/46540</t>
  </si>
  <si>
    <t>46215/46532</t>
  </si>
  <si>
    <t>46224/46533</t>
  </si>
  <si>
    <t>150th StAndrews</t>
  </si>
  <si>
    <t>St Andrews Text</t>
  </si>
  <si>
    <t>40241/46579</t>
  </si>
  <si>
    <t>45650/46538</t>
  </si>
  <si>
    <t>45820/46578</t>
  </si>
  <si>
    <t>Rely On Nutec</t>
  </si>
  <si>
    <t>46302/46575</t>
  </si>
  <si>
    <t>PET2100</t>
  </si>
  <si>
    <t>DP World</t>
  </si>
  <si>
    <t>Aurae</t>
  </si>
  <si>
    <t>PETE2221</t>
  </si>
  <si>
    <t>Sample North V South</t>
  </si>
  <si>
    <t>PETE2218</t>
  </si>
  <si>
    <t>Sample Cambridge Lion</t>
  </si>
  <si>
    <t>PETE2219</t>
  </si>
  <si>
    <t>Sample Cambridge Shield</t>
  </si>
  <si>
    <t>PETE2222</t>
  </si>
  <si>
    <t>Sample The Open St Andrews</t>
  </si>
  <si>
    <t>PETE2223</t>
  </si>
  <si>
    <t>46440/46581</t>
  </si>
  <si>
    <t>45417/46586</t>
  </si>
  <si>
    <t>46402/46591</t>
  </si>
  <si>
    <t>43259/46585</t>
  </si>
  <si>
    <t>46458/46598</t>
  </si>
  <si>
    <t>North Vs South</t>
  </si>
  <si>
    <t>46457/46592</t>
  </si>
  <si>
    <t>PETE2199</t>
  </si>
  <si>
    <t>45954/46287</t>
  </si>
  <si>
    <t>Tralee Lady Captain 2022</t>
  </si>
  <si>
    <t>PETE2198</t>
  </si>
  <si>
    <t>Tralee Lady Junior Foursomes</t>
  </si>
  <si>
    <t>West Munster Champions 2021</t>
  </si>
  <si>
    <t>46551/46607</t>
  </si>
  <si>
    <t>46600/46628</t>
  </si>
  <si>
    <t>46651/46654</t>
  </si>
  <si>
    <t>46645/46646</t>
  </si>
  <si>
    <t>PETE2215</t>
  </si>
  <si>
    <t>Captain 2022</t>
  </si>
  <si>
    <t>PETE2228</t>
  </si>
  <si>
    <t>President 2022</t>
  </si>
  <si>
    <t>46167/46652</t>
  </si>
  <si>
    <t>Clubsaway</t>
  </si>
  <si>
    <t>46632/46647</t>
  </si>
  <si>
    <t>46714/46665</t>
  </si>
  <si>
    <t>46748/46689</t>
  </si>
  <si>
    <t>46693/46669</t>
  </si>
  <si>
    <t>46692/46668</t>
  </si>
  <si>
    <t>46536/46677</t>
  </si>
  <si>
    <t>46694/46674</t>
  </si>
  <si>
    <t>46689/46666</t>
  </si>
  <si>
    <t>46554/46673</t>
  </si>
  <si>
    <t>PETE2229</t>
  </si>
  <si>
    <t>Sample Ferndown</t>
  </si>
  <si>
    <t>PETE2230</t>
  </si>
  <si>
    <t>45998/Nopick</t>
  </si>
  <si>
    <t>PIF</t>
  </si>
  <si>
    <t>46768/46703</t>
  </si>
  <si>
    <t>46780/46716</t>
  </si>
  <si>
    <t>46779/46717</t>
  </si>
  <si>
    <t>46671/46719</t>
  </si>
  <si>
    <t>St Andrews Open</t>
  </si>
  <si>
    <t>46447/46698</t>
  </si>
  <si>
    <t>46733/46693</t>
  </si>
  <si>
    <t>PETE925</t>
  </si>
  <si>
    <t>46740/46692</t>
  </si>
  <si>
    <t>46793/46710</t>
  </si>
  <si>
    <t>46815/46723</t>
  </si>
  <si>
    <t>46695/46671</t>
  </si>
  <si>
    <t>46807/46727</t>
  </si>
  <si>
    <t>46818/46733</t>
  </si>
  <si>
    <t>46766/46708</t>
  </si>
  <si>
    <t>44965/46691</t>
  </si>
  <si>
    <t>45880/46694</t>
  </si>
  <si>
    <t>45882/46777</t>
  </si>
  <si>
    <t>46802/46713</t>
  </si>
  <si>
    <t>44626/46756</t>
  </si>
  <si>
    <t>45793/46695</t>
  </si>
  <si>
    <t>44762/46760</t>
  </si>
  <si>
    <t>46440/46759</t>
  </si>
  <si>
    <t>45777/46758</t>
  </si>
  <si>
    <t>45791/46761</t>
  </si>
  <si>
    <t>46821/46738</t>
  </si>
  <si>
    <t>46817/46721</t>
  </si>
  <si>
    <t>PETE1313</t>
  </si>
  <si>
    <t>46820/46799</t>
  </si>
  <si>
    <t>Path Recruitment</t>
  </si>
  <si>
    <t>42411/46754</t>
  </si>
  <si>
    <t>46829/46753</t>
  </si>
  <si>
    <t>44394/46762</t>
  </si>
  <si>
    <t>46022/46766</t>
  </si>
  <si>
    <t>43950/46711</t>
  </si>
  <si>
    <t>45174/46772</t>
  </si>
  <si>
    <t>44968/46765</t>
  </si>
  <si>
    <t>46130/46769</t>
  </si>
  <si>
    <t>46323/46757</t>
  </si>
  <si>
    <t>42411/46831</t>
  </si>
  <si>
    <t>45617/46839</t>
  </si>
  <si>
    <t>45478/46763</t>
  </si>
  <si>
    <t>PETE2231</t>
  </si>
  <si>
    <t>46859/46856</t>
  </si>
  <si>
    <t>Babble</t>
  </si>
  <si>
    <t>46402/46838</t>
  </si>
  <si>
    <t>46031/46770</t>
  </si>
  <si>
    <t>46348/46773</t>
  </si>
  <si>
    <t>46522/46697</t>
  </si>
  <si>
    <t>46252/46764</t>
  </si>
  <si>
    <t>R&amp;A St Andrews Shield</t>
  </si>
  <si>
    <t>46933/46855</t>
  </si>
  <si>
    <t>44944/46797</t>
  </si>
  <si>
    <t>46238/46786</t>
  </si>
  <si>
    <t>46887/46817</t>
  </si>
  <si>
    <t>46554/46775</t>
  </si>
  <si>
    <t>46977/46884</t>
  </si>
  <si>
    <t>45165/46788</t>
  </si>
  <si>
    <t>44596/46833</t>
  </si>
  <si>
    <t>38155/46794</t>
  </si>
  <si>
    <t>PETE1760</t>
  </si>
  <si>
    <t>46931/46858</t>
  </si>
  <si>
    <t>46551/46789</t>
  </si>
  <si>
    <t>46168/46881</t>
  </si>
  <si>
    <t>46535/46787</t>
  </si>
  <si>
    <t>46077/46785</t>
  </si>
  <si>
    <t>46512/46767</t>
  </si>
  <si>
    <t>43943/46834</t>
  </si>
  <si>
    <t>45820/46792</t>
  </si>
  <si>
    <t>PETE202</t>
  </si>
  <si>
    <t>46835/46888</t>
  </si>
  <si>
    <t>Richmond</t>
  </si>
  <si>
    <t>44302/46849</t>
  </si>
  <si>
    <t>46982/46892</t>
  </si>
  <si>
    <t>PETE2235</t>
  </si>
  <si>
    <t xml:space="preserve">Sample Djursholms GC </t>
  </si>
  <si>
    <t>PETE2236</t>
  </si>
  <si>
    <t>Sample Bolton</t>
  </si>
  <si>
    <t>PETE2237</t>
  </si>
  <si>
    <t>Sample Chart Hill Text</t>
  </si>
  <si>
    <t>PETE2239</t>
  </si>
  <si>
    <t>Sample Rosapenna</t>
  </si>
  <si>
    <t>Rebag</t>
  </si>
  <si>
    <t>rebag</t>
  </si>
  <si>
    <t>REBAG 47 items</t>
  </si>
  <si>
    <t>46917/46852</t>
  </si>
  <si>
    <t>Rewaterproof</t>
  </si>
  <si>
    <t>44699/46796</t>
  </si>
  <si>
    <t>45943/46774</t>
  </si>
  <si>
    <t>46987/46890</t>
  </si>
  <si>
    <t>43662/46836</t>
  </si>
  <si>
    <t>46989/46894</t>
  </si>
  <si>
    <t>46994/46893</t>
  </si>
  <si>
    <t>46938/46865</t>
  </si>
  <si>
    <t>PETE2240</t>
  </si>
  <si>
    <t>Sample Fortinet</t>
  </si>
  <si>
    <t>PETE2241</t>
  </si>
  <si>
    <t>Sample USP</t>
  </si>
  <si>
    <t>46834/46778</t>
  </si>
  <si>
    <t>46834/46829</t>
  </si>
  <si>
    <t>46015/46837</t>
  </si>
  <si>
    <t>46848/46889</t>
  </si>
  <si>
    <t>39491/46882</t>
  </si>
  <si>
    <t>36978/46936</t>
  </si>
  <si>
    <t>45880/46937</t>
  </si>
  <si>
    <t>45881/46938</t>
  </si>
  <si>
    <t>46988/46923</t>
  </si>
  <si>
    <t>47071/46939</t>
  </si>
  <si>
    <t>Valderrama Text</t>
  </si>
  <si>
    <t>46901/46835</t>
  </si>
  <si>
    <t>46882/46818</t>
  </si>
  <si>
    <t>45630/46949</t>
  </si>
  <si>
    <t>39998/46843</t>
  </si>
  <si>
    <t>47259/46986</t>
  </si>
  <si>
    <t>46944/46861</t>
  </si>
  <si>
    <t>Rosapenna Snake</t>
  </si>
  <si>
    <t>Rosapenna R and Date</t>
  </si>
  <si>
    <t>47117/46973</t>
  </si>
  <si>
    <t>46324/46999</t>
  </si>
  <si>
    <t>47184/46996</t>
  </si>
  <si>
    <t>47131/46987</t>
  </si>
  <si>
    <t>46944/47000</t>
  </si>
  <si>
    <t>46961/46875</t>
  </si>
  <si>
    <t>46835/47003</t>
  </si>
  <si>
    <t>46990/46891</t>
  </si>
  <si>
    <t>46603/46793</t>
  </si>
  <si>
    <t>46947/46964</t>
  </si>
  <si>
    <t>FORTINET</t>
  </si>
  <si>
    <t>USP</t>
  </si>
  <si>
    <t>37356/46927</t>
  </si>
  <si>
    <t>PM Ladies Tour Logo Text</t>
  </si>
  <si>
    <t>PETE1653</t>
  </si>
  <si>
    <t>Dallah</t>
  </si>
  <si>
    <t>45082/46995</t>
  </si>
  <si>
    <t>46577/46768</t>
  </si>
  <si>
    <t>46035/47010</t>
  </si>
  <si>
    <t>46924/46931</t>
  </si>
  <si>
    <t>REproof</t>
  </si>
  <si>
    <t>47221/47022</t>
  </si>
  <si>
    <t>47214/47017</t>
  </si>
  <si>
    <t>47123/10673</t>
  </si>
  <si>
    <t>47121/10675</t>
  </si>
  <si>
    <t>47225/47021</t>
  </si>
  <si>
    <t>47226/47020</t>
  </si>
  <si>
    <t>PETE2242</t>
  </si>
  <si>
    <t>Sample Chelmsford</t>
  </si>
  <si>
    <t>47254/47042</t>
  </si>
  <si>
    <t>Rebagging</t>
  </si>
  <si>
    <t>Rebagging x224</t>
  </si>
  <si>
    <t>46837/47040</t>
  </si>
  <si>
    <t>Facilities Text</t>
  </si>
  <si>
    <t>PETE2244</t>
  </si>
  <si>
    <t>Sample Essendon</t>
  </si>
  <si>
    <t>PETE2245</t>
  </si>
  <si>
    <t>PETE2243</t>
  </si>
  <si>
    <t>Sample RAA02 St Andrews Open</t>
  </si>
  <si>
    <t>43242/47038</t>
  </si>
  <si>
    <t>PETE2246</t>
  </si>
  <si>
    <t>Sample Portsalon</t>
  </si>
  <si>
    <t>47279/47060</t>
  </si>
  <si>
    <t>47280/47061</t>
  </si>
  <si>
    <t>45746/47057</t>
  </si>
  <si>
    <t>47255/47058</t>
  </si>
  <si>
    <t>Simply Golf</t>
  </si>
  <si>
    <t>PETE2249</t>
  </si>
  <si>
    <t>47215/47072</t>
  </si>
  <si>
    <t>PETE1817</t>
  </si>
  <si>
    <t>46894/47068</t>
  </si>
  <si>
    <t>Cookie Jar Blackwell</t>
  </si>
  <si>
    <t>47297/47069</t>
  </si>
  <si>
    <t>43274/47070</t>
  </si>
  <si>
    <t>PETE1629</t>
  </si>
  <si>
    <t>47308/47087</t>
  </si>
  <si>
    <t>Sandy Lodge</t>
  </si>
  <si>
    <t>47358/47119</t>
  </si>
  <si>
    <t>PETE2250</t>
  </si>
  <si>
    <t>47260/47065</t>
  </si>
  <si>
    <t>Wolsley Polypipe</t>
  </si>
  <si>
    <t>47342/47107</t>
  </si>
  <si>
    <t>37123/47106</t>
  </si>
  <si>
    <t>47277/47108</t>
  </si>
  <si>
    <t>Pete2251</t>
  </si>
  <si>
    <t>Mens Captain 20/21</t>
  </si>
  <si>
    <t>Sample Wolseley Polypipe</t>
  </si>
  <si>
    <t>47341/47101</t>
  </si>
  <si>
    <t>47269/47081</t>
  </si>
  <si>
    <t>47311/47091</t>
  </si>
  <si>
    <t>47316/47078</t>
  </si>
  <si>
    <t>46738/47125</t>
  </si>
  <si>
    <t>PETE2224</t>
  </si>
  <si>
    <t>47251/47157</t>
  </si>
  <si>
    <t>Ardfin</t>
  </si>
  <si>
    <t>47251/47132</t>
  </si>
  <si>
    <t>46857/47131</t>
  </si>
  <si>
    <t>46503/47039</t>
  </si>
  <si>
    <t>46191/47158</t>
  </si>
  <si>
    <t>46788/47162</t>
  </si>
  <si>
    <t>47274/47159</t>
  </si>
  <si>
    <t>44166/47163</t>
  </si>
  <si>
    <t>Sample Royal Aberdeen</t>
  </si>
  <si>
    <t>PETE2253</t>
  </si>
  <si>
    <t>Sample Royal Aberdeen Members</t>
  </si>
  <si>
    <t>PETE2256</t>
  </si>
  <si>
    <t>Sample Solheim Cup</t>
  </si>
  <si>
    <t>PETE2257</t>
  </si>
  <si>
    <t>PETE2254</t>
  </si>
  <si>
    <t>Sample EU &amp; USA Flags</t>
  </si>
  <si>
    <t>47353/47224</t>
  </si>
  <si>
    <t>46884/47225</t>
  </si>
  <si>
    <t>45993/47217</t>
  </si>
  <si>
    <t>47429/47167</t>
  </si>
  <si>
    <t>44830/47228</t>
  </si>
  <si>
    <t>45877/47229</t>
  </si>
  <si>
    <t>46928/47222</t>
  </si>
  <si>
    <t>45341/47223</t>
  </si>
  <si>
    <t>45753/47242</t>
  </si>
  <si>
    <t>47350/47127</t>
  </si>
  <si>
    <t>USA and EU Flags</t>
  </si>
  <si>
    <t>46924/47276</t>
  </si>
  <si>
    <t>PETE2258</t>
  </si>
  <si>
    <t>Sample Royal Dornoch Custom</t>
  </si>
  <si>
    <t>PETE2259</t>
  </si>
  <si>
    <t>Sample Saudi</t>
  </si>
  <si>
    <t>45876/47262</t>
  </si>
  <si>
    <t>47536/47290</t>
  </si>
  <si>
    <t>PETE1660</t>
  </si>
  <si>
    <t>Saudi Golf Federation</t>
  </si>
  <si>
    <t>Saudi Open</t>
  </si>
  <si>
    <t>47649/47341</t>
  </si>
  <si>
    <t>47543/47308</t>
  </si>
  <si>
    <t>46940/47293</t>
  </si>
  <si>
    <t>47555/47272</t>
  </si>
  <si>
    <t>46657/47338</t>
  </si>
  <si>
    <t>39491/47294</t>
  </si>
  <si>
    <t>45296/47259</t>
  </si>
  <si>
    <t>45630/47295</t>
  </si>
  <si>
    <t>47584/47312</t>
  </si>
  <si>
    <t>47662/47339</t>
  </si>
  <si>
    <t>PETE2262</t>
  </si>
  <si>
    <t>Sample Cruit Island</t>
  </si>
  <si>
    <t>PETE2263</t>
  </si>
  <si>
    <t>Sample K Club</t>
  </si>
  <si>
    <t>PETE20</t>
  </si>
  <si>
    <t>47436/47409</t>
  </si>
  <si>
    <t>Cambridge Uni Shield</t>
  </si>
  <si>
    <t>PETE1421</t>
  </si>
  <si>
    <t>47750/47424</t>
  </si>
  <si>
    <t>Ryder Cup Marco Simone Applique</t>
  </si>
  <si>
    <t>47728/47410</t>
  </si>
  <si>
    <t>47310/47079</t>
  </si>
  <si>
    <t>47754/47416</t>
  </si>
  <si>
    <t>47772/47425</t>
  </si>
  <si>
    <t>Cruit Island</t>
  </si>
  <si>
    <t>47751/47417</t>
  </si>
  <si>
    <t>47753/47418</t>
  </si>
  <si>
    <t>47647/47391</t>
  </si>
  <si>
    <t>47713/47395</t>
  </si>
  <si>
    <t>47712/47396</t>
  </si>
  <si>
    <t>47699/47387</t>
  </si>
  <si>
    <t>47700/47389</t>
  </si>
  <si>
    <t>47704/47388</t>
  </si>
  <si>
    <t>47659/47340</t>
  </si>
  <si>
    <t>44676/47415</t>
  </si>
  <si>
    <t>47711/47412</t>
  </si>
  <si>
    <t>PETE2265</t>
  </si>
  <si>
    <t>sample Vincents Crown</t>
  </si>
  <si>
    <t>PETE2266</t>
  </si>
  <si>
    <t>sample Discovery Land</t>
  </si>
  <si>
    <t>PETE2267</t>
  </si>
  <si>
    <t>PETE2268</t>
  </si>
  <si>
    <t>sample Golftraveller</t>
  </si>
  <si>
    <t>PETE2269</t>
  </si>
  <si>
    <t>sample Sportstravelgroup</t>
  </si>
  <si>
    <t>47810/?</t>
  </si>
  <si>
    <t>Golf Traveller</t>
  </si>
  <si>
    <t>SportsTravel Group</t>
  </si>
  <si>
    <t>47787/47442</t>
  </si>
  <si>
    <t>47616/47426</t>
  </si>
  <si>
    <t>47495/47459</t>
  </si>
  <si>
    <t>Royal Dornoch Mobiley</t>
  </si>
  <si>
    <t>PETE2233</t>
  </si>
  <si>
    <t>46851/46743</t>
  </si>
  <si>
    <t>Chelmsford Shield</t>
  </si>
  <si>
    <t>Sample 150th Commemorative Open</t>
  </si>
  <si>
    <t>RAA29</t>
  </si>
  <si>
    <t>Sample St Andrews 150th</t>
  </si>
  <si>
    <t>Sample The open Small</t>
  </si>
  <si>
    <t>47738/47411</t>
  </si>
  <si>
    <t>47914/47546</t>
  </si>
  <si>
    <t>47766/47428</t>
  </si>
  <si>
    <t>47537/47258</t>
  </si>
  <si>
    <t>PETE2264</t>
  </si>
  <si>
    <t>46892/47404</t>
  </si>
  <si>
    <t>Waterville "Lady President"</t>
  </si>
  <si>
    <t>PETE2260</t>
  </si>
  <si>
    <t>47535/47257</t>
  </si>
  <si>
    <t>Waterville "Thomas"</t>
  </si>
  <si>
    <t>PETE2270</t>
  </si>
  <si>
    <t>47788/47436</t>
  </si>
  <si>
    <t>Hallamshire Captain 2022</t>
  </si>
  <si>
    <t>47059/46930</t>
  </si>
  <si>
    <t>Bolton Shield</t>
  </si>
  <si>
    <t>47861/47498</t>
  </si>
  <si>
    <t>46724/46680</t>
  </si>
  <si>
    <t>The K Club 1832</t>
  </si>
  <si>
    <t>47856/47549</t>
  </si>
  <si>
    <t>47799/47460</t>
  </si>
  <si>
    <t>47939/47582</t>
  </si>
  <si>
    <t>PETE2252</t>
  </si>
  <si>
    <t>47966/47583</t>
  </si>
  <si>
    <t>Dundalk Captain 2022</t>
  </si>
  <si>
    <t>45746/47601</t>
  </si>
  <si>
    <t>45753/47595</t>
  </si>
  <si>
    <t>47948/47584</t>
  </si>
  <si>
    <t>47985/47604</t>
  </si>
  <si>
    <t>47983/47606</t>
  </si>
  <si>
    <t>41280/47594</t>
  </si>
  <si>
    <t>48046/47642</t>
  </si>
  <si>
    <t>48000/47638</t>
  </si>
  <si>
    <t>47935/47624</t>
  </si>
  <si>
    <t>48002/47626</t>
  </si>
  <si>
    <t>48026/47623</t>
  </si>
  <si>
    <t>47323/47654</t>
  </si>
  <si>
    <t>48082/47656</t>
  </si>
  <si>
    <t>48087/47666</t>
  </si>
  <si>
    <t>Ferndown 1913</t>
  </si>
  <si>
    <t>46657/47602</t>
  </si>
  <si>
    <t>48105/47677</t>
  </si>
  <si>
    <t>48106/47678</t>
  </si>
  <si>
    <t>37015/47589</t>
  </si>
  <si>
    <t>37058/47586</t>
  </si>
  <si>
    <t>36977/47587</t>
  </si>
  <si>
    <t>36978/47588</t>
  </si>
  <si>
    <t>36932/47590</t>
  </si>
  <si>
    <t>36974/47599</t>
  </si>
  <si>
    <t>39998/47596</t>
  </si>
  <si>
    <t>48122/47691</t>
  </si>
  <si>
    <t>48112/47687</t>
  </si>
  <si>
    <t>Royal Aberdeen Members</t>
  </si>
  <si>
    <t>48119/47692</t>
  </si>
  <si>
    <t>37291/47698</t>
  </si>
  <si>
    <t>48128/47709</t>
  </si>
  <si>
    <t>36567/47724</t>
  </si>
  <si>
    <t>48120/47699</t>
  </si>
  <si>
    <t>45746/47717</t>
  </si>
  <si>
    <t>46347/47707</t>
  </si>
  <si>
    <t>48129/47712</t>
  </si>
  <si>
    <t>48118/47696</t>
  </si>
  <si>
    <t>36976/47704</t>
  </si>
  <si>
    <t>48161/47728</t>
  </si>
  <si>
    <t>36974/47716</t>
  </si>
  <si>
    <t>37124/47697</t>
  </si>
  <si>
    <t>39998/47715</t>
  </si>
  <si>
    <t>36895/47703</t>
  </si>
  <si>
    <t>48164/47725</t>
  </si>
  <si>
    <t>48275/47825</t>
  </si>
  <si>
    <t>PETE2279</t>
  </si>
  <si>
    <t>48209/47828</t>
  </si>
  <si>
    <t>Enniscrone Captain 2022</t>
  </si>
  <si>
    <t>PETE2280</t>
  </si>
  <si>
    <t>Enniscrone President 2022</t>
  </si>
  <si>
    <t>PETE2281</t>
  </si>
  <si>
    <t>Enniscrone Vice Captain 2022</t>
  </si>
  <si>
    <t>39998/47700</t>
  </si>
  <si>
    <t>47640/47713</t>
  </si>
  <si>
    <t>47740/47774</t>
  </si>
  <si>
    <t>48131/47859</t>
  </si>
  <si>
    <t>48311/47852</t>
  </si>
  <si>
    <t>48276/47851</t>
  </si>
  <si>
    <t>48347/47857</t>
  </si>
  <si>
    <t>47800/47695</t>
  </si>
  <si>
    <t>PETE186</t>
  </si>
  <si>
    <t>McMunns of Ballybunion</t>
  </si>
  <si>
    <t>48212/47858</t>
  </si>
  <si>
    <t>48152/47727</t>
  </si>
  <si>
    <t>PETE2284</t>
  </si>
  <si>
    <t>FORE Business Members Champion</t>
  </si>
  <si>
    <t>PETE2285</t>
  </si>
  <si>
    <t>Fore Business European Champion</t>
  </si>
  <si>
    <t>PETE2293</t>
  </si>
  <si>
    <t>T Bug</t>
  </si>
  <si>
    <t>48389/47881</t>
  </si>
  <si>
    <t>48392/47894</t>
  </si>
  <si>
    <t>45082/47870</t>
  </si>
  <si>
    <t>48277/47871</t>
  </si>
  <si>
    <t>47586/47879</t>
  </si>
  <si>
    <t>PETE2296</t>
  </si>
  <si>
    <t>48397/47880</t>
  </si>
  <si>
    <t>Lady Captain 2022</t>
  </si>
  <si>
    <t>47461/47897</t>
  </si>
  <si>
    <t>PETE2220</t>
  </si>
  <si>
    <t>47932/47892</t>
  </si>
  <si>
    <t>Wisley Small logo</t>
  </si>
  <si>
    <t>48473/47942</t>
  </si>
  <si>
    <t>48454/47939</t>
  </si>
  <si>
    <t>PETEPRT</t>
  </si>
  <si>
    <t>48471/47952</t>
  </si>
  <si>
    <t>Misc Print</t>
  </si>
  <si>
    <t>48539/47998</t>
  </si>
  <si>
    <t>48491/47957</t>
  </si>
  <si>
    <t>45993/47962</t>
  </si>
  <si>
    <t>48114/48029</t>
  </si>
  <si>
    <t>PETE2297</t>
  </si>
  <si>
    <t>Russell Anderson Foundation</t>
  </si>
  <si>
    <t>48114/48006</t>
  </si>
  <si>
    <t>47821/48017</t>
  </si>
  <si>
    <t>48562/48021</t>
  </si>
  <si>
    <t>48613/48068</t>
  </si>
  <si>
    <t>PETE985</t>
  </si>
  <si>
    <t>Odyssey</t>
  </si>
  <si>
    <t>36847/48023</t>
  </si>
  <si>
    <t>48877/48332</t>
  </si>
  <si>
    <t>45753/48030</t>
  </si>
  <si>
    <t>48372/48330</t>
  </si>
  <si>
    <t>36974/48039</t>
  </si>
  <si>
    <t>48553/48031</t>
  </si>
  <si>
    <t>48614/48066</t>
  </si>
  <si>
    <t>48606/48091</t>
  </si>
  <si>
    <t>46851/48020</t>
  </si>
  <si>
    <t>46779/48025</t>
  </si>
  <si>
    <t>37291/48015</t>
  </si>
  <si>
    <t>48631/48086</t>
  </si>
  <si>
    <t>48162/48085</t>
  </si>
  <si>
    <t>Discovery Land Company</t>
  </si>
  <si>
    <t>PETE2303</t>
  </si>
  <si>
    <t>Sample Taylor Made 30mm</t>
  </si>
  <si>
    <t>PETE2302</t>
  </si>
  <si>
    <t>Sample Royal Dublin Visitors</t>
  </si>
  <si>
    <t>PETE2301</t>
  </si>
  <si>
    <t>Sample Royal Dublin Members</t>
  </si>
  <si>
    <t>PETE2300</t>
  </si>
  <si>
    <t>Sample County Sligo Visitors</t>
  </si>
  <si>
    <t>PETE2299</t>
  </si>
  <si>
    <t>Sample County Sligo Members</t>
  </si>
  <si>
    <t>46858/48040</t>
  </si>
  <si>
    <t>36853/48044</t>
  </si>
  <si>
    <t>37086/48014</t>
  </si>
  <si>
    <t>37058/48018</t>
  </si>
  <si>
    <t>46781/48026</t>
  </si>
  <si>
    <t>PETE2238</t>
  </si>
  <si>
    <t>45151/48041</t>
  </si>
  <si>
    <t>Dumbarnie Links</t>
  </si>
  <si>
    <t>36836/48012</t>
  </si>
  <si>
    <t>46323/48011</t>
  </si>
  <si>
    <t>36879/48027</t>
  </si>
  <si>
    <t>48531/48065</t>
  </si>
  <si>
    <t>36907/48016</t>
  </si>
  <si>
    <t>36837/48013</t>
  </si>
  <si>
    <t>PETE2298</t>
  </si>
  <si>
    <t>48093/48081</t>
  </si>
  <si>
    <t>Lemanik</t>
  </si>
  <si>
    <t>PETE2291</t>
  </si>
  <si>
    <t>Fideuram</t>
  </si>
  <si>
    <t>PETE2305</t>
  </si>
  <si>
    <t>Sample Wildernesse text</t>
  </si>
  <si>
    <t>48158/48095</t>
  </si>
  <si>
    <t>48904/48363</t>
  </si>
  <si>
    <t>48587/48090</t>
  </si>
  <si>
    <t>48899/48362</t>
  </si>
  <si>
    <t>48264/48076</t>
  </si>
  <si>
    <t>44166/48404</t>
  </si>
  <si>
    <t>PETE2276</t>
  </si>
  <si>
    <t>48886/48356</t>
  </si>
  <si>
    <t>Ardonagh Group</t>
  </si>
  <si>
    <t>PETE2277</t>
  </si>
  <si>
    <t>Sullivan</t>
  </si>
  <si>
    <t>48967/48417</t>
  </si>
  <si>
    <t>PETE667</t>
  </si>
  <si>
    <t>48494/48373</t>
  </si>
  <si>
    <t>Edinburgh University GC</t>
  </si>
  <si>
    <t>PETE2283</t>
  </si>
  <si>
    <t>48887/48357</t>
  </si>
  <si>
    <t>ARACHAS</t>
  </si>
  <si>
    <t>43405/48399</t>
  </si>
  <si>
    <t>44723/48401</t>
  </si>
  <si>
    <t>PETE2307</t>
  </si>
  <si>
    <t>PETE2308</t>
  </si>
  <si>
    <t>Sample County Sligo Full</t>
  </si>
  <si>
    <t>49061/48558</t>
  </si>
  <si>
    <t>49126/48489</t>
  </si>
  <si>
    <t>49055/48486</t>
  </si>
  <si>
    <t>49057/48487</t>
  </si>
  <si>
    <t>Sample Lindrick Full</t>
  </si>
  <si>
    <t>PETE2306</t>
  </si>
  <si>
    <t>Sample Lindrick members</t>
  </si>
  <si>
    <t>49414/48844</t>
  </si>
  <si>
    <t>46786/48804</t>
  </si>
  <si>
    <t>48985/48807</t>
  </si>
  <si>
    <t>49356/48771</t>
  </si>
  <si>
    <t>47864/48814</t>
  </si>
  <si>
    <t>49316/48741</t>
  </si>
  <si>
    <t>49241/48667</t>
  </si>
  <si>
    <t>48890/48803</t>
  </si>
  <si>
    <t>48329/48811</t>
  </si>
  <si>
    <t>49355/48770</t>
  </si>
  <si>
    <t>49339/48739</t>
  </si>
  <si>
    <t>49100/48559</t>
  </si>
  <si>
    <t>49259/48666</t>
  </si>
  <si>
    <t>36849/48836</t>
  </si>
  <si>
    <t>47939/48815</t>
  </si>
  <si>
    <t>49418/48863</t>
  </si>
  <si>
    <t>49404/48845</t>
  </si>
  <si>
    <t>48372/48861</t>
  </si>
  <si>
    <t>49327/48740</t>
  </si>
  <si>
    <t>48887/48819</t>
  </si>
  <si>
    <t>48886/48884</t>
  </si>
  <si>
    <t>46941/48800</t>
  </si>
  <si>
    <t>PETE1054</t>
  </si>
  <si>
    <t>Club Car</t>
  </si>
  <si>
    <t>47740/48797</t>
  </si>
  <si>
    <t>48895/49076</t>
  </si>
  <si>
    <t>44497/49083</t>
  </si>
  <si>
    <t>44500/49084</t>
  </si>
  <si>
    <t>49725/49137</t>
  </si>
  <si>
    <t>44247/48987</t>
  </si>
  <si>
    <t>43951/48888</t>
  </si>
  <si>
    <t>Marketing</t>
  </si>
  <si>
    <t>49637/49075</t>
  </si>
  <si>
    <t>38151/49114</t>
  </si>
  <si>
    <t>48162/49056</t>
  </si>
  <si>
    <t>49681/49086</t>
  </si>
  <si>
    <t>44509/49097</t>
  </si>
  <si>
    <t>49691/49082</t>
  </si>
  <si>
    <t>46126/48825</t>
  </si>
  <si>
    <t>PETE2261</t>
  </si>
  <si>
    <t>45616/48948</t>
  </si>
  <si>
    <t>Woodhall SPA</t>
  </si>
  <si>
    <t>49499/48950</t>
  </si>
  <si>
    <t>Taylor Made 30mm</t>
  </si>
  <si>
    <t>49645/49054</t>
  </si>
  <si>
    <t>49644/49036</t>
  </si>
  <si>
    <t>49465/48949</t>
  </si>
  <si>
    <t>Lindrick Full</t>
  </si>
  <si>
    <t>Lindrick members</t>
  </si>
  <si>
    <t>PETE2309</t>
  </si>
  <si>
    <t>Sample F&amp;S Tournement 2022</t>
  </si>
  <si>
    <t>PETE2310</t>
  </si>
  <si>
    <t>Sample F&amp;S 2022</t>
  </si>
  <si>
    <t>PETE2311</t>
  </si>
  <si>
    <t>Sample Father &amp; Son Tournement 2022</t>
  </si>
  <si>
    <t>PETE2286</t>
  </si>
  <si>
    <t>47645/47714</t>
  </si>
  <si>
    <t>Tralee Captain 2022</t>
  </si>
  <si>
    <t>PETE2287</t>
  </si>
  <si>
    <t>Tralee President 2022</t>
  </si>
  <si>
    <t>PETE2288</t>
  </si>
  <si>
    <t>Tralee Vice Captain 2022</t>
  </si>
  <si>
    <t>PETE2289</t>
  </si>
  <si>
    <t>Tralee Lady President 2022</t>
  </si>
  <si>
    <t>PETE2290</t>
  </si>
  <si>
    <t>Tralee Lady Vice Captain 2022</t>
  </si>
  <si>
    <t>49678/49127</t>
  </si>
  <si>
    <t>46482/48663</t>
  </si>
  <si>
    <t>150th St Andrews</t>
  </si>
  <si>
    <t>PETE2317</t>
  </si>
  <si>
    <t>Sample Trump Scotland Shield</t>
  </si>
  <si>
    <t>43031/49199</t>
  </si>
  <si>
    <t>45791/49173</t>
  </si>
  <si>
    <t>48163/49183</t>
  </si>
  <si>
    <t>36849/49201</t>
  </si>
  <si>
    <t>PETE2314</t>
  </si>
  <si>
    <t>Sample RS GolfShop.nl</t>
  </si>
  <si>
    <t>PETE2315</t>
  </si>
  <si>
    <t>Sample Seve Golfeenter</t>
  </si>
  <si>
    <t>37857/49182</t>
  </si>
  <si>
    <t>48269/49171</t>
  </si>
  <si>
    <t>44229/49172</t>
  </si>
  <si>
    <t>48278/49181</t>
  </si>
  <si>
    <t>44883/49179</t>
  </si>
  <si>
    <t>47932/49174</t>
  </si>
  <si>
    <t>36884/49202</t>
  </si>
  <si>
    <t>44182/49170</t>
  </si>
  <si>
    <t>49801/49212</t>
  </si>
  <si>
    <t>PETE2313</t>
  </si>
  <si>
    <t>49505/49233</t>
  </si>
  <si>
    <t>NB Pro Shop</t>
  </si>
  <si>
    <t>PETE1885</t>
  </si>
  <si>
    <t>44418/49176</t>
  </si>
  <si>
    <t>Bearwood Lakes Members</t>
  </si>
  <si>
    <t>49848/49253</t>
  </si>
  <si>
    <t>PETE2234</t>
  </si>
  <si>
    <t>49839/49252</t>
  </si>
  <si>
    <t>St Georges Hill Trophy 2022</t>
  </si>
  <si>
    <t>48049/49222</t>
  </si>
  <si>
    <t>49811/49226</t>
  </si>
  <si>
    <t>46466/48662</t>
  </si>
  <si>
    <t>48557/49347</t>
  </si>
  <si>
    <t>48561/49348</t>
  </si>
  <si>
    <t>48564/49349</t>
  </si>
  <si>
    <t>44181/49344</t>
  </si>
  <si>
    <t>47355/49346</t>
  </si>
  <si>
    <t>44183/49345</t>
  </si>
  <si>
    <t>49934/49340</t>
  </si>
  <si>
    <t>49718/49328</t>
  </si>
  <si>
    <t>44696/49311</t>
  </si>
  <si>
    <t>44180/49343</t>
  </si>
  <si>
    <t>49943/49330</t>
  </si>
  <si>
    <t>49941/49335</t>
  </si>
  <si>
    <t>PETE2318</t>
  </si>
  <si>
    <t>Sample OTTO SUENSON</t>
  </si>
  <si>
    <t>Sample Lindrick Full reduced</t>
  </si>
  <si>
    <t>Sample Lindrick members reduced</t>
  </si>
  <si>
    <t>44802/49398</t>
  </si>
  <si>
    <t>50070/49438</t>
  </si>
  <si>
    <t>50072/49440</t>
  </si>
  <si>
    <t>50071/49439</t>
  </si>
  <si>
    <t>50074/49441</t>
  </si>
  <si>
    <t>48566/49432</t>
  </si>
  <si>
    <t>48565/49431</t>
  </si>
  <si>
    <t>48568/49433</t>
  </si>
  <si>
    <t>50026/11401</t>
  </si>
  <si>
    <t>50034/49402</t>
  </si>
  <si>
    <t>PETE1355</t>
  </si>
  <si>
    <t>World Handicap System R+A</t>
  </si>
  <si>
    <t>48278/48809</t>
  </si>
  <si>
    <t>50278/49653</t>
  </si>
  <si>
    <t>44809/49654</t>
  </si>
  <si>
    <t>44809/49623</t>
  </si>
  <si>
    <t>47299/49650</t>
  </si>
  <si>
    <t>50102/49473</t>
  </si>
  <si>
    <t>50101/49474</t>
  </si>
  <si>
    <t>50083/49499</t>
  </si>
  <si>
    <t>50062/49437</t>
  </si>
  <si>
    <t>50049/49400</t>
  </si>
  <si>
    <t>49933/49456</t>
  </si>
  <si>
    <t>OTTO SUENSON</t>
  </si>
  <si>
    <t>PETE2323</t>
  </si>
  <si>
    <t>Sample - Dundalk Leisure Crest</t>
  </si>
  <si>
    <t>Sample - County Sligo Visitors</t>
  </si>
  <si>
    <t>Sample - County Sligo Members</t>
  </si>
  <si>
    <t>PETE2325</t>
  </si>
  <si>
    <t>Sample - Hattie Logo - Royal Liverpool</t>
  </si>
  <si>
    <t>PETE2322</t>
  </si>
  <si>
    <t>Sample - Sapce Executive</t>
  </si>
  <si>
    <t>PETE2319</t>
  </si>
  <si>
    <t>Sample - Glenhawk</t>
  </si>
  <si>
    <t>48003/49651</t>
  </si>
  <si>
    <t>50269/49660</t>
  </si>
  <si>
    <t>50301/49688</t>
  </si>
  <si>
    <t>47377/48798</t>
  </si>
  <si>
    <t>PETE2312</t>
  </si>
  <si>
    <t>49907/49659</t>
  </si>
  <si>
    <t>Sample -Tralee Ship - Full colour</t>
  </si>
  <si>
    <t>PETE628</t>
  </si>
  <si>
    <t>45189/49624</t>
  </si>
  <si>
    <t>Enniscrone</t>
  </si>
  <si>
    <t>43391/49458</t>
  </si>
  <si>
    <t>40241/49442</t>
  </si>
  <si>
    <t>47735/48822</t>
  </si>
  <si>
    <t>46515/49652</t>
  </si>
  <si>
    <t>46553/49658</t>
  </si>
  <si>
    <t>48022/49494</t>
  </si>
  <si>
    <t>PETE809</t>
  </si>
  <si>
    <t>47658/48817</t>
  </si>
  <si>
    <t>Swinley Forest Visitors</t>
  </si>
  <si>
    <t>44830/48816</t>
  </si>
  <si>
    <t>46442/48801</t>
  </si>
  <si>
    <t>50262/?</t>
  </si>
  <si>
    <t>PETE2326</t>
  </si>
  <si>
    <t>Sample 18 Sport Stacked</t>
  </si>
  <si>
    <t>PETE2327</t>
  </si>
  <si>
    <t>Sample 18 Sport linear</t>
  </si>
  <si>
    <t>PETE2328</t>
  </si>
  <si>
    <t>Sample BGs 62nd</t>
  </si>
  <si>
    <t>PETE2331</t>
  </si>
  <si>
    <t>Sample Royal Aberdeen Visitors</t>
  </si>
  <si>
    <t>PETE2332</t>
  </si>
  <si>
    <t>PETE2333</t>
  </si>
  <si>
    <t>Sample Legends Club</t>
  </si>
  <si>
    <t>PETE2334</t>
  </si>
  <si>
    <t>Sample K2 BWA Yachting</t>
  </si>
  <si>
    <t>PETE1766</t>
  </si>
  <si>
    <t>43937/48802</t>
  </si>
  <si>
    <t>Royal Birkdale Visitors</t>
  </si>
  <si>
    <t>48616/49698</t>
  </si>
  <si>
    <t>37291/49717</t>
  </si>
  <si>
    <t>47999/49696</t>
  </si>
  <si>
    <t>PETE1652</t>
  </si>
  <si>
    <t>50249/49617</t>
  </si>
  <si>
    <t>Trump Scotland Coat of Arms</t>
  </si>
  <si>
    <t>48477/49648</t>
  </si>
  <si>
    <t>50020/49626</t>
  </si>
  <si>
    <t>PETE2329</t>
  </si>
  <si>
    <t>Sample Oxford Uni GC Crossed Clubs</t>
  </si>
  <si>
    <t>PETE2330</t>
  </si>
  <si>
    <t>44185/GFORE RETURNS</t>
  </si>
  <si>
    <t>50351/49797</t>
  </si>
  <si>
    <t>Legends Club</t>
  </si>
  <si>
    <t>50407/49769</t>
  </si>
  <si>
    <t>48324/49713</t>
  </si>
  <si>
    <t>50317/49708</t>
  </si>
  <si>
    <t>50386/49774</t>
  </si>
  <si>
    <t>50359/49739</t>
  </si>
  <si>
    <t>50345/49721</t>
  </si>
  <si>
    <t>PETE2335</t>
  </si>
  <si>
    <t>Sample Swisscom</t>
  </si>
  <si>
    <t>PETE2336</t>
  </si>
  <si>
    <t>Sample Presidents Putter</t>
  </si>
  <si>
    <t>44607/49775</t>
  </si>
  <si>
    <t>44497/49719</t>
  </si>
  <si>
    <t>44841/49780</t>
  </si>
  <si>
    <t>44187/11538</t>
  </si>
  <si>
    <t>46286/49718</t>
  </si>
  <si>
    <t>50347/49722</t>
  </si>
  <si>
    <t>44509/49729</t>
  </si>
  <si>
    <t>44506/49828</t>
  </si>
  <si>
    <t>47299/49813</t>
  </si>
  <si>
    <t>44189/49792</t>
  </si>
  <si>
    <t>48004/49737</t>
  </si>
  <si>
    <t>PETE2341</t>
  </si>
  <si>
    <t>Sample R&amp;A Members Logo</t>
  </si>
  <si>
    <t>48886/49843</t>
  </si>
  <si>
    <t>47270/49834</t>
  </si>
  <si>
    <t>Royal Portrush + Labels</t>
  </si>
  <si>
    <t>48005/49858</t>
  </si>
  <si>
    <t>44609/49776</t>
  </si>
  <si>
    <t>47285/49809</t>
  </si>
  <si>
    <t>44837/49778</t>
  </si>
  <si>
    <t>48212/49821</t>
  </si>
  <si>
    <t>PETE2338</t>
  </si>
  <si>
    <t>50425/49789</t>
  </si>
  <si>
    <t>R&amp;A 18x39mm</t>
  </si>
  <si>
    <t>50365/49740</t>
  </si>
  <si>
    <t>BGs 62nd</t>
  </si>
  <si>
    <t>48613/49829</t>
  </si>
  <si>
    <t>44149/49733</t>
  </si>
  <si>
    <t>50249/49814</t>
  </si>
  <si>
    <t>50460/49856</t>
  </si>
  <si>
    <t>50421/49866</t>
  </si>
  <si>
    <t>50423/11558</t>
  </si>
  <si>
    <t>44696/49808</t>
  </si>
  <si>
    <t>50049/49815</t>
  </si>
  <si>
    <t>48005/49738</t>
  </si>
  <si>
    <t>Walton Heath Full</t>
  </si>
  <si>
    <t>43951/49877</t>
  </si>
  <si>
    <t>37388/49830</t>
  </si>
  <si>
    <t>50360/49741</t>
  </si>
  <si>
    <t>44196/49794</t>
  </si>
  <si>
    <t>44839/49779</t>
  </si>
  <si>
    <t>40241/49822</t>
  </si>
  <si>
    <t>50442/49862</t>
  </si>
  <si>
    <t>K2 BWA Yachting</t>
  </si>
  <si>
    <t>44841/49832</t>
  </si>
  <si>
    <t>44191/49793</t>
  </si>
  <si>
    <t>50317/49811</t>
  </si>
  <si>
    <t>44698/49709</t>
  </si>
  <si>
    <t>48162/49850</t>
  </si>
  <si>
    <t>Oxford Uni GC Crossed Clubs</t>
  </si>
  <si>
    <t>50506/49894</t>
  </si>
  <si>
    <t>44418/49816</t>
  </si>
  <si>
    <t>PETE2321</t>
  </si>
  <si>
    <t>50494/49895</t>
  </si>
  <si>
    <t>Lindrick Members</t>
  </si>
  <si>
    <t>46472/49909</t>
  </si>
  <si>
    <t>50597/49973</t>
  </si>
  <si>
    <t>50598/49974</t>
  </si>
  <si>
    <t>PETE2343</t>
  </si>
  <si>
    <t>Sample 59 Club</t>
  </si>
  <si>
    <t>50262/49857</t>
  </si>
  <si>
    <t>PETE2345</t>
  </si>
  <si>
    <t>Sample Bushnell</t>
  </si>
  <si>
    <t>50540/49950</t>
  </si>
  <si>
    <t>48328/49823</t>
  </si>
  <si>
    <t>48362/49847</t>
  </si>
  <si>
    <t>44685/49820</t>
  </si>
  <si>
    <t>50459/49867</t>
  </si>
  <si>
    <t>48489/49836</t>
  </si>
  <si>
    <t>50557/49953</t>
  </si>
  <si>
    <t>47975/49835</t>
  </si>
  <si>
    <t>49783/49760</t>
  </si>
  <si>
    <t>47714/49759</t>
  </si>
  <si>
    <t>Essendon</t>
  </si>
  <si>
    <t>50466/49934</t>
  </si>
  <si>
    <t>40556/49959</t>
  </si>
  <si>
    <t>50463/49930</t>
  </si>
  <si>
    <t>Hittite Logo - Royal Liverpool</t>
  </si>
  <si>
    <t>48607/48073</t>
  </si>
  <si>
    <t>44689/49812</t>
  </si>
  <si>
    <t>25376/49952</t>
  </si>
  <si>
    <t>47374/49804</t>
  </si>
  <si>
    <t>46246/49893</t>
  </si>
  <si>
    <t>44430/50188</t>
  </si>
  <si>
    <t>44428/50187</t>
  </si>
  <si>
    <t>36877/50170</t>
  </si>
  <si>
    <t>46234/50198</t>
  </si>
  <si>
    <t>48324/49982</t>
  </si>
  <si>
    <t>46237/50199</t>
  </si>
  <si>
    <t>44684/50155</t>
  </si>
  <si>
    <t>50607/49984</t>
  </si>
  <si>
    <t>47763/49844</t>
  </si>
  <si>
    <t>50608/49976</t>
  </si>
  <si>
    <t>48393/50171</t>
  </si>
  <si>
    <t>48608/48074</t>
  </si>
  <si>
    <t>48257/49992</t>
  </si>
  <si>
    <t>44485/50003</t>
  </si>
  <si>
    <t>44150/50093</t>
  </si>
  <si>
    <t>44267/50186</t>
  </si>
  <si>
    <t>45029/50057</t>
  </si>
  <si>
    <t>46462/50072</t>
  </si>
  <si>
    <t>44181/50038</t>
  </si>
  <si>
    <t>44182/50039</t>
  </si>
  <si>
    <t>48257/49975</t>
  </si>
  <si>
    <t>44180/50037</t>
  </si>
  <si>
    <t>44185/11685</t>
  </si>
  <si>
    <t>44688/50065</t>
  </si>
  <si>
    <t>45613/50212</t>
  </si>
  <si>
    <t>47355/50040</t>
  </si>
  <si>
    <t>46659/50075</t>
  </si>
  <si>
    <t>45609/50211</t>
  </si>
  <si>
    <t>45031/50058</t>
  </si>
  <si>
    <t>46687/50076</t>
  </si>
  <si>
    <t>50692/50395</t>
  </si>
  <si>
    <t>PETE805</t>
  </si>
  <si>
    <t>Getty Images Text</t>
  </si>
  <si>
    <t>PETE2348</t>
  </si>
  <si>
    <t>Getty Images G</t>
  </si>
  <si>
    <t>46465/50073</t>
  </si>
  <si>
    <t>44483/50002</t>
  </si>
  <si>
    <t>44387/50063</t>
  </si>
  <si>
    <t>44389/50090</t>
  </si>
  <si>
    <t>PETE2351</t>
  </si>
  <si>
    <t>Sample Caversham</t>
  </si>
  <si>
    <t>PETE2352</t>
  </si>
  <si>
    <t>Sample Nevill</t>
  </si>
  <si>
    <t>44841/50016</t>
  </si>
  <si>
    <t>45518/50197</t>
  </si>
  <si>
    <t>48022/49978</t>
  </si>
  <si>
    <t>46571/50176</t>
  </si>
  <si>
    <t>PETE678</t>
  </si>
  <si>
    <t>44794/49997</t>
  </si>
  <si>
    <t>Turnberry Scotland</t>
  </si>
  <si>
    <t>46778/50135</t>
  </si>
  <si>
    <t>50617/50011</t>
  </si>
  <si>
    <t>59 Club</t>
  </si>
  <si>
    <t>44550/50143</t>
  </si>
  <si>
    <t>43940/50061</t>
  </si>
  <si>
    <t>50621/50371</t>
  </si>
  <si>
    <t>50619/49995</t>
  </si>
  <si>
    <t>50614/49994</t>
  </si>
  <si>
    <t>PETE1785</t>
  </si>
  <si>
    <t>46710/50485</t>
  </si>
  <si>
    <t>Fairmount St Andrews</t>
  </si>
  <si>
    <t>50668/50385</t>
  </si>
  <si>
    <t>45142/50113</t>
  </si>
  <si>
    <t>Brora Ladies &amp; Youth</t>
  </si>
  <si>
    <t>44264/50185</t>
  </si>
  <si>
    <t>PETE2069</t>
  </si>
  <si>
    <t>45175/50244</t>
  </si>
  <si>
    <t>Hertfordshire GC</t>
  </si>
  <si>
    <t>45173/50243</t>
  </si>
  <si>
    <t>46708/50128</t>
  </si>
  <si>
    <t>50659/50386</t>
  </si>
  <si>
    <t>R&amp;A Members Logo</t>
  </si>
  <si>
    <t>44437/50179</t>
  </si>
  <si>
    <t>46749/50258</t>
  </si>
  <si>
    <t>46707/50127</t>
  </si>
  <si>
    <t>46925/50463</t>
  </si>
  <si>
    <t>46925/50114</t>
  </si>
  <si>
    <t>50728/50423</t>
  </si>
  <si>
    <t>45030/50446</t>
  </si>
  <si>
    <t>43405/50468</t>
  </si>
  <si>
    <t>50778/50504</t>
  </si>
  <si>
    <t>44693/50251</t>
  </si>
  <si>
    <t>44252/50130</t>
  </si>
  <si>
    <t>44185/11953</t>
  </si>
  <si>
    <t>46293/50089</t>
  </si>
  <si>
    <t>50980/50811</t>
  </si>
  <si>
    <t>50649/50494</t>
  </si>
  <si>
    <t>48886/50482</t>
  </si>
  <si>
    <t>45033/49996</t>
  </si>
  <si>
    <t>46247/49907</t>
  </si>
  <si>
    <t>43396/50046</t>
  </si>
  <si>
    <t>50851/50732</t>
  </si>
  <si>
    <t>Caversham</t>
  </si>
  <si>
    <t>PETE553</t>
  </si>
  <si>
    <t>50404/49766</t>
  </si>
  <si>
    <t>Old Course St Andrews</t>
  </si>
  <si>
    <t>PETE1723</t>
  </si>
  <si>
    <t>The Dukes St Andrews</t>
  </si>
  <si>
    <t>51010/50822</t>
  </si>
  <si>
    <t>46282/50050</t>
  </si>
  <si>
    <t>46288/50055</t>
  </si>
  <si>
    <t>36567/50267</t>
  </si>
  <si>
    <t>47286/50056</t>
  </si>
  <si>
    <t>44750/50146</t>
  </si>
  <si>
    <t>46927/50115</t>
  </si>
  <si>
    <t>44436/50178</t>
  </si>
  <si>
    <t>44497/50470</t>
  </si>
  <si>
    <t>44495/50078</t>
  </si>
  <si>
    <t>44838/50252</t>
  </si>
  <si>
    <t>506115/50359</t>
  </si>
  <si>
    <t>50717/50417</t>
  </si>
  <si>
    <t>44493/50086</t>
  </si>
  <si>
    <t>50606/50020</t>
  </si>
  <si>
    <t>49921/50203</t>
  </si>
  <si>
    <t>44809/50464</t>
  </si>
  <si>
    <t>43951/50466</t>
  </si>
  <si>
    <t>44588/50045</t>
  </si>
  <si>
    <t>48277/50475</t>
  </si>
  <si>
    <t>43406/50129</t>
  </si>
  <si>
    <t>50623/50006</t>
  </si>
  <si>
    <t>50744/50461</t>
  </si>
  <si>
    <t>48587/50147</t>
  </si>
  <si>
    <t>48587/50472</t>
  </si>
  <si>
    <t>PETE2356</t>
  </si>
  <si>
    <t>50924/50789</t>
  </si>
  <si>
    <t>DP World Tour</t>
  </si>
  <si>
    <t>PETE2349</t>
  </si>
  <si>
    <t>BMW PGA Championship</t>
  </si>
  <si>
    <t>50249/50367</t>
  </si>
  <si>
    <t>44183/50436</t>
  </si>
  <si>
    <t>44203/50119</t>
  </si>
  <si>
    <t>44189/50541</t>
  </si>
  <si>
    <t>44189/50481</t>
  </si>
  <si>
    <t>46486/50223</t>
  </si>
  <si>
    <t>48328/50632</t>
  </si>
  <si>
    <t>44347/50047</t>
  </si>
  <si>
    <t>50403/49765</t>
  </si>
  <si>
    <t>50403/49846</t>
  </si>
  <si>
    <t>47377/50434</t>
  </si>
  <si>
    <t>43406/50621</t>
  </si>
  <si>
    <t>50731/50453</t>
  </si>
  <si>
    <t>45029/50445</t>
  </si>
  <si>
    <t>50746/50486</t>
  </si>
  <si>
    <t>50067/11699</t>
  </si>
  <si>
    <t>PETE2360</t>
  </si>
  <si>
    <t>Sample Chigwell H</t>
  </si>
  <si>
    <t>PETE2363</t>
  </si>
  <si>
    <t>Sample SGGT</t>
  </si>
  <si>
    <t>PETE2355</t>
  </si>
  <si>
    <t>Sample HDID Media</t>
  </si>
  <si>
    <t>PETE2354</t>
  </si>
  <si>
    <t>Sample The Golf Business</t>
  </si>
  <si>
    <t>PETE2365</t>
  </si>
  <si>
    <t>Sample Sunningdale Bag Size</t>
  </si>
  <si>
    <t>PETE2366</t>
  </si>
  <si>
    <t>Sample Archerfield</t>
  </si>
  <si>
    <t>50767/11899</t>
  </si>
  <si>
    <t>Sunningdale Bag Size</t>
  </si>
  <si>
    <t>50654/50351</t>
  </si>
  <si>
    <t>44253/50131</t>
  </si>
  <si>
    <t>44607/50438</t>
  </si>
  <si>
    <t>50669/50388</t>
  </si>
  <si>
    <t>44493/50593</t>
  </si>
  <si>
    <t>48158/50241</t>
  </si>
  <si>
    <t>47286/50564</t>
  </si>
  <si>
    <t>44487/50592</t>
  </si>
  <si>
    <t>44585/50441</t>
  </si>
  <si>
    <t>44433/50573</t>
  </si>
  <si>
    <t>PETE2324</t>
  </si>
  <si>
    <t>50038/50735</t>
  </si>
  <si>
    <t>Roehampton Scratch Team</t>
  </si>
  <si>
    <t>50782/50738</t>
  </si>
  <si>
    <t>50647/50418</t>
  </si>
  <si>
    <t>Bushnell</t>
  </si>
  <si>
    <t>46778/50625</t>
  </si>
  <si>
    <t>50841/50515</t>
  </si>
  <si>
    <t>49847/50514</t>
  </si>
  <si>
    <t>50475/50794</t>
  </si>
  <si>
    <t>48004/50454</t>
  </si>
  <si>
    <t>50828/50525</t>
  </si>
  <si>
    <t>46288/50444</t>
  </si>
  <si>
    <t>43396/50553</t>
  </si>
  <si>
    <t>50633/50372</t>
  </si>
  <si>
    <t>43938/50060</t>
  </si>
  <si>
    <t>50801/50539</t>
  </si>
  <si>
    <t>48005/50455</t>
  </si>
  <si>
    <t>44750/50633</t>
  </si>
  <si>
    <t>45367/50048</t>
  </si>
  <si>
    <t>50921/50807</t>
  </si>
  <si>
    <t>47009/50235</t>
  </si>
  <si>
    <t>PETE2337</t>
  </si>
  <si>
    <t>50929/50851</t>
  </si>
  <si>
    <t>The Experience St Andrews</t>
  </si>
  <si>
    <t>F&amp;S 2022</t>
  </si>
  <si>
    <t>48264/50010</t>
  </si>
  <si>
    <t>44609/50439</t>
  </si>
  <si>
    <t>44419/50099</t>
  </si>
  <si>
    <t>50776/50497</t>
  </si>
  <si>
    <t>PETE2339</t>
  </si>
  <si>
    <t>50833/50513</t>
  </si>
  <si>
    <t>West Herts Scratch Team</t>
  </si>
  <si>
    <t>PETE2342</t>
  </si>
  <si>
    <t>RoadX</t>
  </si>
  <si>
    <t>PETE2357</t>
  </si>
  <si>
    <t>Croxley Tyres</t>
  </si>
  <si>
    <t>50853/50727</t>
  </si>
  <si>
    <t>47166/11968</t>
  </si>
  <si>
    <t>47166/11705</t>
  </si>
  <si>
    <t>44442/50102</t>
  </si>
  <si>
    <t>44433/50064</t>
  </si>
  <si>
    <t>50797/11929</t>
  </si>
  <si>
    <t>RS GolfShop.nl</t>
  </si>
  <si>
    <t>Seve Golfeenter</t>
  </si>
  <si>
    <t>48922/50805</t>
  </si>
  <si>
    <t>World Handicap System R&amp;A</t>
  </si>
  <si>
    <t>50073/11701</t>
  </si>
  <si>
    <t>47355/50437</t>
  </si>
  <si>
    <t>PETE2359</t>
  </si>
  <si>
    <t>Sample Tandridge</t>
  </si>
  <si>
    <t>PETE2364</t>
  </si>
  <si>
    <t>Sample Hemisphere Cup Sawgrass 2022</t>
  </si>
  <si>
    <t>45081/50103</t>
  </si>
  <si>
    <t>45367/50557</t>
  </si>
  <si>
    <t>44387/50572</t>
  </si>
  <si>
    <t>45835/50812</t>
  </si>
  <si>
    <t>44588/50552</t>
  </si>
  <si>
    <t>50835/50516</t>
  </si>
  <si>
    <t>51180/50949</t>
  </si>
  <si>
    <t>44267/50656</t>
  </si>
  <si>
    <t>43938/50570</t>
  </si>
  <si>
    <t>46462/50581</t>
  </si>
  <si>
    <t>51221/50995</t>
  </si>
  <si>
    <t>43937/50569</t>
  </si>
  <si>
    <t>50834/50518</t>
  </si>
  <si>
    <t>46485/50204</t>
  </si>
  <si>
    <t>44550/50931</t>
  </si>
  <si>
    <t>44430/50657</t>
  </si>
  <si>
    <t>44484/50101</t>
  </si>
  <si>
    <t>46687/50584</t>
  </si>
  <si>
    <t>44150/50599</t>
  </si>
  <si>
    <t>44203/50614</t>
  </si>
  <si>
    <t>45081/50605</t>
  </si>
  <si>
    <t>50779/50734</t>
  </si>
  <si>
    <t>45084/50530</t>
  </si>
  <si>
    <t>45142/50531</t>
  </si>
  <si>
    <t>45031/50566</t>
  </si>
  <si>
    <t>47009/50689</t>
  </si>
  <si>
    <t>46410/50666</t>
  </si>
  <si>
    <t>46465/50582</t>
  </si>
  <si>
    <t>45092/49919</t>
  </si>
  <si>
    <t>46485/50667</t>
  </si>
  <si>
    <t>PETE2344</t>
  </si>
  <si>
    <t>46702/50447</t>
  </si>
  <si>
    <t>Skibo Osprey only Ladies Size</t>
  </si>
  <si>
    <t>45092/50568</t>
  </si>
  <si>
    <t>44794/50588</t>
  </si>
  <si>
    <t>44420/50100</t>
  </si>
  <si>
    <t>46283/50051</t>
  </si>
  <si>
    <t>PETE2353</t>
  </si>
  <si>
    <t>50722/50771</t>
  </si>
  <si>
    <t>Mint Greens</t>
  </si>
  <si>
    <t>45084/50104</t>
  </si>
  <si>
    <t>45122/50124</t>
  </si>
  <si>
    <t>45119/50123</t>
  </si>
  <si>
    <t>46283/50442</t>
  </si>
  <si>
    <t>47363/50604</t>
  </si>
  <si>
    <t>PETE2367</t>
  </si>
  <si>
    <t>Sample Adare Jesters</t>
  </si>
  <si>
    <t>PETE2368</t>
  </si>
  <si>
    <t>Sample Millfield Windmill</t>
  </si>
  <si>
    <t>PETE2369</t>
  </si>
  <si>
    <t>Sample Golf Ireland</t>
  </si>
  <si>
    <t>45119/50532</t>
  </si>
  <si>
    <t>51085/50860</t>
  </si>
  <si>
    <t>Cambridge Uni Lion 133rd</t>
  </si>
  <si>
    <t>Cambridge Uni Shield 133rd</t>
  </si>
  <si>
    <t>44389/50596</t>
  </si>
  <si>
    <t>44347/50554</t>
  </si>
  <si>
    <t>46702/49732</t>
  </si>
  <si>
    <t>46246/50580</t>
  </si>
  <si>
    <t>43940/50571</t>
  </si>
  <si>
    <t>51047/50852</t>
  </si>
  <si>
    <t>50985/50868</t>
  </si>
  <si>
    <t>50248/50971</t>
  </si>
  <si>
    <t>50421/50909</t>
  </si>
  <si>
    <t>48587/50903</t>
  </si>
  <si>
    <t>50075/11702</t>
  </si>
  <si>
    <t>43384/50820</t>
  </si>
  <si>
    <t>45122/50619</t>
  </si>
  <si>
    <t>44252/50622</t>
  </si>
  <si>
    <t>44253/50623</t>
  </si>
  <si>
    <t>44419/50603</t>
  </si>
  <si>
    <t>48288/50001</t>
  </si>
  <si>
    <t>48288/50598</t>
  </si>
  <si>
    <t>51218/50993</t>
  </si>
  <si>
    <t>PETE2376</t>
  </si>
  <si>
    <t>Sample Royal St Georges PHGC</t>
  </si>
  <si>
    <t>PETE2370</t>
  </si>
  <si>
    <t>SAMPLE</t>
  </si>
  <si>
    <t>Sample Roofglaze</t>
  </si>
  <si>
    <t>PETE2371</t>
  </si>
  <si>
    <t>Sample Hardcrete</t>
  </si>
  <si>
    <t>PETE2372</t>
  </si>
  <si>
    <t>Fortis Construction</t>
  </si>
  <si>
    <t>PETE2374</t>
  </si>
  <si>
    <t>AJP AIR CON</t>
  </si>
  <si>
    <t>50395/51040</t>
  </si>
  <si>
    <t>50952/50991</t>
  </si>
  <si>
    <t>51191/50970</t>
  </si>
  <si>
    <t>PETE2375</t>
  </si>
  <si>
    <t>Sample Ryder Cup Europe 2023</t>
  </si>
  <si>
    <t>51410/51083</t>
  </si>
  <si>
    <t>Ryder Cup Europe 2023</t>
  </si>
  <si>
    <t>50858/50702</t>
  </si>
  <si>
    <t>PETE863</t>
  </si>
  <si>
    <t>PETE2358</t>
  </si>
  <si>
    <t>50629/50344</t>
  </si>
  <si>
    <t>Bearwood Lakes Lady Captain 2022</t>
  </si>
  <si>
    <t>50496/49981</t>
  </si>
  <si>
    <t>HDID Media</t>
  </si>
  <si>
    <t>The Golf Business</t>
  </si>
  <si>
    <t>50333/51009</t>
  </si>
  <si>
    <t>47243/50175</t>
  </si>
  <si>
    <t>47247/50160</t>
  </si>
  <si>
    <t>51052/50847</t>
  </si>
  <si>
    <t>44809/50894</t>
  </si>
  <si>
    <t>PETE2378</t>
  </si>
  <si>
    <t>Sample Loch Lomond Whiskies</t>
  </si>
  <si>
    <t>50881/50743</t>
  </si>
  <si>
    <t>50896/50788</t>
  </si>
  <si>
    <t>49494/50538</t>
  </si>
  <si>
    <t>44070/50448</t>
  </si>
  <si>
    <t>44070/50062</t>
  </si>
  <si>
    <t>50859/50665</t>
  </si>
  <si>
    <t>46474/50456</t>
  </si>
  <si>
    <t>46479/50081</t>
  </si>
  <si>
    <t>46601/50084</t>
  </si>
  <si>
    <t>46586/50891</t>
  </si>
  <si>
    <t>46479/50457</t>
  </si>
  <si>
    <t>46604/50458</t>
  </si>
  <si>
    <t>47517/50874</t>
  </si>
  <si>
    <t>46472/50080</t>
  </si>
  <si>
    <t>46585/51073</t>
  </si>
  <si>
    <t>46585/50890</t>
  </si>
  <si>
    <t>46596/50083</t>
  </si>
  <si>
    <t>46585/50082</t>
  </si>
  <si>
    <t>46586/49998</t>
  </si>
  <si>
    <t>50297/50540</t>
  </si>
  <si>
    <t>Dundalk Leisure Crest</t>
  </si>
  <si>
    <t>PETE2361</t>
  </si>
  <si>
    <t>Dundalk GC Captain 2022</t>
  </si>
  <si>
    <t>49757/50783</t>
  </si>
  <si>
    <t>PETE1720</t>
  </si>
  <si>
    <t>45393/50269</t>
  </si>
  <si>
    <t>Rockliffe Hall</t>
  </si>
  <si>
    <t>45392/50268</t>
  </si>
  <si>
    <t>45392/50707</t>
  </si>
  <si>
    <t>45027/50643</t>
  </si>
  <si>
    <t>45026/50854</t>
  </si>
  <si>
    <t>45026/50904</t>
  </si>
  <si>
    <t>50290/50650</t>
  </si>
  <si>
    <t>50290/50168</t>
  </si>
  <si>
    <t>37857/50779</t>
  </si>
  <si>
    <t>50073/11964</t>
  </si>
  <si>
    <t>51080/50861</t>
  </si>
  <si>
    <t>50289/50167</t>
  </si>
  <si>
    <t>44495/50586</t>
  </si>
  <si>
    <t>Sample Alfred Dunhill Links</t>
  </si>
  <si>
    <t>50842/50892</t>
  </si>
  <si>
    <t>Rebagging x 360</t>
  </si>
  <si>
    <t>50019/11499</t>
  </si>
  <si>
    <t>43937/51118</t>
  </si>
  <si>
    <t>44588/51113</t>
  </si>
  <si>
    <t>47714/51130</t>
  </si>
  <si>
    <t>45092/51117</t>
  </si>
  <si>
    <t>44808/50229</t>
  </si>
  <si>
    <t>44609/51111</t>
  </si>
  <si>
    <t>47377/51168</t>
  </si>
  <si>
    <t>44607/51169</t>
  </si>
  <si>
    <t>51562/51214</t>
  </si>
  <si>
    <t>46246/51121</t>
  </si>
  <si>
    <t>50137/50021</t>
  </si>
  <si>
    <t>50137/51196</t>
  </si>
  <si>
    <t>47187/50591</t>
  </si>
  <si>
    <t>47717/50126</t>
  </si>
  <si>
    <t>47717/50467</t>
  </si>
  <si>
    <t>PETE2272</t>
  </si>
  <si>
    <t>Open 150 commerative Ladies &amp; Youth</t>
  </si>
  <si>
    <t>47240/51223</t>
  </si>
  <si>
    <t>48568/50261</t>
  </si>
  <si>
    <t>PETE2377</t>
  </si>
  <si>
    <t>51220/51255</t>
  </si>
  <si>
    <t>HPS Heating</t>
  </si>
  <si>
    <t>51570/51256</t>
  </si>
  <si>
    <t>PETE2380</t>
  </si>
  <si>
    <t>Sample Emporda Tour 2022</t>
  </si>
  <si>
    <t>PETE2382</t>
  </si>
  <si>
    <t>Sample Taylormade 80mm</t>
  </si>
  <si>
    <t>44802/50450</t>
  </si>
  <si>
    <t>46475/50134</t>
  </si>
  <si>
    <t>46475/51171</t>
  </si>
  <si>
    <t>46307/50257</t>
  </si>
  <si>
    <t>46294/50200</t>
  </si>
  <si>
    <t>45248/50196</t>
  </si>
  <si>
    <t>51288/51088</t>
  </si>
  <si>
    <t>51291/51089</t>
  </si>
  <si>
    <t>44581/50116</t>
  </si>
  <si>
    <t>46571/50652</t>
  </si>
  <si>
    <t>Royal Portrush + labels</t>
  </si>
  <si>
    <t>44582/11714</t>
  </si>
  <si>
    <t>51091/51233</t>
  </si>
  <si>
    <t>Millfield Windmill</t>
  </si>
  <si>
    <t>43406/51263</t>
  </si>
  <si>
    <t>44487/50085</t>
  </si>
  <si>
    <t>51287/21087</t>
  </si>
  <si>
    <t>45750/50242</t>
  </si>
  <si>
    <t>46203/50071</t>
  </si>
  <si>
    <t>44347/51376</t>
  </si>
  <si>
    <t>44809/51127</t>
  </si>
  <si>
    <t>45367/51369</t>
  </si>
  <si>
    <t>45176/51319</t>
  </si>
  <si>
    <t>43414/51272</t>
  </si>
  <si>
    <t>46778/51365</t>
  </si>
  <si>
    <t>44433/51264</t>
  </si>
  <si>
    <t>48393/50536</t>
  </si>
  <si>
    <t>44841/50480</t>
  </si>
  <si>
    <t>44181/51364</t>
  </si>
  <si>
    <t>44387/51363</t>
  </si>
  <si>
    <t>46253/50153</t>
  </si>
  <si>
    <t>46203/50579</t>
  </si>
  <si>
    <t>44550/51262</t>
  </si>
  <si>
    <t>46293/50595</t>
  </si>
  <si>
    <t>46770/50154</t>
  </si>
  <si>
    <t>44252/51372</t>
  </si>
  <si>
    <t>45363/50255</t>
  </si>
  <si>
    <t>44787/50191</t>
  </si>
  <si>
    <t>44787/51084</t>
  </si>
  <si>
    <t>45384/50577</t>
  </si>
  <si>
    <t>Royal Aberdeen Visitors</t>
  </si>
  <si>
    <t>44247/51374</t>
  </si>
  <si>
    <t>51349/51054</t>
  </si>
  <si>
    <t>46297/50256</t>
  </si>
  <si>
    <t>44787/51377</t>
  </si>
  <si>
    <t>45412/50095</t>
  </si>
  <si>
    <t>45412/50600</t>
  </si>
  <si>
    <t>46292/50088</t>
  </si>
  <si>
    <t>46292/50594</t>
  </si>
  <si>
    <t>49921/51144</t>
  </si>
  <si>
    <t>50129/50237</t>
  </si>
  <si>
    <t>PETE2384</t>
  </si>
  <si>
    <t>Sample Kingswood</t>
  </si>
  <si>
    <t>PETE2385</t>
  </si>
  <si>
    <t>Sample Renaissance Shoe bag V2</t>
  </si>
  <si>
    <t>PETE2387</t>
  </si>
  <si>
    <t>Sample Open Spirit of the Open</t>
  </si>
  <si>
    <t>PETE2383</t>
  </si>
  <si>
    <t>Sample St Georges Cup</t>
  </si>
  <si>
    <t>PETE2381</t>
  </si>
  <si>
    <t>Sample Goodwood Golf Team</t>
  </si>
  <si>
    <t>46588/51265</t>
  </si>
  <si>
    <t>46703/50233</t>
  </si>
  <si>
    <t>51675/51378</t>
  </si>
  <si>
    <t>PETE2373</t>
  </si>
  <si>
    <t>50987/50836</t>
  </si>
  <si>
    <t>Berkhamsted Scratch Team</t>
  </si>
  <si>
    <t>Roofglaze</t>
  </si>
  <si>
    <t>Hardcrete</t>
  </si>
  <si>
    <t>50849/50533</t>
  </si>
  <si>
    <t>51597/51230</t>
  </si>
  <si>
    <t>46538/50036</t>
  </si>
  <si>
    <t>46538/50435</t>
  </si>
  <si>
    <t>51155/51224</t>
  </si>
  <si>
    <t>PETE2386</t>
  </si>
  <si>
    <t>Sample West Herts Captain 2022</t>
  </si>
  <si>
    <t>50855/50562</t>
  </si>
  <si>
    <t>West Herts Captain 2022</t>
  </si>
  <si>
    <t>44149/51124</t>
  </si>
  <si>
    <t>44787/50660</t>
  </si>
  <si>
    <t>47298/51379</t>
  </si>
  <si>
    <t>46796/51163</t>
  </si>
  <si>
    <t>46247/51112</t>
  </si>
  <si>
    <t>50404/51159</t>
  </si>
  <si>
    <t>46478/50035</t>
  </si>
  <si>
    <t>43391/51162</t>
  </si>
  <si>
    <t>43391/50817</t>
  </si>
  <si>
    <t>47319/</t>
  </si>
  <si>
    <t>44310/11957</t>
  </si>
  <si>
    <t>50038/51267</t>
  </si>
  <si>
    <t>49940/51225</t>
  </si>
  <si>
    <t>45383/50069</t>
  </si>
  <si>
    <t>45383/50576</t>
  </si>
  <si>
    <t>50664/50775</t>
  </si>
  <si>
    <t>50889/50967</t>
  </si>
  <si>
    <t>Emporda Tour 2022</t>
  </si>
  <si>
    <t>46237/51367</t>
  </si>
  <si>
    <t>45582/50049</t>
  </si>
  <si>
    <t>46478/50549</t>
  </si>
  <si>
    <t>44520/50189</t>
  </si>
  <si>
    <t>44520/51275</t>
  </si>
  <si>
    <t>45091/50059</t>
  </si>
  <si>
    <t>52059/51788</t>
  </si>
  <si>
    <t>45750/51161</t>
  </si>
  <si>
    <t>44485/50460</t>
  </si>
  <si>
    <t>47166/12663</t>
  </si>
  <si>
    <t>44526/50190</t>
  </si>
  <si>
    <t>50613/50736</t>
  </si>
  <si>
    <t>45091/50567</t>
  </si>
  <si>
    <t>51385/51075</t>
  </si>
  <si>
    <t>48012/48820</t>
  </si>
  <si>
    <t>Swisscom</t>
  </si>
  <si>
    <t>51817/51443</t>
  </si>
  <si>
    <t>50872/50729</t>
  </si>
  <si>
    <t>51821/51446</t>
  </si>
  <si>
    <t>50654/51142</t>
  </si>
  <si>
    <t>51197/50969</t>
  </si>
  <si>
    <t>52040/51789</t>
  </si>
  <si>
    <t>50926/50776</t>
  </si>
  <si>
    <t>PETE2388</t>
  </si>
  <si>
    <t>Sample Tralee Boat</t>
  </si>
  <si>
    <t>PETE2389</t>
  </si>
  <si>
    <t>Sample Narin and Portnoo N&amp;P</t>
  </si>
  <si>
    <t>PETE2390</t>
  </si>
  <si>
    <t>Sample Co Sligo Members</t>
  </si>
  <si>
    <t>PETE2391</t>
  </si>
  <si>
    <t>Sample Co Sligo Full</t>
  </si>
  <si>
    <t>PETE2394</t>
  </si>
  <si>
    <t>Sample The Open Spirit of the Open</t>
  </si>
  <si>
    <t>PETE2395</t>
  </si>
  <si>
    <t>Sample The Open Spirit of the Open Full Colour</t>
  </si>
  <si>
    <t>51847/51430</t>
  </si>
  <si>
    <t>51100/50964</t>
  </si>
  <si>
    <t>PETE2304</t>
  </si>
  <si>
    <t>Wildernesse text</t>
  </si>
  <si>
    <t>45078/50068</t>
  </si>
  <si>
    <t>45078/50575</t>
  </si>
  <si>
    <t>PETE2396</t>
  </si>
  <si>
    <t>Sample Chesterfield</t>
  </si>
  <si>
    <t>51783/51395</t>
  </si>
  <si>
    <t>44587/50551</t>
  </si>
  <si>
    <t>48245/50077</t>
  </si>
  <si>
    <t>51529/51205</t>
  </si>
  <si>
    <t>Chigwell H</t>
  </si>
  <si>
    <t>PETE2393</t>
  </si>
  <si>
    <t>Sample Waterville Thomas</t>
  </si>
  <si>
    <t>50930/50784</t>
  </si>
  <si>
    <t>Nevill</t>
  </si>
  <si>
    <t>46311/50007</t>
  </si>
  <si>
    <t>47289/51600</t>
  </si>
  <si>
    <t>45582/50505</t>
  </si>
  <si>
    <t>44976/50112</t>
  </si>
  <si>
    <t>46749/51727</t>
  </si>
  <si>
    <t>46242/51725</t>
  </si>
  <si>
    <t>44977/50253</t>
  </si>
  <si>
    <t>44975/50111</t>
  </si>
  <si>
    <t>44139/50106</t>
  </si>
  <si>
    <t>45119/51661</t>
  </si>
  <si>
    <t>50983/51126</t>
  </si>
  <si>
    <t>43400/50239</t>
  </si>
  <si>
    <t>51322/51050</t>
  </si>
  <si>
    <t>44138/50606</t>
  </si>
  <si>
    <t>44142/50609</t>
  </si>
  <si>
    <t>44138/50105</t>
  </si>
  <si>
    <t>44139/50607</t>
  </si>
  <si>
    <t>46703/51714</t>
  </si>
  <si>
    <t>47060/49993</t>
  </si>
  <si>
    <t>44253/51373</t>
  </si>
  <si>
    <t>50768/51114</t>
  </si>
  <si>
    <t>50768/51283</t>
  </si>
  <si>
    <t>44142/50108</t>
  </si>
  <si>
    <t>46970/50052</t>
  </si>
  <si>
    <t>46970/50558</t>
  </si>
  <si>
    <t>45076/50067</t>
  </si>
  <si>
    <t>45076/50451</t>
  </si>
  <si>
    <t>44975/50613</t>
  </si>
  <si>
    <t>45279/50231</t>
  </si>
  <si>
    <t>45248/51695</t>
  </si>
  <si>
    <t>46603/51156</t>
  </si>
  <si>
    <t>44813/50230</t>
  </si>
  <si>
    <t>44484/51642</t>
  </si>
  <si>
    <t>47134/50615</t>
  </si>
  <si>
    <t>Djursholms GC</t>
  </si>
  <si>
    <t>47134/50120</t>
  </si>
  <si>
    <t>48162/51166</t>
  </si>
  <si>
    <t>46971/50559</t>
  </si>
  <si>
    <t>46971/50053</t>
  </si>
  <si>
    <t>46293/51634</t>
  </si>
  <si>
    <t>45276/50691</t>
  </si>
  <si>
    <t>45276/50240</t>
  </si>
  <si>
    <t>51501/51204</t>
  </si>
  <si>
    <t>45073/50066</t>
  </si>
  <si>
    <t>45073/50574</t>
  </si>
  <si>
    <t>46050/50221</t>
  </si>
  <si>
    <t>46050/50684</t>
  </si>
  <si>
    <t>46062/50222</t>
  </si>
  <si>
    <t>46062/51516</t>
  </si>
  <si>
    <t>PETE2346</t>
  </si>
  <si>
    <t>50568/51138</t>
  </si>
  <si>
    <t>Elm Park</t>
  </si>
  <si>
    <t>46472/51123</t>
  </si>
  <si>
    <t>44347/51605</t>
  </si>
  <si>
    <t>50991/50818</t>
  </si>
  <si>
    <t>44684/51676</t>
  </si>
  <si>
    <t>45443/50266</t>
  </si>
  <si>
    <t>44810/50192</t>
  </si>
  <si>
    <t>51145/50938</t>
  </si>
  <si>
    <t>44435/50249</t>
  </si>
  <si>
    <t>44139/51648</t>
  </si>
  <si>
    <t>48245/51627</t>
  </si>
  <si>
    <t>46286/51611</t>
  </si>
  <si>
    <t>50139/51136</t>
  </si>
  <si>
    <t>48324/51158</t>
  </si>
  <si>
    <t>45413/51708</t>
  </si>
  <si>
    <t>45084/51646</t>
  </si>
  <si>
    <t>44585/51601</t>
  </si>
  <si>
    <t>45582/51607</t>
  </si>
  <si>
    <t>44520/50658</t>
  </si>
  <si>
    <t>44138/51647</t>
  </si>
  <si>
    <t>44433/51619</t>
  </si>
  <si>
    <t>46289/51796</t>
  </si>
  <si>
    <t>48489/51701</t>
  </si>
  <si>
    <t>44253/51666</t>
  </si>
  <si>
    <t>46282/51371</t>
  </si>
  <si>
    <t>51542/51197</t>
  </si>
  <si>
    <t>51099/50866</t>
  </si>
  <si>
    <t>52050/51791</t>
  </si>
  <si>
    <t>45073/51620</t>
  </si>
  <si>
    <t>45122/51662</t>
  </si>
  <si>
    <t>45835/51946</t>
  </si>
  <si>
    <t>44520/51692</t>
  </si>
  <si>
    <t>45027/51678</t>
  </si>
  <si>
    <t>45443/50706</t>
  </si>
  <si>
    <t>52048/51783</t>
  </si>
  <si>
    <t>45120/51782</t>
  </si>
  <si>
    <t>52267/51883</t>
  </si>
  <si>
    <t>PETE2392</t>
  </si>
  <si>
    <t>Sample DOONBEG 20YR</t>
  </si>
  <si>
    <t>PETE2398</t>
  </si>
  <si>
    <t>Sample CDP initials</t>
  </si>
  <si>
    <t>47290/50478</t>
  </si>
  <si>
    <t>46334/50686</t>
  </si>
  <si>
    <t>46341/51945</t>
  </si>
  <si>
    <t>46334/51944</t>
  </si>
  <si>
    <t>47290/50165</t>
  </si>
  <si>
    <t>51539/52006</t>
  </si>
  <si>
    <t>45038/51651</t>
  </si>
  <si>
    <t>46462/51625</t>
  </si>
  <si>
    <t>48158/51534</t>
  </si>
  <si>
    <t>47009/51716</t>
  </si>
  <si>
    <t>49699/51134</t>
  </si>
  <si>
    <t>49699/50474</t>
  </si>
  <si>
    <t>44387/51618</t>
  </si>
  <si>
    <t>44609/51599</t>
  </si>
  <si>
    <t>44389/51635</t>
  </si>
  <si>
    <t>45176/50245</t>
  </si>
  <si>
    <t>45367/51606</t>
  </si>
  <si>
    <t>51823/51429</t>
  </si>
  <si>
    <t>51856/51425</t>
  </si>
  <si>
    <t>51899/51454</t>
  </si>
  <si>
    <t>51698/51453</t>
  </si>
  <si>
    <t>46593/51630</t>
  </si>
  <si>
    <t>44442/51643</t>
  </si>
  <si>
    <t>44142/51650</t>
  </si>
  <si>
    <t>46297/51726</t>
  </si>
  <si>
    <t>51210/50977</t>
  </si>
  <si>
    <t>45384/51623</t>
  </si>
  <si>
    <t>47096/50157</t>
  </si>
  <si>
    <t>44440/51720</t>
  </si>
  <si>
    <t>48277/51173</t>
  </si>
  <si>
    <t>45033/51614</t>
  </si>
  <si>
    <t>52339/51960</t>
  </si>
  <si>
    <t>44976/51653</t>
  </si>
  <si>
    <t>51191/51122</t>
  </si>
  <si>
    <t>50442/50896</t>
  </si>
  <si>
    <t>44750/51673</t>
  </si>
  <si>
    <t>47285/51115</t>
  </si>
  <si>
    <t>46282/51608</t>
  </si>
  <si>
    <t>45173/51719</t>
  </si>
  <si>
    <t>44810/51693</t>
  </si>
  <si>
    <t>43940/51617</t>
  </si>
  <si>
    <t>51532/51190</t>
  </si>
  <si>
    <t>43391/51718</t>
  </si>
  <si>
    <t>44180/51598</t>
  </si>
  <si>
    <t>51293/51056</t>
  </si>
  <si>
    <t>51182/50952</t>
  </si>
  <si>
    <t>44977/51724</t>
  </si>
  <si>
    <t>44975/51652</t>
  </si>
  <si>
    <t>46778/51667</t>
  </si>
  <si>
    <t>45091/51615</t>
  </si>
  <si>
    <t>44419/51640</t>
  </si>
  <si>
    <t>50888/50833</t>
  </si>
  <si>
    <t>50137/51175</t>
  </si>
  <si>
    <t>PETE2399</t>
  </si>
  <si>
    <t>Sample Friends Cup</t>
  </si>
  <si>
    <t>PETE2397</t>
  </si>
  <si>
    <t>Sample North and West Coast Links</t>
  </si>
  <si>
    <t>51364/51055</t>
  </si>
  <si>
    <t>45412/51638</t>
  </si>
  <si>
    <t>52514/52022</t>
  </si>
  <si>
    <t>52243/51875</t>
  </si>
  <si>
    <t>Tralee Boat</t>
  </si>
  <si>
    <t>46659/50452</t>
  </si>
  <si>
    <t>45053/51694</t>
  </si>
  <si>
    <t>44523/50659</t>
  </si>
  <si>
    <t>46971/51610</t>
  </si>
  <si>
    <t>46852/51658</t>
  </si>
  <si>
    <t>52559/52020</t>
  </si>
  <si>
    <t>51252/51068</t>
  </si>
  <si>
    <t>45081/51645</t>
  </si>
  <si>
    <t>44434/50213</t>
  </si>
  <si>
    <t>48611/50853</t>
  </si>
  <si>
    <t>45052/50193</t>
  </si>
  <si>
    <t>47096/51172</t>
  </si>
  <si>
    <t>43951/50895</t>
  </si>
  <si>
    <t>44582/12818</t>
  </si>
  <si>
    <t>46470/51626</t>
  </si>
  <si>
    <t>PETE2403</t>
  </si>
  <si>
    <t>Sample Ellis Jones</t>
  </si>
  <si>
    <t>46708/51665</t>
  </si>
  <si>
    <t>44809/52008</t>
  </si>
  <si>
    <t>44267/51691</t>
  </si>
  <si>
    <t>44264/51690</t>
  </si>
  <si>
    <t>52074/52018</t>
  </si>
  <si>
    <t>51549/51207</t>
  </si>
  <si>
    <t>44434/51707</t>
  </si>
  <si>
    <t>50019/12997</t>
  </si>
  <si>
    <t>51163/51533</t>
  </si>
  <si>
    <t>50034/51146</t>
  </si>
  <si>
    <t>51048/51074</t>
  </si>
  <si>
    <t>44189/51705</t>
  </si>
  <si>
    <t>50423/12376</t>
  </si>
  <si>
    <t>44587/51602</t>
  </si>
  <si>
    <t>49328/51141</t>
  </si>
  <si>
    <t>46708/50620</t>
  </si>
  <si>
    <t>46707/51664</t>
  </si>
  <si>
    <t>44209/50183</t>
  </si>
  <si>
    <t>49847/51521</t>
  </si>
  <si>
    <t>51699/51285</t>
  </si>
  <si>
    <t>44209/50654</t>
  </si>
  <si>
    <t>44203/51657</t>
  </si>
  <si>
    <t>46485/51703</t>
  </si>
  <si>
    <t>46410/51702</t>
  </si>
  <si>
    <t>46571/51686</t>
  </si>
  <si>
    <t>48027/50927</t>
  </si>
  <si>
    <t>48027/51536</t>
  </si>
  <si>
    <t>45031/51613</t>
  </si>
  <si>
    <t>47364/51644</t>
  </si>
  <si>
    <t>44809/52019</t>
  </si>
  <si>
    <t>47090/50087</t>
  </si>
  <si>
    <t>50603/51467</t>
  </si>
  <si>
    <t>51247/51468</t>
  </si>
  <si>
    <t>51652/51261</t>
  </si>
  <si>
    <t>51521/51193</t>
  </si>
  <si>
    <t>46292/51633</t>
  </si>
  <si>
    <t>51589/51229</t>
  </si>
  <si>
    <t>45518/51696</t>
  </si>
  <si>
    <t>47166/12817</t>
  </si>
  <si>
    <t>51787/51389</t>
  </si>
  <si>
    <t>44437/51688</t>
  </si>
  <si>
    <t>44436/51687</t>
  </si>
  <si>
    <t>44688/50449</t>
  </si>
  <si>
    <t>47081/50201</t>
  </si>
  <si>
    <t>46711/51704</t>
  </si>
  <si>
    <t>46478/51597</t>
  </si>
  <si>
    <t>PETE1628</t>
  </si>
  <si>
    <t>51590/51537</t>
  </si>
  <si>
    <t>49783/51526</t>
  </si>
  <si>
    <t>49763/51316</t>
  </si>
  <si>
    <t>43938/51616</t>
  </si>
  <si>
    <t>44229/51519</t>
  </si>
  <si>
    <t>51590/51231</t>
  </si>
  <si>
    <t>44688/51072</t>
  </si>
  <si>
    <t>48499/50965</t>
  </si>
  <si>
    <t>51953/51482</t>
  </si>
  <si>
    <t>50289/51683</t>
  </si>
  <si>
    <t>44190/51270</t>
  </si>
  <si>
    <t>51887/51458</t>
  </si>
  <si>
    <t>46294/51697</t>
  </si>
  <si>
    <t>45443/51738</t>
  </si>
  <si>
    <t>45609/51706</t>
  </si>
  <si>
    <t>51506/51189</t>
  </si>
  <si>
    <t>44483/51641</t>
  </si>
  <si>
    <t>50019/12379</t>
  </si>
  <si>
    <t>51749/51380</t>
  </si>
  <si>
    <t>48005/51629</t>
  </si>
  <si>
    <t>45078/51621</t>
  </si>
  <si>
    <t>46486/51711</t>
  </si>
  <si>
    <t>50851/51137</t>
  </si>
  <si>
    <t>51678/51387</t>
  </si>
  <si>
    <t>47243/51685</t>
  </si>
  <si>
    <t>44425/51681</t>
  </si>
  <si>
    <t>44425/50164</t>
  </si>
  <si>
    <t>PETE2408</t>
  </si>
  <si>
    <t>Sample Players Playground</t>
  </si>
  <si>
    <t>PETE2400</t>
  </si>
  <si>
    <t>Sample Doonbeg VIP event</t>
  </si>
  <si>
    <t>PETE2404</t>
  </si>
  <si>
    <t>Sample Golfpride</t>
  </si>
  <si>
    <t>PETE2401</t>
  </si>
  <si>
    <t>Sample TGI Golf Travel</t>
  </si>
  <si>
    <t>PETE2402</t>
  </si>
  <si>
    <t>52580/52059</t>
  </si>
  <si>
    <t>51906/51785</t>
  </si>
  <si>
    <t>Adare Jesters</t>
  </si>
  <si>
    <t>44581/51654</t>
  </si>
  <si>
    <t>47102/50009</t>
  </si>
  <si>
    <t>47102/51660</t>
  </si>
  <si>
    <t>45376/50091</t>
  </si>
  <si>
    <t>44425/50648</t>
  </si>
  <si>
    <t>52666/52094</t>
  </si>
  <si>
    <t>51865/52017</t>
  </si>
  <si>
    <t>51063/51428</t>
  </si>
  <si>
    <t>150th Commemorative Open</t>
  </si>
  <si>
    <t>PETE2412</t>
  </si>
  <si>
    <t>PETE2409DB</t>
  </si>
  <si>
    <t>Sample Japanese Text DB</t>
  </si>
  <si>
    <t>PETE2411</t>
  </si>
  <si>
    <t>Sample President Putter 1 Colour</t>
  </si>
  <si>
    <t>PETE2410</t>
  </si>
  <si>
    <t>Sample Varsity V</t>
  </si>
  <si>
    <t>46569/50166</t>
  </si>
  <si>
    <t>Portsalon</t>
  </si>
  <si>
    <t>51980/51522</t>
  </si>
  <si>
    <t>51355/52066</t>
  </si>
  <si>
    <t>51281/12370</t>
  </si>
  <si>
    <t>PETE2413</t>
  </si>
  <si>
    <t>Sample Walton Heath Artisans</t>
  </si>
  <si>
    <t>PETE2414</t>
  </si>
  <si>
    <t>Sample Highgate</t>
  </si>
  <si>
    <t>47187/49999</t>
  </si>
  <si>
    <t>46754/51501</t>
  </si>
  <si>
    <t>46759/51497</t>
  </si>
  <si>
    <t>46756/51496</t>
  </si>
  <si>
    <t>46760/51498</t>
  </si>
  <si>
    <t>52021/51561</t>
  </si>
  <si>
    <t>44509/52078</t>
  </si>
  <si>
    <t>46588/52057</t>
  </si>
  <si>
    <t>44347/52048</t>
  </si>
  <si>
    <t>43414/52077</t>
  </si>
  <si>
    <t>48005/52055</t>
  </si>
  <si>
    <t>44837/52067</t>
  </si>
  <si>
    <t>46456/50156</t>
  </si>
  <si>
    <t>Narin and Portnoo N&amp;P</t>
  </si>
  <si>
    <t>46456/50640</t>
  </si>
  <si>
    <t>46456/51677</t>
  </si>
  <si>
    <t>44183/52046</t>
  </si>
  <si>
    <t>46460/51709</t>
  </si>
  <si>
    <t>PETE195</t>
  </si>
  <si>
    <t>51422/51228</t>
  </si>
  <si>
    <t>Links Golf St Andrews</t>
  </si>
  <si>
    <t>PETE197</t>
  </si>
  <si>
    <t>Links Golf St Andrews LG</t>
  </si>
  <si>
    <t>46481/52056</t>
  </si>
  <si>
    <t>45383/51622</t>
  </si>
  <si>
    <t>PETE1804</t>
  </si>
  <si>
    <t>51695/51452</t>
  </si>
  <si>
    <t>Country Property Group</t>
  </si>
  <si>
    <t>47923/50125</t>
  </si>
  <si>
    <t>50075/12961</t>
  </si>
  <si>
    <t>50073/12960</t>
  </si>
  <si>
    <t>PETE59</t>
  </si>
  <si>
    <t>47331/51729</t>
  </si>
  <si>
    <t>Keith Preston Golf</t>
  </si>
  <si>
    <t>46429/51713</t>
  </si>
  <si>
    <t>PETE2418</t>
  </si>
  <si>
    <t>Sample Tasker Osman</t>
  </si>
  <si>
    <t>PETE2419</t>
  </si>
  <si>
    <t>Sample Strathaven</t>
  </si>
  <si>
    <t>PETE2407</t>
  </si>
  <si>
    <t>51533/51194</t>
  </si>
  <si>
    <t>Waterlooville Captain 22/23</t>
  </si>
  <si>
    <t>44250/50079</t>
  </si>
  <si>
    <t>PETE1916</t>
  </si>
  <si>
    <t>46680/50477</t>
  </si>
  <si>
    <t>Old Head Members</t>
  </si>
  <si>
    <t>PETE298</t>
  </si>
  <si>
    <t>45401/50070</t>
  </si>
  <si>
    <t>Royal Lytham</t>
  </si>
  <si>
    <t>45401/51624</t>
  </si>
  <si>
    <t>45404/50578</t>
  </si>
  <si>
    <t>Royal Lytham Youth</t>
  </si>
  <si>
    <t>46465/52054</t>
  </si>
  <si>
    <t>46680/50162</t>
  </si>
  <si>
    <t>46284/52050</t>
  </si>
  <si>
    <t>43940/52051</t>
  </si>
  <si>
    <t>44250/51043</t>
  </si>
  <si>
    <t>50054/52114</t>
  </si>
  <si>
    <t>47426/12729</t>
  </si>
  <si>
    <t>PETE1717</t>
  </si>
  <si>
    <t>46674/51680</t>
  </si>
  <si>
    <t>Old Head Visitors</t>
  </si>
  <si>
    <t>46674/50647</t>
  </si>
  <si>
    <t>44250/50587</t>
  </si>
  <si>
    <t>47374/52113</t>
  </si>
  <si>
    <t>PETE42</t>
  </si>
  <si>
    <t>50120/50560</t>
  </si>
  <si>
    <t>Co. Louth</t>
  </si>
  <si>
    <t>50120/52143</t>
  </si>
  <si>
    <t>PETE1905</t>
  </si>
  <si>
    <t>53124/52325</t>
  </si>
  <si>
    <t>Lewes Golf Club</t>
  </si>
  <si>
    <t>Tasker Osman</t>
  </si>
  <si>
    <t>46253/50639</t>
  </si>
  <si>
    <t>46569/51682</t>
  </si>
  <si>
    <t>44802/52053</t>
  </si>
  <si>
    <t>52213/51870</t>
  </si>
  <si>
    <t>Chesterfield</t>
  </si>
  <si>
    <t>46253/51974</t>
  </si>
  <si>
    <t>49763/50683</t>
  </si>
  <si>
    <t>45432/52073</t>
  </si>
  <si>
    <t>Portstewart Proshop Staff</t>
  </si>
  <si>
    <t>45432/51314</t>
  </si>
  <si>
    <t>46473/50597</t>
  </si>
  <si>
    <t>44215/51684</t>
  </si>
  <si>
    <t>47074/52061</t>
  </si>
  <si>
    <t>47426/12995</t>
  </si>
  <si>
    <t>46473/50092</t>
  </si>
  <si>
    <t>46473/51636</t>
  </si>
  <si>
    <t>52173/51884</t>
  </si>
  <si>
    <t>PETE2422</t>
  </si>
  <si>
    <t>52231/51871</t>
  </si>
  <si>
    <t>44385/11704</t>
  </si>
  <si>
    <t>44385/11965</t>
  </si>
  <si>
    <t>47402/50041</t>
  </si>
  <si>
    <t>47402/50440</t>
  </si>
  <si>
    <t>49463/50236</t>
  </si>
  <si>
    <t>Carnoustie ladies</t>
  </si>
  <si>
    <t>45429/50265</t>
  </si>
  <si>
    <t>Portstewart + labels</t>
  </si>
  <si>
    <t>45429/50705</t>
  </si>
  <si>
    <t>45429/51737</t>
  </si>
  <si>
    <t>52052/51784</t>
  </si>
  <si>
    <t>PETE2420</t>
  </si>
  <si>
    <t>Sample Stockport</t>
  </si>
  <si>
    <t>PETE2421</t>
  </si>
  <si>
    <t>Sample Heath Hunts</t>
  </si>
  <si>
    <t>Sample Team Goodwood</t>
  </si>
  <si>
    <t>PETE2424</t>
  </si>
  <si>
    <t xml:space="preserve">Sample LMGC </t>
  </si>
  <si>
    <t>45260/50876</t>
  </si>
  <si>
    <t>Royal Dublin Visitors</t>
  </si>
  <si>
    <t>45260/50873</t>
  </si>
  <si>
    <t>47400/12957</t>
  </si>
  <si>
    <t>Carnoustie + Labels</t>
  </si>
  <si>
    <t>52333/51938</t>
  </si>
  <si>
    <t>51979/51520</t>
  </si>
  <si>
    <t>52734/53219</t>
  </si>
  <si>
    <t>46467/51698</t>
  </si>
  <si>
    <t>46770/51675</t>
  </si>
  <si>
    <t>52258/52389</t>
  </si>
  <si>
    <t>CDP initials</t>
  </si>
  <si>
    <t>PETE2417</t>
  </si>
  <si>
    <t>52047/51798</t>
  </si>
  <si>
    <t>Coombe Hill Scratch Team</t>
  </si>
  <si>
    <t>52058/51792</t>
  </si>
  <si>
    <t>53267/53240</t>
  </si>
  <si>
    <t>President Putter 1 Colour</t>
  </si>
  <si>
    <t>53226/53190</t>
  </si>
  <si>
    <t>PETE2362</t>
  </si>
  <si>
    <t>52049/51799</t>
  </si>
  <si>
    <t>Sussex Professional Golfers Union</t>
  </si>
  <si>
    <t>52234/51873</t>
  </si>
  <si>
    <t>52422/51961</t>
  </si>
  <si>
    <t>52317/51891</t>
  </si>
  <si>
    <t>51981/51526</t>
  </si>
  <si>
    <t>50579/53217</t>
  </si>
  <si>
    <t>47187/51631</t>
  </si>
  <si>
    <t>PETEMISC</t>
  </si>
  <si>
    <t>Handle and Kimble Labels x295</t>
  </si>
  <si>
    <t>49975/53353</t>
  </si>
  <si>
    <t>48635/51672</t>
  </si>
  <si>
    <t>52515/52012</t>
  </si>
  <si>
    <t>48632/50262</t>
  </si>
  <si>
    <t>44808/52901</t>
  </si>
  <si>
    <t>44787/52467</t>
  </si>
  <si>
    <t>48495/51671</t>
  </si>
  <si>
    <t>53140/53263</t>
  </si>
  <si>
    <t>Heath Hunts</t>
  </si>
  <si>
    <t>46236/51125</t>
  </si>
  <si>
    <t>46050/51710</t>
  </si>
  <si>
    <t>52241/51878</t>
  </si>
  <si>
    <t>48495/50628</t>
  </si>
  <si>
    <t>48635/50139</t>
  </si>
  <si>
    <t>51831/51445</t>
  </si>
  <si>
    <t>PETE2405</t>
  </si>
  <si>
    <t>Chilton Cup 2022</t>
  </si>
  <si>
    <t>PETE444</t>
  </si>
  <si>
    <t>53011/52581</t>
  </si>
  <si>
    <t>St Andrews Bag Panel</t>
  </si>
  <si>
    <t>52520/53344</t>
  </si>
  <si>
    <t>Friends Cup</t>
  </si>
  <si>
    <t>45836/52654</t>
  </si>
  <si>
    <t>51517/13154</t>
  </si>
  <si>
    <t>45835/52469</t>
  </si>
  <si>
    <t>45835/52653</t>
  </si>
  <si>
    <t>50852/52062</t>
  </si>
  <si>
    <t>Goodwood Golf Team</t>
  </si>
  <si>
    <t>44837/53343</t>
  </si>
  <si>
    <t>42209/51866</t>
  </si>
  <si>
    <t>52567/52132</t>
  </si>
  <si>
    <t>48495/50138</t>
  </si>
  <si>
    <t>45443/52247</t>
  </si>
  <si>
    <t>44800/52900</t>
  </si>
  <si>
    <t>53424/53354</t>
  </si>
  <si>
    <t>52440/51974</t>
  </si>
  <si>
    <t>52433/51970</t>
  </si>
  <si>
    <t>52434/51971</t>
  </si>
  <si>
    <t>52438/51973</t>
  </si>
  <si>
    <t>51820/51426</t>
  </si>
  <si>
    <t>PETE1478</t>
  </si>
  <si>
    <t>47707/50023</t>
  </si>
  <si>
    <t>Tandridge Tree Only</t>
  </si>
  <si>
    <t>PETE1559</t>
  </si>
  <si>
    <t>Chris Evans Golf</t>
  </si>
  <si>
    <t>52087/51869</t>
  </si>
  <si>
    <t>Taylormade 80mm</t>
  </si>
  <si>
    <t>52158/51853</t>
  </si>
  <si>
    <t>44802/52411</t>
  </si>
  <si>
    <t>46570/52880</t>
  </si>
  <si>
    <t>45141/52514</t>
  </si>
  <si>
    <t>45413/52878</t>
  </si>
  <si>
    <t>45432/52879</t>
  </si>
  <si>
    <t>52334/51937</t>
  </si>
  <si>
    <t>52235/51876</t>
  </si>
  <si>
    <t>52549/52038</t>
  </si>
  <si>
    <t>47702/51699</t>
  </si>
  <si>
    <t>45582/52380</t>
  </si>
  <si>
    <t>52656/52093</t>
  </si>
  <si>
    <t>44138/52501</t>
  </si>
  <si>
    <t>46893/52909</t>
  </si>
  <si>
    <t>43400/52918</t>
  </si>
  <si>
    <t>46708/52547</t>
  </si>
  <si>
    <t>46710/52908</t>
  </si>
  <si>
    <t>44586/52374</t>
  </si>
  <si>
    <t>44419/52486</t>
  </si>
  <si>
    <t>47702/50202</t>
  </si>
  <si>
    <t>PETE2406</t>
  </si>
  <si>
    <t>51546/51208</t>
  </si>
  <si>
    <t>Littlestone Professional Staff</t>
  </si>
  <si>
    <t>45360/52348</t>
  </si>
  <si>
    <t>PETE2427</t>
  </si>
  <si>
    <t>Sample Mercedes of Poole</t>
  </si>
  <si>
    <t>PETE2426</t>
  </si>
  <si>
    <t>Sample Markel</t>
  </si>
  <si>
    <t>PETE2425</t>
  </si>
  <si>
    <t>Sample Paragon Cup</t>
  </si>
  <si>
    <t>53448/53378</t>
  </si>
  <si>
    <t>47351/52541</t>
  </si>
  <si>
    <t>44587/52375</t>
  </si>
  <si>
    <t>44140/52503</t>
  </si>
  <si>
    <t>44139/52502</t>
  </si>
  <si>
    <t>44142/52505</t>
  </si>
  <si>
    <t>44584/52373</t>
  </si>
  <si>
    <t>44803/52412</t>
  </si>
  <si>
    <t>52882/52577</t>
  </si>
  <si>
    <t>52347/53286</t>
  </si>
  <si>
    <t>46580/52881</t>
  </si>
  <si>
    <t>49648/52075</t>
  </si>
  <si>
    <t>47289/52370</t>
  </si>
  <si>
    <t>44442/52492</t>
  </si>
  <si>
    <t>46429/52904</t>
  </si>
  <si>
    <t>46284/52382</t>
  </si>
  <si>
    <t>46971/52384</t>
  </si>
  <si>
    <t>46313/52509</t>
  </si>
  <si>
    <t>47747/50110</t>
  </si>
  <si>
    <t>50129/52913</t>
  </si>
  <si>
    <t>47747/50612</t>
  </si>
  <si>
    <t>46311/52508</t>
  </si>
  <si>
    <t>52667/52096</t>
  </si>
  <si>
    <t>46970/52383</t>
  </si>
  <si>
    <t>46282/52381</t>
  </si>
  <si>
    <t>47134/52528</t>
  </si>
  <si>
    <t>47747/52510</t>
  </si>
  <si>
    <t>45276/52920</t>
  </si>
  <si>
    <t>52639/52362</t>
  </si>
  <si>
    <t>53324/53345</t>
  </si>
  <si>
    <t>47102/52536</t>
  </si>
  <si>
    <t>50564/52108</t>
  </si>
  <si>
    <t>47009/52910</t>
  </si>
  <si>
    <t>44484/52490</t>
  </si>
  <si>
    <t>52663/52120</t>
  </si>
  <si>
    <t>45137/52903</t>
  </si>
  <si>
    <t>Crail Golfing Society</t>
  </si>
  <si>
    <t>46703/52907</t>
  </si>
  <si>
    <t>44581/52518</t>
  </si>
  <si>
    <t>44809/52520</t>
  </si>
  <si>
    <t>43951/52533</t>
  </si>
  <si>
    <t>46707/52546</t>
  </si>
  <si>
    <t>44792/52899</t>
  </si>
  <si>
    <t>45081/52498</t>
  </si>
  <si>
    <t>46484/52906</t>
  </si>
  <si>
    <t>45412/52482</t>
  </si>
  <si>
    <t>46852/52525</t>
  </si>
  <si>
    <t>PETE2416</t>
  </si>
  <si>
    <t>53179/52445</t>
  </si>
  <si>
    <t>Walton Heath Artisans 2022</t>
  </si>
  <si>
    <t>PETE2409</t>
  </si>
  <si>
    <t>51522/53441</t>
  </si>
  <si>
    <t>Japanese Text</t>
  </si>
  <si>
    <t>Initials</t>
  </si>
  <si>
    <t xml:space="preserve">Initials under PETE2409 were added onto each file. I had to run 23 single runs. </t>
  </si>
  <si>
    <t>47714/52544</t>
  </si>
  <si>
    <t>PETE2429</t>
  </si>
  <si>
    <t>Sample Wolseley &amp; Pipe</t>
  </si>
  <si>
    <t>52814/53211</t>
  </si>
  <si>
    <t>Wolseley &amp; Pipe</t>
  </si>
  <si>
    <t>44248/52377</t>
  </si>
  <si>
    <t>52519/52058</t>
  </si>
  <si>
    <t>46754/53461</t>
  </si>
  <si>
    <t>45083/52499</t>
  </si>
  <si>
    <t>46760/52346</t>
  </si>
  <si>
    <t>46759/52345</t>
  </si>
  <si>
    <t>46756/53462</t>
  </si>
  <si>
    <t>PETE2430</t>
  </si>
  <si>
    <t>Sample Rusacks</t>
  </si>
  <si>
    <t>PETE2428</t>
  </si>
  <si>
    <t>Marchmont</t>
  </si>
  <si>
    <t>PETE764</t>
  </si>
  <si>
    <t>Sample Singha</t>
  </si>
  <si>
    <t>52688/52119</t>
  </si>
  <si>
    <t>46571/52632</t>
  </si>
  <si>
    <t>53329/53447</t>
  </si>
  <si>
    <t>52731/52129</t>
  </si>
  <si>
    <t>53016/52534</t>
  </si>
  <si>
    <t>53017/52535</t>
  </si>
  <si>
    <t>52194/52023</t>
  </si>
  <si>
    <t>52196/52024</t>
  </si>
  <si>
    <t>53514/53425</t>
  </si>
  <si>
    <t xml:space="preserve">LMGC </t>
  </si>
  <si>
    <t>52642/52458</t>
  </si>
  <si>
    <t>52524/52068</t>
  </si>
  <si>
    <t>PETE2431</t>
  </si>
  <si>
    <t>Sample 2022 Strandhill</t>
  </si>
  <si>
    <t>44420/52487</t>
  </si>
  <si>
    <t>44837/52622</t>
  </si>
  <si>
    <t>44841/52624</t>
  </si>
  <si>
    <t>48261/50136</t>
  </si>
  <si>
    <t>Strathaven</t>
  </si>
  <si>
    <t>52822/52717</t>
  </si>
  <si>
    <t>52821/?</t>
  </si>
  <si>
    <t>52759/52489</t>
  </si>
  <si>
    <t>43391/52925</t>
  </si>
  <si>
    <t>46638/50616</t>
  </si>
  <si>
    <t>46638/51659</t>
  </si>
  <si>
    <t>46638/50121</t>
  </si>
  <si>
    <t>46468/52905</t>
  </si>
  <si>
    <t>44487/52547</t>
  </si>
  <si>
    <t>44976/52512</t>
  </si>
  <si>
    <t>44422/52488</t>
  </si>
  <si>
    <t>42650/52095</t>
  </si>
  <si>
    <t>45026/52597</t>
  </si>
  <si>
    <t>44975/52511</t>
  </si>
  <si>
    <t>46050/52461</t>
  </si>
  <si>
    <t>46062/52887</t>
  </si>
  <si>
    <t>44839/52623</t>
  </si>
  <si>
    <t>45360/52045</t>
  </si>
  <si>
    <t>St Andrews + Kimble</t>
  </si>
  <si>
    <t>46297/52515</t>
  </si>
  <si>
    <t>47363/52495</t>
  </si>
  <si>
    <t>52242/51874</t>
  </si>
  <si>
    <t>47364/52496</t>
  </si>
  <si>
    <t>44204/52524</t>
  </si>
  <si>
    <t>45122/52538</t>
  </si>
  <si>
    <t>45038/52507</t>
  </si>
  <si>
    <t>44203/52523</t>
  </si>
  <si>
    <t>53470/53445</t>
  </si>
  <si>
    <t>53454/53381</t>
  </si>
  <si>
    <t>46778/52555</t>
  </si>
  <si>
    <t>53609/53489</t>
  </si>
  <si>
    <t>52722/52128</t>
  </si>
  <si>
    <t>46475/52554</t>
  </si>
  <si>
    <t>49682/12993</t>
  </si>
  <si>
    <t>53794/53614</t>
  </si>
  <si>
    <t>47374/52342</t>
  </si>
  <si>
    <t>52038/52560</t>
  </si>
  <si>
    <t>50039/51655</t>
  </si>
  <si>
    <t>45173/52926</t>
  </si>
  <si>
    <t>46253/52590</t>
  </si>
  <si>
    <t>47365/52497</t>
  </si>
  <si>
    <t>52578/52079</t>
  </si>
  <si>
    <t>52899/52961</t>
  </si>
  <si>
    <t>52039/52561</t>
  </si>
  <si>
    <t>46422/51669</t>
  </si>
  <si>
    <t>49783/50897</t>
  </si>
  <si>
    <t>49783/50469</t>
  </si>
  <si>
    <t>49421/51668</t>
  </si>
  <si>
    <t>46422/52557</t>
  </si>
  <si>
    <t>45126/52540</t>
  </si>
  <si>
    <t>PETE52</t>
  </si>
  <si>
    <t>52623/52081</t>
  </si>
  <si>
    <t>IPA GS</t>
  </si>
  <si>
    <t>47074/50141</t>
  </si>
  <si>
    <t>PETE2320</t>
  </si>
  <si>
    <t>49423/51670</t>
  </si>
  <si>
    <t>49423/52558</t>
  </si>
  <si>
    <t>48405/50259</t>
  </si>
  <si>
    <t>48405/51321</t>
  </si>
  <si>
    <t>PETE2432</t>
  </si>
  <si>
    <t>Sample Ryder Cup Inivitational 2022 Sunningdale Heath</t>
  </si>
  <si>
    <t>49616/13003</t>
  </si>
  <si>
    <t>51605/53660</t>
  </si>
  <si>
    <t>43403/52919</t>
  </si>
  <si>
    <t>52689/53604</t>
  </si>
  <si>
    <t>53781/53605</t>
  </si>
  <si>
    <t>43406/52548</t>
  </si>
  <si>
    <t>49423/50137</t>
  </si>
  <si>
    <t>45124/52539</t>
  </si>
  <si>
    <t>51875/52576</t>
  </si>
  <si>
    <t>TGI Golf Travel</t>
  </si>
  <si>
    <t>PETE2433</t>
  </si>
  <si>
    <t>Sample Mercedes Circle</t>
  </si>
  <si>
    <t>PETE2434</t>
  </si>
  <si>
    <t>Sample Mercedes Text</t>
  </si>
  <si>
    <t>53167/53432</t>
  </si>
  <si>
    <t>44433/52409</t>
  </si>
  <si>
    <t>53574/53486</t>
  </si>
  <si>
    <t>Singha</t>
  </si>
  <si>
    <t>46680/52612</t>
  </si>
  <si>
    <t>52687/53401</t>
  </si>
  <si>
    <t>53639/53610</t>
  </si>
  <si>
    <t>53639/53611</t>
  </si>
  <si>
    <t>50276/49807</t>
  </si>
  <si>
    <t>Highgate</t>
  </si>
  <si>
    <t>50274/50561</t>
  </si>
  <si>
    <t>50274/49805</t>
  </si>
  <si>
    <t>50277/50263</t>
  </si>
  <si>
    <t>50277/51165</t>
  </si>
  <si>
    <t>53804/53785</t>
  </si>
  <si>
    <t>45401/52421</t>
  </si>
  <si>
    <t>43412/52549</t>
  </si>
  <si>
    <t>47096/52595</t>
  </si>
  <si>
    <t>53907/53731</t>
  </si>
  <si>
    <t>47289/50042</t>
  </si>
  <si>
    <t>45027/52598</t>
  </si>
  <si>
    <t>45278/52921</t>
  </si>
  <si>
    <t>53572/53658</t>
  </si>
  <si>
    <t>50289/52616</t>
  </si>
  <si>
    <t>52687/52602</t>
  </si>
  <si>
    <t>46462/52424</t>
  </si>
  <si>
    <t>46410/52678</t>
  </si>
  <si>
    <t>46485/52679</t>
  </si>
  <si>
    <t>53828/53648</t>
  </si>
  <si>
    <t>46047/52615</t>
  </si>
  <si>
    <t>48245/52430</t>
  </si>
  <si>
    <t>44181/52357</t>
  </si>
  <si>
    <t>44180/52356</t>
  </si>
  <si>
    <t>44794/52442</t>
  </si>
  <si>
    <t>44750/52573</t>
  </si>
  <si>
    <t>50290/52617</t>
  </si>
  <si>
    <t>46203/52423</t>
  </si>
  <si>
    <t>43938/52407</t>
  </si>
  <si>
    <t>46456/52594</t>
  </si>
  <si>
    <t>45033/52402</t>
  </si>
  <si>
    <t>45031/52401</t>
  </si>
  <si>
    <t>44425/52613</t>
  </si>
  <si>
    <t>53512/53428</t>
  </si>
  <si>
    <t>2022 Strandhill</t>
  </si>
  <si>
    <t>PETE2435</t>
  </si>
  <si>
    <t>Sample Enahgy Golf full</t>
  </si>
  <si>
    <t>PETE2436</t>
  </si>
  <si>
    <t>Sample Enahgy Golf BOLT only</t>
  </si>
  <si>
    <t>PETE2437</t>
  </si>
  <si>
    <t>Presidents putter</t>
  </si>
  <si>
    <t>48261/52556</t>
  </si>
  <si>
    <t>50067/11892</t>
  </si>
  <si>
    <t>53780/53616</t>
  </si>
  <si>
    <t>53060/53189</t>
  </si>
  <si>
    <t>53060/52439</t>
  </si>
  <si>
    <t>53918/53803</t>
  </si>
  <si>
    <t>46674/52611</t>
  </si>
  <si>
    <t>50274/52386</t>
  </si>
  <si>
    <t>48635/52565</t>
  </si>
  <si>
    <t>48632/52954</t>
  </si>
  <si>
    <t>44509/52936</t>
  </si>
  <si>
    <t>44495/52440</t>
  </si>
  <si>
    <t>46288/52398</t>
  </si>
  <si>
    <t>44805/52939</t>
  </si>
  <si>
    <t>44589/52937</t>
  </si>
  <si>
    <t>46297/52944</t>
  </si>
  <si>
    <t>53648/53509</t>
  </si>
  <si>
    <t>44977/52941</t>
  </si>
  <si>
    <t>46465/52425</t>
  </si>
  <si>
    <t>43389/52934</t>
  </si>
  <si>
    <t>44437/52635</t>
  </si>
  <si>
    <t>50768/52387</t>
  </si>
  <si>
    <t>48005/52444</t>
  </si>
  <si>
    <t>52897/52669</t>
  </si>
  <si>
    <t>53046/52673</t>
  </si>
  <si>
    <t>45518/52652</t>
  </si>
  <si>
    <t>45395/52971</t>
  </si>
  <si>
    <t>45392/52969</t>
  </si>
  <si>
    <t>45393/52970</t>
  </si>
  <si>
    <t>46294/52657</t>
  </si>
  <si>
    <t>46234/52656</t>
  </si>
  <si>
    <t>46242/52943</t>
  </si>
  <si>
    <t>46749/52945</t>
  </si>
  <si>
    <t>52439/53620</t>
  </si>
  <si>
    <t>53584/53488</t>
  </si>
  <si>
    <t>44810/52648</t>
  </si>
  <si>
    <t>47081/52659</t>
  </si>
  <si>
    <t>44209/52639</t>
  </si>
  <si>
    <t>44253/52551</t>
  </si>
  <si>
    <t>44252/52550</t>
  </si>
  <si>
    <t>44688/52410</t>
  </si>
  <si>
    <t>45376/52468</t>
  </si>
  <si>
    <t>43413/52935</t>
  </si>
  <si>
    <t>44430/52644</t>
  </si>
  <si>
    <t>PETE2415</t>
  </si>
  <si>
    <t>53061/53779</t>
  </si>
  <si>
    <t>Houlihan Lokey</t>
  </si>
  <si>
    <t>46604/52449</t>
  </si>
  <si>
    <t>46601/52448</t>
  </si>
  <si>
    <t>46687/52428</t>
  </si>
  <si>
    <t>48489/52663</t>
  </si>
  <si>
    <t>54076/54166</t>
  </si>
  <si>
    <t>44609/52360</t>
  </si>
  <si>
    <t>44250/52441</t>
  </si>
  <si>
    <t>46569/52614</t>
  </si>
  <si>
    <t>49423/53689</t>
  </si>
  <si>
    <t>45404/52422</t>
  </si>
  <si>
    <t>44584/53665</t>
  </si>
  <si>
    <t>44585/53666</t>
  </si>
  <si>
    <t>44587/53667</t>
  </si>
  <si>
    <t>44267/53704</t>
  </si>
  <si>
    <t>47706/52661</t>
  </si>
  <si>
    <t>48495/52564</t>
  </si>
  <si>
    <t>47243/52630</t>
  </si>
  <si>
    <t>46608/52450</t>
  </si>
  <si>
    <t>47975/52662</t>
  </si>
  <si>
    <t>53598/53482</t>
  </si>
  <si>
    <t>45451/52967</t>
  </si>
  <si>
    <t>54261/54285</t>
  </si>
  <si>
    <t>53221/53188</t>
  </si>
  <si>
    <t>48564/52950</t>
  </si>
  <si>
    <t>48565/52951</t>
  </si>
  <si>
    <t>48561/52949</t>
  </si>
  <si>
    <t>48566/52952</t>
  </si>
  <si>
    <t>48557/52948</t>
  </si>
  <si>
    <t>48568/52953</t>
  </si>
  <si>
    <t>53333/53279</t>
  </si>
  <si>
    <t>46334/52891</t>
  </si>
  <si>
    <t>53671/53532</t>
  </si>
  <si>
    <t>Ryder Cup Inivitational 2022 Sunningdale Heath</t>
  </si>
  <si>
    <t>47187/52452</t>
  </si>
  <si>
    <t>45429/52966</t>
  </si>
  <si>
    <t>52640/53402</t>
  </si>
  <si>
    <t>North and West Coast Links</t>
  </si>
  <si>
    <t>52640/52608</t>
  </si>
  <si>
    <t>PETE45</t>
  </si>
  <si>
    <t>54131/53874</t>
  </si>
  <si>
    <t>Ballyliffin</t>
  </si>
  <si>
    <t>53671/53637</t>
  </si>
  <si>
    <t>47166/13690</t>
  </si>
  <si>
    <t>53056/52443</t>
  </si>
  <si>
    <t>52986/52680</t>
  </si>
  <si>
    <t>52974/52513</t>
  </si>
  <si>
    <t>54109/53869</t>
  </si>
  <si>
    <t>52911/52494</t>
  </si>
  <si>
    <t>52901/52493</t>
  </si>
  <si>
    <t>52872/52960</t>
  </si>
  <si>
    <t>54463/54405</t>
  </si>
  <si>
    <t>54107/53870</t>
  </si>
  <si>
    <t>53021/52877</t>
  </si>
  <si>
    <t>53138/52545</t>
  </si>
  <si>
    <t>50991/52956</t>
  </si>
  <si>
    <t>52695/52393</t>
  </si>
  <si>
    <t>46480/52446</t>
  </si>
  <si>
    <t>46341/52892</t>
  </si>
  <si>
    <t>53653/53508</t>
  </si>
  <si>
    <t>53806/53855</t>
  </si>
  <si>
    <t>45137/53722</t>
  </si>
  <si>
    <t>45073/52415</t>
  </si>
  <si>
    <t>53616/13572</t>
  </si>
  <si>
    <t>PETE2441</t>
  </si>
  <si>
    <t>53722/53881</t>
  </si>
  <si>
    <t>Mercedes Star Ladies</t>
  </si>
  <si>
    <t>PETE2440</t>
  </si>
  <si>
    <t>Mercedes Text Ladies</t>
  </si>
  <si>
    <t>PETE2442</t>
  </si>
  <si>
    <t>Mercedes Star Mens</t>
  </si>
  <si>
    <t>PETE2439</t>
  </si>
  <si>
    <t>Mercedes Text Mens</t>
  </si>
  <si>
    <t>45090/52418</t>
  </si>
  <si>
    <t>46574/53443</t>
  </si>
  <si>
    <t>54491/54450</t>
  </si>
  <si>
    <t>50938/52923</t>
  </si>
  <si>
    <t>PETE52281</t>
  </si>
  <si>
    <t>52281/52933</t>
  </si>
  <si>
    <t>Ellis Jones</t>
  </si>
  <si>
    <t>53612/53515</t>
  </si>
  <si>
    <t>44755/52603</t>
  </si>
  <si>
    <t>45052/52649</t>
  </si>
  <si>
    <t>51821/52634</t>
  </si>
  <si>
    <t>44838/52940</t>
  </si>
  <si>
    <t>47090/52460</t>
  </si>
  <si>
    <t>50054/52912</t>
  </si>
  <si>
    <t>47330/53673</t>
  </si>
  <si>
    <t>51281/13175</t>
  </si>
  <si>
    <t>46612/52451</t>
  </si>
  <si>
    <t>52144/53526</t>
  </si>
  <si>
    <t>52144/52369</t>
  </si>
  <si>
    <t>53899/53734</t>
  </si>
  <si>
    <t>47365/53682</t>
  </si>
  <si>
    <t>53638/53510</t>
  </si>
  <si>
    <t>44500/53693</t>
  </si>
  <si>
    <t>RAA20</t>
  </si>
  <si>
    <t>50877/53514</t>
  </si>
  <si>
    <t>The Open 1st Prestwick</t>
  </si>
  <si>
    <t>46612/53677</t>
  </si>
  <si>
    <t>45026/53696</t>
  </si>
  <si>
    <t>47650/52676</t>
  </si>
  <si>
    <t>47660/52677</t>
  </si>
  <si>
    <t>44837/53699</t>
  </si>
  <si>
    <t>44839/53700</t>
  </si>
  <si>
    <t>44487/53679</t>
  </si>
  <si>
    <t>44497/53692</t>
  </si>
  <si>
    <t>46570/54142</t>
  </si>
  <si>
    <t>51939/53395</t>
  </si>
  <si>
    <t>Royal St Georges PHGC</t>
  </si>
  <si>
    <t>52917/52600</t>
  </si>
  <si>
    <t>PETE1320</t>
  </si>
  <si>
    <t>The Machrie Logo only</t>
  </si>
  <si>
    <t>44809/53684</t>
  </si>
  <si>
    <t>53608/53483</t>
  </si>
  <si>
    <t>52761/52914</t>
  </si>
  <si>
    <t>43951/53686</t>
  </si>
  <si>
    <t>PETE445</t>
  </si>
  <si>
    <t>54446/54551</t>
  </si>
  <si>
    <t>St Andrews Ladies</t>
  </si>
  <si>
    <t>52558/52958</t>
  </si>
  <si>
    <t>48362/52915</t>
  </si>
  <si>
    <t>52890/52519</t>
  </si>
  <si>
    <t>50844/52664</t>
  </si>
  <si>
    <t>52703/52394</t>
  </si>
  <si>
    <t>50985/52683</t>
  </si>
  <si>
    <t>46289/53669</t>
  </si>
  <si>
    <t>50466/52871</t>
  </si>
  <si>
    <t>52877/52667</t>
  </si>
  <si>
    <t>52213/52388</t>
  </si>
  <si>
    <t>52506/53817</t>
  </si>
  <si>
    <t>44582/13170</t>
  </si>
  <si>
    <t>47105/52537</t>
  </si>
  <si>
    <t>52363/52500</t>
  </si>
  <si>
    <t>52124/52568</t>
  </si>
  <si>
    <t>46538/53924</t>
  </si>
  <si>
    <t>46540/53925</t>
  </si>
  <si>
    <t>54446/54536</t>
  </si>
  <si>
    <t>46540/52351</t>
  </si>
  <si>
    <t>45837/52655</t>
  </si>
  <si>
    <t>51939/52403</t>
  </si>
  <si>
    <t>52920/53256</t>
  </si>
  <si>
    <t>Golfpride</t>
  </si>
  <si>
    <t>52920/54583</t>
  </si>
  <si>
    <t>52920/53247</t>
  </si>
  <si>
    <t>47188/51781</t>
  </si>
  <si>
    <t>50069/13455</t>
  </si>
  <si>
    <t>GFORE PLAY NICE</t>
  </si>
  <si>
    <t>46778/53688</t>
  </si>
  <si>
    <t>52878/52668</t>
  </si>
  <si>
    <t>52638/52618</t>
  </si>
  <si>
    <t>47747/53991</t>
  </si>
  <si>
    <t>50067/13152</t>
  </si>
  <si>
    <t>47166/13157</t>
  </si>
  <si>
    <t>44269/53705</t>
  </si>
  <si>
    <t>53423/53358</t>
  </si>
  <si>
    <t>52760/52459</t>
  </si>
  <si>
    <t>52534/52354</t>
  </si>
  <si>
    <t>51158/52353</t>
  </si>
  <si>
    <t>50953/52352</t>
  </si>
  <si>
    <t>PETE2443</t>
  </si>
  <si>
    <t>Sample The Ambassadors Club</t>
  </si>
  <si>
    <t>51650/52574</t>
  </si>
  <si>
    <t>51651/52916</t>
  </si>
  <si>
    <t>52607/52435</t>
  </si>
  <si>
    <t>Lloyds</t>
  </si>
  <si>
    <t>53353/53311</t>
  </si>
  <si>
    <t>52876/52666</t>
  </si>
  <si>
    <t>48013/11883</t>
  </si>
  <si>
    <t>Players Playground</t>
  </si>
  <si>
    <t>53271/13499</t>
  </si>
  <si>
    <t>50297/52681</t>
  </si>
  <si>
    <t>52543/53854</t>
  </si>
  <si>
    <t>53583/53487</t>
  </si>
  <si>
    <t>52733/52563</t>
  </si>
  <si>
    <t>52510/52562</t>
  </si>
  <si>
    <t>52766/52437</t>
  </si>
  <si>
    <t>51506/52431</t>
  </si>
  <si>
    <t>45038/53683</t>
  </si>
  <si>
    <t>53592/53491</t>
  </si>
  <si>
    <t>PETE2446</t>
  </si>
  <si>
    <t>Sample Royal Jersey</t>
  </si>
  <si>
    <t>PETE2447</t>
  </si>
  <si>
    <t>Sample Drumpellier</t>
  </si>
  <si>
    <t>51507/52432</t>
  </si>
  <si>
    <t>49424/52559</t>
  </si>
  <si>
    <t>52976/52527</t>
  </si>
  <si>
    <t>51760/53888</t>
  </si>
  <si>
    <t>Loch Lomond Whiskies</t>
  </si>
  <si>
    <t>The Open Spirit of the Open Full Colour</t>
  </si>
  <si>
    <t>54394/54584</t>
  </si>
  <si>
    <t>53589/53490</t>
  </si>
  <si>
    <t>47084/52532</t>
  </si>
  <si>
    <t>PETE716</t>
  </si>
  <si>
    <t>47084/50617</t>
  </si>
  <si>
    <t>Trump Doonbeg Shield</t>
  </si>
  <si>
    <t>54402/54484</t>
  </si>
  <si>
    <t>Paragon Cup</t>
  </si>
  <si>
    <t>46658/52531</t>
  </si>
  <si>
    <t>PETE2450</t>
  </si>
  <si>
    <t>Sample Foxhills Fox Only</t>
  </si>
  <si>
    <t>47084/51170</t>
  </si>
  <si>
    <t>51418/12320</t>
  </si>
  <si>
    <t>PETE1346</t>
  </si>
  <si>
    <t>46754/54646</t>
  </si>
  <si>
    <t>R&amp;A Cuff</t>
  </si>
  <si>
    <t>46638/52529</t>
  </si>
  <si>
    <t>46646/52530</t>
  </si>
  <si>
    <t>46760/54481</t>
  </si>
  <si>
    <t>46760/53920</t>
  </si>
  <si>
    <t>53981/53788</t>
  </si>
  <si>
    <t>53692/53530</t>
  </si>
  <si>
    <t>52878/53707</t>
  </si>
  <si>
    <t>52213/53668</t>
  </si>
  <si>
    <t>52534/53786</t>
  </si>
  <si>
    <t>51597/52665</t>
  </si>
  <si>
    <t>53516/53430</t>
  </si>
  <si>
    <t>50261/51174</t>
  </si>
  <si>
    <t>53927/53764</t>
  </si>
  <si>
    <t>46756/54647</t>
  </si>
  <si>
    <t>52142/52368</t>
  </si>
  <si>
    <t>53687/53527</t>
  </si>
  <si>
    <t>53688/53528</t>
  </si>
  <si>
    <t>52892/53853</t>
  </si>
  <si>
    <t>52892/52566</t>
  </si>
  <si>
    <t>45837/52470</t>
  </si>
  <si>
    <t>53301/53268</t>
  </si>
  <si>
    <t>Kobenhavns</t>
  </si>
  <si>
    <t>52924/52917</t>
  </si>
  <si>
    <t>52924/52400</t>
  </si>
  <si>
    <t>53700/53725</t>
  </si>
  <si>
    <t>44179/52355</t>
  </si>
  <si>
    <t>46759/53919</t>
  </si>
  <si>
    <t>49494/54289</t>
  </si>
  <si>
    <t>50609/54288</t>
  </si>
  <si>
    <t>53304/53269</t>
  </si>
  <si>
    <t>51875/53433</t>
  </si>
  <si>
    <t>50877/53698</t>
  </si>
  <si>
    <t>53924/53763</t>
  </si>
  <si>
    <t>53282/53244</t>
  </si>
  <si>
    <t>53283/53245</t>
  </si>
  <si>
    <t>52785/52506</t>
  </si>
  <si>
    <t>45194/54170</t>
  </si>
  <si>
    <t>Co Sligo Full</t>
  </si>
  <si>
    <t>50069/11700</t>
  </si>
  <si>
    <t>50069/11963</t>
  </si>
  <si>
    <t>PETE2451</t>
  </si>
  <si>
    <t>Sample Royal Guernsey</t>
  </si>
  <si>
    <t>PETE2452</t>
  </si>
  <si>
    <t>Sample Horizon Irish Open</t>
  </si>
  <si>
    <t>PETE2453</t>
  </si>
  <si>
    <t>Sample Narin &amp; Portnoo Flags</t>
  </si>
  <si>
    <t>54661/54648</t>
  </si>
  <si>
    <t>52536/52957</t>
  </si>
  <si>
    <t>52547/52434</t>
  </si>
  <si>
    <t>46943/54602</t>
  </si>
  <si>
    <t>PETE2445</t>
  </si>
  <si>
    <t>Sample Kent Golf Disability Ambassador</t>
  </si>
  <si>
    <t>PETE2448</t>
  </si>
  <si>
    <t>Sample Drumpellier Size Medium</t>
  </si>
  <si>
    <t>53925/53761</t>
  </si>
  <si>
    <t>53683/53529</t>
  </si>
  <si>
    <t>53549/53523</t>
  </si>
  <si>
    <t>53693/13661</t>
  </si>
  <si>
    <t>53579/53479</t>
  </si>
  <si>
    <t>53749/53663</t>
  </si>
  <si>
    <t>53694/53543</t>
  </si>
  <si>
    <t>53661/53877</t>
  </si>
  <si>
    <t>52975/52358</t>
  </si>
  <si>
    <t>53748/53591</t>
  </si>
  <si>
    <t>PETE113</t>
  </si>
  <si>
    <t>53581/53480</t>
  </si>
  <si>
    <t>Royal Cinque Ports Full</t>
  </si>
  <si>
    <t>53582/53481</t>
  </si>
  <si>
    <t>53498/53403</t>
  </si>
  <si>
    <t>52736/53397</t>
  </si>
  <si>
    <t>51854/53670</t>
  </si>
  <si>
    <t>53807/53619</t>
  </si>
  <si>
    <t>53606/53478</t>
  </si>
  <si>
    <t>50800/13235</t>
  </si>
  <si>
    <t>51506/53674</t>
  </si>
  <si>
    <t>53863/53690</t>
  </si>
  <si>
    <t>54212/53913</t>
  </si>
  <si>
    <t>53958/53791</t>
  </si>
  <si>
    <t>52772/52959</t>
  </si>
  <si>
    <t>45443/53921</t>
  </si>
  <si>
    <t>45451/54206</t>
  </si>
  <si>
    <t>53837/53760</t>
  </si>
  <si>
    <t>53779/53608</t>
  </si>
  <si>
    <t>53785/53606</t>
  </si>
  <si>
    <t>53537/53444</t>
  </si>
  <si>
    <t>53561/53465</t>
  </si>
  <si>
    <t>53979/53794</t>
  </si>
  <si>
    <t>53750/53603</t>
  </si>
  <si>
    <t>48499/52947</t>
  </si>
  <si>
    <t>53238/53213</t>
  </si>
  <si>
    <t>53170/53192</t>
  </si>
  <si>
    <t>53352/53356</t>
  </si>
  <si>
    <t>53769/53611</t>
  </si>
  <si>
    <t>53695/53546</t>
  </si>
  <si>
    <t>53193/53187</t>
  </si>
  <si>
    <t>52886/52395</t>
  </si>
  <si>
    <t>53878/53685</t>
  </si>
  <si>
    <t>53466/53394</t>
  </si>
  <si>
    <t>52974/53398</t>
  </si>
  <si>
    <t>53354/53312</t>
  </si>
  <si>
    <t>Royal Guernsey</t>
  </si>
  <si>
    <t>PETE2454</t>
  </si>
  <si>
    <t>Sample Horizon Irish Open Logo Only</t>
  </si>
  <si>
    <t>Horizon Irish Open</t>
  </si>
  <si>
    <t>PETE2456</t>
  </si>
  <si>
    <t>Sample Genesis Scottish Open</t>
  </si>
  <si>
    <t>46496/</t>
  </si>
  <si>
    <t>53416/53375</t>
  </si>
  <si>
    <t>51781/53641</t>
  </si>
  <si>
    <t>PETE2455</t>
  </si>
  <si>
    <t>Sample Royal Dublin Senior Cup text</t>
  </si>
  <si>
    <t>PETE2457</t>
  </si>
  <si>
    <t>Sample Hidden Honey</t>
  </si>
  <si>
    <t>53826/55053</t>
  </si>
  <si>
    <t>51778/53640</t>
  </si>
  <si>
    <t>PETE874</t>
  </si>
  <si>
    <t>Sample asta</t>
  </si>
  <si>
    <t>53960/53793</t>
  </si>
  <si>
    <t>53789/53953</t>
  </si>
  <si>
    <t>54108/54109</t>
  </si>
  <si>
    <t>54144/53929</t>
  </si>
  <si>
    <t>54221/53955</t>
  </si>
  <si>
    <t>53959/53792</t>
  </si>
  <si>
    <t>4977/13704</t>
  </si>
  <si>
    <t>53952/53762</t>
  </si>
  <si>
    <t>54113/54082</t>
  </si>
  <si>
    <t>52658/52436</t>
  </si>
  <si>
    <t>53976/53861</t>
  </si>
  <si>
    <t>52733/54030</t>
  </si>
  <si>
    <t>52867/54114</t>
  </si>
  <si>
    <t>50991/54202</t>
  </si>
  <si>
    <t>53282/53969</t>
  </si>
  <si>
    <t>51821/54083</t>
  </si>
  <si>
    <t>52638/54071</t>
  </si>
  <si>
    <t>53799/53618</t>
  </si>
  <si>
    <t>53950/53765</t>
  </si>
  <si>
    <t>53911/53726</t>
  </si>
  <si>
    <t>54134/53876</t>
  </si>
  <si>
    <t>53430/53889</t>
  </si>
  <si>
    <t>Stockport</t>
  </si>
  <si>
    <t>52124/54032</t>
  </si>
  <si>
    <t>53461/53691</t>
  </si>
  <si>
    <t>54133/53945</t>
  </si>
  <si>
    <t>53926/53780</t>
  </si>
  <si>
    <t>46499/</t>
  </si>
  <si>
    <t>47190/53959</t>
  </si>
  <si>
    <t>47188/53958</t>
  </si>
  <si>
    <t>50802/54107</t>
  </si>
  <si>
    <t>49831/54028</t>
  </si>
  <si>
    <t>53430/53940</t>
  </si>
  <si>
    <t>52510/54029</t>
  </si>
  <si>
    <t>46498/</t>
  </si>
  <si>
    <t>47190/53875</t>
  </si>
  <si>
    <t>PETE2460</t>
  </si>
  <si>
    <t>Sample Narin &amp; Portnoo Lady Captain 2022</t>
  </si>
  <si>
    <t>50694/54516</t>
  </si>
  <si>
    <t>Royal Dublin Senior Cup text</t>
  </si>
  <si>
    <t>46466/</t>
  </si>
  <si>
    <t>47014/</t>
  </si>
  <si>
    <t>54621/54836</t>
  </si>
  <si>
    <t>54969/55262</t>
  </si>
  <si>
    <t>54586/54841</t>
  </si>
  <si>
    <t>54613/54605</t>
  </si>
  <si>
    <t>54631/54631</t>
  </si>
  <si>
    <t>50421/54106</t>
  </si>
  <si>
    <t>54235/54152</t>
  </si>
  <si>
    <t>53200/54011</t>
  </si>
  <si>
    <t>54146/53884</t>
  </si>
  <si>
    <t>55013/54852</t>
  </si>
  <si>
    <t>PETE2459</t>
  </si>
  <si>
    <t>Sample Narin &amp; Portnoo Captain 2022</t>
  </si>
  <si>
    <t>PETE2463</t>
  </si>
  <si>
    <t>Royal Dornoch Staff 40mm</t>
  </si>
  <si>
    <t>PETE2462</t>
  </si>
  <si>
    <t>Royal Dornoch Staff 50mm</t>
  </si>
  <si>
    <t>PETE2458</t>
  </si>
  <si>
    <t>Sample Babalou 25th Anniversary</t>
  </si>
  <si>
    <t>50769/54042</t>
  </si>
  <si>
    <t>53922/55396</t>
  </si>
  <si>
    <t>53565/54603</t>
  </si>
  <si>
    <t>Markel</t>
  </si>
  <si>
    <t>54211/53974</t>
  </si>
  <si>
    <t>PETE2461</t>
  </si>
  <si>
    <t>55114/55263</t>
  </si>
  <si>
    <t>47091/54003</t>
  </si>
  <si>
    <t>54269/54306</t>
  </si>
  <si>
    <t>PETE499</t>
  </si>
  <si>
    <t>53658/54009</t>
  </si>
  <si>
    <t>Eligo Full</t>
  </si>
  <si>
    <t>51174/54133</t>
  </si>
  <si>
    <t>48279/53966</t>
  </si>
  <si>
    <t>St Georges Cup</t>
  </si>
  <si>
    <t>48921/53228</t>
  </si>
  <si>
    <t>48279/52466</t>
  </si>
  <si>
    <t>54671/54652</t>
  </si>
  <si>
    <t>46571/54080</t>
  </si>
  <si>
    <t>46574/54081</t>
  </si>
  <si>
    <t>54324/54325</t>
  </si>
  <si>
    <t>53913/53942</t>
  </si>
  <si>
    <t>54275/54292</t>
  </si>
  <si>
    <t>54338/54323</t>
  </si>
  <si>
    <t>44550/54930</t>
  </si>
  <si>
    <t>44550/54035</t>
  </si>
  <si>
    <t>54757/54772</t>
  </si>
  <si>
    <t>54756/54736</t>
  </si>
  <si>
    <t>54468/55232</t>
  </si>
  <si>
    <t>PETE2467</t>
  </si>
  <si>
    <t>Sample Wisley Canon 2022</t>
  </si>
  <si>
    <t>54273/54308</t>
  </si>
  <si>
    <t>54102/54787</t>
  </si>
  <si>
    <t>PETE2468</t>
  </si>
  <si>
    <t>Sample VIZTEK SPORTS MEDIA</t>
  </si>
  <si>
    <t>55747/55598</t>
  </si>
  <si>
    <t>VIZTEK SPORTS MEDIA</t>
  </si>
  <si>
    <t>55136/55478</t>
  </si>
  <si>
    <t>Babalou 25th Anniversary</t>
  </si>
  <si>
    <t>55136/55265</t>
  </si>
  <si>
    <t>PETE2471</t>
  </si>
  <si>
    <t>Sample RSM</t>
  </si>
  <si>
    <t>54331/54324</t>
  </si>
  <si>
    <t>55951/55893</t>
  </si>
  <si>
    <t>55950/55892</t>
  </si>
  <si>
    <t>PETE2469</t>
  </si>
  <si>
    <t>Sample Father &amp; Daughter</t>
  </si>
  <si>
    <t>54886/54792</t>
  </si>
  <si>
    <t>52736/53985</t>
  </si>
  <si>
    <t>PETE2438</t>
  </si>
  <si>
    <t>54054/54334</t>
  </si>
  <si>
    <t>BEGOFFS</t>
  </si>
  <si>
    <t>54237/54045</t>
  </si>
  <si>
    <t>48279/54624</t>
  </si>
  <si>
    <t>53281/54072</t>
  </si>
  <si>
    <t>53433/53941</t>
  </si>
  <si>
    <t>48921/53026</t>
  </si>
  <si>
    <t>55949/55891</t>
  </si>
  <si>
    <t>50641/54137</t>
  </si>
  <si>
    <t>54484/54454</t>
  </si>
  <si>
    <t>54465/54415</t>
  </si>
  <si>
    <t>54333/54337</t>
  </si>
  <si>
    <t>DOONBEG 20YR</t>
  </si>
  <si>
    <t>53689/54384</t>
  </si>
  <si>
    <t>52363/53984</t>
  </si>
  <si>
    <t>50564/54164</t>
  </si>
  <si>
    <t>54156/53885</t>
  </si>
  <si>
    <t>51507/53952</t>
  </si>
  <si>
    <t>Sally/Tour player</t>
  </si>
  <si>
    <t>PETE2472</t>
  </si>
  <si>
    <t>Majesticks GC</t>
  </si>
  <si>
    <t>54180/53912</t>
  </si>
  <si>
    <t>Mercedes of Poole</t>
  </si>
  <si>
    <t>55353/55234</t>
  </si>
  <si>
    <t>asta</t>
  </si>
  <si>
    <t>53985/53954</t>
  </si>
  <si>
    <t>54336/54336</t>
  </si>
  <si>
    <t>55616/55919</t>
  </si>
  <si>
    <t>Wisley Canon 2022</t>
  </si>
  <si>
    <t>PETE2444</t>
  </si>
  <si>
    <t>51501/54165</t>
  </si>
  <si>
    <t>Deeside Pro Shop Team</t>
  </si>
  <si>
    <t>54267/54297</t>
  </si>
  <si>
    <t>PETE2470</t>
  </si>
  <si>
    <t>Sample Nevill Scratch Team</t>
  </si>
  <si>
    <t>54263/54293</t>
  </si>
  <si>
    <t>53549/54333</t>
  </si>
  <si>
    <t>54292/54307</t>
  </si>
  <si>
    <t>50475/54954</t>
  </si>
  <si>
    <t>51355/54067</t>
  </si>
  <si>
    <t>54312/55260</t>
  </si>
  <si>
    <t>PETE2473</t>
  </si>
  <si>
    <t>Sample Deeside Greens Team</t>
  </si>
  <si>
    <t>50860/55166</t>
  </si>
  <si>
    <t>53685/54782</t>
  </si>
  <si>
    <t>54537/54773</t>
  </si>
  <si>
    <t>54617/54606</t>
  </si>
  <si>
    <t>Kent Golf Disability Ambassador</t>
  </si>
  <si>
    <t>51560/54509</t>
  </si>
  <si>
    <t>52669/54382</t>
  </si>
  <si>
    <t>54451/54425</t>
  </si>
  <si>
    <t>54411/54383</t>
  </si>
  <si>
    <t>55762/55639</t>
  </si>
  <si>
    <t>Genesis Scottish Open</t>
  </si>
  <si>
    <t>53824/54277</t>
  </si>
  <si>
    <t>Enahgy Golf full</t>
  </si>
  <si>
    <t>Enahgy Golf BOLT only</t>
  </si>
  <si>
    <t>55640/55864</t>
  </si>
  <si>
    <t>53770/54381</t>
  </si>
  <si>
    <t>54144/53882</t>
  </si>
  <si>
    <t>54115/54768</t>
  </si>
  <si>
    <t>54911/54807</t>
  </si>
  <si>
    <t>54337/54322</t>
  </si>
  <si>
    <t>54915/54808</t>
  </si>
  <si>
    <t>56094/56057</t>
  </si>
  <si>
    <t>55557/55807</t>
  </si>
  <si>
    <t>51928/13149</t>
  </si>
  <si>
    <t>Renaissance Shoe bag V2</t>
  </si>
  <si>
    <t>54863/54796</t>
  </si>
  <si>
    <t>46502/56059</t>
  </si>
  <si>
    <t>54878/55633</t>
  </si>
  <si>
    <t>55393/56060</t>
  </si>
  <si>
    <t>53836/55967</t>
  </si>
  <si>
    <t>54147/54369</t>
  </si>
  <si>
    <t>54322/54326</t>
  </si>
  <si>
    <t>55470/55672</t>
  </si>
  <si>
    <t>55470/55858</t>
  </si>
  <si>
    <t>55464/55306</t>
  </si>
  <si>
    <t>46713/54964</t>
  </si>
  <si>
    <t>55430/55857</t>
  </si>
  <si>
    <t>46483/56058</t>
  </si>
  <si>
    <t>PETE2474</t>
  </si>
  <si>
    <t>Sample Rockliffe Hall "R"</t>
  </si>
  <si>
    <t>54800/54766</t>
  </si>
  <si>
    <t>54861/54850</t>
  </si>
  <si>
    <t>54618/54781</t>
  </si>
  <si>
    <t>53464/54935</t>
  </si>
  <si>
    <t>54322/54626</t>
  </si>
  <si>
    <t>54948/54819</t>
  </si>
  <si>
    <t>52816/Returns</t>
  </si>
  <si>
    <t>Foxhills Fox Only</t>
  </si>
  <si>
    <t>53464/54414</t>
  </si>
  <si>
    <t>55430/55333</t>
  </si>
  <si>
    <t>53405/54426</t>
  </si>
  <si>
    <t>55939/56061</t>
  </si>
  <si>
    <t>PETE2475</t>
  </si>
  <si>
    <t>Sample Tenth Revolution Group</t>
  </si>
  <si>
    <t>PETE2476</t>
  </si>
  <si>
    <t>Sample Trinford</t>
  </si>
  <si>
    <t>PETE2477</t>
  </si>
  <si>
    <t>Sample Cube Funder</t>
  </si>
  <si>
    <t>56409/56398</t>
  </si>
  <si>
    <t>46500/55752</t>
  </si>
  <si>
    <t>46500/52626</t>
  </si>
  <si>
    <t>53474/13986</t>
  </si>
  <si>
    <t>53465/54561</t>
  </si>
  <si>
    <t>55666/55549</t>
  </si>
  <si>
    <t>55666/55635</t>
  </si>
  <si>
    <t>53533/13987</t>
  </si>
  <si>
    <t>PETE2478</t>
  </si>
  <si>
    <t>Sample West Coast Pro Am 2022</t>
  </si>
  <si>
    <t>54888/54840</t>
  </si>
  <si>
    <t>55576/55546</t>
  </si>
  <si>
    <t>Staff ladies 150</t>
  </si>
  <si>
    <t>49424/Sally</t>
  </si>
  <si>
    <t>54130/55973</t>
  </si>
  <si>
    <t>54130/55761</t>
  </si>
  <si>
    <t>Staff The Open</t>
  </si>
  <si>
    <t>Staff Mens 150</t>
  </si>
  <si>
    <t>54884/56488</t>
  </si>
  <si>
    <t>55463/55297</t>
  </si>
  <si>
    <t>56329/56325</t>
  </si>
  <si>
    <t>56387/56527</t>
  </si>
  <si>
    <t>51956/56119</t>
  </si>
  <si>
    <t>56388/56526</t>
  </si>
  <si>
    <t>PETE2479</t>
  </si>
  <si>
    <t>Invuse On Light</t>
  </si>
  <si>
    <t>PETE2480</t>
  </si>
  <si>
    <t>Invuse on Dark</t>
  </si>
  <si>
    <t>52000/55543</t>
  </si>
  <si>
    <t xml:space="preserve">Carnoustie ladies + </t>
  </si>
  <si>
    <t>Richard Golf Bags</t>
  </si>
  <si>
    <t>St Andrews Golf Bag Panels</t>
  </si>
  <si>
    <t>55662/55548</t>
  </si>
  <si>
    <t>55662/55634</t>
  </si>
  <si>
    <t>54127/55544</t>
  </si>
  <si>
    <t>56428/56430</t>
  </si>
  <si>
    <t>Trinford</t>
  </si>
  <si>
    <t>Cube Funder</t>
  </si>
  <si>
    <t>Tenth Revolution Group</t>
  </si>
  <si>
    <t>56452/56432</t>
  </si>
  <si>
    <t>56452/56489</t>
  </si>
  <si>
    <t>56559/0</t>
  </si>
  <si>
    <t>54132/55762</t>
  </si>
  <si>
    <t>54127/55759</t>
  </si>
  <si>
    <t>PETE2486</t>
  </si>
  <si>
    <t>Sample Stanley</t>
  </si>
  <si>
    <t>PETE2483</t>
  </si>
  <si>
    <t>Sample Kent Boys Text</t>
  </si>
  <si>
    <t>PETE2485</t>
  </si>
  <si>
    <t>Sample Eindhovense</t>
  </si>
  <si>
    <t>PETE2481</t>
  </si>
  <si>
    <t>Sample CK</t>
  </si>
  <si>
    <t>54677/54997</t>
  </si>
  <si>
    <t>54128/55760</t>
  </si>
  <si>
    <t>53979/551770</t>
  </si>
  <si>
    <t>51252/55459</t>
  </si>
  <si>
    <t>55961/55918</t>
  </si>
  <si>
    <t>PETE2484</t>
  </si>
  <si>
    <t>Sample Harthill Trophy</t>
  </si>
  <si>
    <t>PETE2482</t>
  </si>
  <si>
    <t>Sample Rosan Helmsley</t>
  </si>
  <si>
    <t>54599/14678</t>
  </si>
  <si>
    <t>55106/55433</t>
  </si>
  <si>
    <t>55563/55402</t>
  </si>
  <si>
    <t>54324/55398</t>
  </si>
  <si>
    <t>49463/50043</t>
  </si>
  <si>
    <t>54128/55545</t>
  </si>
  <si>
    <t>50570/54991</t>
  </si>
  <si>
    <t>56634/56775</t>
  </si>
  <si>
    <t>Stanley</t>
  </si>
  <si>
    <t>53474/14403</t>
  </si>
  <si>
    <t>56631/56654</t>
  </si>
  <si>
    <t>52762/55432</t>
  </si>
  <si>
    <t>51058/56579</t>
  </si>
  <si>
    <t>West Coast Pro Am 2022</t>
  </si>
  <si>
    <t>55736/55852</t>
  </si>
  <si>
    <t>56738/56826</t>
  </si>
  <si>
    <t>55731/55659</t>
  </si>
  <si>
    <t>54273/55533</t>
  </si>
  <si>
    <t>54951/55503</t>
  </si>
  <si>
    <t>54862/54767</t>
  </si>
  <si>
    <t>54862/56678</t>
  </si>
  <si>
    <t>52868/56010</t>
  </si>
  <si>
    <t>55779/56012</t>
  </si>
  <si>
    <t>54742/55978</t>
  </si>
  <si>
    <t>54741/55784</t>
  </si>
  <si>
    <t>PETE420</t>
  </si>
  <si>
    <t>Sample Venturi</t>
  </si>
  <si>
    <t>51361/14742</t>
  </si>
  <si>
    <t>52011/55808</t>
  </si>
  <si>
    <t>51828/55811</t>
  </si>
  <si>
    <t>56633/56920</t>
  </si>
  <si>
    <t>51854/55183</t>
  </si>
  <si>
    <t>56809/56951</t>
  </si>
  <si>
    <t>52118/55871</t>
  </si>
  <si>
    <t>56812/56953</t>
  </si>
  <si>
    <t>56097/56097</t>
  </si>
  <si>
    <t>56870/57043</t>
  </si>
  <si>
    <t>PETE2487</t>
  </si>
  <si>
    <t>Sample Lady Captain Worksop</t>
  </si>
  <si>
    <t>52105/14589</t>
  </si>
  <si>
    <t>52984/55756</t>
  </si>
  <si>
    <t>55334/55785</t>
  </si>
  <si>
    <t>56236/56274</t>
  </si>
  <si>
    <t>51033/55840</t>
  </si>
  <si>
    <t>51020/56446</t>
  </si>
  <si>
    <t>52985/55827</t>
  </si>
  <si>
    <t>52119/55821</t>
  </si>
  <si>
    <t>54209/54586</t>
  </si>
  <si>
    <t>53864/55495</t>
  </si>
  <si>
    <t>51571/55810</t>
  </si>
  <si>
    <t>55586/55979</t>
  </si>
  <si>
    <t>51824/56451</t>
  </si>
  <si>
    <t>PETE 1192</t>
  </si>
  <si>
    <t>54802/55817</t>
  </si>
  <si>
    <t>Hidden Honey</t>
  </si>
  <si>
    <t>56486/56610</t>
  </si>
  <si>
    <t>55824/55637</t>
  </si>
  <si>
    <t>55617/56117</t>
  </si>
  <si>
    <t>55580/55490</t>
  </si>
  <si>
    <t>55932/55897</t>
  </si>
  <si>
    <t>55612/55787</t>
  </si>
  <si>
    <t>55612/55469</t>
  </si>
  <si>
    <t>54474/57033</t>
  </si>
  <si>
    <t>56885/57035</t>
  </si>
  <si>
    <t>56874/57029</t>
  </si>
  <si>
    <t>51583/55800</t>
  </si>
  <si>
    <t>52246/56954</t>
  </si>
  <si>
    <t>55630/55468</t>
  </si>
  <si>
    <t>54514/55489</t>
  </si>
  <si>
    <t>47397/56227</t>
  </si>
  <si>
    <t>55785/56718</t>
  </si>
  <si>
    <t>Nevill Scratch Team</t>
  </si>
  <si>
    <t>54863/55816</t>
  </si>
  <si>
    <t>55765/55789</t>
  </si>
  <si>
    <t>56120/56118</t>
  </si>
  <si>
    <t>53670/55496</t>
  </si>
  <si>
    <t>55598/55493</t>
  </si>
  <si>
    <t>56383/56334</t>
  </si>
  <si>
    <t>52070/55494</t>
  </si>
  <si>
    <t>55448/55299</t>
  </si>
  <si>
    <t>55635/55471</t>
  </si>
  <si>
    <t>56034/56062</t>
  </si>
  <si>
    <t>55615/55423</t>
  </si>
  <si>
    <t>55675/55975</t>
  </si>
  <si>
    <t>52400/57165</t>
  </si>
  <si>
    <t>CK</t>
  </si>
  <si>
    <t>55786/56283</t>
  </si>
  <si>
    <t>PETE2489</t>
  </si>
  <si>
    <t>Sample Tralee Golf Club</t>
  </si>
  <si>
    <t>Sally</t>
  </si>
  <si>
    <t>55808/55636</t>
  </si>
  <si>
    <t>53359/56443</t>
  </si>
  <si>
    <t>PETE1224</t>
  </si>
  <si>
    <t>Sample Royal Ashdown falvery cup</t>
  </si>
  <si>
    <t>51571/56969</t>
  </si>
  <si>
    <t>52395/57161</t>
  </si>
  <si>
    <t>44800/54154</t>
  </si>
  <si>
    <t>55863/55799</t>
  </si>
  <si>
    <t>45836/56711</t>
  </si>
  <si>
    <t>52118/57174</t>
  </si>
  <si>
    <t>52379/57173</t>
  </si>
  <si>
    <t>57140/57265</t>
  </si>
  <si>
    <t>55857/55658</t>
  </si>
  <si>
    <t>52375/57175</t>
  </si>
  <si>
    <t>56093/56072</t>
  </si>
  <si>
    <t>54137/13906</t>
  </si>
  <si>
    <t>Doonbeg side of caps</t>
  </si>
  <si>
    <t>53548/56444</t>
  </si>
  <si>
    <t>56255/56676</t>
  </si>
  <si>
    <t>52395/55813</t>
  </si>
  <si>
    <t>48561/54197</t>
  </si>
  <si>
    <t>52982/56883</t>
  </si>
  <si>
    <t>55119/56680</t>
  </si>
  <si>
    <t>51019/55826</t>
  </si>
  <si>
    <t>54111/55502</t>
  </si>
  <si>
    <t>48565/54199</t>
  </si>
  <si>
    <t>52917/54562</t>
  </si>
  <si>
    <t>44804/56667</t>
  </si>
  <si>
    <t>44803/56294</t>
  </si>
  <si>
    <t>46711/56741</t>
  </si>
  <si>
    <t>52277/55781</t>
  </si>
  <si>
    <t>50800/14522</t>
  </si>
  <si>
    <t>45176/56038</t>
  </si>
  <si>
    <t>52938/56687</t>
  </si>
  <si>
    <t>54802/57162</t>
  </si>
  <si>
    <t>53931/55981</t>
  </si>
  <si>
    <t>44150/56890</t>
  </si>
  <si>
    <t>54378/56660</t>
  </si>
  <si>
    <t>44188/56022</t>
  </si>
  <si>
    <t>47714/56540</t>
  </si>
  <si>
    <t>49421/56068</t>
  </si>
  <si>
    <t>48289/56780</t>
  </si>
  <si>
    <t>52011/56759</t>
  </si>
  <si>
    <t>51929/56750</t>
  </si>
  <si>
    <t>49648/55866</t>
  </si>
  <si>
    <t>51691/55500</t>
  </si>
  <si>
    <t>48557/56943</t>
  </si>
  <si>
    <t>PETE2464</t>
  </si>
  <si>
    <t>Sample West Lancs 150 Years</t>
  </si>
  <si>
    <t>PETE2490</t>
  </si>
  <si>
    <t>Sample Kent Golf County Secretary</t>
  </si>
  <si>
    <t>55582/56665</t>
  </si>
  <si>
    <t>55270/56781</t>
  </si>
  <si>
    <t>55724/57469</t>
  </si>
  <si>
    <t>RSM</t>
  </si>
  <si>
    <t>RSM Caps Sides</t>
  </si>
  <si>
    <t>PETE2466</t>
  </si>
  <si>
    <t>51684/57095</t>
  </si>
  <si>
    <t>Dundonald Links</t>
  </si>
  <si>
    <t>55597/55422</t>
  </si>
  <si>
    <t>PETE2491</t>
  </si>
  <si>
    <t>Sample Hilton with fill</t>
  </si>
  <si>
    <t>52275/55780</t>
  </si>
  <si>
    <t>52379/57470</t>
  </si>
  <si>
    <t>53787/56668</t>
  </si>
  <si>
    <t>52346/55641</t>
  </si>
  <si>
    <t>55709/55836</t>
  </si>
  <si>
    <t>53787/57032</t>
  </si>
  <si>
    <t>51401/56039</t>
  </si>
  <si>
    <t>51653/56006</t>
  </si>
  <si>
    <t>51437/14774</t>
  </si>
  <si>
    <t>52119/57476</t>
  </si>
  <si>
    <t>55415/55797</t>
  </si>
  <si>
    <t>51818/56000</t>
  </si>
  <si>
    <t>48564/54198</t>
  </si>
  <si>
    <t>48557/54196</t>
  </si>
  <si>
    <t>48566/54200</t>
  </si>
  <si>
    <t>54614/55768</t>
  </si>
  <si>
    <t>52044/56967</t>
  </si>
  <si>
    <t>56240/56205</t>
  </si>
  <si>
    <t>55693/56102</t>
  </si>
  <si>
    <t>51066/54901</t>
  </si>
  <si>
    <t>55161/56898</t>
  </si>
  <si>
    <t>47190/56675</t>
  </si>
  <si>
    <t>46041/14625</t>
  </si>
  <si>
    <t>51965/14680</t>
  </si>
  <si>
    <t>51782/55764</t>
  </si>
  <si>
    <t>53912/56538</t>
  </si>
  <si>
    <t>53162/55873</t>
  </si>
  <si>
    <t>53160/55843</t>
  </si>
  <si>
    <t>51612/56447</t>
  </si>
  <si>
    <t>51612/57077</t>
  </si>
  <si>
    <t>52587/55782</t>
  </si>
  <si>
    <t>47439/56229</t>
  </si>
  <si>
    <t>52200/56178</t>
  </si>
  <si>
    <t>55576/56663</t>
  </si>
  <si>
    <t>55921/55776</t>
  </si>
  <si>
    <t>52529/55640</t>
  </si>
  <si>
    <t>52375/55875</t>
  </si>
  <si>
    <t>52127/57082</t>
  </si>
  <si>
    <t>PETE2493</t>
  </si>
  <si>
    <t>Sample Everest Golf V1</t>
  </si>
  <si>
    <t>55666/56640</t>
  </si>
  <si>
    <t>55662/56639</t>
  </si>
  <si>
    <t>46708/56694</t>
  </si>
  <si>
    <t>PETE2494</t>
  </si>
  <si>
    <t>Sample Wolseley Pipe aliaxis</t>
  </si>
  <si>
    <t>PETE2492</t>
  </si>
  <si>
    <t>Sample Demand Science</t>
  </si>
  <si>
    <t>51078/56974</t>
  </si>
  <si>
    <t>51684/57565</t>
  </si>
  <si>
    <t>52249/55775</t>
  </si>
  <si>
    <t>56516/56537</t>
  </si>
  <si>
    <t>52268/56026</t>
  </si>
  <si>
    <t>51829/55812</t>
  </si>
  <si>
    <t>52535/56887</t>
  </si>
  <si>
    <t>52248/55774</t>
  </si>
  <si>
    <t>53546/14427</t>
  </si>
  <si>
    <t>51361/14770</t>
  </si>
  <si>
    <t>52123/56453</t>
  </si>
  <si>
    <t>55468/572208</t>
  </si>
  <si>
    <t>55673/56709</t>
  </si>
  <si>
    <t>55118/56679</t>
  </si>
  <si>
    <t>55118/56578</t>
  </si>
  <si>
    <t>55630/57069</t>
  </si>
  <si>
    <t>55673/57775</t>
  </si>
  <si>
    <t>45453/56455</t>
  </si>
  <si>
    <t>55591/56886</t>
  </si>
  <si>
    <t>56342/56380</t>
  </si>
  <si>
    <t>56289/56235</t>
  </si>
  <si>
    <t>45451/56454</t>
  </si>
  <si>
    <t>54316/56716</t>
  </si>
  <si>
    <t>52747/56962</t>
  </si>
  <si>
    <t>49494/56590</t>
  </si>
  <si>
    <t>52525/57697</t>
  </si>
  <si>
    <t>54383/56661</t>
  </si>
  <si>
    <t>57371/57471</t>
  </si>
  <si>
    <t>51564/52896</t>
  </si>
  <si>
    <t>52123/57083</t>
  </si>
  <si>
    <t>51755/57074</t>
  </si>
  <si>
    <t>52471/57475</t>
  </si>
  <si>
    <t>55423/56724</t>
  </si>
  <si>
    <t>52376/55806</t>
  </si>
  <si>
    <t>56064/56053</t>
  </si>
  <si>
    <t>55956/55921</t>
  </si>
  <si>
    <t>56242/56210</t>
  </si>
  <si>
    <t>56555/56585</t>
  </si>
  <si>
    <t>54493/56646</t>
  </si>
  <si>
    <t>56315/57539</t>
  </si>
  <si>
    <t>53923/56669</t>
  </si>
  <si>
    <t>56540/56554</t>
  </si>
  <si>
    <t>56489/56495</t>
  </si>
  <si>
    <t>53924/56681</t>
  </si>
  <si>
    <t>56019/55992</t>
  </si>
  <si>
    <t>56822/57005</t>
  </si>
  <si>
    <t>56119/56104</t>
  </si>
  <si>
    <t>56096/56643</t>
  </si>
  <si>
    <t>56564/56577</t>
  </si>
  <si>
    <t>54275/57394</t>
  </si>
  <si>
    <t>56514/56534</t>
  </si>
  <si>
    <t>50297/56726</t>
  </si>
  <si>
    <t>53014/56685</t>
  </si>
  <si>
    <t>Archerfield</t>
  </si>
  <si>
    <t>52760/55794</t>
  </si>
  <si>
    <t>51782/57067</t>
  </si>
  <si>
    <t>50054/56784</t>
  </si>
  <si>
    <t>54332/57039</t>
  </si>
  <si>
    <t>51597/56714</t>
  </si>
  <si>
    <t>56263/57045</t>
  </si>
  <si>
    <t>56007/55965</t>
  </si>
  <si>
    <t>56578/56611</t>
  </si>
  <si>
    <t>52780/55795</t>
  </si>
  <si>
    <t>50615/56755</t>
  </si>
  <si>
    <t>56075/56079</t>
  </si>
  <si>
    <t>52558/56040</t>
  </si>
  <si>
    <t>56007/57003</t>
  </si>
  <si>
    <t>50934/55499</t>
  </si>
  <si>
    <t>55865/55679</t>
  </si>
  <si>
    <t>56414/57041</t>
  </si>
  <si>
    <t>56012/57040</t>
  </si>
  <si>
    <t>56440/56505</t>
  </si>
  <si>
    <t>56099/56071</t>
  </si>
  <si>
    <t>57363/57474</t>
  </si>
  <si>
    <t>52922/56756</t>
  </si>
  <si>
    <t>56278/56560</t>
  </si>
  <si>
    <t>52678/56036</t>
  </si>
  <si>
    <t>52378/56908</t>
  </si>
  <si>
    <t>56382/56666</t>
  </si>
  <si>
    <t>52800/57538</t>
  </si>
  <si>
    <t>52180/56001</t>
  </si>
  <si>
    <t>54222/56670</t>
  </si>
  <si>
    <t>56507/56559</t>
  </si>
  <si>
    <t>Lady Captain Worksop</t>
  </si>
  <si>
    <t>54885/56760</t>
  </si>
  <si>
    <t>51738/56900</t>
  </si>
  <si>
    <t>56490/56619</t>
  </si>
  <si>
    <t>52864/56727</t>
  </si>
  <si>
    <t>52868/56728</t>
  </si>
  <si>
    <t>55779/56594</t>
  </si>
  <si>
    <t>54618/55796</t>
  </si>
  <si>
    <t>56515/56552</t>
  </si>
  <si>
    <t>56342/56300</t>
  </si>
  <si>
    <t>51730/56383</t>
  </si>
  <si>
    <t>SAMPLE Hilton with fill</t>
  </si>
  <si>
    <t>PETE2495</t>
  </si>
  <si>
    <t>Sample Everest with Shadow</t>
  </si>
  <si>
    <t>57293/57393</t>
  </si>
  <si>
    <t>54330/56708</t>
  </si>
  <si>
    <t>55115/55798</t>
  </si>
  <si>
    <t>PETE2488</t>
  </si>
  <si>
    <t>52635/56381</t>
  </si>
  <si>
    <t>Royal Jersey Professional Team</t>
  </si>
  <si>
    <t>56070/56077</t>
  </si>
  <si>
    <t>57628/57794</t>
  </si>
  <si>
    <t>56546/56561</t>
  </si>
  <si>
    <t>56547/56562</t>
  </si>
  <si>
    <t>55840/56584</t>
  </si>
  <si>
    <t>56263/56707</t>
  </si>
  <si>
    <t>52545/57395</t>
  </si>
  <si>
    <t>56064/56608</t>
  </si>
  <si>
    <t>56112/56121</t>
  </si>
  <si>
    <t>52473/57873</t>
  </si>
  <si>
    <t>51838/57754</t>
  </si>
  <si>
    <t>53400/57675</t>
  </si>
  <si>
    <t>53262/55925</t>
  </si>
  <si>
    <t>56129/56497</t>
  </si>
  <si>
    <t>57645/58298</t>
  </si>
  <si>
    <t>Wolseley Pipe aliaxis</t>
  </si>
  <si>
    <t>52376/57551</t>
  </si>
  <si>
    <t>54125/56744</t>
  </si>
  <si>
    <t>54390/56925</t>
  </si>
  <si>
    <t>56417/57047</t>
  </si>
  <si>
    <t>52123/57555</t>
  </si>
  <si>
    <t>46467/56712</t>
  </si>
  <si>
    <t>53812/57606</t>
  </si>
  <si>
    <t>55509/56672</t>
  </si>
  <si>
    <t>55977/56616</t>
  </si>
  <si>
    <t>59114/59547</t>
  </si>
  <si>
    <t>52000/57536</t>
  </si>
  <si>
    <t>55576/57537</t>
  </si>
  <si>
    <t>52622/57877</t>
  </si>
  <si>
    <t>51738/58880</t>
  </si>
  <si>
    <t>58948/59256</t>
  </si>
  <si>
    <t>58949/59257</t>
  </si>
  <si>
    <t>56483/56719</t>
  </si>
  <si>
    <t>54752/57671</t>
  </si>
  <si>
    <t>53136/57936</t>
  </si>
  <si>
    <t>56101/57770</t>
  </si>
  <si>
    <t>59063/59367</t>
  </si>
  <si>
    <t>PETE2496</t>
  </si>
  <si>
    <t>Sample David Walton 77</t>
  </si>
  <si>
    <t>PETE2497</t>
  </si>
  <si>
    <t>Sample Patersons</t>
  </si>
  <si>
    <t>56690/57879</t>
  </si>
  <si>
    <t>Kent Boys Text</t>
  </si>
  <si>
    <t>51045/57084</t>
  </si>
  <si>
    <t>57340/57511</t>
  </si>
  <si>
    <t>55335/55814</t>
  </si>
  <si>
    <t>54874/57860</t>
  </si>
  <si>
    <t>PETE2498</t>
  </si>
  <si>
    <t>Sample Raymond James</t>
  </si>
  <si>
    <t>56882 Returns</t>
  </si>
  <si>
    <t>51583/57670</t>
  </si>
  <si>
    <t>52163/57552</t>
  </si>
  <si>
    <t>52200/57934</t>
  </si>
  <si>
    <t>52747/58776</t>
  </si>
  <si>
    <t>53912/59251</t>
  </si>
  <si>
    <t>50096/58801</t>
  </si>
  <si>
    <t>53519/57767</t>
  </si>
  <si>
    <t>53519/59579</t>
  </si>
  <si>
    <t>56824/56961</t>
  </si>
  <si>
    <t>55866/57875</t>
  </si>
  <si>
    <t>PETE2500</t>
  </si>
  <si>
    <t>Sample Official Hotel Ryder Cup 2023</t>
  </si>
  <si>
    <t>PETE2501</t>
  </si>
  <si>
    <t>Sample Hilton For the Stay</t>
  </si>
  <si>
    <t>PETE2502</t>
  </si>
  <si>
    <t>Sample Variety Golf</t>
  </si>
  <si>
    <t>56921/57163</t>
  </si>
  <si>
    <t>PM Small Circle Pocket</t>
  </si>
  <si>
    <t>56359/57121</t>
  </si>
  <si>
    <t>56749/56841</t>
  </si>
  <si>
    <t>57259/57401</t>
  </si>
  <si>
    <t>PETE93</t>
  </si>
  <si>
    <t>50997/58778</t>
  </si>
  <si>
    <t>Hindhead</t>
  </si>
  <si>
    <t>56973/57346</t>
  </si>
  <si>
    <t>57684/60565</t>
  </si>
  <si>
    <t>Rebagging x219 @£1.00</t>
  </si>
  <si>
    <t>55977/59467</t>
  </si>
  <si>
    <t>48953/57397</t>
  </si>
  <si>
    <t>57351/57793</t>
  </si>
  <si>
    <t>46762/59468</t>
  </si>
  <si>
    <t>57261/57510</t>
  </si>
  <si>
    <t>reproof</t>
  </si>
  <si>
    <t>56434/57870</t>
  </si>
  <si>
    <t>56412/57090</t>
  </si>
  <si>
    <t>51755/58774</t>
  </si>
  <si>
    <t>60365/60648</t>
  </si>
  <si>
    <t>58892/59259</t>
  </si>
  <si>
    <t>46763/58844</t>
  </si>
  <si>
    <t>46759/59433</t>
  </si>
  <si>
    <t>51755/55790</t>
  </si>
  <si>
    <t>55468/59469</t>
  </si>
  <si>
    <t>55468/59585</t>
  </si>
  <si>
    <t>54862/59454</t>
  </si>
  <si>
    <t>52249/57869</t>
  </si>
  <si>
    <t>PETE2503</t>
  </si>
  <si>
    <t>Sample Surrey Golf</t>
  </si>
  <si>
    <t>PETE2505</t>
  </si>
  <si>
    <t>Sample Thames Materials</t>
  </si>
  <si>
    <t>PETE2506</t>
  </si>
  <si>
    <t>Sample National Finals 2022</t>
  </si>
  <si>
    <t>PETE2507</t>
  </si>
  <si>
    <t>Sample Ryder Cup Trophy Filled</t>
  </si>
  <si>
    <t>PETE2508</t>
  </si>
  <si>
    <t>Sample Ryder Cup Trophy No Infill</t>
  </si>
  <si>
    <t>46754/58734</t>
  </si>
  <si>
    <t>53405/57060</t>
  </si>
  <si>
    <t>52400/57941</t>
  </si>
  <si>
    <t>56084/56689</t>
  </si>
  <si>
    <t>57294/57398</t>
  </si>
  <si>
    <t>50997/59452</t>
  </si>
  <si>
    <t>55622/56376</t>
  </si>
  <si>
    <t>52346/58867</t>
  </si>
  <si>
    <t>52726/57548</t>
  </si>
  <si>
    <t>46754/59432</t>
  </si>
  <si>
    <t>52386/58005</t>
  </si>
  <si>
    <t>48136/15362</t>
  </si>
  <si>
    <t>51700/58133</t>
  </si>
  <si>
    <t>56843/56958</t>
  </si>
  <si>
    <t>51439/15232</t>
  </si>
  <si>
    <t>50568/56705</t>
  </si>
  <si>
    <t>53264/56715</t>
  </si>
  <si>
    <t>56635/56695</t>
  </si>
  <si>
    <t>56767/56843</t>
  </si>
  <si>
    <t>55850/55673</t>
  </si>
  <si>
    <t>55591/59441</t>
  </si>
  <si>
    <t>55058/57037</t>
  </si>
  <si>
    <t>52721/57880</t>
  </si>
  <si>
    <t>51982/58762</t>
  </si>
  <si>
    <t>56628/56742</t>
  </si>
  <si>
    <t>Rosan Helmsley Circle 2022</t>
  </si>
  <si>
    <t>54614/57542</t>
  </si>
  <si>
    <t>56620/56641</t>
  </si>
  <si>
    <t>PETE2504</t>
  </si>
  <si>
    <t>Sample Lanark</t>
  </si>
  <si>
    <t>PETE1430</t>
  </si>
  <si>
    <t>Sample IWC</t>
  </si>
  <si>
    <t>PETE2510</t>
  </si>
  <si>
    <t>Sample NIBLICK</t>
  </si>
  <si>
    <t>54758/56648</t>
  </si>
  <si>
    <t>52535/57868</t>
  </si>
  <si>
    <t>52432/15376</t>
  </si>
  <si>
    <t>56681/56794</t>
  </si>
  <si>
    <t>56871/57042</t>
  </si>
  <si>
    <t>51655/14798</t>
  </si>
  <si>
    <t>52992/57556</t>
  </si>
  <si>
    <t>52275/57935</t>
  </si>
  <si>
    <t>52496/56894</t>
  </si>
  <si>
    <t>51710/57939</t>
  </si>
  <si>
    <t>54658/56706</t>
  </si>
  <si>
    <t>52590/57760</t>
  </si>
  <si>
    <t>54599/15236</t>
  </si>
  <si>
    <t>56577/60628</t>
  </si>
  <si>
    <t>Harthill Trophy</t>
  </si>
  <si>
    <t>56236/57931</t>
  </si>
  <si>
    <t>53180/59438</t>
  </si>
  <si>
    <t>55857/56723</t>
  </si>
  <si>
    <t>56673/56828</t>
  </si>
  <si>
    <t>52246/57942</t>
  </si>
  <si>
    <t>57002/57207</t>
  </si>
  <si>
    <t>57629/57871</t>
  </si>
  <si>
    <t>PETE1239</t>
  </si>
  <si>
    <t>57117/57267</t>
  </si>
  <si>
    <t>Llpoyds Tim Cowley</t>
  </si>
  <si>
    <t>48133/14765</t>
  </si>
  <si>
    <t>48133/15361</t>
  </si>
  <si>
    <t>56844/56960</t>
  </si>
  <si>
    <t>PETE1166</t>
  </si>
  <si>
    <t>57280/58802</t>
  </si>
  <si>
    <t>The European Club</t>
  </si>
  <si>
    <t>57159/57360</t>
  </si>
  <si>
    <t>56751/56854</t>
  </si>
  <si>
    <t>52020/60650</t>
  </si>
  <si>
    <t>51436/58842</t>
  </si>
  <si>
    <t>51436/60826</t>
  </si>
  <si>
    <t>51436/60825</t>
  </si>
  <si>
    <t>52224/57827</t>
  </si>
  <si>
    <t>51956/57933</t>
  </si>
  <si>
    <t>52118/59543</t>
  </si>
  <si>
    <t>52375/59545</t>
  </si>
  <si>
    <t>56042/58873</t>
  </si>
  <si>
    <t>56042/60895</t>
  </si>
  <si>
    <t>56873/57044</t>
  </si>
  <si>
    <t>56873/60806</t>
  </si>
  <si>
    <t>52118/57790</t>
  </si>
  <si>
    <t>52118/59646</t>
  </si>
  <si>
    <t>52924/55182</t>
  </si>
  <si>
    <t>46253/58820</t>
  </si>
  <si>
    <t>51969/59095</t>
  </si>
  <si>
    <t>55430/59642</t>
  </si>
  <si>
    <t>60606/60857</t>
  </si>
  <si>
    <t>Column3</t>
  </si>
  <si>
    <t>Week number</t>
  </si>
  <si>
    <t>Total</t>
  </si>
  <si>
    <t>Average</t>
  </si>
  <si>
    <t>Jan</t>
  </si>
  <si>
    <t>Feb</t>
  </si>
  <si>
    <t>March</t>
  </si>
  <si>
    <t>April</t>
  </si>
  <si>
    <t>May</t>
  </si>
  <si>
    <t>June</t>
  </si>
  <si>
    <t>July</t>
  </si>
  <si>
    <t>Aug</t>
  </si>
  <si>
    <t>Sept</t>
  </si>
  <si>
    <t>Oct</t>
  </si>
  <si>
    <t>Nov</t>
  </si>
  <si>
    <t>Dec</t>
  </si>
  <si>
    <t>Quantity</t>
  </si>
  <si>
    <t>Date</t>
  </si>
  <si>
    <t>Sales Rep</t>
  </si>
  <si>
    <t>Customer</t>
  </si>
  <si>
    <t>Cust. P/O or Ref.</t>
  </si>
  <si>
    <t>New Origination</t>
  </si>
  <si>
    <t>Design Ref:</t>
  </si>
  <si>
    <t>Embroidery Description</t>
  </si>
  <si>
    <t>Stitch Count</t>
  </si>
  <si>
    <t>Position</t>
  </si>
  <si>
    <t>EMB Cost</t>
  </si>
  <si>
    <t>Inv. Value Incl. VAT</t>
  </si>
  <si>
    <t>P/forma Date</t>
  </si>
  <si>
    <t>Date Paid</t>
  </si>
  <si>
    <t>Delivery or Collection</t>
  </si>
  <si>
    <t>Carrier - No. Box's - Weight - Post Code</t>
  </si>
  <si>
    <t>Sales Order No.</t>
  </si>
  <si>
    <t>Comment</t>
  </si>
  <si>
    <t>Completion Date</t>
  </si>
  <si>
    <t>John</t>
  </si>
  <si>
    <t>Dread</t>
  </si>
  <si>
    <t>N/A</t>
  </si>
  <si>
    <t>DREA05</t>
  </si>
  <si>
    <t>Arena Cross Text</t>
  </si>
  <si>
    <t>Nape of Next</t>
  </si>
  <si>
    <t>Collection</t>
  </si>
  <si>
    <t xml:space="preserve">2 Garments missing from 33. </t>
  </si>
  <si>
    <t>DREA06</t>
  </si>
  <si>
    <t>AX Arena Cross</t>
  </si>
  <si>
    <t>Left Chest</t>
  </si>
  <si>
    <t>2 Garments missing from 33. Ladies sizes couldn't use access so Jim confirmed to go through.</t>
  </si>
  <si>
    <t>DREA07</t>
  </si>
  <si>
    <t>ASL Activation</t>
  </si>
  <si>
    <t>Left chest under AX</t>
  </si>
  <si>
    <t>Blinky</t>
  </si>
  <si>
    <t>BLINK07</t>
  </si>
  <si>
    <t>Robot</t>
  </si>
  <si>
    <t>Delivery</t>
  </si>
  <si>
    <t>1 box 12kg EC2N 4AY</t>
  </si>
  <si>
    <t>Yes</t>
  </si>
  <si>
    <t>BLINK12</t>
  </si>
  <si>
    <t>PRO EMEA Text</t>
  </si>
  <si>
    <t>Right Sleeve</t>
  </si>
  <si>
    <t>Bagging</t>
  </si>
  <si>
    <t xml:space="preserve">Bagging </t>
  </si>
  <si>
    <t>6055A</t>
  </si>
  <si>
    <t>No</t>
  </si>
  <si>
    <t>BLINK02</t>
  </si>
  <si>
    <t>AFC Star</t>
  </si>
  <si>
    <t>1 Package 1 kg WD18 8AG</t>
  </si>
  <si>
    <t>BLINK11</t>
  </si>
  <si>
    <t>AFC Star Welsh Text</t>
  </si>
  <si>
    <t>BLINK13</t>
  </si>
  <si>
    <t>AFC SAHC Welsh Text</t>
  </si>
  <si>
    <t>Right Sleeve</t>
  </si>
  <si>
    <t>BLINK14</t>
  </si>
  <si>
    <t>AFC SAHC English Text</t>
  </si>
  <si>
    <t>Sleeves</t>
  </si>
  <si>
    <t>BLINK15</t>
  </si>
  <si>
    <t>Able Lifts</t>
  </si>
  <si>
    <t>1 Box 5KG DA8 1QL</t>
  </si>
  <si>
    <t>BLINK16</t>
  </si>
  <si>
    <t>Associated Lifts</t>
  </si>
  <si>
    <t>Multi drop</t>
  </si>
  <si>
    <t>BLINK17</t>
  </si>
  <si>
    <t>AFC Star 72mm</t>
  </si>
  <si>
    <t>1 Box 15kg RG10 9XQ</t>
  </si>
  <si>
    <t>BLINK18</t>
  </si>
  <si>
    <t>AFC Large Back</t>
  </si>
  <si>
    <t>Back</t>
  </si>
  <si>
    <t>This goes below the seem on the back</t>
  </si>
  <si>
    <t>DREA08</t>
  </si>
  <si>
    <t>Racing Point Circle</t>
  </si>
  <si>
    <t xml:space="preserve">See previous notes for position. </t>
  </si>
  <si>
    <t>DREA09</t>
  </si>
  <si>
    <t>Hitech</t>
  </si>
  <si>
    <t>Right Chest</t>
  </si>
  <si>
    <t>Left Sleeve</t>
  </si>
  <si>
    <t>BLINK19</t>
  </si>
  <si>
    <t>Blinky Property</t>
  </si>
  <si>
    <t>1 Box 5kg E16 1UQ</t>
  </si>
  <si>
    <t>BLINK20</t>
  </si>
  <si>
    <t>Blinky LED Lights</t>
  </si>
  <si>
    <t>Pocket on Right chest of jacket No EMB</t>
  </si>
  <si>
    <t>BLINK21</t>
  </si>
  <si>
    <t>NIC EIC</t>
  </si>
  <si>
    <t>BLINK22</t>
  </si>
  <si>
    <t>Safe Contractor</t>
  </si>
  <si>
    <t>Elliot</t>
  </si>
  <si>
    <t>Penna</t>
  </si>
  <si>
    <t>yes</t>
  </si>
  <si>
    <t>PENNA01</t>
  </si>
  <si>
    <t>Tennents T</t>
  </si>
  <si>
    <t>PENNA02</t>
  </si>
  <si>
    <t>Tennents Beer Glass</t>
  </si>
  <si>
    <t>BLINK06</t>
  </si>
  <si>
    <t>Londinium</t>
  </si>
  <si>
    <t>1 Box 5kg E1 8AP</t>
  </si>
  <si>
    <t>1 Box 8kg DA18 4AL</t>
  </si>
  <si>
    <t>BLINK23</t>
  </si>
  <si>
    <t>AFC Boycott your Bed</t>
  </si>
  <si>
    <t>1 box 8kg ss13 1bj</t>
  </si>
  <si>
    <t>NO CHARGE!</t>
  </si>
  <si>
    <t>Left Chest and Right Hip</t>
  </si>
  <si>
    <t>1 box 10kg E16 1UQ</t>
  </si>
  <si>
    <t>Hanslope Pre School</t>
  </si>
  <si>
    <t>MPC127</t>
  </si>
  <si>
    <t xml:space="preserve">Hanslope Pre School Staff Polo </t>
  </si>
  <si>
    <t>Navy Russell 539F £20.00 Origination</t>
  </si>
  <si>
    <t xml:space="preserve">Hanslope Pre School Staff Fleece </t>
  </si>
  <si>
    <t>Navy Russell 8700F</t>
  </si>
  <si>
    <t>Navy Russell 539F</t>
  </si>
  <si>
    <t>Cancelled</t>
  </si>
  <si>
    <t>Free Delivery to blinky</t>
  </si>
  <si>
    <t>15/09/20</t>
  </si>
  <si>
    <t>Chris</t>
  </si>
  <si>
    <t>MPS Business Supplies</t>
  </si>
  <si>
    <t>NO</t>
  </si>
  <si>
    <t>MKMPS01</t>
  </si>
  <si>
    <t>Corniche Construction Poloshirt</t>
  </si>
  <si>
    <t>RH10 9QU</t>
  </si>
  <si>
    <t>UC101 Navy Shipping @ 11.94</t>
  </si>
  <si>
    <t>Corniche Construction Sweatshirt</t>
  </si>
  <si>
    <t>3 boxes</t>
  </si>
  <si>
    <t>UC201 Navy</t>
  </si>
  <si>
    <t>Corniche Construction Hi Vis</t>
  </si>
  <si>
    <t>Total Weight</t>
  </si>
  <si>
    <t>UC801 Yellow</t>
  </si>
  <si>
    <t>Corniche Construction Hi Vis XL</t>
  </si>
  <si>
    <t>20kg</t>
  </si>
  <si>
    <t>UC801X Yellow</t>
  </si>
  <si>
    <t>Sign Vinyl</t>
  </si>
  <si>
    <t>Corniche Construction Hard Hat</t>
  </si>
  <si>
    <t>Print</t>
  </si>
  <si>
    <t>BBEVSHRE Red</t>
  </si>
  <si>
    <t>SNOOSH</t>
  </si>
  <si>
    <t>YES</t>
  </si>
  <si>
    <t>SNOOS01</t>
  </si>
  <si>
    <t>So Strong Beanie</t>
  </si>
  <si>
    <t>Centre Front</t>
  </si>
  <si>
    <t>Dropped off</t>
  </si>
  <si>
    <t>Beechfield Beanie supplied by customer Orgination £51 for 2 logos</t>
  </si>
  <si>
    <t>SNOOS02</t>
  </si>
  <si>
    <t>So Strong Circle Cap</t>
  </si>
  <si>
    <t>Left hand front panel</t>
  </si>
  <si>
    <t>Sharon Lee C6715 5x black, 5x Grey</t>
  </si>
  <si>
    <t>MKMPS02</t>
  </si>
  <si>
    <t>Crucial Environment Graphit Polo</t>
  </si>
  <si>
    <t>BN14 8NW 1 box 10kg</t>
  </si>
  <si>
    <t>Orn Eagle Graphit Polo Origination @ £35. Shipping @11.94</t>
  </si>
  <si>
    <t>MKMPS03</t>
  </si>
  <si>
    <t>Wareing of Worthing on Tshirt</t>
  </si>
  <si>
    <t>UC301 Navy Tshirt  Origination x3 @ £35</t>
  </si>
  <si>
    <t>MKMPS04</t>
  </si>
  <si>
    <t>City &amp; Guilds on Tshirt</t>
  </si>
  <si>
    <t>Right Sleeve Top</t>
  </si>
  <si>
    <t>-</t>
  </si>
  <si>
    <t>UC301 Navy Tshirt</t>
  </si>
  <si>
    <t>MKMPS05</t>
  </si>
  <si>
    <t>Gas Safe on Tshirt</t>
  </si>
  <si>
    <t>Right Sleeve Bottom</t>
  </si>
  <si>
    <t>Wareing of Worthing on Sweatshirt</t>
  </si>
  <si>
    <t>UC201 Navy Sweatshirt</t>
  </si>
  <si>
    <t>City &amp; Guilds on Sweatshirt</t>
  </si>
  <si>
    <t>Gas Safe on Sweatshirt</t>
  </si>
  <si>
    <t>delivery</t>
  </si>
  <si>
    <t>Louise</t>
  </si>
  <si>
    <t>no</t>
  </si>
  <si>
    <t>HTV</t>
  </si>
  <si>
    <t>161130 White 123</t>
  </si>
  <si>
    <t>MKMPS06O</t>
  </si>
  <si>
    <t>Blue HD Logo</t>
  </si>
  <si>
    <t>Left chest</t>
  </si>
  <si>
    <t>Only Embroidery and origination @£35.</t>
  </si>
  <si>
    <t>BLINK24</t>
  </si>
  <si>
    <t>Drew Primary</t>
  </si>
  <si>
    <t>E16 2DP</t>
  </si>
  <si>
    <t>MPCHTV4</t>
  </si>
  <si>
    <t>TEAM DREW Vinyl Black</t>
  </si>
  <si>
    <t>24cm</t>
  </si>
  <si>
    <t>1 Box15kg</t>
  </si>
  <si>
    <t>DA18 4AL</t>
  </si>
  <si>
    <t>1 box 7kg</t>
  </si>
  <si>
    <t>DREA10</t>
  </si>
  <si>
    <t>BRX Outback Hat</t>
  </si>
  <si>
    <t>DREA11</t>
  </si>
  <si>
    <t>BRX Beanie</t>
  </si>
  <si>
    <t>DREA12</t>
  </si>
  <si>
    <t>BRX Shorts and Trousers</t>
  </si>
  <si>
    <t>Below Back Right Pocket</t>
  </si>
  <si>
    <t>DREA13</t>
  </si>
  <si>
    <t>BRX Towel</t>
  </si>
  <si>
    <t>Bottom Right Corner</t>
  </si>
  <si>
    <t>DREA14</t>
  </si>
  <si>
    <t>BRX Caps Front</t>
  </si>
  <si>
    <t>DREA15</t>
  </si>
  <si>
    <t>BRX Caps Side</t>
  </si>
  <si>
    <t>Side</t>
  </si>
  <si>
    <t>DREA16</t>
  </si>
  <si>
    <t>TF Sport</t>
  </si>
  <si>
    <t>DREA17</t>
  </si>
  <si>
    <t>Bomford Turner</t>
  </si>
  <si>
    <t>DREA18</t>
  </si>
  <si>
    <t>Eighty One PowerDrink Beanies</t>
  </si>
  <si>
    <t>Eighty One PowerDrink Bobble Hats</t>
  </si>
  <si>
    <t>Account</t>
  </si>
  <si>
    <t>1 Box 6kg E16 1UQ</t>
  </si>
  <si>
    <t xml:space="preserve">Combined with </t>
  </si>
  <si>
    <t>BLINKY PROPERTY</t>
  </si>
  <si>
    <t>Puretees</t>
  </si>
  <si>
    <t>MPC144</t>
  </si>
  <si>
    <t>Rhapsody Backs</t>
  </si>
  <si>
    <t>OLD</t>
  </si>
  <si>
    <t xml:space="preserve">TW18 4XT </t>
  </si>
  <si>
    <t>PURET03</t>
  </si>
  <si>
    <t>CW Left Chest</t>
  </si>
  <si>
    <t>NN2 7QG</t>
  </si>
  <si>
    <t>CW Circle Logo x20 Peter sorting some issues his end</t>
  </si>
  <si>
    <t>Origination</t>
  </si>
  <si>
    <t>MPC171</t>
  </si>
  <si>
    <t>Rhapsody R 80mm</t>
  </si>
  <si>
    <t>3 Boxes approx 60Kg</t>
  </si>
  <si>
    <t>1 Box 4kg</t>
  </si>
  <si>
    <t>Edit</t>
  </si>
  <si>
    <t>MPC172</t>
  </si>
  <si>
    <t>Rhapsody 20years 25% increase</t>
  </si>
  <si>
    <t>1 Box 15kg</t>
  </si>
  <si>
    <t>Design edit</t>
  </si>
  <si>
    <t>6408/6414</t>
  </si>
  <si>
    <t>MPC146</t>
  </si>
  <si>
    <t>Rhapsody 60mm</t>
  </si>
  <si>
    <t>1 box approx 20kg</t>
  </si>
  <si>
    <t>TW18 4XT</t>
  </si>
  <si>
    <t>WF1 3FA</t>
  </si>
  <si>
    <t>1kg Express Pack</t>
  </si>
  <si>
    <t>HD7 4NB</t>
  </si>
  <si>
    <t>DREA20</t>
  </si>
  <si>
    <t>NM Cap Front and sides</t>
  </si>
  <si>
    <t>Front and Sides</t>
  </si>
  <si>
    <t>DREA19</t>
  </si>
  <si>
    <t>NM Caps Back</t>
  </si>
  <si>
    <t>DREA21</t>
  </si>
  <si>
    <t>Garage 59 LC</t>
  </si>
  <si>
    <t>Left Chest 1.60</t>
  </si>
  <si>
    <t>DREA22</t>
  </si>
  <si>
    <t>Ant Finacial</t>
  </si>
  <si>
    <t>DREA23</t>
  </si>
  <si>
    <t>Pirelli</t>
  </si>
  <si>
    <t>Right Sleeve 1.89</t>
  </si>
  <si>
    <t>DREA24</t>
  </si>
  <si>
    <t>Garage 59 Back</t>
  </si>
  <si>
    <t>`</t>
  </si>
  <si>
    <t>DREA25</t>
  </si>
  <si>
    <t>Garage 59 Gilet Back</t>
  </si>
  <si>
    <t>Back 3.50</t>
  </si>
  <si>
    <t>BLINK26</t>
  </si>
  <si>
    <t>Trustwave</t>
  </si>
  <si>
    <t>Left Chest 2.10</t>
  </si>
  <si>
    <t>1 Box 16kg E16 1UQ</t>
  </si>
  <si>
    <t>BLINK27</t>
  </si>
  <si>
    <t>Level Up</t>
  </si>
  <si>
    <t>Right Sleeve 2.33</t>
  </si>
  <si>
    <t>bagging</t>
  </si>
  <si>
    <t>ORIG</t>
  </si>
  <si>
    <t>Trustwave Origination</t>
  </si>
  <si>
    <t>Level-up Origination</t>
  </si>
  <si>
    <t>BLINK25</t>
  </si>
  <si>
    <t>Spring Oscars</t>
  </si>
  <si>
    <t>Left Chest and Right Sleeve</t>
  </si>
  <si>
    <t>Guessing at 3 boxes</t>
  </si>
  <si>
    <t>40 polos in each</t>
  </si>
  <si>
    <t>EH5 2FF</t>
  </si>
  <si>
    <t>DREA26</t>
  </si>
  <si>
    <t>AD VALOREM</t>
  </si>
  <si>
    <t>PURET04</t>
  </si>
  <si>
    <t>CAMPAIGN</t>
  </si>
  <si>
    <t>34 lammas close</t>
  </si>
  <si>
    <t>MAC TOOLS</t>
  </si>
  <si>
    <t>DREA27</t>
  </si>
  <si>
    <t>confirmed.</t>
  </si>
  <si>
    <t>BLINK28</t>
  </si>
  <si>
    <t>Terraclean Mintex</t>
  </si>
  <si>
    <t>Cap front/left chest</t>
  </si>
  <si>
    <t>38 Station Road</t>
  </si>
  <si>
    <t>BLINK29</t>
  </si>
  <si>
    <t>LBR</t>
  </si>
  <si>
    <t>Cap side/sleeve</t>
  </si>
  <si>
    <t>Lincoln, Lincolnshire</t>
  </si>
  <si>
    <t>LN5 9QN</t>
  </si>
  <si>
    <t>6kg</t>
  </si>
  <si>
    <t>1x  2kg E16 1UQ</t>
  </si>
  <si>
    <t>john</t>
  </si>
  <si>
    <t>Spring Oscars Coats</t>
  </si>
  <si>
    <t>13 boxes</t>
  </si>
  <si>
    <t>1 xpress pack 1kg</t>
  </si>
  <si>
    <t>Horwood House</t>
  </si>
  <si>
    <t>HORW01</t>
  </si>
  <si>
    <t>Harrys Bar and Kitchen</t>
  </si>
  <si>
    <t>origination</t>
  </si>
  <si>
    <t xml:space="preserve">DA18 4AL </t>
  </si>
  <si>
    <t>1x  5kg E16 1UQ</t>
  </si>
  <si>
    <t>2 Box 25kg</t>
  </si>
  <si>
    <t>Names printed Black</t>
  </si>
  <si>
    <t>100mm</t>
  </si>
  <si>
    <t>Delivery with SO7132</t>
  </si>
  <si>
    <t>Celtic</t>
  </si>
  <si>
    <t>CELT01</t>
  </si>
  <si>
    <t>DREA28</t>
  </si>
  <si>
    <t>Orange Motorsport</t>
  </si>
  <si>
    <t>Front of Cap</t>
  </si>
  <si>
    <t>DREA29</t>
  </si>
  <si>
    <t>Ascential</t>
  </si>
  <si>
    <t>Side of Cap</t>
  </si>
  <si>
    <t>London Zoo</t>
  </si>
  <si>
    <t>1kg Express pack</t>
  </si>
  <si>
    <t>NW1 4RY</t>
  </si>
  <si>
    <t>Rhapsody R 60mm</t>
  </si>
  <si>
    <t>RM13 8BT</t>
  </si>
  <si>
    <t>BLINK30</t>
  </si>
  <si>
    <t>AFC Star 140mm</t>
  </si>
  <si>
    <t>Centre of Flag</t>
  </si>
  <si>
    <t>SW12 9LR</t>
  </si>
  <si>
    <t>DREA30</t>
  </si>
  <si>
    <t>CM&amp;S Logo and text</t>
  </si>
  <si>
    <t>DREA31</t>
  </si>
  <si>
    <t>CM&amp;S Logo Only 80mm</t>
  </si>
  <si>
    <t>DREA32</t>
  </si>
  <si>
    <t>CM&amp;S Logo Only 150mm</t>
  </si>
  <si>
    <t>AFC Star 55mm</t>
  </si>
  <si>
    <t>Centre of Apron</t>
  </si>
  <si>
    <t>MPC249</t>
  </si>
  <si>
    <t>Chris Pastor Generation</t>
  </si>
  <si>
    <t>Steve</t>
  </si>
  <si>
    <t>EmbroiderUs</t>
  </si>
  <si>
    <t>EMBUS01</t>
  </si>
  <si>
    <t>Cafre</t>
  </si>
  <si>
    <t>BT80 9LU</t>
  </si>
  <si>
    <t>Checked Delivery price with DPD</t>
  </si>
  <si>
    <t>75kg</t>
  </si>
  <si>
    <t>will cost us £90+VAT</t>
  </si>
  <si>
    <t>1x  10kg E16 1UQ</t>
  </si>
  <si>
    <t>Top Stitch</t>
  </si>
  <si>
    <t>TOPST01</t>
  </si>
  <si>
    <t>Aui panels</t>
  </si>
  <si>
    <t>centre panel</t>
  </si>
  <si>
    <t>de</t>
  </si>
  <si>
    <t>Citygate</t>
  </si>
  <si>
    <t>Citygate White Front</t>
  </si>
  <si>
    <t>EMBUS02</t>
  </si>
  <si>
    <t>DEA</t>
  </si>
  <si>
    <t>BT80 9AR</t>
  </si>
  <si>
    <t>28kg</t>
  </si>
  <si>
    <t>will cost us £46+VAT</t>
  </si>
  <si>
    <t>EMBUS03</t>
  </si>
  <si>
    <t>Gortavoy</t>
  </si>
  <si>
    <t>Aliant Brands</t>
  </si>
  <si>
    <t>ALIANTB01</t>
  </si>
  <si>
    <t>DK General Works</t>
  </si>
  <si>
    <t>PURET05</t>
  </si>
  <si>
    <t>Every Child</t>
  </si>
  <si>
    <t>PURET06</t>
  </si>
  <si>
    <t>Innercity</t>
  </si>
  <si>
    <t>DREA33</t>
  </si>
  <si>
    <t>MSUK</t>
  </si>
  <si>
    <t>DREA34</t>
  </si>
  <si>
    <t>BRX Beanies</t>
  </si>
  <si>
    <t>complete</t>
  </si>
  <si>
    <t>BLINK31</t>
  </si>
  <si>
    <t>Blinky Media Solutions</t>
  </si>
  <si>
    <t>DREA34A</t>
  </si>
  <si>
    <t>Dragon racing Left Sleeve Part A</t>
  </si>
  <si>
    <t>Left Sleeve Top</t>
  </si>
  <si>
    <t>DREA34B</t>
  </si>
  <si>
    <t>Left Sleeve Bottom</t>
  </si>
  <si>
    <t>DREA35A</t>
  </si>
  <si>
    <t>Dragon racing Right Sleeve Part A</t>
  </si>
  <si>
    <t>DREA35B</t>
  </si>
  <si>
    <t>REFSO1056</t>
  </si>
  <si>
    <t>DREA36</t>
  </si>
  <si>
    <t>CIC</t>
  </si>
  <si>
    <t>REFSO1055</t>
  </si>
  <si>
    <t>DREA38</t>
  </si>
  <si>
    <t>BLUM</t>
  </si>
  <si>
    <t>Left Chest/Trousers</t>
  </si>
  <si>
    <t>DREA39</t>
  </si>
  <si>
    <t>Left Chest on Orange</t>
  </si>
  <si>
    <t>REFSO1048</t>
  </si>
  <si>
    <t>DREA37</t>
  </si>
  <si>
    <t>Napier Parking Front and Sleeve</t>
  </si>
  <si>
    <t>Left Chest/Right Sleeve</t>
  </si>
  <si>
    <t>DREA40</t>
  </si>
  <si>
    <t>Napier "PARKING" Back</t>
  </si>
  <si>
    <t>Back shoulders</t>
  </si>
  <si>
    <t>BLINK32</t>
  </si>
  <si>
    <t>Bound Bleachers</t>
  </si>
  <si>
    <t>7000est.</t>
  </si>
  <si>
    <t>TOPST02</t>
  </si>
  <si>
    <t>Shai panels</t>
  </si>
  <si>
    <t>Send with 8837</t>
  </si>
  <si>
    <t>SPORTS LEADER</t>
  </si>
  <si>
    <t>1 box 10kg E16 2DP</t>
  </si>
  <si>
    <t>MPCHTV5</t>
  </si>
  <si>
    <t>DREW Primary School Vinyl Black</t>
  </si>
  <si>
    <t>Steve target 15k</t>
  </si>
  <si>
    <t>EX VAT!</t>
  </si>
  <si>
    <t>Order Date</t>
  </si>
  <si>
    <t>Proforma/ S/O #</t>
  </si>
  <si>
    <t>Cust. Ref</t>
  </si>
  <si>
    <t>Account/ Proforma</t>
  </si>
  <si>
    <t>Order Desc.</t>
  </si>
  <si>
    <t>DST Supplied</t>
  </si>
  <si>
    <t>No VAT</t>
  </si>
  <si>
    <t>P/O Numbers</t>
  </si>
  <si>
    <t>GP%</t>
  </si>
  <si>
    <t>MPS</t>
  </si>
  <si>
    <t>MPSBUS01</t>
  </si>
  <si>
    <t>Proforma</t>
  </si>
  <si>
    <t>Wareing Of Waring Product &amp; x3 emb.</t>
  </si>
  <si>
    <t>Shipped 22/10</t>
  </si>
  <si>
    <t>13/10/20</t>
  </si>
  <si>
    <t>2 Man Dispatch</t>
  </si>
  <si>
    <t>2MAND01</t>
  </si>
  <si>
    <t>Product &amp; Emb.</t>
  </si>
  <si>
    <t>1178, 1179, 1180, 1188</t>
  </si>
  <si>
    <t>Ready to collect 13/11</t>
  </si>
  <si>
    <t>The Magic Car Wash</t>
  </si>
  <si>
    <t>MAGICC01</t>
  </si>
  <si>
    <t xml:space="preserve">1194, </t>
  </si>
  <si>
    <t>Paid Cash, John paid cash in 10/11/20 @ 12.36pm</t>
  </si>
  <si>
    <t>C/S/MK Multiplex UK Install Ltd</t>
  </si>
  <si>
    <t>MISCMK</t>
  </si>
  <si>
    <t>Collected 21/10</t>
  </si>
  <si>
    <t>Emb. Only "H"</t>
  </si>
  <si>
    <t>19/10/2020</t>
  </si>
  <si>
    <t>Shipped 21/10</t>
  </si>
  <si>
    <t>PURET01</t>
  </si>
  <si>
    <t>Emb. Only RHAPSODY</t>
  </si>
  <si>
    <t>15/10/20</t>
  </si>
  <si>
    <t>21/10/20</t>
  </si>
  <si>
    <t>Hold sending Proforma until receive DST's. Check St. Count</t>
  </si>
  <si>
    <t>BLINKY</t>
  </si>
  <si>
    <t>BLINK01</t>
  </si>
  <si>
    <t>Emb. Only Drew Primary</t>
  </si>
  <si>
    <t>BLINKY PO6122 Shipped 22/10</t>
  </si>
  <si>
    <t>20/10/2020</t>
  </si>
  <si>
    <t>Sleep Designs</t>
  </si>
  <si>
    <t>SLEEP01</t>
  </si>
  <si>
    <t>23/10/20</t>
  </si>
  <si>
    <t>1188, 1193</t>
  </si>
  <si>
    <t>Collected 29/10</t>
  </si>
  <si>
    <t>Power Distribution</t>
  </si>
  <si>
    <t>POWERD01</t>
  </si>
  <si>
    <t>NZ01</t>
  </si>
  <si>
    <t>27/10/20</t>
  </si>
  <si>
    <t>1202MK</t>
  </si>
  <si>
    <t>Hats Recieved 29/10</t>
  </si>
  <si>
    <t>EMB only</t>
  </si>
  <si>
    <t>PURET01&amp;PURET02</t>
  </si>
  <si>
    <t>28/10/20</t>
  </si>
  <si>
    <t>x25 Kingdom Citizen Caps</t>
  </si>
  <si>
    <t>Product</t>
  </si>
  <si>
    <t>Plain</t>
  </si>
  <si>
    <t>1205, 1206</t>
  </si>
  <si>
    <t>Shipped10/11/20, DPD mixed up boxes</t>
  </si>
  <si>
    <t>Snoosh Performance</t>
  </si>
  <si>
    <t>SNOOS</t>
  </si>
  <si>
    <t>1212MK</t>
  </si>
  <si>
    <t>Collected 13/11</t>
  </si>
  <si>
    <t>HANSL01</t>
  </si>
  <si>
    <t>BLINKY PO6128 Stock Received 23/11</t>
  </si>
  <si>
    <t>Scania</t>
  </si>
  <si>
    <t>SCANI01</t>
  </si>
  <si>
    <t>23/11/20</t>
  </si>
  <si>
    <t>1222MK</t>
  </si>
  <si>
    <t>Stock Ordered 23/11 Received 25/11. Delivered to customer 26/11</t>
  </si>
  <si>
    <t>All-Round</t>
  </si>
  <si>
    <t>ALLROUND</t>
  </si>
  <si>
    <t>1223MK</t>
  </si>
  <si>
    <t>collected 30/11/20</t>
  </si>
  <si>
    <t>Dynamic Construction</t>
  </si>
  <si>
    <t>DYNAM01</t>
  </si>
  <si>
    <t>1234MK</t>
  </si>
  <si>
    <t>Stock ordered 3/12  Ship 11/12</t>
  </si>
  <si>
    <t>30/11</t>
  </si>
  <si>
    <t>1232MK</t>
  </si>
  <si>
    <t>Delivered 3/12</t>
  </si>
  <si>
    <t>CANCELLED</t>
  </si>
  <si>
    <t>Atlas Gym</t>
  </si>
  <si>
    <t>ATLASG01</t>
  </si>
  <si>
    <t>1246MK</t>
  </si>
  <si>
    <t>Atlas Gym Beanies</t>
  </si>
  <si>
    <t>1253MK/1254MK</t>
  </si>
  <si>
    <t>Collected 15/01/21</t>
  </si>
  <si>
    <t>chris</t>
  </si>
  <si>
    <t>Multiplex</t>
  </si>
  <si>
    <t>Multi01</t>
  </si>
  <si>
    <t>1268MK</t>
  </si>
  <si>
    <t>Collected 29/1/21</t>
  </si>
  <si>
    <t>Trousers</t>
  </si>
  <si>
    <t>Jason Hughes</t>
  </si>
  <si>
    <t>Hoody</t>
  </si>
  <si>
    <t>BTC P/O1273MK &gt; Orn P/O1274MK &gt; Uneek P/O1275MK</t>
  </si>
  <si>
    <t>Collected 9/2/21 10am</t>
  </si>
  <si>
    <t>1314MK - Pencarrie
1315MK - Orn</t>
  </si>
  <si>
    <t>Ready to collect 23/3/21</t>
  </si>
  <si>
    <t>1314MK - Pencarrie</t>
  </si>
  <si>
    <t>Collected 23/3</t>
  </si>
  <si>
    <t>Stewart</t>
  </si>
  <si>
    <t>Bird &amp; Bell</t>
  </si>
  <si>
    <t>Product and Print</t>
  </si>
  <si>
    <t>Printed for Stewart. Haven't included Delivery. 25 Tshirts at £5.46 +VAT</t>
  </si>
  <si>
    <t>Orn, 1346MK, Uneek, 1347MK, Pencarrie, 1348MK</t>
  </si>
  <si>
    <t>7 Medium Tshirts from Stock</t>
  </si>
  <si>
    <t>Grosvenor</t>
  </si>
  <si>
    <t>Product &amp; Print</t>
  </si>
  <si>
    <t>Printed for Stewart. Haven't included Delivery. 100 Tshirts at £4.75 +VAT</t>
  </si>
  <si>
    <t>3 Sisters</t>
  </si>
  <si>
    <t>Product, EMB&amp; Print</t>
  </si>
  <si>
    <t>88 Rugby tops for Stewart 2x Embs and Print £20.25 x88 +VAT Haven't included delivery or Origination</t>
  </si>
  <si>
    <t>Printed for Stewart. Haven't included Delivery. 18 Tshirts at £5.46 +VAT</t>
  </si>
  <si>
    <t>28x 3 sisters security Polos for Stewart 1x Embs and Print £10.25*16 &amp; £11.75*12 +VAT Haven't included delivery or Origination</t>
  </si>
  <si>
    <t>BARS</t>
  </si>
  <si>
    <t xml:space="preserve">Printed 60*masks for stewart at £4.00 +VAT </t>
  </si>
  <si>
    <t>Printed for Stewart. Haven't included Delivery. 35 Tshirts at £5.46 +VAT</t>
  </si>
  <si>
    <t>Pencarrie - POMK1451 
Orn - P/OMK1453
Uneek P/OMK1452</t>
  </si>
  <si>
    <t>Collected 17/6 12:45</t>
  </si>
  <si>
    <t>DYNAMIC01</t>
  </si>
  <si>
    <t>Pencarrie - POMK1451</t>
  </si>
  <si>
    <t>Shipped 15/6</t>
  </si>
  <si>
    <t>collected 15/6</t>
  </si>
  <si>
    <t>DELMONICAS T SHIRTS,</t>
  </si>
  <si>
    <t>£13.99 *60  +£25.00 Origination +VAT</t>
  </si>
  <si>
    <t>Cala Homes</t>
  </si>
  <si>
    <t>5 Jackets at 100.60</t>
  </si>
  <si>
    <t>1 jacket at 100.60</t>
  </si>
  <si>
    <t>3 jackets at 100.60</t>
  </si>
  <si>
    <t>Pencarrie 1516</t>
  </si>
  <si>
    <t>G1 Group</t>
  </si>
  <si>
    <t>Xbox tees and hoodies</t>
  </si>
  <si>
    <t>WINDM</t>
  </si>
  <si>
    <t>Pencarrie - 1535 Cottonridge - 1541</t>
  </si>
  <si>
    <t>CSBD</t>
  </si>
  <si>
    <t>CSBD01</t>
  </si>
  <si>
    <t>Product and EMB/Print</t>
  </si>
  <si>
    <t>Pencarrie - 1540</t>
  </si>
  <si>
    <t>LGRFC</t>
  </si>
  <si>
    <t>LGRFC01</t>
  </si>
  <si>
    <t>Pencarrie - 1535
Cottonridge - 1542
Nike CC
Newitts - CC</t>
  </si>
  <si>
    <t>3 baselayers on BO with Ralawise</t>
  </si>
  <si>
    <t>Just spray football kit</t>
  </si>
  <si>
    <t>JUSTS01</t>
  </si>
  <si>
    <t>Pencarrie - 1595
Innotex - N/A</t>
  </si>
  <si>
    <t>Waiting for payment</t>
  </si>
  <si>
    <t>Just spray workwear</t>
  </si>
  <si>
    <t>LLRT</t>
  </si>
  <si>
    <t>LEACH01</t>
  </si>
  <si>
    <t>Product and EMB</t>
  </si>
  <si>
    <t>Pencarrie - 1564
Ralawise - 1556MK</t>
  </si>
  <si>
    <t>Waiting for Back order from Ralawise</t>
  </si>
  <si>
    <t>Committee Room 9</t>
  </si>
  <si>
    <t>Pencarrie - 1529</t>
  </si>
  <si>
    <t>Crown Precision</t>
  </si>
  <si>
    <t>CROWNP001</t>
  </si>
  <si>
    <t>product and EMB</t>
  </si>
  <si>
    <t>Pencarrie - 1564 MK</t>
  </si>
  <si>
    <t>Intel</t>
  </si>
  <si>
    <t>sofas &amp; stuff</t>
  </si>
  <si>
    <t>SOFA001</t>
  </si>
  <si>
    <t>Pencarrie - 1564 MK
Uneek - PO 1565 MK</t>
  </si>
  <si>
    <t>Windows 11</t>
  </si>
  <si>
    <t>product and print</t>
  </si>
  <si>
    <t xml:space="preserve">Pencarrie - 1595
Mirical - </t>
  </si>
  <si>
    <t>Pencarrie - 1595
Uneek - PO 1565 MK</t>
  </si>
  <si>
    <t>Pencarrie - 1595
BTC - 1598</t>
  </si>
  <si>
    <t>steve</t>
  </si>
  <si>
    <t>2MD</t>
  </si>
  <si>
    <t>Orn - 1597
BTC - 1598</t>
  </si>
  <si>
    <t>Britvic</t>
  </si>
  <si>
    <t>BRITV01</t>
  </si>
  <si>
    <t>Result/BTC</t>
  </si>
  <si>
    <t>Gerrards Cross</t>
  </si>
  <si>
    <t>GERRA01</t>
  </si>
  <si>
    <t xml:space="preserve">ralawise </t>
  </si>
  <si>
    <t>Pencarrie MK</t>
  </si>
  <si>
    <t>Henlow Harriers</t>
  </si>
  <si>
    <t>Henlow01</t>
  </si>
  <si>
    <t>McCurrachs</t>
  </si>
  <si>
    <t>Pencarrie</t>
  </si>
  <si>
    <t>cottonridge - 1618</t>
  </si>
  <si>
    <t>product</t>
  </si>
  <si>
    <t>Pencarrie - 1626</t>
  </si>
  <si>
    <t>A C MAYLES</t>
  </si>
  <si>
    <t>ACMAYL01</t>
  </si>
  <si>
    <t>Pencarrie - 1633</t>
  </si>
  <si>
    <t>Pencarrie 1626</t>
  </si>
  <si>
    <t>KS SYPIEN</t>
  </si>
  <si>
    <t>KSSYP01</t>
  </si>
  <si>
    <t>Uneek -1637
Innotex - 1649MK</t>
  </si>
  <si>
    <t>horwood house</t>
  </si>
  <si>
    <t>horwo01</t>
  </si>
  <si>
    <t>Pencarrie - 1642</t>
  </si>
  <si>
    <t>Intel Evo</t>
  </si>
  <si>
    <t>Uneek - 1637MK
Pencarrie - 1648MK</t>
  </si>
  <si>
    <t>TeJays -</t>
  </si>
  <si>
    <t>Being Made</t>
  </si>
  <si>
    <t>Pencarrie - 1661mk</t>
  </si>
  <si>
    <t>pencarrie - 1648MK
Cottonridge -1660</t>
  </si>
  <si>
    <t>BTC -  1663MK</t>
  </si>
  <si>
    <t>Ready to Embroider</t>
  </si>
  <si>
    <t>Pencarrie - 1669MK</t>
  </si>
  <si>
    <t xml:space="preserve">Pencarrie - 1669MK
Orn - 1670MK
United Brands - 1671MK
Newitts - </t>
  </si>
  <si>
    <t>Peter Millar</t>
  </si>
  <si>
    <t>PETE01</t>
  </si>
  <si>
    <t>Hours</t>
  </si>
  <si>
    <t>Pencarrie - 1689MK</t>
  </si>
  <si>
    <t>7909MK</t>
  </si>
  <si>
    <t>7918MK</t>
  </si>
  <si>
    <t>7904MK</t>
  </si>
  <si>
    <t>Viewpoint</t>
  </si>
  <si>
    <t>MiscMK</t>
  </si>
  <si>
    <t>Pencarrie 1687MK</t>
  </si>
  <si>
    <t>7910MK</t>
  </si>
  <si>
    <t>Horwood House Hotel</t>
  </si>
  <si>
    <t>HORW001</t>
  </si>
  <si>
    <t>Origination &amp; Emb.</t>
  </si>
  <si>
    <t>commission</t>
  </si>
  <si>
    <t>7949MK</t>
  </si>
  <si>
    <t>Ralawise</t>
  </si>
  <si>
    <t>7975MK</t>
  </si>
  <si>
    <t>Windmill</t>
  </si>
  <si>
    <t>Emb</t>
  </si>
  <si>
    <t>7981MK</t>
  </si>
  <si>
    <t>Pencarrie - 1719MK</t>
  </si>
  <si>
    <t>7967MK</t>
  </si>
  <si>
    <t>Leven</t>
  </si>
  <si>
    <t>CRING01</t>
  </si>
  <si>
    <t>Ralawise - 1702
Pencarrie - 1701</t>
  </si>
  <si>
    <t>7998MK</t>
  </si>
  <si>
    <t>BTC - 1713MK</t>
  </si>
  <si>
    <t>Part Complete</t>
  </si>
  <si>
    <t>7982MK</t>
  </si>
  <si>
    <t>8015MK</t>
  </si>
  <si>
    <t>Pangbourne College</t>
  </si>
  <si>
    <t>PANGB01</t>
  </si>
  <si>
    <t>waiting on back orders</t>
  </si>
  <si>
    <t>8016MK</t>
  </si>
  <si>
    <t>8019MK</t>
  </si>
  <si>
    <t>CROWNP01</t>
  </si>
  <si>
    <t>8031MK</t>
  </si>
  <si>
    <t>Ralawise - 1723MK</t>
  </si>
  <si>
    <t>8035MK</t>
  </si>
  <si>
    <t>8043MK</t>
  </si>
  <si>
    <t>Cottonridge - 
Pencarrie - 1725MK</t>
  </si>
  <si>
    <t>8045MK</t>
  </si>
  <si>
    <t>Pencarrie - 1725MK</t>
  </si>
  <si>
    <t>8088MK</t>
  </si>
  <si>
    <t>Orn -  1738MK
Pencarrie - 1737MK</t>
  </si>
  <si>
    <t>8093MK</t>
  </si>
  <si>
    <t>Cottonridge - 1752MK</t>
  </si>
  <si>
    <t>8096MK</t>
  </si>
  <si>
    <t>Little Gaddesen Rangers FC</t>
  </si>
  <si>
    <t>Cottonridge - 1752MK
Pencarrie - 1758MK</t>
  </si>
  <si>
    <t>8118MK</t>
  </si>
  <si>
    <t>Bure Park FC</t>
  </si>
  <si>
    <t>BURE01</t>
  </si>
  <si>
    <t>Penarrie - 1750MK</t>
  </si>
  <si>
    <t>8134MK</t>
  </si>
  <si>
    <t>Top Stitch Limited</t>
  </si>
  <si>
    <t>Penarrie - 1756MK</t>
  </si>
  <si>
    <t>8140MK</t>
  </si>
  <si>
    <t>Crown Pecision Eng. Ltd</t>
  </si>
  <si>
    <t>Pencarrie -1758MK</t>
  </si>
  <si>
    <t>8146MK</t>
  </si>
  <si>
    <t>Windmill Media</t>
  </si>
  <si>
    <t>Pencarrie -1758MK
Ralawise -1759MK
Zelus -  1764MK</t>
  </si>
  <si>
    <t>Microsoft</t>
  </si>
  <si>
    <t>Waiting on 3Meds</t>
  </si>
  <si>
    <t>McCurrachs UK Ltd</t>
  </si>
  <si>
    <t>MCCUR01</t>
  </si>
  <si>
    <t>Product &amp; Emb</t>
  </si>
  <si>
    <t>Zelus - 1764MK
Pencarrie - 1777MK</t>
  </si>
  <si>
    <t>Pencarrie - 1777MK</t>
  </si>
  <si>
    <t>Danone</t>
  </si>
  <si>
    <t>Pencarrie - 1784MK</t>
  </si>
  <si>
    <t>Back Order</t>
  </si>
  <si>
    <t>Ralawise - 1780MK</t>
  </si>
  <si>
    <t>SCOTLAND</t>
  </si>
  <si>
    <t>Pencarrie - 1794MK</t>
  </si>
  <si>
    <t xml:space="preserve"> Intel Tshirts and Polos</t>
  </si>
  <si>
    <t>Pencarrie - 1816MK</t>
  </si>
  <si>
    <t xml:space="preserve"> Snoosh Joggers and Caps</t>
  </si>
  <si>
    <t>WINDM01</t>
  </si>
  <si>
    <t>Embroidery Only</t>
  </si>
  <si>
    <t>Embroidery only</t>
  </si>
  <si>
    <t>SYMPHONIQUE INVESTMENT SOLUTIONS</t>
  </si>
  <si>
    <t>SYMP01</t>
  </si>
  <si>
    <t>United Brands - 1826MK</t>
  </si>
  <si>
    <t xml:space="preserve"> VKN Gilets</t>
  </si>
  <si>
    <t>Pencarrie - 1829MK</t>
  </si>
  <si>
    <t xml:space="preserve"> Windmill Microsoft polos topup</t>
  </si>
  <si>
    <t xml:space="preserve"> Danone Top Up</t>
  </si>
  <si>
    <t>Crown Precision Engineering</t>
  </si>
  <si>
    <t>Pencarrie - 1851MK</t>
  </si>
  <si>
    <t xml:space="preserve"> Crown Precision Sweatshirts</t>
  </si>
  <si>
    <t>Danone Top Up</t>
  </si>
  <si>
    <t>Sofas &amp; Stuff</t>
  </si>
  <si>
    <t>Sofas and Stuff</t>
  </si>
  <si>
    <t>United Brands - 1862MK</t>
  </si>
  <si>
    <t>Pencarrie - 1864MK</t>
  </si>
  <si>
    <t>Kerry Foods Windmill</t>
  </si>
  <si>
    <t xml:space="preserve"> Windmill Kerry foods Samples</t>
  </si>
  <si>
    <t>Pencarrie - 1880MK</t>
  </si>
  <si>
    <t>Brook Tavener -1885MK</t>
  </si>
  <si>
    <t>Horwood House Office wear</t>
  </si>
  <si>
    <t xml:space="preserve"> Sofas and Stuff</t>
  </si>
  <si>
    <t>Pencarrie - 1891MK</t>
  </si>
  <si>
    <t>Better Roofing MK</t>
  </si>
  <si>
    <t>BETTERR</t>
  </si>
  <si>
    <t xml:space="preserve">Pencarrie - PO1923MK </t>
  </si>
  <si>
    <t>Sofas and Stuff Top Up</t>
  </si>
  <si>
    <t>8903MK</t>
  </si>
  <si>
    <t>Hanslope Preschool Uniform</t>
  </si>
  <si>
    <t>Pencarrie - PO1927MK</t>
  </si>
  <si>
    <t>Meta Windmill</t>
  </si>
  <si>
    <t>Pencarrie - PO1934MK</t>
  </si>
  <si>
    <t>Dynamic Construcion Top up</t>
  </si>
  <si>
    <t>Pencarrie - 1950MK
BTC - 1949MK</t>
  </si>
  <si>
    <t>Windmill Kerry foods Main</t>
  </si>
  <si>
    <t>Back Orders</t>
  </si>
  <si>
    <t>270M
(XXLx1)</t>
  </si>
  <si>
    <t>Pencarrie -  1993MK
Brook Taverner - 1994MK</t>
  </si>
  <si>
    <t>Horwood May Uniform</t>
  </si>
  <si>
    <t>Pencarrie - 1956MK</t>
  </si>
  <si>
    <t>Danone field topup</t>
  </si>
  <si>
    <t>Orn- 
Pencarrie -</t>
  </si>
  <si>
    <t>MD Workwear</t>
  </si>
  <si>
    <t>Gerrards Cross Golf Club</t>
  </si>
  <si>
    <t>Pencarrie - 9123MK</t>
  </si>
  <si>
    <t>Gewiss</t>
  </si>
  <si>
    <t>GEWISS</t>
  </si>
  <si>
    <t xml:space="preserve">ORN - 1987MK
Sharon Lee -  </t>
  </si>
  <si>
    <t xml:space="preserve"> Gewiss Sample order</t>
  </si>
  <si>
    <t>Pencarrie - 1993MK</t>
  </si>
  <si>
    <t>Snoosh crop</t>
  </si>
  <si>
    <t>Pencarrie - 2005MK</t>
  </si>
  <si>
    <t>Sofas and Stuff Shoes</t>
  </si>
  <si>
    <t>9243MK</t>
  </si>
  <si>
    <t>Danone Polos topup</t>
  </si>
  <si>
    <t>Pencarrie - 2032MK</t>
  </si>
  <si>
    <t>Windmill Meta Polos</t>
  </si>
  <si>
    <t>Intel Northface</t>
  </si>
  <si>
    <t>account</t>
  </si>
  <si>
    <t>Pencarrie - 2039MK</t>
  </si>
  <si>
    <t>Sofas and Stuff july</t>
  </si>
  <si>
    <t>Pencarrie - 2046MK</t>
  </si>
  <si>
    <t>Sofas and Stuff headwear</t>
  </si>
  <si>
    <t>Orn - 2047MK</t>
  </si>
  <si>
    <t xml:space="preserve">Gewiss </t>
  </si>
  <si>
    <t xml:space="preserve">Uneek - 
Pencarrie - </t>
  </si>
  <si>
    <t>2MD Workwear</t>
  </si>
  <si>
    <t>Pencarrie - 2073MK
Classic - 2070MK</t>
  </si>
  <si>
    <t>Intel Navy Sols Tshirts</t>
  </si>
  <si>
    <t>Intel Evo Black Sols Tshirts</t>
  </si>
  <si>
    <t>Pencarrie - 2069MK</t>
  </si>
  <si>
    <t>Sofas and Stuff Tshirts</t>
  </si>
  <si>
    <t>Milton Keynes Purchase Analysis</t>
  </si>
  <si>
    <t>S/O Number</t>
  </si>
  <si>
    <t>Terms</t>
  </si>
  <si>
    <t>P/O Number</t>
  </si>
  <si>
    <t>Supplier</t>
  </si>
  <si>
    <t>Paid Date</t>
  </si>
  <si>
    <t>Product Ref</t>
  </si>
  <si>
    <t>Description</t>
  </si>
  <si>
    <t>Colour</t>
  </si>
  <si>
    <t>XS</t>
  </si>
  <si>
    <t>S</t>
  </si>
  <si>
    <t>M</t>
  </si>
  <si>
    <t>L</t>
  </si>
  <si>
    <t>XL</t>
  </si>
  <si>
    <t>XXL</t>
  </si>
  <si>
    <t>3XL</t>
  </si>
  <si>
    <t>Other Size</t>
  </si>
  <si>
    <t>SUM</t>
  </si>
  <si>
    <t>Unit Price</t>
  </si>
  <si>
    <t>Del. Charge</t>
  </si>
  <si>
    <t>Rec. Date</t>
  </si>
  <si>
    <t>Back Order Info.</t>
  </si>
  <si>
    <t>Power distribution</t>
  </si>
  <si>
    <t>proforma</t>
  </si>
  <si>
    <t>B45</t>
  </si>
  <si>
    <t>Beechfield Cuff Beanie</t>
  </si>
  <si>
    <t>Black</t>
  </si>
  <si>
    <t>1206MK</t>
  </si>
  <si>
    <t>Orn</t>
  </si>
  <si>
    <t>ORN2200</t>
  </si>
  <si>
    <t>Orn Hawk Trouser</t>
  </si>
  <si>
    <t>30R x2, 32L x2</t>
  </si>
  <si>
    <t>Payment recieved, DPD mixed up boxes</t>
  </si>
  <si>
    <t>ORN2560</t>
  </si>
  <si>
    <t>Orn Ladies Condor Combat Trouser</t>
  </si>
  <si>
    <t>8R x2 , 10Rx2</t>
  </si>
  <si>
    <t>1205MK</t>
  </si>
  <si>
    <t>Beeswift</t>
  </si>
  <si>
    <t>TBDN</t>
  </si>
  <si>
    <t>Tronix Blue Dot Glove</t>
  </si>
  <si>
    <t>White</t>
  </si>
  <si>
    <t>DuskyPink</t>
  </si>
  <si>
    <t>13/11/20</t>
  </si>
  <si>
    <t>Mint</t>
  </si>
  <si>
    <t>Petrol</t>
  </si>
  <si>
    <t>Rust</t>
  </si>
  <si>
    <t>Mustard</t>
  </si>
  <si>
    <t>SurfBlue</t>
  </si>
  <si>
    <t>Purple</t>
  </si>
  <si>
    <t>539F</t>
  </si>
  <si>
    <t>Russell Ladies Polos</t>
  </si>
  <si>
    <t>French Navy</t>
  </si>
  <si>
    <t>870F</t>
  </si>
  <si>
    <t>Russell Ladies Fleeces</t>
  </si>
  <si>
    <t>Scania UK</t>
  </si>
  <si>
    <t>6118MK</t>
  </si>
  <si>
    <t>Brook Taverner</t>
  </si>
  <si>
    <t>2222A</t>
  </si>
  <si>
    <t>Novaro Jkt</t>
  </si>
  <si>
    <t>Navy</t>
  </si>
  <si>
    <t>10R, 16R</t>
  </si>
  <si>
    <t>25/11</t>
  </si>
  <si>
    <t>2109A</t>
  </si>
  <si>
    <t>Varese Straight Leg Trouser</t>
  </si>
  <si>
    <t xml:space="preserve">10L, 14L, 16S, 16Lx2 </t>
  </si>
  <si>
    <t>24/11/20</t>
  </si>
  <si>
    <t>6121MK</t>
  </si>
  <si>
    <t>BTC</t>
  </si>
  <si>
    <t>Heavy Blend  Adult Hooded Sweatshirt</t>
  </si>
  <si>
    <t>Red</t>
  </si>
  <si>
    <t>£6.03</t>
  </si>
  <si>
    <t>27/11</t>
  </si>
  <si>
    <t>Ultra Cotton Pique Polo</t>
  </si>
  <si>
    <t>£3.02</t>
  </si>
  <si>
    <t>Heavy Cotton T-Shirt</t>
  </si>
  <si>
    <t>£1.53</t>
  </si>
  <si>
    <t>539f</t>
  </si>
  <si>
    <t>Ladies' Classic Polycotton Polo</t>
  </si>
  <si>
    <t>ClassicRed</t>
  </si>
  <si>
    <t>£5.24</t>
  </si>
  <si>
    <t>FOTL Lady-Fit Classic Hooded Sweat</t>
  </si>
  <si>
    <t>£6.40</t>
  </si>
  <si>
    <t>b10</t>
  </si>
  <si>
    <t>Beechfield Original 5 Panel Cap</t>
  </si>
  <si>
    <t>BrightRed</t>
  </si>
  <si>
    <t>£1.34</t>
  </si>
  <si>
    <t>ed247s</t>
  </si>
  <si>
    <t>Dickies 240gsm Everyday Trousers (Short)</t>
  </si>
  <si>
    <t>30S  x1</t>
  </si>
  <si>
    <t>£12.56</t>
  </si>
  <si>
    <t>R200X</t>
  </si>
  <si>
    <t>Result Hivis Yellow</t>
  </si>
  <si>
    <t>Yellow</t>
  </si>
  <si>
    <t>1231MK</t>
  </si>
  <si>
    <t>18s x3</t>
  </si>
  <si>
    <t>881m</t>
  </si>
  <si>
    <t>Russell Zip Neck Micro Fleece</t>
  </si>
  <si>
    <t>rg157</t>
  </si>
  <si>
    <t>Regatta Hydroforce Softshell</t>
  </si>
  <si>
    <t>Navy/black</t>
  </si>
  <si>
    <t>jc001</t>
  </si>
  <si>
    <t>AWDis Cool T</t>
  </si>
  <si>
    <t>Charcoal</t>
  </si>
  <si>
    <t>bb45</t>
  </si>
  <si>
    <t>B/field Original Cuffed Beanie</t>
  </si>
  <si>
    <t>BB45</t>
  </si>
  <si>
    <t>Heathergrey</t>
  </si>
  <si>
    <t>Heatherred</t>
  </si>
  <si>
    <t>Heatherorange</t>
  </si>
  <si>
    <t>Heathernavy</t>
  </si>
  <si>
    <t>SDesign</t>
  </si>
  <si>
    <t>MPC</t>
  </si>
  <si>
    <t>OR1</t>
  </si>
  <si>
    <t>Orn Face Mask</t>
  </si>
  <si>
    <t>1253MK</t>
  </si>
  <si>
    <t>ORN</t>
  </si>
  <si>
    <t>orn1188</t>
  </si>
  <si>
    <t>Avocet Poloshirt</t>
  </si>
  <si>
    <t>BlackGraphite</t>
  </si>
  <si>
    <t>orn3180</t>
  </si>
  <si>
    <t>Silverswift Premium Fleece</t>
  </si>
  <si>
    <t>orn4280</t>
  </si>
  <si>
    <t>Silverswift Softshell Jacket -L -Black</t>
  </si>
  <si>
    <t>orn2200</t>
  </si>
  <si>
    <t>Hawk Combat Trouser</t>
  </si>
  <si>
    <t>orn2300</t>
  </si>
  <si>
    <t>Heron Combat Trouser</t>
  </si>
  <si>
    <t>1254MK</t>
  </si>
  <si>
    <t>WR001</t>
  </si>
  <si>
    <t>Warrior High Vis Waistcoat</t>
  </si>
  <si>
    <t>Fl.yellow</t>
  </si>
  <si>
    <t>STOCK</t>
  </si>
  <si>
    <t>orn</t>
  </si>
  <si>
    <t>ORN1280</t>
  </si>
  <si>
    <t>Owl Hooded Sweatshirt</t>
  </si>
  <si>
    <t>ORN1250</t>
  </si>
  <si>
    <t>Kite Premium Sweatshirt</t>
  </si>
  <si>
    <t>P/O1275MK</t>
  </si>
  <si>
    <t>Uneek</t>
  </si>
  <si>
    <t>UC301</t>
  </si>
  <si>
    <t xml:space="preserve"> 180 GSM Classic Tshirt</t>
  </si>
  <si>
    <t>P/O1274MK</t>
  </si>
  <si>
    <t>Orn3200</t>
  </si>
  <si>
    <t>Albatross Classic Fleece</t>
  </si>
  <si>
    <t>P/O1273MK</t>
  </si>
  <si>
    <t>Beechfield Original Cuffed Beanie</t>
  </si>
  <si>
    <t>FrenchNavy</t>
  </si>
  <si>
    <t>B610</t>
  </si>
  <si>
    <t>Beechfield Snapback Rapper Cap</t>
  </si>
  <si>
    <t>1314MK</t>
  </si>
  <si>
    <t>1315MK</t>
  </si>
  <si>
    <t>1347MK</t>
  </si>
  <si>
    <t>1346MK</t>
  </si>
  <si>
    <t>1348MK</t>
  </si>
  <si>
    <t>sample</t>
  </si>
  <si>
    <t>B654</t>
  </si>
  <si>
    <t>5 Panel Cap</t>
  </si>
  <si>
    <t>B900</t>
  </si>
  <si>
    <t>Snood</t>
  </si>
  <si>
    <t>JH005</t>
  </si>
  <si>
    <t>Pink</t>
  </si>
  <si>
    <t>B900B</t>
  </si>
  <si>
    <t>Youth Snood</t>
  </si>
  <si>
    <t>Surf Blue</t>
  </si>
  <si>
    <t>1452MK</t>
  </si>
  <si>
    <t>1453MK</t>
  </si>
  <si>
    <t>1451MK</t>
  </si>
  <si>
    <t>B649</t>
  </si>
  <si>
    <t>Beechfield 5 Panel Cap</t>
  </si>
  <si>
    <t>BL6004</t>
  </si>
  <si>
    <t>B&amp;C ladies Tshirt</t>
  </si>
  <si>
    <t>BB15</t>
  </si>
  <si>
    <t>Delmonica</t>
  </si>
  <si>
    <t>180M</t>
  </si>
  <si>
    <t>Russell T</t>
  </si>
  <si>
    <t>J&amp;A Prints</t>
  </si>
  <si>
    <t>CP698472U</t>
  </si>
  <si>
    <t>HTP 217x214mm DRAUGHT COCKTAILS</t>
  </si>
  <si>
    <t>PRINT</t>
  </si>
  <si>
    <t>CP698473U</t>
  </si>
  <si>
    <t>HTP 90x65mm DELS</t>
  </si>
  <si>
    <t>TX698742U</t>
  </si>
  <si>
    <t>HTP 180x180mm CALA HOMES</t>
  </si>
  <si>
    <t>CP698471U</t>
  </si>
  <si>
    <t>HTP 80x80mm CALA HOMES</t>
  </si>
  <si>
    <t>CALAEAST 28</t>
  </si>
  <si>
    <t>7 in 1 jacket</t>
  </si>
  <si>
    <t>?</t>
  </si>
  <si>
    <t>8700F</t>
  </si>
  <si>
    <t>Russell Ladies Fleece</t>
  </si>
  <si>
    <t>FR3</t>
  </si>
  <si>
    <t>Front Row SS Rugby Jersey</t>
  </si>
  <si>
    <t>GD02</t>
  </si>
  <si>
    <t>Gildan Heavy Tshirt</t>
  </si>
  <si>
    <t>Swapped Black XL to GD08</t>
  </si>
  <si>
    <t>01222</t>
  </si>
  <si>
    <t xml:space="preserve">Sols San Siro Shorts </t>
  </si>
  <si>
    <t>Royal</t>
  </si>
  <si>
    <t>Sols Prime Polo Shirt</t>
  </si>
  <si>
    <t>kk302</t>
  </si>
  <si>
    <t>Kus. Kit Klassic Sweatshirt</t>
  </si>
  <si>
    <t>GD05</t>
  </si>
  <si>
    <t>Gildan Heavy Cotton T</t>
  </si>
  <si>
    <t>Fl. yellow</t>
  </si>
  <si>
    <t>Cottonridge</t>
  </si>
  <si>
    <t>CR02K</t>
  </si>
  <si>
    <t>Comfort Hoody Kids</t>
  </si>
  <si>
    <t>CR02</t>
  </si>
  <si>
    <t>Comfort Hoody</t>
  </si>
  <si>
    <t>Newitts</t>
  </si>
  <si>
    <t>Nike Division 3 striped Youth L/S Top</t>
  </si>
  <si>
    <t>Royal/Gold</t>
  </si>
  <si>
    <t>Nike</t>
  </si>
  <si>
    <t>Nike Tiempo Train shirt</t>
  </si>
  <si>
    <t>PR155</t>
  </si>
  <si>
    <t>Premier 3 pocket apron</t>
  </si>
  <si>
    <t>Dark Grey</t>
  </si>
  <si>
    <t>penk403</t>
  </si>
  <si>
    <t>Kus. Kit Klassic Pique Polo</t>
  </si>
  <si>
    <t>penk302</t>
  </si>
  <si>
    <t>pengd02</t>
  </si>
  <si>
    <t>Gildan Ultra Cotton T</t>
  </si>
  <si>
    <t>pengd14</t>
  </si>
  <si>
    <t>Gildan Ultra Cotton L/S T</t>
  </si>
  <si>
    <t>penk139</t>
  </si>
  <si>
    <t>Kus. Kit S/F L/S Oxford Twill Shirt</t>
  </si>
  <si>
    <t>Light blue</t>
  </si>
  <si>
    <t>pengm81</t>
  </si>
  <si>
    <t>Glenmuir g.Devon Zip Nk Sweater</t>
  </si>
  <si>
    <t>pen961f</t>
  </si>
  <si>
    <t>R Coll Ladies S/S Ultimate Stretch Shirt</t>
  </si>
  <si>
    <t>penk702</t>
  </si>
  <si>
    <t>Kus. Kit Lds T/F L/S Prem. Oxf. Sht</t>
  </si>
  <si>
    <t>Light Grey</t>
  </si>
  <si>
    <t>penh725</t>
  </si>
  <si>
    <t>Henbury Crew Neck Sweater</t>
  </si>
  <si>
    <t>Lewis Leach</t>
  </si>
  <si>
    <t>penh475</t>
  </si>
  <si>
    <t xml:space="preserve">Henbury Coolplus Polo </t>
  </si>
  <si>
    <t>Large on back order until 28th of Aug</t>
  </si>
  <si>
    <t>SOLs Imperial Fit T-shirt</t>
  </si>
  <si>
    <t>02074</t>
  </si>
  <si>
    <t>SOLS Imperial L/S T-Shirt</t>
  </si>
  <si>
    <t>SOLs Prime Pique Polo Shirt</t>
  </si>
  <si>
    <t>B/field Ultimate Cotton Cap</t>
  </si>
  <si>
    <t>YK200</t>
  </si>
  <si>
    <t>Yoko Classic Bomber Jacket</t>
  </si>
  <si>
    <t>RS348m</t>
  </si>
  <si>
    <t>Result W-G Lightweight Trainers</t>
  </si>
  <si>
    <t>Black/grey</t>
  </si>
  <si>
    <t>rx605</t>
  </si>
  <si>
    <t>PRO RTX Pro Cargo Shorts</t>
  </si>
  <si>
    <t>gd35</t>
  </si>
  <si>
    <t>Gildan Softstyle Pique Polo</t>
  </si>
  <si>
    <t>Windmill Media W11</t>
  </si>
  <si>
    <t>gd08</t>
  </si>
  <si>
    <t>Gildan Premium Cotton Tee</t>
  </si>
  <si>
    <t>btc</t>
  </si>
  <si>
    <t>R193m</t>
  </si>
  <si>
    <t>Result Urban Gilet</t>
  </si>
  <si>
    <t>Grey</t>
  </si>
  <si>
    <t>blue</t>
  </si>
  <si>
    <t>Just Spray</t>
  </si>
  <si>
    <t>7442/7441</t>
  </si>
  <si>
    <t>Innotex</t>
  </si>
  <si>
    <t>Prints</t>
  </si>
  <si>
    <t>Just Spray Prints</t>
  </si>
  <si>
    <t>Just Spray Football</t>
  </si>
  <si>
    <t>PEN01639</t>
  </si>
  <si>
    <t>SOLS Kids Maracana 2 S/S Shirt</t>
  </si>
  <si>
    <t>Red/black</t>
  </si>
  <si>
    <t>PEN01222</t>
  </si>
  <si>
    <t>SOLS Kids San Siro 2 Shorts</t>
  </si>
  <si>
    <t>PEN10604</t>
  </si>
  <si>
    <t>SOLs Soccer Socks</t>
  </si>
  <si>
    <t>PEN90209</t>
  </si>
  <si>
    <t>SOLS Kids Azteca GK Shirt</t>
  </si>
  <si>
    <t>Lemon/black</t>
  </si>
  <si>
    <t>PEN01638</t>
  </si>
  <si>
    <t>SOLS Maracana 2 S/S Shirt</t>
  </si>
  <si>
    <t>Lemon</t>
  </si>
  <si>
    <t>Just Spray Workwear</t>
  </si>
  <si>
    <t>PENJH001</t>
  </si>
  <si>
    <t>AWDis College Hoodie</t>
  </si>
  <si>
    <t>Ash</t>
  </si>
  <si>
    <t>PENGD02</t>
  </si>
  <si>
    <t>PENYK200</t>
  </si>
  <si>
    <t>Orn1000</t>
  </si>
  <si>
    <t>Orn Plover Tshirt</t>
  </si>
  <si>
    <t>BB649</t>
  </si>
  <si>
    <t>Beechfield Cap</t>
  </si>
  <si>
    <t>navy</t>
  </si>
  <si>
    <t>HVW100</t>
  </si>
  <si>
    <t>Yoko Hi Vis</t>
  </si>
  <si>
    <t>KK701</t>
  </si>
  <si>
    <t>Kus. Kit Lds T/F S/S Prem. Oxf. Sht</t>
  </si>
  <si>
    <t>933F</t>
  </si>
  <si>
    <t>Russell Lds S/S Oxford Shirt</t>
  </si>
  <si>
    <t>Returned</t>
  </si>
  <si>
    <t>K702</t>
  </si>
  <si>
    <t>3x returned</t>
  </si>
  <si>
    <t>K719</t>
  </si>
  <si>
    <t>Kus. Kit Lds T/F S/S Pock. Oxf. Shirt</t>
  </si>
  <si>
    <t>GD35</t>
  </si>
  <si>
    <t>RX605</t>
  </si>
  <si>
    <t>Windmill W11</t>
  </si>
  <si>
    <t>miracle</t>
  </si>
  <si>
    <t>SJ</t>
  </si>
  <si>
    <t>H475</t>
  </si>
  <si>
    <t>Henbury Polo</t>
  </si>
  <si>
    <t>KK400</t>
  </si>
  <si>
    <t>Kustom Kit Polo</t>
  </si>
  <si>
    <t>MK</t>
  </si>
  <si>
    <t>PR632</t>
  </si>
  <si>
    <t>Premier ladies Polo</t>
  </si>
  <si>
    <t>Henlow Hurricanes</t>
  </si>
  <si>
    <t>1633MK</t>
  </si>
  <si>
    <t>GD08</t>
  </si>
  <si>
    <t>JH001</t>
  </si>
  <si>
    <t>Oxford Navy</t>
  </si>
  <si>
    <t>K302</t>
  </si>
  <si>
    <t>Kustom Kit Klassic Sweat</t>
  </si>
  <si>
    <t>yellow</t>
  </si>
  <si>
    <t>Horwood</t>
  </si>
  <si>
    <t>PR150</t>
  </si>
  <si>
    <t>Premier Apron</t>
  </si>
  <si>
    <t>Olive</t>
  </si>
  <si>
    <t>PR154</t>
  </si>
  <si>
    <t>Premier Apron With Pocket</t>
  </si>
  <si>
    <t>Mouse Grey</t>
  </si>
  <si>
    <t>KS Sypien</t>
  </si>
  <si>
    <t>KS Sypien Prints</t>
  </si>
  <si>
    <t>UC801</t>
  </si>
  <si>
    <t>Uneek Hi Vis</t>
  </si>
  <si>
    <t>UC902R</t>
  </si>
  <si>
    <t>Uneek Cargo Trousers</t>
  </si>
  <si>
    <t>UC101</t>
  </si>
  <si>
    <t>Uneek Classic Polo</t>
  </si>
  <si>
    <t>UC205R</t>
  </si>
  <si>
    <t>Uneek Olympic Sweatshirt</t>
  </si>
  <si>
    <t>UC302</t>
  </si>
  <si>
    <t>Uneek Permium Tshirt</t>
  </si>
  <si>
    <t>SOLS Azteca Goalkeeper Shirt</t>
  </si>
  <si>
    <t>Apple/Black</t>
  </si>
  <si>
    <t>BB44</t>
  </si>
  <si>
    <t>Beachfield Pullon Beanie</t>
  </si>
  <si>
    <t>JT008</t>
  </si>
  <si>
    <t>AWDis Westcoat T</t>
  </si>
  <si>
    <t>RS348M</t>
  </si>
  <si>
    <t>SF258</t>
  </si>
  <si>
    <t>SF Men Longline T</t>
  </si>
  <si>
    <t>Heather Charcoal</t>
  </si>
  <si>
    <t>Yoko Hi Vis Bomber Jacket</t>
  </si>
  <si>
    <t>Beechfield Beanie</t>
  </si>
  <si>
    <t>Various Colours</t>
  </si>
  <si>
    <t>1663MK</t>
  </si>
  <si>
    <t>BTCB44</t>
  </si>
  <si>
    <t>Beechfield Pull on Beanie</t>
  </si>
  <si>
    <t>BTC64000</t>
  </si>
  <si>
    <t>Gildan Ringspun T</t>
  </si>
  <si>
    <t>BTC539F</t>
  </si>
  <si>
    <t>Ladies polo</t>
  </si>
  <si>
    <t>BTC8700F</t>
  </si>
  <si>
    <t>Ladies Fleece</t>
  </si>
  <si>
    <t>1657MK</t>
  </si>
  <si>
    <t>Teejays</t>
  </si>
  <si>
    <t>BS12-2</t>
  </si>
  <si>
    <t>Bespoke Socks 12-2</t>
  </si>
  <si>
    <t>Multi</t>
  </si>
  <si>
    <t>BS3-6</t>
  </si>
  <si>
    <t>Bespoke Socks 3-5.5</t>
  </si>
  <si>
    <t>BS7-11</t>
  </si>
  <si>
    <t>Bespoke Socks 6-11</t>
  </si>
  <si>
    <t>1669MK</t>
  </si>
  <si>
    <t>PENRS244</t>
  </si>
  <si>
    <t>Result Core Promo Padded Bodywarmer</t>
  </si>
  <si>
    <t>PEN55000</t>
  </si>
  <si>
    <t>SOLS North Fleece Jacket</t>
  </si>
  <si>
    <t>PEN56000</t>
  </si>
  <si>
    <t>SOLS Ness Zip Nk Fleece</t>
  </si>
  <si>
    <t>PENBB45</t>
  </si>
  <si>
    <t>7869MK</t>
  </si>
  <si>
    <t>PENRX301</t>
  </si>
  <si>
    <t>RTX PRO SWEATSHIRT,</t>
  </si>
  <si>
    <t>black</t>
  </si>
  <si>
    <t>1670MK</t>
  </si>
  <si>
    <t>ORN3200</t>
  </si>
  <si>
    <t>1671MK</t>
  </si>
  <si>
    <t>United Brands</t>
  </si>
  <si>
    <t>Brinkley parka</t>
  </si>
  <si>
    <t>CC</t>
  </si>
  <si>
    <t>NC</t>
  </si>
  <si>
    <t>Nike Winter Coats</t>
  </si>
  <si>
    <t>1687MK</t>
  </si>
  <si>
    <t>PG1</t>
  </si>
  <si>
    <t>Stormtech Eclipse H2X-Dry</t>
  </si>
  <si>
    <t>PR994</t>
  </si>
  <si>
    <t>Premier 3 Layer Mask</t>
  </si>
  <si>
    <t>1689MK</t>
  </si>
  <si>
    <t>Burgundy</t>
  </si>
  <si>
    <t>Heather Grey</t>
  </si>
  <si>
    <t>Heather Navy</t>
  </si>
  <si>
    <t>Chocolate</t>
  </si>
  <si>
    <t>7891/7918MK</t>
  </si>
  <si>
    <t>RX101</t>
  </si>
  <si>
    <t>RTX Pro Polo</t>
  </si>
  <si>
    <t>RX301</t>
  </si>
  <si>
    <t>RX600</t>
  </si>
  <si>
    <t>RTX PRO Trousers</t>
  </si>
  <si>
    <t>RTX PRO Shorts</t>
  </si>
  <si>
    <t>1695MK</t>
  </si>
  <si>
    <t>RX151</t>
  </si>
  <si>
    <t>RTX Tshirts</t>
  </si>
  <si>
    <t>RTX Polo</t>
  </si>
  <si>
    <t>RTX Shirts</t>
  </si>
  <si>
    <t>ST172</t>
  </si>
  <si>
    <t>Azure</t>
  </si>
  <si>
    <t>LEVEN</t>
  </si>
  <si>
    <t>Gildan Tshirts</t>
  </si>
  <si>
    <t>Forest</t>
  </si>
  <si>
    <t>GD56</t>
  </si>
  <si>
    <t>Gildan Sweat</t>
  </si>
  <si>
    <t>Madeira</t>
  </si>
  <si>
    <t>Various</t>
  </si>
  <si>
    <t>Backing and Thread</t>
  </si>
  <si>
    <t>The Magic Touch</t>
  </si>
  <si>
    <t>var</t>
  </si>
  <si>
    <t>Vinyl</t>
  </si>
  <si>
    <t>Brown</t>
  </si>
  <si>
    <t>Weeding tool</t>
  </si>
  <si>
    <t>1713MK</t>
  </si>
  <si>
    <t>BB447</t>
  </si>
  <si>
    <t>Thinsulate Beanie</t>
  </si>
  <si>
    <t>1719MK</t>
  </si>
  <si>
    <t>GM81</t>
  </si>
  <si>
    <t>Kustom Kit Sweatshirt</t>
  </si>
  <si>
    <t>K403</t>
  </si>
  <si>
    <t>K902</t>
  </si>
  <si>
    <t>Kustom Kit Fleece</t>
  </si>
  <si>
    <t>PR696</t>
  </si>
  <si>
    <t>Premier Lads Sweater</t>
  </si>
  <si>
    <t>K400</t>
  </si>
  <si>
    <t>PW071</t>
  </si>
  <si>
    <t>Portwest gloves</t>
  </si>
  <si>
    <t>Orange</t>
  </si>
  <si>
    <t>RG627</t>
  </si>
  <si>
    <t>Regatta Ablaze Softshell</t>
  </si>
  <si>
    <t>BK/GY</t>
  </si>
  <si>
    <t>RX601</t>
  </si>
  <si>
    <t>PRO RTX Trousers</t>
  </si>
  <si>
    <t>K703</t>
  </si>
  <si>
    <t>Kustom Kit Lds Polo</t>
  </si>
  <si>
    <t>RS160</t>
  </si>
  <si>
    <t>Result Jacket</t>
  </si>
  <si>
    <t>PR796</t>
  </si>
  <si>
    <t>Premier Mask</t>
  </si>
  <si>
    <t>1723MK</t>
  </si>
  <si>
    <t>JC020</t>
  </si>
  <si>
    <t>AWDis Smooth T</t>
  </si>
  <si>
    <t>RG157</t>
  </si>
  <si>
    <t>Navy/Black</t>
  </si>
  <si>
    <t>Result Fleece</t>
  </si>
  <si>
    <t>1725MK</t>
  </si>
  <si>
    <t>DE033</t>
  </si>
  <si>
    <t>Dennys Tall Chef Hat</t>
  </si>
  <si>
    <t>PR165</t>
  </si>
  <si>
    <t>PR653</t>
  </si>
  <si>
    <t>Premier Skull Cap</t>
  </si>
  <si>
    <t>Bottle Green</t>
  </si>
  <si>
    <t>Cottonridge Comfort Hoody</t>
  </si>
  <si>
    <t>Heatseal ID</t>
  </si>
  <si>
    <t>MC PU</t>
  </si>
  <si>
    <t>Microsoft Prints</t>
  </si>
  <si>
    <t>colour</t>
  </si>
  <si>
    <t>1737MK</t>
  </si>
  <si>
    <t>1738MK</t>
  </si>
  <si>
    <t>ORN1000</t>
  </si>
  <si>
    <t>Plover Tshirt</t>
  </si>
  <si>
    <t>1746MK</t>
  </si>
  <si>
    <t>Somac</t>
  </si>
  <si>
    <t>VL180</t>
  </si>
  <si>
    <t>Underthread 15000m</t>
  </si>
  <si>
    <t>1748MK</t>
  </si>
  <si>
    <t>thread</t>
  </si>
  <si>
    <t>Thread</t>
  </si>
  <si>
    <t>BURE Park</t>
  </si>
  <si>
    <t>1750MK</t>
  </si>
  <si>
    <t>BB45B</t>
  </si>
  <si>
    <t>Beechfield Kids Beanie</t>
  </si>
  <si>
    <t>Pangbourne CCF</t>
  </si>
  <si>
    <t>1752MK</t>
  </si>
  <si>
    <t>CR01</t>
  </si>
  <si>
    <t>Plain Hoodies</t>
  </si>
  <si>
    <t>Topstitch</t>
  </si>
  <si>
    <t>1756MK</t>
  </si>
  <si>
    <t>Graphite grey</t>
  </si>
  <si>
    <t>1758MK</t>
  </si>
  <si>
    <t>1759MK</t>
  </si>
  <si>
    <t>8146/8149</t>
  </si>
  <si>
    <t>1764MK</t>
  </si>
  <si>
    <t>Zelus</t>
  </si>
  <si>
    <t>0338NZ</t>
  </si>
  <si>
    <t>Mens Nike Training 1/4 Zip Midlayer 21</t>
  </si>
  <si>
    <t>1777MK</t>
  </si>
  <si>
    <t>K403X</t>
  </si>
  <si>
    <t>PR799</t>
  </si>
  <si>
    <t>Premier Face Mask</t>
  </si>
  <si>
    <t>PW074</t>
  </si>
  <si>
    <t>Portwest Nitrile gloves</t>
  </si>
  <si>
    <t>RG638</t>
  </si>
  <si>
    <t>Regatta Eco Softshell</t>
  </si>
  <si>
    <t>Navy/Navy</t>
  </si>
  <si>
    <t>Pro RTX Workwear Trousers</t>
  </si>
  <si>
    <t>windmill</t>
  </si>
  <si>
    <t>Yoko Hivis Bomber Jacket</t>
  </si>
  <si>
    <t>1780MK</t>
  </si>
  <si>
    <t>GD01</t>
  </si>
  <si>
    <t>Gildan Softstyle Tshirt</t>
  </si>
  <si>
    <t>GD72</t>
  </si>
  <si>
    <t>Gildan Softstyle Ladies Tshirt</t>
  </si>
  <si>
    <t>JH72</t>
  </si>
  <si>
    <t>AWDis Joggers</t>
  </si>
  <si>
    <t>1781MK</t>
  </si>
  <si>
    <t>1783MK</t>
  </si>
  <si>
    <t>W88</t>
  </si>
  <si>
    <t>Premium Zip Hoody</t>
  </si>
  <si>
    <t>W88X</t>
  </si>
  <si>
    <t>1785MK</t>
  </si>
  <si>
    <t>577M</t>
  </si>
  <si>
    <t>Russell Polo</t>
  </si>
  <si>
    <t>Pangbourne</t>
  </si>
  <si>
    <t>807M</t>
  </si>
  <si>
    <t>Russell Fleece</t>
  </si>
  <si>
    <t>1789MK</t>
  </si>
  <si>
    <t>1788MK</t>
  </si>
  <si>
    <t>Windmill Intel</t>
  </si>
  <si>
    <t>1794MK</t>
  </si>
  <si>
    <t>PEN02074</t>
  </si>
  <si>
    <t>PEN11500</t>
  </si>
  <si>
    <t>SOLS Imperial T-Shirt</t>
  </si>
  <si>
    <t>8228/8220</t>
  </si>
  <si>
    <t>Windmill Danone</t>
  </si>
  <si>
    <t>PRO RTX Shorts</t>
  </si>
  <si>
    <t>Beachfield Cap</t>
  </si>
  <si>
    <t>8216MK</t>
  </si>
  <si>
    <t>870M</t>
  </si>
  <si>
    <t>Russell Outdoor Fleece Jacket</t>
  </si>
  <si>
    <t>KI0710</t>
  </si>
  <si>
    <t>Kimood Toiletry Bag</t>
  </si>
  <si>
    <t>Gildan SoftStyle® Ladies Fitted Ringspun T-Shirt</t>
  </si>
  <si>
    <t>1815MK</t>
  </si>
  <si>
    <t>White Vinyl</t>
  </si>
  <si>
    <t>1816MK</t>
  </si>
  <si>
    <t>PENF6089M</t>
  </si>
  <si>
    <t>Flexfit Classic Snapback Cap</t>
  </si>
  <si>
    <t>Black/Black</t>
  </si>
  <si>
    <t>Maroon/Maroon</t>
  </si>
  <si>
    <t>PENJH072</t>
  </si>
  <si>
    <t>AWDis College Cuffed Jog Pants</t>
  </si>
  <si>
    <t>Jet Black</t>
  </si>
  <si>
    <t>PENGD01</t>
  </si>
  <si>
    <t>Gildan SoftStyle® Ringspun T-Shirt</t>
  </si>
  <si>
    <t>Maroon</t>
  </si>
  <si>
    <t>SYMPHONIQUE</t>
  </si>
  <si>
    <t>1826MK</t>
  </si>
  <si>
    <t>Printer Expedition Vest</t>
  </si>
  <si>
    <t>1828MK</t>
  </si>
  <si>
    <t>Thread and Backing</t>
  </si>
  <si>
    <t>1829MK</t>
  </si>
  <si>
    <t>PENK400</t>
  </si>
  <si>
    <t>Kustom Kit Workwear Piqué Polo Shirt</t>
  </si>
  <si>
    <t>PENK400XXXL</t>
  </si>
  <si>
    <t>PENK403</t>
  </si>
  <si>
    <t>Kustom Kit Klassic Poly/Cotton Piqué Polo Shirt</t>
  </si>
  <si>
    <t>PENK403XXXL</t>
  </si>
  <si>
    <t>PEN577M</t>
  </si>
  <si>
    <t>Russell Ultimate Cotton Piqué Polo Shirt</t>
  </si>
  <si>
    <t>PEN577MXXXL</t>
  </si>
  <si>
    <t>PENRG638</t>
  </si>
  <si>
    <t>Regatta Eco Ablaze Soft Shell Jacket</t>
  </si>
  <si>
    <t>PENPW071</t>
  </si>
  <si>
    <t>Portwest Thermal Grip Gloves</t>
  </si>
  <si>
    <t>PENWR001</t>
  </si>
  <si>
    <t>Warrior Hi-Vis Waistcoat</t>
  </si>
  <si>
    <t>Fluorescent Yellow</t>
  </si>
  <si>
    <t>1851MK </t>
  </si>
  <si>
    <t>PENRX101</t>
  </si>
  <si>
    <t>Pro RTX Pro Piqué Polo Shirt</t>
  </si>
  <si>
    <t>PENRX151</t>
  </si>
  <si>
    <t>Pro RTX Pro T-Shirt</t>
  </si>
  <si>
    <t>Pro RTX Pro Sweatshirt</t>
  </si>
  <si>
    <t>Large on BO</t>
  </si>
  <si>
    <t>Yoko Hi-Vis Classic Bomber Jacket</t>
  </si>
  <si>
    <t>PENRX601</t>
  </si>
  <si>
    <t>Pro RTX Pro Workwear Trousers</t>
  </si>
  <si>
    <t>PENRX605</t>
  </si>
  <si>
    <t>Pro RTX Pro Cargo Shorts</t>
  </si>
  <si>
    <t>PENRS348M</t>
  </si>
  <si>
    <t>Result Work-Guard Lightweight S1P SRC Safety Trainers</t>
  </si>
  <si>
    <t>Black/Grey</t>
  </si>
  <si>
    <t>Ordered Wrong Size</t>
  </si>
  <si>
    <t>PENK302</t>
  </si>
  <si>
    <t>Kustom Kit Klassic Sweatshirt</t>
  </si>
  <si>
    <t>1864MK</t>
  </si>
  <si>
    <t>Size 9</t>
  </si>
  <si>
    <t>Seal Grey/Black</t>
  </si>
  <si>
    <t xml:space="preserve">Thread </t>
  </si>
  <si>
    <t>1872MK</t>
  </si>
  <si>
    <t>PENJH030</t>
  </si>
  <si>
    <t>PENRS308</t>
  </si>
  <si>
    <t>Result Work-Guard Action Trousers</t>
  </si>
  <si>
    <t>4XL</t>
  </si>
  <si>
    <t>PENRS309</t>
  </si>
  <si>
    <t>Result Work-Guard Action Shorts</t>
  </si>
  <si>
    <t>1882MK</t>
  </si>
  <si>
    <t>1885MK</t>
  </si>
  <si>
    <t>BT2287A</t>
  </si>
  <si>
    <t>Neptune Stretch Dress</t>
  </si>
  <si>
    <t>1885mk</t>
  </si>
  <si>
    <t>BT2263A</t>
  </si>
  <si>
    <t>Rosewood Slim Fit Jacket</t>
  </si>
  <si>
    <t>1889MK</t>
  </si>
  <si>
    <t>PENJC166</t>
  </si>
  <si>
    <t>AWDis Ladies Cool Seamless Crop Top</t>
  </si>
  <si>
    <t>Iron Grey</t>
  </si>
  <si>
    <t>PENRS312</t>
  </si>
  <si>
    <t>Result Work-Guard Apex Pocket Piqué Polo Shirt</t>
  </si>
  <si>
    <t xml:space="preserve">Gewiss Sample </t>
  </si>
  <si>
    <t xml:space="preserve">Sample </t>
  </si>
  <si>
    <t>PENBB45R</t>
  </si>
  <si>
    <t>Beechfield Recycled Original Cuffed Beanie</t>
  </si>
  <si>
    <t>PENBB70R</t>
  </si>
  <si>
    <t>Beechfield Recycled Pro-Style Cap</t>
  </si>
  <si>
    <t>Backing and thread</t>
  </si>
  <si>
    <t>1923MK</t>
  </si>
  <si>
    <t>PEN539F</t>
  </si>
  <si>
    <t>Russell Ladies Classic Poly/Cotton Piqué Polo Shirt</t>
  </si>
  <si>
    <t>PEN870F</t>
  </si>
  <si>
    <t>Russell Ladies Outdoor Fleece</t>
  </si>
  <si>
    <t>8904MK</t>
  </si>
  <si>
    <t>1929MK</t>
  </si>
  <si>
    <t>1927MK</t>
  </si>
  <si>
    <t>PENRS128M</t>
  </si>
  <si>
    <t>Result Base Layer Soft Shell Jacket</t>
  </si>
  <si>
    <t>Silver</t>
  </si>
  <si>
    <t>PENPR998</t>
  </si>
  <si>
    <t>Premier HeiQ Viroblock Touch Gloves</t>
  </si>
  <si>
    <t>SO8985</t>
  </si>
  <si>
    <t>1934MK</t>
  </si>
  <si>
    <t>5XL x3</t>
  </si>
  <si>
    <t>4XL x1</t>
  </si>
  <si>
    <t>PEN881m</t>
  </si>
  <si>
    <t>PENJC001</t>
  </si>
  <si>
    <t>AWDis Cool T-Shirt</t>
  </si>
  <si>
    <t>1946mk</t>
  </si>
  <si>
    <t>SO9045</t>
  </si>
  <si>
    <t>1949MK</t>
  </si>
  <si>
    <t>BTCK403</t>
  </si>
  <si>
    <t>BTCTRA728</t>
  </si>
  <si>
    <t>BTCRS244</t>
  </si>
  <si>
    <t>BTC270M</t>
  </si>
  <si>
    <t>Russell Authentic Zip Neck Sweatshirt</t>
  </si>
  <si>
    <t>Convoy Grey</t>
  </si>
  <si>
    <t>1950MK</t>
  </si>
  <si>
    <t>PEN270M</t>
  </si>
  <si>
    <t>SO9046</t>
  </si>
  <si>
    <t>1956MK</t>
  </si>
  <si>
    <t>3x 4XL</t>
  </si>
  <si>
    <t>PENPR799</t>
  </si>
  <si>
    <t>Premier Washable 2-Ply Face Cover - Pack of 5</t>
  </si>
  <si>
    <t>1x 4XL</t>
  </si>
  <si>
    <t>Midwest</t>
  </si>
  <si>
    <t>Machine parts</t>
  </si>
  <si>
    <t>1964MK</t>
  </si>
  <si>
    <t>1986MK</t>
  </si>
  <si>
    <t>PENH478</t>
  </si>
  <si>
    <t>Henbury Unisex Long Sleeve Coolplus® Piqué Polo Shirt</t>
  </si>
  <si>
    <t>Royal Blue</t>
  </si>
  <si>
    <t>PENPG1</t>
  </si>
  <si>
    <t>Stormtech Eclipse H2X-DRY® Piqué Polo Shirt</t>
  </si>
  <si>
    <t>1987MK</t>
  </si>
  <si>
    <t>ORN1100R</t>
  </si>
  <si>
    <t>Osprey EarthPro® Poloshirt</t>
  </si>
  <si>
    <t>ORN3100R</t>
  </si>
  <si>
    <t>Falcon EarthPro® Fleece</t>
  </si>
  <si>
    <t>John Sample</t>
  </si>
  <si>
    <t>Sharon Lee</t>
  </si>
  <si>
    <t>Recycled Cap</t>
  </si>
  <si>
    <t>1992MK</t>
  </si>
  <si>
    <t>1994MK</t>
  </si>
  <si>
    <t>2x 22R</t>
  </si>
  <si>
    <t>1993MK</t>
  </si>
  <si>
    <t>Kelly Green</t>
  </si>
  <si>
    <t>PENFR625</t>
  </si>
  <si>
    <t>Front Row Stretch Cargo Trousers</t>
  </si>
  <si>
    <t>PENRX600</t>
  </si>
  <si>
    <t>Pro RTX Pro Workwear Cargo Trousers</t>
  </si>
  <si>
    <t>PENHL215</t>
  </si>
  <si>
    <t>Warrior Ladies Cargo Trousers</t>
  </si>
  <si>
    <t>PENRG235</t>
  </si>
  <si>
    <t>Regatta Ladies New Action Trousers</t>
  </si>
  <si>
    <t>PENBL6682</t>
  </si>
  <si>
    <t>Bella Ladies Racer Back Cropped Tank Top</t>
  </si>
  <si>
    <t>Heather Olive Green</t>
  </si>
  <si>
    <t>PENBL7502</t>
  </si>
  <si>
    <t>Bella Ladies Cropped Hoodie</t>
  </si>
  <si>
    <t>Peach</t>
  </si>
  <si>
    <t>PENJT006</t>
  </si>
  <si>
    <t>AWDis Ladies Tri-Blend Cropped T-Shirt</t>
  </si>
  <si>
    <t>Solid Black</t>
  </si>
  <si>
    <t>PENGD72</t>
  </si>
  <si>
    <t>2005MK</t>
  </si>
  <si>
    <t>2010MK</t>
  </si>
  <si>
    <t>2027MK</t>
  </si>
  <si>
    <t>PEN599M</t>
  </si>
  <si>
    <t>Russell Hardwearing Poly/Cotton Piqué Polo Shirt</t>
  </si>
  <si>
    <t>PENGD08</t>
  </si>
  <si>
    <t>Gildan Premium Cotton Tshirt</t>
  </si>
  <si>
    <t>PENRC133</t>
  </si>
  <si>
    <t>Result Lightweight Thinsulate™ Hat</t>
  </si>
  <si>
    <t>PENBB15</t>
  </si>
  <si>
    <t>Beechfield Ultimate 5 Panel Cap</t>
  </si>
  <si>
    <t>PENpr336</t>
  </si>
  <si>
    <t>Premier Ladies Signature Short Sleeve Oxford Shirt</t>
  </si>
  <si>
    <t>Light Blue</t>
  </si>
  <si>
    <t>PENK109</t>
  </si>
  <si>
    <t>Kustom Kit Premium Short Sleeve Classic Fit Oxford Shirt</t>
  </si>
  <si>
    <t>9559/9560</t>
  </si>
  <si>
    <t>Classic</t>
  </si>
  <si>
    <t>Embroidery</t>
  </si>
  <si>
    <t>Embroidery and Bagging</t>
  </si>
  <si>
    <t>SOL'S Imperial Long Sleeve T-Shirt</t>
  </si>
  <si>
    <t>SOL'S Imperial Heavy T-Shirt</t>
  </si>
  <si>
    <t>PEN11380</t>
  </si>
  <si>
    <t>SOL'S Regent T-Shirt</t>
  </si>
  <si>
    <t>Deep Black</t>
  </si>
  <si>
    <t>PEN11420</t>
  </si>
  <si>
    <t>SOL'S Monarch Long Sleeve T-Shirt</t>
  </si>
  <si>
    <t>Code</t>
  </si>
  <si>
    <t>Size</t>
  </si>
  <si>
    <t>ORN2500</t>
  </si>
  <si>
    <t>40R</t>
  </si>
  <si>
    <t>34R</t>
  </si>
  <si>
    <t>32S</t>
  </si>
  <si>
    <t>ORN1150</t>
  </si>
  <si>
    <t>Polo</t>
  </si>
  <si>
    <t>ORNOR01</t>
  </si>
  <si>
    <t>Facemasks</t>
  </si>
  <si>
    <t>UC201</t>
  </si>
  <si>
    <t>Medium</t>
  </si>
  <si>
    <t>Sweatshirt</t>
  </si>
  <si>
    <t>Large</t>
  </si>
  <si>
    <t>Beanie</t>
  </si>
  <si>
    <t>Extra on delivery</t>
  </si>
  <si>
    <t>Source</t>
  </si>
  <si>
    <t>January</t>
  </si>
  <si>
    <t>February</t>
  </si>
  <si>
    <t>August</t>
  </si>
  <si>
    <t>September</t>
  </si>
  <si>
    <t>October</t>
  </si>
  <si>
    <t>November</t>
  </si>
  <si>
    <t>December</t>
  </si>
  <si>
    <t>Commission</t>
  </si>
  <si>
    <t>Direct Sales</t>
  </si>
  <si>
    <t>Income Total</t>
  </si>
  <si>
    <t>Labour + Holiday</t>
  </si>
  <si>
    <t>POs</t>
  </si>
  <si>
    <t>Expense Total</t>
  </si>
  <si>
    <t>Balance</t>
  </si>
  <si>
    <t>PETE REF</t>
  </si>
  <si>
    <t>Misc</t>
  </si>
  <si>
    <t>Patersons</t>
  </si>
  <si>
    <t>52639/58742</t>
  </si>
  <si>
    <t>56414/56400</t>
  </si>
  <si>
    <t>60617/60858</t>
  </si>
  <si>
    <t>56521/56847</t>
  </si>
  <si>
    <t>60421/60726</t>
  </si>
  <si>
    <t>604109/60678</t>
  </si>
  <si>
    <t>59197/59577</t>
  </si>
  <si>
    <t>59520/61117</t>
  </si>
  <si>
    <t>50096/60853</t>
  </si>
  <si>
    <t>58589/59990</t>
  </si>
  <si>
    <t>51969/60952</t>
  </si>
  <si>
    <t>60835/61125</t>
  </si>
  <si>
    <t>56100/15233</t>
  </si>
  <si>
    <t>50096/61136</t>
  </si>
  <si>
    <t>44185/14952</t>
  </si>
  <si>
    <t>60981/61229</t>
  </si>
  <si>
    <t>PETE2524</t>
  </si>
  <si>
    <t>Sample Centenary Kings Lynn</t>
  </si>
  <si>
    <t>PETE2521</t>
  </si>
  <si>
    <t>Sample Elgin GC</t>
  </si>
  <si>
    <t>PETE2522</t>
  </si>
  <si>
    <t>Sample Burhill</t>
  </si>
  <si>
    <t>PETE2520</t>
  </si>
  <si>
    <t>Sample Littlestone Links</t>
  </si>
  <si>
    <t>PETE2519</t>
  </si>
  <si>
    <t>Sample 1962 Committe</t>
  </si>
  <si>
    <t>PETE2523</t>
  </si>
  <si>
    <t>Sample 360 GOLF</t>
  </si>
  <si>
    <t>60668/15979</t>
  </si>
  <si>
    <t>53359/57559</t>
  </si>
  <si>
    <t>52212/60980</t>
  </si>
  <si>
    <t>57427/57759</t>
  </si>
  <si>
    <t>51771/57158</t>
  </si>
  <si>
    <t>56220/56202</t>
  </si>
  <si>
    <t>52375/59647</t>
  </si>
  <si>
    <t>52379/57789</t>
  </si>
  <si>
    <t>52379/59645</t>
  </si>
  <si>
    <t>47190/57036</t>
  </si>
  <si>
    <t>58642/58743</t>
  </si>
  <si>
    <t>57652/57798</t>
  </si>
  <si>
    <t>650501/60743</t>
  </si>
  <si>
    <t>54128/60723</t>
  </si>
  <si>
    <t>57690/57825</t>
  </si>
  <si>
    <t>56082/57557</t>
  </si>
  <si>
    <t>52353/59431</t>
  </si>
  <si>
    <t>52005/15352</t>
  </si>
  <si>
    <t>52144/57824</t>
  </si>
  <si>
    <t>58401/58666</t>
  </si>
  <si>
    <t>54971/57691</t>
  </si>
  <si>
    <t>55468/61059</t>
  </si>
  <si>
    <t>60698/60932</t>
  </si>
  <si>
    <t>56281/56239</t>
  </si>
  <si>
    <t>53466/Returns</t>
  </si>
  <si>
    <t>Windmill Media Microsoft</t>
  </si>
  <si>
    <t>Windmill Media Danone</t>
  </si>
  <si>
    <t>52005/16069</t>
  </si>
  <si>
    <t>57570/57701</t>
  </si>
  <si>
    <t>52400/57563</t>
  </si>
  <si>
    <t>54331/57758</t>
  </si>
  <si>
    <t>53606/57757</t>
  </si>
  <si>
    <t>54102/57777</t>
  </si>
  <si>
    <t>54967/57602</t>
  </si>
  <si>
    <t>57635/57826</t>
  </si>
  <si>
    <t>56316/57753</t>
  </si>
  <si>
    <t>57693/61444</t>
  </si>
  <si>
    <t>53498/57091</t>
  </si>
  <si>
    <t>52395/59457</t>
  </si>
  <si>
    <t>57558/57769</t>
  </si>
  <si>
    <t>52642/57669</t>
  </si>
  <si>
    <t>56909/57771</t>
  </si>
  <si>
    <t>56490/57885</t>
  </si>
  <si>
    <t>52395/57766</t>
  </si>
  <si>
    <t>57713/57886</t>
  </si>
  <si>
    <t>54127/60722</t>
  </si>
  <si>
    <t>57577/57741</t>
  </si>
  <si>
    <t>55319/59587</t>
  </si>
  <si>
    <t>53358/15400</t>
  </si>
  <si>
    <t>51755/61155</t>
  </si>
  <si>
    <t>55365/55236</t>
  </si>
  <si>
    <t>48133/Returns</t>
  </si>
  <si>
    <t>56287/56238</t>
  </si>
  <si>
    <t>56366/56332</t>
  </si>
  <si>
    <t>Royal Ashdown falvery cup</t>
  </si>
  <si>
    <t>IWC</t>
  </si>
  <si>
    <t>PETE1479</t>
  </si>
  <si>
    <t>PETE2079</t>
  </si>
  <si>
    <t>PETE2251</t>
  </si>
  <si>
    <t>County Sligo Members</t>
  </si>
  <si>
    <t>County Sligo Visitors</t>
  </si>
  <si>
    <t>County Sligo Full</t>
  </si>
  <si>
    <t>F&amp;S Tournement 2022</t>
  </si>
  <si>
    <t>Father &amp; Son Tournement 2022</t>
  </si>
  <si>
    <t>Tralee Ship - Full colour</t>
  </si>
  <si>
    <t>Trump Scotland Shield</t>
  </si>
  <si>
    <t>Glenhawk</t>
  </si>
  <si>
    <t>Sapce Executive</t>
  </si>
  <si>
    <t>18 Sport Stacked</t>
  </si>
  <si>
    <t>18 Sport linear</t>
  </si>
  <si>
    <t>Presidents Putter</t>
  </si>
  <si>
    <t>Tandridge</t>
  </si>
  <si>
    <t>SGGT</t>
  </si>
  <si>
    <t>Hemisphere Cup Sawgrass 2022</t>
  </si>
  <si>
    <t>Open Spirit of the Open</t>
  </si>
  <si>
    <t>Co Sligo Members</t>
  </si>
  <si>
    <t>Waterville Thomas</t>
  </si>
  <si>
    <t>The Open Spirit of the Open</t>
  </si>
  <si>
    <t>Doonbeg VIP event</t>
  </si>
  <si>
    <t>Japanese Text DB</t>
  </si>
  <si>
    <t>Varsity V</t>
  </si>
  <si>
    <t>Walton Heath Artisans</t>
  </si>
  <si>
    <t>Rusacks</t>
  </si>
  <si>
    <t>Mercedes Circle</t>
  </si>
  <si>
    <t>Mercedes Text</t>
  </si>
  <si>
    <t>The Ambassadors Club</t>
  </si>
  <si>
    <t>Royal Jersey</t>
  </si>
  <si>
    <t>Drumpellier</t>
  </si>
  <si>
    <t>Drumpellier Size Medium</t>
  </si>
  <si>
    <t>Narin &amp; Portnoo Flags</t>
  </si>
  <si>
    <t>Horizon Irish Open Logo Only</t>
  </si>
  <si>
    <t>Narin &amp; Portnoo Captain 2022</t>
  </si>
  <si>
    <t>Narin &amp; Portnoo Lady Captain 2022</t>
  </si>
  <si>
    <t>West Lancs 150 Years</t>
  </si>
  <si>
    <t>Father &amp; Daughter</t>
  </si>
  <si>
    <t>Deeside Greens Team</t>
  </si>
  <si>
    <t>Rockliffe Hall "R"</t>
  </si>
  <si>
    <t>Eindhovense</t>
  </si>
  <si>
    <t>Kent Golf County Secretary</t>
  </si>
  <si>
    <t>Hilton with fill</t>
  </si>
  <si>
    <t>Demand Science</t>
  </si>
  <si>
    <t>Everest Golf V1</t>
  </si>
  <si>
    <t>Everest with Shadow</t>
  </si>
  <si>
    <t>David Walton 77</t>
  </si>
  <si>
    <t>Raymond James</t>
  </si>
  <si>
    <t>Official Hotel Ryder Cup 2023</t>
  </si>
  <si>
    <t>Hilton For the Stay</t>
  </si>
  <si>
    <t>Variety Golf</t>
  </si>
  <si>
    <t>Surrey Golf</t>
  </si>
  <si>
    <t>Lanark</t>
  </si>
  <si>
    <t>Thames Materials</t>
  </si>
  <si>
    <t>National Finals 2022</t>
  </si>
  <si>
    <t>Ryder Cup Trophy Filled</t>
  </si>
  <si>
    <t>Ryder Cup Trophy No Infill</t>
  </si>
  <si>
    <t>NIBLICK</t>
  </si>
  <si>
    <t>1962 Committe</t>
  </si>
  <si>
    <t>Littlestone Links</t>
  </si>
  <si>
    <t>Elgin GC</t>
  </si>
  <si>
    <t>Burhill</t>
  </si>
  <si>
    <t>360 GOLF</t>
  </si>
  <si>
    <t>Centenary Kings Lynn</t>
  </si>
  <si>
    <t>Venturi</t>
  </si>
  <si>
    <t>PETE825</t>
  </si>
  <si>
    <t>Elea</t>
  </si>
  <si>
    <t>PETE882</t>
  </si>
  <si>
    <t>Skibo Full Ladies Reduced Size</t>
  </si>
  <si>
    <t>Handle and Kimble Labels</t>
  </si>
  <si>
    <t>REPROOF</t>
  </si>
  <si>
    <t>52741/55766</t>
  </si>
  <si>
    <t>53548/58826</t>
  </si>
  <si>
    <t>56358/56335</t>
  </si>
  <si>
    <t>58848/59249</t>
  </si>
  <si>
    <t>53358/15863</t>
  </si>
  <si>
    <t>55518/57943</t>
  </si>
  <si>
    <t>56632/56835</t>
  </si>
  <si>
    <t>56521/56970</t>
  </si>
  <si>
    <t>56521/57399</t>
  </si>
  <si>
    <t>56632/56999</t>
  </si>
  <si>
    <t>53045/57674</t>
  </si>
  <si>
    <t>57784/58132</t>
  </si>
  <si>
    <t>56845/56966</t>
  </si>
  <si>
    <t>SAMPLE NIBLICK</t>
  </si>
  <si>
    <t>PETE2526</t>
  </si>
  <si>
    <t>Sample Harvard &amp; Yale</t>
  </si>
  <si>
    <t>VIEWP01</t>
  </si>
  <si>
    <t>Pencarrie - 2102MK</t>
  </si>
  <si>
    <t>Pencarrie - No PO</t>
  </si>
  <si>
    <t>Stormtech PG1 Polo</t>
  </si>
  <si>
    <t>61274/61488</t>
  </si>
  <si>
    <t>PETE2295</t>
  </si>
  <si>
    <t>Royal St Georges Text</t>
  </si>
  <si>
    <t>Royal St Georges Add Text</t>
  </si>
  <si>
    <t>51849/57756</t>
  </si>
  <si>
    <t>53359/60778</t>
  </si>
  <si>
    <t>52679/58876</t>
  </si>
  <si>
    <t>61264/61458</t>
  </si>
  <si>
    <t>53051/55792</t>
  </si>
  <si>
    <t>57350/57690</t>
  </si>
  <si>
    <t>60503/60732</t>
  </si>
  <si>
    <t>PETE2529</t>
  </si>
  <si>
    <t>P.B. initials</t>
  </si>
  <si>
    <t>Sample P.B.</t>
  </si>
  <si>
    <t>51439/14193</t>
  </si>
  <si>
    <t>61477/16249</t>
  </si>
  <si>
    <t>P.B. initials Bag Panel</t>
  </si>
  <si>
    <t>PETE2530</t>
  </si>
  <si>
    <t>Stoneham Stags Head only</t>
  </si>
  <si>
    <t>Sample Stoneham Stags Head only</t>
  </si>
  <si>
    <t>PETE2528</t>
  </si>
  <si>
    <t>Bruntsfield Members</t>
  </si>
  <si>
    <t>Sample Bruntsfield Members</t>
  </si>
  <si>
    <t>52353/61537</t>
  </si>
  <si>
    <t>54599/15754</t>
  </si>
  <si>
    <t>52104/57549</t>
  </si>
  <si>
    <t>52104/59451</t>
  </si>
  <si>
    <t>56100/14654</t>
  </si>
  <si>
    <t>52016/56403</t>
  </si>
  <si>
    <t>56417/56403</t>
  </si>
  <si>
    <t>52708/55874</t>
  </si>
  <si>
    <t>51832/56023</t>
  </si>
  <si>
    <t>52000/58745</t>
  </si>
  <si>
    <t>59913/60822</t>
  </si>
  <si>
    <t>60504/60733</t>
  </si>
  <si>
    <t>52430/returns</t>
  </si>
  <si>
    <t>54876/56658</t>
  </si>
  <si>
    <t>53546/15239</t>
  </si>
  <si>
    <t>PETE2531</t>
  </si>
  <si>
    <t>Holtsmark</t>
  </si>
  <si>
    <t>Sample Holtsmark</t>
  </si>
  <si>
    <t>Pencarrie - 2102MK
Heatseal ID - 2104MK</t>
  </si>
  <si>
    <t>Microsoft Surface Prints</t>
  </si>
  <si>
    <t>Sofas and Stuff September</t>
  </si>
  <si>
    <t xml:space="preserve">Pencarrie 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</si>
</sst>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£&quot;#,##0.00;\-&quot;£&quot;#,##0.00"/>
    <numFmt numFmtId="164" formatCode="&quot;£&quot;#,##0.00_);\(&quot;£&quot;#,##0.00\)"/>
    <numFmt numFmtId="165" formatCode="&quot;£&quot;#,##0.00_);[Red]\(&quot;£&quot;#,##0.00\)"/>
    <numFmt numFmtId="166" formatCode="_(&quot;£&quot;* #,##0.00_);_(&quot;£&quot;* \(#,##0.00\);_(&quot;£&quot;* &quot;-&quot;??_);_(@_)"/>
    <numFmt numFmtId="167" formatCode="&quot;£&quot;#,##0.00"/>
    <numFmt numFmtId="168" formatCode="_-[$£-809]* #,##0.00_-;\-[$£-809]* #,##0.00_-;_-[$£-809]* &quot;-&quot;??_-;_-@_-"/>
  </numFmts>
  <fonts count="2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sz val="10"/>
      <color rgb="FF7030A0"/>
      <name val="Arial"/>
      <family val="2"/>
    </font>
    <font>
      <b/>
      <i/>
      <sz val="12"/>
      <color rgb="FFDD0055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.5"/>
      <color rgb="FF444444"/>
      <name val="Arial"/>
      <family val="2"/>
    </font>
    <font>
      <sz val="11"/>
      <color theme="1"/>
      <name val="Calibri"/>
      <family val="2"/>
    </font>
    <font>
      <sz val="11"/>
      <color rgb="FF000000"/>
      <name val="Arial"/>
      <family val="2"/>
    </font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13"/>
      <color rgb="FF020202"/>
      <name val="Inherit"/>
    </font>
    <font>
      <sz val="10"/>
      <color rgb="FF00000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9999"/>
        <bgColor indexed="64"/>
      </patternFill>
    </fill>
  </fills>
  <borders count="6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Dashed">
        <color rgb="FFEBEBEB"/>
      </left>
      <right style="mediumDashed">
        <color rgb="FFEBEBEB"/>
      </right>
      <top style="mediumDashed">
        <color rgb="FFEBEBEB"/>
      </top>
      <bottom style="mediumDashed">
        <color rgb="FFEBEBEB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indexed="64"/>
      </bottom>
      <diagonal/>
    </border>
    <border>
      <left/>
      <right/>
      <top style="medium">
        <color rgb="FF00B050"/>
      </top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/>
      <diagonal/>
    </border>
  </borders>
  <cellStyleXfs count="4">
    <xf numFmtId="0" fontId="0" fillId="0" borderId="0"/>
    <xf numFmtId="9" fontId="15" fillId="0" borderId="0" applyFont="0" applyFill="0" applyBorder="0" applyAlignment="0" applyProtection="0"/>
    <xf numFmtId="0" fontId="16" fillId="0" borderId="0" applyBorder="0"/>
    <xf numFmtId="166" fontId="15" fillId="0" borderId="0" applyFont="0" applyFill="0" applyBorder="0" applyAlignment="0" applyProtection="0"/>
  </cellStyleXfs>
  <cellXfs count="1030">
    <xf numFmtId="0" fontId="0" fillId="0" borderId="0" xfId="0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16" fontId="0" fillId="0" borderId="0" xfId="0" applyNumberFormat="1"/>
    <xf numFmtId="14" fontId="3" fillId="0" borderId="0" xfId="0" applyNumberFormat="1" applyFont="1"/>
    <xf numFmtId="167" fontId="0" fillId="0" borderId="0" xfId="0" applyNumberFormat="1"/>
    <xf numFmtId="0" fontId="0" fillId="0" borderId="0" xfId="0" applyAlignment="1">
      <alignment horizontal="center"/>
    </xf>
    <xf numFmtId="14" fontId="4" fillId="0" borderId="0" xfId="0" applyNumberFormat="1" applyFont="1" applyAlignment="1">
      <alignment horizontal="left"/>
    </xf>
    <xf numFmtId="0" fontId="4" fillId="0" borderId="0" xfId="0" applyFont="1"/>
    <xf numFmtId="0" fontId="5" fillId="0" borderId="0" xfId="0" applyFont="1" applyAlignment="1">
      <alignment horizontal="left"/>
    </xf>
    <xf numFmtId="167" fontId="4" fillId="0" borderId="0" xfId="0" applyNumberFormat="1" applyFont="1" applyAlignment="1">
      <alignment horizontal="right"/>
    </xf>
    <xf numFmtId="0" fontId="1" fillId="0" borderId="0" xfId="0" applyFont="1" applyAlignment="1">
      <alignment horizontal="left"/>
    </xf>
    <xf numFmtId="0" fontId="3" fillId="0" borderId="4" xfId="0" applyFont="1" applyBorder="1"/>
    <xf numFmtId="167" fontId="1" fillId="3" borderId="5" xfId="0" applyNumberFormat="1" applyFont="1" applyFill="1" applyBorder="1" applyAlignment="1">
      <alignment horizontal="left"/>
    </xf>
    <xf numFmtId="0" fontId="3" fillId="0" borderId="6" xfId="0" applyFont="1" applyBorder="1"/>
    <xf numFmtId="167" fontId="1" fillId="3" borderId="7" xfId="0" applyNumberFormat="1" applyFont="1" applyFill="1" applyBorder="1" applyAlignment="1">
      <alignment horizontal="left"/>
    </xf>
    <xf numFmtId="0" fontId="1" fillId="3" borderId="6" xfId="0" applyFont="1" applyFill="1" applyBorder="1" applyAlignment="1">
      <alignment horizontal="left"/>
    </xf>
    <xf numFmtId="14" fontId="0" fillId="0" borderId="0" xfId="0" applyNumberFormat="1"/>
    <xf numFmtId="14" fontId="9" fillId="9" borderId="0" xfId="0" applyNumberFormat="1" applyFont="1" applyFill="1" applyAlignment="1">
      <alignment horizontal="left"/>
    </xf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left" wrapText="1"/>
    </xf>
    <xf numFmtId="167" fontId="9" fillId="9" borderId="0" xfId="0" applyNumberFormat="1" applyFont="1" applyFill="1" applyAlignment="1">
      <alignment horizontal="left"/>
    </xf>
    <xf numFmtId="14" fontId="9" fillId="9" borderId="0" xfId="0" applyNumberFormat="1" applyFont="1" applyFill="1" applyAlignment="1">
      <alignment horizontal="left" wrapText="1"/>
    </xf>
    <xf numFmtId="14" fontId="4" fillId="10" borderId="10" xfId="0" applyNumberFormat="1" applyFont="1" applyFill="1" applyBorder="1" applyAlignment="1">
      <alignment horizontal="left"/>
    </xf>
    <xf numFmtId="0" fontId="4" fillId="10" borderId="11" xfId="0" applyFont="1" applyFill="1" applyBorder="1" applyAlignment="1">
      <alignment horizontal="left"/>
    </xf>
    <xf numFmtId="167" fontId="4" fillId="10" borderId="11" xfId="0" applyNumberFormat="1" applyFont="1" applyFill="1" applyBorder="1" applyAlignment="1">
      <alignment horizontal="left"/>
    </xf>
    <xf numFmtId="14" fontId="4" fillId="10" borderId="11" xfId="0" applyNumberFormat="1" applyFont="1" applyFill="1" applyBorder="1" applyAlignment="1">
      <alignment horizontal="left"/>
    </xf>
    <xf numFmtId="0" fontId="4" fillId="10" borderId="12" xfId="0" applyFont="1" applyFill="1" applyBorder="1" applyAlignment="1">
      <alignment horizontal="left"/>
    </xf>
    <xf numFmtId="0" fontId="4" fillId="10" borderId="13" xfId="0" applyFont="1" applyFill="1" applyBorder="1" applyAlignment="1">
      <alignment horizontal="left"/>
    </xf>
    <xf numFmtId="14" fontId="4" fillId="10" borderId="14" xfId="0" applyNumberFormat="1" applyFont="1" applyFill="1" applyBorder="1" applyAlignment="1">
      <alignment horizontal="left"/>
    </xf>
    <xf numFmtId="0" fontId="4" fillId="10" borderId="0" xfId="0" applyFont="1" applyFill="1" applyAlignment="1">
      <alignment horizontal="left"/>
    </xf>
    <xf numFmtId="167" fontId="4" fillId="10" borderId="0" xfId="0" applyNumberFormat="1" applyFont="1" applyFill="1" applyAlignment="1">
      <alignment horizontal="left"/>
    </xf>
    <xf numFmtId="14" fontId="4" fillId="10" borderId="0" xfId="0" applyNumberFormat="1" applyFont="1" applyFill="1" applyAlignment="1">
      <alignment horizontal="left"/>
    </xf>
    <xf numFmtId="0" fontId="4" fillId="10" borderId="15" xfId="0" applyFont="1" applyFill="1" applyBorder="1" applyAlignment="1">
      <alignment horizontal="left"/>
    </xf>
    <xf numFmtId="0" fontId="4" fillId="10" borderId="16" xfId="0" applyFont="1" applyFill="1" applyBorder="1" applyAlignment="1">
      <alignment horizontal="left"/>
    </xf>
    <xf numFmtId="14" fontId="4" fillId="10" borderId="17" xfId="0" applyNumberFormat="1" applyFont="1" applyFill="1" applyBorder="1" applyAlignment="1">
      <alignment horizontal="left"/>
    </xf>
    <xf numFmtId="0" fontId="4" fillId="10" borderId="1" xfId="0" applyFont="1" applyFill="1" applyBorder="1" applyAlignment="1">
      <alignment horizontal="left"/>
    </xf>
    <xf numFmtId="167" fontId="4" fillId="10" borderId="1" xfId="0" applyNumberFormat="1" applyFont="1" applyFill="1" applyBorder="1" applyAlignment="1">
      <alignment horizontal="left"/>
    </xf>
    <xf numFmtId="14" fontId="4" fillId="10" borderId="1" xfId="0" applyNumberFormat="1" applyFont="1" applyFill="1" applyBorder="1" applyAlignment="1">
      <alignment horizontal="left"/>
    </xf>
    <xf numFmtId="0" fontId="4" fillId="10" borderId="18" xfId="0" applyFont="1" applyFill="1" applyBorder="1" applyAlignment="1">
      <alignment horizontal="left"/>
    </xf>
    <xf numFmtId="0" fontId="4" fillId="10" borderId="19" xfId="0" applyFont="1" applyFill="1" applyBorder="1" applyAlignment="1">
      <alignment horizontal="left"/>
    </xf>
    <xf numFmtId="14" fontId="4" fillId="11" borderId="10" xfId="0" applyNumberFormat="1" applyFont="1" applyFill="1" applyBorder="1" applyAlignment="1">
      <alignment horizontal="left"/>
    </xf>
    <xf numFmtId="0" fontId="4" fillId="11" borderId="11" xfId="0" applyFont="1" applyFill="1" applyBorder="1" applyAlignment="1">
      <alignment horizontal="left"/>
    </xf>
    <xf numFmtId="167" fontId="4" fillId="11" borderId="11" xfId="0" applyNumberFormat="1" applyFont="1" applyFill="1" applyBorder="1" applyAlignment="1">
      <alignment horizontal="left"/>
    </xf>
    <xf numFmtId="14" fontId="4" fillId="11" borderId="11" xfId="0" applyNumberFormat="1" applyFont="1" applyFill="1" applyBorder="1" applyAlignment="1">
      <alignment horizontal="left"/>
    </xf>
    <xf numFmtId="0" fontId="4" fillId="11" borderId="12" xfId="0" applyFont="1" applyFill="1" applyBorder="1" applyAlignment="1">
      <alignment horizontal="left"/>
    </xf>
    <xf numFmtId="0" fontId="4" fillId="11" borderId="13" xfId="0" applyFont="1" applyFill="1" applyBorder="1" applyAlignment="1">
      <alignment horizontal="left"/>
    </xf>
    <xf numFmtId="14" fontId="4" fillId="11" borderId="14" xfId="0" applyNumberFormat="1" applyFont="1" applyFill="1" applyBorder="1" applyAlignment="1">
      <alignment horizontal="left"/>
    </xf>
    <xf numFmtId="0" fontId="4" fillId="11" borderId="0" xfId="0" applyFont="1" applyFill="1" applyAlignment="1">
      <alignment horizontal="left"/>
    </xf>
    <xf numFmtId="167" fontId="4" fillId="11" borderId="0" xfId="0" applyNumberFormat="1" applyFont="1" applyFill="1" applyAlignment="1">
      <alignment horizontal="left"/>
    </xf>
    <xf numFmtId="14" fontId="4" fillId="11" borderId="0" xfId="0" applyNumberFormat="1" applyFont="1" applyFill="1" applyAlignment="1">
      <alignment horizontal="left"/>
    </xf>
    <xf numFmtId="0" fontId="4" fillId="11" borderId="15" xfId="0" applyFont="1" applyFill="1" applyBorder="1" applyAlignment="1">
      <alignment horizontal="left"/>
    </xf>
    <xf numFmtId="0" fontId="4" fillId="11" borderId="16" xfId="0" applyFont="1" applyFill="1" applyBorder="1" applyAlignment="1">
      <alignment horizontal="left"/>
    </xf>
    <xf numFmtId="14" fontId="4" fillId="11" borderId="1" xfId="0" applyNumberFormat="1" applyFont="1" applyFill="1" applyBorder="1" applyAlignment="1">
      <alignment horizontal="left"/>
    </xf>
    <xf numFmtId="0" fontId="4" fillId="11" borderId="1" xfId="0" applyFont="1" applyFill="1" applyBorder="1" applyAlignment="1">
      <alignment horizontal="left"/>
    </xf>
    <xf numFmtId="167" fontId="4" fillId="11" borderId="1" xfId="0" applyNumberFormat="1" applyFont="1" applyFill="1" applyBorder="1" applyAlignment="1">
      <alignment horizontal="left"/>
    </xf>
    <xf numFmtId="0" fontId="4" fillId="11" borderId="18" xfId="0" applyFont="1" applyFill="1" applyBorder="1" applyAlignment="1">
      <alignment horizontal="left"/>
    </xf>
    <xf numFmtId="14" fontId="4" fillId="12" borderId="14" xfId="0" applyNumberFormat="1" applyFont="1" applyFill="1" applyBorder="1" applyAlignment="1">
      <alignment horizontal="left"/>
    </xf>
    <xf numFmtId="0" fontId="4" fillId="12" borderId="0" xfId="0" applyFont="1" applyFill="1" applyAlignment="1">
      <alignment horizontal="left"/>
    </xf>
    <xf numFmtId="167" fontId="4" fillId="12" borderId="0" xfId="0" applyNumberFormat="1" applyFont="1" applyFill="1" applyAlignment="1">
      <alignment horizontal="left"/>
    </xf>
    <xf numFmtId="14" fontId="4" fillId="12" borderId="0" xfId="0" applyNumberFormat="1" applyFont="1" applyFill="1" applyAlignment="1">
      <alignment horizontal="left"/>
    </xf>
    <xf numFmtId="0" fontId="4" fillId="12" borderId="20" xfId="0" applyFont="1" applyFill="1" applyBorder="1" applyAlignment="1">
      <alignment horizontal="left"/>
    </xf>
    <xf numFmtId="0" fontId="4" fillId="12" borderId="16" xfId="0" applyFont="1" applyFill="1" applyBorder="1" applyAlignment="1">
      <alignment horizontal="left"/>
    </xf>
    <xf numFmtId="0" fontId="4" fillId="12" borderId="2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12" borderId="19" xfId="0" applyFont="1" applyFill="1" applyBorder="1" applyAlignment="1">
      <alignment horizontal="left"/>
    </xf>
    <xf numFmtId="14" fontId="4" fillId="13" borderId="10" xfId="0" applyNumberFormat="1" applyFont="1" applyFill="1" applyBorder="1" applyAlignment="1">
      <alignment horizontal="left"/>
    </xf>
    <xf numFmtId="0" fontId="4" fillId="14" borderId="11" xfId="0" applyFont="1" applyFill="1" applyBorder="1" applyAlignment="1">
      <alignment horizontal="left"/>
    </xf>
    <xf numFmtId="167" fontId="4" fillId="14" borderId="11" xfId="0" applyNumberFormat="1" applyFont="1" applyFill="1" applyBorder="1" applyAlignment="1">
      <alignment horizontal="left"/>
    </xf>
    <xf numFmtId="14" fontId="4" fillId="14" borderId="11" xfId="0" applyNumberFormat="1" applyFont="1" applyFill="1" applyBorder="1" applyAlignment="1">
      <alignment horizontal="left"/>
    </xf>
    <xf numFmtId="0" fontId="4" fillId="14" borderId="13" xfId="0" applyFont="1" applyFill="1" applyBorder="1" applyAlignment="1">
      <alignment horizontal="left"/>
    </xf>
    <xf numFmtId="0" fontId="4" fillId="14" borderId="12" xfId="0" applyFont="1" applyFill="1" applyBorder="1" applyAlignment="1">
      <alignment horizontal="left"/>
    </xf>
    <xf numFmtId="14" fontId="4" fillId="13" borderId="17" xfId="0" applyNumberFormat="1" applyFont="1" applyFill="1" applyBorder="1" applyAlignment="1">
      <alignment horizontal="left"/>
    </xf>
    <xf numFmtId="0" fontId="4" fillId="14" borderId="1" xfId="0" applyFont="1" applyFill="1" applyBorder="1" applyAlignment="1">
      <alignment horizontal="left"/>
    </xf>
    <xf numFmtId="167" fontId="4" fillId="14" borderId="1" xfId="0" applyNumberFormat="1" applyFont="1" applyFill="1" applyBorder="1" applyAlignment="1">
      <alignment horizontal="left"/>
    </xf>
    <xf numFmtId="14" fontId="0" fillId="14" borderId="1" xfId="0" applyNumberFormat="1" applyFill="1" applyBorder="1" applyAlignment="1">
      <alignment horizontal="left"/>
    </xf>
    <xf numFmtId="0" fontId="4" fillId="14" borderId="19" xfId="0" applyFont="1" applyFill="1" applyBorder="1" applyAlignment="1">
      <alignment horizontal="left"/>
    </xf>
    <xf numFmtId="0" fontId="4" fillId="14" borderId="18" xfId="0" applyFont="1" applyFill="1" applyBorder="1" applyAlignment="1">
      <alignment horizontal="left"/>
    </xf>
    <xf numFmtId="14" fontId="0" fillId="15" borderId="14" xfId="0" applyNumberFormat="1" applyFill="1" applyBorder="1" applyAlignment="1">
      <alignment horizontal="left"/>
    </xf>
    <xf numFmtId="0" fontId="0" fillId="15" borderId="0" xfId="0" applyFill="1" applyAlignment="1">
      <alignment horizontal="left"/>
    </xf>
    <xf numFmtId="167" fontId="0" fillId="15" borderId="0" xfId="0" applyNumberFormat="1" applyFill="1" applyAlignment="1">
      <alignment horizontal="left"/>
    </xf>
    <xf numFmtId="14" fontId="0" fillId="15" borderId="0" xfId="0" applyNumberFormat="1" applyFill="1" applyAlignment="1">
      <alignment horizontal="left"/>
    </xf>
    <xf numFmtId="0" fontId="0" fillId="15" borderId="12" xfId="0" applyFill="1" applyBorder="1" applyAlignment="1">
      <alignment horizontal="left"/>
    </xf>
    <xf numFmtId="0" fontId="0" fillId="15" borderId="11" xfId="0" applyFill="1" applyBorder="1" applyAlignment="1">
      <alignment horizontal="left"/>
    </xf>
    <xf numFmtId="0" fontId="0" fillId="15" borderId="13" xfId="0" applyFill="1" applyBorder="1" applyAlignment="1">
      <alignment horizontal="left"/>
    </xf>
    <xf numFmtId="0" fontId="0" fillId="15" borderId="16" xfId="0" applyFill="1" applyBorder="1" applyAlignment="1">
      <alignment horizontal="left"/>
    </xf>
    <xf numFmtId="14" fontId="4" fillId="16" borderId="10" xfId="0" applyNumberFormat="1" applyFont="1" applyFill="1" applyBorder="1" applyAlignment="1">
      <alignment horizontal="left"/>
    </xf>
    <xf numFmtId="0" fontId="4" fillId="16" borderId="11" xfId="0" applyFont="1" applyFill="1" applyBorder="1" applyAlignment="1">
      <alignment horizontal="left"/>
    </xf>
    <xf numFmtId="167" fontId="4" fillId="16" borderId="11" xfId="0" applyNumberFormat="1" applyFont="1" applyFill="1" applyBorder="1" applyAlignment="1">
      <alignment horizontal="left"/>
    </xf>
    <xf numFmtId="14" fontId="4" fillId="16" borderId="11" xfId="0" applyNumberFormat="1" applyFont="1" applyFill="1" applyBorder="1" applyAlignment="1">
      <alignment horizontal="left"/>
    </xf>
    <xf numFmtId="0" fontId="4" fillId="16" borderId="13" xfId="0" applyFont="1" applyFill="1" applyBorder="1" applyAlignment="1">
      <alignment horizontal="left"/>
    </xf>
    <xf numFmtId="0" fontId="4" fillId="16" borderId="12" xfId="0" applyFont="1" applyFill="1" applyBorder="1" applyAlignment="1">
      <alignment horizontal="left"/>
    </xf>
    <xf numFmtId="14" fontId="4" fillId="16" borderId="14" xfId="0" applyNumberFormat="1" applyFont="1" applyFill="1" applyBorder="1" applyAlignment="1">
      <alignment horizontal="left"/>
    </xf>
    <xf numFmtId="0" fontId="4" fillId="16" borderId="0" xfId="0" applyFont="1" applyFill="1" applyAlignment="1">
      <alignment horizontal="left"/>
    </xf>
    <xf numFmtId="167" fontId="4" fillId="16" borderId="0" xfId="0" applyNumberFormat="1" applyFont="1" applyFill="1" applyAlignment="1">
      <alignment horizontal="left"/>
    </xf>
    <xf numFmtId="14" fontId="4" fillId="16" borderId="0" xfId="0" applyNumberFormat="1" applyFont="1" applyFill="1" applyAlignment="1">
      <alignment horizontal="left"/>
    </xf>
    <xf numFmtId="0" fontId="4" fillId="16" borderId="16" xfId="0" applyFont="1" applyFill="1" applyBorder="1" applyAlignment="1">
      <alignment horizontal="left"/>
    </xf>
    <xf numFmtId="0" fontId="4" fillId="16" borderId="15" xfId="0" applyFont="1" applyFill="1" applyBorder="1" applyAlignment="1">
      <alignment horizontal="left"/>
    </xf>
    <xf numFmtId="14" fontId="4" fillId="16" borderId="17" xfId="0" applyNumberFormat="1" applyFont="1" applyFill="1" applyBorder="1" applyAlignment="1">
      <alignment horizontal="left"/>
    </xf>
    <xf numFmtId="0" fontId="4" fillId="16" borderId="1" xfId="0" applyFont="1" applyFill="1" applyBorder="1" applyAlignment="1">
      <alignment horizontal="left"/>
    </xf>
    <xf numFmtId="167" fontId="4" fillId="16" borderId="1" xfId="0" applyNumberFormat="1" applyFont="1" applyFill="1" applyBorder="1" applyAlignment="1">
      <alignment horizontal="left"/>
    </xf>
    <xf numFmtId="14" fontId="4" fillId="16" borderId="1" xfId="0" applyNumberFormat="1" applyFont="1" applyFill="1" applyBorder="1" applyAlignment="1">
      <alignment horizontal="left"/>
    </xf>
    <xf numFmtId="0" fontId="4" fillId="16" borderId="19" xfId="0" applyFont="1" applyFill="1" applyBorder="1" applyAlignment="1">
      <alignment horizontal="left"/>
    </xf>
    <xf numFmtId="0" fontId="4" fillId="16" borderId="18" xfId="0" applyFont="1" applyFill="1" applyBorder="1" applyAlignment="1">
      <alignment horizontal="left"/>
    </xf>
    <xf numFmtId="14" fontId="3" fillId="13" borderId="22" xfId="0" applyNumberFormat="1" applyFont="1" applyFill="1" applyBorder="1" applyAlignment="1">
      <alignment horizontal="left"/>
    </xf>
    <xf numFmtId="0" fontId="3" fillId="13" borderId="23" xfId="0" applyFont="1" applyFill="1" applyBorder="1" applyAlignment="1">
      <alignment horizontal="left"/>
    </xf>
    <xf numFmtId="167" fontId="3" fillId="13" borderId="23" xfId="0" applyNumberFormat="1" applyFont="1" applyFill="1" applyBorder="1" applyAlignment="1">
      <alignment horizontal="left"/>
    </xf>
    <xf numFmtId="14" fontId="3" fillId="13" borderId="23" xfId="0" applyNumberFormat="1" applyFont="1" applyFill="1" applyBorder="1" applyAlignment="1">
      <alignment horizontal="left"/>
    </xf>
    <xf numFmtId="0" fontId="0" fillId="13" borderId="2" xfId="0" applyFill="1" applyBorder="1" applyAlignment="1">
      <alignment horizontal="left"/>
    </xf>
    <xf numFmtId="0" fontId="0" fillId="13" borderId="23" xfId="0" applyFill="1" applyBorder="1" applyAlignment="1">
      <alignment horizontal="left"/>
    </xf>
    <xf numFmtId="0" fontId="0" fillId="13" borderId="3" xfId="0" applyFill="1" applyBorder="1" applyAlignment="1">
      <alignment horizontal="left"/>
    </xf>
    <xf numFmtId="14" fontId="3" fillId="17" borderId="10" xfId="0" applyNumberFormat="1" applyFont="1" applyFill="1" applyBorder="1" applyAlignment="1">
      <alignment horizontal="left"/>
    </xf>
    <xf numFmtId="0" fontId="3" fillId="17" borderId="11" xfId="0" applyFont="1" applyFill="1" applyBorder="1" applyAlignment="1">
      <alignment horizontal="left"/>
    </xf>
    <xf numFmtId="167" fontId="3" fillId="17" borderId="11" xfId="0" applyNumberFormat="1" applyFont="1" applyFill="1" applyBorder="1" applyAlignment="1">
      <alignment horizontal="left"/>
    </xf>
    <xf numFmtId="14" fontId="3" fillId="17" borderId="11" xfId="0" applyNumberFormat="1" applyFont="1" applyFill="1" applyBorder="1" applyAlignment="1">
      <alignment horizontal="left"/>
    </xf>
    <xf numFmtId="0" fontId="0" fillId="17" borderId="12" xfId="0" applyFill="1" applyBorder="1" applyAlignment="1">
      <alignment horizontal="left"/>
    </xf>
    <xf numFmtId="0" fontId="0" fillId="17" borderId="11" xfId="0" applyFill="1" applyBorder="1" applyAlignment="1">
      <alignment horizontal="left"/>
    </xf>
    <xf numFmtId="0" fontId="0" fillId="17" borderId="13" xfId="0" applyFill="1" applyBorder="1" applyAlignment="1">
      <alignment horizontal="left"/>
    </xf>
    <xf numFmtId="14" fontId="3" fillId="18" borderId="10" xfId="0" applyNumberFormat="1" applyFont="1" applyFill="1" applyBorder="1" applyAlignment="1">
      <alignment horizontal="left"/>
    </xf>
    <xf numFmtId="0" fontId="0" fillId="18" borderId="11" xfId="0" applyFill="1" applyBorder="1" applyAlignment="1">
      <alignment horizontal="left"/>
    </xf>
    <xf numFmtId="0" fontId="3" fillId="18" borderId="11" xfId="0" applyFont="1" applyFill="1" applyBorder="1" applyAlignment="1">
      <alignment horizontal="left"/>
    </xf>
    <xf numFmtId="167" fontId="0" fillId="18" borderId="11" xfId="0" applyNumberFormat="1" applyFill="1" applyBorder="1" applyAlignment="1">
      <alignment horizontal="left"/>
    </xf>
    <xf numFmtId="14" fontId="0" fillId="18" borderId="11" xfId="0" applyNumberFormat="1" applyFill="1" applyBorder="1" applyAlignment="1">
      <alignment horizontal="left"/>
    </xf>
    <xf numFmtId="0" fontId="0" fillId="18" borderId="0" xfId="0" applyFill="1" applyAlignment="1">
      <alignment horizontal="left"/>
    </xf>
    <xf numFmtId="0" fontId="0" fillId="18" borderId="12" xfId="0" applyFill="1" applyBorder="1" applyAlignment="1">
      <alignment horizontal="left"/>
    </xf>
    <xf numFmtId="0" fontId="0" fillId="18" borderId="13" xfId="0" applyFill="1" applyBorder="1" applyAlignment="1">
      <alignment horizontal="left"/>
    </xf>
    <xf numFmtId="14" fontId="3" fillId="18" borderId="14" xfId="0" applyNumberFormat="1" applyFont="1" applyFill="1" applyBorder="1" applyAlignment="1">
      <alignment horizontal="left"/>
    </xf>
    <xf numFmtId="167" fontId="0" fillId="18" borderId="0" xfId="0" applyNumberFormat="1" applyFill="1" applyAlignment="1">
      <alignment horizontal="left"/>
    </xf>
    <xf numFmtId="14" fontId="0" fillId="18" borderId="0" xfId="0" applyNumberFormat="1" applyFill="1" applyAlignment="1">
      <alignment horizontal="left"/>
    </xf>
    <xf numFmtId="0" fontId="0" fillId="18" borderId="16" xfId="0" applyFill="1" applyBorder="1" applyAlignment="1">
      <alignment horizontal="left"/>
    </xf>
    <xf numFmtId="14" fontId="4" fillId="18" borderId="10" xfId="0" applyNumberFormat="1" applyFont="1" applyFill="1" applyBorder="1" applyAlignment="1">
      <alignment horizontal="left"/>
    </xf>
    <xf numFmtId="0" fontId="4" fillId="18" borderId="11" xfId="0" applyFont="1" applyFill="1" applyBorder="1" applyAlignment="1">
      <alignment horizontal="left"/>
    </xf>
    <xf numFmtId="0" fontId="4" fillId="19" borderId="11" xfId="0" applyFont="1" applyFill="1" applyBorder="1" applyAlignment="1">
      <alignment horizontal="left"/>
    </xf>
    <xf numFmtId="14" fontId="4" fillId="19" borderId="11" xfId="0" applyNumberFormat="1" applyFont="1" applyFill="1" applyBorder="1" applyAlignment="1">
      <alignment horizontal="left"/>
    </xf>
    <xf numFmtId="0" fontId="4" fillId="19" borderId="12" xfId="0" applyFont="1" applyFill="1" applyBorder="1" applyAlignment="1">
      <alignment horizontal="left"/>
    </xf>
    <xf numFmtId="0" fontId="4" fillId="19" borderId="13" xfId="0" applyFont="1" applyFill="1" applyBorder="1" applyAlignment="1">
      <alignment horizontal="left"/>
    </xf>
    <xf numFmtId="14" fontId="4" fillId="18" borderId="14" xfId="0" applyNumberFormat="1" applyFont="1" applyFill="1" applyBorder="1" applyAlignment="1">
      <alignment horizontal="left"/>
    </xf>
    <xf numFmtId="0" fontId="4" fillId="18" borderId="0" xfId="0" applyFont="1" applyFill="1" applyAlignment="1">
      <alignment horizontal="left"/>
    </xf>
    <xf numFmtId="0" fontId="4" fillId="19" borderId="0" xfId="0" applyFont="1" applyFill="1" applyAlignment="1">
      <alignment horizontal="left"/>
    </xf>
    <xf numFmtId="14" fontId="4" fillId="19" borderId="0" xfId="0" applyNumberFormat="1" applyFont="1" applyFill="1" applyAlignment="1">
      <alignment horizontal="left"/>
    </xf>
    <xf numFmtId="0" fontId="4" fillId="19" borderId="15" xfId="0" applyFont="1" applyFill="1" applyBorder="1" applyAlignment="1">
      <alignment horizontal="left"/>
    </xf>
    <xf numFmtId="0" fontId="4" fillId="19" borderId="16" xfId="0" applyFont="1" applyFill="1" applyBorder="1" applyAlignment="1">
      <alignment horizontal="left"/>
    </xf>
    <xf numFmtId="14" fontId="3" fillId="20" borderId="10" xfId="0" applyNumberFormat="1" applyFont="1" applyFill="1" applyBorder="1" applyAlignment="1">
      <alignment horizontal="left"/>
    </xf>
    <xf numFmtId="0" fontId="0" fillId="20" borderId="11" xfId="0" applyFill="1" applyBorder="1" applyAlignment="1">
      <alignment horizontal="left"/>
    </xf>
    <xf numFmtId="167" fontId="0" fillId="20" borderId="11" xfId="0" applyNumberFormat="1" applyFill="1" applyBorder="1" applyAlignment="1">
      <alignment horizontal="left"/>
    </xf>
    <xf numFmtId="14" fontId="0" fillId="20" borderId="11" xfId="0" applyNumberFormat="1" applyFill="1" applyBorder="1" applyAlignment="1">
      <alignment horizontal="left"/>
    </xf>
    <xf numFmtId="0" fontId="0" fillId="20" borderId="12" xfId="0" applyFill="1" applyBorder="1" applyAlignment="1">
      <alignment horizontal="left"/>
    </xf>
    <xf numFmtId="0" fontId="0" fillId="20" borderId="13" xfId="0" applyFill="1" applyBorder="1" applyAlignment="1">
      <alignment horizontal="left"/>
    </xf>
    <xf numFmtId="14" fontId="3" fillId="20" borderId="17" xfId="0" applyNumberFormat="1" applyFont="1" applyFill="1" applyBorder="1" applyAlignment="1">
      <alignment horizontal="left"/>
    </xf>
    <xf numFmtId="0" fontId="0" fillId="20" borderId="1" xfId="0" applyFill="1" applyBorder="1" applyAlignment="1">
      <alignment horizontal="left"/>
    </xf>
    <xf numFmtId="167" fontId="0" fillId="20" borderId="1" xfId="0" applyNumberFormat="1" applyFill="1" applyBorder="1" applyAlignment="1">
      <alignment horizontal="left"/>
    </xf>
    <xf numFmtId="14" fontId="0" fillId="20" borderId="1" xfId="0" applyNumberFormat="1" applyFill="1" applyBorder="1" applyAlignment="1">
      <alignment horizontal="left"/>
    </xf>
    <xf numFmtId="0" fontId="0" fillId="20" borderId="18" xfId="0" applyFill="1" applyBorder="1" applyAlignment="1">
      <alignment horizontal="left"/>
    </xf>
    <xf numFmtId="0" fontId="0" fillId="20" borderId="19" xfId="0" applyFill="1" applyBorder="1" applyAlignment="1">
      <alignment horizontal="left"/>
    </xf>
    <xf numFmtId="14" fontId="3" fillId="21" borderId="10" xfId="0" applyNumberFormat="1" applyFont="1" applyFill="1" applyBorder="1" applyAlignment="1">
      <alignment horizontal="left"/>
    </xf>
    <xf numFmtId="0" fontId="0" fillId="21" borderId="11" xfId="0" applyFill="1" applyBorder="1" applyAlignment="1">
      <alignment horizontal="left"/>
    </xf>
    <xf numFmtId="167" fontId="0" fillId="21" borderId="11" xfId="0" applyNumberFormat="1" applyFill="1" applyBorder="1" applyAlignment="1">
      <alignment horizontal="left"/>
    </xf>
    <xf numFmtId="14" fontId="0" fillId="21" borderId="11" xfId="0" applyNumberFormat="1" applyFill="1" applyBorder="1" applyAlignment="1">
      <alignment horizontal="left"/>
    </xf>
    <xf numFmtId="0" fontId="0" fillId="21" borderId="12" xfId="0" applyFill="1" applyBorder="1" applyAlignment="1">
      <alignment horizontal="left"/>
    </xf>
    <xf numFmtId="0" fontId="0" fillId="21" borderId="13" xfId="0" applyFill="1" applyBorder="1" applyAlignment="1">
      <alignment horizontal="left"/>
    </xf>
    <xf numFmtId="14" fontId="3" fillId="22" borderId="10" xfId="0" applyNumberFormat="1" applyFont="1" applyFill="1" applyBorder="1" applyAlignment="1">
      <alignment horizontal="left"/>
    </xf>
    <xf numFmtId="0" fontId="0" fillId="22" borderId="11" xfId="0" applyFill="1" applyBorder="1" applyAlignment="1">
      <alignment horizontal="left"/>
    </xf>
    <xf numFmtId="167" fontId="0" fillId="22" borderId="11" xfId="0" applyNumberFormat="1" applyFill="1" applyBorder="1" applyAlignment="1">
      <alignment horizontal="left"/>
    </xf>
    <xf numFmtId="14" fontId="0" fillId="22" borderId="11" xfId="0" applyNumberFormat="1" applyFill="1" applyBorder="1" applyAlignment="1">
      <alignment horizontal="left"/>
    </xf>
    <xf numFmtId="0" fontId="0" fillId="22" borderId="12" xfId="0" applyFill="1" applyBorder="1" applyAlignment="1">
      <alignment horizontal="left"/>
    </xf>
    <xf numFmtId="0" fontId="0" fillId="22" borderId="13" xfId="0" applyFill="1" applyBorder="1" applyAlignment="1">
      <alignment horizontal="left"/>
    </xf>
    <xf numFmtId="14" fontId="0" fillId="22" borderId="17" xfId="0" applyNumberFormat="1" applyFill="1" applyBorder="1" applyAlignment="1">
      <alignment horizontal="left"/>
    </xf>
    <xf numFmtId="0" fontId="0" fillId="22" borderId="1" xfId="0" applyFill="1" applyBorder="1" applyAlignment="1">
      <alignment horizontal="left"/>
    </xf>
    <xf numFmtId="167" fontId="0" fillId="22" borderId="1" xfId="0" applyNumberFormat="1" applyFill="1" applyBorder="1" applyAlignment="1">
      <alignment horizontal="left"/>
    </xf>
    <xf numFmtId="14" fontId="0" fillId="22" borderId="1" xfId="0" applyNumberFormat="1" applyFill="1" applyBorder="1" applyAlignment="1">
      <alignment horizontal="left"/>
    </xf>
    <xf numFmtId="0" fontId="0" fillId="22" borderId="18" xfId="0" applyFill="1" applyBorder="1" applyAlignment="1">
      <alignment horizontal="left"/>
    </xf>
    <xf numFmtId="0" fontId="0" fillId="22" borderId="19" xfId="0" applyFill="1" applyBorder="1" applyAlignment="1">
      <alignment horizontal="left"/>
    </xf>
    <xf numFmtId="14" fontId="3" fillId="23" borderId="10" xfId="0" applyNumberFormat="1" applyFont="1" applyFill="1" applyBorder="1" applyAlignment="1">
      <alignment horizontal="left"/>
    </xf>
    <xf numFmtId="0" fontId="0" fillId="23" borderId="11" xfId="0" applyFill="1" applyBorder="1" applyAlignment="1">
      <alignment horizontal="left"/>
    </xf>
    <xf numFmtId="167" fontId="0" fillId="23" borderId="11" xfId="0" applyNumberFormat="1" applyFill="1" applyBorder="1" applyAlignment="1">
      <alignment horizontal="left"/>
    </xf>
    <xf numFmtId="14" fontId="0" fillId="23" borderId="11" xfId="0" applyNumberFormat="1" applyFill="1" applyBorder="1" applyAlignment="1">
      <alignment horizontal="left"/>
    </xf>
    <xf numFmtId="0" fontId="0" fillId="23" borderId="12" xfId="0" applyFill="1" applyBorder="1" applyAlignment="1">
      <alignment horizontal="left"/>
    </xf>
    <xf numFmtId="0" fontId="0" fillId="23" borderId="13" xfId="0" applyFill="1" applyBorder="1" applyAlignment="1">
      <alignment horizontal="left"/>
    </xf>
    <xf numFmtId="14" fontId="0" fillId="20" borderId="14" xfId="0" applyNumberFormat="1" applyFill="1" applyBorder="1" applyAlignment="1">
      <alignment horizontal="left"/>
    </xf>
    <xf numFmtId="0" fontId="0" fillId="20" borderId="0" xfId="0" applyFill="1" applyAlignment="1">
      <alignment horizontal="left"/>
    </xf>
    <xf numFmtId="167" fontId="0" fillId="20" borderId="0" xfId="0" applyNumberFormat="1" applyFill="1" applyAlignment="1">
      <alignment horizontal="left"/>
    </xf>
    <xf numFmtId="14" fontId="0" fillId="20" borderId="0" xfId="0" applyNumberFormat="1" applyFill="1" applyAlignment="1">
      <alignment horizontal="left"/>
    </xf>
    <xf numFmtId="0" fontId="0" fillId="20" borderId="15" xfId="0" applyFill="1" applyBorder="1" applyAlignment="1">
      <alignment horizontal="left"/>
    </xf>
    <xf numFmtId="0" fontId="0" fillId="20" borderId="16" xfId="0" applyFill="1" applyBorder="1" applyAlignment="1">
      <alignment horizontal="left"/>
    </xf>
    <xf numFmtId="0" fontId="3" fillId="20" borderId="0" xfId="0" applyFont="1" applyFill="1" applyAlignment="1">
      <alignment horizontal="left"/>
    </xf>
    <xf numFmtId="167" fontId="3" fillId="20" borderId="0" xfId="0" applyNumberFormat="1" applyFont="1" applyFill="1" applyAlignment="1">
      <alignment horizontal="left"/>
    </xf>
    <xf numFmtId="0" fontId="3" fillId="20" borderId="15" xfId="0" applyFont="1" applyFill="1" applyBorder="1" applyAlignment="1">
      <alignment horizontal="left"/>
    </xf>
    <xf numFmtId="14" fontId="0" fillId="20" borderId="17" xfId="0" applyNumberFormat="1" applyFill="1" applyBorder="1" applyAlignment="1">
      <alignment horizontal="left"/>
    </xf>
    <xf numFmtId="0" fontId="3" fillId="20" borderId="1" xfId="0" applyFont="1" applyFill="1" applyBorder="1" applyAlignment="1">
      <alignment horizontal="left"/>
    </xf>
    <xf numFmtId="167" fontId="3" fillId="20" borderId="1" xfId="0" applyNumberFormat="1" applyFont="1" applyFill="1" applyBorder="1" applyAlignment="1">
      <alignment horizontal="left"/>
    </xf>
    <xf numFmtId="0" fontId="3" fillId="20" borderId="18" xfId="0" applyFont="1" applyFill="1" applyBorder="1" applyAlignment="1">
      <alignment horizontal="left"/>
    </xf>
    <xf numFmtId="14" fontId="0" fillId="13" borderId="10" xfId="0" applyNumberFormat="1" applyFill="1" applyBorder="1" applyAlignment="1">
      <alignment horizontal="left"/>
    </xf>
    <xf numFmtId="0" fontId="0" fillId="13" borderId="11" xfId="0" applyFill="1" applyBorder="1" applyAlignment="1">
      <alignment horizontal="left"/>
    </xf>
    <xf numFmtId="167" fontId="0" fillId="13" borderId="11" xfId="0" applyNumberFormat="1" applyFill="1" applyBorder="1" applyAlignment="1">
      <alignment horizontal="left"/>
    </xf>
    <xf numFmtId="14" fontId="0" fillId="13" borderId="11" xfId="0" applyNumberFormat="1" applyFill="1" applyBorder="1" applyAlignment="1">
      <alignment horizontal="left"/>
    </xf>
    <xf numFmtId="0" fontId="0" fillId="13" borderId="12" xfId="0" applyFill="1" applyBorder="1" applyAlignment="1">
      <alignment horizontal="left"/>
    </xf>
    <xf numFmtId="0" fontId="0" fillId="13" borderId="13" xfId="0" applyFill="1" applyBorder="1" applyAlignment="1">
      <alignment horizontal="left"/>
    </xf>
    <xf numFmtId="14" fontId="0" fillId="13" borderId="17" xfId="0" applyNumberFormat="1" applyFill="1" applyBorder="1" applyAlignment="1">
      <alignment horizontal="left"/>
    </xf>
    <xf numFmtId="0" fontId="0" fillId="13" borderId="1" xfId="0" applyFill="1" applyBorder="1" applyAlignment="1">
      <alignment horizontal="left"/>
    </xf>
    <xf numFmtId="167" fontId="0" fillId="13" borderId="1" xfId="0" applyNumberFormat="1" applyFill="1" applyBorder="1" applyAlignment="1">
      <alignment horizontal="left"/>
    </xf>
    <xf numFmtId="14" fontId="0" fillId="13" borderId="1" xfId="0" applyNumberFormat="1" applyFill="1" applyBorder="1" applyAlignment="1">
      <alignment horizontal="left"/>
    </xf>
    <xf numFmtId="0" fontId="0" fillId="13" borderId="18" xfId="0" applyFill="1" applyBorder="1" applyAlignment="1">
      <alignment horizontal="left"/>
    </xf>
    <xf numFmtId="0" fontId="0" fillId="13" borderId="19" xfId="0" applyFill="1" applyBorder="1" applyAlignment="1">
      <alignment horizontal="left"/>
    </xf>
    <xf numFmtId="14" fontId="0" fillId="5" borderId="10" xfId="0" applyNumberFormat="1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7" fontId="0" fillId="5" borderId="11" xfId="0" applyNumberFormat="1" applyFill="1" applyBorder="1" applyAlignment="1">
      <alignment horizontal="left"/>
    </xf>
    <xf numFmtId="14" fontId="0" fillId="5" borderId="11" xfId="0" applyNumberFormat="1" applyFill="1" applyBorder="1" applyAlignment="1">
      <alignment horizontal="left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14" fontId="0" fillId="5" borderId="17" xfId="0" applyNumberFormat="1" applyFill="1" applyBorder="1" applyAlignment="1">
      <alignment horizontal="left"/>
    </xf>
    <xf numFmtId="0" fontId="0" fillId="5" borderId="1" xfId="0" applyFill="1" applyBorder="1" applyAlignment="1">
      <alignment horizontal="left"/>
    </xf>
    <xf numFmtId="167" fontId="0" fillId="5" borderId="1" xfId="0" applyNumberFormat="1" applyFill="1" applyBorder="1" applyAlignment="1">
      <alignment horizontal="left"/>
    </xf>
    <xf numFmtId="14" fontId="0" fillId="5" borderId="1" xfId="0" applyNumberFormat="1" applyFill="1" applyBorder="1" applyAlignment="1">
      <alignment horizontal="left"/>
    </xf>
    <xf numFmtId="0" fontId="0" fillId="5" borderId="18" xfId="0" applyFill="1" applyBorder="1" applyAlignment="1">
      <alignment horizontal="left"/>
    </xf>
    <xf numFmtId="0" fontId="0" fillId="5" borderId="19" xfId="0" applyFill="1" applyBorder="1" applyAlignment="1">
      <alignment horizontal="left"/>
    </xf>
    <xf numFmtId="14" fontId="0" fillId="21" borderId="10" xfId="0" applyNumberFormat="1" applyFill="1" applyBorder="1" applyAlignment="1">
      <alignment horizontal="left"/>
    </xf>
    <xf numFmtId="14" fontId="0" fillId="21" borderId="17" xfId="0" applyNumberFormat="1" applyFill="1" applyBorder="1" applyAlignment="1">
      <alignment horizontal="left"/>
    </xf>
    <xf numFmtId="0" fontId="0" fillId="21" borderId="1" xfId="0" applyFill="1" applyBorder="1" applyAlignment="1">
      <alignment horizontal="left"/>
    </xf>
    <xf numFmtId="167" fontId="0" fillId="21" borderId="1" xfId="0" applyNumberFormat="1" applyFill="1" applyBorder="1" applyAlignment="1">
      <alignment horizontal="left"/>
    </xf>
    <xf numFmtId="14" fontId="0" fillId="21" borderId="1" xfId="0" applyNumberFormat="1" applyFill="1" applyBorder="1" applyAlignment="1">
      <alignment horizontal="left"/>
    </xf>
    <xf numFmtId="0" fontId="0" fillId="21" borderId="18" xfId="0" applyFill="1" applyBorder="1" applyAlignment="1">
      <alignment horizontal="left"/>
    </xf>
    <xf numFmtId="0" fontId="0" fillId="21" borderId="19" xfId="0" applyFill="1" applyBorder="1" applyAlignment="1">
      <alignment horizontal="left"/>
    </xf>
    <xf numFmtId="0" fontId="0" fillId="0" borderId="0" xfId="0" applyAlignment="1">
      <alignment horizontal="left"/>
    </xf>
    <xf numFmtId="14" fontId="3" fillId="21" borderId="22" xfId="0" applyNumberFormat="1" applyFont="1" applyFill="1" applyBorder="1" applyAlignment="1">
      <alignment horizontal="left"/>
    </xf>
    <xf numFmtId="0" fontId="0" fillId="21" borderId="23" xfId="0" applyFill="1" applyBorder="1" applyAlignment="1">
      <alignment horizontal="left"/>
    </xf>
    <xf numFmtId="167" fontId="0" fillId="21" borderId="23" xfId="0" applyNumberFormat="1" applyFill="1" applyBorder="1" applyAlignment="1">
      <alignment horizontal="left"/>
    </xf>
    <xf numFmtId="14" fontId="0" fillId="21" borderId="23" xfId="0" applyNumberFormat="1" applyFill="1" applyBorder="1" applyAlignment="1">
      <alignment horizontal="left"/>
    </xf>
    <xf numFmtId="0" fontId="0" fillId="21" borderId="3" xfId="0" applyFill="1" applyBorder="1" applyAlignment="1">
      <alignment horizontal="left"/>
    </xf>
    <xf numFmtId="0" fontId="0" fillId="22" borderId="0" xfId="0" applyFill="1" applyAlignment="1">
      <alignment horizontal="left"/>
    </xf>
    <xf numFmtId="14" fontId="0" fillId="22" borderId="14" xfId="0" applyNumberFormat="1" applyFill="1" applyBorder="1" applyAlignment="1">
      <alignment horizontal="left"/>
    </xf>
    <xf numFmtId="167" fontId="0" fillId="22" borderId="0" xfId="0" applyNumberFormat="1" applyFill="1" applyAlignment="1">
      <alignment horizontal="left"/>
    </xf>
    <xf numFmtId="14" fontId="0" fillId="22" borderId="0" xfId="0" applyNumberFormat="1" applyFill="1" applyAlignment="1">
      <alignment horizontal="left"/>
    </xf>
    <xf numFmtId="0" fontId="0" fillId="18" borderId="1" xfId="0" applyFill="1" applyBorder="1" applyAlignment="1">
      <alignment horizontal="left"/>
    </xf>
    <xf numFmtId="167" fontId="0" fillId="18" borderId="1" xfId="0" applyNumberFormat="1" applyFill="1" applyBorder="1" applyAlignment="1">
      <alignment horizontal="left"/>
    </xf>
    <xf numFmtId="14" fontId="0" fillId="18" borderId="1" xfId="0" applyNumberFormat="1" applyFill="1" applyBorder="1" applyAlignment="1">
      <alignment horizontal="left"/>
    </xf>
    <xf numFmtId="0" fontId="0" fillId="18" borderId="19" xfId="0" applyFill="1" applyBorder="1" applyAlignment="1">
      <alignment horizontal="left"/>
    </xf>
    <xf numFmtId="14" fontId="0" fillId="15" borderId="10" xfId="0" applyNumberFormat="1" applyFill="1" applyBorder="1" applyAlignment="1">
      <alignment horizontal="left"/>
    </xf>
    <xf numFmtId="167" fontId="0" fillId="15" borderId="11" xfId="0" applyNumberFormat="1" applyFill="1" applyBorder="1" applyAlignment="1">
      <alignment horizontal="left"/>
    </xf>
    <xf numFmtId="14" fontId="0" fillId="15" borderId="11" xfId="0" applyNumberFormat="1" applyFill="1" applyBorder="1" applyAlignment="1">
      <alignment horizontal="left"/>
    </xf>
    <xf numFmtId="14" fontId="0" fillId="15" borderId="17" xfId="0" applyNumberFormat="1" applyFill="1" applyBorder="1" applyAlignment="1">
      <alignment horizontal="left"/>
    </xf>
    <xf numFmtId="0" fontId="0" fillId="15" borderId="1" xfId="0" applyFill="1" applyBorder="1" applyAlignment="1">
      <alignment horizontal="left"/>
    </xf>
    <xf numFmtId="167" fontId="0" fillId="15" borderId="1" xfId="0" applyNumberFormat="1" applyFill="1" applyBorder="1" applyAlignment="1">
      <alignment horizontal="left"/>
    </xf>
    <xf numFmtId="14" fontId="0" fillId="15" borderId="1" xfId="0" applyNumberFormat="1" applyFill="1" applyBorder="1" applyAlignment="1">
      <alignment horizontal="left"/>
    </xf>
    <xf numFmtId="0" fontId="0" fillId="15" borderId="19" xfId="0" applyFill="1" applyBorder="1" applyAlignment="1">
      <alignment horizontal="left"/>
    </xf>
    <xf numFmtId="14" fontId="0" fillId="20" borderId="22" xfId="0" applyNumberFormat="1" applyFill="1" applyBorder="1" applyAlignment="1">
      <alignment horizontal="left"/>
    </xf>
    <xf numFmtId="0" fontId="0" fillId="20" borderId="23" xfId="0" applyFill="1" applyBorder="1" applyAlignment="1">
      <alignment horizontal="left"/>
    </xf>
    <xf numFmtId="167" fontId="0" fillId="20" borderId="23" xfId="0" applyNumberFormat="1" applyFill="1" applyBorder="1" applyAlignment="1">
      <alignment horizontal="left"/>
    </xf>
    <xf numFmtId="14" fontId="0" fillId="20" borderId="23" xfId="0" applyNumberFormat="1" applyFill="1" applyBorder="1" applyAlignment="1">
      <alignment horizontal="left"/>
    </xf>
    <xf numFmtId="0" fontId="11" fillId="20" borderId="23" xfId="0" applyFont="1" applyFill="1" applyBorder="1"/>
    <xf numFmtId="0" fontId="0" fillId="20" borderId="3" xfId="0" applyFill="1" applyBorder="1" applyAlignment="1">
      <alignment horizontal="left"/>
    </xf>
    <xf numFmtId="14" fontId="0" fillId="24" borderId="10" xfId="0" applyNumberFormat="1" applyFill="1" applyBorder="1" applyAlignment="1">
      <alignment horizontal="left"/>
    </xf>
    <xf numFmtId="0" fontId="0" fillId="24" borderId="11" xfId="0" applyFill="1" applyBorder="1" applyAlignment="1">
      <alignment horizontal="left"/>
    </xf>
    <xf numFmtId="167" fontId="0" fillId="24" borderId="11" xfId="0" applyNumberFormat="1" applyFill="1" applyBorder="1" applyAlignment="1">
      <alignment horizontal="left"/>
    </xf>
    <xf numFmtId="14" fontId="0" fillId="24" borderId="11" xfId="0" applyNumberFormat="1" applyFill="1" applyBorder="1" applyAlignment="1">
      <alignment horizontal="left"/>
    </xf>
    <xf numFmtId="0" fontId="0" fillId="25" borderId="11" xfId="0" applyFill="1" applyBorder="1" applyAlignment="1">
      <alignment horizontal="left"/>
    </xf>
    <xf numFmtId="0" fontId="0" fillId="24" borderId="13" xfId="0" applyFill="1" applyBorder="1" applyAlignment="1">
      <alignment horizontal="left"/>
    </xf>
    <xf numFmtId="14" fontId="0" fillId="24" borderId="14" xfId="0" applyNumberFormat="1" applyFill="1" applyBorder="1" applyAlignment="1">
      <alignment horizontal="left"/>
    </xf>
    <xf numFmtId="0" fontId="0" fillId="24" borderId="0" xfId="0" applyFill="1" applyAlignment="1">
      <alignment horizontal="left"/>
    </xf>
    <xf numFmtId="167" fontId="0" fillId="24" borderId="0" xfId="0" applyNumberFormat="1" applyFill="1" applyAlignment="1">
      <alignment horizontal="left"/>
    </xf>
    <xf numFmtId="14" fontId="0" fillId="24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24" borderId="16" xfId="0" applyFill="1" applyBorder="1" applyAlignment="1">
      <alignment horizontal="left"/>
    </xf>
    <xf numFmtId="14" fontId="0" fillId="24" borderId="17" xfId="0" applyNumberFormat="1" applyFill="1" applyBorder="1" applyAlignment="1">
      <alignment horizontal="left"/>
    </xf>
    <xf numFmtId="0" fontId="0" fillId="24" borderId="1" xfId="0" applyFill="1" applyBorder="1" applyAlignment="1">
      <alignment horizontal="left"/>
    </xf>
    <xf numFmtId="167" fontId="0" fillId="24" borderId="1" xfId="0" applyNumberFormat="1" applyFill="1" applyBorder="1" applyAlignment="1">
      <alignment horizontal="left"/>
    </xf>
    <xf numFmtId="14" fontId="0" fillId="24" borderId="1" xfId="0" applyNumberFormat="1" applyFill="1" applyBorder="1" applyAlignment="1">
      <alignment horizontal="left"/>
    </xf>
    <xf numFmtId="0" fontId="0" fillId="25" borderId="1" xfId="0" applyFill="1" applyBorder="1" applyAlignment="1">
      <alignment horizontal="left"/>
    </xf>
    <xf numFmtId="0" fontId="0" fillId="24" borderId="19" xfId="0" applyFill="1" applyBorder="1" applyAlignment="1">
      <alignment horizontal="left"/>
    </xf>
    <xf numFmtId="14" fontId="0" fillId="23" borderId="10" xfId="0" applyNumberFormat="1" applyFill="1" applyBorder="1" applyAlignment="1">
      <alignment horizontal="left"/>
    </xf>
    <xf numFmtId="14" fontId="0" fillId="23" borderId="14" xfId="0" applyNumberFormat="1" applyFill="1" applyBorder="1" applyAlignment="1">
      <alignment horizontal="left"/>
    </xf>
    <xf numFmtId="0" fontId="0" fillId="23" borderId="0" xfId="0" applyFill="1" applyAlignment="1">
      <alignment horizontal="left"/>
    </xf>
    <xf numFmtId="167" fontId="0" fillId="23" borderId="0" xfId="0" applyNumberFormat="1" applyFill="1" applyAlignment="1">
      <alignment horizontal="left"/>
    </xf>
    <xf numFmtId="14" fontId="0" fillId="23" borderId="0" xfId="0" applyNumberFormat="1" applyFill="1" applyAlignment="1">
      <alignment horizontal="left"/>
    </xf>
    <xf numFmtId="0" fontId="0" fillId="23" borderId="16" xfId="0" applyFill="1" applyBorder="1" applyAlignment="1">
      <alignment horizontal="left"/>
    </xf>
    <xf numFmtId="14" fontId="0" fillId="23" borderId="17" xfId="0" applyNumberFormat="1" applyFill="1" applyBorder="1" applyAlignment="1">
      <alignment horizontal="left"/>
    </xf>
    <xf numFmtId="0" fontId="0" fillId="23" borderId="1" xfId="0" applyFill="1" applyBorder="1" applyAlignment="1">
      <alignment horizontal="left"/>
    </xf>
    <xf numFmtId="167" fontId="0" fillId="23" borderId="1" xfId="0" applyNumberFormat="1" applyFill="1" applyBorder="1" applyAlignment="1">
      <alignment horizontal="left"/>
    </xf>
    <xf numFmtId="14" fontId="0" fillId="23" borderId="1" xfId="0" applyNumberFormat="1" applyFill="1" applyBorder="1" applyAlignment="1">
      <alignment horizontal="left"/>
    </xf>
    <xf numFmtId="0" fontId="0" fillId="23" borderId="19" xfId="0" applyFill="1" applyBorder="1" applyAlignment="1">
      <alignment horizontal="left"/>
    </xf>
    <xf numFmtId="14" fontId="0" fillId="25" borderId="22" xfId="0" applyNumberFormat="1" applyFill="1" applyBorder="1" applyAlignment="1">
      <alignment horizontal="left"/>
    </xf>
    <xf numFmtId="0" fontId="0" fillId="25" borderId="23" xfId="0" applyFill="1" applyBorder="1" applyAlignment="1">
      <alignment horizontal="left"/>
    </xf>
    <xf numFmtId="167" fontId="0" fillId="25" borderId="23" xfId="0" applyNumberFormat="1" applyFill="1" applyBorder="1" applyAlignment="1">
      <alignment horizontal="left"/>
    </xf>
    <xf numFmtId="14" fontId="0" fillId="25" borderId="23" xfId="0" applyNumberFormat="1" applyFill="1" applyBorder="1" applyAlignment="1">
      <alignment horizontal="left"/>
    </xf>
    <xf numFmtId="0" fontId="0" fillId="25" borderId="3" xfId="0" applyFill="1" applyBorder="1" applyAlignment="1">
      <alignment horizontal="left"/>
    </xf>
    <xf numFmtId="14" fontId="0" fillId="17" borderId="22" xfId="0" applyNumberFormat="1" applyFill="1" applyBorder="1" applyAlignment="1">
      <alignment horizontal="left"/>
    </xf>
    <xf numFmtId="0" fontId="0" fillId="17" borderId="23" xfId="0" applyFill="1" applyBorder="1" applyAlignment="1">
      <alignment horizontal="left"/>
    </xf>
    <xf numFmtId="167" fontId="0" fillId="17" borderId="23" xfId="0" applyNumberFormat="1" applyFill="1" applyBorder="1" applyAlignment="1">
      <alignment horizontal="left"/>
    </xf>
    <xf numFmtId="14" fontId="0" fillId="17" borderId="23" xfId="0" applyNumberFormat="1" applyFill="1" applyBorder="1" applyAlignment="1">
      <alignment horizontal="left"/>
    </xf>
    <xf numFmtId="0" fontId="0" fillId="17" borderId="3" xfId="0" applyFill="1" applyBorder="1" applyAlignment="1">
      <alignment horizontal="left"/>
    </xf>
    <xf numFmtId="167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18" borderId="10" xfId="0" applyNumberFormat="1" applyFill="1" applyBorder="1" applyAlignment="1">
      <alignment horizontal="left"/>
    </xf>
    <xf numFmtId="14" fontId="0" fillId="18" borderId="17" xfId="0" applyNumberFormat="1" applyFill="1" applyBorder="1" applyAlignment="1">
      <alignment horizontal="left"/>
    </xf>
    <xf numFmtId="14" fontId="0" fillId="25" borderId="10" xfId="0" applyNumberFormat="1" applyFill="1" applyBorder="1" applyAlignment="1">
      <alignment horizontal="left"/>
    </xf>
    <xf numFmtId="14" fontId="0" fillId="25" borderId="11" xfId="0" applyNumberFormat="1" applyFill="1" applyBorder="1" applyAlignment="1">
      <alignment horizontal="left"/>
    </xf>
    <xf numFmtId="14" fontId="0" fillId="25" borderId="14" xfId="0" applyNumberFormat="1" applyFill="1" applyBorder="1" applyAlignment="1">
      <alignment horizontal="left"/>
    </xf>
    <xf numFmtId="14" fontId="0" fillId="23" borderId="22" xfId="0" applyNumberFormat="1" applyFill="1" applyBorder="1" applyAlignment="1">
      <alignment horizontal="left"/>
    </xf>
    <xf numFmtId="0" fontId="0" fillId="23" borderId="23" xfId="0" applyFill="1" applyBorder="1" applyAlignment="1">
      <alignment horizontal="left"/>
    </xf>
    <xf numFmtId="14" fontId="0" fillId="25" borderId="17" xfId="0" applyNumberFormat="1" applyFill="1" applyBorder="1" applyAlignment="1">
      <alignment horizontal="left"/>
    </xf>
    <xf numFmtId="14" fontId="0" fillId="25" borderId="1" xfId="0" applyNumberFormat="1" applyFill="1" applyBorder="1" applyAlignment="1">
      <alignment horizontal="left"/>
    </xf>
    <xf numFmtId="167" fontId="3" fillId="18" borderId="11" xfId="0" applyNumberFormat="1" applyFont="1" applyFill="1" applyBorder="1" applyAlignment="1">
      <alignment horizontal="left"/>
    </xf>
    <xf numFmtId="14" fontId="3" fillId="18" borderId="11" xfId="0" applyNumberFormat="1" applyFont="1" applyFill="1" applyBorder="1" applyAlignment="1">
      <alignment horizontal="left"/>
    </xf>
    <xf numFmtId="0" fontId="3" fillId="18" borderId="12" xfId="0" applyFont="1" applyFill="1" applyBorder="1" applyAlignment="1">
      <alignment horizontal="left"/>
    </xf>
    <xf numFmtId="0" fontId="3" fillId="18" borderId="13" xfId="0" applyFont="1" applyFill="1" applyBorder="1" applyAlignment="1">
      <alignment horizontal="left"/>
    </xf>
    <xf numFmtId="0" fontId="3" fillId="18" borderId="15" xfId="0" applyFont="1" applyFill="1" applyBorder="1" applyAlignment="1">
      <alignment horizontal="left"/>
    </xf>
    <xf numFmtId="0" fontId="3" fillId="18" borderId="16" xfId="0" applyFont="1" applyFill="1" applyBorder="1" applyAlignment="1">
      <alignment horizontal="left"/>
    </xf>
    <xf numFmtId="14" fontId="10" fillId="16" borderId="0" xfId="0" applyNumberFormat="1" applyFont="1" applyFill="1" applyAlignment="1">
      <alignment vertical="top" wrapText="1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0" fillId="0" borderId="25" xfId="0" applyBorder="1" applyAlignment="1">
      <alignment vertical="top" wrapText="1"/>
    </xf>
    <xf numFmtId="14" fontId="0" fillId="0" borderId="0" xfId="0" applyNumberFormat="1" applyAlignment="1">
      <alignment vertical="top" wrapText="1"/>
    </xf>
    <xf numFmtId="14" fontId="10" fillId="17" borderId="0" xfId="0" applyNumberFormat="1" applyFont="1" applyFill="1"/>
    <xf numFmtId="0" fontId="10" fillId="17" borderId="0" xfId="0" applyFont="1" applyFill="1"/>
    <xf numFmtId="0" fontId="10" fillId="27" borderId="0" xfId="0" applyFont="1" applyFill="1"/>
    <xf numFmtId="0" fontId="10" fillId="27" borderId="0" xfId="0" applyFont="1" applyFill="1" applyAlignment="1">
      <alignment horizontal="center"/>
    </xf>
    <xf numFmtId="0" fontId="10" fillId="16" borderId="0" xfId="0" applyFont="1" applyFill="1"/>
    <xf numFmtId="0" fontId="10" fillId="16" borderId="0" xfId="0" applyFont="1" applyFill="1" applyAlignment="1">
      <alignment horizontal="center"/>
    </xf>
    <xf numFmtId="168" fontId="10" fillId="16" borderId="0" xfId="0" applyNumberFormat="1" applyFont="1" applyFill="1" applyAlignment="1">
      <alignment horizontal="center"/>
    </xf>
    <xf numFmtId="0" fontId="10" fillId="13" borderId="0" xfId="0" applyFont="1" applyFill="1" applyAlignment="1">
      <alignment horizontal="center"/>
    </xf>
    <xf numFmtId="168" fontId="0" fillId="0" borderId="0" xfId="0" applyNumberFormat="1"/>
    <xf numFmtId="14" fontId="0" fillId="0" borderId="26" xfId="0" applyNumberFormat="1" applyBorder="1"/>
    <xf numFmtId="0" fontId="0" fillId="0" borderId="27" xfId="0" applyBorder="1"/>
    <xf numFmtId="14" fontId="0" fillId="0" borderId="27" xfId="0" applyNumberFormat="1" applyBorder="1"/>
    <xf numFmtId="0" fontId="0" fillId="0" borderId="27" xfId="0" applyBorder="1" applyAlignment="1">
      <alignment horizontal="center"/>
    </xf>
    <xf numFmtId="168" fontId="0" fillId="0" borderId="27" xfId="0" applyNumberFormat="1" applyBorder="1"/>
    <xf numFmtId="167" fontId="0" fillId="0" borderId="27" xfId="0" applyNumberFormat="1" applyBorder="1"/>
    <xf numFmtId="16" fontId="0" fillId="0" borderId="27" xfId="0" applyNumberFormat="1" applyBorder="1"/>
    <xf numFmtId="14" fontId="0" fillId="0" borderId="28" xfId="0" applyNumberFormat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horizontal="center"/>
    </xf>
    <xf numFmtId="168" fontId="0" fillId="0" borderId="29" xfId="0" applyNumberFormat="1" applyBorder="1"/>
    <xf numFmtId="167" fontId="0" fillId="0" borderId="29" xfId="0" applyNumberFormat="1" applyBorder="1"/>
    <xf numFmtId="16" fontId="0" fillId="0" borderId="29" xfId="0" applyNumberFormat="1" applyBorder="1"/>
    <xf numFmtId="167" fontId="8" fillId="0" borderId="27" xfId="0" applyNumberFormat="1" applyFont="1" applyBorder="1"/>
    <xf numFmtId="0" fontId="0" fillId="0" borderId="30" xfId="0" applyBorder="1"/>
    <xf numFmtId="14" fontId="0" fillId="0" borderId="31" xfId="0" applyNumberFormat="1" applyBorder="1"/>
    <xf numFmtId="0" fontId="0" fillId="0" borderId="32" xfId="0" applyBorder="1"/>
    <xf numFmtId="0" fontId="2" fillId="6" borderId="35" xfId="0" applyFont="1" applyFill="1" applyBorder="1" applyAlignment="1">
      <alignment horizontal="left" wrapText="1"/>
    </xf>
    <xf numFmtId="14" fontId="2" fillId="4" borderId="36" xfId="0" applyNumberFormat="1" applyFont="1" applyFill="1" applyBorder="1" applyAlignment="1">
      <alignment horizontal="left" wrapText="1"/>
    </xf>
    <xf numFmtId="49" fontId="1" fillId="0" borderId="0" xfId="0" applyNumberFormat="1" applyFont="1" applyAlignment="1">
      <alignment horizontal="left"/>
    </xf>
    <xf numFmtId="0" fontId="6" fillId="0" borderId="0" xfId="0" applyFont="1"/>
    <xf numFmtId="0" fontId="3" fillId="0" borderId="0" xfId="0" applyFont="1" applyAlignment="1">
      <alignment vertical="center"/>
    </xf>
    <xf numFmtId="0" fontId="0" fillId="0" borderId="37" xfId="0" applyBorder="1"/>
    <xf numFmtId="0" fontId="0" fillId="0" borderId="5" xfId="0" applyBorder="1"/>
    <xf numFmtId="0" fontId="3" fillId="0" borderId="8" xfId="0" applyFont="1" applyBorder="1" applyAlignment="1">
      <alignment horizontal="center"/>
    </xf>
    <xf numFmtId="0" fontId="1" fillId="3" borderId="39" xfId="0" applyFont="1" applyFill="1" applyBorder="1" applyAlignment="1">
      <alignment horizontal="left"/>
    </xf>
    <xf numFmtId="167" fontId="1" fillId="3" borderId="40" xfId="0" applyNumberFormat="1" applyFont="1" applyFill="1" applyBorder="1" applyAlignment="1">
      <alignment horizontal="left"/>
    </xf>
    <xf numFmtId="1" fontId="2" fillId="6" borderId="36" xfId="0" applyNumberFormat="1" applyFont="1" applyFill="1" applyBorder="1" applyAlignment="1">
      <alignment horizontal="center" wrapText="1"/>
    </xf>
    <xf numFmtId="0" fontId="2" fillId="6" borderId="36" xfId="0" applyFont="1" applyFill="1" applyBorder="1" applyAlignment="1">
      <alignment horizontal="left" wrapText="1"/>
    </xf>
    <xf numFmtId="14" fontId="2" fillId="6" borderId="36" xfId="0" applyNumberFormat="1" applyFont="1" applyFill="1" applyBorder="1" applyAlignment="1">
      <alignment horizontal="center" wrapText="1"/>
    </xf>
    <xf numFmtId="166" fontId="2" fillId="4" borderId="36" xfId="0" applyNumberFormat="1" applyFont="1" applyFill="1" applyBorder="1" applyAlignment="1">
      <alignment horizontal="left" wrapText="1"/>
    </xf>
    <xf numFmtId="0" fontId="0" fillId="7" borderId="36" xfId="0" applyFill="1" applyBorder="1" applyAlignment="1">
      <alignment horizontal="center" wrapText="1"/>
    </xf>
    <xf numFmtId="0" fontId="0" fillId="2" borderId="36" xfId="0" quotePrefix="1" applyFill="1" applyBorder="1" applyAlignment="1">
      <alignment horizontal="center" wrapText="1"/>
    </xf>
    <xf numFmtId="14" fontId="0" fillId="4" borderId="36" xfId="0" applyNumberFormat="1" applyFill="1" applyBorder="1"/>
    <xf numFmtId="0" fontId="3" fillId="18" borderId="0" xfId="0" applyFont="1" applyFill="1" applyAlignment="1">
      <alignment horizontal="left"/>
    </xf>
    <xf numFmtId="14" fontId="0" fillId="25" borderId="0" xfId="0" applyNumberFormat="1" applyFill="1" applyAlignment="1">
      <alignment horizontal="left"/>
    </xf>
    <xf numFmtId="0" fontId="3" fillId="0" borderId="13" xfId="0" applyFont="1" applyBorder="1" applyAlignment="1">
      <alignment vertical="center"/>
    </xf>
    <xf numFmtId="167" fontId="3" fillId="18" borderId="0" xfId="0" applyNumberFormat="1" applyFont="1" applyFill="1" applyAlignment="1">
      <alignment horizontal="left"/>
    </xf>
    <xf numFmtId="14" fontId="3" fillId="18" borderId="0" xfId="0" applyNumberFormat="1" applyFont="1" applyFill="1" applyAlignment="1">
      <alignment horizontal="left"/>
    </xf>
    <xf numFmtId="0" fontId="3" fillId="0" borderId="16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24" borderId="13" xfId="0" applyFont="1" applyFill="1" applyBorder="1" applyAlignment="1">
      <alignment vertical="center"/>
    </xf>
    <xf numFmtId="0" fontId="3" fillId="24" borderId="19" xfId="0" applyFont="1" applyFill="1" applyBorder="1" applyAlignment="1">
      <alignment vertical="center"/>
    </xf>
    <xf numFmtId="0" fontId="0" fillId="16" borderId="23" xfId="0" applyFill="1" applyBorder="1" applyAlignment="1">
      <alignment horizontal="left"/>
    </xf>
    <xf numFmtId="0" fontId="0" fillId="16" borderId="3" xfId="0" applyFill="1" applyBorder="1" applyAlignment="1">
      <alignment horizontal="left"/>
    </xf>
    <xf numFmtId="0" fontId="0" fillId="8" borderId="23" xfId="0" applyFill="1" applyBorder="1" applyAlignment="1">
      <alignment horizontal="left"/>
    </xf>
    <xf numFmtId="0" fontId="0" fillId="8" borderId="3" xfId="0" applyFill="1" applyBorder="1" applyAlignment="1">
      <alignment horizontal="left"/>
    </xf>
    <xf numFmtId="14" fontId="0" fillId="0" borderId="22" xfId="0" applyNumberFormat="1" applyBorder="1"/>
    <xf numFmtId="0" fontId="0" fillId="0" borderId="23" xfId="0" applyBorder="1"/>
    <xf numFmtId="14" fontId="0" fillId="0" borderId="23" xfId="0" applyNumberFormat="1" applyBorder="1"/>
    <xf numFmtId="0" fontId="0" fillId="0" borderId="23" xfId="0" applyBorder="1" applyAlignment="1">
      <alignment horizontal="center"/>
    </xf>
    <xf numFmtId="168" fontId="0" fillId="0" borderId="41" xfId="0" applyNumberFormat="1" applyBorder="1"/>
    <xf numFmtId="167" fontId="0" fillId="0" borderId="23" xfId="0" applyNumberFormat="1" applyBorder="1"/>
    <xf numFmtId="0" fontId="0" fillId="0" borderId="3" xfId="0" applyBorder="1"/>
    <xf numFmtId="0" fontId="0" fillId="0" borderId="42" xfId="0" applyBorder="1"/>
    <xf numFmtId="168" fontId="0" fillId="0" borderId="42" xfId="0" applyNumberFormat="1" applyBorder="1"/>
    <xf numFmtId="0" fontId="0" fillId="0" borderId="43" xfId="0" applyBorder="1"/>
    <xf numFmtId="14" fontId="0" fillId="0" borderId="10" xfId="0" applyNumberFormat="1" applyBorder="1"/>
    <xf numFmtId="0" fontId="0" fillId="0" borderId="11" xfId="0" applyBorder="1"/>
    <xf numFmtId="14" fontId="0" fillId="0" borderId="11" xfId="0" applyNumberFormat="1" applyBorder="1"/>
    <xf numFmtId="0" fontId="0" fillId="0" borderId="11" xfId="0" applyBorder="1" applyAlignment="1">
      <alignment horizontal="center"/>
    </xf>
    <xf numFmtId="168" fontId="0" fillId="0" borderId="11" xfId="0" applyNumberFormat="1" applyBorder="1"/>
    <xf numFmtId="167" fontId="0" fillId="0" borderId="11" xfId="0" applyNumberFormat="1" applyBorder="1"/>
    <xf numFmtId="0" fontId="0" fillId="0" borderId="13" xfId="0" applyBorder="1"/>
    <xf numFmtId="14" fontId="0" fillId="0" borderId="14" xfId="0" applyNumberFormat="1" applyBorder="1"/>
    <xf numFmtId="0" fontId="0" fillId="0" borderId="16" xfId="0" applyBorder="1"/>
    <xf numFmtId="14" fontId="0" fillId="0" borderId="17" xfId="0" applyNumberFormat="1" applyBorder="1"/>
    <xf numFmtId="0" fontId="0" fillId="0" borderId="1" xfId="0" applyBorder="1"/>
    <xf numFmtId="14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38" xfId="0" applyBorder="1"/>
    <xf numFmtId="168" fontId="0" fillId="0" borderId="1" xfId="0" applyNumberFormat="1" applyBorder="1"/>
    <xf numFmtId="167" fontId="0" fillId="0" borderId="1" xfId="0" applyNumberFormat="1" applyBorder="1"/>
    <xf numFmtId="0" fontId="0" fillId="0" borderId="19" xfId="0" applyBorder="1"/>
    <xf numFmtId="0" fontId="4" fillId="0" borderId="0" xfId="0" applyFont="1" applyAlignment="1">
      <alignment vertical="center"/>
    </xf>
    <xf numFmtId="14" fontId="4" fillId="0" borderId="0" xfId="0" applyNumberFormat="1" applyFont="1"/>
    <xf numFmtId="0" fontId="7" fillId="0" borderId="0" xfId="0" applyFont="1"/>
    <xf numFmtId="14" fontId="0" fillId="21" borderId="11" xfId="0" applyNumberFormat="1" applyFill="1" applyBorder="1" applyAlignment="1">
      <alignment vertical="top" wrapText="1"/>
    </xf>
    <xf numFmtId="0" fontId="3" fillId="21" borderId="13" xfId="0" applyFont="1" applyFill="1" applyBorder="1" applyAlignment="1">
      <alignment vertical="center"/>
    </xf>
    <xf numFmtId="0" fontId="3" fillId="21" borderId="19" xfId="0" applyFont="1" applyFill="1" applyBorder="1" applyAlignment="1">
      <alignment vertical="center"/>
    </xf>
    <xf numFmtId="14" fontId="0" fillId="18" borderId="14" xfId="0" applyNumberFormat="1" applyFill="1" applyBorder="1" applyAlignment="1">
      <alignment horizontal="left"/>
    </xf>
    <xf numFmtId="14" fontId="0" fillId="21" borderId="0" xfId="0" applyNumberFormat="1" applyFill="1" applyAlignment="1">
      <alignment horizontal="left"/>
    </xf>
    <xf numFmtId="14" fontId="0" fillId="21" borderId="0" xfId="0" applyNumberFormat="1" applyFill="1" applyAlignment="1">
      <alignment vertical="top" wrapText="1"/>
    </xf>
    <xf numFmtId="0" fontId="0" fillId="21" borderId="0" xfId="0" applyFill="1" applyAlignment="1">
      <alignment horizontal="left"/>
    </xf>
    <xf numFmtId="167" fontId="0" fillId="21" borderId="0" xfId="0" applyNumberFormat="1" applyFill="1" applyAlignment="1">
      <alignment horizontal="left"/>
    </xf>
    <xf numFmtId="14" fontId="0" fillId="21" borderId="14" xfId="0" applyNumberFormat="1" applyFill="1" applyBorder="1" applyAlignment="1">
      <alignment horizontal="left"/>
    </xf>
    <xf numFmtId="0" fontId="3" fillId="21" borderId="16" xfId="0" applyFont="1" applyFill="1" applyBorder="1" applyAlignment="1">
      <alignment vertical="center"/>
    </xf>
    <xf numFmtId="167" fontId="4" fillId="18" borderId="11" xfId="0" applyNumberFormat="1" applyFont="1" applyFill="1" applyBorder="1" applyAlignment="1">
      <alignment horizontal="left"/>
    </xf>
    <xf numFmtId="167" fontId="4" fillId="18" borderId="0" xfId="0" applyNumberFormat="1" applyFont="1" applyFill="1" applyAlignment="1">
      <alignment horizontal="left"/>
    </xf>
    <xf numFmtId="167" fontId="0" fillId="25" borderId="11" xfId="0" applyNumberFormat="1" applyFill="1" applyBorder="1" applyAlignment="1">
      <alignment horizontal="left"/>
    </xf>
    <xf numFmtId="167" fontId="0" fillId="25" borderId="0" xfId="0" applyNumberFormat="1" applyFill="1" applyAlignment="1">
      <alignment horizontal="left"/>
    </xf>
    <xf numFmtId="167" fontId="0" fillId="25" borderId="1" xfId="0" applyNumberFormat="1" applyFill="1" applyBorder="1" applyAlignment="1">
      <alignment horizontal="left"/>
    </xf>
    <xf numFmtId="167" fontId="0" fillId="23" borderId="23" xfId="0" applyNumberFormat="1" applyFill="1" applyBorder="1" applyAlignment="1">
      <alignment horizontal="left"/>
    </xf>
    <xf numFmtId="0" fontId="0" fillId="21" borderId="15" xfId="0" applyFill="1" applyBorder="1" applyAlignment="1">
      <alignment horizontal="left"/>
    </xf>
    <xf numFmtId="0" fontId="0" fillId="21" borderId="11" xfId="0" applyFill="1" applyBorder="1" applyAlignment="1">
      <alignment horizontal="left" vertical="top" wrapText="1"/>
    </xf>
    <xf numFmtId="0" fontId="0" fillId="21" borderId="0" xfId="0" applyFill="1" applyAlignment="1">
      <alignment horizontal="left" vertical="top" wrapText="1"/>
    </xf>
    <xf numFmtId="167" fontId="4" fillId="4" borderId="0" xfId="0" applyNumberFormat="1" applyFont="1" applyFill="1" applyAlignment="1">
      <alignment horizontal="right"/>
    </xf>
    <xf numFmtId="0" fontId="0" fillId="13" borderId="11" xfId="0" applyFill="1" applyBorder="1" applyAlignment="1">
      <alignment horizontal="left" vertical="center" wrapText="1"/>
    </xf>
    <xf numFmtId="14" fontId="3" fillId="13" borderId="13" xfId="0" applyNumberFormat="1" applyFont="1" applyFill="1" applyBorder="1" applyAlignment="1">
      <alignment horizontal="left" vertical="center"/>
    </xf>
    <xf numFmtId="14" fontId="0" fillId="13" borderId="10" xfId="0" applyNumberFormat="1" applyFill="1" applyBorder="1" applyAlignment="1">
      <alignment horizontal="left" vertical="center" wrapText="1"/>
    </xf>
    <xf numFmtId="14" fontId="0" fillId="13" borderId="11" xfId="0" applyNumberFormat="1" applyFill="1" applyBorder="1" applyAlignment="1">
      <alignment horizontal="left" vertical="center" wrapText="1"/>
    </xf>
    <xf numFmtId="167" fontId="0" fillId="13" borderId="11" xfId="0" applyNumberFormat="1" applyFill="1" applyBorder="1" applyAlignment="1">
      <alignment horizontal="left" vertical="center" wrapText="1"/>
    </xf>
    <xf numFmtId="0" fontId="13" fillId="13" borderId="11" xfId="0" applyFont="1" applyFill="1" applyBorder="1" applyAlignment="1">
      <alignment horizontal="left" vertical="center"/>
    </xf>
    <xf numFmtId="0" fontId="3" fillId="13" borderId="11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167" fontId="9" fillId="9" borderId="0" xfId="0" applyNumberFormat="1" applyFont="1" applyFill="1" applyAlignment="1">
      <alignment vertical="top" wrapText="1"/>
    </xf>
    <xf numFmtId="167" fontId="0" fillId="21" borderId="0" xfId="0" applyNumberFormat="1" applyFill="1" applyAlignment="1">
      <alignment vertical="top" wrapText="1"/>
    </xf>
    <xf numFmtId="167" fontId="0" fillId="0" borderId="0" xfId="0" applyNumberFormat="1" applyAlignment="1">
      <alignment vertical="top" wrapText="1"/>
    </xf>
    <xf numFmtId="14" fontId="9" fillId="9" borderId="0" xfId="0" applyNumberFormat="1" applyFont="1" applyFill="1" applyAlignment="1">
      <alignment vertical="top" wrapText="1"/>
    </xf>
    <xf numFmtId="14" fontId="4" fillId="14" borderId="1" xfId="0" applyNumberFormat="1" applyFont="1" applyFill="1" applyBorder="1" applyAlignment="1">
      <alignment horizontal="left"/>
    </xf>
    <xf numFmtId="14" fontId="4" fillId="18" borderId="11" xfId="0" applyNumberFormat="1" applyFont="1" applyFill="1" applyBorder="1" applyAlignment="1">
      <alignment horizontal="left"/>
    </xf>
    <xf numFmtId="14" fontId="4" fillId="18" borderId="0" xfId="0" applyNumberFormat="1" applyFont="1" applyFill="1" applyAlignment="1">
      <alignment horizontal="left"/>
    </xf>
    <xf numFmtId="14" fontId="3" fillId="20" borderId="0" xfId="0" applyNumberFormat="1" applyFont="1" applyFill="1" applyAlignment="1">
      <alignment horizontal="left"/>
    </xf>
    <xf numFmtId="14" fontId="3" fillId="20" borderId="1" xfId="0" applyNumberFormat="1" applyFont="1" applyFill="1" applyBorder="1" applyAlignment="1">
      <alignment horizontal="left"/>
    </xf>
    <xf numFmtId="14" fontId="0" fillId="23" borderId="23" xfId="0" applyNumberFormat="1" applyFill="1" applyBorder="1" applyAlignment="1">
      <alignment horizontal="left"/>
    </xf>
    <xf numFmtId="167" fontId="0" fillId="5" borderId="0" xfId="0" applyNumberFormat="1" applyFill="1" applyAlignment="1">
      <alignment horizontal="left" vertical="center"/>
    </xf>
    <xf numFmtId="0" fontId="0" fillId="5" borderId="11" xfId="0" applyFill="1" applyBorder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14" fontId="3" fillId="13" borderId="14" xfId="0" applyNumberFormat="1" applyFont="1" applyFill="1" applyBorder="1" applyAlignment="1">
      <alignment horizontal="left" vertical="center"/>
    </xf>
    <xf numFmtId="14" fontId="0" fillId="13" borderId="0" xfId="0" applyNumberFormat="1" applyFill="1" applyAlignment="1">
      <alignment horizontal="left" vertical="center" wrapText="1"/>
    </xf>
    <xf numFmtId="0" fontId="0" fillId="13" borderId="0" xfId="0" applyFill="1" applyAlignment="1">
      <alignment horizontal="left" vertical="center" wrapText="1"/>
    </xf>
    <xf numFmtId="0" fontId="3" fillId="13" borderId="0" xfId="0" applyFont="1" applyFill="1" applyAlignment="1">
      <alignment horizontal="left" vertical="center"/>
    </xf>
    <xf numFmtId="167" fontId="3" fillId="13" borderId="0" xfId="0" applyNumberFormat="1" applyFont="1" applyFill="1" applyAlignment="1">
      <alignment horizontal="left" vertical="center"/>
    </xf>
    <xf numFmtId="14" fontId="3" fillId="13" borderId="0" xfId="0" applyNumberFormat="1" applyFont="1" applyFill="1" applyAlignment="1">
      <alignment horizontal="left" vertical="center"/>
    </xf>
    <xf numFmtId="14" fontId="3" fillId="13" borderId="16" xfId="0" applyNumberFormat="1" applyFont="1" applyFill="1" applyBorder="1" applyAlignment="1">
      <alignment horizontal="left" vertical="center"/>
    </xf>
    <xf numFmtId="14" fontId="0" fillId="5" borderId="0" xfId="0" applyNumberFormat="1" applyFill="1" applyAlignment="1">
      <alignment horizontal="left" vertical="center" wrapText="1"/>
    </xf>
    <xf numFmtId="0" fontId="0" fillId="5" borderId="0" xfId="0" applyFill="1" applyAlignment="1">
      <alignment horizontal="left" vertical="center" wrapText="1"/>
    </xf>
    <xf numFmtId="167" fontId="0" fillId="5" borderId="0" xfId="0" applyNumberFormat="1" applyFill="1" applyAlignment="1">
      <alignment horizontal="left" vertical="center" wrapText="1"/>
    </xf>
    <xf numFmtId="0" fontId="0" fillId="5" borderId="0" xfId="0" applyFill="1" applyAlignment="1">
      <alignment horizontal="left" vertical="center"/>
    </xf>
    <xf numFmtId="14" fontId="0" fillId="5" borderId="10" xfId="0" applyNumberFormat="1" applyFill="1" applyBorder="1" applyAlignment="1">
      <alignment horizontal="left" vertical="center" wrapText="1"/>
    </xf>
    <xf numFmtId="14" fontId="0" fillId="5" borderId="11" xfId="0" applyNumberFormat="1" applyFill="1" applyBorder="1" applyAlignment="1">
      <alignment horizontal="left" vertical="center" wrapText="1"/>
    </xf>
    <xf numFmtId="0" fontId="0" fillId="5" borderId="11" xfId="0" applyFill="1" applyBorder="1" applyAlignment="1">
      <alignment horizontal="left" vertical="center" wrapText="1"/>
    </xf>
    <xf numFmtId="167" fontId="0" fillId="5" borderId="11" xfId="0" applyNumberFormat="1" applyFill="1" applyBorder="1" applyAlignment="1">
      <alignment horizontal="left" vertical="center" wrapText="1"/>
    </xf>
    <xf numFmtId="167" fontId="0" fillId="5" borderId="11" xfId="0" applyNumberFormat="1" applyFill="1" applyBorder="1" applyAlignment="1">
      <alignment horizontal="left" vertical="center"/>
    </xf>
    <xf numFmtId="0" fontId="3" fillId="5" borderId="11" xfId="0" applyFont="1" applyFill="1" applyBorder="1" applyAlignment="1">
      <alignment horizontal="left" vertical="center"/>
    </xf>
    <xf numFmtId="0" fontId="0" fillId="5" borderId="13" xfId="0" applyFill="1" applyBorder="1" applyAlignment="1">
      <alignment horizontal="left" vertical="center" wrapText="1"/>
    </xf>
    <xf numFmtId="14" fontId="0" fillId="5" borderId="14" xfId="0" applyNumberFormat="1" applyFill="1" applyBorder="1" applyAlignment="1">
      <alignment horizontal="left" vertical="center" wrapText="1"/>
    </xf>
    <xf numFmtId="14" fontId="0" fillId="5" borderId="16" xfId="0" applyNumberFormat="1" applyFill="1" applyBorder="1" applyAlignment="1">
      <alignment horizontal="left" vertical="center"/>
    </xf>
    <xf numFmtId="14" fontId="0" fillId="7" borderId="11" xfId="0" applyNumberFormat="1" applyFill="1" applyBorder="1" applyAlignment="1">
      <alignment horizontal="left" vertical="center" wrapText="1"/>
    </xf>
    <xf numFmtId="14" fontId="0" fillId="7" borderId="0" xfId="0" applyNumberFormat="1" applyFill="1" applyAlignment="1">
      <alignment horizontal="left" vertical="center" wrapText="1"/>
    </xf>
    <xf numFmtId="0" fontId="5" fillId="4" borderId="0" xfId="0" applyFont="1" applyFill="1" applyAlignment="1">
      <alignment horizontal="left"/>
    </xf>
    <xf numFmtId="14" fontId="7" fillId="28" borderId="26" xfId="0" applyNumberFormat="1" applyFont="1" applyFill="1" applyBorder="1" applyAlignment="1">
      <alignment horizontal="left"/>
    </xf>
    <xf numFmtId="14" fontId="7" fillId="28" borderId="27" xfId="0" applyNumberFormat="1" applyFont="1" applyFill="1" applyBorder="1" applyAlignment="1">
      <alignment vertical="top" wrapText="1"/>
    </xf>
    <xf numFmtId="0" fontId="7" fillId="28" borderId="27" xfId="0" applyFont="1" applyFill="1" applyBorder="1" applyAlignment="1">
      <alignment horizontal="left"/>
    </xf>
    <xf numFmtId="167" fontId="7" fillId="28" borderId="27" xfId="0" applyNumberFormat="1" applyFont="1" applyFill="1" applyBorder="1" applyAlignment="1">
      <alignment horizontal="left"/>
    </xf>
    <xf numFmtId="14" fontId="7" fillId="28" borderId="30" xfId="0" applyNumberFormat="1" applyFont="1" applyFill="1" applyBorder="1" applyAlignment="1">
      <alignment horizontal="left"/>
    </xf>
    <xf numFmtId="14" fontId="7" fillId="28" borderId="31" xfId="0" applyNumberFormat="1" applyFont="1" applyFill="1" applyBorder="1" applyAlignment="1">
      <alignment horizontal="left"/>
    </xf>
    <xf numFmtId="14" fontId="7" fillId="28" borderId="0" xfId="0" applyNumberFormat="1" applyFont="1" applyFill="1" applyAlignment="1">
      <alignment vertical="top" wrapText="1"/>
    </xf>
    <xf numFmtId="0" fontId="7" fillId="28" borderId="0" xfId="0" applyFont="1" applyFill="1" applyAlignment="1">
      <alignment horizontal="left"/>
    </xf>
    <xf numFmtId="167" fontId="7" fillId="28" borderId="0" xfId="0" applyNumberFormat="1" applyFont="1" applyFill="1" applyAlignment="1">
      <alignment horizontal="left"/>
    </xf>
    <xf numFmtId="167" fontId="7" fillId="28" borderId="0" xfId="0" applyNumberFormat="1" applyFont="1" applyFill="1" applyAlignment="1">
      <alignment vertical="top" wrapText="1"/>
    </xf>
    <xf numFmtId="14" fontId="7" fillId="28" borderId="32" xfId="0" applyNumberFormat="1" applyFont="1" applyFill="1" applyBorder="1" applyAlignment="1">
      <alignment horizontal="left"/>
    </xf>
    <xf numFmtId="0" fontId="0" fillId="0" borderId="45" xfId="0" applyBorder="1"/>
    <xf numFmtId="0" fontId="0" fillId="0" borderId="46" xfId="0" applyBorder="1"/>
    <xf numFmtId="14" fontId="10" fillId="27" borderId="0" xfId="0" applyNumberFormat="1" applyFont="1" applyFill="1"/>
    <xf numFmtId="0" fontId="1" fillId="0" borderId="0" xfId="0" applyFont="1" applyAlignment="1">
      <alignment horizontal="right"/>
    </xf>
    <xf numFmtId="167" fontId="0" fillId="0" borderId="42" xfId="0" applyNumberFormat="1" applyBorder="1"/>
    <xf numFmtId="167" fontId="0" fillId="0" borderId="44" xfId="0" applyNumberFormat="1" applyBorder="1"/>
    <xf numFmtId="167" fontId="0" fillId="0" borderId="34" xfId="0" applyNumberFormat="1" applyBorder="1"/>
    <xf numFmtId="167" fontId="0" fillId="0" borderId="36" xfId="0" applyNumberFormat="1" applyBorder="1"/>
    <xf numFmtId="167" fontId="0" fillId="0" borderId="35" xfId="0" applyNumberFormat="1" applyBorder="1"/>
    <xf numFmtId="167" fontId="0" fillId="0" borderId="49" xfId="0" applyNumberFormat="1" applyBorder="1"/>
    <xf numFmtId="167" fontId="0" fillId="0" borderId="50" xfId="0" applyNumberFormat="1" applyBorder="1"/>
    <xf numFmtId="0" fontId="10" fillId="0" borderId="2" xfId="0" applyFont="1" applyBorder="1"/>
    <xf numFmtId="0" fontId="10" fillId="0" borderId="48" xfId="0" applyFont="1" applyBorder="1"/>
    <xf numFmtId="0" fontId="10" fillId="0" borderId="36" xfId="0" applyFont="1" applyBorder="1"/>
    <xf numFmtId="0" fontId="10" fillId="0" borderId="35" xfId="0" applyFont="1" applyBorder="1"/>
    <xf numFmtId="0" fontId="10" fillId="0" borderId="51" xfId="0" applyFont="1" applyBorder="1"/>
    <xf numFmtId="0" fontId="10" fillId="0" borderId="52" xfId="0" applyFont="1" applyBorder="1"/>
    <xf numFmtId="0" fontId="10" fillId="0" borderId="53" xfId="0" applyFont="1" applyBorder="1"/>
    <xf numFmtId="0" fontId="10" fillId="0" borderId="44" xfId="0" applyFont="1" applyBorder="1"/>
    <xf numFmtId="0" fontId="10" fillId="0" borderId="47" xfId="0" applyFont="1" applyBorder="1"/>
    <xf numFmtId="167" fontId="1" fillId="3" borderId="37" xfId="0" applyNumberFormat="1" applyFont="1" applyFill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/>
    </xf>
    <xf numFmtId="0" fontId="1" fillId="3" borderId="37" xfId="0" applyFont="1" applyFill="1" applyBorder="1" applyAlignment="1">
      <alignment horizontal="left" vertical="center" wrapText="1"/>
    </xf>
    <xf numFmtId="49" fontId="1" fillId="3" borderId="37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vertical="center" wrapText="1"/>
    </xf>
    <xf numFmtId="0" fontId="0" fillId="0" borderId="37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7" fontId="3" fillId="0" borderId="8" xfId="0" applyNumberFormat="1" applyFont="1" applyBorder="1" applyAlignment="1">
      <alignment horizontal="left" vertical="center"/>
    </xf>
    <xf numFmtId="167" fontId="0" fillId="0" borderId="0" xfId="0" applyNumberFormat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14" fontId="3" fillId="0" borderId="0" xfId="0" applyNumberFormat="1" applyFont="1" applyAlignment="1">
      <alignment horizontal="left" vertical="center"/>
    </xf>
    <xf numFmtId="14" fontId="0" fillId="20" borderId="10" xfId="0" applyNumberFormat="1" applyFill="1" applyBorder="1" applyAlignment="1">
      <alignment horizontal="left"/>
    </xf>
    <xf numFmtId="14" fontId="0" fillId="20" borderId="11" xfId="0" applyNumberFormat="1" applyFill="1" applyBorder="1" applyAlignment="1">
      <alignment vertical="top" wrapText="1"/>
    </xf>
    <xf numFmtId="14" fontId="0" fillId="20" borderId="13" xfId="0" applyNumberFormat="1" applyFill="1" applyBorder="1" applyAlignment="1">
      <alignment horizontal="left"/>
    </xf>
    <xf numFmtId="14" fontId="0" fillId="20" borderId="0" xfId="0" applyNumberFormat="1" applyFill="1" applyAlignment="1">
      <alignment vertical="top" wrapText="1"/>
    </xf>
    <xf numFmtId="167" fontId="0" fillId="20" borderId="0" xfId="0" applyNumberFormat="1" applyFill="1" applyAlignment="1">
      <alignment vertical="top" wrapText="1"/>
    </xf>
    <xf numFmtId="14" fontId="0" fillId="20" borderId="16" xfId="0" applyNumberFormat="1" applyFill="1" applyBorder="1" applyAlignment="1">
      <alignment horizontal="left"/>
    </xf>
    <xf numFmtId="14" fontId="0" fillId="20" borderId="1" xfId="0" applyNumberFormat="1" applyFill="1" applyBorder="1" applyAlignment="1">
      <alignment vertical="top" wrapText="1"/>
    </xf>
    <xf numFmtId="167" fontId="0" fillId="20" borderId="1" xfId="0" applyNumberFormat="1" applyFill="1" applyBorder="1" applyAlignment="1">
      <alignment vertical="top" wrapText="1"/>
    </xf>
    <xf numFmtId="14" fontId="0" fillId="20" borderId="19" xfId="0" applyNumberFormat="1" applyFill="1" applyBorder="1" applyAlignment="1">
      <alignment horizontal="left"/>
    </xf>
    <xf numFmtId="14" fontId="3" fillId="23" borderId="11" xfId="0" applyNumberFormat="1" applyFont="1" applyFill="1" applyBorder="1" applyAlignment="1">
      <alignment vertical="top" wrapText="1"/>
    </xf>
    <xf numFmtId="0" fontId="3" fillId="23" borderId="11" xfId="0" applyFont="1" applyFill="1" applyBorder="1" applyAlignment="1">
      <alignment horizontal="left"/>
    </xf>
    <xf numFmtId="167" fontId="3" fillId="23" borderId="11" xfId="0" applyNumberFormat="1" applyFont="1" applyFill="1" applyBorder="1" applyAlignment="1">
      <alignment horizontal="left"/>
    </xf>
    <xf numFmtId="14" fontId="3" fillId="23" borderId="14" xfId="0" applyNumberFormat="1" applyFont="1" applyFill="1" applyBorder="1" applyAlignment="1">
      <alignment horizontal="left"/>
    </xf>
    <xf numFmtId="14" fontId="3" fillId="23" borderId="0" xfId="0" applyNumberFormat="1" applyFont="1" applyFill="1" applyAlignment="1">
      <alignment vertical="top" wrapText="1"/>
    </xf>
    <xf numFmtId="0" fontId="3" fillId="23" borderId="0" xfId="0" applyFont="1" applyFill="1" applyAlignment="1">
      <alignment horizontal="left"/>
    </xf>
    <xf numFmtId="167" fontId="3" fillId="23" borderId="0" xfId="0" applyNumberFormat="1" applyFont="1" applyFill="1" applyAlignment="1">
      <alignment horizontal="left"/>
    </xf>
    <xf numFmtId="167" fontId="3" fillId="23" borderId="0" xfId="0" applyNumberFormat="1" applyFont="1" applyFill="1" applyAlignment="1">
      <alignment vertical="top" wrapText="1"/>
    </xf>
    <xf numFmtId="14" fontId="3" fillId="23" borderId="17" xfId="0" applyNumberFormat="1" applyFont="1" applyFill="1" applyBorder="1" applyAlignment="1">
      <alignment horizontal="left"/>
    </xf>
    <xf numFmtId="14" fontId="3" fillId="23" borderId="1" xfId="0" applyNumberFormat="1" applyFont="1" applyFill="1" applyBorder="1" applyAlignment="1">
      <alignment vertical="top" wrapText="1"/>
    </xf>
    <xf numFmtId="0" fontId="3" fillId="23" borderId="1" xfId="0" applyFont="1" applyFill="1" applyBorder="1" applyAlignment="1">
      <alignment horizontal="left"/>
    </xf>
    <xf numFmtId="167" fontId="3" fillId="23" borderId="1" xfId="0" applyNumberFormat="1" applyFont="1" applyFill="1" applyBorder="1" applyAlignment="1">
      <alignment horizontal="left"/>
    </xf>
    <xf numFmtId="167" fontId="3" fillId="23" borderId="1" xfId="0" applyNumberFormat="1" applyFont="1" applyFill="1" applyBorder="1" applyAlignment="1">
      <alignment vertical="top" wrapText="1"/>
    </xf>
    <xf numFmtId="0" fontId="7" fillId="0" borderId="54" xfId="0" applyFont="1" applyBorder="1"/>
    <xf numFmtId="0" fontId="0" fillId="0" borderId="55" xfId="0" applyBorder="1"/>
    <xf numFmtId="0" fontId="0" fillId="0" borderId="36" xfId="0" applyBorder="1"/>
    <xf numFmtId="168" fontId="0" fillId="0" borderId="23" xfId="0" applyNumberFormat="1" applyBorder="1"/>
    <xf numFmtId="0" fontId="0" fillId="0" borderId="44" xfId="0" applyBorder="1"/>
    <xf numFmtId="14" fontId="3" fillId="23" borderId="11" xfId="0" applyNumberFormat="1" applyFont="1" applyFill="1" applyBorder="1" applyAlignment="1">
      <alignment horizontal="left"/>
    </xf>
    <xf numFmtId="14" fontId="3" fillId="23" borderId="0" xfId="0" applyNumberFormat="1" applyFont="1" applyFill="1" applyAlignment="1">
      <alignment horizontal="left"/>
    </xf>
    <xf numFmtId="14" fontId="3" fillId="23" borderId="1" xfId="0" applyNumberFormat="1" applyFont="1" applyFill="1" applyBorder="1" applyAlignment="1">
      <alignment horizontal="left"/>
    </xf>
    <xf numFmtId="0" fontId="3" fillId="21" borderId="12" xfId="0" applyFont="1" applyFill="1" applyBorder="1" applyAlignment="1">
      <alignment vertical="center"/>
    </xf>
    <xf numFmtId="0" fontId="3" fillId="21" borderId="15" xfId="0" applyFont="1" applyFill="1" applyBorder="1" applyAlignment="1">
      <alignment vertical="center"/>
    </xf>
    <xf numFmtId="0" fontId="3" fillId="21" borderId="18" xfId="0" applyFont="1" applyFill="1" applyBorder="1" applyAlignment="1">
      <alignment vertical="center"/>
    </xf>
    <xf numFmtId="14" fontId="4" fillId="0" borderId="54" xfId="0" applyNumberFormat="1" applyFont="1" applyBorder="1" applyAlignment="1">
      <alignment horizontal="left"/>
    </xf>
    <xf numFmtId="0" fontId="4" fillId="0" borderId="54" xfId="0" applyFont="1" applyBorder="1" applyAlignment="1">
      <alignment horizontal="center"/>
    </xf>
    <xf numFmtId="14" fontId="4" fillId="0" borderId="54" xfId="0" applyNumberFormat="1" applyFont="1" applyBorder="1" applyAlignment="1">
      <alignment horizontal="center"/>
    </xf>
    <xf numFmtId="0" fontId="5" fillId="0" borderId="54" xfId="0" applyFont="1" applyBorder="1" applyAlignment="1">
      <alignment horizontal="left"/>
    </xf>
    <xf numFmtId="0" fontId="4" fillId="0" borderId="54" xfId="0" applyFont="1" applyBorder="1"/>
    <xf numFmtId="167" fontId="4" fillId="0" borderId="54" xfId="0" applyNumberFormat="1" applyFont="1" applyBorder="1" applyAlignment="1">
      <alignment horizontal="right"/>
    </xf>
    <xf numFmtId="0" fontId="4" fillId="0" borderId="54" xfId="0" applyFont="1" applyBorder="1" applyAlignment="1">
      <alignment vertical="center"/>
    </xf>
    <xf numFmtId="14" fontId="4" fillId="0" borderId="54" xfId="0" applyNumberFormat="1" applyFont="1" applyBorder="1"/>
    <xf numFmtId="0" fontId="7" fillId="5" borderId="0" xfId="0" applyFont="1" applyFill="1" applyAlignment="1">
      <alignment horizontal="left"/>
    </xf>
    <xf numFmtId="167" fontId="7" fillId="5" borderId="0" xfId="0" applyNumberFormat="1" applyFont="1" applyFill="1" applyAlignment="1">
      <alignment horizontal="left"/>
    </xf>
    <xf numFmtId="167" fontId="7" fillId="5" borderId="0" xfId="0" applyNumberFormat="1" applyFont="1" applyFill="1" applyAlignment="1">
      <alignment vertical="top" wrapText="1"/>
    </xf>
    <xf numFmtId="0" fontId="7" fillId="5" borderId="11" xfId="0" applyFont="1" applyFill="1" applyBorder="1" applyAlignment="1">
      <alignment horizontal="left"/>
    </xf>
    <xf numFmtId="167" fontId="7" fillId="5" borderId="11" xfId="0" applyNumberFormat="1" applyFont="1" applyFill="1" applyBorder="1" applyAlignment="1">
      <alignment horizontal="left"/>
    </xf>
    <xf numFmtId="167" fontId="7" fillId="5" borderId="11" xfId="0" applyNumberFormat="1" applyFont="1" applyFill="1" applyBorder="1" applyAlignment="1">
      <alignment vertical="top" wrapText="1"/>
    </xf>
    <xf numFmtId="0" fontId="0" fillId="5" borderId="0" xfId="0" applyFill="1" applyAlignment="1">
      <alignment horizontal="left"/>
    </xf>
    <xf numFmtId="0" fontId="7" fillId="5" borderId="1" xfId="0" applyFont="1" applyFill="1" applyBorder="1" applyAlignment="1">
      <alignment horizontal="left"/>
    </xf>
    <xf numFmtId="167" fontId="7" fillId="5" borderId="1" xfId="0" applyNumberFormat="1" applyFont="1" applyFill="1" applyBorder="1" applyAlignment="1">
      <alignment horizontal="left"/>
    </xf>
    <xf numFmtId="167" fontId="7" fillId="5" borderId="1" xfId="0" applyNumberFormat="1" applyFont="1" applyFill="1" applyBorder="1" applyAlignment="1">
      <alignment vertical="top" wrapText="1"/>
    </xf>
    <xf numFmtId="14" fontId="7" fillId="5" borderId="0" xfId="0" applyNumberFormat="1" applyFont="1" applyFill="1" applyAlignment="1">
      <alignment vertical="top" wrapText="1"/>
    </xf>
    <xf numFmtId="14" fontId="7" fillId="5" borderId="10" xfId="0" applyNumberFormat="1" applyFont="1" applyFill="1" applyBorder="1" applyAlignment="1">
      <alignment horizontal="left"/>
    </xf>
    <xf numFmtId="14" fontId="7" fillId="5" borderId="11" xfId="0" applyNumberFormat="1" applyFont="1" applyFill="1" applyBorder="1" applyAlignment="1">
      <alignment vertical="top" wrapText="1"/>
    </xf>
    <xf numFmtId="14" fontId="7" fillId="5" borderId="14" xfId="0" applyNumberFormat="1" applyFont="1" applyFill="1" applyBorder="1" applyAlignment="1">
      <alignment horizontal="left"/>
    </xf>
    <xf numFmtId="14" fontId="7" fillId="5" borderId="17" xfId="0" applyNumberFormat="1" applyFont="1" applyFill="1" applyBorder="1" applyAlignment="1">
      <alignment horizontal="left"/>
    </xf>
    <xf numFmtId="14" fontId="7" fillId="5" borderId="1" xfId="0" applyNumberFormat="1" applyFont="1" applyFill="1" applyBorder="1" applyAlignment="1">
      <alignment vertical="top" wrapText="1"/>
    </xf>
    <xf numFmtId="14" fontId="0" fillId="23" borderId="0" xfId="0" applyNumberFormat="1" applyFill="1" applyAlignment="1">
      <alignment vertical="top" wrapText="1"/>
    </xf>
    <xf numFmtId="167" fontId="0" fillId="23" borderId="0" xfId="0" applyNumberFormat="1" applyFill="1" applyAlignment="1">
      <alignment vertical="top" wrapText="1"/>
    </xf>
    <xf numFmtId="0" fontId="0" fillId="7" borderId="0" xfId="0" applyFill="1" applyAlignment="1">
      <alignment horizontal="left"/>
    </xf>
    <xf numFmtId="0" fontId="3" fillId="5" borderId="13" xfId="0" applyFont="1" applyFill="1" applyBorder="1" applyAlignment="1">
      <alignment vertical="center"/>
    </xf>
    <xf numFmtId="0" fontId="3" fillId="5" borderId="16" xfId="0" applyFont="1" applyFill="1" applyBorder="1" applyAlignment="1">
      <alignment vertical="center"/>
    </xf>
    <xf numFmtId="0" fontId="3" fillId="5" borderId="19" xfId="0" applyFont="1" applyFill="1" applyBorder="1" applyAlignment="1">
      <alignment vertical="center"/>
    </xf>
    <xf numFmtId="0" fontId="7" fillId="26" borderId="0" xfId="0" applyFont="1" applyFill="1" applyAlignment="1">
      <alignment horizontal="left"/>
    </xf>
    <xf numFmtId="14" fontId="7" fillId="26" borderId="0" xfId="0" applyNumberFormat="1" applyFont="1" applyFill="1" applyAlignment="1">
      <alignment vertical="top" wrapText="1"/>
    </xf>
    <xf numFmtId="0" fontId="7" fillId="26" borderId="11" xfId="0" applyFont="1" applyFill="1" applyBorder="1" applyAlignment="1">
      <alignment horizontal="left"/>
    </xf>
    <xf numFmtId="14" fontId="7" fillId="26" borderId="11" xfId="0" applyNumberFormat="1" applyFont="1" applyFill="1" applyBorder="1" applyAlignment="1">
      <alignment vertical="top" wrapText="1"/>
    </xf>
    <xf numFmtId="14" fontId="0" fillId="5" borderId="13" xfId="0" applyNumberFormat="1" applyFill="1" applyBorder="1" applyAlignment="1">
      <alignment horizontal="left"/>
    </xf>
    <xf numFmtId="14" fontId="0" fillId="5" borderId="16" xfId="0" applyNumberFormat="1" applyFill="1" applyBorder="1" applyAlignment="1">
      <alignment horizontal="left"/>
    </xf>
    <xf numFmtId="0" fontId="7" fillId="26" borderId="1" xfId="0" applyFont="1" applyFill="1" applyBorder="1" applyAlignment="1">
      <alignment horizontal="left"/>
    </xf>
    <xf numFmtId="14" fontId="7" fillId="26" borderId="1" xfId="0" applyNumberFormat="1" applyFont="1" applyFill="1" applyBorder="1" applyAlignment="1">
      <alignment vertical="top" wrapText="1"/>
    </xf>
    <xf numFmtId="14" fontId="0" fillId="5" borderId="19" xfId="0" applyNumberFormat="1" applyFill="1" applyBorder="1" applyAlignment="1">
      <alignment horizontal="left"/>
    </xf>
    <xf numFmtId="0" fontId="0" fillId="29" borderId="11" xfId="0" applyFill="1" applyBorder="1" applyAlignment="1">
      <alignment horizontal="left"/>
    </xf>
    <xf numFmtId="0" fontId="0" fillId="29" borderId="1" xfId="0" applyFill="1" applyBorder="1" applyAlignment="1">
      <alignment horizontal="left"/>
    </xf>
    <xf numFmtId="0" fontId="14" fillId="0" borderId="0" xfId="0" applyFont="1" applyAlignment="1">
      <alignment vertical="center" wrapText="1"/>
    </xf>
    <xf numFmtId="14" fontId="4" fillId="0" borderId="1" xfId="0" applyNumberFormat="1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14" fontId="4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left"/>
    </xf>
    <xf numFmtId="0" fontId="4" fillId="0" borderId="1" xfId="0" applyFont="1" applyBorder="1"/>
    <xf numFmtId="167" fontId="4" fillId="0" borderId="1" xfId="0" applyNumberFormat="1" applyFont="1" applyBorder="1" applyAlignment="1">
      <alignment horizontal="right"/>
    </xf>
    <xf numFmtId="0" fontId="4" fillId="0" borderId="1" xfId="0" applyFont="1" applyBorder="1" applyAlignment="1">
      <alignment vertical="center"/>
    </xf>
    <xf numFmtId="14" fontId="4" fillId="0" borderId="1" xfId="0" applyNumberFormat="1" applyFont="1" applyBorder="1"/>
    <xf numFmtId="14" fontId="7" fillId="21" borderId="26" xfId="0" applyNumberFormat="1" applyFont="1" applyFill="1" applyBorder="1" applyAlignment="1">
      <alignment horizontal="left"/>
    </xf>
    <xf numFmtId="14" fontId="7" fillId="21" borderId="27" xfId="0" applyNumberFormat="1" applyFont="1" applyFill="1" applyBorder="1" applyAlignment="1">
      <alignment vertical="top" wrapText="1"/>
    </xf>
    <xf numFmtId="0" fontId="7" fillId="21" borderId="27" xfId="0" applyFont="1" applyFill="1" applyBorder="1" applyAlignment="1">
      <alignment horizontal="left"/>
    </xf>
    <xf numFmtId="167" fontId="7" fillId="21" borderId="27" xfId="0" applyNumberFormat="1" applyFont="1" applyFill="1" applyBorder="1" applyAlignment="1">
      <alignment horizontal="left"/>
    </xf>
    <xf numFmtId="167" fontId="7" fillId="21" borderId="11" xfId="0" applyNumberFormat="1" applyFont="1" applyFill="1" applyBorder="1" applyAlignment="1">
      <alignment vertical="top" wrapText="1"/>
    </xf>
    <xf numFmtId="14" fontId="7" fillId="21" borderId="31" xfId="0" applyNumberFormat="1" applyFont="1" applyFill="1" applyBorder="1" applyAlignment="1">
      <alignment horizontal="left"/>
    </xf>
    <xf numFmtId="14" fontId="7" fillId="21" borderId="0" xfId="0" applyNumberFormat="1" applyFont="1" applyFill="1" applyAlignment="1">
      <alignment vertical="top" wrapText="1"/>
    </xf>
    <xf numFmtId="0" fontId="7" fillId="21" borderId="0" xfId="0" applyFont="1" applyFill="1" applyAlignment="1">
      <alignment horizontal="left"/>
    </xf>
    <xf numFmtId="167" fontId="7" fillId="21" borderId="0" xfId="0" applyNumberFormat="1" applyFont="1" applyFill="1" applyAlignment="1">
      <alignment horizontal="left"/>
    </xf>
    <xf numFmtId="167" fontId="7" fillId="21" borderId="0" xfId="0" applyNumberFormat="1" applyFont="1" applyFill="1" applyAlignment="1">
      <alignment vertical="top" wrapText="1"/>
    </xf>
    <xf numFmtId="167" fontId="7" fillId="20" borderId="11" xfId="0" applyNumberFormat="1" applyFont="1" applyFill="1" applyBorder="1" applyAlignment="1">
      <alignment vertical="top" wrapText="1"/>
    </xf>
    <xf numFmtId="0" fontId="0" fillId="7" borderId="11" xfId="0" applyFill="1" applyBorder="1" applyAlignment="1">
      <alignment horizontal="left"/>
    </xf>
    <xf numFmtId="0" fontId="0" fillId="0" borderId="54" xfId="0" applyBorder="1"/>
    <xf numFmtId="0" fontId="3" fillId="5" borderId="12" xfId="0" applyFont="1" applyFill="1" applyBorder="1" applyAlignment="1">
      <alignment vertical="center"/>
    </xf>
    <xf numFmtId="0" fontId="3" fillId="5" borderId="15" xfId="0" applyFont="1" applyFill="1" applyBorder="1" applyAlignment="1">
      <alignment vertical="center"/>
    </xf>
    <xf numFmtId="0" fontId="3" fillId="5" borderId="18" xfId="0" applyFont="1" applyFill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14" fontId="4" fillId="0" borderId="56" xfId="0" applyNumberFormat="1" applyFont="1" applyBorder="1" applyAlignment="1">
      <alignment horizontal="left"/>
    </xf>
    <xf numFmtId="0" fontId="4" fillId="0" borderId="56" xfId="0" applyFont="1" applyBorder="1" applyAlignment="1">
      <alignment horizontal="center"/>
    </xf>
    <xf numFmtId="14" fontId="4" fillId="0" borderId="56" xfId="0" applyNumberFormat="1" applyFont="1" applyBorder="1" applyAlignment="1">
      <alignment horizontal="center"/>
    </xf>
    <xf numFmtId="0" fontId="5" fillId="0" borderId="56" xfId="0" applyFont="1" applyBorder="1" applyAlignment="1">
      <alignment horizontal="left"/>
    </xf>
    <xf numFmtId="167" fontId="4" fillId="0" borderId="56" xfId="0" applyNumberFormat="1" applyFont="1" applyBorder="1" applyAlignment="1">
      <alignment horizontal="right"/>
    </xf>
    <xf numFmtId="0" fontId="4" fillId="0" borderId="56" xfId="0" applyFont="1" applyBorder="1" applyAlignment="1">
      <alignment vertical="center"/>
    </xf>
    <xf numFmtId="14" fontId="4" fillId="0" borderId="56" xfId="0" applyNumberFormat="1" applyFont="1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6" xfId="0" applyBorder="1"/>
    <xf numFmtId="0" fontId="0" fillId="0" borderId="7" xfId="0" applyBorder="1"/>
    <xf numFmtId="0" fontId="0" fillId="0" borderId="34" xfId="0" applyBorder="1"/>
    <xf numFmtId="0" fontId="0" fillId="0" borderId="35" xfId="0" applyBorder="1"/>
    <xf numFmtId="0" fontId="0" fillId="0" borderId="30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57" xfId="0" applyBorder="1"/>
    <xf numFmtId="0" fontId="0" fillId="0" borderId="58" xfId="0" applyBorder="1"/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7" xfId="0" applyBorder="1" applyAlignment="1">
      <alignment horizontal="center"/>
    </xf>
    <xf numFmtId="14" fontId="7" fillId="21" borderId="10" xfId="0" applyNumberFormat="1" applyFont="1" applyFill="1" applyBorder="1" applyAlignment="1">
      <alignment horizontal="left"/>
    </xf>
    <xf numFmtId="14" fontId="7" fillId="21" borderId="11" xfId="0" applyNumberFormat="1" applyFont="1" applyFill="1" applyBorder="1" applyAlignment="1">
      <alignment vertical="top" wrapText="1"/>
    </xf>
    <xf numFmtId="0" fontId="7" fillId="21" borderId="11" xfId="0" applyFont="1" applyFill="1" applyBorder="1" applyAlignment="1">
      <alignment horizontal="left"/>
    </xf>
    <xf numFmtId="167" fontId="7" fillId="21" borderId="11" xfId="0" applyNumberFormat="1" applyFont="1" applyFill="1" applyBorder="1" applyAlignment="1">
      <alignment horizontal="left"/>
    </xf>
    <xf numFmtId="14" fontId="7" fillId="21" borderId="14" xfId="0" applyNumberFormat="1" applyFont="1" applyFill="1" applyBorder="1" applyAlignment="1">
      <alignment horizontal="left"/>
    </xf>
    <xf numFmtId="14" fontId="7" fillId="21" borderId="17" xfId="0" applyNumberFormat="1" applyFont="1" applyFill="1" applyBorder="1" applyAlignment="1">
      <alignment horizontal="left"/>
    </xf>
    <xf numFmtId="14" fontId="7" fillId="21" borderId="1" xfId="0" applyNumberFormat="1" applyFont="1" applyFill="1" applyBorder="1" applyAlignment="1">
      <alignment vertical="top" wrapText="1"/>
    </xf>
    <xf numFmtId="0" fontId="7" fillId="21" borderId="1" xfId="0" applyFont="1" applyFill="1" applyBorder="1" applyAlignment="1">
      <alignment horizontal="left"/>
    </xf>
    <xf numFmtId="167" fontId="7" fillId="21" borderId="1" xfId="0" applyNumberFormat="1" applyFont="1" applyFill="1" applyBorder="1" applyAlignment="1">
      <alignment horizontal="left"/>
    </xf>
    <xf numFmtId="167" fontId="7" fillId="21" borderId="1" xfId="0" applyNumberFormat="1" applyFont="1" applyFill="1" applyBorder="1" applyAlignment="1">
      <alignment vertical="top" wrapText="1"/>
    </xf>
    <xf numFmtId="0" fontId="7" fillId="7" borderId="1" xfId="0" applyFont="1" applyFill="1" applyBorder="1" applyAlignment="1">
      <alignment horizontal="left"/>
    </xf>
    <xf numFmtId="0" fontId="3" fillId="18" borderId="10" xfId="0" applyFont="1" applyFill="1" applyBorder="1" applyAlignment="1">
      <alignment horizontal="left"/>
    </xf>
    <xf numFmtId="0" fontId="3" fillId="18" borderId="14" xfId="0" applyFont="1" applyFill="1" applyBorder="1" applyAlignment="1">
      <alignment horizontal="left"/>
    </xf>
    <xf numFmtId="14" fontId="3" fillId="18" borderId="13" xfId="0" applyNumberFormat="1" applyFont="1" applyFill="1" applyBorder="1" applyAlignment="1">
      <alignment horizontal="left"/>
    </xf>
    <xf numFmtId="14" fontId="3" fillId="18" borderId="16" xfId="0" applyNumberFormat="1" applyFont="1" applyFill="1" applyBorder="1" applyAlignment="1">
      <alignment horizontal="left"/>
    </xf>
    <xf numFmtId="0" fontId="3" fillId="18" borderId="17" xfId="0" applyFont="1" applyFill="1" applyBorder="1" applyAlignment="1">
      <alignment horizontal="left"/>
    </xf>
    <xf numFmtId="0" fontId="3" fillId="18" borderId="1" xfId="0" applyFont="1" applyFill="1" applyBorder="1" applyAlignment="1">
      <alignment horizontal="left"/>
    </xf>
    <xf numFmtId="14" fontId="3" fillId="18" borderId="19" xfId="0" applyNumberFormat="1" applyFont="1" applyFill="1" applyBorder="1" applyAlignment="1">
      <alignment horizontal="left"/>
    </xf>
    <xf numFmtId="0" fontId="3" fillId="0" borderId="2" xfId="0" applyFont="1" applyBorder="1" applyAlignment="1">
      <alignment vertical="center"/>
    </xf>
    <xf numFmtId="14" fontId="3" fillId="13" borderId="17" xfId="0" applyNumberFormat="1" applyFont="1" applyFill="1" applyBorder="1" applyAlignment="1">
      <alignment horizontal="left" vertical="center"/>
    </xf>
    <xf numFmtId="14" fontId="0" fillId="13" borderId="1" xfId="0" applyNumberFormat="1" applyFill="1" applyBorder="1" applyAlignment="1">
      <alignment horizontal="left" vertical="center" wrapText="1"/>
    </xf>
    <xf numFmtId="0" fontId="0" fillId="13" borderId="1" xfId="0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left" vertical="center"/>
    </xf>
    <xf numFmtId="167" fontId="3" fillId="13" borderId="1" xfId="0" applyNumberFormat="1" applyFont="1" applyFill="1" applyBorder="1" applyAlignment="1">
      <alignment horizontal="left" vertical="center"/>
    </xf>
    <xf numFmtId="14" fontId="3" fillId="13" borderId="1" xfId="0" applyNumberFormat="1" applyFont="1" applyFill="1" applyBorder="1" applyAlignment="1">
      <alignment horizontal="left" vertical="center"/>
    </xf>
    <xf numFmtId="14" fontId="3" fillId="13" borderId="19" xfId="0" applyNumberFormat="1" applyFont="1" applyFill="1" applyBorder="1" applyAlignment="1">
      <alignment horizontal="left" vertical="center"/>
    </xf>
    <xf numFmtId="0" fontId="3" fillId="18" borderId="24" xfId="0" applyFont="1" applyFill="1" applyBorder="1" applyAlignment="1">
      <alignment horizontal="left"/>
    </xf>
    <xf numFmtId="0" fontId="0" fillId="7" borderId="0" xfId="0" applyFill="1"/>
    <xf numFmtId="0" fontId="8" fillId="7" borderId="0" xfId="0" applyFont="1" applyFill="1"/>
    <xf numFmtId="14" fontId="3" fillId="16" borderId="10" xfId="0" applyNumberFormat="1" applyFont="1" applyFill="1" applyBorder="1" applyAlignment="1">
      <alignment horizontal="left"/>
    </xf>
    <xf numFmtId="0" fontId="3" fillId="16" borderId="11" xfId="0" applyFont="1" applyFill="1" applyBorder="1" applyAlignment="1">
      <alignment horizontal="left"/>
    </xf>
    <xf numFmtId="167" fontId="3" fillId="16" borderId="11" xfId="0" applyNumberFormat="1" applyFont="1" applyFill="1" applyBorder="1" applyAlignment="1">
      <alignment horizontal="left"/>
    </xf>
    <xf numFmtId="0" fontId="3" fillId="16" borderId="0" xfId="0" applyFont="1" applyFill="1" applyAlignment="1">
      <alignment horizontal="left"/>
    </xf>
    <xf numFmtId="14" fontId="3" fillId="16" borderId="11" xfId="0" applyNumberFormat="1" applyFont="1" applyFill="1" applyBorder="1" applyAlignment="1">
      <alignment horizontal="left"/>
    </xf>
    <xf numFmtId="0" fontId="3" fillId="16" borderId="10" xfId="0" applyFont="1" applyFill="1" applyBorder="1" applyAlignment="1">
      <alignment horizontal="left"/>
    </xf>
    <xf numFmtId="14" fontId="3" fillId="16" borderId="13" xfId="0" applyNumberFormat="1" applyFont="1" applyFill="1" applyBorder="1" applyAlignment="1">
      <alignment horizontal="left"/>
    </xf>
    <xf numFmtId="0" fontId="3" fillId="16" borderId="13" xfId="0" applyFont="1" applyFill="1" applyBorder="1" applyAlignment="1">
      <alignment vertical="center"/>
    </xf>
    <xf numFmtId="14" fontId="3" fillId="16" borderId="14" xfId="0" applyNumberFormat="1" applyFont="1" applyFill="1" applyBorder="1" applyAlignment="1">
      <alignment horizontal="left"/>
    </xf>
    <xf numFmtId="167" fontId="3" fillId="16" borderId="0" xfId="0" applyNumberFormat="1" applyFont="1" applyFill="1" applyAlignment="1">
      <alignment horizontal="left"/>
    </xf>
    <xf numFmtId="14" fontId="3" fillId="16" borderId="0" xfId="0" applyNumberFormat="1" applyFont="1" applyFill="1" applyAlignment="1">
      <alignment horizontal="left"/>
    </xf>
    <xf numFmtId="0" fontId="3" fillId="16" borderId="14" xfId="0" applyFont="1" applyFill="1" applyBorder="1" applyAlignment="1">
      <alignment horizontal="left"/>
    </xf>
    <xf numFmtId="14" fontId="3" fillId="16" borderId="16" xfId="0" applyNumberFormat="1" applyFont="1" applyFill="1" applyBorder="1" applyAlignment="1">
      <alignment horizontal="left"/>
    </xf>
    <xf numFmtId="0" fontId="3" fillId="16" borderId="16" xfId="0" applyFont="1" applyFill="1" applyBorder="1" applyAlignment="1">
      <alignment vertical="center"/>
    </xf>
    <xf numFmtId="167" fontId="7" fillId="23" borderId="11" xfId="0" applyNumberFormat="1" applyFont="1" applyFill="1" applyBorder="1" applyAlignment="1">
      <alignment vertical="top" wrapText="1"/>
    </xf>
    <xf numFmtId="167" fontId="7" fillId="23" borderId="0" xfId="0" applyNumberFormat="1" applyFont="1" applyFill="1" applyAlignment="1">
      <alignment vertical="top" wrapText="1"/>
    </xf>
    <xf numFmtId="14" fontId="0" fillId="23" borderId="11" xfId="0" applyNumberFormat="1" applyFill="1" applyBorder="1" applyAlignment="1">
      <alignment vertical="top" wrapText="1"/>
    </xf>
    <xf numFmtId="14" fontId="0" fillId="23" borderId="1" xfId="0" applyNumberFormat="1" applyFill="1" applyBorder="1" applyAlignment="1">
      <alignment vertical="top" wrapText="1"/>
    </xf>
    <xf numFmtId="167" fontId="7" fillId="23" borderId="1" xfId="0" applyNumberFormat="1" applyFont="1" applyFill="1" applyBorder="1" applyAlignment="1">
      <alignment vertical="top" wrapText="1"/>
    </xf>
    <xf numFmtId="0" fontId="0" fillId="7" borderId="1" xfId="0" applyFill="1" applyBorder="1" applyAlignment="1">
      <alignment horizontal="left"/>
    </xf>
    <xf numFmtId="14" fontId="0" fillId="27" borderId="10" xfId="0" applyNumberFormat="1" applyFill="1" applyBorder="1" applyAlignment="1">
      <alignment horizontal="left"/>
    </xf>
    <xf numFmtId="14" fontId="0" fillId="27" borderId="11" xfId="0" applyNumberFormat="1" applyFill="1" applyBorder="1" applyAlignment="1">
      <alignment vertical="top" wrapText="1"/>
    </xf>
    <xf numFmtId="0" fontId="0" fillId="27" borderId="11" xfId="0" applyFill="1" applyBorder="1" applyAlignment="1">
      <alignment horizontal="left"/>
    </xf>
    <xf numFmtId="167" fontId="0" fillId="27" borderId="11" xfId="0" applyNumberFormat="1" applyFill="1" applyBorder="1" applyAlignment="1">
      <alignment horizontal="left"/>
    </xf>
    <xf numFmtId="0" fontId="0" fillId="27" borderId="11" xfId="0" applyFill="1" applyBorder="1"/>
    <xf numFmtId="14" fontId="0" fillId="27" borderId="11" xfId="0" applyNumberFormat="1" applyFill="1" applyBorder="1" applyAlignment="1">
      <alignment horizontal="left"/>
    </xf>
    <xf numFmtId="14" fontId="0" fillId="27" borderId="14" xfId="0" applyNumberFormat="1" applyFill="1" applyBorder="1" applyAlignment="1">
      <alignment horizontal="left"/>
    </xf>
    <xf numFmtId="14" fontId="0" fillId="27" borderId="0" xfId="0" applyNumberFormat="1" applyFill="1" applyAlignment="1">
      <alignment vertical="top" wrapText="1"/>
    </xf>
    <xf numFmtId="0" fontId="0" fillId="27" borderId="0" xfId="0" applyFill="1" applyAlignment="1">
      <alignment horizontal="left"/>
    </xf>
    <xf numFmtId="167" fontId="0" fillId="27" borderId="0" xfId="0" applyNumberFormat="1" applyFill="1" applyAlignment="1">
      <alignment horizontal="left"/>
    </xf>
    <xf numFmtId="167" fontId="0" fillId="27" borderId="0" xfId="0" applyNumberFormat="1" applyFill="1" applyAlignment="1">
      <alignment vertical="top" wrapText="1"/>
    </xf>
    <xf numFmtId="14" fontId="0" fillId="27" borderId="0" xfId="0" applyNumberFormat="1" applyFill="1" applyAlignment="1">
      <alignment horizontal="left"/>
    </xf>
    <xf numFmtId="167" fontId="4" fillId="7" borderId="0" xfId="0" applyNumberFormat="1" applyFont="1" applyFill="1" applyAlignment="1">
      <alignment horizontal="right"/>
    </xf>
    <xf numFmtId="0" fontId="3" fillId="12" borderId="11" xfId="0" applyFont="1" applyFill="1" applyBorder="1" applyAlignment="1">
      <alignment horizontal="left"/>
    </xf>
    <xf numFmtId="0" fontId="0" fillId="30" borderId="11" xfId="0" applyFill="1" applyBorder="1" applyAlignment="1">
      <alignment horizontal="left"/>
    </xf>
    <xf numFmtId="0" fontId="0" fillId="31" borderId="11" xfId="0" applyFill="1" applyBorder="1" applyAlignment="1">
      <alignment horizontal="left"/>
    </xf>
    <xf numFmtId="0" fontId="0" fillId="32" borderId="0" xfId="0" applyFill="1" applyAlignment="1">
      <alignment horizontal="left"/>
    </xf>
    <xf numFmtId="0" fontId="3" fillId="12" borderId="10" xfId="0" applyFont="1" applyFill="1" applyBorder="1" applyAlignment="1">
      <alignment horizontal="left"/>
    </xf>
    <xf numFmtId="0" fontId="3" fillId="12" borderId="14" xfId="0" applyFont="1" applyFill="1" applyBorder="1" applyAlignment="1">
      <alignment horizontal="left"/>
    </xf>
    <xf numFmtId="0" fontId="3" fillId="12" borderId="0" xfId="0" applyFont="1" applyFill="1" applyAlignment="1">
      <alignment horizontal="left"/>
    </xf>
    <xf numFmtId="0" fontId="3" fillId="12" borderId="17" xfId="0" applyFont="1" applyFill="1" applyBorder="1" applyAlignment="1">
      <alignment horizontal="left"/>
    </xf>
    <xf numFmtId="0" fontId="3" fillId="12" borderId="24" xfId="0" applyFont="1" applyFill="1" applyBorder="1" applyAlignment="1">
      <alignment horizontal="left"/>
    </xf>
    <xf numFmtId="0" fontId="3" fillId="10" borderId="10" xfId="0" applyFont="1" applyFill="1" applyBorder="1" applyAlignment="1">
      <alignment horizontal="left"/>
    </xf>
    <xf numFmtId="0" fontId="3" fillId="10" borderId="11" xfId="0" applyFont="1" applyFill="1" applyBorder="1" applyAlignment="1">
      <alignment horizontal="left"/>
    </xf>
    <xf numFmtId="0" fontId="3" fillId="10" borderId="14" xfId="0" applyFont="1" applyFill="1" applyBorder="1" applyAlignment="1">
      <alignment horizontal="left"/>
    </xf>
    <xf numFmtId="0" fontId="3" fillId="10" borderId="0" xfId="0" applyFont="1" applyFill="1" applyAlignment="1">
      <alignment horizontal="left"/>
    </xf>
    <xf numFmtId="0" fontId="3" fillId="31" borderId="10" xfId="0" applyFont="1" applyFill="1" applyBorder="1" applyAlignment="1">
      <alignment horizontal="left"/>
    </xf>
    <xf numFmtId="0" fontId="3" fillId="31" borderId="11" xfId="0" applyFont="1" applyFill="1" applyBorder="1" applyAlignment="1">
      <alignment horizontal="left"/>
    </xf>
    <xf numFmtId="0" fontId="3" fillId="31" borderId="14" xfId="0" applyFont="1" applyFill="1" applyBorder="1" applyAlignment="1">
      <alignment horizontal="left"/>
    </xf>
    <xf numFmtId="0" fontId="3" fillId="31" borderId="0" xfId="0" applyFont="1" applyFill="1" applyAlignment="1">
      <alignment horizontal="left"/>
    </xf>
    <xf numFmtId="14" fontId="3" fillId="0" borderId="0" xfId="0" applyNumberFormat="1" applyFont="1" applyAlignment="1">
      <alignment horizontal="left"/>
    </xf>
    <xf numFmtId="14" fontId="0" fillId="13" borderId="11" xfId="0" applyNumberFormat="1" applyFill="1" applyBorder="1" applyAlignment="1">
      <alignment vertical="top" wrapText="1"/>
    </xf>
    <xf numFmtId="0" fontId="3" fillId="13" borderId="13" xfId="0" applyFont="1" applyFill="1" applyBorder="1" applyAlignment="1">
      <alignment vertical="center"/>
    </xf>
    <xf numFmtId="14" fontId="0" fillId="13" borderId="1" xfId="0" applyNumberFormat="1" applyFill="1" applyBorder="1" applyAlignment="1">
      <alignment vertical="top" wrapText="1"/>
    </xf>
    <xf numFmtId="167" fontId="0" fillId="13" borderId="1" xfId="0" applyNumberFormat="1" applyFill="1" applyBorder="1" applyAlignment="1">
      <alignment vertical="top" wrapText="1"/>
    </xf>
    <xf numFmtId="0" fontId="3" fillId="13" borderId="19" xfId="0" applyFont="1" applyFill="1" applyBorder="1" applyAlignment="1">
      <alignment vertical="center"/>
    </xf>
    <xf numFmtId="0" fontId="3" fillId="16" borderId="1" xfId="0" applyFont="1" applyFill="1" applyBorder="1" applyAlignment="1">
      <alignment horizontal="left"/>
    </xf>
    <xf numFmtId="167" fontId="3" fillId="16" borderId="1" xfId="0" applyNumberFormat="1" applyFont="1" applyFill="1" applyBorder="1" applyAlignment="1">
      <alignment horizontal="left"/>
    </xf>
    <xf numFmtId="14" fontId="3" fillId="16" borderId="1" xfId="0" applyNumberFormat="1" applyFont="1" applyFill="1" applyBorder="1" applyAlignment="1">
      <alignment horizontal="left"/>
    </xf>
    <xf numFmtId="14" fontId="0" fillId="13" borderId="14" xfId="0" applyNumberFormat="1" applyFill="1" applyBorder="1" applyAlignment="1">
      <alignment horizontal="left"/>
    </xf>
    <xf numFmtId="0" fontId="3" fillId="7" borderId="11" xfId="0" applyFont="1" applyFill="1" applyBorder="1" applyAlignment="1">
      <alignment horizontal="left"/>
    </xf>
    <xf numFmtId="0" fontId="3" fillId="7" borderId="0" xfId="0" applyFont="1" applyFill="1" applyAlignment="1">
      <alignment horizontal="left"/>
    </xf>
    <xf numFmtId="0" fontId="3" fillId="7" borderId="1" xfId="0" applyFont="1" applyFill="1" applyBorder="1" applyAlignment="1">
      <alignment horizontal="left"/>
    </xf>
    <xf numFmtId="167" fontId="0" fillId="7" borderId="11" xfId="0" applyNumberFormat="1" applyFill="1" applyBorder="1" applyAlignment="1">
      <alignment horizontal="left"/>
    </xf>
    <xf numFmtId="167" fontId="0" fillId="7" borderId="0" xfId="0" applyNumberFormat="1" applyFill="1" applyAlignment="1">
      <alignment horizontal="left"/>
    </xf>
    <xf numFmtId="14" fontId="0" fillId="13" borderId="0" xfId="0" applyNumberFormat="1" applyFill="1" applyAlignment="1">
      <alignment vertical="top" wrapText="1"/>
    </xf>
    <xf numFmtId="0" fontId="0" fillId="13" borderId="0" xfId="0" applyFill="1" applyAlignment="1">
      <alignment horizontal="left"/>
    </xf>
    <xf numFmtId="167" fontId="0" fillId="13" borderId="0" xfId="0" applyNumberFormat="1" applyFill="1" applyAlignment="1">
      <alignment horizontal="left"/>
    </xf>
    <xf numFmtId="167" fontId="0" fillId="13" borderId="0" xfId="0" applyNumberFormat="1" applyFill="1" applyAlignment="1">
      <alignment vertical="top" wrapText="1"/>
    </xf>
    <xf numFmtId="0" fontId="3" fillId="16" borderId="19" xfId="0" applyFont="1" applyFill="1" applyBorder="1" applyAlignment="1">
      <alignment vertical="center"/>
    </xf>
    <xf numFmtId="14" fontId="0" fillId="5" borderId="22" xfId="0" applyNumberFormat="1" applyFill="1" applyBorder="1" applyAlignment="1">
      <alignment horizontal="left"/>
    </xf>
    <xf numFmtId="14" fontId="0" fillId="5" borderId="23" xfId="0" applyNumberFormat="1" applyFill="1" applyBorder="1" applyAlignment="1">
      <alignment vertical="top" wrapText="1"/>
    </xf>
    <xf numFmtId="0" fontId="0" fillId="5" borderId="23" xfId="0" applyFill="1" applyBorder="1" applyAlignment="1">
      <alignment horizontal="left"/>
    </xf>
    <xf numFmtId="167" fontId="0" fillId="5" borderId="23" xfId="0" applyNumberFormat="1" applyFill="1" applyBorder="1" applyAlignment="1">
      <alignment horizontal="left"/>
    </xf>
    <xf numFmtId="167" fontId="0" fillId="5" borderId="23" xfId="0" applyNumberFormat="1" applyFill="1" applyBorder="1" applyAlignment="1">
      <alignment horizontal="left" vertical="center" wrapText="1"/>
    </xf>
    <xf numFmtId="14" fontId="0" fillId="5" borderId="23" xfId="0" applyNumberFormat="1" applyFill="1" applyBorder="1" applyAlignment="1">
      <alignment horizontal="left"/>
    </xf>
    <xf numFmtId="14" fontId="0" fillId="13" borderId="0" xfId="0" applyNumberFormat="1" applyFill="1" applyAlignment="1">
      <alignment horizontal="left"/>
    </xf>
    <xf numFmtId="14" fontId="3" fillId="8" borderId="10" xfId="0" applyNumberFormat="1" applyFont="1" applyFill="1" applyBorder="1" applyAlignment="1">
      <alignment horizontal="left"/>
    </xf>
    <xf numFmtId="0" fontId="3" fillId="8" borderId="11" xfId="0" applyFont="1" applyFill="1" applyBorder="1" applyAlignment="1">
      <alignment horizontal="left"/>
    </xf>
    <xf numFmtId="167" fontId="3" fillId="8" borderId="11" xfId="0" applyNumberFormat="1" applyFont="1" applyFill="1" applyBorder="1" applyAlignment="1">
      <alignment horizontal="left"/>
    </xf>
    <xf numFmtId="14" fontId="3" fillId="8" borderId="11" xfId="0" applyNumberFormat="1" applyFont="1" applyFill="1" applyBorder="1" applyAlignment="1">
      <alignment horizontal="left"/>
    </xf>
    <xf numFmtId="0" fontId="0" fillId="8" borderId="11" xfId="0" applyFill="1" applyBorder="1" applyAlignment="1">
      <alignment horizontal="left"/>
    </xf>
    <xf numFmtId="14" fontId="0" fillId="8" borderId="11" xfId="0" applyNumberFormat="1" applyFill="1" applyBorder="1" applyAlignment="1">
      <alignment horizontal="left"/>
    </xf>
    <xf numFmtId="0" fontId="3" fillId="8" borderId="12" xfId="0" applyFont="1" applyFill="1" applyBorder="1" applyAlignment="1">
      <alignment vertical="center"/>
    </xf>
    <xf numFmtId="14" fontId="3" fillId="8" borderId="17" xfId="0" applyNumberFormat="1" applyFont="1" applyFill="1" applyBorder="1" applyAlignment="1">
      <alignment horizontal="left"/>
    </xf>
    <xf numFmtId="0" fontId="3" fillId="8" borderId="1" xfId="0" applyFont="1" applyFill="1" applyBorder="1" applyAlignment="1">
      <alignment horizontal="left"/>
    </xf>
    <xf numFmtId="167" fontId="3" fillId="8" borderId="1" xfId="0" applyNumberFormat="1" applyFont="1" applyFill="1" applyBorder="1" applyAlignment="1">
      <alignment horizontal="left"/>
    </xf>
    <xf numFmtId="14" fontId="3" fillId="8" borderId="1" xfId="0" applyNumberFormat="1" applyFont="1" applyFill="1" applyBorder="1" applyAlignment="1">
      <alignment horizontal="left"/>
    </xf>
    <xf numFmtId="0" fontId="0" fillId="8" borderId="1" xfId="0" applyFill="1" applyBorder="1" applyAlignment="1">
      <alignment horizontal="left"/>
    </xf>
    <xf numFmtId="14" fontId="0" fillId="8" borderId="1" xfId="0" applyNumberFormat="1" applyFill="1" applyBorder="1" applyAlignment="1">
      <alignment horizontal="left"/>
    </xf>
    <xf numFmtId="0" fontId="3" fillId="8" borderId="18" xfId="0" applyFont="1" applyFill="1" applyBorder="1" applyAlignment="1">
      <alignment vertical="center"/>
    </xf>
    <xf numFmtId="14" fontId="0" fillId="22" borderId="10" xfId="0" applyNumberFormat="1" applyFill="1" applyBorder="1" applyAlignment="1">
      <alignment horizontal="left" vertical="center" wrapText="1"/>
    </xf>
    <xf numFmtId="14" fontId="0" fillId="22" borderId="11" xfId="0" applyNumberFormat="1" applyFill="1" applyBorder="1" applyAlignment="1">
      <alignment horizontal="left" vertical="center" wrapText="1"/>
    </xf>
    <xf numFmtId="0" fontId="0" fillId="22" borderId="11" xfId="0" applyFill="1" applyBorder="1" applyAlignment="1">
      <alignment horizontal="left" vertical="center" wrapText="1"/>
    </xf>
    <xf numFmtId="167" fontId="0" fillId="22" borderId="11" xfId="0" applyNumberFormat="1" applyFill="1" applyBorder="1" applyAlignment="1">
      <alignment horizontal="left" vertical="center" wrapText="1"/>
    </xf>
    <xf numFmtId="0" fontId="13" fillId="22" borderId="11" xfId="0" applyFont="1" applyFill="1" applyBorder="1" applyAlignment="1">
      <alignment horizontal="left" vertical="center"/>
    </xf>
    <xf numFmtId="14" fontId="3" fillId="22" borderId="14" xfId="0" applyNumberFormat="1" applyFont="1" applyFill="1" applyBorder="1" applyAlignment="1">
      <alignment horizontal="left" vertical="center"/>
    </xf>
    <xf numFmtId="14" fontId="0" fillId="22" borderId="0" xfId="0" applyNumberFormat="1" applyFill="1" applyAlignment="1">
      <alignment horizontal="left" vertical="center" wrapText="1"/>
    </xf>
    <xf numFmtId="0" fontId="0" fillId="22" borderId="0" xfId="0" applyFill="1" applyAlignment="1">
      <alignment horizontal="left" vertical="center" wrapText="1"/>
    </xf>
    <xf numFmtId="0" fontId="3" fillId="22" borderId="0" xfId="0" applyFont="1" applyFill="1" applyAlignment="1">
      <alignment horizontal="left" vertical="center"/>
    </xf>
    <xf numFmtId="167" fontId="3" fillId="22" borderId="0" xfId="0" applyNumberFormat="1" applyFont="1" applyFill="1" applyAlignment="1">
      <alignment horizontal="left" vertical="center"/>
    </xf>
    <xf numFmtId="14" fontId="3" fillId="22" borderId="0" xfId="0" applyNumberFormat="1" applyFont="1" applyFill="1" applyAlignment="1">
      <alignment horizontal="left" vertical="center"/>
    </xf>
    <xf numFmtId="14" fontId="3" fillId="16" borderId="17" xfId="0" applyNumberFormat="1" applyFont="1" applyFill="1" applyBorder="1" applyAlignment="1">
      <alignment horizontal="left"/>
    </xf>
    <xf numFmtId="0" fontId="0" fillId="16" borderId="11" xfId="0" applyFill="1" applyBorder="1" applyAlignment="1">
      <alignment horizontal="left"/>
    </xf>
    <xf numFmtId="14" fontId="0" fillId="16" borderId="13" xfId="0" applyNumberFormat="1" applyFill="1" applyBorder="1" applyAlignment="1">
      <alignment horizontal="left"/>
    </xf>
    <xf numFmtId="0" fontId="0" fillId="16" borderId="1" xfId="0" applyFill="1" applyBorder="1" applyAlignment="1">
      <alignment horizontal="left"/>
    </xf>
    <xf numFmtId="14" fontId="0" fillId="16" borderId="19" xfId="0" applyNumberFormat="1" applyFill="1" applyBorder="1" applyAlignment="1">
      <alignment horizontal="left"/>
    </xf>
    <xf numFmtId="0" fontId="0" fillId="7" borderId="11" xfId="0" applyFill="1" applyBorder="1" applyAlignment="1">
      <alignment horizontal="left" vertical="center" wrapText="1"/>
    </xf>
    <xf numFmtId="0" fontId="3" fillId="7" borderId="11" xfId="0" applyFont="1" applyFill="1" applyBorder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0" fontId="3" fillId="8" borderId="15" xfId="0" applyFont="1" applyFill="1" applyBorder="1" applyAlignment="1">
      <alignment vertical="center"/>
    </xf>
    <xf numFmtId="14" fontId="0" fillId="5" borderId="11" xfId="0" applyNumberFormat="1" applyFill="1" applyBorder="1" applyAlignment="1">
      <alignment vertical="top" wrapText="1"/>
    </xf>
    <xf numFmtId="14" fontId="0" fillId="5" borderId="14" xfId="0" applyNumberFormat="1" applyFill="1" applyBorder="1" applyAlignment="1">
      <alignment horizontal="left"/>
    </xf>
    <xf numFmtId="14" fontId="0" fillId="5" borderId="0" xfId="0" applyNumberFormat="1" applyFill="1" applyAlignment="1">
      <alignment vertical="top" wrapText="1"/>
    </xf>
    <xf numFmtId="167" fontId="0" fillId="5" borderId="0" xfId="0" applyNumberFormat="1" applyFill="1" applyAlignment="1">
      <alignment horizontal="left"/>
    </xf>
    <xf numFmtId="14" fontId="0" fillId="5" borderId="0" xfId="0" applyNumberFormat="1" applyFill="1" applyAlignment="1">
      <alignment horizontal="left"/>
    </xf>
    <xf numFmtId="14" fontId="0" fillId="5" borderId="1" xfId="0" applyNumberFormat="1" applyFill="1" applyBorder="1" applyAlignment="1">
      <alignment vertical="top" wrapText="1"/>
    </xf>
    <xf numFmtId="10" fontId="0" fillId="0" borderId="25" xfId="1" applyNumberFormat="1" applyFont="1" applyBorder="1" applyAlignment="1">
      <alignment horizontal="left" vertical="center" wrapText="1"/>
    </xf>
    <xf numFmtId="10" fontId="0" fillId="0" borderId="0" xfId="1" applyNumberFormat="1" applyFont="1" applyAlignment="1">
      <alignment horizontal="left" vertical="center" wrapText="1"/>
    </xf>
    <xf numFmtId="0" fontId="0" fillId="0" borderId="0" xfId="0" applyAlignment="1">
      <alignment horizontal="right" wrapText="1"/>
    </xf>
    <xf numFmtId="14" fontId="7" fillId="20" borderId="10" xfId="0" applyNumberFormat="1" applyFont="1" applyFill="1" applyBorder="1" applyAlignment="1">
      <alignment horizontal="left"/>
    </xf>
    <xf numFmtId="14" fontId="7" fillId="20" borderId="11" xfId="0" applyNumberFormat="1" applyFont="1" applyFill="1" applyBorder="1" applyAlignment="1">
      <alignment vertical="top" wrapText="1"/>
    </xf>
    <xf numFmtId="0" fontId="7" fillId="20" borderId="11" xfId="0" applyFont="1" applyFill="1" applyBorder="1" applyAlignment="1">
      <alignment horizontal="left"/>
    </xf>
    <xf numFmtId="167" fontId="7" fillId="20" borderId="11" xfId="0" applyNumberFormat="1" applyFont="1" applyFill="1" applyBorder="1" applyAlignment="1">
      <alignment horizontal="left"/>
    </xf>
    <xf numFmtId="14" fontId="7" fillId="20" borderId="17" xfId="0" applyNumberFormat="1" applyFont="1" applyFill="1" applyBorder="1" applyAlignment="1">
      <alignment horizontal="left"/>
    </xf>
    <xf numFmtId="14" fontId="7" fillId="20" borderId="1" xfId="0" applyNumberFormat="1" applyFont="1" applyFill="1" applyBorder="1" applyAlignment="1">
      <alignment vertical="top" wrapText="1"/>
    </xf>
    <xf numFmtId="0" fontId="7" fillId="20" borderId="1" xfId="0" applyFont="1" applyFill="1" applyBorder="1" applyAlignment="1">
      <alignment horizontal="left"/>
    </xf>
    <xf numFmtId="167" fontId="7" fillId="20" borderId="1" xfId="0" applyNumberFormat="1" applyFont="1" applyFill="1" applyBorder="1" applyAlignment="1">
      <alignment horizontal="left"/>
    </xf>
    <xf numFmtId="167" fontId="7" fillId="20" borderId="1" xfId="0" applyNumberFormat="1" applyFont="1" applyFill="1" applyBorder="1" applyAlignment="1">
      <alignment vertical="top" wrapText="1"/>
    </xf>
    <xf numFmtId="14" fontId="7" fillId="20" borderId="0" xfId="0" applyNumberFormat="1" applyFont="1" applyFill="1" applyAlignment="1">
      <alignment vertical="top" wrapText="1"/>
    </xf>
    <xf numFmtId="0" fontId="7" fillId="20" borderId="0" xfId="0" applyFont="1" applyFill="1" applyAlignment="1">
      <alignment horizontal="left"/>
    </xf>
    <xf numFmtId="14" fontId="7" fillId="20" borderId="14" xfId="0" applyNumberFormat="1" applyFont="1" applyFill="1" applyBorder="1" applyAlignment="1">
      <alignment horizontal="left"/>
    </xf>
    <xf numFmtId="167" fontId="3" fillId="5" borderId="11" xfId="0" applyNumberFormat="1" applyFont="1" applyFill="1" applyBorder="1" applyAlignment="1">
      <alignment horizontal="left"/>
    </xf>
    <xf numFmtId="167" fontId="0" fillId="5" borderId="1" xfId="0" applyNumberFormat="1" applyFill="1" applyBorder="1" applyAlignment="1">
      <alignment vertical="top" wrapText="1"/>
    </xf>
    <xf numFmtId="0" fontId="0" fillId="0" borderId="0" xfId="0" quotePrefix="1" applyAlignment="1">
      <alignment horizontal="center"/>
    </xf>
    <xf numFmtId="0" fontId="3" fillId="23" borderId="13" xfId="0" applyFont="1" applyFill="1" applyBorder="1" applyAlignment="1">
      <alignment vertical="center"/>
    </xf>
    <xf numFmtId="0" fontId="3" fillId="23" borderId="16" xfId="0" applyFont="1" applyFill="1" applyBorder="1" applyAlignment="1">
      <alignment vertical="center"/>
    </xf>
    <xf numFmtId="167" fontId="0" fillId="23" borderId="1" xfId="0" applyNumberFormat="1" applyFill="1" applyBorder="1" applyAlignment="1">
      <alignment vertical="top" wrapText="1"/>
    </xf>
    <xf numFmtId="0" fontId="3" fillId="23" borderId="19" xfId="0" applyFont="1" applyFill="1" applyBorder="1" applyAlignment="1">
      <alignment vertical="center"/>
    </xf>
    <xf numFmtId="167" fontId="3" fillId="0" borderId="39" xfId="0" applyNumberFormat="1" applyFont="1" applyBorder="1" applyAlignment="1">
      <alignment horizontal="left" vertical="center"/>
    </xf>
    <xf numFmtId="167" fontId="3" fillId="0" borderId="34" xfId="0" applyNumberFormat="1" applyFont="1" applyBorder="1" applyAlignment="1">
      <alignment horizontal="left" vertical="center"/>
    </xf>
    <xf numFmtId="167" fontId="3" fillId="0" borderId="36" xfId="0" applyNumberFormat="1" applyFont="1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14" fontId="0" fillId="33" borderId="10" xfId="0" applyNumberFormat="1" applyFill="1" applyBorder="1"/>
    <xf numFmtId="0" fontId="0" fillId="33" borderId="11" xfId="0" applyFill="1" applyBorder="1"/>
    <xf numFmtId="14" fontId="0" fillId="33" borderId="11" xfId="0" applyNumberFormat="1" applyFill="1" applyBorder="1"/>
    <xf numFmtId="0" fontId="0" fillId="33" borderId="11" xfId="0" applyFill="1" applyBorder="1" applyAlignment="1">
      <alignment horizontal="center"/>
    </xf>
    <xf numFmtId="167" fontId="3" fillId="34" borderId="11" xfId="0" applyNumberFormat="1" applyFont="1" applyFill="1" applyBorder="1" applyAlignment="1">
      <alignment horizontal="left"/>
    </xf>
    <xf numFmtId="14" fontId="0" fillId="34" borderId="10" xfId="0" applyNumberFormat="1" applyFill="1" applyBorder="1" applyAlignment="1">
      <alignment horizontal="left"/>
    </xf>
    <xf numFmtId="14" fontId="0" fillId="34" borderId="11" xfId="0" applyNumberFormat="1" applyFill="1" applyBorder="1" applyAlignment="1">
      <alignment vertical="top" wrapText="1"/>
    </xf>
    <xf numFmtId="0" fontId="0" fillId="34" borderId="11" xfId="0" applyFill="1" applyBorder="1" applyAlignment="1">
      <alignment horizontal="left"/>
    </xf>
    <xf numFmtId="167" fontId="0" fillId="34" borderId="11" xfId="0" applyNumberFormat="1" applyFill="1" applyBorder="1" applyAlignment="1">
      <alignment horizontal="left"/>
    </xf>
    <xf numFmtId="14" fontId="0" fillId="34" borderId="11" xfId="0" applyNumberFormat="1" applyFill="1" applyBorder="1" applyAlignment="1">
      <alignment horizontal="left"/>
    </xf>
    <xf numFmtId="0" fontId="3" fillId="34" borderId="13" xfId="0" applyFont="1" applyFill="1" applyBorder="1" applyAlignment="1">
      <alignment vertical="center"/>
    </xf>
    <xf numFmtId="14" fontId="0" fillId="34" borderId="17" xfId="0" applyNumberFormat="1" applyFill="1" applyBorder="1" applyAlignment="1">
      <alignment horizontal="left"/>
    </xf>
    <xf numFmtId="14" fontId="0" fillId="34" borderId="1" xfId="0" applyNumberFormat="1" applyFill="1" applyBorder="1" applyAlignment="1">
      <alignment vertical="top" wrapText="1"/>
    </xf>
    <xf numFmtId="0" fontId="0" fillId="34" borderId="1" xfId="0" applyFill="1" applyBorder="1" applyAlignment="1">
      <alignment horizontal="left"/>
    </xf>
    <xf numFmtId="167" fontId="0" fillId="34" borderId="1" xfId="0" applyNumberFormat="1" applyFill="1" applyBorder="1" applyAlignment="1">
      <alignment horizontal="left"/>
    </xf>
    <xf numFmtId="167" fontId="0" fillId="34" borderId="1" xfId="0" applyNumberFormat="1" applyFill="1" applyBorder="1" applyAlignment="1">
      <alignment vertical="top" wrapText="1"/>
    </xf>
    <xf numFmtId="14" fontId="0" fillId="34" borderId="1" xfId="0" applyNumberFormat="1" applyFill="1" applyBorder="1" applyAlignment="1">
      <alignment horizontal="left"/>
    </xf>
    <xf numFmtId="0" fontId="3" fillId="34" borderId="19" xfId="0" applyFont="1" applyFill="1" applyBorder="1" applyAlignment="1">
      <alignment vertical="center"/>
    </xf>
    <xf numFmtId="14" fontId="3" fillId="0" borderId="0" xfId="0" applyNumberFormat="1" applyFont="1" applyAlignment="1">
      <alignment horizontal="center"/>
    </xf>
    <xf numFmtId="167" fontId="3" fillId="0" borderId="0" xfId="0" applyNumberFormat="1" applyFont="1" applyAlignment="1">
      <alignment horizontal="right"/>
    </xf>
    <xf numFmtId="14" fontId="0" fillId="0" borderId="13" xfId="0" applyNumberFormat="1" applyBorder="1"/>
    <xf numFmtId="14" fontId="0" fillId="0" borderId="16" xfId="0" applyNumberFormat="1" applyBorder="1"/>
    <xf numFmtId="167" fontId="3" fillId="20" borderId="11" xfId="0" applyNumberFormat="1" applyFont="1" applyFill="1" applyBorder="1" applyAlignment="1">
      <alignment horizontal="left"/>
    </xf>
    <xf numFmtId="0" fontId="3" fillId="20" borderId="13" xfId="0" applyFont="1" applyFill="1" applyBorder="1" applyAlignment="1">
      <alignment vertical="center"/>
    </xf>
    <xf numFmtId="0" fontId="3" fillId="20" borderId="19" xfId="0" applyFont="1" applyFill="1" applyBorder="1" applyAlignment="1">
      <alignment vertical="center"/>
    </xf>
    <xf numFmtId="14" fontId="0" fillId="36" borderId="22" xfId="0" applyNumberFormat="1" applyFill="1" applyBorder="1" applyAlignment="1">
      <alignment horizontal="left"/>
    </xf>
    <xf numFmtId="14" fontId="0" fillId="36" borderId="23" xfId="0" applyNumberFormat="1" applyFill="1" applyBorder="1" applyAlignment="1">
      <alignment horizontal="left" vertical="center" wrapText="1"/>
    </xf>
    <xf numFmtId="0" fontId="0" fillId="36" borderId="23" xfId="0" applyFill="1" applyBorder="1" applyAlignment="1">
      <alignment horizontal="left"/>
    </xf>
    <xf numFmtId="0" fontId="0" fillId="36" borderId="23" xfId="0" applyFill="1" applyBorder="1" applyAlignment="1">
      <alignment horizontal="left" vertical="center" wrapText="1"/>
    </xf>
    <xf numFmtId="167" fontId="0" fillId="36" borderId="23" xfId="0" applyNumberFormat="1" applyFill="1" applyBorder="1" applyAlignment="1">
      <alignment horizontal="left"/>
    </xf>
    <xf numFmtId="167" fontId="3" fillId="36" borderId="23" xfId="0" applyNumberFormat="1" applyFont="1" applyFill="1" applyBorder="1" applyAlignment="1">
      <alignment horizontal="left"/>
    </xf>
    <xf numFmtId="14" fontId="0" fillId="36" borderId="23" xfId="0" applyNumberFormat="1" applyFill="1" applyBorder="1" applyAlignment="1">
      <alignment vertical="top" wrapText="1"/>
    </xf>
    <xf numFmtId="14" fontId="0" fillId="36" borderId="23" xfId="0" applyNumberFormat="1" applyFill="1" applyBorder="1" applyAlignment="1">
      <alignment horizontal="left"/>
    </xf>
    <xf numFmtId="0" fontId="3" fillId="36" borderId="3" xfId="0" applyFont="1" applyFill="1" applyBorder="1" applyAlignment="1">
      <alignment vertical="center"/>
    </xf>
    <xf numFmtId="14" fontId="0" fillId="37" borderId="11" xfId="0" applyNumberFormat="1" applyFill="1" applyBorder="1" applyAlignment="1">
      <alignment vertical="top" wrapText="1"/>
    </xf>
    <xf numFmtId="0" fontId="0" fillId="37" borderId="11" xfId="0" applyFill="1" applyBorder="1" applyAlignment="1">
      <alignment horizontal="left"/>
    </xf>
    <xf numFmtId="167" fontId="0" fillId="37" borderId="11" xfId="0" applyNumberFormat="1" applyFill="1" applyBorder="1" applyAlignment="1">
      <alignment horizontal="left"/>
    </xf>
    <xf numFmtId="167" fontId="3" fillId="37" borderId="11" xfId="0" applyNumberFormat="1" applyFont="1" applyFill="1" applyBorder="1" applyAlignment="1">
      <alignment horizontal="left"/>
    </xf>
    <xf numFmtId="14" fontId="0" fillId="37" borderId="1" xfId="0" applyNumberFormat="1" applyFill="1" applyBorder="1" applyAlignment="1">
      <alignment vertical="top" wrapText="1"/>
    </xf>
    <xf numFmtId="0" fontId="0" fillId="37" borderId="1" xfId="0" applyFill="1" applyBorder="1" applyAlignment="1">
      <alignment horizontal="left"/>
    </xf>
    <xf numFmtId="167" fontId="0" fillId="37" borderId="1" xfId="0" applyNumberFormat="1" applyFill="1" applyBorder="1" applyAlignment="1">
      <alignment horizontal="left"/>
    </xf>
    <xf numFmtId="167" fontId="0" fillId="37" borderId="1" xfId="0" applyNumberFormat="1" applyFill="1" applyBorder="1" applyAlignment="1">
      <alignment vertical="top" wrapText="1"/>
    </xf>
    <xf numFmtId="14" fontId="0" fillId="37" borderId="10" xfId="0" applyNumberFormat="1" applyFill="1" applyBorder="1" applyAlignment="1">
      <alignment horizontal="left"/>
    </xf>
    <xf numFmtId="14" fontId="0" fillId="37" borderId="11" xfId="0" applyNumberFormat="1" applyFill="1" applyBorder="1" applyAlignment="1">
      <alignment horizontal="left"/>
    </xf>
    <xf numFmtId="14" fontId="0" fillId="37" borderId="17" xfId="0" applyNumberFormat="1" applyFill="1" applyBorder="1" applyAlignment="1">
      <alignment horizontal="left"/>
    </xf>
    <xf numFmtId="14" fontId="0" fillId="37" borderId="1" xfId="0" applyNumberFormat="1" applyFill="1" applyBorder="1" applyAlignment="1">
      <alignment horizontal="left"/>
    </xf>
    <xf numFmtId="167" fontId="3" fillId="38" borderId="23" xfId="0" applyNumberFormat="1" applyFont="1" applyFill="1" applyBorder="1" applyAlignment="1">
      <alignment horizontal="left"/>
    </xf>
    <xf numFmtId="14" fontId="0" fillId="38" borderId="22" xfId="0" applyNumberFormat="1" applyFill="1" applyBorder="1" applyAlignment="1">
      <alignment horizontal="left"/>
    </xf>
    <xf numFmtId="14" fontId="0" fillId="38" borderId="23" xfId="0" applyNumberFormat="1" applyFill="1" applyBorder="1" applyAlignment="1">
      <alignment vertical="top" wrapText="1"/>
    </xf>
    <xf numFmtId="0" fontId="0" fillId="38" borderId="23" xfId="0" applyFill="1" applyBorder="1" applyAlignment="1">
      <alignment horizontal="left"/>
    </xf>
    <xf numFmtId="167" fontId="0" fillId="38" borderId="23" xfId="0" applyNumberFormat="1" applyFill="1" applyBorder="1" applyAlignment="1">
      <alignment horizontal="left"/>
    </xf>
    <xf numFmtId="14" fontId="0" fillId="38" borderId="23" xfId="0" applyNumberFormat="1" applyFill="1" applyBorder="1" applyAlignment="1">
      <alignment horizontal="left"/>
    </xf>
    <xf numFmtId="167" fontId="3" fillId="39" borderId="36" xfId="0" applyNumberFormat="1" applyFont="1" applyFill="1" applyBorder="1" applyAlignment="1">
      <alignment horizontal="left" vertical="center"/>
    </xf>
    <xf numFmtId="167" fontId="3" fillId="21" borderId="11" xfId="0" applyNumberFormat="1" applyFont="1" applyFill="1" applyBorder="1" applyAlignment="1">
      <alignment horizontal="left"/>
    </xf>
    <xf numFmtId="14" fontId="0" fillId="21" borderId="1" xfId="0" applyNumberFormat="1" applyFill="1" applyBorder="1" applyAlignment="1">
      <alignment vertical="top" wrapText="1"/>
    </xf>
    <xf numFmtId="167" fontId="0" fillId="21" borderId="1" xfId="0" applyNumberFormat="1" applyFill="1" applyBorder="1" applyAlignment="1">
      <alignment vertical="top" wrapText="1"/>
    </xf>
    <xf numFmtId="14" fontId="0" fillId="8" borderId="10" xfId="0" applyNumberFormat="1" applyFill="1" applyBorder="1" applyAlignment="1">
      <alignment horizontal="left"/>
    </xf>
    <xf numFmtId="14" fontId="0" fillId="8" borderId="11" xfId="0" applyNumberFormat="1" applyFill="1" applyBorder="1" applyAlignment="1">
      <alignment vertical="top" wrapText="1"/>
    </xf>
    <xf numFmtId="167" fontId="0" fillId="8" borderId="11" xfId="0" applyNumberFormat="1" applyFill="1" applyBorder="1" applyAlignment="1">
      <alignment horizontal="left"/>
    </xf>
    <xf numFmtId="0" fontId="3" fillId="8" borderId="13" xfId="0" applyFont="1" applyFill="1" applyBorder="1" applyAlignment="1">
      <alignment vertical="center"/>
    </xf>
    <xf numFmtId="14" fontId="0" fillId="8" borderId="17" xfId="0" applyNumberFormat="1" applyFill="1" applyBorder="1" applyAlignment="1">
      <alignment horizontal="left"/>
    </xf>
    <xf numFmtId="14" fontId="0" fillId="8" borderId="1" xfId="0" applyNumberFormat="1" applyFill="1" applyBorder="1" applyAlignment="1">
      <alignment vertical="top" wrapText="1"/>
    </xf>
    <xf numFmtId="167" fontId="0" fillId="8" borderId="1" xfId="0" applyNumberFormat="1" applyFill="1" applyBorder="1" applyAlignment="1">
      <alignment horizontal="left"/>
    </xf>
    <xf numFmtId="167" fontId="0" fillId="8" borderId="1" xfId="0" applyNumberFormat="1" applyFill="1" applyBorder="1" applyAlignment="1">
      <alignment vertical="top" wrapText="1"/>
    </xf>
    <xf numFmtId="0" fontId="3" fillId="8" borderId="19" xfId="0" applyFont="1" applyFill="1" applyBorder="1" applyAlignment="1">
      <alignment vertical="center"/>
    </xf>
    <xf numFmtId="167" fontId="0" fillId="5" borderId="0" xfId="0" applyNumberFormat="1" applyFill="1" applyAlignment="1">
      <alignment vertical="top" wrapText="1"/>
    </xf>
    <xf numFmtId="0" fontId="5" fillId="7" borderId="0" xfId="0" applyFont="1" applyFill="1" applyAlignment="1">
      <alignment horizontal="left"/>
    </xf>
    <xf numFmtId="0" fontId="0" fillId="7" borderId="23" xfId="0" applyFill="1" applyBorder="1" applyAlignment="1">
      <alignment horizontal="left"/>
    </xf>
    <xf numFmtId="14" fontId="0" fillId="18" borderId="22" xfId="0" applyNumberFormat="1" applyFill="1" applyBorder="1" applyAlignment="1">
      <alignment horizontal="left"/>
    </xf>
    <xf numFmtId="0" fontId="0" fillId="18" borderId="23" xfId="0" applyFill="1" applyBorder="1" applyAlignment="1">
      <alignment horizontal="left"/>
    </xf>
    <xf numFmtId="167" fontId="0" fillId="18" borderId="23" xfId="0" applyNumberFormat="1" applyFill="1" applyBorder="1" applyAlignment="1">
      <alignment horizontal="left"/>
    </xf>
    <xf numFmtId="17" fontId="0" fillId="0" borderId="0" xfId="0" applyNumberFormat="1" applyAlignment="1">
      <alignment horizontal="left" vertical="center" wrapText="1"/>
    </xf>
    <xf numFmtId="14" fontId="0" fillId="22" borderId="10" xfId="0" applyNumberFormat="1" applyFill="1" applyBorder="1" applyAlignment="1">
      <alignment horizontal="left"/>
    </xf>
    <xf numFmtId="14" fontId="0" fillId="22" borderId="11" xfId="0" applyNumberFormat="1" applyFill="1" applyBorder="1" applyAlignment="1">
      <alignment vertical="top" wrapText="1"/>
    </xf>
    <xf numFmtId="167" fontId="3" fillId="22" borderId="11" xfId="0" applyNumberFormat="1" applyFont="1" applyFill="1" applyBorder="1" applyAlignment="1">
      <alignment horizontal="left"/>
    </xf>
    <xf numFmtId="0" fontId="3" fillId="22" borderId="11" xfId="0" applyFont="1" applyFill="1" applyBorder="1" applyAlignment="1">
      <alignment horizontal="left"/>
    </xf>
    <xf numFmtId="14" fontId="0" fillId="22" borderId="1" xfId="0" applyNumberFormat="1" applyFill="1" applyBorder="1" applyAlignment="1">
      <alignment vertical="top" wrapText="1"/>
    </xf>
    <xf numFmtId="167" fontId="0" fillId="22" borderId="1" xfId="0" applyNumberFormat="1" applyFill="1" applyBorder="1" applyAlignment="1">
      <alignment vertical="top" wrapText="1"/>
    </xf>
    <xf numFmtId="0" fontId="3" fillId="22" borderId="13" xfId="0" applyFont="1" applyFill="1" applyBorder="1" applyAlignment="1">
      <alignment vertical="center"/>
    </xf>
    <xf numFmtId="0" fontId="3" fillId="22" borderId="16" xfId="0" applyFont="1" applyFill="1" applyBorder="1" applyAlignment="1">
      <alignment vertical="center"/>
    </xf>
    <xf numFmtId="0" fontId="3" fillId="22" borderId="19" xfId="0" applyFont="1" applyFill="1" applyBorder="1" applyAlignment="1">
      <alignment vertical="center"/>
    </xf>
    <xf numFmtId="14" fontId="0" fillId="22" borderId="0" xfId="0" applyNumberFormat="1" applyFill="1" applyAlignment="1">
      <alignment vertical="top" wrapText="1"/>
    </xf>
    <xf numFmtId="0" fontId="3" fillId="22" borderId="0" xfId="0" applyFont="1" applyFill="1" applyAlignment="1">
      <alignment horizontal="left"/>
    </xf>
    <xf numFmtId="167" fontId="0" fillId="22" borderId="0" xfId="0" applyNumberFormat="1" applyFill="1" applyAlignment="1">
      <alignment vertical="top" wrapText="1"/>
    </xf>
    <xf numFmtId="0" fontId="3" fillId="22" borderId="13" xfId="0" applyFont="1" applyFill="1" applyBorder="1" applyAlignment="1">
      <alignment horizontal="left"/>
    </xf>
    <xf numFmtId="0" fontId="0" fillId="22" borderId="16" xfId="0" applyFill="1" applyBorder="1" applyAlignment="1">
      <alignment horizontal="left"/>
    </xf>
    <xf numFmtId="0" fontId="3" fillId="22" borderId="1" xfId="0" applyFont="1" applyFill="1" applyBorder="1" applyAlignment="1">
      <alignment horizontal="left"/>
    </xf>
    <xf numFmtId="0" fontId="0" fillId="7" borderId="42" xfId="0" applyFill="1" applyBorder="1" applyAlignment="1">
      <alignment horizontal="left" vertical="center" wrapText="1"/>
    </xf>
    <xf numFmtId="164" fontId="0" fillId="0" borderId="0" xfId="0" applyNumberFormat="1"/>
    <xf numFmtId="164" fontId="0" fillId="0" borderId="11" xfId="0" applyNumberFormat="1" applyBorder="1"/>
    <xf numFmtId="164" fontId="0" fillId="0" borderId="1" xfId="0" applyNumberFormat="1" applyBorder="1"/>
    <xf numFmtId="14" fontId="0" fillId="36" borderId="10" xfId="0" applyNumberFormat="1" applyFill="1" applyBorder="1" applyAlignment="1">
      <alignment horizontal="left"/>
    </xf>
    <xf numFmtId="14" fontId="0" fillId="36" borderId="11" xfId="0" applyNumberFormat="1" applyFill="1" applyBorder="1" applyAlignment="1">
      <alignment vertical="top" wrapText="1"/>
    </xf>
    <xf numFmtId="0" fontId="0" fillId="36" borderId="11" xfId="0" applyFill="1" applyBorder="1" applyAlignment="1">
      <alignment horizontal="left"/>
    </xf>
    <xf numFmtId="167" fontId="0" fillId="36" borderId="11" xfId="0" applyNumberFormat="1" applyFill="1" applyBorder="1" applyAlignment="1">
      <alignment horizontal="left"/>
    </xf>
    <xf numFmtId="14" fontId="0" fillId="36" borderId="11" xfId="0" applyNumberFormat="1" applyFill="1" applyBorder="1" applyAlignment="1">
      <alignment horizontal="left"/>
    </xf>
    <xf numFmtId="14" fontId="0" fillId="36" borderId="17" xfId="0" applyNumberFormat="1" applyFill="1" applyBorder="1" applyAlignment="1">
      <alignment horizontal="left"/>
    </xf>
    <xf numFmtId="14" fontId="0" fillId="36" borderId="1" xfId="0" applyNumberFormat="1" applyFill="1" applyBorder="1" applyAlignment="1">
      <alignment vertical="top" wrapText="1"/>
    </xf>
    <xf numFmtId="0" fontId="0" fillId="36" borderId="1" xfId="0" applyFill="1" applyBorder="1" applyAlignment="1">
      <alignment horizontal="left"/>
    </xf>
    <xf numFmtId="167" fontId="0" fillId="36" borderId="1" xfId="0" applyNumberFormat="1" applyFill="1" applyBorder="1" applyAlignment="1">
      <alignment horizontal="left"/>
    </xf>
    <xf numFmtId="14" fontId="0" fillId="36" borderId="1" xfId="0" applyNumberFormat="1" applyFill="1" applyBorder="1" applyAlignment="1">
      <alignment horizontal="left"/>
    </xf>
    <xf numFmtId="14" fontId="0" fillId="19" borderId="10" xfId="0" applyNumberFormat="1" applyFill="1" applyBorder="1" applyAlignment="1">
      <alignment horizontal="left"/>
    </xf>
    <xf numFmtId="14" fontId="0" fillId="19" borderId="11" xfId="0" applyNumberFormat="1" applyFill="1" applyBorder="1" applyAlignment="1">
      <alignment vertical="top" wrapText="1"/>
    </xf>
    <xf numFmtId="0" fontId="0" fillId="19" borderId="11" xfId="0" applyFill="1" applyBorder="1" applyAlignment="1">
      <alignment horizontal="left"/>
    </xf>
    <xf numFmtId="167" fontId="0" fillId="19" borderId="11" xfId="0" applyNumberFormat="1" applyFill="1" applyBorder="1" applyAlignment="1">
      <alignment horizontal="left"/>
    </xf>
    <xf numFmtId="14" fontId="0" fillId="19" borderId="11" xfId="0" applyNumberFormat="1" applyFill="1" applyBorder="1" applyAlignment="1">
      <alignment horizontal="left"/>
    </xf>
    <xf numFmtId="14" fontId="0" fillId="19" borderId="17" xfId="0" applyNumberFormat="1" applyFill="1" applyBorder="1" applyAlignment="1">
      <alignment horizontal="left"/>
    </xf>
    <xf numFmtId="14" fontId="0" fillId="19" borderId="1" xfId="0" applyNumberFormat="1" applyFill="1" applyBorder="1" applyAlignment="1">
      <alignment vertical="top" wrapText="1"/>
    </xf>
    <xf numFmtId="0" fontId="0" fillId="19" borderId="1" xfId="0" applyFill="1" applyBorder="1" applyAlignment="1">
      <alignment horizontal="left"/>
    </xf>
    <xf numFmtId="167" fontId="0" fillId="19" borderId="1" xfId="0" applyNumberFormat="1" applyFill="1" applyBorder="1" applyAlignment="1">
      <alignment horizontal="left"/>
    </xf>
    <xf numFmtId="14" fontId="0" fillId="19" borderId="1" xfId="0" applyNumberFormat="1" applyFill="1" applyBorder="1" applyAlignment="1">
      <alignment horizontal="left"/>
    </xf>
    <xf numFmtId="17" fontId="1" fillId="0" borderId="4" xfId="0" applyNumberFormat="1" applyFont="1" applyBorder="1" applyAlignment="1">
      <alignment horizontal="left"/>
    </xf>
    <xf numFmtId="14" fontId="0" fillId="0" borderId="42" xfId="0" applyNumberFormat="1" applyBorder="1" applyAlignment="1">
      <alignment horizontal="center"/>
    </xf>
    <xf numFmtId="0" fontId="3" fillId="0" borderId="44" xfId="0" applyFont="1" applyBorder="1" applyAlignment="1">
      <alignment horizontal="center"/>
    </xf>
    <xf numFmtId="17" fontId="1" fillId="0" borderId="2" xfId="0" applyNumberFormat="1" applyFont="1" applyBorder="1" applyAlignment="1">
      <alignment horizontal="center"/>
    </xf>
    <xf numFmtId="17" fontId="0" fillId="0" borderId="2" xfId="0" applyNumberFormat="1" applyBorder="1" applyAlignment="1">
      <alignment horizontal="center"/>
    </xf>
    <xf numFmtId="167" fontId="3" fillId="0" borderId="42" xfId="0" applyNumberFormat="1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10" fillId="0" borderId="42" xfId="0" applyFont="1" applyBorder="1"/>
    <xf numFmtId="0" fontId="10" fillId="0" borderId="43" xfId="0" applyFont="1" applyBorder="1"/>
    <xf numFmtId="0" fontId="10" fillId="0" borderId="34" xfId="0" applyFont="1" applyBorder="1"/>
    <xf numFmtId="17" fontId="0" fillId="0" borderId="0" xfId="0" applyNumberFormat="1" applyAlignment="1">
      <alignment horizontal="center" vertical="center" wrapText="1"/>
    </xf>
    <xf numFmtId="167" fontId="3" fillId="0" borderId="8" xfId="0" applyNumberFormat="1" applyFont="1" applyBorder="1" applyAlignment="1">
      <alignment horizontal="center" vertical="center"/>
    </xf>
    <xf numFmtId="0" fontId="17" fillId="0" borderId="0" xfId="0" applyFont="1" applyAlignment="1">
      <alignment horizontal="left"/>
    </xf>
    <xf numFmtId="49" fontId="4" fillId="0" borderId="0" xfId="0" applyNumberFormat="1" applyFont="1" applyAlignment="1">
      <alignment horizontal="center"/>
    </xf>
    <xf numFmtId="49" fontId="4" fillId="0" borderId="54" xfId="0" applyNumberFormat="1" applyFont="1" applyBorder="1" applyAlignment="1">
      <alignment horizontal="center"/>
    </xf>
    <xf numFmtId="49" fontId="4" fillId="0" borderId="1" xfId="0" applyNumberFormat="1" applyFont="1" applyBorder="1" applyAlignment="1">
      <alignment horizontal="center"/>
    </xf>
    <xf numFmtId="49" fontId="4" fillId="0" borderId="56" xfId="0" applyNumberFormat="1" applyFont="1" applyBorder="1" applyAlignment="1">
      <alignment horizontal="center"/>
    </xf>
    <xf numFmtId="49" fontId="3" fillId="0" borderId="0" xfId="0" applyNumberFormat="1" applyFont="1" applyAlignment="1">
      <alignment horizontal="center"/>
    </xf>
    <xf numFmtId="14" fontId="2" fillId="6" borderId="34" xfId="0" applyNumberFormat="1" applyFont="1" applyFill="1" applyBorder="1" applyAlignment="1">
      <alignment horizontal="left" wrapText="1"/>
    </xf>
    <xf numFmtId="0" fontId="2" fillId="6" borderId="36" xfId="0" applyFont="1" applyFill="1" applyBorder="1" applyAlignment="1">
      <alignment horizontal="center" wrapText="1"/>
    </xf>
    <xf numFmtId="49" fontId="2" fillId="6" borderId="36" xfId="0" applyNumberFormat="1" applyFont="1" applyFill="1" applyBorder="1" applyAlignment="1">
      <alignment horizontal="center" wrapText="1"/>
    </xf>
    <xf numFmtId="0" fontId="4" fillId="0" borderId="56" xfId="0" applyFont="1" applyBorder="1"/>
    <xf numFmtId="167" fontId="3" fillId="0" borderId="0" xfId="0" applyNumberFormat="1" applyFont="1" applyAlignment="1">
      <alignment horizontal="center"/>
    </xf>
    <xf numFmtId="17" fontId="0" fillId="0" borderId="22" xfId="0" applyNumberFormat="1" applyBorder="1"/>
    <xf numFmtId="17" fontId="0" fillId="0" borderId="23" xfId="0" applyNumberFormat="1" applyBorder="1"/>
    <xf numFmtId="7" fontId="0" fillId="0" borderId="0" xfId="0" applyNumberFormat="1"/>
    <xf numFmtId="0" fontId="7" fillId="0" borderId="0" xfId="0" applyFont="1" applyAlignment="1">
      <alignment horizontal="center"/>
    </xf>
    <xf numFmtId="14" fontId="7" fillId="0" borderId="0" xfId="0" applyNumberFormat="1" applyFont="1" applyAlignment="1">
      <alignment horizontal="left"/>
    </xf>
    <xf numFmtId="14" fontId="7" fillId="0" borderId="0" xfId="0" applyNumberFormat="1" applyFont="1"/>
    <xf numFmtId="0" fontId="7" fillId="0" borderId="0" xfId="0" applyFont="1" applyAlignment="1">
      <alignment vertical="center"/>
    </xf>
    <xf numFmtId="168" fontId="4" fillId="0" borderId="0" xfId="0" applyNumberFormat="1" applyFont="1" applyAlignment="1">
      <alignment horizontal="right"/>
    </xf>
    <xf numFmtId="168" fontId="7" fillId="0" borderId="0" xfId="0" applyNumberFormat="1" applyFont="1" applyAlignment="1">
      <alignment horizontal="right"/>
    </xf>
    <xf numFmtId="14" fontId="0" fillId="36" borderId="14" xfId="0" applyNumberFormat="1" applyFill="1" applyBorder="1" applyAlignment="1">
      <alignment horizontal="left"/>
    </xf>
    <xf numFmtId="14" fontId="0" fillId="36" borderId="0" xfId="0" applyNumberFormat="1" applyFill="1" applyAlignment="1">
      <alignment vertical="top" wrapText="1"/>
    </xf>
    <xf numFmtId="0" fontId="0" fillId="36" borderId="0" xfId="0" applyFill="1" applyAlignment="1">
      <alignment horizontal="left"/>
    </xf>
    <xf numFmtId="167" fontId="0" fillId="36" borderId="0" xfId="0" applyNumberFormat="1" applyFill="1" applyAlignment="1">
      <alignment horizontal="left"/>
    </xf>
    <xf numFmtId="14" fontId="0" fillId="36" borderId="0" xfId="0" applyNumberFormat="1" applyFill="1" applyAlignment="1">
      <alignment horizontal="left"/>
    </xf>
    <xf numFmtId="168" fontId="4" fillId="7" borderId="0" xfId="0" applyNumberFormat="1" applyFont="1" applyFill="1" applyAlignment="1">
      <alignment horizontal="right"/>
    </xf>
    <xf numFmtId="7" fontId="0" fillId="0" borderId="11" xfId="0" applyNumberFormat="1" applyBorder="1"/>
    <xf numFmtId="7" fontId="0" fillId="0" borderId="1" xfId="0" applyNumberFormat="1" applyBorder="1"/>
    <xf numFmtId="0" fontId="3" fillId="36" borderId="12" xfId="0" applyFont="1" applyFill="1" applyBorder="1" applyAlignment="1">
      <alignment vertical="center"/>
    </xf>
    <xf numFmtId="0" fontId="3" fillId="36" borderId="18" xfId="0" applyFont="1" applyFill="1" applyBorder="1" applyAlignment="1">
      <alignment vertical="center"/>
    </xf>
    <xf numFmtId="0" fontId="3" fillId="19" borderId="12" xfId="0" applyFont="1" applyFill="1" applyBorder="1" applyAlignment="1">
      <alignment vertical="center"/>
    </xf>
    <xf numFmtId="0" fontId="3" fillId="19" borderId="18" xfId="0" applyFont="1" applyFill="1" applyBorder="1" applyAlignment="1">
      <alignment vertical="center"/>
    </xf>
    <xf numFmtId="0" fontId="3" fillId="20" borderId="12" xfId="0" applyFont="1" applyFill="1" applyBorder="1" applyAlignment="1">
      <alignment horizontal="left"/>
    </xf>
    <xf numFmtId="14" fontId="0" fillId="0" borderId="43" xfId="0" applyNumberFormat="1" applyBorder="1" applyAlignment="1">
      <alignment horizontal="center"/>
    </xf>
    <xf numFmtId="14" fontId="10" fillId="16" borderId="42" xfId="0" applyNumberFormat="1" applyFont="1" applyFill="1" applyBorder="1" applyAlignment="1">
      <alignment horizontal="left" vertical="center" wrapText="1"/>
    </xf>
    <xf numFmtId="0" fontId="10" fillId="16" borderId="42" xfId="0" applyFont="1" applyFill="1" applyBorder="1" applyAlignment="1">
      <alignment horizontal="left" vertical="center" wrapText="1"/>
    </xf>
    <xf numFmtId="167" fontId="10" fillId="16" borderId="42" xfId="0" applyNumberFormat="1" applyFont="1" applyFill="1" applyBorder="1" applyAlignment="1">
      <alignment horizontal="left" vertical="center" wrapText="1"/>
    </xf>
    <xf numFmtId="0" fontId="10" fillId="0" borderId="42" xfId="0" applyFont="1" applyBorder="1" applyAlignment="1">
      <alignment horizontal="left" vertical="center" wrapText="1"/>
    </xf>
    <xf numFmtId="10" fontId="10" fillId="0" borderId="42" xfId="1" applyNumberFormat="1" applyFont="1" applyBorder="1" applyAlignment="1">
      <alignment horizontal="left" vertical="center" wrapText="1"/>
    </xf>
    <xf numFmtId="14" fontId="0" fillId="0" borderId="42" xfId="0" applyNumberFormat="1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167" fontId="0" fillId="35" borderId="42" xfId="0" applyNumberFormat="1" applyFill="1" applyBorder="1" applyAlignment="1">
      <alignment horizontal="left" vertical="center" wrapText="1"/>
    </xf>
    <xf numFmtId="167" fontId="0" fillId="0" borderId="42" xfId="0" applyNumberFormat="1" applyBorder="1" applyAlignment="1">
      <alignment horizontal="left" vertical="center" wrapText="1"/>
    </xf>
    <xf numFmtId="0" fontId="3" fillId="0" borderId="42" xfId="0" applyFont="1" applyBorder="1" applyAlignment="1">
      <alignment horizontal="left" vertical="center"/>
    </xf>
    <xf numFmtId="10" fontId="0" fillId="0" borderId="42" xfId="1" applyNumberFormat="1" applyFont="1" applyBorder="1" applyAlignment="1">
      <alignment horizontal="left" vertical="center" wrapText="1"/>
    </xf>
    <xf numFmtId="0" fontId="0" fillId="26" borderId="42" xfId="0" applyFill="1" applyBorder="1" applyAlignment="1">
      <alignment horizontal="left" vertical="center" wrapText="1"/>
    </xf>
    <xf numFmtId="0" fontId="8" fillId="12" borderId="42" xfId="0" applyFont="1" applyFill="1" applyBorder="1" applyAlignment="1">
      <alignment horizontal="left" vertical="center" wrapText="1"/>
    </xf>
    <xf numFmtId="167" fontId="12" fillId="0" borderId="42" xfId="0" applyNumberFormat="1" applyFont="1" applyBorder="1" applyAlignment="1">
      <alignment horizontal="left" vertical="center"/>
    </xf>
    <xf numFmtId="14" fontId="0" fillId="7" borderId="42" xfId="0" applyNumberFormat="1" applyFill="1" applyBorder="1" applyAlignment="1">
      <alignment horizontal="left" vertical="center" wrapText="1"/>
    </xf>
    <xf numFmtId="14" fontId="0" fillId="35" borderId="42" xfId="0" applyNumberFormat="1" applyFill="1" applyBorder="1" applyAlignment="1">
      <alignment horizontal="left" vertical="center" wrapText="1"/>
    </xf>
    <xf numFmtId="0" fontId="0" fillId="35" borderId="42" xfId="0" applyFill="1" applyBorder="1" applyAlignment="1">
      <alignment horizontal="left" vertical="center" wrapText="1"/>
    </xf>
    <xf numFmtId="165" fontId="7" fillId="35" borderId="42" xfId="0" applyNumberFormat="1" applyFont="1" applyFill="1" applyBorder="1"/>
    <xf numFmtId="0" fontId="3" fillId="7" borderId="42" xfId="0" applyFont="1" applyFill="1" applyBorder="1" applyAlignment="1">
      <alignment horizontal="left" vertical="center"/>
    </xf>
    <xf numFmtId="167" fontId="0" fillId="0" borderId="42" xfId="3" applyNumberFormat="1" applyFont="1" applyBorder="1" applyAlignment="1">
      <alignment horizontal="left" vertical="center" wrapText="1"/>
    </xf>
    <xf numFmtId="165" fontId="0" fillId="0" borderId="42" xfId="0" applyNumberFormat="1" applyBorder="1" applyAlignment="1">
      <alignment horizontal="left" vertical="center" wrapText="1"/>
    </xf>
    <xf numFmtId="164" fontId="0" fillId="0" borderId="42" xfId="0" applyNumberFormat="1" applyBorder="1" applyAlignment="1">
      <alignment horizontal="left" vertical="center" wrapText="1"/>
    </xf>
    <xf numFmtId="7" fontId="0" fillId="0" borderId="42" xfId="0" applyNumberFormat="1" applyBorder="1" applyAlignment="1">
      <alignment horizontal="left" vertical="center" wrapText="1"/>
    </xf>
    <xf numFmtId="0" fontId="3" fillId="4" borderId="42" xfId="0" applyFont="1" applyFill="1" applyBorder="1" applyAlignment="1">
      <alignment horizontal="left" vertical="center"/>
    </xf>
    <xf numFmtId="2" fontId="0" fillId="0" borderId="0" xfId="0" applyNumberFormat="1"/>
    <xf numFmtId="14" fontId="0" fillId="36" borderId="10" xfId="0" applyNumberFormat="1" applyFill="1" applyBorder="1" applyAlignment="1">
      <alignment horizontal="left" vertical="center"/>
    </xf>
    <xf numFmtId="14" fontId="0" fillId="36" borderId="11" xfId="0" applyNumberFormat="1" applyFill="1" applyBorder="1" applyAlignment="1">
      <alignment vertical="center" wrapText="1"/>
    </xf>
    <xf numFmtId="0" fontId="0" fillId="36" borderId="11" xfId="0" applyFill="1" applyBorder="1" applyAlignment="1">
      <alignment horizontal="left" vertical="center"/>
    </xf>
    <xf numFmtId="167" fontId="0" fillId="36" borderId="11" xfId="0" applyNumberFormat="1" applyFill="1" applyBorder="1" applyAlignment="1">
      <alignment horizontal="left" vertical="center"/>
    </xf>
    <xf numFmtId="14" fontId="0" fillId="36" borderId="14" xfId="0" applyNumberFormat="1" applyFill="1" applyBorder="1" applyAlignment="1">
      <alignment horizontal="left" vertical="center"/>
    </xf>
    <xf numFmtId="14" fontId="0" fillId="36" borderId="0" xfId="0" applyNumberFormat="1" applyFill="1" applyAlignment="1">
      <alignment vertical="center" wrapText="1"/>
    </xf>
    <xf numFmtId="0" fontId="0" fillId="36" borderId="0" xfId="0" applyFill="1" applyAlignment="1">
      <alignment horizontal="left" vertical="center"/>
    </xf>
    <xf numFmtId="167" fontId="0" fillId="36" borderId="0" xfId="0" applyNumberFormat="1" applyFill="1" applyAlignment="1">
      <alignment horizontal="left" vertical="center"/>
    </xf>
    <xf numFmtId="167" fontId="0" fillId="36" borderId="0" xfId="0" applyNumberFormat="1" applyFill="1" applyAlignment="1">
      <alignment vertical="center" wrapText="1"/>
    </xf>
    <xf numFmtId="14" fontId="0" fillId="36" borderId="17" xfId="0" applyNumberFormat="1" applyFill="1" applyBorder="1" applyAlignment="1">
      <alignment horizontal="left" vertical="center"/>
    </xf>
    <xf numFmtId="14" fontId="0" fillId="36" borderId="1" xfId="0" applyNumberFormat="1" applyFill="1" applyBorder="1" applyAlignment="1">
      <alignment vertical="center" wrapText="1"/>
    </xf>
    <xf numFmtId="0" fontId="0" fillId="36" borderId="1" xfId="0" applyFill="1" applyBorder="1" applyAlignment="1">
      <alignment horizontal="left" vertical="center"/>
    </xf>
    <xf numFmtId="167" fontId="0" fillId="36" borderId="1" xfId="0" applyNumberFormat="1" applyFill="1" applyBorder="1" applyAlignment="1">
      <alignment horizontal="left" vertical="center"/>
    </xf>
    <xf numFmtId="167" fontId="0" fillId="36" borderId="1" xfId="0" applyNumberFormat="1" applyFill="1" applyBorder="1" applyAlignment="1">
      <alignment vertical="center" wrapText="1"/>
    </xf>
    <xf numFmtId="0" fontId="0" fillId="0" borderId="59" xfId="0" applyBorder="1"/>
    <xf numFmtId="167" fontId="0" fillId="0" borderId="16" xfId="0" applyNumberFormat="1" applyBorder="1"/>
    <xf numFmtId="167" fontId="0" fillId="0" borderId="19" xfId="0" applyNumberFormat="1" applyBorder="1"/>
    <xf numFmtId="167" fontId="0" fillId="0" borderId="13" xfId="0" applyNumberFormat="1" applyBorder="1"/>
    <xf numFmtId="0" fontId="0" fillId="0" borderId="11" xfId="0" applyBorder="1" applyAlignment="1">
      <alignment horizontal="right"/>
    </xf>
    <xf numFmtId="0" fontId="0" fillId="0" borderId="0" xfId="0" applyAlignment="1">
      <alignment horizontal="right" vertical="center" wrapText="1"/>
    </xf>
    <xf numFmtId="168" fontId="4" fillId="0" borderId="1" xfId="0" applyNumberFormat="1" applyFont="1" applyBorder="1" applyAlignment="1">
      <alignment horizontal="right"/>
    </xf>
    <xf numFmtId="0" fontId="19" fillId="0" borderId="60" xfId="0" applyFont="1" applyBorder="1" applyAlignment="1">
      <alignment vertical="center"/>
    </xf>
    <xf numFmtId="7" fontId="0" fillId="0" borderId="13" xfId="0" applyNumberFormat="1" applyBorder="1"/>
    <xf numFmtId="7" fontId="0" fillId="0" borderId="23" xfId="0" applyNumberFormat="1" applyBorder="1"/>
    <xf numFmtId="7" fontId="0" fillId="0" borderId="3" xfId="0" applyNumberFormat="1" applyBorder="1"/>
    <xf numFmtId="0" fontId="10" fillId="0" borderId="0" xfId="0" applyFont="1" applyAlignment="1">
      <alignment horizontal="center"/>
    </xf>
    <xf numFmtId="0" fontId="0" fillId="0" borderId="61" xfId="0" applyBorder="1"/>
    <xf numFmtId="0" fontId="4" fillId="7" borderId="1" xfId="0" applyFont="1" applyFill="1" applyBorder="1"/>
    <xf numFmtId="168" fontId="4" fillId="7" borderId="1" xfId="0" applyNumberFormat="1" applyFont="1" applyFill="1" applyBorder="1" applyAlignment="1">
      <alignment horizontal="right"/>
    </xf>
    <xf numFmtId="0" fontId="0" fillId="0" borderId="63" xfId="0" applyBorder="1"/>
    <xf numFmtId="0" fontId="0" fillId="0" borderId="62" xfId="0" applyBorder="1"/>
    <xf numFmtId="0" fontId="0" fillId="0" borderId="0" xfId="0" applyFill="1" applyBorder="1"/>
    <xf numFmtId="0" fontId="0" fillId="0" borderId="11" xfId="0" applyFill="1" applyBorder="1"/>
    <xf numFmtId="0" fontId="0" fillId="0" borderId="0" xfId="0" applyBorder="1"/>
    <xf numFmtId="7" fontId="0" fillId="0" borderId="0" xfId="0" applyNumberFormat="1" applyBorder="1"/>
    <xf numFmtId="167" fontId="0" fillId="0" borderId="0" xfId="0" applyNumberFormat="1" applyBorder="1"/>
    <xf numFmtId="14" fontId="0" fillId="0" borderId="0" xfId="0" applyNumberFormat="1" applyBorder="1"/>
    <xf numFmtId="0" fontId="20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0" fillId="0" borderId="23" xfId="0" applyFill="1" applyBorder="1"/>
    <xf numFmtId="167" fontId="0" fillId="0" borderId="3" xfId="0" applyNumberFormat="1" applyBorder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</cellXfs>
  <cellStyles count="4">
    <cellStyle name="Currency" xfId="3" builtinId="4"/>
    <cellStyle name="Normal" xfId="0" builtinId="0"/>
    <cellStyle name="Normal 3" xfId="2" xr:uid="{E6F809FC-9CD0-454D-8A3C-93FB3D44E7B5}"/>
    <cellStyle name="Percent" xfId="1" builtinId="5"/>
  </cellStyles>
  <dxfs count="3497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9999"/>
      <color rgb="FFFC9204"/>
      <color rgb="FFFC98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Monthly Totals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 Yearly Analysis'!$B$1:$B$2</c:f>
              <c:strCache>
                <c:ptCount val="2"/>
                <c:pt idx="0">
                  <c:v>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'PM Yearly Analysis'!$A$3:$A$14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'PM Yearly Analysis'!$B$3:$B$14</c:f>
              <c:numCache>
                <c:formatCode>General</c:formatCode>
                <c:ptCount val="12"/>
                <c:pt idx="0">
                  <c:v>4640</c:v>
                </c:pt>
                <c:pt idx="1">
                  <c:v>4150</c:v>
                </c:pt>
                <c:pt idx="2">
                  <c:v>6656</c:v>
                </c:pt>
                <c:pt idx="3">
                  <c:v>5850</c:v>
                </c:pt>
                <c:pt idx="4">
                  <c:v>5808</c:v>
                </c:pt>
                <c:pt idx="5">
                  <c:v>6654</c:v>
                </c:pt>
                <c:pt idx="6">
                  <c:v>6101</c:v>
                </c:pt>
                <c:pt idx="7">
                  <c:v>5326</c:v>
                </c:pt>
                <c:pt idx="8">
                  <c:v>6235</c:v>
                </c:pt>
                <c:pt idx="9">
                  <c:v>2420</c:v>
                </c:pt>
                <c:pt idx="10">
                  <c:v>1407</c:v>
                </c:pt>
                <c:pt idx="11">
                  <c:v>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08-4F13-B315-BFDBB81807DB}"/>
            </c:ext>
          </c:extLst>
        </c:ser>
        <c:ser>
          <c:idx val="1"/>
          <c:order val="1"/>
          <c:tx>
            <c:strRef>
              <c:f>'PM Yearly Analysis'!$C$1:$C$2</c:f>
              <c:strCache>
                <c:ptCount val="2"/>
                <c:pt idx="0">
                  <c:v>2018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'PM Yearly Analysis'!$A$3:$A$14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'PM Yearly Analysis'!$C$3:$C$14</c:f>
              <c:numCache>
                <c:formatCode>General</c:formatCode>
                <c:ptCount val="12"/>
                <c:pt idx="0">
                  <c:v>6516</c:v>
                </c:pt>
                <c:pt idx="1">
                  <c:v>8942</c:v>
                </c:pt>
                <c:pt idx="2">
                  <c:v>10433</c:v>
                </c:pt>
                <c:pt idx="3">
                  <c:v>9312</c:v>
                </c:pt>
                <c:pt idx="4">
                  <c:v>7896</c:v>
                </c:pt>
                <c:pt idx="5">
                  <c:v>8493</c:v>
                </c:pt>
                <c:pt idx="6">
                  <c:v>9022</c:v>
                </c:pt>
                <c:pt idx="7">
                  <c:v>10392</c:v>
                </c:pt>
                <c:pt idx="8">
                  <c:v>8898</c:v>
                </c:pt>
                <c:pt idx="9">
                  <c:v>5943</c:v>
                </c:pt>
                <c:pt idx="10">
                  <c:v>3165</c:v>
                </c:pt>
                <c:pt idx="11">
                  <c:v>2959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08-4F13-B315-BFDBB81807DB}"/>
            </c:ext>
          </c:extLst>
        </c:ser>
        <c:ser>
          <c:idx val="2"/>
          <c:order val="2"/>
          <c:tx>
            <c:strRef>
              <c:f>'PM Yearly Analysis'!$D$1:$D$2</c:f>
              <c:strCache>
                <c:ptCount val="2"/>
                <c:pt idx="0">
                  <c:v>2019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'PM Yearly Analysis'!$A$3:$A$14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'PM Yearly Analysis'!$D$3:$D$14</c:f>
              <c:numCache>
                <c:formatCode>General</c:formatCode>
                <c:ptCount val="12"/>
                <c:pt idx="0">
                  <c:v>9160</c:v>
                </c:pt>
                <c:pt idx="1">
                  <c:v>10558</c:v>
                </c:pt>
                <c:pt idx="2">
                  <c:v>15069</c:v>
                </c:pt>
                <c:pt idx="3">
                  <c:v>10278</c:v>
                </c:pt>
                <c:pt idx="4">
                  <c:v>10274</c:v>
                </c:pt>
                <c:pt idx="5">
                  <c:v>10452</c:v>
                </c:pt>
                <c:pt idx="6">
                  <c:v>11875</c:v>
                </c:pt>
                <c:pt idx="7">
                  <c:v>12115</c:v>
                </c:pt>
                <c:pt idx="8">
                  <c:v>10425</c:v>
                </c:pt>
                <c:pt idx="9">
                  <c:v>3299</c:v>
                </c:pt>
                <c:pt idx="10">
                  <c:v>1485</c:v>
                </c:pt>
                <c:pt idx="11">
                  <c:v>6059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08-4F13-B315-BFDBB81807DB}"/>
            </c:ext>
          </c:extLst>
        </c:ser>
        <c:ser>
          <c:idx val="3"/>
          <c:order val="3"/>
          <c:tx>
            <c:strRef>
              <c:f>'PM Yearly Analysis'!$E$1:$E$2</c:f>
              <c:strCache>
                <c:ptCount val="2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'PM Yearly Analysis'!$A$3:$A$14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'PM Yearly Analysis'!$E$3:$E$14</c:f>
              <c:numCache>
                <c:formatCode>General</c:formatCode>
                <c:ptCount val="12"/>
                <c:pt idx="0">
                  <c:v>13700</c:v>
                </c:pt>
                <c:pt idx="1">
                  <c:v>15640</c:v>
                </c:pt>
                <c:pt idx="2">
                  <c:v>9937</c:v>
                </c:pt>
                <c:pt idx="3">
                  <c:v>934</c:v>
                </c:pt>
                <c:pt idx="4">
                  <c:v>2584</c:v>
                </c:pt>
                <c:pt idx="5">
                  <c:v>2077</c:v>
                </c:pt>
                <c:pt idx="6">
                  <c:v>6871</c:v>
                </c:pt>
                <c:pt idx="7">
                  <c:v>2145</c:v>
                </c:pt>
                <c:pt idx="8">
                  <c:v>2434</c:v>
                </c:pt>
                <c:pt idx="9">
                  <c:v>2415</c:v>
                </c:pt>
                <c:pt idx="10">
                  <c:v>5682</c:v>
                </c:pt>
                <c:pt idx="11">
                  <c:v>1392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08-4F13-B315-BFDBB81807DB}"/>
            </c:ext>
          </c:extLst>
        </c:ser>
        <c:ser>
          <c:idx val="4"/>
          <c:order val="4"/>
          <c:tx>
            <c:strRef>
              <c:f>'PM Yearly Analysis'!$F$1:$F$2</c:f>
              <c:strCache>
                <c:ptCount val="2"/>
                <c:pt idx="0">
                  <c:v>2021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'PM Yearly Analysis'!$A$3:$A$14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'PM Yearly Analysis'!$F$3:$F$14</c:f>
              <c:numCache>
                <c:formatCode>General</c:formatCode>
                <c:ptCount val="12"/>
                <c:pt idx="0">
                  <c:v>2617</c:v>
                </c:pt>
                <c:pt idx="1">
                  <c:v>5032</c:v>
                </c:pt>
                <c:pt idx="2">
                  <c:v>8374</c:v>
                </c:pt>
                <c:pt idx="3">
                  <c:v>5358</c:v>
                </c:pt>
                <c:pt idx="4">
                  <c:v>6163</c:v>
                </c:pt>
                <c:pt idx="5">
                  <c:v>6099</c:v>
                </c:pt>
                <c:pt idx="6">
                  <c:v>7045</c:v>
                </c:pt>
                <c:pt idx="7">
                  <c:v>6230</c:v>
                </c:pt>
                <c:pt idx="8">
                  <c:v>8008</c:v>
                </c:pt>
                <c:pt idx="9">
                  <c:v>3322</c:v>
                </c:pt>
                <c:pt idx="10">
                  <c:v>4008</c:v>
                </c:pt>
                <c:pt idx="11">
                  <c:v>1178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908-4F13-B315-BFDBB81807DB}"/>
            </c:ext>
          </c:extLst>
        </c:ser>
        <c:ser>
          <c:idx val="5"/>
          <c:order val="5"/>
          <c:tx>
            <c:strRef>
              <c:f>'PM Yearly Analysis'!$G$1:$G$2</c:f>
              <c:strCache>
                <c:ptCount val="2"/>
                <c:pt idx="0">
                  <c:v>2022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'PM Yearly Analysis'!$A$3:$A$14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'PM Yearly Analysis'!$G$3:$G$14</c:f>
              <c:numCache>
                <c:formatCode>General</c:formatCode>
                <c:ptCount val="12"/>
                <c:pt idx="0">
                  <c:v>5450</c:v>
                </c:pt>
                <c:pt idx="1">
                  <c:v>5395</c:v>
                </c:pt>
                <c:pt idx="2">
                  <c:v>12369</c:v>
                </c:pt>
                <c:pt idx="3">
                  <c:v>11203</c:v>
                </c:pt>
                <c:pt idx="4">
                  <c:v>10631</c:v>
                </c:pt>
                <c:pt idx="5">
                  <c:v>12826</c:v>
                </c:pt>
                <c:pt idx="6">
                  <c:v>12422</c:v>
                </c:pt>
                <c:pt idx="7">
                  <c:v>11324</c:v>
                </c:pt>
                <c:pt idx="8">
                  <c:v>3293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908-4F13-B315-BFDBB8180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1001760"/>
        <c:axId val="637120720"/>
      </c:lineChart>
      <c:catAx>
        <c:axId val="54100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120720"/>
        <c:crosses val="autoZero"/>
        <c:auto val="1"/>
        <c:lblAlgn val="ctr"/>
        <c:lblOffset val="100"/>
        <c:noMultiLvlLbl val="0"/>
      </c:catAx>
      <c:valAx>
        <c:axId val="63712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00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Weekly Total against Average Order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2021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'PM Yearly Analysis'!$S$2:$S$52</c:f>
              <c:numCache>
                <c:formatCode>General</c:formatCode>
                <c:ptCount val="51"/>
                <c:pt idx="0">
                  <c:v>1375</c:v>
                </c:pt>
                <c:pt idx="1">
                  <c:v>277</c:v>
                </c:pt>
                <c:pt idx="2">
                  <c:v>419</c:v>
                </c:pt>
                <c:pt idx="3">
                  <c:v>546</c:v>
                </c:pt>
                <c:pt idx="4">
                  <c:v>619</c:v>
                </c:pt>
                <c:pt idx="5">
                  <c:v>1099</c:v>
                </c:pt>
                <c:pt idx="6">
                  <c:v>1732</c:v>
                </c:pt>
                <c:pt idx="7">
                  <c:v>1582</c:v>
                </c:pt>
                <c:pt idx="8">
                  <c:v>1912</c:v>
                </c:pt>
                <c:pt idx="9">
                  <c:v>1771</c:v>
                </c:pt>
                <c:pt idx="10">
                  <c:v>1678</c:v>
                </c:pt>
                <c:pt idx="11">
                  <c:v>1772</c:v>
                </c:pt>
                <c:pt idx="12">
                  <c:v>1481</c:v>
                </c:pt>
                <c:pt idx="13">
                  <c:v>1017</c:v>
                </c:pt>
                <c:pt idx="14">
                  <c:v>1434</c:v>
                </c:pt>
                <c:pt idx="15">
                  <c:v>1441</c:v>
                </c:pt>
                <c:pt idx="16">
                  <c:v>1226</c:v>
                </c:pt>
                <c:pt idx="17">
                  <c:v>1213</c:v>
                </c:pt>
                <c:pt idx="18">
                  <c:v>1604</c:v>
                </c:pt>
                <c:pt idx="19">
                  <c:v>1485</c:v>
                </c:pt>
                <c:pt idx="20">
                  <c:v>1861</c:v>
                </c:pt>
                <c:pt idx="21">
                  <c:v>1329</c:v>
                </c:pt>
                <c:pt idx="22">
                  <c:v>1203</c:v>
                </c:pt>
                <c:pt idx="23">
                  <c:v>1888</c:v>
                </c:pt>
                <c:pt idx="24">
                  <c:v>887</c:v>
                </c:pt>
                <c:pt idx="25">
                  <c:v>1052</c:v>
                </c:pt>
                <c:pt idx="26">
                  <c:v>1841</c:v>
                </c:pt>
                <c:pt idx="27">
                  <c:v>2329</c:v>
                </c:pt>
                <c:pt idx="28">
                  <c:v>1167</c:v>
                </c:pt>
                <c:pt idx="29">
                  <c:v>1448</c:v>
                </c:pt>
                <c:pt idx="30">
                  <c:v>880</c:v>
                </c:pt>
                <c:pt idx="31">
                  <c:v>1552</c:v>
                </c:pt>
                <c:pt idx="32">
                  <c:v>2145</c:v>
                </c:pt>
                <c:pt idx="33">
                  <c:v>1433</c:v>
                </c:pt>
                <c:pt idx="34">
                  <c:v>1545</c:v>
                </c:pt>
                <c:pt idx="35">
                  <c:v>836</c:v>
                </c:pt>
                <c:pt idx="36">
                  <c:v>2450</c:v>
                </c:pt>
                <c:pt idx="37">
                  <c:v>1516</c:v>
                </c:pt>
                <c:pt idx="38">
                  <c:v>2048</c:v>
                </c:pt>
                <c:pt idx="39">
                  <c:v>1107</c:v>
                </c:pt>
                <c:pt idx="40">
                  <c:v>721</c:v>
                </c:pt>
                <c:pt idx="41">
                  <c:v>281</c:v>
                </c:pt>
                <c:pt idx="42">
                  <c:v>1046</c:v>
                </c:pt>
                <c:pt idx="43">
                  <c:v>1612</c:v>
                </c:pt>
                <c:pt idx="44">
                  <c:v>287</c:v>
                </c:pt>
                <c:pt idx="45">
                  <c:v>173</c:v>
                </c:pt>
                <c:pt idx="46">
                  <c:v>1478</c:v>
                </c:pt>
                <c:pt idx="47">
                  <c:v>521</c:v>
                </c:pt>
                <c:pt idx="48">
                  <c:v>177</c:v>
                </c:pt>
                <c:pt idx="49">
                  <c:v>854</c:v>
                </c:pt>
                <c:pt idx="50">
                  <c:v>84</c:v>
                </c:pt>
              </c:numCache>
            </c:numRef>
          </c:xVal>
          <c:yVal>
            <c:numRef>
              <c:f>'PM Yearly Analysis'!$T$2:$T$52</c:f>
              <c:numCache>
                <c:formatCode>General</c:formatCode>
                <c:ptCount val="51"/>
                <c:pt idx="0">
                  <c:v>33.536585365853661</c:v>
                </c:pt>
                <c:pt idx="1">
                  <c:v>10.653846153846153</c:v>
                </c:pt>
                <c:pt idx="2">
                  <c:v>11.638888888888889</c:v>
                </c:pt>
                <c:pt idx="3">
                  <c:v>39</c:v>
                </c:pt>
                <c:pt idx="4">
                  <c:v>28.136363636363637</c:v>
                </c:pt>
                <c:pt idx="5">
                  <c:v>31.4</c:v>
                </c:pt>
                <c:pt idx="6">
                  <c:v>29.862068965517242</c:v>
                </c:pt>
                <c:pt idx="7">
                  <c:v>25.934426229508198</c:v>
                </c:pt>
                <c:pt idx="8">
                  <c:v>32.96551724137931</c:v>
                </c:pt>
                <c:pt idx="9">
                  <c:v>41.186046511627907</c:v>
                </c:pt>
                <c:pt idx="10">
                  <c:v>26.634920634920636</c:v>
                </c:pt>
                <c:pt idx="11">
                  <c:v>23.626666666666665</c:v>
                </c:pt>
                <c:pt idx="12">
                  <c:v>31.51063829787234</c:v>
                </c:pt>
                <c:pt idx="13">
                  <c:v>22.108695652173914</c:v>
                </c:pt>
                <c:pt idx="14">
                  <c:v>15.586956521739131</c:v>
                </c:pt>
                <c:pt idx="15">
                  <c:v>19.472972972972972</c:v>
                </c:pt>
                <c:pt idx="16">
                  <c:v>15.135802469135802</c:v>
                </c:pt>
                <c:pt idx="17">
                  <c:v>18.661538461538463</c:v>
                </c:pt>
                <c:pt idx="18">
                  <c:v>18.651162790697676</c:v>
                </c:pt>
                <c:pt idx="19">
                  <c:v>20.067567567567568</c:v>
                </c:pt>
                <c:pt idx="20">
                  <c:v>17.392523364485982</c:v>
                </c:pt>
                <c:pt idx="21">
                  <c:v>21.43548387096774</c:v>
                </c:pt>
                <c:pt idx="22">
                  <c:v>21.872727272727271</c:v>
                </c:pt>
                <c:pt idx="23">
                  <c:v>27.764705882352942</c:v>
                </c:pt>
                <c:pt idx="24">
                  <c:v>10.435294117647059</c:v>
                </c:pt>
                <c:pt idx="25">
                  <c:v>12.523809523809524</c:v>
                </c:pt>
                <c:pt idx="26">
                  <c:v>14.496062992125983</c:v>
                </c:pt>
                <c:pt idx="27">
                  <c:v>43.129629629629626</c:v>
                </c:pt>
                <c:pt idx="28">
                  <c:v>72.9375</c:v>
                </c:pt>
                <c:pt idx="29">
                  <c:v>16.837209302325583</c:v>
                </c:pt>
                <c:pt idx="30">
                  <c:v>9.4623655913978499</c:v>
                </c:pt>
                <c:pt idx="31">
                  <c:v>16.166666666666668</c:v>
                </c:pt>
                <c:pt idx="32">
                  <c:v>21.237623762376238</c:v>
                </c:pt>
                <c:pt idx="33">
                  <c:v>16.662790697674417</c:v>
                </c:pt>
                <c:pt idx="34">
                  <c:v>23.40909090909091</c:v>
                </c:pt>
                <c:pt idx="35">
                  <c:v>12.477611940298507</c:v>
                </c:pt>
                <c:pt idx="36">
                  <c:v>28.160919540229884</c:v>
                </c:pt>
                <c:pt idx="37">
                  <c:v>19.189873417721518</c:v>
                </c:pt>
                <c:pt idx="38">
                  <c:v>17.964912280701753</c:v>
                </c:pt>
                <c:pt idx="39">
                  <c:v>22.14</c:v>
                </c:pt>
                <c:pt idx="40">
                  <c:v>21.205882352941178</c:v>
                </c:pt>
                <c:pt idx="41">
                  <c:v>8.78125</c:v>
                </c:pt>
                <c:pt idx="42">
                  <c:v>16.34375</c:v>
                </c:pt>
                <c:pt idx="43">
                  <c:v>24.424242424242426</c:v>
                </c:pt>
                <c:pt idx="44">
                  <c:v>5.74</c:v>
                </c:pt>
                <c:pt idx="45">
                  <c:v>6.1785714285714288</c:v>
                </c:pt>
                <c:pt idx="46">
                  <c:v>32.130434782608695</c:v>
                </c:pt>
                <c:pt idx="47">
                  <c:v>14.885714285714286</c:v>
                </c:pt>
                <c:pt idx="48">
                  <c:v>5.53125</c:v>
                </c:pt>
                <c:pt idx="49">
                  <c:v>22.473684210526315</c:v>
                </c:pt>
                <c:pt idx="5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A0-4164-8926-9535E97DDF24}"/>
            </c:ext>
          </c:extLst>
        </c:ser>
        <c:ser>
          <c:idx val="1"/>
          <c:order val="1"/>
          <c:tx>
            <c:v>2022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'PM Yearly Analysis'!$S$53:$S$82</c:f>
              <c:numCache>
                <c:formatCode>General</c:formatCode>
                <c:ptCount val="30"/>
                <c:pt idx="0">
                  <c:v>954</c:v>
                </c:pt>
                <c:pt idx="1">
                  <c:v>465</c:v>
                </c:pt>
                <c:pt idx="2">
                  <c:v>557</c:v>
                </c:pt>
                <c:pt idx="3">
                  <c:v>3474</c:v>
                </c:pt>
                <c:pt idx="4">
                  <c:v>744</c:v>
                </c:pt>
                <c:pt idx="5">
                  <c:v>865</c:v>
                </c:pt>
                <c:pt idx="6">
                  <c:v>1368</c:v>
                </c:pt>
                <c:pt idx="7">
                  <c:v>2237</c:v>
                </c:pt>
                <c:pt idx="8">
                  <c:v>2216</c:v>
                </c:pt>
                <c:pt idx="9">
                  <c:v>3049</c:v>
                </c:pt>
                <c:pt idx="10">
                  <c:v>2734</c:v>
                </c:pt>
                <c:pt idx="11">
                  <c:v>2444</c:v>
                </c:pt>
                <c:pt idx="12">
                  <c:v>2747</c:v>
                </c:pt>
                <c:pt idx="13">
                  <c:v>2773</c:v>
                </c:pt>
                <c:pt idx="14">
                  <c:v>2610</c:v>
                </c:pt>
                <c:pt idx="15">
                  <c:v>2132</c:v>
                </c:pt>
                <c:pt idx="16">
                  <c:v>3048</c:v>
                </c:pt>
                <c:pt idx="17">
                  <c:v>2044</c:v>
                </c:pt>
                <c:pt idx="18">
                  <c:v>2365</c:v>
                </c:pt>
                <c:pt idx="19">
                  <c:v>3282</c:v>
                </c:pt>
                <c:pt idx="20">
                  <c:v>2940</c:v>
                </c:pt>
                <c:pt idx="21">
                  <c:v>886</c:v>
                </c:pt>
                <c:pt idx="22">
                  <c:v>3063</c:v>
                </c:pt>
                <c:pt idx="23">
                  <c:v>3742</c:v>
                </c:pt>
                <c:pt idx="24">
                  <c:v>2693</c:v>
                </c:pt>
                <c:pt idx="25">
                  <c:v>2903</c:v>
                </c:pt>
                <c:pt idx="26">
                  <c:v>3351</c:v>
                </c:pt>
                <c:pt idx="27">
                  <c:v>3302</c:v>
                </c:pt>
                <c:pt idx="28">
                  <c:v>2104</c:v>
                </c:pt>
                <c:pt idx="29">
                  <c:v>3204</c:v>
                </c:pt>
              </c:numCache>
            </c:numRef>
          </c:xVal>
          <c:yVal>
            <c:numRef>
              <c:f>'PM Yearly Analysis'!$T$53:$T$82</c:f>
              <c:numCache>
                <c:formatCode>General</c:formatCode>
                <c:ptCount val="30"/>
                <c:pt idx="0">
                  <c:v>13.068493150684931</c:v>
                </c:pt>
                <c:pt idx="1">
                  <c:v>8.0172413793103452</c:v>
                </c:pt>
                <c:pt idx="2">
                  <c:v>12.953488372093023</c:v>
                </c:pt>
                <c:pt idx="3">
                  <c:v>56.032258064516128</c:v>
                </c:pt>
                <c:pt idx="4">
                  <c:v>17.714285714285715</c:v>
                </c:pt>
                <c:pt idx="5">
                  <c:v>20.595238095238095</c:v>
                </c:pt>
                <c:pt idx="6">
                  <c:v>15.370786516853933</c:v>
                </c:pt>
                <c:pt idx="7">
                  <c:v>43.019230769230766</c:v>
                </c:pt>
                <c:pt idx="8">
                  <c:v>20.330275229357799</c:v>
                </c:pt>
                <c:pt idx="9">
                  <c:v>18.70552147239264</c:v>
                </c:pt>
                <c:pt idx="10">
                  <c:v>25.314814814814813</c:v>
                </c:pt>
                <c:pt idx="11">
                  <c:v>27.155555555555555</c:v>
                </c:pt>
                <c:pt idx="12">
                  <c:v>19.62142857142857</c:v>
                </c:pt>
                <c:pt idx="13">
                  <c:v>14.076142131979696</c:v>
                </c:pt>
                <c:pt idx="14">
                  <c:v>44.237288135593218</c:v>
                </c:pt>
                <c:pt idx="15">
                  <c:v>23.428571428571427</c:v>
                </c:pt>
                <c:pt idx="16">
                  <c:v>18.035502958579883</c:v>
                </c:pt>
                <c:pt idx="17">
                  <c:v>18.75229357798165</c:v>
                </c:pt>
                <c:pt idx="18">
                  <c:v>18.333333333333332</c:v>
                </c:pt>
                <c:pt idx="19">
                  <c:v>26.467741935483872</c:v>
                </c:pt>
                <c:pt idx="20">
                  <c:v>28.26923076923077</c:v>
                </c:pt>
                <c:pt idx="21">
                  <c:v>15.821428571428571</c:v>
                </c:pt>
                <c:pt idx="22">
                  <c:v>43.75714285714286</c:v>
                </c:pt>
                <c:pt idx="23">
                  <c:v>85.045454545454547</c:v>
                </c:pt>
                <c:pt idx="24">
                  <c:v>36.391891891891895</c:v>
                </c:pt>
                <c:pt idx="25">
                  <c:v>64.511111111111106</c:v>
                </c:pt>
                <c:pt idx="26">
                  <c:v>38.079545454545453</c:v>
                </c:pt>
                <c:pt idx="27">
                  <c:v>50.030303030303031</c:v>
                </c:pt>
                <c:pt idx="28">
                  <c:v>17.245901639344261</c:v>
                </c:pt>
                <c:pt idx="29">
                  <c:v>31.722772277227723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7A0-4164-8926-9535E97DD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250400"/>
        <c:axId val="771254008"/>
      </c:scatterChart>
      <c:valAx>
        <c:axId val="771250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Weekly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254008"/>
        <c:crosses val="autoZero"/>
        <c:crossBetween val="midCat"/>
      </c:valAx>
      <c:valAx>
        <c:axId val="77125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Average</a:t>
                </a:r>
                <a:r>
                  <a:rPr lang="en-GB" baseline="0"/>
                  <a:t> Order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250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15</xdr:row>
      <xdr:rowOff>180571</xdr:rowOff>
    </xdr:from>
    <xdr:to>
      <xdr:col>7</xdr:col>
      <xdr:colOff>323850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3328FA-80F6-C3F3-EEEE-EC1360B98E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123824</xdr:colOff>
      <xdr:row>1</xdr:row>
      <xdr:rowOff>142875</xdr:rowOff>
    </xdr:from>
    <xdr:to>
      <xdr:col>13</xdr:col>
      <xdr:colOff>333375</xdr:colOff>
      <xdr:row>20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DCEDAA5-E5EB-A11C-7A37-4991D8A034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ites/salesmk/Shared%20Documents/John%20G/Number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urs Workings"/>
      <sheetName val="Values"/>
    </sheetNames>
    <sheetDataSet>
      <sheetData sheetId="0">
        <row r="948">
          <cell r="J948">
            <v>12774.576880000002</v>
          </cell>
        </row>
        <row r="962">
          <cell r="R962">
            <v>601.75</v>
          </cell>
        </row>
        <row r="967">
          <cell r="J967">
            <v>10531.351913695651</v>
          </cell>
        </row>
        <row r="981">
          <cell r="R981">
            <v>3413.404891304348</v>
          </cell>
        </row>
        <row r="987">
          <cell r="J987">
            <v>12925.292361818181</v>
          </cell>
        </row>
        <row r="1001">
          <cell r="R1001">
            <v>1330.0736363636363</v>
          </cell>
        </row>
      </sheetData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9AD53C-EA9B-4143-9C9E-8B1B672510DB}" name="Table1" displayName="Table1" ref="P1:P10000" totalsRowShown="0">
  <autoFilter ref="P1:P10000" xr:uid="{279AD53C-EA9B-4143-9C9E-8B1B672510DB}"/>
  <tableColumns count="1">
    <tableColumn id="3" xr3:uid="{2C846966-65CD-4EF7-BB60-9974F7718A07}" name="Column3" dataDxfId="66">
      <calculatedColumnFormula>IF('Peter Millar'!$L7&lt;&gt;0,CONCATENATE("Week ",WEEKNUM('Peter Millar'!$L7,21)," - ", TEXT('Peter Millar'!$L7, "yyyy")),"")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C03E9-4E3C-40D5-B855-98B8D0364107}">
  <sheetPr codeName="Sheet1">
    <pageSetUpPr fitToPage="1"/>
  </sheetPr>
  <dimension ref="A1:AC1048576"/>
  <sheetViews>
    <sheetView zoomScale="80" zoomScaleNormal="80" workbookViewId="0">
      <pane ySplit="6" topLeftCell="A6273" activePane="bottomLeft" state="frozen"/>
      <selection activeCell="C1" sqref="C1"/>
      <selection pane="bottomLeft" activeCell="O6307" sqref="O6307"/>
    </sheetView>
  </sheetViews>
  <sheetFormatPr defaultRowHeight="15"/>
  <cols>
    <col min="1" max="1" width="11.7109375" style="712" customWidth="1"/>
    <col min="2" max="2" width="16.85546875" style="4" customWidth="1"/>
    <col min="3" max="3" width="11.28515625" style="933" customWidth="1"/>
    <col min="4" max="4" width="18" style="4" customWidth="1"/>
    <col min="5" max="5" width="14.5703125" style="4" customWidth="1"/>
    <col min="6" max="6" width="14" style="4" customWidth="1"/>
    <col min="7" max="7" width="32.42578125" style="3" customWidth="1"/>
    <col min="8" max="8" width="11.5703125" style="3" bestFit="1" customWidth="1"/>
    <col min="9" max="9" width="12" style="3" bestFit="1" customWidth="1"/>
    <col min="10" max="10" width="12.42578125" style="3" customWidth="1"/>
    <col min="11" max="11" width="12.28515625" style="3" customWidth="1"/>
    <col min="12" max="12" width="13.140625" customWidth="1"/>
    <col min="13" max="13" width="11.28515625" customWidth="1"/>
    <col min="14" max="14" width="11.5703125" bestFit="1" customWidth="1"/>
    <col min="15" max="15" width="14.5703125" customWidth="1"/>
    <col min="16" max="23" width="11.5703125" bestFit="1" customWidth="1"/>
    <col min="24" max="24" width="12" bestFit="1" customWidth="1"/>
    <col min="25" max="32" width="11.5703125" bestFit="1" customWidth="1"/>
  </cols>
  <sheetData>
    <row r="1" spans="1:29">
      <c r="A1" s="342"/>
      <c r="B1" s="14" t="s">
        <v>0</v>
      </c>
      <c r="C1" s="15">
        <v>2.35</v>
      </c>
      <c r="D1" s="3"/>
      <c r="E1" s="916">
        <v>44197</v>
      </c>
      <c r="F1" s="916">
        <f>EDATE(E1,1)</f>
        <v>44228</v>
      </c>
      <c r="G1" s="916">
        <f t="shared" ref="G1:R1" si="0">EDATE(F1,1)</f>
        <v>44256</v>
      </c>
      <c r="H1" s="916">
        <f t="shared" si="0"/>
        <v>44287</v>
      </c>
      <c r="I1" s="916">
        <f t="shared" si="0"/>
        <v>44317</v>
      </c>
      <c r="J1" s="916">
        <f t="shared" si="0"/>
        <v>44348</v>
      </c>
      <c r="K1" s="916">
        <f t="shared" si="0"/>
        <v>44378</v>
      </c>
      <c r="L1" s="916">
        <f t="shared" si="0"/>
        <v>44409</v>
      </c>
      <c r="M1" s="916">
        <f t="shared" si="0"/>
        <v>44440</v>
      </c>
      <c r="N1" s="916">
        <f t="shared" si="0"/>
        <v>44470</v>
      </c>
      <c r="O1" s="916">
        <f t="shared" si="0"/>
        <v>44501</v>
      </c>
      <c r="P1" s="916">
        <f t="shared" si="0"/>
        <v>44531</v>
      </c>
      <c r="Q1" s="916">
        <f t="shared" si="0"/>
        <v>44562</v>
      </c>
      <c r="R1" s="916">
        <f t="shared" si="0"/>
        <v>44593</v>
      </c>
      <c r="S1" s="916">
        <f t="shared" ref="S1:AB1" si="1">EDATE(R1,1)</f>
        <v>44621</v>
      </c>
      <c r="T1" s="916">
        <f t="shared" si="1"/>
        <v>44652</v>
      </c>
      <c r="U1" s="916">
        <f t="shared" si="1"/>
        <v>44682</v>
      </c>
      <c r="V1" s="916">
        <f t="shared" si="1"/>
        <v>44713</v>
      </c>
      <c r="W1" s="916">
        <f t="shared" si="1"/>
        <v>44743</v>
      </c>
      <c r="X1" s="916">
        <f t="shared" si="1"/>
        <v>44774</v>
      </c>
      <c r="Y1" s="916">
        <f t="shared" si="1"/>
        <v>44805</v>
      </c>
      <c r="Z1" s="916">
        <f t="shared" si="1"/>
        <v>44835</v>
      </c>
      <c r="AA1" s="916">
        <f t="shared" si="1"/>
        <v>44866</v>
      </c>
      <c r="AB1" s="916">
        <f t="shared" si="1"/>
        <v>44896</v>
      </c>
      <c r="AC1" s="916"/>
    </row>
    <row r="2" spans="1:29" ht="15.75" thickBot="1">
      <c r="A2" s="13"/>
      <c r="B2" s="16" t="s">
        <v>1</v>
      </c>
      <c r="C2" s="17">
        <v>3.75</v>
      </c>
      <c r="D2" s="342"/>
      <c r="E2" s="347">
        <f>SUMIFS($H$7:$H$60000,$L$7:$L$60000,"&gt;="&amp;E4,$L$7:$L$60000,"&lt;="&amp;E5)</f>
        <v>2617</v>
      </c>
      <c r="F2" s="347">
        <f t="shared" ref="F2:R2" si="2">SUMIFS($H$7:$H$60000,$L$7:$L$60000,"&gt;="&amp;F4,$L$7:$L$60000,"&lt;="&amp;F5)</f>
        <v>5032</v>
      </c>
      <c r="G2" s="347">
        <f t="shared" si="2"/>
        <v>8374</v>
      </c>
      <c r="H2" s="347">
        <f t="shared" si="2"/>
        <v>5358</v>
      </c>
      <c r="I2" s="347">
        <f t="shared" si="2"/>
        <v>6163</v>
      </c>
      <c r="J2" s="347">
        <f t="shared" si="2"/>
        <v>6099</v>
      </c>
      <c r="K2" s="347">
        <f t="shared" si="2"/>
        <v>7045</v>
      </c>
      <c r="L2" s="347">
        <f t="shared" si="2"/>
        <v>6230</v>
      </c>
      <c r="M2" s="347">
        <f t="shared" si="2"/>
        <v>8008</v>
      </c>
      <c r="N2" s="347">
        <f t="shared" si="2"/>
        <v>3322</v>
      </c>
      <c r="O2" s="347">
        <f t="shared" si="2"/>
        <v>4008</v>
      </c>
      <c r="P2" s="347">
        <f t="shared" si="2"/>
        <v>1178</v>
      </c>
      <c r="Q2" s="347">
        <f t="shared" si="2"/>
        <v>5450</v>
      </c>
      <c r="R2" s="347">
        <f t="shared" si="2"/>
        <v>5395</v>
      </c>
      <c r="S2" s="347">
        <f t="shared" ref="S2:AB2" si="3">SUMIFS($H$7:$H$60000,$L$7:$L$60000,"&gt;="&amp;S4,$L$7:$L$60000,"&lt;="&amp;S5)</f>
        <v>12369</v>
      </c>
      <c r="T2" s="347">
        <f t="shared" si="3"/>
        <v>11203</v>
      </c>
      <c r="U2" s="347">
        <f t="shared" si="3"/>
        <v>10631</v>
      </c>
      <c r="V2" s="347">
        <f t="shared" si="3"/>
        <v>12826</v>
      </c>
      <c r="W2" s="347">
        <f t="shared" si="3"/>
        <v>12422</v>
      </c>
      <c r="X2" s="347">
        <f t="shared" si="3"/>
        <v>11324</v>
      </c>
      <c r="Y2" s="347">
        <f t="shared" si="3"/>
        <v>3293</v>
      </c>
      <c r="Z2" s="347">
        <f t="shared" si="3"/>
        <v>0</v>
      </c>
      <c r="AA2" s="347">
        <f t="shared" si="3"/>
        <v>0</v>
      </c>
      <c r="AB2" s="347">
        <f t="shared" si="3"/>
        <v>0</v>
      </c>
      <c r="AC2" s="347"/>
    </row>
    <row r="3" spans="1:29">
      <c r="A3" s="13"/>
      <c r="B3" s="18" t="s">
        <v>2</v>
      </c>
      <c r="C3" s="17">
        <v>3.15</v>
      </c>
      <c r="D3" s="479" t="s">
        <v>3</v>
      </c>
      <c r="E3" s="938" cm="1">
        <f t="array" ref="E3">SUMPRODUCT(($L$7:$L$20002&gt;=$E4)*($L$7:$L$20002&lt;=$E5),$H$7:$H$20002,$I$7:$I$20002)*1.2+((972+755+979+784)*0.3)*1.2</f>
        <v>7878.2399999999952</v>
      </c>
      <c r="F3" s="938" cm="1">
        <f t="array" ref="F3">SUMPRODUCT(($L$7:$L$20002&gt;=$F4)*($L$7:$L$20002&lt;=$F5),$H$7:$H$20002,$I$7:$I$20002)*1.2+((2541+264+2991)*0.3)*1.2+(SUMIFS(K7:K20002,L7:L20002,"=&gt;"&amp;F4,L7:L20002,"=&lt;"&amp;F5)*0.15)*1.2</f>
        <v>14779.08</v>
      </c>
      <c r="G3" s="938" cm="1">
        <f t="array" ref="G3">SUMPRODUCT(($L$7:$L$20002&gt;=$G4)*($L$7:$L$20002&lt;=$G5),$H$7:$H$20002,$I$7:$I$20002)*1.2+(SUMIFS(K7:K20002,L7:L20002,"&gt;="&amp;G4,L7:L20002,"&lt;="&amp;G5)*0.15)*1.2+(SUMIFS(J7:J20002,L7:L20002,"&gt;="&amp;G4,L7:L20002,"&lt;="&amp;G5)*0.1)*1.2</f>
        <v>21235.920000000002</v>
      </c>
      <c r="H3" s="938" cm="1">
        <f t="array" ref="H3">SUMPRODUCT(($L$7:$L$20002&gt;=$H4)*($L$7:$L$20002&lt;=$H5),$H$7:$H$20002,$I$7:$I$20002)*1.2+(SUMIFS(L7:L20002,M7:M20002,"&gt;="&amp;H4,M7:M20002,"&lt;="&amp;H5)*0.15)*1.2+(SUMIFS(K7:K20002,M7:M20002,"&gt;="&amp;H4,M7:M20002,"&lt;="&amp;H5)*0.1)*1.2</f>
        <v>15136.020000000026</v>
      </c>
      <c r="I3" s="938" cm="1">
        <f t="array" ref="I3">1.2*(SUMPRODUCT(($L$7:$L$20002&gt;=$I4)*($L$7:$L$20002&lt;=$I5),$H$7:$H$20002,$I$7:$I$20002)+(861*0.3))</f>
        <v>18057.900000000005</v>
      </c>
      <c r="J3" s="938" cm="1">
        <f t="array" ref="J3">SUMPRODUCT(($L$7:$L$20002&gt;=$J4)*($L$7:$L$20002&lt;=$J5),$H$7:$H$20002,$I$7:$I$20002)*1.2</f>
        <v>17851.680000000011</v>
      </c>
      <c r="K3" s="938" cm="1">
        <f t="array" ref="K3">SUMPRODUCT(($L$7:$L$20002&gt;=$K4)*($L$7:$L$20002&lt;=$K5),$H$7:$H$20002,$I$7:$I$20002)*1.2</f>
        <v>21445.439999999995</v>
      </c>
      <c r="L3" s="938" cm="1">
        <f t="array" ref="L3">SUMPRODUCT(($L$7:$L$20002&gt;=$L4)*($L$7:$L$20002&lt;=$L5),$H$7:$H$20002,$I$7:$I$20002)*1.2</f>
        <v>17839.68</v>
      </c>
      <c r="M3" s="938" cm="1">
        <f t="array" ref="M3">SUMPRODUCT(($L$7:$L$20002&gt;=$M4)*($L$7:$L$20002&lt;=$M5),$H$7:$H$20002,$I$7:$I$20002)*1.2</f>
        <v>23194.079999999976</v>
      </c>
      <c r="N3" s="938" cm="1">
        <f t="array" ref="N3">SUMPRODUCT(($L$7:$L$20002&gt;=$N4)*($L$7:$L$20002&lt;=$N5),$H$7:$H$20002,$I$7:$I$20002)*1.2+(47*1.2)</f>
        <v>9667.260000000002</v>
      </c>
      <c r="O3" s="938" cm="1">
        <f t="array" ref="O3">SUMPRODUCT(($L$7:$L$20002&gt;=$O4)*($L$7:$L$20002&lt;=$O5),$H$7:$H$20002,$I$7:$I$20002)*1.2+(224*1.2)</f>
        <v>12102.480000000005</v>
      </c>
      <c r="P3" s="938" cm="1">
        <f t="array" ref="P3">SUMPRODUCT(($L$7:$L$20002&gt;=$P4)*($L$7:$L$20002&lt;=$P5),$H$7:$H$20002,$I$7:$I$20002)*1.2</f>
        <v>3337.4399999999996</v>
      </c>
      <c r="Q3" s="938" cm="1">
        <f t="array" ref="Q3">(SUMPRODUCT(($L$7:$L$20002&gt;=$Q4)*($L$7:$L$20002&lt;=$Q5),$H$7:$H$20002,$I$7:$I$20002)+(1877*0.15))*1.2</f>
        <v>15747.120000000015</v>
      </c>
      <c r="R3" s="938" cm="1">
        <f t="array" ref="R3">((SUMPRODUCT(($L$7:$L$40002&gt;=R4)*($L$7:$L$40002&lt;=R5),$H$7:$H$40002,$I$7:$I$40002)+(62.5+15.6))*1.2)</f>
        <v>15770.760000000018</v>
      </c>
      <c r="S3" s="938" cm="1">
        <f t="array" ref="S3">((SUMPRODUCT(($L$7:$L$40002&gt;=S4)*($L$7:$L$40002&lt;=S5),$H$7:$H$40002,$I$7:$I$40002)+(360+10.9))*1.2)</f>
        <v>35725.92000000002</v>
      </c>
      <c r="T3" s="938" cm="1">
        <f t="array" ref="T3">((SUMPRODUCT(($L$7:$L$40002&gt;=T4)*($L$7:$L$40002&lt;=T5),$H$7:$H$40002,$I$7:$I$40002)+(138.1))*1.2)</f>
        <v>32186.82</v>
      </c>
      <c r="U3" s="938" cm="1">
        <f t="array" ref="U3">((SUMPRODUCT(($L$7:$L$40002&gt;=U4)*($L$7:$L$40002&lt;=U5),$H$7:$H$40002,$I$7:$I$40002)+(42.6+36.7))*1.2)</f>
        <v>30733.019999999979</v>
      </c>
      <c r="V3" s="938" cm="1">
        <f t="array" ref="V3">(SUMPRODUCT(($L$7:$L$40002&gt;=V4)*($L$7:$L$40002&lt;=V5),$H$7:$H$40002,$I$7:$I$40002)*1.2)</f>
        <v>38587.080000000009</v>
      </c>
      <c r="W3" s="938" cm="1">
        <f t="array" ref="W3">(SUMPRODUCT(($L$7:$L$40002&gt;=W4)*($L$7:$L$40002&lt;=W5),$H$7:$H$40002,$I$7:$I$40002)*1.2)</f>
        <v>37858.079999999994</v>
      </c>
      <c r="X3" s="938" cm="1">
        <f t="array" ref="X3">(SUMPRODUCT(($L$7:$L$40002&gt;=X4)*($L$7:$L$40002&lt;=X5),$H$7:$H$40002,$I$7:$I$40002)+(219))*1.2</f>
        <v>32256.299999999996</v>
      </c>
      <c r="Y3" s="938" cm="1">
        <f t="array" ref="Y3">(SUMPRODUCT(($L$7:$L$40002&gt;=Y4)*($L$7:$L$40002&lt;=Y5),$H$7:$H$40002,$I$7:$I$40002)*1.2)</f>
        <v>9788.3399999999965</v>
      </c>
      <c r="Z3" s="938" cm="1">
        <f t="array" ref="Z3">(SUMPRODUCT(($L$7:$L$40002&gt;=Z4)*($L$7:$L$40002&lt;=Z5),$H$7:$H$40002,$I$7:$I$40002)*1.2)</f>
        <v>0</v>
      </c>
      <c r="AA3" s="938" cm="1">
        <f t="array" ref="AA3">(SUMPRODUCT(($L$7:$L$40002&gt;=AA4)*($L$7:$L$40002&lt;=AA5),$H$7:$H$40002,$I$7:$I$40002)*1.2)</f>
        <v>0</v>
      </c>
      <c r="AB3" s="938" cm="1">
        <f t="array" ref="AB3">(SUMPRODUCT(($L$7:$L$40002&gt;=AB4)*($L$7:$L$40002&lt;=AB5),$H$7:$H$40002,$I$7:$I$40002)*1.2)</f>
        <v>0</v>
      </c>
      <c r="AC3" s="938"/>
    </row>
    <row r="4" spans="1:29">
      <c r="A4" s="13"/>
      <c r="B4" s="18" t="s">
        <v>4</v>
      </c>
      <c r="C4" s="17">
        <v>5</v>
      </c>
      <c r="D4" s="13"/>
      <c r="E4" s="917">
        <v>44197</v>
      </c>
      <c r="F4" s="917">
        <f>EDATE(E4,1)</f>
        <v>44228</v>
      </c>
      <c r="G4" s="917">
        <f t="shared" ref="G4:AB4" si="4">EDATE(F4,1)</f>
        <v>44256</v>
      </c>
      <c r="H4" s="917">
        <f t="shared" si="4"/>
        <v>44287</v>
      </c>
      <c r="I4" s="917">
        <f t="shared" si="4"/>
        <v>44317</v>
      </c>
      <c r="J4" s="917">
        <f t="shared" si="4"/>
        <v>44348</v>
      </c>
      <c r="K4" s="917">
        <f t="shared" si="4"/>
        <v>44378</v>
      </c>
      <c r="L4" s="917">
        <f t="shared" si="4"/>
        <v>44409</v>
      </c>
      <c r="M4" s="917">
        <f t="shared" si="4"/>
        <v>44440</v>
      </c>
      <c r="N4" s="917">
        <f t="shared" si="4"/>
        <v>44470</v>
      </c>
      <c r="O4" s="917">
        <f t="shared" si="4"/>
        <v>44501</v>
      </c>
      <c r="P4" s="917">
        <f t="shared" si="4"/>
        <v>44531</v>
      </c>
      <c r="Q4" s="917">
        <f t="shared" si="4"/>
        <v>44562</v>
      </c>
      <c r="R4" s="917">
        <f t="shared" si="4"/>
        <v>44593</v>
      </c>
      <c r="S4" s="917">
        <f t="shared" si="4"/>
        <v>44621</v>
      </c>
      <c r="T4" s="917">
        <f t="shared" si="4"/>
        <v>44652</v>
      </c>
      <c r="U4" s="917">
        <f t="shared" si="4"/>
        <v>44682</v>
      </c>
      <c r="V4" s="917">
        <f t="shared" si="4"/>
        <v>44713</v>
      </c>
      <c r="W4" s="917">
        <f t="shared" si="4"/>
        <v>44743</v>
      </c>
      <c r="X4" s="917">
        <f>EDATE(W4,1)</f>
        <v>44774</v>
      </c>
      <c r="Y4" s="917">
        <f t="shared" si="4"/>
        <v>44805</v>
      </c>
      <c r="Z4" s="917">
        <f t="shared" si="4"/>
        <v>44835</v>
      </c>
      <c r="AA4" s="917">
        <f t="shared" si="4"/>
        <v>44866</v>
      </c>
      <c r="AB4" s="917">
        <f t="shared" si="4"/>
        <v>44896</v>
      </c>
      <c r="AC4" s="19">
        <v>44927</v>
      </c>
    </row>
    <row r="5" spans="1:29" ht="15" customHeight="1" thickBot="1">
      <c r="A5" s="13" t="s">
        <v>5</v>
      </c>
      <c r="B5" s="348" t="s">
        <v>6</v>
      </c>
      <c r="C5" s="349">
        <v>4.5</v>
      </c>
      <c r="D5" s="13"/>
      <c r="E5" s="917">
        <f t="shared" ref="E5" si="5">F4-1</f>
        <v>44227</v>
      </c>
      <c r="F5" s="917">
        <f>G4-1</f>
        <v>44255</v>
      </c>
      <c r="G5" s="917">
        <f t="shared" ref="G5:AB5" si="6">H4-1</f>
        <v>44286</v>
      </c>
      <c r="H5" s="917">
        <f t="shared" si="6"/>
        <v>44316</v>
      </c>
      <c r="I5" s="917">
        <f t="shared" si="6"/>
        <v>44347</v>
      </c>
      <c r="J5" s="917">
        <f t="shared" si="6"/>
        <v>44377</v>
      </c>
      <c r="K5" s="917">
        <f t="shared" si="6"/>
        <v>44408</v>
      </c>
      <c r="L5" s="917">
        <f t="shared" si="6"/>
        <v>44439</v>
      </c>
      <c r="M5" s="917">
        <f t="shared" si="6"/>
        <v>44469</v>
      </c>
      <c r="N5" s="917">
        <f t="shared" si="6"/>
        <v>44500</v>
      </c>
      <c r="O5" s="917">
        <f t="shared" si="6"/>
        <v>44530</v>
      </c>
      <c r="P5" s="917">
        <f t="shared" si="6"/>
        <v>44561</v>
      </c>
      <c r="Q5" s="917">
        <f t="shared" si="6"/>
        <v>44592</v>
      </c>
      <c r="R5" s="917">
        <f t="shared" si="6"/>
        <v>44620</v>
      </c>
      <c r="S5" s="917">
        <f t="shared" si="6"/>
        <v>44651</v>
      </c>
      <c r="T5" s="917">
        <f t="shared" si="6"/>
        <v>44681</v>
      </c>
      <c r="U5" s="917">
        <f t="shared" si="6"/>
        <v>44712</v>
      </c>
      <c r="V5" s="917">
        <f t="shared" si="6"/>
        <v>44742</v>
      </c>
      <c r="W5" s="917">
        <f t="shared" si="6"/>
        <v>44773</v>
      </c>
      <c r="X5" s="917">
        <f t="shared" si="6"/>
        <v>44804</v>
      </c>
      <c r="Y5" s="917">
        <f t="shared" si="6"/>
        <v>44834</v>
      </c>
      <c r="Z5" s="917">
        <f t="shared" si="6"/>
        <v>44865</v>
      </c>
      <c r="AA5" s="917">
        <f t="shared" si="6"/>
        <v>44895</v>
      </c>
      <c r="AB5" s="917">
        <f t="shared" si="6"/>
        <v>44926</v>
      </c>
    </row>
    <row r="6" spans="1:29" ht="45.75" customHeight="1" thickBot="1">
      <c r="A6" s="934" t="s">
        <v>7</v>
      </c>
      <c r="B6" s="350" t="s">
        <v>8</v>
      </c>
      <c r="C6" s="936" t="s">
        <v>9</v>
      </c>
      <c r="D6" s="935" t="s">
        <v>10</v>
      </c>
      <c r="E6" s="935" t="s">
        <v>11</v>
      </c>
      <c r="F6" s="352" t="s">
        <v>12</v>
      </c>
      <c r="G6" s="351" t="s">
        <v>13</v>
      </c>
      <c r="H6" s="351" t="s">
        <v>14</v>
      </c>
      <c r="I6" s="353" t="s">
        <v>15</v>
      </c>
      <c r="J6" s="354" t="s">
        <v>16</v>
      </c>
      <c r="K6" s="355" t="s">
        <v>17</v>
      </c>
      <c r="L6" s="341" t="s">
        <v>18</v>
      </c>
      <c r="M6" s="356" t="s">
        <v>19</v>
      </c>
      <c r="N6" s="340" t="s">
        <v>20</v>
      </c>
      <c r="O6" s="19"/>
      <c r="Q6" s="343"/>
      <c r="W6" s="6"/>
      <c r="X6" s="19"/>
    </row>
    <row r="7" spans="1:29" s="3" customFormat="1">
      <c r="A7" s="9">
        <v>43831</v>
      </c>
      <c r="B7" s="1">
        <v>12929</v>
      </c>
      <c r="C7" s="929" t="s">
        <v>21</v>
      </c>
      <c r="D7" s="1" t="s">
        <v>22</v>
      </c>
      <c r="E7" s="1" t="s">
        <v>23</v>
      </c>
      <c r="F7" s="2">
        <v>43840</v>
      </c>
      <c r="G7" s="10" t="s">
        <v>24</v>
      </c>
      <c r="H7" s="10">
        <v>111</v>
      </c>
      <c r="I7" s="12">
        <v>2.1</v>
      </c>
      <c r="J7" s="398" t="s">
        <v>25</v>
      </c>
      <c r="K7" s="398" t="s">
        <v>25</v>
      </c>
      <c r="L7" s="399">
        <v>44200</v>
      </c>
      <c r="M7" s="398" t="s">
        <v>19</v>
      </c>
      <c r="N7" s="10">
        <v>7199</v>
      </c>
      <c r="R7" s="4"/>
      <c r="T7" s="4"/>
      <c r="W7" s="6"/>
      <c r="X7" s="19"/>
    </row>
    <row r="8" spans="1:29" s="3" customFormat="1">
      <c r="A8" s="9">
        <v>43831</v>
      </c>
      <c r="B8" s="1">
        <v>12930</v>
      </c>
      <c r="C8" s="929" t="s">
        <v>26</v>
      </c>
      <c r="D8" s="1" t="s">
        <v>22</v>
      </c>
      <c r="E8" s="1">
        <v>33898</v>
      </c>
      <c r="F8" s="2">
        <v>43840</v>
      </c>
      <c r="G8" s="11" t="s">
        <v>27</v>
      </c>
      <c r="H8" s="10">
        <v>141</v>
      </c>
      <c r="I8" s="12">
        <v>2.1</v>
      </c>
      <c r="J8" s="398" t="s">
        <v>25</v>
      </c>
      <c r="K8" s="398" t="s">
        <v>25</v>
      </c>
      <c r="L8" s="399">
        <v>44200</v>
      </c>
      <c r="M8" s="398" t="s">
        <v>19</v>
      </c>
      <c r="N8" s="10">
        <v>7199</v>
      </c>
      <c r="W8" s="6"/>
      <c r="X8" s="19"/>
    </row>
    <row r="9" spans="1:29" s="3" customFormat="1">
      <c r="A9" s="9">
        <v>43831</v>
      </c>
      <c r="B9" s="1">
        <v>12931</v>
      </c>
      <c r="C9" s="929" t="s">
        <v>28</v>
      </c>
      <c r="D9" s="1" t="s">
        <v>22</v>
      </c>
      <c r="E9" s="1" t="s">
        <v>29</v>
      </c>
      <c r="F9" s="2">
        <v>43840</v>
      </c>
      <c r="G9" s="11" t="s">
        <v>30</v>
      </c>
      <c r="H9" s="10">
        <v>3</v>
      </c>
      <c r="I9" s="12">
        <v>2.1</v>
      </c>
      <c r="J9" s="398" t="s">
        <v>25</v>
      </c>
      <c r="K9" s="398" t="s">
        <v>25</v>
      </c>
      <c r="L9" s="399">
        <v>44200</v>
      </c>
      <c r="M9" s="398" t="s">
        <v>19</v>
      </c>
      <c r="N9" s="10">
        <v>7199</v>
      </c>
      <c r="W9" s="6"/>
      <c r="X9" s="19"/>
    </row>
    <row r="10" spans="1:29" s="3" customFormat="1">
      <c r="A10" s="9">
        <v>43831</v>
      </c>
      <c r="B10" s="1">
        <v>12932</v>
      </c>
      <c r="C10" s="929" t="s">
        <v>31</v>
      </c>
      <c r="D10" s="1" t="s">
        <v>22</v>
      </c>
      <c r="E10" s="1" t="s">
        <v>32</v>
      </c>
      <c r="F10" s="2">
        <v>43840</v>
      </c>
      <c r="G10" s="11" t="s">
        <v>33</v>
      </c>
      <c r="H10" s="10">
        <v>1</v>
      </c>
      <c r="I10" s="12">
        <v>2.1</v>
      </c>
      <c r="J10" s="398" t="s">
        <v>25</v>
      </c>
      <c r="K10" s="398" t="s">
        <v>25</v>
      </c>
      <c r="L10" s="399">
        <v>44200</v>
      </c>
      <c r="M10" s="398" t="s">
        <v>19</v>
      </c>
      <c r="N10" s="10">
        <v>7199</v>
      </c>
      <c r="W10" s="6"/>
      <c r="X10" s="19"/>
    </row>
    <row r="11" spans="1:29" s="3" customFormat="1">
      <c r="A11" s="9">
        <v>44200</v>
      </c>
      <c r="B11" s="1">
        <v>12933</v>
      </c>
      <c r="C11" s="929" t="s">
        <v>34</v>
      </c>
      <c r="D11" s="1" t="s">
        <v>22</v>
      </c>
      <c r="E11" s="1" t="s">
        <v>35</v>
      </c>
      <c r="F11" s="2">
        <v>43840</v>
      </c>
      <c r="G11" s="11" t="s">
        <v>36</v>
      </c>
      <c r="H11" s="10">
        <v>33</v>
      </c>
      <c r="I11" s="12">
        <v>2.1</v>
      </c>
      <c r="J11" s="398" t="s">
        <v>25</v>
      </c>
      <c r="K11" s="398" t="s">
        <v>25</v>
      </c>
      <c r="L11" s="399">
        <v>44200</v>
      </c>
      <c r="M11" s="398" t="s">
        <v>19</v>
      </c>
      <c r="N11" s="10">
        <v>7199</v>
      </c>
      <c r="W11" s="19"/>
      <c r="X11" s="19"/>
    </row>
    <row r="12" spans="1:29">
      <c r="A12" s="9">
        <v>44200</v>
      </c>
      <c r="B12" s="1">
        <v>12934</v>
      </c>
      <c r="C12" s="929" t="s">
        <v>37</v>
      </c>
      <c r="D12" s="1" t="s">
        <v>22</v>
      </c>
      <c r="E12" s="1" t="s">
        <v>35</v>
      </c>
      <c r="F12" s="2">
        <v>43840</v>
      </c>
      <c r="G12" s="11" t="s">
        <v>38</v>
      </c>
      <c r="H12" s="10">
        <v>31</v>
      </c>
      <c r="I12" s="12">
        <v>2.1</v>
      </c>
      <c r="J12" s="398" t="s">
        <v>25</v>
      </c>
      <c r="K12" s="398" t="s">
        <v>25</v>
      </c>
      <c r="L12" s="399">
        <v>44200</v>
      </c>
      <c r="M12" s="398" t="s">
        <v>19</v>
      </c>
      <c r="N12" s="10">
        <v>7199</v>
      </c>
      <c r="O12" s="3"/>
      <c r="P12" s="3"/>
      <c r="Q12" s="3"/>
      <c r="R12" s="3"/>
      <c r="W12" s="19"/>
      <c r="X12" s="19"/>
    </row>
    <row r="13" spans="1:29">
      <c r="A13" s="9">
        <v>44200</v>
      </c>
      <c r="B13" s="1">
        <v>12935</v>
      </c>
      <c r="C13" s="929" t="s">
        <v>39</v>
      </c>
      <c r="D13" s="1" t="s">
        <v>22</v>
      </c>
      <c r="E13" s="1" t="s">
        <v>35</v>
      </c>
      <c r="F13" s="2">
        <v>43840</v>
      </c>
      <c r="G13" s="11" t="s">
        <v>40</v>
      </c>
      <c r="H13" s="10">
        <v>33</v>
      </c>
      <c r="I13" s="12">
        <v>2.1</v>
      </c>
      <c r="J13" s="398" t="s">
        <v>25</v>
      </c>
      <c r="K13" s="398" t="s">
        <v>25</v>
      </c>
      <c r="L13" s="399">
        <v>44200</v>
      </c>
      <c r="M13" s="398" t="s">
        <v>19</v>
      </c>
      <c r="N13" s="10">
        <v>7199</v>
      </c>
      <c r="P13" s="3"/>
      <c r="R13" s="3"/>
      <c r="W13" s="19"/>
      <c r="X13" s="19"/>
    </row>
    <row r="14" spans="1:29">
      <c r="A14" s="9">
        <v>44200</v>
      </c>
      <c r="B14" s="1">
        <v>12936</v>
      </c>
      <c r="C14" s="929" t="s">
        <v>26</v>
      </c>
      <c r="D14" s="1" t="s">
        <v>22</v>
      </c>
      <c r="E14" s="1">
        <v>33898</v>
      </c>
      <c r="F14" s="2">
        <v>43840</v>
      </c>
      <c r="G14" s="11" t="s">
        <v>27</v>
      </c>
      <c r="H14" s="10">
        <v>142</v>
      </c>
      <c r="I14" s="12">
        <v>2.1</v>
      </c>
      <c r="J14" s="398" t="s">
        <v>25</v>
      </c>
      <c r="K14" s="398" t="s">
        <v>25</v>
      </c>
      <c r="L14" s="399">
        <v>44201</v>
      </c>
      <c r="M14" s="398" t="s">
        <v>19</v>
      </c>
      <c r="N14" s="10">
        <v>7199</v>
      </c>
      <c r="P14" s="3"/>
      <c r="R14" s="3"/>
      <c r="W14" s="19"/>
      <c r="X14" s="19"/>
    </row>
    <row r="15" spans="1:29">
      <c r="A15" s="9">
        <v>44200</v>
      </c>
      <c r="B15" s="1">
        <v>12937</v>
      </c>
      <c r="C15" s="929" t="s">
        <v>21</v>
      </c>
      <c r="D15" s="1" t="s">
        <v>22</v>
      </c>
      <c r="E15" s="1" t="s">
        <v>41</v>
      </c>
      <c r="F15" s="2">
        <v>43840</v>
      </c>
      <c r="G15" s="11" t="s">
        <v>24</v>
      </c>
      <c r="H15" s="10">
        <v>104</v>
      </c>
      <c r="I15" s="12">
        <v>2.1</v>
      </c>
      <c r="J15" s="398" t="s">
        <v>25</v>
      </c>
      <c r="K15" s="398" t="s">
        <v>25</v>
      </c>
      <c r="L15" s="399">
        <v>44201</v>
      </c>
      <c r="M15" s="398" t="s">
        <v>19</v>
      </c>
      <c r="N15" s="10">
        <v>7199</v>
      </c>
      <c r="O15" s="3"/>
      <c r="P15" s="3"/>
      <c r="Q15" s="3"/>
      <c r="R15" s="3"/>
    </row>
    <row r="16" spans="1:29">
      <c r="A16" s="9">
        <v>44200</v>
      </c>
      <c r="B16" s="1">
        <v>12938</v>
      </c>
      <c r="C16" s="929" t="s">
        <v>21</v>
      </c>
      <c r="D16" s="1" t="s">
        <v>22</v>
      </c>
      <c r="E16" s="1" t="s">
        <v>42</v>
      </c>
      <c r="F16" s="2">
        <v>43840</v>
      </c>
      <c r="G16" s="11" t="s">
        <v>24</v>
      </c>
      <c r="H16" s="10">
        <v>100</v>
      </c>
      <c r="I16" s="12">
        <v>2.1</v>
      </c>
      <c r="J16" s="398" t="s">
        <v>25</v>
      </c>
      <c r="K16" s="398" t="s">
        <v>25</v>
      </c>
      <c r="L16" s="399">
        <v>44201</v>
      </c>
      <c r="M16" s="398" t="s">
        <v>19</v>
      </c>
      <c r="N16" s="10">
        <v>7199</v>
      </c>
      <c r="P16" s="3"/>
      <c r="R16" s="3"/>
    </row>
    <row r="17" spans="1:18">
      <c r="A17" s="9">
        <v>44201</v>
      </c>
      <c r="B17" s="1">
        <v>12939</v>
      </c>
      <c r="C17" s="929" t="s">
        <v>43</v>
      </c>
      <c r="D17" s="1" t="s">
        <v>22</v>
      </c>
      <c r="E17" s="1" t="s">
        <v>44</v>
      </c>
      <c r="F17" s="2">
        <v>43840</v>
      </c>
      <c r="G17" s="11" t="s">
        <v>45</v>
      </c>
      <c r="H17" s="10">
        <v>1</v>
      </c>
      <c r="I17" s="12">
        <v>2.1</v>
      </c>
      <c r="J17" s="398" t="s">
        <v>25</v>
      </c>
      <c r="K17" s="398" t="s">
        <v>25</v>
      </c>
      <c r="L17" s="399">
        <v>44201</v>
      </c>
      <c r="M17" s="398" t="s">
        <v>19</v>
      </c>
      <c r="N17" s="10">
        <v>7199</v>
      </c>
      <c r="P17" s="3"/>
      <c r="R17" s="3"/>
    </row>
    <row r="18" spans="1:18">
      <c r="A18" s="9">
        <v>44201</v>
      </c>
      <c r="B18" s="1">
        <v>12940</v>
      </c>
      <c r="C18" s="929" t="s">
        <v>46</v>
      </c>
      <c r="D18" s="1" t="s">
        <v>22</v>
      </c>
      <c r="E18" s="1" t="s">
        <v>47</v>
      </c>
      <c r="F18" s="2">
        <v>43840</v>
      </c>
      <c r="G18" s="11" t="s">
        <v>48</v>
      </c>
      <c r="H18" s="10">
        <v>1</v>
      </c>
      <c r="I18" s="12">
        <v>2.1</v>
      </c>
      <c r="J18" s="398" t="s">
        <v>25</v>
      </c>
      <c r="K18" s="398" t="s">
        <v>25</v>
      </c>
      <c r="L18" s="399">
        <v>44201</v>
      </c>
      <c r="M18" s="398" t="s">
        <v>19</v>
      </c>
      <c r="N18" s="10">
        <v>7199</v>
      </c>
      <c r="P18" s="3"/>
      <c r="R18" s="3"/>
    </row>
    <row r="19" spans="1:18">
      <c r="A19" s="9">
        <v>44201</v>
      </c>
      <c r="B19" s="1">
        <v>12941</v>
      </c>
      <c r="C19" s="929" t="s">
        <v>49</v>
      </c>
      <c r="D19" s="1" t="s">
        <v>22</v>
      </c>
      <c r="E19" s="1" t="s">
        <v>50</v>
      </c>
      <c r="F19" s="2">
        <v>43840</v>
      </c>
      <c r="G19" s="11" t="s">
        <v>51</v>
      </c>
      <c r="H19" s="10">
        <v>1</v>
      </c>
      <c r="I19" s="12">
        <v>2.1</v>
      </c>
      <c r="J19" s="398" t="s">
        <v>25</v>
      </c>
      <c r="K19" s="398" t="s">
        <v>25</v>
      </c>
      <c r="L19" s="399">
        <v>44201</v>
      </c>
      <c r="M19" s="398" t="s">
        <v>19</v>
      </c>
      <c r="N19" s="10">
        <v>7199</v>
      </c>
      <c r="P19" s="3"/>
      <c r="R19" s="3"/>
    </row>
    <row r="20" spans="1:18">
      <c r="A20" s="9">
        <v>44201</v>
      </c>
      <c r="B20" s="1">
        <v>12942</v>
      </c>
      <c r="C20" s="929" t="s">
        <v>28</v>
      </c>
      <c r="D20" s="1" t="s">
        <v>22</v>
      </c>
      <c r="E20" s="1" t="s">
        <v>52</v>
      </c>
      <c r="F20" s="2">
        <v>43840</v>
      </c>
      <c r="G20" s="11" t="s">
        <v>30</v>
      </c>
      <c r="H20" s="10">
        <v>1</v>
      </c>
      <c r="I20" s="12">
        <v>2.1</v>
      </c>
      <c r="J20" s="398" t="s">
        <v>25</v>
      </c>
      <c r="K20" s="398" t="s">
        <v>25</v>
      </c>
      <c r="L20" s="399">
        <v>44201</v>
      </c>
      <c r="M20" s="398" t="s">
        <v>19</v>
      </c>
      <c r="N20" s="10">
        <v>7199</v>
      </c>
      <c r="P20" s="3"/>
      <c r="R20" s="3"/>
    </row>
    <row r="21" spans="1:18">
      <c r="A21" s="9">
        <v>44201</v>
      </c>
      <c r="B21" s="1">
        <v>12943</v>
      </c>
      <c r="C21" s="929" t="s">
        <v>53</v>
      </c>
      <c r="D21" s="1" t="s">
        <v>22</v>
      </c>
      <c r="E21" s="1" t="s">
        <v>54</v>
      </c>
      <c r="F21" s="2">
        <v>43840</v>
      </c>
      <c r="G21" s="11" t="s">
        <v>55</v>
      </c>
      <c r="H21" s="10">
        <v>11</v>
      </c>
      <c r="I21" s="12">
        <v>2.1</v>
      </c>
      <c r="J21" s="398" t="s">
        <v>25</v>
      </c>
      <c r="K21" s="398" t="s">
        <v>25</v>
      </c>
      <c r="L21" s="399">
        <v>44201</v>
      </c>
      <c r="M21" s="398" t="s">
        <v>19</v>
      </c>
      <c r="N21" s="10">
        <v>7199</v>
      </c>
      <c r="P21" s="3"/>
      <c r="R21" s="3"/>
    </row>
    <row r="22" spans="1:18">
      <c r="A22" s="9">
        <v>44201</v>
      </c>
      <c r="B22" s="1">
        <v>12944</v>
      </c>
      <c r="C22" s="929" t="s">
        <v>56</v>
      </c>
      <c r="D22" s="1" t="s">
        <v>22</v>
      </c>
      <c r="E22" s="1" t="s">
        <v>54</v>
      </c>
      <c r="F22" s="2">
        <v>43840</v>
      </c>
      <c r="G22" s="11" t="s">
        <v>57</v>
      </c>
      <c r="H22" s="10">
        <v>3</v>
      </c>
      <c r="I22" s="12">
        <v>2.1</v>
      </c>
      <c r="J22" s="398" t="s">
        <v>25</v>
      </c>
      <c r="K22" s="398" t="s">
        <v>25</v>
      </c>
      <c r="L22" s="399">
        <v>44201</v>
      </c>
      <c r="M22" s="398" t="s">
        <v>19</v>
      </c>
      <c r="N22" s="10">
        <v>7199</v>
      </c>
      <c r="O22" s="3"/>
      <c r="P22" s="3"/>
    </row>
    <row r="23" spans="1:18">
      <c r="A23" s="9">
        <v>44201</v>
      </c>
      <c r="B23" s="1">
        <v>12945</v>
      </c>
      <c r="C23" s="929" t="s">
        <v>58</v>
      </c>
      <c r="D23" s="1" t="s">
        <v>22</v>
      </c>
      <c r="E23" s="1" t="s">
        <v>54</v>
      </c>
      <c r="F23" s="2">
        <v>43840</v>
      </c>
      <c r="G23" s="11" t="s">
        <v>59</v>
      </c>
      <c r="H23" s="10">
        <v>4</v>
      </c>
      <c r="I23" s="12">
        <v>2.1</v>
      </c>
      <c r="J23" s="398" t="s">
        <v>25</v>
      </c>
      <c r="K23" s="398" t="s">
        <v>25</v>
      </c>
      <c r="L23" s="399">
        <v>44201</v>
      </c>
      <c r="M23" s="398" t="s">
        <v>19</v>
      </c>
      <c r="N23" s="10">
        <v>7199</v>
      </c>
      <c r="O23" s="3"/>
      <c r="P23" s="3"/>
    </row>
    <row r="24" spans="1:18">
      <c r="A24" s="9">
        <v>44201</v>
      </c>
      <c r="B24" s="1">
        <v>12946</v>
      </c>
      <c r="C24" s="929" t="s">
        <v>60</v>
      </c>
      <c r="D24" s="1" t="s">
        <v>22</v>
      </c>
      <c r="E24" s="1" t="s">
        <v>54</v>
      </c>
      <c r="F24" s="2">
        <v>43840</v>
      </c>
      <c r="G24" s="11" t="s">
        <v>61</v>
      </c>
      <c r="H24" s="10">
        <v>4</v>
      </c>
      <c r="I24" s="12">
        <v>2.1</v>
      </c>
      <c r="J24" s="398" t="s">
        <v>25</v>
      </c>
      <c r="K24" s="398" t="s">
        <v>25</v>
      </c>
      <c r="L24" s="399">
        <v>44201</v>
      </c>
      <c r="M24" s="398" t="s">
        <v>19</v>
      </c>
      <c r="N24" s="10">
        <v>7199</v>
      </c>
      <c r="O24" s="3"/>
      <c r="P24" s="3"/>
    </row>
    <row r="25" spans="1:18">
      <c r="A25" s="9">
        <v>44201</v>
      </c>
      <c r="B25" s="1">
        <v>12947</v>
      </c>
      <c r="C25" s="929" t="s">
        <v>21</v>
      </c>
      <c r="D25" s="1" t="s">
        <v>22</v>
      </c>
      <c r="E25" s="1" t="s">
        <v>62</v>
      </c>
      <c r="F25" s="2">
        <v>43840</v>
      </c>
      <c r="G25" s="11" t="s">
        <v>24</v>
      </c>
      <c r="H25" s="10">
        <v>100</v>
      </c>
      <c r="I25" s="12">
        <v>2.1</v>
      </c>
      <c r="J25" s="398" t="s">
        <v>25</v>
      </c>
      <c r="K25" s="398" t="s">
        <v>25</v>
      </c>
      <c r="L25" s="399">
        <v>44202</v>
      </c>
      <c r="M25" s="398" t="s">
        <v>19</v>
      </c>
      <c r="N25" s="10">
        <v>7199</v>
      </c>
      <c r="O25" s="3"/>
      <c r="P25" s="3"/>
    </row>
    <row r="26" spans="1:18">
      <c r="A26" s="9">
        <v>44201</v>
      </c>
      <c r="B26" s="1">
        <v>12948</v>
      </c>
      <c r="C26" s="929" t="s">
        <v>63</v>
      </c>
      <c r="D26" s="1" t="s">
        <v>22</v>
      </c>
      <c r="E26" s="1" t="s">
        <v>64</v>
      </c>
      <c r="F26" s="2">
        <v>43840</v>
      </c>
      <c r="G26" s="11" t="s">
        <v>65</v>
      </c>
      <c r="H26" s="10">
        <v>20</v>
      </c>
      <c r="I26" s="12">
        <v>2.1</v>
      </c>
      <c r="J26" s="398" t="s">
        <v>25</v>
      </c>
      <c r="K26" s="398" t="s">
        <v>25</v>
      </c>
      <c r="L26" s="399">
        <v>44202</v>
      </c>
      <c r="M26" s="398" t="s">
        <v>19</v>
      </c>
      <c r="N26" s="10">
        <v>7199</v>
      </c>
      <c r="O26" s="3"/>
      <c r="P26" s="3"/>
    </row>
    <row r="27" spans="1:18">
      <c r="A27" s="9">
        <v>44201</v>
      </c>
      <c r="B27" s="1">
        <v>12949</v>
      </c>
      <c r="C27" s="929" t="s">
        <v>63</v>
      </c>
      <c r="D27" s="1" t="s">
        <v>22</v>
      </c>
      <c r="E27" s="1" t="s">
        <v>66</v>
      </c>
      <c r="F27" s="2">
        <v>43840</v>
      </c>
      <c r="G27" s="11" t="s">
        <v>65</v>
      </c>
      <c r="H27" s="10">
        <v>36</v>
      </c>
      <c r="I27" s="12">
        <v>2.1</v>
      </c>
      <c r="J27" s="398" t="s">
        <v>25</v>
      </c>
      <c r="K27" s="398" t="s">
        <v>25</v>
      </c>
      <c r="L27" s="399">
        <v>44202</v>
      </c>
      <c r="M27" s="398" t="s">
        <v>19</v>
      </c>
      <c r="N27" s="10">
        <v>7199</v>
      </c>
      <c r="O27" s="3"/>
      <c r="P27" s="3"/>
    </row>
    <row r="28" spans="1:18">
      <c r="A28" s="9">
        <v>44202</v>
      </c>
      <c r="B28" s="1">
        <v>12950</v>
      </c>
      <c r="C28" s="929" t="s">
        <v>67</v>
      </c>
      <c r="D28" s="1" t="s">
        <v>22</v>
      </c>
      <c r="E28" s="1" t="s">
        <v>68</v>
      </c>
      <c r="F28" s="2">
        <v>43840</v>
      </c>
      <c r="G28" s="11" t="s">
        <v>69</v>
      </c>
      <c r="H28" s="10">
        <v>8</v>
      </c>
      <c r="I28" s="12">
        <v>2.1</v>
      </c>
      <c r="J28" s="398" t="s">
        <v>25</v>
      </c>
      <c r="K28" s="398" t="s">
        <v>25</v>
      </c>
      <c r="L28" s="399">
        <v>44202</v>
      </c>
      <c r="M28" s="398" t="s">
        <v>19</v>
      </c>
      <c r="N28" s="10">
        <v>7199</v>
      </c>
      <c r="O28" s="3"/>
      <c r="P28" s="3"/>
    </row>
    <row r="29" spans="1:18">
      <c r="A29" s="9">
        <v>44202</v>
      </c>
      <c r="B29" s="1">
        <v>12951</v>
      </c>
      <c r="C29" s="929" t="s">
        <v>70</v>
      </c>
      <c r="D29" s="1" t="s">
        <v>22</v>
      </c>
      <c r="E29" s="1" t="s">
        <v>68</v>
      </c>
      <c r="F29" s="2">
        <v>43840</v>
      </c>
      <c r="G29" s="11" t="s">
        <v>71</v>
      </c>
      <c r="H29" s="10">
        <v>8</v>
      </c>
      <c r="I29" s="12">
        <v>2.1</v>
      </c>
      <c r="J29" s="398" t="s">
        <v>25</v>
      </c>
      <c r="K29" s="398" t="s">
        <v>25</v>
      </c>
      <c r="L29" s="399">
        <v>44202</v>
      </c>
      <c r="M29" s="398" t="s">
        <v>19</v>
      </c>
      <c r="N29" s="10">
        <v>7199</v>
      </c>
      <c r="O29" s="3"/>
      <c r="P29" s="3"/>
    </row>
    <row r="30" spans="1:18">
      <c r="A30" s="9">
        <v>44202</v>
      </c>
      <c r="B30" s="1">
        <v>12952</v>
      </c>
      <c r="C30" s="929" t="s">
        <v>39</v>
      </c>
      <c r="D30" s="1" t="s">
        <v>22</v>
      </c>
      <c r="E30" s="1" t="s">
        <v>72</v>
      </c>
      <c r="F30" s="2">
        <v>43840</v>
      </c>
      <c r="G30" s="11" t="s">
        <v>40</v>
      </c>
      <c r="H30" s="10">
        <v>31</v>
      </c>
      <c r="I30" s="12">
        <v>2.1</v>
      </c>
      <c r="J30" s="398" t="s">
        <v>25</v>
      </c>
      <c r="K30" s="398" t="s">
        <v>25</v>
      </c>
      <c r="L30" s="399">
        <v>44202</v>
      </c>
      <c r="M30" s="398" t="s">
        <v>19</v>
      </c>
      <c r="N30" s="10">
        <v>7199</v>
      </c>
      <c r="O30" s="3"/>
      <c r="P30" s="3"/>
    </row>
    <row r="31" spans="1:18">
      <c r="A31" s="9">
        <v>44202</v>
      </c>
      <c r="B31" s="1">
        <v>12953</v>
      </c>
      <c r="C31" s="929" t="s">
        <v>73</v>
      </c>
      <c r="D31" s="1" t="s">
        <v>22</v>
      </c>
      <c r="E31" s="1" t="s">
        <v>72</v>
      </c>
      <c r="F31" s="2">
        <v>43840</v>
      </c>
      <c r="G31" s="11" t="s">
        <v>74</v>
      </c>
      <c r="H31" s="10">
        <v>31</v>
      </c>
      <c r="I31" s="12">
        <v>2.1</v>
      </c>
      <c r="J31" s="398" t="s">
        <v>25</v>
      </c>
      <c r="K31" s="398" t="s">
        <v>25</v>
      </c>
      <c r="L31" s="399">
        <v>44202</v>
      </c>
      <c r="M31" s="398" t="s">
        <v>19</v>
      </c>
      <c r="N31" s="10">
        <v>7199</v>
      </c>
      <c r="O31" s="3"/>
      <c r="P31" s="3"/>
    </row>
    <row r="32" spans="1:18">
      <c r="A32" s="9">
        <v>44202</v>
      </c>
      <c r="B32" s="1">
        <v>12954</v>
      </c>
      <c r="C32" s="929" t="s">
        <v>37</v>
      </c>
      <c r="D32" s="1" t="s">
        <v>22</v>
      </c>
      <c r="E32" s="1" t="s">
        <v>72</v>
      </c>
      <c r="F32" s="2">
        <v>43840</v>
      </c>
      <c r="G32" s="11" t="s">
        <v>38</v>
      </c>
      <c r="H32" s="10">
        <v>31</v>
      </c>
      <c r="I32" s="12">
        <v>2.1</v>
      </c>
      <c r="J32" s="398" t="s">
        <v>25</v>
      </c>
      <c r="K32" s="398" t="s">
        <v>25</v>
      </c>
      <c r="L32" s="399">
        <v>44202</v>
      </c>
      <c r="M32" s="398" t="s">
        <v>19</v>
      </c>
      <c r="N32" s="10">
        <v>7199</v>
      </c>
    </row>
    <row r="33" spans="1:14">
      <c r="A33" s="9">
        <v>44202</v>
      </c>
      <c r="B33" s="1">
        <v>12955</v>
      </c>
      <c r="C33" s="929" t="s">
        <v>75</v>
      </c>
      <c r="D33" s="1" t="s">
        <v>22</v>
      </c>
      <c r="E33" s="1" t="s">
        <v>72</v>
      </c>
      <c r="F33" s="2">
        <v>43840</v>
      </c>
      <c r="G33" s="11" t="s">
        <v>76</v>
      </c>
      <c r="H33" s="10">
        <v>27</v>
      </c>
      <c r="I33" s="12">
        <v>2.1</v>
      </c>
      <c r="J33" s="398" t="s">
        <v>25</v>
      </c>
      <c r="K33" s="398" t="s">
        <v>25</v>
      </c>
      <c r="L33" s="399">
        <v>44202</v>
      </c>
      <c r="M33" s="398" t="s">
        <v>19</v>
      </c>
      <c r="N33" s="10">
        <v>7199</v>
      </c>
    </row>
    <row r="34" spans="1:14">
      <c r="A34" s="9">
        <v>44202</v>
      </c>
      <c r="B34" s="1">
        <v>12956</v>
      </c>
      <c r="C34" s="929" t="s">
        <v>39</v>
      </c>
      <c r="D34" s="1" t="s">
        <v>22</v>
      </c>
      <c r="E34" s="1">
        <v>35443</v>
      </c>
      <c r="F34" s="2">
        <v>43840</v>
      </c>
      <c r="G34" s="11" t="s">
        <v>40</v>
      </c>
      <c r="H34" s="10">
        <v>18</v>
      </c>
      <c r="I34" s="12">
        <v>2.1</v>
      </c>
      <c r="J34" s="398" t="s">
        <v>25</v>
      </c>
      <c r="K34" s="398" t="s">
        <v>25</v>
      </c>
      <c r="L34" s="399">
        <v>44203</v>
      </c>
      <c r="M34" s="398" t="s">
        <v>19</v>
      </c>
      <c r="N34" s="10">
        <v>7199</v>
      </c>
    </row>
    <row r="35" spans="1:14">
      <c r="A35" s="9">
        <v>44202</v>
      </c>
      <c r="B35" s="1">
        <v>12957</v>
      </c>
      <c r="C35" s="929" t="s">
        <v>73</v>
      </c>
      <c r="D35" s="1" t="s">
        <v>22</v>
      </c>
      <c r="E35" s="1">
        <v>35443</v>
      </c>
      <c r="F35" s="2">
        <v>43840</v>
      </c>
      <c r="G35" s="11" t="s">
        <v>74</v>
      </c>
      <c r="H35" s="10">
        <v>18</v>
      </c>
      <c r="I35" s="12">
        <v>2.1</v>
      </c>
      <c r="J35" s="398" t="s">
        <v>25</v>
      </c>
      <c r="K35" s="398" t="s">
        <v>25</v>
      </c>
      <c r="L35" s="399">
        <v>44203</v>
      </c>
      <c r="M35" s="398" t="s">
        <v>19</v>
      </c>
      <c r="N35" s="10">
        <v>7199</v>
      </c>
    </row>
    <row r="36" spans="1:14">
      <c r="A36" s="9">
        <v>44202</v>
      </c>
      <c r="B36" s="1">
        <v>12958</v>
      </c>
      <c r="C36" s="929" t="s">
        <v>37</v>
      </c>
      <c r="D36" s="1" t="s">
        <v>22</v>
      </c>
      <c r="E36" s="1">
        <v>35443</v>
      </c>
      <c r="F36" s="2">
        <v>43840</v>
      </c>
      <c r="G36" s="11" t="s">
        <v>38</v>
      </c>
      <c r="H36" s="10">
        <v>18</v>
      </c>
      <c r="I36" s="12">
        <v>2.1</v>
      </c>
      <c r="J36" s="398" t="s">
        <v>25</v>
      </c>
      <c r="K36" s="398" t="s">
        <v>25</v>
      </c>
      <c r="L36" s="399">
        <v>44203</v>
      </c>
      <c r="M36" s="398" t="s">
        <v>19</v>
      </c>
      <c r="N36" s="10">
        <v>7199</v>
      </c>
    </row>
    <row r="37" spans="1:14">
      <c r="A37" s="9">
        <v>44202</v>
      </c>
      <c r="B37" s="1">
        <v>12959</v>
      </c>
      <c r="C37" s="929" t="s">
        <v>77</v>
      </c>
      <c r="D37" s="1" t="s">
        <v>22</v>
      </c>
      <c r="E37" s="1">
        <v>35443</v>
      </c>
      <c r="F37" s="2">
        <v>43840</v>
      </c>
      <c r="G37" s="11" t="s">
        <v>78</v>
      </c>
      <c r="H37" s="10">
        <v>18</v>
      </c>
      <c r="I37" s="12">
        <v>2.1</v>
      </c>
      <c r="J37" s="398" t="s">
        <v>25</v>
      </c>
      <c r="K37" s="398" t="s">
        <v>25</v>
      </c>
      <c r="L37" s="399">
        <v>44203</v>
      </c>
      <c r="M37" s="398" t="s">
        <v>19</v>
      </c>
      <c r="N37" s="10">
        <v>7199</v>
      </c>
    </row>
    <row r="38" spans="1:14">
      <c r="A38" s="9">
        <v>44202</v>
      </c>
      <c r="B38" s="1">
        <v>12960</v>
      </c>
      <c r="C38" s="929" t="s">
        <v>21</v>
      </c>
      <c r="D38" s="1" t="s">
        <v>22</v>
      </c>
      <c r="E38" s="1" t="s">
        <v>79</v>
      </c>
      <c r="F38" s="2">
        <v>43840</v>
      </c>
      <c r="G38" s="11" t="s">
        <v>24</v>
      </c>
      <c r="H38" s="10">
        <v>98</v>
      </c>
      <c r="I38" s="12">
        <v>2.1</v>
      </c>
      <c r="J38" s="398" t="s">
        <v>25</v>
      </c>
      <c r="K38" s="398" t="s">
        <v>25</v>
      </c>
      <c r="L38" s="399">
        <v>44203</v>
      </c>
      <c r="M38" s="398" t="s">
        <v>19</v>
      </c>
      <c r="N38" s="10">
        <v>7199</v>
      </c>
    </row>
    <row r="39" spans="1:14">
      <c r="A39" s="9">
        <v>44203</v>
      </c>
      <c r="B39" s="1">
        <v>12961</v>
      </c>
      <c r="C39" s="929" t="s">
        <v>80</v>
      </c>
      <c r="D39" s="1" t="s">
        <v>22</v>
      </c>
      <c r="E39" s="1" t="s">
        <v>1</v>
      </c>
      <c r="F39" s="2">
        <v>43840</v>
      </c>
      <c r="G39" s="11" t="s">
        <v>81</v>
      </c>
      <c r="H39" s="10">
        <v>1</v>
      </c>
      <c r="I39" s="12">
        <v>3</v>
      </c>
      <c r="J39" s="398" t="s">
        <v>25</v>
      </c>
      <c r="K39" s="398" t="s">
        <v>25</v>
      </c>
      <c r="L39" s="399">
        <v>44203</v>
      </c>
      <c r="M39" s="398" t="s">
        <v>19</v>
      </c>
      <c r="N39" s="10">
        <v>7199</v>
      </c>
    </row>
    <row r="40" spans="1:14">
      <c r="A40" s="9">
        <v>44203</v>
      </c>
      <c r="B40" s="1">
        <v>12962</v>
      </c>
      <c r="C40" s="929" t="s">
        <v>82</v>
      </c>
      <c r="D40" s="1" t="s">
        <v>22</v>
      </c>
      <c r="E40" s="1" t="s">
        <v>1</v>
      </c>
      <c r="F40" s="2">
        <v>43840</v>
      </c>
      <c r="G40" s="11" t="s">
        <v>83</v>
      </c>
      <c r="H40" s="10">
        <v>1</v>
      </c>
      <c r="I40" s="12">
        <v>3</v>
      </c>
      <c r="J40" s="398" t="s">
        <v>25</v>
      </c>
      <c r="K40" s="398" t="s">
        <v>25</v>
      </c>
      <c r="L40" s="399">
        <v>44203</v>
      </c>
      <c r="M40" s="398" t="s">
        <v>19</v>
      </c>
      <c r="N40" s="10">
        <v>7199</v>
      </c>
    </row>
    <row r="41" spans="1:14">
      <c r="A41" s="9">
        <v>44203</v>
      </c>
      <c r="B41" s="1">
        <v>12963</v>
      </c>
      <c r="C41" s="929" t="s">
        <v>56</v>
      </c>
      <c r="D41" s="1" t="s">
        <v>22</v>
      </c>
      <c r="E41" s="1" t="s">
        <v>1</v>
      </c>
      <c r="F41" s="2">
        <v>43840</v>
      </c>
      <c r="G41" s="11" t="s">
        <v>84</v>
      </c>
      <c r="H41" s="10">
        <v>1</v>
      </c>
      <c r="I41" s="12">
        <v>3</v>
      </c>
      <c r="J41" s="398" t="s">
        <v>25</v>
      </c>
      <c r="K41" s="398" t="s">
        <v>25</v>
      </c>
      <c r="L41" s="399">
        <v>44203</v>
      </c>
      <c r="M41" s="398" t="s">
        <v>19</v>
      </c>
      <c r="N41" s="10">
        <v>7199</v>
      </c>
    </row>
    <row r="42" spans="1:14">
      <c r="A42" s="9">
        <v>44203</v>
      </c>
      <c r="B42" s="1">
        <v>12964</v>
      </c>
      <c r="C42" s="929" t="s">
        <v>58</v>
      </c>
      <c r="D42" s="1" t="s">
        <v>22</v>
      </c>
      <c r="E42" s="1" t="s">
        <v>1</v>
      </c>
      <c r="F42" s="2">
        <v>43840</v>
      </c>
      <c r="G42" s="11" t="s">
        <v>85</v>
      </c>
      <c r="H42" s="10">
        <v>1</v>
      </c>
      <c r="I42" s="12">
        <v>3</v>
      </c>
      <c r="J42" s="398" t="s">
        <v>25</v>
      </c>
      <c r="K42" s="398" t="s">
        <v>25</v>
      </c>
      <c r="L42" s="399">
        <v>44203</v>
      </c>
      <c r="M42" s="398" t="s">
        <v>19</v>
      </c>
      <c r="N42" s="10">
        <v>7199</v>
      </c>
    </row>
    <row r="43" spans="1:14">
      <c r="A43" s="9">
        <v>44202</v>
      </c>
      <c r="B43" s="1">
        <v>12965</v>
      </c>
      <c r="C43" s="929" t="s">
        <v>21</v>
      </c>
      <c r="D43" s="1" t="s">
        <v>22</v>
      </c>
      <c r="E43" s="1" t="s">
        <v>86</v>
      </c>
      <c r="F43" s="2">
        <v>43840</v>
      </c>
      <c r="G43" s="11" t="s">
        <v>24</v>
      </c>
      <c r="H43" s="10">
        <v>89</v>
      </c>
      <c r="I43" s="12">
        <v>2.1</v>
      </c>
      <c r="J43" s="398" t="s">
        <v>25</v>
      </c>
      <c r="K43" s="398" t="s">
        <v>25</v>
      </c>
      <c r="L43" s="399">
        <v>44203</v>
      </c>
      <c r="M43" s="398" t="s">
        <v>19</v>
      </c>
      <c r="N43" s="10">
        <v>7199</v>
      </c>
    </row>
    <row r="44" spans="1:14">
      <c r="A44" s="9">
        <v>44202</v>
      </c>
      <c r="B44" s="1">
        <v>12966</v>
      </c>
      <c r="C44" s="929" t="s">
        <v>73</v>
      </c>
      <c r="D44" s="1" t="s">
        <v>22</v>
      </c>
      <c r="E44" s="1" t="s">
        <v>87</v>
      </c>
      <c r="F44" s="2">
        <v>43840</v>
      </c>
      <c r="G44" s="11" t="s">
        <v>74</v>
      </c>
      <c r="H44" s="10">
        <v>31</v>
      </c>
      <c r="I44" s="12">
        <v>2.1</v>
      </c>
      <c r="J44" s="398" t="s">
        <v>25</v>
      </c>
      <c r="K44" s="398" t="s">
        <v>25</v>
      </c>
      <c r="L44" s="399">
        <v>44203</v>
      </c>
      <c r="M44" s="398" t="s">
        <v>19</v>
      </c>
      <c r="N44" s="10">
        <v>7199</v>
      </c>
    </row>
    <row r="45" spans="1:14">
      <c r="A45" s="9">
        <v>44202</v>
      </c>
      <c r="B45" s="1">
        <v>12967</v>
      </c>
      <c r="C45" s="929" t="s">
        <v>37</v>
      </c>
      <c r="D45" s="1" t="s">
        <v>22</v>
      </c>
      <c r="E45" s="1" t="s">
        <v>87</v>
      </c>
      <c r="F45" s="2">
        <v>43840</v>
      </c>
      <c r="G45" s="11" t="s">
        <v>38</v>
      </c>
      <c r="H45" s="10">
        <v>31</v>
      </c>
      <c r="I45" s="12">
        <v>2.1</v>
      </c>
      <c r="J45" s="398" t="s">
        <v>25</v>
      </c>
      <c r="K45" s="398" t="s">
        <v>25</v>
      </c>
      <c r="L45" s="399">
        <v>44203</v>
      </c>
      <c r="M45" s="398" t="s">
        <v>19</v>
      </c>
      <c r="N45" s="10">
        <v>7199</v>
      </c>
    </row>
    <row r="46" spans="1:14">
      <c r="A46" s="9">
        <v>44202</v>
      </c>
      <c r="B46" s="1">
        <v>12968</v>
      </c>
      <c r="C46" s="929" t="s">
        <v>39</v>
      </c>
      <c r="D46" s="1" t="s">
        <v>22</v>
      </c>
      <c r="E46" s="1" t="s">
        <v>87</v>
      </c>
      <c r="F46" s="2">
        <v>43840</v>
      </c>
      <c r="G46" s="11" t="s">
        <v>40</v>
      </c>
      <c r="H46" s="10">
        <v>31</v>
      </c>
      <c r="I46" s="12">
        <v>2.1</v>
      </c>
      <c r="J46" s="398" t="s">
        <v>25</v>
      </c>
      <c r="K46" s="398" t="s">
        <v>25</v>
      </c>
      <c r="L46" s="399">
        <v>44203</v>
      </c>
      <c r="M46" s="398" t="s">
        <v>19</v>
      </c>
      <c r="N46" s="10">
        <v>7199</v>
      </c>
    </row>
    <row r="47" spans="1:14" s="400" customFormat="1">
      <c r="A47" s="9">
        <v>44204</v>
      </c>
      <c r="B47" s="1">
        <v>12969</v>
      </c>
      <c r="C47" s="929" t="s">
        <v>88</v>
      </c>
      <c r="D47" s="1" t="s">
        <v>22</v>
      </c>
      <c r="E47" s="1" t="s">
        <v>89</v>
      </c>
      <c r="F47" s="2">
        <v>43840</v>
      </c>
      <c r="G47" s="11" t="s">
        <v>90</v>
      </c>
      <c r="H47" s="10">
        <v>2</v>
      </c>
      <c r="I47" s="12">
        <v>2.1</v>
      </c>
      <c r="J47" s="398" t="s">
        <v>25</v>
      </c>
      <c r="K47" s="398" t="s">
        <v>25</v>
      </c>
      <c r="L47" s="399">
        <v>44203</v>
      </c>
      <c r="M47" s="398" t="s">
        <v>19</v>
      </c>
      <c r="N47" s="10">
        <v>7215</v>
      </c>
    </row>
    <row r="48" spans="1:14">
      <c r="A48" s="9">
        <v>44204</v>
      </c>
      <c r="B48" s="1">
        <v>12970</v>
      </c>
      <c r="C48" s="929" t="s">
        <v>91</v>
      </c>
      <c r="D48" s="1" t="s">
        <v>22</v>
      </c>
      <c r="E48" s="1" t="s">
        <v>92</v>
      </c>
      <c r="F48" s="2">
        <v>44208</v>
      </c>
      <c r="G48" s="11" t="s">
        <v>93</v>
      </c>
      <c r="H48" s="10">
        <v>82</v>
      </c>
      <c r="I48" s="12">
        <v>2.1</v>
      </c>
      <c r="J48" s="398" t="s">
        <v>25</v>
      </c>
      <c r="K48" s="398" t="s">
        <v>25</v>
      </c>
      <c r="L48" s="399">
        <v>44207</v>
      </c>
      <c r="M48" s="398" t="s">
        <v>19</v>
      </c>
      <c r="N48" s="10">
        <v>7215</v>
      </c>
    </row>
    <row r="49" spans="1:14">
      <c r="A49" s="9">
        <v>44204</v>
      </c>
      <c r="B49" s="1">
        <v>12971</v>
      </c>
      <c r="C49" s="929" t="s">
        <v>94</v>
      </c>
      <c r="D49" s="1" t="s">
        <v>22</v>
      </c>
      <c r="E49" s="1" t="s">
        <v>95</v>
      </c>
      <c r="F49" s="2">
        <v>44208</v>
      </c>
      <c r="G49" s="11" t="s">
        <v>96</v>
      </c>
      <c r="H49" s="10">
        <v>1</v>
      </c>
      <c r="I49" s="12">
        <v>2.1</v>
      </c>
      <c r="J49" s="398" t="s">
        <v>25</v>
      </c>
      <c r="K49" s="398" t="s">
        <v>25</v>
      </c>
      <c r="L49" s="399">
        <v>44207</v>
      </c>
      <c r="M49" s="398" t="s">
        <v>19</v>
      </c>
      <c r="N49" s="10">
        <v>7215</v>
      </c>
    </row>
    <row r="50" spans="1:14">
      <c r="A50" s="9">
        <v>44204</v>
      </c>
      <c r="B50" s="1">
        <v>12972</v>
      </c>
      <c r="C50" s="929" t="s">
        <v>97</v>
      </c>
      <c r="D50" s="1" t="s">
        <v>22</v>
      </c>
      <c r="E50" s="1" t="s">
        <v>98</v>
      </c>
      <c r="F50" s="2">
        <v>44208</v>
      </c>
      <c r="G50" s="11" t="s">
        <v>99</v>
      </c>
      <c r="H50" s="10">
        <v>9</v>
      </c>
      <c r="I50" s="12">
        <v>2.1</v>
      </c>
      <c r="J50" s="398" t="s">
        <v>25</v>
      </c>
      <c r="K50" s="398" t="s">
        <v>25</v>
      </c>
      <c r="L50" s="399">
        <v>44207</v>
      </c>
      <c r="M50" s="398" t="s">
        <v>19</v>
      </c>
      <c r="N50" s="10">
        <v>7215</v>
      </c>
    </row>
    <row r="51" spans="1:14">
      <c r="A51" s="9">
        <v>44204</v>
      </c>
      <c r="B51" s="1">
        <v>12973</v>
      </c>
      <c r="C51" s="929" t="s">
        <v>100</v>
      </c>
      <c r="D51" s="1" t="s">
        <v>22</v>
      </c>
      <c r="E51" s="1" t="s">
        <v>98</v>
      </c>
      <c r="F51" s="2">
        <v>44208</v>
      </c>
      <c r="G51" s="11" t="s">
        <v>101</v>
      </c>
      <c r="H51" s="10">
        <v>11</v>
      </c>
      <c r="I51" s="12">
        <v>2.1</v>
      </c>
      <c r="J51" s="398" t="s">
        <v>25</v>
      </c>
      <c r="K51" s="398" t="s">
        <v>25</v>
      </c>
      <c r="L51" s="399">
        <v>44207</v>
      </c>
      <c r="M51" s="398" t="s">
        <v>19</v>
      </c>
      <c r="N51" s="10">
        <v>7215</v>
      </c>
    </row>
    <row r="52" spans="1:14">
      <c r="A52" s="9">
        <v>44204</v>
      </c>
      <c r="B52" s="1">
        <v>12974</v>
      </c>
      <c r="C52" s="929" t="s">
        <v>102</v>
      </c>
      <c r="D52" s="1" t="s">
        <v>22</v>
      </c>
      <c r="E52" s="1" t="s">
        <v>103</v>
      </c>
      <c r="F52" s="2">
        <v>44208</v>
      </c>
      <c r="G52" s="11" t="s">
        <v>104</v>
      </c>
      <c r="H52" s="10">
        <v>70</v>
      </c>
      <c r="I52" s="12">
        <v>2.1</v>
      </c>
      <c r="J52" s="398" t="s">
        <v>25</v>
      </c>
      <c r="K52" s="398" t="s">
        <v>25</v>
      </c>
      <c r="L52" s="399">
        <v>44207</v>
      </c>
      <c r="M52" s="398" t="s">
        <v>19</v>
      </c>
      <c r="N52" s="10">
        <v>7215</v>
      </c>
    </row>
    <row r="53" spans="1:14">
      <c r="A53" s="9">
        <v>44204</v>
      </c>
      <c r="B53" s="1">
        <v>12975</v>
      </c>
      <c r="C53" s="929" t="s">
        <v>102</v>
      </c>
      <c r="D53" s="1" t="s">
        <v>22</v>
      </c>
      <c r="E53" s="1" t="s">
        <v>105</v>
      </c>
      <c r="F53" s="2">
        <v>44208</v>
      </c>
      <c r="G53" s="11" t="s">
        <v>104</v>
      </c>
      <c r="H53" s="10">
        <v>29</v>
      </c>
      <c r="I53" s="12">
        <v>2.1</v>
      </c>
      <c r="J53" s="398" t="s">
        <v>25</v>
      </c>
      <c r="K53" s="398" t="s">
        <v>25</v>
      </c>
      <c r="L53" s="399">
        <v>44207</v>
      </c>
      <c r="M53" s="398" t="s">
        <v>19</v>
      </c>
      <c r="N53" s="10">
        <v>7215</v>
      </c>
    </row>
    <row r="54" spans="1:14">
      <c r="A54" s="9">
        <v>44208</v>
      </c>
      <c r="B54" s="1">
        <v>12976</v>
      </c>
      <c r="C54" s="929" t="s">
        <v>97</v>
      </c>
      <c r="D54" s="1" t="s">
        <v>22</v>
      </c>
      <c r="E54" s="1" t="s">
        <v>1</v>
      </c>
      <c r="F54" s="2">
        <v>44208</v>
      </c>
      <c r="G54" s="11" t="s">
        <v>106</v>
      </c>
      <c r="H54" s="10">
        <v>1</v>
      </c>
      <c r="I54" s="12">
        <v>3</v>
      </c>
      <c r="J54" s="398" t="s">
        <v>25</v>
      </c>
      <c r="K54" s="398" t="s">
        <v>25</v>
      </c>
      <c r="L54" s="399">
        <v>44207</v>
      </c>
      <c r="M54" s="398" t="s">
        <v>19</v>
      </c>
      <c r="N54" s="10">
        <v>7215</v>
      </c>
    </row>
    <row r="55" spans="1:14">
      <c r="A55" s="9">
        <v>44208</v>
      </c>
      <c r="B55" s="1">
        <v>12977</v>
      </c>
      <c r="C55" s="929" t="s">
        <v>107</v>
      </c>
      <c r="D55" s="1" t="s">
        <v>22</v>
      </c>
      <c r="E55" s="1" t="s">
        <v>1</v>
      </c>
      <c r="F55" s="2">
        <v>44208</v>
      </c>
      <c r="G55" s="11" t="s">
        <v>106</v>
      </c>
      <c r="H55" s="10">
        <v>1</v>
      </c>
      <c r="I55" s="12">
        <v>3</v>
      </c>
      <c r="J55" s="398" t="s">
        <v>25</v>
      </c>
      <c r="K55" s="398" t="s">
        <v>25</v>
      </c>
      <c r="L55" s="399">
        <v>44207</v>
      </c>
      <c r="M55" s="398" t="s">
        <v>19</v>
      </c>
      <c r="N55" s="10">
        <v>7215</v>
      </c>
    </row>
    <row r="56" spans="1:14">
      <c r="A56" s="9">
        <v>44208</v>
      </c>
      <c r="B56" s="1">
        <v>12978</v>
      </c>
      <c r="C56" s="929" t="s">
        <v>34</v>
      </c>
      <c r="D56" s="1" t="s">
        <v>22</v>
      </c>
      <c r="E56" s="1" t="s">
        <v>1</v>
      </c>
      <c r="F56" s="2">
        <v>44208</v>
      </c>
      <c r="G56" s="11" t="s">
        <v>108</v>
      </c>
      <c r="H56" s="10">
        <v>1</v>
      </c>
      <c r="I56" s="12">
        <v>3</v>
      </c>
      <c r="J56" s="398" t="s">
        <v>25</v>
      </c>
      <c r="K56" s="398" t="s">
        <v>25</v>
      </c>
      <c r="L56" s="399">
        <v>44208</v>
      </c>
      <c r="M56" s="398" t="s">
        <v>19</v>
      </c>
      <c r="N56" s="10">
        <v>7215</v>
      </c>
    </row>
    <row r="57" spans="1:14">
      <c r="A57" s="9">
        <v>44208</v>
      </c>
      <c r="B57" s="1">
        <v>12979</v>
      </c>
      <c r="C57" s="929" t="s">
        <v>109</v>
      </c>
      <c r="D57" s="1" t="s">
        <v>22</v>
      </c>
      <c r="E57" s="1" t="s">
        <v>1</v>
      </c>
      <c r="F57" s="2">
        <v>44208</v>
      </c>
      <c r="G57" s="11" t="s">
        <v>108</v>
      </c>
      <c r="H57" s="10">
        <v>1</v>
      </c>
      <c r="I57" s="12">
        <v>3</v>
      </c>
      <c r="J57" s="398" t="s">
        <v>25</v>
      </c>
      <c r="K57" s="398" t="s">
        <v>25</v>
      </c>
      <c r="L57" s="399">
        <v>44208</v>
      </c>
      <c r="M57" s="398" t="s">
        <v>19</v>
      </c>
      <c r="N57" s="10">
        <v>7215</v>
      </c>
    </row>
    <row r="58" spans="1:14">
      <c r="A58" s="9">
        <v>44208</v>
      </c>
      <c r="B58" s="1">
        <v>12980</v>
      </c>
      <c r="C58" s="929" t="s">
        <v>110</v>
      </c>
      <c r="D58" s="1" t="s">
        <v>22</v>
      </c>
      <c r="E58" s="1" t="s">
        <v>1</v>
      </c>
      <c r="F58" s="2">
        <v>44208</v>
      </c>
      <c r="G58" s="11" t="s">
        <v>108</v>
      </c>
      <c r="H58" s="10">
        <v>1</v>
      </c>
      <c r="I58" s="12">
        <v>3</v>
      </c>
      <c r="J58" s="398" t="s">
        <v>25</v>
      </c>
      <c r="K58" s="398" t="s">
        <v>25</v>
      </c>
      <c r="L58" s="399">
        <v>44208</v>
      </c>
      <c r="M58" s="398" t="s">
        <v>19</v>
      </c>
      <c r="N58" s="10">
        <v>7215</v>
      </c>
    </row>
    <row r="59" spans="1:14">
      <c r="A59" s="9">
        <v>44208</v>
      </c>
      <c r="B59" s="1">
        <v>12981</v>
      </c>
      <c r="C59" s="929" t="s">
        <v>111</v>
      </c>
      <c r="D59" s="1" t="s">
        <v>22</v>
      </c>
      <c r="E59" s="1" t="s">
        <v>1</v>
      </c>
      <c r="F59" s="2">
        <v>44208</v>
      </c>
      <c r="G59" s="11" t="s">
        <v>112</v>
      </c>
      <c r="H59" s="10">
        <v>1</v>
      </c>
      <c r="I59" s="12">
        <v>3</v>
      </c>
      <c r="J59" s="398" t="s">
        <v>25</v>
      </c>
      <c r="K59" s="398" t="s">
        <v>25</v>
      </c>
      <c r="L59" s="399">
        <v>44208</v>
      </c>
      <c r="M59" s="398" t="s">
        <v>19</v>
      </c>
      <c r="N59" s="10">
        <v>7215</v>
      </c>
    </row>
    <row r="60" spans="1:14">
      <c r="A60" s="9">
        <v>44208</v>
      </c>
      <c r="B60" s="1">
        <v>12982</v>
      </c>
      <c r="C60" s="929" t="s">
        <v>113</v>
      </c>
      <c r="D60" s="1" t="s">
        <v>22</v>
      </c>
      <c r="E60" s="1" t="s">
        <v>1</v>
      </c>
      <c r="F60" s="2">
        <v>44208</v>
      </c>
      <c r="G60" s="11" t="s">
        <v>112</v>
      </c>
      <c r="H60" s="10">
        <v>1</v>
      </c>
      <c r="I60" s="12">
        <v>3</v>
      </c>
      <c r="J60" s="398" t="s">
        <v>25</v>
      </c>
      <c r="K60" s="398" t="s">
        <v>25</v>
      </c>
      <c r="L60" s="399">
        <v>44208</v>
      </c>
      <c r="M60" s="398" t="s">
        <v>19</v>
      </c>
      <c r="N60" s="10">
        <v>7215</v>
      </c>
    </row>
    <row r="61" spans="1:14">
      <c r="A61" s="9">
        <v>44207</v>
      </c>
      <c r="B61" s="1">
        <v>12983</v>
      </c>
      <c r="C61" s="929" t="s">
        <v>114</v>
      </c>
      <c r="D61" s="1" t="s">
        <v>22</v>
      </c>
      <c r="E61" s="1" t="s">
        <v>114</v>
      </c>
      <c r="F61" s="2">
        <v>44211</v>
      </c>
      <c r="G61" s="11" t="s">
        <v>115</v>
      </c>
      <c r="H61" s="10">
        <v>0</v>
      </c>
      <c r="I61" s="420">
        <v>0.3</v>
      </c>
      <c r="J61" s="398" t="s">
        <v>25</v>
      </c>
      <c r="K61" s="398" t="s">
        <v>25</v>
      </c>
      <c r="L61" s="399">
        <v>44208</v>
      </c>
      <c r="M61" s="398" t="s">
        <v>19</v>
      </c>
      <c r="N61" s="10">
        <v>7215</v>
      </c>
    </row>
    <row r="62" spans="1:14">
      <c r="A62" s="9">
        <v>44208</v>
      </c>
      <c r="B62" s="1">
        <v>12984</v>
      </c>
      <c r="C62" s="929" t="s">
        <v>116</v>
      </c>
      <c r="D62" s="1" t="s">
        <v>22</v>
      </c>
      <c r="E62" s="1" t="s">
        <v>1</v>
      </c>
      <c r="F62" s="2">
        <v>44211</v>
      </c>
      <c r="G62" s="11" t="s">
        <v>117</v>
      </c>
      <c r="H62" s="10">
        <v>1</v>
      </c>
      <c r="I62" s="12">
        <v>3</v>
      </c>
      <c r="J62" s="398" t="s">
        <v>25</v>
      </c>
      <c r="K62" s="398" t="s">
        <v>25</v>
      </c>
      <c r="L62" s="399">
        <v>44208</v>
      </c>
      <c r="M62" s="398" t="s">
        <v>19</v>
      </c>
      <c r="N62" s="10">
        <v>7215</v>
      </c>
    </row>
    <row r="63" spans="1:14">
      <c r="A63" s="9">
        <v>44208</v>
      </c>
      <c r="B63" s="1">
        <v>12985</v>
      </c>
      <c r="C63" s="929" t="s">
        <v>58</v>
      </c>
      <c r="D63" s="1" t="s">
        <v>22</v>
      </c>
      <c r="E63" s="1" t="s">
        <v>118</v>
      </c>
      <c r="F63" s="2">
        <v>44211</v>
      </c>
      <c r="G63" s="11" t="s">
        <v>119</v>
      </c>
      <c r="H63" s="10">
        <v>1</v>
      </c>
      <c r="I63" s="12">
        <v>2.1</v>
      </c>
      <c r="J63" s="398" t="s">
        <v>25</v>
      </c>
      <c r="K63" s="398" t="s">
        <v>25</v>
      </c>
      <c r="L63" s="399">
        <v>44209</v>
      </c>
      <c r="M63" s="398" t="s">
        <v>19</v>
      </c>
      <c r="N63" s="10">
        <v>7215</v>
      </c>
    </row>
    <row r="64" spans="1:14">
      <c r="A64" s="9">
        <v>44208</v>
      </c>
      <c r="B64" s="1">
        <v>12986</v>
      </c>
      <c r="C64" s="929" t="s">
        <v>120</v>
      </c>
      <c r="D64" s="1" t="s">
        <v>22</v>
      </c>
      <c r="E64" s="1" t="s">
        <v>121</v>
      </c>
      <c r="F64" s="2">
        <v>44211</v>
      </c>
      <c r="G64" s="11" t="s">
        <v>122</v>
      </c>
      <c r="H64" s="10">
        <v>1</v>
      </c>
      <c r="I64" s="12">
        <v>2.1</v>
      </c>
      <c r="J64" s="398" t="s">
        <v>25</v>
      </c>
      <c r="K64" s="398" t="s">
        <v>25</v>
      </c>
      <c r="L64" s="399">
        <v>44209</v>
      </c>
      <c r="M64" s="398" t="s">
        <v>19</v>
      </c>
      <c r="N64" s="10">
        <v>7215</v>
      </c>
    </row>
    <row r="65" spans="1:14">
      <c r="A65" s="9">
        <v>44208</v>
      </c>
      <c r="B65" s="1">
        <v>12987</v>
      </c>
      <c r="C65" s="929" t="s">
        <v>37</v>
      </c>
      <c r="D65" s="1" t="s">
        <v>22</v>
      </c>
      <c r="E65" s="1" t="s">
        <v>123</v>
      </c>
      <c r="F65" s="2">
        <v>44211</v>
      </c>
      <c r="G65" s="11" t="s">
        <v>38</v>
      </c>
      <c r="H65" s="10">
        <v>16</v>
      </c>
      <c r="I65" s="12">
        <v>2.1</v>
      </c>
      <c r="J65" s="398" t="s">
        <v>25</v>
      </c>
      <c r="K65" s="398" t="s">
        <v>25</v>
      </c>
      <c r="L65" s="399">
        <v>44209</v>
      </c>
      <c r="M65" s="398" t="s">
        <v>19</v>
      </c>
      <c r="N65" s="10">
        <v>7215</v>
      </c>
    </row>
    <row r="66" spans="1:14">
      <c r="A66" s="9">
        <v>44208</v>
      </c>
      <c r="B66" s="1">
        <v>12988</v>
      </c>
      <c r="C66" s="929" t="s">
        <v>109</v>
      </c>
      <c r="D66" s="1" t="s">
        <v>22</v>
      </c>
      <c r="E66" s="1" t="s">
        <v>123</v>
      </c>
      <c r="F66" s="2">
        <v>44211</v>
      </c>
      <c r="G66" s="11" t="s">
        <v>36</v>
      </c>
      <c r="H66" s="10">
        <v>8</v>
      </c>
      <c r="I66" s="12">
        <v>2.1</v>
      </c>
      <c r="J66" s="398" t="s">
        <v>25</v>
      </c>
      <c r="K66" s="398" t="s">
        <v>25</v>
      </c>
      <c r="L66" s="399">
        <v>44209</v>
      </c>
      <c r="M66" s="398" t="s">
        <v>19</v>
      </c>
      <c r="N66" s="10">
        <v>7215</v>
      </c>
    </row>
    <row r="67" spans="1:14">
      <c r="A67" s="9">
        <v>44208</v>
      </c>
      <c r="B67" s="1">
        <v>12989</v>
      </c>
      <c r="C67" s="929" t="s">
        <v>107</v>
      </c>
      <c r="D67" s="1" t="s">
        <v>22</v>
      </c>
      <c r="E67" s="1" t="s">
        <v>123</v>
      </c>
      <c r="F67" s="2">
        <v>44211</v>
      </c>
      <c r="G67" s="11" t="s">
        <v>124</v>
      </c>
      <c r="H67" s="10">
        <v>17</v>
      </c>
      <c r="I67" s="12">
        <v>2.1</v>
      </c>
      <c r="J67" s="398" t="s">
        <v>25</v>
      </c>
      <c r="K67" s="398" t="s">
        <v>25</v>
      </c>
      <c r="L67" s="399">
        <v>44209</v>
      </c>
      <c r="M67" s="398" t="s">
        <v>19</v>
      </c>
      <c r="N67" s="10">
        <v>7215</v>
      </c>
    </row>
    <row r="68" spans="1:14">
      <c r="A68" s="9">
        <v>44208</v>
      </c>
      <c r="B68" s="1">
        <v>12990</v>
      </c>
      <c r="C68" s="929" t="s">
        <v>67</v>
      </c>
      <c r="D68" s="1" t="s">
        <v>22</v>
      </c>
      <c r="E68" s="1" t="s">
        <v>123</v>
      </c>
      <c r="F68" s="2">
        <v>44211</v>
      </c>
      <c r="G68" s="11" t="s">
        <v>69</v>
      </c>
      <c r="H68" s="10">
        <v>17</v>
      </c>
      <c r="I68" s="12">
        <v>2.1</v>
      </c>
      <c r="J68" s="398" t="s">
        <v>25</v>
      </c>
      <c r="K68" s="398" t="s">
        <v>25</v>
      </c>
      <c r="L68" s="399">
        <v>44209</v>
      </c>
      <c r="M68" s="398" t="s">
        <v>19</v>
      </c>
      <c r="N68" s="10">
        <v>7215</v>
      </c>
    </row>
    <row r="69" spans="1:14">
      <c r="A69" s="9">
        <v>44208</v>
      </c>
      <c r="B69" s="1">
        <v>12991</v>
      </c>
      <c r="C69" s="929" t="s">
        <v>125</v>
      </c>
      <c r="D69" s="1" t="s">
        <v>22</v>
      </c>
      <c r="E69" s="1" t="s">
        <v>126</v>
      </c>
      <c r="F69" s="2">
        <v>44211</v>
      </c>
      <c r="G69" s="11" t="s">
        <v>127</v>
      </c>
      <c r="H69" s="10">
        <v>2</v>
      </c>
      <c r="I69" s="12">
        <v>2.1</v>
      </c>
      <c r="J69" s="398" t="s">
        <v>25</v>
      </c>
      <c r="K69" s="398" t="s">
        <v>25</v>
      </c>
      <c r="L69" s="399">
        <v>44209</v>
      </c>
      <c r="M69" s="398" t="s">
        <v>19</v>
      </c>
      <c r="N69" s="10">
        <v>7215</v>
      </c>
    </row>
    <row r="70" spans="1:14">
      <c r="A70" s="9">
        <v>44210</v>
      </c>
      <c r="B70" s="1">
        <v>12992</v>
      </c>
      <c r="C70" s="929" t="s">
        <v>111</v>
      </c>
      <c r="D70" s="1" t="s">
        <v>22</v>
      </c>
      <c r="E70" s="1" t="s">
        <v>128</v>
      </c>
      <c r="F70" s="2">
        <v>44211</v>
      </c>
      <c r="G70" s="11" t="s">
        <v>129</v>
      </c>
      <c r="H70" s="10">
        <v>1</v>
      </c>
      <c r="I70" s="12">
        <v>2.1</v>
      </c>
      <c r="J70" s="398" t="s">
        <v>25</v>
      </c>
      <c r="K70" s="398" t="s">
        <v>25</v>
      </c>
      <c r="L70" s="399">
        <v>44210</v>
      </c>
      <c r="M70" s="398" t="s">
        <v>19</v>
      </c>
      <c r="N70" s="10">
        <v>7232</v>
      </c>
    </row>
    <row r="71" spans="1:14">
      <c r="A71" s="9">
        <v>44210</v>
      </c>
      <c r="B71" s="1">
        <v>12993</v>
      </c>
      <c r="C71" s="929" t="s">
        <v>113</v>
      </c>
      <c r="D71" s="1" t="s">
        <v>22</v>
      </c>
      <c r="E71" s="1" t="s">
        <v>128</v>
      </c>
      <c r="F71" s="2">
        <v>44211</v>
      </c>
      <c r="G71" s="11" t="s">
        <v>130</v>
      </c>
      <c r="H71" s="10">
        <v>1</v>
      </c>
      <c r="I71" s="12">
        <v>2.1</v>
      </c>
      <c r="J71" s="398" t="s">
        <v>25</v>
      </c>
      <c r="K71" s="398" t="s">
        <v>25</v>
      </c>
      <c r="L71" s="399">
        <v>44210</v>
      </c>
      <c r="M71" s="398" t="s">
        <v>19</v>
      </c>
      <c r="N71" s="10">
        <v>7232</v>
      </c>
    </row>
    <row r="72" spans="1:14">
      <c r="A72" s="9">
        <v>44210</v>
      </c>
      <c r="B72" s="1">
        <v>12994</v>
      </c>
      <c r="C72" s="929" t="s">
        <v>131</v>
      </c>
      <c r="D72" s="1" t="s">
        <v>22</v>
      </c>
      <c r="E72" s="1" t="s">
        <v>1</v>
      </c>
      <c r="F72" s="2">
        <v>44211</v>
      </c>
      <c r="G72" s="11" t="s">
        <v>132</v>
      </c>
      <c r="H72" s="10">
        <v>2</v>
      </c>
      <c r="I72" s="12">
        <v>3</v>
      </c>
      <c r="J72" s="398" t="s">
        <v>25</v>
      </c>
      <c r="K72" s="398" t="s">
        <v>25</v>
      </c>
      <c r="L72" s="399">
        <v>44210</v>
      </c>
      <c r="M72" s="398" t="s">
        <v>19</v>
      </c>
      <c r="N72" s="10">
        <v>7232</v>
      </c>
    </row>
    <row r="73" spans="1:14">
      <c r="A73" s="9">
        <v>44210</v>
      </c>
      <c r="B73" s="1">
        <v>12995</v>
      </c>
      <c r="C73" s="929" t="s">
        <v>133</v>
      </c>
      <c r="D73" s="1" t="s">
        <v>22</v>
      </c>
      <c r="E73" s="1" t="s">
        <v>1</v>
      </c>
      <c r="F73" s="2">
        <v>44211</v>
      </c>
      <c r="G73" s="11" t="s">
        <v>134</v>
      </c>
      <c r="H73" s="10">
        <v>1</v>
      </c>
      <c r="I73" s="12">
        <v>3</v>
      </c>
      <c r="J73" s="398" t="s">
        <v>25</v>
      </c>
      <c r="K73" s="398" t="s">
        <v>25</v>
      </c>
      <c r="L73" s="399">
        <v>44210</v>
      </c>
      <c r="M73" s="398" t="s">
        <v>19</v>
      </c>
      <c r="N73" s="10">
        <v>7232</v>
      </c>
    </row>
    <row r="74" spans="1:14">
      <c r="A74" s="9">
        <v>44215</v>
      </c>
      <c r="B74" s="1">
        <v>12996</v>
      </c>
      <c r="C74" s="929" t="s">
        <v>135</v>
      </c>
      <c r="D74" s="1" t="s">
        <v>22</v>
      </c>
      <c r="E74" s="1" t="s">
        <v>1</v>
      </c>
      <c r="F74" s="2">
        <v>44215</v>
      </c>
      <c r="G74" s="11" t="s">
        <v>136</v>
      </c>
      <c r="H74" s="10">
        <v>1</v>
      </c>
      <c r="I74" s="12">
        <v>3</v>
      </c>
      <c r="J74" s="398" t="s">
        <v>25</v>
      </c>
      <c r="K74" s="398" t="s">
        <v>25</v>
      </c>
      <c r="L74" s="399">
        <v>44215</v>
      </c>
      <c r="M74" s="398" t="s">
        <v>19</v>
      </c>
      <c r="N74" s="10">
        <v>7232</v>
      </c>
    </row>
    <row r="75" spans="1:14">
      <c r="A75" s="9">
        <v>44215</v>
      </c>
      <c r="B75" s="1">
        <v>12997</v>
      </c>
      <c r="C75" s="929" t="s">
        <v>137</v>
      </c>
      <c r="D75" s="1" t="s">
        <v>22</v>
      </c>
      <c r="E75" s="1" t="s">
        <v>1</v>
      </c>
      <c r="F75" s="2">
        <v>44215</v>
      </c>
      <c r="G75" s="11" t="s">
        <v>136</v>
      </c>
      <c r="H75" s="10">
        <v>1</v>
      </c>
      <c r="I75" s="12">
        <v>3</v>
      </c>
      <c r="J75" s="398" t="s">
        <v>25</v>
      </c>
      <c r="K75" s="398" t="s">
        <v>25</v>
      </c>
      <c r="L75" s="399">
        <v>44215</v>
      </c>
      <c r="M75" s="398" t="s">
        <v>19</v>
      </c>
      <c r="N75" s="10">
        <v>7232</v>
      </c>
    </row>
    <row r="76" spans="1:14">
      <c r="A76" s="9">
        <v>44215</v>
      </c>
      <c r="B76" s="1">
        <v>12998</v>
      </c>
      <c r="C76" s="929" t="s">
        <v>138</v>
      </c>
      <c r="D76" s="1" t="s">
        <v>22</v>
      </c>
      <c r="E76" s="1" t="s">
        <v>1</v>
      </c>
      <c r="F76" s="2">
        <v>44215</v>
      </c>
      <c r="G76" s="11" t="s">
        <v>136</v>
      </c>
      <c r="H76" s="10">
        <v>1</v>
      </c>
      <c r="I76" s="12">
        <v>3</v>
      </c>
      <c r="J76" s="398" t="s">
        <v>25</v>
      </c>
      <c r="K76" s="398" t="s">
        <v>25</v>
      </c>
      <c r="L76" s="399">
        <v>44215</v>
      </c>
      <c r="M76" s="398" t="s">
        <v>19</v>
      </c>
      <c r="N76" s="10">
        <v>7232</v>
      </c>
    </row>
    <row r="77" spans="1:14">
      <c r="A77" s="9">
        <v>44215</v>
      </c>
      <c r="B77" s="1">
        <v>12999</v>
      </c>
      <c r="C77" s="929" t="s">
        <v>139</v>
      </c>
      <c r="D77" s="1" t="s">
        <v>22</v>
      </c>
      <c r="E77" s="1" t="s">
        <v>1</v>
      </c>
      <c r="F77" s="2">
        <v>44215</v>
      </c>
      <c r="G77" s="11" t="s">
        <v>136</v>
      </c>
      <c r="H77" s="10">
        <v>1</v>
      </c>
      <c r="I77" s="12">
        <v>3</v>
      </c>
      <c r="J77" s="398" t="s">
        <v>25</v>
      </c>
      <c r="K77" s="398" t="s">
        <v>25</v>
      </c>
      <c r="L77" s="399">
        <v>44215</v>
      </c>
      <c r="M77" s="398" t="s">
        <v>19</v>
      </c>
      <c r="N77" s="10">
        <v>7232</v>
      </c>
    </row>
    <row r="78" spans="1:14">
      <c r="A78" s="9">
        <v>44215</v>
      </c>
      <c r="B78" s="1">
        <v>13000</v>
      </c>
      <c r="C78" s="929" t="s">
        <v>140</v>
      </c>
      <c r="D78" s="1" t="s">
        <v>22</v>
      </c>
      <c r="E78" s="1" t="s">
        <v>1</v>
      </c>
      <c r="F78" s="2">
        <v>44215</v>
      </c>
      <c r="G78" s="11" t="s">
        <v>141</v>
      </c>
      <c r="H78" s="10">
        <v>1</v>
      </c>
      <c r="I78" s="12">
        <v>3</v>
      </c>
      <c r="J78" s="398" t="s">
        <v>25</v>
      </c>
      <c r="K78" s="398" t="s">
        <v>25</v>
      </c>
      <c r="L78" s="399">
        <v>44215</v>
      </c>
      <c r="M78" s="398" t="s">
        <v>19</v>
      </c>
      <c r="N78" s="10">
        <v>7232</v>
      </c>
    </row>
    <row r="79" spans="1:14">
      <c r="A79" s="9">
        <v>44215</v>
      </c>
      <c r="B79" s="1">
        <v>13001</v>
      </c>
      <c r="C79" s="929" t="s">
        <v>142</v>
      </c>
      <c r="D79" s="1" t="s">
        <v>22</v>
      </c>
      <c r="E79" s="1" t="s">
        <v>1</v>
      </c>
      <c r="F79" s="2">
        <v>44215</v>
      </c>
      <c r="G79" s="11" t="s">
        <v>143</v>
      </c>
      <c r="H79" s="10">
        <v>1</v>
      </c>
      <c r="I79" s="12">
        <v>3</v>
      </c>
      <c r="J79" s="398" t="s">
        <v>25</v>
      </c>
      <c r="K79" s="398" t="s">
        <v>25</v>
      </c>
      <c r="L79" s="399">
        <v>44215</v>
      </c>
      <c r="M79" s="398" t="s">
        <v>19</v>
      </c>
      <c r="N79" s="10">
        <v>7232</v>
      </c>
    </row>
    <row r="80" spans="1:14">
      <c r="A80" s="9">
        <v>44215</v>
      </c>
      <c r="B80" s="1">
        <v>13002</v>
      </c>
      <c r="C80" s="929" t="s">
        <v>102</v>
      </c>
      <c r="D80" s="1" t="s">
        <v>22</v>
      </c>
      <c r="E80" s="1" t="s">
        <v>144</v>
      </c>
      <c r="F80" s="2">
        <v>44216</v>
      </c>
      <c r="G80" s="11" t="s">
        <v>104</v>
      </c>
      <c r="H80" s="10">
        <v>46</v>
      </c>
      <c r="I80" s="12">
        <v>2.1</v>
      </c>
      <c r="J80" s="398" t="s">
        <v>25</v>
      </c>
      <c r="K80" s="398" t="s">
        <v>25</v>
      </c>
      <c r="L80" s="399">
        <v>44215</v>
      </c>
      <c r="M80" s="398" t="s">
        <v>19</v>
      </c>
      <c r="N80" s="10">
        <v>7232</v>
      </c>
    </row>
    <row r="81" spans="1:14">
      <c r="A81" s="9">
        <v>44215</v>
      </c>
      <c r="B81" s="1">
        <v>13003</v>
      </c>
      <c r="C81" s="929" t="s">
        <v>91</v>
      </c>
      <c r="D81" s="1" t="s">
        <v>22</v>
      </c>
      <c r="E81" s="1" t="s">
        <v>145</v>
      </c>
      <c r="F81" s="2">
        <v>44216</v>
      </c>
      <c r="G81" s="11" t="s">
        <v>93</v>
      </c>
      <c r="H81" s="10">
        <v>66</v>
      </c>
      <c r="I81" s="12">
        <v>2.1</v>
      </c>
      <c r="J81" s="398" t="s">
        <v>25</v>
      </c>
      <c r="K81" s="398" t="s">
        <v>25</v>
      </c>
      <c r="L81" s="399">
        <v>44215</v>
      </c>
      <c r="M81" s="398" t="s">
        <v>19</v>
      </c>
      <c r="N81" s="10">
        <v>7232</v>
      </c>
    </row>
    <row r="82" spans="1:14">
      <c r="A82" s="9">
        <v>44215</v>
      </c>
      <c r="B82" s="1">
        <v>13004</v>
      </c>
      <c r="C82" s="929" t="s">
        <v>28</v>
      </c>
      <c r="D82" s="1" t="s">
        <v>22</v>
      </c>
      <c r="E82" s="1" t="s">
        <v>146</v>
      </c>
      <c r="F82" s="2">
        <v>44216</v>
      </c>
      <c r="G82" s="11" t="s">
        <v>30</v>
      </c>
      <c r="H82" s="10">
        <v>13</v>
      </c>
      <c r="I82" s="12">
        <v>2.1</v>
      </c>
      <c r="J82" s="398" t="s">
        <v>25</v>
      </c>
      <c r="K82" s="398" t="s">
        <v>25</v>
      </c>
      <c r="L82" s="399">
        <v>44215</v>
      </c>
      <c r="M82" s="398" t="s">
        <v>19</v>
      </c>
      <c r="N82" s="10">
        <v>7232</v>
      </c>
    </row>
    <row r="83" spans="1:14">
      <c r="A83" s="9">
        <v>44215</v>
      </c>
      <c r="B83" s="1">
        <v>13005</v>
      </c>
      <c r="C83" s="929" t="s">
        <v>147</v>
      </c>
      <c r="D83" s="1" t="s">
        <v>22</v>
      </c>
      <c r="E83" s="1" t="s">
        <v>148</v>
      </c>
      <c r="F83" s="2">
        <v>44216</v>
      </c>
      <c r="G83" s="11" t="s">
        <v>149</v>
      </c>
      <c r="H83" s="10">
        <v>2</v>
      </c>
      <c r="I83" s="12">
        <v>2.1</v>
      </c>
      <c r="J83" s="398" t="s">
        <v>25</v>
      </c>
      <c r="K83" s="398" t="s">
        <v>25</v>
      </c>
      <c r="L83" s="399">
        <v>44215</v>
      </c>
      <c r="M83" s="398" t="s">
        <v>19</v>
      </c>
      <c r="N83" s="10">
        <v>7232</v>
      </c>
    </row>
    <row r="84" spans="1:14">
      <c r="A84" s="9">
        <v>44215</v>
      </c>
      <c r="B84" s="1">
        <v>13006</v>
      </c>
      <c r="C84" s="929" t="s">
        <v>31</v>
      </c>
      <c r="D84" s="1" t="s">
        <v>22</v>
      </c>
      <c r="E84" s="1" t="s">
        <v>150</v>
      </c>
      <c r="F84" s="2">
        <v>44216</v>
      </c>
      <c r="G84" s="11" t="s">
        <v>33</v>
      </c>
      <c r="H84" s="10">
        <v>1</v>
      </c>
      <c r="I84" s="12">
        <v>2.1</v>
      </c>
      <c r="J84" s="398" t="s">
        <v>25</v>
      </c>
      <c r="K84" s="398" t="s">
        <v>25</v>
      </c>
      <c r="L84" s="399">
        <v>44215</v>
      </c>
      <c r="M84" s="398" t="s">
        <v>19</v>
      </c>
      <c r="N84" s="10">
        <v>7232</v>
      </c>
    </row>
    <row r="85" spans="1:14">
      <c r="A85" s="9">
        <v>44215</v>
      </c>
      <c r="B85" s="1">
        <v>13007</v>
      </c>
      <c r="C85" s="929" t="s">
        <v>151</v>
      </c>
      <c r="D85" s="1" t="s">
        <v>22</v>
      </c>
      <c r="E85" s="1" t="s">
        <v>152</v>
      </c>
      <c r="F85" s="2">
        <v>44216</v>
      </c>
      <c r="G85" s="11" t="s">
        <v>153</v>
      </c>
      <c r="H85" s="10">
        <v>33</v>
      </c>
      <c r="I85" s="12">
        <v>2.1</v>
      </c>
      <c r="J85" s="398" t="s">
        <v>25</v>
      </c>
      <c r="K85" s="398" t="s">
        <v>25</v>
      </c>
      <c r="L85" s="399">
        <v>44216</v>
      </c>
      <c r="M85" s="398" t="s">
        <v>19</v>
      </c>
      <c r="N85" s="10">
        <v>7232</v>
      </c>
    </row>
    <row r="86" spans="1:14">
      <c r="A86" s="9">
        <v>44215</v>
      </c>
      <c r="B86" s="1">
        <v>13008</v>
      </c>
      <c r="C86" s="929" t="s">
        <v>154</v>
      </c>
      <c r="D86" s="1" t="s">
        <v>22</v>
      </c>
      <c r="E86" s="1" t="s">
        <v>152</v>
      </c>
      <c r="F86" s="2">
        <v>44216</v>
      </c>
      <c r="G86" s="11" t="s">
        <v>155</v>
      </c>
      <c r="H86" s="10">
        <v>11</v>
      </c>
      <c r="I86" s="12">
        <v>2.1</v>
      </c>
      <c r="J86" s="398" t="s">
        <v>25</v>
      </c>
      <c r="K86" s="398" t="s">
        <v>25</v>
      </c>
      <c r="L86" s="399">
        <v>44216</v>
      </c>
      <c r="M86" s="398" t="s">
        <v>19</v>
      </c>
      <c r="N86" s="10">
        <v>7232</v>
      </c>
    </row>
    <row r="87" spans="1:14">
      <c r="A87" s="9">
        <v>44215</v>
      </c>
      <c r="B87" s="1">
        <v>13009</v>
      </c>
      <c r="C87" s="929" t="s">
        <v>151</v>
      </c>
      <c r="D87" s="1" t="s">
        <v>22</v>
      </c>
      <c r="E87" s="1" t="s">
        <v>156</v>
      </c>
      <c r="F87" s="2">
        <v>44216</v>
      </c>
      <c r="G87" s="11" t="s">
        <v>153</v>
      </c>
      <c r="H87" s="10">
        <v>22</v>
      </c>
      <c r="I87" s="12">
        <v>2.1</v>
      </c>
      <c r="J87" s="398" t="s">
        <v>25</v>
      </c>
      <c r="K87" s="398" t="s">
        <v>25</v>
      </c>
      <c r="L87" s="399">
        <v>44216</v>
      </c>
      <c r="M87" s="398" t="s">
        <v>19</v>
      </c>
      <c r="N87" s="10">
        <v>7232</v>
      </c>
    </row>
    <row r="88" spans="1:14">
      <c r="A88" s="9">
        <v>44215</v>
      </c>
      <c r="B88" s="1">
        <v>13010</v>
      </c>
      <c r="C88" s="929" t="s">
        <v>154</v>
      </c>
      <c r="D88" s="1" t="s">
        <v>22</v>
      </c>
      <c r="E88" s="1" t="s">
        <v>156</v>
      </c>
      <c r="F88" s="2">
        <v>44216</v>
      </c>
      <c r="G88" s="11" t="s">
        <v>155</v>
      </c>
      <c r="H88" s="10">
        <v>22</v>
      </c>
      <c r="I88" s="12">
        <v>2.1</v>
      </c>
      <c r="J88" s="398" t="s">
        <v>25</v>
      </c>
      <c r="K88" s="398" t="s">
        <v>25</v>
      </c>
      <c r="L88" s="399">
        <v>44216</v>
      </c>
      <c r="M88" s="398" t="s">
        <v>19</v>
      </c>
      <c r="N88" s="10">
        <v>7232</v>
      </c>
    </row>
    <row r="89" spans="1:14">
      <c r="A89" s="9">
        <v>44215</v>
      </c>
      <c r="B89" s="1">
        <v>13011</v>
      </c>
      <c r="C89" s="929" t="s">
        <v>125</v>
      </c>
      <c r="D89" s="1" t="s">
        <v>22</v>
      </c>
      <c r="E89" s="1" t="s">
        <v>157</v>
      </c>
      <c r="F89" s="2">
        <v>44216</v>
      </c>
      <c r="G89" s="11" t="s">
        <v>127</v>
      </c>
      <c r="H89" s="10">
        <v>1</v>
      </c>
      <c r="I89" s="12">
        <v>2.1</v>
      </c>
      <c r="J89" s="398" t="s">
        <v>25</v>
      </c>
      <c r="K89" s="398" t="s">
        <v>25</v>
      </c>
      <c r="L89" s="399">
        <v>44216</v>
      </c>
      <c r="M89" s="398" t="s">
        <v>19</v>
      </c>
      <c r="N89" s="10">
        <v>7232</v>
      </c>
    </row>
    <row r="90" spans="1:14">
      <c r="A90" s="9">
        <v>44215</v>
      </c>
      <c r="B90" s="1">
        <v>13012</v>
      </c>
      <c r="C90" s="929" t="s">
        <v>158</v>
      </c>
      <c r="D90" s="1" t="s">
        <v>22</v>
      </c>
      <c r="E90" s="1" t="s">
        <v>159</v>
      </c>
      <c r="F90" s="2">
        <v>44216</v>
      </c>
      <c r="G90" s="11" t="s">
        <v>160</v>
      </c>
      <c r="H90" s="10">
        <v>1</v>
      </c>
      <c r="I90" s="12">
        <v>2.1</v>
      </c>
      <c r="J90" s="398" t="s">
        <v>25</v>
      </c>
      <c r="K90" s="398" t="s">
        <v>25</v>
      </c>
      <c r="L90" s="399">
        <v>44216</v>
      </c>
      <c r="M90" s="398" t="s">
        <v>19</v>
      </c>
      <c r="N90" s="10">
        <v>7232</v>
      </c>
    </row>
    <row r="91" spans="1:14">
      <c r="A91" s="9">
        <v>44215</v>
      </c>
      <c r="B91" s="1">
        <v>13013</v>
      </c>
      <c r="C91" s="929" t="s">
        <v>46</v>
      </c>
      <c r="D91" s="1" t="s">
        <v>22</v>
      </c>
      <c r="E91" s="1" t="s">
        <v>161</v>
      </c>
      <c r="F91" s="2">
        <v>44216</v>
      </c>
      <c r="G91" s="11" t="s">
        <v>48</v>
      </c>
      <c r="H91" s="10">
        <v>13</v>
      </c>
      <c r="I91" s="12">
        <v>2.1</v>
      </c>
      <c r="J91" s="398" t="s">
        <v>25</v>
      </c>
      <c r="K91" s="398" t="s">
        <v>25</v>
      </c>
      <c r="L91" s="399">
        <v>44216</v>
      </c>
      <c r="M91" s="398" t="s">
        <v>19</v>
      </c>
      <c r="N91" s="10">
        <v>7232</v>
      </c>
    </row>
    <row r="92" spans="1:14">
      <c r="A92" s="9">
        <v>44216</v>
      </c>
      <c r="B92" s="1">
        <v>13014</v>
      </c>
      <c r="C92" s="929" t="s">
        <v>162</v>
      </c>
      <c r="D92" s="1" t="s">
        <v>22</v>
      </c>
      <c r="E92" s="1" t="s">
        <v>163</v>
      </c>
      <c r="F92" s="2">
        <v>44218</v>
      </c>
      <c r="G92" s="11" t="s">
        <v>164</v>
      </c>
      <c r="H92" s="10">
        <v>105</v>
      </c>
      <c r="I92" s="12">
        <v>2.1</v>
      </c>
      <c r="J92" s="398" t="s">
        <v>25</v>
      </c>
      <c r="K92" s="398" t="s">
        <v>25</v>
      </c>
      <c r="L92" s="399">
        <v>44217</v>
      </c>
      <c r="M92" s="398" t="s">
        <v>19</v>
      </c>
      <c r="N92" s="10">
        <v>7232</v>
      </c>
    </row>
    <row r="93" spans="1:14">
      <c r="A93" s="9">
        <v>44216</v>
      </c>
      <c r="B93" s="1">
        <v>13015</v>
      </c>
      <c r="C93" s="929" t="s">
        <v>165</v>
      </c>
      <c r="D93" s="1" t="s">
        <v>22</v>
      </c>
      <c r="E93" s="1" t="s">
        <v>166</v>
      </c>
      <c r="F93" s="2">
        <v>44218</v>
      </c>
      <c r="G93" s="11" t="s">
        <v>167</v>
      </c>
      <c r="H93" s="10">
        <v>2</v>
      </c>
      <c r="I93" s="12">
        <v>2.1</v>
      </c>
      <c r="J93" s="398" t="s">
        <v>25</v>
      </c>
      <c r="K93" s="398" t="s">
        <v>25</v>
      </c>
      <c r="L93" s="399">
        <v>44217</v>
      </c>
      <c r="M93" s="398" t="s">
        <v>19</v>
      </c>
      <c r="N93" s="10">
        <v>7232</v>
      </c>
    </row>
    <row r="94" spans="1:14">
      <c r="A94" s="9">
        <v>44216</v>
      </c>
      <c r="B94" s="1">
        <v>13016</v>
      </c>
      <c r="C94" s="929" t="s">
        <v>168</v>
      </c>
      <c r="D94" s="1" t="s">
        <v>22</v>
      </c>
      <c r="E94" s="1" t="s">
        <v>166</v>
      </c>
      <c r="F94" s="2">
        <v>44218</v>
      </c>
      <c r="G94" s="11" t="s">
        <v>169</v>
      </c>
      <c r="H94" s="10">
        <v>2</v>
      </c>
      <c r="I94" s="12">
        <v>2.1</v>
      </c>
      <c r="J94" s="398" t="s">
        <v>25</v>
      </c>
      <c r="K94" s="398" t="s">
        <v>25</v>
      </c>
      <c r="L94" s="399">
        <v>44217</v>
      </c>
      <c r="M94" s="398" t="s">
        <v>19</v>
      </c>
      <c r="N94" s="10">
        <v>7232</v>
      </c>
    </row>
    <row r="95" spans="1:14">
      <c r="A95" s="9">
        <v>44216</v>
      </c>
      <c r="B95" s="1">
        <v>13017</v>
      </c>
      <c r="C95" s="929" t="s">
        <v>170</v>
      </c>
      <c r="D95" s="1" t="s">
        <v>22</v>
      </c>
      <c r="E95" s="1" t="s">
        <v>166</v>
      </c>
      <c r="F95" s="2">
        <v>44218</v>
      </c>
      <c r="G95" s="11" t="s">
        <v>171</v>
      </c>
      <c r="H95" s="10">
        <v>2</v>
      </c>
      <c r="I95" s="12">
        <v>2.1</v>
      </c>
      <c r="J95" s="398" t="s">
        <v>25</v>
      </c>
      <c r="K95" s="398" t="s">
        <v>25</v>
      </c>
      <c r="L95" s="399">
        <v>44217</v>
      </c>
      <c r="M95" s="398" t="s">
        <v>19</v>
      </c>
      <c r="N95" s="10">
        <v>7232</v>
      </c>
    </row>
    <row r="96" spans="1:14">
      <c r="A96" s="9">
        <v>44216</v>
      </c>
      <c r="B96" s="1">
        <v>13018</v>
      </c>
      <c r="C96" s="929" t="s">
        <v>172</v>
      </c>
      <c r="D96" s="1" t="s">
        <v>22</v>
      </c>
      <c r="E96" s="1" t="s">
        <v>166</v>
      </c>
      <c r="F96" s="2">
        <v>44218</v>
      </c>
      <c r="G96" s="11" t="s">
        <v>173</v>
      </c>
      <c r="H96" s="10">
        <v>2</v>
      </c>
      <c r="I96" s="12">
        <v>2.1</v>
      </c>
      <c r="J96" s="398" t="s">
        <v>25</v>
      </c>
      <c r="K96" s="398" t="s">
        <v>25</v>
      </c>
      <c r="L96" s="399">
        <v>44217</v>
      </c>
      <c r="M96" s="398" t="s">
        <v>19</v>
      </c>
      <c r="N96" s="10">
        <v>7232</v>
      </c>
    </row>
    <row r="97" spans="1:14">
      <c r="A97" s="9">
        <v>44216</v>
      </c>
      <c r="B97" s="1">
        <v>13019</v>
      </c>
      <c r="C97" s="929" t="s">
        <v>91</v>
      </c>
      <c r="D97" s="1" t="s">
        <v>22</v>
      </c>
      <c r="E97" s="1" t="s">
        <v>174</v>
      </c>
      <c r="F97" s="2">
        <v>44218</v>
      </c>
      <c r="G97" s="11" t="s">
        <v>93</v>
      </c>
      <c r="H97" s="10">
        <v>18</v>
      </c>
      <c r="I97" s="12">
        <v>2.1</v>
      </c>
      <c r="J97" s="398" t="s">
        <v>25</v>
      </c>
      <c r="K97" s="398" t="s">
        <v>25</v>
      </c>
      <c r="L97" s="399">
        <v>44217</v>
      </c>
      <c r="M97" s="398" t="s">
        <v>19</v>
      </c>
      <c r="N97" s="10">
        <v>7232</v>
      </c>
    </row>
    <row r="98" spans="1:14">
      <c r="A98" s="9">
        <v>44216</v>
      </c>
      <c r="B98" s="1">
        <v>13020</v>
      </c>
      <c r="C98" s="929" t="s">
        <v>151</v>
      </c>
      <c r="D98" s="1" t="s">
        <v>22</v>
      </c>
      <c r="E98" s="1" t="s">
        <v>175</v>
      </c>
      <c r="F98" s="2">
        <v>44218</v>
      </c>
      <c r="G98" s="11" t="s">
        <v>176</v>
      </c>
      <c r="H98" s="10">
        <v>4</v>
      </c>
      <c r="I98" s="12">
        <v>3</v>
      </c>
      <c r="J98" s="398" t="s">
        <v>25</v>
      </c>
      <c r="K98" s="398" t="s">
        <v>25</v>
      </c>
      <c r="L98" s="399">
        <v>44217</v>
      </c>
      <c r="M98" s="398" t="s">
        <v>19</v>
      </c>
      <c r="N98" s="10">
        <v>7232</v>
      </c>
    </row>
    <row r="99" spans="1:14">
      <c r="A99" s="9">
        <v>44216</v>
      </c>
      <c r="B99" s="1">
        <v>13021</v>
      </c>
      <c r="C99" s="929" t="s">
        <v>114</v>
      </c>
      <c r="D99" s="1" t="s">
        <v>22</v>
      </c>
      <c r="E99" s="1" t="s">
        <v>114</v>
      </c>
      <c r="F99" s="2">
        <v>44218</v>
      </c>
      <c r="G99" s="464" t="s">
        <v>177</v>
      </c>
      <c r="H99" s="10">
        <v>0</v>
      </c>
      <c r="I99" s="420">
        <v>0.3</v>
      </c>
      <c r="J99" s="398" t="s">
        <v>25</v>
      </c>
      <c r="K99" s="398" t="s">
        <v>25</v>
      </c>
      <c r="L99" s="399">
        <v>44217</v>
      </c>
      <c r="M99" s="398" t="s">
        <v>19</v>
      </c>
      <c r="N99" s="10">
        <v>7232</v>
      </c>
    </row>
    <row r="100" spans="1:14">
      <c r="A100" s="9">
        <v>44216</v>
      </c>
      <c r="B100" s="1">
        <v>13022</v>
      </c>
      <c r="C100" s="929" t="s">
        <v>178</v>
      </c>
      <c r="D100" s="1" t="s">
        <v>22</v>
      </c>
      <c r="E100" s="1" t="s">
        <v>179</v>
      </c>
      <c r="F100" s="2">
        <v>44218</v>
      </c>
      <c r="G100" s="11" t="s">
        <v>180</v>
      </c>
      <c r="H100" s="10">
        <v>4</v>
      </c>
      <c r="I100" s="12">
        <v>2.1</v>
      </c>
      <c r="J100" s="398" t="s">
        <v>25</v>
      </c>
      <c r="K100" s="398" t="s">
        <v>25</v>
      </c>
      <c r="L100" s="399">
        <v>44217</v>
      </c>
      <c r="M100" s="398" t="s">
        <v>19</v>
      </c>
      <c r="N100" s="10">
        <v>7232</v>
      </c>
    </row>
    <row r="101" spans="1:14">
      <c r="A101" s="9">
        <v>44216</v>
      </c>
      <c r="B101" s="1">
        <v>13023</v>
      </c>
      <c r="C101" s="929" t="s">
        <v>31</v>
      </c>
      <c r="D101" s="1" t="s">
        <v>22</v>
      </c>
      <c r="E101" s="1" t="s">
        <v>181</v>
      </c>
      <c r="F101" s="2">
        <v>44218</v>
      </c>
      <c r="G101" s="11" t="s">
        <v>33</v>
      </c>
      <c r="H101" s="10">
        <v>3</v>
      </c>
      <c r="I101" s="12">
        <v>2.1</v>
      </c>
      <c r="J101" s="398" t="s">
        <v>25</v>
      </c>
      <c r="K101" s="398" t="s">
        <v>25</v>
      </c>
      <c r="L101" s="399">
        <v>44217</v>
      </c>
      <c r="M101" s="398" t="s">
        <v>19</v>
      </c>
      <c r="N101" s="10">
        <v>7232</v>
      </c>
    </row>
    <row r="102" spans="1:14">
      <c r="A102" s="9">
        <v>44216</v>
      </c>
      <c r="B102" s="1">
        <v>13024</v>
      </c>
      <c r="C102" s="929" t="s">
        <v>182</v>
      </c>
      <c r="D102" s="1" t="s">
        <v>22</v>
      </c>
      <c r="E102" s="1" t="s">
        <v>183</v>
      </c>
      <c r="F102" s="2">
        <v>44218</v>
      </c>
      <c r="G102" s="11" t="s">
        <v>184</v>
      </c>
      <c r="H102" s="10">
        <v>1</v>
      </c>
      <c r="I102" s="12">
        <v>2.1</v>
      </c>
      <c r="J102" s="398" t="s">
        <v>25</v>
      </c>
      <c r="K102" s="398" t="s">
        <v>25</v>
      </c>
      <c r="L102" s="399">
        <v>44217</v>
      </c>
      <c r="M102" s="398" t="s">
        <v>19</v>
      </c>
      <c r="N102" s="10">
        <v>7232</v>
      </c>
    </row>
    <row r="103" spans="1:14">
      <c r="A103" s="9">
        <v>44216</v>
      </c>
      <c r="B103" s="1">
        <v>13025</v>
      </c>
      <c r="C103" s="929" t="s">
        <v>185</v>
      </c>
      <c r="D103" s="1" t="s">
        <v>22</v>
      </c>
      <c r="E103" s="1" t="s">
        <v>186</v>
      </c>
      <c r="F103" s="2">
        <v>44218</v>
      </c>
      <c r="G103" s="11" t="s">
        <v>187</v>
      </c>
      <c r="H103" s="10">
        <v>1</v>
      </c>
      <c r="I103" s="12">
        <v>2.1</v>
      </c>
      <c r="J103" s="398" t="s">
        <v>25</v>
      </c>
      <c r="K103" s="398" t="s">
        <v>25</v>
      </c>
      <c r="L103" s="399">
        <v>44217</v>
      </c>
      <c r="M103" s="398" t="s">
        <v>19</v>
      </c>
      <c r="N103" s="10">
        <v>7232</v>
      </c>
    </row>
    <row r="104" spans="1:14">
      <c r="A104" s="9">
        <v>44216</v>
      </c>
      <c r="B104" s="1">
        <v>13026</v>
      </c>
      <c r="C104" s="929" t="s">
        <v>188</v>
      </c>
      <c r="D104" s="1" t="s">
        <v>22</v>
      </c>
      <c r="E104" s="1" t="s">
        <v>189</v>
      </c>
      <c r="F104" s="2">
        <v>44218</v>
      </c>
      <c r="G104" s="11" t="s">
        <v>190</v>
      </c>
      <c r="H104" s="10">
        <v>18</v>
      </c>
      <c r="I104" s="12">
        <v>2.1</v>
      </c>
      <c r="J104" s="398" t="s">
        <v>25</v>
      </c>
      <c r="K104" s="398" t="s">
        <v>25</v>
      </c>
      <c r="L104" s="399">
        <v>44217</v>
      </c>
      <c r="M104" s="398" t="s">
        <v>19</v>
      </c>
      <c r="N104" s="10">
        <v>7232</v>
      </c>
    </row>
    <row r="105" spans="1:14">
      <c r="A105" s="9">
        <v>44216</v>
      </c>
      <c r="B105" s="1">
        <v>13027</v>
      </c>
      <c r="C105" s="929" t="s">
        <v>133</v>
      </c>
      <c r="D105" s="1" t="s">
        <v>22</v>
      </c>
      <c r="E105" s="1" t="s">
        <v>191</v>
      </c>
      <c r="F105" s="2">
        <v>44218</v>
      </c>
      <c r="G105" s="11" t="s">
        <v>192</v>
      </c>
      <c r="H105" s="10">
        <v>4</v>
      </c>
      <c r="I105" s="12">
        <v>2.1</v>
      </c>
      <c r="J105" s="398" t="s">
        <v>25</v>
      </c>
      <c r="K105" s="398" t="s">
        <v>25</v>
      </c>
      <c r="L105" s="399">
        <v>44217</v>
      </c>
      <c r="M105" s="398" t="s">
        <v>19</v>
      </c>
      <c r="N105" s="10">
        <v>7232</v>
      </c>
    </row>
    <row r="106" spans="1:14">
      <c r="A106" s="9">
        <v>44216</v>
      </c>
      <c r="B106" s="1">
        <v>13028</v>
      </c>
      <c r="C106" s="929" t="s">
        <v>193</v>
      </c>
      <c r="D106" s="1" t="s">
        <v>22</v>
      </c>
      <c r="E106" s="1" t="s">
        <v>191</v>
      </c>
      <c r="F106" s="2">
        <v>44218</v>
      </c>
      <c r="G106" s="11" t="s">
        <v>194</v>
      </c>
      <c r="H106" s="10">
        <v>5</v>
      </c>
      <c r="I106" s="12">
        <v>2.1</v>
      </c>
      <c r="J106" s="398" t="s">
        <v>25</v>
      </c>
      <c r="K106" s="398" t="s">
        <v>25</v>
      </c>
      <c r="L106" s="399">
        <v>44217</v>
      </c>
      <c r="M106" s="398" t="s">
        <v>19</v>
      </c>
      <c r="N106" s="10">
        <v>7232</v>
      </c>
    </row>
    <row r="107" spans="1:14">
      <c r="A107" s="9">
        <v>44217</v>
      </c>
      <c r="B107" s="1">
        <v>13029</v>
      </c>
      <c r="C107" s="929" t="s">
        <v>102</v>
      </c>
      <c r="D107" s="1" t="s">
        <v>22</v>
      </c>
      <c r="E107" s="1" t="s">
        <v>195</v>
      </c>
      <c r="F107" s="2">
        <v>44218</v>
      </c>
      <c r="G107" s="11" t="s">
        <v>104</v>
      </c>
      <c r="H107" s="10">
        <v>11</v>
      </c>
      <c r="I107" s="12">
        <v>2.1</v>
      </c>
      <c r="J107" s="398" t="s">
        <v>25</v>
      </c>
      <c r="K107" s="398" t="s">
        <v>25</v>
      </c>
      <c r="L107" s="399">
        <v>44218</v>
      </c>
      <c r="M107" s="398" t="s">
        <v>19</v>
      </c>
      <c r="N107" s="10">
        <v>7232</v>
      </c>
    </row>
    <row r="108" spans="1:14">
      <c r="A108" s="9">
        <v>44217</v>
      </c>
      <c r="B108" s="1">
        <v>13030</v>
      </c>
      <c r="C108" s="929" t="s">
        <v>114</v>
      </c>
      <c r="D108" s="1" t="s">
        <v>22</v>
      </c>
      <c r="E108" s="1" t="s">
        <v>114</v>
      </c>
      <c r="F108" s="2">
        <v>44218</v>
      </c>
      <c r="G108" s="464" t="s">
        <v>196</v>
      </c>
      <c r="H108" s="10">
        <v>0</v>
      </c>
      <c r="I108" s="420">
        <v>0.3</v>
      </c>
      <c r="J108" s="398" t="s">
        <v>25</v>
      </c>
      <c r="K108" s="398" t="s">
        <v>25</v>
      </c>
      <c r="L108" s="399">
        <v>44218</v>
      </c>
      <c r="M108" s="398" t="s">
        <v>19</v>
      </c>
      <c r="N108" s="10">
        <v>7232</v>
      </c>
    </row>
    <row r="109" spans="1:14">
      <c r="A109" s="9">
        <v>44217</v>
      </c>
      <c r="B109" s="1">
        <v>13031</v>
      </c>
      <c r="C109" s="929" t="s">
        <v>114</v>
      </c>
      <c r="D109" s="1" t="s">
        <v>22</v>
      </c>
      <c r="E109" s="1" t="s">
        <v>114</v>
      </c>
      <c r="F109" s="2">
        <v>44218</v>
      </c>
      <c r="G109" s="464" t="s">
        <v>197</v>
      </c>
      <c r="H109" s="10">
        <v>0</v>
      </c>
      <c r="I109" s="420">
        <v>0.3</v>
      </c>
      <c r="J109" s="398" t="s">
        <v>25</v>
      </c>
      <c r="K109" s="398" t="s">
        <v>25</v>
      </c>
      <c r="L109" s="399">
        <v>44218</v>
      </c>
      <c r="M109" s="398" t="s">
        <v>19</v>
      </c>
      <c r="N109" s="10">
        <v>7232</v>
      </c>
    </row>
    <row r="110" spans="1:14" s="400" customFormat="1">
      <c r="A110" s="9">
        <v>44221</v>
      </c>
      <c r="B110" s="1">
        <v>13032</v>
      </c>
      <c r="C110" s="929" t="s">
        <v>198</v>
      </c>
      <c r="D110" s="1" t="s">
        <v>22</v>
      </c>
      <c r="E110" s="1" t="s">
        <v>199</v>
      </c>
      <c r="F110" s="2">
        <v>44223</v>
      </c>
      <c r="G110" s="11" t="s">
        <v>200</v>
      </c>
      <c r="H110" s="10">
        <v>54</v>
      </c>
      <c r="I110" s="12">
        <v>2.1</v>
      </c>
      <c r="J110" s="398" t="s">
        <v>25</v>
      </c>
      <c r="K110" s="398" t="s">
        <v>25</v>
      </c>
      <c r="L110" s="399">
        <v>44222</v>
      </c>
      <c r="M110" s="398" t="s">
        <v>19</v>
      </c>
      <c r="N110" s="10">
        <v>7244</v>
      </c>
    </row>
    <row r="111" spans="1:14">
      <c r="A111" s="9">
        <v>44221</v>
      </c>
      <c r="B111" s="1">
        <v>13033</v>
      </c>
      <c r="C111" s="929" t="s">
        <v>201</v>
      </c>
      <c r="D111" s="1" t="s">
        <v>22</v>
      </c>
      <c r="E111" s="1" t="s">
        <v>202</v>
      </c>
      <c r="F111" s="2">
        <v>44223</v>
      </c>
      <c r="G111" s="11" t="s">
        <v>203</v>
      </c>
      <c r="H111" s="10">
        <v>39</v>
      </c>
      <c r="I111" s="12">
        <v>2.1</v>
      </c>
      <c r="J111" s="398" t="s">
        <v>25</v>
      </c>
      <c r="K111" s="398" t="s">
        <v>25</v>
      </c>
      <c r="L111" s="399">
        <v>44222</v>
      </c>
      <c r="M111" s="398" t="s">
        <v>19</v>
      </c>
      <c r="N111" s="10">
        <v>7244</v>
      </c>
    </row>
    <row r="112" spans="1:14">
      <c r="A112" s="9">
        <v>44221</v>
      </c>
      <c r="B112" s="1">
        <v>13034</v>
      </c>
      <c r="C112" s="929" t="s">
        <v>178</v>
      </c>
      <c r="D112" s="1" t="s">
        <v>22</v>
      </c>
      <c r="E112" s="1" t="s">
        <v>204</v>
      </c>
      <c r="F112" s="2">
        <v>44223</v>
      </c>
      <c r="G112" s="11" t="s">
        <v>180</v>
      </c>
      <c r="H112" s="10">
        <v>17</v>
      </c>
      <c r="I112" s="12">
        <v>2.1</v>
      </c>
      <c r="J112" s="398" t="s">
        <v>25</v>
      </c>
      <c r="K112" s="398" t="s">
        <v>25</v>
      </c>
      <c r="L112" s="399">
        <v>44222</v>
      </c>
      <c r="M112" s="398" t="s">
        <v>19</v>
      </c>
      <c r="N112" s="10">
        <v>7244</v>
      </c>
    </row>
    <row r="113" spans="1:21">
      <c r="A113" s="9">
        <v>44222</v>
      </c>
      <c r="B113" s="1">
        <v>13035</v>
      </c>
      <c r="C113" s="929" t="s">
        <v>26</v>
      </c>
      <c r="D113" s="1" t="s">
        <v>22</v>
      </c>
      <c r="E113" s="1">
        <v>33898</v>
      </c>
      <c r="F113" s="2">
        <v>44225</v>
      </c>
      <c r="G113" s="11" t="s">
        <v>205</v>
      </c>
      <c r="H113" s="10">
        <v>62</v>
      </c>
      <c r="I113" s="12">
        <v>2.1</v>
      </c>
      <c r="J113" s="398" t="s">
        <v>25</v>
      </c>
      <c r="K113" s="398" t="s">
        <v>25</v>
      </c>
      <c r="L113" s="399">
        <v>44224</v>
      </c>
      <c r="M113" s="398" t="s">
        <v>19</v>
      </c>
      <c r="N113" s="10">
        <v>7244</v>
      </c>
    </row>
    <row r="114" spans="1:21">
      <c r="A114" s="9">
        <v>44222</v>
      </c>
      <c r="B114" s="1">
        <v>13036</v>
      </c>
      <c r="C114" s="929" t="s">
        <v>28</v>
      </c>
      <c r="D114" s="1" t="s">
        <v>22</v>
      </c>
      <c r="E114" s="1" t="s">
        <v>206</v>
      </c>
      <c r="F114" s="2">
        <v>44225</v>
      </c>
      <c r="G114" s="11" t="s">
        <v>30</v>
      </c>
      <c r="H114" s="10">
        <v>2</v>
      </c>
      <c r="I114" s="12">
        <v>2.1</v>
      </c>
      <c r="J114" s="398" t="s">
        <v>25</v>
      </c>
      <c r="K114" s="398" t="s">
        <v>25</v>
      </c>
      <c r="L114" s="399">
        <v>44224</v>
      </c>
      <c r="M114" s="398" t="s">
        <v>19</v>
      </c>
      <c r="N114" s="10">
        <v>7244</v>
      </c>
    </row>
    <row r="115" spans="1:21">
      <c r="A115" s="9">
        <v>44222</v>
      </c>
      <c r="B115" s="1">
        <v>13037</v>
      </c>
      <c r="C115" s="929" t="s">
        <v>28</v>
      </c>
      <c r="D115" s="1" t="s">
        <v>22</v>
      </c>
      <c r="E115" s="1" t="s">
        <v>207</v>
      </c>
      <c r="F115" s="2">
        <v>44225</v>
      </c>
      <c r="G115" s="11" t="s">
        <v>30</v>
      </c>
      <c r="H115" s="10">
        <v>1</v>
      </c>
      <c r="I115" s="12">
        <v>2.1</v>
      </c>
      <c r="J115" s="398" t="s">
        <v>25</v>
      </c>
      <c r="K115" s="398" t="s">
        <v>25</v>
      </c>
      <c r="L115" s="399">
        <v>44224</v>
      </c>
      <c r="M115" s="398" t="s">
        <v>19</v>
      </c>
      <c r="N115" s="10">
        <v>7244</v>
      </c>
    </row>
    <row r="116" spans="1:21">
      <c r="A116" s="9">
        <v>44222</v>
      </c>
      <c r="B116" s="1">
        <v>13038</v>
      </c>
      <c r="C116" s="929" t="s">
        <v>125</v>
      </c>
      <c r="D116" s="1" t="s">
        <v>22</v>
      </c>
      <c r="E116" s="1" t="s">
        <v>208</v>
      </c>
      <c r="F116" s="2">
        <v>44225</v>
      </c>
      <c r="G116" s="11" t="s">
        <v>127</v>
      </c>
      <c r="H116" s="10">
        <v>1</v>
      </c>
      <c r="I116" s="12">
        <v>2.1</v>
      </c>
      <c r="J116" s="398" t="s">
        <v>25</v>
      </c>
      <c r="K116" s="398" t="s">
        <v>25</v>
      </c>
      <c r="L116" s="399">
        <v>44224</v>
      </c>
      <c r="M116" s="398" t="s">
        <v>19</v>
      </c>
      <c r="N116" s="10">
        <v>7244</v>
      </c>
    </row>
    <row r="117" spans="1:21">
      <c r="A117" s="9">
        <v>44222</v>
      </c>
      <c r="B117" s="1">
        <v>13039</v>
      </c>
      <c r="C117" s="929" t="s">
        <v>209</v>
      </c>
      <c r="D117" s="1" t="s">
        <v>22</v>
      </c>
      <c r="E117" s="1" t="s">
        <v>210</v>
      </c>
      <c r="F117" s="2">
        <v>44225</v>
      </c>
      <c r="G117" s="11" t="s">
        <v>211</v>
      </c>
      <c r="H117" s="10">
        <v>19</v>
      </c>
      <c r="I117" s="12">
        <v>2.1</v>
      </c>
      <c r="J117" s="398" t="s">
        <v>25</v>
      </c>
      <c r="K117" s="398" t="s">
        <v>25</v>
      </c>
      <c r="L117" s="399">
        <v>44224</v>
      </c>
      <c r="M117" s="398" t="s">
        <v>19</v>
      </c>
      <c r="N117" s="10">
        <v>7244</v>
      </c>
    </row>
    <row r="118" spans="1:21">
      <c r="A118" s="9">
        <v>44222</v>
      </c>
      <c r="B118" s="1">
        <v>13040</v>
      </c>
      <c r="C118" s="929" t="s">
        <v>212</v>
      </c>
      <c r="D118" s="1" t="s">
        <v>22</v>
      </c>
      <c r="E118" s="1" t="s">
        <v>210</v>
      </c>
      <c r="F118" s="2">
        <v>44225</v>
      </c>
      <c r="G118" s="11" t="s">
        <v>213</v>
      </c>
      <c r="H118" s="10">
        <v>19</v>
      </c>
      <c r="I118" s="12">
        <v>2.1</v>
      </c>
      <c r="J118" s="398" t="s">
        <v>25</v>
      </c>
      <c r="K118" s="398" t="s">
        <v>25</v>
      </c>
      <c r="L118" s="399">
        <v>44224</v>
      </c>
      <c r="M118" s="398" t="s">
        <v>19</v>
      </c>
      <c r="N118" s="10">
        <v>7244</v>
      </c>
    </row>
    <row r="119" spans="1:21">
      <c r="A119" s="9">
        <v>44222</v>
      </c>
      <c r="B119" s="1">
        <v>13041</v>
      </c>
      <c r="C119" s="929" t="s">
        <v>73</v>
      </c>
      <c r="D119" s="1" t="s">
        <v>22</v>
      </c>
      <c r="E119" s="1" t="s">
        <v>210</v>
      </c>
      <c r="F119" s="2">
        <v>44225</v>
      </c>
      <c r="G119" s="11" t="s">
        <v>74</v>
      </c>
      <c r="H119" s="10">
        <v>19</v>
      </c>
      <c r="I119" s="12">
        <v>2.1</v>
      </c>
      <c r="J119" s="398" t="s">
        <v>25</v>
      </c>
      <c r="K119" s="398" t="s">
        <v>25</v>
      </c>
      <c r="L119" s="399">
        <v>44224</v>
      </c>
      <c r="M119" s="398" t="s">
        <v>19</v>
      </c>
      <c r="N119" s="10">
        <v>7244</v>
      </c>
    </row>
    <row r="120" spans="1:21">
      <c r="A120" s="9">
        <v>44222</v>
      </c>
      <c r="B120" s="1">
        <v>13042</v>
      </c>
      <c r="C120" s="929" t="s">
        <v>39</v>
      </c>
      <c r="D120" s="1" t="s">
        <v>22</v>
      </c>
      <c r="E120" s="1" t="s">
        <v>210</v>
      </c>
      <c r="F120" s="2">
        <v>44225</v>
      </c>
      <c r="G120" s="11" t="s">
        <v>40</v>
      </c>
      <c r="H120" s="10">
        <v>19</v>
      </c>
      <c r="I120" s="12">
        <v>2.1</v>
      </c>
      <c r="J120" s="398" t="s">
        <v>25</v>
      </c>
      <c r="K120" s="398" t="s">
        <v>25</v>
      </c>
      <c r="L120" s="399">
        <v>44224</v>
      </c>
      <c r="M120" s="398" t="s">
        <v>19</v>
      </c>
      <c r="N120" s="10">
        <v>7244</v>
      </c>
    </row>
    <row r="121" spans="1:21">
      <c r="A121" s="9">
        <v>44223</v>
      </c>
      <c r="B121" s="1">
        <v>13043</v>
      </c>
      <c r="C121" s="929" t="s">
        <v>214</v>
      </c>
      <c r="D121" s="1" t="s">
        <v>22</v>
      </c>
      <c r="E121" s="1" t="s">
        <v>215</v>
      </c>
      <c r="F121" s="2">
        <v>44225</v>
      </c>
      <c r="G121" s="11" t="s">
        <v>216</v>
      </c>
      <c r="H121" s="10">
        <v>212</v>
      </c>
      <c r="I121" s="12">
        <v>2.1</v>
      </c>
      <c r="J121" s="398" t="s">
        <v>25</v>
      </c>
      <c r="K121" s="398" t="s">
        <v>25</v>
      </c>
      <c r="L121" s="399">
        <v>44225</v>
      </c>
      <c r="M121" s="398" t="s">
        <v>19</v>
      </c>
      <c r="N121" s="10">
        <v>7244</v>
      </c>
    </row>
    <row r="122" spans="1:21">
      <c r="A122" s="9">
        <v>44223</v>
      </c>
      <c r="B122" s="1">
        <v>13044</v>
      </c>
      <c r="C122" s="929" t="s">
        <v>217</v>
      </c>
      <c r="D122" s="1" t="s">
        <v>22</v>
      </c>
      <c r="E122" s="1" t="s">
        <v>218</v>
      </c>
      <c r="F122" s="2">
        <v>44225</v>
      </c>
      <c r="G122" s="11" t="s">
        <v>219</v>
      </c>
      <c r="H122" s="10">
        <v>28</v>
      </c>
      <c r="I122" s="12">
        <v>2.1</v>
      </c>
      <c r="J122" s="398" t="s">
        <v>25</v>
      </c>
      <c r="K122" s="398" t="s">
        <v>25</v>
      </c>
      <c r="L122" s="399">
        <v>44225</v>
      </c>
      <c r="M122" s="398" t="s">
        <v>19</v>
      </c>
      <c r="N122" s="10">
        <v>7244</v>
      </c>
    </row>
    <row r="123" spans="1:21" ht="15.75" thickBot="1">
      <c r="A123" s="9">
        <v>44223</v>
      </c>
      <c r="B123" s="1">
        <v>13045</v>
      </c>
      <c r="C123" s="929" t="s">
        <v>220</v>
      </c>
      <c r="D123" s="1" t="s">
        <v>22</v>
      </c>
      <c r="E123" s="1" t="s">
        <v>221</v>
      </c>
      <c r="F123" s="2">
        <v>44225</v>
      </c>
      <c r="G123" s="11" t="s">
        <v>222</v>
      </c>
      <c r="H123" s="10">
        <v>54</v>
      </c>
      <c r="I123" s="12">
        <v>2.1</v>
      </c>
      <c r="J123" s="398" t="s">
        <v>25</v>
      </c>
      <c r="K123" s="398" t="s">
        <v>25</v>
      </c>
      <c r="L123" s="399">
        <v>44225</v>
      </c>
      <c r="M123" s="398" t="s">
        <v>19</v>
      </c>
      <c r="N123" s="10">
        <v>7244</v>
      </c>
    </row>
    <row r="124" spans="1:21" s="400" customFormat="1">
      <c r="A124" s="542">
        <v>44228</v>
      </c>
      <c r="B124" s="543">
        <v>13046</v>
      </c>
      <c r="C124" s="930" t="s">
        <v>223</v>
      </c>
      <c r="D124" s="543" t="s">
        <v>22</v>
      </c>
      <c r="E124" s="543" t="s">
        <v>224</v>
      </c>
      <c r="F124" s="544">
        <v>44230</v>
      </c>
      <c r="G124" s="545" t="s">
        <v>225</v>
      </c>
      <c r="H124" s="546">
        <v>92</v>
      </c>
      <c r="I124" s="547">
        <v>2.1</v>
      </c>
      <c r="J124" s="548" t="s">
        <v>25</v>
      </c>
      <c r="K124" s="548" t="s">
        <v>25</v>
      </c>
      <c r="L124" s="549">
        <v>44229</v>
      </c>
      <c r="M124" s="548" t="s">
        <v>19</v>
      </c>
      <c r="N124" s="546">
        <v>7261</v>
      </c>
      <c r="O124" s="531"/>
      <c r="P124" s="531"/>
      <c r="Q124" s="531"/>
      <c r="R124" s="531"/>
      <c r="S124" s="531"/>
      <c r="T124" s="531"/>
      <c r="U124" s="531"/>
    </row>
    <row r="125" spans="1:21">
      <c r="A125" s="9">
        <v>44228</v>
      </c>
      <c r="B125" s="1">
        <v>13047</v>
      </c>
      <c r="C125" s="929" t="s">
        <v>53</v>
      </c>
      <c r="D125" s="1" t="s">
        <v>22</v>
      </c>
      <c r="E125" s="1" t="s">
        <v>224</v>
      </c>
      <c r="F125" s="2">
        <v>44230</v>
      </c>
      <c r="G125" s="11" t="s">
        <v>55</v>
      </c>
      <c r="H125" s="10">
        <v>92</v>
      </c>
      <c r="I125" s="12">
        <v>2.1</v>
      </c>
      <c r="J125" s="398" t="s">
        <v>25</v>
      </c>
      <c r="K125" s="398" t="s">
        <v>25</v>
      </c>
      <c r="L125" s="399">
        <v>44229</v>
      </c>
      <c r="M125" s="398" t="s">
        <v>19</v>
      </c>
      <c r="N125" s="10">
        <v>7261</v>
      </c>
    </row>
    <row r="126" spans="1:21">
      <c r="A126" s="9">
        <v>44228</v>
      </c>
      <c r="B126" s="1">
        <v>13048</v>
      </c>
      <c r="C126" s="929" t="s">
        <v>226</v>
      </c>
      <c r="D126" s="1" t="s">
        <v>22</v>
      </c>
      <c r="E126" s="1" t="s">
        <v>227</v>
      </c>
      <c r="F126" s="2">
        <v>44230</v>
      </c>
      <c r="G126" s="11" t="s">
        <v>228</v>
      </c>
      <c r="H126" s="10">
        <v>26</v>
      </c>
      <c r="I126" s="12">
        <v>2.1</v>
      </c>
      <c r="J126" s="398" t="s">
        <v>25</v>
      </c>
      <c r="K126" s="398" t="s">
        <v>25</v>
      </c>
      <c r="L126" s="399">
        <v>44229</v>
      </c>
      <c r="M126" s="398" t="s">
        <v>19</v>
      </c>
      <c r="N126" s="10">
        <v>7261</v>
      </c>
    </row>
    <row r="127" spans="1:21">
      <c r="A127" s="9">
        <v>44228</v>
      </c>
      <c r="B127" s="1">
        <v>13049</v>
      </c>
      <c r="C127" s="929" t="s">
        <v>229</v>
      </c>
      <c r="D127" s="1" t="s">
        <v>22</v>
      </c>
      <c r="E127" s="1" t="s">
        <v>230</v>
      </c>
      <c r="F127" s="2">
        <v>44230</v>
      </c>
      <c r="G127" s="11" t="s">
        <v>231</v>
      </c>
      <c r="H127" s="10">
        <v>1</v>
      </c>
      <c r="I127" s="12">
        <v>2.1</v>
      </c>
      <c r="J127" s="398" t="s">
        <v>25</v>
      </c>
      <c r="K127" s="398" t="s">
        <v>25</v>
      </c>
      <c r="L127" s="399">
        <v>44229</v>
      </c>
      <c r="M127" s="398" t="s">
        <v>19</v>
      </c>
      <c r="N127" s="10">
        <v>7261</v>
      </c>
    </row>
    <row r="128" spans="1:21">
      <c r="A128" s="9">
        <v>44228</v>
      </c>
      <c r="B128" s="1">
        <v>13050</v>
      </c>
      <c r="C128" s="929" t="s">
        <v>125</v>
      </c>
      <c r="D128" s="1" t="s">
        <v>22</v>
      </c>
      <c r="E128" s="1" t="s">
        <v>232</v>
      </c>
      <c r="F128" s="2">
        <v>44230</v>
      </c>
      <c r="G128" s="11" t="s">
        <v>127</v>
      </c>
      <c r="H128" s="10">
        <v>6</v>
      </c>
      <c r="I128" s="12">
        <v>2.1</v>
      </c>
      <c r="J128" s="398" t="s">
        <v>25</v>
      </c>
      <c r="K128" s="398" t="s">
        <v>25</v>
      </c>
      <c r="L128" s="399">
        <v>44229</v>
      </c>
      <c r="M128" s="398" t="s">
        <v>19</v>
      </c>
      <c r="N128" s="10">
        <v>7261</v>
      </c>
    </row>
    <row r="129" spans="1:14">
      <c r="A129" s="9">
        <v>44228</v>
      </c>
      <c r="B129" s="1">
        <v>13051</v>
      </c>
      <c r="C129" s="929" t="s">
        <v>28</v>
      </c>
      <c r="D129" s="1" t="s">
        <v>22</v>
      </c>
      <c r="E129" s="1" t="s">
        <v>233</v>
      </c>
      <c r="F129" s="2">
        <v>44230</v>
      </c>
      <c r="G129" s="11" t="s">
        <v>30</v>
      </c>
      <c r="H129" s="10">
        <v>1</v>
      </c>
      <c r="I129" s="12">
        <v>2.1</v>
      </c>
      <c r="J129" s="398" t="s">
        <v>25</v>
      </c>
      <c r="K129" s="398" t="s">
        <v>25</v>
      </c>
      <c r="L129" s="399">
        <v>44229</v>
      </c>
      <c r="M129" s="398" t="s">
        <v>19</v>
      </c>
      <c r="N129" s="10">
        <v>7261</v>
      </c>
    </row>
    <row r="130" spans="1:14">
      <c r="A130" s="9">
        <v>44228</v>
      </c>
      <c r="B130" s="1">
        <v>13052</v>
      </c>
      <c r="C130" s="929" t="s">
        <v>234</v>
      </c>
      <c r="D130" s="1" t="s">
        <v>22</v>
      </c>
      <c r="E130" s="1" t="s">
        <v>235</v>
      </c>
      <c r="F130" s="2">
        <v>44230</v>
      </c>
      <c r="G130" s="11" t="s">
        <v>236</v>
      </c>
      <c r="H130" s="10">
        <v>1</v>
      </c>
      <c r="I130" s="12">
        <v>2.1</v>
      </c>
      <c r="J130" s="398" t="s">
        <v>25</v>
      </c>
      <c r="K130" s="398" t="s">
        <v>25</v>
      </c>
      <c r="L130" s="399">
        <v>44229</v>
      </c>
      <c r="M130" s="398" t="s">
        <v>19</v>
      </c>
      <c r="N130" s="10">
        <v>7261</v>
      </c>
    </row>
    <row r="131" spans="1:14">
      <c r="A131" s="9">
        <v>44228</v>
      </c>
      <c r="B131" s="1">
        <v>13053</v>
      </c>
      <c r="C131" s="929" t="s">
        <v>237</v>
      </c>
      <c r="D131" s="1" t="s">
        <v>22</v>
      </c>
      <c r="E131" s="1" t="s">
        <v>238</v>
      </c>
      <c r="F131" s="2">
        <v>44230</v>
      </c>
      <c r="G131" s="11" t="s">
        <v>239</v>
      </c>
      <c r="H131" s="10">
        <v>1</v>
      </c>
      <c r="I131" s="12">
        <v>2.1</v>
      </c>
      <c r="J131" s="398" t="s">
        <v>25</v>
      </c>
      <c r="K131" s="398" t="s">
        <v>25</v>
      </c>
      <c r="L131" s="399">
        <v>44229</v>
      </c>
      <c r="M131" s="398" t="s">
        <v>19</v>
      </c>
      <c r="N131" s="10">
        <v>7261</v>
      </c>
    </row>
    <row r="132" spans="1:14">
      <c r="A132" s="9">
        <v>44228</v>
      </c>
      <c r="B132" s="1">
        <v>13054</v>
      </c>
      <c r="C132" s="929" t="s">
        <v>240</v>
      </c>
      <c r="D132" s="1" t="s">
        <v>22</v>
      </c>
      <c r="E132" s="1" t="s">
        <v>241</v>
      </c>
      <c r="F132" s="2">
        <v>44230</v>
      </c>
      <c r="G132" s="11" t="s">
        <v>242</v>
      </c>
      <c r="H132" s="10">
        <v>8</v>
      </c>
      <c r="I132" s="12">
        <v>2.1</v>
      </c>
      <c r="J132" s="398" t="s">
        <v>25</v>
      </c>
      <c r="K132" s="398" t="s">
        <v>25</v>
      </c>
      <c r="L132" s="399">
        <v>44229</v>
      </c>
      <c r="M132" s="398" t="s">
        <v>19</v>
      </c>
      <c r="N132" s="10">
        <v>7261</v>
      </c>
    </row>
    <row r="133" spans="1:14">
      <c r="A133" s="9">
        <v>44228</v>
      </c>
      <c r="B133" s="1">
        <v>13055</v>
      </c>
      <c r="C133" s="929" t="s">
        <v>70</v>
      </c>
      <c r="D133" s="1" t="s">
        <v>22</v>
      </c>
      <c r="E133" s="1" t="s">
        <v>241</v>
      </c>
      <c r="F133" s="2">
        <v>44230</v>
      </c>
      <c r="G133" s="11" t="s">
        <v>71</v>
      </c>
      <c r="H133" s="10">
        <v>8</v>
      </c>
      <c r="I133" s="12">
        <v>2.1</v>
      </c>
      <c r="J133" s="398" t="s">
        <v>25</v>
      </c>
      <c r="K133" s="398" t="s">
        <v>25</v>
      </c>
      <c r="L133" s="399">
        <v>44229</v>
      </c>
      <c r="M133" s="398" t="s">
        <v>19</v>
      </c>
      <c r="N133" s="10">
        <v>7261</v>
      </c>
    </row>
    <row r="134" spans="1:14">
      <c r="A134" s="9">
        <v>44228</v>
      </c>
      <c r="B134" s="1">
        <v>13056</v>
      </c>
      <c r="C134" s="929" t="s">
        <v>39</v>
      </c>
      <c r="D134" s="1" t="s">
        <v>22</v>
      </c>
      <c r="E134" s="1" t="s">
        <v>241</v>
      </c>
      <c r="F134" s="2">
        <v>44230</v>
      </c>
      <c r="G134" s="11" t="s">
        <v>40</v>
      </c>
      <c r="H134" s="10">
        <v>8</v>
      </c>
      <c r="I134" s="12">
        <v>2.1</v>
      </c>
      <c r="J134" s="398" t="s">
        <v>25</v>
      </c>
      <c r="K134" s="398" t="s">
        <v>25</v>
      </c>
      <c r="L134" s="399">
        <v>44229</v>
      </c>
      <c r="M134" s="398" t="s">
        <v>19</v>
      </c>
      <c r="N134" s="10">
        <v>7261</v>
      </c>
    </row>
    <row r="135" spans="1:14">
      <c r="A135" s="9">
        <v>44228</v>
      </c>
      <c r="B135" s="1">
        <v>13057</v>
      </c>
      <c r="C135" s="929" t="s">
        <v>234</v>
      </c>
      <c r="D135" s="1" t="s">
        <v>22</v>
      </c>
      <c r="E135" s="1" t="s">
        <v>243</v>
      </c>
      <c r="F135" s="2">
        <v>44230</v>
      </c>
      <c r="G135" s="11" t="s">
        <v>236</v>
      </c>
      <c r="H135" s="10">
        <v>1</v>
      </c>
      <c r="I135" s="12">
        <v>2.1</v>
      </c>
      <c r="J135" s="398" t="s">
        <v>25</v>
      </c>
      <c r="K135" s="398" t="s">
        <v>25</v>
      </c>
      <c r="L135" s="399">
        <v>44229</v>
      </c>
      <c r="M135" s="398" t="s">
        <v>19</v>
      </c>
      <c r="N135" s="10">
        <v>7261</v>
      </c>
    </row>
    <row r="136" spans="1:14">
      <c r="A136" s="9">
        <v>44228</v>
      </c>
      <c r="B136" s="1">
        <v>13058</v>
      </c>
      <c r="C136" s="929" t="s">
        <v>114</v>
      </c>
      <c r="D136" s="1" t="s">
        <v>22</v>
      </c>
      <c r="E136" s="1" t="s">
        <v>114</v>
      </c>
      <c r="F136" s="2">
        <v>44232</v>
      </c>
      <c r="G136" s="464" t="s">
        <v>244</v>
      </c>
      <c r="H136" s="10">
        <v>0</v>
      </c>
      <c r="I136" s="420">
        <v>0.3</v>
      </c>
      <c r="J136" s="398" t="s">
        <v>25</v>
      </c>
      <c r="K136" s="398" t="s">
        <v>25</v>
      </c>
      <c r="L136" s="399">
        <v>44235</v>
      </c>
      <c r="M136" s="398" t="s">
        <v>19</v>
      </c>
      <c r="N136" s="10">
        <v>7261</v>
      </c>
    </row>
    <row r="137" spans="1:14">
      <c r="A137" s="9">
        <v>44228</v>
      </c>
      <c r="B137" s="1">
        <v>13059</v>
      </c>
      <c r="C137" s="929" t="s">
        <v>70</v>
      </c>
      <c r="D137" s="1" t="s">
        <v>22</v>
      </c>
      <c r="E137" s="1" t="s">
        <v>245</v>
      </c>
      <c r="F137" s="2">
        <v>44230</v>
      </c>
      <c r="G137" s="11" t="s">
        <v>71</v>
      </c>
      <c r="H137" s="10">
        <v>18</v>
      </c>
      <c r="I137" s="12">
        <v>2.1</v>
      </c>
      <c r="J137" s="398" t="s">
        <v>25</v>
      </c>
      <c r="K137" s="398" t="s">
        <v>25</v>
      </c>
      <c r="L137" s="399">
        <v>44229</v>
      </c>
      <c r="M137" s="398" t="s">
        <v>19</v>
      </c>
      <c r="N137" s="10">
        <v>7261</v>
      </c>
    </row>
    <row r="138" spans="1:14">
      <c r="A138" s="9">
        <v>44228</v>
      </c>
      <c r="B138" s="1">
        <v>13060</v>
      </c>
      <c r="C138" s="929" t="s">
        <v>39</v>
      </c>
      <c r="D138" s="1" t="s">
        <v>22</v>
      </c>
      <c r="E138" s="1" t="s">
        <v>245</v>
      </c>
      <c r="F138" s="2">
        <v>44230</v>
      </c>
      <c r="G138" s="11" t="s">
        <v>40</v>
      </c>
      <c r="H138" s="10">
        <v>18</v>
      </c>
      <c r="I138" s="12">
        <v>2.1</v>
      </c>
      <c r="J138" s="398" t="s">
        <v>25</v>
      </c>
      <c r="K138" s="398" t="s">
        <v>25</v>
      </c>
      <c r="L138" s="399">
        <v>44229</v>
      </c>
      <c r="M138" s="398" t="s">
        <v>19</v>
      </c>
      <c r="N138" s="10">
        <v>7261</v>
      </c>
    </row>
    <row r="139" spans="1:14">
      <c r="A139" s="9">
        <v>44228</v>
      </c>
      <c r="B139" s="1">
        <v>13061</v>
      </c>
      <c r="C139" s="929" t="s">
        <v>246</v>
      </c>
      <c r="D139" s="1" t="s">
        <v>22</v>
      </c>
      <c r="E139" s="1" t="s">
        <v>247</v>
      </c>
      <c r="F139" s="2">
        <v>44230</v>
      </c>
      <c r="G139" s="11" t="s">
        <v>248</v>
      </c>
      <c r="H139" s="10">
        <v>1</v>
      </c>
      <c r="I139" s="12">
        <v>2.1</v>
      </c>
      <c r="J139" s="398" t="s">
        <v>25</v>
      </c>
      <c r="K139" s="398" t="s">
        <v>25</v>
      </c>
      <c r="L139" s="399">
        <v>44229</v>
      </c>
      <c r="M139" s="398" t="s">
        <v>19</v>
      </c>
      <c r="N139" s="10">
        <v>7261</v>
      </c>
    </row>
    <row r="140" spans="1:14">
      <c r="A140" s="9">
        <v>44228</v>
      </c>
      <c r="B140" s="1">
        <v>13062</v>
      </c>
      <c r="C140" s="929" t="s">
        <v>82</v>
      </c>
      <c r="D140" s="1" t="s">
        <v>22</v>
      </c>
      <c r="E140" s="1" t="s">
        <v>249</v>
      </c>
      <c r="F140" s="2">
        <v>44230</v>
      </c>
      <c r="G140" s="11" t="s">
        <v>250</v>
      </c>
      <c r="H140" s="10">
        <v>7</v>
      </c>
      <c r="I140" s="12">
        <v>2.1</v>
      </c>
      <c r="J140" s="398" t="s">
        <v>25</v>
      </c>
      <c r="K140" s="398" t="s">
        <v>25</v>
      </c>
      <c r="L140" s="399">
        <v>44229</v>
      </c>
      <c r="M140" s="398" t="s">
        <v>19</v>
      </c>
      <c r="N140" s="10">
        <v>7261</v>
      </c>
    </row>
    <row r="141" spans="1:14">
      <c r="A141" s="9">
        <v>44228</v>
      </c>
      <c r="B141" s="1">
        <v>13063</v>
      </c>
      <c r="C141" s="929" t="s">
        <v>251</v>
      </c>
      <c r="D141" s="1" t="s">
        <v>22</v>
      </c>
      <c r="E141" s="1" t="s">
        <v>252</v>
      </c>
      <c r="F141" s="2">
        <v>44232</v>
      </c>
      <c r="G141" s="11" t="s">
        <v>253</v>
      </c>
      <c r="H141" s="10">
        <v>175</v>
      </c>
      <c r="I141" s="12">
        <v>2.1</v>
      </c>
      <c r="J141" s="398" t="s">
        <v>25</v>
      </c>
      <c r="K141" s="398" t="s">
        <v>25</v>
      </c>
      <c r="L141" s="399">
        <v>44231</v>
      </c>
      <c r="M141" s="398" t="s">
        <v>19</v>
      </c>
      <c r="N141" s="10">
        <v>7261</v>
      </c>
    </row>
    <row r="142" spans="1:14">
      <c r="A142" s="9">
        <v>44228</v>
      </c>
      <c r="B142" s="1">
        <v>13064</v>
      </c>
      <c r="C142" s="929" t="s">
        <v>254</v>
      </c>
      <c r="D142" s="1" t="s">
        <v>22</v>
      </c>
      <c r="E142" s="1" t="s">
        <v>255</v>
      </c>
      <c r="F142" s="2">
        <v>44232</v>
      </c>
      <c r="G142" s="11" t="s">
        <v>256</v>
      </c>
      <c r="H142" s="10">
        <v>51</v>
      </c>
      <c r="I142" s="12">
        <v>2.1</v>
      </c>
      <c r="J142" s="398" t="s">
        <v>25</v>
      </c>
      <c r="K142" s="398" t="s">
        <v>25</v>
      </c>
      <c r="L142" s="399">
        <v>44231</v>
      </c>
      <c r="M142" s="398" t="s">
        <v>19</v>
      </c>
      <c r="N142" s="10">
        <v>7261</v>
      </c>
    </row>
    <row r="143" spans="1:14">
      <c r="A143" s="9">
        <v>44228</v>
      </c>
      <c r="B143" s="1">
        <v>13065</v>
      </c>
      <c r="C143" s="929" t="s">
        <v>257</v>
      </c>
      <c r="D143" s="1" t="s">
        <v>22</v>
      </c>
      <c r="E143" s="1" t="s">
        <v>255</v>
      </c>
      <c r="F143" s="2">
        <v>44232</v>
      </c>
      <c r="G143" s="11" t="s">
        <v>258</v>
      </c>
      <c r="H143" s="10">
        <v>37</v>
      </c>
      <c r="I143" s="12">
        <v>2.1</v>
      </c>
      <c r="J143" s="398" t="s">
        <v>25</v>
      </c>
      <c r="K143" s="398" t="s">
        <v>25</v>
      </c>
      <c r="L143" s="399">
        <v>44231</v>
      </c>
      <c r="M143" s="398" t="s">
        <v>19</v>
      </c>
      <c r="N143" s="10">
        <v>7261</v>
      </c>
    </row>
    <row r="144" spans="1:14">
      <c r="A144" s="9">
        <v>44228</v>
      </c>
      <c r="B144" s="1">
        <v>13066</v>
      </c>
      <c r="C144" s="929" t="s">
        <v>31</v>
      </c>
      <c r="D144" s="1" t="s">
        <v>22</v>
      </c>
      <c r="E144" s="1" t="s">
        <v>259</v>
      </c>
      <c r="F144" s="2">
        <v>44232</v>
      </c>
      <c r="G144" s="11" t="s">
        <v>33</v>
      </c>
      <c r="H144" s="10">
        <v>1</v>
      </c>
      <c r="I144" s="12">
        <v>2.1</v>
      </c>
      <c r="J144" s="398" t="s">
        <v>25</v>
      </c>
      <c r="K144" s="398" t="s">
        <v>25</v>
      </c>
      <c r="L144" s="399">
        <v>44231</v>
      </c>
      <c r="M144" s="398" t="s">
        <v>19</v>
      </c>
      <c r="N144" s="10">
        <v>7261</v>
      </c>
    </row>
    <row r="145" spans="1:14">
      <c r="A145" s="9">
        <v>44228</v>
      </c>
      <c r="B145" s="1">
        <v>13067</v>
      </c>
      <c r="C145" s="929" t="s">
        <v>254</v>
      </c>
      <c r="D145" s="1" t="s">
        <v>22</v>
      </c>
      <c r="E145" s="1" t="s">
        <v>260</v>
      </c>
      <c r="F145" s="2">
        <v>44232</v>
      </c>
      <c r="G145" s="11" t="s">
        <v>256</v>
      </c>
      <c r="H145" s="10">
        <v>61</v>
      </c>
      <c r="I145" s="12">
        <v>2.1</v>
      </c>
      <c r="J145" s="398" t="s">
        <v>25</v>
      </c>
      <c r="K145" s="398" t="s">
        <v>25</v>
      </c>
      <c r="L145" s="399">
        <v>44232</v>
      </c>
      <c r="M145" s="398" t="s">
        <v>19</v>
      </c>
      <c r="N145" s="10">
        <v>7261</v>
      </c>
    </row>
    <row r="146" spans="1:14">
      <c r="A146" s="9">
        <v>44228</v>
      </c>
      <c r="B146" s="1">
        <v>13068</v>
      </c>
      <c r="C146" s="929" t="s">
        <v>37</v>
      </c>
      <c r="D146" s="1" t="s">
        <v>22</v>
      </c>
      <c r="E146" s="1" t="s">
        <v>261</v>
      </c>
      <c r="F146" s="2">
        <v>44237</v>
      </c>
      <c r="G146" s="11" t="s">
        <v>38</v>
      </c>
      <c r="H146" s="10">
        <v>5</v>
      </c>
      <c r="I146" s="12">
        <v>2.1</v>
      </c>
      <c r="J146" s="398" t="s">
        <v>25</v>
      </c>
      <c r="K146" s="398" t="s">
        <v>25</v>
      </c>
      <c r="L146" s="399">
        <v>44232</v>
      </c>
      <c r="M146" s="398" t="s">
        <v>19</v>
      </c>
      <c r="N146" s="10">
        <v>7282</v>
      </c>
    </row>
    <row r="147" spans="1:14">
      <c r="A147" s="9">
        <v>44232</v>
      </c>
      <c r="B147" s="1">
        <v>13069</v>
      </c>
      <c r="C147" s="929" t="s">
        <v>262</v>
      </c>
      <c r="D147" s="1" t="s">
        <v>22</v>
      </c>
      <c r="E147" s="1" t="s">
        <v>263</v>
      </c>
      <c r="F147" s="2">
        <v>44237</v>
      </c>
      <c r="G147" s="11" t="s">
        <v>264</v>
      </c>
      <c r="H147" s="10">
        <v>72</v>
      </c>
      <c r="I147" s="12">
        <v>2.1</v>
      </c>
      <c r="J147" s="398" t="s">
        <v>25</v>
      </c>
      <c r="K147" s="398" t="s">
        <v>25</v>
      </c>
      <c r="L147" s="399">
        <v>44235</v>
      </c>
      <c r="M147" s="398" t="s">
        <v>19</v>
      </c>
      <c r="N147" s="10">
        <v>7282</v>
      </c>
    </row>
    <row r="148" spans="1:14">
      <c r="A148" s="9">
        <v>44232</v>
      </c>
      <c r="B148" s="1">
        <v>13070</v>
      </c>
      <c r="C148" s="929" t="s">
        <v>265</v>
      </c>
      <c r="D148" s="1" t="s">
        <v>22</v>
      </c>
      <c r="E148" s="1" t="s">
        <v>263</v>
      </c>
      <c r="F148" s="2">
        <v>44237</v>
      </c>
      <c r="G148" s="11" t="s">
        <v>266</v>
      </c>
      <c r="H148" s="10">
        <v>72</v>
      </c>
      <c r="I148" s="12">
        <v>2.1</v>
      </c>
      <c r="J148" s="398" t="s">
        <v>25</v>
      </c>
      <c r="K148" s="398" t="s">
        <v>25</v>
      </c>
      <c r="L148" s="399">
        <v>44235</v>
      </c>
      <c r="M148" s="398" t="s">
        <v>19</v>
      </c>
      <c r="N148" s="10">
        <v>7282</v>
      </c>
    </row>
    <row r="149" spans="1:14">
      <c r="A149" s="9">
        <v>44232</v>
      </c>
      <c r="B149" s="1">
        <v>13071</v>
      </c>
      <c r="C149" s="929" t="s">
        <v>262</v>
      </c>
      <c r="D149" s="1" t="s">
        <v>22</v>
      </c>
      <c r="E149" s="1" t="s">
        <v>267</v>
      </c>
      <c r="F149" s="2">
        <v>44237</v>
      </c>
      <c r="G149" s="11" t="s">
        <v>264</v>
      </c>
      <c r="H149" s="10">
        <v>27</v>
      </c>
      <c r="I149" s="12">
        <v>2.1</v>
      </c>
      <c r="J149" s="398" t="s">
        <v>25</v>
      </c>
      <c r="K149" s="398" t="s">
        <v>25</v>
      </c>
      <c r="L149" s="399">
        <v>44235</v>
      </c>
      <c r="M149" s="398" t="s">
        <v>19</v>
      </c>
      <c r="N149" s="10">
        <v>7282</v>
      </c>
    </row>
    <row r="150" spans="1:14">
      <c r="A150" s="9">
        <v>44232</v>
      </c>
      <c r="B150" s="1">
        <v>13072</v>
      </c>
      <c r="C150" s="929" t="s">
        <v>265</v>
      </c>
      <c r="D150" s="1" t="s">
        <v>22</v>
      </c>
      <c r="E150" s="1" t="s">
        <v>267</v>
      </c>
      <c r="F150" s="2">
        <v>44237</v>
      </c>
      <c r="G150" s="11" t="s">
        <v>266</v>
      </c>
      <c r="H150" s="10">
        <v>27</v>
      </c>
      <c r="I150" s="12">
        <v>2.1</v>
      </c>
      <c r="J150" s="398" t="s">
        <v>25</v>
      </c>
      <c r="K150" s="398" t="s">
        <v>25</v>
      </c>
      <c r="L150" s="399">
        <v>44235</v>
      </c>
      <c r="M150" s="398" t="s">
        <v>19</v>
      </c>
      <c r="N150" s="10">
        <v>7282</v>
      </c>
    </row>
    <row r="151" spans="1:14" s="3" customFormat="1">
      <c r="A151" s="9">
        <v>44232</v>
      </c>
      <c r="B151" s="1">
        <v>13073</v>
      </c>
      <c r="C151" s="929" t="s">
        <v>147</v>
      </c>
      <c r="D151" s="1" t="s">
        <v>22</v>
      </c>
      <c r="E151" s="1" t="s">
        <v>268</v>
      </c>
      <c r="F151" s="2">
        <v>44237</v>
      </c>
      <c r="G151" s="11" t="s">
        <v>149</v>
      </c>
      <c r="H151" s="10">
        <v>120</v>
      </c>
      <c r="I151" s="12">
        <v>2.1</v>
      </c>
      <c r="J151" s="398" t="s">
        <v>25</v>
      </c>
      <c r="K151" s="398" t="s">
        <v>25</v>
      </c>
      <c r="L151" s="399">
        <v>44235</v>
      </c>
      <c r="M151" s="398" t="s">
        <v>19</v>
      </c>
      <c r="N151" s="10">
        <v>7282</v>
      </c>
    </row>
    <row r="152" spans="1:14" s="3" customFormat="1">
      <c r="A152" s="9">
        <v>44232</v>
      </c>
      <c r="B152" s="1">
        <v>13074</v>
      </c>
      <c r="C152" s="929" t="s">
        <v>53</v>
      </c>
      <c r="D152" s="1" t="s">
        <v>22</v>
      </c>
      <c r="E152" s="1" t="s">
        <v>269</v>
      </c>
      <c r="F152" s="2">
        <v>44237</v>
      </c>
      <c r="G152" s="11" t="s">
        <v>55</v>
      </c>
      <c r="H152" s="10">
        <v>1</v>
      </c>
      <c r="I152" s="12">
        <v>2.1</v>
      </c>
      <c r="J152" s="398" t="s">
        <v>25</v>
      </c>
      <c r="K152" s="398" t="s">
        <v>25</v>
      </c>
      <c r="L152" s="399">
        <v>44236</v>
      </c>
      <c r="M152" s="398" t="s">
        <v>19</v>
      </c>
      <c r="N152" s="10">
        <v>7282</v>
      </c>
    </row>
    <row r="153" spans="1:14" s="3" customFormat="1">
      <c r="A153" s="9">
        <v>44232</v>
      </c>
      <c r="B153" s="1">
        <v>13075</v>
      </c>
      <c r="C153" s="929" t="s">
        <v>262</v>
      </c>
      <c r="D153" s="1" t="s">
        <v>22</v>
      </c>
      <c r="E153" s="1" t="s">
        <v>270</v>
      </c>
      <c r="F153" s="2">
        <v>44237</v>
      </c>
      <c r="G153" s="11" t="s">
        <v>264</v>
      </c>
      <c r="H153" s="10">
        <v>96</v>
      </c>
      <c r="I153" s="12">
        <v>2.1</v>
      </c>
      <c r="J153" s="398" t="s">
        <v>25</v>
      </c>
      <c r="K153" s="398" t="s">
        <v>25</v>
      </c>
      <c r="L153" s="399">
        <v>44236</v>
      </c>
      <c r="M153" s="398" t="s">
        <v>19</v>
      </c>
      <c r="N153" s="10">
        <v>7282</v>
      </c>
    </row>
    <row r="154" spans="1:14" s="3" customFormat="1">
      <c r="A154" s="9">
        <v>44232</v>
      </c>
      <c r="B154" s="1">
        <v>13076</v>
      </c>
      <c r="C154" s="929" t="s">
        <v>265</v>
      </c>
      <c r="D154" s="1" t="s">
        <v>22</v>
      </c>
      <c r="E154" s="1" t="s">
        <v>270</v>
      </c>
      <c r="F154" s="2">
        <v>44237</v>
      </c>
      <c r="G154" s="11" t="s">
        <v>266</v>
      </c>
      <c r="H154" s="10">
        <v>90</v>
      </c>
      <c r="I154" s="12">
        <v>2.1</v>
      </c>
      <c r="J154" s="398" t="s">
        <v>25</v>
      </c>
      <c r="K154" s="398" t="s">
        <v>25</v>
      </c>
      <c r="L154" s="399">
        <v>44236</v>
      </c>
      <c r="M154" s="398" t="s">
        <v>19</v>
      </c>
      <c r="N154" s="10">
        <v>7282</v>
      </c>
    </row>
    <row r="155" spans="1:14" s="3" customFormat="1">
      <c r="A155" s="9">
        <v>44232</v>
      </c>
      <c r="B155" s="1">
        <v>13077</v>
      </c>
      <c r="C155" s="929" t="s">
        <v>262</v>
      </c>
      <c r="D155" s="1" t="s">
        <v>22</v>
      </c>
      <c r="E155" s="1" t="s">
        <v>271</v>
      </c>
      <c r="F155" s="2">
        <v>44237</v>
      </c>
      <c r="G155" s="11" t="s">
        <v>264</v>
      </c>
      <c r="H155" s="10">
        <v>32</v>
      </c>
      <c r="I155" s="12">
        <v>2.1</v>
      </c>
      <c r="J155" s="398" t="s">
        <v>25</v>
      </c>
      <c r="K155" s="398" t="s">
        <v>25</v>
      </c>
      <c r="L155" s="399">
        <v>44236</v>
      </c>
      <c r="M155" s="398" t="s">
        <v>19</v>
      </c>
      <c r="N155" s="10">
        <v>7282</v>
      </c>
    </row>
    <row r="156" spans="1:14" s="3" customFormat="1">
      <c r="A156" s="9">
        <v>44232</v>
      </c>
      <c r="B156" s="1">
        <v>13078</v>
      </c>
      <c r="C156" s="929" t="s">
        <v>265</v>
      </c>
      <c r="D156" s="1" t="s">
        <v>22</v>
      </c>
      <c r="E156" s="1" t="s">
        <v>271</v>
      </c>
      <c r="F156" s="2">
        <v>44237</v>
      </c>
      <c r="G156" s="11" t="s">
        <v>266</v>
      </c>
      <c r="H156" s="10">
        <v>32</v>
      </c>
      <c r="I156" s="12">
        <v>2.1</v>
      </c>
      <c r="J156" s="398" t="s">
        <v>25</v>
      </c>
      <c r="K156" s="398" t="s">
        <v>25</v>
      </c>
      <c r="L156" s="399">
        <v>44236</v>
      </c>
      <c r="M156" s="398" t="s">
        <v>19</v>
      </c>
      <c r="N156" s="10">
        <v>7282</v>
      </c>
    </row>
    <row r="157" spans="1:14" s="3" customFormat="1">
      <c r="A157" s="9">
        <v>44232</v>
      </c>
      <c r="B157" s="1">
        <v>13079</v>
      </c>
      <c r="C157" s="929" t="s">
        <v>272</v>
      </c>
      <c r="D157" s="1" t="s">
        <v>22</v>
      </c>
      <c r="E157" s="1" t="s">
        <v>273</v>
      </c>
      <c r="F157" s="2">
        <v>44237</v>
      </c>
      <c r="G157" s="11" t="s">
        <v>274</v>
      </c>
      <c r="H157" s="10">
        <v>86</v>
      </c>
      <c r="I157" s="12">
        <v>2.1</v>
      </c>
      <c r="J157" s="398" t="s">
        <v>25</v>
      </c>
      <c r="K157" s="398" t="s">
        <v>25</v>
      </c>
      <c r="L157" s="399">
        <v>44237</v>
      </c>
      <c r="M157" s="398" t="s">
        <v>19</v>
      </c>
      <c r="N157" s="10">
        <v>7282</v>
      </c>
    </row>
    <row r="158" spans="1:14" s="3" customFormat="1">
      <c r="A158" s="9">
        <v>44232</v>
      </c>
      <c r="B158" s="1">
        <v>13080</v>
      </c>
      <c r="C158" s="929" t="s">
        <v>275</v>
      </c>
      <c r="D158" s="1" t="s">
        <v>22</v>
      </c>
      <c r="E158" s="1" t="s">
        <v>1</v>
      </c>
      <c r="F158" s="2">
        <v>44237</v>
      </c>
      <c r="G158" s="11" t="s">
        <v>276</v>
      </c>
      <c r="H158" s="10">
        <v>1</v>
      </c>
      <c r="I158" s="12">
        <v>3</v>
      </c>
      <c r="J158" s="398" t="s">
        <v>25</v>
      </c>
      <c r="K158" s="398" t="s">
        <v>25</v>
      </c>
      <c r="L158" s="399">
        <v>44237</v>
      </c>
      <c r="M158" s="398" t="s">
        <v>19</v>
      </c>
      <c r="N158" s="10">
        <v>7282</v>
      </c>
    </row>
    <row r="159" spans="1:14" s="3" customFormat="1">
      <c r="A159" s="9">
        <v>44232</v>
      </c>
      <c r="B159" s="1">
        <v>13081</v>
      </c>
      <c r="C159" s="929" t="s">
        <v>277</v>
      </c>
      <c r="D159" s="1" t="s">
        <v>22</v>
      </c>
      <c r="E159" s="1" t="s">
        <v>1</v>
      </c>
      <c r="F159" s="2">
        <v>44237</v>
      </c>
      <c r="G159" s="11" t="s">
        <v>276</v>
      </c>
      <c r="H159" s="10">
        <v>1</v>
      </c>
      <c r="I159" s="12">
        <v>3</v>
      </c>
      <c r="J159" s="398" t="s">
        <v>25</v>
      </c>
      <c r="K159" s="398" t="s">
        <v>25</v>
      </c>
      <c r="L159" s="399">
        <v>44237</v>
      </c>
      <c r="M159" s="398" t="s">
        <v>19</v>
      </c>
      <c r="N159" s="10">
        <v>7282</v>
      </c>
    </row>
    <row r="160" spans="1:14" s="3" customFormat="1">
      <c r="A160" s="9">
        <v>44232</v>
      </c>
      <c r="B160" s="1">
        <v>13082</v>
      </c>
      <c r="C160" s="929" t="s">
        <v>278</v>
      </c>
      <c r="D160" s="1" t="s">
        <v>22</v>
      </c>
      <c r="E160" s="1" t="s">
        <v>1</v>
      </c>
      <c r="F160" s="2">
        <v>44237</v>
      </c>
      <c r="G160" s="11" t="s">
        <v>279</v>
      </c>
      <c r="H160" s="10">
        <v>1</v>
      </c>
      <c r="I160" s="12">
        <v>3</v>
      </c>
      <c r="J160" s="398" t="s">
        <v>25</v>
      </c>
      <c r="K160" s="398" t="s">
        <v>25</v>
      </c>
      <c r="L160" s="399">
        <v>44237</v>
      </c>
      <c r="M160" s="398" t="s">
        <v>19</v>
      </c>
      <c r="N160" s="10">
        <v>7282</v>
      </c>
    </row>
    <row r="161" spans="1:14">
      <c r="A161" s="9">
        <v>44232</v>
      </c>
      <c r="B161" s="1">
        <v>13083</v>
      </c>
      <c r="C161" s="929" t="s">
        <v>280</v>
      </c>
      <c r="D161" s="1" t="s">
        <v>22</v>
      </c>
      <c r="E161" s="1" t="s">
        <v>1</v>
      </c>
      <c r="F161" s="2">
        <v>44237</v>
      </c>
      <c r="G161" s="11" t="s">
        <v>281</v>
      </c>
      <c r="H161" s="10">
        <v>1</v>
      </c>
      <c r="I161" s="12">
        <v>3</v>
      </c>
      <c r="J161" s="398" t="s">
        <v>25</v>
      </c>
      <c r="K161" s="398" t="s">
        <v>25</v>
      </c>
      <c r="L161" s="399">
        <v>44237</v>
      </c>
      <c r="M161" s="398" t="s">
        <v>19</v>
      </c>
      <c r="N161" s="10">
        <v>7282</v>
      </c>
    </row>
    <row r="162" spans="1:14">
      <c r="A162" s="9">
        <v>44232</v>
      </c>
      <c r="B162" s="1">
        <v>13084</v>
      </c>
      <c r="C162" s="929" t="s">
        <v>102</v>
      </c>
      <c r="D162" s="1" t="s">
        <v>22</v>
      </c>
      <c r="E162" s="1" t="s">
        <v>282</v>
      </c>
      <c r="F162" s="2">
        <v>44237</v>
      </c>
      <c r="G162" s="11" t="s">
        <v>104</v>
      </c>
      <c r="H162" s="10">
        <v>50</v>
      </c>
      <c r="I162" s="12">
        <v>2.1</v>
      </c>
      <c r="J162" s="398" t="s">
        <v>25</v>
      </c>
      <c r="K162" s="398" t="s">
        <v>25</v>
      </c>
      <c r="L162" s="399">
        <v>44237</v>
      </c>
      <c r="M162" s="398" t="s">
        <v>19</v>
      </c>
      <c r="N162" s="10">
        <v>7282</v>
      </c>
    </row>
    <row r="163" spans="1:14">
      <c r="A163" s="9">
        <v>44236</v>
      </c>
      <c r="B163" s="1">
        <v>13085</v>
      </c>
      <c r="C163" s="929" t="s">
        <v>240</v>
      </c>
      <c r="D163" s="1" t="s">
        <v>22</v>
      </c>
      <c r="E163" s="1" t="s">
        <v>283</v>
      </c>
      <c r="F163" s="2">
        <v>44237</v>
      </c>
      <c r="G163" s="11" t="s">
        <v>242</v>
      </c>
      <c r="H163" s="10">
        <v>1</v>
      </c>
      <c r="I163" s="12">
        <v>2.1</v>
      </c>
      <c r="J163" s="398" t="s">
        <v>25</v>
      </c>
      <c r="K163" s="398" t="s">
        <v>25</v>
      </c>
      <c r="L163" s="399">
        <v>44237</v>
      </c>
      <c r="M163" s="398" t="s">
        <v>19</v>
      </c>
      <c r="N163" s="10">
        <v>7282</v>
      </c>
    </row>
    <row r="164" spans="1:14">
      <c r="A164" s="9">
        <v>44236</v>
      </c>
      <c r="B164" s="1">
        <v>13086</v>
      </c>
      <c r="C164" s="929" t="s">
        <v>70</v>
      </c>
      <c r="D164" s="1" t="s">
        <v>22</v>
      </c>
      <c r="E164" s="1" t="s">
        <v>283</v>
      </c>
      <c r="F164" s="2">
        <v>44237</v>
      </c>
      <c r="G164" s="11" t="s">
        <v>71</v>
      </c>
      <c r="H164" s="10">
        <v>1</v>
      </c>
      <c r="I164" s="12">
        <v>2.1</v>
      </c>
      <c r="J164" s="398" t="s">
        <v>25</v>
      </c>
      <c r="K164" s="398" t="s">
        <v>25</v>
      </c>
      <c r="L164" s="399">
        <v>44237</v>
      </c>
      <c r="M164" s="398" t="s">
        <v>19</v>
      </c>
      <c r="N164" s="10">
        <v>7282</v>
      </c>
    </row>
    <row r="165" spans="1:14">
      <c r="A165" s="9">
        <v>44236</v>
      </c>
      <c r="B165" s="1">
        <v>13087</v>
      </c>
      <c r="C165" s="929" t="s">
        <v>67</v>
      </c>
      <c r="D165" s="1" t="s">
        <v>22</v>
      </c>
      <c r="E165" s="1" t="s">
        <v>283</v>
      </c>
      <c r="F165" s="2">
        <v>44237</v>
      </c>
      <c r="G165" s="11" t="s">
        <v>284</v>
      </c>
      <c r="H165" s="10">
        <v>1</v>
      </c>
      <c r="I165" s="12">
        <v>2.1</v>
      </c>
      <c r="J165" s="398" t="s">
        <v>25</v>
      </c>
      <c r="K165" s="398" t="s">
        <v>25</v>
      </c>
      <c r="L165" s="399">
        <v>44237</v>
      </c>
      <c r="M165" s="398" t="s">
        <v>19</v>
      </c>
      <c r="N165" s="10">
        <v>7282</v>
      </c>
    </row>
    <row r="166" spans="1:14">
      <c r="A166" s="9">
        <v>44236</v>
      </c>
      <c r="B166" s="1">
        <v>13088</v>
      </c>
      <c r="C166" s="929" t="s">
        <v>49</v>
      </c>
      <c r="D166" s="1" t="s">
        <v>22</v>
      </c>
      <c r="E166" s="1" t="s">
        <v>285</v>
      </c>
      <c r="F166" s="2">
        <v>44237</v>
      </c>
      <c r="G166" s="11" t="s">
        <v>51</v>
      </c>
      <c r="H166" s="10">
        <v>2</v>
      </c>
      <c r="I166" s="12">
        <v>2.1</v>
      </c>
      <c r="J166" s="398" t="s">
        <v>25</v>
      </c>
      <c r="K166" s="398" t="s">
        <v>25</v>
      </c>
      <c r="L166" s="399">
        <v>44237</v>
      </c>
      <c r="M166" s="398" t="s">
        <v>19</v>
      </c>
      <c r="N166" s="10">
        <v>7282</v>
      </c>
    </row>
    <row r="167" spans="1:14">
      <c r="A167" s="9">
        <v>44236</v>
      </c>
      <c r="B167" s="1">
        <v>13089</v>
      </c>
      <c r="C167" s="929" t="s">
        <v>286</v>
      </c>
      <c r="D167" s="1" t="s">
        <v>22</v>
      </c>
      <c r="E167" s="1" t="s">
        <v>287</v>
      </c>
      <c r="F167" s="2">
        <v>44237</v>
      </c>
      <c r="G167" s="11" t="s">
        <v>30</v>
      </c>
      <c r="H167" s="10">
        <v>2</v>
      </c>
      <c r="I167" s="12">
        <v>2.1</v>
      </c>
      <c r="J167" s="398" t="s">
        <v>25</v>
      </c>
      <c r="K167" s="398" t="s">
        <v>25</v>
      </c>
      <c r="L167" s="399">
        <v>44237</v>
      </c>
      <c r="M167" s="398" t="s">
        <v>19</v>
      </c>
      <c r="N167" s="10">
        <v>7282</v>
      </c>
    </row>
    <row r="168" spans="1:14">
      <c r="A168" s="9">
        <v>44236</v>
      </c>
      <c r="B168" s="1">
        <v>13090</v>
      </c>
      <c r="C168" s="929" t="s">
        <v>201</v>
      </c>
      <c r="D168" s="1" t="s">
        <v>22</v>
      </c>
      <c r="E168" s="1" t="s">
        <v>288</v>
      </c>
      <c r="F168" s="2">
        <v>44237</v>
      </c>
      <c r="G168" s="11" t="s">
        <v>203</v>
      </c>
      <c r="H168" s="10">
        <v>3</v>
      </c>
      <c r="I168" s="12">
        <v>2.1</v>
      </c>
      <c r="J168" s="398" t="s">
        <v>25</v>
      </c>
      <c r="K168" s="398" t="s">
        <v>25</v>
      </c>
      <c r="L168" s="399">
        <v>44237</v>
      </c>
      <c r="M168" s="398" t="s">
        <v>19</v>
      </c>
      <c r="N168" s="10">
        <v>7282</v>
      </c>
    </row>
    <row r="169" spans="1:14">
      <c r="A169" s="9">
        <v>44236</v>
      </c>
      <c r="B169" s="1">
        <v>13091</v>
      </c>
      <c r="C169" s="929" t="s">
        <v>289</v>
      </c>
      <c r="D169" s="1" t="s">
        <v>22</v>
      </c>
      <c r="E169" s="1" t="s">
        <v>290</v>
      </c>
      <c r="F169" s="2">
        <v>44237</v>
      </c>
      <c r="G169" s="11" t="s">
        <v>291</v>
      </c>
      <c r="H169" s="10">
        <v>3</v>
      </c>
      <c r="I169" s="12">
        <v>2.1</v>
      </c>
      <c r="J169" s="398" t="s">
        <v>25</v>
      </c>
      <c r="K169" s="398" t="s">
        <v>25</v>
      </c>
      <c r="L169" s="399">
        <v>44237</v>
      </c>
      <c r="M169" s="398" t="s">
        <v>19</v>
      </c>
      <c r="N169" s="10">
        <v>7282</v>
      </c>
    </row>
    <row r="170" spans="1:14">
      <c r="A170" s="9">
        <v>44236</v>
      </c>
      <c r="B170" s="1">
        <v>13092</v>
      </c>
      <c r="C170" s="929" t="s">
        <v>292</v>
      </c>
      <c r="D170" s="1" t="s">
        <v>22</v>
      </c>
      <c r="E170" s="1" t="s">
        <v>1</v>
      </c>
      <c r="F170" s="2">
        <v>44238</v>
      </c>
      <c r="G170" s="11" t="s">
        <v>293</v>
      </c>
      <c r="H170" s="10">
        <v>1</v>
      </c>
      <c r="I170" s="12">
        <v>3</v>
      </c>
      <c r="J170" s="398" t="s">
        <v>25</v>
      </c>
      <c r="K170" s="398" t="s">
        <v>25</v>
      </c>
      <c r="L170" s="399">
        <v>44238</v>
      </c>
      <c r="M170" s="398" t="s">
        <v>19</v>
      </c>
      <c r="N170" s="10">
        <v>7282</v>
      </c>
    </row>
    <row r="171" spans="1:14">
      <c r="A171" s="9">
        <v>44236</v>
      </c>
      <c r="B171" s="1">
        <v>13093</v>
      </c>
      <c r="C171" s="929" t="s">
        <v>294</v>
      </c>
      <c r="D171" s="1" t="s">
        <v>22</v>
      </c>
      <c r="E171" s="1" t="s">
        <v>1</v>
      </c>
      <c r="F171" s="2">
        <v>44238</v>
      </c>
      <c r="G171" s="11" t="s">
        <v>295</v>
      </c>
      <c r="H171" s="10">
        <v>1</v>
      </c>
      <c r="I171" s="12">
        <v>3</v>
      </c>
      <c r="J171" s="398" t="s">
        <v>25</v>
      </c>
      <c r="K171" s="398" t="s">
        <v>25</v>
      </c>
      <c r="L171" s="399">
        <v>44238</v>
      </c>
      <c r="M171" s="398" t="s">
        <v>19</v>
      </c>
      <c r="N171" s="10">
        <v>7282</v>
      </c>
    </row>
    <row r="172" spans="1:14">
      <c r="A172" s="9">
        <v>44236</v>
      </c>
      <c r="B172" s="1">
        <v>13094</v>
      </c>
      <c r="C172" s="929" t="s">
        <v>296</v>
      </c>
      <c r="D172" s="1" t="s">
        <v>22</v>
      </c>
      <c r="E172" s="1" t="s">
        <v>1</v>
      </c>
      <c r="F172" s="2">
        <v>44238</v>
      </c>
      <c r="G172" s="11" t="s">
        <v>297</v>
      </c>
      <c r="H172" s="10">
        <v>1</v>
      </c>
      <c r="I172" s="12">
        <v>3</v>
      </c>
      <c r="J172" s="398" t="s">
        <v>25</v>
      </c>
      <c r="K172" s="398" t="s">
        <v>25</v>
      </c>
      <c r="L172" s="399">
        <v>44238</v>
      </c>
      <c r="M172" s="398" t="s">
        <v>19</v>
      </c>
      <c r="N172" s="10">
        <v>7282</v>
      </c>
    </row>
    <row r="173" spans="1:14">
      <c r="A173" s="9">
        <v>44236</v>
      </c>
      <c r="B173" s="1">
        <v>13095</v>
      </c>
      <c r="C173" s="929" t="s">
        <v>246</v>
      </c>
      <c r="D173" s="1" t="s">
        <v>22</v>
      </c>
      <c r="E173" s="1" t="s">
        <v>298</v>
      </c>
      <c r="F173" s="2">
        <v>44238</v>
      </c>
      <c r="G173" s="11" t="s">
        <v>299</v>
      </c>
      <c r="H173" s="10">
        <v>23</v>
      </c>
      <c r="I173" s="12">
        <v>2.1</v>
      </c>
      <c r="J173" s="398" t="s">
        <v>25</v>
      </c>
      <c r="K173" s="398" t="s">
        <v>25</v>
      </c>
      <c r="L173" s="399">
        <v>44238</v>
      </c>
      <c r="M173" s="398" t="s">
        <v>19</v>
      </c>
      <c r="N173" s="10">
        <v>7282</v>
      </c>
    </row>
    <row r="174" spans="1:14">
      <c r="A174" s="9">
        <v>44236</v>
      </c>
      <c r="B174" s="1">
        <v>13096</v>
      </c>
      <c r="C174" s="929" t="s">
        <v>300</v>
      </c>
      <c r="D174" s="1" t="s">
        <v>22</v>
      </c>
      <c r="E174" s="1" t="s">
        <v>1</v>
      </c>
      <c r="F174" s="2">
        <v>44238</v>
      </c>
      <c r="G174" s="11" t="s">
        <v>301</v>
      </c>
      <c r="H174" s="10">
        <v>1</v>
      </c>
      <c r="I174" s="12">
        <v>3</v>
      </c>
      <c r="J174" s="398" t="s">
        <v>25</v>
      </c>
      <c r="K174" s="398" t="s">
        <v>25</v>
      </c>
      <c r="L174" s="399">
        <v>44238</v>
      </c>
      <c r="M174" s="398" t="s">
        <v>19</v>
      </c>
      <c r="N174" s="10">
        <v>7282</v>
      </c>
    </row>
    <row r="175" spans="1:14">
      <c r="A175" s="9">
        <v>44236</v>
      </c>
      <c r="B175" s="1">
        <v>13097</v>
      </c>
      <c r="C175" s="929" t="s">
        <v>278</v>
      </c>
      <c r="D175" s="1" t="s">
        <v>22</v>
      </c>
      <c r="E175" s="1" t="s">
        <v>1</v>
      </c>
      <c r="F175" s="2">
        <v>44238</v>
      </c>
      <c r="G175" s="11" t="s">
        <v>279</v>
      </c>
      <c r="H175" s="10">
        <v>1</v>
      </c>
      <c r="I175" s="12">
        <v>3</v>
      </c>
      <c r="J175" s="398" t="s">
        <v>25</v>
      </c>
      <c r="K175" s="398" t="s">
        <v>25</v>
      </c>
      <c r="L175" s="399">
        <v>44238</v>
      </c>
      <c r="M175" s="398" t="s">
        <v>19</v>
      </c>
      <c r="N175" s="10">
        <v>7282</v>
      </c>
    </row>
    <row r="176" spans="1:14">
      <c r="A176" s="9">
        <v>44236</v>
      </c>
      <c r="B176" s="1">
        <v>13098</v>
      </c>
      <c r="C176" s="929" t="s">
        <v>302</v>
      </c>
      <c r="D176" s="1" t="s">
        <v>22</v>
      </c>
      <c r="E176" s="1">
        <v>36942</v>
      </c>
      <c r="F176" s="2">
        <v>44238</v>
      </c>
      <c r="G176" s="11" t="s">
        <v>303</v>
      </c>
      <c r="H176" s="10">
        <v>3</v>
      </c>
      <c r="I176" s="12">
        <v>2.1</v>
      </c>
      <c r="J176" s="398" t="s">
        <v>25</v>
      </c>
      <c r="K176" s="398" t="s">
        <v>25</v>
      </c>
      <c r="L176" s="399">
        <v>44238</v>
      </c>
      <c r="M176" s="398" t="s">
        <v>19</v>
      </c>
      <c r="N176" s="10">
        <v>7282</v>
      </c>
    </row>
    <row r="177" spans="1:15">
      <c r="A177" s="9">
        <v>44236</v>
      </c>
      <c r="B177" s="1">
        <v>13099</v>
      </c>
      <c r="C177" s="929" t="s">
        <v>137</v>
      </c>
      <c r="D177" s="1" t="s">
        <v>22</v>
      </c>
      <c r="E177" s="1" t="s">
        <v>304</v>
      </c>
      <c r="F177" s="2">
        <v>44239</v>
      </c>
      <c r="G177" s="11" t="s">
        <v>305</v>
      </c>
      <c r="H177" s="10">
        <v>203</v>
      </c>
      <c r="I177" s="12">
        <v>2.1</v>
      </c>
      <c r="J177" s="398" t="s">
        <v>25</v>
      </c>
      <c r="K177" s="398">
        <v>203</v>
      </c>
      <c r="L177" s="399">
        <v>44239</v>
      </c>
      <c r="M177" s="398" t="s">
        <v>19</v>
      </c>
      <c r="N177" s="10">
        <v>7282</v>
      </c>
    </row>
    <row r="178" spans="1:15">
      <c r="A178" s="9">
        <v>44236</v>
      </c>
      <c r="B178" s="1">
        <v>13100</v>
      </c>
      <c r="C178" s="929" t="s">
        <v>147</v>
      </c>
      <c r="D178" s="1" t="s">
        <v>22</v>
      </c>
      <c r="E178" s="1" t="s">
        <v>306</v>
      </c>
      <c r="F178" s="2">
        <v>44239</v>
      </c>
      <c r="G178" s="11" t="s">
        <v>149</v>
      </c>
      <c r="H178" s="10">
        <v>81</v>
      </c>
      <c r="I178" s="12">
        <v>2.1</v>
      </c>
      <c r="J178" s="398" t="s">
        <v>25</v>
      </c>
      <c r="K178" s="398" t="s">
        <v>25</v>
      </c>
      <c r="L178" s="399">
        <v>44239</v>
      </c>
      <c r="M178" s="398" t="s">
        <v>19</v>
      </c>
      <c r="N178" s="10">
        <v>7282</v>
      </c>
    </row>
    <row r="179" spans="1:15">
      <c r="A179" s="9">
        <v>44236</v>
      </c>
      <c r="B179" s="1">
        <v>13101</v>
      </c>
      <c r="C179" s="929" t="s">
        <v>53</v>
      </c>
      <c r="D179" s="1" t="s">
        <v>22</v>
      </c>
      <c r="E179" s="1" t="s">
        <v>307</v>
      </c>
      <c r="F179" s="2">
        <v>44239</v>
      </c>
      <c r="G179" s="11" t="s">
        <v>55</v>
      </c>
      <c r="H179" s="10">
        <v>23</v>
      </c>
      <c r="I179" s="12">
        <v>2.1</v>
      </c>
      <c r="J179" s="398" t="s">
        <v>25</v>
      </c>
      <c r="K179" s="398" t="s">
        <v>25</v>
      </c>
      <c r="L179" s="399">
        <v>44239</v>
      </c>
      <c r="M179" s="398" t="s">
        <v>19</v>
      </c>
      <c r="N179" s="10">
        <v>7282</v>
      </c>
    </row>
    <row r="180" spans="1:15">
      <c r="A180" s="9">
        <v>44236</v>
      </c>
      <c r="B180" s="1">
        <v>13102</v>
      </c>
      <c r="C180" s="929" t="s">
        <v>53</v>
      </c>
      <c r="D180" s="1" t="s">
        <v>22</v>
      </c>
      <c r="E180" s="1" t="s">
        <v>308</v>
      </c>
      <c r="F180" s="2">
        <v>44239</v>
      </c>
      <c r="G180" s="11" t="s">
        <v>55</v>
      </c>
      <c r="H180" s="10">
        <v>39</v>
      </c>
      <c r="I180" s="12">
        <v>2.1</v>
      </c>
      <c r="J180" s="398" t="s">
        <v>25</v>
      </c>
      <c r="K180" s="398" t="s">
        <v>25</v>
      </c>
      <c r="L180" s="399">
        <v>44239</v>
      </c>
      <c r="M180" s="398" t="s">
        <v>19</v>
      </c>
      <c r="N180" s="10">
        <v>7282</v>
      </c>
      <c r="O180">
        <v>2815.74</v>
      </c>
    </row>
    <row r="181" spans="1:15" s="400" customFormat="1">
      <c r="A181" s="9">
        <v>44242</v>
      </c>
      <c r="B181" s="1">
        <v>13103</v>
      </c>
      <c r="C181" s="929" t="s">
        <v>292</v>
      </c>
      <c r="D181" s="1" t="s">
        <v>22</v>
      </c>
      <c r="E181" s="1" t="s">
        <v>309</v>
      </c>
      <c r="F181" s="2">
        <v>44244</v>
      </c>
      <c r="G181" s="11" t="s">
        <v>310</v>
      </c>
      <c r="H181" s="10">
        <v>145</v>
      </c>
      <c r="I181" s="12">
        <v>2.1</v>
      </c>
      <c r="J181" s="398" t="s">
        <v>25</v>
      </c>
      <c r="K181" s="398">
        <v>145</v>
      </c>
      <c r="L181" s="399">
        <v>44242</v>
      </c>
      <c r="M181" s="398" t="s">
        <v>19</v>
      </c>
      <c r="N181" s="10">
        <v>7299</v>
      </c>
    </row>
    <row r="182" spans="1:15">
      <c r="A182" s="9">
        <v>44242</v>
      </c>
      <c r="B182" s="1">
        <v>13104</v>
      </c>
      <c r="C182" s="929" t="s">
        <v>311</v>
      </c>
      <c r="D182" s="1" t="s">
        <v>22</v>
      </c>
      <c r="E182" s="1" t="s">
        <v>309</v>
      </c>
      <c r="F182" s="2">
        <v>44244</v>
      </c>
      <c r="G182" s="11" t="s">
        <v>312</v>
      </c>
      <c r="H182" s="10">
        <v>118</v>
      </c>
      <c r="I182" s="12">
        <v>2.1</v>
      </c>
      <c r="J182" s="398" t="s">
        <v>25</v>
      </c>
      <c r="K182" s="398" t="s">
        <v>25</v>
      </c>
      <c r="L182" s="399">
        <v>44242</v>
      </c>
      <c r="M182" s="398" t="s">
        <v>19</v>
      </c>
      <c r="N182" s="10">
        <v>7299</v>
      </c>
    </row>
    <row r="183" spans="1:15">
      <c r="A183" s="9">
        <v>44242</v>
      </c>
      <c r="B183" s="1">
        <v>13105</v>
      </c>
      <c r="C183" s="929" t="s">
        <v>292</v>
      </c>
      <c r="D183" s="1" t="s">
        <v>22</v>
      </c>
      <c r="E183" s="1" t="s">
        <v>313</v>
      </c>
      <c r="F183" s="2">
        <v>44244</v>
      </c>
      <c r="G183" s="11" t="s">
        <v>310</v>
      </c>
      <c r="H183" s="10">
        <v>120</v>
      </c>
      <c r="I183" s="12">
        <v>2.1</v>
      </c>
      <c r="J183" s="398" t="s">
        <v>25</v>
      </c>
      <c r="K183" s="398">
        <v>120</v>
      </c>
      <c r="L183" s="399">
        <v>44242</v>
      </c>
      <c r="M183" s="398" t="s">
        <v>19</v>
      </c>
      <c r="N183" s="10">
        <v>7299</v>
      </c>
    </row>
    <row r="184" spans="1:15">
      <c r="A184" s="9">
        <v>44242</v>
      </c>
      <c r="B184" s="1">
        <v>13106</v>
      </c>
      <c r="C184" s="929" t="s">
        <v>311</v>
      </c>
      <c r="D184" s="1" t="s">
        <v>22</v>
      </c>
      <c r="E184" s="1" t="s">
        <v>313</v>
      </c>
      <c r="F184" s="2">
        <v>44244</v>
      </c>
      <c r="G184" s="11" t="s">
        <v>312</v>
      </c>
      <c r="H184" s="10">
        <v>98</v>
      </c>
      <c r="I184" s="12">
        <v>2.1</v>
      </c>
      <c r="J184" s="398" t="s">
        <v>25</v>
      </c>
      <c r="K184" s="398" t="s">
        <v>25</v>
      </c>
      <c r="L184" s="399">
        <v>44242</v>
      </c>
      <c r="M184" s="398" t="s">
        <v>19</v>
      </c>
      <c r="N184" s="10">
        <v>7299</v>
      </c>
    </row>
    <row r="185" spans="1:15">
      <c r="A185" s="9">
        <v>44242</v>
      </c>
      <c r="B185" s="1">
        <v>13107</v>
      </c>
      <c r="C185" s="929" t="s">
        <v>193</v>
      </c>
      <c r="D185" s="1" t="s">
        <v>22</v>
      </c>
      <c r="E185" s="1" t="s">
        <v>314</v>
      </c>
      <c r="F185" s="2">
        <v>44244</v>
      </c>
      <c r="G185" s="11" t="s">
        <v>194</v>
      </c>
      <c r="H185" s="10">
        <v>1</v>
      </c>
      <c r="I185" s="12">
        <v>2.1</v>
      </c>
      <c r="J185" s="398" t="s">
        <v>25</v>
      </c>
      <c r="K185" s="398" t="s">
        <v>25</v>
      </c>
      <c r="L185" s="399">
        <v>44243</v>
      </c>
      <c r="M185" s="398" t="s">
        <v>19</v>
      </c>
      <c r="N185" s="10">
        <v>7299</v>
      </c>
    </row>
    <row r="186" spans="1:15">
      <c r="A186" s="9">
        <v>44242</v>
      </c>
      <c r="B186" s="1">
        <v>13108</v>
      </c>
      <c r="C186" s="929" t="s">
        <v>133</v>
      </c>
      <c r="D186" s="1" t="s">
        <v>22</v>
      </c>
      <c r="E186" s="1" t="s">
        <v>314</v>
      </c>
      <c r="F186" s="2">
        <v>44244</v>
      </c>
      <c r="G186" s="11" t="s">
        <v>192</v>
      </c>
      <c r="H186" s="10">
        <v>1</v>
      </c>
      <c r="I186" s="12">
        <v>2.1</v>
      </c>
      <c r="J186" s="398" t="s">
        <v>25</v>
      </c>
      <c r="K186" s="398" t="s">
        <v>25</v>
      </c>
      <c r="L186" s="399">
        <v>44243</v>
      </c>
      <c r="M186" s="398" t="s">
        <v>19</v>
      </c>
      <c r="N186" s="10">
        <v>7299</v>
      </c>
    </row>
    <row r="187" spans="1:15">
      <c r="A187" s="9">
        <v>44242</v>
      </c>
      <c r="B187" s="1">
        <v>13109</v>
      </c>
      <c r="C187" s="929" t="s">
        <v>193</v>
      </c>
      <c r="D187" s="1" t="s">
        <v>22</v>
      </c>
      <c r="E187" s="1" t="s">
        <v>315</v>
      </c>
      <c r="F187" s="2">
        <v>44244</v>
      </c>
      <c r="G187" s="11" t="s">
        <v>194</v>
      </c>
      <c r="H187" s="10">
        <v>5</v>
      </c>
      <c r="I187" s="12">
        <v>2.1</v>
      </c>
      <c r="J187" s="398" t="s">
        <v>25</v>
      </c>
      <c r="K187" s="398" t="s">
        <v>25</v>
      </c>
      <c r="L187" s="399">
        <v>44243</v>
      </c>
      <c r="M187" s="398" t="s">
        <v>19</v>
      </c>
      <c r="N187" s="10">
        <v>7299</v>
      </c>
    </row>
    <row r="188" spans="1:15">
      <c r="A188" s="9">
        <v>44242</v>
      </c>
      <c r="B188" s="1">
        <v>13110</v>
      </c>
      <c r="C188" s="929" t="s">
        <v>37</v>
      </c>
      <c r="D188" s="1" t="s">
        <v>22</v>
      </c>
      <c r="E188" s="1" t="s">
        <v>315</v>
      </c>
      <c r="F188" s="2">
        <v>44244</v>
      </c>
      <c r="G188" s="11" t="s">
        <v>38</v>
      </c>
      <c r="H188" s="10">
        <v>5</v>
      </c>
      <c r="I188" s="12">
        <v>2.1</v>
      </c>
      <c r="J188" s="398" t="s">
        <v>25</v>
      </c>
      <c r="K188" s="398" t="s">
        <v>25</v>
      </c>
      <c r="L188" s="399">
        <v>44243</v>
      </c>
      <c r="M188" s="398" t="s">
        <v>19</v>
      </c>
      <c r="N188" s="10">
        <v>7299</v>
      </c>
    </row>
    <row r="189" spans="1:15">
      <c r="A189" s="9">
        <v>44242</v>
      </c>
      <c r="B189" s="1">
        <v>13111</v>
      </c>
      <c r="C189" s="929" t="s">
        <v>316</v>
      </c>
      <c r="D189" s="1" t="s">
        <v>22</v>
      </c>
      <c r="E189" s="1" t="s">
        <v>317</v>
      </c>
      <c r="F189" s="2">
        <v>44244</v>
      </c>
      <c r="G189" s="11" t="s">
        <v>318</v>
      </c>
      <c r="H189" s="10">
        <v>3</v>
      </c>
      <c r="I189" s="12">
        <v>2.1</v>
      </c>
      <c r="J189" s="398" t="s">
        <v>25</v>
      </c>
      <c r="K189" s="398" t="s">
        <v>25</v>
      </c>
      <c r="L189" s="399">
        <v>44243</v>
      </c>
      <c r="M189" s="398" t="s">
        <v>19</v>
      </c>
      <c r="N189" s="10">
        <v>7299</v>
      </c>
    </row>
    <row r="190" spans="1:15">
      <c r="A190" s="9">
        <v>44242</v>
      </c>
      <c r="B190" s="1">
        <v>13112</v>
      </c>
      <c r="C190" s="929" t="s">
        <v>319</v>
      </c>
      <c r="D190" s="1" t="s">
        <v>22</v>
      </c>
      <c r="E190" s="1" t="s">
        <v>320</v>
      </c>
      <c r="F190" s="2">
        <v>44244</v>
      </c>
      <c r="G190" s="11" t="s">
        <v>321</v>
      </c>
      <c r="H190" s="10">
        <v>2</v>
      </c>
      <c r="I190" s="12">
        <v>2.1</v>
      </c>
      <c r="J190" s="398" t="s">
        <v>25</v>
      </c>
      <c r="K190" s="398" t="s">
        <v>25</v>
      </c>
      <c r="L190" s="399">
        <v>44243</v>
      </c>
      <c r="M190" s="398" t="s">
        <v>19</v>
      </c>
      <c r="N190" s="10">
        <v>7299</v>
      </c>
    </row>
    <row r="191" spans="1:15">
      <c r="A191" s="9">
        <v>44242</v>
      </c>
      <c r="B191" s="1">
        <v>13113</v>
      </c>
      <c r="C191" s="929" t="s">
        <v>147</v>
      </c>
      <c r="D191" s="1" t="s">
        <v>22</v>
      </c>
      <c r="E191" s="1" t="s">
        <v>322</v>
      </c>
      <c r="F191" s="2">
        <v>44244</v>
      </c>
      <c r="G191" s="11" t="s">
        <v>149</v>
      </c>
      <c r="H191" s="10">
        <v>30</v>
      </c>
      <c r="I191" s="12">
        <v>2.1</v>
      </c>
      <c r="J191" s="398" t="s">
        <v>25</v>
      </c>
      <c r="K191" s="398" t="s">
        <v>25</v>
      </c>
      <c r="L191" s="399">
        <v>44243</v>
      </c>
      <c r="M191" s="398" t="s">
        <v>19</v>
      </c>
      <c r="N191" s="10">
        <v>7299</v>
      </c>
    </row>
    <row r="192" spans="1:15">
      <c r="A192" s="9">
        <v>44242</v>
      </c>
      <c r="B192" s="1">
        <v>13114</v>
      </c>
      <c r="C192" s="929" t="s">
        <v>53</v>
      </c>
      <c r="D192" s="1" t="s">
        <v>22</v>
      </c>
      <c r="E192" s="1" t="s">
        <v>323</v>
      </c>
      <c r="F192" s="2">
        <v>44244</v>
      </c>
      <c r="G192" s="11" t="s">
        <v>55</v>
      </c>
      <c r="H192" s="10">
        <v>3</v>
      </c>
      <c r="I192" s="12">
        <v>2.1</v>
      </c>
      <c r="J192" s="398" t="s">
        <v>25</v>
      </c>
      <c r="K192" s="398" t="s">
        <v>25</v>
      </c>
      <c r="L192" s="399">
        <v>44243</v>
      </c>
      <c r="M192" s="398" t="s">
        <v>19</v>
      </c>
      <c r="N192" s="10">
        <v>7299</v>
      </c>
    </row>
    <row r="193" spans="1:14">
      <c r="A193" s="9">
        <v>44242</v>
      </c>
      <c r="B193" s="1">
        <v>13115</v>
      </c>
      <c r="C193" s="929" t="s">
        <v>324</v>
      </c>
      <c r="D193" s="1" t="s">
        <v>22</v>
      </c>
      <c r="E193" s="1" t="s">
        <v>325</v>
      </c>
      <c r="F193" s="2">
        <v>44244</v>
      </c>
      <c r="G193" s="11" t="s">
        <v>326</v>
      </c>
      <c r="H193" s="10">
        <v>2</v>
      </c>
      <c r="I193" s="12">
        <v>2.1</v>
      </c>
      <c r="J193" s="398" t="s">
        <v>25</v>
      </c>
      <c r="K193" s="398" t="s">
        <v>25</v>
      </c>
      <c r="L193" s="399">
        <v>44243</v>
      </c>
      <c r="M193" s="398" t="s">
        <v>19</v>
      </c>
      <c r="N193" s="10">
        <v>7299</v>
      </c>
    </row>
    <row r="194" spans="1:14">
      <c r="A194" s="9">
        <v>44242</v>
      </c>
      <c r="B194" s="1">
        <v>13116</v>
      </c>
      <c r="C194" s="929" t="s">
        <v>327</v>
      </c>
      <c r="D194" s="1" t="s">
        <v>22</v>
      </c>
      <c r="E194" s="1" t="s">
        <v>328</v>
      </c>
      <c r="F194" s="2">
        <v>44244</v>
      </c>
      <c r="G194" s="11" t="s">
        <v>329</v>
      </c>
      <c r="H194" s="10">
        <v>2</v>
      </c>
      <c r="I194" s="12">
        <v>2.1</v>
      </c>
      <c r="J194" s="398" t="s">
        <v>25</v>
      </c>
      <c r="K194" s="398" t="s">
        <v>25</v>
      </c>
      <c r="L194" s="399">
        <v>44243</v>
      </c>
      <c r="M194" s="398" t="s">
        <v>19</v>
      </c>
      <c r="N194" s="10">
        <v>7299</v>
      </c>
    </row>
    <row r="195" spans="1:14">
      <c r="A195" s="9">
        <v>44242</v>
      </c>
      <c r="B195" s="1">
        <v>13117</v>
      </c>
      <c r="C195" s="929" t="s">
        <v>330</v>
      </c>
      <c r="D195" s="1" t="s">
        <v>22</v>
      </c>
      <c r="E195" s="1" t="s">
        <v>328</v>
      </c>
      <c r="F195" s="2">
        <v>44244</v>
      </c>
      <c r="G195" s="11" t="s">
        <v>331</v>
      </c>
      <c r="H195" s="10">
        <v>2</v>
      </c>
      <c r="I195" s="12">
        <v>2.1</v>
      </c>
      <c r="J195" s="398" t="s">
        <v>25</v>
      </c>
      <c r="K195" s="398" t="s">
        <v>25</v>
      </c>
      <c r="L195" s="399">
        <v>44243</v>
      </c>
      <c r="M195" s="398" t="s">
        <v>19</v>
      </c>
      <c r="N195" s="10">
        <v>7299</v>
      </c>
    </row>
    <row r="196" spans="1:14">
      <c r="A196" s="9">
        <v>44242</v>
      </c>
      <c r="B196" s="1">
        <v>13118</v>
      </c>
      <c r="C196" s="929" t="s">
        <v>240</v>
      </c>
      <c r="D196" s="1" t="s">
        <v>22</v>
      </c>
      <c r="E196" s="1" t="s">
        <v>332</v>
      </c>
      <c r="F196" s="2">
        <v>44244</v>
      </c>
      <c r="G196" s="11" t="s">
        <v>242</v>
      </c>
      <c r="H196" s="10">
        <v>36</v>
      </c>
      <c r="I196" s="12">
        <v>2.1</v>
      </c>
      <c r="J196" s="398" t="s">
        <v>25</v>
      </c>
      <c r="K196" s="398" t="s">
        <v>25</v>
      </c>
      <c r="L196" s="399">
        <v>44243</v>
      </c>
      <c r="M196" s="398" t="s">
        <v>19</v>
      </c>
      <c r="N196" s="10">
        <v>7299</v>
      </c>
    </row>
    <row r="197" spans="1:14">
      <c r="A197" s="9">
        <v>44242</v>
      </c>
      <c r="B197" s="1">
        <v>13119</v>
      </c>
      <c r="C197" s="929" t="s">
        <v>73</v>
      </c>
      <c r="D197" s="1" t="s">
        <v>22</v>
      </c>
      <c r="E197" s="1" t="s">
        <v>332</v>
      </c>
      <c r="F197" s="2">
        <v>44244</v>
      </c>
      <c r="G197" s="11" t="s">
        <v>74</v>
      </c>
      <c r="H197" s="10">
        <v>38</v>
      </c>
      <c r="I197" s="12">
        <v>2.1</v>
      </c>
      <c r="J197" s="398" t="s">
        <v>25</v>
      </c>
      <c r="K197" s="398" t="s">
        <v>25</v>
      </c>
      <c r="L197" s="399">
        <v>44243</v>
      </c>
      <c r="M197" s="398" t="s">
        <v>19</v>
      </c>
      <c r="N197" s="10">
        <v>7299</v>
      </c>
    </row>
    <row r="198" spans="1:14">
      <c r="A198" s="9">
        <v>44242</v>
      </c>
      <c r="B198" s="1">
        <v>13120</v>
      </c>
      <c r="C198" s="929" t="s">
        <v>39</v>
      </c>
      <c r="D198" s="1" t="s">
        <v>22</v>
      </c>
      <c r="E198" s="1" t="s">
        <v>332</v>
      </c>
      <c r="F198" s="2">
        <v>44244</v>
      </c>
      <c r="G198" s="11" t="s">
        <v>40</v>
      </c>
      <c r="H198" s="10">
        <v>38</v>
      </c>
      <c r="I198" s="12">
        <v>2.1</v>
      </c>
      <c r="J198" s="398" t="s">
        <v>25</v>
      </c>
      <c r="K198" s="398" t="s">
        <v>25</v>
      </c>
      <c r="L198" s="399">
        <v>44243</v>
      </c>
      <c r="M198" s="398" t="s">
        <v>19</v>
      </c>
      <c r="N198" s="10">
        <v>7299</v>
      </c>
    </row>
    <row r="199" spans="1:14">
      <c r="A199" s="9">
        <v>44242</v>
      </c>
      <c r="B199" s="1">
        <v>13121</v>
      </c>
      <c r="C199" s="929" t="s">
        <v>102</v>
      </c>
      <c r="D199" s="1" t="s">
        <v>22</v>
      </c>
      <c r="E199" s="1" t="s">
        <v>333</v>
      </c>
      <c r="F199" s="2">
        <v>44244</v>
      </c>
      <c r="G199" s="11" t="s">
        <v>104</v>
      </c>
      <c r="H199" s="10">
        <v>67</v>
      </c>
      <c r="I199" s="12">
        <v>2.1</v>
      </c>
      <c r="J199" s="398" t="s">
        <v>25</v>
      </c>
      <c r="K199" s="398" t="s">
        <v>25</v>
      </c>
      <c r="L199" s="399">
        <v>44243</v>
      </c>
      <c r="M199" s="398" t="s">
        <v>19</v>
      </c>
      <c r="N199" s="10">
        <v>7299</v>
      </c>
    </row>
    <row r="200" spans="1:14">
      <c r="A200" s="9">
        <v>44242</v>
      </c>
      <c r="B200" s="1">
        <v>13122</v>
      </c>
      <c r="C200" s="929" t="s">
        <v>226</v>
      </c>
      <c r="D200" s="1" t="s">
        <v>22</v>
      </c>
      <c r="E200" s="1" t="s">
        <v>334</v>
      </c>
      <c r="F200" s="2">
        <v>44244</v>
      </c>
      <c r="G200" s="11" t="s">
        <v>228</v>
      </c>
      <c r="H200" s="10">
        <v>1</v>
      </c>
      <c r="I200" s="12">
        <v>2.1</v>
      </c>
      <c r="J200" s="398" t="s">
        <v>25</v>
      </c>
      <c r="K200" s="398" t="s">
        <v>25</v>
      </c>
      <c r="L200" s="399">
        <v>44243</v>
      </c>
      <c r="M200" s="398" t="s">
        <v>19</v>
      </c>
      <c r="N200" s="10">
        <v>7299</v>
      </c>
    </row>
    <row r="201" spans="1:14">
      <c r="A201" s="9">
        <v>44242</v>
      </c>
      <c r="B201" s="1">
        <v>13123</v>
      </c>
      <c r="C201" s="929" t="s">
        <v>234</v>
      </c>
      <c r="D201" s="1" t="s">
        <v>22</v>
      </c>
      <c r="E201" s="1" t="s">
        <v>335</v>
      </c>
      <c r="F201" s="2">
        <v>44244</v>
      </c>
      <c r="G201" s="11" t="s">
        <v>236</v>
      </c>
      <c r="H201" s="10">
        <v>2</v>
      </c>
      <c r="I201" s="12">
        <v>2.1</v>
      </c>
      <c r="J201" s="398" t="s">
        <v>25</v>
      </c>
      <c r="K201" s="398" t="s">
        <v>25</v>
      </c>
      <c r="L201" s="399">
        <v>44243</v>
      </c>
      <c r="M201" s="398" t="s">
        <v>19</v>
      </c>
      <c r="N201" s="10">
        <v>7299</v>
      </c>
    </row>
    <row r="202" spans="1:14">
      <c r="A202" s="9">
        <v>44242</v>
      </c>
      <c r="B202" s="1">
        <v>13124</v>
      </c>
      <c r="C202" s="929" t="s">
        <v>28</v>
      </c>
      <c r="D202" s="1" t="s">
        <v>22</v>
      </c>
      <c r="E202" s="1" t="s">
        <v>336</v>
      </c>
      <c r="F202" s="2">
        <v>44244</v>
      </c>
      <c r="G202" s="11" t="s">
        <v>30</v>
      </c>
      <c r="H202" s="10">
        <v>2</v>
      </c>
      <c r="I202" s="12">
        <v>2.1</v>
      </c>
      <c r="J202" s="398" t="s">
        <v>25</v>
      </c>
      <c r="K202" s="398" t="s">
        <v>25</v>
      </c>
      <c r="L202" s="399">
        <v>44243</v>
      </c>
      <c r="M202" s="398" t="s">
        <v>19</v>
      </c>
      <c r="N202" s="10">
        <v>7299</v>
      </c>
    </row>
    <row r="203" spans="1:14">
      <c r="A203" s="9">
        <v>44242</v>
      </c>
      <c r="B203" s="1">
        <v>13125</v>
      </c>
      <c r="C203" s="929" t="s">
        <v>302</v>
      </c>
      <c r="D203" s="1" t="s">
        <v>22</v>
      </c>
      <c r="E203" s="1" t="s">
        <v>337</v>
      </c>
      <c r="F203" s="2">
        <v>44244</v>
      </c>
      <c r="G203" s="11" t="s">
        <v>303</v>
      </c>
      <c r="H203" s="10">
        <v>19</v>
      </c>
      <c r="I203" s="12">
        <v>2.1</v>
      </c>
      <c r="J203" s="398" t="s">
        <v>25</v>
      </c>
      <c r="K203" s="398" t="s">
        <v>25</v>
      </c>
      <c r="L203" s="399">
        <v>44243</v>
      </c>
      <c r="M203" s="398" t="s">
        <v>19</v>
      </c>
      <c r="N203" s="10">
        <v>7299</v>
      </c>
    </row>
    <row r="204" spans="1:14">
      <c r="A204" s="9">
        <v>44242</v>
      </c>
      <c r="B204" s="1">
        <v>13126</v>
      </c>
      <c r="C204" s="929" t="s">
        <v>338</v>
      </c>
      <c r="D204" s="1" t="s">
        <v>22</v>
      </c>
      <c r="E204" s="1" t="s">
        <v>339</v>
      </c>
      <c r="F204" s="2">
        <v>44244</v>
      </c>
      <c r="G204" s="11" t="s">
        <v>340</v>
      </c>
      <c r="H204" s="10">
        <v>46</v>
      </c>
      <c r="I204" s="12">
        <v>2.1</v>
      </c>
      <c r="J204" s="398" t="s">
        <v>25</v>
      </c>
      <c r="K204" s="398" t="s">
        <v>25</v>
      </c>
      <c r="L204" s="399">
        <v>44243</v>
      </c>
      <c r="M204" s="398" t="s">
        <v>19</v>
      </c>
      <c r="N204" s="10">
        <v>7299</v>
      </c>
    </row>
    <row r="205" spans="1:14">
      <c r="A205" s="9">
        <v>44242</v>
      </c>
      <c r="B205" s="1">
        <v>13127</v>
      </c>
      <c r="C205" s="929" t="s">
        <v>341</v>
      </c>
      <c r="D205" s="1" t="s">
        <v>22</v>
      </c>
      <c r="E205" s="1" t="s">
        <v>342</v>
      </c>
      <c r="F205" s="2">
        <v>44244</v>
      </c>
      <c r="G205" s="11" t="s">
        <v>343</v>
      </c>
      <c r="H205" s="10">
        <v>52</v>
      </c>
      <c r="I205" s="12">
        <v>2.1</v>
      </c>
      <c r="J205" s="398" t="s">
        <v>25</v>
      </c>
      <c r="K205" s="398" t="s">
        <v>25</v>
      </c>
      <c r="L205" s="399">
        <v>44243</v>
      </c>
      <c r="M205" s="398" t="s">
        <v>19</v>
      </c>
      <c r="N205" s="10">
        <v>7299</v>
      </c>
    </row>
    <row r="206" spans="1:14">
      <c r="A206" s="9">
        <v>44242</v>
      </c>
      <c r="B206" s="1">
        <v>13128</v>
      </c>
      <c r="C206" s="929" t="s">
        <v>182</v>
      </c>
      <c r="D206" s="1" t="s">
        <v>22</v>
      </c>
      <c r="E206" s="1" t="s">
        <v>344</v>
      </c>
      <c r="F206" s="2">
        <v>44244</v>
      </c>
      <c r="G206" s="11" t="s">
        <v>184</v>
      </c>
      <c r="H206" s="10">
        <v>6</v>
      </c>
      <c r="I206" s="12">
        <v>2.1</v>
      </c>
      <c r="J206" s="398" t="s">
        <v>25</v>
      </c>
      <c r="K206" s="398" t="s">
        <v>25</v>
      </c>
      <c r="L206" s="399">
        <v>44244</v>
      </c>
      <c r="M206" s="398" t="s">
        <v>19</v>
      </c>
      <c r="N206" s="10">
        <v>7299</v>
      </c>
    </row>
    <row r="207" spans="1:14">
      <c r="A207" s="9">
        <v>44242</v>
      </c>
      <c r="B207" s="1">
        <v>13129</v>
      </c>
      <c r="C207" s="929" t="s">
        <v>53</v>
      </c>
      <c r="D207" s="1" t="s">
        <v>22</v>
      </c>
      <c r="E207" s="1" t="s">
        <v>345</v>
      </c>
      <c r="F207" s="2">
        <v>44244</v>
      </c>
      <c r="G207" s="11" t="s">
        <v>55</v>
      </c>
      <c r="H207" s="10">
        <v>35</v>
      </c>
      <c r="I207" s="12">
        <v>2.1</v>
      </c>
      <c r="J207" s="398" t="s">
        <v>25</v>
      </c>
      <c r="K207" s="398" t="s">
        <v>25</v>
      </c>
      <c r="L207" s="399">
        <v>44244</v>
      </c>
      <c r="M207" s="398" t="s">
        <v>19</v>
      </c>
      <c r="N207" s="10">
        <v>7299</v>
      </c>
    </row>
    <row r="208" spans="1:14">
      <c r="A208" s="9">
        <v>44242</v>
      </c>
      <c r="B208" s="1">
        <v>13130</v>
      </c>
      <c r="C208" s="929" t="s">
        <v>53</v>
      </c>
      <c r="D208" s="1" t="s">
        <v>22</v>
      </c>
      <c r="E208" s="1" t="s">
        <v>346</v>
      </c>
      <c r="F208" s="2">
        <v>44244</v>
      </c>
      <c r="G208" s="11" t="s">
        <v>55</v>
      </c>
      <c r="H208" s="10">
        <v>24</v>
      </c>
      <c r="I208" s="12">
        <v>2.1</v>
      </c>
      <c r="J208" s="398" t="s">
        <v>25</v>
      </c>
      <c r="K208" s="398" t="s">
        <v>25</v>
      </c>
      <c r="L208" s="399">
        <v>44244</v>
      </c>
      <c r="M208" s="398" t="s">
        <v>19</v>
      </c>
      <c r="N208" s="10">
        <v>7299</v>
      </c>
    </row>
    <row r="209" spans="1:14">
      <c r="A209" s="9">
        <v>44242</v>
      </c>
      <c r="B209" s="1">
        <v>13131</v>
      </c>
      <c r="C209" s="929" t="s">
        <v>347</v>
      </c>
      <c r="D209" s="1" t="s">
        <v>22</v>
      </c>
      <c r="E209" s="1" t="s">
        <v>348</v>
      </c>
      <c r="F209" s="2">
        <v>44244</v>
      </c>
      <c r="G209" s="11" t="s">
        <v>349</v>
      </c>
      <c r="H209" s="10">
        <v>24</v>
      </c>
      <c r="I209" s="12">
        <v>2.1</v>
      </c>
      <c r="J209" s="398" t="s">
        <v>25</v>
      </c>
      <c r="K209" s="398" t="s">
        <v>25</v>
      </c>
      <c r="L209" s="399">
        <v>44244</v>
      </c>
      <c r="M209" s="398" t="s">
        <v>19</v>
      </c>
      <c r="N209" s="10">
        <v>7299</v>
      </c>
    </row>
    <row r="210" spans="1:14">
      <c r="A210" s="9">
        <v>44242</v>
      </c>
      <c r="B210" s="1">
        <v>13132</v>
      </c>
      <c r="C210" s="929" t="s">
        <v>193</v>
      </c>
      <c r="D210" s="1" t="s">
        <v>22</v>
      </c>
      <c r="E210" s="1" t="s">
        <v>350</v>
      </c>
      <c r="F210" s="2">
        <v>44244</v>
      </c>
      <c r="G210" s="11" t="s">
        <v>194</v>
      </c>
      <c r="H210" s="10">
        <v>1</v>
      </c>
      <c r="I210" s="12">
        <v>2.1</v>
      </c>
      <c r="J210" s="398" t="s">
        <v>25</v>
      </c>
      <c r="K210" s="398" t="s">
        <v>25</v>
      </c>
      <c r="L210" s="399">
        <v>44244</v>
      </c>
      <c r="M210" s="398" t="s">
        <v>19</v>
      </c>
      <c r="N210" s="10">
        <v>7299</v>
      </c>
    </row>
    <row r="211" spans="1:14">
      <c r="A211" s="9">
        <v>44242</v>
      </c>
      <c r="B211" s="1">
        <v>13133</v>
      </c>
      <c r="C211" s="929" t="s">
        <v>37</v>
      </c>
      <c r="D211" s="1" t="s">
        <v>22</v>
      </c>
      <c r="E211" s="1" t="s">
        <v>350</v>
      </c>
      <c r="F211" s="2">
        <v>44244</v>
      </c>
      <c r="G211" s="11" t="s">
        <v>38</v>
      </c>
      <c r="H211" s="10">
        <v>1</v>
      </c>
      <c r="I211" s="12">
        <v>2.1</v>
      </c>
      <c r="J211" s="398" t="s">
        <v>25</v>
      </c>
      <c r="K211" s="398" t="s">
        <v>25</v>
      </c>
      <c r="L211" s="399">
        <v>44244</v>
      </c>
      <c r="M211" s="398" t="s">
        <v>19</v>
      </c>
      <c r="N211" s="10">
        <v>7299</v>
      </c>
    </row>
    <row r="212" spans="1:14">
      <c r="A212" s="9">
        <v>44242</v>
      </c>
      <c r="B212" s="1">
        <v>13134</v>
      </c>
      <c r="C212" s="929" t="s">
        <v>262</v>
      </c>
      <c r="D212" s="1" t="s">
        <v>22</v>
      </c>
      <c r="E212" s="1" t="s">
        <v>351</v>
      </c>
      <c r="F212" s="2">
        <v>44244</v>
      </c>
      <c r="G212" s="11" t="s">
        <v>264</v>
      </c>
      <c r="H212" s="10">
        <v>26</v>
      </c>
      <c r="I212" s="12">
        <v>2.1</v>
      </c>
      <c r="J212" s="398" t="s">
        <v>25</v>
      </c>
      <c r="K212" s="398" t="s">
        <v>25</v>
      </c>
      <c r="L212" s="399">
        <v>44244</v>
      </c>
      <c r="M212" s="398" t="s">
        <v>19</v>
      </c>
      <c r="N212" s="10">
        <v>7299</v>
      </c>
    </row>
    <row r="213" spans="1:14">
      <c r="A213" s="9">
        <v>44242</v>
      </c>
      <c r="B213" s="1">
        <v>13135</v>
      </c>
      <c r="C213" s="929" t="s">
        <v>265</v>
      </c>
      <c r="D213" s="1" t="s">
        <v>22</v>
      </c>
      <c r="E213" s="1" t="s">
        <v>351</v>
      </c>
      <c r="F213" s="2">
        <v>44244</v>
      </c>
      <c r="G213" s="11" t="s">
        <v>266</v>
      </c>
      <c r="H213" s="10">
        <v>26</v>
      </c>
      <c r="I213" s="12">
        <v>2.1</v>
      </c>
      <c r="J213" s="398" t="s">
        <v>25</v>
      </c>
      <c r="K213" s="398" t="s">
        <v>25</v>
      </c>
      <c r="L213" s="399">
        <v>44244</v>
      </c>
      <c r="M213" s="398" t="s">
        <v>19</v>
      </c>
      <c r="N213" s="10">
        <v>7299</v>
      </c>
    </row>
    <row r="214" spans="1:14">
      <c r="A214" s="9">
        <v>44242</v>
      </c>
      <c r="B214" s="1">
        <v>13136</v>
      </c>
      <c r="C214" s="929" t="s">
        <v>352</v>
      </c>
      <c r="D214" s="1" t="s">
        <v>22</v>
      </c>
      <c r="E214" s="1" t="s">
        <v>353</v>
      </c>
      <c r="F214" s="2">
        <v>44244</v>
      </c>
      <c r="G214" s="11" t="s">
        <v>354</v>
      </c>
      <c r="H214" s="10">
        <v>32</v>
      </c>
      <c r="I214" s="12">
        <v>2.1</v>
      </c>
      <c r="J214" s="398" t="s">
        <v>25</v>
      </c>
      <c r="K214" s="398" t="s">
        <v>25</v>
      </c>
      <c r="L214" s="399">
        <v>44244</v>
      </c>
      <c r="M214" s="398" t="s">
        <v>19</v>
      </c>
      <c r="N214" s="10">
        <v>7299</v>
      </c>
    </row>
    <row r="215" spans="1:14">
      <c r="A215" s="9">
        <v>44242</v>
      </c>
      <c r="B215" s="1">
        <v>13137</v>
      </c>
      <c r="C215" s="929" t="s">
        <v>355</v>
      </c>
      <c r="D215" s="1" t="s">
        <v>22</v>
      </c>
      <c r="E215" s="1" t="s">
        <v>356</v>
      </c>
      <c r="F215" s="2">
        <v>44244</v>
      </c>
      <c r="G215" s="11" t="s">
        <v>357</v>
      </c>
      <c r="H215" s="10">
        <v>92</v>
      </c>
      <c r="I215" s="12">
        <v>2.1</v>
      </c>
      <c r="J215" s="398" t="s">
        <v>25</v>
      </c>
      <c r="K215" s="398" t="s">
        <v>25</v>
      </c>
      <c r="L215" s="399">
        <v>44244</v>
      </c>
      <c r="M215" s="398" t="s">
        <v>19</v>
      </c>
      <c r="N215" s="10">
        <v>7299</v>
      </c>
    </row>
    <row r="216" spans="1:14">
      <c r="A216" s="9">
        <v>44242</v>
      </c>
      <c r="B216" s="1">
        <v>13138</v>
      </c>
      <c r="C216" s="929" t="s">
        <v>262</v>
      </c>
      <c r="D216" s="1" t="s">
        <v>22</v>
      </c>
      <c r="E216" s="1" t="s">
        <v>358</v>
      </c>
      <c r="F216" s="2">
        <v>44244</v>
      </c>
      <c r="G216" s="11" t="s">
        <v>264</v>
      </c>
      <c r="H216" s="10">
        <v>46</v>
      </c>
      <c r="I216" s="12">
        <v>2.1</v>
      </c>
      <c r="J216" s="398" t="s">
        <v>25</v>
      </c>
      <c r="K216" s="398" t="s">
        <v>25</v>
      </c>
      <c r="L216" s="399">
        <v>44244</v>
      </c>
      <c r="M216" s="398" t="s">
        <v>19</v>
      </c>
      <c r="N216" s="10">
        <v>7299</v>
      </c>
    </row>
    <row r="217" spans="1:14">
      <c r="A217" s="9">
        <v>44242</v>
      </c>
      <c r="B217" s="1">
        <v>13139</v>
      </c>
      <c r="C217" s="929" t="s">
        <v>265</v>
      </c>
      <c r="D217" s="1" t="s">
        <v>22</v>
      </c>
      <c r="E217" s="1" t="s">
        <v>358</v>
      </c>
      <c r="F217" s="2">
        <v>44244</v>
      </c>
      <c r="G217" s="11" t="s">
        <v>266</v>
      </c>
      <c r="H217" s="10">
        <v>46</v>
      </c>
      <c r="I217" s="12">
        <v>2.1</v>
      </c>
      <c r="J217" s="398" t="s">
        <v>25</v>
      </c>
      <c r="K217" s="398" t="s">
        <v>25</v>
      </c>
      <c r="L217" s="399">
        <v>44244</v>
      </c>
      <c r="M217" s="398" t="s">
        <v>19</v>
      </c>
      <c r="N217" s="10">
        <v>7299</v>
      </c>
    </row>
    <row r="218" spans="1:14">
      <c r="A218" s="9">
        <v>44242</v>
      </c>
      <c r="B218" s="1">
        <v>13140</v>
      </c>
      <c r="C218" s="929" t="s">
        <v>359</v>
      </c>
      <c r="D218" s="1" t="s">
        <v>22</v>
      </c>
      <c r="E218" s="1" t="s">
        <v>360</v>
      </c>
      <c r="F218" s="2">
        <v>44246</v>
      </c>
      <c r="G218" s="11" t="s">
        <v>361</v>
      </c>
      <c r="H218" s="10">
        <v>44</v>
      </c>
      <c r="I218" s="12">
        <v>2.1</v>
      </c>
      <c r="J218" s="398" t="s">
        <v>25</v>
      </c>
      <c r="K218" s="398" t="s">
        <v>25</v>
      </c>
      <c r="L218" s="399">
        <v>44245</v>
      </c>
      <c r="M218" s="398" t="s">
        <v>19</v>
      </c>
      <c r="N218" s="10">
        <v>7299</v>
      </c>
    </row>
    <row r="219" spans="1:14">
      <c r="A219" s="9">
        <v>44242</v>
      </c>
      <c r="B219" s="1">
        <v>13141</v>
      </c>
      <c r="C219" s="929" t="s">
        <v>362</v>
      </c>
      <c r="D219" s="1" t="s">
        <v>22</v>
      </c>
      <c r="E219" s="1" t="s">
        <v>363</v>
      </c>
      <c r="F219" s="2">
        <v>44246</v>
      </c>
      <c r="G219" s="11" t="s">
        <v>364</v>
      </c>
      <c r="H219" s="10">
        <v>28</v>
      </c>
      <c r="I219" s="12">
        <v>2.1</v>
      </c>
      <c r="J219" s="398" t="s">
        <v>25</v>
      </c>
      <c r="K219" s="398" t="s">
        <v>25</v>
      </c>
      <c r="L219" s="399">
        <v>44245</v>
      </c>
      <c r="M219" s="398" t="s">
        <v>19</v>
      </c>
      <c r="N219" s="10">
        <v>7299</v>
      </c>
    </row>
    <row r="220" spans="1:14">
      <c r="A220" s="9">
        <v>44242</v>
      </c>
      <c r="B220" s="1">
        <v>13142</v>
      </c>
      <c r="C220" s="929" t="s">
        <v>365</v>
      </c>
      <c r="D220" s="1" t="s">
        <v>22</v>
      </c>
      <c r="E220" s="1" t="s">
        <v>366</v>
      </c>
      <c r="F220" s="2">
        <v>44246</v>
      </c>
      <c r="G220" s="11" t="s">
        <v>367</v>
      </c>
      <c r="H220" s="10">
        <v>14</v>
      </c>
      <c r="I220" s="12">
        <v>2.1</v>
      </c>
      <c r="J220" s="398" t="s">
        <v>25</v>
      </c>
      <c r="K220" s="398" t="s">
        <v>25</v>
      </c>
      <c r="L220" s="399">
        <v>44245</v>
      </c>
      <c r="M220" s="398" t="s">
        <v>19</v>
      </c>
      <c r="N220" s="10">
        <v>7299</v>
      </c>
    </row>
    <row r="221" spans="1:14">
      <c r="A221" s="9">
        <v>44242</v>
      </c>
      <c r="B221" s="1">
        <v>13143</v>
      </c>
      <c r="C221" s="929" t="s">
        <v>368</v>
      </c>
      <c r="D221" s="1" t="s">
        <v>22</v>
      </c>
      <c r="E221" s="1" t="s">
        <v>369</v>
      </c>
      <c r="F221" s="2">
        <v>44246</v>
      </c>
      <c r="G221" s="11" t="s">
        <v>370</v>
      </c>
      <c r="H221" s="10">
        <v>112</v>
      </c>
      <c r="I221" s="12">
        <v>2.1</v>
      </c>
      <c r="J221" s="398" t="s">
        <v>25</v>
      </c>
      <c r="K221" s="398" t="s">
        <v>25</v>
      </c>
      <c r="L221" s="399">
        <v>44245</v>
      </c>
      <c r="M221" s="398" t="s">
        <v>19</v>
      </c>
      <c r="N221" s="10">
        <v>7299</v>
      </c>
    </row>
    <row r="222" spans="1:14">
      <c r="A222" s="9">
        <v>44242</v>
      </c>
      <c r="B222" s="1">
        <v>13144</v>
      </c>
      <c r="C222" s="929" t="s">
        <v>324</v>
      </c>
      <c r="D222" s="1" t="s">
        <v>22</v>
      </c>
      <c r="E222" s="1" t="s">
        <v>371</v>
      </c>
      <c r="F222" s="2">
        <v>44246</v>
      </c>
      <c r="G222" s="11" t="s">
        <v>326</v>
      </c>
      <c r="H222" s="10">
        <v>37</v>
      </c>
      <c r="I222" s="12">
        <v>2.1</v>
      </c>
      <c r="J222" s="398" t="s">
        <v>25</v>
      </c>
      <c r="K222" s="398" t="s">
        <v>25</v>
      </c>
      <c r="L222" s="399">
        <v>44246</v>
      </c>
      <c r="M222" s="398" t="s">
        <v>19</v>
      </c>
      <c r="N222" s="10">
        <v>7299</v>
      </c>
    </row>
    <row r="223" spans="1:14">
      <c r="A223" s="9">
        <v>44242</v>
      </c>
      <c r="B223" s="1">
        <v>13145</v>
      </c>
      <c r="C223" s="929" t="s">
        <v>53</v>
      </c>
      <c r="D223" s="1" t="s">
        <v>22</v>
      </c>
      <c r="E223" s="1" t="s">
        <v>372</v>
      </c>
      <c r="F223" s="2">
        <v>44246</v>
      </c>
      <c r="G223" s="11" t="s">
        <v>55</v>
      </c>
      <c r="H223" s="10">
        <v>32</v>
      </c>
      <c r="I223" s="12">
        <v>2.1</v>
      </c>
      <c r="J223" s="398" t="s">
        <v>25</v>
      </c>
      <c r="K223" s="398" t="s">
        <v>25</v>
      </c>
      <c r="L223" s="399">
        <v>44246</v>
      </c>
      <c r="M223" s="398" t="s">
        <v>19</v>
      </c>
      <c r="N223" s="10">
        <v>7299</v>
      </c>
    </row>
    <row r="224" spans="1:14">
      <c r="A224" s="9">
        <v>44242</v>
      </c>
      <c r="B224" s="1">
        <v>13146</v>
      </c>
      <c r="C224" s="929" t="s">
        <v>114</v>
      </c>
      <c r="D224" s="1" t="s">
        <v>22</v>
      </c>
      <c r="E224" s="1">
        <v>14911</v>
      </c>
      <c r="F224" s="2">
        <v>44246</v>
      </c>
      <c r="G224" s="464" t="s">
        <v>373</v>
      </c>
      <c r="H224" s="10">
        <v>0</v>
      </c>
      <c r="I224" s="420">
        <v>0.3</v>
      </c>
      <c r="J224" s="398" t="s">
        <v>25</v>
      </c>
      <c r="K224" s="398" t="s">
        <v>25</v>
      </c>
      <c r="L224" s="399">
        <v>44246</v>
      </c>
      <c r="M224" s="398" t="s">
        <v>19</v>
      </c>
      <c r="N224" s="10">
        <v>7299</v>
      </c>
    </row>
    <row r="225" spans="1:15">
      <c r="A225" s="9">
        <v>44242</v>
      </c>
      <c r="B225" s="1">
        <v>13147</v>
      </c>
      <c r="C225" s="929" t="s">
        <v>114</v>
      </c>
      <c r="D225" s="1" t="s">
        <v>22</v>
      </c>
      <c r="E225" s="1">
        <v>15039</v>
      </c>
      <c r="F225" s="2">
        <v>44246</v>
      </c>
      <c r="G225" s="464" t="s">
        <v>374</v>
      </c>
      <c r="H225" s="10">
        <v>0</v>
      </c>
      <c r="I225" s="420">
        <v>0.3</v>
      </c>
      <c r="J225" s="398" t="s">
        <v>25</v>
      </c>
      <c r="K225" s="398" t="s">
        <v>25</v>
      </c>
      <c r="L225" s="399">
        <v>44246</v>
      </c>
      <c r="M225" s="398" t="s">
        <v>19</v>
      </c>
      <c r="N225" s="10">
        <v>7299</v>
      </c>
    </row>
    <row r="226" spans="1:15">
      <c r="A226" s="9">
        <v>44242</v>
      </c>
      <c r="B226" s="1">
        <v>13148</v>
      </c>
      <c r="C226" s="929" t="s">
        <v>375</v>
      </c>
      <c r="D226" s="1" t="s">
        <v>22</v>
      </c>
      <c r="E226" s="1" t="s">
        <v>376</v>
      </c>
      <c r="F226" s="2">
        <v>44246</v>
      </c>
      <c r="G226" s="11" t="s">
        <v>377</v>
      </c>
      <c r="H226" s="10">
        <v>100</v>
      </c>
      <c r="I226" s="12">
        <v>2.1</v>
      </c>
      <c r="J226" s="398" t="s">
        <v>25</v>
      </c>
      <c r="K226" s="398" t="s">
        <v>25</v>
      </c>
      <c r="L226" s="399">
        <v>44246</v>
      </c>
      <c r="M226" s="398" t="s">
        <v>19</v>
      </c>
      <c r="N226" s="10">
        <v>7299</v>
      </c>
    </row>
    <row r="227" spans="1:15">
      <c r="A227" s="9">
        <v>44242</v>
      </c>
      <c r="B227" s="1">
        <v>13149</v>
      </c>
      <c r="C227" s="929" t="s">
        <v>217</v>
      </c>
      <c r="D227" s="1" t="s">
        <v>22</v>
      </c>
      <c r="E227" s="1" t="s">
        <v>378</v>
      </c>
      <c r="F227" s="2">
        <v>44246</v>
      </c>
      <c r="G227" s="11" t="s">
        <v>219</v>
      </c>
      <c r="H227" s="10">
        <v>8</v>
      </c>
      <c r="I227" s="12">
        <v>2.1</v>
      </c>
      <c r="J227" s="398" t="s">
        <v>25</v>
      </c>
      <c r="K227" s="398" t="s">
        <v>25</v>
      </c>
      <c r="L227" s="399">
        <v>44246</v>
      </c>
      <c r="M227" s="398" t="s">
        <v>19</v>
      </c>
      <c r="N227" s="10">
        <v>7299</v>
      </c>
    </row>
    <row r="228" spans="1:15">
      <c r="A228" s="9">
        <v>44242</v>
      </c>
      <c r="B228" s="1">
        <v>13150</v>
      </c>
      <c r="C228" s="929" t="s">
        <v>302</v>
      </c>
      <c r="D228" s="1" t="s">
        <v>22</v>
      </c>
      <c r="E228" s="1" t="s">
        <v>379</v>
      </c>
      <c r="F228" s="2">
        <v>44246</v>
      </c>
      <c r="G228" s="11" t="s">
        <v>303</v>
      </c>
      <c r="H228" s="10">
        <v>1</v>
      </c>
      <c r="I228" s="12">
        <v>2.1</v>
      </c>
      <c r="J228" s="398" t="s">
        <v>25</v>
      </c>
      <c r="K228" s="398" t="s">
        <v>25</v>
      </c>
      <c r="L228" s="399">
        <v>44246</v>
      </c>
      <c r="M228" s="398" t="s">
        <v>19</v>
      </c>
      <c r="N228" s="10">
        <v>7299</v>
      </c>
    </row>
    <row r="229" spans="1:15">
      <c r="A229" s="9">
        <v>44242</v>
      </c>
      <c r="B229" s="1">
        <v>13151</v>
      </c>
      <c r="C229" s="929" t="s">
        <v>380</v>
      </c>
      <c r="D229" s="1" t="s">
        <v>22</v>
      </c>
      <c r="E229" s="1" t="s">
        <v>381</v>
      </c>
      <c r="F229" s="2">
        <v>44246</v>
      </c>
      <c r="G229" s="11" t="s">
        <v>382</v>
      </c>
      <c r="H229" s="10">
        <v>5</v>
      </c>
      <c r="I229" s="12">
        <v>2.1</v>
      </c>
      <c r="J229" s="398" t="s">
        <v>25</v>
      </c>
      <c r="K229" s="398" t="s">
        <v>25</v>
      </c>
      <c r="L229" s="399">
        <v>44246</v>
      </c>
      <c r="M229" s="398" t="s">
        <v>19</v>
      </c>
      <c r="N229" s="10">
        <v>7314</v>
      </c>
    </row>
    <row r="230" spans="1:15">
      <c r="A230" s="9">
        <v>44242</v>
      </c>
      <c r="B230" s="1">
        <v>13152</v>
      </c>
      <c r="C230" s="929" t="s">
        <v>53</v>
      </c>
      <c r="D230" s="1" t="s">
        <v>22</v>
      </c>
      <c r="E230" s="1" t="s">
        <v>381</v>
      </c>
      <c r="F230" s="2">
        <v>44246</v>
      </c>
      <c r="G230" s="11" t="s">
        <v>55</v>
      </c>
      <c r="H230" s="10">
        <v>8</v>
      </c>
      <c r="I230" s="12">
        <v>2.1</v>
      </c>
      <c r="J230" s="398" t="s">
        <v>25</v>
      </c>
      <c r="K230" s="398" t="s">
        <v>25</v>
      </c>
      <c r="L230" s="399">
        <v>44246</v>
      </c>
      <c r="M230" s="398" t="s">
        <v>19</v>
      </c>
      <c r="N230" s="10">
        <v>7314</v>
      </c>
    </row>
    <row r="231" spans="1:15">
      <c r="A231" s="9">
        <v>44242</v>
      </c>
      <c r="B231" s="1">
        <v>13153</v>
      </c>
      <c r="C231" s="929" t="s">
        <v>380</v>
      </c>
      <c r="D231" s="1" t="s">
        <v>22</v>
      </c>
      <c r="E231" s="1" t="s">
        <v>383</v>
      </c>
      <c r="F231" s="2">
        <v>44246</v>
      </c>
      <c r="G231" s="11" t="s">
        <v>382</v>
      </c>
      <c r="H231" s="10">
        <v>5</v>
      </c>
      <c r="I231" s="12">
        <v>2.1</v>
      </c>
      <c r="J231" s="398" t="s">
        <v>25</v>
      </c>
      <c r="K231" s="398" t="s">
        <v>25</v>
      </c>
      <c r="L231" s="399">
        <v>44246</v>
      </c>
      <c r="M231" s="398" t="s">
        <v>19</v>
      </c>
      <c r="N231" s="10">
        <v>7314</v>
      </c>
    </row>
    <row r="232" spans="1:15">
      <c r="A232" s="9">
        <v>44242</v>
      </c>
      <c r="B232" s="1">
        <v>13154</v>
      </c>
      <c r="C232" s="929" t="s">
        <v>53</v>
      </c>
      <c r="D232" s="1" t="s">
        <v>22</v>
      </c>
      <c r="E232" s="1" t="s">
        <v>383</v>
      </c>
      <c r="F232" s="2">
        <v>44246</v>
      </c>
      <c r="G232" s="11" t="s">
        <v>55</v>
      </c>
      <c r="H232" s="10">
        <v>8</v>
      </c>
      <c r="I232" s="12">
        <v>2.1</v>
      </c>
      <c r="J232" s="398" t="s">
        <v>25</v>
      </c>
      <c r="K232" s="398" t="s">
        <v>25</v>
      </c>
      <c r="L232" s="399">
        <v>44246</v>
      </c>
      <c r="M232" s="398" t="s">
        <v>19</v>
      </c>
      <c r="N232" s="10">
        <v>7314</v>
      </c>
    </row>
    <row r="233" spans="1:15">
      <c r="A233" s="9">
        <v>44242</v>
      </c>
      <c r="B233" s="1">
        <v>13155</v>
      </c>
      <c r="C233" s="929" t="s">
        <v>380</v>
      </c>
      <c r="D233" s="1" t="s">
        <v>22</v>
      </c>
      <c r="E233" s="1" t="s">
        <v>384</v>
      </c>
      <c r="F233" s="2">
        <v>44246</v>
      </c>
      <c r="G233" s="11" t="s">
        <v>382</v>
      </c>
      <c r="H233" s="10">
        <v>5</v>
      </c>
      <c r="I233" s="12">
        <v>2.1</v>
      </c>
      <c r="J233" s="398" t="s">
        <v>25</v>
      </c>
      <c r="K233" s="398" t="s">
        <v>25</v>
      </c>
      <c r="L233" s="399">
        <v>44246</v>
      </c>
      <c r="M233" s="398" t="s">
        <v>19</v>
      </c>
      <c r="N233" s="10">
        <v>7314</v>
      </c>
    </row>
    <row r="234" spans="1:15">
      <c r="A234" s="9">
        <v>44242</v>
      </c>
      <c r="B234" s="1">
        <v>13156</v>
      </c>
      <c r="C234" s="929" t="s">
        <v>53</v>
      </c>
      <c r="D234" s="1" t="s">
        <v>22</v>
      </c>
      <c r="E234" s="1" t="s">
        <v>384</v>
      </c>
      <c r="F234" s="2">
        <v>44246</v>
      </c>
      <c r="G234" s="11" t="s">
        <v>55</v>
      </c>
      <c r="H234" s="10">
        <v>8</v>
      </c>
      <c r="I234" s="12">
        <v>2.1</v>
      </c>
      <c r="J234" s="398" t="s">
        <v>25</v>
      </c>
      <c r="K234" s="398" t="s">
        <v>25</v>
      </c>
      <c r="L234" s="399">
        <v>44246</v>
      </c>
      <c r="M234" s="398" t="s">
        <v>19</v>
      </c>
      <c r="N234" s="10">
        <v>7314</v>
      </c>
    </row>
    <row r="235" spans="1:15">
      <c r="A235" s="9">
        <v>44242</v>
      </c>
      <c r="B235" s="1">
        <v>13157</v>
      </c>
      <c r="C235" s="929" t="s">
        <v>380</v>
      </c>
      <c r="D235" s="1" t="s">
        <v>22</v>
      </c>
      <c r="E235" s="1" t="s">
        <v>385</v>
      </c>
      <c r="F235" s="2">
        <v>44246</v>
      </c>
      <c r="G235" s="11" t="s">
        <v>382</v>
      </c>
      <c r="H235" s="10">
        <v>5</v>
      </c>
      <c r="I235" s="12">
        <v>2.1</v>
      </c>
      <c r="J235" s="398" t="s">
        <v>25</v>
      </c>
      <c r="K235" s="398" t="s">
        <v>25</v>
      </c>
      <c r="L235" s="399">
        <v>44246</v>
      </c>
      <c r="M235" s="398" t="s">
        <v>19</v>
      </c>
      <c r="N235" s="10">
        <v>7314</v>
      </c>
    </row>
    <row r="236" spans="1:15">
      <c r="A236" s="9">
        <v>44242</v>
      </c>
      <c r="B236" s="1">
        <v>13158</v>
      </c>
      <c r="C236" s="929" t="s">
        <v>53</v>
      </c>
      <c r="D236" s="1" t="s">
        <v>22</v>
      </c>
      <c r="E236" s="1" t="s">
        <v>385</v>
      </c>
      <c r="F236" s="2">
        <v>44246</v>
      </c>
      <c r="G236" s="11" t="s">
        <v>55</v>
      </c>
      <c r="H236" s="10">
        <v>8</v>
      </c>
      <c r="I236" s="12">
        <v>2.1</v>
      </c>
      <c r="J236" s="398" t="s">
        <v>25</v>
      </c>
      <c r="K236" s="398" t="s">
        <v>25</v>
      </c>
      <c r="L236" s="399">
        <v>44246</v>
      </c>
      <c r="M236" s="398" t="s">
        <v>19</v>
      </c>
      <c r="N236" s="10">
        <v>7314</v>
      </c>
    </row>
    <row r="237" spans="1:15">
      <c r="A237" s="9">
        <v>44242</v>
      </c>
      <c r="B237" s="1">
        <v>13159</v>
      </c>
      <c r="C237" s="929" t="s">
        <v>386</v>
      </c>
      <c r="D237" s="1" t="s">
        <v>22</v>
      </c>
      <c r="E237" s="1" t="s">
        <v>387</v>
      </c>
      <c r="F237" s="2">
        <v>44246</v>
      </c>
      <c r="G237" s="11" t="s">
        <v>388</v>
      </c>
      <c r="H237" s="10">
        <v>29</v>
      </c>
      <c r="I237" s="12">
        <v>2.1</v>
      </c>
      <c r="J237" s="398" t="s">
        <v>25</v>
      </c>
      <c r="K237" s="398" t="s">
        <v>25</v>
      </c>
      <c r="L237" s="399">
        <v>44246</v>
      </c>
      <c r="M237" s="398" t="s">
        <v>19</v>
      </c>
      <c r="N237" s="10">
        <v>7314</v>
      </c>
    </row>
    <row r="238" spans="1:15">
      <c r="A238" s="9">
        <v>44242</v>
      </c>
      <c r="B238" s="1">
        <v>13160</v>
      </c>
      <c r="C238" s="929" t="s">
        <v>365</v>
      </c>
      <c r="D238" s="1" t="s">
        <v>22</v>
      </c>
      <c r="E238" s="1" t="s">
        <v>389</v>
      </c>
      <c r="F238" s="2">
        <v>44246</v>
      </c>
      <c r="G238" s="11" t="s">
        <v>367</v>
      </c>
      <c r="H238" s="10">
        <v>78</v>
      </c>
      <c r="I238" s="12">
        <v>2.1</v>
      </c>
      <c r="J238" s="398" t="s">
        <v>25</v>
      </c>
      <c r="K238" s="398" t="s">
        <v>25</v>
      </c>
      <c r="L238" s="399">
        <v>44246</v>
      </c>
      <c r="M238" s="398" t="s">
        <v>19</v>
      </c>
      <c r="N238" s="10">
        <v>7314</v>
      </c>
      <c r="O238">
        <v>4412.34</v>
      </c>
    </row>
    <row r="239" spans="1:15">
      <c r="A239" s="9">
        <v>44246</v>
      </c>
      <c r="B239" s="1">
        <v>13161</v>
      </c>
      <c r="C239" s="929" t="s">
        <v>390</v>
      </c>
      <c r="D239" s="1" t="s">
        <v>22</v>
      </c>
      <c r="E239" s="1" t="s">
        <v>391</v>
      </c>
      <c r="F239" s="2">
        <v>44253</v>
      </c>
      <c r="G239" s="11" t="s">
        <v>392</v>
      </c>
      <c r="H239" s="10">
        <v>4</v>
      </c>
      <c r="I239" s="12">
        <v>2.1</v>
      </c>
      <c r="J239" s="398" t="s">
        <v>25</v>
      </c>
      <c r="K239" s="398" t="s">
        <v>25</v>
      </c>
      <c r="L239" s="399">
        <v>44249</v>
      </c>
      <c r="M239" s="398" t="s">
        <v>19</v>
      </c>
      <c r="N239" s="10">
        <v>7314</v>
      </c>
    </row>
    <row r="240" spans="1:15">
      <c r="A240" s="9">
        <v>44246</v>
      </c>
      <c r="B240" s="1">
        <v>13162</v>
      </c>
      <c r="C240" s="929" t="s">
        <v>262</v>
      </c>
      <c r="D240" s="1" t="s">
        <v>22</v>
      </c>
      <c r="E240" s="1" t="s">
        <v>393</v>
      </c>
      <c r="F240" s="2">
        <v>44253</v>
      </c>
      <c r="G240" s="11" t="s">
        <v>264</v>
      </c>
      <c r="H240" s="10">
        <v>4</v>
      </c>
      <c r="I240" s="12">
        <v>2.1</v>
      </c>
      <c r="J240" s="398" t="s">
        <v>25</v>
      </c>
      <c r="K240" s="398" t="s">
        <v>25</v>
      </c>
      <c r="L240" s="399">
        <v>44249</v>
      </c>
      <c r="M240" s="398" t="s">
        <v>19</v>
      </c>
      <c r="N240" s="10">
        <v>7314</v>
      </c>
    </row>
    <row r="241" spans="1:14">
      <c r="A241" s="9">
        <v>44246</v>
      </c>
      <c r="B241" s="1">
        <v>13163</v>
      </c>
      <c r="C241" s="929" t="s">
        <v>265</v>
      </c>
      <c r="D241" s="1" t="s">
        <v>22</v>
      </c>
      <c r="E241" s="1" t="s">
        <v>393</v>
      </c>
      <c r="F241" s="2">
        <v>44253</v>
      </c>
      <c r="G241" s="11" t="s">
        <v>266</v>
      </c>
      <c r="H241" s="10">
        <v>4</v>
      </c>
      <c r="I241" s="12">
        <v>2.1</v>
      </c>
      <c r="J241" s="398" t="s">
        <v>25</v>
      </c>
      <c r="K241" s="398" t="s">
        <v>25</v>
      </c>
      <c r="L241" s="399">
        <v>44249</v>
      </c>
      <c r="M241" s="398" t="s">
        <v>19</v>
      </c>
      <c r="N241" s="10">
        <v>7314</v>
      </c>
    </row>
    <row r="242" spans="1:14">
      <c r="A242" s="9">
        <v>44246</v>
      </c>
      <c r="B242" s="1">
        <v>13164</v>
      </c>
      <c r="C242" s="929" t="s">
        <v>394</v>
      </c>
      <c r="D242" s="1" t="s">
        <v>22</v>
      </c>
      <c r="E242" s="1" t="s">
        <v>395</v>
      </c>
      <c r="F242" s="2">
        <v>44253</v>
      </c>
      <c r="G242" s="11" t="s">
        <v>396</v>
      </c>
      <c r="H242" s="10">
        <v>12</v>
      </c>
      <c r="I242" s="12">
        <v>2.1</v>
      </c>
      <c r="J242" s="398" t="s">
        <v>25</v>
      </c>
      <c r="K242" s="398" t="s">
        <v>25</v>
      </c>
      <c r="L242" s="399">
        <v>44249</v>
      </c>
      <c r="M242" s="398" t="s">
        <v>19</v>
      </c>
      <c r="N242" s="10">
        <v>7314</v>
      </c>
    </row>
    <row r="243" spans="1:14">
      <c r="A243" s="9">
        <v>44246</v>
      </c>
      <c r="B243" s="1">
        <v>13165</v>
      </c>
      <c r="C243" s="929" t="s">
        <v>397</v>
      </c>
      <c r="D243" s="1" t="s">
        <v>22</v>
      </c>
      <c r="E243" s="1" t="s">
        <v>398</v>
      </c>
      <c r="F243" s="2">
        <v>44253</v>
      </c>
      <c r="G243" s="11" t="s">
        <v>399</v>
      </c>
      <c r="H243" s="10">
        <v>65</v>
      </c>
      <c r="I243" s="12">
        <v>2.1</v>
      </c>
      <c r="J243" s="398" t="s">
        <v>25</v>
      </c>
      <c r="K243" s="398" t="s">
        <v>25</v>
      </c>
      <c r="L243" s="399">
        <v>44249</v>
      </c>
      <c r="M243" s="398" t="s">
        <v>19</v>
      </c>
      <c r="N243" s="10">
        <v>7314</v>
      </c>
    </row>
    <row r="244" spans="1:14">
      <c r="A244" s="9">
        <v>44246</v>
      </c>
      <c r="B244" s="1">
        <v>13166</v>
      </c>
      <c r="C244" s="929" t="s">
        <v>397</v>
      </c>
      <c r="D244" s="1" t="s">
        <v>22</v>
      </c>
      <c r="E244" s="1" t="s">
        <v>400</v>
      </c>
      <c r="F244" s="2">
        <v>44253</v>
      </c>
      <c r="G244" s="11" t="s">
        <v>399</v>
      </c>
      <c r="H244" s="10">
        <v>5</v>
      </c>
      <c r="I244" s="12">
        <v>2.1</v>
      </c>
      <c r="J244" s="398" t="s">
        <v>25</v>
      </c>
      <c r="K244" s="398" t="s">
        <v>25</v>
      </c>
      <c r="L244" s="399">
        <v>44249</v>
      </c>
      <c r="M244" s="398" t="s">
        <v>19</v>
      </c>
      <c r="N244" s="10">
        <v>7314</v>
      </c>
    </row>
    <row r="245" spans="1:14">
      <c r="A245" s="9">
        <v>44246</v>
      </c>
      <c r="B245" s="1">
        <v>13167</v>
      </c>
      <c r="C245" s="929" t="s">
        <v>188</v>
      </c>
      <c r="D245" s="1" t="s">
        <v>22</v>
      </c>
      <c r="E245" s="1" t="s">
        <v>401</v>
      </c>
      <c r="F245" s="2">
        <v>44253</v>
      </c>
      <c r="G245" s="11" t="s">
        <v>190</v>
      </c>
      <c r="H245" s="10">
        <v>98</v>
      </c>
      <c r="I245" s="12">
        <v>2.1</v>
      </c>
      <c r="J245" s="398" t="s">
        <v>25</v>
      </c>
      <c r="K245" s="398" t="s">
        <v>25</v>
      </c>
      <c r="L245" s="399">
        <v>44249</v>
      </c>
      <c r="M245" s="398" t="s">
        <v>19</v>
      </c>
      <c r="N245" s="10">
        <v>7314</v>
      </c>
    </row>
    <row r="246" spans="1:14">
      <c r="A246" s="9">
        <v>44246</v>
      </c>
      <c r="B246" s="1">
        <v>13168</v>
      </c>
      <c r="C246" s="929" t="s">
        <v>198</v>
      </c>
      <c r="D246" s="1" t="s">
        <v>22</v>
      </c>
      <c r="E246" s="1" t="s">
        <v>402</v>
      </c>
      <c r="F246" s="2">
        <v>44253</v>
      </c>
      <c r="G246" s="11" t="s">
        <v>200</v>
      </c>
      <c r="H246" s="10">
        <v>6</v>
      </c>
      <c r="I246" s="12">
        <v>2.1</v>
      </c>
      <c r="J246" s="398" t="s">
        <v>25</v>
      </c>
      <c r="K246" s="398" t="s">
        <v>25</v>
      </c>
      <c r="L246" s="399">
        <v>44249</v>
      </c>
      <c r="M246" s="398" t="s">
        <v>19</v>
      </c>
      <c r="N246" s="10">
        <v>7314</v>
      </c>
    </row>
    <row r="247" spans="1:14">
      <c r="A247" s="9">
        <v>44246</v>
      </c>
      <c r="B247" s="1">
        <v>13169</v>
      </c>
      <c r="C247" s="929" t="s">
        <v>185</v>
      </c>
      <c r="D247" s="1" t="s">
        <v>22</v>
      </c>
      <c r="E247" s="1" t="s">
        <v>403</v>
      </c>
      <c r="F247" s="2">
        <v>44253</v>
      </c>
      <c r="G247" s="11" t="s">
        <v>187</v>
      </c>
      <c r="H247" s="10">
        <v>18</v>
      </c>
      <c r="I247" s="12">
        <v>2.1</v>
      </c>
      <c r="J247" s="398" t="s">
        <v>25</v>
      </c>
      <c r="K247" s="398" t="s">
        <v>25</v>
      </c>
      <c r="L247" s="399">
        <v>44249</v>
      </c>
      <c r="M247" s="398" t="s">
        <v>19</v>
      </c>
      <c r="N247" s="10">
        <v>7314</v>
      </c>
    </row>
    <row r="248" spans="1:14">
      <c r="A248" s="9">
        <v>44246</v>
      </c>
      <c r="B248" s="1">
        <v>13170</v>
      </c>
      <c r="C248" s="929" t="s">
        <v>53</v>
      </c>
      <c r="D248" s="1" t="s">
        <v>22</v>
      </c>
      <c r="E248" s="1" t="s">
        <v>404</v>
      </c>
      <c r="F248" s="2">
        <v>44253</v>
      </c>
      <c r="G248" s="11" t="s">
        <v>55</v>
      </c>
      <c r="H248" s="10">
        <v>4</v>
      </c>
      <c r="I248" s="12">
        <v>2.1</v>
      </c>
      <c r="J248" s="398" t="s">
        <v>25</v>
      </c>
      <c r="K248" s="398" t="s">
        <v>25</v>
      </c>
      <c r="L248" s="399">
        <v>44249</v>
      </c>
      <c r="M248" s="398" t="s">
        <v>19</v>
      </c>
      <c r="N248" s="10">
        <v>7314</v>
      </c>
    </row>
    <row r="249" spans="1:14">
      <c r="A249" s="9">
        <v>44246</v>
      </c>
      <c r="B249" s="1">
        <v>13171</v>
      </c>
      <c r="C249" s="929" t="s">
        <v>405</v>
      </c>
      <c r="D249" s="1" t="s">
        <v>22</v>
      </c>
      <c r="E249" s="1" t="s">
        <v>404</v>
      </c>
      <c r="F249" s="2">
        <v>44253</v>
      </c>
      <c r="G249" s="11" t="s">
        <v>406</v>
      </c>
      <c r="H249" s="10">
        <v>4</v>
      </c>
      <c r="I249" s="12">
        <v>2.1</v>
      </c>
      <c r="J249" s="398" t="s">
        <v>25</v>
      </c>
      <c r="K249" s="398" t="s">
        <v>25</v>
      </c>
      <c r="L249" s="399">
        <v>44249</v>
      </c>
      <c r="M249" s="398" t="s">
        <v>19</v>
      </c>
      <c r="N249" s="10">
        <v>7314</v>
      </c>
    </row>
    <row r="250" spans="1:14">
      <c r="A250" s="9">
        <v>44246</v>
      </c>
      <c r="B250" s="1">
        <v>13172</v>
      </c>
      <c r="C250" s="929" t="s">
        <v>407</v>
      </c>
      <c r="D250" s="1" t="s">
        <v>22</v>
      </c>
      <c r="E250" s="1" t="s">
        <v>408</v>
      </c>
      <c r="F250" s="2">
        <v>44253</v>
      </c>
      <c r="G250" s="11" t="s">
        <v>409</v>
      </c>
      <c r="H250" s="10">
        <v>3</v>
      </c>
      <c r="I250" s="12">
        <v>2.1</v>
      </c>
      <c r="J250" s="398" t="s">
        <v>25</v>
      </c>
      <c r="K250" s="398" t="s">
        <v>25</v>
      </c>
      <c r="L250" s="399">
        <v>44249</v>
      </c>
      <c r="M250" s="398" t="s">
        <v>19</v>
      </c>
      <c r="N250" s="10">
        <v>7314</v>
      </c>
    </row>
    <row r="251" spans="1:14">
      <c r="A251" s="9">
        <v>44246</v>
      </c>
      <c r="B251" s="1">
        <v>13173</v>
      </c>
      <c r="C251" s="929" t="s">
        <v>154</v>
      </c>
      <c r="D251" s="1" t="s">
        <v>22</v>
      </c>
      <c r="E251" s="1" t="s">
        <v>410</v>
      </c>
      <c r="F251" s="2">
        <v>44253</v>
      </c>
      <c r="G251" s="11" t="s">
        <v>155</v>
      </c>
      <c r="H251" s="10">
        <v>6</v>
      </c>
      <c r="I251" s="12">
        <v>2.1</v>
      </c>
      <c r="J251" s="398" t="s">
        <v>25</v>
      </c>
      <c r="K251" s="398" t="s">
        <v>25</v>
      </c>
      <c r="L251" s="399">
        <v>44249</v>
      </c>
      <c r="M251" s="398" t="s">
        <v>19</v>
      </c>
      <c r="N251" s="10">
        <v>7314</v>
      </c>
    </row>
    <row r="252" spans="1:14">
      <c r="A252" s="9">
        <v>44246</v>
      </c>
      <c r="B252" s="1">
        <v>13174</v>
      </c>
      <c r="C252" s="929" t="s">
        <v>380</v>
      </c>
      <c r="D252" s="1" t="s">
        <v>22</v>
      </c>
      <c r="E252" s="1" t="s">
        <v>411</v>
      </c>
      <c r="F252" s="2">
        <v>44253</v>
      </c>
      <c r="G252" s="11" t="s">
        <v>382</v>
      </c>
      <c r="H252" s="10">
        <v>127</v>
      </c>
      <c r="I252" s="12">
        <v>2.1</v>
      </c>
      <c r="J252" s="398" t="s">
        <v>25</v>
      </c>
      <c r="K252" s="398" t="s">
        <v>25</v>
      </c>
      <c r="L252" s="399">
        <v>44249</v>
      </c>
      <c r="M252" s="398" t="s">
        <v>19</v>
      </c>
      <c r="N252" s="10">
        <v>7314</v>
      </c>
    </row>
    <row r="253" spans="1:14">
      <c r="A253" s="9">
        <v>44246</v>
      </c>
      <c r="B253" s="1">
        <v>13175</v>
      </c>
      <c r="C253" s="929" t="s">
        <v>53</v>
      </c>
      <c r="D253" s="1" t="s">
        <v>22</v>
      </c>
      <c r="E253" s="1" t="s">
        <v>411</v>
      </c>
      <c r="F253" s="2">
        <v>44253</v>
      </c>
      <c r="G253" s="11" t="s">
        <v>55</v>
      </c>
      <c r="H253" s="10">
        <v>127</v>
      </c>
      <c r="I253" s="12">
        <v>2.1</v>
      </c>
      <c r="J253" s="398" t="s">
        <v>25</v>
      </c>
      <c r="K253" s="398" t="s">
        <v>25</v>
      </c>
      <c r="L253" s="399">
        <v>44249</v>
      </c>
      <c r="M253" s="398" t="s">
        <v>19</v>
      </c>
      <c r="N253" s="10">
        <v>7314</v>
      </c>
    </row>
    <row r="254" spans="1:14">
      <c r="A254" s="9">
        <v>44246</v>
      </c>
      <c r="B254" s="1">
        <v>13176</v>
      </c>
      <c r="C254" s="929" t="s">
        <v>412</v>
      </c>
      <c r="D254" s="1" t="s">
        <v>22</v>
      </c>
      <c r="E254" s="1" t="s">
        <v>413</v>
      </c>
      <c r="F254" s="2">
        <v>44253</v>
      </c>
      <c r="G254" s="11" t="s">
        <v>414</v>
      </c>
      <c r="H254" s="10">
        <v>43</v>
      </c>
      <c r="I254" s="12">
        <v>2.1</v>
      </c>
      <c r="J254" s="398" t="s">
        <v>25</v>
      </c>
      <c r="K254" s="398" t="s">
        <v>25</v>
      </c>
      <c r="L254" s="399">
        <v>44250</v>
      </c>
      <c r="M254" s="398" t="s">
        <v>19</v>
      </c>
      <c r="N254" s="10">
        <v>7314</v>
      </c>
    </row>
    <row r="255" spans="1:14">
      <c r="A255" s="9">
        <v>44246</v>
      </c>
      <c r="B255" s="1">
        <v>13177</v>
      </c>
      <c r="C255" s="929" t="s">
        <v>53</v>
      </c>
      <c r="D255" s="1" t="s">
        <v>22</v>
      </c>
      <c r="E255" s="1" t="s">
        <v>415</v>
      </c>
      <c r="F255" s="2">
        <v>44253</v>
      </c>
      <c r="G255" s="11" t="s">
        <v>55</v>
      </c>
      <c r="H255" s="10">
        <v>16</v>
      </c>
      <c r="I255" s="12">
        <v>2.1</v>
      </c>
      <c r="J255" s="398" t="s">
        <v>25</v>
      </c>
      <c r="K255" s="398" t="s">
        <v>25</v>
      </c>
      <c r="L255" s="399">
        <v>44250</v>
      </c>
      <c r="M255" s="398" t="s">
        <v>19</v>
      </c>
      <c r="N255" s="10">
        <v>7314</v>
      </c>
    </row>
    <row r="256" spans="1:14">
      <c r="A256" s="9">
        <v>44246</v>
      </c>
      <c r="B256" s="1">
        <v>13178</v>
      </c>
      <c r="C256" s="929" t="s">
        <v>341</v>
      </c>
      <c r="D256" s="1" t="s">
        <v>22</v>
      </c>
      <c r="E256" s="1" t="s">
        <v>416</v>
      </c>
      <c r="F256" s="2">
        <v>44253</v>
      </c>
      <c r="G256" s="11" t="s">
        <v>343</v>
      </c>
      <c r="H256" s="10">
        <v>4</v>
      </c>
      <c r="I256" s="12">
        <v>2.1</v>
      </c>
      <c r="J256" s="398" t="s">
        <v>25</v>
      </c>
      <c r="K256" s="398" t="s">
        <v>25</v>
      </c>
      <c r="L256" s="399">
        <v>44250</v>
      </c>
      <c r="M256" s="398" t="s">
        <v>19</v>
      </c>
      <c r="N256" s="10">
        <v>7314</v>
      </c>
    </row>
    <row r="257" spans="1:14">
      <c r="A257" s="9">
        <v>44246</v>
      </c>
      <c r="B257" s="1">
        <v>13179</v>
      </c>
      <c r="C257" s="929" t="s">
        <v>316</v>
      </c>
      <c r="D257" s="1" t="s">
        <v>22</v>
      </c>
      <c r="E257" s="1" t="s">
        <v>417</v>
      </c>
      <c r="F257" s="2">
        <v>44253</v>
      </c>
      <c r="G257" s="11" t="s">
        <v>318</v>
      </c>
      <c r="H257" s="10">
        <v>3</v>
      </c>
      <c r="I257" s="12">
        <v>2.1</v>
      </c>
      <c r="J257" s="398" t="s">
        <v>25</v>
      </c>
      <c r="K257" s="398" t="s">
        <v>25</v>
      </c>
      <c r="L257" s="399">
        <v>44250</v>
      </c>
      <c r="M257" s="398" t="s">
        <v>19</v>
      </c>
      <c r="N257" s="10">
        <v>7314</v>
      </c>
    </row>
    <row r="258" spans="1:14">
      <c r="A258" s="9">
        <v>44246</v>
      </c>
      <c r="B258" s="1">
        <v>13180</v>
      </c>
      <c r="C258" s="929" t="s">
        <v>147</v>
      </c>
      <c r="D258" s="1" t="s">
        <v>22</v>
      </c>
      <c r="E258" s="1" t="s">
        <v>418</v>
      </c>
      <c r="F258" s="2">
        <v>44253</v>
      </c>
      <c r="G258" s="11" t="s">
        <v>149</v>
      </c>
      <c r="H258" s="10">
        <v>10</v>
      </c>
      <c r="I258" s="12">
        <v>2.1</v>
      </c>
      <c r="J258" s="398" t="s">
        <v>25</v>
      </c>
      <c r="K258" s="398" t="s">
        <v>25</v>
      </c>
      <c r="L258" s="399">
        <v>44250</v>
      </c>
      <c r="M258" s="398" t="s">
        <v>19</v>
      </c>
      <c r="N258" s="10">
        <v>7314</v>
      </c>
    </row>
    <row r="259" spans="1:14">
      <c r="A259" s="9">
        <v>44246</v>
      </c>
      <c r="B259" s="1">
        <v>13181</v>
      </c>
      <c r="C259" s="929" t="s">
        <v>220</v>
      </c>
      <c r="D259" s="1" t="s">
        <v>22</v>
      </c>
      <c r="E259" s="1" t="s">
        <v>419</v>
      </c>
      <c r="F259" s="2">
        <v>44253</v>
      </c>
      <c r="G259" s="11" t="s">
        <v>222</v>
      </c>
      <c r="H259" s="10">
        <v>16</v>
      </c>
      <c r="I259" s="12">
        <v>2.1</v>
      </c>
      <c r="J259" s="398" t="s">
        <v>25</v>
      </c>
      <c r="K259" s="398" t="s">
        <v>25</v>
      </c>
      <c r="L259" s="399">
        <v>44250</v>
      </c>
      <c r="M259" s="398" t="s">
        <v>19</v>
      </c>
      <c r="N259" s="10">
        <v>7314</v>
      </c>
    </row>
    <row r="260" spans="1:14">
      <c r="A260" s="9">
        <v>44246</v>
      </c>
      <c r="B260" s="1">
        <v>13182</v>
      </c>
      <c r="C260" s="929" t="s">
        <v>420</v>
      </c>
      <c r="D260" s="1" t="s">
        <v>22</v>
      </c>
      <c r="E260" s="1" t="s">
        <v>421</v>
      </c>
      <c r="F260" s="2">
        <v>44253</v>
      </c>
      <c r="G260" s="11" t="s">
        <v>422</v>
      </c>
      <c r="H260" s="10">
        <v>99</v>
      </c>
      <c r="I260" s="12">
        <v>2.1</v>
      </c>
      <c r="J260" s="398" t="s">
        <v>25</v>
      </c>
      <c r="K260" s="398" t="s">
        <v>25</v>
      </c>
      <c r="L260" s="399">
        <v>44250</v>
      </c>
      <c r="M260" s="398" t="s">
        <v>19</v>
      </c>
      <c r="N260" s="10">
        <v>7314</v>
      </c>
    </row>
    <row r="261" spans="1:14">
      <c r="A261" s="9">
        <v>44246</v>
      </c>
      <c r="B261" s="1">
        <v>13183</v>
      </c>
      <c r="C261" s="929" t="s">
        <v>423</v>
      </c>
      <c r="D261" s="1" t="s">
        <v>22</v>
      </c>
      <c r="E261" s="1" t="s">
        <v>1</v>
      </c>
      <c r="F261" s="2">
        <v>44253</v>
      </c>
      <c r="G261" s="11" t="s">
        <v>424</v>
      </c>
      <c r="H261" s="10">
        <v>1</v>
      </c>
      <c r="I261" s="12">
        <v>3</v>
      </c>
      <c r="J261" s="398" t="s">
        <v>25</v>
      </c>
      <c r="K261" s="398" t="s">
        <v>25</v>
      </c>
      <c r="L261" s="399">
        <v>44250</v>
      </c>
      <c r="M261" s="398" t="s">
        <v>19</v>
      </c>
      <c r="N261" s="10">
        <v>7314</v>
      </c>
    </row>
    <row r="262" spans="1:14">
      <c r="A262" s="9">
        <v>44246</v>
      </c>
      <c r="B262" s="1">
        <v>13184</v>
      </c>
      <c r="C262" s="929" t="s">
        <v>425</v>
      </c>
      <c r="D262" s="1" t="s">
        <v>22</v>
      </c>
      <c r="E262" s="1" t="s">
        <v>426</v>
      </c>
      <c r="F262" s="2">
        <v>44253</v>
      </c>
      <c r="G262" s="11" t="s">
        <v>427</v>
      </c>
      <c r="H262" s="10">
        <v>40</v>
      </c>
      <c r="I262" s="12">
        <v>2.1</v>
      </c>
      <c r="J262" s="398" t="s">
        <v>25</v>
      </c>
      <c r="K262" s="398" t="s">
        <v>25</v>
      </c>
      <c r="L262" s="399">
        <v>44250</v>
      </c>
      <c r="M262" s="398" t="s">
        <v>19</v>
      </c>
      <c r="N262" s="10">
        <v>7314</v>
      </c>
    </row>
    <row r="263" spans="1:14">
      <c r="A263" s="9">
        <v>44246</v>
      </c>
      <c r="B263" s="1">
        <v>13185</v>
      </c>
      <c r="C263" s="929" t="s">
        <v>428</v>
      </c>
      <c r="D263" s="1" t="s">
        <v>22</v>
      </c>
      <c r="E263" s="1" t="s">
        <v>429</v>
      </c>
      <c r="F263" s="2">
        <v>44253</v>
      </c>
      <c r="G263" s="11" t="s">
        <v>430</v>
      </c>
      <c r="H263" s="10">
        <v>31</v>
      </c>
      <c r="I263" s="12">
        <v>2.1</v>
      </c>
      <c r="J263" s="398" t="s">
        <v>25</v>
      </c>
      <c r="K263" s="398" t="s">
        <v>25</v>
      </c>
      <c r="L263" s="399">
        <v>44250</v>
      </c>
      <c r="M263" s="398" t="s">
        <v>19</v>
      </c>
      <c r="N263" s="10">
        <v>7314</v>
      </c>
    </row>
    <row r="264" spans="1:14">
      <c r="A264" s="9">
        <v>44246</v>
      </c>
      <c r="B264" s="1">
        <v>13186</v>
      </c>
      <c r="C264" s="929" t="s">
        <v>412</v>
      </c>
      <c r="D264" s="1" t="s">
        <v>22</v>
      </c>
      <c r="E264" s="1" t="s">
        <v>431</v>
      </c>
      <c r="F264" s="2">
        <v>44253</v>
      </c>
      <c r="G264" s="11" t="s">
        <v>414</v>
      </c>
      <c r="H264" s="10">
        <v>10</v>
      </c>
      <c r="I264" s="12">
        <v>2.1</v>
      </c>
      <c r="J264" s="398" t="s">
        <v>25</v>
      </c>
      <c r="K264" s="398" t="s">
        <v>25</v>
      </c>
      <c r="L264" s="399">
        <v>44250</v>
      </c>
      <c r="M264" s="398" t="s">
        <v>19</v>
      </c>
      <c r="N264" s="10">
        <v>7314</v>
      </c>
    </row>
    <row r="265" spans="1:14">
      <c r="A265" s="9">
        <v>44246</v>
      </c>
      <c r="B265" s="1">
        <v>13187</v>
      </c>
      <c r="C265" s="929" t="s">
        <v>432</v>
      </c>
      <c r="D265" s="1" t="s">
        <v>22</v>
      </c>
      <c r="E265" s="1" t="s">
        <v>433</v>
      </c>
      <c r="F265" s="2">
        <v>44253</v>
      </c>
      <c r="G265" s="11" t="s">
        <v>434</v>
      </c>
      <c r="H265" s="10">
        <v>31</v>
      </c>
      <c r="I265" s="12">
        <v>2.1</v>
      </c>
      <c r="J265" s="398" t="s">
        <v>25</v>
      </c>
      <c r="K265" s="398" t="s">
        <v>25</v>
      </c>
      <c r="L265" s="399">
        <v>44250</v>
      </c>
      <c r="M265" s="398" t="s">
        <v>19</v>
      </c>
      <c r="N265" s="10">
        <v>7314</v>
      </c>
    </row>
    <row r="266" spans="1:14">
      <c r="A266" s="9">
        <v>44246</v>
      </c>
      <c r="B266" s="1">
        <v>13188</v>
      </c>
      <c r="C266" s="929" t="s">
        <v>435</v>
      </c>
      <c r="D266" s="1" t="s">
        <v>22</v>
      </c>
      <c r="E266" s="1" t="s">
        <v>433</v>
      </c>
      <c r="F266" s="2">
        <v>44253</v>
      </c>
      <c r="G266" s="11" t="s">
        <v>436</v>
      </c>
      <c r="H266" s="10">
        <v>11</v>
      </c>
      <c r="I266" s="12">
        <v>2.1</v>
      </c>
      <c r="J266" s="398" t="s">
        <v>25</v>
      </c>
      <c r="K266" s="398" t="s">
        <v>25</v>
      </c>
      <c r="L266" s="399">
        <v>44250</v>
      </c>
      <c r="M266" s="398" t="s">
        <v>19</v>
      </c>
      <c r="N266" s="10">
        <v>7314</v>
      </c>
    </row>
    <row r="267" spans="1:14">
      <c r="A267" s="9">
        <v>44246</v>
      </c>
      <c r="B267" s="1">
        <v>13189</v>
      </c>
      <c r="C267" s="929" t="s">
        <v>37</v>
      </c>
      <c r="D267" s="1" t="s">
        <v>22</v>
      </c>
      <c r="E267" s="1" t="s">
        <v>433</v>
      </c>
      <c r="F267" s="2">
        <v>44253</v>
      </c>
      <c r="G267" s="11" t="s">
        <v>38</v>
      </c>
      <c r="H267" s="10">
        <v>11</v>
      </c>
      <c r="I267" s="12">
        <v>2.1</v>
      </c>
      <c r="J267" s="398" t="s">
        <v>25</v>
      </c>
      <c r="K267" s="398" t="s">
        <v>25</v>
      </c>
      <c r="L267" s="399">
        <v>44250</v>
      </c>
      <c r="M267" s="398" t="s">
        <v>19</v>
      </c>
      <c r="N267" s="10">
        <v>7314</v>
      </c>
    </row>
    <row r="268" spans="1:14">
      <c r="A268" s="9">
        <v>44246</v>
      </c>
      <c r="B268" s="1">
        <v>13190</v>
      </c>
      <c r="C268" s="929" t="s">
        <v>262</v>
      </c>
      <c r="D268" s="1" t="s">
        <v>22</v>
      </c>
      <c r="E268" s="1" t="s">
        <v>437</v>
      </c>
      <c r="F268" s="2">
        <v>44253</v>
      </c>
      <c r="G268" s="11" t="s">
        <v>264</v>
      </c>
      <c r="H268" s="10">
        <v>17</v>
      </c>
      <c r="I268" s="12">
        <v>2.1</v>
      </c>
      <c r="J268" s="398" t="s">
        <v>25</v>
      </c>
      <c r="K268" s="398" t="s">
        <v>25</v>
      </c>
      <c r="L268" s="399">
        <v>44250</v>
      </c>
      <c r="M268" s="398" t="s">
        <v>19</v>
      </c>
      <c r="N268" s="10">
        <v>7314</v>
      </c>
    </row>
    <row r="269" spans="1:14">
      <c r="A269" s="9">
        <v>44246</v>
      </c>
      <c r="B269" s="1">
        <v>13191</v>
      </c>
      <c r="C269" s="929" t="s">
        <v>265</v>
      </c>
      <c r="D269" s="1" t="s">
        <v>22</v>
      </c>
      <c r="E269" s="1" t="s">
        <v>437</v>
      </c>
      <c r="F269" s="2">
        <v>44253</v>
      </c>
      <c r="G269" s="11" t="s">
        <v>266</v>
      </c>
      <c r="H269" s="10">
        <v>17</v>
      </c>
      <c r="I269" s="12">
        <v>2.1</v>
      </c>
      <c r="J269" s="398" t="s">
        <v>25</v>
      </c>
      <c r="K269" s="398" t="s">
        <v>25</v>
      </c>
      <c r="L269" s="399">
        <v>44250</v>
      </c>
      <c r="M269" s="398" t="s">
        <v>19</v>
      </c>
      <c r="N269" s="10">
        <v>7314</v>
      </c>
    </row>
    <row r="270" spans="1:14">
      <c r="A270" s="9">
        <v>44246</v>
      </c>
      <c r="B270" s="1">
        <v>13192</v>
      </c>
      <c r="C270" s="929" t="s">
        <v>262</v>
      </c>
      <c r="D270" s="1" t="s">
        <v>22</v>
      </c>
      <c r="E270" s="1" t="s">
        <v>438</v>
      </c>
      <c r="F270" s="2">
        <v>44253</v>
      </c>
      <c r="G270" s="11" t="s">
        <v>264</v>
      </c>
      <c r="H270" s="10">
        <v>16</v>
      </c>
      <c r="I270" s="12">
        <v>2.1</v>
      </c>
      <c r="J270" s="398" t="s">
        <v>25</v>
      </c>
      <c r="K270" s="398" t="s">
        <v>25</v>
      </c>
      <c r="L270" s="399">
        <v>44250</v>
      </c>
      <c r="M270" s="398" t="s">
        <v>19</v>
      </c>
      <c r="N270" s="10">
        <v>7314</v>
      </c>
    </row>
    <row r="271" spans="1:14">
      <c r="A271" s="9">
        <v>44246</v>
      </c>
      <c r="B271" s="1">
        <v>13193</v>
      </c>
      <c r="C271" s="929" t="s">
        <v>265</v>
      </c>
      <c r="D271" s="1" t="s">
        <v>22</v>
      </c>
      <c r="E271" s="1" t="s">
        <v>438</v>
      </c>
      <c r="F271" s="2">
        <v>44253</v>
      </c>
      <c r="G271" s="11" t="s">
        <v>266</v>
      </c>
      <c r="H271" s="10">
        <v>16</v>
      </c>
      <c r="I271" s="12">
        <v>2.1</v>
      </c>
      <c r="J271" s="398" t="s">
        <v>25</v>
      </c>
      <c r="K271" s="398" t="s">
        <v>25</v>
      </c>
      <c r="L271" s="399">
        <v>44250</v>
      </c>
      <c r="M271" s="398" t="s">
        <v>19</v>
      </c>
      <c r="N271" s="10">
        <v>7314</v>
      </c>
    </row>
    <row r="272" spans="1:14">
      <c r="A272" s="9">
        <v>44246</v>
      </c>
      <c r="B272" s="1">
        <v>13194</v>
      </c>
      <c r="C272" s="929" t="s">
        <v>390</v>
      </c>
      <c r="D272" s="1" t="s">
        <v>22</v>
      </c>
      <c r="E272" s="1" t="s">
        <v>439</v>
      </c>
      <c r="F272" s="2">
        <v>44253</v>
      </c>
      <c r="G272" s="11" t="s">
        <v>392</v>
      </c>
      <c r="H272" s="10">
        <v>52</v>
      </c>
      <c r="I272" s="12">
        <v>2.1</v>
      </c>
      <c r="J272" s="398" t="s">
        <v>25</v>
      </c>
      <c r="K272" s="398" t="s">
        <v>25</v>
      </c>
      <c r="L272" s="399">
        <v>44250</v>
      </c>
      <c r="M272" s="398" t="s">
        <v>19</v>
      </c>
      <c r="N272" s="10">
        <v>7314</v>
      </c>
    </row>
    <row r="273" spans="1:14">
      <c r="A273" s="9">
        <v>44250</v>
      </c>
      <c r="B273" s="1">
        <v>13195</v>
      </c>
      <c r="C273" s="929" t="s">
        <v>198</v>
      </c>
      <c r="D273" s="1" t="s">
        <v>22</v>
      </c>
      <c r="E273" s="1" t="s">
        <v>440</v>
      </c>
      <c r="F273" s="2">
        <v>44253</v>
      </c>
      <c r="G273" s="11" t="s">
        <v>200</v>
      </c>
      <c r="H273" s="10">
        <v>4</v>
      </c>
      <c r="I273" s="12">
        <v>2.1</v>
      </c>
      <c r="J273" s="398" t="s">
        <v>25</v>
      </c>
      <c r="K273" s="398" t="s">
        <v>25</v>
      </c>
      <c r="L273" s="399">
        <v>44251</v>
      </c>
      <c r="M273" s="398" t="s">
        <v>19</v>
      </c>
      <c r="N273" s="10">
        <v>7314</v>
      </c>
    </row>
    <row r="274" spans="1:14">
      <c r="A274" s="9">
        <v>44250</v>
      </c>
      <c r="B274" s="1">
        <v>13196</v>
      </c>
      <c r="C274" s="929" t="s">
        <v>435</v>
      </c>
      <c r="D274" s="1" t="s">
        <v>22</v>
      </c>
      <c r="E274" s="1" t="s">
        <v>441</v>
      </c>
      <c r="F274" s="2">
        <v>44253</v>
      </c>
      <c r="G274" s="11" t="s">
        <v>436</v>
      </c>
      <c r="H274" s="10">
        <v>1</v>
      </c>
      <c r="I274" s="12">
        <v>2.1</v>
      </c>
      <c r="J274" s="398" t="s">
        <v>25</v>
      </c>
      <c r="K274" s="398" t="s">
        <v>25</v>
      </c>
      <c r="L274" s="399">
        <v>44251</v>
      </c>
      <c r="M274" s="398" t="s">
        <v>19</v>
      </c>
      <c r="N274" s="10">
        <v>7314</v>
      </c>
    </row>
    <row r="275" spans="1:14">
      <c r="A275" s="9">
        <v>44250</v>
      </c>
      <c r="B275" s="1">
        <v>13197</v>
      </c>
      <c r="C275" s="929" t="s">
        <v>37</v>
      </c>
      <c r="D275" s="1" t="s">
        <v>22</v>
      </c>
      <c r="E275" s="1" t="s">
        <v>441</v>
      </c>
      <c r="F275" s="2">
        <v>44253</v>
      </c>
      <c r="G275" s="11" t="s">
        <v>38</v>
      </c>
      <c r="H275" s="10">
        <v>1</v>
      </c>
      <c r="I275" s="12">
        <v>2.1</v>
      </c>
      <c r="J275" s="398" t="s">
        <v>25</v>
      </c>
      <c r="K275" s="398" t="s">
        <v>25</v>
      </c>
      <c r="L275" s="399">
        <v>44251</v>
      </c>
      <c r="M275" s="398" t="s">
        <v>19</v>
      </c>
      <c r="N275" s="10">
        <v>7314</v>
      </c>
    </row>
    <row r="276" spans="1:14">
      <c r="A276" s="9">
        <v>44250</v>
      </c>
      <c r="B276" s="1">
        <v>13198</v>
      </c>
      <c r="C276" s="929" t="s">
        <v>442</v>
      </c>
      <c r="D276" s="1" t="s">
        <v>22</v>
      </c>
      <c r="E276" s="1" t="s">
        <v>443</v>
      </c>
      <c r="F276" s="2">
        <v>44253</v>
      </c>
      <c r="G276" s="11" t="s">
        <v>444</v>
      </c>
      <c r="H276" s="10">
        <v>24</v>
      </c>
      <c r="I276" s="12">
        <v>2.1</v>
      </c>
      <c r="J276" s="398" t="s">
        <v>25</v>
      </c>
      <c r="K276" s="398" t="s">
        <v>25</v>
      </c>
      <c r="L276" s="399">
        <v>44251</v>
      </c>
      <c r="M276" s="398" t="s">
        <v>19</v>
      </c>
      <c r="N276" s="10">
        <v>7314</v>
      </c>
    </row>
    <row r="277" spans="1:14">
      <c r="A277" s="9">
        <v>44250</v>
      </c>
      <c r="B277" s="1">
        <v>13199</v>
      </c>
      <c r="C277" s="929" t="s">
        <v>445</v>
      </c>
      <c r="D277" s="1" t="s">
        <v>22</v>
      </c>
      <c r="E277" s="1" t="s">
        <v>446</v>
      </c>
      <c r="F277" s="2">
        <v>44253</v>
      </c>
      <c r="G277" s="11" t="s">
        <v>447</v>
      </c>
      <c r="H277" s="10">
        <v>104</v>
      </c>
      <c r="I277" s="12">
        <v>2.1</v>
      </c>
      <c r="J277" s="398" t="s">
        <v>25</v>
      </c>
      <c r="K277" s="398" t="s">
        <v>25</v>
      </c>
      <c r="L277" s="399">
        <v>44251</v>
      </c>
      <c r="M277" s="398" t="s">
        <v>19</v>
      </c>
      <c r="N277" s="10">
        <v>7314</v>
      </c>
    </row>
    <row r="278" spans="1:14">
      <c r="A278" s="9">
        <v>44250</v>
      </c>
      <c r="B278" s="1">
        <v>13200</v>
      </c>
      <c r="C278" s="929" t="s">
        <v>435</v>
      </c>
      <c r="D278" s="1" t="s">
        <v>22</v>
      </c>
      <c r="E278" s="1" t="s">
        <v>448</v>
      </c>
      <c r="F278" s="2">
        <v>44253</v>
      </c>
      <c r="G278" s="11" t="s">
        <v>436</v>
      </c>
      <c r="H278" s="10">
        <v>11</v>
      </c>
      <c r="I278" s="12">
        <v>2.1</v>
      </c>
      <c r="J278" s="398" t="s">
        <v>25</v>
      </c>
      <c r="K278" s="398" t="s">
        <v>25</v>
      </c>
      <c r="L278" s="399">
        <v>44251</v>
      </c>
      <c r="M278" s="398" t="s">
        <v>19</v>
      </c>
      <c r="N278" s="10">
        <v>7314</v>
      </c>
    </row>
    <row r="279" spans="1:14">
      <c r="A279" s="9">
        <v>44250</v>
      </c>
      <c r="B279" s="1">
        <v>13201</v>
      </c>
      <c r="C279" s="929" t="s">
        <v>37</v>
      </c>
      <c r="D279" s="1" t="s">
        <v>22</v>
      </c>
      <c r="E279" s="1" t="s">
        <v>448</v>
      </c>
      <c r="F279" s="2">
        <v>44253</v>
      </c>
      <c r="G279" s="11" t="s">
        <v>38</v>
      </c>
      <c r="H279" s="10">
        <v>11</v>
      </c>
      <c r="I279" s="12">
        <v>2.1</v>
      </c>
      <c r="J279" s="398" t="s">
        <v>25</v>
      </c>
      <c r="K279" s="398" t="s">
        <v>25</v>
      </c>
      <c r="L279" s="399">
        <v>44251</v>
      </c>
      <c r="M279" s="398" t="s">
        <v>19</v>
      </c>
      <c r="N279" s="10">
        <v>7314</v>
      </c>
    </row>
    <row r="280" spans="1:14">
      <c r="A280" s="9">
        <v>44250</v>
      </c>
      <c r="B280" s="1">
        <v>13202</v>
      </c>
      <c r="C280" s="929" t="s">
        <v>432</v>
      </c>
      <c r="D280" s="1" t="s">
        <v>22</v>
      </c>
      <c r="E280" s="1" t="s">
        <v>448</v>
      </c>
      <c r="F280" s="2">
        <v>44253</v>
      </c>
      <c r="G280" s="11" t="s">
        <v>434</v>
      </c>
      <c r="H280" s="10">
        <v>3</v>
      </c>
      <c r="I280" s="12">
        <v>2.1</v>
      </c>
      <c r="J280" s="398" t="s">
        <v>25</v>
      </c>
      <c r="K280" s="398" t="s">
        <v>25</v>
      </c>
      <c r="L280" s="399">
        <v>44251</v>
      </c>
      <c r="M280" s="398" t="s">
        <v>19</v>
      </c>
      <c r="N280" s="10">
        <v>7314</v>
      </c>
    </row>
    <row r="281" spans="1:14">
      <c r="A281" s="9">
        <v>44250</v>
      </c>
      <c r="B281" s="1">
        <v>13203</v>
      </c>
      <c r="C281" s="929" t="s">
        <v>449</v>
      </c>
      <c r="D281" s="1" t="s">
        <v>22</v>
      </c>
      <c r="E281" s="1" t="s">
        <v>1</v>
      </c>
      <c r="F281" s="2">
        <v>44253</v>
      </c>
      <c r="G281" s="11" t="s">
        <v>424</v>
      </c>
      <c r="H281" s="10">
        <v>1</v>
      </c>
      <c r="I281" s="12">
        <v>3</v>
      </c>
      <c r="J281" s="398" t="s">
        <v>25</v>
      </c>
      <c r="K281" s="398" t="s">
        <v>25</v>
      </c>
      <c r="L281" s="399">
        <v>44251</v>
      </c>
      <c r="M281" s="398" t="s">
        <v>19</v>
      </c>
      <c r="N281" s="10">
        <v>7314</v>
      </c>
    </row>
    <row r="282" spans="1:14">
      <c r="A282" s="9">
        <v>44250</v>
      </c>
      <c r="B282" s="1">
        <v>13204</v>
      </c>
      <c r="C282" s="929" t="s">
        <v>91</v>
      </c>
      <c r="D282" s="1" t="s">
        <v>22</v>
      </c>
      <c r="E282" s="1" t="s">
        <v>450</v>
      </c>
      <c r="F282" s="2">
        <v>44253</v>
      </c>
      <c r="G282" s="11" t="s">
        <v>93</v>
      </c>
      <c r="H282" s="10">
        <v>14</v>
      </c>
      <c r="I282" s="12">
        <v>2.1</v>
      </c>
      <c r="J282" s="398" t="s">
        <v>25</v>
      </c>
      <c r="K282" s="398" t="s">
        <v>25</v>
      </c>
      <c r="L282" s="399">
        <v>44252</v>
      </c>
      <c r="M282" s="398" t="s">
        <v>19</v>
      </c>
      <c r="N282" s="10">
        <v>7314</v>
      </c>
    </row>
    <row r="283" spans="1:14">
      <c r="A283" s="9">
        <v>44250</v>
      </c>
      <c r="B283" s="1">
        <v>13205</v>
      </c>
      <c r="C283" s="929" t="s">
        <v>451</v>
      </c>
      <c r="D283" s="1" t="s">
        <v>22</v>
      </c>
      <c r="E283" s="1" t="s">
        <v>452</v>
      </c>
      <c r="F283" s="2">
        <v>44253</v>
      </c>
      <c r="G283" s="11" t="s">
        <v>453</v>
      </c>
      <c r="H283" s="10">
        <v>45</v>
      </c>
      <c r="I283" s="12">
        <v>2.1</v>
      </c>
      <c r="J283" s="398" t="s">
        <v>25</v>
      </c>
      <c r="K283" s="398" t="s">
        <v>25</v>
      </c>
      <c r="L283" s="399">
        <v>44252</v>
      </c>
      <c r="M283" s="398" t="s">
        <v>19</v>
      </c>
      <c r="N283" s="10">
        <v>7314</v>
      </c>
    </row>
    <row r="284" spans="1:14">
      <c r="A284" s="9">
        <v>44250</v>
      </c>
      <c r="B284" s="1">
        <v>13206</v>
      </c>
      <c r="C284" s="929" t="s">
        <v>53</v>
      </c>
      <c r="D284" s="1" t="s">
        <v>22</v>
      </c>
      <c r="E284" s="1" t="s">
        <v>454</v>
      </c>
      <c r="F284" s="2">
        <v>44253</v>
      </c>
      <c r="G284" s="11" t="s">
        <v>55</v>
      </c>
      <c r="H284" s="10">
        <v>1</v>
      </c>
      <c r="I284" s="12">
        <v>2.1</v>
      </c>
      <c r="J284" s="398" t="s">
        <v>25</v>
      </c>
      <c r="K284" s="398" t="s">
        <v>25</v>
      </c>
      <c r="L284" s="399">
        <v>44252</v>
      </c>
      <c r="M284" s="398" t="s">
        <v>19</v>
      </c>
      <c r="N284" s="10">
        <v>7314</v>
      </c>
    </row>
    <row r="285" spans="1:14">
      <c r="A285" s="9">
        <v>44250</v>
      </c>
      <c r="B285" s="1">
        <v>13207</v>
      </c>
      <c r="C285" s="929" t="s">
        <v>455</v>
      </c>
      <c r="D285" s="1" t="s">
        <v>22</v>
      </c>
      <c r="E285" s="1" t="s">
        <v>456</v>
      </c>
      <c r="F285" s="2">
        <v>44253</v>
      </c>
      <c r="G285" s="11" t="s">
        <v>457</v>
      </c>
      <c r="H285" s="10">
        <v>18</v>
      </c>
      <c r="I285" s="12">
        <v>2.1</v>
      </c>
      <c r="J285" s="398" t="s">
        <v>25</v>
      </c>
      <c r="K285" s="398" t="s">
        <v>25</v>
      </c>
      <c r="L285" s="399">
        <v>44252</v>
      </c>
      <c r="M285" s="398" t="s">
        <v>19</v>
      </c>
      <c r="N285" s="10">
        <v>7314</v>
      </c>
    </row>
    <row r="286" spans="1:14">
      <c r="A286" s="9">
        <v>44250</v>
      </c>
      <c r="B286" s="1">
        <v>13208</v>
      </c>
      <c r="C286" s="929" t="s">
        <v>458</v>
      </c>
      <c r="D286" s="1" t="s">
        <v>22</v>
      </c>
      <c r="E286" s="1" t="s">
        <v>459</v>
      </c>
      <c r="F286" s="2">
        <v>44253</v>
      </c>
      <c r="G286" s="11" t="s">
        <v>460</v>
      </c>
      <c r="H286" s="10">
        <v>3</v>
      </c>
      <c r="I286" s="12">
        <v>2.1</v>
      </c>
      <c r="J286" s="398" t="s">
        <v>25</v>
      </c>
      <c r="K286" s="398" t="s">
        <v>25</v>
      </c>
      <c r="L286" s="399">
        <v>44252</v>
      </c>
      <c r="M286" s="398" t="s">
        <v>19</v>
      </c>
      <c r="N286" s="10">
        <v>7314</v>
      </c>
    </row>
    <row r="287" spans="1:14">
      <c r="A287" s="9">
        <v>44250</v>
      </c>
      <c r="B287" s="1">
        <v>13209</v>
      </c>
      <c r="C287" s="929" t="s">
        <v>158</v>
      </c>
      <c r="D287" s="1" t="s">
        <v>22</v>
      </c>
      <c r="E287" s="1" t="s">
        <v>461</v>
      </c>
      <c r="F287" s="2">
        <v>44253</v>
      </c>
      <c r="G287" s="11" t="s">
        <v>462</v>
      </c>
      <c r="H287" s="10">
        <v>1</v>
      </c>
      <c r="I287" s="12">
        <v>2.1</v>
      </c>
      <c r="J287" s="398" t="s">
        <v>25</v>
      </c>
      <c r="K287" s="398" t="s">
        <v>25</v>
      </c>
      <c r="L287" s="399">
        <v>44252</v>
      </c>
      <c r="M287" s="398" t="s">
        <v>19</v>
      </c>
      <c r="N287" s="10">
        <v>7314</v>
      </c>
    </row>
    <row r="288" spans="1:14">
      <c r="A288" s="9">
        <v>44250</v>
      </c>
      <c r="B288" s="1">
        <v>13210</v>
      </c>
      <c r="C288" s="929" t="s">
        <v>463</v>
      </c>
      <c r="D288" s="1" t="s">
        <v>22</v>
      </c>
      <c r="E288" s="1" t="s">
        <v>464</v>
      </c>
      <c r="F288" s="2">
        <v>44253</v>
      </c>
      <c r="G288" s="11" t="s">
        <v>465</v>
      </c>
      <c r="H288" s="10">
        <v>8</v>
      </c>
      <c r="I288" s="12">
        <v>2.1</v>
      </c>
      <c r="J288" s="398" t="s">
        <v>25</v>
      </c>
      <c r="K288" s="398" t="s">
        <v>25</v>
      </c>
      <c r="L288" s="399">
        <v>44252</v>
      </c>
      <c r="M288" s="398" t="s">
        <v>19</v>
      </c>
      <c r="N288" s="10">
        <v>7314</v>
      </c>
    </row>
    <row r="289" spans="1:15">
      <c r="A289" s="9">
        <v>44250</v>
      </c>
      <c r="B289" s="1">
        <v>13211</v>
      </c>
      <c r="C289" s="929" t="s">
        <v>53</v>
      </c>
      <c r="D289" s="1" t="s">
        <v>22</v>
      </c>
      <c r="E289" s="1" t="s">
        <v>466</v>
      </c>
      <c r="F289" s="2">
        <v>44253</v>
      </c>
      <c r="G289" s="11" t="s">
        <v>55</v>
      </c>
      <c r="H289" s="10">
        <v>256</v>
      </c>
      <c r="I289" s="12">
        <v>2.1</v>
      </c>
      <c r="J289" s="398" t="s">
        <v>25</v>
      </c>
      <c r="K289" s="398" t="s">
        <v>25</v>
      </c>
      <c r="L289" s="399">
        <v>44253</v>
      </c>
      <c r="M289" s="398" t="s">
        <v>19</v>
      </c>
      <c r="N289" s="10">
        <v>7314</v>
      </c>
    </row>
    <row r="290" spans="1:15">
      <c r="A290" s="9">
        <v>44250</v>
      </c>
      <c r="B290" s="1">
        <v>13212</v>
      </c>
      <c r="C290" s="929" t="s">
        <v>467</v>
      </c>
      <c r="D290" s="1" t="s">
        <v>22</v>
      </c>
      <c r="E290" s="1" t="s">
        <v>468</v>
      </c>
      <c r="F290" s="2">
        <v>44253</v>
      </c>
      <c r="G290" s="11" t="s">
        <v>469</v>
      </c>
      <c r="H290" s="10">
        <v>18</v>
      </c>
      <c r="I290" s="12">
        <v>2.1</v>
      </c>
      <c r="J290" s="398" t="s">
        <v>25</v>
      </c>
      <c r="K290" s="398" t="s">
        <v>25</v>
      </c>
      <c r="L290" s="399">
        <v>44253</v>
      </c>
      <c r="M290" s="398" t="s">
        <v>19</v>
      </c>
      <c r="N290" s="10">
        <v>7314</v>
      </c>
    </row>
    <row r="291" spans="1:15">
      <c r="A291" s="9">
        <v>44250</v>
      </c>
      <c r="B291" s="1">
        <v>13213</v>
      </c>
      <c r="C291" s="929" t="s">
        <v>467</v>
      </c>
      <c r="D291" s="1" t="s">
        <v>22</v>
      </c>
      <c r="E291" s="1" t="s">
        <v>470</v>
      </c>
      <c r="F291" s="2">
        <v>44253</v>
      </c>
      <c r="G291" s="11" t="s">
        <v>469</v>
      </c>
      <c r="H291" s="10">
        <v>2</v>
      </c>
      <c r="I291" s="12">
        <v>2.1</v>
      </c>
      <c r="J291" s="398" t="s">
        <v>25</v>
      </c>
      <c r="K291" s="398" t="s">
        <v>25</v>
      </c>
      <c r="L291" s="399">
        <v>44253</v>
      </c>
      <c r="M291" s="398" t="s">
        <v>19</v>
      </c>
      <c r="N291" s="10">
        <v>7314</v>
      </c>
    </row>
    <row r="292" spans="1:15">
      <c r="A292" s="9">
        <v>44250</v>
      </c>
      <c r="B292" s="1">
        <v>13214</v>
      </c>
      <c r="C292" s="929" t="s">
        <v>451</v>
      </c>
      <c r="D292" s="1" t="s">
        <v>22</v>
      </c>
      <c r="E292" s="1" t="s">
        <v>471</v>
      </c>
      <c r="F292" s="2">
        <v>44253</v>
      </c>
      <c r="G292" s="11" t="s">
        <v>453</v>
      </c>
      <c r="H292" s="10">
        <v>4</v>
      </c>
      <c r="I292" s="12">
        <v>2.1</v>
      </c>
      <c r="J292" s="398" t="s">
        <v>25</v>
      </c>
      <c r="K292" s="398" t="s">
        <v>25</v>
      </c>
      <c r="L292" s="399">
        <v>44253</v>
      </c>
      <c r="M292" s="398" t="s">
        <v>19</v>
      </c>
      <c r="N292" s="10">
        <v>7314</v>
      </c>
    </row>
    <row r="293" spans="1:15">
      <c r="A293" s="9">
        <v>44250</v>
      </c>
      <c r="B293" s="1">
        <v>13215</v>
      </c>
      <c r="C293" s="929" t="s">
        <v>37</v>
      </c>
      <c r="D293" s="1" t="s">
        <v>22</v>
      </c>
      <c r="E293" s="1" t="s">
        <v>471</v>
      </c>
      <c r="F293" s="2">
        <v>44253</v>
      </c>
      <c r="G293" s="11" t="s">
        <v>38</v>
      </c>
      <c r="H293" s="10">
        <v>4</v>
      </c>
      <c r="I293" s="12">
        <v>2.1</v>
      </c>
      <c r="J293" s="398" t="s">
        <v>25</v>
      </c>
      <c r="K293" s="398" t="s">
        <v>25</v>
      </c>
      <c r="L293" s="399">
        <v>44253</v>
      </c>
      <c r="M293" s="398" t="s">
        <v>19</v>
      </c>
      <c r="N293" s="10">
        <v>7314</v>
      </c>
    </row>
    <row r="294" spans="1:15">
      <c r="A294" s="9">
        <v>44250</v>
      </c>
      <c r="B294" s="1">
        <v>13216</v>
      </c>
      <c r="C294" s="929" t="s">
        <v>28</v>
      </c>
      <c r="D294" s="1" t="s">
        <v>22</v>
      </c>
      <c r="E294" s="1" t="s">
        <v>472</v>
      </c>
      <c r="F294" s="2">
        <v>44253</v>
      </c>
      <c r="G294" s="11" t="s">
        <v>30</v>
      </c>
      <c r="H294" s="10">
        <v>1</v>
      </c>
      <c r="I294" s="12">
        <v>2.1</v>
      </c>
      <c r="J294" s="398" t="s">
        <v>25</v>
      </c>
      <c r="K294" s="398" t="s">
        <v>25</v>
      </c>
      <c r="L294" s="399">
        <v>44253</v>
      </c>
      <c r="M294" s="398" t="s">
        <v>19</v>
      </c>
      <c r="N294" s="10">
        <v>7314</v>
      </c>
    </row>
    <row r="295" spans="1:15">
      <c r="A295" s="9">
        <v>44250</v>
      </c>
      <c r="B295" s="1">
        <v>13217</v>
      </c>
      <c r="C295" s="929" t="s">
        <v>473</v>
      </c>
      <c r="D295" s="1" t="s">
        <v>22</v>
      </c>
      <c r="E295" s="1" t="s">
        <v>474</v>
      </c>
      <c r="F295" s="2">
        <v>44253</v>
      </c>
      <c r="G295" s="11" t="s">
        <v>475</v>
      </c>
      <c r="H295" s="10">
        <v>18</v>
      </c>
      <c r="I295" s="12">
        <v>2.1</v>
      </c>
      <c r="J295" s="398" t="s">
        <v>25</v>
      </c>
      <c r="K295" s="398" t="s">
        <v>25</v>
      </c>
      <c r="L295" s="399">
        <v>44253</v>
      </c>
      <c r="M295" s="398" t="s">
        <v>19</v>
      </c>
      <c r="N295" s="10">
        <v>7314</v>
      </c>
    </row>
    <row r="296" spans="1:15">
      <c r="A296" s="9">
        <v>44250</v>
      </c>
      <c r="B296" s="1">
        <v>13218</v>
      </c>
      <c r="C296" s="929" t="s">
        <v>37</v>
      </c>
      <c r="D296" s="1" t="s">
        <v>22</v>
      </c>
      <c r="E296" s="1" t="s">
        <v>476</v>
      </c>
      <c r="F296" s="2">
        <v>44253</v>
      </c>
      <c r="G296" s="11" t="s">
        <v>38</v>
      </c>
      <c r="H296" s="10">
        <v>14</v>
      </c>
      <c r="I296" s="12">
        <v>2.1</v>
      </c>
      <c r="J296" s="398" t="s">
        <v>25</v>
      </c>
      <c r="K296" s="398" t="s">
        <v>25</v>
      </c>
      <c r="L296" s="399">
        <v>44253</v>
      </c>
      <c r="M296" s="398" t="s">
        <v>19</v>
      </c>
      <c r="N296" s="10">
        <v>7314</v>
      </c>
    </row>
    <row r="297" spans="1:15">
      <c r="A297" s="9">
        <v>44250</v>
      </c>
      <c r="B297" s="1">
        <v>13219</v>
      </c>
      <c r="C297" s="929" t="s">
        <v>31</v>
      </c>
      <c r="D297" s="1" t="s">
        <v>22</v>
      </c>
      <c r="E297" s="1" t="s">
        <v>476</v>
      </c>
      <c r="F297" s="2">
        <v>44253</v>
      </c>
      <c r="G297" s="11" t="s">
        <v>33</v>
      </c>
      <c r="H297" s="10">
        <v>14</v>
      </c>
      <c r="I297" s="12">
        <v>2.1</v>
      </c>
      <c r="J297" s="398" t="s">
        <v>25</v>
      </c>
      <c r="K297" s="398" t="s">
        <v>25</v>
      </c>
      <c r="L297" s="399">
        <v>44253</v>
      </c>
      <c r="M297" s="398" t="s">
        <v>19</v>
      </c>
      <c r="N297" s="10">
        <v>7314</v>
      </c>
    </row>
    <row r="298" spans="1:15">
      <c r="A298" s="9">
        <v>44250</v>
      </c>
      <c r="B298" s="1">
        <v>13220</v>
      </c>
      <c r="C298" s="929" t="s">
        <v>458</v>
      </c>
      <c r="D298" s="1" t="s">
        <v>22</v>
      </c>
      <c r="E298" s="1" t="s">
        <v>477</v>
      </c>
      <c r="F298" s="2">
        <v>44253</v>
      </c>
      <c r="G298" s="11" t="s">
        <v>460</v>
      </c>
      <c r="H298" s="10">
        <v>12</v>
      </c>
      <c r="I298" s="12">
        <v>2.1</v>
      </c>
      <c r="J298" s="398" t="s">
        <v>25</v>
      </c>
      <c r="K298" s="398" t="s">
        <v>25</v>
      </c>
      <c r="L298" s="399">
        <v>44253</v>
      </c>
      <c r="M298" s="398" t="s">
        <v>19</v>
      </c>
      <c r="N298" s="10">
        <v>7314</v>
      </c>
    </row>
    <row r="299" spans="1:15" s="391" customFormat="1">
      <c r="A299" s="584">
        <v>44250</v>
      </c>
      <c r="B299" s="585">
        <v>13221</v>
      </c>
      <c r="C299" s="931" t="s">
        <v>473</v>
      </c>
      <c r="D299" s="585" t="s">
        <v>22</v>
      </c>
      <c r="E299" s="585" t="s">
        <v>478</v>
      </c>
      <c r="F299" s="586">
        <v>44253</v>
      </c>
      <c r="G299" s="587" t="s">
        <v>475</v>
      </c>
      <c r="H299" s="588">
        <v>58</v>
      </c>
      <c r="I299" s="589">
        <v>2.1</v>
      </c>
      <c r="J299" s="590" t="s">
        <v>25</v>
      </c>
      <c r="K299" s="590" t="s">
        <v>25</v>
      </c>
      <c r="L299" s="591">
        <v>44253</v>
      </c>
      <c r="M299" s="590" t="s">
        <v>19</v>
      </c>
      <c r="N299" s="588">
        <v>7314</v>
      </c>
      <c r="O299" s="391">
        <v>3988.8</v>
      </c>
    </row>
    <row r="300" spans="1:15" s="400" customFormat="1">
      <c r="A300" s="9">
        <v>44253</v>
      </c>
      <c r="B300" s="1">
        <v>13222</v>
      </c>
      <c r="C300" s="929" t="s">
        <v>94</v>
      </c>
      <c r="D300" s="1" t="s">
        <v>22</v>
      </c>
      <c r="E300" s="1" t="s">
        <v>479</v>
      </c>
      <c r="F300" s="2">
        <v>44260</v>
      </c>
      <c r="G300" s="11" t="s">
        <v>96</v>
      </c>
      <c r="H300" s="10">
        <v>27</v>
      </c>
      <c r="I300" s="12">
        <v>2.1</v>
      </c>
      <c r="J300" s="398" t="s">
        <v>25</v>
      </c>
      <c r="K300" s="398" t="s">
        <v>25</v>
      </c>
      <c r="L300" s="399">
        <v>44256</v>
      </c>
      <c r="M300" s="398" t="s">
        <v>19</v>
      </c>
      <c r="N300" s="10">
        <v>7341</v>
      </c>
    </row>
    <row r="301" spans="1:15">
      <c r="A301" s="9">
        <v>44253</v>
      </c>
      <c r="B301" s="1">
        <v>13223</v>
      </c>
      <c r="C301" s="929" t="s">
        <v>480</v>
      </c>
      <c r="D301" s="1" t="s">
        <v>22</v>
      </c>
      <c r="E301" s="1" t="s">
        <v>481</v>
      </c>
      <c r="F301" s="2">
        <v>44260</v>
      </c>
      <c r="G301" s="11" t="s">
        <v>38</v>
      </c>
      <c r="H301" s="10">
        <v>26</v>
      </c>
      <c r="I301" s="12">
        <v>2.1</v>
      </c>
      <c r="J301" s="398" t="s">
        <v>25</v>
      </c>
      <c r="K301" s="398" t="s">
        <v>25</v>
      </c>
      <c r="L301" s="399">
        <v>44256</v>
      </c>
      <c r="M301" s="398" t="s">
        <v>19</v>
      </c>
      <c r="N301" s="10">
        <v>7341</v>
      </c>
    </row>
    <row r="302" spans="1:15">
      <c r="A302" s="9">
        <v>44253</v>
      </c>
      <c r="B302" s="1">
        <v>13224</v>
      </c>
      <c r="C302" s="929" t="s">
        <v>405</v>
      </c>
      <c r="D302" s="1" t="s">
        <v>22</v>
      </c>
      <c r="E302" s="1" t="s">
        <v>482</v>
      </c>
      <c r="F302" s="2">
        <v>44260</v>
      </c>
      <c r="G302" s="11" t="s">
        <v>406</v>
      </c>
      <c r="H302" s="10">
        <v>24</v>
      </c>
      <c r="I302" s="12">
        <v>2.1</v>
      </c>
      <c r="J302" s="398" t="s">
        <v>25</v>
      </c>
      <c r="K302" s="398" t="s">
        <v>25</v>
      </c>
      <c r="L302" s="399">
        <v>44256</v>
      </c>
      <c r="M302" s="398" t="s">
        <v>19</v>
      </c>
      <c r="N302" s="10">
        <v>7341</v>
      </c>
    </row>
    <row r="303" spans="1:15">
      <c r="A303" s="9">
        <v>44253</v>
      </c>
      <c r="B303" s="1">
        <v>13225</v>
      </c>
      <c r="C303" s="929" t="s">
        <v>53</v>
      </c>
      <c r="D303" s="1" t="s">
        <v>22</v>
      </c>
      <c r="E303" s="1" t="s">
        <v>482</v>
      </c>
      <c r="F303" s="2">
        <v>44260</v>
      </c>
      <c r="G303" s="11" t="s">
        <v>55</v>
      </c>
      <c r="H303" s="10">
        <v>24</v>
      </c>
      <c r="I303" s="12">
        <v>2.1</v>
      </c>
      <c r="J303" s="398" t="s">
        <v>25</v>
      </c>
      <c r="K303" s="398" t="s">
        <v>25</v>
      </c>
      <c r="L303" s="399">
        <v>44256</v>
      </c>
      <c r="M303" s="398" t="s">
        <v>19</v>
      </c>
      <c r="N303" s="10">
        <v>7341</v>
      </c>
    </row>
    <row r="304" spans="1:15">
      <c r="A304" s="9">
        <v>44253</v>
      </c>
      <c r="B304" s="1">
        <v>13226</v>
      </c>
      <c r="C304" s="929" t="s">
        <v>483</v>
      </c>
      <c r="D304" s="1" t="s">
        <v>22</v>
      </c>
      <c r="E304" s="1" t="s">
        <v>484</v>
      </c>
      <c r="F304" s="2">
        <v>44260</v>
      </c>
      <c r="G304" s="11" t="s">
        <v>485</v>
      </c>
      <c r="H304" s="10">
        <v>16</v>
      </c>
      <c r="I304" s="12">
        <v>2.1</v>
      </c>
      <c r="J304" s="398" t="s">
        <v>25</v>
      </c>
      <c r="K304" s="398" t="s">
        <v>25</v>
      </c>
      <c r="L304" s="399">
        <v>44256</v>
      </c>
      <c r="M304" s="398" t="s">
        <v>19</v>
      </c>
      <c r="N304" s="10">
        <v>7341</v>
      </c>
    </row>
    <row r="305" spans="1:14">
      <c r="A305" s="9">
        <v>44253</v>
      </c>
      <c r="B305" s="1">
        <v>13227</v>
      </c>
      <c r="C305" s="929" t="s">
        <v>386</v>
      </c>
      <c r="D305" s="1" t="s">
        <v>22</v>
      </c>
      <c r="E305" s="1" t="s">
        <v>486</v>
      </c>
      <c r="F305" s="2">
        <v>44260</v>
      </c>
      <c r="G305" s="11" t="s">
        <v>388</v>
      </c>
      <c r="H305" s="10">
        <v>10</v>
      </c>
      <c r="I305" s="12">
        <v>2.1</v>
      </c>
      <c r="J305" s="398" t="s">
        <v>25</v>
      </c>
      <c r="K305" s="398" t="s">
        <v>25</v>
      </c>
      <c r="L305" s="399">
        <v>44256</v>
      </c>
      <c r="M305" s="398" t="s">
        <v>19</v>
      </c>
      <c r="N305" s="10">
        <v>7341</v>
      </c>
    </row>
    <row r="306" spans="1:14">
      <c r="A306" s="9">
        <v>44253</v>
      </c>
      <c r="B306" s="1">
        <v>13228</v>
      </c>
      <c r="C306" s="929" t="s">
        <v>487</v>
      </c>
      <c r="D306" s="1" t="s">
        <v>22</v>
      </c>
      <c r="E306" s="1" t="s">
        <v>488</v>
      </c>
      <c r="F306" s="2">
        <v>44260</v>
      </c>
      <c r="G306" s="11" t="s">
        <v>489</v>
      </c>
      <c r="H306" s="10">
        <v>79</v>
      </c>
      <c r="I306" s="12">
        <v>2.1</v>
      </c>
      <c r="J306" s="398" t="s">
        <v>25</v>
      </c>
      <c r="K306" s="398" t="s">
        <v>25</v>
      </c>
      <c r="L306" s="399">
        <v>44256</v>
      </c>
      <c r="M306" s="398" t="s">
        <v>19</v>
      </c>
      <c r="N306" s="10">
        <v>7341</v>
      </c>
    </row>
    <row r="307" spans="1:14">
      <c r="A307" s="9">
        <v>44253</v>
      </c>
      <c r="B307" s="1">
        <v>13229</v>
      </c>
      <c r="C307" s="929" t="s">
        <v>490</v>
      </c>
      <c r="D307" s="1" t="s">
        <v>22</v>
      </c>
      <c r="E307" s="1" t="s">
        <v>491</v>
      </c>
      <c r="F307" s="2">
        <v>44260</v>
      </c>
      <c r="G307" s="11" t="s">
        <v>492</v>
      </c>
      <c r="H307" s="10">
        <v>94</v>
      </c>
      <c r="I307" s="12">
        <v>2.1</v>
      </c>
      <c r="J307" s="398" t="s">
        <v>25</v>
      </c>
      <c r="K307" s="398" t="s">
        <v>25</v>
      </c>
      <c r="L307" s="399">
        <v>44256</v>
      </c>
      <c r="M307" s="398" t="s">
        <v>19</v>
      </c>
      <c r="N307" s="10">
        <v>7341</v>
      </c>
    </row>
    <row r="308" spans="1:14">
      <c r="A308" s="9">
        <v>44253</v>
      </c>
      <c r="B308" s="1">
        <v>13230</v>
      </c>
      <c r="C308" s="929" t="s">
        <v>449</v>
      </c>
      <c r="D308" s="1" t="s">
        <v>22</v>
      </c>
      <c r="E308" s="1" t="s">
        <v>493</v>
      </c>
      <c r="F308" s="2">
        <v>44260</v>
      </c>
      <c r="G308" s="11" t="s">
        <v>494</v>
      </c>
      <c r="H308" s="10">
        <v>21</v>
      </c>
      <c r="I308" s="12">
        <v>2.1</v>
      </c>
      <c r="J308" s="398" t="s">
        <v>25</v>
      </c>
      <c r="K308" s="398" t="s">
        <v>25</v>
      </c>
      <c r="L308" s="399">
        <v>44256</v>
      </c>
      <c r="M308" s="398" t="s">
        <v>19</v>
      </c>
      <c r="N308" s="10">
        <v>7341</v>
      </c>
    </row>
    <row r="309" spans="1:14">
      <c r="A309" s="9">
        <v>44253</v>
      </c>
      <c r="B309" s="1">
        <v>13231</v>
      </c>
      <c r="C309" s="929" t="s">
        <v>182</v>
      </c>
      <c r="D309" s="1" t="s">
        <v>22</v>
      </c>
      <c r="E309" s="1" t="s">
        <v>495</v>
      </c>
      <c r="F309" s="2">
        <v>44260</v>
      </c>
      <c r="G309" s="11" t="s">
        <v>184</v>
      </c>
      <c r="H309" s="10">
        <v>11</v>
      </c>
      <c r="I309" s="12">
        <v>2.1</v>
      </c>
      <c r="J309" s="398" t="s">
        <v>25</v>
      </c>
      <c r="K309" s="398" t="s">
        <v>25</v>
      </c>
      <c r="L309" s="399">
        <v>44256</v>
      </c>
      <c r="M309" s="398" t="s">
        <v>19</v>
      </c>
      <c r="N309" s="10">
        <v>7341</v>
      </c>
    </row>
    <row r="310" spans="1:14">
      <c r="A310" s="9">
        <v>44253</v>
      </c>
      <c r="B310" s="1">
        <v>13232</v>
      </c>
      <c r="C310" s="929" t="s">
        <v>201</v>
      </c>
      <c r="D310" s="1" t="s">
        <v>22</v>
      </c>
      <c r="E310" s="1" t="s">
        <v>496</v>
      </c>
      <c r="F310" s="2">
        <v>44260</v>
      </c>
      <c r="G310" s="11" t="s">
        <v>203</v>
      </c>
      <c r="H310" s="10">
        <v>9</v>
      </c>
      <c r="I310" s="12">
        <v>2.1</v>
      </c>
      <c r="J310" s="398" t="s">
        <v>25</v>
      </c>
      <c r="K310" s="398" t="s">
        <v>25</v>
      </c>
      <c r="L310" s="399">
        <v>44256</v>
      </c>
      <c r="M310" s="398" t="s">
        <v>19</v>
      </c>
      <c r="N310" s="10">
        <v>7341</v>
      </c>
    </row>
    <row r="311" spans="1:14">
      <c r="A311" s="9">
        <v>44253</v>
      </c>
      <c r="B311" s="1">
        <v>13233</v>
      </c>
      <c r="C311" s="929" t="s">
        <v>324</v>
      </c>
      <c r="D311" s="1" t="s">
        <v>22</v>
      </c>
      <c r="E311" s="1" t="s">
        <v>497</v>
      </c>
      <c r="F311" s="2">
        <v>44260</v>
      </c>
      <c r="G311" s="11" t="s">
        <v>326</v>
      </c>
      <c r="H311" s="10">
        <v>1</v>
      </c>
      <c r="I311" s="12">
        <v>2.1</v>
      </c>
      <c r="J311" s="398" t="s">
        <v>25</v>
      </c>
      <c r="K311" s="398" t="s">
        <v>25</v>
      </c>
      <c r="L311" s="399">
        <v>44256</v>
      </c>
      <c r="M311" s="398" t="s">
        <v>19</v>
      </c>
      <c r="N311" s="10">
        <v>7341</v>
      </c>
    </row>
    <row r="312" spans="1:14">
      <c r="A312" s="9">
        <v>44253</v>
      </c>
      <c r="B312" s="1">
        <v>13234</v>
      </c>
      <c r="C312" s="929" t="s">
        <v>498</v>
      </c>
      <c r="D312" s="1" t="s">
        <v>22</v>
      </c>
      <c r="E312" s="1" t="s">
        <v>499</v>
      </c>
      <c r="F312" s="2">
        <v>44260</v>
      </c>
      <c r="G312" s="11" t="s">
        <v>500</v>
      </c>
      <c r="H312" s="10">
        <v>12</v>
      </c>
      <c r="I312" s="12">
        <v>2.1</v>
      </c>
      <c r="J312" s="398" t="s">
        <v>25</v>
      </c>
      <c r="K312" s="398" t="s">
        <v>25</v>
      </c>
      <c r="L312" s="399">
        <v>44256</v>
      </c>
      <c r="M312" s="398" t="s">
        <v>19</v>
      </c>
      <c r="N312" s="10">
        <v>7341</v>
      </c>
    </row>
    <row r="313" spans="1:14">
      <c r="A313" s="9">
        <v>44253</v>
      </c>
      <c r="B313" s="1">
        <v>13235</v>
      </c>
      <c r="C313" s="929" t="s">
        <v>501</v>
      </c>
      <c r="D313" s="1" t="s">
        <v>22</v>
      </c>
      <c r="E313" s="1" t="s">
        <v>502</v>
      </c>
      <c r="F313" s="2">
        <v>44260</v>
      </c>
      <c r="G313" s="11" t="s">
        <v>503</v>
      </c>
      <c r="H313" s="10">
        <v>30</v>
      </c>
      <c r="I313" s="12">
        <v>2.1</v>
      </c>
      <c r="J313" s="398" t="s">
        <v>25</v>
      </c>
      <c r="K313" s="398" t="s">
        <v>25</v>
      </c>
      <c r="L313" s="399">
        <v>44256</v>
      </c>
      <c r="M313" s="398" t="s">
        <v>19</v>
      </c>
      <c r="N313" s="10">
        <v>7341</v>
      </c>
    </row>
    <row r="314" spans="1:14">
      <c r="A314" s="9">
        <v>44253</v>
      </c>
      <c r="B314" s="1">
        <v>13236</v>
      </c>
      <c r="C314" s="929" t="s">
        <v>277</v>
      </c>
      <c r="D314" s="1" t="s">
        <v>22</v>
      </c>
      <c r="E314" s="1" t="s">
        <v>504</v>
      </c>
      <c r="F314" s="2">
        <v>44260</v>
      </c>
      <c r="G314" s="11" t="s">
        <v>505</v>
      </c>
      <c r="H314" s="10">
        <v>12</v>
      </c>
      <c r="I314" s="12">
        <v>2.1</v>
      </c>
      <c r="J314" s="398" t="s">
        <v>25</v>
      </c>
      <c r="K314" s="398" t="s">
        <v>25</v>
      </c>
      <c r="L314" s="399">
        <v>44256</v>
      </c>
      <c r="M314" s="398" t="s">
        <v>19</v>
      </c>
      <c r="N314" s="10">
        <v>7341</v>
      </c>
    </row>
    <row r="315" spans="1:14">
      <c r="A315" s="9">
        <v>44253</v>
      </c>
      <c r="B315" s="1">
        <v>13237</v>
      </c>
      <c r="C315" s="929" t="s">
        <v>506</v>
      </c>
      <c r="D315" s="1" t="s">
        <v>22</v>
      </c>
      <c r="E315" s="1" t="s">
        <v>507</v>
      </c>
      <c r="F315" s="2">
        <v>44260</v>
      </c>
      <c r="G315" s="11" t="s">
        <v>508</v>
      </c>
      <c r="H315" s="10">
        <v>1</v>
      </c>
      <c r="I315" s="12">
        <v>2.1</v>
      </c>
      <c r="J315" s="398" t="s">
        <v>25</v>
      </c>
      <c r="K315" s="398" t="s">
        <v>25</v>
      </c>
      <c r="L315" s="399">
        <v>44256</v>
      </c>
      <c r="M315" s="398" t="s">
        <v>19</v>
      </c>
      <c r="N315" s="10">
        <v>7341</v>
      </c>
    </row>
    <row r="316" spans="1:14">
      <c r="A316" s="9">
        <v>44253</v>
      </c>
      <c r="B316" s="1">
        <v>13238</v>
      </c>
      <c r="C316" s="929" t="s">
        <v>275</v>
      </c>
      <c r="D316" s="1" t="s">
        <v>22</v>
      </c>
      <c r="E316" s="1" t="s">
        <v>509</v>
      </c>
      <c r="F316" s="2">
        <v>44260</v>
      </c>
      <c r="G316" s="11" t="s">
        <v>505</v>
      </c>
      <c r="H316" s="10">
        <v>6</v>
      </c>
      <c r="I316" s="12">
        <v>2.1</v>
      </c>
      <c r="J316" s="398" t="s">
        <v>25</v>
      </c>
      <c r="K316" s="398" t="s">
        <v>25</v>
      </c>
      <c r="L316" s="399">
        <v>44256</v>
      </c>
      <c r="M316" s="398" t="s">
        <v>19</v>
      </c>
      <c r="N316" s="10">
        <v>7341</v>
      </c>
    </row>
    <row r="317" spans="1:14">
      <c r="A317" s="9">
        <v>44253</v>
      </c>
      <c r="B317" s="1">
        <v>13239</v>
      </c>
      <c r="C317" s="929" t="s">
        <v>510</v>
      </c>
      <c r="D317" s="1" t="s">
        <v>22</v>
      </c>
      <c r="E317" s="1" t="s">
        <v>511</v>
      </c>
      <c r="F317" s="2">
        <v>44260</v>
      </c>
      <c r="G317" s="11" t="s">
        <v>512</v>
      </c>
      <c r="H317" s="10">
        <v>24</v>
      </c>
      <c r="I317" s="12">
        <v>2.1</v>
      </c>
      <c r="J317" s="398" t="s">
        <v>25</v>
      </c>
      <c r="K317" s="398" t="s">
        <v>25</v>
      </c>
      <c r="L317" s="399">
        <v>44257</v>
      </c>
      <c r="M317" s="398" t="s">
        <v>19</v>
      </c>
      <c r="N317" s="10">
        <v>7341</v>
      </c>
    </row>
    <row r="318" spans="1:14">
      <c r="A318" s="9">
        <v>44253</v>
      </c>
      <c r="B318" s="1">
        <v>13240</v>
      </c>
      <c r="C318" s="929" t="s">
        <v>510</v>
      </c>
      <c r="D318" s="1" t="s">
        <v>22</v>
      </c>
      <c r="E318" s="1" t="s">
        <v>513</v>
      </c>
      <c r="F318" s="2">
        <v>44260</v>
      </c>
      <c r="G318" s="11" t="s">
        <v>512</v>
      </c>
      <c r="H318" s="10">
        <v>38</v>
      </c>
      <c r="I318" s="12">
        <v>2.1</v>
      </c>
      <c r="J318" s="398" t="s">
        <v>25</v>
      </c>
      <c r="K318" s="398" t="s">
        <v>25</v>
      </c>
      <c r="L318" s="399">
        <v>44257</v>
      </c>
      <c r="M318" s="398" t="s">
        <v>19</v>
      </c>
      <c r="N318" s="10">
        <v>7341</v>
      </c>
    </row>
    <row r="319" spans="1:14">
      <c r="A319" s="9">
        <v>44253</v>
      </c>
      <c r="B319" s="1">
        <v>13241</v>
      </c>
      <c r="C319" s="929" t="s">
        <v>53</v>
      </c>
      <c r="D319" s="1" t="s">
        <v>22</v>
      </c>
      <c r="E319" s="1" t="s">
        <v>514</v>
      </c>
      <c r="F319" s="2">
        <v>44260</v>
      </c>
      <c r="G319" s="11" t="s">
        <v>55</v>
      </c>
      <c r="H319" s="10">
        <v>3</v>
      </c>
      <c r="I319" s="12">
        <v>2.1</v>
      </c>
      <c r="J319" s="398" t="s">
        <v>25</v>
      </c>
      <c r="K319" s="398" t="s">
        <v>25</v>
      </c>
      <c r="L319" s="399">
        <v>44257</v>
      </c>
      <c r="M319" s="398" t="s">
        <v>19</v>
      </c>
      <c r="N319" s="10">
        <v>7341</v>
      </c>
    </row>
    <row r="320" spans="1:14">
      <c r="A320" s="9">
        <v>44253</v>
      </c>
      <c r="B320" s="1">
        <v>13242</v>
      </c>
      <c r="C320" s="929" t="s">
        <v>94</v>
      </c>
      <c r="D320" s="1" t="s">
        <v>22</v>
      </c>
      <c r="E320" s="1" t="s">
        <v>515</v>
      </c>
      <c r="F320" s="2">
        <v>44260</v>
      </c>
      <c r="G320" s="11" t="s">
        <v>96</v>
      </c>
      <c r="H320" s="10">
        <v>81</v>
      </c>
      <c r="I320" s="12">
        <v>2.1</v>
      </c>
      <c r="J320" s="398" t="s">
        <v>25</v>
      </c>
      <c r="K320" s="398" t="s">
        <v>25</v>
      </c>
      <c r="L320" s="399">
        <v>44257</v>
      </c>
      <c r="M320" s="398" t="s">
        <v>19</v>
      </c>
      <c r="N320" s="10">
        <v>7341</v>
      </c>
    </row>
    <row r="321" spans="1:14">
      <c r="A321" s="9">
        <v>44253</v>
      </c>
      <c r="B321" s="1">
        <v>13243</v>
      </c>
      <c r="C321" s="929" t="s">
        <v>516</v>
      </c>
      <c r="D321" s="1" t="s">
        <v>22</v>
      </c>
      <c r="E321" s="1" t="s">
        <v>517</v>
      </c>
      <c r="F321" s="2">
        <v>44260</v>
      </c>
      <c r="G321" s="11" t="s">
        <v>518</v>
      </c>
      <c r="H321" s="10">
        <v>54</v>
      </c>
      <c r="I321" s="12">
        <v>2.1</v>
      </c>
      <c r="J321" s="398" t="s">
        <v>25</v>
      </c>
      <c r="K321" s="398" t="s">
        <v>25</v>
      </c>
      <c r="L321" s="399">
        <v>44257</v>
      </c>
      <c r="M321" s="398" t="s">
        <v>19</v>
      </c>
      <c r="N321" s="10">
        <v>7341</v>
      </c>
    </row>
    <row r="322" spans="1:14">
      <c r="A322" s="9">
        <v>44253</v>
      </c>
      <c r="B322" s="1">
        <v>13244</v>
      </c>
      <c r="C322" s="929" t="s">
        <v>519</v>
      </c>
      <c r="D322" s="1" t="s">
        <v>22</v>
      </c>
      <c r="E322" s="1" t="s">
        <v>520</v>
      </c>
      <c r="F322" s="2">
        <v>44260</v>
      </c>
      <c r="G322" s="11" t="s">
        <v>521</v>
      </c>
      <c r="H322" s="10">
        <v>33</v>
      </c>
      <c r="I322" s="12">
        <v>2.1</v>
      </c>
      <c r="J322" s="398" t="s">
        <v>25</v>
      </c>
      <c r="K322" s="398" t="s">
        <v>25</v>
      </c>
      <c r="L322" s="399">
        <v>44257</v>
      </c>
      <c r="M322" s="398" t="s">
        <v>19</v>
      </c>
      <c r="N322" s="10">
        <v>7341</v>
      </c>
    </row>
    <row r="323" spans="1:14">
      <c r="A323" s="9">
        <v>44253</v>
      </c>
      <c r="B323" s="1">
        <v>13245</v>
      </c>
      <c r="C323" s="929" t="s">
        <v>182</v>
      </c>
      <c r="D323" s="1" t="s">
        <v>22</v>
      </c>
      <c r="E323" s="1" t="s">
        <v>522</v>
      </c>
      <c r="F323" s="2">
        <v>44260</v>
      </c>
      <c r="G323" s="11" t="s">
        <v>184</v>
      </c>
      <c r="H323" s="10">
        <v>168</v>
      </c>
      <c r="I323" s="12">
        <v>2.1</v>
      </c>
      <c r="J323" s="398" t="s">
        <v>25</v>
      </c>
      <c r="K323" s="398" t="s">
        <v>25</v>
      </c>
      <c r="L323" s="399">
        <v>44257</v>
      </c>
      <c r="M323" s="398" t="s">
        <v>19</v>
      </c>
      <c r="N323" s="10">
        <v>7341</v>
      </c>
    </row>
    <row r="324" spans="1:14">
      <c r="A324" s="9">
        <v>44253</v>
      </c>
      <c r="B324" s="1">
        <v>13246</v>
      </c>
      <c r="C324" s="929" t="s">
        <v>131</v>
      </c>
      <c r="D324" s="1" t="s">
        <v>22</v>
      </c>
      <c r="E324" s="1" t="s">
        <v>523</v>
      </c>
      <c r="F324" s="2">
        <v>44260</v>
      </c>
      <c r="G324" s="11" t="s">
        <v>524</v>
      </c>
      <c r="H324" s="10">
        <v>3</v>
      </c>
      <c r="I324" s="12">
        <v>2.1</v>
      </c>
      <c r="J324" s="398" t="s">
        <v>25</v>
      </c>
      <c r="K324" s="398" t="s">
        <v>25</v>
      </c>
      <c r="L324" s="399">
        <v>44257</v>
      </c>
      <c r="M324" s="398" t="s">
        <v>19</v>
      </c>
      <c r="N324" s="10">
        <v>7341</v>
      </c>
    </row>
    <row r="325" spans="1:14">
      <c r="A325" s="9">
        <v>44253</v>
      </c>
      <c r="B325" s="1">
        <v>13247</v>
      </c>
      <c r="C325" s="929" t="s">
        <v>525</v>
      </c>
      <c r="D325" s="1" t="s">
        <v>22</v>
      </c>
      <c r="E325" s="1" t="s">
        <v>523</v>
      </c>
      <c r="F325" s="2">
        <v>44260</v>
      </c>
      <c r="G325" s="11" t="s">
        <v>526</v>
      </c>
      <c r="H325" s="10">
        <v>13</v>
      </c>
      <c r="I325" s="12">
        <v>2.1</v>
      </c>
      <c r="J325" s="398" t="s">
        <v>25</v>
      </c>
      <c r="K325" s="398" t="s">
        <v>25</v>
      </c>
      <c r="L325" s="399">
        <v>44257</v>
      </c>
      <c r="M325" s="398" t="s">
        <v>19</v>
      </c>
      <c r="N325" s="10">
        <v>7341</v>
      </c>
    </row>
    <row r="326" spans="1:14">
      <c r="A326" s="9">
        <v>44253</v>
      </c>
      <c r="B326" s="1">
        <v>13248</v>
      </c>
      <c r="C326" s="929" t="s">
        <v>193</v>
      </c>
      <c r="D326" s="1" t="s">
        <v>22</v>
      </c>
      <c r="E326" s="1" t="s">
        <v>527</v>
      </c>
      <c r="F326" s="2">
        <v>44260</v>
      </c>
      <c r="G326" s="11" t="s">
        <v>194</v>
      </c>
      <c r="H326" s="10">
        <v>2</v>
      </c>
      <c r="I326" s="12">
        <v>2.1</v>
      </c>
      <c r="J326" s="398" t="s">
        <v>25</v>
      </c>
      <c r="K326" s="398" t="s">
        <v>25</v>
      </c>
      <c r="L326" s="399">
        <v>44257</v>
      </c>
      <c r="M326" s="398" t="s">
        <v>19</v>
      </c>
      <c r="N326" s="10">
        <v>7341</v>
      </c>
    </row>
    <row r="327" spans="1:14">
      <c r="A327" s="9">
        <v>44253</v>
      </c>
      <c r="B327" s="1">
        <v>13249</v>
      </c>
      <c r="C327" s="929" t="s">
        <v>37</v>
      </c>
      <c r="D327" s="1" t="s">
        <v>22</v>
      </c>
      <c r="E327" s="1" t="s">
        <v>527</v>
      </c>
      <c r="F327" s="2">
        <v>44260</v>
      </c>
      <c r="G327" s="11" t="s">
        <v>38</v>
      </c>
      <c r="H327" s="10">
        <v>1</v>
      </c>
      <c r="I327" s="12">
        <v>2.1</v>
      </c>
      <c r="J327" s="398" t="s">
        <v>25</v>
      </c>
      <c r="K327" s="398" t="s">
        <v>25</v>
      </c>
      <c r="L327" s="399">
        <v>44257</v>
      </c>
      <c r="M327" s="398" t="s">
        <v>19</v>
      </c>
      <c r="N327" s="10">
        <v>7341</v>
      </c>
    </row>
    <row r="328" spans="1:14">
      <c r="A328" s="9">
        <v>44253</v>
      </c>
      <c r="B328" s="1">
        <v>13250</v>
      </c>
      <c r="C328" s="929" t="s">
        <v>528</v>
      </c>
      <c r="D328" s="1" t="s">
        <v>22</v>
      </c>
      <c r="E328" s="1" t="s">
        <v>529</v>
      </c>
      <c r="F328" s="2">
        <v>44260</v>
      </c>
      <c r="G328" s="11" t="s">
        <v>530</v>
      </c>
      <c r="H328" s="10">
        <v>2</v>
      </c>
      <c r="I328" s="12">
        <v>2.1</v>
      </c>
      <c r="J328" s="398" t="s">
        <v>25</v>
      </c>
      <c r="K328" s="398" t="s">
        <v>25</v>
      </c>
      <c r="L328" s="399">
        <v>44257</v>
      </c>
      <c r="M328" s="398" t="s">
        <v>19</v>
      </c>
      <c r="N328" s="10">
        <v>7341</v>
      </c>
    </row>
    <row r="329" spans="1:14">
      <c r="A329" s="9">
        <v>44253</v>
      </c>
      <c r="B329" s="1">
        <v>13251</v>
      </c>
      <c r="C329" s="929" t="s">
        <v>531</v>
      </c>
      <c r="D329" s="1" t="s">
        <v>22</v>
      </c>
      <c r="E329" s="1" t="s">
        <v>529</v>
      </c>
      <c r="F329" s="2">
        <v>44260</v>
      </c>
      <c r="G329" s="11" t="s">
        <v>532</v>
      </c>
      <c r="H329" s="10">
        <v>2</v>
      </c>
      <c r="I329" s="12">
        <v>2.1</v>
      </c>
      <c r="J329" s="398" t="s">
        <v>25</v>
      </c>
      <c r="K329" s="398" t="s">
        <v>25</v>
      </c>
      <c r="L329" s="399">
        <v>44257</v>
      </c>
      <c r="M329" s="398" t="s">
        <v>19</v>
      </c>
      <c r="N329" s="10">
        <v>7341</v>
      </c>
    </row>
    <row r="330" spans="1:14">
      <c r="A330" s="9">
        <v>44253</v>
      </c>
      <c r="B330" s="1">
        <v>13252</v>
      </c>
      <c r="C330" s="929" t="s">
        <v>39</v>
      </c>
      <c r="D330" s="1" t="s">
        <v>22</v>
      </c>
      <c r="E330" s="1" t="s">
        <v>529</v>
      </c>
      <c r="F330" s="2">
        <v>44260</v>
      </c>
      <c r="G330" s="11" t="s">
        <v>40</v>
      </c>
      <c r="H330" s="10">
        <v>4</v>
      </c>
      <c r="I330" s="12">
        <v>2.1</v>
      </c>
      <c r="J330" s="398" t="s">
        <v>25</v>
      </c>
      <c r="K330" s="398" t="s">
        <v>25</v>
      </c>
      <c r="L330" s="399">
        <v>44257</v>
      </c>
      <c r="M330" s="398" t="s">
        <v>19</v>
      </c>
      <c r="N330" s="10">
        <v>7341</v>
      </c>
    </row>
    <row r="331" spans="1:14">
      <c r="A331" s="9">
        <v>44253</v>
      </c>
      <c r="B331" s="1">
        <v>13253</v>
      </c>
      <c r="C331" s="929" t="s">
        <v>533</v>
      </c>
      <c r="D331" s="1" t="s">
        <v>22</v>
      </c>
      <c r="E331" s="1" t="s">
        <v>534</v>
      </c>
      <c r="F331" s="2">
        <v>44260</v>
      </c>
      <c r="G331" s="11" t="s">
        <v>535</v>
      </c>
      <c r="H331" s="10">
        <v>3</v>
      </c>
      <c r="I331" s="12">
        <v>2.1</v>
      </c>
      <c r="J331" s="398" t="s">
        <v>25</v>
      </c>
      <c r="K331" s="398" t="s">
        <v>25</v>
      </c>
      <c r="L331" s="399">
        <v>44257</v>
      </c>
      <c r="M331" s="398" t="s">
        <v>19</v>
      </c>
      <c r="N331" s="10">
        <v>7341</v>
      </c>
    </row>
    <row r="332" spans="1:14">
      <c r="A332" s="9">
        <v>44253</v>
      </c>
      <c r="B332" s="1">
        <v>13254</v>
      </c>
      <c r="C332" s="929" t="s">
        <v>536</v>
      </c>
      <c r="D332" s="1" t="s">
        <v>22</v>
      </c>
      <c r="E332" s="1" t="s">
        <v>537</v>
      </c>
      <c r="F332" s="2">
        <v>44260</v>
      </c>
      <c r="G332" s="11" t="s">
        <v>538</v>
      </c>
      <c r="H332" s="10">
        <v>24</v>
      </c>
      <c r="I332" s="12">
        <v>2.1</v>
      </c>
      <c r="J332" s="398" t="s">
        <v>25</v>
      </c>
      <c r="K332" s="398" t="s">
        <v>25</v>
      </c>
      <c r="L332" s="399">
        <v>44257</v>
      </c>
      <c r="M332" s="398" t="s">
        <v>19</v>
      </c>
      <c r="N332" s="10">
        <v>7341</v>
      </c>
    </row>
    <row r="333" spans="1:14">
      <c r="A333" s="9">
        <v>44253</v>
      </c>
      <c r="B333" s="1">
        <v>13255</v>
      </c>
      <c r="C333" s="929" t="s">
        <v>277</v>
      </c>
      <c r="D333" s="1" t="s">
        <v>22</v>
      </c>
      <c r="E333" s="1" t="s">
        <v>539</v>
      </c>
      <c r="F333" s="2">
        <v>44260</v>
      </c>
      <c r="G333" s="11" t="s">
        <v>505</v>
      </c>
      <c r="H333" s="10">
        <v>12</v>
      </c>
      <c r="I333" s="12">
        <v>2.1</v>
      </c>
      <c r="J333" s="398" t="s">
        <v>25</v>
      </c>
      <c r="K333" s="398" t="s">
        <v>25</v>
      </c>
      <c r="L333" s="399">
        <v>44257</v>
      </c>
      <c r="M333" s="398" t="s">
        <v>19</v>
      </c>
      <c r="N333" s="10">
        <v>7341</v>
      </c>
    </row>
    <row r="334" spans="1:14">
      <c r="A334" s="9">
        <v>44253</v>
      </c>
      <c r="B334" s="1">
        <v>13256</v>
      </c>
      <c r="C334" s="929" t="s">
        <v>540</v>
      </c>
      <c r="D334" s="1" t="s">
        <v>22</v>
      </c>
      <c r="E334" s="1" t="s">
        <v>541</v>
      </c>
      <c r="F334" s="2">
        <v>44260</v>
      </c>
      <c r="G334" s="11" t="s">
        <v>542</v>
      </c>
      <c r="H334" s="10">
        <v>15</v>
      </c>
      <c r="I334" s="12">
        <v>2.1</v>
      </c>
      <c r="J334" s="398" t="s">
        <v>25</v>
      </c>
      <c r="K334" s="398" t="s">
        <v>25</v>
      </c>
      <c r="L334" s="399">
        <v>44257</v>
      </c>
      <c r="M334" s="398" t="s">
        <v>19</v>
      </c>
      <c r="N334" s="10">
        <v>7341</v>
      </c>
    </row>
    <row r="335" spans="1:14">
      <c r="A335" s="9">
        <v>44253</v>
      </c>
      <c r="B335" s="1">
        <v>13257</v>
      </c>
      <c r="C335" s="929" t="s">
        <v>543</v>
      </c>
      <c r="D335" s="1" t="s">
        <v>22</v>
      </c>
      <c r="E335" s="1" t="s">
        <v>541</v>
      </c>
      <c r="F335" s="2">
        <v>44260</v>
      </c>
      <c r="G335" s="11" t="s">
        <v>544</v>
      </c>
      <c r="H335" s="10">
        <v>15</v>
      </c>
      <c r="I335" s="12">
        <v>2.1</v>
      </c>
      <c r="J335" s="398" t="s">
        <v>25</v>
      </c>
      <c r="K335" s="398" t="s">
        <v>25</v>
      </c>
      <c r="L335" s="399">
        <v>44257</v>
      </c>
      <c r="M335" s="398" t="s">
        <v>19</v>
      </c>
      <c r="N335" s="10">
        <v>7341</v>
      </c>
    </row>
    <row r="336" spans="1:14">
      <c r="A336" s="9">
        <v>44253</v>
      </c>
      <c r="B336" s="1">
        <v>13258</v>
      </c>
      <c r="C336" s="929" t="s">
        <v>545</v>
      </c>
      <c r="D336" s="1" t="s">
        <v>22</v>
      </c>
      <c r="E336" s="1" t="s">
        <v>541</v>
      </c>
      <c r="F336" s="2">
        <v>44260</v>
      </c>
      <c r="G336" s="11" t="s">
        <v>546</v>
      </c>
      <c r="H336" s="10">
        <v>15</v>
      </c>
      <c r="I336" s="12">
        <v>2.1</v>
      </c>
      <c r="J336" s="398" t="s">
        <v>25</v>
      </c>
      <c r="K336" s="398" t="s">
        <v>25</v>
      </c>
      <c r="L336" s="399">
        <v>44257</v>
      </c>
      <c r="M336" s="398" t="s">
        <v>19</v>
      </c>
      <c r="N336" s="10">
        <v>7341</v>
      </c>
    </row>
    <row r="337" spans="1:14">
      <c r="A337" s="9">
        <v>44253</v>
      </c>
      <c r="B337" s="1">
        <v>13259</v>
      </c>
      <c r="C337" s="929" t="s">
        <v>547</v>
      </c>
      <c r="D337" s="1" t="s">
        <v>22</v>
      </c>
      <c r="E337" s="1" t="s">
        <v>541</v>
      </c>
      <c r="F337" s="2">
        <v>44260</v>
      </c>
      <c r="G337" s="11" t="s">
        <v>548</v>
      </c>
      <c r="H337" s="10">
        <v>15</v>
      </c>
      <c r="I337" s="12">
        <v>2.1</v>
      </c>
      <c r="J337" s="398" t="s">
        <v>25</v>
      </c>
      <c r="K337" s="398" t="s">
        <v>25</v>
      </c>
      <c r="L337" s="399">
        <v>44257</v>
      </c>
      <c r="M337" s="398" t="s">
        <v>19</v>
      </c>
      <c r="N337" s="10">
        <v>7341</v>
      </c>
    </row>
    <row r="338" spans="1:14">
      <c r="A338" s="9">
        <v>44253</v>
      </c>
      <c r="B338" s="1">
        <v>13260</v>
      </c>
      <c r="C338" s="929" t="s">
        <v>455</v>
      </c>
      <c r="D338" s="1" t="s">
        <v>22</v>
      </c>
      <c r="E338" s="1" t="s">
        <v>549</v>
      </c>
      <c r="F338" s="2">
        <v>44260</v>
      </c>
      <c r="G338" s="11" t="s">
        <v>457</v>
      </c>
      <c r="H338" s="10">
        <v>48</v>
      </c>
      <c r="I338" s="12">
        <v>2.1</v>
      </c>
      <c r="J338" s="398" t="s">
        <v>25</v>
      </c>
      <c r="K338" s="398" t="s">
        <v>25</v>
      </c>
      <c r="L338" s="399">
        <v>44257</v>
      </c>
      <c r="M338" s="398" t="s">
        <v>19</v>
      </c>
      <c r="N338" s="10">
        <v>7341</v>
      </c>
    </row>
    <row r="339" spans="1:14">
      <c r="A339" s="9">
        <v>44253</v>
      </c>
      <c r="B339" s="1">
        <v>13261</v>
      </c>
      <c r="C339" s="929" t="s">
        <v>88</v>
      </c>
      <c r="D339" s="1" t="s">
        <v>22</v>
      </c>
      <c r="E339" s="1" t="s">
        <v>550</v>
      </c>
      <c r="F339" s="2">
        <v>44260</v>
      </c>
      <c r="G339" s="11" t="s">
        <v>90</v>
      </c>
      <c r="H339" s="10">
        <v>29</v>
      </c>
      <c r="I339" s="12">
        <v>2.1</v>
      </c>
      <c r="J339" s="398" t="s">
        <v>25</v>
      </c>
      <c r="K339" s="398" t="s">
        <v>25</v>
      </c>
      <c r="L339" s="399">
        <v>44257</v>
      </c>
      <c r="M339" s="398" t="s">
        <v>19</v>
      </c>
      <c r="N339" s="10">
        <v>7341</v>
      </c>
    </row>
    <row r="340" spans="1:14">
      <c r="A340" s="9">
        <v>44253</v>
      </c>
      <c r="B340" s="1">
        <v>13262</v>
      </c>
      <c r="C340" s="929" t="s">
        <v>551</v>
      </c>
      <c r="D340" s="1" t="s">
        <v>22</v>
      </c>
      <c r="E340" s="1" t="s">
        <v>552</v>
      </c>
      <c r="F340" s="2">
        <v>44260</v>
      </c>
      <c r="G340" s="11" t="s">
        <v>553</v>
      </c>
      <c r="H340" s="10">
        <v>22</v>
      </c>
      <c r="I340" s="12">
        <v>2.1</v>
      </c>
      <c r="J340" s="398" t="s">
        <v>25</v>
      </c>
      <c r="K340" s="398" t="s">
        <v>25</v>
      </c>
      <c r="L340" s="399">
        <v>44257</v>
      </c>
      <c r="M340" s="398" t="s">
        <v>19</v>
      </c>
      <c r="N340" s="10">
        <v>7341</v>
      </c>
    </row>
    <row r="341" spans="1:14">
      <c r="A341" s="9">
        <v>44253</v>
      </c>
      <c r="B341" s="1">
        <v>13263</v>
      </c>
      <c r="C341" s="929" t="s">
        <v>277</v>
      </c>
      <c r="D341" s="1" t="s">
        <v>22</v>
      </c>
      <c r="E341" s="1" t="s">
        <v>554</v>
      </c>
      <c r="F341" s="2">
        <v>44260</v>
      </c>
      <c r="G341" s="11" t="s">
        <v>505</v>
      </c>
      <c r="H341" s="10">
        <v>84</v>
      </c>
      <c r="I341" s="12">
        <v>2.1</v>
      </c>
      <c r="J341" s="398" t="s">
        <v>25</v>
      </c>
      <c r="K341" s="398" t="s">
        <v>25</v>
      </c>
      <c r="L341" s="399">
        <v>44258</v>
      </c>
      <c r="M341" s="398" t="s">
        <v>19</v>
      </c>
      <c r="N341" s="10">
        <v>7341</v>
      </c>
    </row>
    <row r="342" spans="1:14">
      <c r="A342" s="9">
        <v>44253</v>
      </c>
      <c r="B342" s="1">
        <v>13264</v>
      </c>
      <c r="C342" s="929" t="s">
        <v>555</v>
      </c>
      <c r="D342" s="1" t="s">
        <v>22</v>
      </c>
      <c r="E342" s="1" t="s">
        <v>554</v>
      </c>
      <c r="F342" s="2">
        <v>44260</v>
      </c>
      <c r="G342" s="11" t="s">
        <v>556</v>
      </c>
      <c r="H342" s="10">
        <v>78</v>
      </c>
      <c r="I342" s="12">
        <v>2.1</v>
      </c>
      <c r="J342" s="398" t="s">
        <v>25</v>
      </c>
      <c r="K342" s="398" t="s">
        <v>25</v>
      </c>
      <c r="L342" s="399">
        <v>44258</v>
      </c>
      <c r="M342" s="398" t="s">
        <v>19</v>
      </c>
      <c r="N342" s="10">
        <v>7341</v>
      </c>
    </row>
    <row r="343" spans="1:14">
      <c r="A343" s="9">
        <v>44253</v>
      </c>
      <c r="B343" s="1">
        <v>13265</v>
      </c>
      <c r="C343" s="929" t="s">
        <v>458</v>
      </c>
      <c r="D343" s="1" t="s">
        <v>22</v>
      </c>
      <c r="E343" s="1" t="s">
        <v>557</v>
      </c>
      <c r="F343" s="2">
        <v>44260</v>
      </c>
      <c r="G343" s="11" t="s">
        <v>460</v>
      </c>
      <c r="H343" s="10">
        <v>1</v>
      </c>
      <c r="I343" s="12">
        <v>2.1</v>
      </c>
      <c r="J343" s="398" t="s">
        <v>25</v>
      </c>
      <c r="K343" s="398" t="s">
        <v>25</v>
      </c>
      <c r="L343" s="399">
        <v>44258</v>
      </c>
      <c r="M343" s="398" t="s">
        <v>19</v>
      </c>
      <c r="N343" s="10">
        <v>7341</v>
      </c>
    </row>
    <row r="344" spans="1:14">
      <c r="A344" s="9">
        <v>44253</v>
      </c>
      <c r="B344" s="1">
        <v>13266</v>
      </c>
      <c r="C344" s="929" t="s">
        <v>536</v>
      </c>
      <c r="D344" s="1" t="s">
        <v>22</v>
      </c>
      <c r="E344" s="1" t="s">
        <v>558</v>
      </c>
      <c r="F344" s="2">
        <v>44260</v>
      </c>
      <c r="G344" s="11" t="s">
        <v>538</v>
      </c>
      <c r="H344" s="10">
        <v>35</v>
      </c>
      <c r="I344" s="12">
        <v>2.1</v>
      </c>
      <c r="J344" s="398" t="s">
        <v>25</v>
      </c>
      <c r="K344" s="398" t="s">
        <v>25</v>
      </c>
      <c r="L344" s="399">
        <v>44258</v>
      </c>
      <c r="M344" s="398" t="s">
        <v>19</v>
      </c>
      <c r="N344" s="10">
        <v>7341</v>
      </c>
    </row>
    <row r="345" spans="1:14">
      <c r="A345" s="9">
        <v>44253</v>
      </c>
      <c r="B345" s="1">
        <v>13267</v>
      </c>
      <c r="C345" s="929" t="s">
        <v>559</v>
      </c>
      <c r="D345" s="1" t="s">
        <v>22</v>
      </c>
      <c r="E345" s="1" t="s">
        <v>560</v>
      </c>
      <c r="F345" s="2">
        <v>44260</v>
      </c>
      <c r="G345" s="11" t="s">
        <v>561</v>
      </c>
      <c r="H345" s="10">
        <v>46</v>
      </c>
      <c r="I345" s="12">
        <v>2.1</v>
      </c>
      <c r="J345" s="398" t="s">
        <v>25</v>
      </c>
      <c r="K345" s="398" t="s">
        <v>25</v>
      </c>
      <c r="L345" s="399">
        <v>44258</v>
      </c>
      <c r="M345" s="398" t="s">
        <v>19</v>
      </c>
      <c r="N345" s="10">
        <v>7341</v>
      </c>
    </row>
    <row r="346" spans="1:14">
      <c r="A346" s="9">
        <v>44253</v>
      </c>
      <c r="B346" s="1">
        <v>13268</v>
      </c>
      <c r="C346" s="929" t="s">
        <v>53</v>
      </c>
      <c r="D346" s="1" t="s">
        <v>22</v>
      </c>
      <c r="E346" s="1" t="s">
        <v>562</v>
      </c>
      <c r="F346" s="2">
        <v>44260</v>
      </c>
      <c r="G346" s="11" t="s">
        <v>55</v>
      </c>
      <c r="H346" s="10">
        <v>14</v>
      </c>
      <c r="I346" s="12">
        <v>2.1</v>
      </c>
      <c r="J346" s="398" t="s">
        <v>25</v>
      </c>
      <c r="K346" s="398" t="s">
        <v>25</v>
      </c>
      <c r="L346" s="399">
        <v>44258</v>
      </c>
      <c r="M346" s="398" t="s">
        <v>19</v>
      </c>
      <c r="N346" s="10">
        <v>7341</v>
      </c>
    </row>
    <row r="347" spans="1:14">
      <c r="A347" s="9">
        <v>44253</v>
      </c>
      <c r="B347" s="1">
        <v>13269</v>
      </c>
      <c r="C347" s="929" t="s">
        <v>277</v>
      </c>
      <c r="D347" s="1" t="s">
        <v>22</v>
      </c>
      <c r="E347" s="1" t="s">
        <v>563</v>
      </c>
      <c r="F347" s="2">
        <v>44260</v>
      </c>
      <c r="G347" s="11" t="s">
        <v>505</v>
      </c>
      <c r="H347" s="10">
        <v>56</v>
      </c>
      <c r="I347" s="12">
        <v>2.1</v>
      </c>
      <c r="J347" s="398" t="s">
        <v>25</v>
      </c>
      <c r="K347" s="398" t="s">
        <v>25</v>
      </c>
      <c r="L347" s="399">
        <v>44258</v>
      </c>
      <c r="M347" s="398" t="s">
        <v>19</v>
      </c>
      <c r="N347" s="10">
        <v>7341</v>
      </c>
    </row>
    <row r="348" spans="1:14">
      <c r="A348" s="9">
        <v>44253</v>
      </c>
      <c r="B348" s="1">
        <v>13270</v>
      </c>
      <c r="C348" s="929" t="s">
        <v>555</v>
      </c>
      <c r="D348" s="1" t="s">
        <v>22</v>
      </c>
      <c r="E348" s="1" t="s">
        <v>563</v>
      </c>
      <c r="F348" s="2">
        <v>44260</v>
      </c>
      <c r="G348" s="11" t="s">
        <v>556</v>
      </c>
      <c r="H348" s="10">
        <v>56</v>
      </c>
      <c r="I348" s="12">
        <v>2.1</v>
      </c>
      <c r="J348" s="398" t="s">
        <v>25</v>
      </c>
      <c r="K348" s="398" t="s">
        <v>25</v>
      </c>
      <c r="L348" s="399">
        <v>44258</v>
      </c>
      <c r="M348" s="398" t="s">
        <v>19</v>
      </c>
      <c r="N348" s="10">
        <v>7341</v>
      </c>
    </row>
    <row r="349" spans="1:14">
      <c r="A349" s="9">
        <v>44253</v>
      </c>
      <c r="B349" s="1">
        <v>13271</v>
      </c>
      <c r="C349" s="929" t="s">
        <v>458</v>
      </c>
      <c r="D349" s="1" t="s">
        <v>22</v>
      </c>
      <c r="E349" s="1" t="s">
        <v>564</v>
      </c>
      <c r="F349" s="2">
        <v>44260</v>
      </c>
      <c r="G349" s="11" t="s">
        <v>460</v>
      </c>
      <c r="H349" s="10">
        <v>70</v>
      </c>
      <c r="I349" s="12">
        <v>2.1</v>
      </c>
      <c r="J349" s="398" t="s">
        <v>25</v>
      </c>
      <c r="K349" s="398" t="s">
        <v>25</v>
      </c>
      <c r="L349" s="399">
        <v>44259</v>
      </c>
      <c r="M349" s="398" t="s">
        <v>19</v>
      </c>
      <c r="N349" s="10">
        <v>7341</v>
      </c>
    </row>
    <row r="350" spans="1:14">
      <c r="A350" s="9">
        <v>44253</v>
      </c>
      <c r="B350" s="1">
        <v>13272</v>
      </c>
      <c r="C350" s="929" t="s">
        <v>31</v>
      </c>
      <c r="D350" s="1" t="s">
        <v>22</v>
      </c>
      <c r="E350" s="1" t="s">
        <v>565</v>
      </c>
      <c r="F350" s="2">
        <v>44260</v>
      </c>
      <c r="G350" s="11" t="s">
        <v>33</v>
      </c>
      <c r="H350" s="10">
        <v>125</v>
      </c>
      <c r="I350" s="12">
        <v>2.1</v>
      </c>
      <c r="J350" s="398" t="s">
        <v>25</v>
      </c>
      <c r="K350" s="398" t="s">
        <v>25</v>
      </c>
      <c r="L350" s="399">
        <v>44259</v>
      </c>
      <c r="M350" s="398" t="s">
        <v>19</v>
      </c>
      <c r="N350" s="10">
        <v>7341</v>
      </c>
    </row>
    <row r="351" spans="1:14">
      <c r="A351" s="9">
        <v>44253</v>
      </c>
      <c r="B351" s="1">
        <v>13273</v>
      </c>
      <c r="C351" s="929" t="s">
        <v>566</v>
      </c>
      <c r="D351" s="1" t="s">
        <v>22</v>
      </c>
      <c r="E351" s="1" t="s">
        <v>567</v>
      </c>
      <c r="F351" s="2">
        <v>44260</v>
      </c>
      <c r="G351" s="11" t="s">
        <v>568</v>
      </c>
      <c r="H351" s="10">
        <v>50</v>
      </c>
      <c r="I351" s="12">
        <v>2.1</v>
      </c>
      <c r="J351" s="398" t="s">
        <v>25</v>
      </c>
      <c r="K351" s="398" t="s">
        <v>25</v>
      </c>
      <c r="L351" s="399">
        <v>44260</v>
      </c>
      <c r="M351" s="398" t="s">
        <v>19</v>
      </c>
      <c r="N351" s="10">
        <v>7341</v>
      </c>
    </row>
    <row r="352" spans="1:14">
      <c r="A352" s="9">
        <v>44253</v>
      </c>
      <c r="B352" s="1">
        <v>13274</v>
      </c>
      <c r="C352" s="929" t="s">
        <v>569</v>
      </c>
      <c r="D352" s="1" t="s">
        <v>22</v>
      </c>
      <c r="E352" s="1" t="s">
        <v>570</v>
      </c>
      <c r="F352" s="2">
        <v>44260</v>
      </c>
      <c r="G352" s="11" t="s">
        <v>571</v>
      </c>
      <c r="H352" s="10">
        <v>38</v>
      </c>
      <c r="I352" s="12">
        <v>2.1</v>
      </c>
      <c r="J352" s="398" t="s">
        <v>25</v>
      </c>
      <c r="K352" s="398" t="s">
        <v>25</v>
      </c>
      <c r="L352" s="399">
        <v>44260</v>
      </c>
      <c r="M352" s="398" t="s">
        <v>19</v>
      </c>
      <c r="N352" s="10">
        <v>7341</v>
      </c>
    </row>
    <row r="353" spans="1:15">
      <c r="A353" s="9">
        <v>44253</v>
      </c>
      <c r="B353" s="1">
        <v>13275</v>
      </c>
      <c r="C353" s="929" t="s">
        <v>569</v>
      </c>
      <c r="D353" s="1" t="s">
        <v>22</v>
      </c>
      <c r="E353" s="1" t="s">
        <v>572</v>
      </c>
      <c r="F353" s="2">
        <v>44260</v>
      </c>
      <c r="G353" s="11" t="s">
        <v>571</v>
      </c>
      <c r="H353" s="10">
        <v>2</v>
      </c>
      <c r="I353" s="12">
        <v>2.1</v>
      </c>
      <c r="J353" s="398" t="s">
        <v>25</v>
      </c>
      <c r="K353" s="398" t="s">
        <v>25</v>
      </c>
      <c r="L353" s="399">
        <v>44260</v>
      </c>
      <c r="M353" s="398" t="s">
        <v>19</v>
      </c>
      <c r="N353" s="10">
        <v>7341</v>
      </c>
    </row>
    <row r="354" spans="1:15">
      <c r="A354" s="9">
        <v>44253</v>
      </c>
      <c r="B354" s="1">
        <v>13276</v>
      </c>
      <c r="C354" s="929" t="s">
        <v>573</v>
      </c>
      <c r="D354" s="1" t="s">
        <v>22</v>
      </c>
      <c r="E354" s="1" t="s">
        <v>574</v>
      </c>
      <c r="F354" s="2">
        <v>44260</v>
      </c>
      <c r="G354" s="11" t="s">
        <v>575</v>
      </c>
      <c r="H354" s="10">
        <v>121</v>
      </c>
      <c r="I354" s="12">
        <v>2.1</v>
      </c>
      <c r="J354" s="398" t="s">
        <v>25</v>
      </c>
      <c r="K354" s="398" t="s">
        <v>25</v>
      </c>
      <c r="L354" s="399">
        <v>44260</v>
      </c>
      <c r="M354" s="398" t="s">
        <v>19</v>
      </c>
      <c r="N354" s="10">
        <v>7341</v>
      </c>
    </row>
    <row r="355" spans="1:15">
      <c r="A355" s="9">
        <v>44253</v>
      </c>
      <c r="B355" s="1">
        <v>13277</v>
      </c>
      <c r="C355" s="929" t="s">
        <v>432</v>
      </c>
      <c r="D355" s="1" t="s">
        <v>22</v>
      </c>
      <c r="E355" s="1" t="s">
        <v>576</v>
      </c>
      <c r="F355" s="2">
        <v>44260</v>
      </c>
      <c r="G355" s="11" t="s">
        <v>434</v>
      </c>
      <c r="H355" s="10">
        <v>64</v>
      </c>
      <c r="I355" s="12">
        <v>2.1</v>
      </c>
      <c r="J355" s="398" t="s">
        <v>25</v>
      </c>
      <c r="K355" s="398" t="s">
        <v>25</v>
      </c>
      <c r="L355" s="399">
        <v>44260</v>
      </c>
      <c r="M355" s="398" t="s">
        <v>19</v>
      </c>
      <c r="N355" s="10">
        <v>7341</v>
      </c>
    </row>
    <row r="356" spans="1:15">
      <c r="A356" s="9">
        <v>44253</v>
      </c>
      <c r="B356" s="1">
        <v>13278</v>
      </c>
      <c r="C356" s="929" t="s">
        <v>577</v>
      </c>
      <c r="D356" s="1" t="s">
        <v>22</v>
      </c>
      <c r="E356" s="1" t="s">
        <v>578</v>
      </c>
      <c r="F356" s="2">
        <v>44260</v>
      </c>
      <c r="G356" s="11" t="s">
        <v>579</v>
      </c>
      <c r="H356" s="10">
        <v>36</v>
      </c>
      <c r="I356" s="12">
        <v>2.1</v>
      </c>
      <c r="J356" s="398" t="s">
        <v>25</v>
      </c>
      <c r="K356" s="398" t="s">
        <v>25</v>
      </c>
      <c r="L356" s="399">
        <v>44260</v>
      </c>
      <c r="M356" s="398" t="s">
        <v>19</v>
      </c>
      <c r="N356" s="10">
        <v>7341</v>
      </c>
    </row>
    <row r="357" spans="1:15">
      <c r="A357" s="9">
        <v>44253</v>
      </c>
      <c r="B357" s="1">
        <v>13279</v>
      </c>
      <c r="C357" s="929" t="s">
        <v>580</v>
      </c>
      <c r="D357" s="1" t="s">
        <v>22</v>
      </c>
      <c r="E357" s="1" t="s">
        <v>581</v>
      </c>
      <c r="F357" s="2">
        <v>44260</v>
      </c>
      <c r="G357" s="11" t="s">
        <v>582</v>
      </c>
      <c r="H357" s="10">
        <v>7</v>
      </c>
      <c r="I357" s="12">
        <v>2.1</v>
      </c>
      <c r="J357" s="398" t="s">
        <v>25</v>
      </c>
      <c r="K357" s="398" t="s">
        <v>25</v>
      </c>
      <c r="L357" s="399">
        <v>44260</v>
      </c>
      <c r="M357" s="398" t="s">
        <v>19</v>
      </c>
      <c r="N357" s="10">
        <v>7341</v>
      </c>
      <c r="O357">
        <v>4818.24</v>
      </c>
    </row>
    <row r="358" spans="1:15" s="400" customFormat="1">
      <c r="A358" s="9">
        <v>44260</v>
      </c>
      <c r="B358" s="1">
        <v>13280</v>
      </c>
      <c r="C358" s="929" t="s">
        <v>583</v>
      </c>
      <c r="D358" s="1" t="s">
        <v>22</v>
      </c>
      <c r="E358" s="1" t="s">
        <v>584</v>
      </c>
      <c r="F358" s="2">
        <v>44265</v>
      </c>
      <c r="G358" s="11" t="s">
        <v>585</v>
      </c>
      <c r="H358" s="10">
        <v>38</v>
      </c>
      <c r="I358" s="12">
        <v>2.1</v>
      </c>
      <c r="J358" s="398" t="s">
        <v>25</v>
      </c>
      <c r="K358" s="398" t="s">
        <v>25</v>
      </c>
      <c r="L358" s="399">
        <v>44263</v>
      </c>
      <c r="M358" s="398" t="s">
        <v>19</v>
      </c>
      <c r="N358" s="10">
        <v>7365</v>
      </c>
    </row>
    <row r="359" spans="1:15">
      <c r="A359" s="9">
        <v>44260</v>
      </c>
      <c r="B359" s="1">
        <v>13281</v>
      </c>
      <c r="C359" s="929" t="s">
        <v>586</v>
      </c>
      <c r="D359" s="1" t="s">
        <v>22</v>
      </c>
      <c r="E359" s="1" t="s">
        <v>587</v>
      </c>
      <c r="F359" s="2">
        <v>44265</v>
      </c>
      <c r="G359" s="11" t="s">
        <v>588</v>
      </c>
      <c r="H359" s="10">
        <v>52</v>
      </c>
      <c r="I359" s="12">
        <v>2.1</v>
      </c>
      <c r="J359" s="398" t="s">
        <v>25</v>
      </c>
      <c r="K359" s="398" t="s">
        <v>25</v>
      </c>
      <c r="L359" s="399">
        <v>44263</v>
      </c>
      <c r="M359" s="398" t="s">
        <v>19</v>
      </c>
      <c r="N359" s="10">
        <v>7365</v>
      </c>
    </row>
    <row r="360" spans="1:15">
      <c r="A360" s="9">
        <v>44260</v>
      </c>
      <c r="B360" s="1">
        <v>13282</v>
      </c>
      <c r="C360" s="929" t="s">
        <v>53</v>
      </c>
      <c r="D360" s="1" t="s">
        <v>22</v>
      </c>
      <c r="E360" s="1" t="s">
        <v>587</v>
      </c>
      <c r="F360" s="2">
        <v>44265</v>
      </c>
      <c r="G360" s="11" t="s">
        <v>55</v>
      </c>
      <c r="H360" s="10">
        <v>52</v>
      </c>
      <c r="I360" s="12">
        <v>2.1</v>
      </c>
      <c r="J360" s="398" t="s">
        <v>25</v>
      </c>
      <c r="K360" s="398" t="s">
        <v>25</v>
      </c>
      <c r="L360" s="399">
        <v>44263</v>
      </c>
      <c r="M360" s="398" t="s">
        <v>19</v>
      </c>
      <c r="N360" s="10">
        <v>7365</v>
      </c>
    </row>
    <row r="361" spans="1:15">
      <c r="A361" s="9">
        <v>44260</v>
      </c>
      <c r="B361" s="1">
        <v>13283</v>
      </c>
      <c r="C361" s="929" t="s">
        <v>589</v>
      </c>
      <c r="D361" s="1" t="s">
        <v>22</v>
      </c>
      <c r="E361" s="1" t="s">
        <v>590</v>
      </c>
      <c r="F361" s="2">
        <v>44265</v>
      </c>
      <c r="G361" s="11" t="s">
        <v>343</v>
      </c>
      <c r="H361" s="10">
        <v>5</v>
      </c>
      <c r="I361" s="12">
        <v>2.1</v>
      </c>
      <c r="J361" s="398" t="s">
        <v>25</v>
      </c>
      <c r="K361" s="398" t="s">
        <v>25</v>
      </c>
      <c r="L361" s="399">
        <v>44263</v>
      </c>
      <c r="M361" s="398" t="s">
        <v>19</v>
      </c>
      <c r="N361" s="10">
        <v>7365</v>
      </c>
    </row>
    <row r="362" spans="1:15">
      <c r="A362" s="9">
        <v>44260</v>
      </c>
      <c r="B362" s="1">
        <v>13284</v>
      </c>
      <c r="C362" s="929" t="s">
        <v>37</v>
      </c>
      <c r="D362" s="1" t="s">
        <v>22</v>
      </c>
      <c r="E362" s="1" t="s">
        <v>591</v>
      </c>
      <c r="F362" s="2">
        <v>44265</v>
      </c>
      <c r="G362" s="11" t="s">
        <v>38</v>
      </c>
      <c r="H362" s="10">
        <v>17</v>
      </c>
      <c r="I362" s="12">
        <v>2.1</v>
      </c>
      <c r="J362" s="398" t="s">
        <v>25</v>
      </c>
      <c r="K362" s="398" t="s">
        <v>25</v>
      </c>
      <c r="L362" s="399">
        <v>44263</v>
      </c>
      <c r="M362" s="398" t="s">
        <v>19</v>
      </c>
      <c r="N362" s="10">
        <v>7365</v>
      </c>
    </row>
    <row r="363" spans="1:15">
      <c r="A363" s="9">
        <v>44260</v>
      </c>
      <c r="B363" s="1">
        <v>13285</v>
      </c>
      <c r="C363" s="929" t="s">
        <v>28</v>
      </c>
      <c r="D363" s="1" t="s">
        <v>22</v>
      </c>
      <c r="E363" s="1" t="s">
        <v>592</v>
      </c>
      <c r="F363" s="2">
        <v>44265</v>
      </c>
      <c r="G363" s="11" t="s">
        <v>30</v>
      </c>
      <c r="H363" s="10">
        <v>3</v>
      </c>
      <c r="I363" s="12">
        <v>2.1</v>
      </c>
      <c r="J363" s="398" t="s">
        <v>25</v>
      </c>
      <c r="K363" s="398" t="s">
        <v>25</v>
      </c>
      <c r="L363" s="399">
        <v>44263</v>
      </c>
      <c r="M363" s="398" t="s">
        <v>19</v>
      </c>
      <c r="N363" s="10">
        <v>7365</v>
      </c>
    </row>
    <row r="364" spans="1:15">
      <c r="A364" s="9">
        <v>44260</v>
      </c>
      <c r="B364" s="1">
        <v>13286</v>
      </c>
      <c r="C364" s="929" t="s">
        <v>102</v>
      </c>
      <c r="D364" s="1" t="s">
        <v>22</v>
      </c>
      <c r="E364" s="1" t="s">
        <v>593</v>
      </c>
      <c r="F364" s="2">
        <v>44265</v>
      </c>
      <c r="G364" s="11" t="s">
        <v>104</v>
      </c>
      <c r="H364" s="10">
        <v>1</v>
      </c>
      <c r="I364" s="12">
        <v>2.1</v>
      </c>
      <c r="J364" s="398" t="s">
        <v>25</v>
      </c>
      <c r="K364" s="398" t="s">
        <v>25</v>
      </c>
      <c r="L364" s="399">
        <v>44263</v>
      </c>
      <c r="M364" s="398" t="s">
        <v>19</v>
      </c>
      <c r="N364" s="10">
        <v>7365</v>
      </c>
    </row>
    <row r="365" spans="1:15">
      <c r="A365" s="9">
        <v>44260</v>
      </c>
      <c r="B365" s="1">
        <v>13287</v>
      </c>
      <c r="C365" s="929" t="s">
        <v>324</v>
      </c>
      <c r="D365" s="1" t="s">
        <v>22</v>
      </c>
      <c r="E365" s="1" t="s">
        <v>594</v>
      </c>
      <c r="F365" s="2">
        <v>44265</v>
      </c>
      <c r="G365" s="11" t="s">
        <v>326</v>
      </c>
      <c r="H365" s="10">
        <v>1</v>
      </c>
      <c r="I365" s="12">
        <v>2.1</v>
      </c>
      <c r="J365" s="398" t="s">
        <v>25</v>
      </c>
      <c r="K365" s="398" t="s">
        <v>25</v>
      </c>
      <c r="L365" s="399">
        <v>44263</v>
      </c>
      <c r="M365" s="398" t="s">
        <v>19</v>
      </c>
      <c r="N365" s="10">
        <v>7365</v>
      </c>
    </row>
    <row r="366" spans="1:15">
      <c r="A366" s="9">
        <v>44260</v>
      </c>
      <c r="B366" s="1">
        <v>13288</v>
      </c>
      <c r="C366" s="929" t="s">
        <v>595</v>
      </c>
      <c r="D366" s="1" t="s">
        <v>22</v>
      </c>
      <c r="E366" s="1" t="s">
        <v>596</v>
      </c>
      <c r="F366" s="2">
        <v>44265</v>
      </c>
      <c r="G366" s="11" t="s">
        <v>462</v>
      </c>
      <c r="H366" s="10">
        <v>1</v>
      </c>
      <c r="I366" s="12">
        <v>2.1</v>
      </c>
      <c r="J366" s="398" t="s">
        <v>25</v>
      </c>
      <c r="K366" s="398" t="s">
        <v>25</v>
      </c>
      <c r="L366" s="399">
        <v>44263</v>
      </c>
      <c r="M366" s="398" t="s">
        <v>19</v>
      </c>
      <c r="N366" s="10">
        <v>7365</v>
      </c>
    </row>
    <row r="367" spans="1:15">
      <c r="A367" s="9">
        <v>44260</v>
      </c>
      <c r="B367" s="1">
        <v>13289</v>
      </c>
      <c r="C367" s="929" t="s">
        <v>595</v>
      </c>
      <c r="D367" s="1" t="s">
        <v>22</v>
      </c>
      <c r="E367" s="1" t="s">
        <v>597</v>
      </c>
      <c r="F367" s="2">
        <v>44265</v>
      </c>
      <c r="G367" s="11" t="s">
        <v>462</v>
      </c>
      <c r="H367" s="10">
        <v>19</v>
      </c>
      <c r="I367" s="12">
        <v>2.1</v>
      </c>
      <c r="J367" s="398" t="s">
        <v>25</v>
      </c>
      <c r="K367" s="398" t="s">
        <v>25</v>
      </c>
      <c r="L367" s="399">
        <v>44263</v>
      </c>
      <c r="M367" s="398" t="s">
        <v>19</v>
      </c>
      <c r="N367" s="10">
        <v>7365</v>
      </c>
    </row>
    <row r="368" spans="1:15">
      <c r="A368" s="9">
        <v>44260</v>
      </c>
      <c r="B368" s="1">
        <v>13290</v>
      </c>
      <c r="C368" s="929" t="s">
        <v>589</v>
      </c>
      <c r="D368" s="1" t="s">
        <v>22</v>
      </c>
      <c r="E368" s="1" t="s">
        <v>598</v>
      </c>
      <c r="F368" s="2">
        <v>44265</v>
      </c>
      <c r="G368" s="11" t="s">
        <v>343</v>
      </c>
      <c r="H368" s="10">
        <v>15</v>
      </c>
      <c r="I368" s="12">
        <v>2.1</v>
      </c>
      <c r="J368" s="398" t="s">
        <v>25</v>
      </c>
      <c r="K368" s="398" t="s">
        <v>25</v>
      </c>
      <c r="L368" s="399">
        <v>44263</v>
      </c>
      <c r="M368" s="398" t="s">
        <v>19</v>
      </c>
      <c r="N368" s="10">
        <v>7365</v>
      </c>
    </row>
    <row r="369" spans="1:14">
      <c r="A369" s="9">
        <v>44260</v>
      </c>
      <c r="B369" s="1">
        <v>13291</v>
      </c>
      <c r="C369" s="929" t="s">
        <v>599</v>
      </c>
      <c r="D369" s="1" t="s">
        <v>22</v>
      </c>
      <c r="E369" s="1" t="s">
        <v>1</v>
      </c>
      <c r="F369" s="2">
        <v>44265</v>
      </c>
      <c r="G369" s="11" t="s">
        <v>600</v>
      </c>
      <c r="H369" s="10">
        <v>2</v>
      </c>
      <c r="I369" s="12">
        <v>3</v>
      </c>
      <c r="J369" s="398" t="s">
        <v>25</v>
      </c>
      <c r="K369" s="398" t="s">
        <v>25</v>
      </c>
      <c r="L369" s="399">
        <v>44263</v>
      </c>
      <c r="M369" s="398" t="s">
        <v>19</v>
      </c>
      <c r="N369" s="10">
        <v>7365</v>
      </c>
    </row>
    <row r="370" spans="1:14">
      <c r="A370" s="9">
        <v>44260</v>
      </c>
      <c r="B370" s="1">
        <v>13292</v>
      </c>
      <c r="C370" s="929" t="s">
        <v>601</v>
      </c>
      <c r="D370" s="1" t="s">
        <v>22</v>
      </c>
      <c r="E370" s="1" t="s">
        <v>1</v>
      </c>
      <c r="F370" s="2">
        <v>44265</v>
      </c>
      <c r="G370" s="11" t="s">
        <v>602</v>
      </c>
      <c r="H370" s="10">
        <v>1</v>
      </c>
      <c r="I370" s="12">
        <v>3</v>
      </c>
      <c r="J370" s="398" t="s">
        <v>25</v>
      </c>
      <c r="K370" s="398" t="s">
        <v>25</v>
      </c>
      <c r="L370" s="399">
        <v>44263</v>
      </c>
      <c r="M370" s="398" t="s">
        <v>19</v>
      </c>
      <c r="N370" s="10">
        <v>7365</v>
      </c>
    </row>
    <row r="371" spans="1:14">
      <c r="A371" s="9">
        <v>44260</v>
      </c>
      <c r="B371" s="1">
        <v>13293</v>
      </c>
      <c r="C371" s="929" t="s">
        <v>603</v>
      </c>
      <c r="D371" s="1" t="s">
        <v>22</v>
      </c>
      <c r="E371" s="1" t="s">
        <v>1</v>
      </c>
      <c r="F371" s="2">
        <v>44265</v>
      </c>
      <c r="G371" s="11" t="s">
        <v>604</v>
      </c>
      <c r="H371" s="10">
        <v>1</v>
      </c>
      <c r="I371" s="12">
        <v>3</v>
      </c>
      <c r="J371" s="398" t="s">
        <v>25</v>
      </c>
      <c r="K371" s="398" t="s">
        <v>25</v>
      </c>
      <c r="L371" s="399">
        <v>44263</v>
      </c>
      <c r="M371" s="398" t="s">
        <v>19</v>
      </c>
      <c r="N371" s="10">
        <v>7365</v>
      </c>
    </row>
    <row r="372" spans="1:14">
      <c r="A372" s="9">
        <v>44260</v>
      </c>
      <c r="B372" s="1">
        <v>13294</v>
      </c>
      <c r="C372" s="929" t="s">
        <v>605</v>
      </c>
      <c r="D372" s="1" t="s">
        <v>22</v>
      </c>
      <c r="E372" s="1" t="s">
        <v>1</v>
      </c>
      <c r="F372" s="2">
        <v>44265</v>
      </c>
      <c r="G372" s="11" t="s">
        <v>606</v>
      </c>
      <c r="H372" s="10">
        <v>1</v>
      </c>
      <c r="I372" s="12">
        <v>3</v>
      </c>
      <c r="J372" s="398" t="s">
        <v>25</v>
      </c>
      <c r="K372" s="398" t="s">
        <v>25</v>
      </c>
      <c r="L372" s="399">
        <v>44263</v>
      </c>
      <c r="M372" s="398" t="s">
        <v>19</v>
      </c>
      <c r="N372" s="10">
        <v>7365</v>
      </c>
    </row>
    <row r="373" spans="1:14">
      <c r="A373" s="9">
        <v>44260</v>
      </c>
      <c r="B373" s="1">
        <v>13295</v>
      </c>
      <c r="C373" s="929" t="s">
        <v>102</v>
      </c>
      <c r="D373" s="1" t="s">
        <v>22</v>
      </c>
      <c r="E373" s="1" t="s">
        <v>607</v>
      </c>
      <c r="F373" s="2">
        <v>44265</v>
      </c>
      <c r="G373" s="11" t="s">
        <v>104</v>
      </c>
      <c r="H373" s="10">
        <v>12</v>
      </c>
      <c r="I373" s="12">
        <v>2.1</v>
      </c>
      <c r="J373" s="398" t="s">
        <v>25</v>
      </c>
      <c r="K373" s="398" t="s">
        <v>25</v>
      </c>
      <c r="L373" s="399">
        <v>44263</v>
      </c>
      <c r="M373" s="398" t="s">
        <v>19</v>
      </c>
      <c r="N373" s="10">
        <v>7365</v>
      </c>
    </row>
    <row r="374" spans="1:14">
      <c r="A374" s="9">
        <v>44260</v>
      </c>
      <c r="B374" s="1">
        <v>13296</v>
      </c>
      <c r="C374" s="929" t="s">
        <v>608</v>
      </c>
      <c r="D374" s="1" t="s">
        <v>22</v>
      </c>
      <c r="E374" s="1" t="s">
        <v>609</v>
      </c>
      <c r="F374" s="2">
        <v>44265</v>
      </c>
      <c r="G374" s="11" t="s">
        <v>610</v>
      </c>
      <c r="H374" s="10">
        <v>18</v>
      </c>
      <c r="I374" s="12">
        <v>2.1</v>
      </c>
      <c r="J374" s="398" t="s">
        <v>25</v>
      </c>
      <c r="K374" s="398" t="s">
        <v>25</v>
      </c>
      <c r="L374" s="399">
        <v>44263</v>
      </c>
      <c r="M374" s="398" t="s">
        <v>19</v>
      </c>
      <c r="N374" s="10">
        <v>7365</v>
      </c>
    </row>
    <row r="375" spans="1:14">
      <c r="A375" s="9">
        <v>44260</v>
      </c>
      <c r="B375" s="1">
        <v>13297</v>
      </c>
      <c r="C375" s="929" t="s">
        <v>341</v>
      </c>
      <c r="D375" s="1" t="s">
        <v>22</v>
      </c>
      <c r="E375" s="1" t="s">
        <v>611</v>
      </c>
      <c r="F375" s="2">
        <v>44265</v>
      </c>
      <c r="G375" s="11" t="s">
        <v>343</v>
      </c>
      <c r="H375" s="10">
        <v>19</v>
      </c>
      <c r="I375" s="12">
        <v>2.1</v>
      </c>
      <c r="J375" s="398" t="s">
        <v>25</v>
      </c>
      <c r="K375" s="398" t="s">
        <v>25</v>
      </c>
      <c r="L375" s="399">
        <v>44264</v>
      </c>
      <c r="M375" s="398" t="s">
        <v>19</v>
      </c>
      <c r="N375" s="10">
        <v>7365</v>
      </c>
    </row>
    <row r="376" spans="1:14">
      <c r="A376" s="9">
        <v>44260</v>
      </c>
      <c r="B376" s="1">
        <v>13298</v>
      </c>
      <c r="C376" s="929" t="s">
        <v>612</v>
      </c>
      <c r="D376" s="1" t="s">
        <v>22</v>
      </c>
      <c r="E376" s="1" t="s">
        <v>613</v>
      </c>
      <c r="F376" s="2">
        <v>44265</v>
      </c>
      <c r="G376" s="11" t="s">
        <v>614</v>
      </c>
      <c r="H376" s="10">
        <v>72</v>
      </c>
      <c r="I376" s="12">
        <v>2.1</v>
      </c>
      <c r="J376" s="398" t="s">
        <v>25</v>
      </c>
      <c r="K376" s="398" t="s">
        <v>25</v>
      </c>
      <c r="L376" s="399">
        <v>44264</v>
      </c>
      <c r="M376" s="398" t="s">
        <v>19</v>
      </c>
      <c r="N376" s="10">
        <v>7365</v>
      </c>
    </row>
    <row r="377" spans="1:14">
      <c r="A377" s="9">
        <v>44260</v>
      </c>
      <c r="B377" s="1">
        <v>13299</v>
      </c>
      <c r="C377" s="929" t="s">
        <v>498</v>
      </c>
      <c r="D377" s="1" t="s">
        <v>22</v>
      </c>
      <c r="E377" s="1" t="s">
        <v>615</v>
      </c>
      <c r="F377" s="2">
        <v>44265</v>
      </c>
      <c r="G377" s="11" t="s">
        <v>616</v>
      </c>
      <c r="H377" s="10">
        <v>50</v>
      </c>
      <c r="I377" s="12">
        <v>2.1</v>
      </c>
      <c r="J377" s="398" t="s">
        <v>25</v>
      </c>
      <c r="K377" s="398" t="s">
        <v>25</v>
      </c>
      <c r="L377" s="399">
        <v>44264</v>
      </c>
      <c r="M377" s="398" t="s">
        <v>19</v>
      </c>
      <c r="N377" s="10">
        <v>7365</v>
      </c>
    </row>
    <row r="378" spans="1:14">
      <c r="A378" s="9">
        <v>44260</v>
      </c>
      <c r="B378" s="1">
        <v>13300</v>
      </c>
      <c r="C378" s="929" t="s">
        <v>365</v>
      </c>
      <c r="D378" s="1" t="s">
        <v>22</v>
      </c>
      <c r="E378" s="1" t="s">
        <v>617</v>
      </c>
      <c r="F378" s="2">
        <v>44265</v>
      </c>
      <c r="G378" s="11" t="s">
        <v>618</v>
      </c>
      <c r="H378" s="10">
        <v>1</v>
      </c>
      <c r="I378" s="12">
        <v>2.1</v>
      </c>
      <c r="J378" s="398" t="s">
        <v>25</v>
      </c>
      <c r="K378" s="398" t="s">
        <v>25</v>
      </c>
      <c r="L378" s="399">
        <v>44264</v>
      </c>
      <c r="M378" s="398" t="s">
        <v>19</v>
      </c>
      <c r="N378" s="10">
        <v>7365</v>
      </c>
    </row>
    <row r="379" spans="1:14">
      <c r="A379" s="9">
        <v>44260</v>
      </c>
      <c r="B379" s="1">
        <v>13301</v>
      </c>
      <c r="C379" s="929" t="s">
        <v>102</v>
      </c>
      <c r="D379" s="1" t="s">
        <v>22</v>
      </c>
      <c r="E379" s="1" t="s">
        <v>619</v>
      </c>
      <c r="F379" s="2">
        <v>44265</v>
      </c>
      <c r="G379" s="11" t="s">
        <v>104</v>
      </c>
      <c r="H379" s="10">
        <v>6</v>
      </c>
      <c r="I379" s="12">
        <v>2.1</v>
      </c>
      <c r="J379" s="398" t="s">
        <v>25</v>
      </c>
      <c r="K379" s="398" t="s">
        <v>25</v>
      </c>
      <c r="L379" s="399">
        <v>44264</v>
      </c>
      <c r="M379" s="398" t="s">
        <v>19</v>
      </c>
      <c r="N379" s="10">
        <v>7365</v>
      </c>
    </row>
    <row r="380" spans="1:14">
      <c r="A380" s="9">
        <v>44260</v>
      </c>
      <c r="B380" s="1">
        <v>13302</v>
      </c>
      <c r="C380" s="929" t="s">
        <v>37</v>
      </c>
      <c r="D380" s="1" t="s">
        <v>22</v>
      </c>
      <c r="E380" s="1">
        <v>36839</v>
      </c>
      <c r="F380" s="2">
        <v>44265</v>
      </c>
      <c r="G380" s="11" t="s">
        <v>38</v>
      </c>
      <c r="H380" s="10">
        <v>2</v>
      </c>
      <c r="I380" s="12">
        <v>2.1</v>
      </c>
      <c r="J380" s="398" t="s">
        <v>25</v>
      </c>
      <c r="K380" s="398" t="s">
        <v>25</v>
      </c>
      <c r="L380" s="399">
        <v>44264</v>
      </c>
      <c r="M380" s="398" t="s">
        <v>19</v>
      </c>
      <c r="N380" s="10">
        <v>7365</v>
      </c>
    </row>
    <row r="381" spans="1:14">
      <c r="A381" s="9">
        <v>44260</v>
      </c>
      <c r="B381" s="1">
        <v>13303</v>
      </c>
      <c r="C381" s="929" t="s">
        <v>316</v>
      </c>
      <c r="D381" s="1" t="s">
        <v>22</v>
      </c>
      <c r="E381" s="1" t="s">
        <v>620</v>
      </c>
      <c r="F381" s="2">
        <v>44265</v>
      </c>
      <c r="G381" s="11" t="s">
        <v>318</v>
      </c>
      <c r="H381" s="10">
        <v>46</v>
      </c>
      <c r="I381" s="12">
        <v>2.1</v>
      </c>
      <c r="J381" s="398" t="s">
        <v>25</v>
      </c>
      <c r="K381" s="398" t="s">
        <v>25</v>
      </c>
      <c r="L381" s="399">
        <v>44264</v>
      </c>
      <c r="M381" s="398" t="s">
        <v>19</v>
      </c>
      <c r="N381" s="10">
        <v>7365</v>
      </c>
    </row>
    <row r="382" spans="1:14">
      <c r="A382" s="9">
        <v>44260</v>
      </c>
      <c r="B382" s="1">
        <v>13304</v>
      </c>
      <c r="C382" s="929" t="s">
        <v>158</v>
      </c>
      <c r="D382" s="1" t="s">
        <v>22</v>
      </c>
      <c r="E382" s="1" t="s">
        <v>621</v>
      </c>
      <c r="F382" s="2">
        <v>44265</v>
      </c>
      <c r="G382" s="11" t="s">
        <v>462</v>
      </c>
      <c r="H382" s="10">
        <v>33</v>
      </c>
      <c r="I382" s="12">
        <v>2.1</v>
      </c>
      <c r="J382" s="398" t="s">
        <v>25</v>
      </c>
      <c r="K382" s="398" t="s">
        <v>25</v>
      </c>
      <c r="L382" s="399">
        <v>44264</v>
      </c>
      <c r="M382" s="398" t="s">
        <v>19</v>
      </c>
      <c r="N382" s="10">
        <v>7365</v>
      </c>
    </row>
    <row r="383" spans="1:14">
      <c r="A383" s="9">
        <v>44260</v>
      </c>
      <c r="B383" s="1">
        <v>13305</v>
      </c>
      <c r="C383" s="929" t="s">
        <v>158</v>
      </c>
      <c r="D383" s="1" t="s">
        <v>22</v>
      </c>
      <c r="E383" s="1" t="s">
        <v>622</v>
      </c>
      <c r="F383" s="2">
        <v>44265</v>
      </c>
      <c r="G383" s="11" t="s">
        <v>462</v>
      </c>
      <c r="H383" s="10">
        <v>179</v>
      </c>
      <c r="I383" s="12">
        <v>2.1</v>
      </c>
      <c r="J383" s="398" t="s">
        <v>25</v>
      </c>
      <c r="K383" s="398" t="s">
        <v>25</v>
      </c>
      <c r="L383" s="399">
        <v>44264</v>
      </c>
      <c r="M383" s="398" t="s">
        <v>19</v>
      </c>
      <c r="N383" s="10">
        <v>7365</v>
      </c>
    </row>
    <row r="384" spans="1:14">
      <c r="A384" s="9">
        <v>44260</v>
      </c>
      <c r="B384" s="1">
        <v>13306</v>
      </c>
      <c r="C384" s="929" t="s">
        <v>341</v>
      </c>
      <c r="D384" s="1" t="s">
        <v>22</v>
      </c>
      <c r="E384" s="1" t="s">
        <v>623</v>
      </c>
      <c r="F384" s="2">
        <v>44265</v>
      </c>
      <c r="G384" s="11" t="s">
        <v>343</v>
      </c>
      <c r="H384" s="10">
        <v>8</v>
      </c>
      <c r="I384" s="12">
        <v>2.1</v>
      </c>
      <c r="J384" s="398" t="s">
        <v>25</v>
      </c>
      <c r="K384" s="398" t="s">
        <v>25</v>
      </c>
      <c r="L384" s="399">
        <v>44264</v>
      </c>
      <c r="M384" s="398" t="s">
        <v>19</v>
      </c>
      <c r="N384" s="10">
        <v>7365</v>
      </c>
    </row>
    <row r="385" spans="1:15">
      <c r="A385" s="9">
        <v>44260</v>
      </c>
      <c r="B385" s="1">
        <v>13307</v>
      </c>
      <c r="C385" s="929" t="s">
        <v>94</v>
      </c>
      <c r="D385" s="1" t="s">
        <v>22</v>
      </c>
      <c r="E385" s="1" t="s">
        <v>624</v>
      </c>
      <c r="F385" s="2">
        <v>44265</v>
      </c>
      <c r="G385" s="11" t="s">
        <v>96</v>
      </c>
      <c r="H385" s="10">
        <v>1</v>
      </c>
      <c r="I385" s="12">
        <v>2.1</v>
      </c>
      <c r="J385" s="398" t="s">
        <v>25</v>
      </c>
      <c r="K385" s="398" t="s">
        <v>25</v>
      </c>
      <c r="L385" s="399">
        <v>44264</v>
      </c>
      <c r="M385" s="398" t="s">
        <v>19</v>
      </c>
      <c r="N385" s="10">
        <v>7365</v>
      </c>
    </row>
    <row r="386" spans="1:15">
      <c r="A386" s="9">
        <v>44260</v>
      </c>
      <c r="B386" s="1">
        <v>13308</v>
      </c>
      <c r="C386" s="929" t="s">
        <v>188</v>
      </c>
      <c r="D386" s="1" t="s">
        <v>22</v>
      </c>
      <c r="E386" s="1" t="s">
        <v>625</v>
      </c>
      <c r="F386" s="2">
        <v>44265</v>
      </c>
      <c r="G386" s="11" t="s">
        <v>190</v>
      </c>
      <c r="H386" s="10">
        <v>30</v>
      </c>
      <c r="I386" s="12">
        <v>2.1</v>
      </c>
      <c r="J386" s="398" t="s">
        <v>25</v>
      </c>
      <c r="K386" s="398" t="s">
        <v>25</v>
      </c>
      <c r="L386" s="399">
        <v>44264</v>
      </c>
      <c r="M386" s="398" t="s">
        <v>19</v>
      </c>
      <c r="N386" s="10">
        <v>7365</v>
      </c>
    </row>
    <row r="387" spans="1:15">
      <c r="A387" s="9">
        <v>44260</v>
      </c>
      <c r="B387" s="1">
        <v>13309</v>
      </c>
      <c r="C387" s="929" t="s">
        <v>626</v>
      </c>
      <c r="D387" s="1" t="s">
        <v>22</v>
      </c>
      <c r="E387" s="1" t="s">
        <v>627</v>
      </c>
      <c r="F387" s="2">
        <v>44265</v>
      </c>
      <c r="G387" s="11" t="s">
        <v>628</v>
      </c>
      <c r="H387" s="10">
        <v>33</v>
      </c>
      <c r="I387" s="12">
        <v>2.1</v>
      </c>
      <c r="J387" s="398" t="s">
        <v>25</v>
      </c>
      <c r="K387" s="398" t="s">
        <v>25</v>
      </c>
      <c r="L387" s="399">
        <v>44264</v>
      </c>
      <c r="M387" s="398" t="s">
        <v>19</v>
      </c>
      <c r="N387" s="10">
        <v>7365</v>
      </c>
    </row>
    <row r="388" spans="1:15">
      <c r="A388" s="9">
        <v>44260</v>
      </c>
      <c r="B388" s="1">
        <v>13310</v>
      </c>
      <c r="C388" s="929" t="s">
        <v>629</v>
      </c>
      <c r="D388" s="1" t="s">
        <v>22</v>
      </c>
      <c r="E388" s="1" t="s">
        <v>630</v>
      </c>
      <c r="F388" s="2">
        <v>44265</v>
      </c>
      <c r="G388" s="11" t="s">
        <v>631</v>
      </c>
      <c r="H388" s="10">
        <v>49</v>
      </c>
      <c r="I388" s="12">
        <v>2.1</v>
      </c>
      <c r="J388" s="398" t="s">
        <v>25</v>
      </c>
      <c r="K388" s="398" t="s">
        <v>25</v>
      </c>
      <c r="L388" s="399">
        <v>44265</v>
      </c>
      <c r="M388" s="398" t="s">
        <v>19</v>
      </c>
      <c r="N388" s="10">
        <v>7365</v>
      </c>
    </row>
    <row r="389" spans="1:15">
      <c r="A389" s="9">
        <v>44260</v>
      </c>
      <c r="B389" s="1">
        <v>13311</v>
      </c>
      <c r="C389" s="929" t="s">
        <v>632</v>
      </c>
      <c r="D389" s="1" t="s">
        <v>22</v>
      </c>
      <c r="E389" s="1" t="s">
        <v>1</v>
      </c>
      <c r="F389" s="2">
        <v>44265</v>
      </c>
      <c r="G389" s="11" t="s">
        <v>633</v>
      </c>
      <c r="H389" s="10">
        <v>1</v>
      </c>
      <c r="I389" s="12">
        <v>3</v>
      </c>
      <c r="J389" s="398" t="s">
        <v>25</v>
      </c>
      <c r="K389" s="398" t="s">
        <v>25</v>
      </c>
      <c r="L389" s="399">
        <v>44265</v>
      </c>
      <c r="M389" s="398" t="s">
        <v>19</v>
      </c>
      <c r="N389" s="10">
        <v>7365</v>
      </c>
    </row>
    <row r="390" spans="1:15">
      <c r="A390" s="9">
        <v>44260</v>
      </c>
      <c r="B390" s="1">
        <v>13312</v>
      </c>
      <c r="C390" s="929" t="s">
        <v>634</v>
      </c>
      <c r="D390" s="1" t="s">
        <v>22</v>
      </c>
      <c r="E390" s="1" t="s">
        <v>1</v>
      </c>
      <c r="F390" s="2">
        <v>44265</v>
      </c>
      <c r="G390" s="11" t="s">
        <v>635</v>
      </c>
      <c r="H390" s="10">
        <v>1</v>
      </c>
      <c r="I390" s="12">
        <v>3</v>
      </c>
      <c r="J390" s="398" t="s">
        <v>25</v>
      </c>
      <c r="K390" s="398" t="s">
        <v>25</v>
      </c>
      <c r="L390" s="399">
        <v>44265</v>
      </c>
      <c r="M390" s="398" t="s">
        <v>19</v>
      </c>
      <c r="N390" s="10">
        <v>7365</v>
      </c>
    </row>
    <row r="391" spans="1:15">
      <c r="A391" s="9">
        <v>44260</v>
      </c>
      <c r="B391" s="1">
        <v>13313</v>
      </c>
      <c r="C391" s="929" t="s">
        <v>636</v>
      </c>
      <c r="D391" s="1" t="s">
        <v>22</v>
      </c>
      <c r="E391" s="1" t="s">
        <v>637</v>
      </c>
      <c r="F391" s="2">
        <v>44265</v>
      </c>
      <c r="G391" s="11" t="s">
        <v>638</v>
      </c>
      <c r="H391" s="10">
        <v>80</v>
      </c>
      <c r="I391" s="12">
        <v>2.1</v>
      </c>
      <c r="J391" s="398">
        <v>80</v>
      </c>
      <c r="K391" s="398" t="s">
        <v>25</v>
      </c>
      <c r="L391" s="399">
        <v>44265</v>
      </c>
      <c r="M391" s="398" t="s">
        <v>19</v>
      </c>
      <c r="N391" s="10">
        <v>7365</v>
      </c>
    </row>
    <row r="392" spans="1:15">
      <c r="A392" s="9">
        <v>44260</v>
      </c>
      <c r="B392" s="1">
        <v>13314</v>
      </c>
      <c r="C392" s="929" t="s">
        <v>102</v>
      </c>
      <c r="D392" s="1" t="s">
        <v>22</v>
      </c>
      <c r="E392" s="1" t="s">
        <v>639</v>
      </c>
      <c r="F392" s="2">
        <v>44265</v>
      </c>
      <c r="G392" s="11" t="s">
        <v>104</v>
      </c>
      <c r="H392" s="10">
        <v>18</v>
      </c>
      <c r="I392" s="12">
        <v>2.1</v>
      </c>
      <c r="J392" s="398" t="s">
        <v>25</v>
      </c>
      <c r="K392" s="398" t="s">
        <v>25</v>
      </c>
      <c r="L392" s="399">
        <v>44266</v>
      </c>
      <c r="M392" s="398" t="s">
        <v>19</v>
      </c>
      <c r="N392" s="10">
        <v>7365</v>
      </c>
    </row>
    <row r="393" spans="1:15">
      <c r="A393" s="9">
        <v>44265</v>
      </c>
      <c r="B393" s="1">
        <v>13315</v>
      </c>
      <c r="C393" s="929" t="s">
        <v>182</v>
      </c>
      <c r="D393" s="1" t="s">
        <v>22</v>
      </c>
      <c r="E393" s="1" t="s">
        <v>640</v>
      </c>
      <c r="F393" s="2">
        <v>44267</v>
      </c>
      <c r="G393" s="11" t="s">
        <v>184</v>
      </c>
      <c r="H393" s="10">
        <v>14</v>
      </c>
      <c r="I393" s="12">
        <v>2.1</v>
      </c>
      <c r="J393" s="398" t="s">
        <v>25</v>
      </c>
      <c r="K393" s="398" t="s">
        <v>25</v>
      </c>
      <c r="L393" s="399">
        <v>44266</v>
      </c>
      <c r="M393" s="398" t="s">
        <v>19</v>
      </c>
      <c r="N393" s="10">
        <v>7365</v>
      </c>
    </row>
    <row r="394" spans="1:15">
      <c r="A394" s="9">
        <v>44265</v>
      </c>
      <c r="B394" s="1">
        <v>13316</v>
      </c>
      <c r="C394" s="929" t="s">
        <v>223</v>
      </c>
      <c r="D394" s="1" t="s">
        <v>22</v>
      </c>
      <c r="E394" s="1" t="s">
        <v>641</v>
      </c>
      <c r="F394" s="2">
        <v>44267</v>
      </c>
      <c r="G394" s="11" t="s">
        <v>225</v>
      </c>
      <c r="H394" s="10">
        <v>4</v>
      </c>
      <c r="I394" s="12">
        <v>2.1</v>
      </c>
      <c r="J394" s="398" t="s">
        <v>25</v>
      </c>
      <c r="K394" s="398" t="s">
        <v>25</v>
      </c>
      <c r="L394" s="399">
        <v>44266</v>
      </c>
      <c r="M394" s="398" t="s">
        <v>19</v>
      </c>
      <c r="N394" s="10">
        <v>7365</v>
      </c>
    </row>
    <row r="395" spans="1:15">
      <c r="A395" s="9">
        <v>44265</v>
      </c>
      <c r="B395" s="1">
        <v>13317</v>
      </c>
      <c r="C395" s="929" t="s">
        <v>53</v>
      </c>
      <c r="D395" s="1" t="s">
        <v>22</v>
      </c>
      <c r="E395" s="1" t="s">
        <v>641</v>
      </c>
      <c r="F395" s="2">
        <v>44267</v>
      </c>
      <c r="G395" s="11" t="s">
        <v>55</v>
      </c>
      <c r="H395" s="10">
        <v>4</v>
      </c>
      <c r="I395" s="12">
        <v>2.1</v>
      </c>
      <c r="J395" s="398" t="s">
        <v>25</v>
      </c>
      <c r="K395" s="398" t="s">
        <v>25</v>
      </c>
      <c r="L395" s="399">
        <v>44266</v>
      </c>
      <c r="M395" s="398" t="s">
        <v>19</v>
      </c>
      <c r="N395" s="10">
        <v>7365</v>
      </c>
    </row>
    <row r="396" spans="1:15">
      <c r="A396" s="9">
        <v>44265</v>
      </c>
      <c r="B396" s="1">
        <v>13318</v>
      </c>
      <c r="C396" s="929" t="s">
        <v>289</v>
      </c>
      <c r="D396" s="1" t="s">
        <v>22</v>
      </c>
      <c r="E396" s="1" t="s">
        <v>642</v>
      </c>
      <c r="F396" s="2">
        <v>44267</v>
      </c>
      <c r="G396" s="11" t="s">
        <v>291</v>
      </c>
      <c r="H396" s="10">
        <v>3</v>
      </c>
      <c r="I396" s="12">
        <v>2.1</v>
      </c>
      <c r="J396" s="398" t="s">
        <v>25</v>
      </c>
      <c r="K396" s="398" t="s">
        <v>25</v>
      </c>
      <c r="L396" s="399">
        <v>44266</v>
      </c>
      <c r="M396" s="398" t="s">
        <v>19</v>
      </c>
      <c r="N396" s="10">
        <v>7365</v>
      </c>
    </row>
    <row r="397" spans="1:15">
      <c r="A397" s="9">
        <v>44265</v>
      </c>
      <c r="B397" s="1">
        <v>13319</v>
      </c>
      <c r="C397" s="929" t="s">
        <v>147</v>
      </c>
      <c r="D397" s="1" t="s">
        <v>22</v>
      </c>
      <c r="E397" s="1" t="s">
        <v>643</v>
      </c>
      <c r="F397" s="2">
        <v>44267</v>
      </c>
      <c r="G397" s="11" t="s">
        <v>149</v>
      </c>
      <c r="H397" s="10">
        <v>12</v>
      </c>
      <c r="I397" s="12">
        <v>2.1</v>
      </c>
      <c r="J397" s="398" t="s">
        <v>25</v>
      </c>
      <c r="K397" s="398" t="s">
        <v>25</v>
      </c>
      <c r="L397" s="399">
        <v>44266</v>
      </c>
      <c r="M397" s="398" t="s">
        <v>19</v>
      </c>
      <c r="N397" s="10">
        <v>7365</v>
      </c>
    </row>
    <row r="398" spans="1:15">
      <c r="A398" s="9">
        <v>44265</v>
      </c>
      <c r="B398" s="1">
        <v>13320</v>
      </c>
      <c r="C398" s="929" t="s">
        <v>277</v>
      </c>
      <c r="D398" s="1" t="s">
        <v>22</v>
      </c>
      <c r="E398" s="1" t="s">
        <v>644</v>
      </c>
      <c r="F398" s="2">
        <v>44267</v>
      </c>
      <c r="G398" s="11" t="s">
        <v>505</v>
      </c>
      <c r="H398" s="10">
        <v>9</v>
      </c>
      <c r="I398" s="12">
        <v>2.1</v>
      </c>
      <c r="J398" s="398" t="s">
        <v>25</v>
      </c>
      <c r="K398" s="398" t="s">
        <v>25</v>
      </c>
      <c r="L398" s="399">
        <v>44266</v>
      </c>
      <c r="M398" s="398" t="s">
        <v>19</v>
      </c>
      <c r="N398" s="10">
        <v>7365</v>
      </c>
    </row>
    <row r="399" spans="1:15">
      <c r="A399" s="9">
        <v>44265</v>
      </c>
      <c r="B399" s="1">
        <v>13321</v>
      </c>
      <c r="C399" s="929" t="s">
        <v>645</v>
      </c>
      <c r="D399" s="1" t="s">
        <v>22</v>
      </c>
      <c r="E399" s="1" t="s">
        <v>646</v>
      </c>
      <c r="F399" s="2">
        <v>44267</v>
      </c>
      <c r="G399" s="11" t="s">
        <v>647</v>
      </c>
      <c r="H399" s="10">
        <v>5</v>
      </c>
      <c r="I399" s="12">
        <v>2.1</v>
      </c>
      <c r="J399" s="398" t="s">
        <v>25</v>
      </c>
      <c r="K399" s="398" t="s">
        <v>25</v>
      </c>
      <c r="L399" s="399">
        <v>44267</v>
      </c>
      <c r="M399" s="398" t="s">
        <v>19</v>
      </c>
      <c r="N399" s="10">
        <v>7365</v>
      </c>
    </row>
    <row r="400" spans="1:15">
      <c r="A400" s="9">
        <v>44265</v>
      </c>
      <c r="B400" s="1">
        <v>13322</v>
      </c>
      <c r="C400" s="929" t="s">
        <v>49</v>
      </c>
      <c r="D400" s="1" t="s">
        <v>22</v>
      </c>
      <c r="E400" s="1" t="s">
        <v>648</v>
      </c>
      <c r="F400" s="2">
        <v>44267</v>
      </c>
      <c r="G400" s="11" t="s">
        <v>638</v>
      </c>
      <c r="H400" s="10">
        <v>852</v>
      </c>
      <c r="I400" s="12">
        <v>2.1</v>
      </c>
      <c r="J400" s="398">
        <v>852</v>
      </c>
      <c r="K400" s="398" t="s">
        <v>25</v>
      </c>
      <c r="L400" s="399">
        <v>44267</v>
      </c>
      <c r="M400" s="398" t="s">
        <v>19</v>
      </c>
      <c r="N400" s="10">
        <v>7365</v>
      </c>
      <c r="O400">
        <v>4577.0400000000009</v>
      </c>
    </row>
    <row r="401" spans="1:14">
      <c r="A401" s="9">
        <v>44267</v>
      </c>
      <c r="B401" s="1">
        <v>13323</v>
      </c>
      <c r="C401" s="929" t="s">
        <v>49</v>
      </c>
      <c r="D401" s="1" t="s">
        <v>22</v>
      </c>
      <c r="E401" s="1" t="s">
        <v>649</v>
      </c>
      <c r="F401" s="2">
        <v>44272</v>
      </c>
      <c r="G401" s="11" t="s">
        <v>364</v>
      </c>
      <c r="H401" s="10">
        <v>8</v>
      </c>
      <c r="I401" s="12">
        <v>2.1</v>
      </c>
      <c r="J401" s="398" t="s">
        <v>25</v>
      </c>
      <c r="K401" s="398" t="s">
        <v>25</v>
      </c>
      <c r="L401" s="399">
        <v>44270</v>
      </c>
      <c r="M401" s="398" t="s">
        <v>19</v>
      </c>
      <c r="N401" s="10">
        <v>7387</v>
      </c>
    </row>
    <row r="402" spans="1:14">
      <c r="A402" s="9">
        <v>44267</v>
      </c>
      <c r="B402" s="1">
        <v>13324</v>
      </c>
      <c r="C402" s="929" t="s">
        <v>650</v>
      </c>
      <c r="D402" s="1" t="s">
        <v>22</v>
      </c>
      <c r="E402" s="1" t="s">
        <v>651</v>
      </c>
      <c r="F402" s="2">
        <v>44272</v>
      </c>
      <c r="G402" s="11" t="s">
        <v>652</v>
      </c>
      <c r="H402" s="10">
        <v>1</v>
      </c>
      <c r="I402" s="12">
        <v>2.1</v>
      </c>
      <c r="J402" s="398" t="s">
        <v>25</v>
      </c>
      <c r="K402" s="398" t="s">
        <v>25</v>
      </c>
      <c r="L402" s="399">
        <v>44270</v>
      </c>
      <c r="M402" s="398" t="s">
        <v>19</v>
      </c>
      <c r="N402" s="10">
        <v>7387</v>
      </c>
    </row>
    <row r="403" spans="1:14">
      <c r="A403" s="9">
        <v>44267</v>
      </c>
      <c r="B403" s="1">
        <v>13325</v>
      </c>
      <c r="C403" s="929" t="s">
        <v>341</v>
      </c>
      <c r="D403" s="1" t="s">
        <v>22</v>
      </c>
      <c r="E403" s="1" t="s">
        <v>653</v>
      </c>
      <c r="F403" s="2">
        <v>44272</v>
      </c>
      <c r="G403" s="11" t="s">
        <v>343</v>
      </c>
      <c r="H403" s="10">
        <v>1</v>
      </c>
      <c r="I403" s="12">
        <v>2.1</v>
      </c>
      <c r="J403" s="398" t="s">
        <v>25</v>
      </c>
      <c r="K403" s="398" t="s">
        <v>25</v>
      </c>
      <c r="L403" s="399">
        <v>44270</v>
      </c>
      <c r="M403" s="398" t="s">
        <v>19</v>
      </c>
      <c r="N403" s="10">
        <v>7387</v>
      </c>
    </row>
    <row r="404" spans="1:14">
      <c r="A404" s="9">
        <v>44267</v>
      </c>
      <c r="B404" s="1">
        <v>13326</v>
      </c>
      <c r="C404" s="929" t="s">
        <v>182</v>
      </c>
      <c r="D404" s="1" t="s">
        <v>22</v>
      </c>
      <c r="E404" s="1" t="s">
        <v>654</v>
      </c>
      <c r="F404" s="2">
        <v>44272</v>
      </c>
      <c r="G404" s="11" t="s">
        <v>184</v>
      </c>
      <c r="H404" s="10">
        <v>1</v>
      </c>
      <c r="I404" s="12">
        <v>2.1</v>
      </c>
      <c r="J404" s="398" t="s">
        <v>25</v>
      </c>
      <c r="K404" s="398" t="s">
        <v>25</v>
      </c>
      <c r="L404" s="399">
        <v>44270</v>
      </c>
      <c r="M404" s="398" t="s">
        <v>19</v>
      </c>
      <c r="N404" s="10">
        <v>7387</v>
      </c>
    </row>
    <row r="405" spans="1:14">
      <c r="A405" s="9">
        <v>44267</v>
      </c>
      <c r="B405" s="1">
        <v>13327</v>
      </c>
      <c r="C405" s="929" t="s">
        <v>182</v>
      </c>
      <c r="D405" s="1" t="s">
        <v>22</v>
      </c>
      <c r="E405" s="1" t="s">
        <v>655</v>
      </c>
      <c r="F405" s="2">
        <v>44272</v>
      </c>
      <c r="G405" s="11" t="s">
        <v>184</v>
      </c>
      <c r="H405" s="10">
        <v>1</v>
      </c>
      <c r="I405" s="12">
        <v>2.1</v>
      </c>
      <c r="J405" s="398" t="s">
        <v>25</v>
      </c>
      <c r="K405" s="398" t="s">
        <v>25</v>
      </c>
      <c r="L405" s="399">
        <v>44270</v>
      </c>
      <c r="M405" s="398" t="s">
        <v>19</v>
      </c>
      <c r="N405" s="10">
        <v>7387</v>
      </c>
    </row>
    <row r="406" spans="1:14">
      <c r="A406" s="9">
        <v>44267</v>
      </c>
      <c r="B406" s="1">
        <v>13328</v>
      </c>
      <c r="C406" s="929" t="s">
        <v>463</v>
      </c>
      <c r="D406" s="1" t="s">
        <v>22</v>
      </c>
      <c r="E406" s="1" t="s">
        <v>656</v>
      </c>
      <c r="F406" s="2">
        <v>44272</v>
      </c>
      <c r="G406" s="11" t="s">
        <v>465</v>
      </c>
      <c r="H406" s="10">
        <v>3</v>
      </c>
      <c r="I406" s="12">
        <v>2.1</v>
      </c>
      <c r="J406" s="398" t="s">
        <v>25</v>
      </c>
      <c r="K406" s="398" t="s">
        <v>25</v>
      </c>
      <c r="L406" s="399">
        <v>44270</v>
      </c>
      <c r="M406" s="398" t="s">
        <v>19</v>
      </c>
      <c r="N406" s="10">
        <v>7387</v>
      </c>
    </row>
    <row r="407" spans="1:14">
      <c r="A407" s="9">
        <v>44267</v>
      </c>
      <c r="B407" s="1">
        <v>13329</v>
      </c>
      <c r="C407" s="929" t="s">
        <v>657</v>
      </c>
      <c r="D407" s="1" t="s">
        <v>22</v>
      </c>
      <c r="E407" s="1" t="s">
        <v>1</v>
      </c>
      <c r="F407" s="2">
        <v>44272</v>
      </c>
      <c r="G407" s="11" t="s">
        <v>658</v>
      </c>
      <c r="H407" s="10">
        <v>1</v>
      </c>
      <c r="I407" s="12">
        <v>3</v>
      </c>
      <c r="J407" s="398" t="s">
        <v>25</v>
      </c>
      <c r="K407" s="398" t="s">
        <v>25</v>
      </c>
      <c r="L407" s="399">
        <v>44270</v>
      </c>
      <c r="M407" s="398" t="s">
        <v>19</v>
      </c>
      <c r="N407" s="10">
        <v>7387</v>
      </c>
    </row>
    <row r="408" spans="1:14">
      <c r="A408" s="9">
        <v>44267</v>
      </c>
      <c r="B408" s="1">
        <v>13330</v>
      </c>
      <c r="C408" s="929" t="s">
        <v>659</v>
      </c>
      <c r="D408" s="1" t="s">
        <v>22</v>
      </c>
      <c r="E408" s="1" t="s">
        <v>1</v>
      </c>
      <c r="F408" s="2">
        <v>44272</v>
      </c>
      <c r="G408" s="11" t="s">
        <v>660</v>
      </c>
      <c r="H408" s="10">
        <v>1</v>
      </c>
      <c r="I408" s="12">
        <v>3</v>
      </c>
      <c r="J408" s="398" t="s">
        <v>25</v>
      </c>
      <c r="K408" s="398" t="s">
        <v>25</v>
      </c>
      <c r="L408" s="399">
        <v>44270</v>
      </c>
      <c r="M408" s="398" t="s">
        <v>19</v>
      </c>
      <c r="N408" s="10">
        <v>7387</v>
      </c>
    </row>
    <row r="409" spans="1:14">
      <c r="A409" s="9">
        <v>44267</v>
      </c>
      <c r="B409" s="1">
        <v>13331</v>
      </c>
      <c r="C409" s="929" t="s">
        <v>394</v>
      </c>
      <c r="D409" s="1" t="s">
        <v>22</v>
      </c>
      <c r="E409" s="1" t="s">
        <v>661</v>
      </c>
      <c r="F409" s="2">
        <v>44272</v>
      </c>
      <c r="G409" s="11" t="s">
        <v>396</v>
      </c>
      <c r="H409" s="10">
        <v>6</v>
      </c>
      <c r="I409" s="12">
        <v>2.1</v>
      </c>
      <c r="J409" s="398" t="s">
        <v>25</v>
      </c>
      <c r="K409" s="398" t="s">
        <v>25</v>
      </c>
      <c r="L409" s="399">
        <v>44270</v>
      </c>
      <c r="M409" s="398" t="s">
        <v>19</v>
      </c>
      <c r="N409" s="10">
        <v>7387</v>
      </c>
    </row>
    <row r="410" spans="1:14">
      <c r="A410" s="9">
        <v>44267</v>
      </c>
      <c r="B410" s="1">
        <v>13332</v>
      </c>
      <c r="C410" s="929" t="s">
        <v>394</v>
      </c>
      <c r="D410" s="1" t="s">
        <v>22</v>
      </c>
      <c r="E410" s="1" t="s">
        <v>662</v>
      </c>
      <c r="F410" s="2">
        <v>44272</v>
      </c>
      <c r="G410" s="11" t="s">
        <v>396</v>
      </c>
      <c r="H410" s="10">
        <v>6</v>
      </c>
      <c r="I410" s="12">
        <v>2.1</v>
      </c>
      <c r="J410" s="398" t="s">
        <v>25</v>
      </c>
      <c r="K410" s="398" t="s">
        <v>25</v>
      </c>
      <c r="L410" s="399">
        <v>44270</v>
      </c>
      <c r="M410" s="398" t="s">
        <v>19</v>
      </c>
      <c r="N410" s="10">
        <v>7387</v>
      </c>
    </row>
    <row r="411" spans="1:14">
      <c r="A411" s="9">
        <v>44267</v>
      </c>
      <c r="B411" s="1">
        <v>13333</v>
      </c>
      <c r="C411" s="929" t="s">
        <v>659</v>
      </c>
      <c r="D411" s="1" t="s">
        <v>22</v>
      </c>
      <c r="E411" s="1" t="s">
        <v>1</v>
      </c>
      <c r="F411" s="2">
        <v>44272</v>
      </c>
      <c r="G411" s="11" t="s">
        <v>660</v>
      </c>
      <c r="H411" s="10">
        <v>1</v>
      </c>
      <c r="I411" s="12">
        <v>3</v>
      </c>
      <c r="J411" s="398" t="s">
        <v>25</v>
      </c>
      <c r="K411" s="398" t="s">
        <v>25</v>
      </c>
      <c r="L411" s="399">
        <v>44270</v>
      </c>
      <c r="M411" s="398" t="s">
        <v>19</v>
      </c>
      <c r="N411" s="10">
        <v>7387</v>
      </c>
    </row>
    <row r="412" spans="1:14">
      <c r="A412" s="9">
        <v>44267</v>
      </c>
      <c r="B412" s="1">
        <v>13334</v>
      </c>
      <c r="C412" s="929" t="s">
        <v>473</v>
      </c>
      <c r="D412" s="1" t="s">
        <v>22</v>
      </c>
      <c r="E412" s="1" t="s">
        <v>663</v>
      </c>
      <c r="F412" s="2">
        <v>44272</v>
      </c>
      <c r="G412" s="11" t="s">
        <v>475</v>
      </c>
      <c r="H412" s="10">
        <v>103</v>
      </c>
      <c r="I412" s="12">
        <v>2.1</v>
      </c>
      <c r="J412" s="398" t="s">
        <v>25</v>
      </c>
      <c r="K412" s="398" t="s">
        <v>25</v>
      </c>
      <c r="L412" s="399">
        <v>44270</v>
      </c>
      <c r="M412" s="398" t="s">
        <v>19</v>
      </c>
      <c r="N412" s="10">
        <v>7387</v>
      </c>
    </row>
    <row r="413" spans="1:14">
      <c r="A413" s="9">
        <v>44267</v>
      </c>
      <c r="B413" s="1">
        <v>13335</v>
      </c>
      <c r="C413" s="929" t="s">
        <v>664</v>
      </c>
      <c r="D413" s="1" t="s">
        <v>22</v>
      </c>
      <c r="E413" s="1" t="s">
        <v>663</v>
      </c>
      <c r="F413" s="2">
        <v>44272</v>
      </c>
      <c r="G413" s="11" t="s">
        <v>665</v>
      </c>
      <c r="H413" s="10">
        <v>44</v>
      </c>
      <c r="I413" s="12">
        <v>2.1</v>
      </c>
      <c r="J413" s="398" t="s">
        <v>25</v>
      </c>
      <c r="K413" s="398" t="s">
        <v>25</v>
      </c>
      <c r="L413" s="399">
        <v>44270</v>
      </c>
      <c r="M413" s="398" t="s">
        <v>19</v>
      </c>
      <c r="N413" s="10">
        <v>7387</v>
      </c>
    </row>
    <row r="414" spans="1:14">
      <c r="A414" s="9">
        <v>44267</v>
      </c>
      <c r="B414" s="1">
        <v>13336</v>
      </c>
      <c r="C414" s="929" t="s">
        <v>666</v>
      </c>
      <c r="D414" s="1" t="s">
        <v>22</v>
      </c>
      <c r="E414" s="1" t="s">
        <v>663</v>
      </c>
      <c r="F414" s="2">
        <v>44272</v>
      </c>
      <c r="G414" s="11" t="s">
        <v>667</v>
      </c>
      <c r="H414" s="10">
        <v>4</v>
      </c>
      <c r="I414" s="12">
        <v>2.1</v>
      </c>
      <c r="J414" s="398" t="s">
        <v>25</v>
      </c>
      <c r="K414" s="398" t="s">
        <v>25</v>
      </c>
      <c r="L414" s="399">
        <v>44270</v>
      </c>
      <c r="M414" s="398" t="s">
        <v>19</v>
      </c>
      <c r="N414" s="10">
        <v>7387</v>
      </c>
    </row>
    <row r="415" spans="1:14">
      <c r="A415" s="9">
        <v>44267</v>
      </c>
      <c r="B415" s="1">
        <v>13337</v>
      </c>
      <c r="C415" s="929" t="s">
        <v>162</v>
      </c>
      <c r="D415" s="1" t="s">
        <v>22</v>
      </c>
      <c r="E415" s="1" t="s">
        <v>668</v>
      </c>
      <c r="F415" s="2">
        <v>44272</v>
      </c>
      <c r="G415" s="11" t="s">
        <v>164</v>
      </c>
      <c r="H415" s="10">
        <v>18</v>
      </c>
      <c r="I415" s="12">
        <v>2.1</v>
      </c>
      <c r="J415" s="398" t="s">
        <v>25</v>
      </c>
      <c r="K415" s="398" t="s">
        <v>25</v>
      </c>
      <c r="L415" s="399">
        <v>44270</v>
      </c>
      <c r="M415" s="398" t="s">
        <v>19</v>
      </c>
      <c r="N415" s="10">
        <v>7387</v>
      </c>
    </row>
    <row r="416" spans="1:14">
      <c r="A416" s="9">
        <v>44267</v>
      </c>
      <c r="B416" s="1">
        <v>13338</v>
      </c>
      <c r="C416" s="929" t="s">
        <v>473</v>
      </c>
      <c r="D416" s="1" t="s">
        <v>22</v>
      </c>
      <c r="E416" s="1" t="s">
        <v>669</v>
      </c>
      <c r="F416" s="2">
        <v>44272</v>
      </c>
      <c r="G416" s="11" t="s">
        <v>475</v>
      </c>
      <c r="H416" s="10">
        <v>3</v>
      </c>
      <c r="I416" s="12">
        <v>2.1</v>
      </c>
      <c r="J416" s="398" t="s">
        <v>25</v>
      </c>
      <c r="K416" s="398" t="s">
        <v>25</v>
      </c>
      <c r="L416" s="399">
        <v>44270</v>
      </c>
      <c r="M416" s="398" t="s">
        <v>19</v>
      </c>
      <c r="N416" s="10">
        <v>7387</v>
      </c>
    </row>
    <row r="417" spans="1:14">
      <c r="A417" s="9">
        <v>44267</v>
      </c>
      <c r="B417" s="1">
        <v>13339</v>
      </c>
      <c r="C417" s="929" t="s">
        <v>473</v>
      </c>
      <c r="D417" s="1" t="s">
        <v>22</v>
      </c>
      <c r="E417" s="1" t="s">
        <v>670</v>
      </c>
      <c r="F417" s="2">
        <v>44272</v>
      </c>
      <c r="G417" s="11" t="s">
        <v>475</v>
      </c>
      <c r="H417" s="10">
        <v>154</v>
      </c>
      <c r="I417" s="12">
        <v>2.1</v>
      </c>
      <c r="J417" s="398" t="s">
        <v>25</v>
      </c>
      <c r="K417" s="398" t="s">
        <v>25</v>
      </c>
      <c r="L417" s="399">
        <v>44270</v>
      </c>
      <c r="M417" s="398" t="s">
        <v>19</v>
      </c>
      <c r="N417" s="10">
        <v>7387</v>
      </c>
    </row>
    <row r="418" spans="1:14">
      <c r="A418" s="9">
        <v>44267</v>
      </c>
      <c r="B418" s="1">
        <v>13340</v>
      </c>
      <c r="C418" s="929" t="s">
        <v>220</v>
      </c>
      <c r="D418" s="1" t="s">
        <v>22</v>
      </c>
      <c r="E418" s="1" t="s">
        <v>671</v>
      </c>
      <c r="F418" s="2">
        <v>44272</v>
      </c>
      <c r="G418" s="11" t="s">
        <v>222</v>
      </c>
      <c r="H418" s="10">
        <v>10</v>
      </c>
      <c r="I418" s="12">
        <v>2.1</v>
      </c>
      <c r="J418" s="398" t="s">
        <v>25</v>
      </c>
      <c r="K418" s="398" t="s">
        <v>25</v>
      </c>
      <c r="L418" s="399">
        <v>44270</v>
      </c>
      <c r="M418" s="398" t="s">
        <v>19</v>
      </c>
      <c r="N418" s="10">
        <v>7387</v>
      </c>
    </row>
    <row r="419" spans="1:14">
      <c r="A419" s="9">
        <v>44267</v>
      </c>
      <c r="B419" s="1">
        <v>13341</v>
      </c>
      <c r="C419" s="929" t="s">
        <v>672</v>
      </c>
      <c r="D419" s="1" t="s">
        <v>22</v>
      </c>
      <c r="E419" s="1" t="s">
        <v>673</v>
      </c>
      <c r="F419" s="2">
        <v>44272</v>
      </c>
      <c r="G419" s="11" t="s">
        <v>674</v>
      </c>
      <c r="H419" s="10">
        <v>38</v>
      </c>
      <c r="I419" s="12">
        <v>2.1</v>
      </c>
      <c r="J419" s="398" t="s">
        <v>25</v>
      </c>
      <c r="K419" s="398" t="s">
        <v>25</v>
      </c>
      <c r="L419" s="399">
        <v>44271</v>
      </c>
      <c r="M419" s="398" t="s">
        <v>19</v>
      </c>
      <c r="N419" s="10">
        <v>7387</v>
      </c>
    </row>
    <row r="420" spans="1:14">
      <c r="A420" s="9">
        <v>44267</v>
      </c>
      <c r="B420" s="1">
        <v>13342</v>
      </c>
      <c r="C420" s="929" t="s">
        <v>675</v>
      </c>
      <c r="D420" s="1" t="s">
        <v>22</v>
      </c>
      <c r="E420" s="1" t="s">
        <v>676</v>
      </c>
      <c r="F420" s="2">
        <v>44272</v>
      </c>
      <c r="G420" s="11" t="s">
        <v>677</v>
      </c>
      <c r="H420" s="10">
        <v>31</v>
      </c>
      <c r="I420" s="12">
        <v>2.1</v>
      </c>
      <c r="J420" s="398" t="s">
        <v>25</v>
      </c>
      <c r="K420" s="398" t="s">
        <v>25</v>
      </c>
      <c r="L420" s="399">
        <v>44271</v>
      </c>
      <c r="M420" s="398" t="s">
        <v>19</v>
      </c>
      <c r="N420" s="10">
        <v>7387</v>
      </c>
    </row>
    <row r="421" spans="1:14">
      <c r="A421" s="9">
        <v>44267</v>
      </c>
      <c r="B421" s="1">
        <v>13343</v>
      </c>
      <c r="C421" s="929" t="s">
        <v>506</v>
      </c>
      <c r="D421" s="1" t="s">
        <v>22</v>
      </c>
      <c r="E421" s="1" t="s">
        <v>678</v>
      </c>
      <c r="F421" s="2">
        <v>44272</v>
      </c>
      <c r="G421" s="11" t="s">
        <v>508</v>
      </c>
      <c r="H421" s="10">
        <v>3</v>
      </c>
      <c r="I421" s="12">
        <v>2.1</v>
      </c>
      <c r="J421" s="398" t="s">
        <v>25</v>
      </c>
      <c r="K421" s="398" t="s">
        <v>25</v>
      </c>
      <c r="L421" s="399">
        <v>44271</v>
      </c>
      <c r="M421" s="398" t="s">
        <v>19</v>
      </c>
      <c r="N421" s="10">
        <v>7387</v>
      </c>
    </row>
    <row r="422" spans="1:14">
      <c r="A422" s="9">
        <v>44267</v>
      </c>
      <c r="B422" s="1">
        <v>13344</v>
      </c>
      <c r="C422" s="929" t="s">
        <v>679</v>
      </c>
      <c r="D422" s="1" t="s">
        <v>22</v>
      </c>
      <c r="E422" s="1" t="s">
        <v>678</v>
      </c>
      <c r="F422" s="2">
        <v>44272</v>
      </c>
      <c r="G422" s="11" t="s">
        <v>680</v>
      </c>
      <c r="H422" s="10">
        <v>6</v>
      </c>
      <c r="I422" s="12">
        <v>2.1</v>
      </c>
      <c r="J422" s="398" t="s">
        <v>25</v>
      </c>
      <c r="K422" s="398" t="s">
        <v>25</v>
      </c>
      <c r="L422" s="399">
        <v>44271</v>
      </c>
      <c r="M422" s="398" t="s">
        <v>19</v>
      </c>
      <c r="N422" s="10">
        <v>7387</v>
      </c>
    </row>
    <row r="423" spans="1:14">
      <c r="A423" s="9">
        <v>44267</v>
      </c>
      <c r="B423" s="1">
        <v>13345</v>
      </c>
      <c r="C423" s="929" t="s">
        <v>226</v>
      </c>
      <c r="D423" s="1" t="s">
        <v>22</v>
      </c>
      <c r="E423" s="1" t="s">
        <v>681</v>
      </c>
      <c r="F423" s="2">
        <v>44272</v>
      </c>
      <c r="G423" s="11" t="s">
        <v>682</v>
      </c>
      <c r="H423" s="10">
        <v>28</v>
      </c>
      <c r="I423" s="12">
        <v>2.1</v>
      </c>
      <c r="J423" s="398" t="s">
        <v>25</v>
      </c>
      <c r="K423" s="398" t="s">
        <v>25</v>
      </c>
      <c r="L423" s="399">
        <v>44271</v>
      </c>
      <c r="M423" s="398" t="s">
        <v>19</v>
      </c>
      <c r="N423" s="10">
        <v>7387</v>
      </c>
    </row>
    <row r="424" spans="1:14">
      <c r="A424" s="9">
        <v>44267</v>
      </c>
      <c r="B424" s="1">
        <v>13346</v>
      </c>
      <c r="C424" s="929" t="s">
        <v>657</v>
      </c>
      <c r="D424" s="1" t="s">
        <v>22</v>
      </c>
      <c r="E424" s="1" t="s">
        <v>1</v>
      </c>
      <c r="F424" s="2">
        <v>44272</v>
      </c>
      <c r="G424" s="11" t="s">
        <v>658</v>
      </c>
      <c r="H424" s="10">
        <v>1</v>
      </c>
      <c r="I424" s="12">
        <v>3</v>
      </c>
      <c r="J424" s="398" t="s">
        <v>25</v>
      </c>
      <c r="K424" s="398" t="s">
        <v>25</v>
      </c>
      <c r="L424" s="399">
        <v>44271</v>
      </c>
      <c r="M424" s="398" t="s">
        <v>19</v>
      </c>
      <c r="N424" s="10">
        <v>7387</v>
      </c>
    </row>
    <row r="425" spans="1:14">
      <c r="A425" s="9">
        <v>44267</v>
      </c>
      <c r="B425" s="1">
        <v>13347</v>
      </c>
      <c r="C425" s="929" t="s">
        <v>683</v>
      </c>
      <c r="D425" s="1" t="s">
        <v>22</v>
      </c>
      <c r="E425" s="1" t="s">
        <v>684</v>
      </c>
      <c r="F425" s="2">
        <v>44272</v>
      </c>
      <c r="G425" s="11" t="s">
        <v>685</v>
      </c>
      <c r="H425" s="10">
        <v>18</v>
      </c>
      <c r="I425" s="12">
        <v>2.1</v>
      </c>
      <c r="J425" s="398" t="s">
        <v>25</v>
      </c>
      <c r="K425" s="398" t="s">
        <v>25</v>
      </c>
      <c r="L425" s="399">
        <v>44271</v>
      </c>
      <c r="M425" s="398" t="s">
        <v>19</v>
      </c>
      <c r="N425" s="10">
        <v>7387</v>
      </c>
    </row>
    <row r="426" spans="1:14">
      <c r="A426" s="9">
        <v>44267</v>
      </c>
      <c r="B426" s="1">
        <v>13348</v>
      </c>
      <c r="C426" s="929" t="s">
        <v>463</v>
      </c>
      <c r="D426" s="1" t="s">
        <v>22</v>
      </c>
      <c r="E426" s="1" t="s">
        <v>686</v>
      </c>
      <c r="F426" s="2">
        <v>44272</v>
      </c>
      <c r="G426" s="11" t="s">
        <v>465</v>
      </c>
      <c r="H426" s="10">
        <v>57</v>
      </c>
      <c r="I426" s="12">
        <v>2.1</v>
      </c>
      <c r="J426" s="398" t="s">
        <v>25</v>
      </c>
      <c r="K426" s="398" t="s">
        <v>25</v>
      </c>
      <c r="L426" s="399">
        <v>44271</v>
      </c>
      <c r="M426" s="398" t="s">
        <v>19</v>
      </c>
      <c r="N426" s="10">
        <v>7387</v>
      </c>
    </row>
    <row r="427" spans="1:14">
      <c r="A427" s="9">
        <v>44267</v>
      </c>
      <c r="B427" s="1">
        <v>13349</v>
      </c>
      <c r="C427" s="929" t="s">
        <v>580</v>
      </c>
      <c r="D427" s="1" t="s">
        <v>22</v>
      </c>
      <c r="E427" s="1" t="s">
        <v>687</v>
      </c>
      <c r="F427" s="2">
        <v>44272</v>
      </c>
      <c r="G427" s="11" t="s">
        <v>582</v>
      </c>
      <c r="H427" s="10">
        <v>26</v>
      </c>
      <c r="I427" s="12">
        <v>2.1</v>
      </c>
      <c r="J427" s="398" t="s">
        <v>25</v>
      </c>
      <c r="K427" s="398" t="s">
        <v>25</v>
      </c>
      <c r="L427" s="399">
        <v>44271</v>
      </c>
      <c r="M427" s="398" t="s">
        <v>19</v>
      </c>
      <c r="N427" s="10">
        <v>7387</v>
      </c>
    </row>
    <row r="428" spans="1:14">
      <c r="A428" s="9">
        <v>44267</v>
      </c>
      <c r="B428" s="1">
        <v>13350</v>
      </c>
      <c r="C428" s="929" t="s">
        <v>688</v>
      </c>
      <c r="D428" s="1" t="s">
        <v>22</v>
      </c>
      <c r="E428" s="1" t="s">
        <v>689</v>
      </c>
      <c r="F428" s="2">
        <v>44272</v>
      </c>
      <c r="G428" s="11" t="s">
        <v>690</v>
      </c>
      <c r="H428" s="10">
        <v>75</v>
      </c>
      <c r="I428" s="12">
        <v>2.1</v>
      </c>
      <c r="J428" s="398" t="s">
        <v>25</v>
      </c>
      <c r="K428" s="398" t="s">
        <v>25</v>
      </c>
      <c r="L428" s="399">
        <v>44271</v>
      </c>
      <c r="M428" s="398" t="s">
        <v>19</v>
      </c>
      <c r="N428" s="10">
        <v>7387</v>
      </c>
    </row>
    <row r="429" spans="1:14">
      <c r="A429" s="9">
        <v>44267</v>
      </c>
      <c r="B429" s="1">
        <v>13351</v>
      </c>
      <c r="C429" s="929" t="s">
        <v>691</v>
      </c>
      <c r="D429" s="1" t="s">
        <v>22</v>
      </c>
      <c r="E429" s="1" t="s">
        <v>692</v>
      </c>
      <c r="F429" s="2">
        <v>44272</v>
      </c>
      <c r="G429" s="11" t="s">
        <v>693</v>
      </c>
      <c r="H429" s="10">
        <v>112</v>
      </c>
      <c r="I429" s="12">
        <v>2.1</v>
      </c>
      <c r="J429" s="398" t="s">
        <v>25</v>
      </c>
      <c r="K429" s="398" t="s">
        <v>25</v>
      </c>
      <c r="L429" s="399">
        <v>44271</v>
      </c>
      <c r="M429" s="398" t="s">
        <v>19</v>
      </c>
      <c r="N429" s="10">
        <v>7387</v>
      </c>
    </row>
    <row r="430" spans="1:14">
      <c r="A430" s="9">
        <v>44267</v>
      </c>
      <c r="B430" s="1">
        <v>13352</v>
      </c>
      <c r="C430" s="929" t="s">
        <v>645</v>
      </c>
      <c r="D430" s="1" t="s">
        <v>22</v>
      </c>
      <c r="E430" s="1" t="s">
        <v>694</v>
      </c>
      <c r="F430" s="2">
        <v>44272</v>
      </c>
      <c r="G430" s="11" t="s">
        <v>647</v>
      </c>
      <c r="H430" s="10">
        <v>86</v>
      </c>
      <c r="I430" s="12">
        <v>2.1</v>
      </c>
      <c r="J430" s="398" t="s">
        <v>25</v>
      </c>
      <c r="K430" s="398" t="s">
        <v>25</v>
      </c>
      <c r="L430" s="399">
        <v>44271</v>
      </c>
      <c r="M430" s="398" t="s">
        <v>19</v>
      </c>
      <c r="N430" s="10">
        <v>7387</v>
      </c>
    </row>
    <row r="431" spans="1:14">
      <c r="A431" s="9">
        <v>44267</v>
      </c>
      <c r="B431" s="1">
        <v>13353</v>
      </c>
      <c r="C431" s="929" t="s">
        <v>53</v>
      </c>
      <c r="D431" s="1" t="s">
        <v>22</v>
      </c>
      <c r="E431" s="1" t="s">
        <v>695</v>
      </c>
      <c r="F431" s="2">
        <v>44272</v>
      </c>
      <c r="G431" s="11" t="s">
        <v>55</v>
      </c>
      <c r="H431" s="10">
        <v>9</v>
      </c>
      <c r="I431" s="12">
        <v>2.1</v>
      </c>
      <c r="J431" s="398" t="s">
        <v>25</v>
      </c>
      <c r="K431" s="398" t="s">
        <v>25</v>
      </c>
      <c r="L431" s="399">
        <v>44272</v>
      </c>
      <c r="M431" s="398" t="s">
        <v>19</v>
      </c>
      <c r="N431" s="10">
        <v>7387</v>
      </c>
    </row>
    <row r="432" spans="1:14">
      <c r="A432" s="9">
        <v>44267</v>
      </c>
      <c r="B432" s="1">
        <v>13354</v>
      </c>
      <c r="C432" s="929" t="s">
        <v>691</v>
      </c>
      <c r="D432" s="1" t="s">
        <v>22</v>
      </c>
      <c r="E432" s="1" t="s">
        <v>696</v>
      </c>
      <c r="F432" s="2">
        <v>44272</v>
      </c>
      <c r="G432" s="11" t="s">
        <v>693</v>
      </c>
      <c r="H432" s="10">
        <v>97</v>
      </c>
      <c r="I432" s="12">
        <v>2.1</v>
      </c>
      <c r="J432" s="398" t="s">
        <v>25</v>
      </c>
      <c r="K432" s="398" t="s">
        <v>25</v>
      </c>
      <c r="L432" s="399">
        <v>44272</v>
      </c>
      <c r="M432" s="398" t="s">
        <v>19</v>
      </c>
      <c r="N432" s="10">
        <v>7387</v>
      </c>
    </row>
    <row r="433" spans="1:14">
      <c r="A433" s="9">
        <v>44267</v>
      </c>
      <c r="B433" s="1">
        <v>13355</v>
      </c>
      <c r="C433" s="929" t="s">
        <v>634</v>
      </c>
      <c r="D433" s="1" t="s">
        <v>22</v>
      </c>
      <c r="E433" s="1" t="s">
        <v>697</v>
      </c>
      <c r="F433" s="2">
        <v>44272</v>
      </c>
      <c r="G433" s="11" t="s">
        <v>698</v>
      </c>
      <c r="H433" s="10">
        <v>9</v>
      </c>
      <c r="I433" s="12">
        <v>2.1</v>
      </c>
      <c r="J433" s="398" t="s">
        <v>25</v>
      </c>
      <c r="K433" s="398" t="s">
        <v>25</v>
      </c>
      <c r="L433" s="399">
        <v>44272</v>
      </c>
      <c r="M433" s="398" t="s">
        <v>19</v>
      </c>
      <c r="N433" s="10">
        <v>7387</v>
      </c>
    </row>
    <row r="434" spans="1:14">
      <c r="A434" s="9">
        <v>44267</v>
      </c>
      <c r="B434" s="1">
        <v>13356</v>
      </c>
      <c r="C434" s="929" t="s">
        <v>280</v>
      </c>
      <c r="D434" s="1" t="s">
        <v>22</v>
      </c>
      <c r="E434" s="1" t="s">
        <v>699</v>
      </c>
      <c r="F434" s="2">
        <v>44272</v>
      </c>
      <c r="G434" s="11" t="s">
        <v>700</v>
      </c>
      <c r="H434" s="10">
        <v>34</v>
      </c>
      <c r="I434" s="12">
        <v>2.1</v>
      </c>
      <c r="J434" s="398" t="s">
        <v>25</v>
      </c>
      <c r="K434" s="398" t="s">
        <v>25</v>
      </c>
      <c r="L434" s="399">
        <v>44272</v>
      </c>
      <c r="M434" s="398" t="s">
        <v>19</v>
      </c>
      <c r="N434" s="10">
        <v>7387</v>
      </c>
    </row>
    <row r="435" spans="1:14">
      <c r="A435" s="9">
        <v>44267</v>
      </c>
      <c r="B435" s="1">
        <v>13357</v>
      </c>
      <c r="C435" s="929" t="s">
        <v>37</v>
      </c>
      <c r="D435" s="1" t="s">
        <v>22</v>
      </c>
      <c r="E435" s="1" t="s">
        <v>699</v>
      </c>
      <c r="F435" s="2">
        <v>44272</v>
      </c>
      <c r="G435" s="11" t="s">
        <v>38</v>
      </c>
      <c r="H435" s="10">
        <v>34</v>
      </c>
      <c r="I435" s="12">
        <v>2.1</v>
      </c>
      <c r="J435" s="398" t="s">
        <v>25</v>
      </c>
      <c r="K435" s="398" t="s">
        <v>25</v>
      </c>
      <c r="L435" s="399">
        <v>44272</v>
      </c>
      <c r="M435" s="398" t="s">
        <v>19</v>
      </c>
      <c r="N435" s="10">
        <v>7387</v>
      </c>
    </row>
    <row r="436" spans="1:14">
      <c r="A436" s="9">
        <v>44267</v>
      </c>
      <c r="B436" s="1">
        <v>13358</v>
      </c>
      <c r="C436" s="929" t="s">
        <v>53</v>
      </c>
      <c r="D436" s="1" t="s">
        <v>22</v>
      </c>
      <c r="E436" s="1" t="s">
        <v>699</v>
      </c>
      <c r="F436" s="2">
        <v>44272</v>
      </c>
      <c r="G436" s="11" t="s">
        <v>55</v>
      </c>
      <c r="H436" s="10">
        <v>22</v>
      </c>
      <c r="I436" s="12">
        <v>2.1</v>
      </c>
      <c r="J436" s="398" t="s">
        <v>25</v>
      </c>
      <c r="K436" s="398" t="s">
        <v>25</v>
      </c>
      <c r="L436" s="399">
        <v>44272</v>
      </c>
      <c r="M436" s="398" t="s">
        <v>19</v>
      </c>
      <c r="N436" s="10">
        <v>7387</v>
      </c>
    </row>
    <row r="437" spans="1:14">
      <c r="A437" s="9">
        <v>44267</v>
      </c>
      <c r="B437" s="1">
        <v>13359</v>
      </c>
      <c r="C437" s="929" t="s">
        <v>280</v>
      </c>
      <c r="D437" s="1" t="s">
        <v>22</v>
      </c>
      <c r="E437" s="1" t="s">
        <v>701</v>
      </c>
      <c r="F437" s="2">
        <v>44272</v>
      </c>
      <c r="G437" s="11" t="s">
        <v>700</v>
      </c>
      <c r="H437" s="10">
        <v>10</v>
      </c>
      <c r="I437" s="12">
        <v>2.1</v>
      </c>
      <c r="J437" s="398" t="s">
        <v>25</v>
      </c>
      <c r="K437" s="398" t="s">
        <v>25</v>
      </c>
      <c r="L437" s="399">
        <v>44272</v>
      </c>
      <c r="M437" s="398" t="s">
        <v>19</v>
      </c>
      <c r="N437" s="10">
        <v>7387</v>
      </c>
    </row>
    <row r="438" spans="1:14">
      <c r="A438" s="9">
        <v>44267</v>
      </c>
      <c r="B438" s="1">
        <v>13360</v>
      </c>
      <c r="C438" s="929" t="s">
        <v>37</v>
      </c>
      <c r="D438" s="1" t="s">
        <v>22</v>
      </c>
      <c r="E438" s="1" t="s">
        <v>701</v>
      </c>
      <c r="F438" s="2">
        <v>44272</v>
      </c>
      <c r="G438" s="11" t="s">
        <v>38</v>
      </c>
      <c r="H438" s="10">
        <v>10</v>
      </c>
      <c r="I438" s="12">
        <v>2.1</v>
      </c>
      <c r="J438" s="398" t="s">
        <v>25</v>
      </c>
      <c r="K438" s="398" t="s">
        <v>25</v>
      </c>
      <c r="L438" s="399">
        <v>44272</v>
      </c>
      <c r="M438" s="398" t="s">
        <v>19</v>
      </c>
      <c r="N438" s="10">
        <v>7387</v>
      </c>
    </row>
    <row r="439" spans="1:14">
      <c r="A439" s="9">
        <v>44267</v>
      </c>
      <c r="B439" s="1">
        <v>13361</v>
      </c>
      <c r="C439" s="929" t="s">
        <v>53</v>
      </c>
      <c r="D439" s="1" t="s">
        <v>22</v>
      </c>
      <c r="E439" s="1" t="s">
        <v>701</v>
      </c>
      <c r="F439" s="2">
        <v>44272</v>
      </c>
      <c r="G439" s="11" t="s">
        <v>55</v>
      </c>
      <c r="H439" s="10">
        <v>4</v>
      </c>
      <c r="I439" s="12">
        <v>2.1</v>
      </c>
      <c r="J439" s="398" t="s">
        <v>25</v>
      </c>
      <c r="K439" s="398" t="s">
        <v>25</v>
      </c>
      <c r="L439" s="399">
        <v>44272</v>
      </c>
      <c r="M439" s="398" t="s">
        <v>19</v>
      </c>
      <c r="N439" s="10">
        <v>7387</v>
      </c>
    </row>
    <row r="440" spans="1:14">
      <c r="A440" s="9">
        <v>44267</v>
      </c>
      <c r="B440" s="1">
        <v>13362</v>
      </c>
      <c r="C440" s="929" t="s">
        <v>53</v>
      </c>
      <c r="D440" s="1" t="s">
        <v>22</v>
      </c>
      <c r="E440" s="1" t="s">
        <v>702</v>
      </c>
      <c r="F440" s="2">
        <v>44272</v>
      </c>
      <c r="G440" s="11" t="s">
        <v>55</v>
      </c>
      <c r="H440" s="10">
        <v>3</v>
      </c>
      <c r="I440" s="12">
        <v>2.1</v>
      </c>
      <c r="J440" s="398" t="s">
        <v>25</v>
      </c>
      <c r="K440" s="398" t="s">
        <v>25</v>
      </c>
      <c r="L440" s="399">
        <v>44272</v>
      </c>
      <c r="M440" s="398" t="s">
        <v>19</v>
      </c>
      <c r="N440" s="10">
        <v>7387</v>
      </c>
    </row>
    <row r="441" spans="1:14">
      <c r="A441" s="9">
        <v>44267</v>
      </c>
      <c r="B441" s="1">
        <v>13363</v>
      </c>
      <c r="C441" s="929" t="s">
        <v>703</v>
      </c>
      <c r="D441" s="1" t="s">
        <v>22</v>
      </c>
      <c r="E441" s="1" t="s">
        <v>704</v>
      </c>
      <c r="F441" s="2">
        <v>44272</v>
      </c>
      <c r="G441" s="11" t="s">
        <v>705</v>
      </c>
      <c r="H441" s="10">
        <v>2</v>
      </c>
      <c r="I441" s="12">
        <v>2.1</v>
      </c>
      <c r="J441" s="398" t="s">
        <v>25</v>
      </c>
      <c r="K441" s="398" t="s">
        <v>25</v>
      </c>
      <c r="L441" s="399">
        <v>44272</v>
      </c>
      <c r="M441" s="398" t="s">
        <v>19</v>
      </c>
      <c r="N441" s="10">
        <v>7387</v>
      </c>
    </row>
    <row r="442" spans="1:14">
      <c r="A442" s="9">
        <v>44267</v>
      </c>
      <c r="B442" s="1">
        <v>13364</v>
      </c>
      <c r="C442" s="929" t="s">
        <v>533</v>
      </c>
      <c r="D442" s="1" t="s">
        <v>22</v>
      </c>
      <c r="E442" s="1" t="s">
        <v>706</v>
      </c>
      <c r="F442" s="2">
        <v>44272</v>
      </c>
      <c r="G442" s="11" t="s">
        <v>535</v>
      </c>
      <c r="H442" s="10">
        <v>6</v>
      </c>
      <c r="I442" s="12">
        <v>2.1</v>
      </c>
      <c r="J442" s="398" t="s">
        <v>25</v>
      </c>
      <c r="K442" s="398" t="s">
        <v>25</v>
      </c>
      <c r="L442" s="399">
        <v>44272</v>
      </c>
      <c r="M442" s="398" t="s">
        <v>19</v>
      </c>
      <c r="N442" s="10">
        <v>7387</v>
      </c>
    </row>
    <row r="443" spans="1:14">
      <c r="A443" s="9">
        <v>44267</v>
      </c>
      <c r="B443" s="1">
        <v>13365</v>
      </c>
      <c r="C443" s="929" t="s">
        <v>707</v>
      </c>
      <c r="D443" s="1" t="s">
        <v>22</v>
      </c>
      <c r="E443" s="1" t="s">
        <v>708</v>
      </c>
      <c r="F443" s="2">
        <v>44272</v>
      </c>
      <c r="G443" s="11" t="s">
        <v>78</v>
      </c>
      <c r="H443" s="10">
        <v>41</v>
      </c>
      <c r="I443" s="12">
        <v>2.1</v>
      </c>
      <c r="J443" s="398" t="s">
        <v>25</v>
      </c>
      <c r="K443" s="398" t="s">
        <v>25</v>
      </c>
      <c r="L443" s="399">
        <v>44272</v>
      </c>
      <c r="M443" s="398" t="s">
        <v>19</v>
      </c>
      <c r="N443" s="10">
        <v>7387</v>
      </c>
    </row>
    <row r="444" spans="1:14">
      <c r="A444" s="9">
        <v>44267</v>
      </c>
      <c r="B444" s="1">
        <v>13366</v>
      </c>
      <c r="C444" s="929" t="s">
        <v>533</v>
      </c>
      <c r="D444" s="1" t="s">
        <v>22</v>
      </c>
      <c r="E444" s="1" t="s">
        <v>709</v>
      </c>
      <c r="F444" s="2">
        <v>44272</v>
      </c>
      <c r="G444" s="11" t="s">
        <v>535</v>
      </c>
      <c r="H444" s="10">
        <v>36</v>
      </c>
      <c r="I444" s="12">
        <v>2.1</v>
      </c>
      <c r="J444" s="398" t="s">
        <v>25</v>
      </c>
      <c r="K444" s="398" t="s">
        <v>25</v>
      </c>
      <c r="L444" s="399">
        <v>44272</v>
      </c>
      <c r="M444" s="398" t="s">
        <v>19</v>
      </c>
      <c r="N444" s="10">
        <v>7387</v>
      </c>
    </row>
    <row r="445" spans="1:14">
      <c r="A445" s="9">
        <v>44267</v>
      </c>
      <c r="B445" s="1">
        <v>13367</v>
      </c>
      <c r="C445" s="929" t="s">
        <v>710</v>
      </c>
      <c r="D445" s="1" t="s">
        <v>22</v>
      </c>
      <c r="E445" s="1" t="s">
        <v>711</v>
      </c>
      <c r="F445" s="2">
        <v>44272</v>
      </c>
      <c r="G445" s="11" t="s">
        <v>712</v>
      </c>
      <c r="H445" s="10">
        <v>3</v>
      </c>
      <c r="I445" s="12">
        <v>2.1</v>
      </c>
      <c r="J445" s="398" t="s">
        <v>25</v>
      </c>
      <c r="K445" s="398" t="s">
        <v>25</v>
      </c>
      <c r="L445" s="399">
        <v>44272</v>
      </c>
      <c r="M445" s="398" t="s">
        <v>19</v>
      </c>
      <c r="N445" s="10">
        <v>7387</v>
      </c>
    </row>
    <row r="446" spans="1:14">
      <c r="A446" s="9">
        <v>44267</v>
      </c>
      <c r="B446" s="1">
        <v>13368</v>
      </c>
      <c r="C446" s="929" t="s">
        <v>316</v>
      </c>
      <c r="D446" s="1" t="s">
        <v>22</v>
      </c>
      <c r="E446" s="1" t="s">
        <v>713</v>
      </c>
      <c r="F446" s="2">
        <v>44272</v>
      </c>
      <c r="G446" s="11" t="s">
        <v>318</v>
      </c>
      <c r="H446" s="10">
        <v>1</v>
      </c>
      <c r="I446" s="12">
        <v>2.1</v>
      </c>
      <c r="J446" s="398" t="s">
        <v>25</v>
      </c>
      <c r="K446" s="398" t="s">
        <v>25</v>
      </c>
      <c r="L446" s="399">
        <v>44272</v>
      </c>
      <c r="M446" s="398" t="s">
        <v>19</v>
      </c>
      <c r="N446" s="10">
        <v>7387</v>
      </c>
    </row>
    <row r="447" spans="1:14">
      <c r="A447" s="9">
        <v>44272</v>
      </c>
      <c r="B447" s="1">
        <v>13369</v>
      </c>
      <c r="C447" s="929" t="s">
        <v>182</v>
      </c>
      <c r="D447" s="1" t="s">
        <v>22</v>
      </c>
      <c r="E447" s="1" t="s">
        <v>714</v>
      </c>
      <c r="F447" s="2">
        <v>44274</v>
      </c>
      <c r="G447" s="11" t="s">
        <v>184</v>
      </c>
      <c r="H447" s="10">
        <v>2</v>
      </c>
      <c r="I447" s="12">
        <v>2.1</v>
      </c>
      <c r="J447" s="398" t="s">
        <v>25</v>
      </c>
      <c r="K447" s="398" t="s">
        <v>25</v>
      </c>
      <c r="L447" s="399">
        <v>44273</v>
      </c>
      <c r="M447" s="398" t="s">
        <v>19</v>
      </c>
      <c r="N447" s="10">
        <v>7387</v>
      </c>
    </row>
    <row r="448" spans="1:14">
      <c r="A448" s="9">
        <v>44272</v>
      </c>
      <c r="B448" s="1">
        <v>13370</v>
      </c>
      <c r="C448" s="929" t="s">
        <v>53</v>
      </c>
      <c r="D448" s="1" t="s">
        <v>22</v>
      </c>
      <c r="E448" s="1" t="s">
        <v>714</v>
      </c>
      <c r="F448" s="2">
        <v>44274</v>
      </c>
      <c r="G448" s="11" t="s">
        <v>55</v>
      </c>
      <c r="H448" s="10">
        <v>2</v>
      </c>
      <c r="I448" s="12">
        <v>2.1</v>
      </c>
      <c r="J448" s="398" t="s">
        <v>25</v>
      </c>
      <c r="K448" s="398" t="s">
        <v>25</v>
      </c>
      <c r="L448" s="399">
        <v>44273</v>
      </c>
      <c r="M448" s="398" t="s">
        <v>19</v>
      </c>
      <c r="N448" s="10">
        <v>7387</v>
      </c>
    </row>
    <row r="449" spans="1:15">
      <c r="A449" s="9">
        <v>44272</v>
      </c>
      <c r="B449" s="1">
        <v>13371</v>
      </c>
      <c r="C449" s="929" t="s">
        <v>73</v>
      </c>
      <c r="D449" s="1" t="s">
        <v>22</v>
      </c>
      <c r="E449" s="1" t="s">
        <v>714</v>
      </c>
      <c r="F449" s="2">
        <v>44274</v>
      </c>
      <c r="G449" s="11" t="s">
        <v>74</v>
      </c>
      <c r="H449" s="10">
        <v>1</v>
      </c>
      <c r="I449" s="12">
        <v>2.1</v>
      </c>
      <c r="J449" s="398" t="s">
        <v>25</v>
      </c>
      <c r="K449" s="398" t="s">
        <v>25</v>
      </c>
      <c r="L449" s="399">
        <v>44273</v>
      </c>
      <c r="M449" s="398" t="s">
        <v>19</v>
      </c>
      <c r="N449" s="10">
        <v>7387</v>
      </c>
    </row>
    <row r="450" spans="1:15">
      <c r="A450" s="9">
        <v>44272</v>
      </c>
      <c r="B450" s="1">
        <v>13372</v>
      </c>
      <c r="C450" s="929" t="s">
        <v>715</v>
      </c>
      <c r="D450" s="1" t="s">
        <v>22</v>
      </c>
      <c r="E450" s="1" t="s">
        <v>1</v>
      </c>
      <c r="F450" s="2">
        <v>44274</v>
      </c>
      <c r="G450" s="11" t="s">
        <v>716</v>
      </c>
      <c r="H450" s="10">
        <v>1</v>
      </c>
      <c r="I450" s="12">
        <v>3</v>
      </c>
      <c r="J450" s="398" t="s">
        <v>25</v>
      </c>
      <c r="K450" s="398" t="s">
        <v>25</v>
      </c>
      <c r="L450" s="399">
        <v>44273</v>
      </c>
      <c r="M450" s="398" t="s">
        <v>19</v>
      </c>
      <c r="N450" s="10">
        <v>7387</v>
      </c>
    </row>
    <row r="451" spans="1:15">
      <c r="A451" s="9">
        <v>44272</v>
      </c>
      <c r="B451" s="1">
        <v>13373</v>
      </c>
      <c r="C451" s="929" t="s">
        <v>717</v>
      </c>
      <c r="D451" s="1" t="s">
        <v>22</v>
      </c>
      <c r="E451" s="1" t="s">
        <v>1</v>
      </c>
      <c r="F451" s="2">
        <v>44274</v>
      </c>
      <c r="G451" s="11" t="s">
        <v>718</v>
      </c>
      <c r="H451" s="10">
        <v>1</v>
      </c>
      <c r="I451" s="12">
        <v>3</v>
      </c>
      <c r="J451" s="398" t="s">
        <v>25</v>
      </c>
      <c r="K451" s="398" t="s">
        <v>25</v>
      </c>
      <c r="L451" s="399">
        <v>44273</v>
      </c>
      <c r="M451" s="398" t="s">
        <v>19</v>
      </c>
      <c r="N451" s="10">
        <v>7387</v>
      </c>
    </row>
    <row r="452" spans="1:15">
      <c r="A452" s="9">
        <v>44272</v>
      </c>
      <c r="B452" s="1">
        <v>13374</v>
      </c>
      <c r="C452" s="929" t="s">
        <v>533</v>
      </c>
      <c r="D452" s="1" t="s">
        <v>22</v>
      </c>
      <c r="E452" s="1" t="s">
        <v>719</v>
      </c>
      <c r="F452" s="2">
        <v>44274</v>
      </c>
      <c r="G452" s="11" t="s">
        <v>535</v>
      </c>
      <c r="H452" s="10">
        <v>122</v>
      </c>
      <c r="I452" s="12">
        <v>2.1</v>
      </c>
      <c r="J452" s="398" t="s">
        <v>25</v>
      </c>
      <c r="K452" s="398" t="s">
        <v>25</v>
      </c>
      <c r="L452" s="399">
        <v>44273</v>
      </c>
      <c r="M452" s="398" t="s">
        <v>19</v>
      </c>
      <c r="N452" s="10">
        <v>7387</v>
      </c>
    </row>
    <row r="453" spans="1:15">
      <c r="A453" s="9">
        <v>44272</v>
      </c>
      <c r="B453" s="1">
        <v>13375</v>
      </c>
      <c r="C453" s="929" t="s">
        <v>390</v>
      </c>
      <c r="D453" s="1" t="s">
        <v>22</v>
      </c>
      <c r="E453" s="1" t="s">
        <v>720</v>
      </c>
      <c r="F453" s="2">
        <v>44274</v>
      </c>
      <c r="G453" s="11" t="s">
        <v>392</v>
      </c>
      <c r="H453" s="10">
        <v>4</v>
      </c>
      <c r="I453" s="12">
        <v>2.1</v>
      </c>
      <c r="J453" s="398" t="s">
        <v>25</v>
      </c>
      <c r="K453" s="398" t="s">
        <v>25</v>
      </c>
      <c r="L453" s="399">
        <v>44273</v>
      </c>
      <c r="M453" s="398" t="s">
        <v>19</v>
      </c>
      <c r="N453" s="10">
        <v>7387</v>
      </c>
    </row>
    <row r="454" spans="1:15">
      <c r="A454" s="9">
        <v>44272</v>
      </c>
      <c r="B454" s="1">
        <v>13376</v>
      </c>
      <c r="C454" s="929" t="s">
        <v>721</v>
      </c>
      <c r="D454" s="1" t="s">
        <v>22</v>
      </c>
      <c r="E454" s="1" t="s">
        <v>722</v>
      </c>
      <c r="F454" s="2">
        <v>44274</v>
      </c>
      <c r="G454" s="11" t="s">
        <v>723</v>
      </c>
      <c r="H454" s="10">
        <v>22</v>
      </c>
      <c r="I454" s="12">
        <v>2.1</v>
      </c>
      <c r="J454" s="398" t="s">
        <v>25</v>
      </c>
      <c r="K454" s="398" t="s">
        <v>25</v>
      </c>
      <c r="L454" s="399">
        <v>44273</v>
      </c>
      <c r="M454" s="398" t="s">
        <v>19</v>
      </c>
      <c r="N454" s="10">
        <v>7387</v>
      </c>
    </row>
    <row r="455" spans="1:15">
      <c r="A455" s="9">
        <v>44272</v>
      </c>
      <c r="B455" s="1">
        <v>13377</v>
      </c>
      <c r="C455" s="929" t="s">
        <v>724</v>
      </c>
      <c r="D455" s="1" t="s">
        <v>22</v>
      </c>
      <c r="E455" s="1" t="s">
        <v>725</v>
      </c>
      <c r="F455" s="2">
        <v>44274</v>
      </c>
      <c r="G455" s="11" t="s">
        <v>726</v>
      </c>
      <c r="H455" s="10">
        <v>31</v>
      </c>
      <c r="I455" s="12">
        <v>2.1</v>
      </c>
      <c r="J455" s="398" t="s">
        <v>25</v>
      </c>
      <c r="K455" s="398" t="s">
        <v>25</v>
      </c>
      <c r="L455" s="399">
        <v>44273</v>
      </c>
      <c r="M455" s="398" t="s">
        <v>19</v>
      </c>
      <c r="N455" s="10">
        <v>7387</v>
      </c>
    </row>
    <row r="456" spans="1:15">
      <c r="A456" s="9">
        <v>44272</v>
      </c>
      <c r="B456" s="1">
        <v>13378</v>
      </c>
      <c r="C456" s="929" t="s">
        <v>727</v>
      </c>
      <c r="D456" s="1" t="s">
        <v>22</v>
      </c>
      <c r="E456" s="1" t="s">
        <v>1</v>
      </c>
      <c r="F456" s="2">
        <v>44274</v>
      </c>
      <c r="G456" s="11" t="s">
        <v>718</v>
      </c>
      <c r="H456" s="10">
        <v>1</v>
      </c>
      <c r="I456" s="12">
        <v>3</v>
      </c>
      <c r="J456" s="398" t="s">
        <v>25</v>
      </c>
      <c r="K456" s="398" t="s">
        <v>25</v>
      </c>
      <c r="L456" s="399">
        <v>44273</v>
      </c>
      <c r="M456" s="398" t="s">
        <v>19</v>
      </c>
      <c r="N456" s="10">
        <v>7387</v>
      </c>
    </row>
    <row r="457" spans="1:15">
      <c r="A457" s="9">
        <v>44272</v>
      </c>
      <c r="B457" s="1">
        <v>13379</v>
      </c>
      <c r="C457" s="929" t="s">
        <v>728</v>
      </c>
      <c r="D457" s="1" t="s">
        <v>22</v>
      </c>
      <c r="E457" s="1" t="s">
        <v>1</v>
      </c>
      <c r="F457" s="2">
        <v>44274</v>
      </c>
      <c r="G457" s="11" t="s">
        <v>718</v>
      </c>
      <c r="H457" s="10">
        <v>1</v>
      </c>
      <c r="I457" s="12">
        <v>3</v>
      </c>
      <c r="J457" s="398" t="s">
        <v>25</v>
      </c>
      <c r="K457" s="398" t="s">
        <v>25</v>
      </c>
      <c r="L457" s="399">
        <v>44273</v>
      </c>
      <c r="M457" s="398" t="s">
        <v>19</v>
      </c>
      <c r="N457" s="10">
        <v>7387</v>
      </c>
    </row>
    <row r="458" spans="1:15">
      <c r="A458" s="9">
        <v>44272</v>
      </c>
      <c r="B458" s="1">
        <v>13380</v>
      </c>
      <c r="C458" s="929" t="s">
        <v>729</v>
      </c>
      <c r="D458" s="1" t="s">
        <v>22</v>
      </c>
      <c r="E458" s="1" t="s">
        <v>1</v>
      </c>
      <c r="F458" s="2">
        <v>44274</v>
      </c>
      <c r="G458" s="11" t="s">
        <v>718</v>
      </c>
      <c r="H458" s="10">
        <v>1</v>
      </c>
      <c r="I458" s="12">
        <v>3</v>
      </c>
      <c r="J458" s="398" t="s">
        <v>25</v>
      </c>
      <c r="K458" s="398" t="s">
        <v>25</v>
      </c>
      <c r="L458" s="399">
        <v>44273</v>
      </c>
      <c r="M458" s="398" t="s">
        <v>19</v>
      </c>
      <c r="N458" s="10">
        <v>7387</v>
      </c>
    </row>
    <row r="459" spans="1:15">
      <c r="A459" s="9">
        <v>44272</v>
      </c>
      <c r="B459" s="1">
        <v>13381</v>
      </c>
      <c r="C459" s="929" t="s">
        <v>730</v>
      </c>
      <c r="D459" s="1" t="s">
        <v>22</v>
      </c>
      <c r="E459" s="1" t="s">
        <v>1</v>
      </c>
      <c r="F459" s="2">
        <v>44274</v>
      </c>
      <c r="G459" s="11" t="s">
        <v>731</v>
      </c>
      <c r="H459" s="10">
        <v>1</v>
      </c>
      <c r="I459" s="12">
        <v>3</v>
      </c>
      <c r="J459" s="398" t="s">
        <v>25</v>
      </c>
      <c r="K459" s="398" t="s">
        <v>25</v>
      </c>
      <c r="L459" s="399">
        <v>44274</v>
      </c>
      <c r="M459" s="398" t="s">
        <v>19</v>
      </c>
      <c r="N459" s="10">
        <v>7387</v>
      </c>
    </row>
    <row r="460" spans="1:15">
      <c r="A460" s="9">
        <v>44272</v>
      </c>
      <c r="B460" s="1">
        <v>13382</v>
      </c>
      <c r="C460" s="929" t="s">
        <v>710</v>
      </c>
      <c r="D460" s="1" t="s">
        <v>22</v>
      </c>
      <c r="E460" s="1" t="s">
        <v>732</v>
      </c>
      <c r="F460" s="2">
        <v>44274</v>
      </c>
      <c r="G460" s="11" t="s">
        <v>712</v>
      </c>
      <c r="H460" s="10">
        <v>165</v>
      </c>
      <c r="I460" s="12">
        <v>2.1</v>
      </c>
      <c r="J460" s="398" t="s">
        <v>25</v>
      </c>
      <c r="K460" s="398" t="s">
        <v>25</v>
      </c>
      <c r="L460" s="399">
        <v>44274</v>
      </c>
      <c r="M460" s="398" t="s">
        <v>19</v>
      </c>
      <c r="N460" s="10">
        <v>7387</v>
      </c>
    </row>
    <row r="461" spans="1:15">
      <c r="A461" s="9">
        <v>44272</v>
      </c>
      <c r="B461" s="1">
        <v>13383</v>
      </c>
      <c r="C461" s="929" t="s">
        <v>201</v>
      </c>
      <c r="D461" s="1" t="s">
        <v>22</v>
      </c>
      <c r="E461" s="1" t="s">
        <v>733</v>
      </c>
      <c r="F461" s="2">
        <v>44274</v>
      </c>
      <c r="G461" s="11" t="s">
        <v>203</v>
      </c>
      <c r="H461" s="10">
        <v>3</v>
      </c>
      <c r="I461" s="12">
        <v>2.1</v>
      </c>
      <c r="J461" s="398" t="s">
        <v>25</v>
      </c>
      <c r="K461" s="398" t="s">
        <v>25</v>
      </c>
      <c r="L461" s="399">
        <v>44274</v>
      </c>
      <c r="M461" s="398" t="s">
        <v>19</v>
      </c>
      <c r="N461" s="10">
        <v>7387</v>
      </c>
    </row>
    <row r="462" spans="1:15">
      <c r="A462" s="9">
        <v>44272</v>
      </c>
      <c r="B462" s="1">
        <v>13384</v>
      </c>
      <c r="C462" s="929" t="s">
        <v>28</v>
      </c>
      <c r="D462" s="1" t="s">
        <v>22</v>
      </c>
      <c r="E462" s="1" t="s">
        <v>734</v>
      </c>
      <c r="F462" s="2">
        <v>44274</v>
      </c>
      <c r="G462" s="11" t="s">
        <v>30</v>
      </c>
      <c r="H462" s="10">
        <v>140</v>
      </c>
      <c r="I462" s="12">
        <v>2.1</v>
      </c>
      <c r="J462" s="398" t="s">
        <v>25</v>
      </c>
      <c r="K462" s="398" t="s">
        <v>25</v>
      </c>
      <c r="L462" s="399">
        <v>44274</v>
      </c>
      <c r="M462" s="398" t="s">
        <v>19</v>
      </c>
      <c r="N462" s="10">
        <v>7387</v>
      </c>
    </row>
    <row r="463" spans="1:15">
      <c r="A463" s="9">
        <v>44272</v>
      </c>
      <c r="B463" s="1">
        <v>13385</v>
      </c>
      <c r="C463" s="929" t="s">
        <v>735</v>
      </c>
      <c r="D463" s="1" t="s">
        <v>22</v>
      </c>
      <c r="E463" s="1" t="s">
        <v>734</v>
      </c>
      <c r="F463" s="2">
        <v>44274</v>
      </c>
      <c r="G463" s="11" t="s">
        <v>736</v>
      </c>
      <c r="H463" s="10">
        <v>12</v>
      </c>
      <c r="I463" s="12">
        <v>2.1</v>
      </c>
      <c r="J463" s="398" t="s">
        <v>25</v>
      </c>
      <c r="K463" s="398" t="s">
        <v>25</v>
      </c>
      <c r="L463" s="399">
        <v>44274</v>
      </c>
      <c r="M463" s="398" t="s">
        <v>19</v>
      </c>
      <c r="N463" s="10">
        <v>7387</v>
      </c>
      <c r="O463">
        <v>4239.3599999999988</v>
      </c>
    </row>
    <row r="464" spans="1:15" s="400" customFormat="1">
      <c r="A464" s="9">
        <v>44274</v>
      </c>
      <c r="B464" s="1">
        <v>13386</v>
      </c>
      <c r="C464" s="929" t="s">
        <v>286</v>
      </c>
      <c r="D464" s="1" t="s">
        <v>22</v>
      </c>
      <c r="E464" s="1" t="s">
        <v>737</v>
      </c>
      <c r="F464" s="2">
        <v>44279</v>
      </c>
      <c r="G464" s="11" t="s">
        <v>30</v>
      </c>
      <c r="H464" s="10">
        <v>6</v>
      </c>
      <c r="I464" s="12">
        <v>2.1</v>
      </c>
      <c r="J464" s="398" t="s">
        <v>25</v>
      </c>
      <c r="K464" s="398" t="s">
        <v>25</v>
      </c>
      <c r="L464" s="399">
        <v>44277</v>
      </c>
      <c r="M464" s="398" t="s">
        <v>19</v>
      </c>
      <c r="N464" s="10">
        <v>7423</v>
      </c>
    </row>
    <row r="465" spans="1:14">
      <c r="A465" s="9">
        <v>44274</v>
      </c>
      <c r="B465" s="1">
        <v>13387</v>
      </c>
      <c r="C465" s="929" t="s">
        <v>158</v>
      </c>
      <c r="D465" s="1" t="s">
        <v>22</v>
      </c>
      <c r="E465" s="1" t="s">
        <v>738</v>
      </c>
      <c r="F465" s="2">
        <v>44279</v>
      </c>
      <c r="G465" s="11" t="s">
        <v>462</v>
      </c>
      <c r="H465" s="10">
        <v>10</v>
      </c>
      <c r="I465" s="12">
        <v>2.1</v>
      </c>
      <c r="J465" s="398" t="s">
        <v>25</v>
      </c>
      <c r="K465" s="398" t="s">
        <v>25</v>
      </c>
      <c r="L465" s="399">
        <v>44277</v>
      </c>
      <c r="M465" s="398" t="s">
        <v>19</v>
      </c>
      <c r="N465" s="10">
        <v>7423</v>
      </c>
    </row>
    <row r="466" spans="1:14">
      <c r="A466" s="9">
        <v>44274</v>
      </c>
      <c r="B466" s="1">
        <v>13388</v>
      </c>
      <c r="C466" s="929" t="s">
        <v>162</v>
      </c>
      <c r="D466" s="1" t="s">
        <v>22</v>
      </c>
      <c r="E466" s="1" t="s">
        <v>739</v>
      </c>
      <c r="F466" s="2">
        <v>44279</v>
      </c>
      <c r="G466" s="11" t="s">
        <v>164</v>
      </c>
      <c r="H466" s="10">
        <v>1</v>
      </c>
      <c r="I466" s="12">
        <v>2.1</v>
      </c>
      <c r="J466" s="398" t="s">
        <v>25</v>
      </c>
      <c r="K466" s="398" t="s">
        <v>25</v>
      </c>
      <c r="L466" s="399">
        <v>44277</v>
      </c>
      <c r="M466" s="398" t="s">
        <v>19</v>
      </c>
      <c r="N466" s="10">
        <v>7423</v>
      </c>
    </row>
    <row r="467" spans="1:14">
      <c r="A467" s="9">
        <v>44274</v>
      </c>
      <c r="B467" s="1">
        <v>13389</v>
      </c>
      <c r="C467" s="929" t="s">
        <v>324</v>
      </c>
      <c r="D467" s="1" t="s">
        <v>22</v>
      </c>
      <c r="E467" s="1" t="s">
        <v>740</v>
      </c>
      <c r="F467" s="2">
        <v>44279</v>
      </c>
      <c r="G467" s="11" t="s">
        <v>326</v>
      </c>
      <c r="H467" s="10">
        <v>1</v>
      </c>
      <c r="I467" s="12">
        <v>2.1</v>
      </c>
      <c r="J467" s="398" t="s">
        <v>25</v>
      </c>
      <c r="K467" s="398" t="s">
        <v>25</v>
      </c>
      <c r="L467" s="399">
        <v>44277</v>
      </c>
      <c r="M467" s="398" t="s">
        <v>19</v>
      </c>
      <c r="N467" s="10">
        <v>7423</v>
      </c>
    </row>
    <row r="468" spans="1:14">
      <c r="A468" s="9">
        <v>44274</v>
      </c>
      <c r="B468" s="1">
        <v>13390</v>
      </c>
      <c r="C468" s="929" t="s">
        <v>741</v>
      </c>
      <c r="D468" s="1" t="s">
        <v>22</v>
      </c>
      <c r="E468" s="1" t="s">
        <v>742</v>
      </c>
      <c r="F468" s="2">
        <v>44279</v>
      </c>
      <c r="G468" s="11" t="s">
        <v>743</v>
      </c>
      <c r="H468" s="10">
        <v>52</v>
      </c>
      <c r="I468" s="12">
        <v>2.1</v>
      </c>
      <c r="J468" s="398" t="s">
        <v>25</v>
      </c>
      <c r="K468" s="398" t="s">
        <v>25</v>
      </c>
      <c r="L468" s="399">
        <v>44277</v>
      </c>
      <c r="M468" s="398" t="s">
        <v>19</v>
      </c>
      <c r="N468" s="10">
        <v>7423</v>
      </c>
    </row>
    <row r="469" spans="1:14">
      <c r="A469" s="9">
        <v>44274</v>
      </c>
      <c r="B469" s="1">
        <v>13391</v>
      </c>
      <c r="C469" s="929" t="s">
        <v>657</v>
      </c>
      <c r="D469" s="1" t="s">
        <v>22</v>
      </c>
      <c r="E469" s="1" t="s">
        <v>744</v>
      </c>
      <c r="F469" s="2">
        <v>44279</v>
      </c>
      <c r="G469" s="11" t="s">
        <v>745</v>
      </c>
      <c r="H469" s="10">
        <v>16</v>
      </c>
      <c r="I469" s="12">
        <v>2.1</v>
      </c>
      <c r="J469" s="398" t="s">
        <v>25</v>
      </c>
      <c r="K469" s="398" t="s">
        <v>25</v>
      </c>
      <c r="L469" s="399">
        <v>44277</v>
      </c>
      <c r="M469" s="398" t="s">
        <v>19</v>
      </c>
      <c r="N469" s="10">
        <v>7423</v>
      </c>
    </row>
    <row r="470" spans="1:14">
      <c r="A470" s="9">
        <v>44274</v>
      </c>
      <c r="B470" s="1">
        <v>13392</v>
      </c>
      <c r="C470" s="929" t="s">
        <v>435</v>
      </c>
      <c r="D470" s="1" t="s">
        <v>22</v>
      </c>
      <c r="E470" s="1" t="s">
        <v>746</v>
      </c>
      <c r="F470" s="2">
        <v>44279</v>
      </c>
      <c r="G470" s="11" t="s">
        <v>747</v>
      </c>
      <c r="H470" s="10">
        <v>4</v>
      </c>
      <c r="I470" s="12">
        <v>2.1</v>
      </c>
      <c r="J470" s="398" t="s">
        <v>25</v>
      </c>
      <c r="K470" s="398" t="s">
        <v>25</v>
      </c>
      <c r="L470" s="399">
        <v>44277</v>
      </c>
      <c r="M470" s="398" t="s">
        <v>19</v>
      </c>
      <c r="N470" s="10">
        <v>7423</v>
      </c>
    </row>
    <row r="471" spans="1:14">
      <c r="A471" s="9">
        <v>44274</v>
      </c>
      <c r="B471" s="1">
        <v>13393</v>
      </c>
      <c r="C471" s="929" t="s">
        <v>73</v>
      </c>
      <c r="D471" s="1" t="s">
        <v>22</v>
      </c>
      <c r="E471" s="1" t="s">
        <v>746</v>
      </c>
      <c r="F471" s="2">
        <v>44279</v>
      </c>
      <c r="G471" s="11" t="s">
        <v>74</v>
      </c>
      <c r="H471" s="10">
        <v>4</v>
      </c>
      <c r="I471" s="12">
        <v>2.1</v>
      </c>
      <c r="J471" s="398" t="s">
        <v>25</v>
      </c>
      <c r="K471" s="398" t="s">
        <v>25</v>
      </c>
      <c r="L471" s="399">
        <v>44277</v>
      </c>
      <c r="M471" s="398" t="s">
        <v>19</v>
      </c>
      <c r="N471" s="10">
        <v>7423</v>
      </c>
    </row>
    <row r="472" spans="1:14">
      <c r="A472" s="9">
        <v>44274</v>
      </c>
      <c r="B472" s="1">
        <v>13394</v>
      </c>
      <c r="C472" s="929" t="s">
        <v>748</v>
      </c>
      <c r="D472" s="1" t="s">
        <v>22</v>
      </c>
      <c r="E472" s="1" t="s">
        <v>749</v>
      </c>
      <c r="F472" s="2">
        <v>44279</v>
      </c>
      <c r="G472" s="11" t="s">
        <v>750</v>
      </c>
      <c r="H472" s="10">
        <v>2</v>
      </c>
      <c r="I472" s="12">
        <v>2.1</v>
      </c>
      <c r="J472" s="398" t="s">
        <v>25</v>
      </c>
      <c r="K472" s="398" t="s">
        <v>25</v>
      </c>
      <c r="L472" s="399">
        <v>44277</v>
      </c>
      <c r="M472" s="398" t="s">
        <v>19</v>
      </c>
      <c r="N472" s="10">
        <v>7423</v>
      </c>
    </row>
    <row r="473" spans="1:14">
      <c r="A473" s="9">
        <v>44274</v>
      </c>
      <c r="B473" s="1">
        <v>13395</v>
      </c>
      <c r="C473" s="929" t="s">
        <v>182</v>
      </c>
      <c r="D473" s="1" t="s">
        <v>22</v>
      </c>
      <c r="E473" s="1" t="s">
        <v>749</v>
      </c>
      <c r="F473" s="2">
        <v>44279</v>
      </c>
      <c r="G473" s="11" t="s">
        <v>184</v>
      </c>
      <c r="H473" s="10">
        <v>3</v>
      </c>
      <c r="I473" s="12">
        <v>2.1</v>
      </c>
      <c r="J473" s="398" t="s">
        <v>25</v>
      </c>
      <c r="K473" s="398" t="s">
        <v>25</v>
      </c>
      <c r="L473" s="399">
        <v>44277</v>
      </c>
      <c r="M473" s="398" t="s">
        <v>19</v>
      </c>
      <c r="N473" s="10">
        <v>7423</v>
      </c>
    </row>
    <row r="474" spans="1:14">
      <c r="A474" s="9">
        <v>44274</v>
      </c>
      <c r="B474" s="1">
        <v>13396</v>
      </c>
      <c r="C474" s="929" t="s">
        <v>53</v>
      </c>
      <c r="D474" s="1" t="s">
        <v>22</v>
      </c>
      <c r="E474" s="1" t="s">
        <v>749</v>
      </c>
      <c r="F474" s="2">
        <v>44279</v>
      </c>
      <c r="G474" s="11" t="s">
        <v>55</v>
      </c>
      <c r="H474" s="10">
        <v>2</v>
      </c>
      <c r="I474" s="12">
        <v>2.1</v>
      </c>
      <c r="J474" s="398" t="s">
        <v>25</v>
      </c>
      <c r="K474" s="398" t="s">
        <v>25</v>
      </c>
      <c r="L474" s="399">
        <v>44277</v>
      </c>
      <c r="M474" s="398" t="s">
        <v>19</v>
      </c>
      <c r="N474" s="10">
        <v>7423</v>
      </c>
    </row>
    <row r="475" spans="1:14">
      <c r="A475" s="9">
        <v>44274</v>
      </c>
      <c r="B475" s="1">
        <v>13397</v>
      </c>
      <c r="C475" s="929" t="s">
        <v>751</v>
      </c>
      <c r="D475" s="1" t="s">
        <v>22</v>
      </c>
      <c r="E475" s="1" t="s">
        <v>752</v>
      </c>
      <c r="F475" s="2">
        <v>44279</v>
      </c>
      <c r="G475" s="11" t="s">
        <v>753</v>
      </c>
      <c r="H475" s="10">
        <v>28</v>
      </c>
      <c r="I475" s="12">
        <v>2.1</v>
      </c>
      <c r="J475" s="398" t="s">
        <v>25</v>
      </c>
      <c r="K475" s="398" t="s">
        <v>25</v>
      </c>
      <c r="L475" s="399">
        <v>44277</v>
      </c>
      <c r="M475" s="398" t="s">
        <v>19</v>
      </c>
      <c r="N475" s="10">
        <v>7423</v>
      </c>
    </row>
    <row r="476" spans="1:14">
      <c r="A476" s="9">
        <v>44274</v>
      </c>
      <c r="B476" s="1">
        <v>13398</v>
      </c>
      <c r="C476" s="929" t="s">
        <v>53</v>
      </c>
      <c r="D476" s="1" t="s">
        <v>22</v>
      </c>
      <c r="E476" s="1" t="s">
        <v>754</v>
      </c>
      <c r="F476" s="2">
        <v>44279</v>
      </c>
      <c r="G476" s="11" t="s">
        <v>55</v>
      </c>
      <c r="H476" s="10">
        <v>7</v>
      </c>
      <c r="I476" s="12">
        <v>2.1</v>
      </c>
      <c r="J476" s="398" t="s">
        <v>25</v>
      </c>
      <c r="K476" s="398" t="s">
        <v>25</v>
      </c>
      <c r="L476" s="399">
        <v>44277</v>
      </c>
      <c r="M476" s="398" t="s">
        <v>19</v>
      </c>
      <c r="N476" s="10">
        <v>7423</v>
      </c>
    </row>
    <row r="477" spans="1:14">
      <c r="A477" s="9">
        <v>44274</v>
      </c>
      <c r="B477" s="1">
        <v>13399</v>
      </c>
      <c r="C477" s="929" t="s">
        <v>755</v>
      </c>
      <c r="D477" s="1" t="s">
        <v>22</v>
      </c>
      <c r="E477" s="1" t="s">
        <v>756</v>
      </c>
      <c r="F477" s="2">
        <v>44279</v>
      </c>
      <c r="G477" s="11" t="s">
        <v>757</v>
      </c>
      <c r="H477" s="10">
        <v>9</v>
      </c>
      <c r="I477" s="12">
        <v>2.1</v>
      </c>
      <c r="J477" s="398" t="s">
        <v>25</v>
      </c>
      <c r="K477" s="398" t="s">
        <v>25</v>
      </c>
      <c r="L477" s="399">
        <v>44277</v>
      </c>
      <c r="M477" s="398" t="s">
        <v>19</v>
      </c>
      <c r="N477" s="10">
        <v>7423</v>
      </c>
    </row>
    <row r="478" spans="1:14">
      <c r="A478" s="9">
        <v>44274</v>
      </c>
      <c r="B478" s="1">
        <v>13400</v>
      </c>
      <c r="C478" s="929" t="s">
        <v>758</v>
      </c>
      <c r="D478" s="1" t="s">
        <v>22</v>
      </c>
      <c r="E478" s="1" t="s">
        <v>756</v>
      </c>
      <c r="F478" s="2">
        <v>44279</v>
      </c>
      <c r="G478" s="11" t="s">
        <v>759</v>
      </c>
      <c r="H478" s="10">
        <v>19</v>
      </c>
      <c r="I478" s="12">
        <v>2.1</v>
      </c>
      <c r="J478" s="398" t="s">
        <v>25</v>
      </c>
      <c r="K478" s="398" t="s">
        <v>25</v>
      </c>
      <c r="L478" s="399">
        <v>44277</v>
      </c>
      <c r="M478" s="398" t="s">
        <v>19</v>
      </c>
      <c r="N478" s="10">
        <v>7423</v>
      </c>
    </row>
    <row r="479" spans="1:14">
      <c r="A479" s="9">
        <v>44274</v>
      </c>
      <c r="B479" s="1">
        <v>13401</v>
      </c>
      <c r="C479" s="929" t="s">
        <v>185</v>
      </c>
      <c r="D479" s="1" t="s">
        <v>22</v>
      </c>
      <c r="E479" s="1" t="s">
        <v>760</v>
      </c>
      <c r="F479" s="2">
        <v>44279</v>
      </c>
      <c r="G479" s="11" t="s">
        <v>187</v>
      </c>
      <c r="H479" s="10">
        <v>206</v>
      </c>
      <c r="I479" s="12">
        <v>2.1</v>
      </c>
      <c r="J479" s="398" t="s">
        <v>25</v>
      </c>
      <c r="K479" s="398" t="s">
        <v>25</v>
      </c>
      <c r="L479" s="399">
        <v>44278</v>
      </c>
      <c r="M479" s="398" t="s">
        <v>19</v>
      </c>
      <c r="N479" s="10">
        <v>7423</v>
      </c>
    </row>
    <row r="480" spans="1:14">
      <c r="A480" s="9">
        <v>44274</v>
      </c>
      <c r="B480" s="1">
        <v>13402</v>
      </c>
      <c r="C480" s="929" t="s">
        <v>761</v>
      </c>
      <c r="D480" s="1" t="s">
        <v>22</v>
      </c>
      <c r="E480" s="1" t="s">
        <v>762</v>
      </c>
      <c r="F480" s="2">
        <v>44279</v>
      </c>
      <c r="G480" s="11" t="s">
        <v>763</v>
      </c>
      <c r="H480" s="10">
        <v>1</v>
      </c>
      <c r="I480" s="12">
        <v>2.1</v>
      </c>
      <c r="J480" s="398" t="s">
        <v>25</v>
      </c>
      <c r="K480" s="398" t="s">
        <v>25</v>
      </c>
      <c r="L480" s="399">
        <v>44279</v>
      </c>
      <c r="M480" s="398" t="s">
        <v>19</v>
      </c>
      <c r="N480" s="10">
        <v>7423</v>
      </c>
    </row>
    <row r="481" spans="1:14">
      <c r="A481" s="9">
        <v>44274</v>
      </c>
      <c r="B481" s="1">
        <v>13403</v>
      </c>
      <c r="C481" s="929" t="s">
        <v>764</v>
      </c>
      <c r="D481" s="1" t="s">
        <v>22</v>
      </c>
      <c r="E481" s="1" t="s">
        <v>762</v>
      </c>
      <c r="F481" s="2">
        <v>44279</v>
      </c>
      <c r="G481" s="11" t="s">
        <v>765</v>
      </c>
      <c r="H481" s="10">
        <v>1</v>
      </c>
      <c r="I481" s="12">
        <v>2.1</v>
      </c>
      <c r="J481" s="398" t="s">
        <v>25</v>
      </c>
      <c r="K481" s="398" t="s">
        <v>25</v>
      </c>
      <c r="L481" s="399">
        <v>44279</v>
      </c>
      <c r="M481" s="398" t="s">
        <v>19</v>
      </c>
      <c r="N481" s="10">
        <v>7423</v>
      </c>
    </row>
    <row r="482" spans="1:14">
      <c r="A482" s="9">
        <v>44274</v>
      </c>
      <c r="B482" s="1">
        <v>13404</v>
      </c>
      <c r="C482" s="929" t="s">
        <v>766</v>
      </c>
      <c r="D482" s="1" t="s">
        <v>22</v>
      </c>
      <c r="E482" s="1" t="s">
        <v>762</v>
      </c>
      <c r="F482" s="2">
        <v>44279</v>
      </c>
      <c r="G482" s="11" t="s">
        <v>767</v>
      </c>
      <c r="H482" s="10">
        <v>1</v>
      </c>
      <c r="I482" s="12">
        <v>2.1</v>
      </c>
      <c r="J482" s="398" t="s">
        <v>25</v>
      </c>
      <c r="K482" s="398" t="s">
        <v>25</v>
      </c>
      <c r="L482" s="399">
        <v>44279</v>
      </c>
      <c r="M482" s="398" t="s">
        <v>19</v>
      </c>
      <c r="N482" s="10">
        <v>7423</v>
      </c>
    </row>
    <row r="483" spans="1:14">
      <c r="A483" s="9">
        <v>44274</v>
      </c>
      <c r="B483" s="1">
        <v>13405</v>
      </c>
      <c r="C483" s="929" t="s">
        <v>755</v>
      </c>
      <c r="D483" s="1" t="s">
        <v>22</v>
      </c>
      <c r="E483" s="1" t="s">
        <v>768</v>
      </c>
      <c r="F483" s="2">
        <v>44279</v>
      </c>
      <c r="G483" s="11" t="s">
        <v>757</v>
      </c>
      <c r="H483" s="10">
        <v>54</v>
      </c>
      <c r="I483" s="12">
        <v>2.1</v>
      </c>
      <c r="J483" s="398" t="s">
        <v>25</v>
      </c>
      <c r="K483" s="398" t="s">
        <v>25</v>
      </c>
      <c r="L483" s="399">
        <v>44279</v>
      </c>
      <c r="M483" s="398" t="s">
        <v>19</v>
      </c>
      <c r="N483" s="10">
        <v>7423</v>
      </c>
    </row>
    <row r="484" spans="1:14">
      <c r="A484" s="9">
        <v>44274</v>
      </c>
      <c r="B484" s="1">
        <v>13406</v>
      </c>
      <c r="C484" s="929" t="s">
        <v>758</v>
      </c>
      <c r="D484" s="1" t="s">
        <v>22</v>
      </c>
      <c r="E484" s="1" t="s">
        <v>768</v>
      </c>
      <c r="F484" s="2">
        <v>44279</v>
      </c>
      <c r="G484" s="11" t="s">
        <v>769</v>
      </c>
      <c r="H484" s="10">
        <v>397</v>
      </c>
      <c r="I484" s="12">
        <v>2.1</v>
      </c>
      <c r="J484" s="398" t="s">
        <v>25</v>
      </c>
      <c r="K484" s="398" t="s">
        <v>25</v>
      </c>
      <c r="L484" s="399">
        <v>44279</v>
      </c>
      <c r="M484" s="398" t="s">
        <v>19</v>
      </c>
      <c r="N484" s="10">
        <v>7423</v>
      </c>
    </row>
    <row r="485" spans="1:14">
      <c r="A485" s="9">
        <v>44274</v>
      </c>
      <c r="B485" s="1">
        <v>13407</v>
      </c>
      <c r="C485" s="929" t="s">
        <v>770</v>
      </c>
      <c r="D485" s="1" t="s">
        <v>22</v>
      </c>
      <c r="E485" s="1" t="s">
        <v>771</v>
      </c>
      <c r="F485" s="2">
        <v>44279</v>
      </c>
      <c r="G485" s="11" t="s">
        <v>772</v>
      </c>
      <c r="H485" s="10">
        <v>2</v>
      </c>
      <c r="I485" s="12">
        <v>2.1</v>
      </c>
      <c r="J485" s="398" t="s">
        <v>25</v>
      </c>
      <c r="K485" s="398" t="s">
        <v>25</v>
      </c>
      <c r="L485" s="399">
        <v>44279</v>
      </c>
      <c r="M485" s="398" t="s">
        <v>19</v>
      </c>
      <c r="N485" s="10">
        <v>7423</v>
      </c>
    </row>
    <row r="486" spans="1:14">
      <c r="A486" s="9">
        <v>44274</v>
      </c>
      <c r="B486" s="1">
        <v>13408</v>
      </c>
      <c r="C486" s="929" t="s">
        <v>632</v>
      </c>
      <c r="D486" s="1" t="s">
        <v>22</v>
      </c>
      <c r="E486" s="1" t="s">
        <v>771</v>
      </c>
      <c r="F486" s="2">
        <v>44279</v>
      </c>
      <c r="G486" s="11" t="s">
        <v>773</v>
      </c>
      <c r="H486" s="10">
        <v>2</v>
      </c>
      <c r="I486" s="12">
        <v>2.1</v>
      </c>
      <c r="J486" s="398" t="s">
        <v>25</v>
      </c>
      <c r="K486" s="398" t="s">
        <v>25</v>
      </c>
      <c r="L486" s="399">
        <v>44279</v>
      </c>
      <c r="M486" s="398" t="s">
        <v>19</v>
      </c>
      <c r="N486" s="10">
        <v>7423</v>
      </c>
    </row>
    <row r="487" spans="1:14">
      <c r="A487" s="9">
        <v>44274</v>
      </c>
      <c r="B487" s="1">
        <v>13409</v>
      </c>
      <c r="C487" s="929" t="s">
        <v>551</v>
      </c>
      <c r="D487" s="1" t="s">
        <v>22</v>
      </c>
      <c r="E487" s="1" t="s">
        <v>774</v>
      </c>
      <c r="F487" s="2">
        <v>44279</v>
      </c>
      <c r="G487" s="11" t="s">
        <v>553</v>
      </c>
      <c r="H487" s="10">
        <v>3</v>
      </c>
      <c r="I487" s="12">
        <v>2.1</v>
      </c>
      <c r="J487" s="398" t="s">
        <v>25</v>
      </c>
      <c r="K487" s="398" t="s">
        <v>25</v>
      </c>
      <c r="L487" s="399">
        <v>44279</v>
      </c>
      <c r="M487" s="398" t="s">
        <v>19</v>
      </c>
      <c r="N487" s="10">
        <v>7423</v>
      </c>
    </row>
    <row r="488" spans="1:14">
      <c r="A488" s="9">
        <v>44279</v>
      </c>
      <c r="B488" s="1">
        <v>13410</v>
      </c>
      <c r="C488" s="929" t="s">
        <v>53</v>
      </c>
      <c r="D488" s="1" t="s">
        <v>22</v>
      </c>
      <c r="E488" s="1" t="s">
        <v>775</v>
      </c>
      <c r="F488" s="2">
        <v>44281</v>
      </c>
      <c r="G488" s="11" t="s">
        <v>55</v>
      </c>
      <c r="H488" s="10">
        <v>6</v>
      </c>
      <c r="I488" s="12">
        <v>2.1</v>
      </c>
      <c r="J488" s="398" t="s">
        <v>25</v>
      </c>
      <c r="K488" s="398" t="s">
        <v>25</v>
      </c>
      <c r="L488" s="399">
        <v>44280</v>
      </c>
      <c r="M488" s="398" t="s">
        <v>19</v>
      </c>
      <c r="N488" s="10">
        <v>7423</v>
      </c>
    </row>
    <row r="489" spans="1:14">
      <c r="A489" s="9">
        <v>44279</v>
      </c>
      <c r="B489" s="1">
        <v>13411</v>
      </c>
      <c r="C489" s="929" t="s">
        <v>397</v>
      </c>
      <c r="D489" s="1" t="s">
        <v>22</v>
      </c>
      <c r="E489" s="1" t="s">
        <v>776</v>
      </c>
      <c r="F489" s="2">
        <v>44281</v>
      </c>
      <c r="G489" s="11" t="s">
        <v>399</v>
      </c>
      <c r="H489" s="10">
        <v>7</v>
      </c>
      <c r="I489" s="12">
        <v>2.1</v>
      </c>
      <c r="J489" s="398" t="s">
        <v>25</v>
      </c>
      <c r="K489" s="398" t="s">
        <v>25</v>
      </c>
      <c r="L489" s="399">
        <v>44280</v>
      </c>
      <c r="M489" s="398" t="s">
        <v>19</v>
      </c>
      <c r="N489" s="10">
        <v>7423</v>
      </c>
    </row>
    <row r="490" spans="1:14">
      <c r="A490" s="9">
        <v>44279</v>
      </c>
      <c r="B490" s="1">
        <v>13412</v>
      </c>
      <c r="C490" s="929" t="s">
        <v>394</v>
      </c>
      <c r="D490" s="1" t="s">
        <v>22</v>
      </c>
      <c r="E490" s="1" t="s">
        <v>777</v>
      </c>
      <c r="F490" s="2">
        <v>44281</v>
      </c>
      <c r="G490" s="11" t="s">
        <v>396</v>
      </c>
      <c r="H490" s="10">
        <v>6</v>
      </c>
      <c r="I490" s="12">
        <v>2.1</v>
      </c>
      <c r="J490" s="398" t="s">
        <v>25</v>
      </c>
      <c r="K490" s="398" t="s">
        <v>25</v>
      </c>
      <c r="L490" s="399">
        <v>44280</v>
      </c>
      <c r="M490" s="398" t="s">
        <v>19</v>
      </c>
      <c r="N490" s="10">
        <v>7423</v>
      </c>
    </row>
    <row r="491" spans="1:14">
      <c r="A491" s="9">
        <v>44279</v>
      </c>
      <c r="B491" s="1">
        <v>13413</v>
      </c>
      <c r="C491" s="929" t="s">
        <v>412</v>
      </c>
      <c r="D491" s="1" t="s">
        <v>22</v>
      </c>
      <c r="E491" s="1" t="s">
        <v>778</v>
      </c>
      <c r="F491" s="2">
        <v>44281</v>
      </c>
      <c r="G491" s="11" t="s">
        <v>414</v>
      </c>
      <c r="H491" s="10">
        <v>2</v>
      </c>
      <c r="I491" s="12">
        <v>2.1</v>
      </c>
      <c r="J491" s="398" t="s">
        <v>25</v>
      </c>
      <c r="K491" s="398" t="s">
        <v>25</v>
      </c>
      <c r="L491" s="399">
        <v>44280</v>
      </c>
      <c r="M491" s="398" t="s">
        <v>19</v>
      </c>
      <c r="N491" s="10">
        <v>7423</v>
      </c>
    </row>
    <row r="492" spans="1:14">
      <c r="A492" s="9">
        <v>44279</v>
      </c>
      <c r="B492" s="1">
        <v>13414</v>
      </c>
      <c r="C492" s="929" t="s">
        <v>31</v>
      </c>
      <c r="D492" s="1" t="s">
        <v>22</v>
      </c>
      <c r="E492" s="1" t="s">
        <v>779</v>
      </c>
      <c r="F492" s="2">
        <v>44281</v>
      </c>
      <c r="G492" s="11" t="s">
        <v>33</v>
      </c>
      <c r="H492" s="10">
        <v>2</v>
      </c>
      <c r="I492" s="12">
        <v>2.1</v>
      </c>
      <c r="J492" s="398" t="s">
        <v>25</v>
      </c>
      <c r="K492" s="398" t="s">
        <v>25</v>
      </c>
      <c r="L492" s="399">
        <v>44280</v>
      </c>
      <c r="M492" s="398" t="s">
        <v>19</v>
      </c>
      <c r="N492" s="10">
        <v>7423</v>
      </c>
    </row>
    <row r="493" spans="1:14">
      <c r="A493" s="9">
        <v>44279</v>
      </c>
      <c r="B493" s="1">
        <v>13415</v>
      </c>
      <c r="C493" s="929" t="s">
        <v>780</v>
      </c>
      <c r="D493" s="1" t="s">
        <v>22</v>
      </c>
      <c r="E493" s="1" t="s">
        <v>781</v>
      </c>
      <c r="F493" s="2">
        <v>44281</v>
      </c>
      <c r="G493" s="11" t="s">
        <v>782</v>
      </c>
      <c r="H493" s="10">
        <v>4</v>
      </c>
      <c r="I493" s="12">
        <v>2.1</v>
      </c>
      <c r="J493" s="398" t="s">
        <v>25</v>
      </c>
      <c r="K493" s="398" t="s">
        <v>25</v>
      </c>
      <c r="L493" s="399">
        <v>44280</v>
      </c>
      <c r="M493" s="398" t="s">
        <v>19</v>
      </c>
      <c r="N493" s="10">
        <v>7423</v>
      </c>
    </row>
    <row r="494" spans="1:14">
      <c r="A494" s="9">
        <v>44279</v>
      </c>
      <c r="B494" s="1">
        <v>13416</v>
      </c>
      <c r="C494" s="929" t="s">
        <v>473</v>
      </c>
      <c r="D494" s="1" t="s">
        <v>22</v>
      </c>
      <c r="E494" s="1" t="s">
        <v>783</v>
      </c>
      <c r="F494" s="2">
        <v>44281</v>
      </c>
      <c r="G494" s="11" t="s">
        <v>475</v>
      </c>
      <c r="H494" s="10">
        <v>3</v>
      </c>
      <c r="I494" s="12">
        <v>2.1</v>
      </c>
      <c r="J494" s="398" t="s">
        <v>25</v>
      </c>
      <c r="K494" s="398" t="s">
        <v>25</v>
      </c>
      <c r="L494" s="399">
        <v>44280</v>
      </c>
      <c r="M494" s="398" t="s">
        <v>19</v>
      </c>
      <c r="N494" s="10">
        <v>7423</v>
      </c>
    </row>
    <row r="495" spans="1:14">
      <c r="A495" s="9">
        <v>44279</v>
      </c>
      <c r="B495" s="1">
        <v>13417</v>
      </c>
      <c r="C495" s="929" t="s">
        <v>53</v>
      </c>
      <c r="D495" s="1" t="s">
        <v>22</v>
      </c>
      <c r="E495" s="1" t="s">
        <v>784</v>
      </c>
      <c r="F495" s="2">
        <v>44281</v>
      </c>
      <c r="G495" s="11" t="s">
        <v>55</v>
      </c>
      <c r="H495" s="10">
        <v>3</v>
      </c>
      <c r="I495" s="12">
        <v>2.1</v>
      </c>
      <c r="J495" s="398" t="s">
        <v>25</v>
      </c>
      <c r="K495" s="398" t="s">
        <v>25</v>
      </c>
      <c r="L495" s="399">
        <v>44280</v>
      </c>
      <c r="M495" s="398" t="s">
        <v>19</v>
      </c>
      <c r="N495" s="10">
        <v>7423</v>
      </c>
    </row>
    <row r="496" spans="1:14">
      <c r="A496" s="9">
        <v>44279</v>
      </c>
      <c r="B496" s="1">
        <v>13418</v>
      </c>
      <c r="C496" s="929" t="s">
        <v>483</v>
      </c>
      <c r="D496" s="1" t="s">
        <v>22</v>
      </c>
      <c r="E496" s="1" t="s">
        <v>785</v>
      </c>
      <c r="F496" s="2">
        <v>44281</v>
      </c>
      <c r="G496" s="11" t="s">
        <v>485</v>
      </c>
      <c r="H496" s="10">
        <v>4</v>
      </c>
      <c r="I496" s="12">
        <v>2.1</v>
      </c>
      <c r="J496" s="398" t="s">
        <v>25</v>
      </c>
      <c r="K496" s="398" t="s">
        <v>25</v>
      </c>
      <c r="L496" s="399">
        <v>44280</v>
      </c>
      <c r="M496" s="398" t="s">
        <v>19</v>
      </c>
      <c r="N496" s="10">
        <v>7423</v>
      </c>
    </row>
    <row r="497" spans="1:14">
      <c r="A497" s="9">
        <v>44279</v>
      </c>
      <c r="B497" s="1">
        <v>13419</v>
      </c>
      <c r="C497" s="929" t="s">
        <v>487</v>
      </c>
      <c r="D497" s="1" t="s">
        <v>22</v>
      </c>
      <c r="E497" s="1" t="s">
        <v>786</v>
      </c>
      <c r="F497" s="2">
        <v>44281</v>
      </c>
      <c r="G497" s="11" t="s">
        <v>489</v>
      </c>
      <c r="H497" s="10">
        <v>6</v>
      </c>
      <c r="I497" s="12">
        <v>2.1</v>
      </c>
      <c r="J497" s="398" t="s">
        <v>25</v>
      </c>
      <c r="K497" s="398" t="s">
        <v>25</v>
      </c>
      <c r="L497" s="399">
        <v>44280</v>
      </c>
      <c r="M497" s="398" t="s">
        <v>19</v>
      </c>
      <c r="N497" s="10">
        <v>7423</v>
      </c>
    </row>
    <row r="498" spans="1:14">
      <c r="A498" s="9">
        <v>44279</v>
      </c>
      <c r="B498" s="1">
        <v>13420</v>
      </c>
      <c r="C498" s="929" t="s">
        <v>226</v>
      </c>
      <c r="D498" s="1" t="s">
        <v>22</v>
      </c>
      <c r="E498" s="1" t="s">
        <v>787</v>
      </c>
      <c r="F498" s="2">
        <v>44281</v>
      </c>
      <c r="G498" s="11" t="s">
        <v>228</v>
      </c>
      <c r="H498" s="10">
        <v>8</v>
      </c>
      <c r="I498" s="12">
        <v>2.1</v>
      </c>
      <c r="J498" s="398" t="s">
        <v>25</v>
      </c>
      <c r="K498" s="398" t="s">
        <v>25</v>
      </c>
      <c r="L498" s="399">
        <v>44280</v>
      </c>
      <c r="M498" s="398" t="s">
        <v>19</v>
      </c>
      <c r="N498" s="10">
        <v>7423</v>
      </c>
    </row>
    <row r="499" spans="1:14">
      <c r="A499" s="9">
        <v>44279</v>
      </c>
      <c r="B499" s="1">
        <v>13421</v>
      </c>
      <c r="C499" s="929" t="s">
        <v>182</v>
      </c>
      <c r="D499" s="1" t="s">
        <v>22</v>
      </c>
      <c r="E499" s="1" t="s">
        <v>788</v>
      </c>
      <c r="F499" s="2">
        <v>44281</v>
      </c>
      <c r="G499" s="11" t="s">
        <v>184</v>
      </c>
      <c r="H499" s="10">
        <v>7</v>
      </c>
      <c r="I499" s="12">
        <v>2.1</v>
      </c>
      <c r="J499" s="398" t="s">
        <v>25</v>
      </c>
      <c r="K499" s="398" t="s">
        <v>25</v>
      </c>
      <c r="L499" s="399">
        <v>44280</v>
      </c>
      <c r="M499" s="398" t="s">
        <v>19</v>
      </c>
      <c r="N499" s="10">
        <v>7423</v>
      </c>
    </row>
    <row r="500" spans="1:14">
      <c r="A500" s="9">
        <v>44279</v>
      </c>
      <c r="B500" s="1">
        <v>13422</v>
      </c>
      <c r="C500" s="929" t="s">
        <v>672</v>
      </c>
      <c r="D500" s="1" t="s">
        <v>22</v>
      </c>
      <c r="E500" s="1" t="s">
        <v>789</v>
      </c>
      <c r="F500" s="2">
        <v>44281</v>
      </c>
      <c r="G500" s="11" t="s">
        <v>674</v>
      </c>
      <c r="H500" s="10">
        <v>17</v>
      </c>
      <c r="I500" s="12">
        <v>2.1</v>
      </c>
      <c r="J500" s="398" t="s">
        <v>25</v>
      </c>
      <c r="K500" s="398" t="s">
        <v>25</v>
      </c>
      <c r="L500" s="399">
        <v>44280</v>
      </c>
      <c r="M500" s="398" t="s">
        <v>19</v>
      </c>
      <c r="N500" s="10">
        <v>7423</v>
      </c>
    </row>
    <row r="501" spans="1:14">
      <c r="A501" s="9">
        <v>44279</v>
      </c>
      <c r="B501" s="1">
        <v>13423</v>
      </c>
      <c r="C501" s="929" t="s">
        <v>473</v>
      </c>
      <c r="D501" s="1" t="s">
        <v>22</v>
      </c>
      <c r="E501" s="1" t="s">
        <v>790</v>
      </c>
      <c r="F501" s="2">
        <v>44281</v>
      </c>
      <c r="G501" s="11" t="s">
        <v>475</v>
      </c>
      <c r="H501" s="10">
        <v>13</v>
      </c>
      <c r="I501" s="12">
        <v>2.1</v>
      </c>
      <c r="J501" s="398" t="s">
        <v>25</v>
      </c>
      <c r="K501" s="398" t="s">
        <v>25</v>
      </c>
      <c r="L501" s="399">
        <v>44280</v>
      </c>
      <c r="M501" s="398" t="s">
        <v>19</v>
      </c>
      <c r="N501" s="10">
        <v>7423</v>
      </c>
    </row>
    <row r="502" spans="1:14">
      <c r="A502" s="9">
        <v>44279</v>
      </c>
      <c r="B502" s="1">
        <v>13424</v>
      </c>
      <c r="C502" s="929" t="s">
        <v>791</v>
      </c>
      <c r="D502" s="1" t="s">
        <v>22</v>
      </c>
      <c r="E502" s="1" t="s">
        <v>792</v>
      </c>
      <c r="F502" s="2">
        <v>44281</v>
      </c>
      <c r="G502" s="11" t="s">
        <v>793</v>
      </c>
      <c r="H502" s="10">
        <v>31</v>
      </c>
      <c r="I502" s="12">
        <v>2.1</v>
      </c>
      <c r="J502" s="398" t="s">
        <v>25</v>
      </c>
      <c r="K502" s="398" t="s">
        <v>25</v>
      </c>
      <c r="L502" s="399">
        <v>44280</v>
      </c>
      <c r="M502" s="398" t="s">
        <v>19</v>
      </c>
      <c r="N502" s="10">
        <v>7423</v>
      </c>
    </row>
    <row r="503" spans="1:14">
      <c r="A503" s="9">
        <v>44279</v>
      </c>
      <c r="B503" s="1">
        <v>13425</v>
      </c>
      <c r="C503" s="929" t="s">
        <v>791</v>
      </c>
      <c r="D503" s="1" t="s">
        <v>22</v>
      </c>
      <c r="E503" s="1" t="s">
        <v>794</v>
      </c>
      <c r="F503" s="2">
        <v>44281</v>
      </c>
      <c r="G503" s="11" t="s">
        <v>793</v>
      </c>
      <c r="H503" s="10">
        <v>30</v>
      </c>
      <c r="I503" s="12">
        <v>2.1</v>
      </c>
      <c r="J503" s="398" t="s">
        <v>25</v>
      </c>
      <c r="K503" s="398" t="s">
        <v>25</v>
      </c>
      <c r="L503" s="399">
        <v>44280</v>
      </c>
      <c r="M503" s="398" t="s">
        <v>19</v>
      </c>
      <c r="N503" s="10">
        <v>7423</v>
      </c>
    </row>
    <row r="504" spans="1:14">
      <c r="A504" s="9">
        <v>44279</v>
      </c>
      <c r="B504" s="1">
        <v>13426</v>
      </c>
      <c r="C504" s="929" t="s">
        <v>791</v>
      </c>
      <c r="D504" s="1" t="s">
        <v>22</v>
      </c>
      <c r="E504" s="1" t="s">
        <v>795</v>
      </c>
      <c r="F504" s="2">
        <v>44281</v>
      </c>
      <c r="G504" s="11" t="s">
        <v>793</v>
      </c>
      <c r="H504" s="10">
        <v>30</v>
      </c>
      <c r="I504" s="12">
        <v>2.1</v>
      </c>
      <c r="J504" s="398" t="s">
        <v>25</v>
      </c>
      <c r="K504" s="398" t="s">
        <v>25</v>
      </c>
      <c r="L504" s="399">
        <v>44280</v>
      </c>
      <c r="M504" s="398" t="s">
        <v>19</v>
      </c>
      <c r="N504" s="10">
        <v>7423</v>
      </c>
    </row>
    <row r="505" spans="1:14">
      <c r="A505" s="9">
        <v>44279</v>
      </c>
      <c r="B505" s="1">
        <v>13427</v>
      </c>
      <c r="C505" s="929" t="s">
        <v>796</v>
      </c>
      <c r="D505" s="1" t="s">
        <v>22</v>
      </c>
      <c r="E505" s="1" t="s">
        <v>797</v>
      </c>
      <c r="F505" s="2">
        <v>44281</v>
      </c>
      <c r="G505" s="11" t="s">
        <v>798</v>
      </c>
      <c r="H505" s="10">
        <v>50</v>
      </c>
      <c r="I505" s="12">
        <v>2.1</v>
      </c>
      <c r="J505" s="398" t="s">
        <v>25</v>
      </c>
      <c r="K505" s="398" t="s">
        <v>25</v>
      </c>
      <c r="L505" s="399">
        <v>44280</v>
      </c>
      <c r="M505" s="398" t="s">
        <v>19</v>
      </c>
      <c r="N505" s="10">
        <v>7423</v>
      </c>
    </row>
    <row r="506" spans="1:14">
      <c r="A506" s="9">
        <v>44279</v>
      </c>
      <c r="B506" s="1">
        <v>13428</v>
      </c>
      <c r="C506" s="929" t="s">
        <v>796</v>
      </c>
      <c r="D506" s="1" t="s">
        <v>22</v>
      </c>
      <c r="E506" s="1" t="s">
        <v>799</v>
      </c>
      <c r="F506" s="2">
        <v>44281</v>
      </c>
      <c r="G506" s="11" t="s">
        <v>798</v>
      </c>
      <c r="H506" s="10">
        <v>10</v>
      </c>
      <c r="I506" s="12">
        <v>2.1</v>
      </c>
      <c r="J506" s="398" t="s">
        <v>25</v>
      </c>
      <c r="K506" s="398" t="s">
        <v>25</v>
      </c>
      <c r="L506" s="399">
        <v>44280</v>
      </c>
      <c r="M506" s="398" t="s">
        <v>19</v>
      </c>
      <c r="N506" s="10">
        <v>7423</v>
      </c>
    </row>
    <row r="507" spans="1:14">
      <c r="A507" s="9">
        <v>44279</v>
      </c>
      <c r="B507" s="1">
        <v>13429</v>
      </c>
      <c r="C507" s="929" t="s">
        <v>536</v>
      </c>
      <c r="D507" s="1" t="s">
        <v>22</v>
      </c>
      <c r="E507" s="1" t="s">
        <v>800</v>
      </c>
      <c r="F507" s="2">
        <v>44281</v>
      </c>
      <c r="G507" s="11" t="s">
        <v>538</v>
      </c>
      <c r="H507" s="10">
        <v>3</v>
      </c>
      <c r="I507" s="12">
        <v>2.1</v>
      </c>
      <c r="J507" s="398" t="s">
        <v>25</v>
      </c>
      <c r="K507" s="398" t="s">
        <v>25</v>
      </c>
      <c r="L507" s="399">
        <v>44280</v>
      </c>
      <c r="M507" s="398" t="s">
        <v>19</v>
      </c>
      <c r="N507" s="10">
        <v>7423</v>
      </c>
    </row>
    <row r="508" spans="1:14">
      <c r="A508" s="9">
        <v>44279</v>
      </c>
      <c r="B508" s="1">
        <v>13430</v>
      </c>
      <c r="C508" s="929" t="s">
        <v>710</v>
      </c>
      <c r="D508" s="1" t="s">
        <v>22</v>
      </c>
      <c r="E508" s="1" t="s">
        <v>801</v>
      </c>
      <c r="F508" s="2">
        <v>44281</v>
      </c>
      <c r="G508" s="11" t="s">
        <v>712</v>
      </c>
      <c r="H508" s="10">
        <v>5</v>
      </c>
      <c r="I508" s="12">
        <v>2.1</v>
      </c>
      <c r="J508" s="398" t="s">
        <v>25</v>
      </c>
      <c r="K508" s="398" t="s">
        <v>25</v>
      </c>
      <c r="L508" s="399">
        <v>44280</v>
      </c>
      <c r="M508" s="398" t="s">
        <v>19</v>
      </c>
      <c r="N508" s="10">
        <v>7423</v>
      </c>
    </row>
    <row r="509" spans="1:14">
      <c r="A509" s="9">
        <v>44279</v>
      </c>
      <c r="B509" s="1">
        <v>13431</v>
      </c>
      <c r="C509" s="929" t="s">
        <v>802</v>
      </c>
      <c r="D509" s="1" t="s">
        <v>22</v>
      </c>
      <c r="E509" s="1" t="s">
        <v>803</v>
      </c>
      <c r="F509" s="2">
        <v>44281</v>
      </c>
      <c r="G509" s="11" t="s">
        <v>712</v>
      </c>
      <c r="H509" s="10">
        <v>12</v>
      </c>
      <c r="I509" s="12">
        <v>2.1</v>
      </c>
      <c r="J509" s="398" t="s">
        <v>25</v>
      </c>
      <c r="K509" s="398" t="s">
        <v>25</v>
      </c>
      <c r="L509" s="399">
        <v>44280</v>
      </c>
      <c r="M509" s="398" t="s">
        <v>19</v>
      </c>
      <c r="N509" s="10">
        <v>7423</v>
      </c>
    </row>
    <row r="510" spans="1:14">
      <c r="A510" s="9">
        <v>44279</v>
      </c>
      <c r="B510" s="1">
        <v>13432</v>
      </c>
      <c r="C510" s="929" t="s">
        <v>710</v>
      </c>
      <c r="D510" s="1" t="s">
        <v>22</v>
      </c>
      <c r="E510" s="1" t="s">
        <v>804</v>
      </c>
      <c r="F510" s="2">
        <v>44281</v>
      </c>
      <c r="G510" s="11" t="s">
        <v>712</v>
      </c>
      <c r="H510" s="10">
        <v>5</v>
      </c>
      <c r="I510" s="12">
        <v>2.1</v>
      </c>
      <c r="J510" s="398" t="s">
        <v>25</v>
      </c>
      <c r="K510" s="398" t="s">
        <v>25</v>
      </c>
      <c r="L510" s="399">
        <v>44280</v>
      </c>
      <c r="M510" s="398" t="s">
        <v>19</v>
      </c>
      <c r="N510" s="10">
        <v>7423</v>
      </c>
    </row>
    <row r="511" spans="1:14">
      <c r="A511" s="9">
        <v>44279</v>
      </c>
      <c r="B511" s="1">
        <v>13433</v>
      </c>
      <c r="C511" s="929" t="s">
        <v>802</v>
      </c>
      <c r="D511" s="1" t="s">
        <v>22</v>
      </c>
      <c r="E511" s="1" t="s">
        <v>805</v>
      </c>
      <c r="F511" s="2">
        <v>44281</v>
      </c>
      <c r="G511" s="11" t="s">
        <v>712</v>
      </c>
      <c r="H511" s="10">
        <v>5</v>
      </c>
      <c r="I511" s="12">
        <v>2.1</v>
      </c>
      <c r="J511" s="398" t="s">
        <v>25</v>
      </c>
      <c r="K511" s="398" t="s">
        <v>25</v>
      </c>
      <c r="L511" s="399">
        <v>44280</v>
      </c>
      <c r="M511" s="398" t="s">
        <v>19</v>
      </c>
      <c r="N511" s="10">
        <v>7423</v>
      </c>
    </row>
    <row r="512" spans="1:14">
      <c r="A512" s="9">
        <v>44279</v>
      </c>
      <c r="B512" s="1">
        <v>13434</v>
      </c>
      <c r="C512" s="929" t="s">
        <v>519</v>
      </c>
      <c r="D512" s="1" t="s">
        <v>22</v>
      </c>
      <c r="E512" s="1" t="s">
        <v>806</v>
      </c>
      <c r="F512" s="2">
        <v>44281</v>
      </c>
      <c r="G512" s="11" t="s">
        <v>521</v>
      </c>
      <c r="H512" s="10">
        <v>6</v>
      </c>
      <c r="I512" s="12">
        <v>2.1</v>
      </c>
      <c r="J512" s="398" t="s">
        <v>25</v>
      </c>
      <c r="K512" s="398" t="s">
        <v>25</v>
      </c>
      <c r="L512" s="399">
        <v>44280</v>
      </c>
      <c r="M512" s="398" t="s">
        <v>19</v>
      </c>
      <c r="N512" s="10">
        <v>7423</v>
      </c>
    </row>
    <row r="513" spans="1:14">
      <c r="A513" s="9">
        <v>44279</v>
      </c>
      <c r="B513" s="1">
        <v>13435</v>
      </c>
      <c r="C513" s="929" t="s">
        <v>510</v>
      </c>
      <c r="D513" s="1" t="s">
        <v>22</v>
      </c>
      <c r="E513" s="1" t="s">
        <v>807</v>
      </c>
      <c r="F513" s="2">
        <v>44281</v>
      </c>
      <c r="G513" s="11" t="s">
        <v>512</v>
      </c>
      <c r="H513" s="10">
        <v>12</v>
      </c>
      <c r="I513" s="12">
        <v>2.1</v>
      </c>
      <c r="J513" s="398" t="s">
        <v>25</v>
      </c>
      <c r="K513" s="398" t="s">
        <v>25</v>
      </c>
      <c r="L513" s="399">
        <v>44280</v>
      </c>
      <c r="M513" s="398" t="s">
        <v>19</v>
      </c>
      <c r="N513" s="10">
        <v>7423</v>
      </c>
    </row>
    <row r="514" spans="1:14">
      <c r="A514" s="9">
        <v>44279</v>
      </c>
      <c r="B514" s="1">
        <v>13436</v>
      </c>
      <c r="C514" s="929" t="s">
        <v>808</v>
      </c>
      <c r="D514" s="1" t="s">
        <v>22</v>
      </c>
      <c r="E514" s="1" t="s">
        <v>809</v>
      </c>
      <c r="F514" s="2">
        <v>44281</v>
      </c>
      <c r="G514" s="11" t="s">
        <v>810</v>
      </c>
      <c r="H514" s="10">
        <v>12</v>
      </c>
      <c r="I514" s="12">
        <v>2.1</v>
      </c>
      <c r="J514" s="398" t="s">
        <v>25</v>
      </c>
      <c r="K514" s="398" t="s">
        <v>25</v>
      </c>
      <c r="L514" s="399">
        <v>44280</v>
      </c>
      <c r="M514" s="398" t="s">
        <v>19</v>
      </c>
      <c r="N514" s="10">
        <v>7423</v>
      </c>
    </row>
    <row r="515" spans="1:14">
      <c r="A515" s="9">
        <v>44279</v>
      </c>
      <c r="B515" s="1">
        <v>13437</v>
      </c>
      <c r="C515" s="929" t="s">
        <v>94</v>
      </c>
      <c r="D515" s="1" t="s">
        <v>22</v>
      </c>
      <c r="E515" s="1" t="s">
        <v>811</v>
      </c>
      <c r="F515" s="2">
        <v>44281</v>
      </c>
      <c r="G515" s="11" t="s">
        <v>96</v>
      </c>
      <c r="H515" s="10">
        <v>6</v>
      </c>
      <c r="I515" s="12">
        <v>2.1</v>
      </c>
      <c r="J515" s="398" t="s">
        <v>25</v>
      </c>
      <c r="K515" s="398" t="s">
        <v>25</v>
      </c>
      <c r="L515" s="399">
        <v>44280</v>
      </c>
      <c r="M515" s="398" t="s">
        <v>19</v>
      </c>
      <c r="N515" s="10">
        <v>7423</v>
      </c>
    </row>
    <row r="516" spans="1:14">
      <c r="A516" s="9">
        <v>44279</v>
      </c>
      <c r="B516" s="1">
        <v>13438</v>
      </c>
      <c r="C516" s="929" t="s">
        <v>516</v>
      </c>
      <c r="D516" s="1" t="s">
        <v>22</v>
      </c>
      <c r="E516" s="1" t="s">
        <v>812</v>
      </c>
      <c r="F516" s="2">
        <v>44281</v>
      </c>
      <c r="G516" s="11" t="s">
        <v>518</v>
      </c>
      <c r="H516" s="10">
        <v>18</v>
      </c>
      <c r="I516" s="12">
        <v>2.1</v>
      </c>
      <c r="J516" s="398" t="s">
        <v>25</v>
      </c>
      <c r="K516" s="398" t="s">
        <v>25</v>
      </c>
      <c r="L516" s="399">
        <v>44280</v>
      </c>
      <c r="M516" s="398" t="s">
        <v>19</v>
      </c>
      <c r="N516" s="10">
        <v>7423</v>
      </c>
    </row>
    <row r="517" spans="1:14">
      <c r="A517" s="9">
        <v>44279</v>
      </c>
      <c r="B517" s="1">
        <v>13439</v>
      </c>
      <c r="C517" s="929" t="s">
        <v>536</v>
      </c>
      <c r="D517" s="1" t="s">
        <v>22</v>
      </c>
      <c r="E517" s="1" t="s">
        <v>813</v>
      </c>
      <c r="F517" s="2">
        <v>44281</v>
      </c>
      <c r="G517" s="11" t="s">
        <v>538</v>
      </c>
      <c r="H517" s="10">
        <v>1</v>
      </c>
      <c r="I517" s="12">
        <v>2.1</v>
      </c>
      <c r="J517" s="398" t="s">
        <v>25</v>
      </c>
      <c r="K517" s="398" t="s">
        <v>25</v>
      </c>
      <c r="L517" s="399">
        <v>44280</v>
      </c>
      <c r="M517" s="398" t="s">
        <v>19</v>
      </c>
      <c r="N517" s="10">
        <v>7423</v>
      </c>
    </row>
    <row r="518" spans="1:14">
      <c r="A518" s="9">
        <v>44279</v>
      </c>
      <c r="B518" s="1">
        <v>13440</v>
      </c>
      <c r="C518" s="929" t="s">
        <v>94</v>
      </c>
      <c r="D518" s="1" t="s">
        <v>22</v>
      </c>
      <c r="E518" s="1" t="s">
        <v>814</v>
      </c>
      <c r="F518" s="2">
        <v>44281</v>
      </c>
      <c r="G518" s="11" t="s">
        <v>96</v>
      </c>
      <c r="H518" s="10">
        <v>8</v>
      </c>
      <c r="I518" s="12">
        <v>2.1</v>
      </c>
      <c r="J518" s="398" t="s">
        <v>25</v>
      </c>
      <c r="K518" s="398" t="s">
        <v>25</v>
      </c>
      <c r="L518" s="399">
        <v>44280</v>
      </c>
      <c r="M518" s="398" t="s">
        <v>19</v>
      </c>
      <c r="N518" s="10">
        <v>7423</v>
      </c>
    </row>
    <row r="519" spans="1:14">
      <c r="A519" s="9">
        <v>44279</v>
      </c>
      <c r="B519" s="1">
        <v>13441</v>
      </c>
      <c r="C519" s="929" t="s">
        <v>536</v>
      </c>
      <c r="D519" s="1" t="s">
        <v>22</v>
      </c>
      <c r="E519" s="1" t="s">
        <v>815</v>
      </c>
      <c r="F519" s="2">
        <v>44281</v>
      </c>
      <c r="G519" s="11" t="s">
        <v>538</v>
      </c>
      <c r="H519" s="10">
        <v>10</v>
      </c>
      <c r="I519" s="12">
        <v>2.1</v>
      </c>
      <c r="J519" s="398" t="s">
        <v>25</v>
      </c>
      <c r="K519" s="398" t="s">
        <v>25</v>
      </c>
      <c r="L519" s="399">
        <v>44280</v>
      </c>
      <c r="M519" s="398" t="s">
        <v>19</v>
      </c>
      <c r="N519" s="10">
        <v>7423</v>
      </c>
    </row>
    <row r="520" spans="1:14">
      <c r="A520" s="9">
        <v>44279</v>
      </c>
      <c r="B520" s="1">
        <v>13442</v>
      </c>
      <c r="C520" s="929" t="s">
        <v>816</v>
      </c>
      <c r="D520" s="1" t="s">
        <v>22</v>
      </c>
      <c r="E520" s="1" t="s">
        <v>817</v>
      </c>
      <c r="F520" s="2">
        <v>44281</v>
      </c>
      <c r="G520" s="11" t="s">
        <v>818</v>
      </c>
      <c r="H520" s="10">
        <v>206</v>
      </c>
      <c r="I520" s="12">
        <v>2.1</v>
      </c>
      <c r="J520" s="398" t="s">
        <v>25</v>
      </c>
      <c r="K520" s="398" t="s">
        <v>25</v>
      </c>
      <c r="L520" s="399">
        <v>44281</v>
      </c>
      <c r="M520" s="398" t="s">
        <v>19</v>
      </c>
      <c r="N520" s="10">
        <v>7423</v>
      </c>
    </row>
    <row r="521" spans="1:14">
      <c r="A521" s="9">
        <v>44279</v>
      </c>
      <c r="B521" s="1">
        <v>13443</v>
      </c>
      <c r="C521" s="929" t="s">
        <v>182</v>
      </c>
      <c r="D521" s="1" t="s">
        <v>22</v>
      </c>
      <c r="E521" s="1" t="s">
        <v>819</v>
      </c>
      <c r="F521" s="2">
        <v>44281</v>
      </c>
      <c r="G521" s="11" t="s">
        <v>184</v>
      </c>
      <c r="H521" s="10">
        <v>8</v>
      </c>
      <c r="I521" s="12">
        <v>2.1</v>
      </c>
      <c r="J521" s="398" t="s">
        <v>25</v>
      </c>
      <c r="K521" s="398" t="s">
        <v>25</v>
      </c>
      <c r="L521" s="399">
        <v>44281</v>
      </c>
      <c r="M521" s="398" t="s">
        <v>19</v>
      </c>
      <c r="N521" s="10">
        <v>7423</v>
      </c>
    </row>
    <row r="522" spans="1:14">
      <c r="A522" s="9">
        <v>44279</v>
      </c>
      <c r="B522" s="1">
        <v>13444</v>
      </c>
      <c r="C522" s="929" t="s">
        <v>445</v>
      </c>
      <c r="D522" s="1" t="s">
        <v>22</v>
      </c>
      <c r="E522" s="1" t="s">
        <v>820</v>
      </c>
      <c r="F522" s="2">
        <v>44281</v>
      </c>
      <c r="G522" s="11" t="s">
        <v>447</v>
      </c>
      <c r="H522" s="10">
        <v>27</v>
      </c>
      <c r="I522" s="12">
        <v>2.1</v>
      </c>
      <c r="J522" s="398" t="s">
        <v>25</v>
      </c>
      <c r="K522" s="398" t="s">
        <v>25</v>
      </c>
      <c r="L522" s="399">
        <v>44281</v>
      </c>
      <c r="M522" s="398" t="s">
        <v>19</v>
      </c>
      <c r="N522" s="10">
        <v>7423</v>
      </c>
    </row>
    <row r="523" spans="1:14">
      <c r="A523" s="9">
        <v>44279</v>
      </c>
      <c r="B523" s="1">
        <v>13445</v>
      </c>
      <c r="C523" s="929" t="s">
        <v>816</v>
      </c>
      <c r="D523" s="1" t="s">
        <v>22</v>
      </c>
      <c r="E523" s="1" t="s">
        <v>821</v>
      </c>
      <c r="F523" s="2">
        <v>44281</v>
      </c>
      <c r="G523" s="11" t="s">
        <v>818</v>
      </c>
      <c r="H523" s="10">
        <v>89</v>
      </c>
      <c r="I523" s="12">
        <v>2.1</v>
      </c>
      <c r="J523" s="398" t="s">
        <v>25</v>
      </c>
      <c r="K523" s="398" t="s">
        <v>25</v>
      </c>
      <c r="L523" s="399">
        <v>44281</v>
      </c>
      <c r="M523" s="398" t="s">
        <v>19</v>
      </c>
      <c r="N523" s="10">
        <v>7423</v>
      </c>
    </row>
    <row r="524" spans="1:14">
      <c r="A524" s="9">
        <v>44279</v>
      </c>
      <c r="B524" s="1">
        <v>13446</v>
      </c>
      <c r="C524" s="929" t="s">
        <v>822</v>
      </c>
      <c r="D524" s="1" t="s">
        <v>22</v>
      </c>
      <c r="E524" s="1" t="s">
        <v>823</v>
      </c>
      <c r="F524" s="2">
        <v>44281</v>
      </c>
      <c r="G524" s="11" t="s">
        <v>824</v>
      </c>
      <c r="H524" s="10">
        <v>50</v>
      </c>
      <c r="I524" s="12">
        <v>2.1</v>
      </c>
      <c r="J524" s="398" t="s">
        <v>25</v>
      </c>
      <c r="K524" s="398" t="s">
        <v>25</v>
      </c>
      <c r="L524" s="399">
        <v>44281</v>
      </c>
      <c r="M524" s="398" t="s">
        <v>19</v>
      </c>
      <c r="N524" s="10">
        <v>7423</v>
      </c>
    </row>
    <row r="525" spans="1:14">
      <c r="A525" s="9">
        <v>44279</v>
      </c>
      <c r="B525" s="1">
        <v>13447</v>
      </c>
      <c r="C525" s="929" t="s">
        <v>825</v>
      </c>
      <c r="D525" s="1" t="s">
        <v>22</v>
      </c>
      <c r="E525" s="1" t="s">
        <v>823</v>
      </c>
      <c r="F525" s="2">
        <v>44281</v>
      </c>
      <c r="G525" s="11" t="s">
        <v>826</v>
      </c>
      <c r="H525" s="10">
        <v>4</v>
      </c>
      <c r="I525" s="12">
        <v>2.1</v>
      </c>
      <c r="J525" s="398" t="s">
        <v>25</v>
      </c>
      <c r="K525" s="398" t="s">
        <v>25</v>
      </c>
      <c r="L525" s="399">
        <v>44281</v>
      </c>
      <c r="M525" s="398" t="s">
        <v>19</v>
      </c>
      <c r="N525" s="10">
        <v>7423</v>
      </c>
    </row>
    <row r="526" spans="1:14">
      <c r="A526" s="9">
        <v>44279</v>
      </c>
      <c r="B526" s="1">
        <v>13448</v>
      </c>
      <c r="C526" s="929" t="s">
        <v>223</v>
      </c>
      <c r="D526" s="1" t="s">
        <v>22</v>
      </c>
      <c r="E526" s="1" t="s">
        <v>827</v>
      </c>
      <c r="F526" s="2">
        <v>44281</v>
      </c>
      <c r="G526" s="11" t="s">
        <v>225</v>
      </c>
      <c r="H526" s="10">
        <v>20</v>
      </c>
      <c r="I526" s="12">
        <v>2.1</v>
      </c>
      <c r="J526" s="398" t="s">
        <v>25</v>
      </c>
      <c r="K526" s="398" t="s">
        <v>25</v>
      </c>
      <c r="L526" s="399">
        <v>44281</v>
      </c>
      <c r="M526" s="398" t="s">
        <v>19</v>
      </c>
      <c r="N526" s="10">
        <v>7423</v>
      </c>
    </row>
    <row r="527" spans="1:14">
      <c r="A527" s="9">
        <v>44279</v>
      </c>
      <c r="B527" s="1">
        <v>13449</v>
      </c>
      <c r="C527" s="929" t="s">
        <v>53</v>
      </c>
      <c r="D527" s="1" t="s">
        <v>22</v>
      </c>
      <c r="E527" s="1" t="s">
        <v>827</v>
      </c>
      <c r="F527" s="2">
        <v>44281</v>
      </c>
      <c r="G527" s="11" t="s">
        <v>55</v>
      </c>
      <c r="H527" s="10">
        <v>10</v>
      </c>
      <c r="I527" s="12">
        <v>2.1</v>
      </c>
      <c r="J527" s="398" t="s">
        <v>25</v>
      </c>
      <c r="K527" s="398" t="s">
        <v>25</v>
      </c>
      <c r="L527" s="399">
        <v>44281</v>
      </c>
      <c r="M527" s="398" t="s">
        <v>19</v>
      </c>
      <c r="N527" s="10">
        <v>7423</v>
      </c>
    </row>
    <row r="528" spans="1:14">
      <c r="A528" s="9">
        <v>44279</v>
      </c>
      <c r="B528" s="1">
        <v>13450</v>
      </c>
      <c r="C528" s="929" t="s">
        <v>487</v>
      </c>
      <c r="D528" s="1" t="s">
        <v>22</v>
      </c>
      <c r="E528" s="1" t="s">
        <v>828</v>
      </c>
      <c r="F528" s="2">
        <v>44281</v>
      </c>
      <c r="G528" s="11" t="s">
        <v>489</v>
      </c>
      <c r="H528" s="10">
        <v>17</v>
      </c>
      <c r="I528" s="12">
        <v>2.1</v>
      </c>
      <c r="J528" s="398" t="s">
        <v>25</v>
      </c>
      <c r="K528" s="398" t="s">
        <v>25</v>
      </c>
      <c r="L528" s="399">
        <v>44281</v>
      </c>
      <c r="M528" s="398" t="s">
        <v>19</v>
      </c>
      <c r="N528" s="10">
        <v>7423</v>
      </c>
    </row>
    <row r="529" spans="1:15">
      <c r="A529" s="9">
        <v>44279</v>
      </c>
      <c r="B529" s="1">
        <v>13451</v>
      </c>
      <c r="C529" s="929" t="s">
        <v>829</v>
      </c>
      <c r="D529" s="1" t="s">
        <v>22</v>
      </c>
      <c r="E529" s="1" t="s">
        <v>830</v>
      </c>
      <c r="F529" s="2">
        <v>44281</v>
      </c>
      <c r="G529" s="11" t="s">
        <v>831</v>
      </c>
      <c r="H529" s="10">
        <v>14</v>
      </c>
      <c r="I529" s="12">
        <v>2.1</v>
      </c>
      <c r="J529" s="398" t="s">
        <v>25</v>
      </c>
      <c r="K529" s="398" t="s">
        <v>25</v>
      </c>
      <c r="L529" s="399">
        <v>44281</v>
      </c>
      <c r="M529" s="398" t="s">
        <v>19</v>
      </c>
      <c r="N529" s="10">
        <v>7423</v>
      </c>
    </row>
    <row r="530" spans="1:15" s="400" customFormat="1">
      <c r="A530" s="9">
        <v>44279</v>
      </c>
      <c r="B530" s="1">
        <v>13452</v>
      </c>
      <c r="C530" s="929" t="s">
        <v>37</v>
      </c>
      <c r="D530" s="1" t="s">
        <v>22</v>
      </c>
      <c r="E530" s="1" t="s">
        <v>832</v>
      </c>
      <c r="F530" s="2">
        <v>44281</v>
      </c>
      <c r="G530" s="11" t="s">
        <v>38</v>
      </c>
      <c r="H530" s="10">
        <v>5</v>
      </c>
      <c r="I530" s="12">
        <v>2.1</v>
      </c>
      <c r="J530" s="398" t="s">
        <v>25</v>
      </c>
      <c r="K530" s="398" t="s">
        <v>25</v>
      </c>
      <c r="L530" s="399">
        <v>44281</v>
      </c>
      <c r="M530" s="398" t="s">
        <v>19</v>
      </c>
      <c r="N530" s="10">
        <v>7460</v>
      </c>
    </row>
    <row r="531" spans="1:15">
      <c r="A531" s="9">
        <v>44279</v>
      </c>
      <c r="B531" s="1">
        <v>13453</v>
      </c>
      <c r="C531" s="929" t="s">
        <v>272</v>
      </c>
      <c r="D531" s="1" t="s">
        <v>22</v>
      </c>
      <c r="E531" s="1" t="s">
        <v>832</v>
      </c>
      <c r="F531" s="2">
        <v>44281</v>
      </c>
      <c r="G531" s="11" t="s">
        <v>274</v>
      </c>
      <c r="H531" s="10">
        <v>5</v>
      </c>
      <c r="I531" s="12">
        <v>2.1</v>
      </c>
      <c r="J531" s="398" t="s">
        <v>25</v>
      </c>
      <c r="K531" s="398" t="s">
        <v>25</v>
      </c>
      <c r="L531" s="399">
        <v>44281</v>
      </c>
      <c r="M531" s="398" t="s">
        <v>19</v>
      </c>
      <c r="N531" s="10">
        <v>7460</v>
      </c>
    </row>
    <row r="532" spans="1:15">
      <c r="A532" s="9">
        <v>44279</v>
      </c>
      <c r="B532" s="1">
        <v>13454</v>
      </c>
      <c r="C532" s="929" t="s">
        <v>88</v>
      </c>
      <c r="D532" s="1" t="s">
        <v>22</v>
      </c>
      <c r="E532" s="1" t="s">
        <v>833</v>
      </c>
      <c r="F532" s="2">
        <v>44281</v>
      </c>
      <c r="G532" s="11" t="s">
        <v>90</v>
      </c>
      <c r="H532" s="10">
        <v>13</v>
      </c>
      <c r="I532" s="12">
        <v>2.1</v>
      </c>
      <c r="J532" s="398" t="s">
        <v>25</v>
      </c>
      <c r="K532" s="398" t="s">
        <v>25</v>
      </c>
      <c r="L532" s="399">
        <v>44281</v>
      </c>
      <c r="M532" s="398" t="s">
        <v>19</v>
      </c>
      <c r="N532" s="10">
        <v>7460</v>
      </c>
    </row>
    <row r="533" spans="1:15">
      <c r="A533" s="9">
        <v>44279</v>
      </c>
      <c r="B533" s="1">
        <v>13455</v>
      </c>
      <c r="C533" s="929" t="s">
        <v>53</v>
      </c>
      <c r="D533" s="1" t="s">
        <v>22</v>
      </c>
      <c r="E533" s="1" t="s">
        <v>834</v>
      </c>
      <c r="F533" s="2">
        <v>44281</v>
      </c>
      <c r="G533" s="11" t="s">
        <v>55</v>
      </c>
      <c r="H533" s="10">
        <v>8</v>
      </c>
      <c r="I533" s="12">
        <v>2.1</v>
      </c>
      <c r="J533" s="398" t="s">
        <v>25</v>
      </c>
      <c r="K533" s="398" t="s">
        <v>25</v>
      </c>
      <c r="L533" s="399">
        <v>44281</v>
      </c>
      <c r="M533" s="398" t="s">
        <v>19</v>
      </c>
      <c r="N533" s="10">
        <v>7460</v>
      </c>
    </row>
    <row r="534" spans="1:15">
      <c r="A534" s="9">
        <v>44279</v>
      </c>
      <c r="B534" s="1">
        <v>13456</v>
      </c>
      <c r="C534" s="929" t="s">
        <v>835</v>
      </c>
      <c r="D534" s="1" t="s">
        <v>22</v>
      </c>
      <c r="E534" s="1" t="s">
        <v>836</v>
      </c>
      <c r="F534" s="2">
        <v>44281</v>
      </c>
      <c r="G534" s="11" t="s">
        <v>837</v>
      </c>
      <c r="H534" s="10">
        <v>103</v>
      </c>
      <c r="I534" s="12">
        <v>2.1</v>
      </c>
      <c r="J534" s="398" t="s">
        <v>25</v>
      </c>
      <c r="K534" s="398" t="s">
        <v>25</v>
      </c>
      <c r="L534" s="399">
        <v>44281</v>
      </c>
      <c r="M534" s="398" t="s">
        <v>19</v>
      </c>
      <c r="N534" s="10">
        <v>7460</v>
      </c>
    </row>
    <row r="535" spans="1:15">
      <c r="A535" s="9">
        <v>44279</v>
      </c>
      <c r="B535" s="1">
        <v>13457</v>
      </c>
      <c r="C535" s="929" t="s">
        <v>838</v>
      </c>
      <c r="D535" s="1" t="s">
        <v>22</v>
      </c>
      <c r="E535" s="1" t="s">
        <v>839</v>
      </c>
      <c r="F535" s="2">
        <v>44281</v>
      </c>
      <c r="G535" s="11" t="s">
        <v>840</v>
      </c>
      <c r="H535" s="10">
        <v>2</v>
      </c>
      <c r="I535" s="12">
        <v>2.1</v>
      </c>
      <c r="J535" s="398" t="s">
        <v>25</v>
      </c>
      <c r="K535" s="398" t="s">
        <v>25</v>
      </c>
      <c r="L535" s="399">
        <v>44281</v>
      </c>
      <c r="M535" s="398" t="s">
        <v>19</v>
      </c>
      <c r="N535" s="10">
        <v>7460</v>
      </c>
    </row>
    <row r="536" spans="1:15">
      <c r="A536" s="9">
        <v>44279</v>
      </c>
      <c r="B536" s="1">
        <v>13458</v>
      </c>
      <c r="C536" s="929" t="s">
        <v>37</v>
      </c>
      <c r="D536" s="1" t="s">
        <v>22</v>
      </c>
      <c r="E536" s="1" t="s">
        <v>839</v>
      </c>
      <c r="F536" s="2">
        <v>44281</v>
      </c>
      <c r="G536" s="11" t="s">
        <v>38</v>
      </c>
      <c r="H536" s="10">
        <v>6</v>
      </c>
      <c r="I536" s="12">
        <v>2.1</v>
      </c>
      <c r="J536" s="398" t="s">
        <v>25</v>
      </c>
      <c r="K536" s="398" t="s">
        <v>25</v>
      </c>
      <c r="L536" s="399">
        <v>44281</v>
      </c>
      <c r="M536" s="398" t="s">
        <v>19</v>
      </c>
      <c r="N536" s="10">
        <v>7460</v>
      </c>
    </row>
    <row r="537" spans="1:15">
      <c r="A537" s="9">
        <v>44279</v>
      </c>
      <c r="B537" s="1">
        <v>13459</v>
      </c>
      <c r="C537" s="929" t="s">
        <v>272</v>
      </c>
      <c r="D537" s="1" t="s">
        <v>22</v>
      </c>
      <c r="E537" s="1" t="s">
        <v>839</v>
      </c>
      <c r="F537" s="2">
        <v>44281</v>
      </c>
      <c r="G537" s="11" t="s">
        <v>274</v>
      </c>
      <c r="H537" s="10">
        <v>6</v>
      </c>
      <c r="I537" s="12">
        <v>2.1</v>
      </c>
      <c r="J537" s="398" t="s">
        <v>25</v>
      </c>
      <c r="K537" s="398" t="s">
        <v>25</v>
      </c>
      <c r="L537" s="399">
        <v>44281</v>
      </c>
      <c r="M537" s="398" t="s">
        <v>19</v>
      </c>
      <c r="N537" s="10">
        <v>7460</v>
      </c>
    </row>
    <row r="538" spans="1:15">
      <c r="A538" s="9">
        <v>44279</v>
      </c>
      <c r="B538" s="1">
        <v>13460</v>
      </c>
      <c r="C538" s="929" t="s">
        <v>675</v>
      </c>
      <c r="D538" s="1" t="s">
        <v>22</v>
      </c>
      <c r="E538" s="1" t="s">
        <v>336</v>
      </c>
      <c r="F538" s="2">
        <v>44281</v>
      </c>
      <c r="G538" s="11" t="s">
        <v>677</v>
      </c>
      <c r="H538" s="10">
        <v>6</v>
      </c>
      <c r="I538" s="12">
        <v>2.1</v>
      </c>
      <c r="J538" s="398" t="s">
        <v>25</v>
      </c>
      <c r="K538" s="398" t="s">
        <v>25</v>
      </c>
      <c r="L538" s="399">
        <v>44281</v>
      </c>
      <c r="M538" s="398" t="s">
        <v>19</v>
      </c>
      <c r="N538" s="10">
        <v>7460</v>
      </c>
      <c r="O538">
        <v>4465.4399999999996</v>
      </c>
    </row>
    <row r="539" spans="1:15">
      <c r="A539" s="9">
        <v>44279</v>
      </c>
      <c r="B539" s="1">
        <v>13461</v>
      </c>
      <c r="C539" s="929" t="s">
        <v>355</v>
      </c>
      <c r="D539" s="1" t="s">
        <v>22</v>
      </c>
      <c r="E539" s="1" t="s">
        <v>841</v>
      </c>
      <c r="F539" s="2">
        <v>44286</v>
      </c>
      <c r="G539" s="11" t="s">
        <v>357</v>
      </c>
      <c r="H539" s="10">
        <v>21</v>
      </c>
      <c r="I539" s="12">
        <v>2.1</v>
      </c>
      <c r="J539" s="398" t="s">
        <v>25</v>
      </c>
      <c r="K539" s="398" t="s">
        <v>25</v>
      </c>
      <c r="L539" s="399">
        <v>44284</v>
      </c>
      <c r="M539" s="398" t="s">
        <v>19</v>
      </c>
      <c r="N539" s="10">
        <v>7460</v>
      </c>
    </row>
    <row r="540" spans="1:15">
      <c r="A540" s="9">
        <v>44279</v>
      </c>
      <c r="B540" s="1">
        <v>13462</v>
      </c>
      <c r="C540" s="929" t="s">
        <v>37</v>
      </c>
      <c r="D540" s="1" t="s">
        <v>22</v>
      </c>
      <c r="E540" s="1" t="s">
        <v>842</v>
      </c>
      <c r="F540" s="2">
        <v>44286</v>
      </c>
      <c r="G540" s="11" t="s">
        <v>38</v>
      </c>
      <c r="H540" s="10">
        <v>9</v>
      </c>
      <c r="I540" s="12">
        <v>2.1</v>
      </c>
      <c r="J540" s="398" t="s">
        <v>25</v>
      </c>
      <c r="K540" s="398" t="s">
        <v>25</v>
      </c>
      <c r="L540" s="399">
        <v>44284</v>
      </c>
      <c r="M540" s="398" t="s">
        <v>19</v>
      </c>
      <c r="N540" s="10">
        <v>7460</v>
      </c>
    </row>
    <row r="541" spans="1:15">
      <c r="A541" s="9">
        <v>44279</v>
      </c>
      <c r="B541" s="1">
        <v>13463</v>
      </c>
      <c r="C541" s="929" t="s">
        <v>455</v>
      </c>
      <c r="D541" s="1" t="s">
        <v>22</v>
      </c>
      <c r="E541" s="1" t="s">
        <v>842</v>
      </c>
      <c r="F541" s="2">
        <v>44286</v>
      </c>
      <c r="G541" s="11" t="s">
        <v>457</v>
      </c>
      <c r="H541" s="10">
        <v>9</v>
      </c>
      <c r="I541" s="12">
        <v>2.1</v>
      </c>
      <c r="J541" s="398" t="s">
        <v>25</v>
      </c>
      <c r="K541" s="398" t="s">
        <v>25</v>
      </c>
      <c r="L541" s="399">
        <v>44284</v>
      </c>
      <c r="M541" s="398" t="s">
        <v>19</v>
      </c>
      <c r="N541" s="10">
        <v>7460</v>
      </c>
    </row>
    <row r="542" spans="1:15">
      <c r="A542" s="9">
        <v>44279</v>
      </c>
      <c r="B542" s="1">
        <v>13464</v>
      </c>
      <c r="C542" s="929" t="s">
        <v>397</v>
      </c>
      <c r="D542" s="1" t="s">
        <v>22</v>
      </c>
      <c r="E542" s="1" t="s">
        <v>843</v>
      </c>
      <c r="F542" s="2">
        <v>44286</v>
      </c>
      <c r="G542" s="11" t="s">
        <v>399</v>
      </c>
      <c r="H542" s="10">
        <v>1</v>
      </c>
      <c r="I542" s="12">
        <v>2.1</v>
      </c>
      <c r="J542" s="398" t="s">
        <v>25</v>
      </c>
      <c r="K542" s="398" t="s">
        <v>25</v>
      </c>
      <c r="L542" s="399">
        <v>44284</v>
      </c>
      <c r="M542" s="398" t="s">
        <v>19</v>
      </c>
      <c r="N542" s="10">
        <v>7460</v>
      </c>
    </row>
    <row r="543" spans="1:15">
      <c r="A543" s="9">
        <v>44279</v>
      </c>
      <c r="B543" s="1">
        <v>13465</v>
      </c>
      <c r="C543" s="929" t="s">
        <v>498</v>
      </c>
      <c r="D543" s="1" t="s">
        <v>22</v>
      </c>
      <c r="E543" s="1" t="s">
        <v>844</v>
      </c>
      <c r="F543" s="2">
        <v>44286</v>
      </c>
      <c r="G543" s="11" t="s">
        <v>616</v>
      </c>
      <c r="H543" s="10">
        <v>41</v>
      </c>
      <c r="I543" s="12">
        <v>2.1</v>
      </c>
      <c r="J543" s="398" t="s">
        <v>25</v>
      </c>
      <c r="K543" s="398" t="s">
        <v>25</v>
      </c>
      <c r="L543" s="399">
        <v>44284</v>
      </c>
      <c r="M543" s="398" t="s">
        <v>19</v>
      </c>
      <c r="N543" s="10">
        <v>7460</v>
      </c>
    </row>
    <row r="544" spans="1:15">
      <c r="A544" s="9">
        <v>44279</v>
      </c>
      <c r="B544" s="1">
        <v>13466</v>
      </c>
      <c r="C544" s="929" t="s">
        <v>53</v>
      </c>
      <c r="D544" s="1" t="s">
        <v>22</v>
      </c>
      <c r="E544" s="1" t="s">
        <v>845</v>
      </c>
      <c r="F544" s="2">
        <v>44286</v>
      </c>
      <c r="G544" s="11" t="s">
        <v>55</v>
      </c>
      <c r="H544" s="10">
        <v>48</v>
      </c>
      <c r="I544" s="12">
        <v>2.1</v>
      </c>
      <c r="J544" s="398" t="s">
        <v>25</v>
      </c>
      <c r="K544" s="398" t="s">
        <v>25</v>
      </c>
      <c r="L544" s="399">
        <v>44284</v>
      </c>
      <c r="M544" s="398" t="s">
        <v>19</v>
      </c>
      <c r="N544" s="10">
        <v>7460</v>
      </c>
    </row>
    <row r="545" spans="1:14">
      <c r="A545" s="9">
        <v>44279</v>
      </c>
      <c r="B545" s="1">
        <v>13467</v>
      </c>
      <c r="C545" s="929" t="s">
        <v>53</v>
      </c>
      <c r="D545" s="1" t="s">
        <v>22</v>
      </c>
      <c r="E545" s="1" t="s">
        <v>846</v>
      </c>
      <c r="F545" s="2">
        <v>44286</v>
      </c>
      <c r="G545" s="11" t="s">
        <v>55</v>
      </c>
      <c r="H545" s="10">
        <v>2</v>
      </c>
      <c r="I545" s="12">
        <v>2.1</v>
      </c>
      <c r="J545" s="398" t="s">
        <v>25</v>
      </c>
      <c r="K545" s="398" t="s">
        <v>25</v>
      </c>
      <c r="L545" s="399">
        <v>44284</v>
      </c>
      <c r="M545" s="398" t="s">
        <v>19</v>
      </c>
      <c r="N545" s="10">
        <v>7460</v>
      </c>
    </row>
    <row r="546" spans="1:14">
      <c r="A546" s="9">
        <v>44279</v>
      </c>
      <c r="B546" s="1">
        <v>13468</v>
      </c>
      <c r="C546" s="929" t="s">
        <v>251</v>
      </c>
      <c r="D546" s="1" t="s">
        <v>22</v>
      </c>
      <c r="E546" s="1" t="s">
        <v>847</v>
      </c>
      <c r="F546" s="2">
        <v>44286</v>
      </c>
      <c r="G546" s="11" t="s">
        <v>253</v>
      </c>
      <c r="H546" s="10">
        <v>28</v>
      </c>
      <c r="I546" s="12">
        <v>2.1</v>
      </c>
      <c r="J546" s="398" t="s">
        <v>25</v>
      </c>
      <c r="K546" s="398" t="s">
        <v>25</v>
      </c>
      <c r="L546" s="399">
        <v>44284</v>
      </c>
      <c r="M546" s="398" t="s">
        <v>19</v>
      </c>
      <c r="N546" s="10">
        <v>7460</v>
      </c>
    </row>
    <row r="547" spans="1:14">
      <c r="A547" s="9">
        <v>44279</v>
      </c>
      <c r="B547" s="1">
        <v>13469</v>
      </c>
      <c r="C547" s="929" t="s">
        <v>848</v>
      </c>
      <c r="D547" s="1" t="s">
        <v>22</v>
      </c>
      <c r="E547" s="1" t="s">
        <v>849</v>
      </c>
      <c r="F547" s="2">
        <v>44286</v>
      </c>
      <c r="G547" s="11" t="s">
        <v>850</v>
      </c>
      <c r="H547" s="10">
        <v>134</v>
      </c>
      <c r="I547" s="12">
        <v>2.1</v>
      </c>
      <c r="J547" s="398" t="s">
        <v>25</v>
      </c>
      <c r="K547" s="398" t="s">
        <v>25</v>
      </c>
      <c r="L547" s="399">
        <v>44284</v>
      </c>
      <c r="M547" s="398" t="s">
        <v>19</v>
      </c>
      <c r="N547" s="10">
        <v>7460</v>
      </c>
    </row>
    <row r="548" spans="1:14">
      <c r="A548" s="9">
        <v>44279</v>
      </c>
      <c r="B548" s="1">
        <v>13470</v>
      </c>
      <c r="C548" s="929" t="s">
        <v>835</v>
      </c>
      <c r="D548" s="1" t="s">
        <v>22</v>
      </c>
      <c r="E548" s="1" t="s">
        <v>851</v>
      </c>
      <c r="F548" s="2">
        <v>44286</v>
      </c>
      <c r="G548" s="11" t="s">
        <v>837</v>
      </c>
      <c r="H548" s="10">
        <v>69</v>
      </c>
      <c r="I548" s="12">
        <v>2.1</v>
      </c>
      <c r="J548" s="398" t="s">
        <v>25</v>
      </c>
      <c r="K548" s="398" t="s">
        <v>25</v>
      </c>
      <c r="L548" s="399">
        <v>44284</v>
      </c>
      <c r="M548" s="398" t="s">
        <v>19</v>
      </c>
      <c r="N548" s="10">
        <v>7460</v>
      </c>
    </row>
    <row r="549" spans="1:14">
      <c r="A549" s="9">
        <v>44279</v>
      </c>
      <c r="B549" s="1">
        <v>13471</v>
      </c>
      <c r="C549" s="929" t="s">
        <v>852</v>
      </c>
      <c r="D549" s="1" t="s">
        <v>22</v>
      </c>
      <c r="E549" s="1" t="s">
        <v>853</v>
      </c>
      <c r="F549" s="2">
        <v>44286</v>
      </c>
      <c r="G549" s="11" t="s">
        <v>854</v>
      </c>
      <c r="H549" s="10">
        <v>95</v>
      </c>
      <c r="I549" s="12">
        <v>2.1</v>
      </c>
      <c r="J549" s="398" t="s">
        <v>25</v>
      </c>
      <c r="K549" s="398" t="s">
        <v>25</v>
      </c>
      <c r="L549" s="399">
        <v>44285</v>
      </c>
      <c r="M549" s="398" t="s">
        <v>19</v>
      </c>
      <c r="N549" s="10">
        <v>7460</v>
      </c>
    </row>
    <row r="550" spans="1:14">
      <c r="A550" s="9">
        <v>44279</v>
      </c>
      <c r="B550" s="1">
        <v>13472</v>
      </c>
      <c r="C550" s="929" t="s">
        <v>60</v>
      </c>
      <c r="D550" s="1" t="s">
        <v>22</v>
      </c>
      <c r="E550" s="1" t="s">
        <v>855</v>
      </c>
      <c r="F550" s="2">
        <v>44286</v>
      </c>
      <c r="G550" s="11" t="s">
        <v>856</v>
      </c>
      <c r="H550" s="10">
        <v>2</v>
      </c>
      <c r="I550" s="12">
        <v>2.1</v>
      </c>
      <c r="J550" s="398" t="s">
        <v>25</v>
      </c>
      <c r="K550" s="398" t="s">
        <v>25</v>
      </c>
      <c r="L550" s="399">
        <v>44285</v>
      </c>
      <c r="M550" s="398" t="s">
        <v>19</v>
      </c>
      <c r="N550" s="10">
        <v>7460</v>
      </c>
    </row>
    <row r="551" spans="1:14">
      <c r="A551" s="9">
        <v>44279</v>
      </c>
      <c r="B551" s="1">
        <v>13473</v>
      </c>
      <c r="C551" s="929" t="s">
        <v>53</v>
      </c>
      <c r="D551" s="1" t="s">
        <v>22</v>
      </c>
      <c r="E551" s="1" t="s">
        <v>855</v>
      </c>
      <c r="F551" s="2">
        <v>44286</v>
      </c>
      <c r="G551" s="11" t="s">
        <v>55</v>
      </c>
      <c r="H551" s="10">
        <v>3</v>
      </c>
      <c r="I551" s="12">
        <v>2.1</v>
      </c>
      <c r="J551" s="398" t="s">
        <v>25</v>
      </c>
      <c r="K551" s="398" t="s">
        <v>25</v>
      </c>
      <c r="L551" s="399">
        <v>44285</v>
      </c>
      <c r="M551" s="398" t="s">
        <v>19</v>
      </c>
      <c r="N551" s="10">
        <v>7460</v>
      </c>
    </row>
    <row r="552" spans="1:14">
      <c r="A552" s="9">
        <v>44279</v>
      </c>
      <c r="B552" s="1">
        <v>13474</v>
      </c>
      <c r="C552" s="929" t="s">
        <v>857</v>
      </c>
      <c r="D552" s="1" t="s">
        <v>22</v>
      </c>
      <c r="E552" s="1" t="s">
        <v>858</v>
      </c>
      <c r="F552" s="2">
        <v>44286</v>
      </c>
      <c r="G552" s="11" t="s">
        <v>859</v>
      </c>
      <c r="H552" s="10">
        <v>5</v>
      </c>
      <c r="I552" s="12">
        <v>2.1</v>
      </c>
      <c r="J552" s="398" t="s">
        <v>25</v>
      </c>
      <c r="K552" s="398" t="s">
        <v>25</v>
      </c>
      <c r="L552" s="399">
        <v>44285</v>
      </c>
      <c r="M552" s="398" t="s">
        <v>19</v>
      </c>
      <c r="N552" s="10">
        <v>7460</v>
      </c>
    </row>
    <row r="553" spans="1:14">
      <c r="A553" s="9">
        <v>44279</v>
      </c>
      <c r="B553" s="1">
        <v>13475</v>
      </c>
      <c r="C553" s="929" t="s">
        <v>455</v>
      </c>
      <c r="D553" s="1" t="s">
        <v>22</v>
      </c>
      <c r="E553" s="1" t="s">
        <v>860</v>
      </c>
      <c r="F553" s="2">
        <v>44286</v>
      </c>
      <c r="G553" s="11" t="s">
        <v>457</v>
      </c>
      <c r="H553" s="10">
        <v>8</v>
      </c>
      <c r="I553" s="12">
        <v>2.1</v>
      </c>
      <c r="J553" s="398" t="s">
        <v>25</v>
      </c>
      <c r="K553" s="398" t="s">
        <v>25</v>
      </c>
      <c r="L553" s="399">
        <v>44285</v>
      </c>
      <c r="M553" s="398" t="s">
        <v>19</v>
      </c>
      <c r="N553" s="10">
        <v>7460</v>
      </c>
    </row>
    <row r="554" spans="1:14">
      <c r="A554" s="9">
        <v>44279</v>
      </c>
      <c r="B554" s="1">
        <v>13476</v>
      </c>
      <c r="C554" s="929" t="s">
        <v>37</v>
      </c>
      <c r="D554" s="1" t="s">
        <v>22</v>
      </c>
      <c r="E554" s="1" t="s">
        <v>860</v>
      </c>
      <c r="F554" s="2">
        <v>44286</v>
      </c>
      <c r="G554" s="11" t="s">
        <v>38</v>
      </c>
      <c r="H554" s="10">
        <v>8</v>
      </c>
      <c r="I554" s="12">
        <v>2.1</v>
      </c>
      <c r="J554" s="398" t="s">
        <v>25</v>
      </c>
      <c r="K554" s="398" t="s">
        <v>25</v>
      </c>
      <c r="L554" s="399">
        <v>44285</v>
      </c>
      <c r="M554" s="398" t="s">
        <v>19</v>
      </c>
      <c r="N554" s="10">
        <v>7460</v>
      </c>
    </row>
    <row r="555" spans="1:14">
      <c r="A555" s="9">
        <v>44279</v>
      </c>
      <c r="B555" s="1">
        <v>13477</v>
      </c>
      <c r="C555" s="929" t="s">
        <v>608</v>
      </c>
      <c r="D555" s="1" t="s">
        <v>22</v>
      </c>
      <c r="E555" s="1" t="s">
        <v>861</v>
      </c>
      <c r="F555" s="2">
        <v>44286</v>
      </c>
      <c r="G555" s="11" t="s">
        <v>862</v>
      </c>
      <c r="H555" s="10">
        <v>4</v>
      </c>
      <c r="I555" s="12">
        <v>2.1</v>
      </c>
      <c r="J555" s="398" t="s">
        <v>25</v>
      </c>
      <c r="K555" s="398" t="s">
        <v>25</v>
      </c>
      <c r="L555" s="399">
        <v>44285</v>
      </c>
      <c r="M555" s="398" t="s">
        <v>19</v>
      </c>
      <c r="N555" s="10">
        <v>7460</v>
      </c>
    </row>
    <row r="556" spans="1:14">
      <c r="A556" s="9">
        <v>44284</v>
      </c>
      <c r="B556" s="1">
        <v>13478</v>
      </c>
      <c r="C556" s="929" t="s">
        <v>863</v>
      </c>
      <c r="D556" s="1" t="s">
        <v>22</v>
      </c>
      <c r="E556" s="1" t="s">
        <v>864</v>
      </c>
      <c r="F556" s="2">
        <v>44286</v>
      </c>
      <c r="G556" s="11" t="s">
        <v>865</v>
      </c>
      <c r="H556" s="10">
        <v>34</v>
      </c>
      <c r="I556" s="12">
        <v>2.1</v>
      </c>
      <c r="J556" s="398" t="s">
        <v>25</v>
      </c>
      <c r="K556" s="398" t="s">
        <v>25</v>
      </c>
      <c r="L556" s="399">
        <v>44285</v>
      </c>
      <c r="M556" s="398" t="s">
        <v>19</v>
      </c>
      <c r="N556" s="10">
        <v>7460</v>
      </c>
    </row>
    <row r="557" spans="1:14">
      <c r="A557" s="9">
        <v>44284</v>
      </c>
      <c r="B557" s="1">
        <v>13479</v>
      </c>
      <c r="C557" s="929" t="s">
        <v>182</v>
      </c>
      <c r="D557" s="1" t="s">
        <v>22</v>
      </c>
      <c r="E557" s="1" t="s">
        <v>864</v>
      </c>
      <c r="F557" s="2">
        <v>44286</v>
      </c>
      <c r="G557" s="11" t="s">
        <v>184</v>
      </c>
      <c r="H557" s="10">
        <v>28</v>
      </c>
      <c r="I557" s="12">
        <v>2.1</v>
      </c>
      <c r="J557" s="398" t="s">
        <v>25</v>
      </c>
      <c r="K557" s="398" t="s">
        <v>25</v>
      </c>
      <c r="L557" s="399">
        <v>44285</v>
      </c>
      <c r="M557" s="398" t="s">
        <v>19</v>
      </c>
      <c r="N557" s="10">
        <v>7460</v>
      </c>
    </row>
    <row r="558" spans="1:14">
      <c r="A558" s="9">
        <v>44284</v>
      </c>
      <c r="B558" s="1">
        <v>13480</v>
      </c>
      <c r="C558" s="929" t="s">
        <v>53</v>
      </c>
      <c r="D558" s="1" t="s">
        <v>22</v>
      </c>
      <c r="E558" s="1" t="s">
        <v>864</v>
      </c>
      <c r="F558" s="2">
        <v>44286</v>
      </c>
      <c r="G558" s="11" t="s">
        <v>55</v>
      </c>
      <c r="H558" s="10">
        <v>11</v>
      </c>
      <c r="I558" s="12">
        <v>2.1</v>
      </c>
      <c r="J558" s="398" t="s">
        <v>25</v>
      </c>
      <c r="K558" s="398" t="s">
        <v>25</v>
      </c>
      <c r="L558" s="399">
        <v>44285</v>
      </c>
      <c r="M558" s="398" t="s">
        <v>19</v>
      </c>
      <c r="N558" s="10">
        <v>7460</v>
      </c>
    </row>
    <row r="559" spans="1:14">
      <c r="A559" s="9">
        <v>44284</v>
      </c>
      <c r="B559" s="1">
        <v>13481</v>
      </c>
      <c r="C559" s="929" t="s">
        <v>866</v>
      </c>
      <c r="D559" s="1" t="s">
        <v>22</v>
      </c>
      <c r="E559" s="1" t="s">
        <v>867</v>
      </c>
      <c r="F559" s="2">
        <v>44286</v>
      </c>
      <c r="G559" s="11" t="s">
        <v>447</v>
      </c>
      <c r="H559" s="10">
        <v>10</v>
      </c>
      <c r="I559" s="12">
        <v>2.1</v>
      </c>
      <c r="J559" s="398" t="s">
        <v>25</v>
      </c>
      <c r="K559" s="398" t="s">
        <v>25</v>
      </c>
      <c r="L559" s="399">
        <v>44285</v>
      </c>
      <c r="M559" s="398" t="s">
        <v>19</v>
      </c>
      <c r="N559" s="10">
        <v>7460</v>
      </c>
    </row>
    <row r="560" spans="1:14">
      <c r="A560" s="9">
        <v>44284</v>
      </c>
      <c r="B560" s="1">
        <v>13482</v>
      </c>
      <c r="C560" s="929" t="s">
        <v>53</v>
      </c>
      <c r="D560" s="1" t="s">
        <v>22</v>
      </c>
      <c r="E560" s="1" t="s">
        <v>867</v>
      </c>
      <c r="F560" s="2">
        <v>44286</v>
      </c>
      <c r="G560" s="11" t="s">
        <v>55</v>
      </c>
      <c r="H560" s="10">
        <v>10</v>
      </c>
      <c r="I560" s="12">
        <v>2.1</v>
      </c>
      <c r="J560" s="398" t="s">
        <v>25</v>
      </c>
      <c r="K560" s="398" t="s">
        <v>25</v>
      </c>
      <c r="L560" s="399">
        <v>44285</v>
      </c>
      <c r="M560" s="398" t="s">
        <v>19</v>
      </c>
      <c r="N560" s="10">
        <v>7460</v>
      </c>
    </row>
    <row r="561" spans="1:14">
      <c r="A561" s="9">
        <v>44284</v>
      </c>
      <c r="B561" s="1">
        <v>13483</v>
      </c>
      <c r="C561" s="929" t="s">
        <v>533</v>
      </c>
      <c r="D561" s="1" t="s">
        <v>22</v>
      </c>
      <c r="E561" s="1" t="s">
        <v>868</v>
      </c>
      <c r="F561" s="2">
        <v>44286</v>
      </c>
      <c r="G561" s="11" t="s">
        <v>535</v>
      </c>
      <c r="H561" s="10">
        <v>12</v>
      </c>
      <c r="I561" s="12">
        <v>2.1</v>
      </c>
      <c r="J561" s="398" t="s">
        <v>25</v>
      </c>
      <c r="K561" s="398" t="s">
        <v>25</v>
      </c>
      <c r="L561" s="399">
        <v>44285</v>
      </c>
      <c r="M561" s="398" t="s">
        <v>19</v>
      </c>
      <c r="N561" s="10">
        <v>7460</v>
      </c>
    </row>
    <row r="562" spans="1:14">
      <c r="A562" s="9">
        <v>44284</v>
      </c>
      <c r="B562" s="1">
        <v>13484</v>
      </c>
      <c r="C562" s="929" t="s">
        <v>455</v>
      </c>
      <c r="D562" s="1" t="s">
        <v>22</v>
      </c>
      <c r="E562" s="1" t="s">
        <v>869</v>
      </c>
      <c r="F562" s="2">
        <v>44286</v>
      </c>
      <c r="G562" s="11" t="s">
        <v>457</v>
      </c>
      <c r="H562" s="10">
        <v>10</v>
      </c>
      <c r="I562" s="12">
        <v>2.1</v>
      </c>
      <c r="J562" s="398" t="s">
        <v>25</v>
      </c>
      <c r="K562" s="398" t="s">
        <v>25</v>
      </c>
      <c r="L562" s="399">
        <v>44285</v>
      </c>
      <c r="M562" s="398" t="s">
        <v>19</v>
      </c>
      <c r="N562" s="10">
        <v>7460</v>
      </c>
    </row>
    <row r="563" spans="1:14">
      <c r="A563" s="9">
        <v>44284</v>
      </c>
      <c r="B563" s="1">
        <v>13485</v>
      </c>
      <c r="C563" s="929" t="s">
        <v>102</v>
      </c>
      <c r="D563" s="1" t="s">
        <v>22</v>
      </c>
      <c r="E563" s="1" t="s">
        <v>870</v>
      </c>
      <c r="F563" s="2">
        <v>44286</v>
      </c>
      <c r="G563" s="11" t="s">
        <v>104</v>
      </c>
      <c r="H563" s="10">
        <v>6</v>
      </c>
      <c r="I563" s="12">
        <v>2.1</v>
      </c>
      <c r="J563" s="398" t="s">
        <v>25</v>
      </c>
      <c r="K563" s="398" t="s">
        <v>25</v>
      </c>
      <c r="L563" s="399">
        <v>44285</v>
      </c>
      <c r="M563" s="398" t="s">
        <v>19</v>
      </c>
      <c r="N563" s="10">
        <v>7460</v>
      </c>
    </row>
    <row r="564" spans="1:14">
      <c r="A564" s="9">
        <v>44284</v>
      </c>
      <c r="B564" s="1">
        <v>13486</v>
      </c>
      <c r="C564" s="929" t="s">
        <v>147</v>
      </c>
      <c r="D564" s="1" t="s">
        <v>22</v>
      </c>
      <c r="E564" s="1" t="s">
        <v>871</v>
      </c>
      <c r="F564" s="2">
        <v>44286</v>
      </c>
      <c r="G564" s="11" t="s">
        <v>149</v>
      </c>
      <c r="H564" s="10">
        <v>9</v>
      </c>
      <c r="I564" s="12">
        <v>2.1</v>
      </c>
      <c r="J564" s="398" t="s">
        <v>25</v>
      </c>
      <c r="K564" s="398" t="s">
        <v>25</v>
      </c>
      <c r="L564" s="399">
        <v>44285</v>
      </c>
      <c r="M564" s="398" t="s">
        <v>19</v>
      </c>
      <c r="N564" s="10">
        <v>7460</v>
      </c>
    </row>
    <row r="565" spans="1:14">
      <c r="A565" s="9">
        <v>44284</v>
      </c>
      <c r="B565" s="1">
        <v>13487</v>
      </c>
      <c r="C565" s="929" t="s">
        <v>432</v>
      </c>
      <c r="D565" s="1" t="s">
        <v>22</v>
      </c>
      <c r="E565" s="1" t="s">
        <v>872</v>
      </c>
      <c r="F565" s="2">
        <v>44286</v>
      </c>
      <c r="G565" s="11" t="s">
        <v>434</v>
      </c>
      <c r="H565" s="10">
        <v>8</v>
      </c>
      <c r="I565" s="12">
        <v>2.1</v>
      </c>
      <c r="J565" s="398" t="s">
        <v>25</v>
      </c>
      <c r="K565" s="398" t="s">
        <v>25</v>
      </c>
      <c r="L565" s="399">
        <v>44285</v>
      </c>
      <c r="M565" s="398" t="s">
        <v>19</v>
      </c>
      <c r="N565" s="10">
        <v>7460</v>
      </c>
    </row>
    <row r="566" spans="1:14">
      <c r="A566" s="9">
        <v>44284</v>
      </c>
      <c r="B566" s="1">
        <v>13488</v>
      </c>
      <c r="C566" s="929" t="s">
        <v>272</v>
      </c>
      <c r="D566" s="1" t="s">
        <v>22</v>
      </c>
      <c r="E566" s="1" t="s">
        <v>873</v>
      </c>
      <c r="F566" s="2">
        <v>44286</v>
      </c>
      <c r="G566" s="11" t="s">
        <v>274</v>
      </c>
      <c r="H566" s="10">
        <v>4</v>
      </c>
      <c r="I566" s="12">
        <v>2.1</v>
      </c>
      <c r="J566" s="398" t="s">
        <v>25</v>
      </c>
      <c r="K566" s="398" t="s">
        <v>25</v>
      </c>
      <c r="L566" s="399">
        <v>44285</v>
      </c>
      <c r="M566" s="398" t="s">
        <v>19</v>
      </c>
      <c r="N566" s="10">
        <v>7460</v>
      </c>
    </row>
    <row r="567" spans="1:14">
      <c r="A567" s="9">
        <v>44284</v>
      </c>
      <c r="B567" s="1">
        <v>13489</v>
      </c>
      <c r="C567" s="929" t="s">
        <v>533</v>
      </c>
      <c r="D567" s="1" t="s">
        <v>22</v>
      </c>
      <c r="E567" s="1" t="s">
        <v>874</v>
      </c>
      <c r="F567" s="2">
        <v>44286</v>
      </c>
      <c r="G567" s="11" t="s">
        <v>535</v>
      </c>
      <c r="H567" s="10">
        <v>1</v>
      </c>
      <c r="I567" s="12">
        <v>2.1</v>
      </c>
      <c r="J567" s="398" t="s">
        <v>25</v>
      </c>
      <c r="K567" s="398" t="s">
        <v>25</v>
      </c>
      <c r="L567" s="399">
        <v>44285</v>
      </c>
      <c r="M567" s="398" t="s">
        <v>19</v>
      </c>
      <c r="N567" s="10">
        <v>7460</v>
      </c>
    </row>
    <row r="568" spans="1:14">
      <c r="A568" s="9">
        <v>44284</v>
      </c>
      <c r="B568" s="1">
        <v>13490</v>
      </c>
      <c r="C568" s="929" t="s">
        <v>533</v>
      </c>
      <c r="D568" s="1" t="s">
        <v>22</v>
      </c>
      <c r="E568" s="1" t="s">
        <v>875</v>
      </c>
      <c r="F568" s="2">
        <v>44286</v>
      </c>
      <c r="G568" s="11" t="s">
        <v>535</v>
      </c>
      <c r="H568" s="10">
        <v>1</v>
      </c>
      <c r="I568" s="12">
        <v>2.1</v>
      </c>
      <c r="J568" s="398" t="s">
        <v>25</v>
      </c>
      <c r="K568" s="398" t="s">
        <v>25</v>
      </c>
      <c r="L568" s="399">
        <v>44285</v>
      </c>
      <c r="M568" s="398" t="s">
        <v>19</v>
      </c>
      <c r="N568" s="10">
        <v>7460</v>
      </c>
    </row>
    <row r="569" spans="1:14">
      <c r="A569" s="9">
        <v>44284</v>
      </c>
      <c r="B569" s="1">
        <v>13491</v>
      </c>
      <c r="C569" s="929" t="s">
        <v>876</v>
      </c>
      <c r="D569" s="1" t="s">
        <v>22</v>
      </c>
      <c r="E569" s="1" t="s">
        <v>877</v>
      </c>
      <c r="F569" s="2">
        <v>44286</v>
      </c>
      <c r="G569" s="11" t="s">
        <v>878</v>
      </c>
      <c r="H569" s="10">
        <v>12</v>
      </c>
      <c r="I569" s="12">
        <v>2.1</v>
      </c>
      <c r="J569" s="398" t="s">
        <v>25</v>
      </c>
      <c r="K569" s="398" t="s">
        <v>25</v>
      </c>
      <c r="L569" s="399">
        <v>44285</v>
      </c>
      <c r="M569" s="398" t="s">
        <v>19</v>
      </c>
      <c r="N569" s="10">
        <v>7460</v>
      </c>
    </row>
    <row r="570" spans="1:14">
      <c r="A570" s="9">
        <v>44284</v>
      </c>
      <c r="B570" s="1">
        <v>13492</v>
      </c>
      <c r="C570" s="929" t="s">
        <v>223</v>
      </c>
      <c r="D570" s="1" t="s">
        <v>22</v>
      </c>
      <c r="E570" s="1" t="s">
        <v>877</v>
      </c>
      <c r="F570" s="2">
        <v>44286</v>
      </c>
      <c r="G570" s="11" t="s">
        <v>225</v>
      </c>
      <c r="H570" s="10">
        <v>3</v>
      </c>
      <c r="I570" s="12">
        <v>2.1</v>
      </c>
      <c r="J570" s="398" t="s">
        <v>25</v>
      </c>
      <c r="K570" s="398" t="s">
        <v>25</v>
      </c>
      <c r="L570" s="399">
        <v>44285</v>
      </c>
      <c r="M570" s="398" t="s">
        <v>19</v>
      </c>
      <c r="N570" s="10">
        <v>7460</v>
      </c>
    </row>
    <row r="571" spans="1:14">
      <c r="A571" s="9">
        <v>44284</v>
      </c>
      <c r="B571" s="1">
        <v>13493</v>
      </c>
      <c r="C571" s="929" t="s">
        <v>53</v>
      </c>
      <c r="D571" s="1" t="s">
        <v>22</v>
      </c>
      <c r="E571" s="1" t="s">
        <v>877</v>
      </c>
      <c r="F571" s="2">
        <v>44286</v>
      </c>
      <c r="G571" s="11" t="s">
        <v>55</v>
      </c>
      <c r="H571" s="10">
        <v>3</v>
      </c>
      <c r="I571" s="12">
        <v>2.1</v>
      </c>
      <c r="J571" s="398" t="s">
        <v>25</v>
      </c>
      <c r="K571" s="398" t="s">
        <v>25</v>
      </c>
      <c r="L571" s="399">
        <v>44285</v>
      </c>
      <c r="M571" s="398" t="s">
        <v>19</v>
      </c>
      <c r="N571" s="10">
        <v>7460</v>
      </c>
    </row>
    <row r="572" spans="1:14">
      <c r="A572" s="9">
        <v>44284</v>
      </c>
      <c r="B572" s="1">
        <v>13494</v>
      </c>
      <c r="C572" s="929" t="s">
        <v>879</v>
      </c>
      <c r="D572" s="1" t="s">
        <v>22</v>
      </c>
      <c r="E572" s="1" t="s">
        <v>1</v>
      </c>
      <c r="F572" s="2">
        <v>44286</v>
      </c>
      <c r="G572" s="11" t="s">
        <v>880</v>
      </c>
      <c r="H572" s="10">
        <v>1</v>
      </c>
      <c r="I572" s="12">
        <v>3</v>
      </c>
      <c r="J572" s="398" t="s">
        <v>25</v>
      </c>
      <c r="K572" s="398" t="s">
        <v>25</v>
      </c>
      <c r="L572" s="399">
        <v>44285</v>
      </c>
      <c r="M572" s="398" t="s">
        <v>19</v>
      </c>
      <c r="N572" s="10">
        <v>7460</v>
      </c>
    </row>
    <row r="573" spans="1:14">
      <c r="A573" s="9">
        <v>44284</v>
      </c>
      <c r="B573" s="1">
        <v>13495</v>
      </c>
      <c r="C573" s="929" t="s">
        <v>573</v>
      </c>
      <c r="D573" s="1" t="s">
        <v>22</v>
      </c>
      <c r="E573" s="1" t="s">
        <v>881</v>
      </c>
      <c r="F573" s="2">
        <v>44286</v>
      </c>
      <c r="G573" s="11" t="s">
        <v>575</v>
      </c>
      <c r="H573" s="10">
        <v>39</v>
      </c>
      <c r="I573" s="12">
        <v>2.1</v>
      </c>
      <c r="J573" s="398" t="s">
        <v>25</v>
      </c>
      <c r="K573" s="398" t="s">
        <v>25</v>
      </c>
      <c r="L573" s="399">
        <v>44285</v>
      </c>
      <c r="M573" s="398" t="s">
        <v>19</v>
      </c>
      <c r="N573" s="10">
        <v>7460</v>
      </c>
    </row>
    <row r="574" spans="1:14">
      <c r="A574" s="9">
        <v>44284</v>
      </c>
      <c r="B574" s="1">
        <v>13496</v>
      </c>
      <c r="C574" s="929" t="s">
        <v>882</v>
      </c>
      <c r="D574" s="1" t="s">
        <v>22</v>
      </c>
      <c r="E574" s="1" t="s">
        <v>1</v>
      </c>
      <c r="F574" s="2">
        <v>44286</v>
      </c>
      <c r="G574" s="11" t="s">
        <v>883</v>
      </c>
      <c r="H574" s="10">
        <v>1</v>
      </c>
      <c r="I574" s="12">
        <v>3</v>
      </c>
      <c r="J574" s="398" t="s">
        <v>25</v>
      </c>
      <c r="K574" s="398" t="s">
        <v>25</v>
      </c>
      <c r="L574" s="399">
        <v>44285</v>
      </c>
      <c r="M574" s="398" t="s">
        <v>19</v>
      </c>
      <c r="N574" s="10">
        <v>7460</v>
      </c>
    </row>
    <row r="575" spans="1:14">
      <c r="A575" s="9">
        <v>44284</v>
      </c>
      <c r="B575" s="1">
        <v>13497</v>
      </c>
      <c r="C575" s="929" t="s">
        <v>884</v>
      </c>
      <c r="D575" s="1" t="s">
        <v>22</v>
      </c>
      <c r="E575" s="1" t="s">
        <v>1</v>
      </c>
      <c r="F575" s="2">
        <v>44286</v>
      </c>
      <c r="G575" s="11" t="s">
        <v>885</v>
      </c>
      <c r="H575" s="10">
        <v>1</v>
      </c>
      <c r="I575" s="12">
        <v>3</v>
      </c>
      <c r="J575" s="398" t="s">
        <v>25</v>
      </c>
      <c r="K575" s="398" t="s">
        <v>25</v>
      </c>
      <c r="L575" s="399">
        <v>44285</v>
      </c>
      <c r="M575" s="398" t="s">
        <v>19</v>
      </c>
      <c r="N575" s="10">
        <v>7460</v>
      </c>
    </row>
    <row r="576" spans="1:14">
      <c r="A576" s="9">
        <v>44284</v>
      </c>
      <c r="B576" s="1">
        <v>13498</v>
      </c>
      <c r="C576" s="929" t="s">
        <v>835</v>
      </c>
      <c r="D576" s="1" t="s">
        <v>22</v>
      </c>
      <c r="E576" s="1" t="s">
        <v>886</v>
      </c>
      <c r="F576" s="2">
        <v>44286</v>
      </c>
      <c r="G576" s="11" t="s">
        <v>837</v>
      </c>
      <c r="H576" s="10">
        <v>418</v>
      </c>
      <c r="I576" s="12">
        <v>2.1</v>
      </c>
      <c r="J576" s="398" t="s">
        <v>25</v>
      </c>
      <c r="K576" s="398" t="s">
        <v>25</v>
      </c>
      <c r="L576" s="399">
        <v>44286</v>
      </c>
      <c r="M576" s="398" t="s">
        <v>19</v>
      </c>
      <c r="N576" s="10">
        <v>7460</v>
      </c>
    </row>
    <row r="577" spans="1:29">
      <c r="A577" s="9">
        <v>44284</v>
      </c>
      <c r="B577" s="1">
        <v>13499</v>
      </c>
      <c r="C577" s="929" t="s">
        <v>262</v>
      </c>
      <c r="D577" s="1" t="s">
        <v>22</v>
      </c>
      <c r="E577" s="1" t="s">
        <v>887</v>
      </c>
      <c r="F577" s="2">
        <v>44286</v>
      </c>
      <c r="G577" s="11" t="s">
        <v>264</v>
      </c>
      <c r="H577" s="10">
        <v>8</v>
      </c>
      <c r="I577" s="12">
        <v>2.1</v>
      </c>
      <c r="J577" s="398" t="s">
        <v>25</v>
      </c>
      <c r="K577" s="398" t="s">
        <v>25</v>
      </c>
      <c r="L577" s="399">
        <v>44286</v>
      </c>
      <c r="M577" s="398" t="s">
        <v>19</v>
      </c>
      <c r="N577" s="10">
        <v>7460</v>
      </c>
    </row>
    <row r="578" spans="1:29">
      <c r="A578" s="9">
        <v>44284</v>
      </c>
      <c r="B578" s="1">
        <v>13500</v>
      </c>
      <c r="C578" s="929" t="s">
        <v>265</v>
      </c>
      <c r="D578" s="1" t="s">
        <v>22</v>
      </c>
      <c r="E578" s="1" t="s">
        <v>887</v>
      </c>
      <c r="F578" s="2">
        <v>44286</v>
      </c>
      <c r="G578" s="11" t="s">
        <v>266</v>
      </c>
      <c r="H578" s="10">
        <v>8</v>
      </c>
      <c r="I578" s="12">
        <v>2.1</v>
      </c>
      <c r="J578" s="398" t="s">
        <v>25</v>
      </c>
      <c r="K578" s="398" t="s">
        <v>25</v>
      </c>
      <c r="L578" s="399">
        <v>44286</v>
      </c>
      <c r="M578" s="398" t="s">
        <v>19</v>
      </c>
      <c r="N578" s="10">
        <v>7460</v>
      </c>
    </row>
    <row r="579" spans="1:29">
      <c r="A579" s="9">
        <v>44284</v>
      </c>
      <c r="B579" s="1">
        <v>13501</v>
      </c>
      <c r="C579" s="929" t="s">
        <v>888</v>
      </c>
      <c r="D579" s="1" t="s">
        <v>22</v>
      </c>
      <c r="E579" s="1" t="s">
        <v>889</v>
      </c>
      <c r="F579" s="2">
        <v>44286</v>
      </c>
      <c r="G579" s="11" t="s">
        <v>890</v>
      </c>
      <c r="H579" s="10">
        <v>31</v>
      </c>
      <c r="I579" s="12">
        <v>2.1</v>
      </c>
      <c r="J579" s="398" t="s">
        <v>25</v>
      </c>
      <c r="K579" s="398" t="s">
        <v>25</v>
      </c>
      <c r="L579" s="399">
        <v>44286</v>
      </c>
      <c r="M579" s="398" t="s">
        <v>19</v>
      </c>
      <c r="N579" s="10">
        <v>7460</v>
      </c>
    </row>
    <row r="580" spans="1:29">
      <c r="A580" s="9">
        <v>44284</v>
      </c>
      <c r="B580" s="1">
        <v>13502</v>
      </c>
      <c r="C580" s="929" t="s">
        <v>182</v>
      </c>
      <c r="D580" s="1" t="s">
        <v>22</v>
      </c>
      <c r="E580" s="1" t="s">
        <v>891</v>
      </c>
      <c r="F580" s="2">
        <v>44286</v>
      </c>
      <c r="G580" s="11" t="s">
        <v>184</v>
      </c>
      <c r="H580" s="10">
        <v>38</v>
      </c>
      <c r="I580" s="12">
        <v>2.1</v>
      </c>
      <c r="J580" s="398" t="s">
        <v>25</v>
      </c>
      <c r="K580" s="398" t="s">
        <v>25</v>
      </c>
      <c r="L580" s="399">
        <v>44286</v>
      </c>
      <c r="M580" s="398" t="s">
        <v>19</v>
      </c>
      <c r="N580" s="10">
        <v>7460</v>
      </c>
    </row>
    <row r="581" spans="1:29">
      <c r="A581" s="9">
        <v>44284</v>
      </c>
      <c r="B581" s="1">
        <v>13503</v>
      </c>
      <c r="C581" s="929" t="s">
        <v>182</v>
      </c>
      <c r="D581" s="1" t="s">
        <v>22</v>
      </c>
      <c r="E581" s="1" t="s">
        <v>892</v>
      </c>
      <c r="F581" s="2">
        <v>44286</v>
      </c>
      <c r="G581" s="11" t="s">
        <v>184</v>
      </c>
      <c r="H581" s="10">
        <v>11</v>
      </c>
      <c r="I581" s="12">
        <v>2.1</v>
      </c>
      <c r="J581" s="398" t="s">
        <v>25</v>
      </c>
      <c r="K581" s="398" t="s">
        <v>25</v>
      </c>
      <c r="L581" s="399">
        <v>44286</v>
      </c>
      <c r="M581" s="398" t="s">
        <v>19</v>
      </c>
      <c r="N581" s="10">
        <v>7460</v>
      </c>
    </row>
    <row r="582" spans="1:29" ht="15.75" thickBot="1">
      <c r="A582" s="611">
        <v>44284</v>
      </c>
      <c r="B582" s="612">
        <v>13504</v>
      </c>
      <c r="C582" s="932" t="s">
        <v>893</v>
      </c>
      <c r="D582" s="612" t="s">
        <v>22</v>
      </c>
      <c r="E582" s="612" t="s">
        <v>894</v>
      </c>
      <c r="F582" s="613">
        <v>44286</v>
      </c>
      <c r="G582" s="614" t="s">
        <v>895</v>
      </c>
      <c r="H582" s="937">
        <v>36</v>
      </c>
      <c r="I582" s="615">
        <v>2.1</v>
      </c>
      <c r="J582" s="616" t="s">
        <v>25</v>
      </c>
      <c r="K582" s="616" t="s">
        <v>25</v>
      </c>
      <c r="L582" s="617">
        <v>44286</v>
      </c>
      <c r="M582" s="616" t="s">
        <v>19</v>
      </c>
      <c r="N582" s="10">
        <v>7460</v>
      </c>
    </row>
    <row r="583" spans="1:29" ht="15.75" thickTop="1">
      <c r="A583" s="9">
        <v>44227</v>
      </c>
      <c r="B583" s="1">
        <v>13505</v>
      </c>
      <c r="C583" s="929" t="s">
        <v>896</v>
      </c>
      <c r="D583" s="1" t="s">
        <v>22</v>
      </c>
      <c r="E583" s="1" t="s">
        <v>897</v>
      </c>
      <c r="F583" s="2">
        <v>44294</v>
      </c>
      <c r="G583" s="11" t="s">
        <v>898</v>
      </c>
      <c r="H583" s="10">
        <v>130</v>
      </c>
      <c r="I583" s="12">
        <v>2.35</v>
      </c>
      <c r="J583" s="398" t="s">
        <v>25</v>
      </c>
      <c r="K583" s="398" t="s">
        <v>25</v>
      </c>
      <c r="L583" s="399">
        <v>44287</v>
      </c>
      <c r="M583" s="398" t="s">
        <v>19</v>
      </c>
      <c r="N583" s="10">
        <v>7460</v>
      </c>
      <c r="O583" s="604"/>
      <c r="P583" s="604"/>
      <c r="Q583" s="604"/>
      <c r="R583" s="604"/>
      <c r="S583" s="604"/>
      <c r="T583" s="604"/>
      <c r="U583" s="604"/>
      <c r="V583" s="604"/>
      <c r="W583" s="604"/>
      <c r="X583" s="604"/>
      <c r="Y583" s="604"/>
      <c r="Z583" s="604"/>
      <c r="AA583" s="604"/>
      <c r="AB583" s="604"/>
      <c r="AC583" s="604"/>
    </row>
    <row r="584" spans="1:29">
      <c r="A584" s="9">
        <v>44227</v>
      </c>
      <c r="B584" s="1">
        <v>13506</v>
      </c>
      <c r="C584" s="929" t="s">
        <v>899</v>
      </c>
      <c r="D584" s="1" t="s">
        <v>22</v>
      </c>
      <c r="E584" s="1" t="s">
        <v>900</v>
      </c>
      <c r="F584" s="2">
        <v>44294</v>
      </c>
      <c r="G584" s="11" t="s">
        <v>901</v>
      </c>
      <c r="H584" s="10">
        <v>27</v>
      </c>
      <c r="I584" s="12">
        <v>2.35</v>
      </c>
      <c r="J584" s="398">
        <v>27</v>
      </c>
      <c r="K584" s="398" t="s">
        <v>25</v>
      </c>
      <c r="L584" s="399">
        <v>44287</v>
      </c>
      <c r="M584" s="398" t="s">
        <v>19</v>
      </c>
      <c r="N584" s="10">
        <v>7460</v>
      </c>
    </row>
    <row r="585" spans="1:29">
      <c r="A585" s="9">
        <v>44227</v>
      </c>
      <c r="B585" s="1">
        <v>13507</v>
      </c>
      <c r="C585" s="929" t="s">
        <v>896</v>
      </c>
      <c r="D585" s="1" t="s">
        <v>22</v>
      </c>
      <c r="E585" s="1" t="s">
        <v>902</v>
      </c>
      <c r="F585" s="2">
        <v>44294</v>
      </c>
      <c r="G585" s="11" t="s">
        <v>903</v>
      </c>
      <c r="H585" s="10">
        <v>83</v>
      </c>
      <c r="I585" s="12">
        <v>2.35</v>
      </c>
      <c r="J585" s="398">
        <v>83</v>
      </c>
      <c r="K585" s="398" t="s">
        <v>25</v>
      </c>
      <c r="L585" s="399">
        <v>44287</v>
      </c>
      <c r="M585" s="398" t="s">
        <v>19</v>
      </c>
      <c r="N585" s="10">
        <v>7460</v>
      </c>
      <c r="O585">
        <v>3820.56</v>
      </c>
    </row>
    <row r="586" spans="1:29">
      <c r="A586" s="9">
        <v>44227</v>
      </c>
      <c r="B586" s="1">
        <v>13508</v>
      </c>
      <c r="C586" s="929" t="s">
        <v>904</v>
      </c>
      <c r="D586" s="1" t="s">
        <v>22</v>
      </c>
      <c r="E586" s="1" t="s">
        <v>1</v>
      </c>
      <c r="F586" s="2">
        <v>44294</v>
      </c>
      <c r="G586" s="11" t="s">
        <v>905</v>
      </c>
      <c r="H586" s="10">
        <v>1</v>
      </c>
      <c r="I586" s="12">
        <v>3</v>
      </c>
      <c r="J586" s="398" t="s">
        <v>25</v>
      </c>
      <c r="K586" s="398" t="s">
        <v>25</v>
      </c>
      <c r="L586" s="399">
        <v>44292</v>
      </c>
      <c r="M586" s="398" t="s">
        <v>19</v>
      </c>
      <c r="N586" s="10">
        <v>7503</v>
      </c>
    </row>
    <row r="587" spans="1:29">
      <c r="A587" s="9">
        <v>44227</v>
      </c>
      <c r="B587" s="1">
        <v>13509</v>
      </c>
      <c r="C587" s="929" t="s">
        <v>102</v>
      </c>
      <c r="D587" s="1" t="s">
        <v>22</v>
      </c>
      <c r="E587" s="1" t="s">
        <v>906</v>
      </c>
      <c r="F587" s="2">
        <v>44294</v>
      </c>
      <c r="G587" s="11" t="s">
        <v>104</v>
      </c>
      <c r="H587" s="10">
        <v>40</v>
      </c>
      <c r="I587" s="12">
        <v>2.35</v>
      </c>
      <c r="J587" s="398" t="s">
        <v>25</v>
      </c>
      <c r="K587" s="398" t="s">
        <v>25</v>
      </c>
      <c r="L587" s="399">
        <v>44292</v>
      </c>
      <c r="M587" s="398" t="s">
        <v>19</v>
      </c>
      <c r="N587" s="10">
        <v>7503</v>
      </c>
    </row>
    <row r="588" spans="1:29">
      <c r="A588" s="9">
        <v>44292</v>
      </c>
      <c r="B588" s="1">
        <v>13510</v>
      </c>
      <c r="C588" s="929" t="s">
        <v>907</v>
      </c>
      <c r="D588" s="1" t="s">
        <v>22</v>
      </c>
      <c r="E588" s="1" t="s">
        <v>336</v>
      </c>
      <c r="F588" s="2">
        <v>44294</v>
      </c>
      <c r="G588" s="11" t="s">
        <v>908</v>
      </c>
      <c r="H588" s="10">
        <v>15</v>
      </c>
      <c r="I588" s="12">
        <v>2.35</v>
      </c>
      <c r="J588" s="398" t="s">
        <v>25</v>
      </c>
      <c r="K588" s="398" t="s">
        <v>25</v>
      </c>
      <c r="L588" s="399">
        <v>44292</v>
      </c>
      <c r="M588" s="398" t="s">
        <v>19</v>
      </c>
      <c r="N588" s="10">
        <v>7503</v>
      </c>
    </row>
    <row r="589" spans="1:29">
      <c r="A589" s="9">
        <v>44292</v>
      </c>
      <c r="B589" s="1">
        <v>13511</v>
      </c>
      <c r="C589" s="929" t="s">
        <v>909</v>
      </c>
      <c r="D589" s="1" t="s">
        <v>22</v>
      </c>
      <c r="E589" s="1" t="s">
        <v>336</v>
      </c>
      <c r="F589" s="2">
        <v>44294</v>
      </c>
      <c r="G589" s="11" t="s">
        <v>910</v>
      </c>
      <c r="H589" s="10">
        <v>15</v>
      </c>
      <c r="I589" s="12">
        <v>2.35</v>
      </c>
      <c r="J589" s="398" t="s">
        <v>25</v>
      </c>
      <c r="K589" s="398" t="s">
        <v>25</v>
      </c>
      <c r="L589" s="399">
        <v>44292</v>
      </c>
      <c r="M589" s="398" t="s">
        <v>19</v>
      </c>
      <c r="N589" s="10">
        <v>7503</v>
      </c>
    </row>
    <row r="590" spans="1:29">
      <c r="A590" s="9">
        <v>44292</v>
      </c>
      <c r="B590" s="1">
        <v>13512</v>
      </c>
      <c r="C590" s="929" t="s">
        <v>911</v>
      </c>
      <c r="D590" s="1" t="s">
        <v>22</v>
      </c>
      <c r="E590" s="1" t="s">
        <v>1</v>
      </c>
      <c r="F590" s="2">
        <v>44294</v>
      </c>
      <c r="G590" s="11" t="s">
        <v>912</v>
      </c>
      <c r="H590" s="10">
        <v>1</v>
      </c>
      <c r="I590" s="12">
        <v>3</v>
      </c>
      <c r="J590" s="398" t="s">
        <v>25</v>
      </c>
      <c r="K590" s="398" t="s">
        <v>25</v>
      </c>
      <c r="L590" s="399">
        <v>44293</v>
      </c>
      <c r="M590" s="398" t="s">
        <v>19</v>
      </c>
      <c r="N590" s="10">
        <v>7503</v>
      </c>
    </row>
    <row r="591" spans="1:29">
      <c r="A591" s="9">
        <v>44293</v>
      </c>
      <c r="B591" s="1">
        <v>13513</v>
      </c>
      <c r="C591" s="929" t="s">
        <v>857</v>
      </c>
      <c r="D591" s="1" t="s">
        <v>22</v>
      </c>
      <c r="E591" s="1" t="s">
        <v>913</v>
      </c>
      <c r="F591" s="2">
        <v>44294</v>
      </c>
      <c r="G591" s="11" t="s">
        <v>859</v>
      </c>
      <c r="H591" s="10">
        <v>12</v>
      </c>
      <c r="I591" s="12">
        <v>2.35</v>
      </c>
      <c r="J591" s="398" t="s">
        <v>25</v>
      </c>
      <c r="K591" s="398" t="s">
        <v>25</v>
      </c>
      <c r="L591" s="399">
        <v>44293</v>
      </c>
      <c r="M591" s="398" t="s">
        <v>19</v>
      </c>
      <c r="N591" s="10">
        <v>7503</v>
      </c>
    </row>
    <row r="592" spans="1:29">
      <c r="A592" s="9">
        <v>44293</v>
      </c>
      <c r="B592" s="1">
        <v>13514</v>
      </c>
      <c r="C592" s="929" t="s">
        <v>914</v>
      </c>
      <c r="D592" s="1" t="s">
        <v>22</v>
      </c>
      <c r="E592" s="1" t="s">
        <v>915</v>
      </c>
      <c r="F592" s="2">
        <v>44294</v>
      </c>
      <c r="G592" s="11" t="s">
        <v>916</v>
      </c>
      <c r="H592" s="10">
        <v>2</v>
      </c>
      <c r="I592" s="12">
        <v>2.35</v>
      </c>
      <c r="J592" s="398" t="s">
        <v>25</v>
      </c>
      <c r="K592" s="398" t="s">
        <v>25</v>
      </c>
      <c r="L592" s="399">
        <v>44293</v>
      </c>
      <c r="M592" s="398" t="s">
        <v>19</v>
      </c>
      <c r="N592" s="10">
        <v>7503</v>
      </c>
    </row>
    <row r="593" spans="1:14">
      <c r="A593" s="9">
        <v>44293</v>
      </c>
      <c r="B593" s="1">
        <v>13515</v>
      </c>
      <c r="C593" s="929" t="s">
        <v>896</v>
      </c>
      <c r="D593" s="1" t="s">
        <v>22</v>
      </c>
      <c r="E593" s="1" t="s">
        <v>917</v>
      </c>
      <c r="F593" s="2">
        <v>44294</v>
      </c>
      <c r="G593" s="11" t="s">
        <v>898</v>
      </c>
      <c r="H593" s="10">
        <v>480</v>
      </c>
      <c r="I593" s="12">
        <v>2.35</v>
      </c>
      <c r="J593" s="398" t="s">
        <v>25</v>
      </c>
      <c r="K593" s="398" t="s">
        <v>25</v>
      </c>
      <c r="L593" s="399">
        <v>44294</v>
      </c>
      <c r="M593" s="398" t="s">
        <v>19</v>
      </c>
      <c r="N593" s="10">
        <v>7503</v>
      </c>
    </row>
    <row r="594" spans="1:14">
      <c r="A594" s="9">
        <v>44293</v>
      </c>
      <c r="B594" s="1">
        <v>13516</v>
      </c>
      <c r="C594" s="929" t="s">
        <v>899</v>
      </c>
      <c r="D594" s="1" t="s">
        <v>22</v>
      </c>
      <c r="E594" s="1" t="s">
        <v>918</v>
      </c>
      <c r="F594" s="2">
        <v>44294</v>
      </c>
      <c r="G594" s="11" t="s">
        <v>901</v>
      </c>
      <c r="H594" s="10">
        <v>17</v>
      </c>
      <c r="I594" s="12">
        <v>2.35</v>
      </c>
      <c r="J594" s="398">
        <v>17</v>
      </c>
      <c r="K594" s="398" t="s">
        <v>25</v>
      </c>
      <c r="L594" s="399">
        <v>44294</v>
      </c>
      <c r="M594" s="398" t="s">
        <v>19</v>
      </c>
      <c r="N594" s="10">
        <v>7503</v>
      </c>
    </row>
    <row r="595" spans="1:14">
      <c r="A595" s="9">
        <v>44293</v>
      </c>
      <c r="B595" s="1">
        <v>13517</v>
      </c>
      <c r="C595" s="929" t="s">
        <v>386</v>
      </c>
      <c r="D595" s="1" t="s">
        <v>22</v>
      </c>
      <c r="E595" s="1" t="s">
        <v>919</v>
      </c>
      <c r="F595" s="2">
        <v>44294</v>
      </c>
      <c r="G595" s="11" t="s">
        <v>388</v>
      </c>
      <c r="H595" s="10">
        <v>48</v>
      </c>
      <c r="I595" s="12">
        <v>2.35</v>
      </c>
      <c r="J595" s="398" t="s">
        <v>25</v>
      </c>
      <c r="K595" s="398" t="s">
        <v>25</v>
      </c>
      <c r="L595" s="399">
        <v>44294</v>
      </c>
      <c r="M595" s="398" t="s">
        <v>19</v>
      </c>
      <c r="N595" s="10">
        <v>7503</v>
      </c>
    </row>
    <row r="596" spans="1:14">
      <c r="A596" s="9">
        <v>44293</v>
      </c>
      <c r="B596" s="1">
        <v>13518</v>
      </c>
      <c r="C596" s="929" t="s">
        <v>920</v>
      </c>
      <c r="D596" s="1" t="s">
        <v>22</v>
      </c>
      <c r="E596" s="1" t="s">
        <v>921</v>
      </c>
      <c r="F596" s="2">
        <v>44294</v>
      </c>
      <c r="G596" s="11" t="s">
        <v>922</v>
      </c>
      <c r="H596" s="10">
        <v>11</v>
      </c>
      <c r="I596" s="12">
        <v>2.35</v>
      </c>
      <c r="J596" s="398" t="s">
        <v>25</v>
      </c>
      <c r="K596" s="398" t="s">
        <v>25</v>
      </c>
      <c r="L596" s="399">
        <v>44294</v>
      </c>
      <c r="M596" s="398" t="s">
        <v>19</v>
      </c>
      <c r="N596" s="10">
        <v>7503</v>
      </c>
    </row>
    <row r="597" spans="1:14">
      <c r="A597" s="9">
        <v>44293</v>
      </c>
      <c r="B597" s="1">
        <v>13519</v>
      </c>
      <c r="C597" s="929" t="s">
        <v>67</v>
      </c>
      <c r="D597" s="1" t="s">
        <v>22</v>
      </c>
      <c r="E597" s="1" t="s">
        <v>923</v>
      </c>
      <c r="F597" s="2">
        <v>44294</v>
      </c>
      <c r="G597" s="11" t="s">
        <v>924</v>
      </c>
      <c r="H597" s="10">
        <v>1</v>
      </c>
      <c r="I597" s="12">
        <v>2.35</v>
      </c>
      <c r="J597" s="398" t="s">
        <v>25</v>
      </c>
      <c r="K597" s="398" t="s">
        <v>25</v>
      </c>
      <c r="L597" s="399">
        <v>44294</v>
      </c>
      <c r="M597" s="398" t="s">
        <v>19</v>
      </c>
      <c r="N597" s="10">
        <v>7503</v>
      </c>
    </row>
    <row r="598" spans="1:14">
      <c r="A598" s="9">
        <v>44293</v>
      </c>
      <c r="B598" s="1">
        <v>13520</v>
      </c>
      <c r="C598" s="929" t="s">
        <v>102</v>
      </c>
      <c r="D598" s="1" t="s">
        <v>22</v>
      </c>
      <c r="E598" s="1" t="s">
        <v>336</v>
      </c>
      <c r="F598" s="2">
        <v>44294</v>
      </c>
      <c r="G598" s="11" t="s">
        <v>104</v>
      </c>
      <c r="H598" s="10">
        <v>8</v>
      </c>
      <c r="I598" s="12">
        <v>2.35</v>
      </c>
      <c r="J598" s="398" t="s">
        <v>25</v>
      </c>
      <c r="K598" s="398" t="s">
        <v>25</v>
      </c>
      <c r="L598" s="399">
        <v>44294</v>
      </c>
      <c r="M598" s="398" t="s">
        <v>19</v>
      </c>
      <c r="N598" s="10">
        <v>7503</v>
      </c>
    </row>
    <row r="599" spans="1:14">
      <c r="A599" s="9">
        <v>44293</v>
      </c>
      <c r="B599" s="1">
        <v>13521</v>
      </c>
      <c r="C599" s="929" t="s">
        <v>925</v>
      </c>
      <c r="D599" s="1" t="s">
        <v>22</v>
      </c>
      <c r="E599" s="1" t="s">
        <v>926</v>
      </c>
      <c r="F599" s="2">
        <v>44294</v>
      </c>
      <c r="G599" s="11" t="s">
        <v>927</v>
      </c>
      <c r="H599" s="10">
        <v>25</v>
      </c>
      <c r="I599" s="12">
        <v>2.35</v>
      </c>
      <c r="J599" s="398" t="s">
        <v>25</v>
      </c>
      <c r="K599" s="398" t="s">
        <v>25</v>
      </c>
      <c r="L599" s="399">
        <v>44294</v>
      </c>
      <c r="M599" s="398" t="s">
        <v>19</v>
      </c>
      <c r="N599" s="10">
        <v>7503</v>
      </c>
    </row>
    <row r="600" spans="1:14">
      <c r="A600" s="9">
        <v>44293</v>
      </c>
      <c r="B600" s="1">
        <v>13522</v>
      </c>
      <c r="C600" s="929" t="s">
        <v>928</v>
      </c>
      <c r="D600" s="1" t="s">
        <v>22</v>
      </c>
      <c r="E600" s="1" t="s">
        <v>926</v>
      </c>
      <c r="F600" s="2">
        <v>44294</v>
      </c>
      <c r="G600" s="11" t="s">
        <v>929</v>
      </c>
      <c r="H600" s="10">
        <v>25</v>
      </c>
      <c r="I600" s="12">
        <v>2.35</v>
      </c>
      <c r="J600" s="398" t="s">
        <v>25</v>
      </c>
      <c r="K600" s="398" t="s">
        <v>25</v>
      </c>
      <c r="L600" s="399">
        <v>44294</v>
      </c>
      <c r="M600" s="398" t="s">
        <v>19</v>
      </c>
      <c r="N600" s="10">
        <v>7503</v>
      </c>
    </row>
    <row r="601" spans="1:14">
      <c r="A601" s="9">
        <v>44293</v>
      </c>
      <c r="B601" s="1">
        <v>13523</v>
      </c>
      <c r="C601" s="929" t="s">
        <v>930</v>
      </c>
      <c r="D601" s="1" t="s">
        <v>22</v>
      </c>
      <c r="E601" s="1" t="s">
        <v>931</v>
      </c>
      <c r="F601" s="2">
        <v>44294</v>
      </c>
      <c r="G601" s="11" t="s">
        <v>932</v>
      </c>
      <c r="H601" s="10">
        <v>26</v>
      </c>
      <c r="I601" s="12">
        <v>2.35</v>
      </c>
      <c r="J601" s="398" t="s">
        <v>25</v>
      </c>
      <c r="K601" s="398" t="s">
        <v>25</v>
      </c>
      <c r="L601" s="399">
        <v>44294</v>
      </c>
      <c r="M601" s="398" t="s">
        <v>19</v>
      </c>
      <c r="N601" s="10">
        <v>7503</v>
      </c>
    </row>
    <row r="602" spans="1:14">
      <c r="A602" s="9">
        <v>44293</v>
      </c>
      <c r="B602" s="1">
        <v>13524</v>
      </c>
      <c r="C602" s="929" t="s">
        <v>933</v>
      </c>
      <c r="D602" s="1" t="s">
        <v>22</v>
      </c>
      <c r="E602" s="1" t="s">
        <v>931</v>
      </c>
      <c r="F602" s="2">
        <v>44294</v>
      </c>
      <c r="G602" s="11" t="s">
        <v>934</v>
      </c>
      <c r="H602" s="10">
        <v>26</v>
      </c>
      <c r="I602" s="12">
        <v>2.35</v>
      </c>
      <c r="J602" s="398" t="s">
        <v>25</v>
      </c>
      <c r="K602" s="398" t="s">
        <v>25</v>
      </c>
      <c r="L602" s="399">
        <v>44294</v>
      </c>
      <c r="M602" s="398" t="s">
        <v>19</v>
      </c>
      <c r="N602" s="10">
        <v>7503</v>
      </c>
    </row>
    <row r="603" spans="1:14">
      <c r="A603" s="9">
        <v>44293</v>
      </c>
      <c r="B603" s="1">
        <v>13525</v>
      </c>
      <c r="C603" s="929" t="s">
        <v>397</v>
      </c>
      <c r="D603" s="1" t="s">
        <v>22</v>
      </c>
      <c r="E603" s="1" t="s">
        <v>935</v>
      </c>
      <c r="F603" s="2">
        <v>44294</v>
      </c>
      <c r="G603" s="11" t="s">
        <v>399</v>
      </c>
      <c r="H603" s="10">
        <v>4</v>
      </c>
      <c r="I603" s="12">
        <v>2.35</v>
      </c>
      <c r="J603" s="398" t="s">
        <v>25</v>
      </c>
      <c r="K603" s="398" t="s">
        <v>25</v>
      </c>
      <c r="L603" s="399">
        <v>44294</v>
      </c>
      <c r="M603" s="398" t="s">
        <v>19</v>
      </c>
      <c r="N603" s="10">
        <v>7503</v>
      </c>
    </row>
    <row r="604" spans="1:14">
      <c r="A604" s="9">
        <v>44293</v>
      </c>
      <c r="B604" s="1">
        <v>13526</v>
      </c>
      <c r="C604" s="929" t="s">
        <v>380</v>
      </c>
      <c r="D604" s="1" t="s">
        <v>22</v>
      </c>
      <c r="E604" s="1" t="s">
        <v>936</v>
      </c>
      <c r="F604" s="2">
        <v>44294</v>
      </c>
      <c r="G604" s="11" t="s">
        <v>382</v>
      </c>
      <c r="H604" s="10">
        <v>19</v>
      </c>
      <c r="I604" s="12">
        <v>2.35</v>
      </c>
      <c r="J604" s="398" t="s">
        <v>25</v>
      </c>
      <c r="K604" s="398" t="s">
        <v>25</v>
      </c>
      <c r="L604" s="399">
        <v>44294</v>
      </c>
      <c r="M604" s="398" t="s">
        <v>19</v>
      </c>
      <c r="N604" s="10">
        <v>7503</v>
      </c>
    </row>
    <row r="605" spans="1:14">
      <c r="A605" s="9">
        <v>44293</v>
      </c>
      <c r="B605" s="1">
        <v>13527</v>
      </c>
      <c r="C605" s="929" t="s">
        <v>53</v>
      </c>
      <c r="D605" s="1" t="s">
        <v>22</v>
      </c>
      <c r="E605" s="1" t="s">
        <v>936</v>
      </c>
      <c r="F605" s="2">
        <v>44294</v>
      </c>
      <c r="G605" s="11" t="s">
        <v>55</v>
      </c>
      <c r="H605" s="10">
        <v>13</v>
      </c>
      <c r="I605" s="12">
        <v>2.35</v>
      </c>
      <c r="J605" s="398" t="s">
        <v>25</v>
      </c>
      <c r="K605" s="398" t="s">
        <v>25</v>
      </c>
      <c r="L605" s="399">
        <v>44294</v>
      </c>
      <c r="M605" s="398" t="s">
        <v>19</v>
      </c>
      <c r="N605" s="10">
        <v>7503</v>
      </c>
    </row>
    <row r="606" spans="1:14">
      <c r="A606" s="9">
        <v>44293</v>
      </c>
      <c r="B606" s="1">
        <v>13528</v>
      </c>
      <c r="C606" s="929" t="s">
        <v>272</v>
      </c>
      <c r="D606" s="1" t="s">
        <v>22</v>
      </c>
      <c r="E606" s="1" t="s">
        <v>937</v>
      </c>
      <c r="F606" s="2">
        <v>44294</v>
      </c>
      <c r="G606" s="11" t="s">
        <v>274</v>
      </c>
      <c r="H606" s="10">
        <v>7</v>
      </c>
      <c r="I606" s="12">
        <v>2.35</v>
      </c>
      <c r="J606" s="398" t="s">
        <v>25</v>
      </c>
      <c r="K606" s="398" t="s">
        <v>25</v>
      </c>
      <c r="L606" s="399">
        <v>44294</v>
      </c>
      <c r="M606" s="398" t="s">
        <v>19</v>
      </c>
      <c r="N606" s="10">
        <v>7503</v>
      </c>
    </row>
    <row r="607" spans="1:14">
      <c r="A607" s="9">
        <v>44293</v>
      </c>
      <c r="B607" s="1">
        <v>13529</v>
      </c>
      <c r="C607" s="929" t="s">
        <v>272</v>
      </c>
      <c r="D607" s="1" t="s">
        <v>22</v>
      </c>
      <c r="E607" s="1" t="s">
        <v>938</v>
      </c>
      <c r="F607" s="2">
        <v>44294</v>
      </c>
      <c r="G607" s="11" t="s">
        <v>274</v>
      </c>
      <c r="H607" s="10">
        <v>2</v>
      </c>
      <c r="I607" s="12">
        <v>2.35</v>
      </c>
      <c r="J607" s="398" t="s">
        <v>25</v>
      </c>
      <c r="K607" s="398" t="s">
        <v>25</v>
      </c>
      <c r="L607" s="399">
        <v>44294</v>
      </c>
      <c r="M607" s="398" t="s">
        <v>19</v>
      </c>
      <c r="N607" s="10">
        <v>7503</v>
      </c>
    </row>
    <row r="608" spans="1:14">
      <c r="A608" s="9">
        <v>44293</v>
      </c>
      <c r="B608" s="1">
        <v>13530</v>
      </c>
      <c r="C608" s="929" t="s">
        <v>53</v>
      </c>
      <c r="D608" s="1" t="s">
        <v>22</v>
      </c>
      <c r="E608" s="1" t="s">
        <v>939</v>
      </c>
      <c r="F608" s="2">
        <v>44294</v>
      </c>
      <c r="G608" s="11" t="s">
        <v>55</v>
      </c>
      <c r="H608" s="10">
        <v>3</v>
      </c>
      <c r="I608" s="12">
        <v>2.35</v>
      </c>
      <c r="J608" s="398" t="s">
        <v>25</v>
      </c>
      <c r="K608" s="398" t="s">
        <v>25</v>
      </c>
      <c r="L608" s="399">
        <v>44294</v>
      </c>
      <c r="M608" s="398" t="s">
        <v>19</v>
      </c>
      <c r="N608" s="10">
        <v>7503</v>
      </c>
    </row>
    <row r="609" spans="1:14">
      <c r="A609" s="9">
        <v>44295</v>
      </c>
      <c r="B609" s="1">
        <v>13531</v>
      </c>
      <c r="C609" s="929" t="s">
        <v>940</v>
      </c>
      <c r="D609" s="1" t="s">
        <v>22</v>
      </c>
      <c r="E609" s="1" t="s">
        <v>1</v>
      </c>
      <c r="F609" s="2">
        <v>44295</v>
      </c>
      <c r="G609" s="11" t="s">
        <v>941</v>
      </c>
      <c r="H609" s="10">
        <v>1</v>
      </c>
      <c r="I609" s="12">
        <v>3</v>
      </c>
      <c r="J609" s="398" t="s">
        <v>25</v>
      </c>
      <c r="K609" s="398" t="s">
        <v>25</v>
      </c>
      <c r="L609" s="399">
        <v>44295</v>
      </c>
      <c r="M609" s="398" t="s">
        <v>19</v>
      </c>
      <c r="N609" s="10">
        <v>7503</v>
      </c>
    </row>
    <row r="610" spans="1:14">
      <c r="A610" s="9">
        <v>44295</v>
      </c>
      <c r="B610" s="1">
        <v>13532</v>
      </c>
      <c r="C610" s="929" t="s">
        <v>942</v>
      </c>
      <c r="D610" s="1" t="s">
        <v>22</v>
      </c>
      <c r="E610" s="1" t="s">
        <v>1</v>
      </c>
      <c r="F610" s="2">
        <v>44295</v>
      </c>
      <c r="G610" s="11" t="s">
        <v>943</v>
      </c>
      <c r="H610" s="10">
        <v>3</v>
      </c>
      <c r="I610" s="12">
        <v>3</v>
      </c>
      <c r="J610" s="398" t="s">
        <v>25</v>
      </c>
      <c r="K610" s="398" t="s">
        <v>25</v>
      </c>
      <c r="L610" s="399">
        <v>44295</v>
      </c>
      <c r="M610" s="398" t="s">
        <v>19</v>
      </c>
      <c r="N610" s="10">
        <v>7503</v>
      </c>
    </row>
    <row r="611" spans="1:14">
      <c r="A611" s="9">
        <v>44295</v>
      </c>
      <c r="B611" s="1">
        <v>13533</v>
      </c>
      <c r="C611" s="929" t="s">
        <v>451</v>
      </c>
      <c r="D611" s="1" t="s">
        <v>22</v>
      </c>
      <c r="E611" s="1" t="s">
        <v>944</v>
      </c>
      <c r="F611" s="2">
        <v>44295</v>
      </c>
      <c r="G611" s="11" t="s">
        <v>453</v>
      </c>
      <c r="H611" s="10">
        <v>10</v>
      </c>
      <c r="I611" s="12">
        <v>2.35</v>
      </c>
      <c r="J611" s="398" t="s">
        <v>25</v>
      </c>
      <c r="K611" s="398" t="s">
        <v>25</v>
      </c>
      <c r="L611" s="399">
        <v>44295</v>
      </c>
      <c r="M611" s="398" t="s">
        <v>19</v>
      </c>
      <c r="N611" s="10">
        <v>7503</v>
      </c>
    </row>
    <row r="612" spans="1:14">
      <c r="A612" s="9">
        <v>44295</v>
      </c>
      <c r="B612" s="1">
        <v>13534</v>
      </c>
      <c r="C612" s="929" t="s">
        <v>645</v>
      </c>
      <c r="D612" s="1" t="s">
        <v>22</v>
      </c>
      <c r="E612" s="1" t="s">
        <v>945</v>
      </c>
      <c r="F612" s="2">
        <v>44295</v>
      </c>
      <c r="G612" s="11" t="s">
        <v>647</v>
      </c>
      <c r="H612" s="10">
        <v>7</v>
      </c>
      <c r="I612" s="12">
        <v>2.35</v>
      </c>
      <c r="J612" s="398" t="s">
        <v>25</v>
      </c>
      <c r="K612" s="398" t="s">
        <v>25</v>
      </c>
      <c r="L612" s="399">
        <v>44295</v>
      </c>
      <c r="M612" s="398" t="s">
        <v>19</v>
      </c>
      <c r="N612" s="10">
        <v>7503</v>
      </c>
    </row>
    <row r="613" spans="1:14">
      <c r="A613" s="9">
        <v>44295</v>
      </c>
      <c r="B613" s="1">
        <v>13535</v>
      </c>
      <c r="C613" s="929" t="s">
        <v>88</v>
      </c>
      <c r="D613" s="1" t="s">
        <v>22</v>
      </c>
      <c r="E613" s="1" t="s">
        <v>946</v>
      </c>
      <c r="F613" s="2">
        <v>44295</v>
      </c>
      <c r="G613" s="11" t="s">
        <v>90</v>
      </c>
      <c r="H613" s="10">
        <v>4</v>
      </c>
      <c r="I613" s="12">
        <v>2.35</v>
      </c>
      <c r="J613" s="398" t="s">
        <v>25</v>
      </c>
      <c r="K613" s="398" t="s">
        <v>25</v>
      </c>
      <c r="L613" s="399">
        <v>44295</v>
      </c>
      <c r="M613" s="398" t="s">
        <v>19</v>
      </c>
      <c r="N613" s="10">
        <v>7503</v>
      </c>
    </row>
    <row r="614" spans="1:14">
      <c r="A614" s="9">
        <v>44295</v>
      </c>
      <c r="B614" s="1">
        <v>13536</v>
      </c>
      <c r="C614" s="929" t="s">
        <v>893</v>
      </c>
      <c r="D614" s="1" t="s">
        <v>22</v>
      </c>
      <c r="E614" s="1" t="s">
        <v>947</v>
      </c>
      <c r="F614" s="2">
        <v>44295</v>
      </c>
      <c r="G614" s="11" t="s">
        <v>895</v>
      </c>
      <c r="H614" s="10">
        <v>5</v>
      </c>
      <c r="I614" s="12">
        <v>2.35</v>
      </c>
      <c r="J614" s="398" t="s">
        <v>25</v>
      </c>
      <c r="K614" s="398" t="s">
        <v>25</v>
      </c>
      <c r="L614" s="399">
        <v>44295</v>
      </c>
      <c r="M614" s="398" t="s">
        <v>19</v>
      </c>
      <c r="N614" s="10">
        <v>7503</v>
      </c>
    </row>
    <row r="615" spans="1:14">
      <c r="A615" s="9">
        <v>44295</v>
      </c>
      <c r="B615" s="1">
        <v>13537</v>
      </c>
      <c r="C615" s="929" t="s">
        <v>498</v>
      </c>
      <c r="D615" s="1" t="s">
        <v>22</v>
      </c>
      <c r="E615" s="1" t="s">
        <v>948</v>
      </c>
      <c r="F615" s="2">
        <v>44295</v>
      </c>
      <c r="G615" s="11" t="s">
        <v>616</v>
      </c>
      <c r="H615" s="10">
        <v>6</v>
      </c>
      <c r="I615" s="12">
        <v>2.35</v>
      </c>
      <c r="J615" s="398" t="s">
        <v>25</v>
      </c>
      <c r="K615" s="398" t="s">
        <v>25</v>
      </c>
      <c r="L615" s="399">
        <v>44295</v>
      </c>
      <c r="M615" s="398" t="s">
        <v>19</v>
      </c>
      <c r="N615" s="10">
        <v>7503</v>
      </c>
    </row>
    <row r="616" spans="1:14">
      <c r="A616" s="9">
        <v>44295</v>
      </c>
      <c r="B616" s="1">
        <v>13538</v>
      </c>
      <c r="C616" s="929" t="s">
        <v>254</v>
      </c>
      <c r="D616" s="1" t="s">
        <v>22</v>
      </c>
      <c r="E616" s="1" t="s">
        <v>949</v>
      </c>
      <c r="F616" s="2">
        <v>44295</v>
      </c>
      <c r="G616" s="11" t="s">
        <v>950</v>
      </c>
      <c r="H616" s="10">
        <v>2</v>
      </c>
      <c r="I616" s="12">
        <v>2.35</v>
      </c>
      <c r="J616" s="398" t="s">
        <v>25</v>
      </c>
      <c r="K616" s="398" t="s">
        <v>25</v>
      </c>
      <c r="L616" s="399">
        <v>44295</v>
      </c>
      <c r="M616" s="398" t="s">
        <v>19</v>
      </c>
      <c r="N616" s="10">
        <v>7503</v>
      </c>
    </row>
    <row r="617" spans="1:14">
      <c r="A617" s="9">
        <v>44295</v>
      </c>
      <c r="B617" s="1">
        <v>13539</v>
      </c>
      <c r="C617" s="929" t="s">
        <v>463</v>
      </c>
      <c r="D617" s="1" t="s">
        <v>22</v>
      </c>
      <c r="E617" s="1" t="s">
        <v>951</v>
      </c>
      <c r="F617" s="2">
        <v>44295</v>
      </c>
      <c r="G617" s="11" t="s">
        <v>465</v>
      </c>
      <c r="H617" s="10">
        <v>1</v>
      </c>
      <c r="I617" s="12">
        <v>2.35</v>
      </c>
      <c r="J617" s="398" t="s">
        <v>25</v>
      </c>
      <c r="K617" s="398" t="s">
        <v>25</v>
      </c>
      <c r="L617" s="399">
        <v>44295</v>
      </c>
      <c r="M617" s="398" t="s">
        <v>19</v>
      </c>
      <c r="N617" s="10">
        <v>7503</v>
      </c>
    </row>
    <row r="618" spans="1:14">
      <c r="A618" s="9">
        <v>44295</v>
      </c>
      <c r="B618" s="1">
        <v>13540</v>
      </c>
      <c r="C618" s="929" t="s">
        <v>536</v>
      </c>
      <c r="D618" s="1" t="s">
        <v>22</v>
      </c>
      <c r="E618" s="1" t="s">
        <v>952</v>
      </c>
      <c r="F618" s="2">
        <v>44295</v>
      </c>
      <c r="G618" s="11" t="s">
        <v>538</v>
      </c>
      <c r="H618" s="10">
        <v>3</v>
      </c>
      <c r="I618" s="12">
        <v>2.35</v>
      </c>
      <c r="J618" s="398" t="s">
        <v>25</v>
      </c>
      <c r="K618" s="398" t="s">
        <v>25</v>
      </c>
      <c r="L618" s="399">
        <v>44295</v>
      </c>
      <c r="M618" s="398" t="s">
        <v>19</v>
      </c>
      <c r="N618" s="10">
        <v>7503</v>
      </c>
    </row>
    <row r="619" spans="1:14">
      <c r="A619" s="9">
        <v>44295</v>
      </c>
      <c r="B619" s="1">
        <v>13541</v>
      </c>
      <c r="C619" s="929" t="s">
        <v>953</v>
      </c>
      <c r="D619" s="1" t="s">
        <v>22</v>
      </c>
      <c r="E619" s="1" t="s">
        <v>954</v>
      </c>
      <c r="F619" s="2">
        <v>44295</v>
      </c>
      <c r="G619" s="11" t="s">
        <v>955</v>
      </c>
      <c r="H619" s="10">
        <v>49</v>
      </c>
      <c r="I619" s="12">
        <v>2.35</v>
      </c>
      <c r="J619" s="398" t="s">
        <v>25</v>
      </c>
      <c r="K619" s="398" t="s">
        <v>25</v>
      </c>
      <c r="L619" s="399">
        <v>44295</v>
      </c>
      <c r="M619" s="398" t="s">
        <v>19</v>
      </c>
      <c r="N619" s="10">
        <v>7503</v>
      </c>
    </row>
    <row r="620" spans="1:14">
      <c r="A620" s="9">
        <v>44295</v>
      </c>
      <c r="B620" s="1">
        <v>13542</v>
      </c>
      <c r="C620" s="929" t="s">
        <v>498</v>
      </c>
      <c r="D620" s="1" t="s">
        <v>22</v>
      </c>
      <c r="E620" s="1" t="s">
        <v>956</v>
      </c>
      <c r="F620" s="2">
        <v>44295</v>
      </c>
      <c r="G620" s="11" t="s">
        <v>616</v>
      </c>
      <c r="H620" s="10">
        <v>42</v>
      </c>
      <c r="I620" s="12">
        <v>2.35</v>
      </c>
      <c r="J620" s="398" t="s">
        <v>25</v>
      </c>
      <c r="K620" s="398" t="s">
        <v>25</v>
      </c>
      <c r="L620" s="399">
        <v>44295</v>
      </c>
      <c r="M620" s="398" t="s">
        <v>19</v>
      </c>
      <c r="N620" s="10">
        <v>7503</v>
      </c>
    </row>
    <row r="621" spans="1:14">
      <c r="A621" s="9">
        <v>44295</v>
      </c>
      <c r="B621" s="1">
        <v>13543</v>
      </c>
      <c r="C621" s="929" t="s">
        <v>254</v>
      </c>
      <c r="D621" s="1" t="s">
        <v>22</v>
      </c>
      <c r="E621" s="1" t="s">
        <v>957</v>
      </c>
      <c r="F621" s="2">
        <v>44295</v>
      </c>
      <c r="G621" s="11" t="s">
        <v>950</v>
      </c>
      <c r="H621" s="10">
        <v>18</v>
      </c>
      <c r="I621" s="12">
        <v>2.35</v>
      </c>
      <c r="J621" s="398" t="s">
        <v>25</v>
      </c>
      <c r="K621" s="398" t="s">
        <v>25</v>
      </c>
      <c r="L621" s="399">
        <v>44295</v>
      </c>
      <c r="M621" s="398" t="s">
        <v>19</v>
      </c>
      <c r="N621" s="10">
        <v>7503</v>
      </c>
    </row>
    <row r="622" spans="1:14">
      <c r="A622" s="9">
        <v>44295</v>
      </c>
      <c r="B622" s="1">
        <v>13544</v>
      </c>
      <c r="C622" s="929" t="s">
        <v>435</v>
      </c>
      <c r="D622" s="1" t="s">
        <v>22</v>
      </c>
      <c r="E622" s="1" t="s">
        <v>958</v>
      </c>
      <c r="F622" s="2">
        <v>44295</v>
      </c>
      <c r="G622" s="11" t="s">
        <v>747</v>
      </c>
      <c r="H622" s="10">
        <v>1</v>
      </c>
      <c r="I622" s="12">
        <v>2.35</v>
      </c>
      <c r="J622" s="398" t="s">
        <v>25</v>
      </c>
      <c r="K622" s="398" t="s">
        <v>25</v>
      </c>
      <c r="L622" s="399">
        <v>44295</v>
      </c>
      <c r="M622" s="398" t="s">
        <v>19</v>
      </c>
      <c r="N622" s="10">
        <v>7503</v>
      </c>
    </row>
    <row r="623" spans="1:14">
      <c r="A623" s="9">
        <v>44295</v>
      </c>
      <c r="B623" s="1">
        <v>13545</v>
      </c>
      <c r="C623" s="929" t="s">
        <v>566</v>
      </c>
      <c r="D623" s="1" t="s">
        <v>22</v>
      </c>
      <c r="E623" s="1" t="s">
        <v>959</v>
      </c>
      <c r="F623" s="2">
        <v>44295</v>
      </c>
      <c r="G623" s="11" t="s">
        <v>568</v>
      </c>
      <c r="H623" s="10">
        <v>6</v>
      </c>
      <c r="I623" s="12">
        <v>2.35</v>
      </c>
      <c r="J623" s="398" t="s">
        <v>25</v>
      </c>
      <c r="K623" s="398" t="s">
        <v>25</v>
      </c>
      <c r="L623" s="399">
        <v>44295</v>
      </c>
      <c r="M623" s="398" t="s">
        <v>19</v>
      </c>
      <c r="N623" s="10">
        <v>7503</v>
      </c>
    </row>
    <row r="624" spans="1:14">
      <c r="A624" s="9">
        <v>44295</v>
      </c>
      <c r="B624" s="1">
        <v>13546</v>
      </c>
      <c r="C624" s="929" t="s">
        <v>390</v>
      </c>
      <c r="D624" s="1" t="s">
        <v>22</v>
      </c>
      <c r="E624" s="1" t="s">
        <v>960</v>
      </c>
      <c r="F624" s="2">
        <v>44295</v>
      </c>
      <c r="G624" s="11" t="s">
        <v>392</v>
      </c>
      <c r="H624" s="10">
        <v>17</v>
      </c>
      <c r="I624" s="12">
        <v>2.35</v>
      </c>
      <c r="J624" s="398" t="s">
        <v>25</v>
      </c>
      <c r="K624" s="398" t="s">
        <v>25</v>
      </c>
      <c r="L624" s="399">
        <v>44295</v>
      </c>
      <c r="M624" s="398" t="s">
        <v>19</v>
      </c>
      <c r="N624" s="10">
        <v>7503</v>
      </c>
    </row>
    <row r="625" spans="1:15">
      <c r="A625" s="9">
        <v>44295</v>
      </c>
      <c r="B625" s="1">
        <v>13547</v>
      </c>
      <c r="C625" s="929" t="s">
        <v>272</v>
      </c>
      <c r="D625" s="1" t="s">
        <v>22</v>
      </c>
      <c r="E625" s="1" t="s">
        <v>961</v>
      </c>
      <c r="F625" s="2">
        <v>44295</v>
      </c>
      <c r="G625" s="11" t="s">
        <v>274</v>
      </c>
      <c r="H625" s="10">
        <v>1</v>
      </c>
      <c r="I625" s="12">
        <v>2.35</v>
      </c>
      <c r="J625" s="398" t="s">
        <v>25</v>
      </c>
      <c r="K625" s="398" t="s">
        <v>25</v>
      </c>
      <c r="L625" s="399">
        <v>44295</v>
      </c>
      <c r="M625" s="398" t="s">
        <v>19</v>
      </c>
      <c r="N625" s="10">
        <v>7503</v>
      </c>
    </row>
    <row r="626" spans="1:15">
      <c r="A626" s="9">
        <v>44295</v>
      </c>
      <c r="B626" s="1">
        <v>13548</v>
      </c>
      <c r="C626" s="929" t="s">
        <v>586</v>
      </c>
      <c r="D626" s="1" t="s">
        <v>22</v>
      </c>
      <c r="E626" s="1" t="s">
        <v>962</v>
      </c>
      <c r="F626" s="2">
        <v>44295</v>
      </c>
      <c r="G626" s="11" t="s">
        <v>588</v>
      </c>
      <c r="H626" s="10">
        <v>1</v>
      </c>
      <c r="I626" s="12">
        <v>2.35</v>
      </c>
      <c r="J626" s="398" t="s">
        <v>25</v>
      </c>
      <c r="K626" s="398" t="s">
        <v>25</v>
      </c>
      <c r="L626" s="399">
        <v>44295</v>
      </c>
      <c r="M626" s="398" t="s">
        <v>19</v>
      </c>
      <c r="N626" s="10">
        <v>7503</v>
      </c>
    </row>
    <row r="627" spans="1:15">
      <c r="A627" s="9">
        <v>44295</v>
      </c>
      <c r="B627" s="1">
        <v>13549</v>
      </c>
      <c r="C627" s="929" t="s">
        <v>147</v>
      </c>
      <c r="D627" s="1" t="s">
        <v>22</v>
      </c>
      <c r="E627" s="1" t="s">
        <v>963</v>
      </c>
      <c r="F627" s="2">
        <v>44295</v>
      </c>
      <c r="G627" s="11" t="s">
        <v>149</v>
      </c>
      <c r="H627" s="10">
        <v>2</v>
      </c>
      <c r="I627" s="12">
        <v>2.35</v>
      </c>
      <c r="J627" s="398" t="s">
        <v>25</v>
      </c>
      <c r="K627" s="398" t="s">
        <v>25</v>
      </c>
      <c r="L627" s="399">
        <v>44295</v>
      </c>
      <c r="M627" s="398" t="s">
        <v>19</v>
      </c>
      <c r="N627" s="10">
        <v>7503</v>
      </c>
    </row>
    <row r="628" spans="1:15">
      <c r="A628" s="9">
        <v>44295</v>
      </c>
      <c r="B628" s="1">
        <v>13550</v>
      </c>
      <c r="C628" s="929" t="s">
        <v>31</v>
      </c>
      <c r="D628" s="1" t="s">
        <v>22</v>
      </c>
      <c r="E628" s="1" t="s">
        <v>964</v>
      </c>
      <c r="F628" s="2">
        <v>44295</v>
      </c>
      <c r="G628" s="11" t="s">
        <v>33</v>
      </c>
      <c r="H628" s="10">
        <v>15</v>
      </c>
      <c r="I628" s="12">
        <v>2.35</v>
      </c>
      <c r="J628" s="398" t="s">
        <v>25</v>
      </c>
      <c r="K628" s="398" t="s">
        <v>25</v>
      </c>
      <c r="L628" s="399">
        <v>44295</v>
      </c>
      <c r="M628" s="398" t="s">
        <v>19</v>
      </c>
      <c r="N628" s="10">
        <v>7503</v>
      </c>
    </row>
    <row r="629" spans="1:15">
      <c r="A629" s="9">
        <v>44295</v>
      </c>
      <c r="B629" s="1">
        <v>13551</v>
      </c>
      <c r="C629" s="929" t="s">
        <v>31</v>
      </c>
      <c r="D629" s="1" t="s">
        <v>22</v>
      </c>
      <c r="E629" s="1" t="s">
        <v>965</v>
      </c>
      <c r="F629" s="2">
        <v>44295</v>
      </c>
      <c r="G629" s="11" t="s">
        <v>33</v>
      </c>
      <c r="H629" s="10">
        <v>1</v>
      </c>
      <c r="I629" s="12">
        <v>2.35</v>
      </c>
      <c r="J629" s="398" t="s">
        <v>25</v>
      </c>
      <c r="K629" s="398" t="s">
        <v>25</v>
      </c>
      <c r="L629" s="399">
        <v>44295</v>
      </c>
      <c r="M629" s="398" t="s">
        <v>19</v>
      </c>
      <c r="N629" s="10">
        <v>7503</v>
      </c>
    </row>
    <row r="630" spans="1:15">
      <c r="A630" s="9">
        <v>44295</v>
      </c>
      <c r="B630" s="1">
        <v>13552</v>
      </c>
      <c r="C630" s="929" t="s">
        <v>102</v>
      </c>
      <c r="D630" s="1" t="s">
        <v>22</v>
      </c>
      <c r="E630" s="1" t="s">
        <v>966</v>
      </c>
      <c r="F630" s="2">
        <v>44295</v>
      </c>
      <c r="G630" s="11" t="s">
        <v>104</v>
      </c>
      <c r="H630" s="10">
        <v>4</v>
      </c>
      <c r="I630" s="12">
        <v>2.35</v>
      </c>
      <c r="J630" s="398" t="s">
        <v>25</v>
      </c>
      <c r="K630" s="398" t="s">
        <v>25</v>
      </c>
      <c r="L630" s="399">
        <v>44295</v>
      </c>
      <c r="M630" s="398" t="s">
        <v>19</v>
      </c>
      <c r="N630" s="10">
        <v>7503</v>
      </c>
    </row>
    <row r="631" spans="1:15">
      <c r="A631" s="9">
        <v>44295</v>
      </c>
      <c r="B631" s="1">
        <v>13553</v>
      </c>
      <c r="C631" s="929" t="s">
        <v>899</v>
      </c>
      <c r="D631" s="1" t="s">
        <v>22</v>
      </c>
      <c r="E631" s="1" t="s">
        <v>967</v>
      </c>
      <c r="F631" s="2">
        <v>44295</v>
      </c>
      <c r="G631" s="11" t="s">
        <v>901</v>
      </c>
      <c r="H631" s="10">
        <v>17</v>
      </c>
      <c r="I631" s="12">
        <v>2.35</v>
      </c>
      <c r="J631" s="398">
        <v>17</v>
      </c>
      <c r="K631" s="398" t="s">
        <v>25</v>
      </c>
      <c r="L631" s="399">
        <v>44295</v>
      </c>
      <c r="M631" s="398" t="s">
        <v>19</v>
      </c>
      <c r="N631" s="10">
        <v>7503</v>
      </c>
      <c r="O631">
        <v>2995.1399999999985</v>
      </c>
    </row>
    <row r="632" spans="1:15" s="400" customFormat="1">
      <c r="A632" s="9">
        <v>44295</v>
      </c>
      <c r="B632" s="1">
        <v>13554</v>
      </c>
      <c r="C632" s="929" t="s">
        <v>968</v>
      </c>
      <c r="D632" s="1" t="s">
        <v>22</v>
      </c>
      <c r="E632" s="1" t="s">
        <v>969</v>
      </c>
      <c r="F632" s="2">
        <v>44300</v>
      </c>
      <c r="G632" s="11" t="s">
        <v>970</v>
      </c>
      <c r="H632" s="10">
        <v>42</v>
      </c>
      <c r="I632" s="12">
        <v>2.35</v>
      </c>
      <c r="J632" s="398" t="s">
        <v>25</v>
      </c>
      <c r="K632" s="398" t="s">
        <v>25</v>
      </c>
      <c r="L632" s="399">
        <v>44298</v>
      </c>
      <c r="M632" s="398" t="s">
        <v>19</v>
      </c>
      <c r="N632" s="10">
        <v>7543</v>
      </c>
      <c r="O632" s="3"/>
    </row>
    <row r="633" spans="1:15">
      <c r="A633" s="9">
        <v>44295</v>
      </c>
      <c r="B633" s="1">
        <v>13555</v>
      </c>
      <c r="C633" s="929" t="s">
        <v>971</v>
      </c>
      <c r="D633" s="1" t="s">
        <v>22</v>
      </c>
      <c r="E633" s="1" t="s">
        <v>969</v>
      </c>
      <c r="F633" s="2">
        <v>44300</v>
      </c>
      <c r="G633" s="11" t="s">
        <v>972</v>
      </c>
      <c r="H633" s="10">
        <v>7</v>
      </c>
      <c r="I633" s="12">
        <v>2.35</v>
      </c>
      <c r="J633" s="398" t="s">
        <v>25</v>
      </c>
      <c r="K633" s="398" t="s">
        <v>25</v>
      </c>
      <c r="L633" s="399">
        <v>44298</v>
      </c>
      <c r="M633" s="398" t="s">
        <v>19</v>
      </c>
      <c r="N633" s="10">
        <v>7543</v>
      </c>
    </row>
    <row r="634" spans="1:15">
      <c r="A634" s="9">
        <v>44295</v>
      </c>
      <c r="B634" s="1">
        <v>13556</v>
      </c>
      <c r="C634" s="929" t="s">
        <v>53</v>
      </c>
      <c r="D634" s="1" t="s">
        <v>22</v>
      </c>
      <c r="E634" s="1" t="s">
        <v>973</v>
      </c>
      <c r="F634" s="2">
        <v>44300</v>
      </c>
      <c r="G634" s="11" t="s">
        <v>55</v>
      </c>
      <c r="H634" s="10">
        <v>7</v>
      </c>
      <c r="I634" s="12">
        <v>2.35</v>
      </c>
      <c r="J634" s="398" t="s">
        <v>25</v>
      </c>
      <c r="K634" s="398" t="s">
        <v>25</v>
      </c>
      <c r="L634" s="399">
        <v>44298</v>
      </c>
      <c r="M634" s="398" t="s">
        <v>19</v>
      </c>
      <c r="N634" s="10">
        <v>7543</v>
      </c>
    </row>
    <row r="635" spans="1:15">
      <c r="A635" s="9">
        <v>44295</v>
      </c>
      <c r="B635" s="1">
        <v>13557</v>
      </c>
      <c r="C635" s="929" t="s">
        <v>91</v>
      </c>
      <c r="D635" s="1" t="s">
        <v>22</v>
      </c>
      <c r="E635" s="1" t="s">
        <v>974</v>
      </c>
      <c r="F635" s="2">
        <v>44300</v>
      </c>
      <c r="G635" s="11" t="s">
        <v>93</v>
      </c>
      <c r="H635" s="10">
        <v>18</v>
      </c>
      <c r="I635" s="12">
        <v>2.35</v>
      </c>
      <c r="J635" s="398" t="s">
        <v>25</v>
      </c>
      <c r="K635" s="398" t="s">
        <v>25</v>
      </c>
      <c r="L635" s="399">
        <v>44298</v>
      </c>
      <c r="M635" s="398" t="s">
        <v>19</v>
      </c>
      <c r="N635" s="10">
        <v>7543</v>
      </c>
    </row>
    <row r="636" spans="1:15">
      <c r="A636" s="9">
        <v>44295</v>
      </c>
      <c r="B636" s="1">
        <v>13558</v>
      </c>
      <c r="C636" s="929" t="s">
        <v>147</v>
      </c>
      <c r="D636" s="1" t="s">
        <v>22</v>
      </c>
      <c r="E636" s="1" t="s">
        <v>975</v>
      </c>
      <c r="F636" s="2">
        <v>44300</v>
      </c>
      <c r="G636" s="11" t="s">
        <v>149</v>
      </c>
      <c r="H636" s="10">
        <v>8</v>
      </c>
      <c r="I636" s="12">
        <v>2.35</v>
      </c>
      <c r="J636" s="398" t="s">
        <v>25</v>
      </c>
      <c r="K636" s="398" t="s">
        <v>25</v>
      </c>
      <c r="L636" s="399">
        <v>44298</v>
      </c>
      <c r="M636" s="398" t="s">
        <v>19</v>
      </c>
      <c r="N636" s="10">
        <v>7543</v>
      </c>
    </row>
    <row r="637" spans="1:15">
      <c r="A637" s="9">
        <v>44295</v>
      </c>
      <c r="B637" s="1">
        <v>13559</v>
      </c>
      <c r="C637" s="929" t="s">
        <v>58</v>
      </c>
      <c r="D637" s="1" t="s">
        <v>22</v>
      </c>
      <c r="E637" s="1" t="s">
        <v>976</v>
      </c>
      <c r="F637" s="2">
        <v>44300</v>
      </c>
      <c r="G637" s="11" t="s">
        <v>119</v>
      </c>
      <c r="H637" s="10">
        <v>1</v>
      </c>
      <c r="I637" s="12">
        <v>2.35</v>
      </c>
      <c r="J637" s="398" t="s">
        <v>25</v>
      </c>
      <c r="K637" s="398" t="s">
        <v>25</v>
      </c>
      <c r="L637" s="399">
        <v>44298</v>
      </c>
      <c r="M637" s="398" t="s">
        <v>19</v>
      </c>
      <c r="N637" s="10">
        <v>7543</v>
      </c>
    </row>
    <row r="638" spans="1:15">
      <c r="A638" s="9">
        <v>44295</v>
      </c>
      <c r="B638" s="1">
        <v>13560</v>
      </c>
      <c r="C638" s="929" t="s">
        <v>102</v>
      </c>
      <c r="D638" s="1" t="s">
        <v>22</v>
      </c>
      <c r="E638" s="1" t="s">
        <v>977</v>
      </c>
      <c r="F638" s="2">
        <v>44300</v>
      </c>
      <c r="G638" s="11" t="s">
        <v>104</v>
      </c>
      <c r="H638" s="10">
        <v>1</v>
      </c>
      <c r="I638" s="12">
        <v>2.35</v>
      </c>
      <c r="J638" s="398" t="s">
        <v>25</v>
      </c>
      <c r="K638" s="398" t="s">
        <v>25</v>
      </c>
      <c r="L638" s="399">
        <v>44298</v>
      </c>
      <c r="M638" s="398" t="s">
        <v>19</v>
      </c>
      <c r="N638" s="10">
        <v>7543</v>
      </c>
    </row>
    <row r="639" spans="1:15">
      <c r="A639" s="9">
        <v>44295</v>
      </c>
      <c r="B639" s="1">
        <v>13561</v>
      </c>
      <c r="C639" s="929" t="s">
        <v>193</v>
      </c>
      <c r="D639" s="1" t="s">
        <v>22</v>
      </c>
      <c r="E639" s="1" t="s">
        <v>978</v>
      </c>
      <c r="F639" s="2">
        <v>44300</v>
      </c>
      <c r="G639" s="11" t="s">
        <v>194</v>
      </c>
      <c r="H639" s="10">
        <v>3</v>
      </c>
      <c r="I639" s="12">
        <v>2.35</v>
      </c>
      <c r="J639" s="398" t="s">
        <v>25</v>
      </c>
      <c r="K639" s="398" t="s">
        <v>25</v>
      </c>
      <c r="L639" s="399">
        <v>44298</v>
      </c>
      <c r="M639" s="398" t="s">
        <v>19</v>
      </c>
      <c r="N639" s="10">
        <v>7543</v>
      </c>
    </row>
    <row r="640" spans="1:15">
      <c r="A640" s="9">
        <v>44295</v>
      </c>
      <c r="B640" s="1">
        <v>13562</v>
      </c>
      <c r="C640" s="929" t="s">
        <v>133</v>
      </c>
      <c r="D640" s="1" t="s">
        <v>22</v>
      </c>
      <c r="E640" s="1" t="s">
        <v>978</v>
      </c>
      <c r="F640" s="2">
        <v>44300</v>
      </c>
      <c r="G640" s="11" t="s">
        <v>192</v>
      </c>
      <c r="H640" s="10">
        <v>3</v>
      </c>
      <c r="I640" s="12">
        <v>2.35</v>
      </c>
      <c r="J640" s="398" t="s">
        <v>25</v>
      </c>
      <c r="K640" s="398" t="s">
        <v>25</v>
      </c>
      <c r="L640" s="399">
        <v>44298</v>
      </c>
      <c r="M640" s="398" t="s">
        <v>19</v>
      </c>
      <c r="N640" s="10">
        <v>7543</v>
      </c>
    </row>
    <row r="641" spans="1:14">
      <c r="A641" s="9">
        <v>44295</v>
      </c>
      <c r="B641" s="1">
        <v>13563</v>
      </c>
      <c r="C641" s="929" t="s">
        <v>193</v>
      </c>
      <c r="D641" s="1" t="s">
        <v>22</v>
      </c>
      <c r="E641" s="1" t="s">
        <v>979</v>
      </c>
      <c r="F641" s="2">
        <v>44300</v>
      </c>
      <c r="G641" s="11" t="s">
        <v>194</v>
      </c>
      <c r="H641" s="10">
        <v>1</v>
      </c>
      <c r="I641" s="12">
        <v>2.35</v>
      </c>
      <c r="J641" s="398" t="s">
        <v>25</v>
      </c>
      <c r="K641" s="398" t="s">
        <v>25</v>
      </c>
      <c r="L641" s="399">
        <v>44298</v>
      </c>
      <c r="M641" s="398" t="s">
        <v>19</v>
      </c>
      <c r="N641" s="10">
        <v>7543</v>
      </c>
    </row>
    <row r="642" spans="1:14">
      <c r="A642" s="9">
        <v>44295</v>
      </c>
      <c r="B642" s="1">
        <v>13564</v>
      </c>
      <c r="C642" s="929" t="s">
        <v>133</v>
      </c>
      <c r="D642" s="1" t="s">
        <v>22</v>
      </c>
      <c r="E642" s="1" t="s">
        <v>979</v>
      </c>
      <c r="F642" s="2">
        <v>44300</v>
      </c>
      <c r="G642" s="11" t="s">
        <v>192</v>
      </c>
      <c r="H642" s="10">
        <v>1</v>
      </c>
      <c r="I642" s="12">
        <v>2.35</v>
      </c>
      <c r="J642" s="398" t="s">
        <v>25</v>
      </c>
      <c r="K642" s="398" t="s">
        <v>25</v>
      </c>
      <c r="L642" s="399">
        <v>44298</v>
      </c>
      <c r="M642" s="398" t="s">
        <v>19</v>
      </c>
      <c r="N642" s="10">
        <v>7543</v>
      </c>
    </row>
    <row r="643" spans="1:14">
      <c r="A643" s="9">
        <v>44295</v>
      </c>
      <c r="B643" s="1">
        <v>13565</v>
      </c>
      <c r="C643" s="929" t="s">
        <v>37</v>
      </c>
      <c r="D643" s="1" t="s">
        <v>22</v>
      </c>
      <c r="E643" s="1" t="s">
        <v>979</v>
      </c>
      <c r="F643" s="2">
        <v>44300</v>
      </c>
      <c r="G643" s="11" t="s">
        <v>38</v>
      </c>
      <c r="H643" s="10">
        <v>1</v>
      </c>
      <c r="I643" s="12">
        <v>2.35</v>
      </c>
      <c r="J643" s="398" t="s">
        <v>25</v>
      </c>
      <c r="K643" s="398" t="s">
        <v>25</v>
      </c>
      <c r="L643" s="399">
        <v>44298</v>
      </c>
      <c r="M643" s="398" t="s">
        <v>19</v>
      </c>
      <c r="N643" s="10">
        <v>7543</v>
      </c>
    </row>
    <row r="644" spans="1:14">
      <c r="A644" s="9">
        <v>44295</v>
      </c>
      <c r="B644" s="1">
        <v>13566</v>
      </c>
      <c r="C644" s="929" t="s">
        <v>498</v>
      </c>
      <c r="D644" s="1" t="s">
        <v>22</v>
      </c>
      <c r="E644" s="1" t="s">
        <v>980</v>
      </c>
      <c r="F644" s="2">
        <v>44300</v>
      </c>
      <c r="G644" s="11" t="s">
        <v>616</v>
      </c>
      <c r="H644" s="10">
        <v>36</v>
      </c>
      <c r="I644" s="12">
        <v>2.35</v>
      </c>
      <c r="J644" s="398" t="s">
        <v>25</v>
      </c>
      <c r="K644" s="398" t="s">
        <v>25</v>
      </c>
      <c r="L644" s="399">
        <v>44298</v>
      </c>
      <c r="M644" s="398" t="s">
        <v>19</v>
      </c>
      <c r="N644" s="10">
        <v>7543</v>
      </c>
    </row>
    <row r="645" spans="1:14">
      <c r="A645" s="9">
        <v>44295</v>
      </c>
      <c r="B645" s="1">
        <v>13567</v>
      </c>
      <c r="C645" s="929" t="s">
        <v>981</v>
      </c>
      <c r="D645" s="1" t="s">
        <v>22</v>
      </c>
      <c r="E645" s="1" t="s">
        <v>1</v>
      </c>
      <c r="F645" s="2">
        <v>44300</v>
      </c>
      <c r="G645" s="11" t="s">
        <v>982</v>
      </c>
      <c r="H645" s="10">
        <v>1</v>
      </c>
      <c r="I645" s="12">
        <v>3</v>
      </c>
      <c r="J645" s="398" t="s">
        <v>25</v>
      </c>
      <c r="K645" s="398" t="s">
        <v>25</v>
      </c>
      <c r="L645" s="399">
        <v>44298</v>
      </c>
      <c r="M645" s="398" t="s">
        <v>19</v>
      </c>
      <c r="N645" s="10">
        <v>7543</v>
      </c>
    </row>
    <row r="646" spans="1:14">
      <c r="A646" s="9">
        <v>44295</v>
      </c>
      <c r="B646" s="1">
        <v>13568</v>
      </c>
      <c r="C646" s="929" t="s">
        <v>577</v>
      </c>
      <c r="D646" s="1" t="s">
        <v>22</v>
      </c>
      <c r="E646" s="1" t="s">
        <v>983</v>
      </c>
      <c r="F646" s="2">
        <v>44300</v>
      </c>
      <c r="G646" s="11" t="s">
        <v>579</v>
      </c>
      <c r="H646" s="10">
        <v>3</v>
      </c>
      <c r="I646" s="12">
        <v>2.35</v>
      </c>
      <c r="J646" s="398" t="s">
        <v>25</v>
      </c>
      <c r="K646" s="398" t="s">
        <v>25</v>
      </c>
      <c r="L646" s="399">
        <v>44298</v>
      </c>
      <c r="M646" s="398" t="s">
        <v>19</v>
      </c>
      <c r="N646" s="10">
        <v>7543</v>
      </c>
    </row>
    <row r="647" spans="1:14">
      <c r="A647" s="9">
        <v>44295</v>
      </c>
      <c r="B647" s="1">
        <v>13569</v>
      </c>
      <c r="C647" s="929" t="s">
        <v>577</v>
      </c>
      <c r="D647" s="1" t="s">
        <v>22</v>
      </c>
      <c r="E647" s="1" t="s">
        <v>984</v>
      </c>
      <c r="F647" s="2">
        <v>44300</v>
      </c>
      <c r="G647" s="11" t="s">
        <v>579</v>
      </c>
      <c r="H647" s="10">
        <v>2</v>
      </c>
      <c r="I647" s="12">
        <v>2.35</v>
      </c>
      <c r="J647" s="398" t="s">
        <v>25</v>
      </c>
      <c r="K647" s="398" t="s">
        <v>25</v>
      </c>
      <c r="L647" s="399">
        <v>44298</v>
      </c>
      <c r="M647" s="398" t="s">
        <v>19</v>
      </c>
      <c r="N647" s="10">
        <v>7543</v>
      </c>
    </row>
    <row r="648" spans="1:14">
      <c r="A648" s="9">
        <v>44295</v>
      </c>
      <c r="B648" s="1">
        <v>13570</v>
      </c>
      <c r="C648" s="929" t="s">
        <v>985</v>
      </c>
      <c r="D648" s="1" t="s">
        <v>22</v>
      </c>
      <c r="E648" s="1" t="s">
        <v>986</v>
      </c>
      <c r="F648" s="2">
        <v>44300</v>
      </c>
      <c r="G648" s="11" t="s">
        <v>987</v>
      </c>
      <c r="H648" s="10">
        <v>6</v>
      </c>
      <c r="I648" s="12">
        <v>2.35</v>
      </c>
      <c r="J648" s="398" t="s">
        <v>25</v>
      </c>
      <c r="K648" s="398" t="s">
        <v>25</v>
      </c>
      <c r="L648" s="399">
        <v>44298</v>
      </c>
      <c r="M648" s="398" t="s">
        <v>19</v>
      </c>
      <c r="N648" s="10">
        <v>7543</v>
      </c>
    </row>
    <row r="649" spans="1:14">
      <c r="A649" s="9">
        <v>44295</v>
      </c>
      <c r="B649" s="1">
        <v>13571</v>
      </c>
      <c r="C649" s="929" t="s">
        <v>988</v>
      </c>
      <c r="D649" s="1" t="s">
        <v>22</v>
      </c>
      <c r="E649" s="1" t="s">
        <v>989</v>
      </c>
      <c r="F649" s="2">
        <v>44300</v>
      </c>
      <c r="G649" s="11" t="s">
        <v>990</v>
      </c>
      <c r="H649" s="10">
        <v>24</v>
      </c>
      <c r="I649" s="12">
        <v>2.35</v>
      </c>
      <c r="J649" s="398" t="s">
        <v>25</v>
      </c>
      <c r="K649" s="398" t="s">
        <v>25</v>
      </c>
      <c r="L649" s="399">
        <v>44298</v>
      </c>
      <c r="M649" s="398" t="s">
        <v>19</v>
      </c>
      <c r="N649" s="10">
        <v>7543</v>
      </c>
    </row>
    <row r="650" spans="1:14">
      <c r="A650" s="9">
        <v>44295</v>
      </c>
      <c r="B650" s="1">
        <v>13572</v>
      </c>
      <c r="C650" s="929" t="s">
        <v>445</v>
      </c>
      <c r="D650" s="1" t="s">
        <v>22</v>
      </c>
      <c r="E650" s="1" t="s">
        <v>991</v>
      </c>
      <c r="F650" s="2">
        <v>44300</v>
      </c>
      <c r="G650" s="11" t="s">
        <v>447</v>
      </c>
      <c r="H650" s="10">
        <v>6</v>
      </c>
      <c r="I650" s="12">
        <v>2.35</v>
      </c>
      <c r="J650" s="398" t="s">
        <v>25</v>
      </c>
      <c r="K650" s="398" t="s">
        <v>25</v>
      </c>
      <c r="L650" s="399">
        <v>44298</v>
      </c>
      <c r="M650" s="398" t="s">
        <v>19</v>
      </c>
      <c r="N650" s="10">
        <v>7543</v>
      </c>
    </row>
    <row r="651" spans="1:14">
      <c r="A651" s="9">
        <v>44295</v>
      </c>
      <c r="B651" s="1">
        <v>13573</v>
      </c>
      <c r="C651" s="929" t="s">
        <v>451</v>
      </c>
      <c r="D651" s="1" t="s">
        <v>22</v>
      </c>
      <c r="E651" s="1" t="s">
        <v>992</v>
      </c>
      <c r="F651" s="2">
        <v>44300</v>
      </c>
      <c r="G651" s="11" t="s">
        <v>453</v>
      </c>
      <c r="H651" s="10">
        <v>10</v>
      </c>
      <c r="I651" s="12">
        <v>2.35</v>
      </c>
      <c r="J651" s="398" t="s">
        <v>25</v>
      </c>
      <c r="K651" s="398" t="s">
        <v>25</v>
      </c>
      <c r="L651" s="399">
        <v>44298</v>
      </c>
      <c r="M651" s="398" t="s">
        <v>19</v>
      </c>
      <c r="N651" s="10">
        <v>7543</v>
      </c>
    </row>
    <row r="652" spans="1:14">
      <c r="A652" s="9">
        <v>44295</v>
      </c>
      <c r="B652" s="1">
        <v>13574</v>
      </c>
      <c r="C652" s="929" t="s">
        <v>899</v>
      </c>
      <c r="D652" s="1" t="s">
        <v>22</v>
      </c>
      <c r="E652" s="1" t="s">
        <v>993</v>
      </c>
      <c r="F652" s="2">
        <v>44300</v>
      </c>
      <c r="G652" s="11" t="s">
        <v>994</v>
      </c>
      <c r="H652" s="10">
        <v>131</v>
      </c>
      <c r="I652" s="12">
        <v>2.35</v>
      </c>
      <c r="J652" s="398" t="s">
        <v>25</v>
      </c>
      <c r="K652" s="398" t="s">
        <v>25</v>
      </c>
      <c r="L652" s="399">
        <v>44298</v>
      </c>
      <c r="M652" s="398" t="s">
        <v>19</v>
      </c>
      <c r="N652" s="10">
        <v>7543</v>
      </c>
    </row>
    <row r="653" spans="1:14">
      <c r="A653" s="9">
        <v>44295</v>
      </c>
      <c r="B653" s="1">
        <v>13575</v>
      </c>
      <c r="C653" s="929" t="s">
        <v>995</v>
      </c>
      <c r="D653" s="1" t="s">
        <v>22</v>
      </c>
      <c r="E653" s="1" t="s">
        <v>996</v>
      </c>
      <c r="F653" s="2">
        <v>44300</v>
      </c>
      <c r="G653" s="11" t="s">
        <v>997</v>
      </c>
      <c r="H653" s="10">
        <v>7</v>
      </c>
      <c r="I653" s="12">
        <v>2.35</v>
      </c>
      <c r="J653" s="398" t="s">
        <v>25</v>
      </c>
      <c r="K653" s="398" t="s">
        <v>25</v>
      </c>
      <c r="L653" s="399">
        <v>44298</v>
      </c>
      <c r="M653" s="398" t="s">
        <v>19</v>
      </c>
      <c r="N653" s="10">
        <v>7543</v>
      </c>
    </row>
    <row r="654" spans="1:14">
      <c r="A654" s="9">
        <v>44295</v>
      </c>
      <c r="B654" s="1">
        <v>13576</v>
      </c>
      <c r="C654" s="929" t="s">
        <v>985</v>
      </c>
      <c r="D654" s="1" t="s">
        <v>22</v>
      </c>
      <c r="E654" s="1" t="s">
        <v>998</v>
      </c>
      <c r="F654" s="2">
        <v>44300</v>
      </c>
      <c r="G654" s="11" t="s">
        <v>987</v>
      </c>
      <c r="H654" s="10">
        <v>66</v>
      </c>
      <c r="I654" s="12">
        <v>2.35</v>
      </c>
      <c r="J654" s="398" t="s">
        <v>25</v>
      </c>
      <c r="K654" s="398" t="s">
        <v>25</v>
      </c>
      <c r="L654" s="399">
        <v>44299</v>
      </c>
      <c r="M654" s="398" t="s">
        <v>19</v>
      </c>
      <c r="N654" s="10">
        <v>7543</v>
      </c>
    </row>
    <row r="655" spans="1:14">
      <c r="A655" s="9">
        <v>44295</v>
      </c>
      <c r="B655" s="1">
        <v>13577</v>
      </c>
      <c r="C655" s="929" t="s">
        <v>999</v>
      </c>
      <c r="D655" s="1" t="s">
        <v>22</v>
      </c>
      <c r="E655" s="1" t="s">
        <v>1000</v>
      </c>
      <c r="F655" s="2">
        <v>44300</v>
      </c>
      <c r="G655" s="11" t="s">
        <v>1001</v>
      </c>
      <c r="H655" s="10">
        <v>92</v>
      </c>
      <c r="I655" s="12">
        <v>2.35</v>
      </c>
      <c r="J655" s="398" t="s">
        <v>25</v>
      </c>
      <c r="K655" s="398" t="s">
        <v>25</v>
      </c>
      <c r="L655" s="399">
        <v>44299</v>
      </c>
      <c r="M655" s="398" t="s">
        <v>19</v>
      </c>
      <c r="N655" s="10">
        <v>7543</v>
      </c>
    </row>
    <row r="656" spans="1:14">
      <c r="A656" s="9">
        <v>44299</v>
      </c>
      <c r="B656" s="1">
        <v>13578</v>
      </c>
      <c r="C656" s="929" t="s">
        <v>1002</v>
      </c>
      <c r="D656" s="1" t="s">
        <v>22</v>
      </c>
      <c r="E656" s="1" t="s">
        <v>1</v>
      </c>
      <c r="F656" s="2">
        <v>44300</v>
      </c>
      <c r="G656" s="11" t="s">
        <v>982</v>
      </c>
      <c r="H656" s="10">
        <v>2</v>
      </c>
      <c r="I656" s="12">
        <v>3</v>
      </c>
      <c r="J656" s="398" t="s">
        <v>25</v>
      </c>
      <c r="K656" s="398" t="s">
        <v>25</v>
      </c>
      <c r="L656" s="399">
        <v>44299</v>
      </c>
      <c r="M656" s="398" t="s">
        <v>19</v>
      </c>
      <c r="N656" s="10">
        <v>7543</v>
      </c>
    </row>
    <row r="657" spans="1:14">
      <c r="A657" s="9">
        <v>44299</v>
      </c>
      <c r="B657" s="1">
        <v>13579</v>
      </c>
      <c r="C657" s="929" t="s">
        <v>852</v>
      </c>
      <c r="D657" s="1" t="s">
        <v>22</v>
      </c>
      <c r="E657" s="1" t="s">
        <v>1003</v>
      </c>
      <c r="F657" s="2">
        <v>44300</v>
      </c>
      <c r="G657" s="11" t="s">
        <v>854</v>
      </c>
      <c r="H657" s="10">
        <v>8</v>
      </c>
      <c r="I657" s="12">
        <v>2.35</v>
      </c>
      <c r="J657" s="398" t="s">
        <v>25</v>
      </c>
      <c r="K657" s="398" t="s">
        <v>25</v>
      </c>
      <c r="L657" s="399">
        <v>44299</v>
      </c>
      <c r="M657" s="398" t="s">
        <v>19</v>
      </c>
      <c r="N657" s="10">
        <v>7543</v>
      </c>
    </row>
    <row r="658" spans="1:14">
      <c r="A658" s="9">
        <v>44299</v>
      </c>
      <c r="B658" s="1">
        <v>13580</v>
      </c>
      <c r="C658" s="929" t="s">
        <v>324</v>
      </c>
      <c r="D658" s="1" t="s">
        <v>22</v>
      </c>
      <c r="E658" s="1" t="s">
        <v>1004</v>
      </c>
      <c r="F658" s="2">
        <v>44300</v>
      </c>
      <c r="G658" s="11" t="s">
        <v>326</v>
      </c>
      <c r="H658" s="10">
        <v>8</v>
      </c>
      <c r="I658" s="12">
        <v>2.35</v>
      </c>
      <c r="J658" s="398" t="s">
        <v>25</v>
      </c>
      <c r="K658" s="398" t="s">
        <v>25</v>
      </c>
      <c r="L658" s="399">
        <v>44299</v>
      </c>
      <c r="M658" s="398" t="s">
        <v>19</v>
      </c>
      <c r="N658" s="10">
        <v>7543</v>
      </c>
    </row>
    <row r="659" spans="1:14">
      <c r="A659" s="9">
        <v>44299</v>
      </c>
      <c r="B659" s="1">
        <v>13581</v>
      </c>
      <c r="C659" s="929" t="s">
        <v>1005</v>
      </c>
      <c r="D659" s="1" t="s">
        <v>22</v>
      </c>
      <c r="E659" s="1" t="s">
        <v>1</v>
      </c>
      <c r="F659" s="2">
        <v>44300</v>
      </c>
      <c r="G659" s="11" t="s">
        <v>1006</v>
      </c>
      <c r="H659" s="10">
        <v>1</v>
      </c>
      <c r="I659" s="12">
        <v>3</v>
      </c>
      <c r="J659" s="398" t="s">
        <v>25</v>
      </c>
      <c r="K659" s="398" t="s">
        <v>25</v>
      </c>
      <c r="L659" s="399">
        <v>44299</v>
      </c>
      <c r="M659" s="398" t="s">
        <v>19</v>
      </c>
      <c r="N659" s="10">
        <v>7543</v>
      </c>
    </row>
    <row r="660" spans="1:14">
      <c r="A660" s="9">
        <v>44299</v>
      </c>
      <c r="B660" s="1">
        <v>13582</v>
      </c>
      <c r="C660" s="929" t="s">
        <v>971</v>
      </c>
      <c r="D660" s="1" t="s">
        <v>22</v>
      </c>
      <c r="E660" s="1" t="s">
        <v>1007</v>
      </c>
      <c r="F660" s="2">
        <v>44300</v>
      </c>
      <c r="G660" s="11" t="s">
        <v>972</v>
      </c>
      <c r="H660" s="10">
        <v>12</v>
      </c>
      <c r="I660" s="12">
        <v>2.35</v>
      </c>
      <c r="J660" s="398" t="s">
        <v>25</v>
      </c>
      <c r="K660" s="398" t="s">
        <v>25</v>
      </c>
      <c r="L660" s="399">
        <v>44299</v>
      </c>
      <c r="M660" s="398" t="s">
        <v>19</v>
      </c>
      <c r="N660" s="10">
        <v>7543</v>
      </c>
    </row>
    <row r="661" spans="1:14">
      <c r="A661" s="9">
        <v>44299</v>
      </c>
      <c r="B661" s="1">
        <v>13583</v>
      </c>
      <c r="C661" s="929" t="s">
        <v>37</v>
      </c>
      <c r="D661" s="1" t="s">
        <v>22</v>
      </c>
      <c r="E661" s="1" t="s">
        <v>1007</v>
      </c>
      <c r="F661" s="2">
        <v>44300</v>
      </c>
      <c r="G661" s="11" t="s">
        <v>38</v>
      </c>
      <c r="H661" s="10">
        <v>12</v>
      </c>
      <c r="I661" s="12">
        <v>2.35</v>
      </c>
      <c r="J661" s="398" t="s">
        <v>25</v>
      </c>
      <c r="K661" s="398" t="s">
        <v>25</v>
      </c>
      <c r="L661" s="399">
        <v>44299</v>
      </c>
      <c r="M661" s="398" t="s">
        <v>19</v>
      </c>
      <c r="N661" s="10">
        <v>7543</v>
      </c>
    </row>
    <row r="662" spans="1:14">
      <c r="A662" s="9">
        <v>44299</v>
      </c>
      <c r="B662" s="1">
        <v>13584</v>
      </c>
      <c r="C662" s="929" t="s">
        <v>971</v>
      </c>
      <c r="D662" s="1" t="s">
        <v>22</v>
      </c>
      <c r="E662" s="1" t="s">
        <v>1007</v>
      </c>
      <c r="F662" s="2">
        <v>44300</v>
      </c>
      <c r="G662" s="11" t="s">
        <v>972</v>
      </c>
      <c r="H662" s="10">
        <v>10</v>
      </c>
      <c r="I662" s="12">
        <v>2.35</v>
      </c>
      <c r="J662" s="398" t="s">
        <v>25</v>
      </c>
      <c r="K662" s="398" t="s">
        <v>25</v>
      </c>
      <c r="L662" s="399">
        <v>44299</v>
      </c>
      <c r="M662" s="398" t="s">
        <v>19</v>
      </c>
      <c r="N662" s="10">
        <v>7543</v>
      </c>
    </row>
    <row r="663" spans="1:14">
      <c r="A663" s="9">
        <v>44299</v>
      </c>
      <c r="B663" s="1">
        <v>13585</v>
      </c>
      <c r="C663" s="929" t="s">
        <v>480</v>
      </c>
      <c r="D663" s="1" t="s">
        <v>22</v>
      </c>
      <c r="E663" s="1" t="s">
        <v>1008</v>
      </c>
      <c r="F663" s="2">
        <v>44300</v>
      </c>
      <c r="G663" s="11" t="s">
        <v>1009</v>
      </c>
      <c r="H663" s="10">
        <v>10</v>
      </c>
      <c r="I663" s="12">
        <v>2.35</v>
      </c>
      <c r="J663" s="398" t="s">
        <v>25</v>
      </c>
      <c r="K663" s="398" t="s">
        <v>25</v>
      </c>
      <c r="L663" s="399">
        <v>44299</v>
      </c>
      <c r="M663" s="398" t="s">
        <v>19</v>
      </c>
      <c r="N663" s="10">
        <v>7543</v>
      </c>
    </row>
    <row r="664" spans="1:14">
      <c r="A664" s="9">
        <v>44299</v>
      </c>
      <c r="B664" s="1">
        <v>13586</v>
      </c>
      <c r="C664" s="929" t="s">
        <v>1010</v>
      </c>
      <c r="D664" s="1" t="s">
        <v>22</v>
      </c>
      <c r="E664" s="1" t="s">
        <v>1011</v>
      </c>
      <c r="F664" s="2">
        <v>44300</v>
      </c>
      <c r="G664" s="11" t="s">
        <v>1012</v>
      </c>
      <c r="H664" s="10">
        <v>8</v>
      </c>
      <c r="I664" s="12">
        <v>2.35</v>
      </c>
      <c r="J664" s="398" t="s">
        <v>25</v>
      </c>
      <c r="K664" s="398" t="s">
        <v>25</v>
      </c>
      <c r="L664" s="399">
        <v>44299</v>
      </c>
      <c r="M664" s="398" t="s">
        <v>19</v>
      </c>
      <c r="N664" s="10">
        <v>7543</v>
      </c>
    </row>
    <row r="665" spans="1:14">
      <c r="A665" s="9">
        <v>44299</v>
      </c>
      <c r="B665" s="1">
        <v>13587</v>
      </c>
      <c r="C665" s="929" t="s">
        <v>1013</v>
      </c>
      <c r="D665" s="1" t="s">
        <v>22</v>
      </c>
      <c r="E665" s="1" t="s">
        <v>1011</v>
      </c>
      <c r="F665" s="2">
        <v>44300</v>
      </c>
      <c r="G665" s="11" t="s">
        <v>1014</v>
      </c>
      <c r="H665" s="10">
        <v>4</v>
      </c>
      <c r="I665" s="12">
        <v>2.35</v>
      </c>
      <c r="J665" s="398" t="s">
        <v>25</v>
      </c>
      <c r="K665" s="398" t="s">
        <v>25</v>
      </c>
      <c r="L665" s="399">
        <v>44299</v>
      </c>
      <c r="M665" s="398" t="s">
        <v>19</v>
      </c>
      <c r="N665" s="10">
        <v>7543</v>
      </c>
    </row>
    <row r="666" spans="1:14">
      <c r="A666" s="9">
        <v>44299</v>
      </c>
      <c r="B666" s="1">
        <v>13588</v>
      </c>
      <c r="C666" s="929" t="s">
        <v>88</v>
      </c>
      <c r="D666" s="1" t="s">
        <v>22</v>
      </c>
      <c r="E666" s="1" t="s">
        <v>1015</v>
      </c>
      <c r="F666" s="2">
        <v>44300</v>
      </c>
      <c r="G666" s="11" t="s">
        <v>90</v>
      </c>
      <c r="H666" s="10">
        <v>4</v>
      </c>
      <c r="I666" s="12">
        <v>2.35</v>
      </c>
      <c r="J666" s="398" t="s">
        <v>25</v>
      </c>
      <c r="K666" s="398" t="s">
        <v>25</v>
      </c>
      <c r="L666" s="399">
        <v>44299</v>
      </c>
      <c r="M666" s="398" t="s">
        <v>19</v>
      </c>
      <c r="N666" s="10">
        <v>7543</v>
      </c>
    </row>
    <row r="667" spans="1:14">
      <c r="A667" s="9">
        <v>44299</v>
      </c>
      <c r="B667" s="1">
        <v>13589</v>
      </c>
      <c r="C667" s="929" t="s">
        <v>1016</v>
      </c>
      <c r="D667" s="1" t="s">
        <v>22</v>
      </c>
      <c r="E667" s="1" t="s">
        <v>1017</v>
      </c>
      <c r="F667" s="2">
        <v>44300</v>
      </c>
      <c r="G667" s="11" t="s">
        <v>1018</v>
      </c>
      <c r="H667" s="10">
        <v>3</v>
      </c>
      <c r="I667" s="12">
        <v>2.35</v>
      </c>
      <c r="J667" s="398" t="s">
        <v>25</v>
      </c>
      <c r="K667" s="398" t="s">
        <v>25</v>
      </c>
      <c r="L667" s="399">
        <v>44299</v>
      </c>
      <c r="M667" s="398" t="s">
        <v>19</v>
      </c>
      <c r="N667" s="10">
        <v>7543</v>
      </c>
    </row>
    <row r="668" spans="1:14">
      <c r="A668" s="9">
        <v>44299</v>
      </c>
      <c r="B668" s="1">
        <v>13590</v>
      </c>
      <c r="C668" s="929" t="s">
        <v>53</v>
      </c>
      <c r="D668" s="1" t="s">
        <v>22</v>
      </c>
      <c r="E668" s="1" t="s">
        <v>1019</v>
      </c>
      <c r="F668" s="2">
        <v>44300</v>
      </c>
      <c r="G668" s="11" t="s">
        <v>55</v>
      </c>
      <c r="H668" s="10">
        <v>1</v>
      </c>
      <c r="I668" s="12">
        <v>2.35</v>
      </c>
      <c r="J668" s="398" t="s">
        <v>25</v>
      </c>
      <c r="K668" s="398" t="s">
        <v>25</v>
      </c>
      <c r="L668" s="399">
        <v>44299</v>
      </c>
      <c r="M668" s="398" t="s">
        <v>19</v>
      </c>
      <c r="N668" s="10">
        <v>7543</v>
      </c>
    </row>
    <row r="669" spans="1:14">
      <c r="A669" s="9">
        <v>44299</v>
      </c>
      <c r="B669" s="1">
        <v>13591</v>
      </c>
      <c r="C669" s="929" t="s">
        <v>201</v>
      </c>
      <c r="D669" s="1" t="s">
        <v>22</v>
      </c>
      <c r="E669" s="1" t="s">
        <v>1020</v>
      </c>
      <c r="F669" s="2">
        <v>44300</v>
      </c>
      <c r="G669" s="11" t="s">
        <v>203</v>
      </c>
      <c r="H669" s="10">
        <v>2</v>
      </c>
      <c r="I669" s="12">
        <v>2.35</v>
      </c>
      <c r="J669" s="398" t="s">
        <v>25</v>
      </c>
      <c r="K669" s="398" t="s">
        <v>25</v>
      </c>
      <c r="L669" s="399">
        <v>44299</v>
      </c>
      <c r="M669" s="398" t="s">
        <v>19</v>
      </c>
      <c r="N669" s="10">
        <v>7543</v>
      </c>
    </row>
    <row r="670" spans="1:14">
      <c r="A670" s="9">
        <v>44299</v>
      </c>
      <c r="B670" s="1">
        <v>13592</v>
      </c>
      <c r="C670" s="929" t="s">
        <v>536</v>
      </c>
      <c r="D670" s="1" t="s">
        <v>22</v>
      </c>
      <c r="E670" s="1" t="s">
        <v>1021</v>
      </c>
      <c r="F670" s="2">
        <v>44300</v>
      </c>
      <c r="G670" s="11" t="s">
        <v>538</v>
      </c>
      <c r="H670" s="10">
        <v>3</v>
      </c>
      <c r="I670" s="12">
        <v>2.35</v>
      </c>
      <c r="J670" s="398" t="s">
        <v>25</v>
      </c>
      <c r="K670" s="398" t="s">
        <v>25</v>
      </c>
      <c r="L670" s="399">
        <v>44299</v>
      </c>
      <c r="M670" s="398" t="s">
        <v>19</v>
      </c>
      <c r="N670" s="10">
        <v>7543</v>
      </c>
    </row>
    <row r="671" spans="1:14">
      <c r="A671" s="9">
        <v>44299</v>
      </c>
      <c r="B671" s="1">
        <v>13593</v>
      </c>
      <c r="C671" s="929" t="s">
        <v>37</v>
      </c>
      <c r="D671" s="1" t="s">
        <v>22</v>
      </c>
      <c r="E671" s="1" t="s">
        <v>1022</v>
      </c>
      <c r="F671" s="2">
        <v>44300</v>
      </c>
      <c r="G671" s="11" t="s">
        <v>38</v>
      </c>
      <c r="H671" s="10">
        <v>1</v>
      </c>
      <c r="I671" s="12">
        <v>2.35</v>
      </c>
      <c r="J671" s="398" t="s">
        <v>25</v>
      </c>
      <c r="K671" s="398" t="s">
        <v>25</v>
      </c>
      <c r="L671" s="399">
        <v>44299</v>
      </c>
      <c r="M671" s="398" t="s">
        <v>19</v>
      </c>
      <c r="N671" s="10">
        <v>7543</v>
      </c>
    </row>
    <row r="672" spans="1:14">
      <c r="A672" s="9">
        <v>44299</v>
      </c>
      <c r="B672" s="1">
        <v>13594</v>
      </c>
      <c r="C672" s="929" t="s">
        <v>193</v>
      </c>
      <c r="D672" s="1" t="s">
        <v>22</v>
      </c>
      <c r="E672" s="1" t="s">
        <v>1022</v>
      </c>
      <c r="F672" s="2">
        <v>44300</v>
      </c>
      <c r="G672" s="11" t="s">
        <v>194</v>
      </c>
      <c r="H672" s="10">
        <v>1</v>
      </c>
      <c r="I672" s="12">
        <v>2.35</v>
      </c>
      <c r="J672" s="398" t="s">
        <v>25</v>
      </c>
      <c r="K672" s="398" t="s">
        <v>25</v>
      </c>
      <c r="L672" s="399">
        <v>44299</v>
      </c>
      <c r="M672" s="398" t="s">
        <v>19</v>
      </c>
      <c r="N672" s="10">
        <v>7543</v>
      </c>
    </row>
    <row r="673" spans="1:14">
      <c r="A673" s="9">
        <v>44299</v>
      </c>
      <c r="B673" s="1">
        <v>13595</v>
      </c>
      <c r="C673" s="929" t="s">
        <v>147</v>
      </c>
      <c r="D673" s="1" t="s">
        <v>22</v>
      </c>
      <c r="E673" s="1" t="s">
        <v>1023</v>
      </c>
      <c r="F673" s="2">
        <v>44300</v>
      </c>
      <c r="G673" s="11" t="s">
        <v>149</v>
      </c>
      <c r="H673" s="10">
        <v>19</v>
      </c>
      <c r="I673" s="12">
        <v>2.35</v>
      </c>
      <c r="J673" s="398" t="s">
        <v>25</v>
      </c>
      <c r="K673" s="398" t="s">
        <v>25</v>
      </c>
      <c r="L673" s="399">
        <v>44299</v>
      </c>
      <c r="M673" s="398" t="s">
        <v>19</v>
      </c>
      <c r="N673" s="10">
        <v>7543</v>
      </c>
    </row>
    <row r="674" spans="1:14">
      <c r="A674" s="9">
        <v>44299</v>
      </c>
      <c r="B674" s="1">
        <v>13596</v>
      </c>
      <c r="C674" s="929" t="s">
        <v>559</v>
      </c>
      <c r="D674" s="1" t="s">
        <v>22</v>
      </c>
      <c r="E674" s="1" t="s">
        <v>1024</v>
      </c>
      <c r="F674" s="2">
        <v>44300</v>
      </c>
      <c r="G674" s="11" t="s">
        <v>561</v>
      </c>
      <c r="H674" s="10">
        <v>12</v>
      </c>
      <c r="I674" s="12">
        <v>2.35</v>
      </c>
      <c r="J674" s="398" t="s">
        <v>25</v>
      </c>
      <c r="K674" s="398" t="s">
        <v>25</v>
      </c>
      <c r="L674" s="399">
        <v>44299</v>
      </c>
      <c r="M674" s="398" t="s">
        <v>19</v>
      </c>
      <c r="N674" s="10">
        <v>7543</v>
      </c>
    </row>
    <row r="675" spans="1:14">
      <c r="A675" s="9">
        <v>44299</v>
      </c>
      <c r="B675" s="1">
        <v>13597</v>
      </c>
      <c r="C675" s="929" t="s">
        <v>182</v>
      </c>
      <c r="D675" s="1" t="s">
        <v>22</v>
      </c>
      <c r="E675" s="1" t="s">
        <v>1025</v>
      </c>
      <c r="F675" s="2">
        <v>44300</v>
      </c>
      <c r="G675" s="11" t="s">
        <v>184</v>
      </c>
      <c r="H675" s="10">
        <v>8</v>
      </c>
      <c r="I675" s="12">
        <v>2.35</v>
      </c>
      <c r="J675" s="398" t="s">
        <v>25</v>
      </c>
      <c r="K675" s="398" t="s">
        <v>25</v>
      </c>
      <c r="L675" s="399">
        <v>44300</v>
      </c>
      <c r="M675" s="398" t="s">
        <v>19</v>
      </c>
      <c r="N675" s="10">
        <v>7543</v>
      </c>
    </row>
    <row r="676" spans="1:14">
      <c r="A676" s="9">
        <v>44299</v>
      </c>
      <c r="B676" s="1">
        <v>13598</v>
      </c>
      <c r="C676" s="929" t="s">
        <v>1026</v>
      </c>
      <c r="D676" s="1" t="s">
        <v>22</v>
      </c>
      <c r="E676" s="1" t="s">
        <v>1027</v>
      </c>
      <c r="F676" s="2">
        <v>44300</v>
      </c>
      <c r="G676" s="11" t="s">
        <v>364</v>
      </c>
      <c r="H676" s="10">
        <v>45</v>
      </c>
      <c r="I676" s="12">
        <v>2.35</v>
      </c>
      <c r="J676" s="398" t="s">
        <v>25</v>
      </c>
      <c r="K676" s="398" t="s">
        <v>25</v>
      </c>
      <c r="L676" s="399">
        <v>44300</v>
      </c>
      <c r="M676" s="398" t="s">
        <v>19</v>
      </c>
      <c r="N676" s="10">
        <v>7543</v>
      </c>
    </row>
    <row r="677" spans="1:14">
      <c r="A677" s="9">
        <v>44299</v>
      </c>
      <c r="B677" s="1">
        <v>13599</v>
      </c>
      <c r="C677" s="929" t="s">
        <v>362</v>
      </c>
      <c r="D677" s="1" t="s">
        <v>22</v>
      </c>
      <c r="E677" s="1" t="s">
        <v>1027</v>
      </c>
      <c r="F677" s="2">
        <v>44300</v>
      </c>
      <c r="G677" s="11" t="s">
        <v>1028</v>
      </c>
      <c r="H677" s="10">
        <v>19</v>
      </c>
      <c r="I677" s="12">
        <v>2.35</v>
      </c>
      <c r="J677" s="398" t="s">
        <v>25</v>
      </c>
      <c r="K677" s="398" t="s">
        <v>25</v>
      </c>
      <c r="L677" s="399">
        <v>44300</v>
      </c>
      <c r="M677" s="398" t="s">
        <v>19</v>
      </c>
      <c r="N677" s="10">
        <v>7543</v>
      </c>
    </row>
    <row r="678" spans="1:14">
      <c r="A678" s="9">
        <v>44299</v>
      </c>
      <c r="B678" s="1">
        <v>13600</v>
      </c>
      <c r="C678" s="929" t="s">
        <v>53</v>
      </c>
      <c r="D678" s="1" t="s">
        <v>22</v>
      </c>
      <c r="E678" s="1" t="s">
        <v>1029</v>
      </c>
      <c r="F678" s="2">
        <v>44300</v>
      </c>
      <c r="G678" s="11" t="s">
        <v>55</v>
      </c>
      <c r="H678" s="10">
        <v>12</v>
      </c>
      <c r="I678" s="12">
        <v>2.35</v>
      </c>
      <c r="J678" s="398" t="s">
        <v>25</v>
      </c>
      <c r="K678" s="398" t="s">
        <v>25</v>
      </c>
      <c r="L678" s="399">
        <v>44300</v>
      </c>
      <c r="M678" s="398" t="s">
        <v>19</v>
      </c>
      <c r="N678" s="10">
        <v>7543</v>
      </c>
    </row>
    <row r="679" spans="1:14">
      <c r="A679" s="9">
        <v>44299</v>
      </c>
      <c r="B679" s="1">
        <v>13601</v>
      </c>
      <c r="C679" s="929" t="s">
        <v>688</v>
      </c>
      <c r="D679" s="1" t="s">
        <v>22</v>
      </c>
      <c r="E679" s="1" t="s">
        <v>1030</v>
      </c>
      <c r="F679" s="2">
        <v>44300</v>
      </c>
      <c r="G679" s="11" t="s">
        <v>690</v>
      </c>
      <c r="H679" s="10">
        <v>7</v>
      </c>
      <c r="I679" s="12">
        <v>2.35</v>
      </c>
      <c r="J679" s="398" t="s">
        <v>25</v>
      </c>
      <c r="K679" s="398" t="s">
        <v>25</v>
      </c>
      <c r="L679" s="399">
        <v>44300</v>
      </c>
      <c r="M679" s="398" t="s">
        <v>19</v>
      </c>
      <c r="N679" s="10">
        <v>7543</v>
      </c>
    </row>
    <row r="680" spans="1:14">
      <c r="A680" s="9">
        <v>44299</v>
      </c>
      <c r="B680" s="1">
        <v>13602</v>
      </c>
      <c r="C680" s="929" t="s">
        <v>451</v>
      </c>
      <c r="D680" s="1" t="s">
        <v>22</v>
      </c>
      <c r="E680" s="1" t="s">
        <v>1031</v>
      </c>
      <c r="F680" s="2">
        <v>44300</v>
      </c>
      <c r="G680" s="11" t="s">
        <v>453</v>
      </c>
      <c r="H680" s="10">
        <v>9</v>
      </c>
      <c r="I680" s="12">
        <v>2.35</v>
      </c>
      <c r="J680" s="398" t="s">
        <v>25</v>
      </c>
      <c r="K680" s="398" t="s">
        <v>25</v>
      </c>
      <c r="L680" s="399">
        <v>44300</v>
      </c>
      <c r="M680" s="398" t="s">
        <v>19</v>
      </c>
      <c r="N680" s="10">
        <v>7543</v>
      </c>
    </row>
    <row r="681" spans="1:14">
      <c r="A681" s="9">
        <v>44299</v>
      </c>
      <c r="B681" s="1">
        <v>13603</v>
      </c>
      <c r="C681" s="929" t="s">
        <v>37</v>
      </c>
      <c r="D681" s="1" t="s">
        <v>22</v>
      </c>
      <c r="E681" s="1" t="s">
        <v>1031</v>
      </c>
      <c r="F681" s="2">
        <v>44300</v>
      </c>
      <c r="G681" s="11" t="s">
        <v>38</v>
      </c>
      <c r="H681" s="10">
        <v>6</v>
      </c>
      <c r="I681" s="12">
        <v>2.35</v>
      </c>
      <c r="J681" s="398" t="s">
        <v>25</v>
      </c>
      <c r="K681" s="398" t="s">
        <v>25</v>
      </c>
      <c r="L681" s="399">
        <v>44300</v>
      </c>
      <c r="M681" s="398" t="s">
        <v>19</v>
      </c>
      <c r="N681" s="10">
        <v>7543</v>
      </c>
    </row>
    <row r="682" spans="1:14">
      <c r="A682" s="9">
        <v>44299</v>
      </c>
      <c r="B682" s="1">
        <v>13604</v>
      </c>
      <c r="C682" s="929" t="s">
        <v>510</v>
      </c>
      <c r="D682" s="1" t="s">
        <v>22</v>
      </c>
      <c r="E682" s="1" t="s">
        <v>1032</v>
      </c>
      <c r="F682" s="2">
        <v>44300</v>
      </c>
      <c r="G682" s="11" t="s">
        <v>512</v>
      </c>
      <c r="H682" s="10">
        <v>11</v>
      </c>
      <c r="I682" s="12">
        <v>2.35</v>
      </c>
      <c r="J682" s="398" t="s">
        <v>25</v>
      </c>
      <c r="K682" s="398" t="s">
        <v>25</v>
      </c>
      <c r="L682" s="399">
        <v>44300</v>
      </c>
      <c r="M682" s="398" t="s">
        <v>19</v>
      </c>
      <c r="N682" s="10">
        <v>7543</v>
      </c>
    </row>
    <row r="683" spans="1:14">
      <c r="A683" s="9">
        <v>44299</v>
      </c>
      <c r="B683" s="1">
        <v>13605</v>
      </c>
      <c r="C683" s="929" t="s">
        <v>536</v>
      </c>
      <c r="D683" s="1" t="s">
        <v>22</v>
      </c>
      <c r="E683" s="1" t="s">
        <v>1033</v>
      </c>
      <c r="F683" s="2">
        <v>44300</v>
      </c>
      <c r="G683" s="11" t="s">
        <v>538</v>
      </c>
      <c r="H683" s="10">
        <v>2</v>
      </c>
      <c r="I683" s="12">
        <v>2.35</v>
      </c>
      <c r="J683" s="398" t="s">
        <v>25</v>
      </c>
      <c r="K683" s="398" t="s">
        <v>25</v>
      </c>
      <c r="L683" s="399">
        <v>44300</v>
      </c>
      <c r="M683" s="398" t="s">
        <v>19</v>
      </c>
      <c r="N683" s="10">
        <v>7543</v>
      </c>
    </row>
    <row r="684" spans="1:14">
      <c r="A684" s="9">
        <v>44299</v>
      </c>
      <c r="B684" s="1">
        <v>13606</v>
      </c>
      <c r="C684" s="929" t="s">
        <v>226</v>
      </c>
      <c r="D684" s="1" t="s">
        <v>22</v>
      </c>
      <c r="E684" s="1" t="s">
        <v>1034</v>
      </c>
      <c r="F684" s="2">
        <v>44300</v>
      </c>
      <c r="G684" s="11" t="s">
        <v>228</v>
      </c>
      <c r="H684" s="10">
        <v>1</v>
      </c>
      <c r="I684" s="12">
        <v>2.35</v>
      </c>
      <c r="J684" s="398" t="s">
        <v>25</v>
      </c>
      <c r="K684" s="398" t="s">
        <v>25</v>
      </c>
      <c r="L684" s="399">
        <v>44300</v>
      </c>
      <c r="M684" s="398" t="s">
        <v>19</v>
      </c>
      <c r="N684" s="10">
        <v>7543</v>
      </c>
    </row>
    <row r="685" spans="1:14">
      <c r="A685" s="9">
        <v>44300</v>
      </c>
      <c r="B685" s="1">
        <v>13607</v>
      </c>
      <c r="C685" s="929" t="s">
        <v>533</v>
      </c>
      <c r="D685" s="1" t="s">
        <v>22</v>
      </c>
      <c r="E685" s="1" t="s">
        <v>1035</v>
      </c>
      <c r="F685" s="2">
        <v>44300</v>
      </c>
      <c r="G685" s="11" t="s">
        <v>535</v>
      </c>
      <c r="H685" s="10">
        <v>21</v>
      </c>
      <c r="I685" s="12">
        <v>2.35</v>
      </c>
      <c r="J685" s="398" t="s">
        <v>25</v>
      </c>
      <c r="K685" s="398" t="s">
        <v>25</v>
      </c>
      <c r="L685" s="399">
        <v>44300</v>
      </c>
      <c r="M685" s="398" t="s">
        <v>19</v>
      </c>
      <c r="N685" s="10">
        <v>7543</v>
      </c>
    </row>
    <row r="686" spans="1:14">
      <c r="A686" s="9">
        <v>44300</v>
      </c>
      <c r="B686" s="1">
        <v>13608</v>
      </c>
      <c r="C686" s="929" t="s">
        <v>53</v>
      </c>
      <c r="D686" s="1" t="s">
        <v>22</v>
      </c>
      <c r="E686" s="1" t="s">
        <v>1036</v>
      </c>
      <c r="F686" s="2">
        <v>44300</v>
      </c>
      <c r="G686" s="11" t="s">
        <v>55</v>
      </c>
      <c r="H686" s="10">
        <v>6</v>
      </c>
      <c r="I686" s="12">
        <v>2.35</v>
      </c>
      <c r="J686" s="398" t="s">
        <v>25</v>
      </c>
      <c r="K686" s="398" t="s">
        <v>25</v>
      </c>
      <c r="L686" s="399">
        <v>44300</v>
      </c>
      <c r="M686" s="398" t="s">
        <v>19</v>
      </c>
      <c r="N686" s="10">
        <v>7543</v>
      </c>
    </row>
    <row r="687" spans="1:14">
      <c r="A687" s="9">
        <v>44300</v>
      </c>
      <c r="B687" s="1">
        <v>13609</v>
      </c>
      <c r="C687" s="929" t="s">
        <v>710</v>
      </c>
      <c r="D687" s="1" t="s">
        <v>22</v>
      </c>
      <c r="E687" s="1" t="s">
        <v>1037</v>
      </c>
      <c r="F687" s="2">
        <v>44300</v>
      </c>
      <c r="G687" s="11" t="s">
        <v>712</v>
      </c>
      <c r="H687" s="10">
        <v>2</v>
      </c>
      <c r="I687" s="12">
        <v>2.35</v>
      </c>
      <c r="J687" s="398" t="s">
        <v>25</v>
      </c>
      <c r="K687" s="398" t="s">
        <v>25</v>
      </c>
      <c r="L687" s="399">
        <v>44300</v>
      </c>
      <c r="M687" s="398" t="s">
        <v>19</v>
      </c>
      <c r="N687" s="10">
        <v>7543</v>
      </c>
    </row>
    <row r="688" spans="1:14">
      <c r="A688" s="9">
        <v>44300</v>
      </c>
      <c r="B688" s="1">
        <v>13610</v>
      </c>
      <c r="C688" s="929" t="s">
        <v>1038</v>
      </c>
      <c r="D688" s="1" t="s">
        <v>22</v>
      </c>
      <c r="E688" s="1" t="s">
        <v>1039</v>
      </c>
      <c r="F688" s="2">
        <v>44300</v>
      </c>
      <c r="G688" s="11" t="s">
        <v>1040</v>
      </c>
      <c r="H688" s="10">
        <v>20</v>
      </c>
      <c r="I688" s="12">
        <v>2.35</v>
      </c>
      <c r="J688" s="398" t="s">
        <v>25</v>
      </c>
      <c r="K688" s="398" t="s">
        <v>25</v>
      </c>
      <c r="L688" s="399">
        <v>44300</v>
      </c>
      <c r="M688" s="398" t="s">
        <v>19</v>
      </c>
      <c r="N688" s="10">
        <v>7543</v>
      </c>
    </row>
    <row r="689" spans="1:14">
      <c r="A689" s="9">
        <v>44300</v>
      </c>
      <c r="B689" s="1">
        <v>13611</v>
      </c>
      <c r="C689" s="929" t="s">
        <v>316</v>
      </c>
      <c r="D689" s="1" t="s">
        <v>22</v>
      </c>
      <c r="E689" s="1" t="s">
        <v>1041</v>
      </c>
      <c r="F689" s="2">
        <v>44300</v>
      </c>
      <c r="G689" s="11" t="s">
        <v>318</v>
      </c>
      <c r="H689" s="10">
        <v>14</v>
      </c>
      <c r="I689" s="12">
        <v>2.35</v>
      </c>
      <c r="J689" s="398" t="s">
        <v>25</v>
      </c>
      <c r="K689" s="398" t="s">
        <v>25</v>
      </c>
      <c r="L689" s="399">
        <v>44300</v>
      </c>
      <c r="M689" s="398" t="s">
        <v>19</v>
      </c>
      <c r="N689" s="10">
        <v>7543</v>
      </c>
    </row>
    <row r="690" spans="1:14">
      <c r="A690" s="9">
        <v>44300</v>
      </c>
      <c r="B690" s="1">
        <v>13612</v>
      </c>
      <c r="C690" s="929" t="s">
        <v>1042</v>
      </c>
      <c r="D690" s="1" t="s">
        <v>22</v>
      </c>
      <c r="E690" s="1" t="s">
        <v>1043</v>
      </c>
      <c r="F690" s="2">
        <v>44300</v>
      </c>
      <c r="G690" s="11" t="s">
        <v>1044</v>
      </c>
      <c r="H690" s="10">
        <v>32</v>
      </c>
      <c r="I690" s="12">
        <v>2.35</v>
      </c>
      <c r="J690" s="398" t="s">
        <v>25</v>
      </c>
      <c r="K690" s="398" t="s">
        <v>25</v>
      </c>
      <c r="L690" s="399">
        <v>44300</v>
      </c>
      <c r="M690" s="398" t="s">
        <v>19</v>
      </c>
      <c r="N690" s="10">
        <v>7543</v>
      </c>
    </row>
    <row r="691" spans="1:14">
      <c r="A691" s="9">
        <v>44300</v>
      </c>
      <c r="B691" s="1">
        <v>13613</v>
      </c>
      <c r="C691" s="929" t="s">
        <v>1045</v>
      </c>
      <c r="D691" s="1" t="s">
        <v>22</v>
      </c>
      <c r="E691" s="1" t="s">
        <v>1046</v>
      </c>
      <c r="F691" s="2">
        <v>44300</v>
      </c>
      <c r="G691" s="11" t="s">
        <v>1047</v>
      </c>
      <c r="H691" s="10">
        <v>12</v>
      </c>
      <c r="I691" s="12">
        <v>2.35</v>
      </c>
      <c r="J691" s="398" t="s">
        <v>25</v>
      </c>
      <c r="K691" s="398" t="s">
        <v>25</v>
      </c>
      <c r="L691" s="399">
        <v>44300</v>
      </c>
      <c r="M691" s="398" t="s">
        <v>19</v>
      </c>
      <c r="N691" s="10">
        <v>7543</v>
      </c>
    </row>
    <row r="692" spans="1:14">
      <c r="A692" s="9">
        <v>44300</v>
      </c>
      <c r="B692" s="1">
        <v>13614</v>
      </c>
      <c r="C692" s="929" t="s">
        <v>1048</v>
      </c>
      <c r="D692" s="1" t="s">
        <v>22</v>
      </c>
      <c r="E692" s="1" t="s">
        <v>1049</v>
      </c>
      <c r="F692" s="2">
        <v>44302</v>
      </c>
      <c r="G692" s="11" t="s">
        <v>1050</v>
      </c>
      <c r="H692" s="10">
        <v>86</v>
      </c>
      <c r="I692" s="12">
        <v>2.35</v>
      </c>
      <c r="J692" s="398" t="s">
        <v>25</v>
      </c>
      <c r="K692" s="398" t="s">
        <v>25</v>
      </c>
      <c r="L692" s="399">
        <v>44301</v>
      </c>
      <c r="M692" s="398" t="s">
        <v>19</v>
      </c>
      <c r="N692" s="10">
        <v>7543</v>
      </c>
    </row>
    <row r="693" spans="1:14">
      <c r="A693" s="9">
        <v>44300</v>
      </c>
      <c r="B693" s="1">
        <v>13615</v>
      </c>
      <c r="C693" s="929" t="s">
        <v>1051</v>
      </c>
      <c r="D693" s="1" t="s">
        <v>22</v>
      </c>
      <c r="E693" s="1" t="s">
        <v>1052</v>
      </c>
      <c r="F693" s="2">
        <v>44302</v>
      </c>
      <c r="G693" s="11" t="s">
        <v>1053</v>
      </c>
      <c r="H693" s="10">
        <v>2</v>
      </c>
      <c r="I693" s="12">
        <v>2.35</v>
      </c>
      <c r="J693" s="398" t="s">
        <v>25</v>
      </c>
      <c r="K693" s="398" t="s">
        <v>25</v>
      </c>
      <c r="L693" s="399">
        <v>44301</v>
      </c>
      <c r="M693" s="398" t="s">
        <v>19</v>
      </c>
      <c r="N693" s="10">
        <v>7543</v>
      </c>
    </row>
    <row r="694" spans="1:14">
      <c r="A694" s="9">
        <v>44300</v>
      </c>
      <c r="B694" s="1">
        <v>13616</v>
      </c>
      <c r="C694" s="929" t="s">
        <v>940</v>
      </c>
      <c r="D694" s="1" t="s">
        <v>22</v>
      </c>
      <c r="E694" s="1" t="s">
        <v>1054</v>
      </c>
      <c r="F694" s="2">
        <v>44302</v>
      </c>
      <c r="G694" s="11" t="s">
        <v>1055</v>
      </c>
      <c r="H694" s="10">
        <v>60</v>
      </c>
      <c r="I694" s="12">
        <v>2.35</v>
      </c>
      <c r="J694" s="398" t="s">
        <v>25</v>
      </c>
      <c r="K694" s="398" t="s">
        <v>25</v>
      </c>
      <c r="L694" s="399">
        <v>44302</v>
      </c>
      <c r="M694" s="398" t="s">
        <v>19</v>
      </c>
      <c r="N694" s="10">
        <v>7543</v>
      </c>
    </row>
    <row r="695" spans="1:14">
      <c r="A695" s="9">
        <v>44300</v>
      </c>
      <c r="B695" s="1">
        <v>13617</v>
      </c>
      <c r="C695" s="929" t="s">
        <v>632</v>
      </c>
      <c r="D695" s="1" t="s">
        <v>22</v>
      </c>
      <c r="E695" s="1" t="s">
        <v>1056</v>
      </c>
      <c r="F695" s="2">
        <v>44302</v>
      </c>
      <c r="G695" s="11" t="s">
        <v>1057</v>
      </c>
      <c r="H695" s="10">
        <v>46</v>
      </c>
      <c r="I695" s="12">
        <v>2.35</v>
      </c>
      <c r="J695" s="398" t="s">
        <v>25</v>
      </c>
      <c r="K695" s="398" t="s">
        <v>25</v>
      </c>
      <c r="L695" s="399">
        <v>44302</v>
      </c>
      <c r="M695" s="398" t="s">
        <v>19</v>
      </c>
      <c r="N695" s="10">
        <v>7543</v>
      </c>
    </row>
    <row r="696" spans="1:14">
      <c r="A696" s="9">
        <v>44300</v>
      </c>
      <c r="B696" s="1">
        <v>13618</v>
      </c>
      <c r="C696" s="929" t="s">
        <v>770</v>
      </c>
      <c r="D696" s="1" t="s">
        <v>22</v>
      </c>
      <c r="E696" s="1" t="s">
        <v>1056</v>
      </c>
      <c r="F696" s="2">
        <v>44302</v>
      </c>
      <c r="G696" s="11" t="s">
        <v>1058</v>
      </c>
      <c r="H696" s="10">
        <v>46</v>
      </c>
      <c r="I696" s="12">
        <v>2.35</v>
      </c>
      <c r="J696" s="398" t="s">
        <v>25</v>
      </c>
      <c r="K696" s="398" t="s">
        <v>25</v>
      </c>
      <c r="L696" s="399">
        <v>44302</v>
      </c>
      <c r="M696" s="398" t="s">
        <v>19</v>
      </c>
      <c r="N696" s="10">
        <v>7543</v>
      </c>
    </row>
    <row r="697" spans="1:14">
      <c r="A697" s="9">
        <v>44300</v>
      </c>
      <c r="B697" s="1">
        <v>13619</v>
      </c>
      <c r="C697" s="929" t="s">
        <v>802</v>
      </c>
      <c r="D697" s="1" t="s">
        <v>22</v>
      </c>
      <c r="E697" s="1" t="s">
        <v>1059</v>
      </c>
      <c r="F697" s="2">
        <v>44302</v>
      </c>
      <c r="G697" s="11" t="s">
        <v>712</v>
      </c>
      <c r="H697" s="10">
        <v>1</v>
      </c>
      <c r="I697" s="12">
        <v>2.35</v>
      </c>
      <c r="J697" s="398" t="s">
        <v>25</v>
      </c>
      <c r="K697" s="398" t="s">
        <v>25</v>
      </c>
      <c r="L697" s="399">
        <v>44302</v>
      </c>
      <c r="M697" s="398" t="s">
        <v>19</v>
      </c>
      <c r="N697" s="10">
        <v>7543</v>
      </c>
    </row>
    <row r="698" spans="1:14">
      <c r="A698" s="9">
        <v>44300</v>
      </c>
      <c r="B698" s="1">
        <v>13620</v>
      </c>
      <c r="C698" s="929" t="s">
        <v>802</v>
      </c>
      <c r="D698" s="1" t="s">
        <v>22</v>
      </c>
      <c r="E698" s="1" t="s">
        <v>1060</v>
      </c>
      <c r="F698" s="2">
        <v>44302</v>
      </c>
      <c r="G698" s="11" t="s">
        <v>712</v>
      </c>
      <c r="H698" s="10">
        <v>3</v>
      </c>
      <c r="I698" s="12">
        <v>2.35</v>
      </c>
      <c r="J698" s="398" t="s">
        <v>25</v>
      </c>
      <c r="K698" s="398" t="s">
        <v>25</v>
      </c>
      <c r="L698" s="399">
        <v>44302</v>
      </c>
      <c r="M698" s="398" t="s">
        <v>19</v>
      </c>
      <c r="N698" s="10">
        <v>7543</v>
      </c>
    </row>
    <row r="699" spans="1:14">
      <c r="A699" s="9">
        <v>44300</v>
      </c>
      <c r="B699" s="1">
        <v>13621</v>
      </c>
      <c r="C699" s="929" t="s">
        <v>741</v>
      </c>
      <c r="D699" s="1" t="s">
        <v>22</v>
      </c>
      <c r="E699" s="1" t="s">
        <v>1061</v>
      </c>
      <c r="F699" s="2">
        <v>44302</v>
      </c>
      <c r="G699" s="11" t="s">
        <v>743</v>
      </c>
      <c r="H699" s="10">
        <v>6</v>
      </c>
      <c r="I699" s="12">
        <v>2.35</v>
      </c>
      <c r="J699" s="398" t="s">
        <v>25</v>
      </c>
      <c r="K699" s="398" t="s">
        <v>25</v>
      </c>
      <c r="L699" s="399">
        <v>44302</v>
      </c>
      <c r="M699" s="398" t="s">
        <v>19</v>
      </c>
      <c r="N699" s="10">
        <v>7543</v>
      </c>
    </row>
    <row r="700" spans="1:14">
      <c r="A700" s="9">
        <v>44300</v>
      </c>
      <c r="B700" s="1">
        <v>13622</v>
      </c>
      <c r="C700" s="929" t="s">
        <v>1062</v>
      </c>
      <c r="D700" s="1" t="s">
        <v>22</v>
      </c>
      <c r="E700" s="1" t="s">
        <v>1063</v>
      </c>
      <c r="F700" s="2">
        <v>44302</v>
      </c>
      <c r="G700" s="11" t="s">
        <v>1064</v>
      </c>
      <c r="H700" s="10">
        <v>1</v>
      </c>
      <c r="I700" s="12">
        <v>2.35</v>
      </c>
      <c r="J700" s="398" t="s">
        <v>25</v>
      </c>
      <c r="K700" s="398" t="s">
        <v>25</v>
      </c>
      <c r="L700" s="399">
        <v>44302</v>
      </c>
      <c r="M700" s="398" t="s">
        <v>19</v>
      </c>
      <c r="N700" s="10">
        <v>7543</v>
      </c>
    </row>
    <row r="701" spans="1:14">
      <c r="A701" s="9">
        <v>44300</v>
      </c>
      <c r="B701" s="1">
        <v>13623</v>
      </c>
      <c r="C701" s="929" t="s">
        <v>741</v>
      </c>
      <c r="D701" s="1" t="s">
        <v>22</v>
      </c>
      <c r="E701" s="1" t="s">
        <v>1065</v>
      </c>
      <c r="F701" s="2">
        <v>44302</v>
      </c>
      <c r="G701" s="11" t="s">
        <v>743</v>
      </c>
      <c r="H701" s="10">
        <v>2</v>
      </c>
      <c r="I701" s="12">
        <v>2.35</v>
      </c>
      <c r="J701" s="398" t="s">
        <v>25</v>
      </c>
      <c r="K701" s="398" t="s">
        <v>25</v>
      </c>
      <c r="L701" s="399">
        <v>44302</v>
      </c>
      <c r="M701" s="398" t="s">
        <v>19</v>
      </c>
      <c r="N701" s="10">
        <v>7543</v>
      </c>
    </row>
    <row r="702" spans="1:14">
      <c r="A702" s="9">
        <v>44300</v>
      </c>
      <c r="B702" s="1">
        <v>13624</v>
      </c>
      <c r="C702" s="929" t="s">
        <v>473</v>
      </c>
      <c r="D702" s="1" t="s">
        <v>22</v>
      </c>
      <c r="E702" s="1" t="s">
        <v>1066</v>
      </c>
      <c r="F702" s="2">
        <v>44302</v>
      </c>
      <c r="G702" s="11" t="s">
        <v>475</v>
      </c>
      <c r="H702" s="10">
        <v>2</v>
      </c>
      <c r="I702" s="12">
        <v>2.35</v>
      </c>
      <c r="J702" s="398" t="s">
        <v>25</v>
      </c>
      <c r="K702" s="398" t="s">
        <v>25</v>
      </c>
      <c r="L702" s="399">
        <v>44302</v>
      </c>
      <c r="M702" s="398" t="s">
        <v>19</v>
      </c>
      <c r="N702" s="10">
        <v>7543</v>
      </c>
    </row>
    <row r="703" spans="1:14">
      <c r="A703" s="9">
        <v>44300</v>
      </c>
      <c r="B703" s="1">
        <v>13625</v>
      </c>
      <c r="C703" s="929" t="s">
        <v>473</v>
      </c>
      <c r="D703" s="1" t="s">
        <v>22</v>
      </c>
      <c r="E703" s="1" t="s">
        <v>1067</v>
      </c>
      <c r="F703" s="2">
        <v>44302</v>
      </c>
      <c r="G703" s="11" t="s">
        <v>475</v>
      </c>
      <c r="H703" s="10">
        <v>10</v>
      </c>
      <c r="I703" s="12">
        <v>2.35</v>
      </c>
      <c r="J703" s="398" t="s">
        <v>25</v>
      </c>
      <c r="K703" s="398" t="s">
        <v>25</v>
      </c>
      <c r="L703" s="399">
        <v>44302</v>
      </c>
      <c r="M703" s="398" t="s">
        <v>19</v>
      </c>
      <c r="N703" s="10">
        <v>7543</v>
      </c>
    </row>
    <row r="704" spans="1:14">
      <c r="A704" s="9">
        <v>44300</v>
      </c>
      <c r="B704" s="1">
        <v>13626</v>
      </c>
      <c r="C704" s="929" t="s">
        <v>412</v>
      </c>
      <c r="D704" s="1" t="s">
        <v>22</v>
      </c>
      <c r="E704" s="1" t="s">
        <v>1068</v>
      </c>
      <c r="F704" s="2">
        <v>44302</v>
      </c>
      <c r="G704" s="11" t="s">
        <v>414</v>
      </c>
      <c r="H704" s="10">
        <v>2</v>
      </c>
      <c r="I704" s="12">
        <v>2.35</v>
      </c>
      <c r="J704" s="398" t="s">
        <v>25</v>
      </c>
      <c r="K704" s="398" t="s">
        <v>25</v>
      </c>
      <c r="L704" s="399">
        <v>44302</v>
      </c>
      <c r="M704" s="398" t="s">
        <v>19</v>
      </c>
      <c r="N704" s="10">
        <v>7543</v>
      </c>
    </row>
    <row r="705" spans="1:14">
      <c r="A705" s="9">
        <v>44300</v>
      </c>
      <c r="B705" s="1">
        <v>13627</v>
      </c>
      <c r="C705" s="929" t="s">
        <v>473</v>
      </c>
      <c r="D705" s="1" t="s">
        <v>22</v>
      </c>
      <c r="E705" s="1" t="s">
        <v>1069</v>
      </c>
      <c r="F705" s="2">
        <v>44302</v>
      </c>
      <c r="G705" s="11" t="s">
        <v>475</v>
      </c>
      <c r="H705" s="10">
        <v>32</v>
      </c>
      <c r="I705" s="12">
        <v>2.35</v>
      </c>
      <c r="J705" s="398" t="s">
        <v>25</v>
      </c>
      <c r="K705" s="398" t="s">
        <v>25</v>
      </c>
      <c r="L705" s="399">
        <v>44302</v>
      </c>
      <c r="M705" s="398" t="s">
        <v>19</v>
      </c>
      <c r="N705" s="10">
        <v>7543</v>
      </c>
    </row>
    <row r="706" spans="1:14">
      <c r="A706" s="9">
        <v>44300</v>
      </c>
      <c r="B706" s="1">
        <v>13628</v>
      </c>
      <c r="C706" s="929" t="s">
        <v>1045</v>
      </c>
      <c r="D706" s="1" t="s">
        <v>22</v>
      </c>
      <c r="E706" s="1" t="s">
        <v>1070</v>
      </c>
      <c r="F706" s="2">
        <v>44302</v>
      </c>
      <c r="G706" s="11" t="s">
        <v>1047</v>
      </c>
      <c r="H706" s="10">
        <v>116</v>
      </c>
      <c r="I706" s="12">
        <v>2.35</v>
      </c>
      <c r="J706" s="398" t="s">
        <v>25</v>
      </c>
      <c r="K706" s="398" t="s">
        <v>25</v>
      </c>
      <c r="L706" s="399">
        <v>44302</v>
      </c>
      <c r="M706" s="398" t="s">
        <v>19</v>
      </c>
      <c r="N706" s="10">
        <v>7543</v>
      </c>
    </row>
    <row r="707" spans="1:14">
      <c r="A707" s="9">
        <v>44300</v>
      </c>
      <c r="B707" s="1">
        <v>13629</v>
      </c>
      <c r="C707" s="929" t="s">
        <v>1071</v>
      </c>
      <c r="D707" s="1" t="s">
        <v>22</v>
      </c>
      <c r="E707" s="1" t="s">
        <v>1072</v>
      </c>
      <c r="F707" s="2">
        <v>44302</v>
      </c>
      <c r="G707" s="11" t="s">
        <v>1073</v>
      </c>
      <c r="H707" s="10">
        <v>12</v>
      </c>
      <c r="I707" s="12">
        <v>2.35</v>
      </c>
      <c r="J707" s="398" t="s">
        <v>25</v>
      </c>
      <c r="K707" s="398" t="s">
        <v>25</v>
      </c>
      <c r="L707" s="399">
        <v>44302</v>
      </c>
      <c r="M707" s="398" t="s">
        <v>19</v>
      </c>
      <c r="N707" s="10">
        <v>7543</v>
      </c>
    </row>
    <row r="708" spans="1:14">
      <c r="A708" s="9">
        <v>44300</v>
      </c>
      <c r="B708" s="1">
        <v>13630</v>
      </c>
      <c r="C708" s="929" t="s">
        <v>1074</v>
      </c>
      <c r="D708" s="1" t="s">
        <v>22</v>
      </c>
      <c r="E708" s="1" t="s">
        <v>1</v>
      </c>
      <c r="F708" s="2">
        <v>44302</v>
      </c>
      <c r="G708" s="11" t="s">
        <v>1075</v>
      </c>
      <c r="H708" s="10">
        <v>1</v>
      </c>
      <c r="I708" s="12">
        <v>3</v>
      </c>
      <c r="J708" s="398" t="s">
        <v>25</v>
      </c>
      <c r="K708" s="398" t="s">
        <v>25</v>
      </c>
      <c r="L708" s="399">
        <v>44302</v>
      </c>
      <c r="M708" s="398" t="s">
        <v>19</v>
      </c>
      <c r="N708" s="10">
        <v>7543</v>
      </c>
    </row>
    <row r="709" spans="1:14">
      <c r="A709" s="9">
        <v>44300</v>
      </c>
      <c r="B709" s="1">
        <v>13631</v>
      </c>
      <c r="C709" s="929" t="s">
        <v>1076</v>
      </c>
      <c r="D709" s="1" t="s">
        <v>22</v>
      </c>
      <c r="E709" s="1" t="s">
        <v>1</v>
      </c>
      <c r="F709" s="2">
        <v>44302</v>
      </c>
      <c r="G709" s="11" t="s">
        <v>1077</v>
      </c>
      <c r="H709" s="10">
        <v>1</v>
      </c>
      <c r="I709" s="12">
        <v>3</v>
      </c>
      <c r="J709" s="398" t="s">
        <v>25</v>
      </c>
      <c r="K709" s="398" t="s">
        <v>25</v>
      </c>
      <c r="L709" s="399">
        <v>44302</v>
      </c>
      <c r="M709" s="398" t="s">
        <v>19</v>
      </c>
      <c r="N709" s="10">
        <v>7543</v>
      </c>
    </row>
    <row r="710" spans="1:14">
      <c r="A710" s="9">
        <v>44300</v>
      </c>
      <c r="B710" s="1">
        <v>13632</v>
      </c>
      <c r="C710" s="929" t="s">
        <v>1078</v>
      </c>
      <c r="D710" s="1" t="s">
        <v>22</v>
      </c>
      <c r="E710" s="1" t="s">
        <v>1</v>
      </c>
      <c r="F710" s="2">
        <v>44302</v>
      </c>
      <c r="G710" s="11" t="s">
        <v>718</v>
      </c>
      <c r="H710" s="10">
        <v>1</v>
      </c>
      <c r="I710" s="12">
        <v>3</v>
      </c>
      <c r="J710" s="398" t="s">
        <v>25</v>
      </c>
      <c r="K710" s="398" t="s">
        <v>25</v>
      </c>
      <c r="L710" s="399">
        <v>44302</v>
      </c>
      <c r="M710" s="398" t="s">
        <v>19</v>
      </c>
      <c r="N710" s="10">
        <v>7543</v>
      </c>
    </row>
    <row r="711" spans="1:14">
      <c r="A711" s="9">
        <v>44300</v>
      </c>
      <c r="B711" s="1">
        <v>13633</v>
      </c>
      <c r="C711" s="929" t="s">
        <v>1079</v>
      </c>
      <c r="D711" s="1" t="s">
        <v>22</v>
      </c>
      <c r="E711" s="1" t="s">
        <v>1</v>
      </c>
      <c r="F711" s="2">
        <v>44302</v>
      </c>
      <c r="G711" s="11" t="s">
        <v>718</v>
      </c>
      <c r="H711" s="10">
        <v>1</v>
      </c>
      <c r="I711" s="12">
        <v>3</v>
      </c>
      <c r="J711" s="398" t="s">
        <v>25</v>
      </c>
      <c r="K711" s="398" t="s">
        <v>25</v>
      </c>
      <c r="L711" s="399">
        <v>44302</v>
      </c>
      <c r="M711" s="398" t="s">
        <v>19</v>
      </c>
      <c r="N711" s="10">
        <v>7543</v>
      </c>
    </row>
    <row r="712" spans="1:14">
      <c r="A712" s="9">
        <v>44300</v>
      </c>
      <c r="B712" s="1">
        <v>13634</v>
      </c>
      <c r="C712" s="929" t="s">
        <v>852</v>
      </c>
      <c r="D712" s="1" t="s">
        <v>22</v>
      </c>
      <c r="E712" s="1" t="s">
        <v>1080</v>
      </c>
      <c r="F712" s="2">
        <v>44302</v>
      </c>
      <c r="G712" s="11" t="s">
        <v>854</v>
      </c>
      <c r="H712" s="10">
        <v>18</v>
      </c>
      <c r="I712" s="12">
        <v>2.35</v>
      </c>
      <c r="J712" s="398" t="s">
        <v>25</v>
      </c>
      <c r="K712" s="398" t="s">
        <v>25</v>
      </c>
      <c r="L712" s="399">
        <v>44302</v>
      </c>
      <c r="M712" s="398" t="s">
        <v>19</v>
      </c>
      <c r="N712" s="10">
        <v>7543</v>
      </c>
    </row>
    <row r="713" spans="1:14">
      <c r="A713" s="9">
        <v>44300</v>
      </c>
      <c r="B713" s="1">
        <v>13635</v>
      </c>
      <c r="C713" s="929" t="s">
        <v>1081</v>
      </c>
      <c r="D713" s="1" t="s">
        <v>22</v>
      </c>
      <c r="E713" s="1" t="s">
        <v>1082</v>
      </c>
      <c r="F713" s="2">
        <v>44302</v>
      </c>
      <c r="G713" s="11" t="s">
        <v>1083</v>
      </c>
      <c r="H713" s="10">
        <v>23</v>
      </c>
      <c r="I713" s="12">
        <v>2.35</v>
      </c>
      <c r="J713" s="398" t="s">
        <v>25</v>
      </c>
      <c r="K713" s="398" t="s">
        <v>25</v>
      </c>
      <c r="L713" s="399">
        <v>44302</v>
      </c>
      <c r="M713" s="398" t="s">
        <v>19</v>
      </c>
      <c r="N713" s="10">
        <v>7543</v>
      </c>
    </row>
    <row r="714" spans="1:14">
      <c r="A714" s="9">
        <v>44300</v>
      </c>
      <c r="B714" s="1">
        <v>13636</v>
      </c>
      <c r="C714" s="929" t="s">
        <v>659</v>
      </c>
      <c r="D714" s="1" t="s">
        <v>22</v>
      </c>
      <c r="E714" s="1" t="s">
        <v>1084</v>
      </c>
      <c r="F714" s="2">
        <v>44302</v>
      </c>
      <c r="G714" s="11" t="s">
        <v>1085</v>
      </c>
      <c r="H714" s="10">
        <v>31</v>
      </c>
      <c r="I714" s="12">
        <v>2.35</v>
      </c>
      <c r="J714" s="398" t="s">
        <v>25</v>
      </c>
      <c r="K714" s="398" t="s">
        <v>25</v>
      </c>
      <c r="L714" s="399">
        <v>44302</v>
      </c>
      <c r="M714" s="398" t="s">
        <v>19</v>
      </c>
      <c r="N714" s="10">
        <v>7543</v>
      </c>
    </row>
    <row r="715" spans="1:14">
      <c r="A715" s="9">
        <v>44300</v>
      </c>
      <c r="B715" s="1">
        <v>13637</v>
      </c>
      <c r="C715" s="929" t="s">
        <v>1086</v>
      </c>
      <c r="D715" s="1" t="s">
        <v>22</v>
      </c>
      <c r="E715" s="1" t="s">
        <v>1084</v>
      </c>
      <c r="F715" s="2">
        <v>44302</v>
      </c>
      <c r="G715" s="11" t="s">
        <v>1087</v>
      </c>
      <c r="H715" s="10">
        <v>31</v>
      </c>
      <c r="I715" s="12">
        <v>2.35</v>
      </c>
      <c r="J715" s="398" t="s">
        <v>25</v>
      </c>
      <c r="K715" s="398" t="s">
        <v>25</v>
      </c>
      <c r="L715" s="399">
        <v>44302</v>
      </c>
      <c r="M715" s="398" t="s">
        <v>19</v>
      </c>
      <c r="N715" s="10">
        <v>7543</v>
      </c>
    </row>
    <row r="716" spans="1:14">
      <c r="A716" s="9">
        <v>44300</v>
      </c>
      <c r="B716" s="1">
        <v>13638</v>
      </c>
      <c r="C716" s="929" t="s">
        <v>1088</v>
      </c>
      <c r="D716" s="1" t="s">
        <v>22</v>
      </c>
      <c r="E716" s="1" t="s">
        <v>993</v>
      </c>
      <c r="F716" s="2">
        <v>44302</v>
      </c>
      <c r="G716" s="11" t="s">
        <v>1089</v>
      </c>
      <c r="H716" s="10">
        <v>0</v>
      </c>
      <c r="I716" s="12">
        <v>0.3</v>
      </c>
      <c r="J716" s="398" t="s">
        <v>25</v>
      </c>
      <c r="K716" s="398" t="s">
        <v>25</v>
      </c>
      <c r="L716" s="399">
        <v>44302</v>
      </c>
      <c r="M716" s="398" t="s">
        <v>19</v>
      </c>
      <c r="N716" s="10">
        <v>7543</v>
      </c>
    </row>
    <row r="717" spans="1:14">
      <c r="A717" s="9">
        <v>44300</v>
      </c>
      <c r="B717" s="1">
        <v>13639</v>
      </c>
      <c r="C717" s="929" t="s">
        <v>1088</v>
      </c>
      <c r="D717" s="1" t="s">
        <v>22</v>
      </c>
      <c r="E717" s="1" t="s">
        <v>917</v>
      </c>
      <c r="F717" s="2">
        <v>44302</v>
      </c>
      <c r="G717" s="11" t="s">
        <v>1090</v>
      </c>
      <c r="H717" s="10">
        <v>0</v>
      </c>
      <c r="I717" s="12">
        <v>0.3</v>
      </c>
      <c r="J717" s="398" t="s">
        <v>25</v>
      </c>
      <c r="K717" s="398" t="s">
        <v>25</v>
      </c>
      <c r="L717" s="399">
        <v>44302</v>
      </c>
      <c r="M717" s="398" t="s">
        <v>19</v>
      </c>
      <c r="N717" s="10">
        <v>7543</v>
      </c>
    </row>
    <row r="718" spans="1:14">
      <c r="A718" s="9">
        <v>44300</v>
      </c>
      <c r="B718" s="1">
        <v>13640</v>
      </c>
      <c r="C718" s="929" t="s">
        <v>1088</v>
      </c>
      <c r="D718" s="1" t="s">
        <v>22</v>
      </c>
      <c r="E718" s="1" t="s">
        <v>897</v>
      </c>
      <c r="F718" s="2">
        <v>44302</v>
      </c>
      <c r="G718" s="11" t="s">
        <v>1091</v>
      </c>
      <c r="H718" s="10">
        <v>0</v>
      </c>
      <c r="I718" s="12">
        <v>0.3</v>
      </c>
      <c r="J718" s="398" t="s">
        <v>25</v>
      </c>
      <c r="K718" s="398" t="s">
        <v>25</v>
      </c>
      <c r="L718" s="399">
        <v>44302</v>
      </c>
      <c r="M718" s="398" t="s">
        <v>19</v>
      </c>
      <c r="N718" s="10">
        <v>7543</v>
      </c>
    </row>
    <row r="719" spans="1:14">
      <c r="A719" s="9">
        <v>44300</v>
      </c>
      <c r="B719" s="1">
        <v>13641</v>
      </c>
      <c r="C719" s="929" t="s">
        <v>1081</v>
      </c>
      <c r="D719" s="1" t="s">
        <v>22</v>
      </c>
      <c r="E719" s="1" t="s">
        <v>1092</v>
      </c>
      <c r="F719" s="2">
        <v>44302</v>
      </c>
      <c r="G719" s="11" t="s">
        <v>1083</v>
      </c>
      <c r="H719" s="10">
        <v>6</v>
      </c>
      <c r="I719" s="12">
        <v>2.35</v>
      </c>
      <c r="J719" s="398" t="s">
        <v>25</v>
      </c>
      <c r="K719" s="398" t="s">
        <v>25</v>
      </c>
      <c r="L719" s="399">
        <v>44302</v>
      </c>
      <c r="M719" s="398" t="s">
        <v>19</v>
      </c>
      <c r="N719" s="10">
        <v>7543</v>
      </c>
    </row>
    <row r="720" spans="1:14">
      <c r="A720" s="9">
        <v>44302</v>
      </c>
      <c r="B720" s="1">
        <v>13642</v>
      </c>
      <c r="C720" s="929" t="s">
        <v>930</v>
      </c>
      <c r="D720" s="1" t="s">
        <v>22</v>
      </c>
      <c r="E720" s="1" t="s">
        <v>1093</v>
      </c>
      <c r="F720" s="2">
        <v>44302</v>
      </c>
      <c r="G720" s="11" t="s">
        <v>932</v>
      </c>
      <c r="H720" s="10">
        <v>7</v>
      </c>
      <c r="I720" s="12">
        <v>2.35</v>
      </c>
      <c r="J720" s="398" t="s">
        <v>25</v>
      </c>
      <c r="K720" s="398" t="s">
        <v>25</v>
      </c>
      <c r="L720" s="399">
        <v>44302</v>
      </c>
      <c r="M720" s="398" t="s">
        <v>19</v>
      </c>
      <c r="N720" s="10">
        <v>7543</v>
      </c>
    </row>
    <row r="721" spans="1:15">
      <c r="A721" s="9">
        <v>44302</v>
      </c>
      <c r="B721" s="1">
        <v>13643</v>
      </c>
      <c r="C721" s="929" t="s">
        <v>933</v>
      </c>
      <c r="D721" s="1" t="s">
        <v>22</v>
      </c>
      <c r="E721" s="1" t="s">
        <v>1093</v>
      </c>
      <c r="F721" s="2">
        <v>44302</v>
      </c>
      <c r="G721" s="11" t="s">
        <v>934</v>
      </c>
      <c r="H721" s="10">
        <v>7</v>
      </c>
      <c r="I721" s="12">
        <v>2.35</v>
      </c>
      <c r="J721" s="398" t="s">
        <v>25</v>
      </c>
      <c r="K721" s="398" t="s">
        <v>25</v>
      </c>
      <c r="L721" s="399">
        <v>44302</v>
      </c>
      <c r="M721" s="398" t="s">
        <v>19</v>
      </c>
      <c r="N721" s="10">
        <v>7543</v>
      </c>
    </row>
    <row r="722" spans="1:15">
      <c r="A722" s="9">
        <v>44302</v>
      </c>
      <c r="B722" s="1">
        <v>13644</v>
      </c>
      <c r="C722" s="929" t="s">
        <v>1094</v>
      </c>
      <c r="D722" s="1" t="s">
        <v>22</v>
      </c>
      <c r="E722" s="1" t="s">
        <v>1095</v>
      </c>
      <c r="F722" s="2">
        <v>44302</v>
      </c>
      <c r="G722" s="11" t="s">
        <v>1096</v>
      </c>
      <c r="H722" s="10">
        <v>54</v>
      </c>
      <c r="I722" s="12">
        <v>2.35</v>
      </c>
      <c r="J722" s="398" t="s">
        <v>25</v>
      </c>
      <c r="K722" s="398" t="s">
        <v>25</v>
      </c>
      <c r="L722" s="399">
        <v>44302</v>
      </c>
      <c r="M722" s="398" t="s">
        <v>19</v>
      </c>
      <c r="N722" s="10">
        <v>7598</v>
      </c>
    </row>
    <row r="723" spans="1:15">
      <c r="A723" s="9">
        <v>44302</v>
      </c>
      <c r="B723" s="1">
        <v>13645</v>
      </c>
      <c r="C723" s="929" t="s">
        <v>341</v>
      </c>
      <c r="D723" s="1" t="s">
        <v>22</v>
      </c>
      <c r="E723" s="1" t="s">
        <v>336</v>
      </c>
      <c r="F723" s="2">
        <v>44302</v>
      </c>
      <c r="G723" s="11" t="s">
        <v>343</v>
      </c>
      <c r="H723" s="10">
        <v>1</v>
      </c>
      <c r="I723" s="12">
        <v>2.35</v>
      </c>
      <c r="J723" s="398" t="s">
        <v>25</v>
      </c>
      <c r="K723" s="398" t="s">
        <v>25</v>
      </c>
      <c r="L723" s="399">
        <v>44302</v>
      </c>
      <c r="M723" s="398" t="s">
        <v>19</v>
      </c>
      <c r="N723" s="10">
        <v>7598</v>
      </c>
      <c r="O723">
        <v>4316.8799999999983</v>
      </c>
    </row>
    <row r="724" spans="1:15">
      <c r="A724" s="9">
        <v>44305</v>
      </c>
      <c r="B724" s="1">
        <v>13646</v>
      </c>
      <c r="C724" s="929" t="s">
        <v>193</v>
      </c>
      <c r="D724" s="1" t="s">
        <v>22</v>
      </c>
      <c r="E724" s="1" t="s">
        <v>1097</v>
      </c>
      <c r="F724" s="2">
        <v>44307</v>
      </c>
      <c r="G724" s="11" t="s">
        <v>194</v>
      </c>
      <c r="H724" s="10">
        <v>4</v>
      </c>
      <c r="I724" s="12">
        <v>2.35</v>
      </c>
      <c r="J724" s="398" t="s">
        <v>25</v>
      </c>
      <c r="K724" s="398" t="s">
        <v>25</v>
      </c>
      <c r="L724" s="399">
        <v>44305</v>
      </c>
      <c r="M724" s="398" t="s">
        <v>19</v>
      </c>
      <c r="N724" s="10">
        <v>7598</v>
      </c>
    </row>
    <row r="725" spans="1:15">
      <c r="A725" s="9">
        <v>44305</v>
      </c>
      <c r="B725" s="1">
        <v>13647</v>
      </c>
      <c r="C725" s="929" t="s">
        <v>1098</v>
      </c>
      <c r="D725" s="1" t="s">
        <v>22</v>
      </c>
      <c r="E725" s="1" t="s">
        <v>1099</v>
      </c>
      <c r="F725" s="2">
        <v>44307</v>
      </c>
      <c r="G725" s="11" t="s">
        <v>1096</v>
      </c>
      <c r="H725" s="10">
        <v>64</v>
      </c>
      <c r="I725" s="12">
        <v>2.35</v>
      </c>
      <c r="J725" s="398" t="s">
        <v>25</v>
      </c>
      <c r="K725" s="398" t="s">
        <v>25</v>
      </c>
      <c r="L725" s="399">
        <v>44305</v>
      </c>
      <c r="M725" s="398" t="s">
        <v>19</v>
      </c>
      <c r="N725" s="10">
        <v>7598</v>
      </c>
    </row>
    <row r="726" spans="1:15">
      <c r="A726" s="9">
        <v>44305</v>
      </c>
      <c r="B726" s="1">
        <v>13648</v>
      </c>
      <c r="C726" s="929" t="s">
        <v>1100</v>
      </c>
      <c r="D726" s="1" t="s">
        <v>22</v>
      </c>
      <c r="E726" s="1" t="s">
        <v>1101</v>
      </c>
      <c r="F726" s="2">
        <v>44307</v>
      </c>
      <c r="G726" s="11" t="s">
        <v>1102</v>
      </c>
      <c r="H726" s="10">
        <v>109</v>
      </c>
      <c r="I726" s="12">
        <v>2.35</v>
      </c>
      <c r="J726" s="398" t="s">
        <v>25</v>
      </c>
      <c r="K726" s="398" t="s">
        <v>25</v>
      </c>
      <c r="L726" s="399">
        <v>44305</v>
      </c>
      <c r="M726" s="398" t="s">
        <v>19</v>
      </c>
      <c r="N726" s="10">
        <v>7598</v>
      </c>
    </row>
    <row r="727" spans="1:15">
      <c r="A727" s="9">
        <v>44305</v>
      </c>
      <c r="B727" s="1">
        <v>13649</v>
      </c>
      <c r="C727" s="929" t="s">
        <v>272</v>
      </c>
      <c r="D727" s="1" t="s">
        <v>22</v>
      </c>
      <c r="E727" s="1" t="s">
        <v>1103</v>
      </c>
      <c r="F727" s="2">
        <v>44307</v>
      </c>
      <c r="G727" s="11" t="s">
        <v>274</v>
      </c>
      <c r="H727" s="10">
        <v>2</v>
      </c>
      <c r="I727" s="12">
        <v>2.35</v>
      </c>
      <c r="J727" s="398" t="s">
        <v>25</v>
      </c>
      <c r="K727" s="398" t="s">
        <v>25</v>
      </c>
      <c r="L727" s="399">
        <v>44305</v>
      </c>
      <c r="M727" s="398" t="s">
        <v>19</v>
      </c>
      <c r="N727" s="10">
        <v>7598</v>
      </c>
    </row>
    <row r="728" spans="1:15">
      <c r="A728" s="9">
        <v>44305</v>
      </c>
      <c r="B728" s="1">
        <v>13650</v>
      </c>
      <c r="C728" s="929" t="s">
        <v>272</v>
      </c>
      <c r="D728" s="1" t="s">
        <v>22</v>
      </c>
      <c r="E728" s="1" t="s">
        <v>1104</v>
      </c>
      <c r="F728" s="2">
        <v>44307</v>
      </c>
      <c r="G728" s="11" t="s">
        <v>274</v>
      </c>
      <c r="H728" s="10">
        <v>1</v>
      </c>
      <c r="I728" s="12">
        <v>2.35</v>
      </c>
      <c r="J728" s="398" t="s">
        <v>25</v>
      </c>
      <c r="K728" s="398" t="s">
        <v>25</v>
      </c>
      <c r="L728" s="399">
        <v>44305</v>
      </c>
      <c r="M728" s="398" t="s">
        <v>19</v>
      </c>
      <c r="N728" s="10">
        <v>7598</v>
      </c>
    </row>
    <row r="729" spans="1:15">
      <c r="A729" s="9">
        <v>44305</v>
      </c>
      <c r="B729" s="1">
        <v>13651</v>
      </c>
      <c r="C729" s="929" t="s">
        <v>234</v>
      </c>
      <c r="D729" s="1" t="s">
        <v>22</v>
      </c>
      <c r="E729" s="1" t="s">
        <v>1105</v>
      </c>
      <c r="F729" s="2">
        <v>44307</v>
      </c>
      <c r="G729" s="11" t="s">
        <v>236</v>
      </c>
      <c r="H729" s="10">
        <v>2</v>
      </c>
      <c r="I729" s="12">
        <v>2.35</v>
      </c>
      <c r="J729" s="398" t="s">
        <v>25</v>
      </c>
      <c r="K729" s="398" t="s">
        <v>25</v>
      </c>
      <c r="L729" s="399">
        <v>44305</v>
      </c>
      <c r="M729" s="398" t="s">
        <v>19</v>
      </c>
      <c r="N729" s="10">
        <v>7598</v>
      </c>
    </row>
    <row r="730" spans="1:15">
      <c r="A730" s="9">
        <v>44305</v>
      </c>
      <c r="B730" s="1">
        <v>13652</v>
      </c>
      <c r="C730" s="929" t="s">
        <v>985</v>
      </c>
      <c r="D730" s="1" t="s">
        <v>22</v>
      </c>
      <c r="E730" s="1" t="s">
        <v>1106</v>
      </c>
      <c r="F730" s="2">
        <v>44307</v>
      </c>
      <c r="G730" s="11" t="s">
        <v>987</v>
      </c>
      <c r="H730" s="10">
        <v>5</v>
      </c>
      <c r="I730" s="12">
        <v>2.35</v>
      </c>
      <c r="J730" s="398" t="s">
        <v>25</v>
      </c>
      <c r="K730" s="398" t="s">
        <v>25</v>
      </c>
      <c r="L730" s="399">
        <v>44305</v>
      </c>
      <c r="M730" s="398" t="s">
        <v>19</v>
      </c>
      <c r="N730" s="10">
        <v>7598</v>
      </c>
    </row>
    <row r="731" spans="1:15">
      <c r="A731" s="9">
        <v>44305</v>
      </c>
      <c r="B731" s="1">
        <v>13653</v>
      </c>
      <c r="C731" s="929" t="s">
        <v>1107</v>
      </c>
      <c r="D731" s="1" t="s">
        <v>22</v>
      </c>
      <c r="E731" s="1" t="s">
        <v>1</v>
      </c>
      <c r="F731" s="2">
        <v>44307</v>
      </c>
      <c r="G731" s="11" t="s">
        <v>1108</v>
      </c>
      <c r="H731" s="10">
        <v>1</v>
      </c>
      <c r="I731" s="12">
        <v>3</v>
      </c>
      <c r="J731" s="398" t="s">
        <v>25</v>
      </c>
      <c r="K731" s="398" t="s">
        <v>25</v>
      </c>
      <c r="L731" s="399">
        <v>44306</v>
      </c>
      <c r="M731" s="398" t="s">
        <v>19</v>
      </c>
      <c r="N731" s="10">
        <v>7598</v>
      </c>
    </row>
    <row r="732" spans="1:15">
      <c r="A732" s="9">
        <v>44305</v>
      </c>
      <c r="B732" s="1">
        <v>13654</v>
      </c>
      <c r="C732" s="929" t="s">
        <v>911</v>
      </c>
      <c r="D732" s="1" t="s">
        <v>22</v>
      </c>
      <c r="E732" s="1" t="s">
        <v>1</v>
      </c>
      <c r="F732" s="2">
        <v>44307</v>
      </c>
      <c r="G732" s="11" t="s">
        <v>1109</v>
      </c>
      <c r="H732" s="10">
        <v>1</v>
      </c>
      <c r="I732" s="12">
        <v>3</v>
      </c>
      <c r="J732" s="398" t="s">
        <v>25</v>
      </c>
      <c r="K732" s="398" t="s">
        <v>25</v>
      </c>
      <c r="L732" s="399">
        <v>44306</v>
      </c>
      <c r="M732" s="398" t="s">
        <v>19</v>
      </c>
      <c r="N732" s="10">
        <v>7598</v>
      </c>
    </row>
    <row r="733" spans="1:15">
      <c r="A733" s="9">
        <v>44305</v>
      </c>
      <c r="B733" s="1">
        <v>13655</v>
      </c>
      <c r="C733" s="929" t="s">
        <v>1098</v>
      </c>
      <c r="D733" s="1" t="s">
        <v>22</v>
      </c>
      <c r="E733" s="1" t="s">
        <v>1110</v>
      </c>
      <c r="F733" s="2">
        <v>44307</v>
      </c>
      <c r="G733" s="11" t="s">
        <v>1096</v>
      </c>
      <c r="H733" s="10">
        <v>48</v>
      </c>
      <c r="I733" s="12">
        <v>2.35</v>
      </c>
      <c r="J733" s="398" t="s">
        <v>25</v>
      </c>
      <c r="K733" s="398" t="s">
        <v>25</v>
      </c>
      <c r="L733" s="399">
        <v>44306</v>
      </c>
      <c r="M733" s="398" t="s">
        <v>19</v>
      </c>
      <c r="N733" s="10">
        <v>7598</v>
      </c>
    </row>
    <row r="734" spans="1:15">
      <c r="A734" s="9">
        <v>44305</v>
      </c>
      <c r="B734" s="1">
        <v>13656</v>
      </c>
      <c r="C734" s="929" t="s">
        <v>158</v>
      </c>
      <c r="D734" s="1" t="s">
        <v>22</v>
      </c>
      <c r="E734" s="1" t="s">
        <v>1111</v>
      </c>
      <c r="F734" s="2">
        <v>44307</v>
      </c>
      <c r="G734" s="11" t="s">
        <v>462</v>
      </c>
      <c r="H734" s="10">
        <v>7</v>
      </c>
      <c r="I734" s="12">
        <v>2.35</v>
      </c>
      <c r="J734" s="398" t="s">
        <v>25</v>
      </c>
      <c r="K734" s="398" t="s">
        <v>25</v>
      </c>
      <c r="L734" s="399">
        <v>44306</v>
      </c>
      <c r="M734" s="398" t="s">
        <v>19</v>
      </c>
      <c r="N734" s="10">
        <v>7598</v>
      </c>
    </row>
    <row r="735" spans="1:15">
      <c r="A735" s="9">
        <v>44305</v>
      </c>
      <c r="B735" s="1">
        <v>13657</v>
      </c>
      <c r="C735" s="929" t="s">
        <v>324</v>
      </c>
      <c r="D735" s="1" t="s">
        <v>22</v>
      </c>
      <c r="E735" s="1" t="s">
        <v>1112</v>
      </c>
      <c r="F735" s="2">
        <v>44307</v>
      </c>
      <c r="G735" s="11" t="s">
        <v>326</v>
      </c>
      <c r="H735" s="10">
        <v>1</v>
      </c>
      <c r="I735" s="12">
        <v>2.35</v>
      </c>
      <c r="J735" s="398" t="s">
        <v>25</v>
      </c>
      <c r="K735" s="398" t="s">
        <v>25</v>
      </c>
      <c r="L735" s="399">
        <v>44306</v>
      </c>
      <c r="M735" s="398" t="s">
        <v>19</v>
      </c>
      <c r="N735" s="10">
        <v>7598</v>
      </c>
    </row>
    <row r="736" spans="1:15">
      <c r="A736" s="9">
        <v>44305</v>
      </c>
      <c r="B736" s="1">
        <v>13658</v>
      </c>
      <c r="C736" s="929" t="s">
        <v>473</v>
      </c>
      <c r="D736" s="1" t="s">
        <v>22</v>
      </c>
      <c r="E736" s="1" t="s">
        <v>1113</v>
      </c>
      <c r="F736" s="2">
        <v>44307</v>
      </c>
      <c r="G736" s="11" t="s">
        <v>475</v>
      </c>
      <c r="H736" s="10">
        <v>1</v>
      </c>
      <c r="I736" s="12">
        <v>2.35</v>
      </c>
      <c r="J736" s="398" t="s">
        <v>25</v>
      </c>
      <c r="K736" s="398" t="s">
        <v>25</v>
      </c>
      <c r="L736" s="399">
        <v>44306</v>
      </c>
      <c r="M736" s="398" t="s">
        <v>19</v>
      </c>
      <c r="N736" s="10">
        <v>7598</v>
      </c>
    </row>
    <row r="737" spans="1:14">
      <c r="A737" s="9">
        <v>44305</v>
      </c>
      <c r="B737" s="1">
        <v>13659</v>
      </c>
      <c r="C737" s="929" t="s">
        <v>498</v>
      </c>
      <c r="D737" s="1" t="s">
        <v>22</v>
      </c>
      <c r="E737" s="1" t="s">
        <v>1114</v>
      </c>
      <c r="F737" s="2">
        <v>44307</v>
      </c>
      <c r="G737" s="11" t="s">
        <v>616</v>
      </c>
      <c r="H737" s="10">
        <v>2</v>
      </c>
      <c r="I737" s="12">
        <v>2.35</v>
      </c>
      <c r="J737" s="398" t="s">
        <v>25</v>
      </c>
      <c r="K737" s="398" t="s">
        <v>25</v>
      </c>
      <c r="L737" s="399">
        <v>44306</v>
      </c>
      <c r="M737" s="398" t="s">
        <v>19</v>
      </c>
      <c r="N737" s="10">
        <v>7598</v>
      </c>
    </row>
    <row r="738" spans="1:14">
      <c r="A738" s="9">
        <v>44305</v>
      </c>
      <c r="B738" s="1">
        <v>13660</v>
      </c>
      <c r="C738" s="929" t="s">
        <v>632</v>
      </c>
      <c r="D738" s="1" t="s">
        <v>22</v>
      </c>
      <c r="E738" s="1" t="s">
        <v>1115</v>
      </c>
      <c r="F738" s="2">
        <v>44307</v>
      </c>
      <c r="G738" s="11" t="s">
        <v>1057</v>
      </c>
      <c r="H738" s="10">
        <v>1</v>
      </c>
      <c r="I738" s="12">
        <v>2.35</v>
      </c>
      <c r="J738" s="398" t="s">
        <v>25</v>
      </c>
      <c r="K738" s="398" t="s">
        <v>25</v>
      </c>
      <c r="L738" s="399">
        <v>44306</v>
      </c>
      <c r="M738" s="398" t="s">
        <v>19</v>
      </c>
      <c r="N738" s="10">
        <v>7598</v>
      </c>
    </row>
    <row r="739" spans="1:14">
      <c r="A739" s="9">
        <v>44305</v>
      </c>
      <c r="B739" s="1">
        <v>13661</v>
      </c>
      <c r="C739" s="929" t="s">
        <v>770</v>
      </c>
      <c r="D739" s="1" t="s">
        <v>22</v>
      </c>
      <c r="E739" s="1" t="s">
        <v>1115</v>
      </c>
      <c r="F739" s="2">
        <v>44307</v>
      </c>
      <c r="G739" s="11" t="s">
        <v>772</v>
      </c>
      <c r="H739" s="10">
        <v>1</v>
      </c>
      <c r="I739" s="12">
        <v>2.35</v>
      </c>
      <c r="J739" s="398" t="s">
        <v>25</v>
      </c>
      <c r="K739" s="398" t="s">
        <v>25</v>
      </c>
      <c r="L739" s="399">
        <v>44306</v>
      </c>
      <c r="M739" s="398" t="s">
        <v>19</v>
      </c>
      <c r="N739" s="10">
        <v>7598</v>
      </c>
    </row>
    <row r="740" spans="1:14">
      <c r="A740" s="9">
        <v>44305</v>
      </c>
      <c r="B740" s="1">
        <v>13662</v>
      </c>
      <c r="C740" s="929" t="s">
        <v>214</v>
      </c>
      <c r="D740" s="1" t="s">
        <v>22</v>
      </c>
      <c r="E740" s="1" t="s">
        <v>1116</v>
      </c>
      <c r="F740" s="2">
        <v>44307</v>
      </c>
      <c r="G740" s="11" t="s">
        <v>216</v>
      </c>
      <c r="H740" s="10">
        <v>36</v>
      </c>
      <c r="I740" s="12">
        <v>2.35</v>
      </c>
      <c r="J740" s="398" t="s">
        <v>25</v>
      </c>
      <c r="K740" s="398" t="s">
        <v>25</v>
      </c>
      <c r="L740" s="399">
        <v>44306</v>
      </c>
      <c r="M740" s="398" t="s">
        <v>19</v>
      </c>
      <c r="N740" s="10">
        <v>7598</v>
      </c>
    </row>
    <row r="741" spans="1:14">
      <c r="A741" s="9">
        <v>44305</v>
      </c>
      <c r="B741" s="1">
        <v>13663</v>
      </c>
      <c r="C741" s="929" t="s">
        <v>1117</v>
      </c>
      <c r="D741" s="1" t="s">
        <v>22</v>
      </c>
      <c r="E741" s="1" t="s">
        <v>1118</v>
      </c>
      <c r="F741" s="2">
        <v>44307</v>
      </c>
      <c r="G741" s="11" t="s">
        <v>1119</v>
      </c>
      <c r="H741" s="10">
        <v>63</v>
      </c>
      <c r="I741" s="12">
        <v>2.35</v>
      </c>
      <c r="J741" s="398" t="s">
        <v>25</v>
      </c>
      <c r="K741" s="398" t="s">
        <v>25</v>
      </c>
      <c r="L741" s="399">
        <v>44306</v>
      </c>
      <c r="M741" s="398" t="s">
        <v>19</v>
      </c>
      <c r="N741" s="10">
        <v>7598</v>
      </c>
    </row>
    <row r="742" spans="1:14">
      <c r="A742" s="9">
        <v>44306</v>
      </c>
      <c r="B742" s="1">
        <v>13664</v>
      </c>
      <c r="C742" s="929" t="s">
        <v>710</v>
      </c>
      <c r="D742" s="1" t="s">
        <v>22</v>
      </c>
      <c r="E742" s="1" t="s">
        <v>1120</v>
      </c>
      <c r="F742" s="2">
        <v>44307</v>
      </c>
      <c r="G742" s="11" t="s">
        <v>712</v>
      </c>
      <c r="H742" s="10">
        <v>2</v>
      </c>
      <c r="I742" s="12">
        <v>2.35</v>
      </c>
      <c r="J742" s="398" t="s">
        <v>25</v>
      </c>
      <c r="K742" s="398" t="s">
        <v>25</v>
      </c>
      <c r="L742" s="399">
        <v>44306</v>
      </c>
      <c r="M742" s="398" t="s">
        <v>19</v>
      </c>
      <c r="N742" s="10">
        <v>7598</v>
      </c>
    </row>
    <row r="743" spans="1:14">
      <c r="A743" s="9">
        <v>44306</v>
      </c>
      <c r="B743" s="1">
        <v>13665</v>
      </c>
      <c r="C743" s="929" t="s">
        <v>632</v>
      </c>
      <c r="D743" s="1" t="s">
        <v>22</v>
      </c>
      <c r="E743" s="1" t="s">
        <v>1121</v>
      </c>
      <c r="F743" s="2">
        <v>44307</v>
      </c>
      <c r="G743" s="11" t="s">
        <v>1057</v>
      </c>
      <c r="H743" s="10">
        <v>6</v>
      </c>
      <c r="I743" s="12">
        <v>2.35</v>
      </c>
      <c r="J743" s="398" t="s">
        <v>25</v>
      </c>
      <c r="K743" s="398" t="s">
        <v>25</v>
      </c>
      <c r="L743" s="399">
        <v>44306</v>
      </c>
      <c r="M743" s="398" t="s">
        <v>19</v>
      </c>
      <c r="N743" s="10">
        <v>7598</v>
      </c>
    </row>
    <row r="744" spans="1:14">
      <c r="A744" s="9">
        <v>44306</v>
      </c>
      <c r="B744" s="1">
        <v>13666</v>
      </c>
      <c r="C744" s="929" t="s">
        <v>770</v>
      </c>
      <c r="D744" s="1" t="s">
        <v>22</v>
      </c>
      <c r="E744" s="1" t="s">
        <v>1121</v>
      </c>
      <c r="F744" s="2">
        <v>44307</v>
      </c>
      <c r="G744" s="11" t="s">
        <v>772</v>
      </c>
      <c r="H744" s="10">
        <v>6</v>
      </c>
      <c r="I744" s="12">
        <v>2.35</v>
      </c>
      <c r="J744" s="398" t="s">
        <v>25</v>
      </c>
      <c r="K744" s="398" t="s">
        <v>25</v>
      </c>
      <c r="L744" s="399">
        <v>44306</v>
      </c>
      <c r="M744" s="398" t="s">
        <v>19</v>
      </c>
      <c r="N744" s="10">
        <v>7598</v>
      </c>
    </row>
    <row r="745" spans="1:14">
      <c r="A745" s="9">
        <v>44306</v>
      </c>
      <c r="B745" s="1">
        <v>13667</v>
      </c>
      <c r="C745" s="929" t="s">
        <v>904</v>
      </c>
      <c r="D745" s="1" t="s">
        <v>22</v>
      </c>
      <c r="E745" s="1" t="s">
        <v>1122</v>
      </c>
      <c r="F745" s="2">
        <v>44307</v>
      </c>
      <c r="G745" s="11" t="s">
        <v>1123</v>
      </c>
      <c r="H745" s="10">
        <v>8</v>
      </c>
      <c r="I745" s="12">
        <v>2.35</v>
      </c>
      <c r="J745" s="398" t="s">
        <v>25</v>
      </c>
      <c r="K745" s="398" t="s">
        <v>25</v>
      </c>
      <c r="L745" s="399">
        <v>44306</v>
      </c>
      <c r="M745" s="398" t="s">
        <v>19</v>
      </c>
      <c r="N745" s="10">
        <v>7598</v>
      </c>
    </row>
    <row r="746" spans="1:14">
      <c r="A746" s="9">
        <v>44306</v>
      </c>
      <c r="B746" s="1">
        <v>13668</v>
      </c>
      <c r="C746" s="929" t="s">
        <v>911</v>
      </c>
      <c r="D746" s="1" t="s">
        <v>22</v>
      </c>
      <c r="E746" s="1" t="s">
        <v>1122</v>
      </c>
      <c r="F746" s="2">
        <v>44307</v>
      </c>
      <c r="G746" s="11" t="s">
        <v>1124</v>
      </c>
      <c r="H746" s="10">
        <v>8</v>
      </c>
      <c r="I746" s="12">
        <v>2.35</v>
      </c>
      <c r="J746" s="398" t="s">
        <v>25</v>
      </c>
      <c r="K746" s="398" t="s">
        <v>25</v>
      </c>
      <c r="L746" s="399">
        <v>44306</v>
      </c>
      <c r="M746" s="398" t="s">
        <v>19</v>
      </c>
      <c r="N746" s="10">
        <v>7598</v>
      </c>
    </row>
    <row r="747" spans="1:14">
      <c r="A747" s="9">
        <v>44306</v>
      </c>
      <c r="B747" s="1">
        <v>13669</v>
      </c>
      <c r="C747" s="929" t="s">
        <v>904</v>
      </c>
      <c r="D747" s="1" t="s">
        <v>22</v>
      </c>
      <c r="E747" s="1" t="s">
        <v>1125</v>
      </c>
      <c r="F747" s="2">
        <v>44307</v>
      </c>
      <c r="G747" s="11" t="s">
        <v>1123</v>
      </c>
      <c r="H747" s="10">
        <v>7</v>
      </c>
      <c r="I747" s="12">
        <v>2.35</v>
      </c>
      <c r="J747" s="398" t="s">
        <v>25</v>
      </c>
      <c r="K747" s="398" t="s">
        <v>25</v>
      </c>
      <c r="L747" s="399">
        <v>44306</v>
      </c>
      <c r="M747" s="398" t="s">
        <v>19</v>
      </c>
      <c r="N747" s="10">
        <v>7598</v>
      </c>
    </row>
    <row r="748" spans="1:14">
      <c r="A748" s="9">
        <v>44306</v>
      </c>
      <c r="B748" s="1">
        <v>13670</v>
      </c>
      <c r="C748" s="929" t="s">
        <v>911</v>
      </c>
      <c r="D748" s="1" t="s">
        <v>22</v>
      </c>
      <c r="E748" s="1" t="s">
        <v>1125</v>
      </c>
      <c r="F748" s="2">
        <v>44307</v>
      </c>
      <c r="G748" s="11" t="s">
        <v>1124</v>
      </c>
      <c r="H748" s="10">
        <v>7</v>
      </c>
      <c r="I748" s="12">
        <v>2.35</v>
      </c>
      <c r="J748" s="398" t="s">
        <v>25</v>
      </c>
      <c r="K748" s="398" t="s">
        <v>25</v>
      </c>
      <c r="L748" s="399">
        <v>44306</v>
      </c>
      <c r="M748" s="398" t="s">
        <v>19</v>
      </c>
      <c r="N748" s="10">
        <v>7598</v>
      </c>
    </row>
    <row r="749" spans="1:14">
      <c r="A749" s="9">
        <v>44306</v>
      </c>
      <c r="B749" s="1">
        <v>13671</v>
      </c>
      <c r="C749" s="929" t="s">
        <v>904</v>
      </c>
      <c r="D749" s="1" t="s">
        <v>22</v>
      </c>
      <c r="E749" s="1" t="s">
        <v>1126</v>
      </c>
      <c r="F749" s="2">
        <v>44307</v>
      </c>
      <c r="G749" s="11" t="s">
        <v>1123</v>
      </c>
      <c r="H749" s="10">
        <v>7</v>
      </c>
      <c r="I749" s="12">
        <v>2.35</v>
      </c>
      <c r="J749" s="398" t="s">
        <v>25</v>
      </c>
      <c r="K749" s="398" t="s">
        <v>25</v>
      </c>
      <c r="L749" s="399">
        <v>44306</v>
      </c>
      <c r="M749" s="398" t="s">
        <v>19</v>
      </c>
      <c r="N749" s="10">
        <v>7598</v>
      </c>
    </row>
    <row r="750" spans="1:14">
      <c r="A750" s="9">
        <v>44306</v>
      </c>
      <c r="B750" s="1">
        <v>13672</v>
      </c>
      <c r="C750" s="929" t="s">
        <v>911</v>
      </c>
      <c r="D750" s="1" t="s">
        <v>22</v>
      </c>
      <c r="E750" s="1" t="s">
        <v>1126</v>
      </c>
      <c r="F750" s="2">
        <v>44307</v>
      </c>
      <c r="G750" s="11" t="s">
        <v>1124</v>
      </c>
      <c r="H750" s="10">
        <v>7</v>
      </c>
      <c r="I750" s="12">
        <v>2.35</v>
      </c>
      <c r="J750" s="398" t="s">
        <v>25</v>
      </c>
      <c r="K750" s="398" t="s">
        <v>25</v>
      </c>
      <c r="L750" s="399">
        <v>44306</v>
      </c>
      <c r="M750" s="398" t="s">
        <v>19</v>
      </c>
      <c r="N750" s="10">
        <v>7598</v>
      </c>
    </row>
    <row r="751" spans="1:14">
      <c r="A751" s="9">
        <v>44306</v>
      </c>
      <c r="B751" s="1">
        <v>13673</v>
      </c>
      <c r="C751" s="929" t="s">
        <v>595</v>
      </c>
      <c r="D751" s="1" t="s">
        <v>22</v>
      </c>
      <c r="E751" s="1" t="s">
        <v>1127</v>
      </c>
      <c r="F751" s="2">
        <v>44307</v>
      </c>
      <c r="G751" s="11" t="s">
        <v>462</v>
      </c>
      <c r="H751" s="10">
        <v>2</v>
      </c>
      <c r="I751" s="12">
        <v>2.35</v>
      </c>
      <c r="J751" s="398" t="s">
        <v>25</v>
      </c>
      <c r="K751" s="398" t="s">
        <v>25</v>
      </c>
      <c r="L751" s="399">
        <v>44306</v>
      </c>
      <c r="M751" s="398" t="s">
        <v>19</v>
      </c>
      <c r="N751" s="10">
        <v>7598</v>
      </c>
    </row>
    <row r="752" spans="1:14">
      <c r="A752" s="9">
        <v>44306</v>
      </c>
      <c r="B752" s="1">
        <v>13674</v>
      </c>
      <c r="C752" s="929" t="s">
        <v>1117</v>
      </c>
      <c r="D752" s="1" t="s">
        <v>22</v>
      </c>
      <c r="E752" s="1" t="s">
        <v>1128</v>
      </c>
      <c r="F752" s="2">
        <v>44307</v>
      </c>
      <c r="G752" s="11" t="s">
        <v>1119</v>
      </c>
      <c r="H752" s="10">
        <v>2</v>
      </c>
      <c r="I752" s="12">
        <v>2.35</v>
      </c>
      <c r="J752" s="398" t="s">
        <v>25</v>
      </c>
      <c r="K752" s="398" t="s">
        <v>25</v>
      </c>
      <c r="L752" s="399">
        <v>44306</v>
      </c>
      <c r="M752" s="398" t="s">
        <v>19</v>
      </c>
      <c r="N752" s="10">
        <v>7598</v>
      </c>
    </row>
    <row r="753" spans="1:14">
      <c r="A753" s="9">
        <v>44306</v>
      </c>
      <c r="B753" s="1">
        <v>13675</v>
      </c>
      <c r="C753" s="929" t="s">
        <v>1129</v>
      </c>
      <c r="D753" s="1" t="s">
        <v>22</v>
      </c>
      <c r="E753" s="1" t="s">
        <v>1130</v>
      </c>
      <c r="F753" s="2">
        <v>44307</v>
      </c>
      <c r="G753" s="11" t="s">
        <v>1131</v>
      </c>
      <c r="H753" s="10">
        <v>96</v>
      </c>
      <c r="I753" s="12">
        <v>2.35</v>
      </c>
      <c r="J753" s="398" t="s">
        <v>25</v>
      </c>
      <c r="K753" s="398" t="s">
        <v>25</v>
      </c>
      <c r="L753" s="399">
        <v>44306</v>
      </c>
      <c r="M753" s="398" t="s">
        <v>19</v>
      </c>
      <c r="N753" s="10">
        <v>7598</v>
      </c>
    </row>
    <row r="754" spans="1:14">
      <c r="A754" s="9">
        <v>44306</v>
      </c>
      <c r="B754" s="1">
        <v>13676</v>
      </c>
      <c r="C754" s="929" t="s">
        <v>341</v>
      </c>
      <c r="D754" s="1" t="s">
        <v>22</v>
      </c>
      <c r="E754" s="1" t="s">
        <v>1132</v>
      </c>
      <c r="F754" s="2">
        <v>44307</v>
      </c>
      <c r="G754" s="11" t="s">
        <v>343</v>
      </c>
      <c r="H754" s="10">
        <v>1</v>
      </c>
      <c r="I754" s="12">
        <v>2.35</v>
      </c>
      <c r="J754" s="398" t="s">
        <v>25</v>
      </c>
      <c r="K754" s="398" t="s">
        <v>25</v>
      </c>
      <c r="L754" s="399">
        <v>44306</v>
      </c>
      <c r="M754" s="398" t="s">
        <v>19</v>
      </c>
      <c r="N754" s="10">
        <v>7598</v>
      </c>
    </row>
    <row r="755" spans="1:14">
      <c r="A755" s="9">
        <v>44306</v>
      </c>
      <c r="B755" s="1">
        <v>13677</v>
      </c>
      <c r="C755" s="929" t="s">
        <v>397</v>
      </c>
      <c r="D755" s="1" t="s">
        <v>22</v>
      </c>
      <c r="E755" s="1" t="s">
        <v>1133</v>
      </c>
      <c r="F755" s="2">
        <v>44307</v>
      </c>
      <c r="G755" s="11" t="s">
        <v>399</v>
      </c>
      <c r="H755" s="10">
        <v>1</v>
      </c>
      <c r="I755" s="12">
        <v>2.35</v>
      </c>
      <c r="J755" s="398" t="s">
        <v>25</v>
      </c>
      <c r="K755" s="398" t="s">
        <v>25</v>
      </c>
      <c r="L755" s="399">
        <v>44306</v>
      </c>
      <c r="M755" s="398" t="s">
        <v>19</v>
      </c>
      <c r="N755" s="10">
        <v>7598</v>
      </c>
    </row>
    <row r="756" spans="1:14">
      <c r="A756" s="9">
        <v>44306</v>
      </c>
      <c r="B756" s="1">
        <v>13678</v>
      </c>
      <c r="C756" s="929" t="s">
        <v>1074</v>
      </c>
      <c r="D756" s="1" t="s">
        <v>22</v>
      </c>
      <c r="E756" s="1" t="s">
        <v>1</v>
      </c>
      <c r="F756" s="2">
        <v>44307</v>
      </c>
      <c r="G756" s="11" t="s">
        <v>1134</v>
      </c>
      <c r="H756" s="10">
        <v>1</v>
      </c>
      <c r="I756" s="12">
        <v>3</v>
      </c>
      <c r="J756" s="398" t="s">
        <v>25</v>
      </c>
      <c r="K756" s="398" t="s">
        <v>25</v>
      </c>
      <c r="L756" s="399">
        <v>44306</v>
      </c>
      <c r="M756" s="398" t="s">
        <v>19</v>
      </c>
      <c r="N756" s="10">
        <v>7598</v>
      </c>
    </row>
    <row r="757" spans="1:14">
      <c r="A757" s="9">
        <v>44306</v>
      </c>
      <c r="B757" s="1">
        <v>13679</v>
      </c>
      <c r="C757" s="929" t="s">
        <v>1135</v>
      </c>
      <c r="D757" s="1" t="s">
        <v>22</v>
      </c>
      <c r="E757" s="1" t="s">
        <v>1</v>
      </c>
      <c r="F757" s="2">
        <v>44307</v>
      </c>
      <c r="G757" s="11" t="s">
        <v>1136</v>
      </c>
      <c r="H757" s="10">
        <v>1</v>
      </c>
      <c r="I757" s="12">
        <v>3</v>
      </c>
      <c r="J757" s="398" t="s">
        <v>25</v>
      </c>
      <c r="K757" s="398" t="s">
        <v>25</v>
      </c>
      <c r="L757" s="399">
        <v>44306</v>
      </c>
      <c r="M757" s="398" t="s">
        <v>19</v>
      </c>
      <c r="N757" s="10">
        <v>7598</v>
      </c>
    </row>
    <row r="758" spans="1:14">
      <c r="A758" s="9">
        <v>44306</v>
      </c>
      <c r="B758" s="1">
        <v>13680</v>
      </c>
      <c r="C758" s="929" t="s">
        <v>1137</v>
      </c>
      <c r="D758" s="1" t="s">
        <v>22</v>
      </c>
      <c r="E758" s="1" t="s">
        <v>1</v>
      </c>
      <c r="F758" s="2">
        <v>44307</v>
      </c>
      <c r="G758" s="11" t="s">
        <v>1138</v>
      </c>
      <c r="H758" s="10">
        <v>1</v>
      </c>
      <c r="I758" s="12">
        <v>3</v>
      </c>
      <c r="J758" s="398" t="s">
        <v>25</v>
      </c>
      <c r="K758" s="398" t="s">
        <v>25</v>
      </c>
      <c r="L758" s="399">
        <v>44306</v>
      </c>
      <c r="M758" s="398" t="s">
        <v>19</v>
      </c>
      <c r="N758" s="10">
        <v>7598</v>
      </c>
    </row>
    <row r="759" spans="1:14">
      <c r="A759" s="9">
        <v>44307</v>
      </c>
      <c r="B759" s="1">
        <v>13681</v>
      </c>
      <c r="C759" s="929" t="s">
        <v>1139</v>
      </c>
      <c r="D759" s="1" t="s">
        <v>22</v>
      </c>
      <c r="E759" s="1" t="s">
        <v>1</v>
      </c>
      <c r="F759" s="2">
        <v>44307</v>
      </c>
      <c r="G759" s="11" t="s">
        <v>1140</v>
      </c>
      <c r="H759" s="10">
        <v>1</v>
      </c>
      <c r="I759" s="12">
        <v>3</v>
      </c>
      <c r="J759" s="398" t="s">
        <v>25</v>
      </c>
      <c r="K759" s="398" t="s">
        <v>25</v>
      </c>
      <c r="L759" s="399">
        <v>44307</v>
      </c>
      <c r="M759" s="398" t="s">
        <v>19</v>
      </c>
      <c r="N759" s="10">
        <v>7598</v>
      </c>
    </row>
    <row r="760" spans="1:14">
      <c r="A760" s="9">
        <v>44307</v>
      </c>
      <c r="B760" s="1">
        <v>13682</v>
      </c>
      <c r="C760" s="929" t="s">
        <v>988</v>
      </c>
      <c r="D760" s="1" t="s">
        <v>22</v>
      </c>
      <c r="E760" s="1" t="s">
        <v>1141</v>
      </c>
      <c r="F760" s="2">
        <v>44307</v>
      </c>
      <c r="G760" s="11" t="s">
        <v>990</v>
      </c>
      <c r="H760" s="10">
        <v>5</v>
      </c>
      <c r="I760" s="12">
        <v>2.35</v>
      </c>
      <c r="J760" s="398" t="s">
        <v>25</v>
      </c>
      <c r="K760" s="398" t="s">
        <v>25</v>
      </c>
      <c r="L760" s="399">
        <v>44307</v>
      </c>
      <c r="M760" s="398" t="s">
        <v>19</v>
      </c>
      <c r="N760" s="10">
        <v>7598</v>
      </c>
    </row>
    <row r="761" spans="1:14">
      <c r="A761" s="9">
        <v>44307</v>
      </c>
      <c r="B761" s="1">
        <v>13683</v>
      </c>
      <c r="C761" s="929" t="s">
        <v>467</v>
      </c>
      <c r="D761" s="1" t="s">
        <v>22</v>
      </c>
      <c r="E761" s="1" t="s">
        <v>1142</v>
      </c>
      <c r="F761" s="2">
        <v>44307</v>
      </c>
      <c r="G761" s="11" t="s">
        <v>469</v>
      </c>
      <c r="H761" s="10">
        <v>40</v>
      </c>
      <c r="I761" s="12">
        <v>2.35</v>
      </c>
      <c r="J761" s="398" t="s">
        <v>25</v>
      </c>
      <c r="K761" s="398" t="s">
        <v>25</v>
      </c>
      <c r="L761" s="399">
        <v>44307</v>
      </c>
      <c r="M761" s="398" t="s">
        <v>19</v>
      </c>
      <c r="N761" s="10">
        <v>7598</v>
      </c>
    </row>
    <row r="762" spans="1:14">
      <c r="A762" s="9">
        <v>44307</v>
      </c>
      <c r="B762" s="1">
        <v>13684</v>
      </c>
      <c r="C762" s="929" t="s">
        <v>1143</v>
      </c>
      <c r="D762" s="1" t="s">
        <v>22</v>
      </c>
      <c r="E762" s="1" t="s">
        <v>1144</v>
      </c>
      <c r="F762" s="2">
        <v>44309</v>
      </c>
      <c r="G762" s="11" t="s">
        <v>1145</v>
      </c>
      <c r="H762" s="10">
        <v>51</v>
      </c>
      <c r="I762" s="12">
        <v>2.35</v>
      </c>
      <c r="J762" s="398" t="s">
        <v>25</v>
      </c>
      <c r="K762" s="398" t="s">
        <v>25</v>
      </c>
      <c r="L762" s="399">
        <v>44308</v>
      </c>
      <c r="M762" s="398" t="s">
        <v>19</v>
      </c>
      <c r="N762" s="10">
        <v>7598</v>
      </c>
    </row>
    <row r="763" spans="1:14">
      <c r="A763" s="9">
        <v>44307</v>
      </c>
      <c r="B763" s="1">
        <v>13685</v>
      </c>
      <c r="C763" s="929" t="s">
        <v>182</v>
      </c>
      <c r="D763" s="1" t="s">
        <v>22</v>
      </c>
      <c r="E763" s="1" t="s">
        <v>1146</v>
      </c>
      <c r="F763" s="2">
        <v>44309</v>
      </c>
      <c r="G763" s="11" t="s">
        <v>184</v>
      </c>
      <c r="H763" s="10">
        <v>1</v>
      </c>
      <c r="I763" s="12">
        <v>2.35</v>
      </c>
      <c r="J763" s="398" t="s">
        <v>25</v>
      </c>
      <c r="K763" s="398" t="s">
        <v>25</v>
      </c>
      <c r="L763" s="399">
        <v>44308</v>
      </c>
      <c r="M763" s="398" t="s">
        <v>19</v>
      </c>
      <c r="N763" s="10">
        <v>7598</v>
      </c>
    </row>
    <row r="764" spans="1:14">
      <c r="A764" s="9">
        <v>44307</v>
      </c>
      <c r="B764" s="1">
        <v>13686</v>
      </c>
      <c r="C764" s="929" t="s">
        <v>683</v>
      </c>
      <c r="D764" s="1" t="s">
        <v>22</v>
      </c>
      <c r="E764" s="1" t="s">
        <v>1147</v>
      </c>
      <c r="F764" s="2">
        <v>44309</v>
      </c>
      <c r="G764" s="11" t="s">
        <v>685</v>
      </c>
      <c r="H764" s="10">
        <v>11</v>
      </c>
      <c r="I764" s="12">
        <v>2.35</v>
      </c>
      <c r="J764" s="398" t="s">
        <v>25</v>
      </c>
      <c r="K764" s="398" t="s">
        <v>25</v>
      </c>
      <c r="L764" s="399">
        <v>44308</v>
      </c>
      <c r="M764" s="398" t="s">
        <v>19</v>
      </c>
      <c r="N764" s="10">
        <v>7598</v>
      </c>
    </row>
    <row r="765" spans="1:14">
      <c r="A765" s="9">
        <v>44307</v>
      </c>
      <c r="B765" s="1">
        <v>13687</v>
      </c>
      <c r="C765" s="929" t="s">
        <v>116</v>
      </c>
      <c r="D765" s="1" t="s">
        <v>22</v>
      </c>
      <c r="E765" s="1" t="s">
        <v>1148</v>
      </c>
      <c r="F765" s="2">
        <v>44309</v>
      </c>
      <c r="G765" s="11" t="s">
        <v>1149</v>
      </c>
      <c r="H765" s="10">
        <v>6</v>
      </c>
      <c r="I765" s="12">
        <v>2.35</v>
      </c>
      <c r="J765" s="398" t="s">
        <v>25</v>
      </c>
      <c r="K765" s="398" t="s">
        <v>25</v>
      </c>
      <c r="L765" s="399">
        <v>44308</v>
      </c>
      <c r="M765" s="398" t="s">
        <v>19</v>
      </c>
      <c r="N765" s="10">
        <v>7598</v>
      </c>
    </row>
    <row r="766" spans="1:14">
      <c r="A766" s="9">
        <v>44307</v>
      </c>
      <c r="B766" s="1">
        <v>13688</v>
      </c>
      <c r="C766" s="929" t="s">
        <v>1150</v>
      </c>
      <c r="D766" s="1" t="s">
        <v>22</v>
      </c>
      <c r="E766" s="1" t="s">
        <v>1151</v>
      </c>
      <c r="F766" s="2">
        <v>44309</v>
      </c>
      <c r="G766" s="11" t="s">
        <v>1152</v>
      </c>
      <c r="H766" s="10">
        <v>67</v>
      </c>
      <c r="I766" s="12">
        <v>2.35</v>
      </c>
      <c r="J766" s="398" t="s">
        <v>25</v>
      </c>
      <c r="K766" s="398" t="s">
        <v>25</v>
      </c>
      <c r="L766" s="399">
        <v>44308</v>
      </c>
      <c r="M766" s="398" t="s">
        <v>19</v>
      </c>
      <c r="N766" s="10">
        <v>7598</v>
      </c>
    </row>
    <row r="767" spans="1:14">
      <c r="A767" s="9">
        <v>44307</v>
      </c>
      <c r="B767" s="1">
        <v>13689</v>
      </c>
      <c r="C767" s="929" t="s">
        <v>1153</v>
      </c>
      <c r="D767" s="1" t="s">
        <v>22</v>
      </c>
      <c r="E767" s="1" t="s">
        <v>1151</v>
      </c>
      <c r="F767" s="2">
        <v>44309</v>
      </c>
      <c r="G767" s="11">
        <v>1957</v>
      </c>
      <c r="H767" s="10">
        <v>51</v>
      </c>
      <c r="I767" s="12">
        <v>2.35</v>
      </c>
      <c r="J767" s="398" t="s">
        <v>25</v>
      </c>
      <c r="K767" s="398" t="s">
        <v>25</v>
      </c>
      <c r="L767" s="399">
        <v>44308</v>
      </c>
      <c r="M767" s="398" t="s">
        <v>19</v>
      </c>
      <c r="N767" s="10">
        <v>7598</v>
      </c>
    </row>
    <row r="768" spans="1:14">
      <c r="A768" s="9">
        <v>44307</v>
      </c>
      <c r="B768" s="1">
        <v>13690</v>
      </c>
      <c r="C768" s="929" t="s">
        <v>1150</v>
      </c>
      <c r="D768" s="1" t="s">
        <v>22</v>
      </c>
      <c r="E768" s="1" t="s">
        <v>1154</v>
      </c>
      <c r="F768" s="2">
        <v>44309</v>
      </c>
      <c r="G768" s="11" t="s">
        <v>1152</v>
      </c>
      <c r="H768" s="10">
        <v>11</v>
      </c>
      <c r="I768" s="12">
        <v>2.35</v>
      </c>
      <c r="J768" s="398" t="s">
        <v>25</v>
      </c>
      <c r="K768" s="398" t="s">
        <v>25</v>
      </c>
      <c r="L768" s="399">
        <v>44308</v>
      </c>
      <c r="M768" s="398" t="s">
        <v>19</v>
      </c>
      <c r="N768" s="10">
        <v>7598</v>
      </c>
    </row>
    <row r="769" spans="1:14">
      <c r="A769" s="9">
        <v>44307</v>
      </c>
      <c r="B769" s="1">
        <v>13691</v>
      </c>
      <c r="C769" s="929" t="s">
        <v>1153</v>
      </c>
      <c r="D769" s="1" t="s">
        <v>22</v>
      </c>
      <c r="E769" s="1" t="s">
        <v>1154</v>
      </c>
      <c r="F769" s="2">
        <v>44309</v>
      </c>
      <c r="G769" s="11">
        <v>1957</v>
      </c>
      <c r="H769" s="10">
        <v>11</v>
      </c>
      <c r="I769" s="12">
        <v>2.35</v>
      </c>
      <c r="J769" s="398" t="s">
        <v>25</v>
      </c>
      <c r="K769" s="398" t="s">
        <v>25</v>
      </c>
      <c r="L769" s="399">
        <v>44308</v>
      </c>
      <c r="M769" s="398" t="s">
        <v>19</v>
      </c>
      <c r="N769" s="10">
        <v>7598</v>
      </c>
    </row>
    <row r="770" spans="1:14">
      <c r="A770" s="9">
        <v>44307</v>
      </c>
      <c r="B770" s="1">
        <v>13692</v>
      </c>
      <c r="C770" s="929" t="s">
        <v>1074</v>
      </c>
      <c r="D770" s="1" t="s">
        <v>22</v>
      </c>
      <c r="E770" s="1" t="s">
        <v>1155</v>
      </c>
      <c r="F770" s="2">
        <v>44309</v>
      </c>
      <c r="G770" s="11" t="s">
        <v>1156</v>
      </c>
      <c r="H770" s="10">
        <v>10</v>
      </c>
      <c r="I770" s="12">
        <v>2.35</v>
      </c>
      <c r="J770" s="398" t="s">
        <v>25</v>
      </c>
      <c r="K770" s="398" t="s">
        <v>25</v>
      </c>
      <c r="L770" s="399">
        <v>44308</v>
      </c>
      <c r="M770" s="398" t="s">
        <v>19</v>
      </c>
      <c r="N770" s="10">
        <v>7598</v>
      </c>
    </row>
    <row r="771" spans="1:14">
      <c r="A771" s="9">
        <v>44307</v>
      </c>
      <c r="B771" s="1">
        <v>13693</v>
      </c>
      <c r="C771" s="929" t="s">
        <v>37</v>
      </c>
      <c r="D771" s="1" t="s">
        <v>22</v>
      </c>
      <c r="E771" s="1" t="s">
        <v>1155</v>
      </c>
      <c r="F771" s="2">
        <v>44309</v>
      </c>
      <c r="G771" s="11" t="s">
        <v>38</v>
      </c>
      <c r="H771" s="10">
        <v>10</v>
      </c>
      <c r="I771" s="12">
        <v>2.35</v>
      </c>
      <c r="J771" s="398" t="s">
        <v>25</v>
      </c>
      <c r="K771" s="398" t="s">
        <v>25</v>
      </c>
      <c r="L771" s="399">
        <v>44308</v>
      </c>
      <c r="M771" s="398" t="s">
        <v>19</v>
      </c>
      <c r="N771" s="10">
        <v>7598</v>
      </c>
    </row>
    <row r="772" spans="1:14">
      <c r="A772" s="9">
        <v>44307</v>
      </c>
      <c r="B772" s="1">
        <v>13694</v>
      </c>
      <c r="C772" s="929" t="s">
        <v>188</v>
      </c>
      <c r="D772" s="1" t="s">
        <v>22</v>
      </c>
      <c r="E772" s="1" t="s">
        <v>1157</v>
      </c>
      <c r="F772" s="2">
        <v>44309</v>
      </c>
      <c r="G772" s="11" t="s">
        <v>190</v>
      </c>
      <c r="H772" s="10">
        <v>21</v>
      </c>
      <c r="I772" s="12">
        <v>2.35</v>
      </c>
      <c r="J772" s="398" t="s">
        <v>25</v>
      </c>
      <c r="K772" s="398" t="s">
        <v>25</v>
      </c>
      <c r="L772" s="399">
        <v>44308</v>
      </c>
      <c r="M772" s="398" t="s">
        <v>19</v>
      </c>
      <c r="N772" s="10">
        <v>7598</v>
      </c>
    </row>
    <row r="773" spans="1:14">
      <c r="A773" s="9">
        <v>44307</v>
      </c>
      <c r="B773" s="1">
        <v>13695</v>
      </c>
      <c r="C773" s="929" t="s">
        <v>1158</v>
      </c>
      <c r="D773" s="1" t="s">
        <v>22</v>
      </c>
      <c r="E773" s="1" t="s">
        <v>1</v>
      </c>
      <c r="F773" s="2">
        <v>44309</v>
      </c>
      <c r="G773" s="11" t="s">
        <v>1159</v>
      </c>
      <c r="H773" s="10">
        <v>1</v>
      </c>
      <c r="I773" s="12">
        <v>3</v>
      </c>
      <c r="J773" s="398" t="s">
        <v>25</v>
      </c>
      <c r="K773" s="398" t="s">
        <v>25</v>
      </c>
      <c r="L773" s="399">
        <v>44308</v>
      </c>
      <c r="M773" s="398" t="s">
        <v>19</v>
      </c>
      <c r="N773" s="10">
        <v>7598</v>
      </c>
    </row>
    <row r="774" spans="1:14">
      <c r="A774" s="9">
        <v>44307</v>
      </c>
      <c r="B774" s="1">
        <v>13696</v>
      </c>
      <c r="C774" s="929" t="s">
        <v>1160</v>
      </c>
      <c r="D774" s="1" t="s">
        <v>22</v>
      </c>
      <c r="E774" s="1" t="s">
        <v>1</v>
      </c>
      <c r="F774" s="2">
        <v>44309</v>
      </c>
      <c r="G774" s="11" t="s">
        <v>1161</v>
      </c>
      <c r="H774" s="10">
        <v>1</v>
      </c>
      <c r="I774" s="12">
        <v>3</v>
      </c>
      <c r="J774" s="398" t="s">
        <v>25</v>
      </c>
      <c r="K774" s="398" t="s">
        <v>25</v>
      </c>
      <c r="L774" s="399">
        <v>44308</v>
      </c>
      <c r="M774" s="398" t="s">
        <v>19</v>
      </c>
      <c r="N774" s="10">
        <v>7598</v>
      </c>
    </row>
    <row r="775" spans="1:14">
      <c r="A775" s="9">
        <v>44307</v>
      </c>
      <c r="B775" s="1">
        <v>13697</v>
      </c>
      <c r="C775" s="929" t="s">
        <v>1162</v>
      </c>
      <c r="D775" s="1" t="s">
        <v>22</v>
      </c>
      <c r="E775" s="1" t="s">
        <v>1</v>
      </c>
      <c r="F775" s="2">
        <v>44309</v>
      </c>
      <c r="G775" s="11" t="s">
        <v>1163</v>
      </c>
      <c r="H775" s="10">
        <v>1</v>
      </c>
      <c r="I775" s="12">
        <v>3</v>
      </c>
      <c r="J775" s="398" t="s">
        <v>25</v>
      </c>
      <c r="K775" s="398" t="s">
        <v>25</v>
      </c>
      <c r="L775" s="399">
        <v>44308</v>
      </c>
      <c r="M775" s="398" t="s">
        <v>19</v>
      </c>
      <c r="N775" s="10">
        <v>7598</v>
      </c>
    </row>
    <row r="776" spans="1:14">
      <c r="A776" s="9">
        <v>44307</v>
      </c>
      <c r="B776" s="1">
        <v>13698</v>
      </c>
      <c r="C776" s="929" t="s">
        <v>386</v>
      </c>
      <c r="D776" s="1" t="s">
        <v>22</v>
      </c>
      <c r="E776" s="1" t="s">
        <v>1164</v>
      </c>
      <c r="F776" s="2">
        <v>44309</v>
      </c>
      <c r="G776" s="11" t="s">
        <v>388</v>
      </c>
      <c r="H776" s="10">
        <v>1</v>
      </c>
      <c r="I776" s="12">
        <v>2.35</v>
      </c>
      <c r="J776" s="398" t="s">
        <v>25</v>
      </c>
      <c r="K776" s="398" t="s">
        <v>25</v>
      </c>
      <c r="L776" s="399">
        <v>44308</v>
      </c>
      <c r="M776" s="398" t="s">
        <v>19</v>
      </c>
      <c r="N776" s="10">
        <v>7598</v>
      </c>
    </row>
    <row r="777" spans="1:14">
      <c r="A777" s="9">
        <v>44307</v>
      </c>
      <c r="B777" s="1">
        <v>13699</v>
      </c>
      <c r="C777" s="929" t="s">
        <v>1165</v>
      </c>
      <c r="D777" s="1" t="s">
        <v>22</v>
      </c>
      <c r="E777" s="1" t="s">
        <v>1166</v>
      </c>
      <c r="F777" s="2">
        <v>44309</v>
      </c>
      <c r="G777" s="11" t="s">
        <v>1167</v>
      </c>
      <c r="H777" s="10">
        <v>30</v>
      </c>
      <c r="I777" s="12">
        <v>2.35</v>
      </c>
      <c r="J777" s="398" t="s">
        <v>25</v>
      </c>
      <c r="K777" s="398" t="s">
        <v>25</v>
      </c>
      <c r="L777" s="399">
        <v>44308</v>
      </c>
      <c r="M777" s="398" t="s">
        <v>19</v>
      </c>
      <c r="N777" s="10">
        <v>7598</v>
      </c>
    </row>
    <row r="778" spans="1:14">
      <c r="A778" s="9">
        <v>44307</v>
      </c>
      <c r="B778" s="1">
        <v>13700</v>
      </c>
      <c r="C778" s="929" t="s">
        <v>650</v>
      </c>
      <c r="D778" s="1" t="s">
        <v>22</v>
      </c>
      <c r="E778" s="1" t="s">
        <v>1166</v>
      </c>
      <c r="F778" s="2">
        <v>44309</v>
      </c>
      <c r="G778" s="11" t="s">
        <v>1168</v>
      </c>
      <c r="H778" s="10">
        <v>146</v>
      </c>
      <c r="I778" s="12">
        <v>2.35</v>
      </c>
      <c r="J778" s="398" t="s">
        <v>25</v>
      </c>
      <c r="K778" s="398" t="s">
        <v>25</v>
      </c>
      <c r="L778" s="399">
        <v>44308</v>
      </c>
      <c r="M778" s="398" t="s">
        <v>19</v>
      </c>
      <c r="N778" s="10">
        <v>7598</v>
      </c>
    </row>
    <row r="779" spans="1:14">
      <c r="A779" s="9">
        <v>44307</v>
      </c>
      <c r="B779" s="1">
        <v>13701</v>
      </c>
      <c r="C779" s="929" t="s">
        <v>1169</v>
      </c>
      <c r="D779" s="1" t="s">
        <v>22</v>
      </c>
      <c r="E779" s="1" t="s">
        <v>1166</v>
      </c>
      <c r="F779" s="2">
        <v>44309</v>
      </c>
      <c r="G779" s="11" t="s">
        <v>1170</v>
      </c>
      <c r="H779" s="10">
        <v>162</v>
      </c>
      <c r="I779" s="12">
        <v>2.35</v>
      </c>
      <c r="J779" s="398" t="s">
        <v>25</v>
      </c>
      <c r="K779" s="398" t="s">
        <v>25</v>
      </c>
      <c r="L779" s="399">
        <v>44308</v>
      </c>
      <c r="M779" s="398" t="s">
        <v>19</v>
      </c>
      <c r="N779" s="10">
        <v>7598</v>
      </c>
    </row>
    <row r="780" spans="1:14">
      <c r="A780" s="9">
        <v>44307</v>
      </c>
      <c r="B780" s="1">
        <v>13702</v>
      </c>
      <c r="C780" s="929" t="s">
        <v>154</v>
      </c>
      <c r="D780" s="1" t="s">
        <v>22</v>
      </c>
      <c r="E780" s="1" t="s">
        <v>1171</v>
      </c>
      <c r="F780" s="2">
        <v>44309</v>
      </c>
      <c r="G780" s="11" t="s">
        <v>155</v>
      </c>
      <c r="H780" s="10">
        <v>32</v>
      </c>
      <c r="I780" s="12">
        <v>2.35</v>
      </c>
      <c r="J780" s="398" t="s">
        <v>25</v>
      </c>
      <c r="K780" s="398" t="s">
        <v>25</v>
      </c>
      <c r="L780" s="399">
        <v>44308</v>
      </c>
      <c r="M780" s="398" t="s">
        <v>19</v>
      </c>
      <c r="N780" s="10">
        <v>7598</v>
      </c>
    </row>
    <row r="781" spans="1:14">
      <c r="A781" s="9">
        <v>44307</v>
      </c>
      <c r="B781" s="1">
        <v>13703</v>
      </c>
      <c r="C781" s="929" t="s">
        <v>151</v>
      </c>
      <c r="D781" s="1" t="s">
        <v>22</v>
      </c>
      <c r="E781" s="1" t="s">
        <v>1171</v>
      </c>
      <c r="F781" s="2">
        <v>44309</v>
      </c>
      <c r="G781" s="11" t="s">
        <v>153</v>
      </c>
      <c r="H781" s="10">
        <v>16</v>
      </c>
      <c r="I781" s="12">
        <v>2.35</v>
      </c>
      <c r="J781" s="398" t="s">
        <v>25</v>
      </c>
      <c r="K781" s="398" t="s">
        <v>25</v>
      </c>
      <c r="L781" s="399">
        <v>44308</v>
      </c>
      <c r="M781" s="398" t="s">
        <v>19</v>
      </c>
      <c r="N781" s="10">
        <v>7598</v>
      </c>
    </row>
    <row r="782" spans="1:14">
      <c r="A782" s="9">
        <v>44307</v>
      </c>
      <c r="B782" s="1">
        <v>13704</v>
      </c>
      <c r="C782" s="929" t="s">
        <v>1172</v>
      </c>
      <c r="D782" s="1" t="s">
        <v>22</v>
      </c>
      <c r="E782" s="1" t="s">
        <v>1173</v>
      </c>
      <c r="F782" s="2">
        <v>44309</v>
      </c>
      <c r="G782" s="11" t="s">
        <v>1174</v>
      </c>
      <c r="H782" s="10">
        <v>85</v>
      </c>
      <c r="I782" s="12">
        <v>2.35</v>
      </c>
      <c r="J782" s="398" t="s">
        <v>25</v>
      </c>
      <c r="K782" s="398" t="s">
        <v>25</v>
      </c>
      <c r="L782" s="399">
        <v>44309</v>
      </c>
      <c r="M782" s="398" t="s">
        <v>19</v>
      </c>
      <c r="N782" s="10">
        <v>7598</v>
      </c>
    </row>
    <row r="783" spans="1:14">
      <c r="A783" s="9">
        <v>44307</v>
      </c>
      <c r="B783" s="1">
        <v>13705</v>
      </c>
      <c r="C783" s="929" t="s">
        <v>37</v>
      </c>
      <c r="D783" s="1" t="s">
        <v>22</v>
      </c>
      <c r="E783" s="1" t="s">
        <v>1175</v>
      </c>
      <c r="F783" s="2">
        <v>44309</v>
      </c>
      <c r="G783" s="11" t="s">
        <v>38</v>
      </c>
      <c r="H783" s="10">
        <v>4</v>
      </c>
      <c r="I783" s="12">
        <v>2.35</v>
      </c>
      <c r="J783" s="398" t="s">
        <v>25</v>
      </c>
      <c r="K783" s="398" t="s">
        <v>25</v>
      </c>
      <c r="L783" s="399">
        <v>44309</v>
      </c>
      <c r="M783" s="398" t="s">
        <v>19</v>
      </c>
      <c r="N783" s="10">
        <v>7598</v>
      </c>
    </row>
    <row r="784" spans="1:14">
      <c r="A784" s="9">
        <v>44307</v>
      </c>
      <c r="B784" s="1">
        <v>13706</v>
      </c>
      <c r="C784" s="929" t="s">
        <v>380</v>
      </c>
      <c r="D784" s="1" t="s">
        <v>22</v>
      </c>
      <c r="E784" s="1" t="s">
        <v>1176</v>
      </c>
      <c r="F784" s="2">
        <v>44309</v>
      </c>
      <c r="G784" s="11" t="s">
        <v>382</v>
      </c>
      <c r="H784" s="10">
        <v>7</v>
      </c>
      <c r="I784" s="12">
        <v>2.35</v>
      </c>
      <c r="J784" s="398" t="s">
        <v>25</v>
      </c>
      <c r="K784" s="398" t="s">
        <v>25</v>
      </c>
      <c r="L784" s="399">
        <v>44309</v>
      </c>
      <c r="M784" s="398" t="s">
        <v>19</v>
      </c>
      <c r="N784" s="10">
        <v>7598</v>
      </c>
    </row>
    <row r="785" spans="1:15">
      <c r="A785" s="9">
        <v>44307</v>
      </c>
      <c r="B785" s="1">
        <v>13707</v>
      </c>
      <c r="C785" s="929" t="s">
        <v>53</v>
      </c>
      <c r="D785" s="1" t="s">
        <v>22</v>
      </c>
      <c r="E785" s="1" t="s">
        <v>1176</v>
      </c>
      <c r="F785" s="2">
        <v>44309</v>
      </c>
      <c r="G785" s="11" t="s">
        <v>55</v>
      </c>
      <c r="H785" s="10">
        <v>7</v>
      </c>
      <c r="I785" s="12">
        <v>2.35</v>
      </c>
      <c r="J785" s="398" t="s">
        <v>25</v>
      </c>
      <c r="K785" s="398" t="s">
        <v>25</v>
      </c>
      <c r="L785" s="399">
        <v>44309</v>
      </c>
      <c r="M785" s="398" t="s">
        <v>19</v>
      </c>
      <c r="N785" s="10">
        <v>7598</v>
      </c>
    </row>
    <row r="786" spans="1:15">
      <c r="A786" s="9">
        <v>44307</v>
      </c>
      <c r="B786" s="1">
        <v>13708</v>
      </c>
      <c r="C786" s="929" t="s">
        <v>933</v>
      </c>
      <c r="D786" s="1" t="s">
        <v>22</v>
      </c>
      <c r="E786" s="1" t="s">
        <v>1177</v>
      </c>
      <c r="F786" s="2">
        <v>44309</v>
      </c>
      <c r="G786" s="11" t="s">
        <v>934</v>
      </c>
      <c r="H786" s="10">
        <v>1</v>
      </c>
      <c r="I786" s="12">
        <v>2.35</v>
      </c>
      <c r="J786" s="398" t="s">
        <v>25</v>
      </c>
      <c r="K786" s="398" t="s">
        <v>25</v>
      </c>
      <c r="L786" s="399">
        <v>44309</v>
      </c>
      <c r="M786" s="398" t="s">
        <v>19</v>
      </c>
      <c r="N786" s="10">
        <v>7598</v>
      </c>
    </row>
    <row r="787" spans="1:15">
      <c r="A787" s="9">
        <v>44307</v>
      </c>
      <c r="B787" s="1">
        <v>13709</v>
      </c>
      <c r="C787" s="929" t="s">
        <v>930</v>
      </c>
      <c r="D787" s="1" t="s">
        <v>22</v>
      </c>
      <c r="E787" s="1" t="s">
        <v>1177</v>
      </c>
      <c r="F787" s="2">
        <v>44309</v>
      </c>
      <c r="G787" s="11" t="s">
        <v>932</v>
      </c>
      <c r="H787" s="10">
        <v>1</v>
      </c>
      <c r="I787" s="12">
        <v>2.35</v>
      </c>
      <c r="J787" s="398" t="s">
        <v>25</v>
      </c>
      <c r="K787" s="398" t="s">
        <v>25</v>
      </c>
      <c r="L787" s="399">
        <v>44309</v>
      </c>
      <c r="M787" s="398" t="s">
        <v>19</v>
      </c>
      <c r="N787" s="10">
        <v>7598</v>
      </c>
    </row>
    <row r="788" spans="1:15">
      <c r="A788" s="9">
        <v>44307</v>
      </c>
      <c r="B788" s="1">
        <v>13710</v>
      </c>
      <c r="C788" s="929" t="s">
        <v>73</v>
      </c>
      <c r="D788" s="1" t="s">
        <v>22</v>
      </c>
      <c r="E788" s="1" t="s">
        <v>1178</v>
      </c>
      <c r="F788" s="2">
        <v>44309</v>
      </c>
      <c r="G788" s="11" t="s">
        <v>74</v>
      </c>
      <c r="H788" s="10">
        <v>2</v>
      </c>
      <c r="I788" s="12">
        <v>2.35</v>
      </c>
      <c r="J788" s="398" t="s">
        <v>25</v>
      </c>
      <c r="K788" s="398" t="s">
        <v>25</v>
      </c>
      <c r="L788" s="399">
        <v>44309</v>
      </c>
      <c r="M788" s="398" t="s">
        <v>19</v>
      </c>
      <c r="N788" s="10">
        <v>7598</v>
      </c>
    </row>
    <row r="789" spans="1:15">
      <c r="A789" s="9">
        <v>44307</v>
      </c>
      <c r="B789" s="1">
        <v>13711</v>
      </c>
      <c r="C789" s="929" t="s">
        <v>435</v>
      </c>
      <c r="D789" s="1" t="s">
        <v>22</v>
      </c>
      <c r="E789" s="1" t="s">
        <v>1178</v>
      </c>
      <c r="F789" s="2">
        <v>44309</v>
      </c>
      <c r="G789" s="11" t="s">
        <v>747</v>
      </c>
      <c r="H789" s="10">
        <v>2</v>
      </c>
      <c r="I789" s="12">
        <v>2.35</v>
      </c>
      <c r="J789" s="398" t="s">
        <v>25</v>
      </c>
      <c r="K789" s="398" t="s">
        <v>25</v>
      </c>
      <c r="L789" s="399">
        <v>44309</v>
      </c>
      <c r="M789" s="398" t="s">
        <v>19</v>
      </c>
      <c r="N789" s="10">
        <v>7598</v>
      </c>
    </row>
    <row r="790" spans="1:15">
      <c r="A790" s="9">
        <v>44307</v>
      </c>
      <c r="B790" s="1">
        <v>13712</v>
      </c>
      <c r="C790" s="929" t="s">
        <v>37</v>
      </c>
      <c r="D790" s="1" t="s">
        <v>22</v>
      </c>
      <c r="E790" s="1" t="s">
        <v>1178</v>
      </c>
      <c r="F790" s="2">
        <v>44309</v>
      </c>
      <c r="G790" s="11" t="s">
        <v>38</v>
      </c>
      <c r="H790" s="10">
        <v>6</v>
      </c>
      <c r="I790" s="12">
        <v>2.35</v>
      </c>
      <c r="J790" s="398" t="s">
        <v>25</v>
      </c>
      <c r="K790" s="398" t="s">
        <v>25</v>
      </c>
      <c r="L790" s="399">
        <v>44309</v>
      </c>
      <c r="M790" s="398" t="s">
        <v>19</v>
      </c>
      <c r="N790" s="10">
        <v>7598</v>
      </c>
    </row>
    <row r="791" spans="1:15">
      <c r="A791" s="9">
        <v>44307</v>
      </c>
      <c r="B791" s="1">
        <v>13713</v>
      </c>
      <c r="C791" s="929" t="s">
        <v>533</v>
      </c>
      <c r="D791" s="1" t="s">
        <v>22</v>
      </c>
      <c r="E791" s="1" t="s">
        <v>1179</v>
      </c>
      <c r="F791" s="2">
        <v>44309</v>
      </c>
      <c r="G791" s="11" t="s">
        <v>535</v>
      </c>
      <c r="H791" s="10">
        <v>7</v>
      </c>
      <c r="I791" s="12">
        <v>2.35</v>
      </c>
      <c r="J791" s="398" t="s">
        <v>25</v>
      </c>
      <c r="K791" s="398" t="s">
        <v>25</v>
      </c>
      <c r="L791" s="399">
        <v>44309</v>
      </c>
      <c r="M791" s="398" t="s">
        <v>19</v>
      </c>
      <c r="N791" s="10">
        <v>7598</v>
      </c>
    </row>
    <row r="792" spans="1:15">
      <c r="A792" s="9">
        <v>44307</v>
      </c>
      <c r="B792" s="1">
        <v>13714</v>
      </c>
      <c r="C792" s="929" t="s">
        <v>151</v>
      </c>
      <c r="D792" s="1" t="s">
        <v>22</v>
      </c>
      <c r="E792" s="1" t="s">
        <v>1180</v>
      </c>
      <c r="F792" s="2">
        <v>44309</v>
      </c>
      <c r="G792" s="11" t="s">
        <v>153</v>
      </c>
      <c r="H792" s="10">
        <v>9</v>
      </c>
      <c r="I792" s="12">
        <v>2.35</v>
      </c>
      <c r="J792" s="398" t="s">
        <v>25</v>
      </c>
      <c r="K792" s="398" t="s">
        <v>25</v>
      </c>
      <c r="L792" s="399">
        <v>44309</v>
      </c>
      <c r="M792" s="398" t="s">
        <v>19</v>
      </c>
      <c r="N792" s="10">
        <v>7598</v>
      </c>
    </row>
    <row r="793" spans="1:15">
      <c r="A793" s="9">
        <v>44307</v>
      </c>
      <c r="B793" s="1">
        <v>13715</v>
      </c>
      <c r="C793" s="929" t="s">
        <v>154</v>
      </c>
      <c r="D793" s="1" t="s">
        <v>22</v>
      </c>
      <c r="E793" s="1" t="s">
        <v>1180</v>
      </c>
      <c r="F793" s="2">
        <v>44309</v>
      </c>
      <c r="G793" s="11" t="s">
        <v>155</v>
      </c>
      <c r="H793" s="10">
        <v>27</v>
      </c>
      <c r="I793" s="12">
        <v>2.35</v>
      </c>
      <c r="J793" s="398" t="s">
        <v>25</v>
      </c>
      <c r="K793" s="398" t="s">
        <v>25</v>
      </c>
      <c r="L793" s="399">
        <v>44309</v>
      </c>
      <c r="M793" s="398" t="s">
        <v>19</v>
      </c>
      <c r="N793" s="10">
        <v>7598</v>
      </c>
    </row>
    <row r="794" spans="1:15">
      <c r="A794" s="9">
        <v>44307</v>
      </c>
      <c r="B794" s="1">
        <v>13716</v>
      </c>
      <c r="C794" s="929" t="s">
        <v>679</v>
      </c>
      <c r="D794" s="1" t="s">
        <v>22</v>
      </c>
      <c r="E794" s="1" t="s">
        <v>1181</v>
      </c>
      <c r="F794" s="2">
        <v>44309</v>
      </c>
      <c r="G794" s="11" t="s">
        <v>1182</v>
      </c>
      <c r="H794" s="10">
        <v>16</v>
      </c>
      <c r="I794" s="12">
        <v>2.35</v>
      </c>
      <c r="J794" s="398" t="s">
        <v>25</v>
      </c>
      <c r="K794" s="398" t="s">
        <v>25</v>
      </c>
      <c r="L794" s="399">
        <v>44309</v>
      </c>
      <c r="M794" s="398" t="s">
        <v>19</v>
      </c>
      <c r="N794" s="10">
        <v>7598</v>
      </c>
    </row>
    <row r="795" spans="1:15">
      <c r="A795" s="9">
        <v>44307</v>
      </c>
      <c r="B795" s="1">
        <v>13717</v>
      </c>
      <c r="C795" s="929" t="s">
        <v>455</v>
      </c>
      <c r="D795" s="1" t="s">
        <v>22</v>
      </c>
      <c r="E795" s="1" t="s">
        <v>1183</v>
      </c>
      <c r="F795" s="2">
        <v>44309</v>
      </c>
      <c r="G795" s="11" t="s">
        <v>1184</v>
      </c>
      <c r="H795" s="10">
        <v>11</v>
      </c>
      <c r="I795" s="12">
        <v>2.35</v>
      </c>
      <c r="J795" s="398" t="s">
        <v>25</v>
      </c>
      <c r="K795" s="398" t="s">
        <v>25</v>
      </c>
      <c r="L795" s="399">
        <v>44309</v>
      </c>
      <c r="M795" s="398" t="s">
        <v>19</v>
      </c>
      <c r="N795" s="10">
        <v>7598</v>
      </c>
    </row>
    <row r="796" spans="1:15">
      <c r="A796" s="9">
        <v>44307</v>
      </c>
      <c r="B796" s="1">
        <v>13718</v>
      </c>
      <c r="C796" s="929" t="s">
        <v>1074</v>
      </c>
      <c r="D796" s="1" t="s">
        <v>22</v>
      </c>
      <c r="E796" s="1" t="s">
        <v>1185</v>
      </c>
      <c r="F796" s="2">
        <v>44309</v>
      </c>
      <c r="G796" s="11" t="s">
        <v>1186</v>
      </c>
      <c r="H796" s="10">
        <v>2</v>
      </c>
      <c r="I796" s="12">
        <v>2.35</v>
      </c>
      <c r="J796" s="398" t="s">
        <v>25</v>
      </c>
      <c r="K796" s="398" t="s">
        <v>25</v>
      </c>
      <c r="L796" s="399">
        <v>44309</v>
      </c>
      <c r="M796" s="398" t="s">
        <v>19</v>
      </c>
      <c r="N796" s="10">
        <v>7598</v>
      </c>
    </row>
    <row r="797" spans="1:15">
      <c r="A797" s="9">
        <v>44307</v>
      </c>
      <c r="B797" s="1">
        <v>13719</v>
      </c>
      <c r="C797" s="929" t="s">
        <v>467</v>
      </c>
      <c r="D797" s="1" t="s">
        <v>22</v>
      </c>
      <c r="E797" s="1" t="s">
        <v>1187</v>
      </c>
      <c r="F797" s="2">
        <v>44309</v>
      </c>
      <c r="G797" s="11" t="s">
        <v>469</v>
      </c>
      <c r="H797" s="10">
        <v>56</v>
      </c>
      <c r="I797" s="12">
        <v>2.35</v>
      </c>
      <c r="J797" s="398" t="s">
        <v>25</v>
      </c>
      <c r="K797" s="398" t="s">
        <v>25</v>
      </c>
      <c r="L797" s="399">
        <v>44309</v>
      </c>
      <c r="M797" s="398" t="s">
        <v>19</v>
      </c>
      <c r="N797" s="10">
        <v>7598</v>
      </c>
      <c r="O797">
        <v>4073.4599999999973</v>
      </c>
    </row>
    <row r="798" spans="1:15" s="400" customFormat="1">
      <c r="A798" s="9">
        <v>44312</v>
      </c>
      <c r="B798" s="1">
        <v>13720</v>
      </c>
      <c r="C798" s="929" t="s">
        <v>397</v>
      </c>
      <c r="D798" s="1" t="s">
        <v>22</v>
      </c>
      <c r="E798" s="1" t="s">
        <v>1188</v>
      </c>
      <c r="F798" s="2">
        <v>44314</v>
      </c>
      <c r="G798" s="11" t="s">
        <v>399</v>
      </c>
      <c r="H798" s="10">
        <v>30</v>
      </c>
      <c r="I798" s="12">
        <v>2.35</v>
      </c>
      <c r="J798" s="398" t="s">
        <v>25</v>
      </c>
      <c r="K798" s="398" t="s">
        <v>25</v>
      </c>
      <c r="L798" s="399">
        <v>44313</v>
      </c>
      <c r="M798" s="398" t="s">
        <v>19</v>
      </c>
      <c r="N798" s="10">
        <v>7656</v>
      </c>
      <c r="O798" s="3"/>
    </row>
    <row r="799" spans="1:15">
      <c r="A799" s="9">
        <v>44312</v>
      </c>
      <c r="B799" s="1">
        <v>13721</v>
      </c>
      <c r="C799" s="929" t="s">
        <v>1098</v>
      </c>
      <c r="D799" s="1" t="s">
        <v>22</v>
      </c>
      <c r="E799" s="1" t="s">
        <v>1189</v>
      </c>
      <c r="F799" s="2">
        <v>44314</v>
      </c>
      <c r="G799" s="11" t="s">
        <v>1096</v>
      </c>
      <c r="H799" s="10">
        <v>31</v>
      </c>
      <c r="I799" s="12">
        <v>2.35</v>
      </c>
      <c r="J799" s="398" t="s">
        <v>25</v>
      </c>
      <c r="K799" s="398" t="s">
        <v>25</v>
      </c>
      <c r="L799" s="399">
        <v>44313</v>
      </c>
      <c r="M799" s="398" t="s">
        <v>19</v>
      </c>
      <c r="N799" s="10">
        <v>7656</v>
      </c>
    </row>
    <row r="800" spans="1:15">
      <c r="A800" s="9">
        <v>44312</v>
      </c>
      <c r="B800" s="1">
        <v>13722</v>
      </c>
      <c r="C800" s="929" t="s">
        <v>498</v>
      </c>
      <c r="D800" s="1" t="s">
        <v>22</v>
      </c>
      <c r="E800" s="1" t="s">
        <v>1190</v>
      </c>
      <c r="F800" s="2">
        <v>44314</v>
      </c>
      <c r="G800" s="11" t="s">
        <v>616</v>
      </c>
      <c r="H800" s="10">
        <v>1</v>
      </c>
      <c r="I800" s="12">
        <v>2.35</v>
      </c>
      <c r="J800" s="398" t="s">
        <v>25</v>
      </c>
      <c r="K800" s="398" t="s">
        <v>25</v>
      </c>
      <c r="L800" s="399">
        <v>44313</v>
      </c>
      <c r="M800" s="398" t="s">
        <v>19</v>
      </c>
      <c r="N800" s="10">
        <v>7656</v>
      </c>
    </row>
    <row r="801" spans="1:14">
      <c r="A801" s="9">
        <v>44312</v>
      </c>
      <c r="B801" s="1">
        <v>13723</v>
      </c>
      <c r="C801" s="929" t="s">
        <v>498</v>
      </c>
      <c r="D801" s="1" t="s">
        <v>22</v>
      </c>
      <c r="E801" s="1" t="s">
        <v>1191</v>
      </c>
      <c r="F801" s="2">
        <v>44314</v>
      </c>
      <c r="G801" s="11" t="s">
        <v>616</v>
      </c>
      <c r="H801" s="10">
        <v>32</v>
      </c>
      <c r="I801" s="12">
        <v>2.35</v>
      </c>
      <c r="J801" s="398" t="s">
        <v>25</v>
      </c>
      <c r="K801" s="398" t="s">
        <v>25</v>
      </c>
      <c r="L801" s="399">
        <v>44313</v>
      </c>
      <c r="M801" s="398" t="s">
        <v>19</v>
      </c>
      <c r="N801" s="10">
        <v>7656</v>
      </c>
    </row>
    <row r="802" spans="1:14">
      <c r="A802" s="9">
        <v>44312</v>
      </c>
      <c r="B802" s="1">
        <v>13724</v>
      </c>
      <c r="C802" s="929" t="s">
        <v>583</v>
      </c>
      <c r="D802" s="1" t="s">
        <v>22</v>
      </c>
      <c r="E802" s="1" t="s">
        <v>1192</v>
      </c>
      <c r="F802" s="2">
        <v>44314</v>
      </c>
      <c r="G802" s="11" t="s">
        <v>1193</v>
      </c>
      <c r="H802" s="10">
        <v>6</v>
      </c>
      <c r="I802" s="12">
        <v>2.35</v>
      </c>
      <c r="J802" s="398" t="s">
        <v>25</v>
      </c>
      <c r="K802" s="398" t="s">
        <v>25</v>
      </c>
      <c r="L802" s="399">
        <v>44313</v>
      </c>
      <c r="M802" s="398" t="s">
        <v>19</v>
      </c>
      <c r="N802" s="10">
        <v>7656</v>
      </c>
    </row>
    <row r="803" spans="1:14">
      <c r="A803" s="9">
        <v>44312</v>
      </c>
      <c r="B803" s="1">
        <v>13725</v>
      </c>
      <c r="C803" s="929" t="s">
        <v>182</v>
      </c>
      <c r="D803" s="1" t="s">
        <v>22</v>
      </c>
      <c r="E803" s="1" t="s">
        <v>1194</v>
      </c>
      <c r="F803" s="2">
        <v>44314</v>
      </c>
      <c r="G803" s="11" t="s">
        <v>184</v>
      </c>
      <c r="H803" s="10">
        <v>17</v>
      </c>
      <c r="I803" s="12">
        <v>2.35</v>
      </c>
      <c r="J803" s="398" t="s">
        <v>25</v>
      </c>
      <c r="K803" s="398" t="s">
        <v>25</v>
      </c>
      <c r="L803" s="399">
        <v>44313</v>
      </c>
      <c r="M803" s="398" t="s">
        <v>19</v>
      </c>
      <c r="N803" s="10">
        <v>7656</v>
      </c>
    </row>
    <row r="804" spans="1:14">
      <c r="A804" s="9">
        <v>44312</v>
      </c>
      <c r="B804" s="1">
        <v>13726</v>
      </c>
      <c r="C804" s="929" t="s">
        <v>1195</v>
      </c>
      <c r="D804" s="1" t="s">
        <v>22</v>
      </c>
      <c r="E804" s="1" t="s">
        <v>1196</v>
      </c>
      <c r="F804" s="2">
        <v>44314</v>
      </c>
      <c r="G804" s="11" t="s">
        <v>1197</v>
      </c>
      <c r="H804" s="10">
        <v>8</v>
      </c>
      <c r="I804" s="12">
        <v>2.35</v>
      </c>
      <c r="J804" s="398" t="s">
        <v>25</v>
      </c>
      <c r="K804" s="398" t="s">
        <v>25</v>
      </c>
      <c r="L804" s="399">
        <v>44313</v>
      </c>
      <c r="M804" s="398" t="s">
        <v>19</v>
      </c>
      <c r="N804" s="10">
        <v>7656</v>
      </c>
    </row>
    <row r="805" spans="1:14">
      <c r="A805" s="9">
        <v>44312</v>
      </c>
      <c r="B805" s="1">
        <v>13727</v>
      </c>
      <c r="C805" s="929" t="s">
        <v>338</v>
      </c>
      <c r="D805" s="1" t="s">
        <v>22</v>
      </c>
      <c r="E805" s="1" t="s">
        <v>1198</v>
      </c>
      <c r="F805" s="2">
        <v>44314</v>
      </c>
      <c r="G805" s="11" t="s">
        <v>340</v>
      </c>
      <c r="H805" s="10">
        <v>12</v>
      </c>
      <c r="I805" s="12">
        <v>2.35</v>
      </c>
      <c r="J805" s="398" t="s">
        <v>25</v>
      </c>
      <c r="K805" s="398" t="s">
        <v>25</v>
      </c>
      <c r="L805" s="399">
        <v>44313</v>
      </c>
      <c r="M805" s="398" t="s">
        <v>19</v>
      </c>
      <c r="N805" s="10">
        <v>7656</v>
      </c>
    </row>
    <row r="806" spans="1:14">
      <c r="A806" s="9">
        <v>44312</v>
      </c>
      <c r="B806" s="1">
        <v>13728</v>
      </c>
      <c r="C806" s="929" t="s">
        <v>1199</v>
      </c>
      <c r="D806" s="1" t="s">
        <v>22</v>
      </c>
      <c r="E806" s="1" t="s">
        <v>1</v>
      </c>
      <c r="F806" s="2">
        <v>44314</v>
      </c>
      <c r="G806" s="11" t="s">
        <v>1077</v>
      </c>
      <c r="H806" s="10">
        <v>1</v>
      </c>
      <c r="I806" s="12">
        <v>3</v>
      </c>
      <c r="J806" s="398" t="s">
        <v>25</v>
      </c>
      <c r="K806" s="398" t="s">
        <v>25</v>
      </c>
      <c r="L806" s="399">
        <v>44313</v>
      </c>
      <c r="M806" s="398" t="s">
        <v>19</v>
      </c>
      <c r="N806" s="10">
        <v>7656</v>
      </c>
    </row>
    <row r="807" spans="1:14">
      <c r="A807" s="9">
        <v>44312</v>
      </c>
      <c r="B807" s="1">
        <v>13729</v>
      </c>
      <c r="C807" s="929" t="s">
        <v>1200</v>
      </c>
      <c r="D807" s="1" t="s">
        <v>22</v>
      </c>
      <c r="E807" s="1" t="s">
        <v>1</v>
      </c>
      <c r="F807" s="2">
        <v>44314</v>
      </c>
      <c r="G807" s="11" t="s">
        <v>1201</v>
      </c>
      <c r="H807" s="10">
        <v>1</v>
      </c>
      <c r="I807" s="12">
        <v>3</v>
      </c>
      <c r="J807" s="398" t="s">
        <v>25</v>
      </c>
      <c r="K807" s="398" t="s">
        <v>25</v>
      </c>
      <c r="L807" s="399">
        <v>44313</v>
      </c>
      <c r="M807" s="398" t="s">
        <v>19</v>
      </c>
      <c r="N807" s="10">
        <v>7656</v>
      </c>
    </row>
    <row r="808" spans="1:14">
      <c r="A808" s="9">
        <v>44312</v>
      </c>
      <c r="B808" s="1">
        <v>13730</v>
      </c>
      <c r="C808" s="929" t="s">
        <v>1202</v>
      </c>
      <c r="D808" s="1" t="s">
        <v>22</v>
      </c>
      <c r="E808" s="1" t="s">
        <v>1203</v>
      </c>
      <c r="F808" s="2">
        <v>44314</v>
      </c>
      <c r="G808" s="11" t="s">
        <v>1204</v>
      </c>
      <c r="H808" s="10">
        <v>4</v>
      </c>
      <c r="I808" s="12">
        <v>2.35</v>
      </c>
      <c r="J808" s="398" t="s">
        <v>25</v>
      </c>
      <c r="K808" s="398" t="s">
        <v>25</v>
      </c>
      <c r="L808" s="399">
        <v>44313</v>
      </c>
      <c r="M808" s="398" t="s">
        <v>19</v>
      </c>
      <c r="N808" s="10">
        <v>7656</v>
      </c>
    </row>
    <row r="809" spans="1:14">
      <c r="A809" s="9">
        <v>44312</v>
      </c>
      <c r="B809" s="1">
        <v>13731</v>
      </c>
      <c r="C809" s="929" t="s">
        <v>1205</v>
      </c>
      <c r="D809" s="1" t="s">
        <v>22</v>
      </c>
      <c r="E809" s="1" t="s">
        <v>1206</v>
      </c>
      <c r="F809" s="2">
        <v>44314</v>
      </c>
      <c r="G809" s="11" t="s">
        <v>1207</v>
      </c>
      <c r="H809" s="10">
        <v>18</v>
      </c>
      <c r="I809" s="12">
        <v>2.35</v>
      </c>
      <c r="J809" s="398" t="s">
        <v>25</v>
      </c>
      <c r="K809" s="398" t="s">
        <v>25</v>
      </c>
      <c r="L809" s="399">
        <v>44313</v>
      </c>
      <c r="M809" s="398" t="s">
        <v>19</v>
      </c>
      <c r="N809" s="10">
        <v>7656</v>
      </c>
    </row>
    <row r="810" spans="1:14">
      <c r="A810" s="9">
        <v>44312</v>
      </c>
      <c r="B810" s="1">
        <v>13732</v>
      </c>
      <c r="C810" s="929" t="s">
        <v>1135</v>
      </c>
      <c r="D810" s="1" t="s">
        <v>22</v>
      </c>
      <c r="E810" s="1" t="s">
        <v>1208</v>
      </c>
      <c r="F810" s="2">
        <v>44314</v>
      </c>
      <c r="G810" s="11" t="s">
        <v>1209</v>
      </c>
      <c r="H810" s="10">
        <v>13</v>
      </c>
      <c r="I810" s="12">
        <v>2.35</v>
      </c>
      <c r="J810" s="398" t="s">
        <v>25</v>
      </c>
      <c r="K810" s="398" t="s">
        <v>25</v>
      </c>
      <c r="L810" s="399">
        <v>44313</v>
      </c>
      <c r="M810" s="398" t="s">
        <v>19</v>
      </c>
      <c r="N810" s="10">
        <v>7656</v>
      </c>
    </row>
    <row r="811" spans="1:14">
      <c r="A811" s="9">
        <v>44312</v>
      </c>
      <c r="B811" s="1">
        <v>13733</v>
      </c>
      <c r="C811" s="929" t="s">
        <v>182</v>
      </c>
      <c r="D811" s="1" t="s">
        <v>22</v>
      </c>
      <c r="E811" s="1" t="s">
        <v>1208</v>
      </c>
      <c r="F811" s="2">
        <v>44314</v>
      </c>
      <c r="G811" s="11" t="s">
        <v>184</v>
      </c>
      <c r="H811" s="10">
        <v>13</v>
      </c>
      <c r="I811" s="12">
        <v>2.35</v>
      </c>
      <c r="J811" s="398" t="s">
        <v>25</v>
      </c>
      <c r="K811" s="398" t="s">
        <v>25</v>
      </c>
      <c r="L811" s="399">
        <v>44313</v>
      </c>
      <c r="M811" s="398" t="s">
        <v>19</v>
      </c>
      <c r="N811" s="10">
        <v>7656</v>
      </c>
    </row>
    <row r="812" spans="1:14">
      <c r="A812" s="9">
        <v>44312</v>
      </c>
      <c r="B812" s="1">
        <v>13734</v>
      </c>
      <c r="C812" s="929" t="s">
        <v>1210</v>
      </c>
      <c r="D812" s="1" t="s">
        <v>22</v>
      </c>
      <c r="E812" s="1" t="s">
        <v>1211</v>
      </c>
      <c r="F812" s="2">
        <v>44314</v>
      </c>
      <c r="G812" s="11" t="s">
        <v>1212</v>
      </c>
      <c r="H812" s="10">
        <v>11</v>
      </c>
      <c r="I812" s="12">
        <v>2.35</v>
      </c>
      <c r="J812" s="398" t="s">
        <v>25</v>
      </c>
      <c r="K812" s="398" t="s">
        <v>25</v>
      </c>
      <c r="L812" s="399">
        <v>44313</v>
      </c>
      <c r="M812" s="398" t="s">
        <v>19</v>
      </c>
      <c r="N812" s="10">
        <v>7656</v>
      </c>
    </row>
    <row r="813" spans="1:14">
      <c r="A813" s="9">
        <v>44312</v>
      </c>
      <c r="B813" s="1">
        <v>13735</v>
      </c>
      <c r="C813" s="929" t="s">
        <v>829</v>
      </c>
      <c r="D813" s="1" t="s">
        <v>22</v>
      </c>
      <c r="E813" s="1" t="s">
        <v>1213</v>
      </c>
      <c r="F813" s="2">
        <v>44314</v>
      </c>
      <c r="G813" s="11" t="s">
        <v>831</v>
      </c>
      <c r="H813" s="10">
        <v>3</v>
      </c>
      <c r="I813" s="12">
        <v>2.35</v>
      </c>
      <c r="J813" s="398" t="s">
        <v>25</v>
      </c>
      <c r="K813" s="398" t="s">
        <v>25</v>
      </c>
      <c r="L813" s="399">
        <v>44313</v>
      </c>
      <c r="M813" s="398" t="s">
        <v>19</v>
      </c>
      <c r="N813" s="10">
        <v>7656</v>
      </c>
    </row>
    <row r="814" spans="1:14">
      <c r="A814" s="9">
        <v>44312</v>
      </c>
      <c r="B814" s="1">
        <v>13736</v>
      </c>
      <c r="C814" s="929" t="s">
        <v>1214</v>
      </c>
      <c r="D814" s="1" t="s">
        <v>22</v>
      </c>
      <c r="E814" s="1" t="s">
        <v>1215</v>
      </c>
      <c r="F814" s="2">
        <v>44314</v>
      </c>
      <c r="G814" s="11" t="s">
        <v>1216</v>
      </c>
      <c r="H814" s="10">
        <v>20</v>
      </c>
      <c r="I814" s="12">
        <v>2.35</v>
      </c>
      <c r="J814" s="398" t="s">
        <v>25</v>
      </c>
      <c r="K814" s="398" t="s">
        <v>25</v>
      </c>
      <c r="L814" s="399">
        <v>44313</v>
      </c>
      <c r="M814" s="398" t="s">
        <v>19</v>
      </c>
      <c r="N814" s="10">
        <v>7656</v>
      </c>
    </row>
    <row r="815" spans="1:14">
      <c r="A815" s="9">
        <v>44312</v>
      </c>
      <c r="B815" s="1">
        <v>13737</v>
      </c>
      <c r="C815" s="929" t="s">
        <v>1214</v>
      </c>
      <c r="D815" s="1" t="s">
        <v>22</v>
      </c>
      <c r="E815" s="1" t="s">
        <v>1217</v>
      </c>
      <c r="F815" s="2">
        <v>44314</v>
      </c>
      <c r="G815" s="11" t="s">
        <v>1216</v>
      </c>
      <c r="H815" s="10">
        <v>2</v>
      </c>
      <c r="I815" s="12">
        <v>2.35</v>
      </c>
      <c r="J815" s="398" t="s">
        <v>25</v>
      </c>
      <c r="K815" s="398" t="s">
        <v>25</v>
      </c>
      <c r="L815" s="399">
        <v>44313</v>
      </c>
      <c r="M815" s="398" t="s">
        <v>19</v>
      </c>
      <c r="N815" s="10">
        <v>7656</v>
      </c>
    </row>
    <row r="816" spans="1:14">
      <c r="A816" s="9">
        <v>44312</v>
      </c>
      <c r="B816" s="1">
        <v>13738</v>
      </c>
      <c r="C816" s="929" t="s">
        <v>1199</v>
      </c>
      <c r="D816" s="1" t="s">
        <v>22</v>
      </c>
      <c r="E816" s="1" t="s">
        <v>1218</v>
      </c>
      <c r="F816" s="2">
        <v>44314</v>
      </c>
      <c r="G816" s="11" t="s">
        <v>1077</v>
      </c>
      <c r="H816" s="10">
        <v>2</v>
      </c>
      <c r="I816" s="12">
        <v>3</v>
      </c>
      <c r="J816" s="398" t="s">
        <v>25</v>
      </c>
      <c r="K816" s="398" t="s">
        <v>25</v>
      </c>
      <c r="L816" s="399">
        <v>44313</v>
      </c>
      <c r="M816" s="398" t="s">
        <v>19</v>
      </c>
      <c r="N816" s="10">
        <v>7656</v>
      </c>
    </row>
    <row r="817" spans="1:14">
      <c r="A817" s="9">
        <v>44312</v>
      </c>
      <c r="B817" s="1">
        <v>13739</v>
      </c>
      <c r="C817" s="929" t="s">
        <v>1162</v>
      </c>
      <c r="D817" s="1" t="s">
        <v>22</v>
      </c>
      <c r="E817" s="1" t="s">
        <v>1</v>
      </c>
      <c r="F817" s="2">
        <v>44314</v>
      </c>
      <c r="G817" s="11" t="s">
        <v>1163</v>
      </c>
      <c r="H817" s="10">
        <v>1</v>
      </c>
      <c r="I817" s="12">
        <v>3</v>
      </c>
      <c r="J817" s="398" t="s">
        <v>25</v>
      </c>
      <c r="K817" s="398" t="s">
        <v>25</v>
      </c>
      <c r="L817" s="399">
        <v>44313</v>
      </c>
      <c r="M817" s="398" t="s">
        <v>19</v>
      </c>
      <c r="N817" s="10">
        <v>7656</v>
      </c>
    </row>
    <row r="818" spans="1:14">
      <c r="A818" s="9">
        <v>44312</v>
      </c>
      <c r="B818" s="1">
        <v>13740</v>
      </c>
      <c r="C818" s="929" t="s">
        <v>1219</v>
      </c>
      <c r="D818" s="1" t="s">
        <v>22</v>
      </c>
      <c r="E818" s="1" t="s">
        <v>1220</v>
      </c>
      <c r="F818" s="2">
        <v>44314</v>
      </c>
      <c r="G818" s="11" t="s">
        <v>1221</v>
      </c>
      <c r="H818" s="10">
        <v>287</v>
      </c>
      <c r="I818" s="12">
        <v>2.35</v>
      </c>
      <c r="J818" s="398" t="s">
        <v>25</v>
      </c>
      <c r="K818" s="398" t="s">
        <v>25</v>
      </c>
      <c r="L818" s="399">
        <v>44314</v>
      </c>
      <c r="M818" s="398" t="s">
        <v>19</v>
      </c>
      <c r="N818" s="10">
        <v>7656</v>
      </c>
    </row>
    <row r="819" spans="1:14">
      <c r="A819" s="9">
        <v>44312</v>
      </c>
      <c r="B819" s="1">
        <v>13741</v>
      </c>
      <c r="C819" s="929" t="s">
        <v>498</v>
      </c>
      <c r="D819" s="1" t="s">
        <v>22</v>
      </c>
      <c r="E819" s="1" t="s">
        <v>1222</v>
      </c>
      <c r="F819" s="2">
        <v>44314</v>
      </c>
      <c r="G819" s="11" t="s">
        <v>616</v>
      </c>
      <c r="H819" s="10">
        <v>6</v>
      </c>
      <c r="I819" s="12">
        <v>2.35</v>
      </c>
      <c r="J819" s="398" t="s">
        <v>25</v>
      </c>
      <c r="K819" s="398" t="s">
        <v>25</v>
      </c>
      <c r="L819" s="399">
        <v>44314</v>
      </c>
      <c r="M819" s="398" t="s">
        <v>19</v>
      </c>
      <c r="N819" s="10">
        <v>7656</v>
      </c>
    </row>
    <row r="820" spans="1:14">
      <c r="A820" s="9">
        <v>44312</v>
      </c>
      <c r="B820" s="1">
        <v>13742</v>
      </c>
      <c r="C820" s="929" t="s">
        <v>1143</v>
      </c>
      <c r="D820" s="1" t="s">
        <v>22</v>
      </c>
      <c r="E820" s="1" t="s">
        <v>1223</v>
      </c>
      <c r="F820" s="2">
        <v>44314</v>
      </c>
      <c r="G820" s="11" t="s">
        <v>1145</v>
      </c>
      <c r="H820" s="10">
        <v>10</v>
      </c>
      <c r="I820" s="12">
        <v>2.35</v>
      </c>
      <c r="J820" s="398" t="s">
        <v>25</v>
      </c>
      <c r="K820" s="398" t="s">
        <v>25</v>
      </c>
      <c r="L820" s="399">
        <v>44314</v>
      </c>
      <c r="M820" s="398" t="s">
        <v>19</v>
      </c>
      <c r="N820" s="10">
        <v>7656</v>
      </c>
    </row>
    <row r="821" spans="1:14">
      <c r="A821" s="9">
        <v>44314</v>
      </c>
      <c r="B821" s="1">
        <v>13743</v>
      </c>
      <c r="C821" s="929" t="s">
        <v>1224</v>
      </c>
      <c r="D821" s="1" t="s">
        <v>22</v>
      </c>
      <c r="E821" s="1" t="s">
        <v>1</v>
      </c>
      <c r="F821" s="2">
        <v>44314</v>
      </c>
      <c r="G821" s="11" t="s">
        <v>1225</v>
      </c>
      <c r="H821" s="10">
        <v>1</v>
      </c>
      <c r="I821" s="12">
        <v>3</v>
      </c>
      <c r="J821" s="398" t="s">
        <v>25</v>
      </c>
      <c r="K821" s="398" t="s">
        <v>25</v>
      </c>
      <c r="L821" s="399">
        <v>44314</v>
      </c>
      <c r="M821" s="398" t="s">
        <v>19</v>
      </c>
      <c r="N821" s="10">
        <v>7656</v>
      </c>
    </row>
    <row r="822" spans="1:14">
      <c r="A822" s="9">
        <v>44314</v>
      </c>
      <c r="B822" s="1">
        <v>13744</v>
      </c>
      <c r="C822" s="929" t="s">
        <v>1202</v>
      </c>
      <c r="D822" s="1" t="s">
        <v>22</v>
      </c>
      <c r="E822" s="1" t="s">
        <v>1226</v>
      </c>
      <c r="F822" s="2">
        <v>44314</v>
      </c>
      <c r="G822" s="11" t="s">
        <v>1204</v>
      </c>
      <c r="H822" s="10">
        <v>6</v>
      </c>
      <c r="I822" s="12">
        <v>2.35</v>
      </c>
      <c r="J822" s="398" t="s">
        <v>25</v>
      </c>
      <c r="K822" s="398" t="s">
        <v>25</v>
      </c>
      <c r="L822" s="399">
        <v>44314</v>
      </c>
      <c r="M822" s="398" t="s">
        <v>19</v>
      </c>
      <c r="N822" s="10">
        <v>7656</v>
      </c>
    </row>
    <row r="823" spans="1:14">
      <c r="A823" s="9">
        <v>44314</v>
      </c>
      <c r="B823" s="1">
        <v>13745</v>
      </c>
      <c r="C823" s="929" t="s">
        <v>1227</v>
      </c>
      <c r="D823" s="1" t="s">
        <v>22</v>
      </c>
      <c r="E823" s="1" t="s">
        <v>1226</v>
      </c>
      <c r="F823" s="2">
        <v>44314</v>
      </c>
      <c r="G823" s="11" t="s">
        <v>1228</v>
      </c>
      <c r="H823" s="10">
        <v>2</v>
      </c>
      <c r="I823" s="12">
        <v>2.35</v>
      </c>
      <c r="J823" s="398" t="s">
        <v>25</v>
      </c>
      <c r="K823" s="398" t="s">
        <v>25</v>
      </c>
      <c r="L823" s="399">
        <v>44314</v>
      </c>
      <c r="M823" s="398" t="s">
        <v>19</v>
      </c>
      <c r="N823" s="10">
        <v>7656</v>
      </c>
    </row>
    <row r="824" spans="1:14">
      <c r="A824" s="9">
        <v>44314</v>
      </c>
      <c r="B824" s="1">
        <v>13746</v>
      </c>
      <c r="C824" s="929" t="s">
        <v>1229</v>
      </c>
      <c r="D824" s="1" t="s">
        <v>22</v>
      </c>
      <c r="E824" s="1" t="s">
        <v>1230</v>
      </c>
      <c r="F824" s="2">
        <v>44314</v>
      </c>
      <c r="G824" s="11" t="s">
        <v>1231</v>
      </c>
      <c r="H824" s="10">
        <v>4</v>
      </c>
      <c r="I824" s="12">
        <v>2.35</v>
      </c>
      <c r="J824" s="398" t="s">
        <v>25</v>
      </c>
      <c r="K824" s="398" t="s">
        <v>25</v>
      </c>
      <c r="L824" s="399">
        <v>44314</v>
      </c>
      <c r="M824" s="398" t="s">
        <v>19</v>
      </c>
      <c r="N824" s="10">
        <v>7656</v>
      </c>
    </row>
    <row r="825" spans="1:14">
      <c r="A825" s="9">
        <v>44314</v>
      </c>
      <c r="B825" s="1">
        <v>13747</v>
      </c>
      <c r="C825" s="929" t="s">
        <v>158</v>
      </c>
      <c r="D825" s="1" t="s">
        <v>22</v>
      </c>
      <c r="E825" s="1" t="s">
        <v>1232</v>
      </c>
      <c r="F825" s="2">
        <v>44314</v>
      </c>
      <c r="G825" s="11" t="s">
        <v>462</v>
      </c>
      <c r="H825" s="10">
        <v>2</v>
      </c>
      <c r="I825" s="12">
        <v>2.35</v>
      </c>
      <c r="J825" s="398" t="s">
        <v>25</v>
      </c>
      <c r="K825" s="398" t="s">
        <v>25</v>
      </c>
      <c r="L825" s="399">
        <v>44314</v>
      </c>
      <c r="M825" s="398" t="s">
        <v>19</v>
      </c>
      <c r="N825" s="10">
        <v>7656</v>
      </c>
    </row>
    <row r="826" spans="1:14">
      <c r="A826" s="9">
        <v>44314</v>
      </c>
      <c r="B826" s="1">
        <v>13748</v>
      </c>
      <c r="C826" s="929" t="s">
        <v>672</v>
      </c>
      <c r="D826" s="1" t="s">
        <v>22</v>
      </c>
      <c r="E826" s="1" t="s">
        <v>1233</v>
      </c>
      <c r="F826" s="2">
        <v>44314</v>
      </c>
      <c r="G826" s="11" t="s">
        <v>674</v>
      </c>
      <c r="H826" s="10">
        <v>46</v>
      </c>
      <c r="I826" s="12">
        <v>2.35</v>
      </c>
      <c r="J826" s="398" t="s">
        <v>25</v>
      </c>
      <c r="K826" s="398" t="s">
        <v>25</v>
      </c>
      <c r="L826" s="399">
        <v>44314</v>
      </c>
      <c r="M826" s="398" t="s">
        <v>19</v>
      </c>
      <c r="N826" s="10">
        <v>7656</v>
      </c>
    </row>
    <row r="827" spans="1:14">
      <c r="A827" s="9">
        <v>44314</v>
      </c>
      <c r="B827" s="1">
        <v>13749</v>
      </c>
      <c r="C827" s="929" t="s">
        <v>46</v>
      </c>
      <c r="D827" s="1" t="s">
        <v>22</v>
      </c>
      <c r="E827" s="1" t="s">
        <v>1234</v>
      </c>
      <c r="F827" s="2">
        <v>44314</v>
      </c>
      <c r="G827" s="11" t="s">
        <v>48</v>
      </c>
      <c r="H827" s="10">
        <v>1</v>
      </c>
      <c r="I827" s="12">
        <v>2.35</v>
      </c>
      <c r="J827" s="398" t="s">
        <v>25</v>
      </c>
      <c r="K827" s="398" t="s">
        <v>25</v>
      </c>
      <c r="L827" s="399">
        <v>44314</v>
      </c>
      <c r="M827" s="398" t="s">
        <v>19</v>
      </c>
      <c r="N827" s="10">
        <v>7656</v>
      </c>
    </row>
    <row r="828" spans="1:14">
      <c r="A828" s="9">
        <v>44314</v>
      </c>
      <c r="B828" s="1">
        <v>13750</v>
      </c>
      <c r="C828" s="929" t="s">
        <v>1200</v>
      </c>
      <c r="D828" s="1" t="s">
        <v>22</v>
      </c>
      <c r="E828" s="1" t="s">
        <v>336</v>
      </c>
      <c r="F828" s="2">
        <v>44314</v>
      </c>
      <c r="G828" s="11" t="s">
        <v>1235</v>
      </c>
      <c r="H828" s="10">
        <v>1</v>
      </c>
      <c r="I828" s="12">
        <v>2.35</v>
      </c>
      <c r="J828" s="398" t="s">
        <v>25</v>
      </c>
      <c r="K828" s="398" t="s">
        <v>25</v>
      </c>
      <c r="L828" s="399">
        <v>44314</v>
      </c>
      <c r="M828" s="398" t="s">
        <v>19</v>
      </c>
      <c r="N828" s="10">
        <v>7656</v>
      </c>
    </row>
    <row r="829" spans="1:14">
      <c r="A829" s="9">
        <v>44314</v>
      </c>
      <c r="B829" s="1">
        <v>13751</v>
      </c>
      <c r="C829" s="929" t="s">
        <v>1236</v>
      </c>
      <c r="D829" s="1" t="s">
        <v>22</v>
      </c>
      <c r="E829" s="1" t="s">
        <v>336</v>
      </c>
      <c r="F829" s="2">
        <v>44314</v>
      </c>
      <c r="G829" s="11" t="s">
        <v>1237</v>
      </c>
      <c r="H829" s="10">
        <v>12</v>
      </c>
      <c r="I829" s="12">
        <v>2.35</v>
      </c>
      <c r="J829" s="398" t="s">
        <v>25</v>
      </c>
      <c r="K829" s="398" t="s">
        <v>25</v>
      </c>
      <c r="L829" s="399">
        <v>44314</v>
      </c>
      <c r="M829" s="398" t="s">
        <v>19</v>
      </c>
      <c r="N829" s="10">
        <v>7656</v>
      </c>
    </row>
    <row r="830" spans="1:14">
      <c r="A830" s="9">
        <v>44314</v>
      </c>
      <c r="B830" s="1">
        <v>13752</v>
      </c>
      <c r="C830" s="929" t="s">
        <v>53</v>
      </c>
      <c r="D830" s="1" t="s">
        <v>22</v>
      </c>
      <c r="E830" s="1" t="s">
        <v>1238</v>
      </c>
      <c r="F830" s="2">
        <v>44314</v>
      </c>
      <c r="G830" s="11" t="s">
        <v>55</v>
      </c>
      <c r="H830" s="10">
        <v>4</v>
      </c>
      <c r="I830" s="12">
        <v>2.35</v>
      </c>
      <c r="J830" s="398" t="s">
        <v>25</v>
      </c>
      <c r="K830" s="398" t="s">
        <v>25</v>
      </c>
      <c r="L830" s="399">
        <v>44314</v>
      </c>
      <c r="M830" s="398" t="s">
        <v>19</v>
      </c>
      <c r="N830" s="10">
        <v>7656</v>
      </c>
    </row>
    <row r="831" spans="1:14">
      <c r="A831" s="9">
        <v>44314</v>
      </c>
      <c r="B831" s="1">
        <v>13753</v>
      </c>
      <c r="C831" s="929" t="s">
        <v>721</v>
      </c>
      <c r="D831" s="1" t="s">
        <v>22</v>
      </c>
      <c r="E831" s="1" t="s">
        <v>1239</v>
      </c>
      <c r="F831" s="2">
        <v>44314</v>
      </c>
      <c r="G831" s="11" t="s">
        <v>723</v>
      </c>
      <c r="H831" s="10">
        <v>37</v>
      </c>
      <c r="I831" s="12">
        <v>2.35</v>
      </c>
      <c r="J831" s="398" t="s">
        <v>25</v>
      </c>
      <c r="K831" s="398" t="s">
        <v>25</v>
      </c>
      <c r="L831" s="399">
        <v>44314</v>
      </c>
      <c r="M831" s="398" t="s">
        <v>19</v>
      </c>
      <c r="N831" s="10">
        <v>7656</v>
      </c>
    </row>
    <row r="832" spans="1:14">
      <c r="A832" s="9">
        <v>44314</v>
      </c>
      <c r="B832" s="1">
        <v>13754</v>
      </c>
      <c r="C832" s="929" t="s">
        <v>1158</v>
      </c>
      <c r="D832" s="1" t="s">
        <v>22</v>
      </c>
      <c r="E832" s="1" t="s">
        <v>1240</v>
      </c>
      <c r="F832" s="2">
        <v>44315</v>
      </c>
      <c r="G832" s="11" t="s">
        <v>1241</v>
      </c>
      <c r="H832" s="10">
        <v>4</v>
      </c>
      <c r="I832" s="12">
        <v>2.35</v>
      </c>
      <c r="J832" s="398" t="s">
        <v>25</v>
      </c>
      <c r="K832" s="398" t="s">
        <v>25</v>
      </c>
      <c r="L832" s="399">
        <v>44315</v>
      </c>
      <c r="M832" s="398" t="s">
        <v>19</v>
      </c>
      <c r="N832" s="10">
        <v>7656</v>
      </c>
    </row>
    <row r="833" spans="1:14">
      <c r="A833" s="9">
        <v>44314</v>
      </c>
      <c r="B833" s="1">
        <v>13755</v>
      </c>
      <c r="C833" s="929" t="s">
        <v>37</v>
      </c>
      <c r="D833" s="1" t="s">
        <v>22</v>
      </c>
      <c r="E833" s="1" t="s">
        <v>1242</v>
      </c>
      <c r="F833" s="2">
        <v>44315</v>
      </c>
      <c r="G833" s="11" t="s">
        <v>38</v>
      </c>
      <c r="H833" s="10">
        <v>5</v>
      </c>
      <c r="I833" s="12">
        <v>2.35</v>
      </c>
      <c r="J833" s="398" t="s">
        <v>25</v>
      </c>
      <c r="K833" s="398" t="s">
        <v>25</v>
      </c>
      <c r="L833" s="399">
        <v>44315</v>
      </c>
      <c r="M833" s="398" t="s">
        <v>19</v>
      </c>
      <c r="N833" s="10">
        <v>7656</v>
      </c>
    </row>
    <row r="834" spans="1:14">
      <c r="A834" s="9">
        <v>44314</v>
      </c>
      <c r="B834" s="1">
        <v>13756</v>
      </c>
      <c r="C834" s="929" t="s">
        <v>182</v>
      </c>
      <c r="D834" s="1" t="s">
        <v>22</v>
      </c>
      <c r="E834" s="1" t="s">
        <v>1242</v>
      </c>
      <c r="F834" s="2">
        <v>44315</v>
      </c>
      <c r="G834" s="11" t="s">
        <v>184</v>
      </c>
      <c r="H834" s="10">
        <v>5</v>
      </c>
      <c r="I834" s="12">
        <v>2.35</v>
      </c>
      <c r="J834" s="398" t="s">
        <v>25</v>
      </c>
      <c r="K834" s="398" t="s">
        <v>25</v>
      </c>
      <c r="L834" s="399">
        <v>44315</v>
      </c>
      <c r="M834" s="398" t="s">
        <v>19</v>
      </c>
      <c r="N834" s="10">
        <v>7656</v>
      </c>
    </row>
    <row r="835" spans="1:14">
      <c r="A835" s="9">
        <v>44314</v>
      </c>
      <c r="B835" s="1">
        <v>13757</v>
      </c>
      <c r="C835" s="929" t="s">
        <v>683</v>
      </c>
      <c r="D835" s="1" t="s">
        <v>22</v>
      </c>
      <c r="E835" s="1" t="s">
        <v>1243</v>
      </c>
      <c r="F835" s="2">
        <v>44315</v>
      </c>
      <c r="G835" s="11" t="s">
        <v>685</v>
      </c>
      <c r="H835" s="10">
        <v>6</v>
      </c>
      <c r="I835" s="12">
        <v>2.35</v>
      </c>
      <c r="J835" s="398" t="s">
        <v>25</v>
      </c>
      <c r="K835" s="398" t="s">
        <v>25</v>
      </c>
      <c r="L835" s="399">
        <v>44315</v>
      </c>
      <c r="M835" s="398" t="s">
        <v>19</v>
      </c>
      <c r="N835" s="10">
        <v>7656</v>
      </c>
    </row>
    <row r="836" spans="1:14">
      <c r="A836" s="9">
        <v>44314</v>
      </c>
      <c r="B836" s="1">
        <v>13758</v>
      </c>
      <c r="C836" s="929" t="s">
        <v>289</v>
      </c>
      <c r="D836" s="1" t="s">
        <v>22</v>
      </c>
      <c r="E836" s="1" t="s">
        <v>1244</v>
      </c>
      <c r="F836" s="2">
        <v>44315</v>
      </c>
      <c r="G836" s="11" t="s">
        <v>291</v>
      </c>
      <c r="H836" s="10">
        <v>1</v>
      </c>
      <c r="I836" s="12">
        <v>2.35</v>
      </c>
      <c r="J836" s="398" t="s">
        <v>25</v>
      </c>
      <c r="K836" s="398" t="s">
        <v>25</v>
      </c>
      <c r="L836" s="399">
        <v>44315</v>
      </c>
      <c r="M836" s="398" t="s">
        <v>19</v>
      </c>
      <c r="N836" s="10">
        <v>7656</v>
      </c>
    </row>
    <row r="837" spans="1:14">
      <c r="A837" s="9">
        <v>44314</v>
      </c>
      <c r="B837" s="1">
        <v>13759</v>
      </c>
      <c r="C837" s="929" t="s">
        <v>58</v>
      </c>
      <c r="D837" s="1" t="s">
        <v>22</v>
      </c>
      <c r="E837" s="1" t="s">
        <v>1245</v>
      </c>
      <c r="F837" s="2">
        <v>44315</v>
      </c>
      <c r="G837" s="11" t="s">
        <v>51</v>
      </c>
      <c r="H837" s="10">
        <v>2</v>
      </c>
      <c r="I837" s="12">
        <v>2.35</v>
      </c>
      <c r="J837" s="398" t="s">
        <v>25</v>
      </c>
      <c r="K837" s="398" t="s">
        <v>25</v>
      </c>
      <c r="L837" s="399">
        <v>44315</v>
      </c>
      <c r="M837" s="398" t="s">
        <v>19</v>
      </c>
      <c r="N837" s="10">
        <v>7656</v>
      </c>
    </row>
    <row r="838" spans="1:14">
      <c r="A838" s="9">
        <v>44314</v>
      </c>
      <c r="B838" s="1">
        <v>13760</v>
      </c>
      <c r="C838" s="929" t="s">
        <v>37</v>
      </c>
      <c r="D838" s="1" t="s">
        <v>22</v>
      </c>
      <c r="E838" s="1" t="s">
        <v>1246</v>
      </c>
      <c r="F838" s="2">
        <v>44315</v>
      </c>
      <c r="G838" s="11" t="s">
        <v>38</v>
      </c>
      <c r="H838" s="10">
        <v>7</v>
      </c>
      <c r="I838" s="12">
        <v>2.35</v>
      </c>
      <c r="J838" s="398" t="s">
        <v>25</v>
      </c>
      <c r="K838" s="398" t="s">
        <v>25</v>
      </c>
      <c r="L838" s="399">
        <v>44315</v>
      </c>
      <c r="M838" s="398" t="s">
        <v>19</v>
      </c>
      <c r="N838" s="10">
        <v>7656</v>
      </c>
    </row>
    <row r="839" spans="1:14">
      <c r="A839" s="9">
        <v>44314</v>
      </c>
      <c r="B839" s="1">
        <v>13761</v>
      </c>
      <c r="C839" s="929" t="s">
        <v>73</v>
      </c>
      <c r="D839" s="1" t="s">
        <v>22</v>
      </c>
      <c r="E839" s="1" t="s">
        <v>1246</v>
      </c>
      <c r="F839" s="2">
        <v>44315</v>
      </c>
      <c r="G839" s="11" t="s">
        <v>74</v>
      </c>
      <c r="H839" s="10">
        <v>4</v>
      </c>
      <c r="I839" s="12">
        <v>2.35</v>
      </c>
      <c r="J839" s="398" t="s">
        <v>25</v>
      </c>
      <c r="K839" s="398" t="s">
        <v>25</v>
      </c>
      <c r="L839" s="399">
        <v>44315</v>
      </c>
      <c r="M839" s="398" t="s">
        <v>19</v>
      </c>
      <c r="N839" s="10">
        <v>7656</v>
      </c>
    </row>
    <row r="840" spans="1:14">
      <c r="A840" s="9">
        <v>44314</v>
      </c>
      <c r="B840" s="1">
        <v>13762</v>
      </c>
      <c r="C840" s="929" t="s">
        <v>412</v>
      </c>
      <c r="D840" s="1" t="s">
        <v>22</v>
      </c>
      <c r="E840" s="1" t="s">
        <v>1247</v>
      </c>
      <c r="F840" s="2">
        <v>44315</v>
      </c>
      <c r="G840" s="11" t="s">
        <v>414</v>
      </c>
      <c r="H840" s="10">
        <v>7</v>
      </c>
      <c r="I840" s="12">
        <v>2.35</v>
      </c>
      <c r="J840" s="398" t="s">
        <v>25</v>
      </c>
      <c r="K840" s="398" t="s">
        <v>25</v>
      </c>
      <c r="L840" s="399">
        <v>44315</v>
      </c>
      <c r="M840" s="398" t="s">
        <v>19</v>
      </c>
      <c r="N840" s="10">
        <v>7656</v>
      </c>
    </row>
    <row r="841" spans="1:14">
      <c r="A841" s="9">
        <v>44314</v>
      </c>
      <c r="B841" s="1">
        <v>13763</v>
      </c>
      <c r="C841" s="929" t="s">
        <v>302</v>
      </c>
      <c r="D841" s="1" t="s">
        <v>22</v>
      </c>
      <c r="E841" s="1" t="s">
        <v>1248</v>
      </c>
      <c r="F841" s="2">
        <v>44315</v>
      </c>
      <c r="G841" s="11" t="s">
        <v>303</v>
      </c>
      <c r="H841" s="10">
        <v>15</v>
      </c>
      <c r="I841" s="12">
        <v>2.35</v>
      </c>
      <c r="J841" s="398" t="s">
        <v>25</v>
      </c>
      <c r="K841" s="398" t="s">
        <v>25</v>
      </c>
      <c r="L841" s="399">
        <v>44315</v>
      </c>
      <c r="M841" s="398" t="s">
        <v>19</v>
      </c>
      <c r="N841" s="10">
        <v>7656</v>
      </c>
    </row>
    <row r="842" spans="1:14">
      <c r="A842" s="9">
        <v>44314</v>
      </c>
      <c r="B842" s="1">
        <v>13764</v>
      </c>
      <c r="C842" s="929" t="s">
        <v>88</v>
      </c>
      <c r="D842" s="1" t="s">
        <v>22</v>
      </c>
      <c r="E842" s="1" t="s">
        <v>1249</v>
      </c>
      <c r="F842" s="2">
        <v>44315</v>
      </c>
      <c r="G842" s="11" t="s">
        <v>90</v>
      </c>
      <c r="H842" s="10">
        <v>42</v>
      </c>
      <c r="I842" s="12">
        <v>2.35</v>
      </c>
      <c r="J842" s="398" t="s">
        <v>25</v>
      </c>
      <c r="K842" s="398" t="s">
        <v>25</v>
      </c>
      <c r="L842" s="399">
        <v>44315</v>
      </c>
      <c r="M842" s="398" t="s">
        <v>19</v>
      </c>
      <c r="N842" s="10">
        <v>7656</v>
      </c>
    </row>
    <row r="843" spans="1:14">
      <c r="A843" s="9">
        <v>44314</v>
      </c>
      <c r="B843" s="1">
        <v>13765</v>
      </c>
      <c r="C843" s="929" t="s">
        <v>1224</v>
      </c>
      <c r="D843" s="1" t="s">
        <v>22</v>
      </c>
      <c r="E843" s="1" t="s">
        <v>1</v>
      </c>
      <c r="F843" s="2">
        <v>44315</v>
      </c>
      <c r="G843" s="11" t="s">
        <v>1225</v>
      </c>
      <c r="H843" s="10">
        <v>2</v>
      </c>
      <c r="I843" s="12">
        <v>3</v>
      </c>
      <c r="J843" s="398" t="s">
        <v>25</v>
      </c>
      <c r="K843" s="398" t="s">
        <v>25</v>
      </c>
      <c r="L843" s="399">
        <v>44315</v>
      </c>
      <c r="M843" s="398" t="s">
        <v>19</v>
      </c>
      <c r="N843" s="10">
        <v>7656</v>
      </c>
    </row>
    <row r="844" spans="1:14">
      <c r="A844" s="9">
        <v>44314</v>
      </c>
      <c r="B844" s="1">
        <v>13766</v>
      </c>
      <c r="C844" s="929" t="s">
        <v>1250</v>
      </c>
      <c r="D844" s="1" t="s">
        <v>22</v>
      </c>
      <c r="E844" s="1" t="s">
        <v>1</v>
      </c>
      <c r="F844" s="2">
        <v>44315</v>
      </c>
      <c r="G844" s="11" t="s">
        <v>1251</v>
      </c>
      <c r="H844" s="10">
        <v>2</v>
      </c>
      <c r="I844" s="12">
        <v>3</v>
      </c>
      <c r="J844" s="398" t="s">
        <v>25</v>
      </c>
      <c r="K844" s="398" t="s">
        <v>25</v>
      </c>
      <c r="L844" s="399">
        <v>44315</v>
      </c>
      <c r="M844" s="398" t="s">
        <v>19</v>
      </c>
      <c r="N844" s="10">
        <v>7656</v>
      </c>
    </row>
    <row r="845" spans="1:14">
      <c r="A845" s="9">
        <v>44314</v>
      </c>
      <c r="B845" s="1">
        <v>13767</v>
      </c>
      <c r="C845" s="929" t="s">
        <v>1042</v>
      </c>
      <c r="D845" s="1" t="s">
        <v>22</v>
      </c>
      <c r="E845" s="1" t="s">
        <v>1252</v>
      </c>
      <c r="F845" s="2">
        <v>44315</v>
      </c>
      <c r="G845" s="11" t="s">
        <v>1044</v>
      </c>
      <c r="H845" s="10">
        <v>28</v>
      </c>
      <c r="I845" s="12">
        <v>2.35</v>
      </c>
      <c r="J845" s="398" t="s">
        <v>25</v>
      </c>
      <c r="K845" s="398" t="s">
        <v>25</v>
      </c>
      <c r="L845" s="399">
        <v>44315</v>
      </c>
      <c r="M845" s="398" t="s">
        <v>19</v>
      </c>
      <c r="N845" s="10">
        <v>7656</v>
      </c>
    </row>
    <row r="846" spans="1:14">
      <c r="A846" s="9">
        <v>44314</v>
      </c>
      <c r="B846" s="1">
        <v>13768</v>
      </c>
      <c r="C846" s="929" t="s">
        <v>324</v>
      </c>
      <c r="D846" s="1" t="s">
        <v>22</v>
      </c>
      <c r="E846" s="1" t="s">
        <v>1253</v>
      </c>
      <c r="F846" s="2">
        <v>44315</v>
      </c>
      <c r="G846" s="11" t="s">
        <v>326</v>
      </c>
      <c r="H846" s="10">
        <v>8</v>
      </c>
      <c r="I846" s="12">
        <v>2.35</v>
      </c>
      <c r="J846" s="398" t="s">
        <v>25</v>
      </c>
      <c r="K846" s="398" t="s">
        <v>25</v>
      </c>
      <c r="L846" s="399">
        <v>44315</v>
      </c>
      <c r="M846" s="398" t="s">
        <v>19</v>
      </c>
      <c r="N846" s="10">
        <v>7656</v>
      </c>
    </row>
    <row r="847" spans="1:14">
      <c r="A847" s="9">
        <v>44314</v>
      </c>
      <c r="B847" s="1">
        <v>13769</v>
      </c>
      <c r="C847" s="929" t="s">
        <v>316</v>
      </c>
      <c r="D847" s="1" t="s">
        <v>22</v>
      </c>
      <c r="E847" s="1" t="s">
        <v>1254</v>
      </c>
      <c r="F847" s="2">
        <v>44315</v>
      </c>
      <c r="G847" s="11" t="s">
        <v>318</v>
      </c>
      <c r="H847" s="10">
        <v>15</v>
      </c>
      <c r="I847" s="12">
        <v>2.35</v>
      </c>
      <c r="J847" s="398" t="s">
        <v>25</v>
      </c>
      <c r="K847" s="398" t="s">
        <v>25</v>
      </c>
      <c r="L847" s="399">
        <v>44315</v>
      </c>
      <c r="M847" s="398" t="s">
        <v>19</v>
      </c>
      <c r="N847" s="10">
        <v>7656</v>
      </c>
    </row>
    <row r="848" spans="1:14">
      <c r="A848" s="9">
        <v>44314</v>
      </c>
      <c r="B848" s="1">
        <v>13770</v>
      </c>
      <c r="C848" s="929" t="s">
        <v>272</v>
      </c>
      <c r="D848" s="1" t="s">
        <v>22</v>
      </c>
      <c r="E848" s="1" t="s">
        <v>1255</v>
      </c>
      <c r="F848" s="2">
        <v>44315</v>
      </c>
      <c r="G848" s="11" t="s">
        <v>274</v>
      </c>
      <c r="H848" s="10">
        <v>1</v>
      </c>
      <c r="I848" s="12">
        <v>2.35</v>
      </c>
      <c r="J848" s="398" t="s">
        <v>25</v>
      </c>
      <c r="K848" s="398" t="s">
        <v>25</v>
      </c>
      <c r="L848" s="399">
        <v>44315</v>
      </c>
      <c r="M848" s="398" t="s">
        <v>19</v>
      </c>
      <c r="N848" s="10">
        <v>7656</v>
      </c>
    </row>
    <row r="849" spans="1:14">
      <c r="A849" s="9">
        <v>44314</v>
      </c>
      <c r="B849" s="1">
        <v>13771</v>
      </c>
      <c r="C849" s="929" t="s">
        <v>857</v>
      </c>
      <c r="D849" s="1" t="s">
        <v>22</v>
      </c>
      <c r="E849" s="1" t="s">
        <v>1256</v>
      </c>
      <c r="F849" s="2">
        <v>44315</v>
      </c>
      <c r="G849" s="11" t="s">
        <v>859</v>
      </c>
      <c r="H849" s="10">
        <v>3</v>
      </c>
      <c r="I849" s="12">
        <v>2.35</v>
      </c>
      <c r="J849" s="398" t="s">
        <v>25</v>
      </c>
      <c r="K849" s="398" t="s">
        <v>25</v>
      </c>
      <c r="L849" s="399">
        <v>44315</v>
      </c>
      <c r="M849" s="398" t="s">
        <v>19</v>
      </c>
      <c r="N849" s="10">
        <v>7656</v>
      </c>
    </row>
    <row r="850" spans="1:14">
      <c r="A850" s="9">
        <v>44314</v>
      </c>
      <c r="B850" s="1">
        <v>13772</v>
      </c>
      <c r="C850" s="929" t="s">
        <v>791</v>
      </c>
      <c r="D850" s="1" t="s">
        <v>22</v>
      </c>
      <c r="E850" s="1" t="s">
        <v>1257</v>
      </c>
      <c r="F850" s="2">
        <v>44315</v>
      </c>
      <c r="G850" s="11" t="s">
        <v>793</v>
      </c>
      <c r="H850" s="10">
        <v>7</v>
      </c>
      <c r="I850" s="12">
        <v>2.35</v>
      </c>
      <c r="J850" s="398" t="s">
        <v>25</v>
      </c>
      <c r="K850" s="398" t="s">
        <v>25</v>
      </c>
      <c r="L850" s="399">
        <v>44315</v>
      </c>
      <c r="M850" s="398" t="s">
        <v>19</v>
      </c>
      <c r="N850" s="10">
        <v>7656</v>
      </c>
    </row>
    <row r="851" spans="1:14">
      <c r="A851" s="9">
        <v>44314</v>
      </c>
      <c r="B851" s="1">
        <v>13773</v>
      </c>
      <c r="C851" s="929" t="s">
        <v>272</v>
      </c>
      <c r="D851" s="1" t="s">
        <v>22</v>
      </c>
      <c r="E851" s="1" t="s">
        <v>1258</v>
      </c>
      <c r="F851" s="2">
        <v>44315</v>
      </c>
      <c r="G851" s="11" t="s">
        <v>274</v>
      </c>
      <c r="H851" s="10">
        <v>18</v>
      </c>
      <c r="I851" s="12">
        <v>2.35</v>
      </c>
      <c r="J851" s="398" t="s">
        <v>25</v>
      </c>
      <c r="K851" s="398" t="s">
        <v>25</v>
      </c>
      <c r="L851" s="399">
        <v>44315</v>
      </c>
      <c r="M851" s="398" t="s">
        <v>19</v>
      </c>
      <c r="N851" s="10">
        <v>7656</v>
      </c>
    </row>
    <row r="852" spans="1:14">
      <c r="A852" s="9">
        <v>44314</v>
      </c>
      <c r="B852" s="1">
        <v>13774</v>
      </c>
      <c r="C852" s="929" t="s">
        <v>559</v>
      </c>
      <c r="D852" s="1" t="s">
        <v>22</v>
      </c>
      <c r="E852" s="1" t="s">
        <v>1259</v>
      </c>
      <c r="F852" s="2">
        <v>44315</v>
      </c>
      <c r="G852" s="11" t="s">
        <v>561</v>
      </c>
      <c r="H852" s="10">
        <v>38</v>
      </c>
      <c r="I852" s="12">
        <v>2.35</v>
      </c>
      <c r="J852" s="398" t="s">
        <v>25</v>
      </c>
      <c r="K852" s="398" t="s">
        <v>25</v>
      </c>
      <c r="L852" s="399">
        <v>44315</v>
      </c>
      <c r="M852" s="398" t="s">
        <v>19</v>
      </c>
      <c r="N852" s="10">
        <v>7656</v>
      </c>
    </row>
    <row r="853" spans="1:14">
      <c r="A853" s="9">
        <v>44314</v>
      </c>
      <c r="B853" s="1">
        <v>13775</v>
      </c>
      <c r="C853" s="929" t="s">
        <v>1260</v>
      </c>
      <c r="D853" s="1" t="s">
        <v>22</v>
      </c>
      <c r="E853" s="1" t="s">
        <v>1261</v>
      </c>
      <c r="F853" s="2">
        <v>44315</v>
      </c>
      <c r="G853" s="11" t="s">
        <v>1262</v>
      </c>
      <c r="H853" s="10">
        <v>8</v>
      </c>
      <c r="I853" s="12">
        <v>2.35</v>
      </c>
      <c r="J853" s="398" t="s">
        <v>25</v>
      </c>
      <c r="K853" s="398" t="s">
        <v>25</v>
      </c>
      <c r="L853" s="399">
        <v>44315</v>
      </c>
      <c r="M853" s="398" t="s">
        <v>19</v>
      </c>
      <c r="N853" s="10">
        <v>7656</v>
      </c>
    </row>
    <row r="854" spans="1:14">
      <c r="A854" s="9">
        <v>44314</v>
      </c>
      <c r="B854" s="1">
        <v>13776</v>
      </c>
      <c r="C854" s="929" t="s">
        <v>1263</v>
      </c>
      <c r="D854" s="1" t="s">
        <v>22</v>
      </c>
      <c r="E854" s="1" t="s">
        <v>1261</v>
      </c>
      <c r="F854" s="2">
        <v>44315</v>
      </c>
      <c r="G854" s="11" t="s">
        <v>1264</v>
      </c>
      <c r="H854" s="10">
        <v>8</v>
      </c>
      <c r="I854" s="12">
        <v>2.35</v>
      </c>
      <c r="J854" s="398" t="s">
        <v>25</v>
      </c>
      <c r="K854" s="398" t="s">
        <v>25</v>
      </c>
      <c r="L854" s="399">
        <v>44315</v>
      </c>
      <c r="M854" s="398" t="s">
        <v>19</v>
      </c>
      <c r="N854" s="10">
        <v>7656</v>
      </c>
    </row>
    <row r="855" spans="1:14">
      <c r="A855" s="9">
        <v>44314</v>
      </c>
      <c r="B855" s="1">
        <v>13777</v>
      </c>
      <c r="C855" s="929" t="s">
        <v>1265</v>
      </c>
      <c r="D855" s="1" t="s">
        <v>22</v>
      </c>
      <c r="E855" s="1" t="s">
        <v>1266</v>
      </c>
      <c r="F855" s="2">
        <v>44315</v>
      </c>
      <c r="G855" s="11" t="s">
        <v>1267</v>
      </c>
      <c r="H855" s="10">
        <v>3</v>
      </c>
      <c r="I855" s="12">
        <v>2.5</v>
      </c>
      <c r="J855" s="398" t="s">
        <v>25</v>
      </c>
      <c r="K855" s="398" t="s">
        <v>25</v>
      </c>
      <c r="L855" s="399">
        <v>44315</v>
      </c>
      <c r="M855" s="398" t="s">
        <v>19</v>
      </c>
      <c r="N855" s="10">
        <v>7656</v>
      </c>
    </row>
    <row r="856" spans="1:14">
      <c r="A856" s="9">
        <v>44314</v>
      </c>
      <c r="B856" s="1">
        <v>13778</v>
      </c>
      <c r="C856" s="929" t="s">
        <v>536</v>
      </c>
      <c r="D856" s="1" t="s">
        <v>22</v>
      </c>
      <c r="E856" s="1" t="s">
        <v>1268</v>
      </c>
      <c r="F856" s="2">
        <v>44315</v>
      </c>
      <c r="G856" s="11" t="s">
        <v>1269</v>
      </c>
      <c r="H856" s="10">
        <v>1</v>
      </c>
      <c r="I856" s="12">
        <v>2.5</v>
      </c>
      <c r="J856" s="398" t="s">
        <v>25</v>
      </c>
      <c r="K856" s="398" t="s">
        <v>25</v>
      </c>
      <c r="L856" s="399">
        <v>44315</v>
      </c>
      <c r="M856" s="398" t="s">
        <v>19</v>
      </c>
      <c r="N856" s="10">
        <v>7656</v>
      </c>
    </row>
    <row r="857" spans="1:14">
      <c r="A857" s="9">
        <v>44314</v>
      </c>
      <c r="B857" s="1">
        <v>13779</v>
      </c>
      <c r="C857" s="929" t="s">
        <v>1002</v>
      </c>
      <c r="D857" s="1" t="s">
        <v>22</v>
      </c>
      <c r="E857" s="1" t="s">
        <v>1270</v>
      </c>
      <c r="F857" s="2">
        <v>44316</v>
      </c>
      <c r="G857" s="11" t="s">
        <v>1271</v>
      </c>
      <c r="H857" s="10">
        <v>46</v>
      </c>
      <c r="I857" s="12">
        <v>2.35</v>
      </c>
      <c r="J857" s="398" t="s">
        <v>25</v>
      </c>
      <c r="K857" s="398" t="s">
        <v>25</v>
      </c>
      <c r="L857" s="399">
        <v>44315</v>
      </c>
      <c r="M857" s="398" t="s">
        <v>19</v>
      </c>
      <c r="N857" s="10">
        <v>7656</v>
      </c>
    </row>
    <row r="858" spans="1:14">
      <c r="A858" s="9">
        <v>44314</v>
      </c>
      <c r="B858" s="1">
        <v>13780</v>
      </c>
      <c r="C858" s="929" t="s">
        <v>1002</v>
      </c>
      <c r="D858" s="1" t="s">
        <v>22</v>
      </c>
      <c r="E858" s="1" t="s">
        <v>1272</v>
      </c>
      <c r="F858" s="2">
        <v>44316</v>
      </c>
      <c r="G858" s="11" t="s">
        <v>1271</v>
      </c>
      <c r="H858" s="10">
        <v>6</v>
      </c>
      <c r="I858" s="12">
        <v>2.35</v>
      </c>
      <c r="J858" s="398" t="s">
        <v>25</v>
      </c>
      <c r="K858" s="398" t="s">
        <v>25</v>
      </c>
      <c r="L858" s="399">
        <v>44315</v>
      </c>
      <c r="M858" s="398" t="s">
        <v>19</v>
      </c>
      <c r="N858" s="10">
        <v>7656</v>
      </c>
    </row>
    <row r="859" spans="1:14">
      <c r="A859" s="9">
        <v>44314</v>
      </c>
      <c r="B859" s="1">
        <v>13781</v>
      </c>
      <c r="C859" s="929" t="s">
        <v>1273</v>
      </c>
      <c r="D859" s="1" t="s">
        <v>22</v>
      </c>
      <c r="E859" s="1" t="s">
        <v>1274</v>
      </c>
      <c r="F859" s="2">
        <v>44316</v>
      </c>
      <c r="G859" s="11" t="s">
        <v>1275</v>
      </c>
      <c r="H859" s="10">
        <v>6</v>
      </c>
      <c r="I859" s="12">
        <v>2.35</v>
      </c>
      <c r="J859" s="398" t="s">
        <v>25</v>
      </c>
      <c r="K859" s="398" t="s">
        <v>25</v>
      </c>
      <c r="L859" s="399">
        <v>44315</v>
      </c>
      <c r="M859" s="398" t="s">
        <v>19</v>
      </c>
      <c r="N859" s="10">
        <v>7656</v>
      </c>
    </row>
    <row r="860" spans="1:14">
      <c r="A860" s="9">
        <v>44314</v>
      </c>
      <c r="B860" s="1">
        <v>13782</v>
      </c>
      <c r="C860" s="929" t="s">
        <v>688</v>
      </c>
      <c r="D860" s="1" t="s">
        <v>22</v>
      </c>
      <c r="E860" s="1" t="s">
        <v>1276</v>
      </c>
      <c r="F860" s="2">
        <v>44316</v>
      </c>
      <c r="G860" s="11" t="s">
        <v>690</v>
      </c>
      <c r="H860" s="10">
        <v>7</v>
      </c>
      <c r="I860" s="12">
        <v>2.35</v>
      </c>
      <c r="J860" s="398" t="s">
        <v>25</v>
      </c>
      <c r="K860" s="398" t="s">
        <v>25</v>
      </c>
      <c r="L860" s="399">
        <v>44315</v>
      </c>
      <c r="M860" s="398" t="s">
        <v>19</v>
      </c>
      <c r="N860" s="10">
        <v>7656</v>
      </c>
    </row>
    <row r="861" spans="1:14">
      <c r="A861" s="9">
        <v>44315</v>
      </c>
      <c r="B861" s="1">
        <v>13783</v>
      </c>
      <c r="C861" s="929" t="s">
        <v>39</v>
      </c>
      <c r="D861" s="1" t="s">
        <v>22</v>
      </c>
      <c r="E861" s="1" t="s">
        <v>1277</v>
      </c>
      <c r="F861" s="2">
        <v>44316</v>
      </c>
      <c r="G861" s="11" t="s">
        <v>40</v>
      </c>
      <c r="H861" s="10">
        <v>34</v>
      </c>
      <c r="I861" s="12">
        <v>2.35</v>
      </c>
      <c r="J861" s="398" t="s">
        <v>25</v>
      </c>
      <c r="K861" s="398" t="s">
        <v>25</v>
      </c>
      <c r="L861" s="399">
        <v>44316</v>
      </c>
      <c r="M861" s="398" t="s">
        <v>19</v>
      </c>
      <c r="N861" s="10">
        <v>7656</v>
      </c>
    </row>
    <row r="862" spans="1:14">
      <c r="A862" s="9">
        <v>44315</v>
      </c>
      <c r="B862" s="1">
        <v>13784</v>
      </c>
      <c r="C862" s="929" t="s">
        <v>70</v>
      </c>
      <c r="D862" s="1" t="s">
        <v>22</v>
      </c>
      <c r="E862" s="1" t="s">
        <v>1277</v>
      </c>
      <c r="F862" s="2">
        <v>44316</v>
      </c>
      <c r="G862" s="11" t="s">
        <v>71</v>
      </c>
      <c r="H862" s="10">
        <v>50</v>
      </c>
      <c r="I862" s="12">
        <v>2.35</v>
      </c>
      <c r="J862" s="398" t="s">
        <v>25</v>
      </c>
      <c r="K862" s="398" t="s">
        <v>25</v>
      </c>
      <c r="L862" s="399">
        <v>44316</v>
      </c>
      <c r="M862" s="398" t="s">
        <v>19</v>
      </c>
      <c r="N862" s="10">
        <v>7656</v>
      </c>
    </row>
    <row r="863" spans="1:14">
      <c r="A863" s="9">
        <v>44315</v>
      </c>
      <c r="B863" s="1">
        <v>13785</v>
      </c>
      <c r="C863" s="929" t="s">
        <v>240</v>
      </c>
      <c r="D863" s="1" t="s">
        <v>22</v>
      </c>
      <c r="E863" s="1" t="s">
        <v>1277</v>
      </c>
      <c r="F863" s="2">
        <v>44316</v>
      </c>
      <c r="G863" s="11" t="s">
        <v>242</v>
      </c>
      <c r="H863" s="10">
        <v>32</v>
      </c>
      <c r="I863" s="12">
        <v>2.35</v>
      </c>
      <c r="J863" s="398" t="s">
        <v>25</v>
      </c>
      <c r="K863" s="398" t="s">
        <v>25</v>
      </c>
      <c r="L863" s="399">
        <v>44316</v>
      </c>
      <c r="M863" s="398" t="s">
        <v>19</v>
      </c>
      <c r="N863" s="10">
        <v>7656</v>
      </c>
    </row>
    <row r="864" spans="1:14">
      <c r="A864" s="9">
        <v>44315</v>
      </c>
      <c r="B864" s="1">
        <v>13786</v>
      </c>
      <c r="C864" s="929" t="s">
        <v>1227</v>
      </c>
      <c r="D864" s="1" t="s">
        <v>22</v>
      </c>
      <c r="E864" s="1" t="s">
        <v>1277</v>
      </c>
      <c r="F864" s="2">
        <v>44316</v>
      </c>
      <c r="G864" s="11" t="s">
        <v>1228</v>
      </c>
      <c r="H864" s="10">
        <v>32</v>
      </c>
      <c r="I864" s="12">
        <v>2.35</v>
      </c>
      <c r="J864" s="398" t="s">
        <v>25</v>
      </c>
      <c r="K864" s="398" t="s">
        <v>25</v>
      </c>
      <c r="L864" s="399">
        <v>44316</v>
      </c>
      <c r="M864" s="398" t="s">
        <v>19</v>
      </c>
      <c r="N864" s="10">
        <v>7656</v>
      </c>
    </row>
    <row r="865" spans="1:24">
      <c r="A865" s="9">
        <v>44315</v>
      </c>
      <c r="B865" s="1">
        <v>13787</v>
      </c>
      <c r="C865" s="929" t="s">
        <v>1202</v>
      </c>
      <c r="D865" s="1" t="s">
        <v>22</v>
      </c>
      <c r="E865" s="1" t="s">
        <v>1277</v>
      </c>
      <c r="F865" s="2">
        <v>44316</v>
      </c>
      <c r="G865" s="11" t="s">
        <v>1204</v>
      </c>
      <c r="H865" s="10">
        <v>30</v>
      </c>
      <c r="I865" s="12">
        <v>2.35</v>
      </c>
      <c r="J865" s="398" t="s">
        <v>25</v>
      </c>
      <c r="K865" s="398" t="s">
        <v>25</v>
      </c>
      <c r="L865" s="399">
        <v>44316</v>
      </c>
      <c r="M865" s="398" t="s">
        <v>19</v>
      </c>
      <c r="N865" s="10">
        <v>7656</v>
      </c>
    </row>
    <row r="866" spans="1:24">
      <c r="A866" s="9">
        <v>44315</v>
      </c>
      <c r="B866" s="1">
        <v>13788</v>
      </c>
      <c r="C866" s="929" t="s">
        <v>933</v>
      </c>
      <c r="D866" s="1" t="s">
        <v>22</v>
      </c>
      <c r="E866" s="1" t="s">
        <v>1278</v>
      </c>
      <c r="F866" s="2">
        <v>44316</v>
      </c>
      <c r="G866" s="11" t="s">
        <v>934</v>
      </c>
      <c r="H866" s="10">
        <v>1</v>
      </c>
      <c r="I866" s="12">
        <v>2.35</v>
      </c>
      <c r="J866" s="398" t="s">
        <v>25</v>
      </c>
      <c r="K866" s="398" t="s">
        <v>25</v>
      </c>
      <c r="L866" s="399">
        <v>44316</v>
      </c>
      <c r="M866" s="398" t="s">
        <v>19</v>
      </c>
      <c r="N866" s="10">
        <v>7656</v>
      </c>
    </row>
    <row r="867" spans="1:24">
      <c r="A867" s="9">
        <v>44315</v>
      </c>
      <c r="B867" s="1">
        <v>13789</v>
      </c>
      <c r="C867" s="929" t="s">
        <v>930</v>
      </c>
      <c r="D867" s="1" t="s">
        <v>22</v>
      </c>
      <c r="E867" s="1" t="s">
        <v>1278</v>
      </c>
      <c r="F867" s="2">
        <v>44316</v>
      </c>
      <c r="G867" s="11" t="s">
        <v>932</v>
      </c>
      <c r="H867" s="10">
        <v>1</v>
      </c>
      <c r="I867" s="12">
        <v>2.35</v>
      </c>
      <c r="J867" s="398" t="s">
        <v>25</v>
      </c>
      <c r="K867" s="398" t="s">
        <v>25</v>
      </c>
      <c r="L867" s="399">
        <v>44316</v>
      </c>
      <c r="M867" s="398" t="s">
        <v>19</v>
      </c>
      <c r="N867" s="10">
        <v>7656</v>
      </c>
    </row>
    <row r="868" spans="1:24">
      <c r="A868" s="9">
        <v>44315</v>
      </c>
      <c r="B868" s="1">
        <v>13790</v>
      </c>
      <c r="C868" s="929" t="s">
        <v>1279</v>
      </c>
      <c r="D868" s="1" t="s">
        <v>22</v>
      </c>
      <c r="E868" s="1" t="s">
        <v>1280</v>
      </c>
      <c r="F868" s="2">
        <v>44316</v>
      </c>
      <c r="G868" s="11" t="s">
        <v>1281</v>
      </c>
      <c r="H868" s="10">
        <v>3</v>
      </c>
      <c r="I868" s="12">
        <v>2.35</v>
      </c>
      <c r="J868" s="398" t="s">
        <v>25</v>
      </c>
      <c r="K868" s="398" t="s">
        <v>25</v>
      </c>
      <c r="L868" s="399">
        <v>44316</v>
      </c>
      <c r="M868" s="398" t="s">
        <v>19</v>
      </c>
      <c r="N868" s="10">
        <v>7656</v>
      </c>
    </row>
    <row r="869" spans="1:24">
      <c r="A869" s="9">
        <v>44315</v>
      </c>
      <c r="B869" s="1">
        <v>13791</v>
      </c>
      <c r="C869" s="929" t="s">
        <v>28</v>
      </c>
      <c r="D869" s="1" t="s">
        <v>22</v>
      </c>
      <c r="E869" s="1" t="s">
        <v>1282</v>
      </c>
      <c r="F869" s="2">
        <v>44316</v>
      </c>
      <c r="G869" s="11" t="s">
        <v>30</v>
      </c>
      <c r="H869" s="10">
        <v>2</v>
      </c>
      <c r="I869" s="12">
        <v>2.35</v>
      </c>
      <c r="J869" s="398" t="s">
        <v>25</v>
      </c>
      <c r="K869" s="398" t="s">
        <v>25</v>
      </c>
      <c r="L869" s="399">
        <v>44316</v>
      </c>
      <c r="M869" s="398" t="s">
        <v>19</v>
      </c>
      <c r="N869" s="10">
        <v>7656</v>
      </c>
    </row>
    <row r="870" spans="1:24">
      <c r="A870" s="9">
        <v>44315</v>
      </c>
      <c r="B870" s="1">
        <v>13792</v>
      </c>
      <c r="C870" s="929" t="s">
        <v>1283</v>
      </c>
      <c r="D870" s="1" t="s">
        <v>22</v>
      </c>
      <c r="E870" s="1" t="s">
        <v>1284</v>
      </c>
      <c r="F870" s="2">
        <v>44316</v>
      </c>
      <c r="G870" s="11" t="s">
        <v>524</v>
      </c>
      <c r="H870" s="10">
        <v>10</v>
      </c>
      <c r="I870" s="12">
        <v>2.35</v>
      </c>
      <c r="J870" s="398" t="s">
        <v>25</v>
      </c>
      <c r="K870" s="398" t="s">
        <v>25</v>
      </c>
      <c r="L870" s="399">
        <v>44316</v>
      </c>
      <c r="M870" s="398" t="s">
        <v>19</v>
      </c>
      <c r="N870" s="10">
        <v>7656</v>
      </c>
    </row>
    <row r="871" spans="1:24">
      <c r="A871" s="9">
        <v>44315</v>
      </c>
      <c r="B871" s="1">
        <v>13793</v>
      </c>
      <c r="C871" s="929" t="s">
        <v>445</v>
      </c>
      <c r="D871" s="1" t="s">
        <v>22</v>
      </c>
      <c r="E871" s="1" t="s">
        <v>1285</v>
      </c>
      <c r="F871" s="2">
        <v>44316</v>
      </c>
      <c r="G871" s="11" t="s">
        <v>447</v>
      </c>
      <c r="H871" s="10">
        <v>1</v>
      </c>
      <c r="I871" s="12">
        <v>2.35</v>
      </c>
      <c r="J871" s="398" t="s">
        <v>25</v>
      </c>
      <c r="K871" s="398" t="s">
        <v>25</v>
      </c>
      <c r="L871" s="399">
        <v>44316</v>
      </c>
      <c r="M871" s="398" t="s">
        <v>19</v>
      </c>
      <c r="N871" s="10">
        <v>7656</v>
      </c>
    </row>
    <row r="872" spans="1:24">
      <c r="A872" s="9">
        <v>44315</v>
      </c>
      <c r="B872" s="1">
        <v>13794</v>
      </c>
      <c r="C872" s="929" t="s">
        <v>473</v>
      </c>
      <c r="D872" s="1" t="s">
        <v>22</v>
      </c>
      <c r="E872" s="1" t="s">
        <v>1286</v>
      </c>
      <c r="F872" s="2">
        <v>44316</v>
      </c>
      <c r="G872" s="11" t="s">
        <v>475</v>
      </c>
      <c r="H872" s="10">
        <v>25</v>
      </c>
      <c r="I872" s="12">
        <v>2.35</v>
      </c>
      <c r="J872" s="398" t="s">
        <v>25</v>
      </c>
      <c r="K872" s="398" t="s">
        <v>25</v>
      </c>
      <c r="L872" s="399">
        <v>44316</v>
      </c>
      <c r="M872" s="398" t="s">
        <v>19</v>
      </c>
      <c r="N872" s="10">
        <v>7656</v>
      </c>
    </row>
    <row r="873" spans="1:24">
      <c r="A873" s="9">
        <v>44315</v>
      </c>
      <c r="B873" s="1">
        <v>13795</v>
      </c>
      <c r="C873" s="929" t="s">
        <v>162</v>
      </c>
      <c r="D873" s="1" t="s">
        <v>22</v>
      </c>
      <c r="E873" s="1" t="s">
        <v>1287</v>
      </c>
      <c r="F873" s="2">
        <v>44316</v>
      </c>
      <c r="G873" s="11" t="s">
        <v>164</v>
      </c>
      <c r="H873" s="10">
        <v>1</v>
      </c>
      <c r="I873" s="12">
        <v>2.35</v>
      </c>
      <c r="J873" s="398" t="s">
        <v>25</v>
      </c>
      <c r="K873" s="398" t="s">
        <v>25</v>
      </c>
      <c r="L873" s="399">
        <v>44316</v>
      </c>
      <c r="M873" s="398" t="s">
        <v>19</v>
      </c>
      <c r="N873" s="10">
        <v>7656</v>
      </c>
    </row>
    <row r="874" spans="1:24">
      <c r="A874" s="9">
        <v>44315</v>
      </c>
      <c r="B874" s="1">
        <v>13796</v>
      </c>
      <c r="C874" s="929" t="s">
        <v>162</v>
      </c>
      <c r="D874" s="1" t="s">
        <v>22</v>
      </c>
      <c r="E874" s="1" t="s">
        <v>1288</v>
      </c>
      <c r="F874" s="2">
        <v>44316</v>
      </c>
      <c r="G874" s="11" t="s">
        <v>164</v>
      </c>
      <c r="H874" s="10">
        <v>2</v>
      </c>
      <c r="I874" s="12">
        <v>2.35</v>
      </c>
      <c r="J874" s="398" t="s">
        <v>25</v>
      </c>
      <c r="K874" s="398" t="s">
        <v>25</v>
      </c>
      <c r="L874" s="399">
        <v>44316</v>
      </c>
      <c r="M874" s="398" t="s">
        <v>19</v>
      </c>
      <c r="N874" s="10">
        <v>7656</v>
      </c>
    </row>
    <row r="875" spans="1:24">
      <c r="A875" s="9">
        <v>44315</v>
      </c>
      <c r="B875" s="1">
        <v>13797</v>
      </c>
      <c r="C875" s="929" t="s">
        <v>1289</v>
      </c>
      <c r="D875" s="1" t="s">
        <v>22</v>
      </c>
      <c r="E875" s="1" t="s">
        <v>1290</v>
      </c>
      <c r="F875" s="2">
        <v>44316</v>
      </c>
      <c r="G875" s="11" t="s">
        <v>1291</v>
      </c>
      <c r="H875" s="10">
        <v>29</v>
      </c>
      <c r="I875" s="12">
        <v>2.35</v>
      </c>
      <c r="J875" s="398" t="s">
        <v>25</v>
      </c>
      <c r="K875" s="398" t="s">
        <v>25</v>
      </c>
      <c r="L875" s="399">
        <v>44316</v>
      </c>
      <c r="M875" s="398" t="s">
        <v>19</v>
      </c>
      <c r="N875" s="10">
        <v>7656</v>
      </c>
    </row>
    <row r="876" spans="1:24">
      <c r="A876" s="9">
        <v>44315</v>
      </c>
      <c r="B876" s="1">
        <v>13798</v>
      </c>
      <c r="C876" s="929" t="s">
        <v>1292</v>
      </c>
      <c r="D876" s="1" t="s">
        <v>22</v>
      </c>
      <c r="E876" s="1" t="s">
        <v>1290</v>
      </c>
      <c r="F876" s="2">
        <v>44316</v>
      </c>
      <c r="G876" s="11" t="s">
        <v>1291</v>
      </c>
      <c r="H876" s="10">
        <v>14</v>
      </c>
      <c r="I876" s="12">
        <v>2.35</v>
      </c>
      <c r="J876" s="398" t="s">
        <v>25</v>
      </c>
      <c r="K876" s="398" t="s">
        <v>25</v>
      </c>
      <c r="L876" s="399">
        <v>44316</v>
      </c>
      <c r="M876" s="398" t="s">
        <v>19</v>
      </c>
      <c r="N876" s="10">
        <v>7656</v>
      </c>
    </row>
    <row r="877" spans="1:24">
      <c r="A877" s="9">
        <v>44315</v>
      </c>
      <c r="B877" s="1">
        <v>13799</v>
      </c>
      <c r="C877" s="929" t="s">
        <v>741</v>
      </c>
      <c r="D877" s="1" t="s">
        <v>22</v>
      </c>
      <c r="E877" s="1" t="s">
        <v>1293</v>
      </c>
      <c r="F877" s="2">
        <v>44316</v>
      </c>
      <c r="G877" s="11" t="s">
        <v>743</v>
      </c>
      <c r="H877" s="10">
        <v>1</v>
      </c>
      <c r="I877" s="12">
        <v>2.35</v>
      </c>
      <c r="J877" s="398" t="s">
        <v>25</v>
      </c>
      <c r="K877" s="398" t="s">
        <v>25</v>
      </c>
      <c r="L877" s="399">
        <v>44316</v>
      </c>
      <c r="M877" s="398" t="s">
        <v>19</v>
      </c>
      <c r="N877" s="10">
        <v>7656</v>
      </c>
    </row>
    <row r="878" spans="1:24" ht="15.75" thickBot="1">
      <c r="A878" s="9">
        <v>44315</v>
      </c>
      <c r="B878" s="1">
        <v>13800</v>
      </c>
      <c r="C878" s="929" t="s">
        <v>37</v>
      </c>
      <c r="D878" s="1" t="s">
        <v>22</v>
      </c>
      <c r="E878" s="1" t="s">
        <v>1294</v>
      </c>
      <c r="F878" s="2">
        <v>44316</v>
      </c>
      <c r="G878" s="11" t="s">
        <v>38</v>
      </c>
      <c r="H878" s="10">
        <v>8</v>
      </c>
      <c r="I878" s="12">
        <v>2.35</v>
      </c>
      <c r="J878" s="398" t="s">
        <v>25</v>
      </c>
      <c r="K878" s="398" t="s">
        <v>25</v>
      </c>
      <c r="L878" s="399">
        <v>44316</v>
      </c>
      <c r="M878" s="398" t="s">
        <v>19</v>
      </c>
      <c r="N878" s="10">
        <v>7656</v>
      </c>
      <c r="O878">
        <v>3465.8399999999992</v>
      </c>
    </row>
    <row r="879" spans="1:24" s="400" customFormat="1">
      <c r="A879" s="542">
        <v>44320</v>
      </c>
      <c r="B879" s="543">
        <v>13801</v>
      </c>
      <c r="C879" s="930" t="s">
        <v>1295</v>
      </c>
      <c r="D879" s="543" t="s">
        <v>22</v>
      </c>
      <c r="E879" s="543" t="s">
        <v>1</v>
      </c>
      <c r="F879" s="544">
        <v>44320</v>
      </c>
      <c r="G879" s="545" t="s">
        <v>1296</v>
      </c>
      <c r="H879" s="546">
        <v>1</v>
      </c>
      <c r="I879" s="547">
        <v>3</v>
      </c>
      <c r="J879" s="548" t="s">
        <v>25</v>
      </c>
      <c r="K879" s="548" t="s">
        <v>25</v>
      </c>
      <c r="L879" s="549">
        <v>44320</v>
      </c>
      <c r="M879" s="548" t="s">
        <v>19</v>
      </c>
      <c r="N879" s="546">
        <v>7705</v>
      </c>
      <c r="O879" s="531"/>
      <c r="P879" s="531"/>
      <c r="Q879" s="531"/>
      <c r="R879" s="531"/>
      <c r="S879" s="531"/>
      <c r="T879" s="531"/>
      <c r="U879" s="531"/>
      <c r="V879" s="531"/>
      <c r="W879" s="531"/>
      <c r="X879" s="531"/>
    </row>
    <row r="880" spans="1:24">
      <c r="A880" s="9">
        <v>44320</v>
      </c>
      <c r="B880" s="1">
        <v>13802</v>
      </c>
      <c r="C880" s="929" t="s">
        <v>1297</v>
      </c>
      <c r="D880" s="1" t="s">
        <v>22</v>
      </c>
      <c r="E880" s="1" t="s">
        <v>1</v>
      </c>
      <c r="F880" s="2">
        <v>44320</v>
      </c>
      <c r="G880" s="11" t="s">
        <v>1298</v>
      </c>
      <c r="H880" s="10">
        <v>1</v>
      </c>
      <c r="I880" s="12">
        <v>3</v>
      </c>
      <c r="J880" s="398" t="s">
        <v>25</v>
      </c>
      <c r="K880" s="398" t="s">
        <v>25</v>
      </c>
      <c r="L880" s="399">
        <v>44320</v>
      </c>
      <c r="M880" s="398" t="s">
        <v>19</v>
      </c>
      <c r="N880" s="10">
        <v>7705</v>
      </c>
    </row>
    <row r="881" spans="1:14">
      <c r="A881" s="9">
        <v>44320</v>
      </c>
      <c r="B881" s="1">
        <v>13803</v>
      </c>
      <c r="C881" s="929" t="s">
        <v>1299</v>
      </c>
      <c r="D881" s="1" t="s">
        <v>22</v>
      </c>
      <c r="E881" s="1" t="s">
        <v>1</v>
      </c>
      <c r="F881" s="2">
        <v>44320</v>
      </c>
      <c r="G881" s="11" t="s">
        <v>1300</v>
      </c>
      <c r="H881" s="10">
        <v>2</v>
      </c>
      <c r="I881" s="12">
        <v>3</v>
      </c>
      <c r="J881" s="398" t="s">
        <v>25</v>
      </c>
      <c r="K881" s="398" t="s">
        <v>25</v>
      </c>
      <c r="L881" s="399">
        <v>44320</v>
      </c>
      <c r="M881" s="398" t="s">
        <v>19</v>
      </c>
      <c r="N881" s="10">
        <v>7705</v>
      </c>
    </row>
    <row r="882" spans="1:14">
      <c r="A882" s="9">
        <v>44320</v>
      </c>
      <c r="B882" s="1">
        <v>13804</v>
      </c>
      <c r="C882" s="929" t="s">
        <v>1301</v>
      </c>
      <c r="D882" s="1" t="s">
        <v>22</v>
      </c>
      <c r="E882" s="1" t="s">
        <v>1</v>
      </c>
      <c r="F882" s="2">
        <v>44320</v>
      </c>
      <c r="G882" s="11" t="s">
        <v>1161</v>
      </c>
      <c r="H882" s="10">
        <v>1</v>
      </c>
      <c r="I882" s="12">
        <v>3</v>
      </c>
      <c r="J882" s="398" t="s">
        <v>25</v>
      </c>
      <c r="K882" s="398" t="s">
        <v>25</v>
      </c>
      <c r="L882" s="399">
        <v>44320</v>
      </c>
      <c r="M882" s="398" t="s">
        <v>19</v>
      </c>
      <c r="N882" s="10">
        <v>7705</v>
      </c>
    </row>
    <row r="883" spans="1:14">
      <c r="A883" s="9">
        <v>44320</v>
      </c>
      <c r="B883" s="1">
        <v>13805</v>
      </c>
      <c r="C883" s="929" t="s">
        <v>1302</v>
      </c>
      <c r="D883" s="1" t="s">
        <v>22</v>
      </c>
      <c r="E883" s="1" t="s">
        <v>1</v>
      </c>
      <c r="F883" s="2">
        <v>44320</v>
      </c>
      <c r="G883" s="11" t="s">
        <v>718</v>
      </c>
      <c r="H883" s="10">
        <v>1</v>
      </c>
      <c r="I883" s="12">
        <v>3</v>
      </c>
      <c r="J883" s="398" t="s">
        <v>25</v>
      </c>
      <c r="K883" s="398" t="s">
        <v>25</v>
      </c>
      <c r="L883" s="399">
        <v>44320</v>
      </c>
      <c r="M883" s="398" t="s">
        <v>19</v>
      </c>
      <c r="N883" s="10">
        <v>7705</v>
      </c>
    </row>
    <row r="884" spans="1:14">
      <c r="A884" s="9">
        <v>44320</v>
      </c>
      <c r="B884" s="1">
        <v>13806</v>
      </c>
      <c r="C884" s="929" t="s">
        <v>1303</v>
      </c>
      <c r="D884" s="1" t="s">
        <v>22</v>
      </c>
      <c r="E884" s="1" t="s">
        <v>1</v>
      </c>
      <c r="F884" s="2">
        <v>44320</v>
      </c>
      <c r="G884" s="11" t="s">
        <v>718</v>
      </c>
      <c r="H884" s="10">
        <v>1</v>
      </c>
      <c r="I884" s="12">
        <v>3</v>
      </c>
      <c r="J884" s="398" t="s">
        <v>25</v>
      </c>
      <c r="K884" s="398" t="s">
        <v>25</v>
      </c>
      <c r="L884" s="399">
        <v>44320</v>
      </c>
      <c r="M884" s="398" t="s">
        <v>19</v>
      </c>
      <c r="N884" s="10">
        <v>7705</v>
      </c>
    </row>
    <row r="885" spans="1:14">
      <c r="A885" s="9">
        <v>44320</v>
      </c>
      <c r="B885" s="1">
        <v>13807</v>
      </c>
      <c r="C885" s="929" t="s">
        <v>555</v>
      </c>
      <c r="D885" s="1" t="s">
        <v>22</v>
      </c>
      <c r="E885" s="1" t="s">
        <v>1304</v>
      </c>
      <c r="F885" s="2">
        <v>44320</v>
      </c>
      <c r="G885" s="11" t="s">
        <v>556</v>
      </c>
      <c r="H885" s="10">
        <v>15</v>
      </c>
      <c r="I885" s="12">
        <v>2.35</v>
      </c>
      <c r="J885" s="398" t="s">
        <v>25</v>
      </c>
      <c r="K885" s="398" t="s">
        <v>25</v>
      </c>
      <c r="L885" s="399">
        <v>44320</v>
      </c>
      <c r="M885" s="398" t="s">
        <v>19</v>
      </c>
      <c r="N885" s="10">
        <v>7705</v>
      </c>
    </row>
    <row r="886" spans="1:14">
      <c r="A886" s="9">
        <v>44320</v>
      </c>
      <c r="B886" s="1">
        <v>13808</v>
      </c>
      <c r="C886" s="929" t="s">
        <v>1305</v>
      </c>
      <c r="D886" s="1" t="s">
        <v>22</v>
      </c>
      <c r="E886" s="1" t="s">
        <v>1306</v>
      </c>
      <c r="F886" s="2">
        <v>44320</v>
      </c>
      <c r="G886" s="11" t="s">
        <v>1307</v>
      </c>
      <c r="H886" s="10">
        <v>1</v>
      </c>
      <c r="I886" s="12">
        <v>2.35</v>
      </c>
      <c r="J886" s="398" t="s">
        <v>25</v>
      </c>
      <c r="K886" s="398" t="s">
        <v>25</v>
      </c>
      <c r="L886" s="399">
        <v>44320</v>
      </c>
      <c r="M886" s="398" t="s">
        <v>19</v>
      </c>
      <c r="N886" s="10">
        <v>7705</v>
      </c>
    </row>
    <row r="887" spans="1:14">
      <c r="A887" s="9">
        <v>44320</v>
      </c>
      <c r="B887" s="1">
        <v>13809</v>
      </c>
      <c r="C887" s="929" t="s">
        <v>272</v>
      </c>
      <c r="D887" s="1" t="s">
        <v>22</v>
      </c>
      <c r="E887" s="1" t="s">
        <v>1308</v>
      </c>
      <c r="F887" s="2">
        <v>44320</v>
      </c>
      <c r="G887" s="11" t="s">
        <v>274</v>
      </c>
      <c r="H887" s="10">
        <v>1</v>
      </c>
      <c r="I887" s="12">
        <v>2.35</v>
      </c>
      <c r="J887" s="398" t="s">
        <v>25</v>
      </c>
      <c r="K887" s="398" t="s">
        <v>25</v>
      </c>
      <c r="L887" s="399">
        <v>44320</v>
      </c>
      <c r="M887" s="398" t="s">
        <v>19</v>
      </c>
      <c r="N887" s="10">
        <v>7705</v>
      </c>
    </row>
    <row r="888" spans="1:14">
      <c r="A888" s="9">
        <v>44320</v>
      </c>
      <c r="B888" s="1">
        <v>13810</v>
      </c>
      <c r="C888" s="929" t="s">
        <v>455</v>
      </c>
      <c r="D888" s="1" t="s">
        <v>22</v>
      </c>
      <c r="E888" s="1" t="s">
        <v>1309</v>
      </c>
      <c r="F888" s="2">
        <v>44320</v>
      </c>
      <c r="G888" s="11" t="s">
        <v>457</v>
      </c>
      <c r="H888" s="10">
        <v>4</v>
      </c>
      <c r="I888" s="12">
        <v>2.35</v>
      </c>
      <c r="J888" s="398" t="s">
        <v>25</v>
      </c>
      <c r="K888" s="398" t="s">
        <v>25</v>
      </c>
      <c r="L888" s="399">
        <v>44320</v>
      </c>
      <c r="M888" s="398" t="s">
        <v>19</v>
      </c>
      <c r="N888" s="10">
        <v>7705</v>
      </c>
    </row>
    <row r="889" spans="1:14">
      <c r="A889" s="9">
        <v>44320</v>
      </c>
      <c r="B889" s="1">
        <v>13811</v>
      </c>
      <c r="C889" s="929" t="s">
        <v>1310</v>
      </c>
      <c r="D889" s="1" t="s">
        <v>22</v>
      </c>
      <c r="E889" s="1" t="s">
        <v>1311</v>
      </c>
      <c r="F889" s="2">
        <v>44320</v>
      </c>
      <c r="G889" s="11" t="s">
        <v>1312</v>
      </c>
      <c r="H889" s="10">
        <v>5</v>
      </c>
      <c r="I889" s="12">
        <v>2.35</v>
      </c>
      <c r="J889" s="398" t="s">
        <v>25</v>
      </c>
      <c r="K889" s="398" t="s">
        <v>25</v>
      </c>
      <c r="L889" s="399">
        <v>44320</v>
      </c>
      <c r="M889" s="398" t="s">
        <v>19</v>
      </c>
      <c r="N889" s="10">
        <v>7705</v>
      </c>
    </row>
    <row r="890" spans="1:14">
      <c r="A890" s="9">
        <v>44320</v>
      </c>
      <c r="B890" s="1">
        <v>13812</v>
      </c>
      <c r="C890" s="929" t="s">
        <v>852</v>
      </c>
      <c r="D890" s="1" t="s">
        <v>22</v>
      </c>
      <c r="E890" s="1" t="s">
        <v>1313</v>
      </c>
      <c r="F890" s="2">
        <v>44320</v>
      </c>
      <c r="G890" s="11" t="s">
        <v>854</v>
      </c>
      <c r="H890" s="10">
        <v>6</v>
      </c>
      <c r="I890" s="12">
        <v>2.35</v>
      </c>
      <c r="J890" s="398" t="s">
        <v>25</v>
      </c>
      <c r="K890" s="398" t="s">
        <v>25</v>
      </c>
      <c r="L890" s="399">
        <v>44320</v>
      </c>
      <c r="M890" s="398" t="s">
        <v>19</v>
      </c>
      <c r="N890" s="10">
        <v>7705</v>
      </c>
    </row>
    <row r="891" spans="1:14">
      <c r="A891" s="9">
        <v>44320</v>
      </c>
      <c r="B891" s="1">
        <v>13813</v>
      </c>
      <c r="C891" s="929" t="s">
        <v>53</v>
      </c>
      <c r="D891" s="1" t="s">
        <v>22</v>
      </c>
      <c r="E891" s="1" t="s">
        <v>1314</v>
      </c>
      <c r="F891" s="2">
        <v>44320</v>
      </c>
      <c r="G891" s="11" t="s">
        <v>55</v>
      </c>
      <c r="H891" s="10">
        <v>1</v>
      </c>
      <c r="I891" s="12">
        <v>2.35</v>
      </c>
      <c r="J891" s="398" t="s">
        <v>25</v>
      </c>
      <c r="K891" s="398" t="s">
        <v>25</v>
      </c>
      <c r="L891" s="399">
        <v>44320</v>
      </c>
      <c r="M891" s="398" t="s">
        <v>19</v>
      </c>
      <c r="N891" s="10">
        <v>7705</v>
      </c>
    </row>
    <row r="892" spans="1:14">
      <c r="A892" s="9">
        <v>44320</v>
      </c>
      <c r="B892" s="1">
        <v>13814</v>
      </c>
      <c r="C892" s="929" t="s">
        <v>229</v>
      </c>
      <c r="D892" s="1" t="s">
        <v>22</v>
      </c>
      <c r="E892" s="1" t="s">
        <v>1315</v>
      </c>
      <c r="F892" s="2">
        <v>44320</v>
      </c>
      <c r="G892" s="11" t="s">
        <v>231</v>
      </c>
      <c r="H892" s="10">
        <v>2</v>
      </c>
      <c r="I892" s="12">
        <v>2.35</v>
      </c>
      <c r="J892" s="398" t="s">
        <v>25</v>
      </c>
      <c r="K892" s="398" t="s">
        <v>25</v>
      </c>
      <c r="L892" s="399">
        <v>44320</v>
      </c>
      <c r="M892" s="398" t="s">
        <v>19</v>
      </c>
      <c r="N892" s="10">
        <v>7705</v>
      </c>
    </row>
    <row r="893" spans="1:14">
      <c r="A893" s="9">
        <v>44320</v>
      </c>
      <c r="B893" s="1">
        <v>13815</v>
      </c>
      <c r="C893" s="929" t="s">
        <v>1316</v>
      </c>
      <c r="D893" s="1" t="s">
        <v>22</v>
      </c>
      <c r="E893" s="1" t="s">
        <v>1317</v>
      </c>
      <c r="F893" s="2">
        <v>44320</v>
      </c>
      <c r="G893" s="11" t="s">
        <v>489</v>
      </c>
      <c r="H893" s="10">
        <v>2</v>
      </c>
      <c r="I893" s="12">
        <v>2.35</v>
      </c>
      <c r="J893" s="398" t="s">
        <v>25</v>
      </c>
      <c r="K893" s="398" t="s">
        <v>25</v>
      </c>
      <c r="L893" s="399">
        <v>44320</v>
      </c>
      <c r="M893" s="398" t="s">
        <v>19</v>
      </c>
      <c r="N893" s="10">
        <v>7705</v>
      </c>
    </row>
    <row r="894" spans="1:14">
      <c r="A894" s="9">
        <v>44320</v>
      </c>
      <c r="B894" s="1">
        <v>13816</v>
      </c>
      <c r="C894" s="929" t="s">
        <v>154</v>
      </c>
      <c r="D894" s="1" t="s">
        <v>22</v>
      </c>
      <c r="E894" s="1" t="s">
        <v>1318</v>
      </c>
      <c r="F894" s="2">
        <v>44323</v>
      </c>
      <c r="G894" s="11" t="s">
        <v>155</v>
      </c>
      <c r="H894" s="10">
        <v>7</v>
      </c>
      <c r="I894" s="12">
        <v>2.35</v>
      </c>
      <c r="J894" s="398" t="s">
        <v>25</v>
      </c>
      <c r="K894" s="398" t="s">
        <v>25</v>
      </c>
      <c r="L894" s="399">
        <v>44321</v>
      </c>
      <c r="M894" s="398" t="s">
        <v>19</v>
      </c>
      <c r="N894" s="10">
        <v>7705</v>
      </c>
    </row>
    <row r="895" spans="1:14">
      <c r="A895" s="9">
        <v>44320</v>
      </c>
      <c r="B895" s="1">
        <v>13817</v>
      </c>
      <c r="C895" s="929" t="s">
        <v>151</v>
      </c>
      <c r="D895" s="1" t="s">
        <v>22</v>
      </c>
      <c r="E895" s="1" t="s">
        <v>1318</v>
      </c>
      <c r="F895" s="2">
        <v>44323</v>
      </c>
      <c r="G895" s="11" t="s">
        <v>153</v>
      </c>
      <c r="H895" s="10">
        <v>16</v>
      </c>
      <c r="I895" s="12">
        <v>2.35</v>
      </c>
      <c r="J895" s="398" t="s">
        <v>25</v>
      </c>
      <c r="K895" s="398" t="s">
        <v>25</v>
      </c>
      <c r="L895" s="399">
        <v>44321</v>
      </c>
      <c r="M895" s="398" t="s">
        <v>19</v>
      </c>
      <c r="N895" s="10">
        <v>7705</v>
      </c>
    </row>
    <row r="896" spans="1:14">
      <c r="A896" s="9">
        <v>44320</v>
      </c>
      <c r="B896" s="1">
        <v>13818</v>
      </c>
      <c r="C896" s="929" t="s">
        <v>1319</v>
      </c>
      <c r="D896" s="1" t="s">
        <v>22</v>
      </c>
      <c r="E896" s="1" t="s">
        <v>1320</v>
      </c>
      <c r="F896" s="2">
        <v>44323</v>
      </c>
      <c r="G896" s="11" t="s">
        <v>1321</v>
      </c>
      <c r="H896" s="10">
        <v>1</v>
      </c>
      <c r="I896" s="12">
        <v>2.35</v>
      </c>
      <c r="J896" s="398" t="s">
        <v>25</v>
      </c>
      <c r="K896" s="398" t="s">
        <v>25</v>
      </c>
      <c r="L896" s="399">
        <v>44321</v>
      </c>
      <c r="M896" s="398" t="s">
        <v>19</v>
      </c>
      <c r="N896" s="10">
        <v>7705</v>
      </c>
    </row>
    <row r="897" spans="1:14">
      <c r="A897" s="9">
        <v>44320</v>
      </c>
      <c r="B897" s="1">
        <v>13819</v>
      </c>
      <c r="C897" s="929" t="s">
        <v>1322</v>
      </c>
      <c r="D897" s="1" t="s">
        <v>22</v>
      </c>
      <c r="E897" s="1" t="s">
        <v>1320</v>
      </c>
      <c r="F897" s="2">
        <v>44323</v>
      </c>
      <c r="G897" s="11" t="s">
        <v>1323</v>
      </c>
      <c r="H897" s="10">
        <v>2</v>
      </c>
      <c r="I897" s="12">
        <v>2.35</v>
      </c>
      <c r="J897" s="398" t="s">
        <v>25</v>
      </c>
      <c r="K897" s="398" t="s">
        <v>25</v>
      </c>
      <c r="L897" s="399">
        <v>44321</v>
      </c>
      <c r="M897" s="398" t="s">
        <v>19</v>
      </c>
      <c r="N897" s="10">
        <v>7705</v>
      </c>
    </row>
    <row r="898" spans="1:14">
      <c r="A898" s="9">
        <v>44320</v>
      </c>
      <c r="B898" s="1">
        <v>13820</v>
      </c>
      <c r="C898" s="929" t="s">
        <v>1324</v>
      </c>
      <c r="D898" s="1" t="s">
        <v>22</v>
      </c>
      <c r="E898" s="1" t="s">
        <v>1320</v>
      </c>
      <c r="F898" s="2">
        <v>44323</v>
      </c>
      <c r="G898" s="11" t="s">
        <v>1325</v>
      </c>
      <c r="H898" s="10">
        <v>1</v>
      </c>
      <c r="I898" s="12">
        <v>2.35</v>
      </c>
      <c r="J898" s="398" t="s">
        <v>25</v>
      </c>
      <c r="K898" s="398" t="s">
        <v>25</v>
      </c>
      <c r="L898" s="399">
        <v>44321</v>
      </c>
      <c r="M898" s="398" t="s">
        <v>19</v>
      </c>
      <c r="N898" s="10">
        <v>7705</v>
      </c>
    </row>
    <row r="899" spans="1:14">
      <c r="A899" s="9">
        <v>44320</v>
      </c>
      <c r="B899" s="1">
        <v>13821</v>
      </c>
      <c r="C899" s="929" t="s">
        <v>39</v>
      </c>
      <c r="D899" s="1" t="s">
        <v>22</v>
      </c>
      <c r="E899" s="1" t="s">
        <v>1326</v>
      </c>
      <c r="F899" s="2">
        <v>44323</v>
      </c>
      <c r="G899" s="11" t="s">
        <v>1327</v>
      </c>
      <c r="H899" s="10">
        <v>1</v>
      </c>
      <c r="I899" s="12">
        <v>2.35</v>
      </c>
      <c r="J899" s="398" t="s">
        <v>25</v>
      </c>
      <c r="K899" s="398" t="s">
        <v>25</v>
      </c>
      <c r="L899" s="399">
        <v>44321</v>
      </c>
      <c r="M899" s="398" t="s">
        <v>19</v>
      </c>
      <c r="N899" s="10">
        <v>7705</v>
      </c>
    </row>
    <row r="900" spans="1:14">
      <c r="A900" s="9">
        <v>44320</v>
      </c>
      <c r="B900" s="1">
        <v>13822</v>
      </c>
      <c r="C900" s="929" t="s">
        <v>1328</v>
      </c>
      <c r="D900" s="1" t="s">
        <v>22</v>
      </c>
      <c r="E900" s="1" t="s">
        <v>1326</v>
      </c>
      <c r="F900" s="2">
        <v>44323</v>
      </c>
      <c r="G900" s="11" t="s">
        <v>1329</v>
      </c>
      <c r="H900" s="10">
        <v>1</v>
      </c>
      <c r="I900" s="12">
        <v>2.35</v>
      </c>
      <c r="J900" s="398" t="s">
        <v>25</v>
      </c>
      <c r="K900" s="398" t="s">
        <v>25</v>
      </c>
      <c r="L900" s="399">
        <v>44321</v>
      </c>
      <c r="M900" s="398" t="s">
        <v>19</v>
      </c>
      <c r="N900" s="10">
        <v>7705</v>
      </c>
    </row>
    <row r="901" spans="1:14">
      <c r="A901" s="9">
        <v>44320</v>
      </c>
      <c r="B901" s="1">
        <v>13823</v>
      </c>
      <c r="C901" s="929" t="s">
        <v>1330</v>
      </c>
      <c r="D901" s="1" t="s">
        <v>22</v>
      </c>
      <c r="E901" s="1" t="s">
        <v>1326</v>
      </c>
      <c r="F901" s="2">
        <v>44323</v>
      </c>
      <c r="G901" s="11" t="s">
        <v>1331</v>
      </c>
      <c r="H901" s="10">
        <v>1</v>
      </c>
      <c r="I901" s="12">
        <v>2.35</v>
      </c>
      <c r="J901" s="398" t="s">
        <v>25</v>
      </c>
      <c r="K901" s="398" t="s">
        <v>25</v>
      </c>
      <c r="L901" s="399">
        <v>44321</v>
      </c>
      <c r="M901" s="398" t="s">
        <v>19</v>
      </c>
      <c r="N901" s="10">
        <v>7705</v>
      </c>
    </row>
    <row r="902" spans="1:14">
      <c r="A902" s="9">
        <v>44320</v>
      </c>
      <c r="B902" s="1">
        <v>13824</v>
      </c>
      <c r="C902" s="929" t="s">
        <v>39</v>
      </c>
      <c r="D902" s="1" t="s">
        <v>22</v>
      </c>
      <c r="E902" s="1" t="s">
        <v>1332</v>
      </c>
      <c r="F902" s="2">
        <v>44323</v>
      </c>
      <c r="G902" s="11" t="s">
        <v>1327</v>
      </c>
      <c r="H902" s="10">
        <v>18</v>
      </c>
      <c r="I902" s="12">
        <v>2.35</v>
      </c>
      <c r="J902" s="398" t="s">
        <v>25</v>
      </c>
      <c r="K902" s="398" t="s">
        <v>25</v>
      </c>
      <c r="L902" s="399">
        <v>44321</v>
      </c>
      <c r="M902" s="398" t="s">
        <v>19</v>
      </c>
      <c r="N902" s="10">
        <v>7705</v>
      </c>
    </row>
    <row r="903" spans="1:14">
      <c r="A903" s="9">
        <v>44320</v>
      </c>
      <c r="B903" s="1">
        <v>13825</v>
      </c>
      <c r="C903" s="929" t="s">
        <v>1328</v>
      </c>
      <c r="D903" s="1" t="s">
        <v>22</v>
      </c>
      <c r="E903" s="1" t="s">
        <v>1332</v>
      </c>
      <c r="F903" s="2">
        <v>44323</v>
      </c>
      <c r="G903" s="11" t="s">
        <v>1329</v>
      </c>
      <c r="H903" s="10">
        <v>16</v>
      </c>
      <c r="I903" s="12">
        <v>2.35</v>
      </c>
      <c r="J903" s="398" t="s">
        <v>25</v>
      </c>
      <c r="K903" s="398" t="s">
        <v>25</v>
      </c>
      <c r="L903" s="399">
        <v>44321</v>
      </c>
      <c r="M903" s="398" t="s">
        <v>19</v>
      </c>
      <c r="N903" s="10">
        <v>7705</v>
      </c>
    </row>
    <row r="904" spans="1:14">
      <c r="A904" s="9">
        <v>44320</v>
      </c>
      <c r="B904" s="1">
        <v>13826</v>
      </c>
      <c r="C904" s="929" t="s">
        <v>1330</v>
      </c>
      <c r="D904" s="1" t="s">
        <v>22</v>
      </c>
      <c r="E904" s="1" t="s">
        <v>1332</v>
      </c>
      <c r="F904" s="2">
        <v>44323</v>
      </c>
      <c r="G904" s="11" t="s">
        <v>1331</v>
      </c>
      <c r="H904" s="10">
        <v>16</v>
      </c>
      <c r="I904" s="12">
        <v>2.35</v>
      </c>
      <c r="J904" s="398" t="s">
        <v>25</v>
      </c>
      <c r="K904" s="398" t="s">
        <v>25</v>
      </c>
      <c r="L904" s="399">
        <v>44321</v>
      </c>
      <c r="M904" s="398" t="s">
        <v>19</v>
      </c>
      <c r="N904" s="10">
        <v>7705</v>
      </c>
    </row>
    <row r="905" spans="1:14">
      <c r="A905" s="9">
        <v>44320</v>
      </c>
      <c r="B905" s="1">
        <v>13827</v>
      </c>
      <c r="C905" s="929" t="s">
        <v>154</v>
      </c>
      <c r="D905" s="1" t="s">
        <v>22</v>
      </c>
      <c r="E905" s="1" t="s">
        <v>1333</v>
      </c>
      <c r="F905" s="2">
        <v>44323</v>
      </c>
      <c r="G905" s="11" t="s">
        <v>155</v>
      </c>
      <c r="H905" s="10">
        <v>8</v>
      </c>
      <c r="I905" s="12">
        <v>2.35</v>
      </c>
      <c r="J905" s="398" t="s">
        <v>25</v>
      </c>
      <c r="K905" s="398" t="s">
        <v>25</v>
      </c>
      <c r="L905" s="399">
        <v>44321</v>
      </c>
      <c r="M905" s="398" t="s">
        <v>19</v>
      </c>
      <c r="N905" s="10">
        <v>7705</v>
      </c>
    </row>
    <row r="906" spans="1:14">
      <c r="A906" s="9">
        <v>44320</v>
      </c>
      <c r="B906" s="1">
        <v>13828</v>
      </c>
      <c r="C906" s="929" t="s">
        <v>151</v>
      </c>
      <c r="D906" s="1" t="s">
        <v>22</v>
      </c>
      <c r="E906" s="1" t="s">
        <v>1333</v>
      </c>
      <c r="F906" s="2">
        <v>44323</v>
      </c>
      <c r="G906" s="11" t="s">
        <v>153</v>
      </c>
      <c r="H906" s="10">
        <v>24</v>
      </c>
      <c r="I906" s="12">
        <v>2.35</v>
      </c>
      <c r="J906" s="398" t="s">
        <v>25</v>
      </c>
      <c r="K906" s="398" t="s">
        <v>25</v>
      </c>
      <c r="L906" s="399">
        <v>44321</v>
      </c>
      <c r="M906" s="398" t="s">
        <v>19</v>
      </c>
      <c r="N906" s="10">
        <v>7705</v>
      </c>
    </row>
    <row r="907" spans="1:14">
      <c r="A907" s="9">
        <v>44320</v>
      </c>
      <c r="B907" s="1">
        <v>13829</v>
      </c>
      <c r="C907" s="929" t="s">
        <v>154</v>
      </c>
      <c r="D907" s="1" t="s">
        <v>22</v>
      </c>
      <c r="E907" s="1" t="s">
        <v>1334</v>
      </c>
      <c r="F907" s="2">
        <v>44323</v>
      </c>
      <c r="G907" s="11" t="s">
        <v>155</v>
      </c>
      <c r="H907" s="10">
        <v>9</v>
      </c>
      <c r="I907" s="12">
        <v>2.35</v>
      </c>
      <c r="J907" s="398" t="s">
        <v>25</v>
      </c>
      <c r="K907" s="398" t="s">
        <v>25</v>
      </c>
      <c r="L907" s="399">
        <v>44321</v>
      </c>
      <c r="M907" s="398" t="s">
        <v>19</v>
      </c>
      <c r="N907" s="10">
        <v>7705</v>
      </c>
    </row>
    <row r="908" spans="1:14">
      <c r="A908" s="9">
        <v>44320</v>
      </c>
      <c r="B908" s="1">
        <v>13830</v>
      </c>
      <c r="C908" s="929" t="s">
        <v>151</v>
      </c>
      <c r="D908" s="1" t="s">
        <v>22</v>
      </c>
      <c r="E908" s="1" t="s">
        <v>1334</v>
      </c>
      <c r="F908" s="2">
        <v>44323</v>
      </c>
      <c r="G908" s="11" t="s">
        <v>153</v>
      </c>
      <c r="H908" s="10">
        <v>18</v>
      </c>
      <c r="I908" s="12">
        <v>2.35</v>
      </c>
      <c r="J908" s="398" t="s">
        <v>25</v>
      </c>
      <c r="K908" s="398" t="s">
        <v>25</v>
      </c>
      <c r="L908" s="399">
        <v>44321</v>
      </c>
      <c r="M908" s="398" t="s">
        <v>19</v>
      </c>
      <c r="N908" s="10">
        <v>7705</v>
      </c>
    </row>
    <row r="909" spans="1:14">
      <c r="A909" s="9">
        <v>44320</v>
      </c>
      <c r="B909" s="1">
        <v>13831</v>
      </c>
      <c r="C909" s="929" t="s">
        <v>672</v>
      </c>
      <c r="D909" s="1" t="s">
        <v>22</v>
      </c>
      <c r="E909" s="1" t="s">
        <v>1335</v>
      </c>
      <c r="F909" s="2">
        <v>44323</v>
      </c>
      <c r="G909" s="11" t="s">
        <v>674</v>
      </c>
      <c r="H909" s="10">
        <v>16</v>
      </c>
      <c r="I909" s="12">
        <v>2.35</v>
      </c>
      <c r="J909" s="398" t="s">
        <v>25</v>
      </c>
      <c r="K909" s="398" t="s">
        <v>25</v>
      </c>
      <c r="L909" s="399">
        <v>44321</v>
      </c>
      <c r="M909" s="398" t="s">
        <v>19</v>
      </c>
      <c r="N909" s="10">
        <v>7705</v>
      </c>
    </row>
    <row r="910" spans="1:14">
      <c r="A910" s="9">
        <v>44320</v>
      </c>
      <c r="B910" s="1">
        <v>13832</v>
      </c>
      <c r="C910" s="929" t="s">
        <v>1336</v>
      </c>
      <c r="D910" s="1" t="s">
        <v>22</v>
      </c>
      <c r="E910" s="1" t="s">
        <v>1</v>
      </c>
      <c r="F910" s="2">
        <v>44323</v>
      </c>
      <c r="G910" s="11" t="s">
        <v>1337</v>
      </c>
      <c r="H910" s="10">
        <v>1</v>
      </c>
      <c r="I910" s="12">
        <v>3</v>
      </c>
      <c r="J910" s="398" t="s">
        <v>25</v>
      </c>
      <c r="K910" s="398" t="s">
        <v>25</v>
      </c>
      <c r="L910" s="399">
        <v>44321</v>
      </c>
      <c r="M910" s="398" t="s">
        <v>19</v>
      </c>
      <c r="N910" s="10">
        <v>7705</v>
      </c>
    </row>
    <row r="911" spans="1:14">
      <c r="A911" s="9">
        <v>44320</v>
      </c>
      <c r="B911" s="1">
        <v>13833</v>
      </c>
      <c r="C911" s="929" t="s">
        <v>1338</v>
      </c>
      <c r="D911" s="1" t="s">
        <v>22</v>
      </c>
      <c r="E911" s="1" t="s">
        <v>1</v>
      </c>
      <c r="F911" s="2">
        <v>44323</v>
      </c>
      <c r="G911" s="11" t="s">
        <v>1339</v>
      </c>
      <c r="H911" s="10">
        <v>1</v>
      </c>
      <c r="I911" s="12">
        <v>3</v>
      </c>
      <c r="J911" s="398" t="s">
        <v>25</v>
      </c>
      <c r="K911" s="398" t="s">
        <v>25</v>
      </c>
      <c r="L911" s="399">
        <v>44321</v>
      </c>
      <c r="M911" s="398" t="s">
        <v>19</v>
      </c>
      <c r="N911" s="10">
        <v>7705</v>
      </c>
    </row>
    <row r="912" spans="1:14">
      <c r="A912" s="9">
        <v>44320</v>
      </c>
      <c r="B912" s="1">
        <v>13834</v>
      </c>
      <c r="C912" s="929" t="s">
        <v>1340</v>
      </c>
      <c r="D912" s="1" t="s">
        <v>22</v>
      </c>
      <c r="E912" s="1" t="s">
        <v>1</v>
      </c>
      <c r="F912" s="2">
        <v>44323</v>
      </c>
      <c r="G912" s="11" t="s">
        <v>1077</v>
      </c>
      <c r="H912" s="10">
        <v>1</v>
      </c>
      <c r="I912" s="12">
        <v>3</v>
      </c>
      <c r="J912" s="398" t="s">
        <v>25</v>
      </c>
      <c r="K912" s="398" t="s">
        <v>25</v>
      </c>
      <c r="L912" s="399">
        <v>44322</v>
      </c>
      <c r="M912" s="398" t="s">
        <v>19</v>
      </c>
      <c r="N912" s="10">
        <v>7705</v>
      </c>
    </row>
    <row r="913" spans="1:14">
      <c r="A913" s="9">
        <v>44320</v>
      </c>
      <c r="B913" s="1">
        <v>13835</v>
      </c>
      <c r="C913" s="929" t="s">
        <v>1341</v>
      </c>
      <c r="D913" s="1" t="s">
        <v>22</v>
      </c>
      <c r="E913" s="1" t="s">
        <v>1</v>
      </c>
      <c r="F913" s="2">
        <v>44323</v>
      </c>
      <c r="G913" s="11" t="s">
        <v>1342</v>
      </c>
      <c r="H913" s="10">
        <v>1</v>
      </c>
      <c r="I913" s="12">
        <v>3</v>
      </c>
      <c r="J913" s="398" t="s">
        <v>25</v>
      </c>
      <c r="K913" s="398" t="s">
        <v>25</v>
      </c>
      <c r="L913" s="399">
        <v>44322</v>
      </c>
      <c r="M913" s="398" t="s">
        <v>19</v>
      </c>
      <c r="N913" s="10">
        <v>7705</v>
      </c>
    </row>
    <row r="914" spans="1:14">
      <c r="A914" s="9">
        <v>44320</v>
      </c>
      <c r="B914" s="1">
        <v>13836</v>
      </c>
      <c r="C914" s="929" t="s">
        <v>1343</v>
      </c>
      <c r="D914" s="1" t="s">
        <v>22</v>
      </c>
      <c r="E914" s="1" t="s">
        <v>1</v>
      </c>
      <c r="F914" s="2">
        <v>44323</v>
      </c>
      <c r="G914" s="11" t="s">
        <v>1344</v>
      </c>
      <c r="H914" s="10">
        <v>1</v>
      </c>
      <c r="I914" s="12">
        <v>3</v>
      </c>
      <c r="J914" s="398" t="s">
        <v>25</v>
      </c>
      <c r="K914" s="398" t="s">
        <v>25</v>
      </c>
      <c r="L914" s="399">
        <v>44322</v>
      </c>
      <c r="M914" s="398" t="s">
        <v>19</v>
      </c>
      <c r="N914" s="10">
        <v>7705</v>
      </c>
    </row>
    <row r="915" spans="1:14">
      <c r="A915" s="9">
        <v>44320</v>
      </c>
      <c r="B915" s="1">
        <v>13837</v>
      </c>
      <c r="C915" s="929" t="s">
        <v>151</v>
      </c>
      <c r="D915" s="1" t="s">
        <v>22</v>
      </c>
      <c r="E915" s="1" t="s">
        <v>1345</v>
      </c>
      <c r="F915" s="2">
        <v>44323</v>
      </c>
      <c r="G915" s="11" t="s">
        <v>153</v>
      </c>
      <c r="H915" s="10">
        <v>13</v>
      </c>
      <c r="I915" s="12">
        <v>2.35</v>
      </c>
      <c r="J915" s="398" t="s">
        <v>25</v>
      </c>
      <c r="K915" s="398" t="s">
        <v>25</v>
      </c>
      <c r="L915" s="399">
        <v>44322</v>
      </c>
      <c r="M915" s="398" t="s">
        <v>19</v>
      </c>
      <c r="N915" s="10">
        <v>7705</v>
      </c>
    </row>
    <row r="916" spans="1:14">
      <c r="A916" s="9">
        <v>44320</v>
      </c>
      <c r="B916" s="1">
        <v>13838</v>
      </c>
      <c r="C916" s="929" t="s">
        <v>154</v>
      </c>
      <c r="D916" s="1" t="s">
        <v>22</v>
      </c>
      <c r="E916" s="1" t="s">
        <v>1345</v>
      </c>
      <c r="F916" s="2">
        <v>44323</v>
      </c>
      <c r="G916" s="11" t="s">
        <v>155</v>
      </c>
      <c r="H916" s="10">
        <v>54</v>
      </c>
      <c r="I916" s="12">
        <v>2.35</v>
      </c>
      <c r="J916" s="398" t="s">
        <v>25</v>
      </c>
      <c r="K916" s="398" t="s">
        <v>25</v>
      </c>
      <c r="L916" s="399">
        <v>44322</v>
      </c>
      <c r="M916" s="398" t="s">
        <v>19</v>
      </c>
      <c r="N916" s="10">
        <v>7705</v>
      </c>
    </row>
    <row r="917" spans="1:14">
      <c r="A917" s="9">
        <v>44320</v>
      </c>
      <c r="B917" s="1">
        <v>13839</v>
      </c>
      <c r="C917" s="929" t="s">
        <v>1301</v>
      </c>
      <c r="D917" s="1" t="s">
        <v>22</v>
      </c>
      <c r="E917" s="1" t="s">
        <v>1346</v>
      </c>
      <c r="F917" s="2">
        <v>44323</v>
      </c>
      <c r="G917" s="11" t="s">
        <v>1347</v>
      </c>
      <c r="H917" s="10">
        <v>9</v>
      </c>
      <c r="I917" s="12">
        <v>2.35</v>
      </c>
      <c r="J917" s="398" t="s">
        <v>25</v>
      </c>
      <c r="K917" s="398" t="s">
        <v>25</v>
      </c>
      <c r="L917" s="399">
        <v>44322</v>
      </c>
      <c r="M917" s="398" t="s">
        <v>19</v>
      </c>
      <c r="N917" s="10">
        <v>7705</v>
      </c>
    </row>
    <row r="918" spans="1:14">
      <c r="A918" s="9">
        <v>44320</v>
      </c>
      <c r="B918" s="1">
        <v>13840</v>
      </c>
      <c r="C918" s="929" t="s">
        <v>1348</v>
      </c>
      <c r="D918" s="1" t="s">
        <v>22</v>
      </c>
      <c r="E918" s="1" t="s">
        <v>1349</v>
      </c>
      <c r="F918" s="2">
        <v>44323</v>
      </c>
      <c r="G918" s="11" t="s">
        <v>1350</v>
      </c>
      <c r="H918" s="10">
        <v>347</v>
      </c>
      <c r="I918" s="12">
        <v>3.15</v>
      </c>
      <c r="J918" s="398" t="s">
        <v>25</v>
      </c>
      <c r="K918" s="398" t="s">
        <v>25</v>
      </c>
      <c r="L918" s="399">
        <v>44322</v>
      </c>
      <c r="M918" s="398" t="s">
        <v>19</v>
      </c>
      <c r="N918" s="10">
        <v>7705</v>
      </c>
    </row>
    <row r="919" spans="1:14">
      <c r="A919" s="9">
        <v>44320</v>
      </c>
      <c r="B919" s="1">
        <v>13841</v>
      </c>
      <c r="C919" s="929" t="s">
        <v>458</v>
      </c>
      <c r="D919" s="1" t="s">
        <v>22</v>
      </c>
      <c r="E919" s="1" t="s">
        <v>1351</v>
      </c>
      <c r="F919" s="2">
        <v>44323</v>
      </c>
      <c r="G919" s="11" t="s">
        <v>460</v>
      </c>
      <c r="H919" s="10">
        <v>1</v>
      </c>
      <c r="I919" s="12">
        <v>2.35</v>
      </c>
      <c r="J919" s="398" t="s">
        <v>25</v>
      </c>
      <c r="K919" s="398" t="s">
        <v>25</v>
      </c>
      <c r="L919" s="399">
        <v>44322</v>
      </c>
      <c r="M919" s="398" t="s">
        <v>19</v>
      </c>
      <c r="N919" s="10">
        <v>7705</v>
      </c>
    </row>
    <row r="920" spans="1:14">
      <c r="A920" s="9">
        <v>44320</v>
      </c>
      <c r="B920" s="1">
        <v>13842</v>
      </c>
      <c r="C920" s="929" t="s">
        <v>688</v>
      </c>
      <c r="D920" s="1" t="s">
        <v>22</v>
      </c>
      <c r="E920" s="1" t="s">
        <v>1352</v>
      </c>
      <c r="F920" s="2">
        <v>44323</v>
      </c>
      <c r="G920" s="11" t="s">
        <v>690</v>
      </c>
      <c r="H920" s="10">
        <v>24</v>
      </c>
      <c r="I920" s="12">
        <v>2.35</v>
      </c>
      <c r="J920" s="398" t="s">
        <v>25</v>
      </c>
      <c r="K920" s="398" t="s">
        <v>25</v>
      </c>
      <c r="L920" s="399">
        <v>44322</v>
      </c>
      <c r="M920" s="398" t="s">
        <v>19</v>
      </c>
      <c r="N920" s="10">
        <v>7705</v>
      </c>
    </row>
    <row r="921" spans="1:14">
      <c r="A921" s="9">
        <v>44320</v>
      </c>
      <c r="B921" s="1">
        <v>13843</v>
      </c>
      <c r="C921" s="929" t="s">
        <v>1137</v>
      </c>
      <c r="D921" s="1" t="s">
        <v>22</v>
      </c>
      <c r="E921" s="1" t="s">
        <v>1353</v>
      </c>
      <c r="F921" s="2">
        <v>44323</v>
      </c>
      <c r="G921" s="11" t="s">
        <v>1354</v>
      </c>
      <c r="H921" s="10">
        <v>6</v>
      </c>
      <c r="I921" s="12">
        <v>2.35</v>
      </c>
      <c r="J921" s="398" t="s">
        <v>25</v>
      </c>
      <c r="K921" s="398" t="s">
        <v>25</v>
      </c>
      <c r="L921" s="399">
        <v>44322</v>
      </c>
      <c r="M921" s="398" t="s">
        <v>19</v>
      </c>
      <c r="N921" s="10">
        <v>7705</v>
      </c>
    </row>
    <row r="922" spans="1:14">
      <c r="A922" s="9">
        <v>44320</v>
      </c>
      <c r="B922" s="1">
        <v>13844</v>
      </c>
      <c r="C922" s="929" t="s">
        <v>1355</v>
      </c>
      <c r="D922" s="1" t="s">
        <v>22</v>
      </c>
      <c r="E922" s="1" t="s">
        <v>1356</v>
      </c>
      <c r="F922" s="2">
        <v>44323</v>
      </c>
      <c r="G922" s="11" t="s">
        <v>51</v>
      </c>
      <c r="H922" s="10">
        <v>3</v>
      </c>
      <c r="I922" s="12">
        <v>2.35</v>
      </c>
      <c r="J922" s="398" t="s">
        <v>25</v>
      </c>
      <c r="K922" s="398" t="s">
        <v>25</v>
      </c>
      <c r="L922" s="399">
        <v>44322</v>
      </c>
      <c r="M922" s="398" t="s">
        <v>19</v>
      </c>
      <c r="N922" s="10">
        <v>7705</v>
      </c>
    </row>
    <row r="923" spans="1:14">
      <c r="A923" s="9">
        <v>44320</v>
      </c>
      <c r="B923" s="1">
        <v>13845</v>
      </c>
      <c r="C923" s="929" t="s">
        <v>473</v>
      </c>
      <c r="D923" s="1" t="s">
        <v>22</v>
      </c>
      <c r="E923" s="1" t="s">
        <v>1357</v>
      </c>
      <c r="F923" s="2">
        <v>44323</v>
      </c>
      <c r="G923" s="11" t="s">
        <v>475</v>
      </c>
      <c r="H923" s="10">
        <v>6</v>
      </c>
      <c r="I923" s="12">
        <v>2.35</v>
      </c>
      <c r="J923" s="398" t="s">
        <v>25</v>
      </c>
      <c r="K923" s="398" t="s">
        <v>25</v>
      </c>
      <c r="L923" s="399">
        <v>44322</v>
      </c>
      <c r="M923" s="398" t="s">
        <v>19</v>
      </c>
      <c r="N923" s="10">
        <v>7705</v>
      </c>
    </row>
    <row r="924" spans="1:14">
      <c r="A924" s="9">
        <v>44320</v>
      </c>
      <c r="B924" s="1">
        <v>13846</v>
      </c>
      <c r="C924" s="929" t="s">
        <v>324</v>
      </c>
      <c r="D924" s="1" t="s">
        <v>22</v>
      </c>
      <c r="E924" s="1" t="s">
        <v>1358</v>
      </c>
      <c r="F924" s="2">
        <v>44323</v>
      </c>
      <c r="G924" s="11" t="s">
        <v>326</v>
      </c>
      <c r="H924" s="10">
        <v>1</v>
      </c>
      <c r="I924" s="12">
        <v>2.35</v>
      </c>
      <c r="J924" s="398" t="s">
        <v>25</v>
      </c>
      <c r="K924" s="398" t="s">
        <v>25</v>
      </c>
      <c r="L924" s="399">
        <v>44322</v>
      </c>
      <c r="M924" s="398" t="s">
        <v>19</v>
      </c>
      <c r="N924" s="10">
        <v>7705</v>
      </c>
    </row>
    <row r="925" spans="1:14">
      <c r="A925" s="9">
        <v>44320</v>
      </c>
      <c r="B925" s="1">
        <v>13847</v>
      </c>
      <c r="C925" s="929" t="s">
        <v>995</v>
      </c>
      <c r="D925" s="1" t="s">
        <v>22</v>
      </c>
      <c r="E925" s="1" t="s">
        <v>1359</v>
      </c>
      <c r="F925" s="2">
        <v>44323</v>
      </c>
      <c r="G925" s="11" t="s">
        <v>997</v>
      </c>
      <c r="H925" s="10">
        <v>93</v>
      </c>
      <c r="I925" s="12">
        <v>2.35</v>
      </c>
      <c r="J925" s="398" t="s">
        <v>25</v>
      </c>
      <c r="K925" s="398" t="s">
        <v>25</v>
      </c>
      <c r="L925" s="399">
        <v>44323</v>
      </c>
      <c r="M925" s="398" t="s">
        <v>19</v>
      </c>
      <c r="N925" s="10">
        <v>7705</v>
      </c>
    </row>
    <row r="926" spans="1:14">
      <c r="A926" s="9">
        <v>44320</v>
      </c>
      <c r="B926" s="1">
        <v>13848</v>
      </c>
      <c r="C926" s="929" t="s">
        <v>226</v>
      </c>
      <c r="D926" s="1" t="s">
        <v>22</v>
      </c>
      <c r="E926" s="1" t="s">
        <v>1360</v>
      </c>
      <c r="F926" s="2">
        <v>44323</v>
      </c>
      <c r="G926" s="11" t="s">
        <v>228</v>
      </c>
      <c r="H926" s="10">
        <v>22</v>
      </c>
      <c r="I926" s="12">
        <v>2.35</v>
      </c>
      <c r="J926" s="398" t="s">
        <v>25</v>
      </c>
      <c r="K926" s="398" t="s">
        <v>25</v>
      </c>
      <c r="L926" s="399">
        <v>44323</v>
      </c>
      <c r="M926" s="398" t="s">
        <v>19</v>
      </c>
      <c r="N926" s="10">
        <v>7705</v>
      </c>
    </row>
    <row r="927" spans="1:14">
      <c r="A927" s="9">
        <v>44320</v>
      </c>
      <c r="B927" s="1">
        <v>13849</v>
      </c>
      <c r="C927" s="929" t="s">
        <v>498</v>
      </c>
      <c r="D927" s="1" t="s">
        <v>22</v>
      </c>
      <c r="E927" s="1" t="s">
        <v>1361</v>
      </c>
      <c r="F927" s="2">
        <v>44323</v>
      </c>
      <c r="G927" s="11" t="s">
        <v>616</v>
      </c>
      <c r="H927" s="10">
        <v>3</v>
      </c>
      <c r="I927" s="12">
        <v>2.35</v>
      </c>
      <c r="J927" s="398" t="s">
        <v>25</v>
      </c>
      <c r="K927" s="398" t="s">
        <v>25</v>
      </c>
      <c r="L927" s="399">
        <v>44323</v>
      </c>
      <c r="M927" s="398" t="s">
        <v>19</v>
      </c>
      <c r="N927" s="10">
        <v>7705</v>
      </c>
    </row>
    <row r="928" spans="1:14">
      <c r="A928" s="9">
        <v>44320</v>
      </c>
      <c r="B928" s="1">
        <v>13850</v>
      </c>
      <c r="C928" s="929" t="s">
        <v>341</v>
      </c>
      <c r="D928" s="1" t="s">
        <v>22</v>
      </c>
      <c r="E928" s="1" t="s">
        <v>1362</v>
      </c>
      <c r="F928" s="2">
        <v>44323</v>
      </c>
      <c r="G928" s="11" t="s">
        <v>343</v>
      </c>
      <c r="H928" s="10">
        <v>10</v>
      </c>
      <c r="I928" s="12">
        <v>2.35</v>
      </c>
      <c r="J928" s="398" t="s">
        <v>25</v>
      </c>
      <c r="K928" s="398" t="s">
        <v>25</v>
      </c>
      <c r="L928" s="399">
        <v>44323</v>
      </c>
      <c r="M928" s="398" t="s">
        <v>19</v>
      </c>
      <c r="N928" s="10">
        <v>7705</v>
      </c>
    </row>
    <row r="929" spans="1:15">
      <c r="A929" s="9">
        <v>44320</v>
      </c>
      <c r="B929" s="1">
        <v>13851</v>
      </c>
      <c r="C929" s="929" t="s">
        <v>519</v>
      </c>
      <c r="D929" s="1" t="s">
        <v>22</v>
      </c>
      <c r="E929" s="1" t="s">
        <v>1363</v>
      </c>
      <c r="F929" s="2">
        <v>44323</v>
      </c>
      <c r="G929" s="11" t="s">
        <v>521</v>
      </c>
      <c r="H929" s="10">
        <v>10</v>
      </c>
      <c r="I929" s="12">
        <v>2.35</v>
      </c>
      <c r="J929" s="398" t="s">
        <v>25</v>
      </c>
      <c r="K929" s="398" t="s">
        <v>25</v>
      </c>
      <c r="L929" s="399">
        <v>44323</v>
      </c>
      <c r="M929" s="398" t="s">
        <v>19</v>
      </c>
      <c r="N929" s="10">
        <v>7705</v>
      </c>
    </row>
    <row r="930" spans="1:15">
      <c r="A930" s="9">
        <v>44320</v>
      </c>
      <c r="B930" s="1">
        <v>13852</v>
      </c>
      <c r="C930" s="929" t="s">
        <v>519</v>
      </c>
      <c r="D930" s="1" t="s">
        <v>22</v>
      </c>
      <c r="E930" s="1" t="s">
        <v>1364</v>
      </c>
      <c r="F930" s="2">
        <v>44323</v>
      </c>
      <c r="G930" s="11" t="s">
        <v>521</v>
      </c>
      <c r="H930" s="10">
        <v>2</v>
      </c>
      <c r="I930" s="12">
        <v>2.35</v>
      </c>
      <c r="J930" s="398" t="s">
        <v>25</v>
      </c>
      <c r="K930" s="398" t="s">
        <v>25</v>
      </c>
      <c r="L930" s="399">
        <v>44323</v>
      </c>
      <c r="M930" s="398" t="s">
        <v>19</v>
      </c>
      <c r="N930" s="10">
        <v>7705</v>
      </c>
    </row>
    <row r="931" spans="1:15">
      <c r="A931" s="9">
        <v>44320</v>
      </c>
      <c r="B931" s="1">
        <v>13853</v>
      </c>
      <c r="C931" s="929" t="s">
        <v>1172</v>
      </c>
      <c r="D931" s="1" t="s">
        <v>22</v>
      </c>
      <c r="E931" s="1" t="s">
        <v>1365</v>
      </c>
      <c r="F931" s="2">
        <v>44323</v>
      </c>
      <c r="G931" s="11" t="s">
        <v>1174</v>
      </c>
      <c r="H931" s="10">
        <v>215</v>
      </c>
      <c r="I931" s="12">
        <v>2.35</v>
      </c>
      <c r="J931" s="398" t="s">
        <v>25</v>
      </c>
      <c r="K931" s="398" t="s">
        <v>25</v>
      </c>
      <c r="L931" s="399">
        <v>44323</v>
      </c>
      <c r="M931" s="398" t="s">
        <v>19</v>
      </c>
      <c r="N931" s="10">
        <v>7705</v>
      </c>
    </row>
    <row r="932" spans="1:15">
      <c r="A932" s="9">
        <v>44323</v>
      </c>
      <c r="B932" s="1">
        <v>13854</v>
      </c>
      <c r="C932" s="929" t="s">
        <v>1366</v>
      </c>
      <c r="D932" s="1" t="s">
        <v>22</v>
      </c>
      <c r="E932" s="1" t="s">
        <v>1</v>
      </c>
      <c r="F932" s="2">
        <v>44323</v>
      </c>
      <c r="G932" s="11" t="s">
        <v>1367</v>
      </c>
      <c r="H932" s="10">
        <v>1</v>
      </c>
      <c r="I932" s="12">
        <v>3</v>
      </c>
      <c r="J932" s="398" t="s">
        <v>25</v>
      </c>
      <c r="K932" s="398" t="s">
        <v>25</v>
      </c>
      <c r="L932" s="399">
        <v>44323</v>
      </c>
      <c r="M932" s="398" t="s">
        <v>19</v>
      </c>
      <c r="N932" s="10">
        <v>7705</v>
      </c>
    </row>
    <row r="933" spans="1:15">
      <c r="A933" s="9">
        <v>44323</v>
      </c>
      <c r="B933" s="1">
        <v>13855</v>
      </c>
      <c r="C933" s="929" t="s">
        <v>1368</v>
      </c>
      <c r="D933" s="1" t="s">
        <v>22</v>
      </c>
      <c r="E933" s="1" t="s">
        <v>1</v>
      </c>
      <c r="F933" s="2">
        <v>44323</v>
      </c>
      <c r="G933" s="11" t="s">
        <v>1369</v>
      </c>
      <c r="H933" s="10">
        <v>1</v>
      </c>
      <c r="I933" s="12">
        <v>3</v>
      </c>
      <c r="J933" s="398" t="s">
        <v>25</v>
      </c>
      <c r="K933" s="398" t="s">
        <v>25</v>
      </c>
      <c r="L933" s="399">
        <v>44323</v>
      </c>
      <c r="M933" s="398" t="s">
        <v>19</v>
      </c>
      <c r="N933" s="10">
        <v>7705</v>
      </c>
    </row>
    <row r="934" spans="1:15">
      <c r="A934" s="9">
        <v>44323</v>
      </c>
      <c r="B934" s="1">
        <v>13856</v>
      </c>
      <c r="C934" s="929" t="s">
        <v>1299</v>
      </c>
      <c r="D934" s="1" t="s">
        <v>22</v>
      </c>
      <c r="E934" s="1" t="s">
        <v>1</v>
      </c>
      <c r="F934" s="2">
        <v>44323</v>
      </c>
      <c r="G934" s="11" t="s">
        <v>1300</v>
      </c>
      <c r="H934" s="10">
        <v>1</v>
      </c>
      <c r="I934" s="12">
        <v>3</v>
      </c>
      <c r="J934" s="398" t="s">
        <v>25</v>
      </c>
      <c r="K934" s="398" t="s">
        <v>25</v>
      </c>
      <c r="L934" s="399">
        <v>44323</v>
      </c>
      <c r="M934" s="398" t="s">
        <v>19</v>
      </c>
      <c r="N934" s="10">
        <v>7705</v>
      </c>
    </row>
    <row r="935" spans="1:15">
      <c r="A935" s="9">
        <v>44323</v>
      </c>
      <c r="B935" s="1">
        <v>13857</v>
      </c>
      <c r="C935" s="929" t="s">
        <v>131</v>
      </c>
      <c r="D935" s="1" t="s">
        <v>22</v>
      </c>
      <c r="E935" s="1" t="s">
        <v>1370</v>
      </c>
      <c r="F935" s="2">
        <v>44323</v>
      </c>
      <c r="G935" s="11" t="s">
        <v>524</v>
      </c>
      <c r="H935" s="10">
        <v>72</v>
      </c>
      <c r="I935" s="12">
        <v>2.35</v>
      </c>
      <c r="J935" s="398" t="s">
        <v>25</v>
      </c>
      <c r="K935" s="398" t="s">
        <v>25</v>
      </c>
      <c r="L935" s="399">
        <v>44323</v>
      </c>
      <c r="M935" s="398" t="s">
        <v>19</v>
      </c>
      <c r="N935" s="10">
        <v>7705</v>
      </c>
    </row>
    <row r="936" spans="1:15">
      <c r="A936" s="9">
        <v>44323</v>
      </c>
      <c r="B936" s="1">
        <v>13858</v>
      </c>
      <c r="C936" s="929" t="s">
        <v>1074</v>
      </c>
      <c r="D936" s="1" t="s">
        <v>22</v>
      </c>
      <c r="E936" s="1" t="s">
        <v>1371</v>
      </c>
      <c r="F936" s="2">
        <v>44323</v>
      </c>
      <c r="G936" s="11" t="s">
        <v>1372</v>
      </c>
      <c r="H936" s="10">
        <v>1</v>
      </c>
      <c r="I936" s="12">
        <v>2.35</v>
      </c>
      <c r="J936" s="398" t="s">
        <v>25</v>
      </c>
      <c r="K936" s="398" t="s">
        <v>25</v>
      </c>
      <c r="L936" s="399">
        <v>44323</v>
      </c>
      <c r="M936" s="398" t="s">
        <v>19</v>
      </c>
      <c r="N936" s="10">
        <v>7705</v>
      </c>
    </row>
    <row r="937" spans="1:15">
      <c r="A937" s="9">
        <v>44323</v>
      </c>
      <c r="B937" s="1">
        <v>13859</v>
      </c>
      <c r="C937" s="929" t="s">
        <v>1373</v>
      </c>
      <c r="D937" s="1" t="s">
        <v>22</v>
      </c>
      <c r="E937" s="1" t="s">
        <v>1374</v>
      </c>
      <c r="F937" s="2">
        <v>44323</v>
      </c>
      <c r="G937" s="11" t="s">
        <v>1375</v>
      </c>
      <c r="H937" s="10">
        <v>4</v>
      </c>
      <c r="I937" s="12">
        <v>2.35</v>
      </c>
      <c r="J937" s="398" t="s">
        <v>25</v>
      </c>
      <c r="K937" s="398" t="s">
        <v>25</v>
      </c>
      <c r="L937" s="399">
        <v>44323</v>
      </c>
      <c r="M937" s="398" t="s">
        <v>19</v>
      </c>
      <c r="N937" s="10">
        <v>7705</v>
      </c>
    </row>
    <row r="938" spans="1:15">
      <c r="A938" s="9">
        <v>44323</v>
      </c>
      <c r="B938" s="1">
        <v>13860</v>
      </c>
      <c r="C938" s="929" t="s">
        <v>46</v>
      </c>
      <c r="D938" s="1" t="s">
        <v>22</v>
      </c>
      <c r="E938" s="1" t="s">
        <v>1376</v>
      </c>
      <c r="F938" s="2">
        <v>44323</v>
      </c>
      <c r="G938" s="11" t="s">
        <v>48</v>
      </c>
      <c r="H938" s="10">
        <v>1</v>
      </c>
      <c r="I938" s="12">
        <v>2.35</v>
      </c>
      <c r="J938" s="398" t="s">
        <v>25</v>
      </c>
      <c r="K938" s="398" t="s">
        <v>25</v>
      </c>
      <c r="L938" s="399">
        <v>44323</v>
      </c>
      <c r="M938" s="398" t="s">
        <v>19</v>
      </c>
      <c r="N938" s="10">
        <v>7705</v>
      </c>
    </row>
    <row r="939" spans="1:15">
      <c r="A939" s="9">
        <v>44323</v>
      </c>
      <c r="B939" s="1">
        <v>13861</v>
      </c>
      <c r="C939" s="929" t="s">
        <v>94</v>
      </c>
      <c r="D939" s="1" t="s">
        <v>22</v>
      </c>
      <c r="E939" s="1" t="s">
        <v>1377</v>
      </c>
      <c r="F939" s="2">
        <v>44323</v>
      </c>
      <c r="G939" s="11" t="s">
        <v>96</v>
      </c>
      <c r="H939" s="10">
        <v>1</v>
      </c>
      <c r="I939" s="12">
        <v>2.35</v>
      </c>
      <c r="J939" s="398" t="s">
        <v>25</v>
      </c>
      <c r="K939" s="398" t="s">
        <v>25</v>
      </c>
      <c r="L939" s="399">
        <v>44323</v>
      </c>
      <c r="M939" s="398" t="s">
        <v>19</v>
      </c>
      <c r="N939" s="10">
        <v>7705</v>
      </c>
    </row>
    <row r="940" spans="1:15">
      <c r="A940" s="9">
        <v>44323</v>
      </c>
      <c r="B940" s="1">
        <v>13862</v>
      </c>
      <c r="C940" s="929" t="s">
        <v>1343</v>
      </c>
      <c r="D940" s="1" t="s">
        <v>22</v>
      </c>
      <c r="E940" s="1" t="s">
        <v>1378</v>
      </c>
      <c r="F940" s="2">
        <v>44323</v>
      </c>
      <c r="G940" s="11" t="s">
        <v>1379</v>
      </c>
      <c r="H940" s="10">
        <v>27</v>
      </c>
      <c r="I940" s="12">
        <v>2.35</v>
      </c>
      <c r="J940" s="398" t="s">
        <v>25</v>
      </c>
      <c r="K940" s="398" t="s">
        <v>25</v>
      </c>
      <c r="L940" s="399">
        <v>44323</v>
      </c>
      <c r="M940" s="398" t="s">
        <v>19</v>
      </c>
      <c r="N940" s="10">
        <v>7705</v>
      </c>
    </row>
    <row r="941" spans="1:15">
      <c r="A941" s="9">
        <v>44323</v>
      </c>
      <c r="B941" s="1">
        <v>13863</v>
      </c>
      <c r="C941" s="929" t="s">
        <v>1338</v>
      </c>
      <c r="D941" s="1" t="s">
        <v>22</v>
      </c>
      <c r="E941" s="1" t="s">
        <v>1378</v>
      </c>
      <c r="F941" s="2">
        <v>44323</v>
      </c>
      <c r="G941" s="11" t="s">
        <v>1380</v>
      </c>
      <c r="H941" s="10">
        <v>27</v>
      </c>
      <c r="I941" s="12">
        <v>2.35</v>
      </c>
      <c r="J941" s="398" t="s">
        <v>25</v>
      </c>
      <c r="K941" s="398" t="s">
        <v>25</v>
      </c>
      <c r="L941" s="399">
        <v>44323</v>
      </c>
      <c r="M941" s="398" t="s">
        <v>19</v>
      </c>
      <c r="N941" s="10">
        <v>7705</v>
      </c>
    </row>
    <row r="942" spans="1:15">
      <c r="A942" s="9">
        <v>44323</v>
      </c>
      <c r="B942" s="1">
        <v>13864</v>
      </c>
      <c r="C942" s="929" t="s">
        <v>1341</v>
      </c>
      <c r="D942" s="1" t="s">
        <v>22</v>
      </c>
      <c r="E942" s="1" t="s">
        <v>1378</v>
      </c>
      <c r="F942" s="2">
        <v>44323</v>
      </c>
      <c r="G942" s="11" t="s">
        <v>1381</v>
      </c>
      <c r="H942" s="10">
        <v>27</v>
      </c>
      <c r="I942" s="12">
        <v>2.35</v>
      </c>
      <c r="J942" s="398" t="s">
        <v>25</v>
      </c>
      <c r="K942" s="398" t="s">
        <v>25</v>
      </c>
      <c r="L942" s="399">
        <v>44323</v>
      </c>
      <c r="M942" s="398" t="s">
        <v>19</v>
      </c>
      <c r="N942" s="10">
        <v>7705</v>
      </c>
    </row>
    <row r="943" spans="1:15">
      <c r="A943" s="9">
        <v>44323</v>
      </c>
      <c r="B943" s="1">
        <v>13865</v>
      </c>
      <c r="C943" s="929" t="s">
        <v>34</v>
      </c>
      <c r="D943" s="1" t="s">
        <v>22</v>
      </c>
      <c r="E943" s="1" t="s">
        <v>1378</v>
      </c>
      <c r="F943" s="2">
        <v>44323</v>
      </c>
      <c r="G943" s="11" t="s">
        <v>36</v>
      </c>
      <c r="H943" s="10">
        <v>27</v>
      </c>
      <c r="I943" s="12">
        <v>2.35</v>
      </c>
      <c r="J943" s="398" t="s">
        <v>25</v>
      </c>
      <c r="K943" s="398" t="s">
        <v>25</v>
      </c>
      <c r="L943" s="399">
        <v>44323</v>
      </c>
      <c r="M943" s="398" t="s">
        <v>19</v>
      </c>
      <c r="N943" s="10">
        <v>7705</v>
      </c>
      <c r="O943">
        <v>3765.4799999999977</v>
      </c>
    </row>
    <row r="944" spans="1:15" s="400" customFormat="1">
      <c r="A944" s="9">
        <v>44323</v>
      </c>
      <c r="B944" s="1">
        <v>13866</v>
      </c>
      <c r="C944" s="929" t="s">
        <v>73</v>
      </c>
      <c r="D944" s="1" t="s">
        <v>22</v>
      </c>
      <c r="E944" s="1" t="s">
        <v>1382</v>
      </c>
      <c r="F944" s="2">
        <v>44326</v>
      </c>
      <c r="G944" s="11" t="s">
        <v>74</v>
      </c>
      <c r="H944" s="10">
        <v>22</v>
      </c>
      <c r="I944" s="12">
        <v>2.35</v>
      </c>
      <c r="J944" s="398" t="s">
        <v>25</v>
      </c>
      <c r="K944" s="398" t="s">
        <v>25</v>
      </c>
      <c r="L944" s="399">
        <v>44326</v>
      </c>
      <c r="M944" s="398" t="s">
        <v>19</v>
      </c>
      <c r="N944" s="10">
        <v>7758</v>
      </c>
    </row>
    <row r="945" spans="1:14">
      <c r="A945" s="9">
        <v>44323</v>
      </c>
      <c r="B945" s="1">
        <v>13867</v>
      </c>
      <c r="C945" s="929" t="s">
        <v>39</v>
      </c>
      <c r="D945" s="1" t="s">
        <v>22</v>
      </c>
      <c r="E945" s="1" t="s">
        <v>1382</v>
      </c>
      <c r="F945" s="2">
        <v>44326</v>
      </c>
      <c r="G945" s="11" t="s">
        <v>1327</v>
      </c>
      <c r="H945" s="10">
        <v>22</v>
      </c>
      <c r="I945" s="12">
        <v>2.35</v>
      </c>
      <c r="J945" s="398" t="s">
        <v>25</v>
      </c>
      <c r="K945" s="398" t="s">
        <v>25</v>
      </c>
      <c r="L945" s="399">
        <v>44326</v>
      </c>
      <c r="M945" s="398" t="s">
        <v>19</v>
      </c>
      <c r="N945" s="10">
        <v>7758</v>
      </c>
    </row>
    <row r="946" spans="1:14">
      <c r="A946" s="9">
        <v>44323</v>
      </c>
      <c r="B946" s="1">
        <v>13868</v>
      </c>
      <c r="C946" s="929" t="s">
        <v>1383</v>
      </c>
      <c r="D946" s="1" t="s">
        <v>22</v>
      </c>
      <c r="E946" s="1" t="s">
        <v>1382</v>
      </c>
      <c r="F946" s="2">
        <v>44326</v>
      </c>
      <c r="G946" s="11" t="s">
        <v>1384</v>
      </c>
      <c r="H946" s="10">
        <v>22</v>
      </c>
      <c r="I946" s="12">
        <v>2.35</v>
      </c>
      <c r="J946" s="398" t="s">
        <v>25</v>
      </c>
      <c r="K946" s="398" t="s">
        <v>25</v>
      </c>
      <c r="L946" s="399">
        <v>44326</v>
      </c>
      <c r="M946" s="398" t="s">
        <v>19</v>
      </c>
      <c r="N946" s="10">
        <v>7758</v>
      </c>
    </row>
    <row r="947" spans="1:14">
      <c r="A947" s="9">
        <v>44323</v>
      </c>
      <c r="B947" s="1">
        <v>13869</v>
      </c>
      <c r="C947" s="929" t="s">
        <v>599</v>
      </c>
      <c r="D947" s="1" t="s">
        <v>22</v>
      </c>
      <c r="E947" s="1" t="s">
        <v>1382</v>
      </c>
      <c r="F947" s="2">
        <v>44326</v>
      </c>
      <c r="G947" s="11" t="s">
        <v>76</v>
      </c>
      <c r="H947" s="10">
        <v>22</v>
      </c>
      <c r="I947" s="12">
        <v>2.35</v>
      </c>
      <c r="J947" s="398" t="s">
        <v>25</v>
      </c>
      <c r="K947" s="398" t="s">
        <v>25</v>
      </c>
      <c r="L947" s="399">
        <v>44326</v>
      </c>
      <c r="M947" s="398" t="s">
        <v>19</v>
      </c>
      <c r="N947" s="10">
        <v>7758</v>
      </c>
    </row>
    <row r="948" spans="1:14">
      <c r="A948" s="9">
        <v>44323</v>
      </c>
      <c r="B948" s="1">
        <v>13870</v>
      </c>
      <c r="C948" s="929" t="s">
        <v>1385</v>
      </c>
      <c r="D948" s="1" t="s">
        <v>22</v>
      </c>
      <c r="E948" s="1" t="s">
        <v>1382</v>
      </c>
      <c r="F948" s="2">
        <v>44326</v>
      </c>
      <c r="G948" s="11" t="s">
        <v>1386</v>
      </c>
      <c r="H948" s="10">
        <v>22</v>
      </c>
      <c r="I948" s="12">
        <v>2.35</v>
      </c>
      <c r="J948" s="398" t="s">
        <v>25</v>
      </c>
      <c r="K948" s="398" t="s">
        <v>25</v>
      </c>
      <c r="L948" s="399">
        <v>44326</v>
      </c>
      <c r="M948" s="398" t="s">
        <v>19</v>
      </c>
      <c r="N948" s="10">
        <v>7758</v>
      </c>
    </row>
    <row r="949" spans="1:14">
      <c r="A949" s="9">
        <v>44323</v>
      </c>
      <c r="B949" s="1">
        <v>13871</v>
      </c>
      <c r="C949" s="929" t="s">
        <v>1387</v>
      </c>
      <c r="D949" s="1" t="s">
        <v>22</v>
      </c>
      <c r="E949" s="1" t="s">
        <v>1388</v>
      </c>
      <c r="F949" s="2">
        <v>44326</v>
      </c>
      <c r="G949" s="11" t="s">
        <v>1389</v>
      </c>
      <c r="H949" s="10">
        <v>12</v>
      </c>
      <c r="I949" s="12">
        <v>2.35</v>
      </c>
      <c r="J949" s="398" t="s">
        <v>25</v>
      </c>
      <c r="K949" s="398" t="s">
        <v>25</v>
      </c>
      <c r="L949" s="399">
        <v>44326</v>
      </c>
      <c r="M949" s="398" t="s">
        <v>19</v>
      </c>
      <c r="N949" s="10">
        <v>7758</v>
      </c>
    </row>
    <row r="950" spans="1:14">
      <c r="A950" s="9">
        <v>44323</v>
      </c>
      <c r="B950" s="1">
        <v>13872</v>
      </c>
      <c r="C950" s="929" t="s">
        <v>1107</v>
      </c>
      <c r="D950" s="1" t="s">
        <v>22</v>
      </c>
      <c r="E950" s="1" t="s">
        <v>1388</v>
      </c>
      <c r="F950" s="2">
        <v>44326</v>
      </c>
      <c r="G950" s="11" t="s">
        <v>1390</v>
      </c>
      <c r="H950" s="10">
        <v>12</v>
      </c>
      <c r="I950" s="12">
        <v>2.35</v>
      </c>
      <c r="J950" s="398" t="s">
        <v>25</v>
      </c>
      <c r="K950" s="398" t="s">
        <v>25</v>
      </c>
      <c r="L950" s="399">
        <v>44326</v>
      </c>
      <c r="M950" s="398" t="s">
        <v>19</v>
      </c>
      <c r="N950" s="10">
        <v>7758</v>
      </c>
    </row>
    <row r="951" spans="1:14">
      <c r="A951" s="9">
        <v>44323</v>
      </c>
      <c r="B951" s="1">
        <v>13873</v>
      </c>
      <c r="C951" s="929" t="s">
        <v>1387</v>
      </c>
      <c r="D951" s="1" t="s">
        <v>22</v>
      </c>
      <c r="E951" s="1" t="s">
        <v>1391</v>
      </c>
      <c r="F951" s="2">
        <v>44326</v>
      </c>
      <c r="G951" s="11" t="s">
        <v>1389</v>
      </c>
      <c r="H951" s="10">
        <v>136</v>
      </c>
      <c r="I951" s="12">
        <v>2.35</v>
      </c>
      <c r="J951" s="398" t="s">
        <v>25</v>
      </c>
      <c r="K951" s="398" t="s">
        <v>25</v>
      </c>
      <c r="L951" s="399">
        <v>44326</v>
      </c>
      <c r="M951" s="398" t="s">
        <v>19</v>
      </c>
      <c r="N951" s="10">
        <v>7758</v>
      </c>
    </row>
    <row r="952" spans="1:14">
      <c r="A952" s="9">
        <v>44323</v>
      </c>
      <c r="B952" s="1">
        <v>13874</v>
      </c>
      <c r="C952" s="929" t="s">
        <v>1107</v>
      </c>
      <c r="D952" s="1" t="s">
        <v>22</v>
      </c>
      <c r="E952" s="1" t="s">
        <v>1391</v>
      </c>
      <c r="F952" s="2">
        <v>44326</v>
      </c>
      <c r="G952" s="11" t="s">
        <v>1390</v>
      </c>
      <c r="H952" s="10">
        <v>130</v>
      </c>
      <c r="I952" s="12">
        <v>2.35</v>
      </c>
      <c r="J952" s="398" t="s">
        <v>25</v>
      </c>
      <c r="K952" s="398" t="s">
        <v>25</v>
      </c>
      <c r="L952" s="399">
        <v>44326</v>
      </c>
      <c r="M952" s="398" t="s">
        <v>19</v>
      </c>
      <c r="N952" s="10">
        <v>7758</v>
      </c>
    </row>
    <row r="953" spans="1:14">
      <c r="A953" s="9">
        <v>44323</v>
      </c>
      <c r="B953" s="1">
        <v>13875</v>
      </c>
      <c r="C953" s="929" t="s">
        <v>766</v>
      </c>
      <c r="D953" s="1" t="s">
        <v>22</v>
      </c>
      <c r="E953" s="1" t="s">
        <v>1391</v>
      </c>
      <c r="F953" s="2">
        <v>44326</v>
      </c>
      <c r="G953" s="11" t="s">
        <v>1392</v>
      </c>
      <c r="H953" s="10">
        <v>6</v>
      </c>
      <c r="I953" s="12">
        <v>2.35</v>
      </c>
      <c r="J953" s="398" t="s">
        <v>25</v>
      </c>
      <c r="K953" s="398" t="s">
        <v>25</v>
      </c>
      <c r="L953" s="399">
        <v>44326</v>
      </c>
      <c r="M953" s="398" t="s">
        <v>19</v>
      </c>
      <c r="N953" s="10">
        <v>7758</v>
      </c>
    </row>
    <row r="954" spans="1:14">
      <c r="A954" s="9">
        <v>44323</v>
      </c>
      <c r="B954" s="1">
        <v>13876</v>
      </c>
      <c r="C954" s="929" t="s">
        <v>1295</v>
      </c>
      <c r="D954" s="1" t="s">
        <v>22</v>
      </c>
      <c r="E954" s="1" t="s">
        <v>1393</v>
      </c>
      <c r="F954" s="2">
        <v>44326</v>
      </c>
      <c r="G954" s="11" t="s">
        <v>1394</v>
      </c>
      <c r="H954" s="10">
        <v>14</v>
      </c>
      <c r="I954" s="12">
        <v>2.35</v>
      </c>
      <c r="J954" s="398" t="s">
        <v>25</v>
      </c>
      <c r="K954" s="398" t="s">
        <v>25</v>
      </c>
      <c r="L954" s="399">
        <v>44326</v>
      </c>
      <c r="M954" s="398" t="s">
        <v>19</v>
      </c>
      <c r="N954" s="10">
        <v>7758</v>
      </c>
    </row>
    <row r="955" spans="1:14">
      <c r="A955" s="9">
        <v>44323</v>
      </c>
      <c r="B955" s="1">
        <v>13877</v>
      </c>
      <c r="C955" s="929" t="s">
        <v>1297</v>
      </c>
      <c r="D955" s="1" t="s">
        <v>22</v>
      </c>
      <c r="E955" s="1" t="s">
        <v>1393</v>
      </c>
      <c r="F955" s="2">
        <v>44326</v>
      </c>
      <c r="G955" s="11" t="s">
        <v>1395</v>
      </c>
      <c r="H955" s="10">
        <v>14</v>
      </c>
      <c r="I955" s="12">
        <v>2.35</v>
      </c>
      <c r="J955" s="398" t="s">
        <v>25</v>
      </c>
      <c r="K955" s="398" t="s">
        <v>25</v>
      </c>
      <c r="L955" s="399">
        <v>44326</v>
      </c>
      <c r="M955" s="398" t="s">
        <v>19</v>
      </c>
      <c r="N955" s="10">
        <v>7758</v>
      </c>
    </row>
    <row r="956" spans="1:14">
      <c r="A956" s="9">
        <v>44326</v>
      </c>
      <c r="B956" s="1">
        <v>13878</v>
      </c>
      <c r="C956" s="929" t="s">
        <v>73</v>
      </c>
      <c r="D956" s="1" t="s">
        <v>22</v>
      </c>
      <c r="E956" s="1" t="s">
        <v>1396</v>
      </c>
      <c r="F956" s="2">
        <v>44326</v>
      </c>
      <c r="G956" s="11" t="s">
        <v>1397</v>
      </c>
      <c r="H956" s="10">
        <v>7</v>
      </c>
      <c r="I956" s="12">
        <v>2.35</v>
      </c>
      <c r="J956" s="398" t="s">
        <v>25</v>
      </c>
      <c r="K956" s="398" t="s">
        <v>25</v>
      </c>
      <c r="L956" s="399">
        <v>44326</v>
      </c>
      <c r="M956" s="398" t="s">
        <v>19</v>
      </c>
      <c r="N956" s="10">
        <v>7758</v>
      </c>
    </row>
    <row r="957" spans="1:14">
      <c r="A957" s="9">
        <v>44326</v>
      </c>
      <c r="B957" s="1">
        <v>13879</v>
      </c>
      <c r="C957" s="929" t="s">
        <v>39</v>
      </c>
      <c r="D957" s="1" t="s">
        <v>22</v>
      </c>
      <c r="E957" s="1" t="s">
        <v>1396</v>
      </c>
      <c r="F957" s="2">
        <v>44326</v>
      </c>
      <c r="G957" s="11" t="s">
        <v>1327</v>
      </c>
      <c r="H957" s="10">
        <v>7</v>
      </c>
      <c r="I957" s="12">
        <v>2.35</v>
      </c>
      <c r="J957" s="398" t="s">
        <v>25</v>
      </c>
      <c r="K957" s="398" t="s">
        <v>25</v>
      </c>
      <c r="L957" s="399">
        <v>44326</v>
      </c>
      <c r="M957" s="398" t="s">
        <v>19</v>
      </c>
      <c r="N957" s="10">
        <v>7758</v>
      </c>
    </row>
    <row r="958" spans="1:14">
      <c r="A958" s="9">
        <v>44326</v>
      </c>
      <c r="B958" s="1">
        <v>13880</v>
      </c>
      <c r="C958" s="929" t="s">
        <v>37</v>
      </c>
      <c r="D958" s="1" t="s">
        <v>22</v>
      </c>
      <c r="E958" s="1" t="s">
        <v>1396</v>
      </c>
      <c r="F958" s="2">
        <v>44326</v>
      </c>
      <c r="G958" s="11" t="s">
        <v>38</v>
      </c>
      <c r="H958" s="10">
        <v>7</v>
      </c>
      <c r="I958" s="12">
        <v>2.35</v>
      </c>
      <c r="J958" s="398" t="s">
        <v>25</v>
      </c>
      <c r="K958" s="398" t="s">
        <v>25</v>
      </c>
      <c r="L958" s="399">
        <v>44326</v>
      </c>
      <c r="M958" s="398" t="s">
        <v>19</v>
      </c>
      <c r="N958" s="10">
        <v>7758</v>
      </c>
    </row>
    <row r="959" spans="1:14">
      <c r="A959" s="9">
        <v>44326</v>
      </c>
      <c r="B959" s="1">
        <v>13881</v>
      </c>
      <c r="C959" s="929" t="s">
        <v>77</v>
      </c>
      <c r="D959" s="1" t="s">
        <v>22</v>
      </c>
      <c r="E959" s="1" t="s">
        <v>1396</v>
      </c>
      <c r="F959" s="2">
        <v>44326</v>
      </c>
      <c r="G959" s="11" t="s">
        <v>1398</v>
      </c>
      <c r="H959" s="10">
        <v>7</v>
      </c>
      <c r="I959" s="12">
        <v>2.35</v>
      </c>
      <c r="J959" s="398" t="s">
        <v>25</v>
      </c>
      <c r="K959" s="398" t="s">
        <v>25</v>
      </c>
      <c r="L959" s="399">
        <v>44326</v>
      </c>
      <c r="M959" s="398" t="s">
        <v>19</v>
      </c>
      <c r="N959" s="10">
        <v>7758</v>
      </c>
    </row>
    <row r="960" spans="1:14">
      <c r="A960" s="9">
        <v>44326</v>
      </c>
      <c r="B960" s="1">
        <v>13882</v>
      </c>
      <c r="C960" s="929" t="s">
        <v>147</v>
      </c>
      <c r="D960" s="1" t="s">
        <v>22</v>
      </c>
      <c r="E960" s="1" t="s">
        <v>1399</v>
      </c>
      <c r="F960" s="2">
        <v>44328</v>
      </c>
      <c r="G960" s="11" t="s">
        <v>149</v>
      </c>
      <c r="H960" s="10">
        <v>12</v>
      </c>
      <c r="I960" s="12">
        <v>2.35</v>
      </c>
      <c r="J960" s="398" t="s">
        <v>25</v>
      </c>
      <c r="K960" s="398" t="s">
        <v>25</v>
      </c>
      <c r="L960" s="399">
        <v>44327</v>
      </c>
      <c r="M960" s="398" t="s">
        <v>19</v>
      </c>
      <c r="N960" s="10">
        <v>7758</v>
      </c>
    </row>
    <row r="961" spans="1:14">
      <c r="A961" s="9">
        <v>44326</v>
      </c>
      <c r="B961" s="1">
        <v>13883</v>
      </c>
      <c r="C961" s="929" t="s">
        <v>1400</v>
      </c>
      <c r="D961" s="1" t="s">
        <v>22</v>
      </c>
      <c r="E961" s="1" t="s">
        <v>1401</v>
      </c>
      <c r="F961" s="2">
        <v>44328</v>
      </c>
      <c r="G961" s="11" t="s">
        <v>1402</v>
      </c>
      <c r="H961" s="10">
        <v>114</v>
      </c>
      <c r="I961" s="12">
        <v>2.35</v>
      </c>
      <c r="J961" s="398" t="s">
        <v>25</v>
      </c>
      <c r="K961" s="398" t="s">
        <v>25</v>
      </c>
      <c r="L961" s="399">
        <v>44327</v>
      </c>
      <c r="M961" s="398" t="s">
        <v>19</v>
      </c>
      <c r="N961" s="10">
        <v>7758</v>
      </c>
    </row>
    <row r="962" spans="1:14">
      <c r="A962" s="9">
        <v>44326</v>
      </c>
      <c r="B962" s="1">
        <v>13884</v>
      </c>
      <c r="C962" s="929" t="s">
        <v>262</v>
      </c>
      <c r="D962" s="1" t="s">
        <v>22</v>
      </c>
      <c r="E962" s="1" t="s">
        <v>1403</v>
      </c>
      <c r="F962" s="2">
        <v>44328</v>
      </c>
      <c r="G962" s="11" t="s">
        <v>264</v>
      </c>
      <c r="H962" s="10">
        <v>5</v>
      </c>
      <c r="I962" s="12">
        <v>2.35</v>
      </c>
      <c r="J962" s="398" t="s">
        <v>25</v>
      </c>
      <c r="K962" s="398" t="s">
        <v>25</v>
      </c>
      <c r="L962" s="399">
        <v>44327</v>
      </c>
      <c r="M962" s="398" t="s">
        <v>19</v>
      </c>
      <c r="N962" s="10">
        <v>7758</v>
      </c>
    </row>
    <row r="963" spans="1:14">
      <c r="A963" s="9">
        <v>44326</v>
      </c>
      <c r="B963" s="1">
        <v>13885</v>
      </c>
      <c r="C963" s="929" t="s">
        <v>265</v>
      </c>
      <c r="D963" s="1" t="s">
        <v>22</v>
      </c>
      <c r="E963" s="1" t="s">
        <v>1403</v>
      </c>
      <c r="F963" s="2">
        <v>44328</v>
      </c>
      <c r="G963" s="11" t="s">
        <v>266</v>
      </c>
      <c r="H963" s="10">
        <v>5</v>
      </c>
      <c r="I963" s="12">
        <v>2.35</v>
      </c>
      <c r="J963" s="398" t="s">
        <v>25</v>
      </c>
      <c r="K963" s="398" t="s">
        <v>25</v>
      </c>
      <c r="L963" s="399">
        <v>44327</v>
      </c>
      <c r="M963" s="398" t="s">
        <v>19</v>
      </c>
      <c r="N963" s="10">
        <v>7758</v>
      </c>
    </row>
    <row r="964" spans="1:14">
      <c r="A964" s="9">
        <v>44326</v>
      </c>
      <c r="B964" s="1">
        <v>13886</v>
      </c>
      <c r="C964" s="929" t="s">
        <v>405</v>
      </c>
      <c r="D964" s="1" t="s">
        <v>22</v>
      </c>
      <c r="E964" s="1" t="s">
        <v>1404</v>
      </c>
      <c r="F964" s="2">
        <v>44328</v>
      </c>
      <c r="G964" s="11" t="s">
        <v>406</v>
      </c>
      <c r="H964" s="10">
        <v>2</v>
      </c>
      <c r="I964" s="12">
        <v>2.35</v>
      </c>
      <c r="J964" s="398" t="s">
        <v>25</v>
      </c>
      <c r="K964" s="398" t="s">
        <v>25</v>
      </c>
      <c r="L964" s="399">
        <v>44327</v>
      </c>
      <c r="M964" s="398" t="s">
        <v>19</v>
      </c>
      <c r="N964" s="10">
        <v>7758</v>
      </c>
    </row>
    <row r="965" spans="1:14">
      <c r="A965" s="9">
        <v>44326</v>
      </c>
      <c r="B965" s="1">
        <v>13887</v>
      </c>
      <c r="C965" s="929" t="s">
        <v>53</v>
      </c>
      <c r="D965" s="1" t="s">
        <v>22</v>
      </c>
      <c r="E965" s="1" t="s">
        <v>1404</v>
      </c>
      <c r="F965" s="2">
        <v>44328</v>
      </c>
      <c r="G965" s="11" t="s">
        <v>55</v>
      </c>
      <c r="H965" s="10">
        <v>2</v>
      </c>
      <c r="I965" s="12">
        <v>2.35</v>
      </c>
      <c r="J965" s="398" t="s">
        <v>25</v>
      </c>
      <c r="K965" s="398" t="s">
        <v>25</v>
      </c>
      <c r="L965" s="399">
        <v>44327</v>
      </c>
      <c r="M965" s="398" t="s">
        <v>19</v>
      </c>
      <c r="N965" s="10">
        <v>7758</v>
      </c>
    </row>
    <row r="966" spans="1:14">
      <c r="A966" s="9">
        <v>44326</v>
      </c>
      <c r="B966" s="1">
        <v>13888</v>
      </c>
      <c r="C966" s="929" t="s">
        <v>53</v>
      </c>
      <c r="D966" s="1" t="s">
        <v>22</v>
      </c>
      <c r="E966" s="1" t="s">
        <v>1405</v>
      </c>
      <c r="F966" s="2">
        <v>44328</v>
      </c>
      <c r="G966" s="11" t="s">
        <v>55</v>
      </c>
      <c r="H966" s="10">
        <v>7</v>
      </c>
      <c r="I966" s="12">
        <v>2.35</v>
      </c>
      <c r="J966" s="398" t="s">
        <v>25</v>
      </c>
      <c r="K966" s="398" t="s">
        <v>25</v>
      </c>
      <c r="L966" s="399">
        <v>44327</v>
      </c>
      <c r="M966" s="398" t="s">
        <v>19</v>
      </c>
      <c r="N966" s="10">
        <v>7758</v>
      </c>
    </row>
    <row r="967" spans="1:14">
      <c r="A967" s="9">
        <v>44326</v>
      </c>
      <c r="B967" s="1">
        <v>13889</v>
      </c>
      <c r="C967" s="929" t="s">
        <v>289</v>
      </c>
      <c r="D967" s="1" t="s">
        <v>22</v>
      </c>
      <c r="E967" s="1" t="s">
        <v>1406</v>
      </c>
      <c r="F967" s="2">
        <v>44328</v>
      </c>
      <c r="G967" s="11" t="s">
        <v>291</v>
      </c>
      <c r="H967" s="10">
        <v>1</v>
      </c>
      <c r="I967" s="12">
        <v>2.35</v>
      </c>
      <c r="J967" s="398" t="s">
        <v>25</v>
      </c>
      <c r="K967" s="398" t="s">
        <v>25</v>
      </c>
      <c r="L967" s="399">
        <v>44327</v>
      </c>
      <c r="M967" s="398" t="s">
        <v>19</v>
      </c>
      <c r="N967" s="10">
        <v>7758</v>
      </c>
    </row>
    <row r="968" spans="1:14">
      <c r="A968" s="9">
        <v>44326</v>
      </c>
      <c r="B968" s="1">
        <v>13890</v>
      </c>
      <c r="C968" s="929" t="s">
        <v>94</v>
      </c>
      <c r="D968" s="1" t="s">
        <v>22</v>
      </c>
      <c r="E968" s="1" t="s">
        <v>1407</v>
      </c>
      <c r="F968" s="2">
        <v>44328</v>
      </c>
      <c r="G968" s="11" t="s">
        <v>96</v>
      </c>
      <c r="H968" s="10">
        <v>1</v>
      </c>
      <c r="I968" s="12">
        <v>2.35</v>
      </c>
      <c r="J968" s="398" t="s">
        <v>25</v>
      </c>
      <c r="K968" s="398" t="s">
        <v>25</v>
      </c>
      <c r="L968" s="399">
        <v>44327</v>
      </c>
      <c r="M968" s="398" t="s">
        <v>19</v>
      </c>
      <c r="N968" s="10">
        <v>7758</v>
      </c>
    </row>
    <row r="969" spans="1:14">
      <c r="A969" s="9">
        <v>44326</v>
      </c>
      <c r="B969" s="1">
        <v>13891</v>
      </c>
      <c r="C969" s="929" t="s">
        <v>94</v>
      </c>
      <c r="D969" s="1" t="s">
        <v>22</v>
      </c>
      <c r="E969" s="1" t="s">
        <v>1408</v>
      </c>
      <c r="F969" s="2">
        <v>44328</v>
      </c>
      <c r="G969" s="11" t="s">
        <v>96</v>
      </c>
      <c r="H969" s="10">
        <v>1</v>
      </c>
      <c r="I969" s="12">
        <v>2.35</v>
      </c>
      <c r="J969" s="398" t="s">
        <v>25</v>
      </c>
      <c r="K969" s="398" t="s">
        <v>25</v>
      </c>
      <c r="L969" s="399">
        <v>44327</v>
      </c>
      <c r="M969" s="398" t="s">
        <v>19</v>
      </c>
      <c r="N969" s="10">
        <v>7758</v>
      </c>
    </row>
    <row r="970" spans="1:14">
      <c r="A970" s="9">
        <v>44326</v>
      </c>
      <c r="B970" s="1">
        <v>13892</v>
      </c>
      <c r="C970" s="929" t="s">
        <v>88</v>
      </c>
      <c r="D970" s="1" t="s">
        <v>22</v>
      </c>
      <c r="E970" s="1" t="s">
        <v>1409</v>
      </c>
      <c r="F970" s="2">
        <v>44328</v>
      </c>
      <c r="G970" s="11" t="s">
        <v>90</v>
      </c>
      <c r="H970" s="10">
        <v>6</v>
      </c>
      <c r="I970" s="12">
        <v>2.35</v>
      </c>
      <c r="J970" s="398" t="s">
        <v>25</v>
      </c>
      <c r="K970" s="398" t="s">
        <v>25</v>
      </c>
      <c r="L970" s="399">
        <v>44327</v>
      </c>
      <c r="M970" s="398" t="s">
        <v>19</v>
      </c>
      <c r="N970" s="10">
        <v>7758</v>
      </c>
    </row>
    <row r="971" spans="1:14">
      <c r="A971" s="9">
        <v>44326</v>
      </c>
      <c r="B971" s="1">
        <v>13893</v>
      </c>
      <c r="C971" s="929" t="s">
        <v>46</v>
      </c>
      <c r="D971" s="1" t="s">
        <v>22</v>
      </c>
      <c r="E971" s="1" t="s">
        <v>1410</v>
      </c>
      <c r="F971" s="2">
        <v>44328</v>
      </c>
      <c r="G971" s="11" t="s">
        <v>382</v>
      </c>
      <c r="H971" s="10">
        <v>1</v>
      </c>
      <c r="I971" s="12">
        <v>2.35</v>
      </c>
      <c r="J971" s="398" t="s">
        <v>25</v>
      </c>
      <c r="K971" s="398" t="s">
        <v>25</v>
      </c>
      <c r="L971" s="399">
        <v>44327</v>
      </c>
      <c r="M971" s="398" t="s">
        <v>19</v>
      </c>
      <c r="N971" s="10">
        <v>7758</v>
      </c>
    </row>
    <row r="972" spans="1:14">
      <c r="A972" s="9">
        <v>44326</v>
      </c>
      <c r="B972" s="1">
        <v>13894</v>
      </c>
      <c r="C972" s="929" t="s">
        <v>341</v>
      </c>
      <c r="D972" s="1" t="s">
        <v>22</v>
      </c>
      <c r="E972" s="1" t="s">
        <v>1411</v>
      </c>
      <c r="F972" s="2">
        <v>44328</v>
      </c>
      <c r="G972" s="11" t="s">
        <v>343</v>
      </c>
      <c r="H972" s="10">
        <v>1</v>
      </c>
      <c r="I972" s="12">
        <v>2.35</v>
      </c>
      <c r="J972" s="398" t="s">
        <v>25</v>
      </c>
      <c r="K972" s="398" t="s">
        <v>25</v>
      </c>
      <c r="L972" s="399">
        <v>44327</v>
      </c>
      <c r="M972" s="398" t="s">
        <v>19</v>
      </c>
      <c r="N972" s="10">
        <v>7758</v>
      </c>
    </row>
    <row r="973" spans="1:14">
      <c r="A973" s="9">
        <v>44326</v>
      </c>
      <c r="B973" s="1">
        <v>13895</v>
      </c>
      <c r="C973" s="929" t="s">
        <v>751</v>
      </c>
      <c r="D973" s="1" t="s">
        <v>22</v>
      </c>
      <c r="E973" s="1" t="s">
        <v>1412</v>
      </c>
      <c r="F973" s="2">
        <v>44328</v>
      </c>
      <c r="G973" s="11" t="s">
        <v>753</v>
      </c>
      <c r="H973" s="10">
        <v>9</v>
      </c>
      <c r="I973" s="12">
        <v>2.35</v>
      </c>
      <c r="J973" s="398" t="s">
        <v>25</v>
      </c>
      <c r="K973" s="398" t="s">
        <v>25</v>
      </c>
      <c r="L973" s="399">
        <v>44327</v>
      </c>
      <c r="M973" s="398" t="s">
        <v>19</v>
      </c>
      <c r="N973" s="10">
        <v>7758</v>
      </c>
    </row>
    <row r="974" spans="1:14">
      <c r="A974" s="9">
        <v>44326</v>
      </c>
      <c r="B974" s="1">
        <v>13896</v>
      </c>
      <c r="C974" s="929" t="s">
        <v>158</v>
      </c>
      <c r="D974" s="1" t="s">
        <v>22</v>
      </c>
      <c r="E974" s="1" t="s">
        <v>1413</v>
      </c>
      <c r="F974" s="2">
        <v>44328</v>
      </c>
      <c r="G974" s="11" t="s">
        <v>462</v>
      </c>
      <c r="H974" s="10">
        <v>2</v>
      </c>
      <c r="I974" s="12">
        <v>2.35</v>
      </c>
      <c r="J974" s="398" t="s">
        <v>25</v>
      </c>
      <c r="K974" s="398" t="s">
        <v>25</v>
      </c>
      <c r="L974" s="399">
        <v>44327</v>
      </c>
      <c r="M974" s="398" t="s">
        <v>19</v>
      </c>
      <c r="N974" s="10">
        <v>7758</v>
      </c>
    </row>
    <row r="975" spans="1:14">
      <c r="A975" s="9">
        <v>44326</v>
      </c>
      <c r="B975" s="1">
        <v>13897</v>
      </c>
      <c r="C975" s="929" t="s">
        <v>234</v>
      </c>
      <c r="D975" s="1" t="s">
        <v>22</v>
      </c>
      <c r="E975" s="1" t="s">
        <v>1414</v>
      </c>
      <c r="F975" s="2">
        <v>44328</v>
      </c>
      <c r="G975" s="11" t="s">
        <v>236</v>
      </c>
      <c r="H975" s="10">
        <v>8</v>
      </c>
      <c r="I975" s="12">
        <v>2.35</v>
      </c>
      <c r="J975" s="398" t="s">
        <v>25</v>
      </c>
      <c r="K975" s="398" t="s">
        <v>25</v>
      </c>
      <c r="L975" s="399">
        <v>44327</v>
      </c>
      <c r="M975" s="398" t="s">
        <v>19</v>
      </c>
      <c r="N975" s="10">
        <v>7758</v>
      </c>
    </row>
    <row r="976" spans="1:14">
      <c r="A976" s="9">
        <v>44327</v>
      </c>
      <c r="B976" s="1">
        <v>13898</v>
      </c>
      <c r="C976" s="929" t="s">
        <v>741</v>
      </c>
      <c r="D976" s="1" t="s">
        <v>22</v>
      </c>
      <c r="E976" s="1" t="s">
        <v>1415</v>
      </c>
      <c r="F976" s="2">
        <v>44328</v>
      </c>
      <c r="G976" s="11" t="s">
        <v>743</v>
      </c>
      <c r="H976" s="10">
        <v>2</v>
      </c>
      <c r="I976" s="12">
        <v>2.35</v>
      </c>
      <c r="J976" s="398" t="s">
        <v>25</v>
      </c>
      <c r="K976" s="398" t="s">
        <v>25</v>
      </c>
      <c r="L976" s="399">
        <v>44327</v>
      </c>
      <c r="M976" s="398" t="s">
        <v>19</v>
      </c>
      <c r="N976" s="10">
        <v>7758</v>
      </c>
    </row>
    <row r="977" spans="1:14">
      <c r="A977" s="9">
        <v>44327</v>
      </c>
      <c r="B977" s="1">
        <v>13899</v>
      </c>
      <c r="C977" s="929" t="s">
        <v>857</v>
      </c>
      <c r="D977" s="1" t="s">
        <v>22</v>
      </c>
      <c r="E977" s="1" t="s">
        <v>1416</v>
      </c>
      <c r="F977" s="2">
        <v>44328</v>
      </c>
      <c r="G977" s="11" t="s">
        <v>859</v>
      </c>
      <c r="H977" s="10">
        <v>2</v>
      </c>
      <c r="I977" s="12">
        <v>2.35</v>
      </c>
      <c r="J977" s="398" t="s">
        <v>25</v>
      </c>
      <c r="K977" s="398" t="s">
        <v>25</v>
      </c>
      <c r="L977" s="399">
        <v>44327</v>
      </c>
      <c r="M977" s="398" t="s">
        <v>19</v>
      </c>
      <c r="N977" s="10">
        <v>7758</v>
      </c>
    </row>
    <row r="978" spans="1:14">
      <c r="A978" s="9">
        <v>44327</v>
      </c>
      <c r="B978" s="1">
        <v>13900</v>
      </c>
      <c r="C978" s="929" t="s">
        <v>28</v>
      </c>
      <c r="D978" s="1" t="s">
        <v>22</v>
      </c>
      <c r="E978" s="1" t="s">
        <v>1417</v>
      </c>
      <c r="F978" s="2">
        <v>44328</v>
      </c>
      <c r="G978" s="11" t="s">
        <v>30</v>
      </c>
      <c r="H978" s="10">
        <v>1</v>
      </c>
      <c r="I978" s="12">
        <v>2.35</v>
      </c>
      <c r="J978" s="398" t="s">
        <v>25</v>
      </c>
      <c r="K978" s="398" t="s">
        <v>25</v>
      </c>
      <c r="L978" s="399">
        <v>44327</v>
      </c>
      <c r="M978" s="398" t="s">
        <v>19</v>
      </c>
      <c r="N978" s="10">
        <v>7758</v>
      </c>
    </row>
    <row r="979" spans="1:14">
      <c r="A979" s="9">
        <v>44327</v>
      </c>
      <c r="B979" s="1">
        <v>13901</v>
      </c>
      <c r="C979" s="929" t="s">
        <v>791</v>
      </c>
      <c r="D979" s="1" t="s">
        <v>22</v>
      </c>
      <c r="E979" s="1" t="s">
        <v>1418</v>
      </c>
      <c r="F979" s="2">
        <v>44328</v>
      </c>
      <c r="G979" s="11" t="s">
        <v>793</v>
      </c>
      <c r="H979" s="10">
        <v>1</v>
      </c>
      <c r="I979" s="12">
        <v>2.35</v>
      </c>
      <c r="J979" s="398" t="s">
        <v>25</v>
      </c>
      <c r="K979" s="398" t="s">
        <v>25</v>
      </c>
      <c r="L979" s="399">
        <v>44327</v>
      </c>
      <c r="M979" s="398" t="s">
        <v>19</v>
      </c>
      <c r="N979" s="10">
        <v>7758</v>
      </c>
    </row>
    <row r="980" spans="1:14">
      <c r="A980" s="9">
        <v>44327</v>
      </c>
      <c r="B980" s="1">
        <v>13902</v>
      </c>
      <c r="C980" s="929" t="s">
        <v>802</v>
      </c>
      <c r="D980" s="1" t="s">
        <v>22</v>
      </c>
      <c r="E980" s="1" t="s">
        <v>1419</v>
      </c>
      <c r="F980" s="2">
        <v>44328</v>
      </c>
      <c r="G980" s="11" t="s">
        <v>712</v>
      </c>
      <c r="H980" s="10">
        <v>1</v>
      </c>
      <c r="I980" s="12">
        <v>2.35</v>
      </c>
      <c r="J980" s="398" t="s">
        <v>25</v>
      </c>
      <c r="K980" s="398" t="s">
        <v>25</v>
      </c>
      <c r="L980" s="399">
        <v>44327</v>
      </c>
      <c r="M980" s="398" t="s">
        <v>19</v>
      </c>
      <c r="N980" s="10">
        <v>7758</v>
      </c>
    </row>
    <row r="981" spans="1:14">
      <c r="A981" s="9">
        <v>44327</v>
      </c>
      <c r="B981" s="1">
        <v>13903</v>
      </c>
      <c r="C981" s="929" t="s">
        <v>1420</v>
      </c>
      <c r="D981" s="1" t="s">
        <v>22</v>
      </c>
      <c r="E981" s="1" t="s">
        <v>1421</v>
      </c>
      <c r="F981" s="2">
        <v>44328</v>
      </c>
      <c r="G981" s="11" t="s">
        <v>1422</v>
      </c>
      <c r="H981" s="10">
        <v>4</v>
      </c>
      <c r="I981" s="12">
        <v>2.35</v>
      </c>
      <c r="J981" s="398" t="s">
        <v>25</v>
      </c>
      <c r="K981" s="398" t="s">
        <v>25</v>
      </c>
      <c r="L981" s="399">
        <v>44327</v>
      </c>
      <c r="M981" s="398" t="s">
        <v>19</v>
      </c>
      <c r="N981" s="10">
        <v>7758</v>
      </c>
    </row>
    <row r="982" spans="1:14">
      <c r="A982" s="9">
        <v>44327</v>
      </c>
      <c r="B982" s="1">
        <v>13904</v>
      </c>
      <c r="C982" s="929" t="s">
        <v>386</v>
      </c>
      <c r="D982" s="1" t="s">
        <v>22</v>
      </c>
      <c r="E982" s="1" t="s">
        <v>1421</v>
      </c>
      <c r="F982" s="2">
        <v>44328</v>
      </c>
      <c r="G982" s="11" t="s">
        <v>388</v>
      </c>
      <c r="H982" s="10">
        <v>4</v>
      </c>
      <c r="I982" s="12">
        <v>2.35</v>
      </c>
      <c r="J982" s="398" t="s">
        <v>25</v>
      </c>
      <c r="K982" s="398" t="s">
        <v>25</v>
      </c>
      <c r="L982" s="399">
        <v>44327</v>
      </c>
      <c r="M982" s="398" t="s">
        <v>19</v>
      </c>
      <c r="N982" s="10">
        <v>7758</v>
      </c>
    </row>
    <row r="983" spans="1:14">
      <c r="A983" s="9">
        <v>44327</v>
      </c>
      <c r="B983" s="1">
        <v>13905</v>
      </c>
      <c r="C983" s="929" t="s">
        <v>683</v>
      </c>
      <c r="D983" s="1" t="s">
        <v>22</v>
      </c>
      <c r="E983" s="1" t="s">
        <v>1423</v>
      </c>
      <c r="F983" s="2">
        <v>44328</v>
      </c>
      <c r="G983" s="11" t="s">
        <v>685</v>
      </c>
      <c r="H983" s="10">
        <v>2</v>
      </c>
      <c r="I983" s="12">
        <v>2.35</v>
      </c>
      <c r="J983" s="398" t="s">
        <v>25</v>
      </c>
      <c r="K983" s="398" t="s">
        <v>25</v>
      </c>
      <c r="L983" s="399">
        <v>44327</v>
      </c>
      <c r="M983" s="398" t="s">
        <v>19</v>
      </c>
      <c r="N983" s="10">
        <v>7758</v>
      </c>
    </row>
    <row r="984" spans="1:14">
      <c r="A984" s="9">
        <v>44327</v>
      </c>
      <c r="B984" s="1">
        <v>13906</v>
      </c>
      <c r="C984" s="929" t="s">
        <v>229</v>
      </c>
      <c r="D984" s="1" t="s">
        <v>22</v>
      </c>
      <c r="E984" s="1" t="s">
        <v>1424</v>
      </c>
      <c r="F984" s="2">
        <v>44328</v>
      </c>
      <c r="G984" s="11" t="s">
        <v>321</v>
      </c>
      <c r="H984" s="10">
        <v>2</v>
      </c>
      <c r="I984" s="12">
        <v>2.35</v>
      </c>
      <c r="J984" s="398" t="s">
        <v>25</v>
      </c>
      <c r="K984" s="398" t="s">
        <v>25</v>
      </c>
      <c r="L984" s="399">
        <v>44327</v>
      </c>
      <c r="M984" s="398" t="s">
        <v>19</v>
      </c>
      <c r="N984" s="10">
        <v>7758</v>
      </c>
    </row>
    <row r="985" spans="1:14">
      <c r="A985" s="9">
        <v>44327</v>
      </c>
      <c r="B985" s="1">
        <v>13907</v>
      </c>
      <c r="C985" s="929" t="s">
        <v>341</v>
      </c>
      <c r="D985" s="1" t="s">
        <v>22</v>
      </c>
      <c r="E985" s="1" t="s">
        <v>1425</v>
      </c>
      <c r="F985" s="2">
        <v>44328</v>
      </c>
      <c r="G985" s="11" t="s">
        <v>343</v>
      </c>
      <c r="H985" s="10">
        <v>15</v>
      </c>
      <c r="I985" s="12">
        <v>2.35</v>
      </c>
      <c r="J985" s="398" t="s">
        <v>25</v>
      </c>
      <c r="K985" s="398" t="s">
        <v>25</v>
      </c>
      <c r="L985" s="399">
        <v>44327</v>
      </c>
      <c r="M985" s="398" t="s">
        <v>19</v>
      </c>
      <c r="N985" s="10">
        <v>7758</v>
      </c>
    </row>
    <row r="986" spans="1:14">
      <c r="A986" s="9">
        <v>44327</v>
      </c>
      <c r="B986" s="1">
        <v>13908</v>
      </c>
      <c r="C986" s="929" t="s">
        <v>1426</v>
      </c>
      <c r="D986" s="1" t="s">
        <v>22</v>
      </c>
      <c r="E986" s="1" t="s">
        <v>1425</v>
      </c>
      <c r="F986" s="2">
        <v>44328</v>
      </c>
      <c r="G986" s="11" t="s">
        <v>1427</v>
      </c>
      <c r="H986" s="10">
        <v>15</v>
      </c>
      <c r="I986" s="12">
        <v>2.35</v>
      </c>
      <c r="J986" s="398" t="s">
        <v>25</v>
      </c>
      <c r="K986" s="398" t="s">
        <v>25</v>
      </c>
      <c r="L986" s="399">
        <v>44327</v>
      </c>
      <c r="M986" s="398" t="s">
        <v>19</v>
      </c>
      <c r="N986" s="10">
        <v>7758</v>
      </c>
    </row>
    <row r="987" spans="1:14">
      <c r="A987" s="9">
        <v>44327</v>
      </c>
      <c r="B987" s="1">
        <v>13909</v>
      </c>
      <c r="C987" s="929" t="s">
        <v>1428</v>
      </c>
      <c r="D987" s="1" t="s">
        <v>22</v>
      </c>
      <c r="E987" s="1" t="s">
        <v>1</v>
      </c>
      <c r="F987" s="2">
        <v>44328</v>
      </c>
      <c r="G987" s="11" t="s">
        <v>1429</v>
      </c>
      <c r="H987" s="10">
        <v>1</v>
      </c>
      <c r="I987" s="12">
        <v>3</v>
      </c>
      <c r="J987" s="398" t="s">
        <v>25</v>
      </c>
      <c r="K987" s="398" t="s">
        <v>25</v>
      </c>
      <c r="L987" s="399">
        <v>44327</v>
      </c>
      <c r="M987" s="398" t="s">
        <v>19</v>
      </c>
      <c r="N987" s="10">
        <v>7758</v>
      </c>
    </row>
    <row r="988" spans="1:14">
      <c r="A988" s="9">
        <v>44327</v>
      </c>
      <c r="B988" s="1">
        <v>13910</v>
      </c>
      <c r="C988" s="929" t="s">
        <v>1430</v>
      </c>
      <c r="D988" s="1" t="s">
        <v>22</v>
      </c>
      <c r="E988" s="1" t="s">
        <v>1</v>
      </c>
      <c r="F988" s="2">
        <v>44328</v>
      </c>
      <c r="G988" s="11" t="s">
        <v>1431</v>
      </c>
      <c r="H988" s="10">
        <v>1</v>
      </c>
      <c r="I988" s="12">
        <v>3</v>
      </c>
      <c r="J988" s="398" t="s">
        <v>25</v>
      </c>
      <c r="K988" s="398" t="s">
        <v>25</v>
      </c>
      <c r="L988" s="399">
        <v>44327</v>
      </c>
      <c r="M988" s="398" t="s">
        <v>19</v>
      </c>
      <c r="N988" s="10">
        <v>7758</v>
      </c>
    </row>
    <row r="989" spans="1:14">
      <c r="A989" s="9">
        <v>44327</v>
      </c>
      <c r="B989" s="1">
        <v>13911</v>
      </c>
      <c r="C989" s="929" t="s">
        <v>1432</v>
      </c>
      <c r="D989" s="1" t="s">
        <v>22</v>
      </c>
      <c r="E989" s="1" t="s">
        <v>1</v>
      </c>
      <c r="F989" s="2">
        <v>44328</v>
      </c>
      <c r="G989" s="11" t="s">
        <v>1433</v>
      </c>
      <c r="H989" s="10">
        <v>1</v>
      </c>
      <c r="I989" s="12">
        <v>3</v>
      </c>
      <c r="J989" s="398" t="s">
        <v>25</v>
      </c>
      <c r="K989" s="398" t="s">
        <v>25</v>
      </c>
      <c r="L989" s="399">
        <v>44327</v>
      </c>
      <c r="M989" s="398" t="s">
        <v>19</v>
      </c>
      <c r="N989" s="10">
        <v>7758</v>
      </c>
    </row>
    <row r="990" spans="1:14">
      <c r="A990" s="9">
        <v>44327</v>
      </c>
      <c r="B990" s="1">
        <v>13912</v>
      </c>
      <c r="C990" s="929" t="s">
        <v>53</v>
      </c>
      <c r="D990" s="1" t="s">
        <v>22</v>
      </c>
      <c r="E990" s="1" t="s">
        <v>1434</v>
      </c>
      <c r="F990" s="2">
        <v>44328</v>
      </c>
      <c r="G990" s="11" t="s">
        <v>55</v>
      </c>
      <c r="H990" s="10">
        <v>5</v>
      </c>
      <c r="I990" s="12">
        <v>2.35</v>
      </c>
      <c r="J990" s="398" t="s">
        <v>25</v>
      </c>
      <c r="K990" s="398" t="s">
        <v>25</v>
      </c>
      <c r="L990" s="399">
        <v>44328</v>
      </c>
      <c r="M990" s="398" t="s">
        <v>19</v>
      </c>
      <c r="N990" s="10">
        <v>7758</v>
      </c>
    </row>
    <row r="991" spans="1:14">
      <c r="A991" s="9">
        <v>44327</v>
      </c>
      <c r="B991" s="1">
        <v>13913</v>
      </c>
      <c r="C991" s="929" t="s">
        <v>327</v>
      </c>
      <c r="D991" s="1" t="s">
        <v>22</v>
      </c>
      <c r="E991" s="1" t="s">
        <v>1435</v>
      </c>
      <c r="F991" s="2">
        <v>44328</v>
      </c>
      <c r="G991" s="11" t="s">
        <v>329</v>
      </c>
      <c r="H991" s="10">
        <v>2</v>
      </c>
      <c r="I991" s="12">
        <v>2.35</v>
      </c>
      <c r="J991" s="398" t="s">
        <v>25</v>
      </c>
      <c r="K991" s="398" t="s">
        <v>25</v>
      </c>
      <c r="L991" s="399">
        <v>44328</v>
      </c>
      <c r="M991" s="398" t="s">
        <v>19</v>
      </c>
      <c r="N991" s="10">
        <v>7758</v>
      </c>
    </row>
    <row r="992" spans="1:14">
      <c r="A992" s="9">
        <v>44327</v>
      </c>
      <c r="B992" s="1">
        <v>13914</v>
      </c>
      <c r="C992" s="929" t="s">
        <v>330</v>
      </c>
      <c r="D992" s="1" t="s">
        <v>22</v>
      </c>
      <c r="E992" s="1" t="s">
        <v>1435</v>
      </c>
      <c r="F992" s="2">
        <v>44328</v>
      </c>
      <c r="G992" s="11" t="s">
        <v>331</v>
      </c>
      <c r="H992" s="10">
        <v>2</v>
      </c>
      <c r="I992" s="12">
        <v>2.35</v>
      </c>
      <c r="J992" s="398" t="s">
        <v>25</v>
      </c>
      <c r="K992" s="398" t="s">
        <v>25</v>
      </c>
      <c r="L992" s="399">
        <v>44328</v>
      </c>
      <c r="M992" s="398" t="s">
        <v>19</v>
      </c>
      <c r="N992" s="10">
        <v>7758</v>
      </c>
    </row>
    <row r="993" spans="1:14">
      <c r="A993" s="9">
        <v>44327</v>
      </c>
      <c r="B993" s="1">
        <v>13915</v>
      </c>
      <c r="C993" s="929" t="s">
        <v>182</v>
      </c>
      <c r="D993" s="1" t="s">
        <v>22</v>
      </c>
      <c r="E993" s="1" t="s">
        <v>1436</v>
      </c>
      <c r="F993" s="2">
        <v>44328</v>
      </c>
      <c r="G993" s="11" t="s">
        <v>184</v>
      </c>
      <c r="H993" s="10">
        <v>2</v>
      </c>
      <c r="I993" s="12">
        <v>2.35</v>
      </c>
      <c r="J993" s="398" t="s">
        <v>25</v>
      </c>
      <c r="K993" s="398" t="s">
        <v>25</v>
      </c>
      <c r="L993" s="399">
        <v>44328</v>
      </c>
      <c r="M993" s="398" t="s">
        <v>19</v>
      </c>
      <c r="N993" s="10">
        <v>7758</v>
      </c>
    </row>
    <row r="994" spans="1:14">
      <c r="A994" s="9">
        <v>44327</v>
      </c>
      <c r="B994" s="1">
        <v>13916</v>
      </c>
      <c r="C994" s="929" t="s">
        <v>226</v>
      </c>
      <c r="D994" s="1" t="s">
        <v>22</v>
      </c>
      <c r="E994" s="1" t="s">
        <v>1437</v>
      </c>
      <c r="F994" s="2">
        <v>44328</v>
      </c>
      <c r="G994" s="11" t="s">
        <v>682</v>
      </c>
      <c r="H994" s="10">
        <v>1</v>
      </c>
      <c r="I994" s="12">
        <v>2.35</v>
      </c>
      <c r="J994" s="398" t="s">
        <v>25</v>
      </c>
      <c r="K994" s="398" t="s">
        <v>25</v>
      </c>
      <c r="L994" s="399">
        <v>44328</v>
      </c>
      <c r="M994" s="398" t="s">
        <v>19</v>
      </c>
      <c r="N994" s="10">
        <v>7758</v>
      </c>
    </row>
    <row r="995" spans="1:14">
      <c r="A995" s="9">
        <v>44327</v>
      </c>
      <c r="B995" s="1">
        <v>13917</v>
      </c>
      <c r="C995" s="929" t="s">
        <v>88</v>
      </c>
      <c r="D995" s="1" t="s">
        <v>22</v>
      </c>
      <c r="E995" s="1" t="s">
        <v>1438</v>
      </c>
      <c r="F995" s="2">
        <v>44328</v>
      </c>
      <c r="G995" s="11" t="s">
        <v>90</v>
      </c>
      <c r="H995" s="10">
        <v>3</v>
      </c>
      <c r="I995" s="12">
        <v>2.35</v>
      </c>
      <c r="J995" s="398" t="s">
        <v>25</v>
      </c>
      <c r="K995" s="398" t="s">
        <v>25</v>
      </c>
      <c r="L995" s="399">
        <v>44328</v>
      </c>
      <c r="M995" s="398" t="s">
        <v>19</v>
      </c>
      <c r="N995" s="10">
        <v>7758</v>
      </c>
    </row>
    <row r="996" spans="1:14">
      <c r="A996" s="9">
        <v>44327</v>
      </c>
      <c r="B996" s="1">
        <v>13918</v>
      </c>
      <c r="C996" s="929" t="s">
        <v>28</v>
      </c>
      <c r="D996" s="1" t="s">
        <v>22</v>
      </c>
      <c r="E996" s="1" t="s">
        <v>1439</v>
      </c>
      <c r="F996" s="2">
        <v>44328</v>
      </c>
      <c r="G996" s="11" t="s">
        <v>30</v>
      </c>
      <c r="H996" s="10">
        <v>4</v>
      </c>
      <c r="I996" s="12">
        <v>2.35</v>
      </c>
      <c r="J996" s="398" t="s">
        <v>25</v>
      </c>
      <c r="K996" s="398" t="s">
        <v>25</v>
      </c>
      <c r="L996" s="399">
        <v>44328</v>
      </c>
      <c r="M996" s="398" t="s">
        <v>19</v>
      </c>
      <c r="N996" s="10">
        <v>7758</v>
      </c>
    </row>
    <row r="997" spans="1:14">
      <c r="A997" s="9">
        <v>44327</v>
      </c>
      <c r="B997" s="1">
        <v>13919</v>
      </c>
      <c r="C997" s="929" t="s">
        <v>220</v>
      </c>
      <c r="D997" s="1" t="s">
        <v>22</v>
      </c>
      <c r="E997" s="1" t="s">
        <v>1440</v>
      </c>
      <c r="F997" s="2">
        <v>44328</v>
      </c>
      <c r="G997" s="11" t="s">
        <v>222</v>
      </c>
      <c r="H997" s="10">
        <v>7</v>
      </c>
      <c r="I997" s="12">
        <v>2.35</v>
      </c>
      <c r="J997" s="398" t="s">
        <v>25</v>
      </c>
      <c r="K997" s="398" t="s">
        <v>25</v>
      </c>
      <c r="L997" s="399">
        <v>44328</v>
      </c>
      <c r="M997" s="398" t="s">
        <v>19</v>
      </c>
      <c r="N997" s="10">
        <v>7758</v>
      </c>
    </row>
    <row r="998" spans="1:14">
      <c r="A998" s="9">
        <v>44327</v>
      </c>
      <c r="B998" s="1">
        <v>13920</v>
      </c>
      <c r="C998" s="929" t="s">
        <v>458</v>
      </c>
      <c r="D998" s="1" t="s">
        <v>22</v>
      </c>
      <c r="E998" s="1" t="s">
        <v>1441</v>
      </c>
      <c r="F998" s="2">
        <v>44328</v>
      </c>
      <c r="G998" s="11" t="s">
        <v>460</v>
      </c>
      <c r="H998" s="10">
        <v>2</v>
      </c>
      <c r="I998" s="12">
        <v>2.35</v>
      </c>
      <c r="J998" s="398" t="s">
        <v>25</v>
      </c>
      <c r="K998" s="398" t="s">
        <v>25</v>
      </c>
      <c r="L998" s="399">
        <v>44328</v>
      </c>
      <c r="M998" s="398" t="s">
        <v>19</v>
      </c>
      <c r="N998" s="10">
        <v>7758</v>
      </c>
    </row>
    <row r="999" spans="1:14">
      <c r="A999" s="9">
        <v>44327</v>
      </c>
      <c r="B999" s="1">
        <v>13921</v>
      </c>
      <c r="C999" s="929" t="s">
        <v>1442</v>
      </c>
      <c r="D999" s="1" t="s">
        <v>22</v>
      </c>
      <c r="E999" s="1" t="s">
        <v>1</v>
      </c>
      <c r="F999" s="2">
        <v>44328</v>
      </c>
      <c r="G999" s="11" t="s">
        <v>1443</v>
      </c>
      <c r="H999" s="10">
        <v>1</v>
      </c>
      <c r="I999" s="12">
        <v>3</v>
      </c>
      <c r="J999" s="398" t="s">
        <v>25</v>
      </c>
      <c r="K999" s="398" t="s">
        <v>25</v>
      </c>
      <c r="L999" s="399">
        <v>44328</v>
      </c>
      <c r="M999" s="398" t="s">
        <v>19</v>
      </c>
      <c r="N999" s="10">
        <v>7758</v>
      </c>
    </row>
    <row r="1000" spans="1:14">
      <c r="A1000" s="9">
        <v>44327</v>
      </c>
      <c r="B1000" s="1">
        <v>13922</v>
      </c>
      <c r="C1000" s="929" t="s">
        <v>1444</v>
      </c>
      <c r="D1000" s="1" t="s">
        <v>22</v>
      </c>
      <c r="E1000" s="1" t="s">
        <v>1</v>
      </c>
      <c r="F1000" s="2">
        <v>44328</v>
      </c>
      <c r="G1000" s="11" t="s">
        <v>1443</v>
      </c>
      <c r="H1000" s="10">
        <v>1</v>
      </c>
      <c r="I1000" s="12">
        <v>3</v>
      </c>
      <c r="J1000" s="398" t="s">
        <v>25</v>
      </c>
      <c r="K1000" s="398" t="s">
        <v>25</v>
      </c>
      <c r="L1000" s="399">
        <v>44328</v>
      </c>
      <c r="M1000" s="398" t="s">
        <v>19</v>
      </c>
      <c r="N1000" s="10">
        <v>7758</v>
      </c>
    </row>
    <row r="1001" spans="1:14">
      <c r="A1001" s="9">
        <v>44327</v>
      </c>
      <c r="B1001" s="1">
        <v>13923</v>
      </c>
      <c r="C1001" s="929" t="s">
        <v>1445</v>
      </c>
      <c r="D1001" s="1" t="s">
        <v>22</v>
      </c>
      <c r="E1001" s="1" t="s">
        <v>1</v>
      </c>
      <c r="F1001" s="2">
        <v>44328</v>
      </c>
      <c r="G1001" s="11" t="s">
        <v>1443</v>
      </c>
      <c r="H1001" s="10">
        <v>1</v>
      </c>
      <c r="I1001" s="12">
        <v>3</v>
      </c>
      <c r="J1001" s="398" t="s">
        <v>25</v>
      </c>
      <c r="K1001" s="398" t="s">
        <v>25</v>
      </c>
      <c r="L1001" s="399">
        <v>44328</v>
      </c>
      <c r="M1001" s="398" t="s">
        <v>19</v>
      </c>
      <c r="N1001" s="10">
        <v>7758</v>
      </c>
    </row>
    <row r="1002" spans="1:14">
      <c r="A1002" s="9">
        <v>44327</v>
      </c>
      <c r="B1002" s="1">
        <v>13924</v>
      </c>
      <c r="C1002" s="929" t="s">
        <v>182</v>
      </c>
      <c r="D1002" s="1" t="s">
        <v>22</v>
      </c>
      <c r="E1002" s="1" t="s">
        <v>1446</v>
      </c>
      <c r="F1002" s="2">
        <v>44328</v>
      </c>
      <c r="G1002" s="11" t="s">
        <v>184</v>
      </c>
      <c r="H1002" s="10">
        <v>8</v>
      </c>
      <c r="I1002" s="12">
        <v>2.35</v>
      </c>
      <c r="J1002" s="398" t="s">
        <v>25</v>
      </c>
      <c r="K1002" s="398" t="s">
        <v>25</v>
      </c>
      <c r="L1002" s="399">
        <v>44328</v>
      </c>
      <c r="M1002" s="398" t="s">
        <v>19</v>
      </c>
      <c r="N1002" s="10">
        <v>7758</v>
      </c>
    </row>
    <row r="1003" spans="1:14">
      <c r="A1003" s="9">
        <v>44327</v>
      </c>
      <c r="B1003" s="1">
        <v>13925</v>
      </c>
      <c r="C1003" s="929" t="s">
        <v>182</v>
      </c>
      <c r="D1003" s="1" t="s">
        <v>22</v>
      </c>
      <c r="E1003" s="1" t="s">
        <v>1447</v>
      </c>
      <c r="F1003" s="2">
        <v>44328</v>
      </c>
      <c r="G1003" s="11" t="s">
        <v>184</v>
      </c>
      <c r="H1003" s="10">
        <v>5</v>
      </c>
      <c r="I1003" s="12">
        <v>2.35</v>
      </c>
      <c r="J1003" s="398" t="s">
        <v>25</v>
      </c>
      <c r="K1003" s="398" t="s">
        <v>25</v>
      </c>
      <c r="L1003" s="399">
        <v>44328</v>
      </c>
      <c r="M1003" s="398" t="s">
        <v>19</v>
      </c>
      <c r="N1003" s="10">
        <v>7758</v>
      </c>
    </row>
    <row r="1004" spans="1:14">
      <c r="A1004" s="9">
        <v>44327</v>
      </c>
      <c r="B1004" s="1">
        <v>13926</v>
      </c>
      <c r="C1004" s="929" t="s">
        <v>37</v>
      </c>
      <c r="D1004" s="1" t="s">
        <v>22</v>
      </c>
      <c r="E1004" s="1" t="s">
        <v>1447</v>
      </c>
      <c r="F1004" s="2">
        <v>44328</v>
      </c>
      <c r="G1004" s="11" t="s">
        <v>38</v>
      </c>
      <c r="H1004" s="10">
        <v>5</v>
      </c>
      <c r="I1004" s="12">
        <v>2.35</v>
      </c>
      <c r="J1004" s="398" t="s">
        <v>25</v>
      </c>
      <c r="K1004" s="398" t="s">
        <v>25</v>
      </c>
      <c r="L1004" s="399">
        <v>44328</v>
      </c>
      <c r="M1004" s="398" t="s">
        <v>19</v>
      </c>
      <c r="N1004" s="10">
        <v>7758</v>
      </c>
    </row>
    <row r="1005" spans="1:14">
      <c r="A1005" s="9">
        <v>44327</v>
      </c>
      <c r="B1005" s="1">
        <v>13927</v>
      </c>
      <c r="C1005" s="929" t="s">
        <v>88</v>
      </c>
      <c r="D1005" s="1" t="s">
        <v>22</v>
      </c>
      <c r="E1005" s="1" t="s">
        <v>1448</v>
      </c>
      <c r="F1005" s="2">
        <v>44328</v>
      </c>
      <c r="G1005" s="11" t="s">
        <v>90</v>
      </c>
      <c r="H1005" s="10">
        <v>15</v>
      </c>
      <c r="I1005" s="12">
        <v>2.35</v>
      </c>
      <c r="J1005" s="398" t="s">
        <v>25</v>
      </c>
      <c r="K1005" s="398" t="s">
        <v>25</v>
      </c>
      <c r="L1005" s="399">
        <v>44328</v>
      </c>
      <c r="M1005" s="398" t="s">
        <v>19</v>
      </c>
      <c r="N1005" s="10">
        <v>7758</v>
      </c>
    </row>
    <row r="1006" spans="1:14">
      <c r="A1006" s="9">
        <v>44329</v>
      </c>
      <c r="B1006" s="1">
        <v>13928</v>
      </c>
      <c r="C1006" s="929" t="s">
        <v>1449</v>
      </c>
      <c r="D1006" s="1" t="s">
        <v>22</v>
      </c>
      <c r="E1006" s="1" t="s">
        <v>1450</v>
      </c>
      <c r="F1006" s="2">
        <v>44330</v>
      </c>
      <c r="G1006" s="11" t="s">
        <v>1451</v>
      </c>
      <c r="H1006" s="10">
        <v>10</v>
      </c>
      <c r="I1006" s="12">
        <v>2.35</v>
      </c>
      <c r="J1006" s="398" t="s">
        <v>25</v>
      </c>
      <c r="K1006" s="398" t="s">
        <v>25</v>
      </c>
      <c r="L1006" s="399">
        <v>44329</v>
      </c>
      <c r="M1006" s="398" t="s">
        <v>19</v>
      </c>
      <c r="N1006" s="10">
        <v>7758</v>
      </c>
    </row>
    <row r="1007" spans="1:14">
      <c r="A1007" s="9">
        <v>44329</v>
      </c>
      <c r="B1007" s="1">
        <v>13929</v>
      </c>
      <c r="C1007" s="929" t="s">
        <v>1452</v>
      </c>
      <c r="D1007" s="1" t="s">
        <v>22</v>
      </c>
      <c r="E1007" s="1" t="s">
        <v>1453</v>
      </c>
      <c r="F1007" s="2">
        <v>44330</v>
      </c>
      <c r="G1007" s="11" t="s">
        <v>93</v>
      </c>
      <c r="H1007" s="10">
        <v>1</v>
      </c>
      <c r="I1007" s="12">
        <v>2.35</v>
      </c>
      <c r="J1007" s="398" t="s">
        <v>25</v>
      </c>
      <c r="K1007" s="398" t="s">
        <v>25</v>
      </c>
      <c r="L1007" s="399">
        <v>44329</v>
      </c>
      <c r="M1007" s="398" t="s">
        <v>19</v>
      </c>
      <c r="N1007" s="10">
        <v>7758</v>
      </c>
    </row>
    <row r="1008" spans="1:14">
      <c r="A1008" s="9">
        <v>44329</v>
      </c>
      <c r="B1008" s="1">
        <v>13930</v>
      </c>
      <c r="C1008" s="929" t="s">
        <v>324</v>
      </c>
      <c r="D1008" s="1" t="s">
        <v>22</v>
      </c>
      <c r="E1008" s="1" t="s">
        <v>1454</v>
      </c>
      <c r="F1008" s="2">
        <v>44330</v>
      </c>
      <c r="G1008" s="11" t="s">
        <v>326</v>
      </c>
      <c r="H1008" s="10">
        <v>3</v>
      </c>
      <c r="I1008" s="12">
        <v>2.35</v>
      </c>
      <c r="J1008" s="398" t="s">
        <v>25</v>
      </c>
      <c r="K1008" s="398" t="s">
        <v>25</v>
      </c>
      <c r="L1008" s="399">
        <v>44329</v>
      </c>
      <c r="M1008" s="398" t="s">
        <v>19</v>
      </c>
      <c r="N1008" s="10">
        <v>7758</v>
      </c>
    </row>
    <row r="1009" spans="1:14">
      <c r="A1009" s="9">
        <v>44329</v>
      </c>
      <c r="B1009" s="1">
        <v>13931</v>
      </c>
      <c r="C1009" s="929" t="s">
        <v>37</v>
      </c>
      <c r="D1009" s="1" t="s">
        <v>22</v>
      </c>
      <c r="E1009" s="1" t="s">
        <v>1455</v>
      </c>
      <c r="F1009" s="2">
        <v>44330</v>
      </c>
      <c r="G1009" s="11" t="s">
        <v>38</v>
      </c>
      <c r="H1009" s="10">
        <v>17</v>
      </c>
      <c r="I1009" s="12">
        <v>2.35</v>
      </c>
      <c r="J1009" s="398" t="s">
        <v>25</v>
      </c>
      <c r="K1009" s="398" t="s">
        <v>25</v>
      </c>
      <c r="L1009" s="399">
        <v>44329</v>
      </c>
      <c r="M1009" s="398" t="s">
        <v>19</v>
      </c>
      <c r="N1009" s="10">
        <v>7758</v>
      </c>
    </row>
    <row r="1010" spans="1:14">
      <c r="A1010" s="9">
        <v>44329</v>
      </c>
      <c r="B1010" s="1">
        <v>13932</v>
      </c>
      <c r="C1010" s="929" t="s">
        <v>1368</v>
      </c>
      <c r="D1010" s="1" t="s">
        <v>22</v>
      </c>
      <c r="E1010" s="1" t="s">
        <v>1456</v>
      </c>
      <c r="F1010" s="2">
        <v>44330</v>
      </c>
      <c r="G1010" s="11" t="s">
        <v>1457</v>
      </c>
      <c r="H1010" s="10">
        <v>18</v>
      </c>
      <c r="I1010" s="12">
        <v>2.35</v>
      </c>
      <c r="J1010" s="398" t="s">
        <v>25</v>
      </c>
      <c r="K1010" s="398" t="s">
        <v>25</v>
      </c>
      <c r="L1010" s="399">
        <v>44329</v>
      </c>
      <c r="M1010" s="398" t="s">
        <v>19</v>
      </c>
      <c r="N1010" s="10">
        <v>7758</v>
      </c>
    </row>
    <row r="1011" spans="1:14">
      <c r="A1011" s="9">
        <v>44329</v>
      </c>
      <c r="B1011" s="1">
        <v>13933</v>
      </c>
      <c r="C1011" s="929" t="s">
        <v>999</v>
      </c>
      <c r="D1011" s="1" t="s">
        <v>22</v>
      </c>
      <c r="E1011" s="1" t="s">
        <v>1458</v>
      </c>
      <c r="F1011" s="2">
        <v>44330</v>
      </c>
      <c r="G1011" s="11" t="s">
        <v>1001</v>
      </c>
      <c r="H1011" s="10">
        <v>17</v>
      </c>
      <c r="I1011" s="12">
        <v>2.35</v>
      </c>
      <c r="J1011" s="398" t="s">
        <v>25</v>
      </c>
      <c r="K1011" s="398" t="s">
        <v>25</v>
      </c>
      <c r="L1011" s="399">
        <v>44329</v>
      </c>
      <c r="M1011" s="398" t="s">
        <v>19</v>
      </c>
      <c r="N1011" s="10">
        <v>7758</v>
      </c>
    </row>
    <row r="1012" spans="1:14">
      <c r="A1012" s="9">
        <v>44329</v>
      </c>
      <c r="B1012" s="1">
        <v>13934</v>
      </c>
      <c r="C1012" s="929" t="s">
        <v>1299</v>
      </c>
      <c r="D1012" s="1" t="s">
        <v>22</v>
      </c>
      <c r="E1012" s="1" t="s">
        <v>1459</v>
      </c>
      <c r="F1012" s="2">
        <v>44330</v>
      </c>
      <c r="G1012" s="11" t="s">
        <v>1460</v>
      </c>
      <c r="H1012" s="10">
        <v>15</v>
      </c>
      <c r="I1012" s="12">
        <v>2.35</v>
      </c>
      <c r="J1012" s="398" t="s">
        <v>25</v>
      </c>
      <c r="K1012" s="398" t="s">
        <v>25</v>
      </c>
      <c r="L1012" s="399">
        <v>44329</v>
      </c>
      <c r="M1012" s="398" t="s">
        <v>19</v>
      </c>
      <c r="N1012" s="10">
        <v>7758</v>
      </c>
    </row>
    <row r="1013" spans="1:14">
      <c r="A1013" s="9">
        <v>44329</v>
      </c>
      <c r="B1013" s="1">
        <v>13935</v>
      </c>
      <c r="C1013" s="929" t="s">
        <v>510</v>
      </c>
      <c r="D1013" s="1" t="s">
        <v>22</v>
      </c>
      <c r="E1013" s="1" t="s">
        <v>1032</v>
      </c>
      <c r="F1013" s="2">
        <v>44330</v>
      </c>
      <c r="G1013" s="11" t="s">
        <v>512</v>
      </c>
      <c r="H1013" s="10">
        <v>4</v>
      </c>
      <c r="I1013" s="12">
        <v>2.35</v>
      </c>
      <c r="J1013" s="398" t="s">
        <v>25</v>
      </c>
      <c r="K1013" s="398" t="s">
        <v>25</v>
      </c>
      <c r="L1013" s="399">
        <v>44329</v>
      </c>
      <c r="M1013" s="398" t="s">
        <v>19</v>
      </c>
      <c r="N1013" s="10">
        <v>7758</v>
      </c>
    </row>
    <row r="1014" spans="1:14">
      <c r="A1014" s="9">
        <v>44329</v>
      </c>
      <c r="B1014" s="1">
        <v>13936</v>
      </c>
      <c r="C1014" s="929" t="s">
        <v>1400</v>
      </c>
      <c r="D1014" s="1" t="s">
        <v>22</v>
      </c>
      <c r="E1014" s="1" t="s">
        <v>1461</v>
      </c>
      <c r="F1014" s="2">
        <v>44330</v>
      </c>
      <c r="G1014" s="11" t="s">
        <v>1402</v>
      </c>
      <c r="H1014" s="10">
        <v>212</v>
      </c>
      <c r="I1014" s="12">
        <v>2.35</v>
      </c>
      <c r="J1014" s="398" t="s">
        <v>25</v>
      </c>
      <c r="K1014" s="398" t="s">
        <v>25</v>
      </c>
      <c r="L1014" s="399">
        <v>44329</v>
      </c>
      <c r="M1014" s="398" t="s">
        <v>19</v>
      </c>
      <c r="N1014" s="10">
        <v>7758</v>
      </c>
    </row>
    <row r="1015" spans="1:14">
      <c r="A1015" s="9">
        <v>44329</v>
      </c>
      <c r="B1015" s="1">
        <v>13937</v>
      </c>
      <c r="C1015" s="929" t="s">
        <v>1462</v>
      </c>
      <c r="D1015" s="1" t="s">
        <v>22</v>
      </c>
      <c r="E1015" s="1" t="s">
        <v>1461</v>
      </c>
      <c r="F1015" s="2">
        <v>44330</v>
      </c>
      <c r="G1015" s="11" t="s">
        <v>1463</v>
      </c>
      <c r="H1015" s="10">
        <v>120</v>
      </c>
      <c r="I1015" s="12">
        <v>2.35</v>
      </c>
      <c r="J1015" s="398" t="s">
        <v>25</v>
      </c>
      <c r="K1015" s="398" t="s">
        <v>25</v>
      </c>
      <c r="L1015" s="399">
        <v>44329</v>
      </c>
      <c r="M1015" s="398" t="s">
        <v>19</v>
      </c>
      <c r="N1015" s="10">
        <v>7758</v>
      </c>
    </row>
    <row r="1016" spans="1:14">
      <c r="A1016" s="9">
        <v>44329</v>
      </c>
      <c r="B1016" s="1">
        <v>13938</v>
      </c>
      <c r="C1016" s="929" t="s">
        <v>257</v>
      </c>
      <c r="D1016" s="1" t="s">
        <v>22</v>
      </c>
      <c r="E1016" s="1" t="s">
        <v>1464</v>
      </c>
      <c r="F1016" s="2">
        <v>44330</v>
      </c>
      <c r="G1016" s="11" t="s">
        <v>950</v>
      </c>
      <c r="H1016" s="10">
        <v>47</v>
      </c>
      <c r="I1016" s="12">
        <v>2.35</v>
      </c>
      <c r="J1016" s="398" t="s">
        <v>25</v>
      </c>
      <c r="K1016" s="398" t="s">
        <v>25</v>
      </c>
      <c r="L1016" s="399">
        <v>44329</v>
      </c>
      <c r="M1016" s="398" t="s">
        <v>19</v>
      </c>
      <c r="N1016" s="10">
        <v>7758</v>
      </c>
    </row>
    <row r="1017" spans="1:14">
      <c r="A1017" s="9">
        <v>44329</v>
      </c>
      <c r="B1017" s="1">
        <v>13939</v>
      </c>
      <c r="C1017" s="929" t="s">
        <v>240</v>
      </c>
      <c r="D1017" s="1" t="s">
        <v>22</v>
      </c>
      <c r="E1017" s="1" t="s">
        <v>1465</v>
      </c>
      <c r="F1017" s="2">
        <v>44330</v>
      </c>
      <c r="G1017" s="11" t="s">
        <v>242</v>
      </c>
      <c r="H1017" s="10">
        <v>15</v>
      </c>
      <c r="I1017" s="12">
        <v>2.35</v>
      </c>
      <c r="J1017" s="398" t="s">
        <v>25</v>
      </c>
      <c r="K1017" s="398" t="s">
        <v>25</v>
      </c>
      <c r="L1017" s="399">
        <v>44329</v>
      </c>
      <c r="M1017" s="398" t="s">
        <v>19</v>
      </c>
      <c r="N1017" s="10">
        <v>7758</v>
      </c>
    </row>
    <row r="1018" spans="1:14">
      <c r="A1018" s="9">
        <v>44329</v>
      </c>
      <c r="B1018" s="1">
        <v>13940</v>
      </c>
      <c r="C1018" s="929" t="s">
        <v>73</v>
      </c>
      <c r="D1018" s="1" t="s">
        <v>22</v>
      </c>
      <c r="E1018" s="1" t="s">
        <v>1465</v>
      </c>
      <c r="F1018" s="2">
        <v>44330</v>
      </c>
      <c r="G1018" s="11" t="s">
        <v>74</v>
      </c>
      <c r="H1018" s="10">
        <v>15</v>
      </c>
      <c r="I1018" s="12">
        <v>2.35</v>
      </c>
      <c r="J1018" s="398" t="s">
        <v>25</v>
      </c>
      <c r="K1018" s="398" t="s">
        <v>25</v>
      </c>
      <c r="L1018" s="399">
        <v>44329</v>
      </c>
      <c r="M1018" s="398" t="s">
        <v>19</v>
      </c>
      <c r="N1018" s="10">
        <v>7758</v>
      </c>
    </row>
    <row r="1019" spans="1:14">
      <c r="A1019" s="9">
        <v>44329</v>
      </c>
      <c r="B1019" s="1">
        <v>13941</v>
      </c>
      <c r="C1019" s="929" t="s">
        <v>39</v>
      </c>
      <c r="D1019" s="1" t="s">
        <v>22</v>
      </c>
      <c r="E1019" s="1" t="s">
        <v>1465</v>
      </c>
      <c r="F1019" s="2">
        <v>44330</v>
      </c>
      <c r="G1019" s="11" t="s">
        <v>1327</v>
      </c>
      <c r="H1019" s="10">
        <v>15</v>
      </c>
      <c r="I1019" s="12">
        <v>2.35</v>
      </c>
      <c r="J1019" s="398" t="s">
        <v>25</v>
      </c>
      <c r="K1019" s="398" t="s">
        <v>25</v>
      </c>
      <c r="L1019" s="399">
        <v>44329</v>
      </c>
      <c r="M1019" s="398" t="s">
        <v>19</v>
      </c>
      <c r="N1019" s="10">
        <v>7758</v>
      </c>
    </row>
    <row r="1020" spans="1:14">
      <c r="A1020" s="9">
        <v>44329</v>
      </c>
      <c r="B1020" s="1">
        <v>13942</v>
      </c>
      <c r="C1020" s="929" t="s">
        <v>46</v>
      </c>
      <c r="D1020" s="1" t="s">
        <v>22</v>
      </c>
      <c r="E1020" s="1" t="s">
        <v>1466</v>
      </c>
      <c r="F1020" s="2">
        <v>44330</v>
      </c>
      <c r="G1020" s="11" t="s">
        <v>382</v>
      </c>
      <c r="H1020" s="10">
        <v>1</v>
      </c>
      <c r="I1020" s="12">
        <v>2.35</v>
      </c>
      <c r="J1020" s="398" t="s">
        <v>25</v>
      </c>
      <c r="K1020" s="398" t="s">
        <v>25</v>
      </c>
      <c r="L1020" s="399">
        <v>44329</v>
      </c>
      <c r="M1020" s="398" t="s">
        <v>19</v>
      </c>
      <c r="N1020" s="10">
        <v>7758</v>
      </c>
    </row>
    <row r="1021" spans="1:14">
      <c r="A1021" s="9">
        <v>44329</v>
      </c>
      <c r="B1021" s="1">
        <v>13943</v>
      </c>
      <c r="C1021" s="929" t="s">
        <v>816</v>
      </c>
      <c r="D1021" s="1" t="s">
        <v>22</v>
      </c>
      <c r="E1021" s="1" t="s">
        <v>1467</v>
      </c>
      <c r="F1021" s="2">
        <v>44330</v>
      </c>
      <c r="G1021" s="11" t="s">
        <v>818</v>
      </c>
      <c r="H1021" s="10">
        <v>1</v>
      </c>
      <c r="I1021" s="12">
        <v>2.35</v>
      </c>
      <c r="J1021" s="398" t="s">
        <v>25</v>
      </c>
      <c r="K1021" s="398" t="s">
        <v>25</v>
      </c>
      <c r="L1021" s="399">
        <v>44330</v>
      </c>
      <c r="M1021" s="398" t="s">
        <v>19</v>
      </c>
      <c r="N1021" s="10">
        <v>7758</v>
      </c>
    </row>
    <row r="1022" spans="1:14">
      <c r="A1022" s="9">
        <v>44329</v>
      </c>
      <c r="B1022" s="1">
        <v>13944</v>
      </c>
      <c r="C1022" s="929" t="s">
        <v>1468</v>
      </c>
      <c r="D1022" s="1" t="s">
        <v>22</v>
      </c>
      <c r="E1022" s="1" t="s">
        <v>1467</v>
      </c>
      <c r="F1022" s="2">
        <v>44330</v>
      </c>
      <c r="G1022" s="11" t="s">
        <v>1469</v>
      </c>
      <c r="H1022" s="10">
        <v>1</v>
      </c>
      <c r="I1022" s="12">
        <v>2.35</v>
      </c>
      <c r="J1022" s="398" t="s">
        <v>25</v>
      </c>
      <c r="K1022" s="398" t="s">
        <v>25</v>
      </c>
      <c r="L1022" s="399">
        <v>44330</v>
      </c>
      <c r="M1022" s="398" t="s">
        <v>19</v>
      </c>
      <c r="N1022" s="10">
        <v>7758</v>
      </c>
    </row>
    <row r="1023" spans="1:14">
      <c r="A1023" s="9">
        <v>44329</v>
      </c>
      <c r="B1023" s="1">
        <v>13945</v>
      </c>
      <c r="C1023" s="929" t="s">
        <v>1470</v>
      </c>
      <c r="D1023" s="1" t="s">
        <v>22</v>
      </c>
      <c r="E1023" s="1" t="s">
        <v>1471</v>
      </c>
      <c r="F1023" s="2">
        <v>44330</v>
      </c>
      <c r="G1023" s="11" t="s">
        <v>1472</v>
      </c>
      <c r="H1023" s="10">
        <v>54</v>
      </c>
      <c r="I1023" s="12">
        <v>2.35</v>
      </c>
      <c r="J1023" s="398" t="s">
        <v>25</v>
      </c>
      <c r="K1023" s="398" t="s">
        <v>25</v>
      </c>
      <c r="L1023" s="399">
        <v>44330</v>
      </c>
      <c r="M1023" s="398" t="s">
        <v>19</v>
      </c>
      <c r="N1023" s="10">
        <v>7758</v>
      </c>
    </row>
    <row r="1024" spans="1:14">
      <c r="A1024" s="9">
        <v>44329</v>
      </c>
      <c r="B1024" s="1">
        <v>13946</v>
      </c>
      <c r="C1024" s="929" t="s">
        <v>37</v>
      </c>
      <c r="D1024" s="1" t="s">
        <v>22</v>
      </c>
      <c r="E1024" s="1" t="s">
        <v>1471</v>
      </c>
      <c r="F1024" s="2">
        <v>44330</v>
      </c>
      <c r="G1024" s="11" t="s">
        <v>38</v>
      </c>
      <c r="H1024" s="10">
        <v>54</v>
      </c>
      <c r="I1024" s="12">
        <v>2.35</v>
      </c>
      <c r="J1024" s="398" t="s">
        <v>25</v>
      </c>
      <c r="K1024" s="398" t="s">
        <v>25</v>
      </c>
      <c r="L1024" s="399">
        <v>44330</v>
      </c>
      <c r="M1024" s="398" t="s">
        <v>19</v>
      </c>
      <c r="N1024" s="10">
        <v>7758</v>
      </c>
    </row>
    <row r="1025" spans="1:15">
      <c r="A1025" s="9">
        <v>44329</v>
      </c>
      <c r="B1025" s="1">
        <v>13947</v>
      </c>
      <c r="C1025" s="929" t="s">
        <v>1473</v>
      </c>
      <c r="D1025" s="1" t="s">
        <v>22</v>
      </c>
      <c r="E1025" s="1" t="s">
        <v>1474</v>
      </c>
      <c r="F1025" s="2">
        <v>44330</v>
      </c>
      <c r="G1025" s="11" t="s">
        <v>1475</v>
      </c>
      <c r="H1025" s="10">
        <v>174</v>
      </c>
      <c r="I1025" s="12">
        <v>2.35</v>
      </c>
      <c r="J1025" s="398" t="s">
        <v>25</v>
      </c>
      <c r="K1025" s="398" t="s">
        <v>25</v>
      </c>
      <c r="L1025" s="399">
        <v>44330</v>
      </c>
      <c r="M1025" s="398" t="s">
        <v>19</v>
      </c>
      <c r="N1025" s="10">
        <v>7758</v>
      </c>
    </row>
    <row r="1026" spans="1:15">
      <c r="A1026" s="9">
        <v>44329</v>
      </c>
      <c r="B1026" s="1">
        <v>13948</v>
      </c>
      <c r="C1026" s="929" t="s">
        <v>1299</v>
      </c>
      <c r="D1026" s="1" t="s">
        <v>22</v>
      </c>
      <c r="E1026" s="1" t="s">
        <v>1476</v>
      </c>
      <c r="F1026" s="2">
        <v>44330</v>
      </c>
      <c r="G1026" s="11" t="s">
        <v>1460</v>
      </c>
      <c r="H1026" s="10">
        <v>20</v>
      </c>
      <c r="I1026" s="12">
        <v>2.35</v>
      </c>
      <c r="J1026" s="398" t="s">
        <v>25</v>
      </c>
      <c r="K1026" s="398" t="s">
        <v>25</v>
      </c>
      <c r="L1026" s="399">
        <v>44330</v>
      </c>
      <c r="M1026" s="398" t="s">
        <v>19</v>
      </c>
      <c r="N1026" s="10">
        <v>7758</v>
      </c>
    </row>
    <row r="1027" spans="1:15">
      <c r="A1027" s="9">
        <v>44329</v>
      </c>
      <c r="B1027" s="1">
        <v>13949</v>
      </c>
      <c r="C1027" s="929" t="s">
        <v>1477</v>
      </c>
      <c r="D1027" s="1" t="s">
        <v>22</v>
      </c>
      <c r="E1027" s="1" t="s">
        <v>1</v>
      </c>
      <c r="F1027" s="2">
        <v>44330</v>
      </c>
      <c r="G1027" s="11" t="s">
        <v>1478</v>
      </c>
      <c r="H1027" s="10">
        <v>1</v>
      </c>
      <c r="I1027" s="12">
        <v>3</v>
      </c>
      <c r="J1027" s="398" t="s">
        <v>25</v>
      </c>
      <c r="K1027" s="398" t="s">
        <v>25</v>
      </c>
      <c r="L1027" s="399">
        <v>44330</v>
      </c>
      <c r="M1027" s="398" t="s">
        <v>19</v>
      </c>
      <c r="N1027" s="10">
        <v>7758</v>
      </c>
    </row>
    <row r="1028" spans="1:15">
      <c r="A1028" s="9">
        <v>44329</v>
      </c>
      <c r="B1028" s="1">
        <v>13950</v>
      </c>
      <c r="C1028" s="929" t="s">
        <v>1479</v>
      </c>
      <c r="D1028" s="1" t="s">
        <v>22</v>
      </c>
      <c r="E1028" s="1" t="s">
        <v>1480</v>
      </c>
      <c r="F1028" s="2">
        <v>44330</v>
      </c>
      <c r="G1028" s="11" t="s">
        <v>1481</v>
      </c>
      <c r="H1028" s="10">
        <v>18</v>
      </c>
      <c r="I1028" s="12">
        <v>2.35</v>
      </c>
      <c r="J1028" s="398" t="s">
        <v>25</v>
      </c>
      <c r="K1028" s="398" t="s">
        <v>25</v>
      </c>
      <c r="L1028" s="399">
        <v>44330</v>
      </c>
      <c r="M1028" s="398" t="s">
        <v>19</v>
      </c>
      <c r="N1028" s="10">
        <v>7758</v>
      </c>
    </row>
    <row r="1029" spans="1:15">
      <c r="A1029" s="9">
        <v>44329</v>
      </c>
      <c r="B1029" s="1">
        <v>13951</v>
      </c>
      <c r="C1029" s="929" t="s">
        <v>386</v>
      </c>
      <c r="D1029" s="1" t="s">
        <v>22</v>
      </c>
      <c r="E1029" s="1" t="s">
        <v>1482</v>
      </c>
      <c r="F1029" s="2">
        <v>44330</v>
      </c>
      <c r="G1029" s="11" t="s">
        <v>388</v>
      </c>
      <c r="H1029" s="10">
        <v>16</v>
      </c>
      <c r="I1029" s="12">
        <v>2.35</v>
      </c>
      <c r="J1029" s="398" t="s">
        <v>25</v>
      </c>
      <c r="K1029" s="398" t="s">
        <v>25</v>
      </c>
      <c r="L1029" s="399">
        <v>44330</v>
      </c>
      <c r="M1029" s="398" t="s">
        <v>19</v>
      </c>
      <c r="N1029" s="10">
        <v>7758</v>
      </c>
      <c r="O1029">
        <v>4528.74</v>
      </c>
    </row>
    <row r="1030" spans="1:15" s="400" customFormat="1">
      <c r="A1030" s="9">
        <v>44330</v>
      </c>
      <c r="B1030" s="1">
        <v>13952</v>
      </c>
      <c r="C1030" s="929" t="s">
        <v>445</v>
      </c>
      <c r="D1030" s="1" t="s">
        <v>22</v>
      </c>
      <c r="E1030" s="1" t="s">
        <v>1483</v>
      </c>
      <c r="F1030" s="2">
        <v>44333</v>
      </c>
      <c r="G1030" s="11" t="s">
        <v>447</v>
      </c>
      <c r="H1030" s="10">
        <v>1</v>
      </c>
      <c r="I1030" s="12">
        <v>2.35</v>
      </c>
      <c r="J1030" s="398" t="s">
        <v>25</v>
      </c>
      <c r="K1030" s="398" t="s">
        <v>25</v>
      </c>
      <c r="L1030" s="399">
        <v>44333</v>
      </c>
      <c r="M1030" s="398" t="s">
        <v>19</v>
      </c>
      <c r="N1030" s="10">
        <v>7802</v>
      </c>
    </row>
    <row r="1031" spans="1:15">
      <c r="A1031" s="9">
        <v>44330</v>
      </c>
      <c r="B1031" s="1">
        <v>13953</v>
      </c>
      <c r="C1031" s="929" t="s">
        <v>1048</v>
      </c>
      <c r="D1031" s="1" t="s">
        <v>22</v>
      </c>
      <c r="E1031" s="1" t="s">
        <v>1484</v>
      </c>
      <c r="F1031" s="2">
        <v>44333</v>
      </c>
      <c r="G1031" s="11" t="s">
        <v>1485</v>
      </c>
      <c r="H1031" s="10">
        <v>2</v>
      </c>
      <c r="I1031" s="12">
        <v>2.35</v>
      </c>
      <c r="J1031" s="398" t="s">
        <v>25</v>
      </c>
      <c r="K1031" s="398" t="s">
        <v>25</v>
      </c>
      <c r="L1031" s="399">
        <v>44333</v>
      </c>
      <c r="M1031" s="398" t="s">
        <v>19</v>
      </c>
      <c r="N1031" s="10">
        <v>7802</v>
      </c>
    </row>
    <row r="1032" spans="1:15">
      <c r="A1032" s="9">
        <v>44330</v>
      </c>
      <c r="B1032" s="1">
        <v>13954</v>
      </c>
      <c r="C1032" s="929" t="s">
        <v>341</v>
      </c>
      <c r="D1032" s="1" t="s">
        <v>22</v>
      </c>
      <c r="E1032" s="1" t="s">
        <v>1486</v>
      </c>
      <c r="F1032" s="2">
        <v>44333</v>
      </c>
      <c r="G1032" s="11" t="s">
        <v>343</v>
      </c>
      <c r="H1032" s="10">
        <v>1</v>
      </c>
      <c r="I1032" s="12">
        <v>2.35</v>
      </c>
      <c r="J1032" s="398" t="s">
        <v>25</v>
      </c>
      <c r="K1032" s="398" t="s">
        <v>25</v>
      </c>
      <c r="L1032" s="399">
        <v>44333</v>
      </c>
      <c r="M1032" s="398" t="s">
        <v>19</v>
      </c>
      <c r="N1032" s="10">
        <v>7802</v>
      </c>
    </row>
    <row r="1033" spans="1:15">
      <c r="A1033" s="9">
        <v>44330</v>
      </c>
      <c r="B1033" s="1">
        <v>13955</v>
      </c>
      <c r="C1033" s="929" t="s">
        <v>37</v>
      </c>
      <c r="D1033" s="1" t="s">
        <v>22</v>
      </c>
      <c r="E1033" s="1" t="s">
        <v>1487</v>
      </c>
      <c r="F1033" s="2">
        <v>44333</v>
      </c>
      <c r="G1033" s="11" t="s">
        <v>38</v>
      </c>
      <c r="H1033" s="10">
        <v>2</v>
      </c>
      <c r="I1033" s="12">
        <v>2.35</v>
      </c>
      <c r="J1033" s="398" t="s">
        <v>25</v>
      </c>
      <c r="K1033" s="398" t="s">
        <v>25</v>
      </c>
      <c r="L1033" s="399">
        <v>44333</v>
      </c>
      <c r="M1033" s="398" t="s">
        <v>19</v>
      </c>
      <c r="N1033" s="10">
        <v>7802</v>
      </c>
    </row>
    <row r="1034" spans="1:15">
      <c r="A1034" s="9">
        <v>44330</v>
      </c>
      <c r="B1034" s="1">
        <v>13956</v>
      </c>
      <c r="C1034" s="929" t="s">
        <v>573</v>
      </c>
      <c r="D1034" s="1" t="s">
        <v>22</v>
      </c>
      <c r="E1034" s="1" t="s">
        <v>1488</v>
      </c>
      <c r="F1034" s="2">
        <v>44333</v>
      </c>
      <c r="G1034" s="11" t="s">
        <v>575</v>
      </c>
      <c r="H1034" s="10">
        <v>1</v>
      </c>
      <c r="I1034" s="12">
        <v>2.35</v>
      </c>
      <c r="J1034" s="398" t="s">
        <v>25</v>
      </c>
      <c r="K1034" s="398" t="s">
        <v>25</v>
      </c>
      <c r="L1034" s="399">
        <v>44333</v>
      </c>
      <c r="M1034" s="398" t="s">
        <v>19</v>
      </c>
      <c r="N1034" s="10">
        <v>7802</v>
      </c>
    </row>
    <row r="1035" spans="1:15">
      <c r="A1035" s="9">
        <v>44330</v>
      </c>
      <c r="B1035" s="1">
        <v>13957</v>
      </c>
      <c r="C1035" s="929" t="s">
        <v>1489</v>
      </c>
      <c r="D1035" s="1" t="s">
        <v>22</v>
      </c>
      <c r="E1035" s="1" t="s">
        <v>1</v>
      </c>
      <c r="F1035" s="2">
        <v>44333</v>
      </c>
      <c r="G1035" s="11" t="s">
        <v>1490</v>
      </c>
      <c r="H1035" s="10">
        <v>1</v>
      </c>
      <c r="I1035" s="12">
        <v>3</v>
      </c>
      <c r="J1035" s="398" t="s">
        <v>25</v>
      </c>
      <c r="K1035" s="398" t="s">
        <v>25</v>
      </c>
      <c r="L1035" s="399">
        <v>44333</v>
      </c>
      <c r="M1035" s="398" t="s">
        <v>19</v>
      </c>
      <c r="N1035" s="10">
        <v>7802</v>
      </c>
    </row>
    <row r="1036" spans="1:15">
      <c r="A1036" s="9">
        <v>44330</v>
      </c>
      <c r="B1036" s="1">
        <v>13958</v>
      </c>
      <c r="C1036" s="929" t="s">
        <v>1491</v>
      </c>
      <c r="D1036" s="1" t="s">
        <v>22</v>
      </c>
      <c r="E1036" s="1" t="s">
        <v>1</v>
      </c>
      <c r="F1036" s="2">
        <v>44333</v>
      </c>
      <c r="G1036" s="11" t="s">
        <v>1492</v>
      </c>
      <c r="H1036" s="10">
        <v>1</v>
      </c>
      <c r="I1036" s="12">
        <v>3</v>
      </c>
      <c r="J1036" s="398" t="s">
        <v>25</v>
      </c>
      <c r="K1036" s="398" t="s">
        <v>25</v>
      </c>
      <c r="L1036" s="399">
        <v>44333</v>
      </c>
      <c r="M1036" s="398" t="s">
        <v>19</v>
      </c>
      <c r="N1036" s="10">
        <v>7802</v>
      </c>
    </row>
    <row r="1037" spans="1:15">
      <c r="A1037" s="9">
        <v>44330</v>
      </c>
      <c r="B1037" s="1">
        <v>13959</v>
      </c>
      <c r="C1037" s="929" t="s">
        <v>1493</v>
      </c>
      <c r="D1037" s="1" t="s">
        <v>22</v>
      </c>
      <c r="E1037" s="1" t="s">
        <v>1</v>
      </c>
      <c r="F1037" s="2">
        <v>44333</v>
      </c>
      <c r="G1037" s="11" t="s">
        <v>1494</v>
      </c>
      <c r="H1037" s="10">
        <v>1</v>
      </c>
      <c r="I1037" s="12">
        <v>3</v>
      </c>
      <c r="J1037" s="398" t="s">
        <v>25</v>
      </c>
      <c r="K1037" s="398" t="s">
        <v>25</v>
      </c>
      <c r="L1037" s="399">
        <v>44333</v>
      </c>
      <c r="M1037" s="398" t="s">
        <v>19</v>
      </c>
      <c r="N1037" s="10">
        <v>7802</v>
      </c>
    </row>
    <row r="1038" spans="1:15">
      <c r="A1038" s="9">
        <v>44330</v>
      </c>
      <c r="B1038" s="1">
        <v>13960</v>
      </c>
      <c r="C1038" s="929" t="s">
        <v>1495</v>
      </c>
      <c r="D1038" s="1" t="s">
        <v>22</v>
      </c>
      <c r="E1038" s="1" t="s">
        <v>1</v>
      </c>
      <c r="F1038" s="2">
        <v>44333</v>
      </c>
      <c r="G1038" s="11" t="s">
        <v>1496</v>
      </c>
      <c r="H1038" s="10">
        <v>1</v>
      </c>
      <c r="I1038" s="12">
        <v>3</v>
      </c>
      <c r="J1038" s="398" t="s">
        <v>25</v>
      </c>
      <c r="K1038" s="398" t="s">
        <v>25</v>
      </c>
      <c r="L1038" s="399">
        <v>44333</v>
      </c>
      <c r="M1038" s="398" t="s">
        <v>19</v>
      </c>
      <c r="N1038" s="10">
        <v>7802</v>
      </c>
    </row>
    <row r="1039" spans="1:15">
      <c r="A1039" s="9">
        <v>44330</v>
      </c>
      <c r="B1039" s="1">
        <v>13961</v>
      </c>
      <c r="C1039" s="929" t="s">
        <v>1497</v>
      </c>
      <c r="D1039" s="1" t="s">
        <v>22</v>
      </c>
      <c r="E1039" s="1" t="s">
        <v>1</v>
      </c>
      <c r="F1039" s="2">
        <v>44333</v>
      </c>
      <c r="G1039" s="11" t="s">
        <v>1498</v>
      </c>
      <c r="H1039" s="10">
        <v>1</v>
      </c>
      <c r="I1039" s="12">
        <v>3</v>
      </c>
      <c r="J1039" s="398" t="s">
        <v>25</v>
      </c>
      <c r="K1039" s="398" t="s">
        <v>25</v>
      </c>
      <c r="L1039" s="399">
        <v>44333</v>
      </c>
      <c r="M1039" s="398" t="s">
        <v>19</v>
      </c>
      <c r="N1039" s="10">
        <v>7802</v>
      </c>
    </row>
    <row r="1040" spans="1:15">
      <c r="A1040" s="9">
        <v>44330</v>
      </c>
      <c r="B1040" s="1">
        <v>13962</v>
      </c>
      <c r="C1040" s="929" t="s">
        <v>386</v>
      </c>
      <c r="D1040" s="1" t="s">
        <v>22</v>
      </c>
      <c r="E1040" s="1" t="s">
        <v>1499</v>
      </c>
      <c r="F1040" s="2">
        <v>44333</v>
      </c>
      <c r="G1040" s="11" t="s">
        <v>388</v>
      </c>
      <c r="H1040" s="10">
        <v>5</v>
      </c>
      <c r="I1040" s="12">
        <v>2.35</v>
      </c>
      <c r="J1040" s="398" t="s">
        <v>25</v>
      </c>
      <c r="K1040" s="398" t="s">
        <v>25</v>
      </c>
      <c r="L1040" s="399">
        <v>44333</v>
      </c>
      <c r="M1040" s="398" t="s">
        <v>19</v>
      </c>
      <c r="N1040" s="10">
        <v>7802</v>
      </c>
    </row>
    <row r="1041" spans="1:19">
      <c r="A1041" s="9">
        <v>44330</v>
      </c>
      <c r="B1041" s="1">
        <v>13963</v>
      </c>
      <c r="C1041" s="929" t="s">
        <v>386</v>
      </c>
      <c r="D1041" s="1" t="s">
        <v>22</v>
      </c>
      <c r="E1041" s="1" t="s">
        <v>1500</v>
      </c>
      <c r="F1041" s="2">
        <v>44333</v>
      </c>
      <c r="G1041" s="11" t="s">
        <v>388</v>
      </c>
      <c r="H1041" s="10">
        <v>4</v>
      </c>
      <c r="I1041" s="12">
        <v>2.35</v>
      </c>
      <c r="J1041" s="398" t="s">
        <v>25</v>
      </c>
      <c r="K1041" s="398" t="s">
        <v>25</v>
      </c>
      <c r="L1041" s="399">
        <v>44333</v>
      </c>
      <c r="M1041" s="398" t="s">
        <v>19</v>
      </c>
      <c r="N1041" s="10">
        <v>7802</v>
      </c>
    </row>
    <row r="1042" spans="1:19">
      <c r="A1042" s="9">
        <v>44330</v>
      </c>
      <c r="B1042" s="1">
        <v>13964</v>
      </c>
      <c r="C1042" s="929" t="s">
        <v>147</v>
      </c>
      <c r="D1042" s="1" t="s">
        <v>22</v>
      </c>
      <c r="E1042" s="1" t="s">
        <v>1501</v>
      </c>
      <c r="F1042" s="2">
        <v>44333</v>
      </c>
      <c r="G1042" s="11" t="s">
        <v>149</v>
      </c>
      <c r="H1042" s="10">
        <v>8</v>
      </c>
      <c r="I1042" s="12">
        <v>2.35</v>
      </c>
      <c r="J1042" s="398" t="s">
        <v>25</v>
      </c>
      <c r="K1042" s="398" t="s">
        <v>25</v>
      </c>
      <c r="L1042" s="399">
        <v>44333</v>
      </c>
      <c r="M1042" s="398" t="s">
        <v>19</v>
      </c>
      <c r="N1042" s="10">
        <v>7802</v>
      </c>
    </row>
    <row r="1043" spans="1:19">
      <c r="A1043" s="9">
        <v>44330</v>
      </c>
      <c r="B1043" s="1">
        <v>13965</v>
      </c>
      <c r="C1043" s="929" t="s">
        <v>634</v>
      </c>
      <c r="D1043" s="1" t="s">
        <v>22</v>
      </c>
      <c r="E1043" s="1" t="s">
        <v>1502</v>
      </c>
      <c r="F1043" s="2">
        <v>44333</v>
      </c>
      <c r="G1043" s="11" t="s">
        <v>698</v>
      </c>
      <c r="H1043" s="10">
        <v>8</v>
      </c>
      <c r="I1043" s="12">
        <v>2.35</v>
      </c>
      <c r="J1043" s="398" t="s">
        <v>25</v>
      </c>
      <c r="K1043" s="398" t="s">
        <v>25</v>
      </c>
      <c r="L1043" s="399">
        <v>44333</v>
      </c>
      <c r="M1043" s="398" t="s">
        <v>19</v>
      </c>
      <c r="N1043" s="10">
        <v>7802</v>
      </c>
    </row>
    <row r="1044" spans="1:19">
      <c r="A1044" s="9">
        <v>44330</v>
      </c>
      <c r="B1044" s="1">
        <v>13966</v>
      </c>
      <c r="C1044" s="929" t="s">
        <v>467</v>
      </c>
      <c r="D1044" s="1" t="s">
        <v>22</v>
      </c>
      <c r="E1044" s="1" t="s">
        <v>1503</v>
      </c>
      <c r="F1044" s="2">
        <v>44333</v>
      </c>
      <c r="G1044" s="11" t="s">
        <v>469</v>
      </c>
      <c r="H1044" s="10">
        <v>6</v>
      </c>
      <c r="I1044" s="12">
        <v>2.35</v>
      </c>
      <c r="J1044" s="398" t="s">
        <v>25</v>
      </c>
      <c r="K1044" s="398" t="s">
        <v>25</v>
      </c>
      <c r="L1044" s="399">
        <v>44333</v>
      </c>
      <c r="M1044" s="398" t="s">
        <v>19</v>
      </c>
      <c r="N1044" s="10">
        <v>7802</v>
      </c>
    </row>
    <row r="1045" spans="1:19">
      <c r="A1045" s="9">
        <v>44330</v>
      </c>
      <c r="B1045" s="1">
        <v>13967</v>
      </c>
      <c r="C1045" s="929" t="s">
        <v>595</v>
      </c>
      <c r="D1045" s="1" t="s">
        <v>22</v>
      </c>
      <c r="E1045" s="1" t="s">
        <v>1504</v>
      </c>
      <c r="F1045" s="2">
        <v>44333</v>
      </c>
      <c r="G1045" s="11" t="s">
        <v>462</v>
      </c>
      <c r="H1045" s="10">
        <v>5</v>
      </c>
      <c r="I1045" s="12">
        <v>2.35</v>
      </c>
      <c r="J1045" s="398" t="s">
        <v>25</v>
      </c>
      <c r="K1045" s="398" t="s">
        <v>25</v>
      </c>
      <c r="L1045" s="399">
        <v>44333</v>
      </c>
      <c r="M1045" s="398" t="s">
        <v>19</v>
      </c>
      <c r="N1045" s="10">
        <v>7802</v>
      </c>
    </row>
    <row r="1046" spans="1:19">
      <c r="A1046" s="9">
        <v>44330</v>
      </c>
      <c r="B1046" s="1">
        <v>13968</v>
      </c>
      <c r="C1046" s="929" t="s">
        <v>569</v>
      </c>
      <c r="D1046" s="1" t="s">
        <v>22</v>
      </c>
      <c r="E1046" s="1" t="s">
        <v>1505</v>
      </c>
      <c r="F1046" s="2">
        <v>44333</v>
      </c>
      <c r="G1046" s="11" t="s">
        <v>571</v>
      </c>
      <c r="H1046" s="10">
        <v>4</v>
      </c>
      <c r="I1046" s="12">
        <v>2.35</v>
      </c>
      <c r="J1046" s="398" t="s">
        <v>25</v>
      </c>
      <c r="K1046" s="398" t="s">
        <v>25</v>
      </c>
      <c r="L1046" s="399">
        <v>44333</v>
      </c>
      <c r="M1046" s="398" t="s">
        <v>19</v>
      </c>
      <c r="N1046" s="10">
        <v>7802</v>
      </c>
    </row>
    <row r="1047" spans="1:19">
      <c r="A1047" s="9">
        <v>44333</v>
      </c>
      <c r="B1047" s="1">
        <v>13969</v>
      </c>
      <c r="C1047" s="929" t="s">
        <v>53</v>
      </c>
      <c r="D1047" s="1" t="s">
        <v>22</v>
      </c>
      <c r="E1047" s="1" t="s">
        <v>1506</v>
      </c>
      <c r="F1047" s="2">
        <v>44335</v>
      </c>
      <c r="G1047" s="11" t="s">
        <v>55</v>
      </c>
      <c r="H1047" s="10">
        <v>1</v>
      </c>
      <c r="I1047" s="12">
        <v>2.35</v>
      </c>
      <c r="J1047" s="398" t="s">
        <v>25</v>
      </c>
      <c r="K1047" s="398" t="s">
        <v>25</v>
      </c>
      <c r="L1047" s="399">
        <v>44334</v>
      </c>
      <c r="M1047" s="398" t="s">
        <v>19</v>
      </c>
      <c r="N1047" s="10">
        <v>7802</v>
      </c>
    </row>
    <row r="1048" spans="1:19">
      <c r="A1048" s="9">
        <v>44333</v>
      </c>
      <c r="B1048" s="1">
        <v>13970</v>
      </c>
      <c r="C1048" s="929" t="s">
        <v>1449</v>
      </c>
      <c r="D1048" s="1" t="s">
        <v>22</v>
      </c>
      <c r="E1048" s="1" t="s">
        <v>1507</v>
      </c>
      <c r="F1048" s="2">
        <v>44335</v>
      </c>
      <c r="G1048" s="11" t="s">
        <v>1451</v>
      </c>
      <c r="H1048" s="10">
        <v>130</v>
      </c>
      <c r="I1048" s="12">
        <v>2.35</v>
      </c>
      <c r="J1048" s="398" t="s">
        <v>25</v>
      </c>
      <c r="K1048" s="398" t="s">
        <v>25</v>
      </c>
      <c r="L1048" s="399">
        <v>44334</v>
      </c>
      <c r="M1048" s="398" t="s">
        <v>19</v>
      </c>
      <c r="N1048" s="10">
        <v>7802</v>
      </c>
    </row>
    <row r="1049" spans="1:19">
      <c r="A1049" s="9">
        <v>44333</v>
      </c>
      <c r="B1049" s="1">
        <v>13971</v>
      </c>
      <c r="C1049" s="929" t="s">
        <v>1508</v>
      </c>
      <c r="D1049" s="1" t="s">
        <v>22</v>
      </c>
      <c r="E1049" s="1" t="s">
        <v>1507</v>
      </c>
      <c r="F1049" s="2">
        <v>44335</v>
      </c>
      <c r="G1049" s="11" t="s">
        <v>1509</v>
      </c>
      <c r="H1049" s="10">
        <v>130</v>
      </c>
      <c r="I1049" s="12">
        <v>2.35</v>
      </c>
      <c r="J1049" s="398" t="s">
        <v>25</v>
      </c>
      <c r="K1049" s="398" t="s">
        <v>25</v>
      </c>
      <c r="L1049" s="399">
        <v>44334</v>
      </c>
      <c r="M1049" s="398" t="s">
        <v>19</v>
      </c>
      <c r="N1049" s="10">
        <v>7802</v>
      </c>
    </row>
    <row r="1050" spans="1:19">
      <c r="A1050" s="9">
        <v>44333</v>
      </c>
      <c r="B1050" s="1">
        <v>13972</v>
      </c>
      <c r="C1050" s="929" t="s">
        <v>1510</v>
      </c>
      <c r="D1050" s="1" t="s">
        <v>22</v>
      </c>
      <c r="E1050" s="1" t="s">
        <v>1</v>
      </c>
      <c r="F1050" s="2">
        <v>44335</v>
      </c>
      <c r="G1050" s="11" t="s">
        <v>1511</v>
      </c>
      <c r="H1050" s="10">
        <v>1</v>
      </c>
      <c r="I1050" s="12">
        <v>3</v>
      </c>
      <c r="J1050" s="398" t="s">
        <v>25</v>
      </c>
      <c r="K1050" s="398" t="s">
        <v>25</v>
      </c>
      <c r="L1050" s="399">
        <v>44334</v>
      </c>
      <c r="M1050" s="398" t="s">
        <v>19</v>
      </c>
      <c r="N1050" s="10">
        <v>7802</v>
      </c>
    </row>
    <row r="1051" spans="1:19">
      <c r="A1051" s="9">
        <v>44333</v>
      </c>
      <c r="B1051" s="1">
        <v>13973</v>
      </c>
      <c r="C1051" s="929" t="s">
        <v>1512</v>
      </c>
      <c r="D1051" s="1" t="s">
        <v>22</v>
      </c>
      <c r="E1051" s="1" t="s">
        <v>1</v>
      </c>
      <c r="F1051" s="2">
        <v>44335</v>
      </c>
      <c r="G1051" s="11" t="s">
        <v>1513</v>
      </c>
      <c r="H1051" s="10">
        <v>1</v>
      </c>
      <c r="I1051" s="12">
        <v>3</v>
      </c>
      <c r="J1051" s="398" t="s">
        <v>25</v>
      </c>
      <c r="K1051" s="398" t="s">
        <v>25</v>
      </c>
      <c r="L1051" s="399">
        <v>44334</v>
      </c>
      <c r="M1051" s="398" t="s">
        <v>19</v>
      </c>
      <c r="N1051" s="10">
        <v>7802</v>
      </c>
    </row>
    <row r="1052" spans="1:19">
      <c r="A1052" s="9">
        <v>44333</v>
      </c>
      <c r="B1052" s="1">
        <v>13974</v>
      </c>
      <c r="C1052" s="929" t="s">
        <v>802</v>
      </c>
      <c r="D1052" s="1" t="s">
        <v>22</v>
      </c>
      <c r="E1052" s="1" t="s">
        <v>1514</v>
      </c>
      <c r="F1052" s="2">
        <v>44335</v>
      </c>
      <c r="G1052" s="11" t="s">
        <v>712</v>
      </c>
      <c r="H1052" s="10">
        <v>1</v>
      </c>
      <c r="I1052" s="12">
        <v>2.35</v>
      </c>
      <c r="J1052" s="398" t="s">
        <v>25</v>
      </c>
      <c r="K1052" s="398" t="s">
        <v>25</v>
      </c>
      <c r="L1052" s="399">
        <v>44334</v>
      </c>
      <c r="M1052" s="398" t="s">
        <v>19</v>
      </c>
      <c r="N1052" s="10">
        <v>7802</v>
      </c>
    </row>
    <row r="1053" spans="1:19">
      <c r="A1053" s="9">
        <v>44333</v>
      </c>
      <c r="B1053" s="1">
        <v>13975</v>
      </c>
      <c r="C1053" s="929" t="s">
        <v>848</v>
      </c>
      <c r="D1053" s="1" t="s">
        <v>22</v>
      </c>
      <c r="E1053" s="1" t="s">
        <v>1515</v>
      </c>
      <c r="F1053" s="2">
        <v>44335</v>
      </c>
      <c r="G1053" s="11" t="s">
        <v>837</v>
      </c>
      <c r="H1053" s="10">
        <v>17</v>
      </c>
      <c r="I1053" s="12">
        <v>2.35</v>
      </c>
      <c r="J1053" s="398" t="s">
        <v>25</v>
      </c>
      <c r="K1053" s="398" t="s">
        <v>25</v>
      </c>
      <c r="L1053" s="399">
        <v>44334</v>
      </c>
      <c r="M1053" s="398" t="s">
        <v>19</v>
      </c>
      <c r="N1053" s="10">
        <v>7802</v>
      </c>
    </row>
    <row r="1054" spans="1:19">
      <c r="A1054" s="9">
        <v>44333</v>
      </c>
      <c r="B1054" s="1">
        <v>13976</v>
      </c>
      <c r="C1054" s="929" t="s">
        <v>848</v>
      </c>
      <c r="D1054" s="1" t="s">
        <v>22</v>
      </c>
      <c r="E1054" s="1" t="s">
        <v>1516</v>
      </c>
      <c r="F1054" s="2">
        <v>44335</v>
      </c>
      <c r="G1054" s="11" t="s">
        <v>837</v>
      </c>
      <c r="H1054" s="10">
        <v>17</v>
      </c>
      <c r="I1054" s="12">
        <v>2.35</v>
      </c>
      <c r="J1054" s="398" t="s">
        <v>25</v>
      </c>
      <c r="K1054" s="398" t="s">
        <v>25</v>
      </c>
      <c r="L1054" s="399">
        <v>44334</v>
      </c>
      <c r="M1054" s="398" t="s">
        <v>19</v>
      </c>
      <c r="N1054" s="10">
        <v>7802</v>
      </c>
      <c r="O1054" s="661" t="s">
        <v>1517</v>
      </c>
      <c r="P1054" s="660"/>
      <c r="Q1054" s="660"/>
      <c r="R1054" s="660"/>
      <c r="S1054" s="660"/>
    </row>
    <row r="1055" spans="1:19">
      <c r="A1055" s="9">
        <v>44333</v>
      </c>
      <c r="B1055" s="1">
        <v>13977</v>
      </c>
      <c r="C1055" s="929" t="s">
        <v>857</v>
      </c>
      <c r="D1055" s="1" t="s">
        <v>22</v>
      </c>
      <c r="E1055" s="1" t="s">
        <v>1518</v>
      </c>
      <c r="F1055" s="2">
        <v>44335</v>
      </c>
      <c r="G1055" s="11" t="s">
        <v>859</v>
      </c>
      <c r="H1055" s="10">
        <v>3</v>
      </c>
      <c r="I1055" s="12">
        <v>2.35</v>
      </c>
      <c r="J1055" s="398" t="s">
        <v>25</v>
      </c>
      <c r="K1055" s="398" t="s">
        <v>25</v>
      </c>
      <c r="L1055" s="399">
        <v>44334</v>
      </c>
      <c r="M1055" s="398" t="s">
        <v>19</v>
      </c>
      <c r="N1055" s="10">
        <v>7802</v>
      </c>
    </row>
    <row r="1056" spans="1:19">
      <c r="A1056" s="9">
        <v>44333</v>
      </c>
      <c r="B1056" s="1">
        <v>13978</v>
      </c>
      <c r="C1056" s="929" t="s">
        <v>1519</v>
      </c>
      <c r="D1056" s="1" t="s">
        <v>22</v>
      </c>
      <c r="E1056" s="1" t="s">
        <v>1</v>
      </c>
      <c r="F1056" s="2">
        <v>44335</v>
      </c>
      <c r="G1056" s="11" t="s">
        <v>1520</v>
      </c>
      <c r="H1056" s="10">
        <v>1</v>
      </c>
      <c r="I1056" s="12">
        <v>3</v>
      </c>
      <c r="J1056" s="398" t="s">
        <v>25</v>
      </c>
      <c r="K1056" s="398" t="s">
        <v>25</v>
      </c>
      <c r="L1056" s="399">
        <v>44334</v>
      </c>
      <c r="M1056" s="398" t="s">
        <v>19</v>
      </c>
      <c r="N1056" s="10">
        <v>7802</v>
      </c>
    </row>
    <row r="1057" spans="1:14">
      <c r="A1057" s="9">
        <v>44333</v>
      </c>
      <c r="B1057" s="1">
        <v>13979</v>
      </c>
      <c r="C1057" s="929" t="s">
        <v>1489</v>
      </c>
      <c r="D1057" s="1" t="s">
        <v>22</v>
      </c>
      <c r="E1057" s="1" t="s">
        <v>1</v>
      </c>
      <c r="F1057" s="2">
        <v>44335</v>
      </c>
      <c r="G1057" s="11" t="s">
        <v>1490</v>
      </c>
      <c r="H1057" s="10">
        <v>1</v>
      </c>
      <c r="I1057" s="12">
        <v>3</v>
      </c>
      <c r="J1057" s="398" t="s">
        <v>25</v>
      </c>
      <c r="K1057" s="398" t="s">
        <v>25</v>
      </c>
      <c r="L1057" s="399">
        <v>44334</v>
      </c>
      <c r="M1057" s="398" t="s">
        <v>19</v>
      </c>
      <c r="N1057" s="10">
        <v>7802</v>
      </c>
    </row>
    <row r="1058" spans="1:14">
      <c r="A1058" s="9">
        <v>44333</v>
      </c>
      <c r="B1058" s="1">
        <v>13980</v>
      </c>
      <c r="C1058" s="929" t="s">
        <v>1491</v>
      </c>
      <c r="D1058" s="1" t="s">
        <v>22</v>
      </c>
      <c r="E1058" s="1" t="s">
        <v>1</v>
      </c>
      <c r="F1058" s="2">
        <v>44335</v>
      </c>
      <c r="G1058" s="11" t="s">
        <v>1492</v>
      </c>
      <c r="H1058" s="10">
        <v>1</v>
      </c>
      <c r="I1058" s="12">
        <v>3</v>
      </c>
      <c r="J1058" s="398" t="s">
        <v>25</v>
      </c>
      <c r="K1058" s="398" t="s">
        <v>25</v>
      </c>
      <c r="L1058" s="399">
        <v>44334</v>
      </c>
      <c r="M1058" s="398" t="s">
        <v>19</v>
      </c>
      <c r="N1058" s="10">
        <v>7802</v>
      </c>
    </row>
    <row r="1059" spans="1:14">
      <c r="A1059" s="9">
        <v>44333</v>
      </c>
      <c r="B1059" s="1">
        <v>13981</v>
      </c>
      <c r="C1059" s="929" t="s">
        <v>1426</v>
      </c>
      <c r="D1059" s="1" t="s">
        <v>22</v>
      </c>
      <c r="E1059" s="1" t="s">
        <v>1</v>
      </c>
      <c r="F1059" s="2">
        <v>44335</v>
      </c>
      <c r="G1059" s="11" t="s">
        <v>1521</v>
      </c>
      <c r="H1059" s="10">
        <v>2</v>
      </c>
      <c r="I1059" s="12">
        <v>3</v>
      </c>
      <c r="J1059" s="398" t="s">
        <v>25</v>
      </c>
      <c r="K1059" s="398" t="s">
        <v>25</v>
      </c>
      <c r="L1059" s="399">
        <v>44334</v>
      </c>
      <c r="M1059" s="398" t="s">
        <v>19</v>
      </c>
      <c r="N1059" s="10">
        <v>7802</v>
      </c>
    </row>
    <row r="1060" spans="1:14">
      <c r="A1060" s="9">
        <v>44333</v>
      </c>
      <c r="B1060" s="1">
        <v>13982</v>
      </c>
      <c r="C1060" s="929" t="s">
        <v>1366</v>
      </c>
      <c r="D1060" s="1" t="s">
        <v>22</v>
      </c>
      <c r="E1060" s="1" t="s">
        <v>1522</v>
      </c>
      <c r="F1060" s="2">
        <v>44335</v>
      </c>
      <c r="G1060" s="11" t="s">
        <v>1523</v>
      </c>
      <c r="H1060" s="10">
        <v>31</v>
      </c>
      <c r="I1060" s="12">
        <v>2.35</v>
      </c>
      <c r="J1060" s="398" t="s">
        <v>25</v>
      </c>
      <c r="K1060" s="398" t="s">
        <v>25</v>
      </c>
      <c r="L1060" s="399">
        <v>44334</v>
      </c>
      <c r="M1060" s="398" t="s">
        <v>19</v>
      </c>
      <c r="N1060" s="10">
        <v>7802</v>
      </c>
    </row>
    <row r="1061" spans="1:14">
      <c r="A1061" s="9">
        <v>44333</v>
      </c>
      <c r="B1061" s="1">
        <v>13983</v>
      </c>
      <c r="C1061" s="929" t="s">
        <v>1524</v>
      </c>
      <c r="D1061" s="1" t="s">
        <v>22</v>
      </c>
      <c r="E1061" s="1" t="s">
        <v>1525</v>
      </c>
      <c r="F1061" s="2">
        <v>44335</v>
      </c>
      <c r="G1061" s="11" t="s">
        <v>1526</v>
      </c>
      <c r="H1061" s="10">
        <v>1</v>
      </c>
      <c r="I1061" s="12">
        <v>2.35</v>
      </c>
      <c r="J1061" s="398" t="s">
        <v>25</v>
      </c>
      <c r="K1061" s="398" t="s">
        <v>25</v>
      </c>
      <c r="L1061" s="399">
        <v>44334</v>
      </c>
      <c r="M1061" s="398" t="s">
        <v>19</v>
      </c>
      <c r="N1061" s="10">
        <v>7802</v>
      </c>
    </row>
    <row r="1062" spans="1:14">
      <c r="A1062" s="9">
        <v>44333</v>
      </c>
      <c r="B1062" s="1">
        <v>13984</v>
      </c>
      <c r="C1062" s="929" t="s">
        <v>251</v>
      </c>
      <c r="D1062" s="1" t="s">
        <v>22</v>
      </c>
      <c r="E1062" s="1" t="s">
        <v>1527</v>
      </c>
      <c r="F1062" s="2">
        <v>44335</v>
      </c>
      <c r="G1062" s="11" t="s">
        <v>253</v>
      </c>
      <c r="H1062" s="10">
        <v>1</v>
      </c>
      <c r="I1062" s="12">
        <v>2.35</v>
      </c>
      <c r="J1062" s="398" t="s">
        <v>25</v>
      </c>
      <c r="K1062" s="398" t="s">
        <v>25</v>
      </c>
      <c r="L1062" s="399">
        <v>44334</v>
      </c>
      <c r="M1062" s="398" t="s">
        <v>19</v>
      </c>
      <c r="N1062" s="10">
        <v>7802</v>
      </c>
    </row>
    <row r="1063" spans="1:14">
      <c r="A1063" s="9">
        <v>44333</v>
      </c>
      <c r="B1063" s="1">
        <v>13985</v>
      </c>
      <c r="C1063" s="929" t="s">
        <v>1048</v>
      </c>
      <c r="D1063" s="1" t="s">
        <v>22</v>
      </c>
      <c r="E1063" s="1" t="s">
        <v>1528</v>
      </c>
      <c r="F1063" s="2">
        <v>44335</v>
      </c>
      <c r="G1063" s="11" t="s">
        <v>1485</v>
      </c>
      <c r="H1063" s="10">
        <v>2</v>
      </c>
      <c r="I1063" s="12">
        <v>2.35</v>
      </c>
      <c r="J1063" s="398" t="s">
        <v>25</v>
      </c>
      <c r="K1063" s="398" t="s">
        <v>25</v>
      </c>
      <c r="L1063" s="399">
        <v>44334</v>
      </c>
      <c r="M1063" s="398" t="s">
        <v>19</v>
      </c>
      <c r="N1063" s="10">
        <v>7802</v>
      </c>
    </row>
    <row r="1064" spans="1:14">
      <c r="A1064" s="9">
        <v>44333</v>
      </c>
      <c r="B1064" s="1">
        <v>13986</v>
      </c>
      <c r="C1064" s="929" t="s">
        <v>1048</v>
      </c>
      <c r="D1064" s="1" t="s">
        <v>22</v>
      </c>
      <c r="E1064" s="1" t="s">
        <v>1529</v>
      </c>
      <c r="F1064" s="2">
        <v>44335</v>
      </c>
      <c r="G1064" s="11" t="s">
        <v>1485</v>
      </c>
      <c r="H1064" s="10">
        <v>17</v>
      </c>
      <c r="I1064" s="12">
        <v>2.35</v>
      </c>
      <c r="J1064" s="398" t="s">
        <v>25</v>
      </c>
      <c r="K1064" s="398" t="s">
        <v>25</v>
      </c>
      <c r="L1064" s="399">
        <v>44334</v>
      </c>
      <c r="M1064" s="398" t="s">
        <v>19</v>
      </c>
      <c r="N1064" s="10">
        <v>7802</v>
      </c>
    </row>
    <row r="1065" spans="1:14">
      <c r="A1065" s="9">
        <v>44333</v>
      </c>
      <c r="B1065" s="1">
        <v>13987</v>
      </c>
      <c r="C1065" s="929" t="s">
        <v>341</v>
      </c>
      <c r="D1065" s="1" t="s">
        <v>22</v>
      </c>
      <c r="E1065" s="1" t="s">
        <v>1530</v>
      </c>
      <c r="F1065" s="2">
        <v>44335</v>
      </c>
      <c r="G1065" s="11" t="s">
        <v>343</v>
      </c>
      <c r="H1065" s="10">
        <v>5</v>
      </c>
      <c r="I1065" s="12">
        <v>2.35</v>
      </c>
      <c r="J1065" s="398" t="s">
        <v>25</v>
      </c>
      <c r="K1065" s="398" t="s">
        <v>25</v>
      </c>
      <c r="L1065" s="399">
        <v>44334</v>
      </c>
      <c r="M1065" s="398" t="s">
        <v>19</v>
      </c>
      <c r="N1065" s="10">
        <v>7802</v>
      </c>
    </row>
    <row r="1066" spans="1:14">
      <c r="A1066" s="9">
        <v>44333</v>
      </c>
      <c r="B1066" s="1">
        <v>13988</v>
      </c>
      <c r="C1066" s="929" t="s">
        <v>751</v>
      </c>
      <c r="D1066" s="1" t="s">
        <v>22</v>
      </c>
      <c r="E1066" s="1" t="s">
        <v>1531</v>
      </c>
      <c r="F1066" s="2">
        <v>44335</v>
      </c>
      <c r="G1066" s="11" t="s">
        <v>753</v>
      </c>
      <c r="H1066" s="10">
        <v>1</v>
      </c>
      <c r="I1066" s="12">
        <v>2.35</v>
      </c>
      <c r="J1066" s="398" t="s">
        <v>25</v>
      </c>
      <c r="K1066" s="398" t="s">
        <v>25</v>
      </c>
      <c r="L1066" s="399">
        <v>44334</v>
      </c>
      <c r="M1066" s="398" t="s">
        <v>19</v>
      </c>
      <c r="N1066" s="10">
        <v>7802</v>
      </c>
    </row>
    <row r="1067" spans="1:14">
      <c r="A1067" s="9">
        <v>44333</v>
      </c>
      <c r="B1067" s="1">
        <v>13989</v>
      </c>
      <c r="C1067" s="929" t="s">
        <v>116</v>
      </c>
      <c r="D1067" s="1" t="s">
        <v>22</v>
      </c>
      <c r="E1067" s="1" t="s">
        <v>1532</v>
      </c>
      <c r="F1067" s="2">
        <v>44335</v>
      </c>
      <c r="G1067" s="11" t="s">
        <v>1149</v>
      </c>
      <c r="H1067" s="10">
        <v>1</v>
      </c>
      <c r="I1067" s="12">
        <v>2.35</v>
      </c>
      <c r="J1067" s="398" t="s">
        <v>25</v>
      </c>
      <c r="K1067" s="398" t="s">
        <v>25</v>
      </c>
      <c r="L1067" s="399">
        <v>44334</v>
      </c>
      <c r="M1067" s="398" t="s">
        <v>19</v>
      </c>
      <c r="N1067" s="10">
        <v>7802</v>
      </c>
    </row>
    <row r="1068" spans="1:14">
      <c r="A1068" s="9">
        <v>44333</v>
      </c>
      <c r="B1068" s="1">
        <v>13990</v>
      </c>
      <c r="C1068" s="929" t="s">
        <v>1340</v>
      </c>
      <c r="D1068" s="1" t="s">
        <v>22</v>
      </c>
      <c r="E1068" s="1" t="s">
        <v>1533</v>
      </c>
      <c r="F1068" s="2">
        <v>44335</v>
      </c>
      <c r="G1068" s="11" t="s">
        <v>1534</v>
      </c>
      <c r="H1068" s="10">
        <v>2</v>
      </c>
      <c r="I1068" s="12">
        <v>2.35</v>
      </c>
      <c r="J1068" s="398" t="s">
        <v>25</v>
      </c>
      <c r="K1068" s="398" t="s">
        <v>25</v>
      </c>
      <c r="L1068" s="399">
        <v>44334</v>
      </c>
      <c r="M1068" s="398" t="s">
        <v>19</v>
      </c>
      <c r="N1068" s="10">
        <v>7802</v>
      </c>
    </row>
    <row r="1069" spans="1:14">
      <c r="A1069" s="9">
        <v>44333</v>
      </c>
      <c r="B1069" s="1">
        <v>13991</v>
      </c>
      <c r="C1069" s="929" t="s">
        <v>1366</v>
      </c>
      <c r="D1069" s="1" t="s">
        <v>22</v>
      </c>
      <c r="E1069" s="1" t="s">
        <v>1535</v>
      </c>
      <c r="F1069" s="2">
        <v>44335</v>
      </c>
      <c r="G1069" s="11" t="s">
        <v>1523</v>
      </c>
      <c r="H1069" s="10">
        <v>1</v>
      </c>
      <c r="I1069" s="12">
        <v>2.35</v>
      </c>
      <c r="J1069" s="398" t="s">
        <v>25</v>
      </c>
      <c r="K1069" s="398" t="s">
        <v>25</v>
      </c>
      <c r="L1069" s="399">
        <v>44334</v>
      </c>
      <c r="M1069" s="398" t="s">
        <v>19</v>
      </c>
      <c r="N1069" s="10">
        <v>7802</v>
      </c>
    </row>
    <row r="1070" spans="1:14">
      <c r="A1070" s="9">
        <v>44333</v>
      </c>
      <c r="B1070" s="1">
        <v>13992</v>
      </c>
      <c r="C1070" s="929" t="s">
        <v>896</v>
      </c>
      <c r="D1070" s="1" t="s">
        <v>22</v>
      </c>
      <c r="E1070" s="1" t="s">
        <v>1536</v>
      </c>
      <c r="F1070" s="2">
        <v>44335</v>
      </c>
      <c r="G1070" s="11" t="s">
        <v>898</v>
      </c>
      <c r="H1070" s="10">
        <v>34</v>
      </c>
      <c r="I1070" s="12">
        <v>2.35</v>
      </c>
      <c r="J1070" s="398" t="s">
        <v>25</v>
      </c>
      <c r="K1070" s="398" t="s">
        <v>25</v>
      </c>
      <c r="L1070" s="399">
        <v>44335</v>
      </c>
      <c r="M1070" s="398" t="s">
        <v>19</v>
      </c>
      <c r="N1070" s="10">
        <v>7802</v>
      </c>
    </row>
    <row r="1071" spans="1:14">
      <c r="A1071" s="9">
        <v>44333</v>
      </c>
      <c r="B1071" s="1">
        <v>13993</v>
      </c>
      <c r="C1071" s="929" t="s">
        <v>254</v>
      </c>
      <c r="D1071" s="1" t="s">
        <v>22</v>
      </c>
      <c r="E1071" s="1" t="s">
        <v>1537</v>
      </c>
      <c r="F1071" s="2">
        <v>44335</v>
      </c>
      <c r="G1071" s="11" t="s">
        <v>950</v>
      </c>
      <c r="H1071" s="10">
        <v>17</v>
      </c>
      <c r="I1071" s="12">
        <v>2.35</v>
      </c>
      <c r="J1071" s="398" t="s">
        <v>25</v>
      </c>
      <c r="K1071" s="398" t="s">
        <v>25</v>
      </c>
      <c r="L1071" s="399">
        <v>44335</v>
      </c>
      <c r="M1071" s="398" t="s">
        <v>19</v>
      </c>
      <c r="N1071" s="10">
        <v>7802</v>
      </c>
    </row>
    <row r="1072" spans="1:14">
      <c r="A1072" s="9">
        <v>44333</v>
      </c>
      <c r="B1072" s="1">
        <v>13994</v>
      </c>
      <c r="C1072" s="929" t="s">
        <v>257</v>
      </c>
      <c r="D1072" s="1" t="s">
        <v>22</v>
      </c>
      <c r="E1072" s="1" t="s">
        <v>1538</v>
      </c>
      <c r="F1072" s="2">
        <v>44335</v>
      </c>
      <c r="G1072" s="11" t="s">
        <v>950</v>
      </c>
      <c r="H1072" s="10">
        <v>1</v>
      </c>
      <c r="I1072" s="12">
        <v>2.35</v>
      </c>
      <c r="J1072" s="398" t="s">
        <v>25</v>
      </c>
      <c r="K1072" s="398" t="s">
        <v>25</v>
      </c>
      <c r="L1072" s="399">
        <v>44335</v>
      </c>
      <c r="M1072" s="398" t="s">
        <v>19</v>
      </c>
      <c r="N1072" s="10">
        <v>7802</v>
      </c>
    </row>
    <row r="1073" spans="1:14">
      <c r="A1073" s="9">
        <v>44333</v>
      </c>
      <c r="B1073" s="1">
        <v>13995</v>
      </c>
      <c r="C1073" s="929" t="s">
        <v>1539</v>
      </c>
      <c r="D1073" s="1" t="s">
        <v>22</v>
      </c>
      <c r="E1073" s="1" t="s">
        <v>1540</v>
      </c>
      <c r="F1073" s="2">
        <v>44335</v>
      </c>
      <c r="G1073" s="11" t="s">
        <v>1541</v>
      </c>
      <c r="H1073" s="10">
        <v>182</v>
      </c>
      <c r="I1073" s="12">
        <v>2.35</v>
      </c>
      <c r="J1073" s="398" t="s">
        <v>25</v>
      </c>
      <c r="K1073" s="398" t="s">
        <v>25</v>
      </c>
      <c r="L1073" s="399">
        <v>44335</v>
      </c>
      <c r="M1073" s="398" t="s">
        <v>19</v>
      </c>
      <c r="N1073" s="10">
        <v>7802</v>
      </c>
    </row>
    <row r="1074" spans="1:14">
      <c r="A1074" s="9">
        <v>44333</v>
      </c>
      <c r="B1074" s="1">
        <v>13996</v>
      </c>
      <c r="C1074" s="929" t="s">
        <v>209</v>
      </c>
      <c r="D1074" s="1" t="s">
        <v>22</v>
      </c>
      <c r="E1074" s="1" t="s">
        <v>1542</v>
      </c>
      <c r="F1074" s="2">
        <v>44336</v>
      </c>
      <c r="G1074" s="11" t="s">
        <v>211</v>
      </c>
      <c r="H1074" s="10">
        <v>4</v>
      </c>
      <c r="I1074" s="12">
        <v>2.35</v>
      </c>
      <c r="J1074" s="398" t="s">
        <v>25</v>
      </c>
      <c r="K1074" s="398" t="s">
        <v>25</v>
      </c>
      <c r="L1074" s="399">
        <v>44336</v>
      </c>
      <c r="M1074" s="398" t="s">
        <v>19</v>
      </c>
      <c r="N1074" s="10">
        <v>7802</v>
      </c>
    </row>
    <row r="1075" spans="1:14">
      <c r="A1075" s="9">
        <v>44333</v>
      </c>
      <c r="B1075" s="1">
        <v>13997</v>
      </c>
      <c r="C1075" s="929" t="s">
        <v>212</v>
      </c>
      <c r="D1075" s="1" t="s">
        <v>22</v>
      </c>
      <c r="E1075" s="1" t="s">
        <v>1542</v>
      </c>
      <c r="F1075" s="2">
        <v>44336</v>
      </c>
      <c r="G1075" s="11" t="s">
        <v>213</v>
      </c>
      <c r="H1075" s="10">
        <v>4</v>
      </c>
      <c r="I1075" s="12">
        <v>2.35</v>
      </c>
      <c r="J1075" s="398" t="s">
        <v>25</v>
      </c>
      <c r="K1075" s="398" t="s">
        <v>25</v>
      </c>
      <c r="L1075" s="399">
        <v>44336</v>
      </c>
      <c r="M1075" s="398" t="s">
        <v>19</v>
      </c>
      <c r="N1075" s="10">
        <v>7802</v>
      </c>
    </row>
    <row r="1076" spans="1:14">
      <c r="A1076" s="9">
        <v>44333</v>
      </c>
      <c r="B1076" s="1">
        <v>13998</v>
      </c>
      <c r="C1076" s="929" t="s">
        <v>73</v>
      </c>
      <c r="D1076" s="1" t="s">
        <v>22</v>
      </c>
      <c r="E1076" s="1" t="s">
        <v>1542</v>
      </c>
      <c r="F1076" s="2">
        <v>44336</v>
      </c>
      <c r="G1076" s="11" t="s">
        <v>74</v>
      </c>
      <c r="H1076" s="10">
        <v>4</v>
      </c>
      <c r="I1076" s="12">
        <v>2.35</v>
      </c>
      <c r="J1076" s="398" t="s">
        <v>25</v>
      </c>
      <c r="K1076" s="398" t="s">
        <v>25</v>
      </c>
      <c r="L1076" s="399">
        <v>44336</v>
      </c>
      <c r="M1076" s="398" t="s">
        <v>19</v>
      </c>
      <c r="N1076" s="10">
        <v>7802</v>
      </c>
    </row>
    <row r="1077" spans="1:14">
      <c r="A1077" s="9">
        <v>44333</v>
      </c>
      <c r="B1077" s="1">
        <v>13999</v>
      </c>
      <c r="C1077" s="929" t="s">
        <v>39</v>
      </c>
      <c r="D1077" s="1" t="s">
        <v>22</v>
      </c>
      <c r="E1077" s="1" t="s">
        <v>1542</v>
      </c>
      <c r="F1077" s="2">
        <v>44336</v>
      </c>
      <c r="G1077" s="11" t="s">
        <v>1327</v>
      </c>
      <c r="H1077" s="10">
        <v>4</v>
      </c>
      <c r="I1077" s="12">
        <v>2.35</v>
      </c>
      <c r="J1077" s="398" t="s">
        <v>25</v>
      </c>
      <c r="K1077" s="398" t="s">
        <v>25</v>
      </c>
      <c r="L1077" s="399">
        <v>44336</v>
      </c>
      <c r="M1077" s="398" t="s">
        <v>19</v>
      </c>
      <c r="N1077" s="10">
        <v>7802</v>
      </c>
    </row>
    <row r="1078" spans="1:14">
      <c r="A1078" s="9">
        <v>44333</v>
      </c>
      <c r="B1078" s="1">
        <v>14000</v>
      </c>
      <c r="C1078" s="929" t="s">
        <v>324</v>
      </c>
      <c r="D1078" s="1" t="s">
        <v>22</v>
      </c>
      <c r="E1078" s="1" t="s">
        <v>1543</v>
      </c>
      <c r="F1078" s="2">
        <v>44336</v>
      </c>
      <c r="G1078" s="11" t="s">
        <v>326</v>
      </c>
      <c r="H1078" s="10">
        <v>12</v>
      </c>
      <c r="I1078" s="12">
        <v>2.35</v>
      </c>
      <c r="J1078" s="398" t="s">
        <v>25</v>
      </c>
      <c r="K1078" s="398" t="s">
        <v>25</v>
      </c>
      <c r="L1078" s="399">
        <v>44336</v>
      </c>
      <c r="M1078" s="398" t="s">
        <v>19</v>
      </c>
      <c r="N1078" s="10">
        <v>7802</v>
      </c>
    </row>
    <row r="1079" spans="1:14">
      <c r="A1079" s="9">
        <v>44333</v>
      </c>
      <c r="B1079" s="1">
        <v>14001</v>
      </c>
      <c r="C1079" s="929" t="s">
        <v>876</v>
      </c>
      <c r="D1079" s="1" t="s">
        <v>22</v>
      </c>
      <c r="E1079" s="1" t="s">
        <v>1544</v>
      </c>
      <c r="F1079" s="2">
        <v>44336</v>
      </c>
      <c r="G1079" s="11" t="s">
        <v>878</v>
      </c>
      <c r="H1079" s="10">
        <v>5</v>
      </c>
      <c r="I1079" s="12">
        <v>2.35</v>
      </c>
      <c r="J1079" s="398" t="s">
        <v>25</v>
      </c>
      <c r="K1079" s="398" t="s">
        <v>25</v>
      </c>
      <c r="L1079" s="399">
        <v>44336</v>
      </c>
      <c r="M1079" s="398" t="s">
        <v>19</v>
      </c>
      <c r="N1079" s="10">
        <v>7802</v>
      </c>
    </row>
    <row r="1080" spans="1:14">
      <c r="A1080" s="9">
        <v>44333</v>
      </c>
      <c r="B1080" s="1">
        <v>14002</v>
      </c>
      <c r="C1080" s="929" t="s">
        <v>645</v>
      </c>
      <c r="D1080" s="1" t="s">
        <v>22</v>
      </c>
      <c r="E1080" s="1" t="s">
        <v>1545</v>
      </c>
      <c r="F1080" s="2">
        <v>44336</v>
      </c>
      <c r="G1080" s="11" t="s">
        <v>647</v>
      </c>
      <c r="H1080" s="10">
        <v>14</v>
      </c>
      <c r="I1080" s="12">
        <v>2.35</v>
      </c>
      <c r="J1080" s="398" t="s">
        <v>25</v>
      </c>
      <c r="K1080" s="398" t="s">
        <v>25</v>
      </c>
      <c r="L1080" s="399">
        <v>44336</v>
      </c>
      <c r="M1080" s="398" t="s">
        <v>19</v>
      </c>
      <c r="N1080" s="10">
        <v>7802</v>
      </c>
    </row>
    <row r="1081" spans="1:14">
      <c r="A1081" s="9">
        <v>44333</v>
      </c>
      <c r="B1081" s="1">
        <v>14003</v>
      </c>
      <c r="C1081" s="929" t="s">
        <v>286</v>
      </c>
      <c r="D1081" s="1" t="s">
        <v>22</v>
      </c>
      <c r="E1081" s="1" t="s">
        <v>1546</v>
      </c>
      <c r="F1081" s="2">
        <v>44336</v>
      </c>
      <c r="G1081" s="11" t="s">
        <v>30</v>
      </c>
      <c r="H1081" s="10">
        <v>8</v>
      </c>
      <c r="I1081" s="12">
        <v>2.35</v>
      </c>
      <c r="J1081" s="398" t="s">
        <v>25</v>
      </c>
      <c r="K1081" s="398" t="s">
        <v>25</v>
      </c>
      <c r="L1081" s="399">
        <v>44336</v>
      </c>
      <c r="M1081" s="398" t="s">
        <v>19</v>
      </c>
      <c r="N1081" s="10">
        <v>7802</v>
      </c>
    </row>
    <row r="1082" spans="1:14">
      <c r="A1082" s="9">
        <v>44333</v>
      </c>
      <c r="B1082" s="1">
        <v>14004</v>
      </c>
      <c r="C1082" s="929" t="s">
        <v>1462</v>
      </c>
      <c r="D1082" s="1" t="s">
        <v>22</v>
      </c>
      <c r="E1082" s="1" t="s">
        <v>1461</v>
      </c>
      <c r="F1082" s="2">
        <v>44336</v>
      </c>
      <c r="G1082" s="11" t="s">
        <v>1463</v>
      </c>
      <c r="H1082" s="10">
        <v>1</v>
      </c>
      <c r="I1082" s="12">
        <v>2.35</v>
      </c>
      <c r="J1082" s="398" t="s">
        <v>25</v>
      </c>
      <c r="K1082" s="398" t="s">
        <v>25</v>
      </c>
      <c r="L1082" s="399">
        <v>44336</v>
      </c>
      <c r="M1082" s="398" t="s">
        <v>19</v>
      </c>
      <c r="N1082" s="10">
        <v>7802</v>
      </c>
    </row>
    <row r="1083" spans="1:14">
      <c r="A1083" s="9">
        <v>44333</v>
      </c>
      <c r="B1083" s="1">
        <v>14005</v>
      </c>
      <c r="C1083" s="929" t="s">
        <v>1519</v>
      </c>
      <c r="D1083" s="1" t="s">
        <v>22</v>
      </c>
      <c r="E1083" s="1" t="s">
        <v>1547</v>
      </c>
      <c r="F1083" s="2">
        <v>44336</v>
      </c>
      <c r="G1083" s="11" t="s">
        <v>1548</v>
      </c>
      <c r="H1083" s="10">
        <v>1</v>
      </c>
      <c r="I1083" s="12">
        <v>2.35</v>
      </c>
      <c r="J1083" s="398" t="s">
        <v>25</v>
      </c>
      <c r="K1083" s="398" t="s">
        <v>25</v>
      </c>
      <c r="L1083" s="399">
        <v>44336</v>
      </c>
      <c r="M1083" s="398" t="s">
        <v>19</v>
      </c>
      <c r="N1083" s="10">
        <v>7802</v>
      </c>
    </row>
    <row r="1084" spans="1:14">
      <c r="A1084" s="9">
        <v>44333</v>
      </c>
      <c r="B1084" s="1">
        <v>14006</v>
      </c>
      <c r="C1084" s="929" t="s">
        <v>1519</v>
      </c>
      <c r="D1084" s="1" t="s">
        <v>22</v>
      </c>
      <c r="E1084" s="1" t="s">
        <v>1549</v>
      </c>
      <c r="F1084" s="2">
        <v>44336</v>
      </c>
      <c r="G1084" s="11" t="s">
        <v>1548</v>
      </c>
      <c r="H1084" s="10">
        <v>4</v>
      </c>
      <c r="I1084" s="12">
        <v>2.35</v>
      </c>
      <c r="J1084" s="398" t="s">
        <v>25</v>
      </c>
      <c r="K1084" s="398" t="s">
        <v>25</v>
      </c>
      <c r="L1084" s="399">
        <v>44336</v>
      </c>
      <c r="M1084" s="398" t="s">
        <v>19</v>
      </c>
      <c r="N1084" s="10">
        <v>7802</v>
      </c>
    </row>
    <row r="1085" spans="1:14">
      <c r="A1085" s="9">
        <v>44333</v>
      </c>
      <c r="B1085" s="1">
        <v>14007</v>
      </c>
      <c r="C1085" s="929" t="s">
        <v>1497</v>
      </c>
      <c r="D1085" s="1" t="s">
        <v>22</v>
      </c>
      <c r="E1085" s="1" t="s">
        <v>1550</v>
      </c>
      <c r="F1085" s="2">
        <v>44336</v>
      </c>
      <c r="G1085" s="11" t="s">
        <v>1551</v>
      </c>
      <c r="H1085" s="10">
        <v>20</v>
      </c>
      <c r="I1085" s="12">
        <v>2.35</v>
      </c>
      <c r="J1085" s="398" t="s">
        <v>25</v>
      </c>
      <c r="K1085" s="398" t="s">
        <v>25</v>
      </c>
      <c r="L1085" s="399">
        <v>44336</v>
      </c>
      <c r="M1085" s="398" t="s">
        <v>19</v>
      </c>
      <c r="N1085" s="10">
        <v>7802</v>
      </c>
    </row>
    <row r="1086" spans="1:14">
      <c r="A1086" s="9">
        <v>44333</v>
      </c>
      <c r="B1086" s="1">
        <v>14008</v>
      </c>
      <c r="C1086" s="929" t="s">
        <v>1552</v>
      </c>
      <c r="D1086" s="1" t="s">
        <v>22</v>
      </c>
      <c r="E1086" s="1" t="s">
        <v>1553</v>
      </c>
      <c r="F1086" s="2">
        <v>44336</v>
      </c>
      <c r="G1086" s="11" t="s">
        <v>1554</v>
      </c>
      <c r="H1086" s="10">
        <v>83</v>
      </c>
      <c r="I1086" s="12">
        <v>2.35</v>
      </c>
      <c r="J1086" s="398" t="s">
        <v>25</v>
      </c>
      <c r="K1086" s="398" t="s">
        <v>25</v>
      </c>
      <c r="L1086" s="399">
        <v>44336</v>
      </c>
      <c r="M1086" s="398" t="s">
        <v>19</v>
      </c>
      <c r="N1086" s="10">
        <v>7802</v>
      </c>
    </row>
    <row r="1087" spans="1:14">
      <c r="A1087" s="9">
        <v>44333</v>
      </c>
      <c r="B1087" s="1">
        <v>14009</v>
      </c>
      <c r="C1087" s="929" t="s">
        <v>226</v>
      </c>
      <c r="D1087" s="1" t="s">
        <v>22</v>
      </c>
      <c r="E1087" s="1" t="s">
        <v>1555</v>
      </c>
      <c r="F1087" s="2">
        <v>44336</v>
      </c>
      <c r="G1087" s="11" t="s">
        <v>228</v>
      </c>
      <c r="H1087" s="10">
        <v>5</v>
      </c>
      <c r="I1087" s="12">
        <v>2.35</v>
      </c>
      <c r="J1087" s="398" t="s">
        <v>25</v>
      </c>
      <c r="K1087" s="398" t="s">
        <v>25</v>
      </c>
      <c r="L1087" s="399">
        <v>44336</v>
      </c>
      <c r="M1087" s="398" t="s">
        <v>19</v>
      </c>
      <c r="N1087" s="10">
        <v>7802</v>
      </c>
    </row>
    <row r="1088" spans="1:14">
      <c r="A1088" s="9">
        <v>44333</v>
      </c>
      <c r="B1088" s="1">
        <v>14010</v>
      </c>
      <c r="C1088" s="929" t="s">
        <v>1477</v>
      </c>
      <c r="D1088" s="1" t="s">
        <v>22</v>
      </c>
      <c r="E1088" s="1" t="s">
        <v>1556</v>
      </c>
      <c r="F1088" s="2">
        <v>44336</v>
      </c>
      <c r="G1088" s="11" t="s">
        <v>1557</v>
      </c>
      <c r="H1088" s="10">
        <v>2</v>
      </c>
      <c r="I1088" s="12">
        <v>2.35</v>
      </c>
      <c r="J1088" s="398" t="s">
        <v>25</v>
      </c>
      <c r="K1088" s="398" t="s">
        <v>25</v>
      </c>
      <c r="L1088" s="399">
        <v>44336</v>
      </c>
      <c r="M1088" s="398" t="s">
        <v>19</v>
      </c>
      <c r="N1088" s="10">
        <v>7802</v>
      </c>
    </row>
    <row r="1089" spans="1:15">
      <c r="A1089" s="9">
        <v>44333</v>
      </c>
      <c r="B1089" s="1">
        <v>14011</v>
      </c>
      <c r="C1089" s="929" t="s">
        <v>1449</v>
      </c>
      <c r="D1089" s="1" t="s">
        <v>22</v>
      </c>
      <c r="E1089" s="1" t="s">
        <v>1558</v>
      </c>
      <c r="F1089" s="2">
        <v>44336</v>
      </c>
      <c r="G1089" s="11" t="s">
        <v>1451</v>
      </c>
      <c r="H1089" s="10">
        <v>1</v>
      </c>
      <c r="I1089" s="12">
        <v>2.35</v>
      </c>
      <c r="J1089" s="398" t="s">
        <v>25</v>
      </c>
      <c r="K1089" s="398" t="s">
        <v>25</v>
      </c>
      <c r="L1089" s="399">
        <v>44336</v>
      </c>
      <c r="M1089" s="398" t="s">
        <v>19</v>
      </c>
      <c r="N1089" s="10">
        <v>7802</v>
      </c>
    </row>
    <row r="1090" spans="1:15">
      <c r="A1090" s="9">
        <v>44333</v>
      </c>
      <c r="B1090" s="1">
        <v>14012</v>
      </c>
      <c r="C1090" s="929" t="s">
        <v>1214</v>
      </c>
      <c r="D1090" s="1" t="s">
        <v>22</v>
      </c>
      <c r="E1090" s="1" t="s">
        <v>1559</v>
      </c>
      <c r="F1090" s="2">
        <v>44336</v>
      </c>
      <c r="G1090" s="11" t="s">
        <v>1216</v>
      </c>
      <c r="H1090" s="10">
        <v>7</v>
      </c>
      <c r="I1090" s="12">
        <v>2.35</v>
      </c>
      <c r="J1090" s="398" t="s">
        <v>25</v>
      </c>
      <c r="K1090" s="398" t="s">
        <v>25</v>
      </c>
      <c r="L1090" s="399">
        <v>44336</v>
      </c>
      <c r="M1090" s="398" t="s">
        <v>19</v>
      </c>
      <c r="N1090" s="10">
        <v>7802</v>
      </c>
    </row>
    <row r="1091" spans="1:15">
      <c r="A1091" s="9">
        <v>44333</v>
      </c>
      <c r="B1091" s="1">
        <v>14013</v>
      </c>
      <c r="C1091" s="929" t="s">
        <v>473</v>
      </c>
      <c r="D1091" s="1" t="s">
        <v>22</v>
      </c>
      <c r="E1091" s="1" t="s">
        <v>1560</v>
      </c>
      <c r="F1091" s="2">
        <v>44336</v>
      </c>
      <c r="G1091" s="11" t="s">
        <v>475</v>
      </c>
      <c r="H1091" s="10">
        <v>1</v>
      </c>
      <c r="I1091" s="12">
        <v>2.35</v>
      </c>
      <c r="J1091" s="398" t="s">
        <v>25</v>
      </c>
      <c r="K1091" s="398" t="s">
        <v>25</v>
      </c>
      <c r="L1091" s="399">
        <v>44336</v>
      </c>
      <c r="M1091" s="398" t="s">
        <v>19</v>
      </c>
      <c r="N1091" s="10">
        <v>7802</v>
      </c>
    </row>
    <row r="1092" spans="1:15">
      <c r="A1092" s="9">
        <v>44333</v>
      </c>
      <c r="B1092" s="1">
        <v>14014</v>
      </c>
      <c r="C1092" s="929" t="s">
        <v>158</v>
      </c>
      <c r="D1092" s="1" t="s">
        <v>22</v>
      </c>
      <c r="E1092" s="1" t="s">
        <v>1561</v>
      </c>
      <c r="F1092" s="2">
        <v>44336</v>
      </c>
      <c r="G1092" s="11" t="s">
        <v>462</v>
      </c>
      <c r="H1092" s="10">
        <v>1</v>
      </c>
      <c r="I1092" s="12">
        <v>2.35</v>
      </c>
      <c r="J1092" s="398" t="s">
        <v>25</v>
      </c>
      <c r="K1092" s="398" t="s">
        <v>25</v>
      </c>
      <c r="L1092" s="399">
        <v>44336</v>
      </c>
      <c r="M1092" s="398" t="s">
        <v>19</v>
      </c>
      <c r="N1092" s="10">
        <v>7802</v>
      </c>
    </row>
    <row r="1093" spans="1:15">
      <c r="A1093" s="9">
        <v>44333</v>
      </c>
      <c r="B1093" s="1">
        <v>14015</v>
      </c>
      <c r="C1093" s="929" t="s">
        <v>272</v>
      </c>
      <c r="D1093" s="1" t="s">
        <v>22</v>
      </c>
      <c r="E1093" s="1" t="s">
        <v>1562</v>
      </c>
      <c r="F1093" s="2">
        <v>44336</v>
      </c>
      <c r="G1093" s="11" t="s">
        <v>274</v>
      </c>
      <c r="H1093" s="10">
        <v>1</v>
      </c>
      <c r="I1093" s="12">
        <v>2.35</v>
      </c>
      <c r="J1093" s="398" t="s">
        <v>25</v>
      </c>
      <c r="K1093" s="398" t="s">
        <v>25</v>
      </c>
      <c r="L1093" s="399">
        <v>44336</v>
      </c>
      <c r="M1093" s="398" t="s">
        <v>19</v>
      </c>
      <c r="N1093" s="10">
        <v>7802</v>
      </c>
    </row>
    <row r="1094" spans="1:15">
      <c r="A1094" s="9">
        <v>44333</v>
      </c>
      <c r="B1094" s="1">
        <v>14016</v>
      </c>
      <c r="C1094" s="929" t="s">
        <v>1074</v>
      </c>
      <c r="D1094" s="1" t="s">
        <v>22</v>
      </c>
      <c r="E1094" s="1" t="s">
        <v>1563</v>
      </c>
      <c r="F1094" s="2">
        <v>44336</v>
      </c>
      <c r="G1094" s="11" t="s">
        <v>1372</v>
      </c>
      <c r="H1094" s="10">
        <v>180</v>
      </c>
      <c r="I1094" s="12">
        <v>2.35</v>
      </c>
      <c r="J1094" s="398" t="s">
        <v>25</v>
      </c>
      <c r="K1094" s="398" t="s">
        <v>25</v>
      </c>
      <c r="L1094" s="399">
        <v>44336</v>
      </c>
      <c r="M1094" s="398" t="s">
        <v>19</v>
      </c>
      <c r="N1094" s="10">
        <v>7802</v>
      </c>
    </row>
    <row r="1095" spans="1:15">
      <c r="A1095" s="9">
        <v>44336</v>
      </c>
      <c r="B1095" s="1">
        <v>14017</v>
      </c>
      <c r="C1095" s="929" t="s">
        <v>1564</v>
      </c>
      <c r="D1095" s="1" t="s">
        <v>22</v>
      </c>
      <c r="E1095" s="1" t="s">
        <v>1565</v>
      </c>
      <c r="F1095" s="2">
        <v>44337</v>
      </c>
      <c r="G1095" s="11" t="s">
        <v>1566</v>
      </c>
      <c r="H1095" s="10">
        <v>16</v>
      </c>
      <c r="I1095" s="12">
        <v>2.35</v>
      </c>
      <c r="J1095" s="398" t="s">
        <v>25</v>
      </c>
      <c r="K1095" s="398" t="s">
        <v>25</v>
      </c>
      <c r="L1095" s="399">
        <v>44337</v>
      </c>
      <c r="M1095" s="398" t="s">
        <v>19</v>
      </c>
      <c r="N1095" s="10">
        <v>7802</v>
      </c>
    </row>
    <row r="1096" spans="1:15">
      <c r="A1096" s="9">
        <v>44336</v>
      </c>
      <c r="B1096" s="1">
        <v>14018</v>
      </c>
      <c r="C1096" s="929" t="s">
        <v>46</v>
      </c>
      <c r="D1096" s="1" t="s">
        <v>22</v>
      </c>
      <c r="E1096" s="1" t="s">
        <v>1567</v>
      </c>
      <c r="F1096" s="2">
        <v>44337</v>
      </c>
      <c r="G1096" s="11" t="s">
        <v>382</v>
      </c>
      <c r="H1096" s="10">
        <v>3</v>
      </c>
      <c r="I1096" s="12">
        <v>2.35</v>
      </c>
      <c r="J1096" s="398" t="s">
        <v>25</v>
      </c>
      <c r="K1096" s="398" t="s">
        <v>25</v>
      </c>
      <c r="L1096" s="399">
        <v>44337</v>
      </c>
      <c r="M1096" s="398" t="s">
        <v>19</v>
      </c>
      <c r="N1096" s="10">
        <v>7802</v>
      </c>
    </row>
    <row r="1097" spans="1:15">
      <c r="A1097" s="9">
        <v>44336</v>
      </c>
      <c r="B1097" s="1">
        <v>14019</v>
      </c>
      <c r="C1097" s="929" t="s">
        <v>1568</v>
      </c>
      <c r="D1097" s="1" t="s">
        <v>22</v>
      </c>
      <c r="E1097" s="1" t="s">
        <v>1569</v>
      </c>
      <c r="F1097" s="2">
        <v>44337</v>
      </c>
      <c r="G1097" s="11" t="s">
        <v>1570</v>
      </c>
      <c r="H1097" s="10">
        <v>7</v>
      </c>
      <c r="I1097" s="12">
        <v>2.35</v>
      </c>
      <c r="J1097" s="398" t="s">
        <v>25</v>
      </c>
      <c r="K1097" s="398" t="s">
        <v>25</v>
      </c>
      <c r="L1097" s="399">
        <v>44337</v>
      </c>
      <c r="M1097" s="398" t="s">
        <v>19</v>
      </c>
      <c r="N1097" s="10">
        <v>7802</v>
      </c>
    </row>
    <row r="1098" spans="1:15">
      <c r="A1098" s="9">
        <v>44336</v>
      </c>
      <c r="B1098" s="1">
        <v>14020</v>
      </c>
      <c r="C1098" s="929" t="s">
        <v>707</v>
      </c>
      <c r="D1098" s="1" t="s">
        <v>22</v>
      </c>
      <c r="E1098" s="1" t="s">
        <v>1571</v>
      </c>
      <c r="F1098" s="2">
        <v>44337</v>
      </c>
      <c r="G1098" s="11" t="s">
        <v>78</v>
      </c>
      <c r="H1098" s="10">
        <v>43</v>
      </c>
      <c r="I1098" s="12">
        <v>2.35</v>
      </c>
      <c r="J1098" s="398" t="s">
        <v>25</v>
      </c>
      <c r="K1098" s="398" t="s">
        <v>25</v>
      </c>
      <c r="L1098" s="399">
        <v>44337</v>
      </c>
      <c r="M1098" s="398" t="s">
        <v>19</v>
      </c>
      <c r="N1098" s="10">
        <v>7802</v>
      </c>
    </row>
    <row r="1099" spans="1:15">
      <c r="A1099" s="9">
        <v>44336</v>
      </c>
      <c r="B1099" s="1">
        <v>14021</v>
      </c>
      <c r="C1099" s="929" t="s">
        <v>37</v>
      </c>
      <c r="D1099" s="1" t="s">
        <v>22</v>
      </c>
      <c r="E1099" s="1" t="s">
        <v>1572</v>
      </c>
      <c r="F1099" s="2">
        <v>44337</v>
      </c>
      <c r="G1099" s="11" t="s">
        <v>38</v>
      </c>
      <c r="H1099" s="10">
        <v>30</v>
      </c>
      <c r="I1099" s="12">
        <v>2.35</v>
      </c>
      <c r="J1099" s="398" t="s">
        <v>25</v>
      </c>
      <c r="K1099" s="398" t="s">
        <v>25</v>
      </c>
      <c r="L1099" s="399">
        <v>44337</v>
      </c>
      <c r="M1099" s="398" t="s">
        <v>19</v>
      </c>
      <c r="N1099" s="10">
        <v>7802</v>
      </c>
    </row>
    <row r="1100" spans="1:15">
      <c r="A1100" s="9">
        <v>44336</v>
      </c>
      <c r="B1100" s="1">
        <v>14022</v>
      </c>
      <c r="C1100" s="929" t="s">
        <v>1042</v>
      </c>
      <c r="D1100" s="1" t="s">
        <v>22</v>
      </c>
      <c r="E1100" s="1" t="s">
        <v>1573</v>
      </c>
      <c r="F1100" s="2">
        <v>44337</v>
      </c>
      <c r="G1100" s="11" t="s">
        <v>1044</v>
      </c>
      <c r="H1100" s="10">
        <v>41</v>
      </c>
      <c r="I1100" s="12">
        <v>2.35</v>
      </c>
      <c r="J1100" s="398" t="s">
        <v>25</v>
      </c>
      <c r="K1100" s="398" t="s">
        <v>25</v>
      </c>
      <c r="L1100" s="399">
        <v>44337</v>
      </c>
      <c r="M1100" s="398" t="s">
        <v>19</v>
      </c>
      <c r="N1100" s="10">
        <v>7802</v>
      </c>
    </row>
    <row r="1101" spans="1:15">
      <c r="A1101" s="9">
        <v>44336</v>
      </c>
      <c r="B1101" s="1">
        <v>14023</v>
      </c>
      <c r="C1101" s="929" t="s">
        <v>796</v>
      </c>
      <c r="D1101" s="1" t="s">
        <v>22</v>
      </c>
      <c r="E1101" s="1" t="s">
        <v>1574</v>
      </c>
      <c r="F1101" s="2">
        <v>44337</v>
      </c>
      <c r="G1101" s="11" t="s">
        <v>798</v>
      </c>
      <c r="H1101" s="10">
        <v>164</v>
      </c>
      <c r="I1101" s="12">
        <v>2.35</v>
      </c>
      <c r="J1101" s="398" t="s">
        <v>25</v>
      </c>
      <c r="K1101" s="398" t="s">
        <v>25</v>
      </c>
      <c r="L1101" s="399">
        <v>44337</v>
      </c>
      <c r="M1101" s="398" t="s">
        <v>19</v>
      </c>
      <c r="N1101" s="10">
        <v>7802</v>
      </c>
    </row>
    <row r="1102" spans="1:15">
      <c r="A1102" s="9">
        <v>44336</v>
      </c>
      <c r="B1102" s="1">
        <v>14024</v>
      </c>
      <c r="C1102" s="929" t="s">
        <v>1510</v>
      </c>
      <c r="D1102" s="1" t="s">
        <v>22</v>
      </c>
      <c r="E1102" s="1" t="s">
        <v>1574</v>
      </c>
      <c r="F1102" s="2">
        <v>44337</v>
      </c>
      <c r="G1102" s="11" t="s">
        <v>1575</v>
      </c>
      <c r="H1102" s="10">
        <v>164</v>
      </c>
      <c r="I1102" s="12">
        <v>2.35</v>
      </c>
      <c r="J1102" s="398" t="s">
        <v>25</v>
      </c>
      <c r="K1102" s="398" t="s">
        <v>25</v>
      </c>
      <c r="L1102" s="399">
        <v>44337</v>
      </c>
      <c r="M1102" s="398" t="s">
        <v>19</v>
      </c>
      <c r="N1102" s="10">
        <v>7802</v>
      </c>
    </row>
    <row r="1103" spans="1:15">
      <c r="A1103" s="9">
        <v>44336</v>
      </c>
      <c r="B1103" s="1">
        <v>14025</v>
      </c>
      <c r="C1103" s="929" t="s">
        <v>1576</v>
      </c>
      <c r="D1103" s="1" t="s">
        <v>22</v>
      </c>
      <c r="E1103" s="1" t="s">
        <v>1</v>
      </c>
      <c r="F1103" s="2">
        <v>44337</v>
      </c>
      <c r="G1103" s="11" t="s">
        <v>1577</v>
      </c>
      <c r="H1103" s="10">
        <v>1</v>
      </c>
      <c r="I1103" s="12">
        <v>3</v>
      </c>
      <c r="J1103" s="398" t="s">
        <v>25</v>
      </c>
      <c r="K1103" s="398" t="s">
        <v>25</v>
      </c>
      <c r="L1103" s="399">
        <v>44337</v>
      </c>
      <c r="M1103" s="398" t="s">
        <v>19</v>
      </c>
      <c r="N1103" s="10">
        <v>7849</v>
      </c>
      <c r="O1103">
        <v>4197.8400000000011</v>
      </c>
    </row>
    <row r="1104" spans="1:15" s="400" customFormat="1">
      <c r="A1104" s="9">
        <v>44337</v>
      </c>
      <c r="B1104" s="1">
        <v>14026</v>
      </c>
      <c r="C1104" s="929" t="s">
        <v>1539</v>
      </c>
      <c r="D1104" s="1" t="s">
        <v>22</v>
      </c>
      <c r="E1104" s="1" t="s">
        <v>1578</v>
      </c>
      <c r="F1104" s="2">
        <v>44337</v>
      </c>
      <c r="G1104" s="11" t="s">
        <v>1541</v>
      </c>
      <c r="H1104" s="10">
        <v>196</v>
      </c>
      <c r="I1104" s="12">
        <v>2.35</v>
      </c>
      <c r="J1104" s="398" t="s">
        <v>25</v>
      </c>
      <c r="K1104" s="398" t="s">
        <v>25</v>
      </c>
      <c r="L1104" s="399">
        <v>44340</v>
      </c>
      <c r="M1104" s="398" t="s">
        <v>19</v>
      </c>
      <c r="N1104" s="10">
        <v>7849</v>
      </c>
    </row>
    <row r="1105" spans="1:14">
      <c r="A1105" s="9">
        <v>44337</v>
      </c>
      <c r="B1105" s="1">
        <v>14027</v>
      </c>
      <c r="C1105" s="929" t="s">
        <v>209</v>
      </c>
      <c r="D1105" s="1" t="s">
        <v>22</v>
      </c>
      <c r="E1105" s="1" t="s">
        <v>1579</v>
      </c>
      <c r="F1105" s="2">
        <v>44337</v>
      </c>
      <c r="G1105" s="11" t="s">
        <v>211</v>
      </c>
      <c r="H1105" s="10">
        <v>20</v>
      </c>
      <c r="I1105" s="12">
        <v>2.35</v>
      </c>
      <c r="J1105" s="398" t="s">
        <v>25</v>
      </c>
      <c r="K1105" s="398" t="s">
        <v>25</v>
      </c>
      <c r="L1105" s="399">
        <v>44340</v>
      </c>
      <c r="M1105" s="398" t="s">
        <v>19</v>
      </c>
      <c r="N1105" s="10">
        <v>7849</v>
      </c>
    </row>
    <row r="1106" spans="1:14">
      <c r="A1106" s="9">
        <v>44337</v>
      </c>
      <c r="B1106" s="1">
        <v>14028</v>
      </c>
      <c r="C1106" s="929" t="s">
        <v>212</v>
      </c>
      <c r="D1106" s="1" t="s">
        <v>22</v>
      </c>
      <c r="E1106" s="1" t="s">
        <v>1579</v>
      </c>
      <c r="F1106" s="2">
        <v>44337</v>
      </c>
      <c r="G1106" s="11" t="s">
        <v>213</v>
      </c>
      <c r="H1106" s="10">
        <v>19</v>
      </c>
      <c r="I1106" s="12">
        <v>2.35</v>
      </c>
      <c r="J1106" s="398" t="s">
        <v>25</v>
      </c>
      <c r="K1106" s="398" t="s">
        <v>25</v>
      </c>
      <c r="L1106" s="399">
        <v>44340</v>
      </c>
      <c r="M1106" s="398" t="s">
        <v>19</v>
      </c>
      <c r="N1106" s="10">
        <v>7849</v>
      </c>
    </row>
    <row r="1107" spans="1:14">
      <c r="A1107" s="9">
        <v>44337</v>
      </c>
      <c r="B1107" s="1">
        <v>14029</v>
      </c>
      <c r="C1107" s="929" t="s">
        <v>73</v>
      </c>
      <c r="D1107" s="1" t="s">
        <v>22</v>
      </c>
      <c r="E1107" s="1" t="s">
        <v>1579</v>
      </c>
      <c r="F1107" s="2">
        <v>44337</v>
      </c>
      <c r="G1107" s="11" t="s">
        <v>1397</v>
      </c>
      <c r="H1107" s="10">
        <v>20</v>
      </c>
      <c r="I1107" s="12">
        <v>2.35</v>
      </c>
      <c r="J1107" s="398" t="s">
        <v>25</v>
      </c>
      <c r="K1107" s="398" t="s">
        <v>25</v>
      </c>
      <c r="L1107" s="399">
        <v>44340</v>
      </c>
      <c r="M1107" s="398" t="s">
        <v>19</v>
      </c>
      <c r="N1107" s="10">
        <v>7849</v>
      </c>
    </row>
    <row r="1108" spans="1:14">
      <c r="A1108" s="9">
        <v>44337</v>
      </c>
      <c r="B1108" s="1">
        <v>14030</v>
      </c>
      <c r="C1108" s="929" t="s">
        <v>39</v>
      </c>
      <c r="D1108" s="1" t="s">
        <v>22</v>
      </c>
      <c r="E1108" s="1" t="s">
        <v>1579</v>
      </c>
      <c r="F1108" s="2">
        <v>44337</v>
      </c>
      <c r="G1108" s="11" t="s">
        <v>1327</v>
      </c>
      <c r="H1108" s="10">
        <v>20</v>
      </c>
      <c r="I1108" s="12">
        <v>2.35</v>
      </c>
      <c r="J1108" s="398" t="s">
        <v>25</v>
      </c>
      <c r="K1108" s="398" t="s">
        <v>25</v>
      </c>
      <c r="L1108" s="399">
        <v>44340</v>
      </c>
      <c r="M1108" s="398" t="s">
        <v>19</v>
      </c>
      <c r="N1108" s="10">
        <v>7849</v>
      </c>
    </row>
    <row r="1109" spans="1:14">
      <c r="A1109" s="9">
        <v>44337</v>
      </c>
      <c r="B1109" s="1">
        <v>14031</v>
      </c>
      <c r="C1109" s="929" t="s">
        <v>158</v>
      </c>
      <c r="D1109" s="1" t="s">
        <v>22</v>
      </c>
      <c r="E1109" s="1" t="s">
        <v>1580</v>
      </c>
      <c r="F1109" s="2">
        <v>44337</v>
      </c>
      <c r="G1109" s="11" t="s">
        <v>462</v>
      </c>
      <c r="H1109" s="10">
        <v>41</v>
      </c>
      <c r="I1109" s="12">
        <v>2.35</v>
      </c>
      <c r="J1109" s="398" t="s">
        <v>25</v>
      </c>
      <c r="K1109" s="398" t="s">
        <v>25</v>
      </c>
      <c r="L1109" s="399">
        <v>44340</v>
      </c>
      <c r="M1109" s="398" t="s">
        <v>19</v>
      </c>
      <c r="N1109" s="10">
        <v>7849</v>
      </c>
    </row>
    <row r="1110" spans="1:14">
      <c r="A1110" s="9">
        <v>44337</v>
      </c>
      <c r="B1110" s="1">
        <v>14032</v>
      </c>
      <c r="C1110" s="929" t="s">
        <v>1368</v>
      </c>
      <c r="D1110" s="1" t="s">
        <v>22</v>
      </c>
      <c r="E1110" s="1" t="s">
        <v>1581</v>
      </c>
      <c r="F1110" s="2">
        <v>44337</v>
      </c>
      <c r="G1110" s="11" t="s">
        <v>1582</v>
      </c>
      <c r="H1110" s="10">
        <v>12</v>
      </c>
      <c r="I1110" s="12">
        <v>2.35</v>
      </c>
      <c r="J1110" s="398" t="s">
        <v>25</v>
      </c>
      <c r="K1110" s="398" t="s">
        <v>25</v>
      </c>
      <c r="L1110" s="399">
        <v>44340</v>
      </c>
      <c r="M1110" s="398" t="s">
        <v>19</v>
      </c>
      <c r="N1110" s="10">
        <v>7849</v>
      </c>
    </row>
    <row r="1111" spans="1:14">
      <c r="A1111" s="9">
        <v>44337</v>
      </c>
      <c r="B1111" s="1">
        <v>14033</v>
      </c>
      <c r="C1111" s="929" t="s">
        <v>1449</v>
      </c>
      <c r="D1111" s="1" t="s">
        <v>22</v>
      </c>
      <c r="E1111" s="1" t="s">
        <v>1583</v>
      </c>
      <c r="F1111" s="2">
        <v>44337</v>
      </c>
      <c r="G1111" s="11" t="s">
        <v>1451</v>
      </c>
      <c r="H1111" s="10">
        <v>10</v>
      </c>
      <c r="I1111" s="12">
        <v>2.35</v>
      </c>
      <c r="J1111" s="398" t="s">
        <v>25</v>
      </c>
      <c r="K1111" s="398" t="s">
        <v>25</v>
      </c>
      <c r="L1111" s="399">
        <v>44340</v>
      </c>
      <c r="M1111" s="398" t="s">
        <v>19</v>
      </c>
      <c r="N1111" s="10">
        <v>7849</v>
      </c>
    </row>
    <row r="1112" spans="1:14">
      <c r="A1112" s="9">
        <v>44337</v>
      </c>
      <c r="B1112" s="1">
        <v>14034</v>
      </c>
      <c r="C1112" s="929" t="s">
        <v>1150</v>
      </c>
      <c r="D1112" s="1" t="s">
        <v>22</v>
      </c>
      <c r="E1112" s="1" t="s">
        <v>1584</v>
      </c>
      <c r="F1112" s="2">
        <v>44337</v>
      </c>
      <c r="G1112" s="11" t="s">
        <v>1585</v>
      </c>
      <c r="H1112" s="10">
        <v>15</v>
      </c>
      <c r="I1112" s="12">
        <v>2.35</v>
      </c>
      <c r="J1112" s="398" t="s">
        <v>25</v>
      </c>
      <c r="K1112" s="398" t="s">
        <v>25</v>
      </c>
      <c r="L1112" s="399">
        <v>44340</v>
      </c>
      <c r="M1112" s="398" t="s">
        <v>19</v>
      </c>
      <c r="N1112" s="10">
        <v>7849</v>
      </c>
    </row>
    <row r="1113" spans="1:14">
      <c r="A1113" s="9">
        <v>44337</v>
      </c>
      <c r="B1113" s="1">
        <v>14035</v>
      </c>
      <c r="C1113" s="929" t="s">
        <v>1153</v>
      </c>
      <c r="D1113" s="1" t="s">
        <v>22</v>
      </c>
      <c r="E1113" s="1" t="s">
        <v>1584</v>
      </c>
      <c r="F1113" s="2">
        <v>44337</v>
      </c>
      <c r="G1113" s="11">
        <v>1957</v>
      </c>
      <c r="H1113" s="10">
        <v>15</v>
      </c>
      <c r="I1113" s="12">
        <v>2.35</v>
      </c>
      <c r="J1113" s="398" t="s">
        <v>25</v>
      </c>
      <c r="K1113" s="398" t="s">
        <v>25</v>
      </c>
      <c r="L1113" s="399">
        <v>44340</v>
      </c>
      <c r="M1113" s="398" t="s">
        <v>19</v>
      </c>
      <c r="N1113" s="10">
        <v>7849</v>
      </c>
    </row>
    <row r="1114" spans="1:14">
      <c r="A1114" s="9">
        <v>44337</v>
      </c>
      <c r="B1114" s="1">
        <v>14036</v>
      </c>
      <c r="C1114" s="929" t="s">
        <v>672</v>
      </c>
      <c r="D1114" s="1" t="s">
        <v>22</v>
      </c>
      <c r="E1114" s="1" t="s">
        <v>1586</v>
      </c>
      <c r="F1114" s="2">
        <v>44337</v>
      </c>
      <c r="G1114" s="11" t="s">
        <v>674</v>
      </c>
      <c r="H1114" s="10">
        <v>11</v>
      </c>
      <c r="I1114" s="12">
        <v>2.35</v>
      </c>
      <c r="J1114" s="398" t="s">
        <v>25</v>
      </c>
      <c r="K1114" s="398" t="s">
        <v>25</v>
      </c>
      <c r="L1114" s="399">
        <v>44340</v>
      </c>
      <c r="M1114" s="398" t="s">
        <v>19</v>
      </c>
      <c r="N1114" s="10">
        <v>7849</v>
      </c>
    </row>
    <row r="1115" spans="1:14">
      <c r="A1115" s="9">
        <v>44339</v>
      </c>
      <c r="B1115" s="1">
        <v>14037</v>
      </c>
      <c r="C1115" s="929" t="s">
        <v>1442</v>
      </c>
      <c r="D1115" s="1" t="s">
        <v>22</v>
      </c>
      <c r="E1115" s="1" t="s">
        <v>1587</v>
      </c>
      <c r="F1115" s="2">
        <v>44341</v>
      </c>
      <c r="G1115" s="11" t="s">
        <v>1588</v>
      </c>
      <c r="H1115" s="10">
        <v>8</v>
      </c>
      <c r="I1115" s="12">
        <v>2.35</v>
      </c>
      <c r="J1115" s="398" t="s">
        <v>25</v>
      </c>
      <c r="K1115" s="398" t="s">
        <v>25</v>
      </c>
      <c r="L1115" s="399">
        <v>44341</v>
      </c>
      <c r="M1115" s="398" t="s">
        <v>19</v>
      </c>
      <c r="N1115" s="10">
        <v>7849</v>
      </c>
    </row>
    <row r="1116" spans="1:14">
      <c r="A1116" s="9">
        <v>44339</v>
      </c>
      <c r="B1116" s="1">
        <v>14038</v>
      </c>
      <c r="C1116" s="929" t="s">
        <v>37</v>
      </c>
      <c r="D1116" s="1" t="s">
        <v>22</v>
      </c>
      <c r="E1116" s="1" t="s">
        <v>1587</v>
      </c>
      <c r="F1116" s="2">
        <v>44341</v>
      </c>
      <c r="G1116" s="11" t="s">
        <v>38</v>
      </c>
      <c r="H1116" s="10">
        <v>8</v>
      </c>
      <c r="I1116" s="12">
        <v>2.35</v>
      </c>
      <c r="J1116" s="398" t="s">
        <v>25</v>
      </c>
      <c r="K1116" s="398" t="s">
        <v>25</v>
      </c>
      <c r="L1116" s="399">
        <v>44341</v>
      </c>
      <c r="M1116" s="398" t="s">
        <v>19</v>
      </c>
      <c r="N1116" s="10">
        <v>7849</v>
      </c>
    </row>
    <row r="1117" spans="1:14">
      <c r="A1117" s="9">
        <v>44339</v>
      </c>
      <c r="B1117" s="1">
        <v>14039</v>
      </c>
      <c r="C1117" s="929" t="s">
        <v>1589</v>
      </c>
      <c r="D1117" s="1" t="s">
        <v>22</v>
      </c>
      <c r="E1117" s="1" t="s">
        <v>1587</v>
      </c>
      <c r="F1117" s="2">
        <v>44341</v>
      </c>
      <c r="G1117" s="11" t="s">
        <v>399</v>
      </c>
      <c r="H1117" s="10">
        <v>8</v>
      </c>
      <c r="I1117" s="12">
        <v>2.35</v>
      </c>
      <c r="J1117" s="398" t="s">
        <v>25</v>
      </c>
      <c r="K1117" s="398" t="s">
        <v>25</v>
      </c>
      <c r="L1117" s="399">
        <v>44341</v>
      </c>
      <c r="M1117" s="398" t="s">
        <v>19</v>
      </c>
      <c r="N1117" s="10">
        <v>7849</v>
      </c>
    </row>
    <row r="1118" spans="1:14">
      <c r="A1118" s="9">
        <v>44339</v>
      </c>
      <c r="B1118" s="1">
        <v>14040</v>
      </c>
      <c r="C1118" s="929" t="s">
        <v>1442</v>
      </c>
      <c r="D1118" s="1" t="s">
        <v>22</v>
      </c>
      <c r="E1118" s="1" t="s">
        <v>1590</v>
      </c>
      <c r="F1118" s="2">
        <v>44341</v>
      </c>
      <c r="G1118" s="11" t="s">
        <v>1588</v>
      </c>
      <c r="H1118" s="10">
        <v>1</v>
      </c>
      <c r="I1118" s="12">
        <v>2.35</v>
      </c>
      <c r="J1118" s="398" t="s">
        <v>25</v>
      </c>
      <c r="K1118" s="398" t="s">
        <v>25</v>
      </c>
      <c r="L1118" s="399">
        <v>44341</v>
      </c>
      <c r="M1118" s="398" t="s">
        <v>19</v>
      </c>
      <c r="N1118" s="10">
        <v>7849</v>
      </c>
    </row>
    <row r="1119" spans="1:14">
      <c r="A1119" s="9">
        <v>44339</v>
      </c>
      <c r="B1119" s="1">
        <v>14041</v>
      </c>
      <c r="C1119" s="929" t="s">
        <v>37</v>
      </c>
      <c r="D1119" s="1" t="s">
        <v>22</v>
      </c>
      <c r="E1119" s="1" t="s">
        <v>1590</v>
      </c>
      <c r="F1119" s="2">
        <v>44341</v>
      </c>
      <c r="G1119" s="11" t="s">
        <v>38</v>
      </c>
      <c r="H1119" s="10">
        <v>1</v>
      </c>
      <c r="I1119" s="12">
        <v>2.35</v>
      </c>
      <c r="J1119" s="398" t="s">
        <v>25</v>
      </c>
      <c r="K1119" s="398" t="s">
        <v>25</v>
      </c>
      <c r="L1119" s="399">
        <v>44341</v>
      </c>
      <c r="M1119" s="398" t="s">
        <v>19</v>
      </c>
      <c r="N1119" s="10">
        <v>7849</v>
      </c>
    </row>
    <row r="1120" spans="1:14">
      <c r="A1120" s="9">
        <v>44339</v>
      </c>
      <c r="B1120" s="1">
        <v>14042</v>
      </c>
      <c r="C1120" s="929" t="s">
        <v>1589</v>
      </c>
      <c r="D1120" s="1" t="s">
        <v>22</v>
      </c>
      <c r="E1120" s="1" t="s">
        <v>1590</v>
      </c>
      <c r="F1120" s="2">
        <v>44341</v>
      </c>
      <c r="G1120" s="11" t="s">
        <v>399</v>
      </c>
      <c r="H1120" s="10">
        <v>1</v>
      </c>
      <c r="I1120" s="12">
        <v>2.35</v>
      </c>
      <c r="J1120" s="398" t="s">
        <v>25</v>
      </c>
      <c r="K1120" s="398" t="s">
        <v>25</v>
      </c>
      <c r="L1120" s="399">
        <v>44341</v>
      </c>
      <c r="M1120" s="398" t="s">
        <v>19</v>
      </c>
      <c r="N1120" s="10">
        <v>7849</v>
      </c>
    </row>
    <row r="1121" spans="1:14">
      <c r="A1121" s="9">
        <v>44339</v>
      </c>
      <c r="B1121" s="1">
        <v>14043</v>
      </c>
      <c r="C1121" s="929" t="s">
        <v>412</v>
      </c>
      <c r="D1121" s="1" t="s">
        <v>22</v>
      </c>
      <c r="E1121" s="1" t="s">
        <v>1591</v>
      </c>
      <c r="F1121" s="2">
        <v>44341</v>
      </c>
      <c r="G1121" s="11" t="s">
        <v>414</v>
      </c>
      <c r="H1121" s="10">
        <v>1</v>
      </c>
      <c r="I1121" s="12">
        <v>2.35</v>
      </c>
      <c r="J1121" s="398" t="s">
        <v>25</v>
      </c>
      <c r="K1121" s="398" t="s">
        <v>25</v>
      </c>
      <c r="L1121" s="399">
        <v>44341</v>
      </c>
      <c r="M1121" s="398" t="s">
        <v>19</v>
      </c>
      <c r="N1121" s="10">
        <v>7849</v>
      </c>
    </row>
    <row r="1122" spans="1:14">
      <c r="A1122" s="9">
        <v>44339</v>
      </c>
      <c r="B1122" s="1">
        <v>14044</v>
      </c>
      <c r="C1122" s="929" t="s">
        <v>506</v>
      </c>
      <c r="D1122" s="1" t="s">
        <v>22</v>
      </c>
      <c r="E1122" s="1" t="s">
        <v>678</v>
      </c>
      <c r="F1122" s="2">
        <v>44341</v>
      </c>
      <c r="G1122" s="11" t="s">
        <v>508</v>
      </c>
      <c r="H1122" s="10">
        <v>3</v>
      </c>
      <c r="I1122" s="12">
        <v>2.35</v>
      </c>
      <c r="J1122" s="398" t="s">
        <v>25</v>
      </c>
      <c r="K1122" s="398" t="s">
        <v>25</v>
      </c>
      <c r="L1122" s="399">
        <v>44341</v>
      </c>
      <c r="M1122" s="398" t="s">
        <v>19</v>
      </c>
      <c r="N1122" s="10">
        <v>7849</v>
      </c>
    </row>
    <row r="1123" spans="1:14">
      <c r="A1123" s="9">
        <v>44339</v>
      </c>
      <c r="B1123" s="1">
        <v>14045</v>
      </c>
      <c r="C1123" s="929" t="s">
        <v>679</v>
      </c>
      <c r="D1123" s="1" t="s">
        <v>22</v>
      </c>
      <c r="E1123" s="1" t="s">
        <v>678</v>
      </c>
      <c r="F1123" s="2">
        <v>44341</v>
      </c>
      <c r="G1123" s="11" t="s">
        <v>508</v>
      </c>
      <c r="H1123" s="10">
        <v>6</v>
      </c>
      <c r="I1123" s="12">
        <v>2.35</v>
      </c>
      <c r="J1123" s="398" t="s">
        <v>25</v>
      </c>
      <c r="K1123" s="398" t="s">
        <v>25</v>
      </c>
      <c r="L1123" s="399">
        <v>44341</v>
      </c>
      <c r="M1123" s="398" t="s">
        <v>19</v>
      </c>
      <c r="N1123" s="10">
        <v>7849</v>
      </c>
    </row>
    <row r="1124" spans="1:14">
      <c r="A1124" s="9">
        <v>44339</v>
      </c>
      <c r="B1124" s="1">
        <v>14046</v>
      </c>
      <c r="C1124" s="929" t="s">
        <v>1299</v>
      </c>
      <c r="D1124" s="1" t="s">
        <v>22</v>
      </c>
      <c r="E1124" s="1" t="s">
        <v>1592</v>
      </c>
      <c r="F1124" s="2">
        <v>44341</v>
      </c>
      <c r="G1124" s="11" t="s">
        <v>1460</v>
      </c>
      <c r="H1124" s="10">
        <v>6</v>
      </c>
      <c r="I1124" s="12">
        <v>2.35</v>
      </c>
      <c r="J1124" s="398" t="s">
        <v>25</v>
      </c>
      <c r="K1124" s="398" t="s">
        <v>25</v>
      </c>
      <c r="L1124" s="399">
        <v>44341</v>
      </c>
      <c r="M1124" s="398" t="s">
        <v>19</v>
      </c>
      <c r="N1124" s="10">
        <v>7849</v>
      </c>
    </row>
    <row r="1125" spans="1:14">
      <c r="A1125" s="9">
        <v>44339</v>
      </c>
      <c r="B1125" s="1">
        <v>14047</v>
      </c>
      <c r="C1125" s="929" t="s">
        <v>201</v>
      </c>
      <c r="D1125" s="1" t="s">
        <v>22</v>
      </c>
      <c r="E1125" s="1" t="s">
        <v>1593</v>
      </c>
      <c r="F1125" s="2">
        <v>44341</v>
      </c>
      <c r="G1125" s="11" t="s">
        <v>203</v>
      </c>
      <c r="H1125" s="10">
        <v>12</v>
      </c>
      <c r="I1125" s="12">
        <v>2.35</v>
      </c>
      <c r="J1125" s="398" t="s">
        <v>25</v>
      </c>
      <c r="K1125" s="398" t="s">
        <v>25</v>
      </c>
      <c r="L1125" s="399">
        <v>44341</v>
      </c>
      <c r="M1125" s="398" t="s">
        <v>19</v>
      </c>
      <c r="N1125" s="10">
        <v>7849</v>
      </c>
    </row>
    <row r="1126" spans="1:14">
      <c r="A1126" s="9">
        <v>44339</v>
      </c>
      <c r="B1126" s="1">
        <v>14048</v>
      </c>
      <c r="C1126" s="929" t="s">
        <v>220</v>
      </c>
      <c r="D1126" s="1" t="s">
        <v>22</v>
      </c>
      <c r="E1126" s="1" t="s">
        <v>1594</v>
      </c>
      <c r="F1126" s="2">
        <v>44341</v>
      </c>
      <c r="G1126" s="11" t="s">
        <v>222</v>
      </c>
      <c r="H1126" s="10">
        <v>4</v>
      </c>
      <c r="I1126" s="12">
        <v>2.35</v>
      </c>
      <c r="J1126" s="398" t="s">
        <v>25</v>
      </c>
      <c r="K1126" s="398" t="s">
        <v>25</v>
      </c>
      <c r="L1126" s="399">
        <v>44341</v>
      </c>
      <c r="M1126" s="398" t="s">
        <v>19</v>
      </c>
      <c r="N1126" s="10">
        <v>7849</v>
      </c>
    </row>
    <row r="1127" spans="1:14">
      <c r="A1127" s="9">
        <v>44339</v>
      </c>
      <c r="B1127" s="1">
        <v>14049</v>
      </c>
      <c r="C1127" s="929" t="s">
        <v>751</v>
      </c>
      <c r="D1127" s="1" t="s">
        <v>22</v>
      </c>
      <c r="E1127" s="1" t="s">
        <v>1595</v>
      </c>
      <c r="F1127" s="2">
        <v>44341</v>
      </c>
      <c r="G1127" s="11" t="s">
        <v>753</v>
      </c>
      <c r="H1127" s="10">
        <v>33</v>
      </c>
      <c r="I1127" s="12">
        <v>2.35</v>
      </c>
      <c r="J1127" s="398" t="s">
        <v>25</v>
      </c>
      <c r="K1127" s="398" t="s">
        <v>25</v>
      </c>
      <c r="L1127" s="399">
        <v>44341</v>
      </c>
      <c r="M1127" s="398" t="s">
        <v>19</v>
      </c>
      <c r="N1127" s="10">
        <v>7849</v>
      </c>
    </row>
    <row r="1128" spans="1:14">
      <c r="A1128" s="9">
        <v>44339</v>
      </c>
      <c r="B1128" s="1">
        <v>14050</v>
      </c>
      <c r="C1128" s="929" t="s">
        <v>473</v>
      </c>
      <c r="D1128" s="1" t="s">
        <v>22</v>
      </c>
      <c r="E1128" s="1" t="s">
        <v>1596</v>
      </c>
      <c r="F1128" s="2">
        <v>44341</v>
      </c>
      <c r="G1128" s="11" t="s">
        <v>475</v>
      </c>
      <c r="H1128" s="10">
        <v>21</v>
      </c>
      <c r="I1128" s="12">
        <v>2.35</v>
      </c>
      <c r="J1128" s="398" t="s">
        <v>25</v>
      </c>
      <c r="K1128" s="398" t="s">
        <v>25</v>
      </c>
      <c r="L1128" s="399">
        <v>44341</v>
      </c>
      <c r="M1128" s="398" t="s">
        <v>19</v>
      </c>
      <c r="N1128" s="10">
        <v>7849</v>
      </c>
    </row>
    <row r="1129" spans="1:14">
      <c r="A1129" s="9">
        <v>44339</v>
      </c>
      <c r="B1129" s="1">
        <v>14051</v>
      </c>
      <c r="C1129" s="929" t="s">
        <v>664</v>
      </c>
      <c r="D1129" s="1" t="s">
        <v>22</v>
      </c>
      <c r="E1129" s="1" t="s">
        <v>1596</v>
      </c>
      <c r="F1129" s="2">
        <v>44341</v>
      </c>
      <c r="G1129" s="11" t="s">
        <v>1597</v>
      </c>
      <c r="H1129" s="10">
        <v>5</v>
      </c>
      <c r="I1129" s="12">
        <v>2.35</v>
      </c>
      <c r="J1129" s="398" t="s">
        <v>25</v>
      </c>
      <c r="K1129" s="398" t="s">
        <v>25</v>
      </c>
      <c r="L1129" s="399">
        <v>44341</v>
      </c>
      <c r="M1129" s="398" t="s">
        <v>19</v>
      </c>
      <c r="N1129" s="10">
        <v>7849</v>
      </c>
    </row>
    <row r="1130" spans="1:14">
      <c r="A1130" s="9">
        <v>44339</v>
      </c>
      <c r="B1130" s="1">
        <v>14052</v>
      </c>
      <c r="C1130" s="929" t="s">
        <v>1598</v>
      </c>
      <c r="D1130" s="1" t="s">
        <v>22</v>
      </c>
      <c r="E1130" s="1" t="s">
        <v>1596</v>
      </c>
      <c r="F1130" s="2">
        <v>44341</v>
      </c>
      <c r="G1130" s="11" t="s">
        <v>1599</v>
      </c>
      <c r="H1130" s="10">
        <v>4</v>
      </c>
      <c r="I1130" s="12">
        <v>2.35</v>
      </c>
      <c r="J1130" s="398" t="s">
        <v>25</v>
      </c>
      <c r="K1130" s="398" t="s">
        <v>25</v>
      </c>
      <c r="L1130" s="399">
        <v>44341</v>
      </c>
      <c r="M1130" s="398" t="s">
        <v>19</v>
      </c>
      <c r="N1130" s="10">
        <v>7849</v>
      </c>
    </row>
    <row r="1131" spans="1:14">
      <c r="A1131" s="9">
        <v>44339</v>
      </c>
      <c r="B1131" s="1">
        <v>14053</v>
      </c>
      <c r="C1131" s="929" t="s">
        <v>341</v>
      </c>
      <c r="D1131" s="1" t="s">
        <v>22</v>
      </c>
      <c r="E1131" s="1" t="s">
        <v>1600</v>
      </c>
      <c r="F1131" s="2">
        <v>44341</v>
      </c>
      <c r="G1131" s="11" t="s">
        <v>343</v>
      </c>
      <c r="H1131" s="10">
        <v>21</v>
      </c>
      <c r="I1131" s="12">
        <v>2.35</v>
      </c>
      <c r="J1131" s="398" t="s">
        <v>25</v>
      </c>
      <c r="K1131" s="398" t="s">
        <v>25</v>
      </c>
      <c r="L1131" s="399">
        <v>44341</v>
      </c>
      <c r="M1131" s="398" t="s">
        <v>19</v>
      </c>
      <c r="N1131" s="10">
        <v>7849</v>
      </c>
    </row>
    <row r="1132" spans="1:14">
      <c r="A1132" s="9">
        <v>44339</v>
      </c>
      <c r="B1132" s="1">
        <v>14054</v>
      </c>
      <c r="C1132" s="929" t="s">
        <v>234</v>
      </c>
      <c r="D1132" s="1" t="s">
        <v>22</v>
      </c>
      <c r="E1132" s="1" t="s">
        <v>1601</v>
      </c>
      <c r="F1132" s="2">
        <v>44341</v>
      </c>
      <c r="G1132" s="11" t="s">
        <v>236</v>
      </c>
      <c r="H1132" s="10">
        <v>1</v>
      </c>
      <c r="I1132" s="12">
        <v>2.35</v>
      </c>
      <c r="J1132" s="398" t="s">
        <v>25</v>
      </c>
      <c r="K1132" s="398" t="s">
        <v>25</v>
      </c>
      <c r="L1132" s="399">
        <v>44341</v>
      </c>
      <c r="M1132" s="398" t="s">
        <v>19</v>
      </c>
      <c r="N1132" s="10">
        <v>7849</v>
      </c>
    </row>
    <row r="1133" spans="1:14">
      <c r="A1133" s="9">
        <v>44339</v>
      </c>
      <c r="B1133" s="1">
        <v>14055</v>
      </c>
      <c r="C1133" s="929" t="s">
        <v>394</v>
      </c>
      <c r="D1133" s="1" t="s">
        <v>22</v>
      </c>
      <c r="E1133" s="1" t="s">
        <v>1602</v>
      </c>
      <c r="F1133" s="2">
        <v>44341</v>
      </c>
      <c r="G1133" s="11" t="s">
        <v>1603</v>
      </c>
      <c r="H1133" s="10">
        <v>1</v>
      </c>
      <c r="I1133" s="12">
        <v>2.35</v>
      </c>
      <c r="J1133" s="398" t="s">
        <v>25</v>
      </c>
      <c r="K1133" s="398" t="s">
        <v>25</v>
      </c>
      <c r="L1133" s="399">
        <v>44341</v>
      </c>
      <c r="M1133" s="398" t="s">
        <v>19</v>
      </c>
      <c r="N1133" s="10">
        <v>7849</v>
      </c>
    </row>
    <row r="1134" spans="1:14">
      <c r="A1134" s="9">
        <v>44339</v>
      </c>
      <c r="B1134" s="1">
        <v>14056</v>
      </c>
      <c r="C1134" s="929" t="s">
        <v>28</v>
      </c>
      <c r="D1134" s="1" t="s">
        <v>22</v>
      </c>
      <c r="E1134" s="1" t="s">
        <v>1604</v>
      </c>
      <c r="F1134" s="2">
        <v>44341</v>
      </c>
      <c r="G1134" s="11" t="s">
        <v>30</v>
      </c>
      <c r="H1134" s="10">
        <v>1</v>
      </c>
      <c r="I1134" s="12">
        <v>2.35</v>
      </c>
      <c r="J1134" s="398" t="s">
        <v>25</v>
      </c>
      <c r="K1134" s="398" t="s">
        <v>25</v>
      </c>
      <c r="L1134" s="399">
        <v>44341</v>
      </c>
      <c r="M1134" s="398" t="s">
        <v>19</v>
      </c>
      <c r="N1134" s="10">
        <v>7849</v>
      </c>
    </row>
    <row r="1135" spans="1:14">
      <c r="A1135" s="9">
        <v>44339</v>
      </c>
      <c r="B1135" s="1">
        <v>14057</v>
      </c>
      <c r="C1135" s="929" t="s">
        <v>506</v>
      </c>
      <c r="D1135" s="1" t="s">
        <v>22</v>
      </c>
      <c r="E1135" s="1" t="s">
        <v>507</v>
      </c>
      <c r="F1135" s="2">
        <v>44341</v>
      </c>
      <c r="G1135" s="11" t="s">
        <v>508</v>
      </c>
      <c r="H1135" s="10">
        <v>1</v>
      </c>
      <c r="I1135" s="12">
        <v>2.35</v>
      </c>
      <c r="J1135" s="398" t="s">
        <v>25</v>
      </c>
      <c r="K1135" s="398" t="s">
        <v>25</v>
      </c>
      <c r="L1135" s="399">
        <v>44341</v>
      </c>
      <c r="M1135" s="398" t="s">
        <v>19</v>
      </c>
      <c r="N1135" s="10">
        <v>7849</v>
      </c>
    </row>
    <row r="1136" spans="1:14">
      <c r="A1136" s="9">
        <v>44339</v>
      </c>
      <c r="B1136" s="1">
        <v>14058</v>
      </c>
      <c r="C1136" s="929" t="s">
        <v>182</v>
      </c>
      <c r="D1136" s="1" t="s">
        <v>22</v>
      </c>
      <c r="E1136" s="1" t="s">
        <v>1605</v>
      </c>
      <c r="F1136" s="2">
        <v>44341</v>
      </c>
      <c r="G1136" s="11" t="s">
        <v>184</v>
      </c>
      <c r="H1136" s="10">
        <v>1</v>
      </c>
      <c r="I1136" s="12">
        <v>2.35</v>
      </c>
      <c r="J1136" s="398" t="s">
        <v>25</v>
      </c>
      <c r="K1136" s="398" t="s">
        <v>25</v>
      </c>
      <c r="L1136" s="399">
        <v>44341</v>
      </c>
      <c r="M1136" s="398" t="s">
        <v>19</v>
      </c>
      <c r="N1136" s="10">
        <v>7849</v>
      </c>
    </row>
    <row r="1137" spans="1:14">
      <c r="A1137" s="9">
        <v>44339</v>
      </c>
      <c r="B1137" s="1">
        <v>14059</v>
      </c>
      <c r="C1137" s="929" t="s">
        <v>480</v>
      </c>
      <c r="D1137" s="1" t="s">
        <v>22</v>
      </c>
      <c r="E1137" s="1" t="s">
        <v>1605</v>
      </c>
      <c r="F1137" s="2">
        <v>44341</v>
      </c>
      <c r="G1137" s="11" t="s">
        <v>1606</v>
      </c>
      <c r="H1137" s="10">
        <v>1</v>
      </c>
      <c r="I1137" s="12">
        <v>2.35</v>
      </c>
      <c r="J1137" s="398" t="s">
        <v>25</v>
      </c>
      <c r="K1137" s="398" t="s">
        <v>25</v>
      </c>
      <c r="L1137" s="399">
        <v>44341</v>
      </c>
      <c r="M1137" s="398" t="s">
        <v>19</v>
      </c>
      <c r="N1137" s="10">
        <v>7849</v>
      </c>
    </row>
    <row r="1138" spans="1:14">
      <c r="A1138" s="9">
        <v>44339</v>
      </c>
      <c r="B1138" s="1">
        <v>14060</v>
      </c>
      <c r="C1138" s="929" t="s">
        <v>257</v>
      </c>
      <c r="D1138" s="1" t="s">
        <v>22</v>
      </c>
      <c r="E1138" s="1" t="s">
        <v>1607</v>
      </c>
      <c r="F1138" s="2">
        <v>44341</v>
      </c>
      <c r="G1138" s="11" t="s">
        <v>950</v>
      </c>
      <c r="H1138" s="10">
        <v>3</v>
      </c>
      <c r="I1138" s="12">
        <v>2.35</v>
      </c>
      <c r="J1138" s="398" t="s">
        <v>25</v>
      </c>
      <c r="K1138" s="398" t="s">
        <v>25</v>
      </c>
      <c r="L1138" s="399">
        <v>44341</v>
      </c>
      <c r="M1138" s="398" t="s">
        <v>19</v>
      </c>
      <c r="N1138" s="10">
        <v>7849</v>
      </c>
    </row>
    <row r="1139" spans="1:14">
      <c r="A1139" s="9">
        <v>44339</v>
      </c>
      <c r="B1139" s="1">
        <v>14061</v>
      </c>
      <c r="C1139" s="929" t="s">
        <v>780</v>
      </c>
      <c r="D1139" s="1" t="s">
        <v>22</v>
      </c>
      <c r="E1139" s="1" t="s">
        <v>1608</v>
      </c>
      <c r="F1139" s="2">
        <v>44341</v>
      </c>
      <c r="G1139" s="11" t="s">
        <v>1526</v>
      </c>
      <c r="H1139" s="10">
        <v>1</v>
      </c>
      <c r="I1139" s="12">
        <v>2.35</v>
      </c>
      <c r="J1139" s="398" t="s">
        <v>25</v>
      </c>
      <c r="K1139" s="398" t="s">
        <v>25</v>
      </c>
      <c r="L1139" s="399">
        <v>44341</v>
      </c>
      <c r="M1139" s="398" t="s">
        <v>19</v>
      </c>
      <c r="N1139" s="10">
        <v>7849</v>
      </c>
    </row>
    <row r="1140" spans="1:14">
      <c r="A1140" s="9">
        <v>44339</v>
      </c>
      <c r="B1140" s="1">
        <v>14062</v>
      </c>
      <c r="C1140" s="929" t="s">
        <v>672</v>
      </c>
      <c r="D1140" s="1" t="s">
        <v>22</v>
      </c>
      <c r="E1140" s="1" t="s">
        <v>1609</v>
      </c>
      <c r="F1140" s="2">
        <v>44341</v>
      </c>
      <c r="G1140" s="11" t="s">
        <v>674</v>
      </c>
      <c r="H1140" s="10">
        <v>1</v>
      </c>
      <c r="I1140" s="12">
        <v>2.35</v>
      </c>
      <c r="J1140" s="398" t="s">
        <v>25</v>
      </c>
      <c r="K1140" s="398" t="s">
        <v>25</v>
      </c>
      <c r="L1140" s="399">
        <v>44341</v>
      </c>
      <c r="M1140" s="398" t="s">
        <v>19</v>
      </c>
      <c r="N1140" s="10">
        <v>7849</v>
      </c>
    </row>
    <row r="1141" spans="1:14">
      <c r="A1141" s="9">
        <v>44339</v>
      </c>
      <c r="B1141" s="1">
        <v>14063</v>
      </c>
      <c r="C1141" s="929" t="s">
        <v>1524</v>
      </c>
      <c r="D1141" s="1" t="s">
        <v>22</v>
      </c>
      <c r="E1141" s="1" t="s">
        <v>1610</v>
      </c>
      <c r="F1141" s="2">
        <v>44341</v>
      </c>
      <c r="G1141" s="11" t="s">
        <v>1526</v>
      </c>
      <c r="H1141" s="10">
        <v>1</v>
      </c>
      <c r="I1141" s="12">
        <v>2.35</v>
      </c>
      <c r="J1141" s="398" t="s">
        <v>25</v>
      </c>
      <c r="K1141" s="398" t="s">
        <v>25</v>
      </c>
      <c r="L1141" s="399">
        <v>44341</v>
      </c>
      <c r="M1141" s="398" t="s">
        <v>19</v>
      </c>
      <c r="N1141" s="10">
        <v>7849</v>
      </c>
    </row>
    <row r="1142" spans="1:14">
      <c r="A1142" s="9">
        <v>44339</v>
      </c>
      <c r="B1142" s="1">
        <v>14064</v>
      </c>
      <c r="C1142" s="929" t="s">
        <v>1428</v>
      </c>
      <c r="D1142" s="1" t="s">
        <v>22</v>
      </c>
      <c r="E1142" s="1" t="s">
        <v>1611</v>
      </c>
      <c r="F1142" s="2">
        <v>44341</v>
      </c>
      <c r="G1142" s="11" t="s">
        <v>1612</v>
      </c>
      <c r="H1142" s="10">
        <v>31</v>
      </c>
      <c r="I1142" s="12">
        <v>2.35</v>
      </c>
      <c r="J1142" s="398" t="s">
        <v>25</v>
      </c>
      <c r="K1142" s="398" t="s">
        <v>25</v>
      </c>
      <c r="L1142" s="399">
        <v>44341</v>
      </c>
      <c r="M1142" s="398" t="s">
        <v>19</v>
      </c>
      <c r="N1142" s="10">
        <v>7849</v>
      </c>
    </row>
    <row r="1143" spans="1:14">
      <c r="A1143" s="9">
        <v>44339</v>
      </c>
      <c r="B1143" s="1">
        <v>14065</v>
      </c>
      <c r="C1143" s="929" t="s">
        <v>1430</v>
      </c>
      <c r="D1143" s="1" t="s">
        <v>22</v>
      </c>
      <c r="E1143" s="1" t="s">
        <v>1611</v>
      </c>
      <c r="F1143" s="2">
        <v>44341</v>
      </c>
      <c r="G1143" s="11" t="s">
        <v>1613</v>
      </c>
      <c r="H1143" s="10">
        <v>31</v>
      </c>
      <c r="I1143" s="12">
        <v>2.35</v>
      </c>
      <c r="J1143" s="398" t="s">
        <v>25</v>
      </c>
      <c r="K1143" s="398" t="s">
        <v>25</v>
      </c>
      <c r="L1143" s="399">
        <v>44341</v>
      </c>
      <c r="M1143" s="398" t="s">
        <v>19</v>
      </c>
      <c r="N1143" s="10">
        <v>7849</v>
      </c>
    </row>
    <row r="1144" spans="1:14">
      <c r="A1144" s="9">
        <v>44339</v>
      </c>
      <c r="B1144" s="1">
        <v>14066</v>
      </c>
      <c r="C1144" s="929" t="s">
        <v>37</v>
      </c>
      <c r="D1144" s="1" t="s">
        <v>22</v>
      </c>
      <c r="E1144" s="1" t="s">
        <v>1611</v>
      </c>
      <c r="F1144" s="2">
        <v>44341</v>
      </c>
      <c r="G1144" s="11" t="s">
        <v>38</v>
      </c>
      <c r="H1144" s="10">
        <v>31</v>
      </c>
      <c r="I1144" s="12">
        <v>2.35</v>
      </c>
      <c r="J1144" s="398" t="s">
        <v>25</v>
      </c>
      <c r="K1144" s="398" t="s">
        <v>25</v>
      </c>
      <c r="L1144" s="399">
        <v>44341</v>
      </c>
      <c r="M1144" s="398" t="s">
        <v>19</v>
      </c>
      <c r="N1144" s="10">
        <v>7849</v>
      </c>
    </row>
    <row r="1145" spans="1:14">
      <c r="A1145" s="9">
        <v>44339</v>
      </c>
      <c r="B1145" s="1">
        <v>14067</v>
      </c>
      <c r="C1145" s="929" t="s">
        <v>1336</v>
      </c>
      <c r="D1145" s="1" t="s">
        <v>22</v>
      </c>
      <c r="E1145" s="1" t="s">
        <v>1614</v>
      </c>
      <c r="F1145" s="2">
        <v>44341</v>
      </c>
      <c r="G1145" s="11" t="s">
        <v>1615</v>
      </c>
      <c r="H1145" s="10">
        <v>11</v>
      </c>
      <c r="I1145" s="12">
        <v>2.35</v>
      </c>
      <c r="J1145" s="398" t="s">
        <v>25</v>
      </c>
      <c r="K1145" s="398" t="s">
        <v>25</v>
      </c>
      <c r="L1145" s="399">
        <v>44341</v>
      </c>
      <c r="M1145" s="398" t="s">
        <v>19</v>
      </c>
      <c r="N1145" s="10">
        <v>7849</v>
      </c>
    </row>
    <row r="1146" spans="1:14">
      <c r="A1146" s="9">
        <v>44339</v>
      </c>
      <c r="B1146" s="1">
        <v>14068</v>
      </c>
      <c r="C1146" s="929" t="s">
        <v>1616</v>
      </c>
      <c r="D1146" s="1" t="s">
        <v>22</v>
      </c>
      <c r="E1146" s="1" t="s">
        <v>1614</v>
      </c>
      <c r="F1146" s="2">
        <v>44341</v>
      </c>
      <c r="G1146" s="11" t="s">
        <v>1617</v>
      </c>
      <c r="H1146" s="10">
        <v>11</v>
      </c>
      <c r="I1146" s="12">
        <v>2.35</v>
      </c>
      <c r="J1146" s="398" t="s">
        <v>25</v>
      </c>
      <c r="K1146" s="398" t="s">
        <v>25</v>
      </c>
      <c r="L1146" s="399">
        <v>44341</v>
      </c>
      <c r="M1146" s="398" t="s">
        <v>19</v>
      </c>
      <c r="N1146" s="10">
        <v>7849</v>
      </c>
    </row>
    <row r="1147" spans="1:14">
      <c r="A1147" s="9">
        <v>44339</v>
      </c>
      <c r="B1147" s="1">
        <v>14069</v>
      </c>
      <c r="C1147" s="929" t="s">
        <v>39</v>
      </c>
      <c r="D1147" s="1" t="s">
        <v>22</v>
      </c>
      <c r="E1147" s="1" t="s">
        <v>1614</v>
      </c>
      <c r="F1147" s="2">
        <v>44341</v>
      </c>
      <c r="G1147" s="11" t="s">
        <v>40</v>
      </c>
      <c r="H1147" s="10">
        <v>11</v>
      </c>
      <c r="I1147" s="12">
        <v>2.35</v>
      </c>
      <c r="J1147" s="398" t="s">
        <v>25</v>
      </c>
      <c r="K1147" s="398" t="s">
        <v>25</v>
      </c>
      <c r="L1147" s="399">
        <v>44341</v>
      </c>
      <c r="M1147" s="398" t="s">
        <v>19</v>
      </c>
      <c r="N1147" s="10">
        <v>7849</v>
      </c>
    </row>
    <row r="1148" spans="1:14">
      <c r="A1148" s="9">
        <v>44339</v>
      </c>
      <c r="B1148" s="1">
        <v>14070</v>
      </c>
      <c r="C1148" s="929" t="s">
        <v>473</v>
      </c>
      <c r="D1148" s="1" t="s">
        <v>22</v>
      </c>
      <c r="E1148" s="1" t="s">
        <v>1618</v>
      </c>
      <c r="F1148" s="2">
        <v>44341</v>
      </c>
      <c r="G1148" s="11" t="s">
        <v>475</v>
      </c>
      <c r="H1148" s="10">
        <v>68</v>
      </c>
      <c r="I1148" s="12">
        <v>2.35</v>
      </c>
      <c r="J1148" s="398" t="s">
        <v>25</v>
      </c>
      <c r="K1148" s="398" t="s">
        <v>25</v>
      </c>
      <c r="L1148" s="399">
        <v>44341</v>
      </c>
      <c r="M1148" s="398" t="s">
        <v>19</v>
      </c>
      <c r="N1148" s="10">
        <v>7849</v>
      </c>
    </row>
    <row r="1149" spans="1:14">
      <c r="A1149" s="9">
        <v>44339</v>
      </c>
      <c r="B1149" s="1">
        <v>14071</v>
      </c>
      <c r="C1149" s="929" t="s">
        <v>251</v>
      </c>
      <c r="D1149" s="1" t="s">
        <v>22</v>
      </c>
      <c r="E1149" s="1" t="s">
        <v>1619</v>
      </c>
      <c r="F1149" s="2">
        <v>44341</v>
      </c>
      <c r="G1149" s="11" t="s">
        <v>253</v>
      </c>
      <c r="H1149" s="10">
        <v>19</v>
      </c>
      <c r="I1149" s="12">
        <v>2.35</v>
      </c>
      <c r="J1149" s="398" t="s">
        <v>25</v>
      </c>
      <c r="K1149" s="398" t="s">
        <v>25</v>
      </c>
      <c r="L1149" s="399">
        <v>44341</v>
      </c>
      <c r="M1149" s="398" t="s">
        <v>19</v>
      </c>
      <c r="N1149" s="10">
        <v>7849</v>
      </c>
    </row>
    <row r="1150" spans="1:14">
      <c r="A1150" s="9">
        <v>44339</v>
      </c>
      <c r="B1150" s="1">
        <v>14072</v>
      </c>
      <c r="C1150" s="929" t="s">
        <v>316</v>
      </c>
      <c r="D1150" s="1" t="s">
        <v>22</v>
      </c>
      <c r="E1150" s="1" t="s">
        <v>1620</v>
      </c>
      <c r="F1150" s="2">
        <v>44341</v>
      </c>
      <c r="G1150" s="11" t="s">
        <v>318</v>
      </c>
      <c r="H1150" s="10">
        <v>11</v>
      </c>
      <c r="I1150" s="12">
        <v>2.35</v>
      </c>
      <c r="J1150" s="398" t="s">
        <v>25</v>
      </c>
      <c r="K1150" s="398" t="s">
        <v>25</v>
      </c>
      <c r="L1150" s="399">
        <v>44341</v>
      </c>
      <c r="M1150" s="398" t="s">
        <v>19</v>
      </c>
      <c r="N1150" s="10">
        <v>7849</v>
      </c>
    </row>
    <row r="1151" spans="1:14">
      <c r="A1151" s="9">
        <v>44339</v>
      </c>
      <c r="B1151" s="1">
        <v>14073</v>
      </c>
      <c r="C1151" s="929" t="s">
        <v>316</v>
      </c>
      <c r="D1151" s="1" t="s">
        <v>22</v>
      </c>
      <c r="E1151" s="1" t="s">
        <v>1621</v>
      </c>
      <c r="F1151" s="2">
        <v>44341</v>
      </c>
      <c r="G1151" s="11" t="s">
        <v>318</v>
      </c>
      <c r="H1151" s="10">
        <v>1</v>
      </c>
      <c r="I1151" s="12">
        <v>2.35</v>
      </c>
      <c r="J1151" s="398" t="s">
        <v>25</v>
      </c>
      <c r="K1151" s="398" t="s">
        <v>25</v>
      </c>
      <c r="L1151" s="399">
        <v>44341</v>
      </c>
      <c r="M1151" s="398" t="s">
        <v>19</v>
      </c>
      <c r="N1151" s="10">
        <v>7849</v>
      </c>
    </row>
    <row r="1152" spans="1:14">
      <c r="A1152" s="9">
        <v>44339</v>
      </c>
      <c r="B1152" s="1">
        <v>14074</v>
      </c>
      <c r="C1152" s="929" t="s">
        <v>473</v>
      </c>
      <c r="D1152" s="1" t="s">
        <v>22</v>
      </c>
      <c r="E1152" s="1" t="s">
        <v>1622</v>
      </c>
      <c r="F1152" s="2">
        <v>44341</v>
      </c>
      <c r="G1152" s="11" t="s">
        <v>475</v>
      </c>
      <c r="H1152" s="10">
        <v>54</v>
      </c>
      <c r="I1152" s="12">
        <v>2.35</v>
      </c>
      <c r="J1152" s="398" t="s">
        <v>25</v>
      </c>
      <c r="K1152" s="398" t="s">
        <v>25</v>
      </c>
      <c r="L1152" s="399">
        <v>44341</v>
      </c>
      <c r="M1152" s="398" t="s">
        <v>19</v>
      </c>
      <c r="N1152" s="10">
        <v>7849</v>
      </c>
    </row>
    <row r="1153" spans="1:14">
      <c r="A1153" s="9">
        <v>44339</v>
      </c>
      <c r="B1153" s="1">
        <v>14075</v>
      </c>
      <c r="C1153" s="929" t="s">
        <v>473</v>
      </c>
      <c r="D1153" s="1" t="s">
        <v>22</v>
      </c>
      <c r="E1153" s="1" t="s">
        <v>1623</v>
      </c>
      <c r="F1153" s="2">
        <v>44341</v>
      </c>
      <c r="G1153" s="11" t="s">
        <v>475</v>
      </c>
      <c r="H1153" s="10">
        <v>73</v>
      </c>
      <c r="I1153" s="12">
        <v>2.35</v>
      </c>
      <c r="J1153" s="398" t="s">
        <v>25</v>
      </c>
      <c r="K1153" s="398" t="s">
        <v>25</v>
      </c>
      <c r="L1153" s="399">
        <v>44341</v>
      </c>
      <c r="M1153" s="398" t="s">
        <v>19</v>
      </c>
      <c r="N1153" s="10">
        <v>7849</v>
      </c>
    </row>
    <row r="1154" spans="1:14">
      <c r="A1154" s="9">
        <v>44339</v>
      </c>
      <c r="B1154" s="1">
        <v>14076</v>
      </c>
      <c r="C1154" s="929" t="s">
        <v>473</v>
      </c>
      <c r="D1154" s="1" t="s">
        <v>22</v>
      </c>
      <c r="E1154" s="1" t="s">
        <v>1624</v>
      </c>
      <c r="F1154" s="2">
        <v>44341</v>
      </c>
      <c r="G1154" s="11" t="s">
        <v>475</v>
      </c>
      <c r="H1154" s="10">
        <v>28</v>
      </c>
      <c r="I1154" s="12">
        <v>2.35</v>
      </c>
      <c r="J1154" s="398" t="s">
        <v>25</v>
      </c>
      <c r="K1154" s="398" t="s">
        <v>25</v>
      </c>
      <c r="L1154" s="399">
        <v>44341</v>
      </c>
      <c r="M1154" s="398" t="s">
        <v>19</v>
      </c>
      <c r="N1154" s="10">
        <v>7849</v>
      </c>
    </row>
    <row r="1155" spans="1:14">
      <c r="A1155" s="9">
        <v>44339</v>
      </c>
      <c r="B1155" s="1">
        <v>14077</v>
      </c>
      <c r="C1155" s="929" t="s">
        <v>154</v>
      </c>
      <c r="D1155" s="1" t="s">
        <v>22</v>
      </c>
      <c r="E1155" s="1" t="s">
        <v>1625</v>
      </c>
      <c r="F1155" s="2">
        <v>44341</v>
      </c>
      <c r="G1155" s="11" t="s">
        <v>155</v>
      </c>
      <c r="H1155" s="10">
        <v>5</v>
      </c>
      <c r="I1155" s="12">
        <v>2.35</v>
      </c>
      <c r="J1155" s="398" t="s">
        <v>25</v>
      </c>
      <c r="K1155" s="398" t="s">
        <v>25</v>
      </c>
      <c r="L1155" s="399">
        <v>44341</v>
      </c>
      <c r="M1155" s="398" t="s">
        <v>19</v>
      </c>
      <c r="N1155" s="10">
        <v>7849</v>
      </c>
    </row>
    <row r="1156" spans="1:14">
      <c r="A1156" s="9">
        <v>44339</v>
      </c>
      <c r="B1156" s="1">
        <v>14078</v>
      </c>
      <c r="C1156" s="929" t="s">
        <v>154</v>
      </c>
      <c r="D1156" s="1" t="s">
        <v>22</v>
      </c>
      <c r="E1156" s="1" t="s">
        <v>1626</v>
      </c>
      <c r="F1156" s="2">
        <v>44341</v>
      </c>
      <c r="G1156" s="11" t="s">
        <v>155</v>
      </c>
      <c r="H1156" s="10">
        <v>9</v>
      </c>
      <c r="I1156" s="12">
        <v>2.35</v>
      </c>
      <c r="J1156" s="398" t="s">
        <v>25</v>
      </c>
      <c r="K1156" s="398" t="s">
        <v>25</v>
      </c>
      <c r="L1156" s="399">
        <v>44341</v>
      </c>
      <c r="M1156" s="398" t="s">
        <v>19</v>
      </c>
      <c r="N1156" s="10">
        <v>7849</v>
      </c>
    </row>
    <row r="1157" spans="1:14">
      <c r="A1157" s="9">
        <v>44339</v>
      </c>
      <c r="B1157" s="1">
        <v>14079</v>
      </c>
      <c r="C1157" s="929" t="s">
        <v>907</v>
      </c>
      <c r="D1157" s="1" t="s">
        <v>22</v>
      </c>
      <c r="E1157" s="1" t="s">
        <v>1627</v>
      </c>
      <c r="F1157" s="2">
        <v>44341</v>
      </c>
      <c r="G1157" s="11" t="s">
        <v>908</v>
      </c>
      <c r="H1157" s="10">
        <v>1</v>
      </c>
      <c r="I1157" s="12">
        <v>2.35</v>
      </c>
      <c r="J1157" s="398" t="s">
        <v>25</v>
      </c>
      <c r="K1157" s="398" t="s">
        <v>25</v>
      </c>
      <c r="L1157" s="399">
        <v>44341</v>
      </c>
      <c r="M1157" s="398" t="s">
        <v>19</v>
      </c>
      <c r="N1157" s="10">
        <v>7849</v>
      </c>
    </row>
    <row r="1158" spans="1:14">
      <c r="A1158" s="9">
        <v>44339</v>
      </c>
      <c r="B1158" s="1">
        <v>14080</v>
      </c>
      <c r="C1158" s="929" t="s">
        <v>909</v>
      </c>
      <c r="D1158" s="1" t="s">
        <v>22</v>
      </c>
      <c r="E1158" s="1" t="s">
        <v>1627</v>
      </c>
      <c r="F1158" s="2">
        <v>44341</v>
      </c>
      <c r="G1158" s="11" t="s">
        <v>910</v>
      </c>
      <c r="H1158" s="10">
        <v>1</v>
      </c>
      <c r="I1158" s="12">
        <v>2.35</v>
      </c>
      <c r="J1158" s="398" t="s">
        <v>25</v>
      </c>
      <c r="K1158" s="398" t="s">
        <v>25</v>
      </c>
      <c r="L1158" s="399">
        <v>44341</v>
      </c>
      <c r="M1158" s="398" t="s">
        <v>19</v>
      </c>
      <c r="N1158" s="10">
        <v>7849</v>
      </c>
    </row>
    <row r="1159" spans="1:14">
      <c r="A1159" s="9">
        <v>44339</v>
      </c>
      <c r="B1159" s="1">
        <v>14081</v>
      </c>
      <c r="C1159" s="929" t="s">
        <v>1336</v>
      </c>
      <c r="D1159" s="1" t="s">
        <v>22</v>
      </c>
      <c r="E1159" s="1" t="s">
        <v>1628</v>
      </c>
      <c r="F1159" s="2">
        <v>44341</v>
      </c>
      <c r="G1159" s="11" t="s">
        <v>1615</v>
      </c>
      <c r="H1159" s="10">
        <v>10</v>
      </c>
      <c r="I1159" s="12">
        <v>2.35</v>
      </c>
      <c r="J1159" s="398" t="s">
        <v>25</v>
      </c>
      <c r="K1159" s="398" t="s">
        <v>25</v>
      </c>
      <c r="L1159" s="399">
        <v>44341</v>
      </c>
      <c r="M1159" s="398" t="s">
        <v>19</v>
      </c>
      <c r="N1159" s="10">
        <v>7849</v>
      </c>
    </row>
    <row r="1160" spans="1:14">
      <c r="A1160" s="9">
        <v>44339</v>
      </c>
      <c r="B1160" s="1">
        <v>14082</v>
      </c>
      <c r="C1160" s="929" t="s">
        <v>1616</v>
      </c>
      <c r="D1160" s="1" t="s">
        <v>22</v>
      </c>
      <c r="E1160" s="1" t="s">
        <v>1628</v>
      </c>
      <c r="F1160" s="2">
        <v>44341</v>
      </c>
      <c r="G1160" s="11" t="s">
        <v>1617</v>
      </c>
      <c r="H1160" s="10">
        <v>10</v>
      </c>
      <c r="I1160" s="12">
        <v>2.35</v>
      </c>
      <c r="J1160" s="398" t="s">
        <v>25</v>
      </c>
      <c r="K1160" s="398" t="s">
        <v>25</v>
      </c>
      <c r="L1160" s="399">
        <v>44341</v>
      </c>
      <c r="M1160" s="398" t="s">
        <v>19</v>
      </c>
      <c r="N1160" s="10">
        <v>7849</v>
      </c>
    </row>
    <row r="1161" spans="1:14">
      <c r="A1161" s="9">
        <v>44339</v>
      </c>
      <c r="B1161" s="1">
        <v>14083</v>
      </c>
      <c r="C1161" s="929" t="s">
        <v>39</v>
      </c>
      <c r="D1161" s="1" t="s">
        <v>22</v>
      </c>
      <c r="E1161" s="1" t="s">
        <v>1628</v>
      </c>
      <c r="F1161" s="2">
        <v>44341</v>
      </c>
      <c r="G1161" s="11" t="s">
        <v>40</v>
      </c>
      <c r="H1161" s="10">
        <v>10</v>
      </c>
      <c r="I1161" s="12">
        <v>2.35</v>
      </c>
      <c r="J1161" s="398" t="s">
        <v>25</v>
      </c>
      <c r="K1161" s="398" t="s">
        <v>25</v>
      </c>
      <c r="L1161" s="399">
        <v>44341</v>
      </c>
      <c r="M1161" s="398" t="s">
        <v>19</v>
      </c>
      <c r="N1161" s="10">
        <v>7849</v>
      </c>
    </row>
    <row r="1162" spans="1:14">
      <c r="A1162" s="9">
        <v>44339</v>
      </c>
      <c r="B1162" s="1">
        <v>14084</v>
      </c>
      <c r="C1162" s="929" t="s">
        <v>451</v>
      </c>
      <c r="D1162" s="1" t="s">
        <v>22</v>
      </c>
      <c r="E1162" s="1" t="s">
        <v>1629</v>
      </c>
      <c r="F1162" s="2">
        <v>44341</v>
      </c>
      <c r="G1162" s="11" t="s">
        <v>453</v>
      </c>
      <c r="H1162" s="10">
        <v>15</v>
      </c>
      <c r="I1162" s="12">
        <v>2.35</v>
      </c>
      <c r="J1162" s="398" t="s">
        <v>25</v>
      </c>
      <c r="K1162" s="398" t="s">
        <v>25</v>
      </c>
      <c r="L1162" s="399">
        <v>44341</v>
      </c>
      <c r="M1162" s="398" t="s">
        <v>19</v>
      </c>
      <c r="N1162" s="10">
        <v>7849</v>
      </c>
    </row>
    <row r="1163" spans="1:14">
      <c r="A1163" s="9">
        <v>44339</v>
      </c>
      <c r="B1163" s="1">
        <v>14085</v>
      </c>
      <c r="C1163" s="929" t="s">
        <v>1576</v>
      </c>
      <c r="D1163" s="1" t="s">
        <v>22</v>
      </c>
      <c r="E1163" s="1" t="s">
        <v>1630</v>
      </c>
      <c r="F1163" s="2">
        <v>44341</v>
      </c>
      <c r="G1163" s="11" t="s">
        <v>1631</v>
      </c>
      <c r="H1163" s="10">
        <v>2</v>
      </c>
      <c r="I1163" s="12">
        <v>2.35</v>
      </c>
      <c r="J1163" s="398" t="s">
        <v>25</v>
      </c>
      <c r="K1163" s="398" t="s">
        <v>25</v>
      </c>
      <c r="L1163" s="399">
        <v>44341</v>
      </c>
      <c r="M1163" s="398" t="s">
        <v>19</v>
      </c>
      <c r="N1163" s="10">
        <v>7849</v>
      </c>
    </row>
    <row r="1164" spans="1:14">
      <c r="A1164" s="9">
        <v>44339</v>
      </c>
      <c r="B1164" s="1">
        <v>14086</v>
      </c>
      <c r="C1164" s="929" t="s">
        <v>226</v>
      </c>
      <c r="D1164" s="1" t="s">
        <v>22</v>
      </c>
      <c r="E1164" s="1" t="s">
        <v>1630</v>
      </c>
      <c r="F1164" s="2">
        <v>44341</v>
      </c>
      <c r="G1164" s="11" t="s">
        <v>228</v>
      </c>
      <c r="H1164" s="10">
        <v>2</v>
      </c>
      <c r="I1164" s="12">
        <v>2.35</v>
      </c>
      <c r="J1164" s="398" t="s">
        <v>25</v>
      </c>
      <c r="K1164" s="398" t="s">
        <v>25</v>
      </c>
      <c r="L1164" s="399">
        <v>44341</v>
      </c>
      <c r="M1164" s="398" t="s">
        <v>19</v>
      </c>
      <c r="N1164" s="10">
        <v>7849</v>
      </c>
    </row>
    <row r="1165" spans="1:14">
      <c r="A1165" s="9">
        <v>44339</v>
      </c>
      <c r="B1165" s="1">
        <v>14087</v>
      </c>
      <c r="C1165" s="929" t="s">
        <v>1299</v>
      </c>
      <c r="D1165" s="1" t="s">
        <v>22</v>
      </c>
      <c r="E1165" s="1" t="s">
        <v>1632</v>
      </c>
      <c r="F1165" s="2">
        <v>44341</v>
      </c>
      <c r="G1165" s="11" t="s">
        <v>1460</v>
      </c>
      <c r="H1165" s="10">
        <v>6</v>
      </c>
      <c r="I1165" s="12">
        <v>2.35</v>
      </c>
      <c r="J1165" s="398" t="s">
        <v>25</v>
      </c>
      <c r="K1165" s="398" t="s">
        <v>25</v>
      </c>
      <c r="L1165" s="399">
        <v>44341</v>
      </c>
      <c r="M1165" s="398" t="s">
        <v>19</v>
      </c>
      <c r="N1165" s="10">
        <v>7849</v>
      </c>
    </row>
    <row r="1166" spans="1:14">
      <c r="A1166" s="9">
        <v>44339</v>
      </c>
      <c r="B1166" s="1">
        <v>14088</v>
      </c>
      <c r="C1166" s="929" t="s">
        <v>234</v>
      </c>
      <c r="D1166" s="1" t="s">
        <v>22</v>
      </c>
      <c r="E1166" s="1" t="s">
        <v>1633</v>
      </c>
      <c r="F1166" s="2">
        <v>44341</v>
      </c>
      <c r="G1166" s="11" t="s">
        <v>236</v>
      </c>
      <c r="H1166" s="10">
        <v>11</v>
      </c>
      <c r="I1166" s="12">
        <v>2.35</v>
      </c>
      <c r="J1166" s="398" t="s">
        <v>25</v>
      </c>
      <c r="K1166" s="398" t="s">
        <v>25</v>
      </c>
      <c r="L1166" s="399">
        <v>44341</v>
      </c>
      <c r="M1166" s="398" t="s">
        <v>19</v>
      </c>
      <c r="N1166" s="10">
        <v>7849</v>
      </c>
    </row>
    <row r="1167" spans="1:14">
      <c r="A1167" s="9">
        <v>44339</v>
      </c>
      <c r="B1167" s="1">
        <v>14089</v>
      </c>
      <c r="C1167" s="929" t="s">
        <v>1634</v>
      </c>
      <c r="D1167" s="1" t="s">
        <v>22</v>
      </c>
      <c r="E1167" s="1" t="s">
        <v>1634</v>
      </c>
      <c r="F1167" s="2">
        <v>44341</v>
      </c>
      <c r="G1167" s="11" t="s">
        <v>1635</v>
      </c>
      <c r="H1167" s="10">
        <v>0</v>
      </c>
      <c r="I1167" s="694">
        <v>0.3</v>
      </c>
      <c r="J1167" s="398" t="s">
        <v>25</v>
      </c>
      <c r="K1167" s="398" t="s">
        <v>25</v>
      </c>
      <c r="L1167" s="399">
        <v>44341</v>
      </c>
      <c r="M1167" s="398" t="s">
        <v>19</v>
      </c>
      <c r="N1167" s="10">
        <v>7849</v>
      </c>
    </row>
    <row r="1168" spans="1:14">
      <c r="A1168" s="9">
        <v>44339</v>
      </c>
      <c r="B1168" s="1">
        <v>14090</v>
      </c>
      <c r="C1168" s="929" t="s">
        <v>1491</v>
      </c>
      <c r="D1168" s="1" t="s">
        <v>22</v>
      </c>
      <c r="E1168" s="1" t="s">
        <v>1</v>
      </c>
      <c r="F1168" s="2">
        <v>44341</v>
      </c>
      <c r="G1168" s="11" t="s">
        <v>1492</v>
      </c>
      <c r="H1168" s="10">
        <v>1</v>
      </c>
      <c r="I1168" s="12">
        <v>3</v>
      </c>
      <c r="J1168" s="398" t="s">
        <v>25</v>
      </c>
      <c r="K1168" s="398" t="s">
        <v>25</v>
      </c>
      <c r="L1168" s="399">
        <v>44341</v>
      </c>
      <c r="M1168" s="398" t="s">
        <v>19</v>
      </c>
      <c r="N1168" s="10">
        <v>7849</v>
      </c>
    </row>
    <row r="1169" spans="1:14">
      <c r="A1169" s="9">
        <v>44339</v>
      </c>
      <c r="B1169" s="1">
        <v>14091</v>
      </c>
      <c r="C1169" s="929" t="s">
        <v>1636</v>
      </c>
      <c r="D1169" s="1" t="s">
        <v>22</v>
      </c>
      <c r="E1169" s="1" t="s">
        <v>1</v>
      </c>
      <c r="F1169" s="2">
        <v>44341</v>
      </c>
      <c r="G1169" s="11" t="s">
        <v>1637</v>
      </c>
      <c r="H1169" s="10">
        <v>1</v>
      </c>
      <c r="I1169" s="12">
        <v>3</v>
      </c>
      <c r="J1169" s="398" t="s">
        <v>25</v>
      </c>
      <c r="K1169" s="398" t="s">
        <v>25</v>
      </c>
      <c r="L1169" s="399">
        <v>44341</v>
      </c>
      <c r="M1169" s="398" t="s">
        <v>19</v>
      </c>
      <c r="N1169" s="10">
        <v>7849</v>
      </c>
    </row>
    <row r="1170" spans="1:14">
      <c r="A1170" s="9">
        <v>44339</v>
      </c>
      <c r="B1170" s="1">
        <v>14092</v>
      </c>
      <c r="C1170" s="929" t="s">
        <v>1638</v>
      </c>
      <c r="D1170" s="1" t="s">
        <v>22</v>
      </c>
      <c r="E1170" s="1" t="s">
        <v>1</v>
      </c>
      <c r="F1170" s="2">
        <v>44341</v>
      </c>
      <c r="G1170" s="11" t="s">
        <v>1639</v>
      </c>
      <c r="H1170" s="10">
        <v>1</v>
      </c>
      <c r="I1170" s="12">
        <v>3</v>
      </c>
      <c r="J1170" s="398" t="s">
        <v>25</v>
      </c>
      <c r="K1170" s="398" t="s">
        <v>25</v>
      </c>
      <c r="L1170" s="399">
        <v>44341</v>
      </c>
      <c r="M1170" s="398" t="s">
        <v>19</v>
      </c>
      <c r="N1170" s="10">
        <v>7849</v>
      </c>
    </row>
    <row r="1171" spans="1:14">
      <c r="A1171" s="9">
        <v>44339</v>
      </c>
      <c r="B1171" s="1">
        <v>14093</v>
      </c>
      <c r="C1171" s="929" t="s">
        <v>209</v>
      </c>
      <c r="D1171" s="1" t="s">
        <v>22</v>
      </c>
      <c r="E1171" s="1" t="s">
        <v>1640</v>
      </c>
      <c r="F1171" s="2">
        <v>44343</v>
      </c>
      <c r="G1171" s="11" t="s">
        <v>211</v>
      </c>
      <c r="H1171" s="10">
        <v>4</v>
      </c>
      <c r="I1171" s="12">
        <v>2.35</v>
      </c>
      <c r="J1171" s="398" t="s">
        <v>25</v>
      </c>
      <c r="K1171" s="398" t="s">
        <v>25</v>
      </c>
      <c r="L1171" s="399">
        <v>44342</v>
      </c>
      <c r="M1171" s="398" t="s">
        <v>19</v>
      </c>
      <c r="N1171" s="10">
        <v>7849</v>
      </c>
    </row>
    <row r="1172" spans="1:14">
      <c r="A1172" s="9">
        <v>44339</v>
      </c>
      <c r="B1172" s="1">
        <v>14094</v>
      </c>
      <c r="C1172" s="929" t="s">
        <v>212</v>
      </c>
      <c r="D1172" s="1" t="s">
        <v>22</v>
      </c>
      <c r="E1172" s="1" t="s">
        <v>1640</v>
      </c>
      <c r="F1172" s="2">
        <v>44343</v>
      </c>
      <c r="G1172" s="11" t="s">
        <v>213</v>
      </c>
      <c r="H1172" s="10">
        <v>4</v>
      </c>
      <c r="I1172" s="12">
        <v>2.35</v>
      </c>
      <c r="J1172" s="398" t="s">
        <v>25</v>
      </c>
      <c r="K1172" s="398" t="s">
        <v>25</v>
      </c>
      <c r="L1172" s="399">
        <v>44342</v>
      </c>
      <c r="M1172" s="398" t="s">
        <v>19</v>
      </c>
      <c r="N1172" s="10">
        <v>7849</v>
      </c>
    </row>
    <row r="1173" spans="1:14">
      <c r="A1173" s="9">
        <v>44339</v>
      </c>
      <c r="B1173" s="1">
        <v>14095</v>
      </c>
      <c r="C1173" s="929" t="s">
        <v>73</v>
      </c>
      <c r="D1173" s="1" t="s">
        <v>22</v>
      </c>
      <c r="E1173" s="1" t="s">
        <v>1640</v>
      </c>
      <c r="F1173" s="2">
        <v>44343</v>
      </c>
      <c r="G1173" s="11" t="s">
        <v>74</v>
      </c>
      <c r="H1173" s="10">
        <v>4</v>
      </c>
      <c r="I1173" s="12">
        <v>2.35</v>
      </c>
      <c r="J1173" s="398" t="s">
        <v>25</v>
      </c>
      <c r="K1173" s="398" t="s">
        <v>25</v>
      </c>
      <c r="L1173" s="399">
        <v>44342</v>
      </c>
      <c r="M1173" s="398" t="s">
        <v>19</v>
      </c>
      <c r="N1173" s="10">
        <v>7849</v>
      </c>
    </row>
    <row r="1174" spans="1:14">
      <c r="A1174" s="9">
        <v>44339</v>
      </c>
      <c r="B1174" s="1">
        <v>14096</v>
      </c>
      <c r="C1174" s="929" t="s">
        <v>39</v>
      </c>
      <c r="D1174" s="1" t="s">
        <v>22</v>
      </c>
      <c r="E1174" s="1" t="s">
        <v>1640</v>
      </c>
      <c r="F1174" s="2">
        <v>44343</v>
      </c>
      <c r="G1174" s="11" t="s">
        <v>40</v>
      </c>
      <c r="H1174" s="10">
        <v>4</v>
      </c>
      <c r="I1174" s="12">
        <v>2.35</v>
      </c>
      <c r="J1174" s="398" t="s">
        <v>25</v>
      </c>
      <c r="K1174" s="398" t="s">
        <v>25</v>
      </c>
      <c r="L1174" s="399">
        <v>44342</v>
      </c>
      <c r="M1174" s="398" t="s">
        <v>19</v>
      </c>
      <c r="N1174" s="10">
        <v>7849</v>
      </c>
    </row>
    <row r="1175" spans="1:14">
      <c r="A1175" s="9">
        <v>44339</v>
      </c>
      <c r="B1175" s="1">
        <v>14097</v>
      </c>
      <c r="C1175" s="929" t="s">
        <v>1462</v>
      </c>
      <c r="D1175" s="1" t="s">
        <v>22</v>
      </c>
      <c r="E1175" s="1" t="s">
        <v>1641</v>
      </c>
      <c r="F1175" s="2">
        <v>44343</v>
      </c>
      <c r="G1175" s="11" t="s">
        <v>1463</v>
      </c>
      <c r="H1175" s="10">
        <v>30</v>
      </c>
      <c r="I1175" s="12">
        <v>2.35</v>
      </c>
      <c r="J1175" s="398" t="s">
        <v>25</v>
      </c>
      <c r="K1175" s="398" t="s">
        <v>25</v>
      </c>
      <c r="L1175" s="399">
        <v>44342</v>
      </c>
      <c r="M1175" s="398" t="s">
        <v>19</v>
      </c>
      <c r="N1175" s="10">
        <v>7849</v>
      </c>
    </row>
    <row r="1176" spans="1:14">
      <c r="A1176" s="9">
        <v>44339</v>
      </c>
      <c r="B1176" s="1">
        <v>14098</v>
      </c>
      <c r="C1176" s="929" t="s">
        <v>1002</v>
      </c>
      <c r="D1176" s="1" t="s">
        <v>22</v>
      </c>
      <c r="E1176" s="1" t="s">
        <v>1642</v>
      </c>
      <c r="F1176" s="2">
        <v>44343</v>
      </c>
      <c r="G1176" s="11" t="s">
        <v>1643</v>
      </c>
      <c r="H1176" s="10">
        <v>12</v>
      </c>
      <c r="I1176" s="12">
        <v>2.35</v>
      </c>
      <c r="J1176" s="398" t="s">
        <v>25</v>
      </c>
      <c r="K1176" s="398" t="s">
        <v>25</v>
      </c>
      <c r="L1176" s="399">
        <v>44342</v>
      </c>
      <c r="M1176" s="398" t="s">
        <v>19</v>
      </c>
      <c r="N1176" s="10">
        <v>7849</v>
      </c>
    </row>
    <row r="1177" spans="1:14">
      <c r="A1177" s="9">
        <v>44339</v>
      </c>
      <c r="B1177" s="1">
        <v>14099</v>
      </c>
      <c r="C1177" s="929" t="s">
        <v>1310</v>
      </c>
      <c r="D1177" s="1" t="s">
        <v>22</v>
      </c>
      <c r="E1177" s="1" t="s">
        <v>1644</v>
      </c>
      <c r="F1177" s="2">
        <v>44343</v>
      </c>
      <c r="G1177" s="11" t="s">
        <v>1312</v>
      </c>
      <c r="H1177" s="10">
        <v>39</v>
      </c>
      <c r="I1177" s="12">
        <v>2.35</v>
      </c>
      <c r="J1177" s="398" t="s">
        <v>25</v>
      </c>
      <c r="K1177" s="398" t="s">
        <v>25</v>
      </c>
      <c r="L1177" s="399">
        <v>44342</v>
      </c>
      <c r="M1177" s="398" t="s">
        <v>19</v>
      </c>
      <c r="N1177" s="10">
        <v>7849</v>
      </c>
    </row>
    <row r="1178" spans="1:14">
      <c r="A1178" s="9">
        <v>44339</v>
      </c>
      <c r="B1178" s="1">
        <v>14100</v>
      </c>
      <c r="C1178" s="929" t="s">
        <v>1645</v>
      </c>
      <c r="D1178" s="1" t="s">
        <v>22</v>
      </c>
      <c r="E1178" s="1" t="s">
        <v>1</v>
      </c>
      <c r="F1178" s="2">
        <v>44343</v>
      </c>
      <c r="G1178" s="11" t="s">
        <v>1646</v>
      </c>
      <c r="H1178" s="10">
        <v>1</v>
      </c>
      <c r="I1178" s="12">
        <v>3</v>
      </c>
      <c r="J1178" s="398" t="s">
        <v>25</v>
      </c>
      <c r="K1178" s="398" t="s">
        <v>25</v>
      </c>
      <c r="L1178" s="399">
        <v>44342</v>
      </c>
      <c r="M1178" s="398" t="s">
        <v>19</v>
      </c>
      <c r="N1178" s="10">
        <v>7849</v>
      </c>
    </row>
    <row r="1179" spans="1:14">
      <c r="A1179" s="9">
        <v>44339</v>
      </c>
      <c r="B1179" s="1">
        <v>14101</v>
      </c>
      <c r="C1179" s="929" t="s">
        <v>1647</v>
      </c>
      <c r="D1179" s="1" t="s">
        <v>22</v>
      </c>
      <c r="E1179" s="1" t="s">
        <v>1</v>
      </c>
      <c r="F1179" s="2">
        <v>44343</v>
      </c>
      <c r="G1179" s="11" t="s">
        <v>1648</v>
      </c>
      <c r="H1179" s="10">
        <v>1</v>
      </c>
      <c r="I1179" s="12">
        <v>3</v>
      </c>
      <c r="J1179" s="398" t="s">
        <v>25</v>
      </c>
      <c r="K1179" s="398" t="s">
        <v>25</v>
      </c>
      <c r="L1179" s="399">
        <v>44342</v>
      </c>
      <c r="M1179" s="398" t="s">
        <v>19</v>
      </c>
      <c r="N1179" s="10">
        <v>7849</v>
      </c>
    </row>
    <row r="1180" spans="1:14">
      <c r="A1180" s="9">
        <v>44339</v>
      </c>
      <c r="B1180" s="1">
        <v>14102</v>
      </c>
      <c r="C1180" s="929" t="s">
        <v>1649</v>
      </c>
      <c r="D1180" s="1" t="s">
        <v>22</v>
      </c>
      <c r="E1180" s="1" t="s">
        <v>1</v>
      </c>
      <c r="F1180" s="2">
        <v>44343</v>
      </c>
      <c r="G1180" s="11" t="s">
        <v>1648</v>
      </c>
      <c r="H1180" s="10">
        <v>1</v>
      </c>
      <c r="I1180" s="12">
        <v>3</v>
      </c>
      <c r="J1180" s="398" t="s">
        <v>25</v>
      </c>
      <c r="K1180" s="398" t="s">
        <v>25</v>
      </c>
      <c r="L1180" s="399">
        <v>44342</v>
      </c>
      <c r="M1180" s="398" t="s">
        <v>19</v>
      </c>
      <c r="N1180" s="10">
        <v>7849</v>
      </c>
    </row>
    <row r="1181" spans="1:14">
      <c r="A1181" s="9">
        <v>44339</v>
      </c>
      <c r="B1181" s="1">
        <v>14103</v>
      </c>
      <c r="C1181" s="929" t="s">
        <v>1650</v>
      </c>
      <c r="D1181" s="1" t="s">
        <v>22</v>
      </c>
      <c r="E1181" s="1" t="s">
        <v>1651</v>
      </c>
      <c r="F1181" s="2">
        <v>44343</v>
      </c>
      <c r="G1181" s="11" t="s">
        <v>1652</v>
      </c>
      <c r="H1181" s="10">
        <v>42</v>
      </c>
      <c r="I1181" s="12">
        <v>2.35</v>
      </c>
      <c r="J1181" s="398" t="s">
        <v>25</v>
      </c>
      <c r="K1181" s="398" t="s">
        <v>25</v>
      </c>
      <c r="L1181" s="399">
        <v>44343</v>
      </c>
      <c r="M1181" s="398" t="s">
        <v>19</v>
      </c>
      <c r="N1181" s="10">
        <v>7849</v>
      </c>
    </row>
    <row r="1182" spans="1:14">
      <c r="A1182" s="9">
        <v>44339</v>
      </c>
      <c r="B1182" s="1">
        <v>14104</v>
      </c>
      <c r="C1182" s="929" t="s">
        <v>94</v>
      </c>
      <c r="D1182" s="1" t="s">
        <v>22</v>
      </c>
      <c r="E1182" s="1" t="s">
        <v>1653</v>
      </c>
      <c r="F1182" s="2">
        <v>44343</v>
      </c>
      <c r="G1182" s="11" t="s">
        <v>96</v>
      </c>
      <c r="H1182" s="10">
        <v>16</v>
      </c>
      <c r="I1182" s="12">
        <v>2.35</v>
      </c>
      <c r="J1182" s="398" t="s">
        <v>25</v>
      </c>
      <c r="K1182" s="398" t="s">
        <v>25</v>
      </c>
      <c r="L1182" s="399">
        <v>44343</v>
      </c>
      <c r="M1182" s="398" t="s">
        <v>19</v>
      </c>
      <c r="N1182" s="10">
        <v>7849</v>
      </c>
    </row>
    <row r="1183" spans="1:14">
      <c r="A1183" s="9">
        <v>44339</v>
      </c>
      <c r="B1183" s="1">
        <v>14105</v>
      </c>
      <c r="C1183" s="929" t="s">
        <v>445</v>
      </c>
      <c r="D1183" s="1" t="s">
        <v>22</v>
      </c>
      <c r="E1183" s="1" t="s">
        <v>1654</v>
      </c>
      <c r="F1183" s="2">
        <v>44343</v>
      </c>
      <c r="G1183" s="11" t="s">
        <v>447</v>
      </c>
      <c r="H1183" s="10">
        <v>7</v>
      </c>
      <c r="I1183" s="12">
        <v>2.35</v>
      </c>
      <c r="J1183" s="398" t="s">
        <v>25</v>
      </c>
      <c r="K1183" s="398" t="s">
        <v>25</v>
      </c>
      <c r="L1183" s="399">
        <v>44343</v>
      </c>
      <c r="M1183" s="398" t="s">
        <v>19</v>
      </c>
      <c r="N1183" s="10">
        <v>7849</v>
      </c>
    </row>
    <row r="1184" spans="1:14">
      <c r="A1184" s="9">
        <v>44339</v>
      </c>
      <c r="B1184" s="1">
        <v>14106</v>
      </c>
      <c r="C1184" s="929" t="s">
        <v>162</v>
      </c>
      <c r="D1184" s="1" t="s">
        <v>22</v>
      </c>
      <c r="E1184" s="1" t="s">
        <v>1655</v>
      </c>
      <c r="F1184" s="2">
        <v>44343</v>
      </c>
      <c r="G1184" s="11" t="s">
        <v>164</v>
      </c>
      <c r="H1184" s="10">
        <v>6</v>
      </c>
      <c r="I1184" s="12">
        <v>2.35</v>
      </c>
      <c r="J1184" s="398" t="s">
        <v>25</v>
      </c>
      <c r="K1184" s="398" t="s">
        <v>25</v>
      </c>
      <c r="L1184" s="399">
        <v>44343</v>
      </c>
      <c r="M1184" s="398" t="s">
        <v>19</v>
      </c>
      <c r="N1184" s="10">
        <v>7849</v>
      </c>
    </row>
    <row r="1185" spans="1:14">
      <c r="A1185" s="9">
        <v>44339</v>
      </c>
      <c r="B1185" s="1">
        <v>14107</v>
      </c>
      <c r="C1185" s="929" t="s">
        <v>53</v>
      </c>
      <c r="D1185" s="1" t="s">
        <v>22</v>
      </c>
      <c r="E1185" s="1" t="s">
        <v>1656</v>
      </c>
      <c r="F1185" s="2">
        <v>44343</v>
      </c>
      <c r="G1185" s="11" t="s">
        <v>55</v>
      </c>
      <c r="H1185" s="10">
        <v>7</v>
      </c>
      <c r="I1185" s="12">
        <v>2.35</v>
      </c>
      <c r="J1185" s="398" t="s">
        <v>25</v>
      </c>
      <c r="K1185" s="398" t="s">
        <v>25</v>
      </c>
      <c r="L1185" s="399">
        <v>44343</v>
      </c>
      <c r="M1185" s="398" t="s">
        <v>19</v>
      </c>
      <c r="N1185" s="10">
        <v>7849</v>
      </c>
    </row>
    <row r="1186" spans="1:14">
      <c r="A1186" s="9">
        <v>44339</v>
      </c>
      <c r="B1186" s="1">
        <v>14108</v>
      </c>
      <c r="C1186" s="929" t="s">
        <v>573</v>
      </c>
      <c r="D1186" s="1" t="s">
        <v>22</v>
      </c>
      <c r="E1186" s="1" t="s">
        <v>1657</v>
      </c>
      <c r="F1186" s="2">
        <v>44343</v>
      </c>
      <c r="G1186" s="11" t="s">
        <v>575</v>
      </c>
      <c r="H1186" s="10">
        <v>1</v>
      </c>
      <c r="I1186" s="12">
        <v>2.35</v>
      </c>
      <c r="J1186" s="398" t="s">
        <v>25</v>
      </c>
      <c r="K1186" s="398" t="s">
        <v>25</v>
      </c>
      <c r="L1186" s="399">
        <v>44343</v>
      </c>
      <c r="M1186" s="398" t="s">
        <v>19</v>
      </c>
      <c r="N1186" s="10">
        <v>7849</v>
      </c>
    </row>
    <row r="1187" spans="1:14">
      <c r="A1187" s="9">
        <v>44339</v>
      </c>
      <c r="B1187" s="1">
        <v>14109</v>
      </c>
      <c r="C1187" s="929" t="s">
        <v>463</v>
      </c>
      <c r="D1187" s="1" t="s">
        <v>22</v>
      </c>
      <c r="E1187" s="1" t="s">
        <v>1658</v>
      </c>
      <c r="F1187" s="2">
        <v>44343</v>
      </c>
      <c r="G1187" s="11" t="s">
        <v>465</v>
      </c>
      <c r="H1187" s="10">
        <v>1</v>
      </c>
      <c r="I1187" s="12">
        <v>2.35</v>
      </c>
      <c r="J1187" s="398" t="s">
        <v>25</v>
      </c>
      <c r="K1187" s="398" t="s">
        <v>25</v>
      </c>
      <c r="L1187" s="399">
        <v>44343</v>
      </c>
      <c r="M1187" s="398" t="s">
        <v>19</v>
      </c>
      <c r="N1187" s="10">
        <v>7849</v>
      </c>
    </row>
    <row r="1188" spans="1:14">
      <c r="A1188" s="9">
        <v>44339</v>
      </c>
      <c r="B1188" s="1">
        <v>14110</v>
      </c>
      <c r="C1188" s="929" t="s">
        <v>1659</v>
      </c>
      <c r="D1188" s="1" t="s">
        <v>22</v>
      </c>
      <c r="E1188" s="1" t="s">
        <v>1660</v>
      </c>
      <c r="F1188" s="2">
        <v>44343</v>
      </c>
      <c r="G1188" s="11" t="s">
        <v>1661</v>
      </c>
      <c r="H1188" s="10">
        <v>4</v>
      </c>
      <c r="I1188" s="12">
        <v>2.35</v>
      </c>
      <c r="J1188" s="398" t="s">
        <v>25</v>
      </c>
      <c r="K1188" s="398" t="s">
        <v>25</v>
      </c>
      <c r="L1188" s="399">
        <v>44343</v>
      </c>
      <c r="M1188" s="398" t="s">
        <v>19</v>
      </c>
      <c r="N1188" s="10">
        <v>7849</v>
      </c>
    </row>
    <row r="1189" spans="1:14">
      <c r="A1189" s="9">
        <v>44339</v>
      </c>
      <c r="B1189" s="1">
        <v>14111</v>
      </c>
      <c r="C1189" s="929" t="s">
        <v>162</v>
      </c>
      <c r="D1189" s="1" t="s">
        <v>22</v>
      </c>
      <c r="E1189" s="1" t="s">
        <v>1662</v>
      </c>
      <c r="F1189" s="2">
        <v>44343</v>
      </c>
      <c r="G1189" s="11" t="s">
        <v>164</v>
      </c>
      <c r="H1189" s="10">
        <v>2</v>
      </c>
      <c r="I1189" s="12">
        <v>2.35</v>
      </c>
      <c r="J1189" s="398" t="s">
        <v>25</v>
      </c>
      <c r="K1189" s="398" t="s">
        <v>25</v>
      </c>
      <c r="L1189" s="399">
        <v>44343</v>
      </c>
      <c r="M1189" s="398" t="s">
        <v>19</v>
      </c>
      <c r="N1189" s="10">
        <v>7849</v>
      </c>
    </row>
    <row r="1190" spans="1:14">
      <c r="A1190" s="9">
        <v>44339</v>
      </c>
      <c r="B1190" s="1">
        <v>14112</v>
      </c>
      <c r="C1190" s="929" t="s">
        <v>650</v>
      </c>
      <c r="D1190" s="1" t="s">
        <v>22</v>
      </c>
      <c r="E1190" s="1" t="s">
        <v>1663</v>
      </c>
      <c r="F1190" s="2">
        <v>44343</v>
      </c>
      <c r="G1190" s="11" t="s">
        <v>1664</v>
      </c>
      <c r="H1190" s="10">
        <v>9</v>
      </c>
      <c r="I1190" s="12">
        <v>2.35</v>
      </c>
      <c r="J1190" s="398" t="s">
        <v>25</v>
      </c>
      <c r="K1190" s="398" t="s">
        <v>25</v>
      </c>
      <c r="L1190" s="399">
        <v>44343</v>
      </c>
      <c r="M1190" s="398" t="s">
        <v>19</v>
      </c>
      <c r="N1190" s="10">
        <v>7849</v>
      </c>
    </row>
    <row r="1191" spans="1:14">
      <c r="A1191" s="9">
        <v>44339</v>
      </c>
      <c r="B1191" s="1">
        <v>14113</v>
      </c>
      <c r="C1191" s="929" t="s">
        <v>1169</v>
      </c>
      <c r="D1191" s="1" t="s">
        <v>22</v>
      </c>
      <c r="E1191" s="1" t="s">
        <v>1663</v>
      </c>
      <c r="F1191" s="2">
        <v>44343</v>
      </c>
      <c r="G1191" s="11" t="s">
        <v>1170</v>
      </c>
      <c r="H1191" s="10">
        <v>20</v>
      </c>
      <c r="I1191" s="12">
        <v>2.35</v>
      </c>
      <c r="J1191" s="398" t="s">
        <v>25</v>
      </c>
      <c r="K1191" s="398" t="s">
        <v>25</v>
      </c>
      <c r="L1191" s="399">
        <v>44343</v>
      </c>
      <c r="M1191" s="398" t="s">
        <v>19</v>
      </c>
      <c r="N1191" s="10">
        <v>7849</v>
      </c>
    </row>
    <row r="1192" spans="1:14">
      <c r="A1192" s="9">
        <v>44339</v>
      </c>
      <c r="B1192" s="1">
        <v>14114</v>
      </c>
      <c r="C1192" s="929" t="s">
        <v>780</v>
      </c>
      <c r="D1192" s="1" t="s">
        <v>22</v>
      </c>
      <c r="E1192" s="1" t="s">
        <v>1665</v>
      </c>
      <c r="F1192" s="2">
        <v>44343</v>
      </c>
      <c r="G1192" s="11" t="s">
        <v>782</v>
      </c>
      <c r="H1192" s="10">
        <v>19</v>
      </c>
      <c r="I1192" s="12">
        <v>2.35</v>
      </c>
      <c r="J1192" s="398" t="s">
        <v>25</v>
      </c>
      <c r="K1192" s="398" t="s">
        <v>25</v>
      </c>
      <c r="L1192" s="399">
        <v>44343</v>
      </c>
      <c r="M1192" s="398" t="s">
        <v>19</v>
      </c>
      <c r="N1192" s="10">
        <v>7849</v>
      </c>
    </row>
    <row r="1193" spans="1:14">
      <c r="A1193" s="9">
        <v>44339</v>
      </c>
      <c r="B1193" s="1">
        <v>14115</v>
      </c>
      <c r="C1193" s="929" t="s">
        <v>780</v>
      </c>
      <c r="D1193" s="1" t="s">
        <v>22</v>
      </c>
      <c r="E1193" s="1" t="s">
        <v>1666</v>
      </c>
      <c r="F1193" s="2">
        <v>44343</v>
      </c>
      <c r="G1193" s="11" t="s">
        <v>782</v>
      </c>
      <c r="H1193" s="10">
        <v>16</v>
      </c>
      <c r="I1193" s="12">
        <v>2.35</v>
      </c>
      <c r="J1193" s="398" t="s">
        <v>25</v>
      </c>
      <c r="K1193" s="398" t="s">
        <v>25</v>
      </c>
      <c r="L1193" s="399">
        <v>44343</v>
      </c>
      <c r="M1193" s="398" t="s">
        <v>19</v>
      </c>
      <c r="N1193" s="10">
        <v>7849</v>
      </c>
    </row>
    <row r="1194" spans="1:14">
      <c r="A1194" s="9">
        <v>44339</v>
      </c>
      <c r="B1194" s="1">
        <v>14116</v>
      </c>
      <c r="C1194" s="929" t="s">
        <v>1524</v>
      </c>
      <c r="D1194" s="1" t="s">
        <v>22</v>
      </c>
      <c r="E1194" s="1" t="s">
        <v>1666</v>
      </c>
      <c r="F1194" s="2">
        <v>44343</v>
      </c>
      <c r="G1194" s="11" t="s">
        <v>1526</v>
      </c>
      <c r="H1194" s="10">
        <v>3</v>
      </c>
      <c r="I1194" s="12">
        <v>2.35</v>
      </c>
      <c r="J1194" s="398" t="s">
        <v>25</v>
      </c>
      <c r="K1194" s="398" t="s">
        <v>25</v>
      </c>
      <c r="L1194" s="399">
        <v>44343</v>
      </c>
      <c r="M1194" s="398" t="s">
        <v>19</v>
      </c>
      <c r="N1194" s="10">
        <v>7849</v>
      </c>
    </row>
    <row r="1195" spans="1:14">
      <c r="A1195" s="9">
        <v>44339</v>
      </c>
      <c r="B1195" s="1">
        <v>14117</v>
      </c>
      <c r="C1195" s="929" t="s">
        <v>1473</v>
      </c>
      <c r="D1195" s="1" t="s">
        <v>22</v>
      </c>
      <c r="E1195" s="1" t="s">
        <v>1667</v>
      </c>
      <c r="F1195" s="2">
        <v>44343</v>
      </c>
      <c r="G1195" s="11" t="s">
        <v>1475</v>
      </c>
      <c r="H1195" s="10">
        <v>41</v>
      </c>
      <c r="I1195" s="12">
        <v>2.35</v>
      </c>
      <c r="J1195" s="398" t="s">
        <v>25</v>
      </c>
      <c r="K1195" s="398" t="s">
        <v>25</v>
      </c>
      <c r="L1195" s="399">
        <v>44343</v>
      </c>
      <c r="M1195" s="398" t="s">
        <v>19</v>
      </c>
      <c r="N1195" s="10">
        <v>7849</v>
      </c>
    </row>
    <row r="1196" spans="1:14">
      <c r="A1196" s="9">
        <v>44339</v>
      </c>
      <c r="B1196" s="1">
        <v>14118</v>
      </c>
      <c r="C1196" s="929" t="s">
        <v>327</v>
      </c>
      <c r="D1196" s="1" t="s">
        <v>22</v>
      </c>
      <c r="E1196" s="1" t="s">
        <v>1668</v>
      </c>
      <c r="F1196" s="2">
        <v>44343</v>
      </c>
      <c r="G1196" s="11" t="s">
        <v>329</v>
      </c>
      <c r="H1196" s="10">
        <v>4</v>
      </c>
      <c r="I1196" s="12">
        <v>2.35</v>
      </c>
      <c r="J1196" s="398" t="s">
        <v>25</v>
      </c>
      <c r="K1196" s="398" t="s">
        <v>25</v>
      </c>
      <c r="L1196" s="399">
        <v>44343</v>
      </c>
      <c r="M1196" s="398" t="s">
        <v>19</v>
      </c>
      <c r="N1196" s="10">
        <v>7849</v>
      </c>
    </row>
    <row r="1197" spans="1:14">
      <c r="A1197" s="9">
        <v>44339</v>
      </c>
      <c r="B1197" s="1">
        <v>14119</v>
      </c>
      <c r="C1197" s="929" t="s">
        <v>327</v>
      </c>
      <c r="D1197" s="1" t="s">
        <v>22</v>
      </c>
      <c r="E1197" s="1" t="s">
        <v>1669</v>
      </c>
      <c r="F1197" s="2">
        <v>44343</v>
      </c>
      <c r="G1197" s="11" t="s">
        <v>329</v>
      </c>
      <c r="H1197" s="10">
        <v>3</v>
      </c>
      <c r="I1197" s="12">
        <v>2.35</v>
      </c>
      <c r="J1197" s="398" t="s">
        <v>25</v>
      </c>
      <c r="K1197" s="398" t="s">
        <v>25</v>
      </c>
      <c r="L1197" s="399">
        <v>44343</v>
      </c>
      <c r="M1197" s="398" t="s">
        <v>19</v>
      </c>
      <c r="N1197" s="10">
        <v>7849</v>
      </c>
    </row>
    <row r="1198" spans="1:14">
      <c r="A1198" s="9">
        <v>44343</v>
      </c>
      <c r="B1198" s="1">
        <v>14120</v>
      </c>
      <c r="C1198" s="929" t="s">
        <v>147</v>
      </c>
      <c r="D1198" s="1" t="s">
        <v>22</v>
      </c>
      <c r="E1198" s="1" t="s">
        <v>1670</v>
      </c>
      <c r="F1198" s="2">
        <v>44344</v>
      </c>
      <c r="G1198" s="11" t="s">
        <v>149</v>
      </c>
      <c r="H1198" s="10">
        <v>1</v>
      </c>
      <c r="I1198" s="12">
        <v>2.35</v>
      </c>
      <c r="J1198" s="398" t="s">
        <v>25</v>
      </c>
      <c r="K1198" s="398" t="s">
        <v>25</v>
      </c>
      <c r="L1198" s="399">
        <v>44344</v>
      </c>
      <c r="M1198" s="398" t="s">
        <v>19</v>
      </c>
      <c r="N1198" s="10">
        <v>7849</v>
      </c>
    </row>
    <row r="1199" spans="1:14">
      <c r="A1199" s="9">
        <v>44343</v>
      </c>
      <c r="B1199" s="1">
        <v>14121</v>
      </c>
      <c r="C1199" s="929" t="s">
        <v>1671</v>
      </c>
      <c r="D1199" s="1" t="s">
        <v>22</v>
      </c>
      <c r="E1199" s="1" t="s">
        <v>1672</v>
      </c>
      <c r="F1199" s="2">
        <v>44344</v>
      </c>
      <c r="G1199" s="11" t="s">
        <v>1673</v>
      </c>
      <c r="H1199" s="10">
        <v>1</v>
      </c>
      <c r="I1199" s="12">
        <v>2.35</v>
      </c>
      <c r="J1199" s="398" t="s">
        <v>25</v>
      </c>
      <c r="K1199" s="398" t="s">
        <v>25</v>
      </c>
      <c r="L1199" s="399">
        <v>44344</v>
      </c>
      <c r="M1199" s="398" t="s">
        <v>19</v>
      </c>
      <c r="N1199" s="10">
        <v>7849</v>
      </c>
    </row>
    <row r="1200" spans="1:14">
      <c r="A1200" s="9">
        <v>44343</v>
      </c>
      <c r="B1200" s="1">
        <v>14122</v>
      </c>
      <c r="C1200" s="929" t="s">
        <v>182</v>
      </c>
      <c r="D1200" s="1" t="s">
        <v>22</v>
      </c>
      <c r="E1200" s="1" t="s">
        <v>1674</v>
      </c>
      <c r="F1200" s="2">
        <v>44344</v>
      </c>
      <c r="G1200" s="11" t="s">
        <v>184</v>
      </c>
      <c r="H1200" s="10">
        <v>18</v>
      </c>
      <c r="I1200" s="12">
        <v>2.35</v>
      </c>
      <c r="J1200" s="398" t="s">
        <v>25</v>
      </c>
      <c r="K1200" s="398" t="s">
        <v>25</v>
      </c>
      <c r="L1200" s="399">
        <v>44344</v>
      </c>
      <c r="M1200" s="398" t="s">
        <v>19</v>
      </c>
      <c r="N1200" s="10">
        <v>7849</v>
      </c>
    </row>
    <row r="1201" spans="1:20">
      <c r="A1201" s="9">
        <v>44343</v>
      </c>
      <c r="B1201" s="1">
        <v>14123</v>
      </c>
      <c r="C1201" s="929" t="s">
        <v>688</v>
      </c>
      <c r="D1201" s="1" t="s">
        <v>22</v>
      </c>
      <c r="E1201" s="1" t="s">
        <v>1675</v>
      </c>
      <c r="F1201" s="2">
        <v>44344</v>
      </c>
      <c r="G1201" s="11" t="s">
        <v>690</v>
      </c>
      <c r="H1201" s="10">
        <v>10</v>
      </c>
      <c r="I1201" s="12">
        <v>2.35</v>
      </c>
      <c r="J1201" s="398" t="s">
        <v>25</v>
      </c>
      <c r="K1201" s="398" t="s">
        <v>25</v>
      </c>
      <c r="L1201" s="399">
        <v>44344</v>
      </c>
      <c r="M1201" s="398" t="s">
        <v>19</v>
      </c>
      <c r="N1201" s="10">
        <v>7849</v>
      </c>
    </row>
    <row r="1202" spans="1:20">
      <c r="A1202" s="9">
        <v>44343</v>
      </c>
      <c r="B1202" s="1">
        <v>14124</v>
      </c>
      <c r="C1202" s="929" t="s">
        <v>876</v>
      </c>
      <c r="D1202" s="1" t="s">
        <v>22</v>
      </c>
      <c r="E1202" s="1" t="s">
        <v>1676</v>
      </c>
      <c r="F1202" s="2">
        <v>44344</v>
      </c>
      <c r="G1202" s="11" t="s">
        <v>878</v>
      </c>
      <c r="H1202" s="10">
        <v>4</v>
      </c>
      <c r="I1202" s="12">
        <v>2.35</v>
      </c>
      <c r="J1202" s="398" t="s">
        <v>25</v>
      </c>
      <c r="K1202" s="398" t="s">
        <v>25</v>
      </c>
      <c r="L1202" s="399">
        <v>44344</v>
      </c>
      <c r="M1202" s="398" t="s">
        <v>19</v>
      </c>
      <c r="N1202" s="10">
        <v>7849</v>
      </c>
    </row>
    <row r="1203" spans="1:20">
      <c r="A1203" s="9">
        <v>44343</v>
      </c>
      <c r="B1203" s="1">
        <v>14125</v>
      </c>
      <c r="C1203" s="929" t="s">
        <v>1650</v>
      </c>
      <c r="D1203" s="1" t="s">
        <v>22</v>
      </c>
      <c r="E1203" s="1" t="s">
        <v>1677</v>
      </c>
      <c r="F1203" s="2">
        <v>44344</v>
      </c>
      <c r="G1203" s="11" t="s">
        <v>1652</v>
      </c>
      <c r="H1203" s="10">
        <v>505</v>
      </c>
      <c r="I1203" s="12">
        <v>2.35</v>
      </c>
      <c r="J1203" s="398" t="s">
        <v>25</v>
      </c>
      <c r="K1203" s="398" t="s">
        <v>25</v>
      </c>
      <c r="L1203" s="399">
        <v>44344</v>
      </c>
      <c r="M1203" s="398" t="s">
        <v>19</v>
      </c>
      <c r="N1203" s="10">
        <v>7849</v>
      </c>
    </row>
    <row r="1204" spans="1:20">
      <c r="A1204" s="9">
        <v>44343</v>
      </c>
      <c r="B1204" s="1">
        <v>14126</v>
      </c>
      <c r="C1204" s="929" t="s">
        <v>254</v>
      </c>
      <c r="D1204" s="1" t="s">
        <v>22</v>
      </c>
      <c r="E1204" s="1" t="s">
        <v>1678</v>
      </c>
      <c r="F1204" s="2">
        <v>44344</v>
      </c>
      <c r="G1204" s="11" t="s">
        <v>950</v>
      </c>
      <c r="H1204" s="10">
        <v>14</v>
      </c>
      <c r="I1204" s="12">
        <v>2.35</v>
      </c>
      <c r="J1204" s="398" t="s">
        <v>25</v>
      </c>
      <c r="K1204" s="398" t="s">
        <v>25</v>
      </c>
      <c r="L1204" s="399">
        <v>44344</v>
      </c>
      <c r="M1204" s="398" t="s">
        <v>19</v>
      </c>
      <c r="N1204" s="10">
        <v>7849</v>
      </c>
    </row>
    <row r="1205" spans="1:20">
      <c r="A1205" s="9">
        <v>44343</v>
      </c>
      <c r="B1205" s="1">
        <v>14127</v>
      </c>
      <c r="C1205" s="929" t="s">
        <v>53</v>
      </c>
      <c r="D1205" s="1" t="s">
        <v>22</v>
      </c>
      <c r="E1205" s="1" t="s">
        <v>1679</v>
      </c>
      <c r="F1205" s="2">
        <v>44344</v>
      </c>
      <c r="G1205" s="11" t="s">
        <v>55</v>
      </c>
      <c r="H1205" s="10">
        <v>1</v>
      </c>
      <c r="I1205" s="12">
        <v>2.35</v>
      </c>
      <c r="J1205" s="398" t="s">
        <v>25</v>
      </c>
      <c r="K1205" s="398" t="s">
        <v>25</v>
      </c>
      <c r="L1205" s="399">
        <v>44344</v>
      </c>
      <c r="M1205" s="398" t="s">
        <v>19</v>
      </c>
      <c r="N1205" s="10">
        <v>7849</v>
      </c>
    </row>
    <row r="1206" spans="1:20">
      <c r="A1206" s="9">
        <v>44343</v>
      </c>
      <c r="B1206" s="1">
        <v>14128</v>
      </c>
      <c r="C1206" s="929" t="s">
        <v>37</v>
      </c>
      <c r="D1206" s="1" t="s">
        <v>22</v>
      </c>
      <c r="E1206" s="1" t="s">
        <v>1679</v>
      </c>
      <c r="F1206" s="2">
        <v>44344</v>
      </c>
      <c r="G1206" s="11" t="s">
        <v>38</v>
      </c>
      <c r="H1206" s="10">
        <v>1</v>
      </c>
      <c r="I1206" s="12">
        <v>2.35</v>
      </c>
      <c r="J1206" s="398" t="s">
        <v>25</v>
      </c>
      <c r="K1206" s="398" t="s">
        <v>25</v>
      </c>
      <c r="L1206" s="399">
        <v>44344</v>
      </c>
      <c r="M1206" s="398" t="s">
        <v>19</v>
      </c>
      <c r="N1206" s="10">
        <v>7849</v>
      </c>
    </row>
    <row r="1207" spans="1:20">
      <c r="A1207" s="9">
        <v>44343</v>
      </c>
      <c r="B1207" s="1">
        <v>14129</v>
      </c>
      <c r="C1207" s="929" t="s">
        <v>316</v>
      </c>
      <c r="D1207" s="1" t="s">
        <v>22</v>
      </c>
      <c r="E1207" s="1" t="s">
        <v>336</v>
      </c>
      <c r="F1207" s="2">
        <v>44344</v>
      </c>
      <c r="G1207" s="11" t="s">
        <v>1680</v>
      </c>
      <c r="H1207" s="10">
        <v>1</v>
      </c>
      <c r="I1207" s="12">
        <v>5</v>
      </c>
      <c r="J1207" s="398" t="s">
        <v>25</v>
      </c>
      <c r="K1207" s="398" t="s">
        <v>25</v>
      </c>
      <c r="L1207" s="399">
        <v>44344</v>
      </c>
      <c r="M1207" s="398" t="s">
        <v>19</v>
      </c>
      <c r="N1207" s="10">
        <v>7849</v>
      </c>
    </row>
    <row r="1208" spans="1:20">
      <c r="A1208" s="9">
        <v>44343</v>
      </c>
      <c r="B1208" s="1">
        <v>14130</v>
      </c>
      <c r="C1208" s="929" t="s">
        <v>53</v>
      </c>
      <c r="D1208" s="1" t="s">
        <v>22</v>
      </c>
      <c r="E1208" s="1" t="s">
        <v>1681</v>
      </c>
      <c r="F1208" s="2">
        <v>44344</v>
      </c>
      <c r="G1208" s="11" t="s">
        <v>55</v>
      </c>
      <c r="H1208" s="10">
        <v>3</v>
      </c>
      <c r="I1208" s="12">
        <v>2.35</v>
      </c>
      <c r="J1208" s="398" t="s">
        <v>25</v>
      </c>
      <c r="K1208" s="398" t="s">
        <v>25</v>
      </c>
      <c r="L1208" s="399">
        <v>44344</v>
      </c>
      <c r="M1208" s="398" t="s">
        <v>19</v>
      </c>
      <c r="N1208" s="10">
        <v>7849</v>
      </c>
    </row>
    <row r="1209" spans="1:20">
      <c r="A1209" s="9">
        <v>44343</v>
      </c>
      <c r="B1209" s="1">
        <v>14131</v>
      </c>
      <c r="C1209" s="929" t="s">
        <v>802</v>
      </c>
      <c r="D1209" s="1" t="s">
        <v>22</v>
      </c>
      <c r="E1209" s="1" t="s">
        <v>1682</v>
      </c>
      <c r="F1209" s="2">
        <v>44344</v>
      </c>
      <c r="G1209" s="11" t="s">
        <v>712</v>
      </c>
      <c r="H1209" s="10">
        <v>1</v>
      </c>
      <c r="I1209" s="12">
        <v>2.35</v>
      </c>
      <c r="J1209" s="398" t="s">
        <v>25</v>
      </c>
      <c r="K1209" s="398" t="s">
        <v>25</v>
      </c>
      <c r="L1209" s="399">
        <v>44344</v>
      </c>
      <c r="M1209" s="398" t="s">
        <v>19</v>
      </c>
      <c r="N1209" s="10">
        <v>7849</v>
      </c>
    </row>
    <row r="1210" spans="1:20" ht="15.75" thickBot="1">
      <c r="A1210" s="584">
        <v>44343</v>
      </c>
      <c r="B1210" s="585">
        <v>14132</v>
      </c>
      <c r="C1210" s="931" t="s">
        <v>53</v>
      </c>
      <c r="D1210" s="585" t="s">
        <v>22</v>
      </c>
      <c r="E1210" s="585" t="s">
        <v>1683</v>
      </c>
      <c r="F1210" s="586">
        <v>44344</v>
      </c>
      <c r="G1210" s="587" t="s">
        <v>55</v>
      </c>
      <c r="H1210" s="588">
        <v>1</v>
      </c>
      <c r="I1210" s="589">
        <v>2.35</v>
      </c>
      <c r="J1210" s="590" t="s">
        <v>25</v>
      </c>
      <c r="K1210" s="590" t="s">
        <v>25</v>
      </c>
      <c r="L1210" s="591">
        <v>44344</v>
      </c>
      <c r="M1210" s="590" t="s">
        <v>19</v>
      </c>
      <c r="N1210" s="10">
        <v>7849</v>
      </c>
      <c r="O1210" s="391">
        <v>5255.8799999999983</v>
      </c>
      <c r="P1210" s="391"/>
      <c r="Q1210" s="391"/>
      <c r="R1210" s="391"/>
      <c r="S1210" s="391"/>
      <c r="T1210" s="391"/>
    </row>
    <row r="1211" spans="1:20">
      <c r="A1211" s="9">
        <v>44348</v>
      </c>
      <c r="B1211" s="1">
        <v>14133</v>
      </c>
      <c r="C1211" s="929" t="s">
        <v>1659</v>
      </c>
      <c r="D1211" s="1" t="s">
        <v>22</v>
      </c>
      <c r="E1211" s="1" t="s">
        <v>1684</v>
      </c>
      <c r="F1211" s="2">
        <v>44348</v>
      </c>
      <c r="G1211" s="11" t="s">
        <v>1661</v>
      </c>
      <c r="H1211" s="10">
        <v>115</v>
      </c>
      <c r="I1211" s="12">
        <v>2.35</v>
      </c>
      <c r="J1211" s="398" t="s">
        <v>25</v>
      </c>
      <c r="K1211" s="398" t="s">
        <v>25</v>
      </c>
      <c r="L1211" s="399">
        <v>44348</v>
      </c>
      <c r="M1211" s="398" t="s">
        <v>19</v>
      </c>
      <c r="N1211" s="10">
        <v>7907</v>
      </c>
    </row>
    <row r="1212" spans="1:20">
      <c r="A1212" s="9">
        <v>44348</v>
      </c>
      <c r="B1212" s="1">
        <v>14134</v>
      </c>
      <c r="C1212" s="929" t="s">
        <v>234</v>
      </c>
      <c r="D1212" s="1" t="s">
        <v>22</v>
      </c>
      <c r="E1212" s="1" t="s">
        <v>1685</v>
      </c>
      <c r="F1212" s="2">
        <v>44348</v>
      </c>
      <c r="G1212" s="11" t="s">
        <v>236</v>
      </c>
      <c r="H1212" s="10">
        <v>6</v>
      </c>
      <c r="I1212" s="12">
        <v>2.35</v>
      </c>
      <c r="J1212" s="398" t="s">
        <v>25</v>
      </c>
      <c r="K1212" s="398" t="s">
        <v>25</v>
      </c>
      <c r="L1212" s="399">
        <v>44348</v>
      </c>
      <c r="M1212" s="398" t="s">
        <v>19</v>
      </c>
      <c r="N1212" s="10">
        <v>7907</v>
      </c>
    </row>
    <row r="1213" spans="1:20">
      <c r="A1213" s="9">
        <v>44348</v>
      </c>
      <c r="B1213" s="1">
        <v>14135</v>
      </c>
      <c r="C1213" s="929" t="s">
        <v>688</v>
      </c>
      <c r="D1213" s="1" t="s">
        <v>22</v>
      </c>
      <c r="E1213" s="1" t="s">
        <v>1686</v>
      </c>
      <c r="F1213" s="2">
        <v>44348</v>
      </c>
      <c r="G1213" s="11" t="s">
        <v>690</v>
      </c>
      <c r="H1213" s="10">
        <v>80</v>
      </c>
      <c r="I1213" s="12">
        <v>2.35</v>
      </c>
      <c r="J1213" s="398" t="s">
        <v>25</v>
      </c>
      <c r="K1213" s="398" t="s">
        <v>25</v>
      </c>
      <c r="L1213" s="399">
        <v>44348</v>
      </c>
      <c r="M1213" s="398" t="s">
        <v>19</v>
      </c>
      <c r="N1213" s="10">
        <v>7907</v>
      </c>
    </row>
    <row r="1214" spans="1:20">
      <c r="A1214" s="9">
        <v>44348</v>
      </c>
      <c r="B1214" s="1">
        <v>14136</v>
      </c>
      <c r="C1214" s="929" t="s">
        <v>1489</v>
      </c>
      <c r="D1214" s="1" t="s">
        <v>22</v>
      </c>
      <c r="E1214" s="1" t="s">
        <v>1686</v>
      </c>
      <c r="F1214" s="2">
        <v>44348</v>
      </c>
      <c r="G1214" s="11" t="s">
        <v>1687</v>
      </c>
      <c r="H1214" s="10">
        <v>59</v>
      </c>
      <c r="I1214" s="12">
        <v>2.35</v>
      </c>
      <c r="J1214" s="398" t="s">
        <v>25</v>
      </c>
      <c r="K1214" s="398" t="s">
        <v>25</v>
      </c>
      <c r="L1214" s="399">
        <v>44348</v>
      </c>
      <c r="M1214" s="398" t="s">
        <v>19</v>
      </c>
      <c r="N1214" s="10">
        <v>7907</v>
      </c>
    </row>
    <row r="1215" spans="1:20">
      <c r="A1215" s="9">
        <v>44348</v>
      </c>
      <c r="B1215" s="1">
        <v>14137</v>
      </c>
      <c r="C1215" s="929" t="s">
        <v>1491</v>
      </c>
      <c r="D1215" s="1" t="s">
        <v>22</v>
      </c>
      <c r="E1215" s="1" t="s">
        <v>1686</v>
      </c>
      <c r="F1215" s="2">
        <v>44348</v>
      </c>
      <c r="G1215" s="11" t="s">
        <v>1688</v>
      </c>
      <c r="H1215" s="10">
        <v>21</v>
      </c>
      <c r="I1215" s="12">
        <v>2.35</v>
      </c>
      <c r="J1215" s="398" t="s">
        <v>25</v>
      </c>
      <c r="K1215" s="398" t="s">
        <v>25</v>
      </c>
      <c r="L1215" s="399">
        <v>44348</v>
      </c>
      <c r="M1215" s="398" t="s">
        <v>19</v>
      </c>
      <c r="N1215" s="10">
        <v>7907</v>
      </c>
    </row>
    <row r="1216" spans="1:20">
      <c r="A1216" s="9">
        <v>44348</v>
      </c>
      <c r="B1216" s="1">
        <v>14138</v>
      </c>
      <c r="C1216" s="929" t="s">
        <v>120</v>
      </c>
      <c r="D1216" s="1" t="s">
        <v>22</v>
      </c>
      <c r="E1216" s="1" t="s">
        <v>1689</v>
      </c>
      <c r="F1216" s="2">
        <v>44348</v>
      </c>
      <c r="G1216" s="11" t="s">
        <v>122</v>
      </c>
      <c r="H1216" s="10">
        <v>116</v>
      </c>
      <c r="I1216" s="12">
        <v>2.35</v>
      </c>
      <c r="J1216" s="398" t="s">
        <v>25</v>
      </c>
      <c r="K1216" s="398" t="s">
        <v>25</v>
      </c>
      <c r="L1216" s="399">
        <v>44348</v>
      </c>
      <c r="M1216" s="398" t="s">
        <v>19</v>
      </c>
      <c r="N1216" s="10">
        <v>7907</v>
      </c>
    </row>
    <row r="1217" spans="1:14">
      <c r="A1217" s="9">
        <v>44348</v>
      </c>
      <c r="B1217" s="1">
        <v>14139</v>
      </c>
      <c r="C1217" s="929" t="s">
        <v>473</v>
      </c>
      <c r="D1217" s="1" t="s">
        <v>22</v>
      </c>
      <c r="E1217" s="1" t="s">
        <v>1690</v>
      </c>
      <c r="F1217" s="2">
        <v>44348</v>
      </c>
      <c r="G1217" s="11" t="s">
        <v>475</v>
      </c>
      <c r="H1217" s="10">
        <v>3</v>
      </c>
      <c r="I1217" s="12">
        <v>2.35</v>
      </c>
      <c r="J1217" s="398" t="s">
        <v>25</v>
      </c>
      <c r="K1217" s="398" t="s">
        <v>25</v>
      </c>
      <c r="L1217" s="399">
        <v>44348</v>
      </c>
      <c r="M1217" s="398" t="s">
        <v>19</v>
      </c>
      <c r="N1217" s="10">
        <v>7907</v>
      </c>
    </row>
    <row r="1218" spans="1:14">
      <c r="A1218" s="9">
        <v>44348</v>
      </c>
      <c r="B1218" s="1">
        <v>14140</v>
      </c>
      <c r="C1218" s="929" t="s">
        <v>1691</v>
      </c>
      <c r="D1218" s="1" t="s">
        <v>22</v>
      </c>
      <c r="E1218" s="1" t="s">
        <v>1692</v>
      </c>
      <c r="F1218" s="2">
        <v>44348</v>
      </c>
      <c r="G1218" s="11" t="s">
        <v>1693</v>
      </c>
      <c r="H1218" s="10">
        <v>7</v>
      </c>
      <c r="I1218" s="12">
        <v>2.35</v>
      </c>
      <c r="J1218" s="398" t="s">
        <v>25</v>
      </c>
      <c r="K1218" s="398" t="s">
        <v>25</v>
      </c>
      <c r="L1218" s="399">
        <v>44348</v>
      </c>
      <c r="M1218" s="398" t="s">
        <v>19</v>
      </c>
      <c r="N1218" s="10">
        <v>7907</v>
      </c>
    </row>
    <row r="1219" spans="1:14">
      <c r="A1219" s="9">
        <v>44348</v>
      </c>
      <c r="B1219" s="1">
        <v>14141</v>
      </c>
      <c r="C1219" s="929" t="s">
        <v>324</v>
      </c>
      <c r="D1219" s="1" t="s">
        <v>22</v>
      </c>
      <c r="E1219" s="1" t="s">
        <v>1694</v>
      </c>
      <c r="F1219" s="2">
        <v>44348</v>
      </c>
      <c r="G1219" s="11" t="s">
        <v>326</v>
      </c>
      <c r="H1219" s="10">
        <v>1</v>
      </c>
      <c r="I1219" s="12">
        <v>2.35</v>
      </c>
      <c r="J1219" s="398" t="s">
        <v>25</v>
      </c>
      <c r="K1219" s="398" t="s">
        <v>25</v>
      </c>
      <c r="L1219" s="399">
        <v>44348</v>
      </c>
      <c r="M1219" s="398" t="s">
        <v>19</v>
      </c>
      <c r="N1219" s="10">
        <v>7907</v>
      </c>
    </row>
    <row r="1220" spans="1:14">
      <c r="A1220" s="9">
        <v>44348</v>
      </c>
      <c r="B1220" s="1">
        <v>14142</v>
      </c>
      <c r="C1220" s="929" t="s">
        <v>58</v>
      </c>
      <c r="D1220" s="1" t="s">
        <v>22</v>
      </c>
      <c r="E1220" s="1" t="s">
        <v>1695</v>
      </c>
      <c r="F1220" s="2">
        <v>44348</v>
      </c>
      <c r="G1220" s="11" t="s">
        <v>51</v>
      </c>
      <c r="H1220" s="10">
        <v>2</v>
      </c>
      <c r="I1220" s="12">
        <v>2.35</v>
      </c>
      <c r="J1220" s="398" t="s">
        <v>25</v>
      </c>
      <c r="K1220" s="398" t="s">
        <v>25</v>
      </c>
      <c r="L1220" s="399">
        <v>44348</v>
      </c>
      <c r="M1220" s="398" t="s">
        <v>19</v>
      </c>
      <c r="N1220" s="10">
        <v>7907</v>
      </c>
    </row>
    <row r="1221" spans="1:14">
      <c r="A1221" s="9">
        <v>44348</v>
      </c>
      <c r="B1221" s="1">
        <v>14143</v>
      </c>
      <c r="C1221" s="929" t="s">
        <v>1150</v>
      </c>
      <c r="D1221" s="1" t="s">
        <v>22</v>
      </c>
      <c r="E1221" s="1" t="s">
        <v>1696</v>
      </c>
      <c r="F1221" s="2">
        <v>44348</v>
      </c>
      <c r="G1221" s="11" t="s">
        <v>1585</v>
      </c>
      <c r="H1221" s="10">
        <v>2</v>
      </c>
      <c r="I1221" s="12">
        <v>2.35</v>
      </c>
      <c r="J1221" s="398" t="s">
        <v>25</v>
      </c>
      <c r="K1221" s="398" t="s">
        <v>25</v>
      </c>
      <c r="L1221" s="399">
        <v>44348</v>
      </c>
      <c r="M1221" s="398" t="s">
        <v>19</v>
      </c>
      <c r="N1221" s="10">
        <v>7907</v>
      </c>
    </row>
    <row r="1222" spans="1:14">
      <c r="A1222" s="9">
        <v>44348</v>
      </c>
      <c r="B1222" s="1">
        <v>14144</v>
      </c>
      <c r="C1222" s="929" t="s">
        <v>1153</v>
      </c>
      <c r="D1222" s="1" t="s">
        <v>22</v>
      </c>
      <c r="E1222" s="1" t="s">
        <v>1696</v>
      </c>
      <c r="F1222" s="2">
        <v>44348</v>
      </c>
      <c r="G1222" s="11">
        <v>1957</v>
      </c>
      <c r="H1222" s="10">
        <v>2</v>
      </c>
      <c r="I1222" s="12">
        <v>2.35</v>
      </c>
      <c r="J1222" s="398" t="s">
        <v>25</v>
      </c>
      <c r="K1222" s="398" t="s">
        <v>25</v>
      </c>
      <c r="L1222" s="399">
        <v>44348</v>
      </c>
      <c r="M1222" s="398" t="s">
        <v>19</v>
      </c>
      <c r="N1222" s="10">
        <v>7907</v>
      </c>
    </row>
    <row r="1223" spans="1:14">
      <c r="A1223" s="9">
        <v>44348</v>
      </c>
      <c r="B1223" s="1">
        <v>14145</v>
      </c>
      <c r="C1223" s="929" t="s">
        <v>896</v>
      </c>
      <c r="D1223" s="1" t="s">
        <v>22</v>
      </c>
      <c r="E1223" s="1" t="s">
        <v>1697</v>
      </c>
      <c r="F1223" s="2">
        <v>44348</v>
      </c>
      <c r="G1223" s="11" t="s">
        <v>898</v>
      </c>
      <c r="H1223" s="10">
        <v>2</v>
      </c>
      <c r="I1223" s="12">
        <v>2.35</v>
      </c>
      <c r="J1223" s="398" t="s">
        <v>25</v>
      </c>
      <c r="K1223" s="398" t="s">
        <v>25</v>
      </c>
      <c r="L1223" s="399">
        <v>44348</v>
      </c>
      <c r="M1223" s="398" t="s">
        <v>19</v>
      </c>
      <c r="N1223" s="10">
        <v>7907</v>
      </c>
    </row>
    <row r="1224" spans="1:14">
      <c r="A1224" s="9">
        <v>44348</v>
      </c>
      <c r="B1224" s="1">
        <v>14146</v>
      </c>
      <c r="C1224" s="929" t="s">
        <v>1263</v>
      </c>
      <c r="D1224" s="1" t="s">
        <v>22</v>
      </c>
      <c r="E1224" s="1" t="s">
        <v>1698</v>
      </c>
      <c r="F1224" s="2">
        <v>44348</v>
      </c>
      <c r="G1224" s="11" t="s">
        <v>1264</v>
      </c>
      <c r="H1224" s="10">
        <v>1</v>
      </c>
      <c r="I1224" s="12">
        <v>2.35</v>
      </c>
      <c r="J1224" s="398" t="s">
        <v>25</v>
      </c>
      <c r="K1224" s="398" t="s">
        <v>25</v>
      </c>
      <c r="L1224" s="399">
        <v>44348</v>
      </c>
      <c r="M1224" s="398" t="s">
        <v>19</v>
      </c>
      <c r="N1224" s="10">
        <v>7907</v>
      </c>
    </row>
    <row r="1225" spans="1:14">
      <c r="A1225" s="9">
        <v>44348</v>
      </c>
      <c r="B1225" s="1">
        <v>14147</v>
      </c>
      <c r="C1225" s="929" t="s">
        <v>1260</v>
      </c>
      <c r="D1225" s="1" t="s">
        <v>22</v>
      </c>
      <c r="E1225" s="1" t="s">
        <v>1698</v>
      </c>
      <c r="F1225" s="2">
        <v>44348</v>
      </c>
      <c r="G1225" s="11" t="s">
        <v>1699</v>
      </c>
      <c r="H1225" s="10">
        <v>1</v>
      </c>
      <c r="I1225" s="12">
        <v>2.35</v>
      </c>
      <c r="J1225" s="398" t="s">
        <v>25</v>
      </c>
      <c r="K1225" s="398" t="s">
        <v>25</v>
      </c>
      <c r="L1225" s="399">
        <v>44348</v>
      </c>
      <c r="M1225" s="398" t="s">
        <v>19</v>
      </c>
      <c r="N1225" s="10">
        <v>7907</v>
      </c>
    </row>
    <row r="1226" spans="1:14">
      <c r="A1226" s="9">
        <v>44348</v>
      </c>
      <c r="B1226" s="1">
        <v>14148</v>
      </c>
      <c r="C1226" s="929" t="s">
        <v>412</v>
      </c>
      <c r="D1226" s="1" t="s">
        <v>22</v>
      </c>
      <c r="E1226" s="1" t="s">
        <v>1700</v>
      </c>
      <c r="F1226" s="2">
        <v>44348</v>
      </c>
      <c r="G1226" s="11" t="s">
        <v>414</v>
      </c>
      <c r="H1226" s="10">
        <v>1</v>
      </c>
      <c r="I1226" s="12">
        <v>2.35</v>
      </c>
      <c r="J1226" s="398" t="s">
        <v>25</v>
      </c>
      <c r="K1226" s="398" t="s">
        <v>25</v>
      </c>
      <c r="L1226" s="399">
        <v>44348</v>
      </c>
      <c r="M1226" s="398" t="s">
        <v>19</v>
      </c>
      <c r="N1226" s="10">
        <v>7907</v>
      </c>
    </row>
    <row r="1227" spans="1:14">
      <c r="A1227" s="9">
        <v>44348</v>
      </c>
      <c r="B1227" s="1">
        <v>14149</v>
      </c>
      <c r="C1227" s="929" t="s">
        <v>37</v>
      </c>
      <c r="D1227" s="1" t="s">
        <v>22</v>
      </c>
      <c r="E1227" s="1" t="s">
        <v>1701</v>
      </c>
      <c r="F1227" s="2">
        <v>44348</v>
      </c>
      <c r="G1227" s="11" t="s">
        <v>38</v>
      </c>
      <c r="H1227" s="10">
        <v>6</v>
      </c>
      <c r="I1227" s="12">
        <v>2.35</v>
      </c>
      <c r="J1227" s="398" t="s">
        <v>25</v>
      </c>
      <c r="K1227" s="398" t="s">
        <v>25</v>
      </c>
      <c r="L1227" s="399">
        <v>44348</v>
      </c>
      <c r="M1227" s="398" t="s">
        <v>19</v>
      </c>
      <c r="N1227" s="10">
        <v>7907</v>
      </c>
    </row>
    <row r="1228" spans="1:14">
      <c r="A1228" s="9">
        <v>44348</v>
      </c>
      <c r="B1228" s="1">
        <v>14150</v>
      </c>
      <c r="C1228" s="929" t="s">
        <v>1150</v>
      </c>
      <c r="D1228" s="1" t="s">
        <v>22</v>
      </c>
      <c r="E1228" s="1" t="s">
        <v>1702</v>
      </c>
      <c r="F1228" s="2">
        <v>44348</v>
      </c>
      <c r="G1228" s="11" t="s">
        <v>1585</v>
      </c>
      <c r="H1228" s="10">
        <v>25</v>
      </c>
      <c r="I1228" s="12">
        <v>2.35</v>
      </c>
      <c r="J1228" s="398" t="s">
        <v>25</v>
      </c>
      <c r="K1228" s="398" t="s">
        <v>25</v>
      </c>
      <c r="L1228" s="399">
        <v>44348</v>
      </c>
      <c r="M1228" s="398" t="s">
        <v>19</v>
      </c>
      <c r="N1228" s="10">
        <v>7907</v>
      </c>
    </row>
    <row r="1229" spans="1:14">
      <c r="A1229" s="9">
        <v>44348</v>
      </c>
      <c r="B1229" s="1">
        <v>14151</v>
      </c>
      <c r="C1229" s="929" t="s">
        <v>1153</v>
      </c>
      <c r="D1229" s="1" t="s">
        <v>22</v>
      </c>
      <c r="E1229" s="1" t="s">
        <v>1702</v>
      </c>
      <c r="F1229" s="2">
        <v>44348</v>
      </c>
      <c r="G1229" s="11">
        <v>1957</v>
      </c>
      <c r="H1229" s="10">
        <v>25</v>
      </c>
      <c r="I1229" s="12">
        <v>2.35</v>
      </c>
      <c r="J1229" s="398" t="s">
        <v>25</v>
      </c>
      <c r="K1229" s="398" t="s">
        <v>25</v>
      </c>
      <c r="L1229" s="399">
        <v>44348</v>
      </c>
      <c r="M1229" s="398" t="s">
        <v>19</v>
      </c>
      <c r="N1229" s="10">
        <v>7907</v>
      </c>
    </row>
    <row r="1230" spans="1:14">
      <c r="A1230" s="9">
        <v>44348</v>
      </c>
      <c r="B1230" s="1">
        <v>14152</v>
      </c>
      <c r="C1230" s="929" t="s">
        <v>254</v>
      </c>
      <c r="D1230" s="1" t="s">
        <v>22</v>
      </c>
      <c r="E1230" s="1" t="s">
        <v>1703</v>
      </c>
      <c r="F1230" s="2">
        <v>44348</v>
      </c>
      <c r="G1230" s="11" t="s">
        <v>950</v>
      </c>
      <c r="H1230" s="10">
        <v>5</v>
      </c>
      <c r="I1230" s="12">
        <v>2.35</v>
      </c>
      <c r="J1230" s="398" t="s">
        <v>25</v>
      </c>
      <c r="K1230" s="398" t="s">
        <v>25</v>
      </c>
      <c r="L1230" s="399">
        <v>44348</v>
      </c>
      <c r="M1230" s="398" t="s">
        <v>19</v>
      </c>
      <c r="N1230" s="10">
        <v>7907</v>
      </c>
    </row>
    <row r="1231" spans="1:14">
      <c r="A1231" s="9">
        <v>44348</v>
      </c>
      <c r="B1231" s="1">
        <v>14153</v>
      </c>
      <c r="C1231" s="929" t="s">
        <v>688</v>
      </c>
      <c r="D1231" s="1" t="s">
        <v>22</v>
      </c>
      <c r="E1231" s="1" t="s">
        <v>1704</v>
      </c>
      <c r="F1231" s="2">
        <v>44348</v>
      </c>
      <c r="G1231" s="11" t="s">
        <v>690</v>
      </c>
      <c r="H1231" s="10">
        <v>1</v>
      </c>
      <c r="I1231" s="12">
        <v>2.35</v>
      </c>
      <c r="J1231" s="398" t="s">
        <v>25</v>
      </c>
      <c r="K1231" s="398" t="s">
        <v>25</v>
      </c>
      <c r="L1231" s="399">
        <v>44348</v>
      </c>
      <c r="M1231" s="398" t="s">
        <v>19</v>
      </c>
      <c r="N1231" s="10">
        <v>7907</v>
      </c>
    </row>
    <row r="1232" spans="1:14">
      <c r="A1232" s="9">
        <v>44348</v>
      </c>
      <c r="B1232" s="1">
        <v>14154</v>
      </c>
      <c r="C1232" s="929" t="s">
        <v>120</v>
      </c>
      <c r="D1232" s="1" t="s">
        <v>22</v>
      </c>
      <c r="E1232" s="1" t="s">
        <v>1705</v>
      </c>
      <c r="F1232" s="2">
        <v>44348</v>
      </c>
      <c r="G1232" s="11" t="s">
        <v>122</v>
      </c>
      <c r="H1232" s="10">
        <v>20</v>
      </c>
      <c r="I1232" s="12">
        <v>2.35</v>
      </c>
      <c r="J1232" s="398" t="s">
        <v>25</v>
      </c>
      <c r="K1232" s="398" t="s">
        <v>25</v>
      </c>
      <c r="L1232" s="399">
        <v>44348</v>
      </c>
      <c r="M1232" s="398" t="s">
        <v>19</v>
      </c>
      <c r="N1232" s="10">
        <v>7907</v>
      </c>
    </row>
    <row r="1233" spans="1:14">
      <c r="A1233" s="9">
        <v>44348</v>
      </c>
      <c r="B1233" s="1">
        <v>14155</v>
      </c>
      <c r="C1233" s="929" t="s">
        <v>816</v>
      </c>
      <c r="D1233" s="1" t="s">
        <v>22</v>
      </c>
      <c r="E1233" s="1" t="s">
        <v>1706</v>
      </c>
      <c r="F1233" s="2">
        <v>44348</v>
      </c>
      <c r="G1233" s="11" t="s">
        <v>818</v>
      </c>
      <c r="H1233" s="10">
        <v>8</v>
      </c>
      <c r="I1233" s="12">
        <v>2.35</v>
      </c>
      <c r="J1233" s="398" t="s">
        <v>25</v>
      </c>
      <c r="K1233" s="398" t="s">
        <v>25</v>
      </c>
      <c r="L1233" s="399">
        <v>44348</v>
      </c>
      <c r="M1233" s="398" t="s">
        <v>19</v>
      </c>
      <c r="N1233" s="10">
        <v>7907</v>
      </c>
    </row>
    <row r="1234" spans="1:14">
      <c r="A1234" s="9">
        <v>44348</v>
      </c>
      <c r="B1234" s="1">
        <v>14156</v>
      </c>
      <c r="C1234" s="929" t="s">
        <v>286</v>
      </c>
      <c r="D1234" s="1" t="s">
        <v>22</v>
      </c>
      <c r="E1234" s="1" t="s">
        <v>1707</v>
      </c>
      <c r="F1234" s="2">
        <v>44348</v>
      </c>
      <c r="G1234" s="11" t="s">
        <v>30</v>
      </c>
      <c r="H1234" s="10">
        <v>15</v>
      </c>
      <c r="I1234" s="12">
        <v>2.35</v>
      </c>
      <c r="J1234" s="398" t="s">
        <v>25</v>
      </c>
      <c r="K1234" s="398" t="s">
        <v>25</v>
      </c>
      <c r="L1234" s="399">
        <v>44348</v>
      </c>
      <c r="M1234" s="398" t="s">
        <v>19</v>
      </c>
      <c r="N1234" s="10">
        <v>7907</v>
      </c>
    </row>
    <row r="1235" spans="1:14">
      <c r="A1235" s="9">
        <v>44348</v>
      </c>
      <c r="B1235" s="1">
        <v>14157</v>
      </c>
      <c r="C1235" s="929" t="s">
        <v>154</v>
      </c>
      <c r="D1235" s="1" t="s">
        <v>22</v>
      </c>
      <c r="E1235" s="1" t="s">
        <v>1708</v>
      </c>
      <c r="F1235" s="2">
        <v>44348</v>
      </c>
      <c r="G1235" s="11" t="s">
        <v>155</v>
      </c>
      <c r="H1235" s="10">
        <v>9</v>
      </c>
      <c r="I1235" s="12">
        <v>2.35</v>
      </c>
      <c r="J1235" s="398" t="s">
        <v>25</v>
      </c>
      <c r="K1235" s="398" t="s">
        <v>25</v>
      </c>
      <c r="L1235" s="399">
        <v>44348</v>
      </c>
      <c r="M1235" s="398" t="s">
        <v>19</v>
      </c>
      <c r="N1235" s="10">
        <v>7907</v>
      </c>
    </row>
    <row r="1236" spans="1:14">
      <c r="A1236" s="9">
        <v>44348</v>
      </c>
      <c r="B1236" s="1">
        <v>14158</v>
      </c>
      <c r="C1236" s="929" t="s">
        <v>1172</v>
      </c>
      <c r="D1236" s="1" t="s">
        <v>22</v>
      </c>
      <c r="E1236" s="1" t="s">
        <v>1709</v>
      </c>
      <c r="F1236" s="2">
        <v>44348</v>
      </c>
      <c r="G1236" s="11" t="s">
        <v>1174</v>
      </c>
      <c r="H1236" s="10">
        <v>9</v>
      </c>
      <c r="I1236" s="12">
        <v>2.35</v>
      </c>
      <c r="J1236" s="398" t="s">
        <v>25</v>
      </c>
      <c r="K1236" s="398" t="s">
        <v>25</v>
      </c>
      <c r="L1236" s="399">
        <v>44348</v>
      </c>
      <c r="M1236" s="398" t="s">
        <v>19</v>
      </c>
      <c r="N1236" s="10">
        <v>7907</v>
      </c>
    </row>
    <row r="1237" spans="1:14">
      <c r="A1237" s="9">
        <v>44348</v>
      </c>
      <c r="B1237" s="1">
        <v>14159</v>
      </c>
      <c r="C1237" s="929" t="s">
        <v>198</v>
      </c>
      <c r="D1237" s="1" t="s">
        <v>22</v>
      </c>
      <c r="E1237" s="1" t="s">
        <v>1710</v>
      </c>
      <c r="F1237" s="2">
        <v>44348</v>
      </c>
      <c r="G1237" s="11" t="s">
        <v>200</v>
      </c>
      <c r="H1237" s="10">
        <v>17</v>
      </c>
      <c r="I1237" s="12">
        <v>2.35</v>
      </c>
      <c r="J1237" s="398" t="s">
        <v>25</v>
      </c>
      <c r="K1237" s="398" t="s">
        <v>25</v>
      </c>
      <c r="L1237" s="399">
        <v>44348</v>
      </c>
      <c r="M1237" s="398" t="s">
        <v>19</v>
      </c>
      <c r="N1237" s="10">
        <v>7907</v>
      </c>
    </row>
    <row r="1238" spans="1:14">
      <c r="A1238" s="9">
        <v>44348</v>
      </c>
      <c r="B1238" s="1">
        <v>14160</v>
      </c>
      <c r="C1238" s="929" t="s">
        <v>226</v>
      </c>
      <c r="D1238" s="1" t="s">
        <v>22</v>
      </c>
      <c r="E1238" s="1" t="s">
        <v>1711</v>
      </c>
      <c r="F1238" s="2">
        <v>44348</v>
      </c>
      <c r="G1238" s="11" t="s">
        <v>228</v>
      </c>
      <c r="H1238" s="10">
        <v>2</v>
      </c>
      <c r="I1238" s="12">
        <v>2.35</v>
      </c>
      <c r="J1238" s="398" t="s">
        <v>25</v>
      </c>
      <c r="K1238" s="398" t="s">
        <v>25</v>
      </c>
      <c r="L1238" s="399">
        <v>44348</v>
      </c>
      <c r="M1238" s="398" t="s">
        <v>19</v>
      </c>
      <c r="N1238" s="10">
        <v>7907</v>
      </c>
    </row>
    <row r="1239" spans="1:14">
      <c r="A1239" s="9">
        <v>44348</v>
      </c>
      <c r="B1239" s="1">
        <v>14161</v>
      </c>
      <c r="C1239" s="929" t="s">
        <v>341</v>
      </c>
      <c r="D1239" s="1" t="s">
        <v>22</v>
      </c>
      <c r="E1239" s="1" t="s">
        <v>1712</v>
      </c>
      <c r="F1239" s="2">
        <v>44348</v>
      </c>
      <c r="G1239" s="11" t="s">
        <v>343</v>
      </c>
      <c r="H1239" s="10">
        <v>51</v>
      </c>
      <c r="I1239" s="12">
        <v>2.35</v>
      </c>
      <c r="J1239" s="398" t="s">
        <v>25</v>
      </c>
      <c r="K1239" s="398" t="s">
        <v>25</v>
      </c>
      <c r="L1239" s="399">
        <v>44348</v>
      </c>
      <c r="M1239" s="398" t="s">
        <v>19</v>
      </c>
      <c r="N1239" s="10">
        <v>7907</v>
      </c>
    </row>
    <row r="1240" spans="1:14">
      <c r="A1240" s="9">
        <v>44348</v>
      </c>
      <c r="B1240" s="1">
        <v>14162</v>
      </c>
      <c r="C1240" s="929" t="s">
        <v>577</v>
      </c>
      <c r="D1240" s="1" t="s">
        <v>22</v>
      </c>
      <c r="E1240" s="1" t="s">
        <v>1713</v>
      </c>
      <c r="F1240" s="2">
        <v>44348</v>
      </c>
      <c r="G1240" s="11" t="s">
        <v>1714</v>
      </c>
      <c r="H1240" s="10">
        <v>19</v>
      </c>
      <c r="I1240" s="12">
        <v>2.35</v>
      </c>
      <c r="J1240" s="398" t="s">
        <v>25</v>
      </c>
      <c r="K1240" s="398" t="s">
        <v>25</v>
      </c>
      <c r="L1240" s="399">
        <v>44348</v>
      </c>
      <c r="M1240" s="398" t="s">
        <v>19</v>
      </c>
      <c r="N1240" s="10">
        <v>7907</v>
      </c>
    </row>
    <row r="1241" spans="1:14">
      <c r="A1241" s="9">
        <v>44348</v>
      </c>
      <c r="B1241" s="1">
        <v>14163</v>
      </c>
      <c r="C1241" s="929" t="s">
        <v>1449</v>
      </c>
      <c r="D1241" s="1" t="s">
        <v>22</v>
      </c>
      <c r="E1241" s="1" t="s">
        <v>1715</v>
      </c>
      <c r="F1241" s="2">
        <v>44348</v>
      </c>
      <c r="G1241" s="11" t="s">
        <v>1451</v>
      </c>
      <c r="H1241" s="10">
        <v>12</v>
      </c>
      <c r="I1241" s="12">
        <v>2.35</v>
      </c>
      <c r="J1241" s="398" t="s">
        <v>25</v>
      </c>
      <c r="K1241" s="398" t="s">
        <v>25</v>
      </c>
      <c r="L1241" s="399">
        <v>44348</v>
      </c>
      <c r="M1241" s="398" t="s">
        <v>19</v>
      </c>
      <c r="N1241" s="10">
        <v>7907</v>
      </c>
    </row>
    <row r="1242" spans="1:14">
      <c r="A1242" s="9">
        <v>44348</v>
      </c>
      <c r="B1242" s="1">
        <v>14164</v>
      </c>
      <c r="C1242" s="929" t="s">
        <v>147</v>
      </c>
      <c r="D1242" s="1" t="s">
        <v>22</v>
      </c>
      <c r="E1242" s="1" t="s">
        <v>1716</v>
      </c>
      <c r="F1242" s="2">
        <v>44348</v>
      </c>
      <c r="G1242" s="11" t="s">
        <v>149</v>
      </c>
      <c r="H1242" s="10">
        <v>2</v>
      </c>
      <c r="I1242" s="12">
        <v>2.35</v>
      </c>
      <c r="J1242" s="398" t="s">
        <v>25</v>
      </c>
      <c r="K1242" s="398" t="s">
        <v>25</v>
      </c>
      <c r="L1242" s="399">
        <v>44348</v>
      </c>
      <c r="M1242" s="398" t="s">
        <v>19</v>
      </c>
      <c r="N1242" s="10">
        <v>7907</v>
      </c>
    </row>
    <row r="1243" spans="1:14">
      <c r="A1243" s="9">
        <v>44348</v>
      </c>
      <c r="B1243" s="1">
        <v>14165</v>
      </c>
      <c r="C1243" s="929" t="s">
        <v>1387</v>
      </c>
      <c r="D1243" s="1" t="s">
        <v>22</v>
      </c>
      <c r="E1243" s="1" t="s">
        <v>1717</v>
      </c>
      <c r="F1243" s="2">
        <v>44348</v>
      </c>
      <c r="G1243" s="11" t="s">
        <v>1718</v>
      </c>
      <c r="H1243" s="10">
        <v>6</v>
      </c>
      <c r="I1243" s="12">
        <v>2.35</v>
      </c>
      <c r="J1243" s="398" t="s">
        <v>25</v>
      </c>
      <c r="K1243" s="398" t="s">
        <v>25</v>
      </c>
      <c r="L1243" s="399">
        <v>44348</v>
      </c>
      <c r="M1243" s="398" t="s">
        <v>19</v>
      </c>
      <c r="N1243" s="10">
        <v>7907</v>
      </c>
    </row>
    <row r="1244" spans="1:14">
      <c r="A1244" s="9">
        <v>44348</v>
      </c>
      <c r="B1244" s="1">
        <v>14166</v>
      </c>
      <c r="C1244" s="929" t="s">
        <v>1107</v>
      </c>
      <c r="D1244" s="1" t="s">
        <v>22</v>
      </c>
      <c r="E1244" s="1" t="s">
        <v>1717</v>
      </c>
      <c r="F1244" s="2">
        <v>44348</v>
      </c>
      <c r="G1244" s="11" t="s">
        <v>1719</v>
      </c>
      <c r="H1244" s="10">
        <v>6</v>
      </c>
      <c r="I1244" s="12">
        <v>2.35</v>
      </c>
      <c r="J1244" s="398" t="s">
        <v>25</v>
      </c>
      <c r="K1244" s="398" t="s">
        <v>25</v>
      </c>
      <c r="L1244" s="399">
        <v>44348</v>
      </c>
      <c r="M1244" s="398" t="s">
        <v>19</v>
      </c>
      <c r="N1244" s="10">
        <v>7907</v>
      </c>
    </row>
    <row r="1245" spans="1:14">
      <c r="A1245" s="9">
        <v>44348</v>
      </c>
      <c r="B1245" s="1">
        <v>14167</v>
      </c>
      <c r="C1245" s="929" t="s">
        <v>780</v>
      </c>
      <c r="D1245" s="1" t="s">
        <v>22</v>
      </c>
      <c r="E1245" s="1" t="s">
        <v>1720</v>
      </c>
      <c r="F1245" s="2">
        <v>44348</v>
      </c>
      <c r="G1245" s="11" t="s">
        <v>1526</v>
      </c>
      <c r="H1245" s="10">
        <v>1</v>
      </c>
      <c r="I1245" s="12">
        <v>2.35</v>
      </c>
      <c r="J1245" s="398" t="s">
        <v>25</v>
      </c>
      <c r="K1245" s="398" t="s">
        <v>25</v>
      </c>
      <c r="L1245" s="399">
        <v>44348</v>
      </c>
      <c r="M1245" s="398" t="s">
        <v>19</v>
      </c>
      <c r="N1245" s="10">
        <v>7907</v>
      </c>
    </row>
    <row r="1246" spans="1:14">
      <c r="A1246" s="9">
        <v>44348</v>
      </c>
      <c r="B1246" s="1">
        <v>14168</v>
      </c>
      <c r="C1246" s="929" t="s">
        <v>234</v>
      </c>
      <c r="D1246" s="1" t="s">
        <v>22</v>
      </c>
      <c r="E1246" s="1" t="s">
        <v>1721</v>
      </c>
      <c r="F1246" s="2">
        <v>44348</v>
      </c>
      <c r="G1246" s="11" t="s">
        <v>236</v>
      </c>
      <c r="H1246" s="10">
        <v>12</v>
      </c>
      <c r="I1246" s="12">
        <v>2.35</v>
      </c>
      <c r="J1246" s="398" t="s">
        <v>25</v>
      </c>
      <c r="K1246" s="398" t="s">
        <v>25</v>
      </c>
      <c r="L1246" s="399">
        <v>44348</v>
      </c>
      <c r="M1246" s="398" t="s">
        <v>19</v>
      </c>
      <c r="N1246" s="10">
        <v>7907</v>
      </c>
    </row>
    <row r="1247" spans="1:14">
      <c r="A1247" s="9">
        <v>44348</v>
      </c>
      <c r="B1247" s="1">
        <v>14169</v>
      </c>
      <c r="C1247" s="929" t="s">
        <v>852</v>
      </c>
      <c r="D1247" s="1" t="s">
        <v>22</v>
      </c>
      <c r="E1247" s="1" t="s">
        <v>1722</v>
      </c>
      <c r="F1247" s="2">
        <v>44348</v>
      </c>
      <c r="G1247" s="11" t="s">
        <v>854</v>
      </c>
      <c r="H1247" s="10">
        <v>4</v>
      </c>
      <c r="I1247" s="12">
        <v>2.35</v>
      </c>
      <c r="J1247" s="398" t="s">
        <v>25</v>
      </c>
      <c r="K1247" s="398" t="s">
        <v>25</v>
      </c>
      <c r="L1247" s="399">
        <v>44348</v>
      </c>
      <c r="M1247" s="398" t="s">
        <v>19</v>
      </c>
      <c r="N1247" s="10">
        <v>7907</v>
      </c>
    </row>
    <row r="1248" spans="1:14">
      <c r="A1248" s="9">
        <v>44348</v>
      </c>
      <c r="B1248" s="1">
        <v>14170</v>
      </c>
      <c r="C1248" s="929" t="s">
        <v>1723</v>
      </c>
      <c r="D1248" s="1" t="s">
        <v>22</v>
      </c>
      <c r="E1248" s="1" t="s">
        <v>1724</v>
      </c>
      <c r="F1248" s="2">
        <v>44348</v>
      </c>
      <c r="G1248" s="11" t="s">
        <v>1725</v>
      </c>
      <c r="H1248" s="10">
        <v>2</v>
      </c>
      <c r="I1248" s="12">
        <v>2.35</v>
      </c>
      <c r="J1248" s="398" t="s">
        <v>25</v>
      </c>
      <c r="K1248" s="398" t="s">
        <v>25</v>
      </c>
      <c r="L1248" s="399">
        <v>44348</v>
      </c>
      <c r="M1248" s="398" t="s">
        <v>19</v>
      </c>
      <c r="N1248" s="10">
        <v>7907</v>
      </c>
    </row>
    <row r="1249" spans="1:14">
      <c r="A1249" s="9">
        <v>44348</v>
      </c>
      <c r="B1249" s="1">
        <v>14171</v>
      </c>
      <c r="C1249" s="929" t="s">
        <v>319</v>
      </c>
      <c r="D1249" s="1" t="s">
        <v>22</v>
      </c>
      <c r="E1249" s="1" t="s">
        <v>1726</v>
      </c>
      <c r="F1249" s="2">
        <v>44348</v>
      </c>
      <c r="G1249" s="11" t="s">
        <v>321</v>
      </c>
      <c r="H1249" s="10">
        <v>46</v>
      </c>
      <c r="I1249" s="12">
        <v>2.35</v>
      </c>
      <c r="J1249" s="398" t="s">
        <v>25</v>
      </c>
      <c r="K1249" s="398" t="s">
        <v>25</v>
      </c>
      <c r="L1249" s="399">
        <v>44348</v>
      </c>
      <c r="M1249" s="398" t="s">
        <v>19</v>
      </c>
      <c r="N1249" s="10">
        <v>7907</v>
      </c>
    </row>
    <row r="1250" spans="1:14">
      <c r="A1250" s="9">
        <v>44348</v>
      </c>
      <c r="B1250" s="1">
        <v>14172</v>
      </c>
      <c r="C1250" s="929" t="s">
        <v>28</v>
      </c>
      <c r="D1250" s="1" t="s">
        <v>22</v>
      </c>
      <c r="E1250" s="1" t="s">
        <v>1727</v>
      </c>
      <c r="F1250" s="2">
        <v>44348</v>
      </c>
      <c r="G1250" s="11" t="s">
        <v>30</v>
      </c>
      <c r="H1250" s="10">
        <v>14</v>
      </c>
      <c r="I1250" s="12">
        <v>2.35</v>
      </c>
      <c r="J1250" s="398" t="s">
        <v>25</v>
      </c>
      <c r="K1250" s="398" t="s">
        <v>25</v>
      </c>
      <c r="L1250" s="399">
        <v>44348</v>
      </c>
      <c r="M1250" s="398" t="s">
        <v>19</v>
      </c>
      <c r="N1250" s="10">
        <v>7907</v>
      </c>
    </row>
    <row r="1251" spans="1:14">
      <c r="A1251" s="9">
        <v>44348</v>
      </c>
      <c r="B1251" s="1">
        <v>14173</v>
      </c>
      <c r="C1251" s="929" t="s">
        <v>341</v>
      </c>
      <c r="D1251" s="1" t="s">
        <v>22</v>
      </c>
      <c r="E1251" s="1" t="s">
        <v>1728</v>
      </c>
      <c r="F1251" s="2">
        <v>44348</v>
      </c>
      <c r="G1251" s="11" t="s">
        <v>343</v>
      </c>
      <c r="H1251" s="10">
        <v>111</v>
      </c>
      <c r="I1251" s="12">
        <v>2.35</v>
      </c>
      <c r="J1251" s="398" t="s">
        <v>25</v>
      </c>
      <c r="K1251" s="398" t="s">
        <v>25</v>
      </c>
      <c r="L1251" s="399">
        <v>44348</v>
      </c>
      <c r="M1251" s="398" t="s">
        <v>19</v>
      </c>
      <c r="N1251" s="10">
        <v>7907</v>
      </c>
    </row>
    <row r="1252" spans="1:14">
      <c r="A1252" s="9">
        <v>44348</v>
      </c>
      <c r="B1252" s="1">
        <v>14174</v>
      </c>
      <c r="C1252" s="929" t="s">
        <v>1729</v>
      </c>
      <c r="D1252" s="1" t="s">
        <v>22</v>
      </c>
      <c r="E1252" s="1" t="s">
        <v>1730</v>
      </c>
      <c r="F1252" s="2">
        <v>44348</v>
      </c>
      <c r="G1252" s="11" t="s">
        <v>1018</v>
      </c>
      <c r="H1252" s="10">
        <v>12</v>
      </c>
      <c r="I1252" s="12">
        <v>2.35</v>
      </c>
      <c r="J1252" s="398" t="s">
        <v>25</v>
      </c>
      <c r="K1252" s="398" t="s">
        <v>25</v>
      </c>
      <c r="L1252" s="399">
        <v>44348</v>
      </c>
      <c r="M1252" s="398" t="s">
        <v>19</v>
      </c>
      <c r="N1252" s="10">
        <v>7907</v>
      </c>
    </row>
    <row r="1253" spans="1:14">
      <c r="A1253" s="9">
        <v>44348</v>
      </c>
      <c r="B1253" s="1">
        <v>14175</v>
      </c>
      <c r="C1253" s="929" t="s">
        <v>857</v>
      </c>
      <c r="D1253" s="1" t="s">
        <v>22</v>
      </c>
      <c r="E1253" s="1" t="s">
        <v>1731</v>
      </c>
      <c r="F1253" s="2">
        <v>44348</v>
      </c>
      <c r="G1253" s="11" t="s">
        <v>859</v>
      </c>
      <c r="H1253" s="10">
        <v>9</v>
      </c>
      <c r="I1253" s="12">
        <v>2.35</v>
      </c>
      <c r="J1253" s="398" t="s">
        <v>25</v>
      </c>
      <c r="K1253" s="398" t="s">
        <v>25</v>
      </c>
      <c r="L1253" s="399">
        <v>44348</v>
      </c>
      <c r="M1253" s="398" t="s">
        <v>19</v>
      </c>
      <c r="N1253" s="10">
        <v>7907</v>
      </c>
    </row>
    <row r="1254" spans="1:14">
      <c r="A1254" s="9">
        <v>44348</v>
      </c>
      <c r="B1254" s="1">
        <v>14176</v>
      </c>
      <c r="C1254" s="929" t="s">
        <v>316</v>
      </c>
      <c r="D1254" s="1" t="s">
        <v>22</v>
      </c>
      <c r="E1254" s="1" t="s">
        <v>1732</v>
      </c>
      <c r="F1254" s="2">
        <v>44348</v>
      </c>
      <c r="G1254" s="11" t="s">
        <v>318</v>
      </c>
      <c r="H1254" s="10">
        <v>16</v>
      </c>
      <c r="I1254" s="12">
        <v>2.35</v>
      </c>
      <c r="J1254" s="398" t="s">
        <v>25</v>
      </c>
      <c r="K1254" s="398" t="s">
        <v>25</v>
      </c>
      <c r="L1254" s="399">
        <v>44348</v>
      </c>
      <c r="M1254" s="398" t="s">
        <v>19</v>
      </c>
      <c r="N1254" s="10">
        <v>7907</v>
      </c>
    </row>
    <row r="1255" spans="1:14">
      <c r="A1255" s="9">
        <v>44348</v>
      </c>
      <c r="B1255" s="1">
        <v>14177</v>
      </c>
      <c r="C1255" s="929" t="s">
        <v>1310</v>
      </c>
      <c r="D1255" s="1" t="s">
        <v>22</v>
      </c>
      <c r="E1255" s="1" t="s">
        <v>1733</v>
      </c>
      <c r="F1255" s="2">
        <v>44348</v>
      </c>
      <c r="G1255" s="11" t="s">
        <v>1312</v>
      </c>
      <c r="H1255" s="10">
        <v>6</v>
      </c>
      <c r="I1255" s="12">
        <v>2.35</v>
      </c>
      <c r="J1255" s="398" t="s">
        <v>25</v>
      </c>
      <c r="K1255" s="398" t="s">
        <v>25</v>
      </c>
      <c r="L1255" s="399">
        <v>44348</v>
      </c>
      <c r="M1255" s="398" t="s">
        <v>19</v>
      </c>
      <c r="N1255" s="10">
        <v>7907</v>
      </c>
    </row>
    <row r="1256" spans="1:14">
      <c r="A1256" s="9">
        <v>44348</v>
      </c>
      <c r="B1256" s="1">
        <v>14178</v>
      </c>
      <c r="C1256" s="929" t="s">
        <v>262</v>
      </c>
      <c r="D1256" s="1" t="s">
        <v>22</v>
      </c>
      <c r="E1256" s="1" t="s">
        <v>1734</v>
      </c>
      <c r="F1256" s="2">
        <v>44348</v>
      </c>
      <c r="G1256" s="11" t="s">
        <v>264</v>
      </c>
      <c r="H1256" s="10">
        <v>35</v>
      </c>
      <c r="I1256" s="12">
        <v>2.35</v>
      </c>
      <c r="J1256" s="398" t="s">
        <v>25</v>
      </c>
      <c r="K1256" s="398" t="s">
        <v>25</v>
      </c>
      <c r="L1256" s="399">
        <v>44348</v>
      </c>
      <c r="M1256" s="398" t="s">
        <v>19</v>
      </c>
      <c r="N1256" s="10">
        <v>7907</v>
      </c>
    </row>
    <row r="1257" spans="1:14">
      <c r="A1257" s="9">
        <v>44348</v>
      </c>
      <c r="B1257" s="1">
        <v>14179</v>
      </c>
      <c r="C1257" s="929" t="s">
        <v>265</v>
      </c>
      <c r="D1257" s="1" t="s">
        <v>22</v>
      </c>
      <c r="E1257" s="1" t="s">
        <v>1734</v>
      </c>
      <c r="F1257" s="2">
        <v>44348</v>
      </c>
      <c r="G1257" s="11" t="s">
        <v>266</v>
      </c>
      <c r="H1257" s="10">
        <v>35</v>
      </c>
      <c r="I1257" s="12">
        <v>2.35</v>
      </c>
      <c r="J1257" s="398" t="s">
        <v>25</v>
      </c>
      <c r="K1257" s="398" t="s">
        <v>25</v>
      </c>
      <c r="L1257" s="399">
        <v>44348</v>
      </c>
      <c r="M1257" s="398" t="s">
        <v>19</v>
      </c>
      <c r="N1257" s="10">
        <v>7907</v>
      </c>
    </row>
    <row r="1258" spans="1:14">
      <c r="A1258" s="9">
        <v>44348</v>
      </c>
      <c r="B1258" s="1">
        <v>14180</v>
      </c>
      <c r="C1258" s="929" t="s">
        <v>751</v>
      </c>
      <c r="D1258" s="1" t="s">
        <v>22</v>
      </c>
      <c r="E1258" s="1" t="s">
        <v>1735</v>
      </c>
      <c r="F1258" s="2">
        <v>44348</v>
      </c>
      <c r="G1258" s="11" t="s">
        <v>753</v>
      </c>
      <c r="H1258" s="10">
        <v>45</v>
      </c>
      <c r="I1258" s="12">
        <v>2.35</v>
      </c>
      <c r="J1258" s="398" t="s">
        <v>25</v>
      </c>
      <c r="K1258" s="398" t="s">
        <v>25</v>
      </c>
      <c r="L1258" s="399">
        <v>44348</v>
      </c>
      <c r="M1258" s="398" t="s">
        <v>19</v>
      </c>
      <c r="N1258" s="10">
        <v>7907</v>
      </c>
    </row>
    <row r="1259" spans="1:14">
      <c r="A1259" s="9">
        <v>44348</v>
      </c>
      <c r="B1259" s="1">
        <v>14181</v>
      </c>
      <c r="C1259" s="929" t="s">
        <v>319</v>
      </c>
      <c r="D1259" s="1" t="s">
        <v>22</v>
      </c>
      <c r="E1259" s="1" t="s">
        <v>1736</v>
      </c>
      <c r="F1259" s="2">
        <v>44348</v>
      </c>
      <c r="G1259" s="11" t="s">
        <v>321</v>
      </c>
      <c r="H1259" s="10">
        <v>45</v>
      </c>
      <c r="I1259" s="12">
        <v>2.35</v>
      </c>
      <c r="J1259" s="398" t="s">
        <v>25</v>
      </c>
      <c r="K1259" s="398" t="s">
        <v>25</v>
      </c>
      <c r="L1259" s="399">
        <v>44348</v>
      </c>
      <c r="M1259" s="398" t="s">
        <v>19</v>
      </c>
      <c r="N1259" s="10">
        <v>7907</v>
      </c>
    </row>
    <row r="1260" spans="1:14">
      <c r="A1260" s="9">
        <v>44348</v>
      </c>
      <c r="B1260" s="1">
        <v>14182</v>
      </c>
      <c r="C1260" s="929" t="s">
        <v>1002</v>
      </c>
      <c r="D1260" s="1" t="s">
        <v>22</v>
      </c>
      <c r="E1260" s="1" t="s">
        <v>1737</v>
      </c>
      <c r="F1260" s="2">
        <v>44348</v>
      </c>
      <c r="G1260" s="11" t="s">
        <v>1643</v>
      </c>
      <c r="H1260" s="10">
        <v>1</v>
      </c>
      <c r="I1260" s="12">
        <v>2.35</v>
      </c>
      <c r="J1260" s="398" t="s">
        <v>25</v>
      </c>
      <c r="K1260" s="398" t="s">
        <v>25</v>
      </c>
      <c r="L1260" s="399">
        <v>44348</v>
      </c>
      <c r="M1260" s="398" t="s">
        <v>19</v>
      </c>
      <c r="N1260" s="10">
        <v>7907</v>
      </c>
    </row>
    <row r="1261" spans="1:14">
      <c r="A1261" s="9">
        <v>44348</v>
      </c>
      <c r="B1261" s="1">
        <v>14183</v>
      </c>
      <c r="C1261" s="929" t="s">
        <v>37</v>
      </c>
      <c r="D1261" s="1" t="s">
        <v>22</v>
      </c>
      <c r="E1261" s="1" t="s">
        <v>1738</v>
      </c>
      <c r="F1261" s="2">
        <v>44348</v>
      </c>
      <c r="G1261" s="11" t="s">
        <v>38</v>
      </c>
      <c r="H1261" s="10">
        <v>1</v>
      </c>
      <c r="I1261" s="12">
        <v>2.35</v>
      </c>
      <c r="J1261" s="398" t="s">
        <v>25</v>
      </c>
      <c r="K1261" s="398" t="s">
        <v>25</v>
      </c>
      <c r="L1261" s="399">
        <v>44348</v>
      </c>
      <c r="M1261" s="398" t="s">
        <v>19</v>
      </c>
      <c r="N1261" s="10">
        <v>7907</v>
      </c>
    </row>
    <row r="1262" spans="1:14">
      <c r="A1262" s="9">
        <v>44348</v>
      </c>
      <c r="B1262" s="1">
        <v>14184</v>
      </c>
      <c r="C1262" s="929" t="s">
        <v>835</v>
      </c>
      <c r="D1262" s="1" t="s">
        <v>22</v>
      </c>
      <c r="E1262" s="1" t="s">
        <v>1739</v>
      </c>
      <c r="F1262" s="2">
        <v>44348</v>
      </c>
      <c r="G1262" s="11" t="s">
        <v>837</v>
      </c>
      <c r="H1262" s="10">
        <v>27</v>
      </c>
      <c r="I1262" s="12">
        <v>2.35</v>
      </c>
      <c r="J1262" s="398" t="s">
        <v>25</v>
      </c>
      <c r="K1262" s="398" t="s">
        <v>25</v>
      </c>
      <c r="L1262" s="399">
        <v>44348</v>
      </c>
      <c r="M1262" s="398" t="s">
        <v>19</v>
      </c>
      <c r="N1262" s="10">
        <v>7907</v>
      </c>
    </row>
    <row r="1263" spans="1:14">
      <c r="A1263" s="9">
        <v>44348</v>
      </c>
      <c r="B1263" s="1">
        <v>14185</v>
      </c>
      <c r="C1263" s="929" t="s">
        <v>286</v>
      </c>
      <c r="D1263" s="1" t="s">
        <v>22</v>
      </c>
      <c r="E1263" s="1" t="s">
        <v>1740</v>
      </c>
      <c r="F1263" s="2">
        <v>44348</v>
      </c>
      <c r="G1263" s="11" t="s">
        <v>30</v>
      </c>
      <c r="H1263" s="10">
        <v>4</v>
      </c>
      <c r="I1263" s="12">
        <v>2.35</v>
      </c>
      <c r="J1263" s="398" t="s">
        <v>25</v>
      </c>
      <c r="K1263" s="398" t="s">
        <v>25</v>
      </c>
      <c r="L1263" s="399">
        <v>44348</v>
      </c>
      <c r="M1263" s="398" t="s">
        <v>19</v>
      </c>
      <c r="N1263" s="10">
        <v>7907</v>
      </c>
    </row>
    <row r="1264" spans="1:14">
      <c r="A1264" s="9">
        <v>44348</v>
      </c>
      <c r="B1264" s="1">
        <v>14186</v>
      </c>
      <c r="C1264" s="929" t="s">
        <v>848</v>
      </c>
      <c r="D1264" s="1" t="s">
        <v>22</v>
      </c>
      <c r="E1264" s="1" t="s">
        <v>1741</v>
      </c>
      <c r="F1264" s="2">
        <v>44348</v>
      </c>
      <c r="G1264" s="11" t="s">
        <v>837</v>
      </c>
      <c r="H1264" s="10">
        <v>117</v>
      </c>
      <c r="I1264" s="12">
        <v>2.35</v>
      </c>
      <c r="J1264" s="398" t="s">
        <v>25</v>
      </c>
      <c r="K1264" s="398" t="s">
        <v>25</v>
      </c>
      <c r="L1264" s="399">
        <v>44348</v>
      </c>
      <c r="M1264" s="398" t="s">
        <v>19</v>
      </c>
      <c r="N1264" s="10">
        <v>7907</v>
      </c>
    </row>
    <row r="1265" spans="1:15">
      <c r="A1265" s="9">
        <v>44348</v>
      </c>
      <c r="B1265" s="1">
        <v>14187</v>
      </c>
      <c r="C1265" s="929" t="s">
        <v>1098</v>
      </c>
      <c r="D1265" s="1" t="s">
        <v>22</v>
      </c>
      <c r="E1265" s="1" t="s">
        <v>1742</v>
      </c>
      <c r="F1265" s="2">
        <v>44348</v>
      </c>
      <c r="G1265" s="11" t="s">
        <v>1096</v>
      </c>
      <c r="H1265" s="10">
        <v>5</v>
      </c>
      <c r="I1265" s="12">
        <v>2.35</v>
      </c>
      <c r="J1265" s="398" t="s">
        <v>25</v>
      </c>
      <c r="K1265" s="398" t="s">
        <v>25</v>
      </c>
      <c r="L1265" s="399">
        <v>44348</v>
      </c>
      <c r="M1265" s="398" t="s">
        <v>19</v>
      </c>
      <c r="N1265" s="10">
        <v>7907</v>
      </c>
    </row>
    <row r="1266" spans="1:15">
      <c r="A1266" s="9">
        <v>44348</v>
      </c>
      <c r="B1266" s="1">
        <v>14188</v>
      </c>
      <c r="C1266" s="929" t="s">
        <v>659</v>
      </c>
      <c r="D1266" s="1" t="s">
        <v>22</v>
      </c>
      <c r="E1266" s="1" t="s">
        <v>1743</v>
      </c>
      <c r="F1266" s="2">
        <v>44348</v>
      </c>
      <c r="G1266" s="11" t="s">
        <v>1744</v>
      </c>
      <c r="H1266" s="10">
        <v>8</v>
      </c>
      <c r="I1266" s="12">
        <v>2.35</v>
      </c>
      <c r="J1266" s="398" t="s">
        <v>25</v>
      </c>
      <c r="K1266" s="398" t="s">
        <v>25</v>
      </c>
      <c r="L1266" s="399">
        <v>44348</v>
      </c>
      <c r="M1266" s="398" t="s">
        <v>19</v>
      </c>
      <c r="N1266" s="10">
        <v>7907</v>
      </c>
    </row>
    <row r="1267" spans="1:15">
      <c r="A1267" s="9">
        <v>44348</v>
      </c>
      <c r="B1267" s="1">
        <v>14189</v>
      </c>
      <c r="C1267" s="929" t="s">
        <v>1086</v>
      </c>
      <c r="D1267" s="1" t="s">
        <v>22</v>
      </c>
      <c r="E1267" s="1" t="s">
        <v>1743</v>
      </c>
      <c r="F1267" s="2">
        <v>44348</v>
      </c>
      <c r="G1267" s="11" t="s">
        <v>1087</v>
      </c>
      <c r="H1267" s="10">
        <v>8</v>
      </c>
      <c r="I1267" s="12">
        <v>2.35</v>
      </c>
      <c r="J1267" s="398" t="s">
        <v>25</v>
      </c>
      <c r="K1267" s="398" t="s">
        <v>25</v>
      </c>
      <c r="L1267" s="399">
        <v>44348</v>
      </c>
      <c r="M1267" s="398" t="s">
        <v>19</v>
      </c>
      <c r="N1267" s="10">
        <v>7907</v>
      </c>
    </row>
    <row r="1268" spans="1:15">
      <c r="A1268" s="9">
        <v>44348</v>
      </c>
      <c r="B1268" s="1">
        <v>14190</v>
      </c>
      <c r="C1268" s="929" t="s">
        <v>835</v>
      </c>
      <c r="D1268" s="1" t="s">
        <v>22</v>
      </c>
      <c r="E1268" s="1" t="s">
        <v>1745</v>
      </c>
      <c r="F1268" s="2">
        <v>44348</v>
      </c>
      <c r="G1268" s="11" t="s">
        <v>837</v>
      </c>
      <c r="H1268" s="10">
        <v>102</v>
      </c>
      <c r="I1268" s="12">
        <v>2.35</v>
      </c>
      <c r="J1268" s="398" t="s">
        <v>25</v>
      </c>
      <c r="K1268" s="398" t="s">
        <v>25</v>
      </c>
      <c r="L1268" s="399">
        <v>44348</v>
      </c>
      <c r="M1268" s="398" t="s">
        <v>19</v>
      </c>
      <c r="N1268" s="10">
        <v>7907</v>
      </c>
    </row>
    <row r="1269" spans="1:15">
      <c r="A1269" s="9">
        <v>44348</v>
      </c>
      <c r="B1269" s="1">
        <v>14191</v>
      </c>
      <c r="C1269" s="929" t="s">
        <v>1746</v>
      </c>
      <c r="D1269" s="1" t="s">
        <v>22</v>
      </c>
      <c r="E1269" s="1" t="s">
        <v>1</v>
      </c>
      <c r="F1269" s="2">
        <v>44348</v>
      </c>
      <c r="G1269" s="11" t="s">
        <v>1747</v>
      </c>
      <c r="H1269" s="10">
        <v>1</v>
      </c>
      <c r="I1269" s="12">
        <v>3</v>
      </c>
      <c r="J1269" s="398" t="s">
        <v>25</v>
      </c>
      <c r="K1269" s="398" t="s">
        <v>25</v>
      </c>
      <c r="L1269" s="399">
        <v>44348</v>
      </c>
      <c r="M1269" s="398" t="s">
        <v>19</v>
      </c>
      <c r="N1269" s="10">
        <v>7907</v>
      </c>
    </row>
    <row r="1270" spans="1:15">
      <c r="A1270" s="9">
        <v>44348</v>
      </c>
      <c r="B1270" s="1">
        <v>14192</v>
      </c>
      <c r="C1270" s="929" t="s">
        <v>1748</v>
      </c>
      <c r="D1270" s="1" t="s">
        <v>22</v>
      </c>
      <c r="E1270" s="1" t="s">
        <v>1</v>
      </c>
      <c r="F1270" s="2">
        <v>44348</v>
      </c>
      <c r="G1270" s="11" t="s">
        <v>1749</v>
      </c>
      <c r="H1270" s="10">
        <v>2</v>
      </c>
      <c r="I1270" s="12">
        <v>3</v>
      </c>
      <c r="J1270" s="398" t="s">
        <v>25</v>
      </c>
      <c r="K1270" s="398" t="s">
        <v>25</v>
      </c>
      <c r="L1270" s="399">
        <v>44348</v>
      </c>
      <c r="M1270" s="398" t="s">
        <v>19</v>
      </c>
      <c r="N1270" s="10">
        <v>7907</v>
      </c>
    </row>
    <row r="1271" spans="1:15">
      <c r="A1271" s="9">
        <v>44348</v>
      </c>
      <c r="B1271" s="1">
        <v>14193</v>
      </c>
      <c r="C1271" s="929" t="s">
        <v>1750</v>
      </c>
      <c r="D1271" s="1" t="s">
        <v>22</v>
      </c>
      <c r="E1271" s="1" t="s">
        <v>1</v>
      </c>
      <c r="F1271" s="2">
        <v>44348</v>
      </c>
      <c r="G1271" s="11" t="s">
        <v>1751</v>
      </c>
      <c r="H1271" s="10">
        <v>1</v>
      </c>
      <c r="I1271" s="12">
        <v>3</v>
      </c>
      <c r="J1271" s="398" t="s">
        <v>25</v>
      </c>
      <c r="K1271" s="398" t="s">
        <v>25</v>
      </c>
      <c r="L1271" s="399">
        <v>44348</v>
      </c>
      <c r="M1271" s="398" t="s">
        <v>19</v>
      </c>
      <c r="N1271" s="10">
        <v>7907</v>
      </c>
    </row>
    <row r="1272" spans="1:15" ht="15.75" thickBot="1">
      <c r="A1272" s="9">
        <v>44348</v>
      </c>
      <c r="B1272" s="1">
        <v>14194</v>
      </c>
      <c r="C1272" s="929" t="s">
        <v>1752</v>
      </c>
      <c r="D1272" s="1" t="s">
        <v>22</v>
      </c>
      <c r="E1272" s="1" t="s">
        <v>1</v>
      </c>
      <c r="F1272" s="2">
        <v>44348</v>
      </c>
      <c r="G1272" s="11" t="s">
        <v>1753</v>
      </c>
      <c r="H1272" s="10">
        <v>2</v>
      </c>
      <c r="I1272" s="12">
        <v>3</v>
      </c>
      <c r="J1272" s="398" t="s">
        <v>25</v>
      </c>
      <c r="K1272" s="398" t="s">
        <v>25</v>
      </c>
      <c r="L1272" s="399">
        <v>44348</v>
      </c>
      <c r="M1272" s="398" t="s">
        <v>19</v>
      </c>
      <c r="N1272" s="10">
        <v>7907</v>
      </c>
      <c r="O1272" s="391">
        <v>3752.4600000000005</v>
      </c>
    </row>
    <row r="1273" spans="1:15">
      <c r="A1273" s="9">
        <v>44354</v>
      </c>
      <c r="B1273" s="1">
        <v>14195</v>
      </c>
      <c r="C1273" s="929" t="s">
        <v>1224</v>
      </c>
      <c r="D1273" s="1" t="s">
        <v>22</v>
      </c>
      <c r="E1273" s="1" t="s">
        <v>336</v>
      </c>
      <c r="F1273" s="2">
        <v>44354</v>
      </c>
      <c r="G1273" s="11" t="s">
        <v>1754</v>
      </c>
      <c r="H1273" s="10">
        <v>3</v>
      </c>
      <c r="I1273" s="12">
        <v>2.35</v>
      </c>
      <c r="J1273" s="398" t="s">
        <v>25</v>
      </c>
      <c r="K1273" s="398" t="s">
        <v>25</v>
      </c>
      <c r="L1273" s="399">
        <v>44354</v>
      </c>
      <c r="M1273" s="398" t="s">
        <v>19</v>
      </c>
      <c r="N1273" s="10">
        <v>7948</v>
      </c>
    </row>
    <row r="1274" spans="1:15">
      <c r="A1274" s="9">
        <v>44354</v>
      </c>
      <c r="B1274" s="1">
        <v>14196</v>
      </c>
      <c r="C1274" s="929" t="s">
        <v>1236</v>
      </c>
      <c r="D1274" s="1" t="s">
        <v>22</v>
      </c>
      <c r="E1274" s="1" t="s">
        <v>336</v>
      </c>
      <c r="F1274" s="2">
        <v>44354</v>
      </c>
      <c r="G1274" s="11" t="s">
        <v>1237</v>
      </c>
      <c r="H1274" s="10">
        <v>1</v>
      </c>
      <c r="I1274" s="12">
        <v>2.35</v>
      </c>
      <c r="J1274" s="398" t="s">
        <v>25</v>
      </c>
      <c r="K1274" s="398" t="s">
        <v>25</v>
      </c>
      <c r="L1274" s="399">
        <v>44354</v>
      </c>
      <c r="M1274" s="398" t="s">
        <v>19</v>
      </c>
      <c r="N1274" s="10">
        <v>7948</v>
      </c>
    </row>
    <row r="1275" spans="1:15">
      <c r="A1275" s="9">
        <v>44354</v>
      </c>
      <c r="B1275" s="1">
        <v>14197</v>
      </c>
      <c r="C1275" s="929" t="s">
        <v>1752</v>
      </c>
      <c r="D1275" s="1" t="s">
        <v>22</v>
      </c>
      <c r="E1275" s="1" t="s">
        <v>1</v>
      </c>
      <c r="F1275" s="2">
        <v>44354</v>
      </c>
      <c r="G1275" s="11" t="s">
        <v>1753</v>
      </c>
      <c r="H1275" s="10">
        <v>2</v>
      </c>
      <c r="I1275" s="12">
        <v>3</v>
      </c>
      <c r="J1275" s="398" t="s">
        <v>25</v>
      </c>
      <c r="K1275" s="398" t="s">
        <v>25</v>
      </c>
      <c r="L1275" s="399">
        <v>44354</v>
      </c>
      <c r="M1275" s="398" t="s">
        <v>19</v>
      </c>
      <c r="N1275" s="10">
        <v>7948</v>
      </c>
    </row>
    <row r="1276" spans="1:15">
      <c r="A1276" s="9">
        <v>44354</v>
      </c>
      <c r="B1276" s="1">
        <v>14198</v>
      </c>
      <c r="C1276" s="929" t="s">
        <v>835</v>
      </c>
      <c r="D1276" s="1" t="s">
        <v>22</v>
      </c>
      <c r="E1276" s="1" t="s">
        <v>1755</v>
      </c>
      <c r="F1276" s="2">
        <v>44354</v>
      </c>
      <c r="G1276" s="11" t="s">
        <v>837</v>
      </c>
      <c r="H1276" s="10">
        <v>388</v>
      </c>
      <c r="I1276" s="12">
        <v>2.35</v>
      </c>
      <c r="J1276" s="398" t="s">
        <v>25</v>
      </c>
      <c r="K1276" s="398" t="s">
        <v>25</v>
      </c>
      <c r="L1276" s="399">
        <v>44354</v>
      </c>
      <c r="M1276" s="398" t="s">
        <v>19</v>
      </c>
      <c r="N1276" s="10">
        <v>7948</v>
      </c>
    </row>
    <row r="1277" spans="1:15">
      <c r="A1277" s="9">
        <v>44354</v>
      </c>
      <c r="B1277" s="1">
        <v>14199</v>
      </c>
      <c r="C1277" s="929" t="s">
        <v>1756</v>
      </c>
      <c r="D1277" s="1" t="s">
        <v>22</v>
      </c>
      <c r="E1277" s="1" t="s">
        <v>1757</v>
      </c>
      <c r="F1277" s="2">
        <v>44354</v>
      </c>
      <c r="G1277" s="11" t="s">
        <v>1758</v>
      </c>
      <c r="H1277" s="10">
        <v>26</v>
      </c>
      <c r="I1277" s="12">
        <v>2.35</v>
      </c>
      <c r="J1277" s="398" t="s">
        <v>25</v>
      </c>
      <c r="K1277" s="398" t="s">
        <v>25</v>
      </c>
      <c r="L1277" s="399">
        <v>44354</v>
      </c>
      <c r="M1277" s="398" t="s">
        <v>19</v>
      </c>
      <c r="N1277" s="10">
        <v>7948</v>
      </c>
    </row>
    <row r="1278" spans="1:15">
      <c r="A1278" s="9">
        <v>44354</v>
      </c>
      <c r="B1278" s="1">
        <v>14200</v>
      </c>
      <c r="C1278" s="929" t="s">
        <v>672</v>
      </c>
      <c r="D1278" s="1" t="s">
        <v>22</v>
      </c>
      <c r="E1278" s="1" t="s">
        <v>1757</v>
      </c>
      <c r="F1278" s="2">
        <v>44354</v>
      </c>
      <c r="G1278" s="11" t="s">
        <v>674</v>
      </c>
      <c r="H1278" s="10">
        <v>26</v>
      </c>
      <c r="I1278" s="12">
        <v>2.35</v>
      </c>
      <c r="J1278" s="398" t="s">
        <v>25</v>
      </c>
      <c r="K1278" s="398" t="s">
        <v>25</v>
      </c>
      <c r="L1278" s="399">
        <v>44354</v>
      </c>
      <c r="M1278" s="398" t="s">
        <v>19</v>
      </c>
      <c r="N1278" s="10">
        <v>7948</v>
      </c>
    </row>
    <row r="1279" spans="1:15" s="400" customFormat="1">
      <c r="A1279" s="9">
        <v>44354</v>
      </c>
      <c r="B1279" s="1">
        <v>14201</v>
      </c>
      <c r="C1279" s="929" t="s">
        <v>1759</v>
      </c>
      <c r="D1279" s="1" t="s">
        <v>22</v>
      </c>
      <c r="E1279" s="1" t="s">
        <v>1760</v>
      </c>
      <c r="F1279" s="2">
        <v>44354</v>
      </c>
      <c r="G1279" s="11" t="s">
        <v>1761</v>
      </c>
      <c r="H1279" s="10">
        <v>16</v>
      </c>
      <c r="I1279" s="12">
        <v>2.35</v>
      </c>
      <c r="J1279" s="398">
        <v>16</v>
      </c>
      <c r="K1279" s="398" t="s">
        <v>25</v>
      </c>
      <c r="L1279" s="399">
        <v>44354</v>
      </c>
      <c r="M1279" s="398" t="s">
        <v>19</v>
      </c>
      <c r="N1279" s="10">
        <v>7948</v>
      </c>
    </row>
    <row r="1280" spans="1:15">
      <c r="A1280" s="9">
        <v>44354</v>
      </c>
      <c r="B1280" s="1">
        <v>14202</v>
      </c>
      <c r="C1280" s="929" t="s">
        <v>1564</v>
      </c>
      <c r="D1280" s="1" t="s">
        <v>22</v>
      </c>
      <c r="E1280" s="1" t="s">
        <v>1762</v>
      </c>
      <c r="F1280" s="2">
        <v>44356</v>
      </c>
      <c r="G1280" s="11" t="s">
        <v>1566</v>
      </c>
      <c r="H1280" s="10">
        <v>2</v>
      </c>
      <c r="I1280" s="12">
        <v>2.35</v>
      </c>
      <c r="J1280" s="398" t="s">
        <v>25</v>
      </c>
      <c r="K1280" s="398" t="s">
        <v>25</v>
      </c>
      <c r="L1280" s="399">
        <v>44355</v>
      </c>
      <c r="M1280" s="398" t="s">
        <v>19</v>
      </c>
      <c r="N1280" s="10">
        <v>7948</v>
      </c>
    </row>
    <row r="1281" spans="1:14">
      <c r="A1281" s="9">
        <v>44354</v>
      </c>
      <c r="B1281" s="1">
        <v>14203</v>
      </c>
      <c r="C1281" s="929" t="s">
        <v>1074</v>
      </c>
      <c r="D1281" s="1" t="s">
        <v>22</v>
      </c>
      <c r="E1281" s="1" t="s">
        <v>1763</v>
      </c>
      <c r="F1281" s="2">
        <v>44356</v>
      </c>
      <c r="G1281" s="11" t="s">
        <v>1372</v>
      </c>
      <c r="H1281" s="10">
        <v>1</v>
      </c>
      <c r="I1281" s="12">
        <v>2.35</v>
      </c>
      <c r="J1281" s="398" t="s">
        <v>25</v>
      </c>
      <c r="K1281" s="398" t="s">
        <v>25</v>
      </c>
      <c r="L1281" s="399">
        <v>44355</v>
      </c>
      <c r="M1281" s="398" t="s">
        <v>19</v>
      </c>
      <c r="N1281" s="10">
        <v>7948</v>
      </c>
    </row>
    <row r="1282" spans="1:14">
      <c r="A1282" s="9">
        <v>44354</v>
      </c>
      <c r="B1282" s="1">
        <v>14204</v>
      </c>
      <c r="C1282" s="929" t="s">
        <v>480</v>
      </c>
      <c r="D1282" s="1" t="s">
        <v>22</v>
      </c>
      <c r="E1282" s="1" t="s">
        <v>1763</v>
      </c>
      <c r="F1282" s="2">
        <v>44356</v>
      </c>
      <c r="G1282" s="11" t="s">
        <v>38</v>
      </c>
      <c r="H1282" s="10">
        <v>1</v>
      </c>
      <c r="I1282" s="12">
        <v>2.35</v>
      </c>
      <c r="J1282" s="398" t="s">
        <v>25</v>
      </c>
      <c r="K1282" s="398" t="s">
        <v>25</v>
      </c>
      <c r="L1282" s="399">
        <v>44355</v>
      </c>
      <c r="M1282" s="398" t="s">
        <v>19</v>
      </c>
      <c r="N1282" s="10">
        <v>7948</v>
      </c>
    </row>
    <row r="1283" spans="1:14">
      <c r="A1283" s="9">
        <v>44354</v>
      </c>
      <c r="B1283" s="1">
        <v>14205</v>
      </c>
      <c r="C1283" s="929" t="s">
        <v>1172</v>
      </c>
      <c r="D1283" s="1" t="s">
        <v>22</v>
      </c>
      <c r="E1283" s="1" t="s">
        <v>1764</v>
      </c>
      <c r="F1283" s="2">
        <v>44356</v>
      </c>
      <c r="G1283" s="11" t="s">
        <v>1174</v>
      </c>
      <c r="H1283" s="10">
        <v>12</v>
      </c>
      <c r="I1283" s="12">
        <v>2.35</v>
      </c>
      <c r="J1283" s="398" t="s">
        <v>25</v>
      </c>
      <c r="K1283" s="398" t="s">
        <v>25</v>
      </c>
      <c r="L1283" s="399">
        <v>44355</v>
      </c>
      <c r="M1283" s="398" t="s">
        <v>19</v>
      </c>
      <c r="N1283" s="10">
        <v>7948</v>
      </c>
    </row>
    <row r="1284" spans="1:14">
      <c r="A1284" s="9">
        <v>44354</v>
      </c>
      <c r="B1284" s="1">
        <v>14206</v>
      </c>
      <c r="C1284" s="929" t="s">
        <v>1691</v>
      </c>
      <c r="D1284" s="1" t="s">
        <v>22</v>
      </c>
      <c r="E1284" s="1" t="s">
        <v>1765</v>
      </c>
      <c r="F1284" s="2">
        <v>44356</v>
      </c>
      <c r="G1284" s="11" t="s">
        <v>1761</v>
      </c>
      <c r="H1284" s="10">
        <v>184</v>
      </c>
      <c r="I1284" s="12">
        <v>2.35</v>
      </c>
      <c r="J1284" s="398">
        <v>184</v>
      </c>
      <c r="K1284" s="398" t="s">
        <v>25</v>
      </c>
      <c r="L1284" s="399">
        <v>44355</v>
      </c>
      <c r="M1284" s="398" t="s">
        <v>19</v>
      </c>
      <c r="N1284" s="10">
        <v>7948</v>
      </c>
    </row>
    <row r="1285" spans="1:14">
      <c r="A1285" s="9">
        <v>44356</v>
      </c>
      <c r="B1285" s="1">
        <v>14207</v>
      </c>
      <c r="C1285" s="929" t="s">
        <v>455</v>
      </c>
      <c r="D1285" s="1" t="s">
        <v>22</v>
      </c>
      <c r="E1285" s="1" t="s">
        <v>1766</v>
      </c>
      <c r="F1285" s="2">
        <v>44356</v>
      </c>
      <c r="G1285" s="11" t="s">
        <v>457</v>
      </c>
      <c r="H1285" s="10">
        <v>2</v>
      </c>
      <c r="I1285" s="12">
        <v>2.35</v>
      </c>
      <c r="J1285" s="398" t="s">
        <v>25</v>
      </c>
      <c r="K1285" s="398" t="s">
        <v>25</v>
      </c>
      <c r="L1285" s="399">
        <v>44356</v>
      </c>
      <c r="M1285" s="398" t="s">
        <v>19</v>
      </c>
      <c r="N1285" s="10">
        <v>7948</v>
      </c>
    </row>
    <row r="1286" spans="1:14">
      <c r="A1286" s="9">
        <v>44356</v>
      </c>
      <c r="B1286" s="1">
        <v>14208</v>
      </c>
      <c r="C1286" s="929" t="s">
        <v>893</v>
      </c>
      <c r="D1286" s="1" t="s">
        <v>22</v>
      </c>
      <c r="E1286" s="1" t="s">
        <v>1767</v>
      </c>
      <c r="F1286" s="2">
        <v>44356</v>
      </c>
      <c r="G1286" s="11" t="s">
        <v>895</v>
      </c>
      <c r="H1286" s="10">
        <v>1</v>
      </c>
      <c r="I1286" s="12">
        <v>2.35</v>
      </c>
      <c r="J1286" s="398" t="s">
        <v>25</v>
      </c>
      <c r="K1286" s="398" t="s">
        <v>25</v>
      </c>
      <c r="L1286" s="399">
        <v>44356</v>
      </c>
      <c r="M1286" s="398" t="s">
        <v>19</v>
      </c>
      <c r="N1286" s="10">
        <v>7948</v>
      </c>
    </row>
    <row r="1287" spans="1:14">
      <c r="A1287" s="9">
        <v>44356</v>
      </c>
      <c r="B1287" s="1">
        <v>14209</v>
      </c>
      <c r="C1287" s="929" t="s">
        <v>272</v>
      </c>
      <c r="D1287" s="1" t="s">
        <v>22</v>
      </c>
      <c r="E1287" s="1" t="s">
        <v>1768</v>
      </c>
      <c r="F1287" s="2">
        <v>44356</v>
      </c>
      <c r="G1287" s="11" t="s">
        <v>274</v>
      </c>
      <c r="H1287" s="10">
        <v>1</v>
      </c>
      <c r="I1287" s="12">
        <v>2.35</v>
      </c>
      <c r="J1287" s="398" t="s">
        <v>25</v>
      </c>
      <c r="K1287" s="398" t="s">
        <v>25</v>
      </c>
      <c r="L1287" s="399">
        <v>44356</v>
      </c>
      <c r="M1287" s="398" t="s">
        <v>19</v>
      </c>
      <c r="N1287" s="10">
        <v>7948</v>
      </c>
    </row>
    <row r="1288" spans="1:14">
      <c r="A1288" s="9">
        <v>44356</v>
      </c>
      <c r="B1288" s="1">
        <v>14210</v>
      </c>
      <c r="C1288" s="929" t="s">
        <v>893</v>
      </c>
      <c r="D1288" s="1" t="s">
        <v>22</v>
      </c>
      <c r="E1288" s="1" t="s">
        <v>1769</v>
      </c>
      <c r="F1288" s="2">
        <v>44356</v>
      </c>
      <c r="G1288" s="11" t="s">
        <v>895</v>
      </c>
      <c r="H1288" s="10">
        <v>1</v>
      </c>
      <c r="I1288" s="12">
        <v>2.35</v>
      </c>
      <c r="J1288" s="398" t="s">
        <v>25</v>
      </c>
      <c r="K1288" s="398" t="s">
        <v>25</v>
      </c>
      <c r="L1288" s="399">
        <v>44356</v>
      </c>
      <c r="M1288" s="398" t="s">
        <v>19</v>
      </c>
      <c r="N1288" s="10">
        <v>7948</v>
      </c>
    </row>
    <row r="1289" spans="1:14">
      <c r="A1289" s="9">
        <v>44356</v>
      </c>
      <c r="B1289" s="1">
        <v>14211</v>
      </c>
      <c r="C1289" s="929" t="s">
        <v>1770</v>
      </c>
      <c r="D1289" s="1" t="s">
        <v>22</v>
      </c>
      <c r="E1289" s="1" t="s">
        <v>1771</v>
      </c>
      <c r="F1289" s="2">
        <v>44356</v>
      </c>
      <c r="G1289" s="11" t="s">
        <v>1772</v>
      </c>
      <c r="H1289" s="10">
        <v>1</v>
      </c>
      <c r="I1289" s="12">
        <v>2.35</v>
      </c>
      <c r="J1289" s="398" t="s">
        <v>25</v>
      </c>
      <c r="K1289" s="398" t="s">
        <v>25</v>
      </c>
      <c r="L1289" s="399">
        <v>44356</v>
      </c>
      <c r="M1289" s="398" t="s">
        <v>19</v>
      </c>
      <c r="N1289" s="10">
        <v>7948</v>
      </c>
    </row>
    <row r="1290" spans="1:14">
      <c r="A1290" s="9">
        <v>44356</v>
      </c>
      <c r="B1290" s="1">
        <v>14212</v>
      </c>
      <c r="C1290" s="929" t="s">
        <v>158</v>
      </c>
      <c r="D1290" s="1" t="s">
        <v>22</v>
      </c>
      <c r="E1290" s="1" t="s">
        <v>1773</v>
      </c>
      <c r="F1290" s="2">
        <v>44356</v>
      </c>
      <c r="G1290" s="11" t="s">
        <v>462</v>
      </c>
      <c r="H1290" s="10">
        <v>1</v>
      </c>
      <c r="I1290" s="12">
        <v>2.35</v>
      </c>
      <c r="J1290" s="398" t="s">
        <v>25</v>
      </c>
      <c r="K1290" s="398" t="s">
        <v>25</v>
      </c>
      <c r="L1290" s="399">
        <v>44356</v>
      </c>
      <c r="M1290" s="398" t="s">
        <v>19</v>
      </c>
      <c r="N1290" s="10">
        <v>7948</v>
      </c>
    </row>
    <row r="1291" spans="1:14">
      <c r="A1291" s="9">
        <v>44356</v>
      </c>
      <c r="B1291" s="1">
        <v>14213</v>
      </c>
      <c r="C1291" s="929" t="s">
        <v>1774</v>
      </c>
      <c r="D1291" s="1" t="s">
        <v>22</v>
      </c>
      <c r="E1291" s="1" t="s">
        <v>1775</v>
      </c>
      <c r="F1291" s="2">
        <v>44356</v>
      </c>
      <c r="G1291" s="11" t="s">
        <v>1776</v>
      </c>
      <c r="H1291" s="10">
        <v>3</v>
      </c>
      <c r="I1291" s="12">
        <v>2.35</v>
      </c>
      <c r="J1291" s="398" t="s">
        <v>25</v>
      </c>
      <c r="K1291" s="398" t="s">
        <v>25</v>
      </c>
      <c r="L1291" s="399">
        <v>44356</v>
      </c>
      <c r="M1291" s="398" t="s">
        <v>19</v>
      </c>
      <c r="N1291" s="10">
        <v>7948</v>
      </c>
    </row>
    <row r="1292" spans="1:14">
      <c r="A1292" s="9">
        <v>44356</v>
      </c>
      <c r="B1292" s="1">
        <v>14214</v>
      </c>
      <c r="C1292" s="929" t="s">
        <v>458</v>
      </c>
      <c r="D1292" s="1" t="s">
        <v>22</v>
      </c>
      <c r="E1292" s="1" t="s">
        <v>1777</v>
      </c>
      <c r="F1292" s="2">
        <v>44356</v>
      </c>
      <c r="G1292" s="11" t="s">
        <v>460</v>
      </c>
      <c r="H1292" s="10">
        <v>3</v>
      </c>
      <c r="I1292" s="12">
        <v>2.35</v>
      </c>
      <c r="J1292" s="398" t="s">
        <v>25</v>
      </c>
      <c r="K1292" s="398" t="s">
        <v>25</v>
      </c>
      <c r="L1292" s="399">
        <v>44356</v>
      </c>
      <c r="M1292" s="398" t="s">
        <v>19</v>
      </c>
      <c r="N1292" s="10">
        <v>7948</v>
      </c>
    </row>
    <row r="1293" spans="1:14">
      <c r="A1293" s="9">
        <v>44356</v>
      </c>
      <c r="B1293" s="1">
        <v>14215</v>
      </c>
      <c r="C1293" s="929" t="s">
        <v>458</v>
      </c>
      <c r="D1293" s="1" t="s">
        <v>22</v>
      </c>
      <c r="E1293" s="1" t="s">
        <v>1778</v>
      </c>
      <c r="F1293" s="2">
        <v>44356</v>
      </c>
      <c r="G1293" s="11" t="s">
        <v>460</v>
      </c>
      <c r="H1293" s="10">
        <v>3</v>
      </c>
      <c r="I1293" s="12">
        <v>2.35</v>
      </c>
      <c r="J1293" s="398" t="s">
        <v>25</v>
      </c>
      <c r="K1293" s="398" t="s">
        <v>25</v>
      </c>
      <c r="L1293" s="399">
        <v>44356</v>
      </c>
      <c r="M1293" s="398" t="s">
        <v>19</v>
      </c>
      <c r="N1293" s="10">
        <v>7948</v>
      </c>
    </row>
    <row r="1294" spans="1:14">
      <c r="A1294" s="9">
        <v>44356</v>
      </c>
      <c r="B1294" s="1">
        <v>14216</v>
      </c>
      <c r="C1294" s="929" t="s">
        <v>397</v>
      </c>
      <c r="D1294" s="1" t="s">
        <v>22</v>
      </c>
      <c r="E1294" s="1" t="s">
        <v>1779</v>
      </c>
      <c r="F1294" s="2">
        <v>44356</v>
      </c>
      <c r="G1294" s="11" t="s">
        <v>399</v>
      </c>
      <c r="H1294" s="10">
        <v>2</v>
      </c>
      <c r="I1294" s="12">
        <v>2.35</v>
      </c>
      <c r="J1294" s="398" t="s">
        <v>25</v>
      </c>
      <c r="K1294" s="398" t="s">
        <v>25</v>
      </c>
      <c r="L1294" s="399">
        <v>44356</v>
      </c>
      <c r="M1294" s="398" t="s">
        <v>19</v>
      </c>
      <c r="N1294" s="10">
        <v>7948</v>
      </c>
    </row>
    <row r="1295" spans="1:14">
      <c r="A1295" s="9">
        <v>44356</v>
      </c>
      <c r="B1295" s="1">
        <v>14217</v>
      </c>
      <c r="C1295" s="929" t="s">
        <v>131</v>
      </c>
      <c r="D1295" s="1" t="s">
        <v>22</v>
      </c>
      <c r="E1295" s="1" t="s">
        <v>1780</v>
      </c>
      <c r="F1295" s="2">
        <v>44356</v>
      </c>
      <c r="G1295" s="11" t="s">
        <v>524</v>
      </c>
      <c r="H1295" s="10">
        <v>17</v>
      </c>
      <c r="I1295" s="12">
        <v>2.35</v>
      </c>
      <c r="J1295" s="398" t="s">
        <v>25</v>
      </c>
      <c r="K1295" s="398" t="s">
        <v>25</v>
      </c>
      <c r="L1295" s="399">
        <v>44356</v>
      </c>
      <c r="M1295" s="398" t="s">
        <v>19</v>
      </c>
      <c r="N1295" s="10">
        <v>7948</v>
      </c>
    </row>
    <row r="1296" spans="1:14">
      <c r="A1296" s="9">
        <v>44356</v>
      </c>
      <c r="B1296" s="1">
        <v>14218</v>
      </c>
      <c r="C1296" s="929" t="s">
        <v>131</v>
      </c>
      <c r="D1296" s="1" t="s">
        <v>22</v>
      </c>
      <c r="E1296" s="1" t="s">
        <v>1781</v>
      </c>
      <c r="F1296" s="2">
        <v>44356</v>
      </c>
      <c r="G1296" s="11" t="s">
        <v>524</v>
      </c>
      <c r="H1296" s="10">
        <v>6</v>
      </c>
      <c r="I1296" s="12">
        <v>2.35</v>
      </c>
      <c r="J1296" s="398" t="s">
        <v>25</v>
      </c>
      <c r="K1296" s="398" t="s">
        <v>25</v>
      </c>
      <c r="L1296" s="399">
        <v>44356</v>
      </c>
      <c r="M1296" s="398" t="s">
        <v>19</v>
      </c>
      <c r="N1296" s="10">
        <v>7948</v>
      </c>
    </row>
    <row r="1297" spans="1:14">
      <c r="A1297" s="9">
        <v>44356</v>
      </c>
      <c r="B1297" s="1">
        <v>14219</v>
      </c>
      <c r="C1297" s="929" t="s">
        <v>131</v>
      </c>
      <c r="D1297" s="1" t="s">
        <v>22</v>
      </c>
      <c r="E1297" s="1" t="s">
        <v>1782</v>
      </c>
      <c r="F1297" s="2">
        <v>44356</v>
      </c>
      <c r="G1297" s="11" t="s">
        <v>524</v>
      </c>
      <c r="H1297" s="10">
        <v>9</v>
      </c>
      <c r="I1297" s="12">
        <v>2.35</v>
      </c>
      <c r="J1297" s="398" t="s">
        <v>25</v>
      </c>
      <c r="K1297" s="398" t="s">
        <v>25</v>
      </c>
      <c r="L1297" s="399">
        <v>44356</v>
      </c>
      <c r="M1297" s="398" t="s">
        <v>19</v>
      </c>
      <c r="N1297" s="10">
        <v>7948</v>
      </c>
    </row>
    <row r="1298" spans="1:14">
      <c r="A1298" s="9">
        <v>44356</v>
      </c>
      <c r="B1298" s="1">
        <v>14220</v>
      </c>
      <c r="C1298" s="929" t="s">
        <v>131</v>
      </c>
      <c r="D1298" s="1" t="s">
        <v>22</v>
      </c>
      <c r="E1298" s="1" t="s">
        <v>1783</v>
      </c>
      <c r="F1298" s="2">
        <v>44356</v>
      </c>
      <c r="G1298" s="11" t="s">
        <v>524</v>
      </c>
      <c r="H1298" s="10">
        <v>3</v>
      </c>
      <c r="I1298" s="12">
        <v>2.35</v>
      </c>
      <c r="J1298" s="398" t="s">
        <v>25</v>
      </c>
      <c r="K1298" s="398" t="s">
        <v>25</v>
      </c>
      <c r="L1298" s="399">
        <v>44356</v>
      </c>
      <c r="M1298" s="398" t="s">
        <v>19</v>
      </c>
      <c r="N1298" s="10">
        <v>7948</v>
      </c>
    </row>
    <row r="1299" spans="1:14">
      <c r="A1299" s="9">
        <v>44356</v>
      </c>
      <c r="B1299" s="1">
        <v>14221</v>
      </c>
      <c r="C1299" s="929" t="s">
        <v>519</v>
      </c>
      <c r="D1299" s="1" t="s">
        <v>22</v>
      </c>
      <c r="E1299" s="1" t="s">
        <v>1784</v>
      </c>
      <c r="F1299" s="2">
        <v>44356</v>
      </c>
      <c r="G1299" s="11" t="s">
        <v>521</v>
      </c>
      <c r="H1299" s="10">
        <v>32</v>
      </c>
      <c r="I1299" s="12">
        <v>2.35</v>
      </c>
      <c r="J1299" s="398" t="s">
        <v>25</v>
      </c>
      <c r="K1299" s="398" t="s">
        <v>25</v>
      </c>
      <c r="L1299" s="399">
        <v>44356</v>
      </c>
      <c r="M1299" s="398" t="s">
        <v>19</v>
      </c>
      <c r="N1299" s="10">
        <v>7948</v>
      </c>
    </row>
    <row r="1300" spans="1:14">
      <c r="A1300" s="9">
        <v>44356</v>
      </c>
      <c r="B1300" s="1">
        <v>14222</v>
      </c>
      <c r="C1300" s="929" t="s">
        <v>519</v>
      </c>
      <c r="D1300" s="1" t="s">
        <v>22</v>
      </c>
      <c r="E1300" s="1" t="s">
        <v>1785</v>
      </c>
      <c r="F1300" s="2">
        <v>44356</v>
      </c>
      <c r="G1300" s="11" t="s">
        <v>521</v>
      </c>
      <c r="H1300" s="10">
        <v>1</v>
      </c>
      <c r="I1300" s="12">
        <v>2.35</v>
      </c>
      <c r="J1300" s="398" t="s">
        <v>25</v>
      </c>
      <c r="K1300" s="398" t="s">
        <v>25</v>
      </c>
      <c r="L1300" s="399">
        <v>44356</v>
      </c>
      <c r="M1300" s="398" t="s">
        <v>19</v>
      </c>
      <c r="N1300" s="10">
        <v>7948</v>
      </c>
    </row>
    <row r="1301" spans="1:14">
      <c r="A1301" s="9">
        <v>44356</v>
      </c>
      <c r="B1301" s="1">
        <v>14223</v>
      </c>
      <c r="C1301" s="929" t="s">
        <v>1786</v>
      </c>
      <c r="D1301" s="1" t="s">
        <v>22</v>
      </c>
      <c r="E1301" s="1" t="s">
        <v>1787</v>
      </c>
      <c r="F1301" s="2">
        <v>44356</v>
      </c>
      <c r="G1301" s="11" t="s">
        <v>1145</v>
      </c>
      <c r="H1301" s="10">
        <v>31</v>
      </c>
      <c r="I1301" s="12">
        <v>2.35</v>
      </c>
      <c r="J1301" s="398" t="s">
        <v>25</v>
      </c>
      <c r="K1301" s="398" t="s">
        <v>25</v>
      </c>
      <c r="L1301" s="399">
        <v>44356</v>
      </c>
      <c r="M1301" s="398" t="s">
        <v>19</v>
      </c>
      <c r="N1301" s="10">
        <v>7948</v>
      </c>
    </row>
    <row r="1302" spans="1:14">
      <c r="A1302" s="9">
        <v>44357</v>
      </c>
      <c r="B1302" s="1">
        <v>14224</v>
      </c>
      <c r="C1302" s="929" t="s">
        <v>893</v>
      </c>
      <c r="D1302" s="1" t="s">
        <v>22</v>
      </c>
      <c r="E1302" s="1" t="s">
        <v>1788</v>
      </c>
      <c r="F1302" s="2">
        <v>44358</v>
      </c>
      <c r="G1302" s="11" t="s">
        <v>895</v>
      </c>
      <c r="H1302" s="10">
        <v>18</v>
      </c>
      <c r="I1302" s="12">
        <v>2.35</v>
      </c>
      <c r="J1302" s="398" t="s">
        <v>25</v>
      </c>
      <c r="K1302" s="398" t="s">
        <v>25</v>
      </c>
      <c r="L1302" s="399">
        <v>44357</v>
      </c>
      <c r="M1302" s="398" t="s">
        <v>19</v>
      </c>
      <c r="N1302" s="10">
        <v>7948</v>
      </c>
    </row>
    <row r="1303" spans="1:14">
      <c r="A1303" s="9">
        <v>44357</v>
      </c>
      <c r="B1303" s="1">
        <v>14225</v>
      </c>
      <c r="C1303" s="929" t="s">
        <v>302</v>
      </c>
      <c r="D1303" s="1" t="s">
        <v>22</v>
      </c>
      <c r="E1303" s="1" t="s">
        <v>1789</v>
      </c>
      <c r="F1303" s="2">
        <v>44358</v>
      </c>
      <c r="G1303" s="11" t="s">
        <v>303</v>
      </c>
      <c r="H1303" s="10">
        <v>2</v>
      </c>
      <c r="I1303" s="12">
        <v>2.35</v>
      </c>
      <c r="J1303" s="398" t="s">
        <v>25</v>
      </c>
      <c r="K1303" s="398" t="s">
        <v>25</v>
      </c>
      <c r="L1303" s="399">
        <v>44357</v>
      </c>
      <c r="M1303" s="398" t="s">
        <v>19</v>
      </c>
      <c r="N1303" s="10">
        <v>7948</v>
      </c>
    </row>
    <row r="1304" spans="1:14">
      <c r="A1304" s="9">
        <v>44357</v>
      </c>
      <c r="B1304" s="1">
        <v>14226</v>
      </c>
      <c r="C1304" s="929" t="s">
        <v>559</v>
      </c>
      <c r="D1304" s="1" t="s">
        <v>22</v>
      </c>
      <c r="E1304" s="1" t="s">
        <v>1790</v>
      </c>
      <c r="F1304" s="2">
        <v>44358</v>
      </c>
      <c r="G1304" s="11" t="s">
        <v>561</v>
      </c>
      <c r="H1304" s="10">
        <v>5</v>
      </c>
      <c r="I1304" s="12">
        <v>2.35</v>
      </c>
      <c r="J1304" s="398" t="s">
        <v>25</v>
      </c>
      <c r="K1304" s="398" t="s">
        <v>25</v>
      </c>
      <c r="L1304" s="399">
        <v>44357</v>
      </c>
      <c r="M1304" s="398" t="s">
        <v>19</v>
      </c>
      <c r="N1304" s="10">
        <v>7948</v>
      </c>
    </row>
    <row r="1305" spans="1:14">
      <c r="A1305" s="9">
        <v>44357</v>
      </c>
      <c r="B1305" s="1">
        <v>14227</v>
      </c>
      <c r="C1305" s="929" t="s">
        <v>1750</v>
      </c>
      <c r="D1305" s="1" t="s">
        <v>22</v>
      </c>
      <c r="E1305" s="1" t="s">
        <v>1791</v>
      </c>
      <c r="F1305" s="2">
        <v>44358</v>
      </c>
      <c r="G1305" s="11" t="s">
        <v>1792</v>
      </c>
      <c r="H1305" s="10">
        <v>30</v>
      </c>
      <c r="I1305" s="12">
        <v>2.35</v>
      </c>
      <c r="J1305" s="398" t="s">
        <v>25</v>
      </c>
      <c r="K1305" s="398" t="s">
        <v>25</v>
      </c>
      <c r="L1305" s="399">
        <v>44357</v>
      </c>
      <c r="M1305" s="398" t="s">
        <v>19</v>
      </c>
      <c r="N1305" s="10">
        <v>7948</v>
      </c>
    </row>
    <row r="1306" spans="1:14">
      <c r="A1306" s="9">
        <v>44357</v>
      </c>
      <c r="B1306" s="1">
        <v>14228</v>
      </c>
      <c r="C1306" s="929" t="s">
        <v>220</v>
      </c>
      <c r="D1306" s="1" t="s">
        <v>22</v>
      </c>
      <c r="E1306" s="1" t="s">
        <v>1793</v>
      </c>
      <c r="F1306" s="2">
        <v>44358</v>
      </c>
      <c r="G1306" s="11" t="s">
        <v>222</v>
      </c>
      <c r="H1306" s="10">
        <v>16</v>
      </c>
      <c r="I1306" s="12">
        <v>2.35</v>
      </c>
      <c r="J1306" s="398" t="s">
        <v>25</v>
      </c>
      <c r="K1306" s="398" t="s">
        <v>25</v>
      </c>
      <c r="L1306" s="399">
        <v>44357</v>
      </c>
      <c r="M1306" s="398" t="s">
        <v>19</v>
      </c>
      <c r="N1306" s="10">
        <v>7948</v>
      </c>
    </row>
    <row r="1307" spans="1:14">
      <c r="A1307" s="9">
        <v>44357</v>
      </c>
      <c r="B1307" s="1">
        <v>14229</v>
      </c>
      <c r="C1307" s="929" t="s">
        <v>209</v>
      </c>
      <c r="D1307" s="1" t="s">
        <v>22</v>
      </c>
      <c r="E1307" s="1" t="s">
        <v>1794</v>
      </c>
      <c r="F1307" s="2">
        <v>44358</v>
      </c>
      <c r="G1307" s="11" t="s">
        <v>211</v>
      </c>
      <c r="H1307" s="10">
        <v>1</v>
      </c>
      <c r="I1307" s="12">
        <v>2.35</v>
      </c>
      <c r="J1307" s="398" t="s">
        <v>25</v>
      </c>
      <c r="K1307" s="398" t="s">
        <v>25</v>
      </c>
      <c r="L1307" s="399">
        <v>44357</v>
      </c>
      <c r="M1307" s="398" t="s">
        <v>19</v>
      </c>
      <c r="N1307" s="10">
        <v>7948</v>
      </c>
    </row>
    <row r="1308" spans="1:14">
      <c r="A1308" s="9">
        <v>44357</v>
      </c>
      <c r="B1308" s="1">
        <v>14230</v>
      </c>
      <c r="C1308" s="929" t="s">
        <v>212</v>
      </c>
      <c r="D1308" s="1" t="s">
        <v>22</v>
      </c>
      <c r="E1308" s="1" t="s">
        <v>1794</v>
      </c>
      <c r="F1308" s="2">
        <v>44358</v>
      </c>
      <c r="G1308" s="11" t="s">
        <v>213</v>
      </c>
      <c r="H1308" s="10">
        <v>1</v>
      </c>
      <c r="I1308" s="12">
        <v>2.35</v>
      </c>
      <c r="J1308" s="398" t="s">
        <v>25</v>
      </c>
      <c r="K1308" s="398" t="s">
        <v>25</v>
      </c>
      <c r="L1308" s="399">
        <v>44357</v>
      </c>
      <c r="M1308" s="398" t="s">
        <v>19</v>
      </c>
      <c r="N1308" s="10">
        <v>7948</v>
      </c>
    </row>
    <row r="1309" spans="1:14">
      <c r="A1309" s="9">
        <v>44357</v>
      </c>
      <c r="B1309" s="1">
        <v>14231</v>
      </c>
      <c r="C1309" s="929" t="s">
        <v>73</v>
      </c>
      <c r="D1309" s="1" t="s">
        <v>22</v>
      </c>
      <c r="E1309" s="1" t="s">
        <v>1794</v>
      </c>
      <c r="F1309" s="2">
        <v>44358</v>
      </c>
      <c r="G1309" s="11" t="s">
        <v>1397</v>
      </c>
      <c r="H1309" s="10">
        <v>1</v>
      </c>
      <c r="I1309" s="12">
        <v>2.35</v>
      </c>
      <c r="J1309" s="398" t="s">
        <v>25</v>
      </c>
      <c r="K1309" s="398" t="s">
        <v>25</v>
      </c>
      <c r="L1309" s="399">
        <v>44357</v>
      </c>
      <c r="M1309" s="398" t="s">
        <v>19</v>
      </c>
      <c r="N1309" s="10">
        <v>7948</v>
      </c>
    </row>
    <row r="1310" spans="1:14">
      <c r="A1310" s="9">
        <v>44357</v>
      </c>
      <c r="B1310" s="1">
        <v>14232</v>
      </c>
      <c r="C1310" s="929" t="s">
        <v>39</v>
      </c>
      <c r="D1310" s="1" t="s">
        <v>22</v>
      </c>
      <c r="E1310" s="1" t="s">
        <v>1794</v>
      </c>
      <c r="F1310" s="2">
        <v>44358</v>
      </c>
      <c r="G1310" s="11" t="s">
        <v>1327</v>
      </c>
      <c r="H1310" s="10">
        <v>1</v>
      </c>
      <c r="I1310" s="12">
        <v>2.35</v>
      </c>
      <c r="J1310" s="398" t="s">
        <v>25</v>
      </c>
      <c r="K1310" s="398" t="s">
        <v>25</v>
      </c>
      <c r="L1310" s="399">
        <v>44357</v>
      </c>
      <c r="M1310" s="398" t="s">
        <v>19</v>
      </c>
      <c r="N1310" s="10">
        <v>7948</v>
      </c>
    </row>
    <row r="1311" spans="1:14">
      <c r="A1311" s="9">
        <v>44357</v>
      </c>
      <c r="B1311" s="1">
        <v>14233</v>
      </c>
      <c r="C1311" s="929" t="s">
        <v>463</v>
      </c>
      <c r="D1311" s="1" t="s">
        <v>22</v>
      </c>
      <c r="E1311" s="1" t="s">
        <v>1795</v>
      </c>
      <c r="F1311" s="2">
        <v>44358</v>
      </c>
      <c r="G1311" s="11" t="s">
        <v>465</v>
      </c>
      <c r="H1311" s="10">
        <v>3</v>
      </c>
      <c r="I1311" s="12">
        <v>2.35</v>
      </c>
      <c r="J1311" s="398" t="s">
        <v>25</v>
      </c>
      <c r="K1311" s="398" t="s">
        <v>25</v>
      </c>
      <c r="L1311" s="399">
        <v>44357</v>
      </c>
      <c r="M1311" s="398" t="s">
        <v>19</v>
      </c>
      <c r="N1311" s="10">
        <v>7948</v>
      </c>
    </row>
    <row r="1312" spans="1:14">
      <c r="A1312" s="9">
        <v>44357</v>
      </c>
      <c r="B1312" s="1">
        <v>14234</v>
      </c>
      <c r="C1312" s="929" t="s">
        <v>1729</v>
      </c>
      <c r="D1312" s="1" t="s">
        <v>22</v>
      </c>
      <c r="E1312" s="1" t="s">
        <v>1796</v>
      </c>
      <c r="F1312" s="2">
        <v>44358</v>
      </c>
      <c r="G1312" s="11" t="s">
        <v>1018</v>
      </c>
      <c r="H1312" s="10">
        <v>15</v>
      </c>
      <c r="I1312" s="12">
        <v>2.35</v>
      </c>
      <c r="J1312" s="398" t="s">
        <v>25</v>
      </c>
      <c r="K1312" s="398" t="s">
        <v>25</v>
      </c>
      <c r="L1312" s="399">
        <v>44357</v>
      </c>
      <c r="M1312" s="398" t="s">
        <v>19</v>
      </c>
      <c r="N1312" s="10">
        <v>7948</v>
      </c>
    </row>
    <row r="1313" spans="1:15">
      <c r="A1313" s="9">
        <v>44357</v>
      </c>
      <c r="B1313" s="1">
        <v>14235</v>
      </c>
      <c r="C1313" s="929" t="s">
        <v>893</v>
      </c>
      <c r="D1313" s="1" t="s">
        <v>22</v>
      </c>
      <c r="E1313" s="1" t="s">
        <v>1797</v>
      </c>
      <c r="F1313" s="2">
        <v>44358</v>
      </c>
      <c r="G1313" s="11" t="s">
        <v>895</v>
      </c>
      <c r="H1313" s="10">
        <v>16</v>
      </c>
      <c r="I1313" s="12">
        <v>2.35</v>
      </c>
      <c r="J1313" s="398" t="s">
        <v>25</v>
      </c>
      <c r="K1313" s="398" t="s">
        <v>25</v>
      </c>
      <c r="L1313" s="399">
        <v>44357</v>
      </c>
      <c r="M1313" s="398" t="s">
        <v>19</v>
      </c>
      <c r="N1313" s="10">
        <v>7948</v>
      </c>
    </row>
    <row r="1314" spans="1:15">
      <c r="A1314" s="9">
        <v>44357</v>
      </c>
      <c r="B1314" s="1">
        <v>14236</v>
      </c>
      <c r="C1314" s="929" t="s">
        <v>234</v>
      </c>
      <c r="D1314" s="1" t="s">
        <v>22</v>
      </c>
      <c r="E1314" s="1" t="s">
        <v>1798</v>
      </c>
      <c r="F1314" s="2">
        <v>44358</v>
      </c>
      <c r="G1314" s="11" t="s">
        <v>236</v>
      </c>
      <c r="H1314" s="10">
        <v>15</v>
      </c>
      <c r="I1314" s="12">
        <v>2.35</v>
      </c>
      <c r="J1314" s="398" t="s">
        <v>25</v>
      </c>
      <c r="K1314" s="398" t="s">
        <v>25</v>
      </c>
      <c r="L1314" s="399">
        <v>44357</v>
      </c>
      <c r="M1314" s="398" t="s">
        <v>19</v>
      </c>
      <c r="N1314" s="10">
        <v>7948</v>
      </c>
    </row>
    <row r="1315" spans="1:15">
      <c r="A1315" s="9">
        <v>44357</v>
      </c>
      <c r="B1315" s="1">
        <v>14237</v>
      </c>
      <c r="C1315" s="929" t="s">
        <v>455</v>
      </c>
      <c r="D1315" s="1" t="s">
        <v>22</v>
      </c>
      <c r="E1315" s="1" t="s">
        <v>1799</v>
      </c>
      <c r="F1315" s="2">
        <v>44358</v>
      </c>
      <c r="G1315" s="11" t="s">
        <v>457</v>
      </c>
      <c r="H1315" s="10">
        <v>20</v>
      </c>
      <c r="I1315" s="12">
        <v>2.35</v>
      </c>
      <c r="J1315" s="398" t="s">
        <v>25</v>
      </c>
      <c r="K1315" s="398" t="s">
        <v>25</v>
      </c>
      <c r="L1315" s="399">
        <v>44357</v>
      </c>
      <c r="M1315" s="398" t="s">
        <v>19</v>
      </c>
      <c r="N1315" s="10">
        <v>7948</v>
      </c>
    </row>
    <row r="1316" spans="1:15">
      <c r="A1316" s="9">
        <v>44357</v>
      </c>
      <c r="B1316" s="1">
        <v>14238</v>
      </c>
      <c r="C1316" s="929" t="s">
        <v>896</v>
      </c>
      <c r="D1316" s="1" t="s">
        <v>22</v>
      </c>
      <c r="E1316" s="1" t="s">
        <v>1800</v>
      </c>
      <c r="F1316" s="2">
        <v>44358</v>
      </c>
      <c r="G1316" s="11" t="s">
        <v>898</v>
      </c>
      <c r="H1316" s="10">
        <v>49</v>
      </c>
      <c r="I1316" s="12">
        <v>2.35</v>
      </c>
      <c r="J1316" s="398" t="s">
        <v>25</v>
      </c>
      <c r="K1316" s="398" t="s">
        <v>25</v>
      </c>
      <c r="L1316" s="399">
        <v>44358</v>
      </c>
      <c r="M1316" s="398" t="s">
        <v>19</v>
      </c>
      <c r="N1316" s="10">
        <v>7948</v>
      </c>
    </row>
    <row r="1317" spans="1:15">
      <c r="A1317" s="9">
        <v>44357</v>
      </c>
      <c r="B1317" s="1">
        <v>14239</v>
      </c>
      <c r="C1317" s="929" t="s">
        <v>899</v>
      </c>
      <c r="D1317" s="1" t="s">
        <v>22</v>
      </c>
      <c r="E1317" s="1" t="s">
        <v>1800</v>
      </c>
      <c r="F1317" s="2">
        <v>44358</v>
      </c>
      <c r="G1317" s="11" t="s">
        <v>994</v>
      </c>
      <c r="H1317" s="10">
        <v>3</v>
      </c>
      <c r="I1317" s="12">
        <v>2.35</v>
      </c>
      <c r="J1317" s="398" t="s">
        <v>25</v>
      </c>
      <c r="K1317" s="398" t="s">
        <v>25</v>
      </c>
      <c r="L1317" s="399">
        <v>44358</v>
      </c>
      <c r="M1317" s="398" t="s">
        <v>19</v>
      </c>
      <c r="N1317" s="10">
        <v>7948</v>
      </c>
    </row>
    <row r="1318" spans="1:15">
      <c r="A1318" s="9">
        <v>44357</v>
      </c>
      <c r="B1318" s="1">
        <v>14240</v>
      </c>
      <c r="C1318" s="929" t="s">
        <v>1432</v>
      </c>
      <c r="D1318" s="1" t="s">
        <v>22</v>
      </c>
      <c r="E1318" s="1" t="s">
        <v>1800</v>
      </c>
      <c r="F1318" s="2">
        <v>44358</v>
      </c>
      <c r="G1318" s="11" t="s">
        <v>1801</v>
      </c>
      <c r="H1318" s="10">
        <v>52</v>
      </c>
      <c r="I1318" s="12">
        <v>2.35</v>
      </c>
      <c r="J1318" s="398" t="s">
        <v>25</v>
      </c>
      <c r="K1318" s="398" t="s">
        <v>25</v>
      </c>
      <c r="L1318" s="399">
        <v>44358</v>
      </c>
      <c r="M1318" s="398" t="s">
        <v>19</v>
      </c>
      <c r="N1318" s="10">
        <v>7948</v>
      </c>
    </row>
    <row r="1319" spans="1:15">
      <c r="A1319" s="9">
        <v>44357</v>
      </c>
      <c r="B1319" s="1">
        <v>14241</v>
      </c>
      <c r="C1319" s="929" t="s">
        <v>254</v>
      </c>
      <c r="D1319" s="1" t="s">
        <v>22</v>
      </c>
      <c r="E1319" s="1" t="s">
        <v>1802</v>
      </c>
      <c r="F1319" s="2">
        <v>44358</v>
      </c>
      <c r="G1319" s="11" t="s">
        <v>950</v>
      </c>
      <c r="H1319" s="10">
        <v>9</v>
      </c>
      <c r="I1319" s="12">
        <v>2.35</v>
      </c>
      <c r="J1319" s="398" t="s">
        <v>25</v>
      </c>
      <c r="K1319" s="398" t="s">
        <v>25</v>
      </c>
      <c r="L1319" s="399">
        <v>44358</v>
      </c>
      <c r="M1319" s="398" t="s">
        <v>19</v>
      </c>
      <c r="N1319" s="10">
        <v>7948</v>
      </c>
    </row>
    <row r="1320" spans="1:15">
      <c r="A1320" s="9">
        <v>44357</v>
      </c>
      <c r="B1320" s="1">
        <v>14242</v>
      </c>
      <c r="C1320" s="929" t="s">
        <v>914</v>
      </c>
      <c r="D1320" s="1" t="s">
        <v>22</v>
      </c>
      <c r="E1320" s="1" t="s">
        <v>1803</v>
      </c>
      <c r="F1320" s="2">
        <v>44358</v>
      </c>
      <c r="G1320" s="11" t="s">
        <v>916</v>
      </c>
      <c r="H1320" s="10">
        <v>9</v>
      </c>
      <c r="I1320" s="12">
        <v>2.35</v>
      </c>
      <c r="J1320" s="398" t="s">
        <v>25</v>
      </c>
      <c r="K1320" s="398" t="s">
        <v>25</v>
      </c>
      <c r="L1320" s="399">
        <v>44358</v>
      </c>
      <c r="M1320" s="398" t="s">
        <v>19</v>
      </c>
      <c r="N1320" s="10">
        <v>7948</v>
      </c>
    </row>
    <row r="1321" spans="1:15">
      <c r="A1321" s="9">
        <v>44358</v>
      </c>
      <c r="B1321" s="1">
        <v>14243</v>
      </c>
      <c r="C1321" s="929" t="s">
        <v>528</v>
      </c>
      <c r="D1321" s="1" t="s">
        <v>22</v>
      </c>
      <c r="E1321" s="1" t="s">
        <v>1804</v>
      </c>
      <c r="F1321" s="2">
        <v>44358</v>
      </c>
      <c r="G1321" s="11" t="s">
        <v>530</v>
      </c>
      <c r="H1321" s="10">
        <v>6</v>
      </c>
      <c r="I1321" s="12">
        <v>2.35</v>
      </c>
      <c r="J1321" s="398" t="s">
        <v>25</v>
      </c>
      <c r="K1321" s="398" t="s">
        <v>25</v>
      </c>
      <c r="L1321" s="399">
        <v>44358</v>
      </c>
      <c r="M1321" s="398" t="s">
        <v>19</v>
      </c>
      <c r="N1321" s="10">
        <v>7948</v>
      </c>
    </row>
    <row r="1322" spans="1:15">
      <c r="A1322" s="9">
        <v>44358</v>
      </c>
      <c r="B1322" s="1">
        <v>14244</v>
      </c>
      <c r="C1322" s="929" t="s">
        <v>531</v>
      </c>
      <c r="D1322" s="1" t="s">
        <v>22</v>
      </c>
      <c r="E1322" s="1" t="s">
        <v>1804</v>
      </c>
      <c r="F1322" s="2">
        <v>44358</v>
      </c>
      <c r="G1322" s="11" t="s">
        <v>532</v>
      </c>
      <c r="H1322" s="10">
        <v>6</v>
      </c>
      <c r="I1322" s="12">
        <v>2.35</v>
      </c>
      <c r="J1322" s="398" t="s">
        <v>25</v>
      </c>
      <c r="K1322" s="398" t="s">
        <v>25</v>
      </c>
      <c r="L1322" s="399">
        <v>44358</v>
      </c>
      <c r="M1322" s="398" t="s">
        <v>19</v>
      </c>
      <c r="N1322" s="10">
        <v>7948</v>
      </c>
    </row>
    <row r="1323" spans="1:15">
      <c r="A1323" s="9">
        <v>44358</v>
      </c>
      <c r="B1323" s="1">
        <v>14245</v>
      </c>
      <c r="C1323" s="929" t="s">
        <v>39</v>
      </c>
      <c r="D1323" s="1" t="s">
        <v>22</v>
      </c>
      <c r="E1323" s="1" t="s">
        <v>1804</v>
      </c>
      <c r="F1323" s="2">
        <v>44358</v>
      </c>
      <c r="G1323" s="11" t="s">
        <v>40</v>
      </c>
      <c r="H1323" s="10">
        <v>12</v>
      </c>
      <c r="I1323" s="12">
        <v>2.35</v>
      </c>
      <c r="J1323" s="398" t="s">
        <v>25</v>
      </c>
      <c r="K1323" s="398" t="s">
        <v>25</v>
      </c>
      <c r="L1323" s="399">
        <v>44358</v>
      </c>
      <c r="M1323" s="398" t="s">
        <v>19</v>
      </c>
      <c r="N1323" s="10">
        <v>7948</v>
      </c>
    </row>
    <row r="1324" spans="1:15">
      <c r="A1324" s="9">
        <v>44358</v>
      </c>
      <c r="B1324" s="1">
        <v>14246</v>
      </c>
      <c r="C1324" s="929" t="s">
        <v>1805</v>
      </c>
      <c r="D1324" s="1" t="s">
        <v>22</v>
      </c>
      <c r="E1324" s="1" t="s">
        <v>1805</v>
      </c>
      <c r="F1324" s="2">
        <v>44358</v>
      </c>
      <c r="G1324" s="11" t="s">
        <v>1806</v>
      </c>
      <c r="H1324" s="10">
        <v>0</v>
      </c>
      <c r="I1324" s="694">
        <v>1</v>
      </c>
      <c r="J1324" s="398" t="s">
        <v>25</v>
      </c>
      <c r="K1324" s="398" t="s">
        <v>25</v>
      </c>
      <c r="L1324" s="399">
        <v>44358</v>
      </c>
      <c r="M1324" s="398" t="s">
        <v>19</v>
      </c>
      <c r="N1324" s="10">
        <v>7948</v>
      </c>
    </row>
    <row r="1325" spans="1:15">
      <c r="A1325" s="9">
        <v>44358</v>
      </c>
      <c r="B1325" s="1">
        <v>14247</v>
      </c>
      <c r="C1325" s="929" t="s">
        <v>254</v>
      </c>
      <c r="D1325" s="1" t="s">
        <v>22</v>
      </c>
      <c r="E1325" s="1" t="s">
        <v>1807</v>
      </c>
      <c r="F1325" s="2">
        <v>44358</v>
      </c>
      <c r="G1325" s="11" t="s">
        <v>950</v>
      </c>
      <c r="H1325" s="10">
        <v>131</v>
      </c>
      <c r="I1325" s="12">
        <v>2.35</v>
      </c>
      <c r="J1325" s="398" t="s">
        <v>25</v>
      </c>
      <c r="K1325" s="398" t="s">
        <v>25</v>
      </c>
      <c r="L1325" s="399">
        <v>44358</v>
      </c>
      <c r="M1325" s="398" t="s">
        <v>19</v>
      </c>
      <c r="N1325" s="10">
        <v>7948</v>
      </c>
    </row>
    <row r="1326" spans="1:15">
      <c r="A1326" s="9">
        <v>44358</v>
      </c>
      <c r="B1326" s="1">
        <v>14248</v>
      </c>
      <c r="C1326" s="929" t="s">
        <v>73</v>
      </c>
      <c r="D1326" s="1" t="s">
        <v>22</v>
      </c>
      <c r="E1326" s="1" t="s">
        <v>1808</v>
      </c>
      <c r="F1326" s="2">
        <v>44358</v>
      </c>
      <c r="G1326" s="11" t="s">
        <v>184</v>
      </c>
      <c r="H1326" s="10">
        <v>1</v>
      </c>
      <c r="I1326" s="12">
        <v>2.35</v>
      </c>
      <c r="J1326" s="398" t="s">
        <v>25</v>
      </c>
      <c r="K1326" s="398" t="s">
        <v>25</v>
      </c>
      <c r="L1326" s="399">
        <v>44358</v>
      </c>
      <c r="M1326" s="398" t="s">
        <v>19</v>
      </c>
      <c r="N1326" s="10">
        <v>7948</v>
      </c>
    </row>
    <row r="1327" spans="1:15">
      <c r="A1327" s="9">
        <v>44358</v>
      </c>
      <c r="B1327" s="1">
        <v>14249</v>
      </c>
      <c r="C1327" s="929" t="s">
        <v>37</v>
      </c>
      <c r="D1327" s="1" t="s">
        <v>22</v>
      </c>
      <c r="E1327" s="1" t="s">
        <v>1808</v>
      </c>
      <c r="F1327" s="2">
        <v>44358</v>
      </c>
      <c r="G1327" s="11" t="s">
        <v>38</v>
      </c>
      <c r="H1327" s="10">
        <v>2</v>
      </c>
      <c r="I1327" s="12">
        <v>2.35</v>
      </c>
      <c r="J1327" s="398" t="s">
        <v>25</v>
      </c>
      <c r="K1327" s="398" t="s">
        <v>25</v>
      </c>
      <c r="L1327" s="399">
        <v>44358</v>
      </c>
      <c r="M1327" s="398" t="s">
        <v>19</v>
      </c>
      <c r="N1327" s="10">
        <v>7948</v>
      </c>
      <c r="O1327" s="391">
        <v>4289.2199999999984</v>
      </c>
    </row>
    <row r="1328" spans="1:15" s="400" customFormat="1">
      <c r="A1328" s="712">
        <v>44361</v>
      </c>
      <c r="B1328" s="1">
        <v>14250</v>
      </c>
      <c r="C1328" s="929" t="s">
        <v>1512</v>
      </c>
      <c r="D1328" s="1" t="s">
        <v>22</v>
      </c>
      <c r="E1328" s="1" t="s">
        <v>1809</v>
      </c>
      <c r="F1328" s="2">
        <v>44362</v>
      </c>
      <c r="G1328" s="11" t="s">
        <v>1485</v>
      </c>
      <c r="H1328" s="10">
        <v>2</v>
      </c>
      <c r="I1328" s="12">
        <v>2.35</v>
      </c>
      <c r="J1328" s="398" t="s">
        <v>25</v>
      </c>
      <c r="K1328" s="398" t="s">
        <v>25</v>
      </c>
      <c r="L1328" s="399">
        <v>44361</v>
      </c>
      <c r="M1328" s="398" t="s">
        <v>19</v>
      </c>
      <c r="N1328" s="10">
        <v>8007</v>
      </c>
    </row>
    <row r="1329" spans="1:14">
      <c r="A1329" s="712">
        <v>44361</v>
      </c>
      <c r="B1329" s="1">
        <v>14251</v>
      </c>
      <c r="C1329" s="929" t="s">
        <v>672</v>
      </c>
      <c r="D1329" s="1" t="s">
        <v>22</v>
      </c>
      <c r="E1329" s="1" t="s">
        <v>1810</v>
      </c>
      <c r="F1329" s="2">
        <v>44362</v>
      </c>
      <c r="G1329" s="11" t="s">
        <v>674</v>
      </c>
      <c r="H1329" s="10">
        <v>1</v>
      </c>
      <c r="I1329" s="12">
        <v>2.35</v>
      </c>
      <c r="J1329" s="398" t="s">
        <v>25</v>
      </c>
      <c r="K1329" s="398" t="s">
        <v>25</v>
      </c>
      <c r="L1329" s="399">
        <v>44361</v>
      </c>
      <c r="M1329" s="398" t="s">
        <v>19</v>
      </c>
      <c r="N1329" s="10">
        <v>8007</v>
      </c>
    </row>
    <row r="1330" spans="1:14">
      <c r="A1330" s="712">
        <v>44361</v>
      </c>
      <c r="B1330" s="1">
        <v>14252</v>
      </c>
      <c r="C1330" s="929" t="s">
        <v>1756</v>
      </c>
      <c r="D1330" s="1" t="s">
        <v>22</v>
      </c>
      <c r="E1330" s="1" t="s">
        <v>1810</v>
      </c>
      <c r="F1330" s="2">
        <v>44362</v>
      </c>
      <c r="G1330" s="11" t="s">
        <v>1758</v>
      </c>
      <c r="H1330" s="10">
        <v>1</v>
      </c>
      <c r="I1330" s="12">
        <v>2.35</v>
      </c>
      <c r="J1330" s="398" t="s">
        <v>25</v>
      </c>
      <c r="K1330" s="398" t="s">
        <v>25</v>
      </c>
      <c r="L1330" s="399">
        <v>44361</v>
      </c>
      <c r="M1330" s="398" t="s">
        <v>19</v>
      </c>
      <c r="N1330" s="10">
        <v>8007</v>
      </c>
    </row>
    <row r="1331" spans="1:14">
      <c r="A1331" s="712">
        <v>44361</v>
      </c>
      <c r="B1331" s="1">
        <v>14253</v>
      </c>
      <c r="C1331" s="929" t="s">
        <v>473</v>
      </c>
      <c r="D1331" s="1" t="s">
        <v>22</v>
      </c>
      <c r="E1331" s="1" t="s">
        <v>1811</v>
      </c>
      <c r="F1331" s="2">
        <v>44362</v>
      </c>
      <c r="G1331" s="11" t="s">
        <v>475</v>
      </c>
      <c r="H1331" s="10">
        <v>60</v>
      </c>
      <c r="I1331" s="12">
        <v>2.35</v>
      </c>
      <c r="J1331" s="398" t="s">
        <v>25</v>
      </c>
      <c r="K1331" s="398" t="s">
        <v>25</v>
      </c>
      <c r="L1331" s="399">
        <v>44362</v>
      </c>
      <c r="M1331" s="398" t="s">
        <v>19</v>
      </c>
      <c r="N1331" s="10">
        <v>8007</v>
      </c>
    </row>
    <row r="1332" spans="1:14">
      <c r="A1332" s="712">
        <v>44361</v>
      </c>
      <c r="B1332" s="1">
        <v>14254</v>
      </c>
      <c r="C1332" s="929" t="s">
        <v>458</v>
      </c>
      <c r="D1332" s="1" t="s">
        <v>22</v>
      </c>
      <c r="E1332" s="1" t="s">
        <v>1812</v>
      </c>
      <c r="F1332" s="2">
        <v>44363</v>
      </c>
      <c r="G1332" s="11" t="s">
        <v>460</v>
      </c>
      <c r="H1332" s="10">
        <v>1</v>
      </c>
      <c r="I1332" s="12">
        <v>2.35</v>
      </c>
      <c r="J1332" s="398" t="s">
        <v>25</v>
      </c>
      <c r="K1332" s="398" t="s">
        <v>25</v>
      </c>
      <c r="L1332" s="399">
        <v>44362</v>
      </c>
      <c r="M1332" s="398" t="s">
        <v>19</v>
      </c>
      <c r="N1332" s="10">
        <v>8007</v>
      </c>
    </row>
    <row r="1333" spans="1:14">
      <c r="A1333" s="712">
        <v>44361</v>
      </c>
      <c r="B1333" s="1">
        <v>14255</v>
      </c>
      <c r="C1333" s="929" t="s">
        <v>220</v>
      </c>
      <c r="D1333" s="1" t="s">
        <v>22</v>
      </c>
      <c r="E1333" s="1" t="s">
        <v>1813</v>
      </c>
      <c r="F1333" s="2">
        <v>44363</v>
      </c>
      <c r="G1333" s="11" t="s">
        <v>222</v>
      </c>
      <c r="H1333" s="10">
        <v>6</v>
      </c>
      <c r="I1333" s="12">
        <v>2.35</v>
      </c>
      <c r="J1333" s="398" t="s">
        <v>25</v>
      </c>
      <c r="K1333" s="398" t="s">
        <v>25</v>
      </c>
      <c r="L1333" s="399">
        <v>44362</v>
      </c>
      <c r="M1333" s="398" t="s">
        <v>19</v>
      </c>
      <c r="N1333" s="10">
        <v>8007</v>
      </c>
    </row>
    <row r="1334" spans="1:14">
      <c r="A1334" s="712">
        <v>44361</v>
      </c>
      <c r="B1334" s="1">
        <v>14256</v>
      </c>
      <c r="C1334" s="929" t="s">
        <v>455</v>
      </c>
      <c r="D1334" s="1" t="s">
        <v>22</v>
      </c>
      <c r="E1334" s="1" t="s">
        <v>1814</v>
      </c>
      <c r="F1334" s="2">
        <v>44363</v>
      </c>
      <c r="G1334" s="11" t="s">
        <v>457</v>
      </c>
      <c r="H1334" s="10">
        <v>1</v>
      </c>
      <c r="I1334" s="12">
        <v>2.35</v>
      </c>
      <c r="J1334" s="398" t="s">
        <v>25</v>
      </c>
      <c r="K1334" s="398" t="s">
        <v>25</v>
      </c>
      <c r="L1334" s="399">
        <v>44362</v>
      </c>
      <c r="M1334" s="398" t="s">
        <v>19</v>
      </c>
      <c r="N1334" s="10">
        <v>8007</v>
      </c>
    </row>
    <row r="1335" spans="1:14">
      <c r="A1335" s="712">
        <v>44361</v>
      </c>
      <c r="B1335" s="1">
        <v>14257</v>
      </c>
      <c r="C1335" s="929" t="s">
        <v>863</v>
      </c>
      <c r="D1335" s="1" t="s">
        <v>22</v>
      </c>
      <c r="E1335" s="1" t="s">
        <v>1815</v>
      </c>
      <c r="F1335" s="2">
        <v>44363</v>
      </c>
      <c r="G1335" s="11" t="s">
        <v>865</v>
      </c>
      <c r="H1335" s="10">
        <v>1</v>
      </c>
      <c r="I1335" s="12">
        <v>2.35</v>
      </c>
      <c r="J1335" s="398" t="s">
        <v>25</v>
      </c>
      <c r="K1335" s="398" t="s">
        <v>25</v>
      </c>
      <c r="L1335" s="399">
        <v>44362</v>
      </c>
      <c r="M1335" s="398" t="s">
        <v>19</v>
      </c>
      <c r="N1335" s="10">
        <v>8007</v>
      </c>
    </row>
    <row r="1336" spans="1:14">
      <c r="A1336" s="712">
        <v>44361</v>
      </c>
      <c r="B1336" s="1">
        <v>14258</v>
      </c>
      <c r="C1336" s="929" t="s">
        <v>386</v>
      </c>
      <c r="D1336" s="1" t="s">
        <v>22</v>
      </c>
      <c r="E1336" s="1" t="s">
        <v>1816</v>
      </c>
      <c r="F1336" s="2">
        <v>44363</v>
      </c>
      <c r="G1336" s="11" t="s">
        <v>388</v>
      </c>
      <c r="H1336" s="10">
        <v>16</v>
      </c>
      <c r="I1336" s="12">
        <v>2.35</v>
      </c>
      <c r="J1336" s="398" t="s">
        <v>25</v>
      </c>
      <c r="K1336" s="398" t="s">
        <v>25</v>
      </c>
      <c r="L1336" s="399">
        <v>44362</v>
      </c>
      <c r="M1336" s="398" t="s">
        <v>19</v>
      </c>
      <c r="N1336" s="10">
        <v>8007</v>
      </c>
    </row>
    <row r="1337" spans="1:14">
      <c r="A1337" s="712">
        <v>44361</v>
      </c>
      <c r="B1337" s="1">
        <v>14259</v>
      </c>
      <c r="C1337" s="929" t="s">
        <v>386</v>
      </c>
      <c r="D1337" s="1" t="s">
        <v>22</v>
      </c>
      <c r="E1337" s="1" t="s">
        <v>1817</v>
      </c>
      <c r="F1337" s="2">
        <v>44363</v>
      </c>
      <c r="G1337" s="11" t="s">
        <v>388</v>
      </c>
      <c r="H1337" s="10">
        <v>1</v>
      </c>
      <c r="I1337" s="12">
        <v>2.35</v>
      </c>
      <c r="J1337" s="398" t="s">
        <v>25</v>
      </c>
      <c r="K1337" s="398" t="s">
        <v>25</v>
      </c>
      <c r="L1337" s="399">
        <v>44362</v>
      </c>
      <c r="M1337" s="398" t="s">
        <v>19</v>
      </c>
      <c r="N1337" s="10">
        <v>8007</v>
      </c>
    </row>
    <row r="1338" spans="1:14">
      <c r="A1338" s="712">
        <v>44361</v>
      </c>
      <c r="B1338" s="1">
        <v>14260</v>
      </c>
      <c r="C1338" s="929" t="s">
        <v>386</v>
      </c>
      <c r="D1338" s="1" t="s">
        <v>22</v>
      </c>
      <c r="E1338" s="1" t="s">
        <v>1818</v>
      </c>
      <c r="F1338" s="2">
        <v>44363</v>
      </c>
      <c r="G1338" s="11" t="s">
        <v>388</v>
      </c>
      <c r="H1338" s="10">
        <v>1</v>
      </c>
      <c r="I1338" s="12">
        <v>2.35</v>
      </c>
      <c r="J1338" s="398" t="s">
        <v>25</v>
      </c>
      <c r="K1338" s="398" t="s">
        <v>25</v>
      </c>
      <c r="L1338" s="399">
        <v>44362</v>
      </c>
      <c r="M1338" s="398" t="s">
        <v>19</v>
      </c>
      <c r="N1338" s="10">
        <v>8007</v>
      </c>
    </row>
    <row r="1339" spans="1:14">
      <c r="A1339" s="712">
        <v>44361</v>
      </c>
      <c r="B1339" s="1">
        <v>14261</v>
      </c>
      <c r="C1339" s="929" t="s">
        <v>555</v>
      </c>
      <c r="D1339" s="1" t="s">
        <v>22</v>
      </c>
      <c r="E1339" s="1" t="s">
        <v>1819</v>
      </c>
      <c r="F1339" s="2">
        <v>44363</v>
      </c>
      <c r="G1339" s="11" t="s">
        <v>556</v>
      </c>
      <c r="H1339" s="10">
        <v>26</v>
      </c>
      <c r="I1339" s="12">
        <v>2.35</v>
      </c>
      <c r="J1339" s="398" t="s">
        <v>25</v>
      </c>
      <c r="K1339" s="398" t="s">
        <v>25</v>
      </c>
      <c r="L1339" s="399">
        <v>44362</v>
      </c>
      <c r="M1339" s="398" t="s">
        <v>19</v>
      </c>
      <c r="N1339" s="10">
        <v>8007</v>
      </c>
    </row>
    <row r="1340" spans="1:14">
      <c r="A1340" s="712">
        <v>44361</v>
      </c>
      <c r="B1340" s="1">
        <v>14262</v>
      </c>
      <c r="C1340" s="929" t="s">
        <v>1820</v>
      </c>
      <c r="D1340" s="1" t="s">
        <v>22</v>
      </c>
      <c r="E1340" s="1" t="s">
        <v>1819</v>
      </c>
      <c r="F1340" s="2">
        <v>44363</v>
      </c>
      <c r="G1340" s="11" t="s">
        <v>1821</v>
      </c>
      <c r="H1340" s="10">
        <v>26</v>
      </c>
      <c r="I1340" s="12">
        <v>2.35</v>
      </c>
      <c r="J1340" s="398" t="s">
        <v>25</v>
      </c>
      <c r="K1340" s="398" t="s">
        <v>25</v>
      </c>
      <c r="L1340" s="399">
        <v>44362</v>
      </c>
      <c r="M1340" s="398" t="s">
        <v>19</v>
      </c>
      <c r="N1340" s="10">
        <v>8007</v>
      </c>
    </row>
    <row r="1341" spans="1:14">
      <c r="A1341" s="712">
        <v>44361</v>
      </c>
      <c r="B1341" s="1">
        <v>14263</v>
      </c>
      <c r="C1341" s="929" t="s">
        <v>555</v>
      </c>
      <c r="D1341" s="1" t="s">
        <v>22</v>
      </c>
      <c r="E1341" s="1" t="s">
        <v>1822</v>
      </c>
      <c r="F1341" s="2">
        <v>44363</v>
      </c>
      <c r="G1341" s="11" t="s">
        <v>556</v>
      </c>
      <c r="H1341" s="10">
        <v>7</v>
      </c>
      <c r="I1341" s="12">
        <v>2.35</v>
      </c>
      <c r="J1341" s="398" t="s">
        <v>25</v>
      </c>
      <c r="K1341" s="398" t="s">
        <v>25</v>
      </c>
      <c r="L1341" s="399">
        <v>44362</v>
      </c>
      <c r="M1341" s="398" t="s">
        <v>19</v>
      </c>
      <c r="N1341" s="10">
        <v>8007</v>
      </c>
    </row>
    <row r="1342" spans="1:14">
      <c r="A1342" s="712">
        <v>44361</v>
      </c>
      <c r="B1342" s="1">
        <v>14264</v>
      </c>
      <c r="C1342" s="929" t="s">
        <v>1820</v>
      </c>
      <c r="D1342" s="1" t="s">
        <v>22</v>
      </c>
      <c r="E1342" s="1" t="s">
        <v>1822</v>
      </c>
      <c r="F1342" s="2">
        <v>44363</v>
      </c>
      <c r="G1342" s="11" t="s">
        <v>1821</v>
      </c>
      <c r="H1342" s="10">
        <v>7</v>
      </c>
      <c r="I1342" s="12">
        <v>2.35</v>
      </c>
      <c r="J1342" s="398" t="s">
        <v>25</v>
      </c>
      <c r="K1342" s="398" t="s">
        <v>25</v>
      </c>
      <c r="L1342" s="399">
        <v>44362</v>
      </c>
      <c r="M1342" s="398" t="s">
        <v>19</v>
      </c>
      <c r="N1342" s="10">
        <v>8007</v>
      </c>
    </row>
    <row r="1343" spans="1:14">
      <c r="A1343" s="712">
        <v>44361</v>
      </c>
      <c r="B1343" s="1">
        <v>14265</v>
      </c>
      <c r="C1343" s="929" t="s">
        <v>43</v>
      </c>
      <c r="D1343" s="1" t="s">
        <v>22</v>
      </c>
      <c r="E1343" s="1" t="s">
        <v>1823</v>
      </c>
      <c r="F1343" s="2">
        <v>44363</v>
      </c>
      <c r="G1343" s="11" t="s">
        <v>45</v>
      </c>
      <c r="H1343" s="10">
        <v>4</v>
      </c>
      <c r="I1343" s="12">
        <v>2.35</v>
      </c>
      <c r="J1343" s="398" t="s">
        <v>25</v>
      </c>
      <c r="K1343" s="398" t="s">
        <v>25</v>
      </c>
      <c r="L1343" s="399">
        <v>44362</v>
      </c>
      <c r="M1343" s="398" t="s">
        <v>19</v>
      </c>
      <c r="N1343" s="10">
        <v>8007</v>
      </c>
    </row>
    <row r="1344" spans="1:14">
      <c r="A1344" s="712">
        <v>44361</v>
      </c>
      <c r="B1344" s="1">
        <v>14266</v>
      </c>
      <c r="C1344" s="929" t="s">
        <v>1824</v>
      </c>
      <c r="D1344" s="1" t="s">
        <v>22</v>
      </c>
      <c r="E1344" s="1" t="s">
        <v>1823</v>
      </c>
      <c r="F1344" s="2">
        <v>44363</v>
      </c>
      <c r="G1344" s="11" t="s">
        <v>682</v>
      </c>
      <c r="H1344" s="10">
        <v>3</v>
      </c>
      <c r="I1344" s="12">
        <v>2.35</v>
      </c>
      <c r="J1344" s="398" t="s">
        <v>25</v>
      </c>
      <c r="K1344" s="398" t="s">
        <v>25</v>
      </c>
      <c r="L1344" s="399">
        <v>44362</v>
      </c>
      <c r="M1344" s="398" t="s">
        <v>19</v>
      </c>
      <c r="N1344" s="10">
        <v>8007</v>
      </c>
    </row>
    <row r="1345" spans="1:14">
      <c r="A1345" s="712">
        <v>44361</v>
      </c>
      <c r="B1345" s="1">
        <v>14267</v>
      </c>
      <c r="C1345" s="929" t="s">
        <v>226</v>
      </c>
      <c r="D1345" s="1" t="s">
        <v>22</v>
      </c>
      <c r="E1345" s="1" t="s">
        <v>1823</v>
      </c>
      <c r="F1345" s="2">
        <v>44363</v>
      </c>
      <c r="G1345" s="11" t="s">
        <v>228</v>
      </c>
      <c r="H1345" s="10">
        <v>3</v>
      </c>
      <c r="I1345" s="12">
        <v>2.35</v>
      </c>
      <c r="J1345" s="398" t="s">
        <v>25</v>
      </c>
      <c r="K1345" s="398" t="s">
        <v>25</v>
      </c>
      <c r="L1345" s="399">
        <v>44362</v>
      </c>
      <c r="M1345" s="398" t="s">
        <v>19</v>
      </c>
      <c r="N1345" s="10">
        <v>8007</v>
      </c>
    </row>
    <row r="1346" spans="1:14">
      <c r="A1346" s="712">
        <v>44361</v>
      </c>
      <c r="B1346" s="1">
        <v>14268</v>
      </c>
      <c r="C1346" s="929" t="s">
        <v>1449</v>
      </c>
      <c r="D1346" s="1" t="s">
        <v>22</v>
      </c>
      <c r="E1346" s="1" t="s">
        <v>1825</v>
      </c>
      <c r="F1346" s="2">
        <v>44363</v>
      </c>
      <c r="G1346" s="11" t="s">
        <v>1451</v>
      </c>
      <c r="H1346" s="10">
        <v>10</v>
      </c>
      <c r="I1346" s="12">
        <v>2.35</v>
      </c>
      <c r="J1346" s="398" t="s">
        <v>25</v>
      </c>
      <c r="K1346" s="398" t="s">
        <v>25</v>
      </c>
      <c r="L1346" s="399">
        <v>44362</v>
      </c>
      <c r="M1346" s="398" t="s">
        <v>19</v>
      </c>
      <c r="N1346" s="10">
        <v>8007</v>
      </c>
    </row>
    <row r="1347" spans="1:14">
      <c r="A1347" s="712">
        <v>44361</v>
      </c>
      <c r="B1347" s="1">
        <v>14269</v>
      </c>
      <c r="C1347" s="929" t="s">
        <v>257</v>
      </c>
      <c r="D1347" s="1" t="s">
        <v>22</v>
      </c>
      <c r="E1347" s="1" t="s">
        <v>1826</v>
      </c>
      <c r="F1347" s="2">
        <v>44363</v>
      </c>
      <c r="G1347" s="11" t="s">
        <v>950</v>
      </c>
      <c r="H1347" s="10">
        <v>2</v>
      </c>
      <c r="I1347" s="12">
        <v>2.35</v>
      </c>
      <c r="J1347" s="398" t="s">
        <v>25</v>
      </c>
      <c r="K1347" s="398" t="s">
        <v>25</v>
      </c>
      <c r="L1347" s="399">
        <v>44362</v>
      </c>
      <c r="M1347" s="398" t="s">
        <v>19</v>
      </c>
      <c r="N1347" s="10">
        <v>8007</v>
      </c>
    </row>
    <row r="1348" spans="1:14">
      <c r="A1348" s="712">
        <v>44361</v>
      </c>
      <c r="B1348" s="1">
        <v>14270</v>
      </c>
      <c r="C1348" s="929" t="s">
        <v>1074</v>
      </c>
      <c r="D1348" s="1" t="s">
        <v>22</v>
      </c>
      <c r="E1348" s="1" t="s">
        <v>1827</v>
      </c>
      <c r="F1348" s="2">
        <v>44363</v>
      </c>
      <c r="G1348" s="11" t="s">
        <v>1372</v>
      </c>
      <c r="H1348" s="10">
        <v>2</v>
      </c>
      <c r="I1348" s="12">
        <v>2.35</v>
      </c>
      <c r="J1348" s="398" t="s">
        <v>25</v>
      </c>
      <c r="K1348" s="398" t="s">
        <v>25</v>
      </c>
      <c r="L1348" s="399">
        <v>44362</v>
      </c>
      <c r="M1348" s="398" t="s">
        <v>19</v>
      </c>
      <c r="N1348" s="10">
        <v>8007</v>
      </c>
    </row>
    <row r="1349" spans="1:14">
      <c r="A1349" s="712">
        <v>44361</v>
      </c>
      <c r="B1349" s="1">
        <v>14271</v>
      </c>
      <c r="C1349" s="929" t="s">
        <v>791</v>
      </c>
      <c r="D1349" s="1" t="s">
        <v>22</v>
      </c>
      <c r="E1349" s="1" t="s">
        <v>1828</v>
      </c>
      <c r="F1349" s="2">
        <v>44363</v>
      </c>
      <c r="G1349" s="11" t="s">
        <v>793</v>
      </c>
      <c r="H1349" s="10">
        <v>1</v>
      </c>
      <c r="I1349" s="12">
        <v>2.35</v>
      </c>
      <c r="J1349" s="398" t="s">
        <v>25</v>
      </c>
      <c r="K1349" s="398" t="s">
        <v>25</v>
      </c>
      <c r="L1349" s="399">
        <v>44362</v>
      </c>
      <c r="M1349" s="398" t="s">
        <v>19</v>
      </c>
      <c r="N1349" s="10">
        <v>8007</v>
      </c>
    </row>
    <row r="1350" spans="1:14">
      <c r="A1350" s="712">
        <v>44363</v>
      </c>
      <c r="B1350" s="1">
        <v>14272</v>
      </c>
      <c r="C1350" s="929" t="s">
        <v>1829</v>
      </c>
      <c r="D1350" s="1" t="s">
        <v>22</v>
      </c>
      <c r="E1350" s="1" t="s">
        <v>1</v>
      </c>
      <c r="F1350" s="2">
        <v>44363</v>
      </c>
      <c r="G1350" s="11" t="s">
        <v>1830</v>
      </c>
      <c r="H1350" s="10">
        <v>2</v>
      </c>
      <c r="I1350" s="12">
        <v>3</v>
      </c>
      <c r="J1350" s="398" t="s">
        <v>25</v>
      </c>
      <c r="K1350" s="398" t="s">
        <v>25</v>
      </c>
      <c r="L1350" s="399">
        <v>44363</v>
      </c>
      <c r="M1350" s="398" t="s">
        <v>19</v>
      </c>
      <c r="N1350" s="10">
        <v>8007</v>
      </c>
    </row>
    <row r="1351" spans="1:14">
      <c r="A1351" s="712">
        <v>44363</v>
      </c>
      <c r="B1351" s="1">
        <v>14273</v>
      </c>
      <c r="C1351" s="929" t="s">
        <v>1831</v>
      </c>
      <c r="D1351" s="1" t="s">
        <v>22</v>
      </c>
      <c r="E1351" s="1" t="s">
        <v>1</v>
      </c>
      <c r="F1351" s="2">
        <v>44363</v>
      </c>
      <c r="G1351" s="11" t="s">
        <v>1832</v>
      </c>
      <c r="H1351" s="10">
        <v>1</v>
      </c>
      <c r="I1351" s="12">
        <v>3</v>
      </c>
      <c r="J1351" s="398" t="s">
        <v>25</v>
      </c>
      <c r="K1351" s="398" t="s">
        <v>25</v>
      </c>
      <c r="L1351" s="399">
        <v>44363</v>
      </c>
      <c r="M1351" s="398" t="s">
        <v>19</v>
      </c>
      <c r="N1351" s="10">
        <v>8007</v>
      </c>
    </row>
    <row r="1352" spans="1:14">
      <c r="A1352" s="712">
        <v>44363</v>
      </c>
      <c r="B1352" s="1">
        <v>14274</v>
      </c>
      <c r="C1352" s="929" t="s">
        <v>1387</v>
      </c>
      <c r="D1352" s="1" t="s">
        <v>22</v>
      </c>
      <c r="E1352" s="1" t="s">
        <v>1833</v>
      </c>
      <c r="F1352" s="2">
        <v>44365</v>
      </c>
      <c r="G1352" s="11" t="s">
        <v>1718</v>
      </c>
      <c r="H1352" s="10">
        <v>36</v>
      </c>
      <c r="I1352" s="12">
        <v>2.35</v>
      </c>
      <c r="J1352" s="398" t="s">
        <v>25</v>
      </c>
      <c r="K1352" s="398" t="s">
        <v>25</v>
      </c>
      <c r="L1352" s="399">
        <v>44363</v>
      </c>
      <c r="M1352" s="398" t="s">
        <v>19</v>
      </c>
      <c r="N1352" s="10">
        <v>8007</v>
      </c>
    </row>
    <row r="1353" spans="1:14">
      <c r="A1353" s="712">
        <v>44363</v>
      </c>
      <c r="B1353" s="1">
        <v>14275</v>
      </c>
      <c r="C1353" s="929" t="s">
        <v>1107</v>
      </c>
      <c r="D1353" s="1" t="s">
        <v>22</v>
      </c>
      <c r="E1353" s="1" t="s">
        <v>1833</v>
      </c>
      <c r="F1353" s="2">
        <v>44365</v>
      </c>
      <c r="G1353" s="11" t="s">
        <v>1719</v>
      </c>
      <c r="H1353" s="10">
        <v>36</v>
      </c>
      <c r="I1353" s="12">
        <v>2.35</v>
      </c>
      <c r="J1353" s="398" t="s">
        <v>25</v>
      </c>
      <c r="K1353" s="398" t="s">
        <v>25</v>
      </c>
      <c r="L1353" s="399">
        <v>44363</v>
      </c>
      <c r="M1353" s="398" t="s">
        <v>19</v>
      </c>
      <c r="N1353" s="10">
        <v>8007</v>
      </c>
    </row>
    <row r="1354" spans="1:14">
      <c r="A1354" s="712">
        <v>44363</v>
      </c>
      <c r="B1354" s="1">
        <v>14276</v>
      </c>
      <c r="C1354" s="929" t="s">
        <v>1647</v>
      </c>
      <c r="D1354" s="1" t="s">
        <v>22</v>
      </c>
      <c r="E1354" s="1" t="s">
        <v>1833</v>
      </c>
      <c r="F1354" s="2">
        <v>44365</v>
      </c>
      <c r="G1354" s="11" t="s">
        <v>1834</v>
      </c>
      <c r="H1354" s="10">
        <v>36</v>
      </c>
      <c r="I1354" s="12">
        <v>2.35</v>
      </c>
      <c r="J1354" s="398" t="s">
        <v>25</v>
      </c>
      <c r="K1354" s="398" t="s">
        <v>25</v>
      </c>
      <c r="L1354" s="399">
        <v>44363</v>
      </c>
      <c r="M1354" s="398" t="s">
        <v>19</v>
      </c>
      <c r="N1354" s="10">
        <v>8007</v>
      </c>
    </row>
    <row r="1355" spans="1:14">
      <c r="A1355" s="712">
        <v>44363</v>
      </c>
      <c r="B1355" s="1">
        <v>14277</v>
      </c>
      <c r="C1355" s="929" t="s">
        <v>1387</v>
      </c>
      <c r="D1355" s="1" t="s">
        <v>22</v>
      </c>
      <c r="E1355" s="1" t="s">
        <v>1835</v>
      </c>
      <c r="F1355" s="2">
        <v>44365</v>
      </c>
      <c r="G1355" s="11" t="s">
        <v>1718</v>
      </c>
      <c r="H1355" s="10">
        <v>24</v>
      </c>
      <c r="I1355" s="12">
        <v>2.35</v>
      </c>
      <c r="J1355" s="398" t="s">
        <v>25</v>
      </c>
      <c r="K1355" s="398" t="s">
        <v>25</v>
      </c>
      <c r="L1355" s="399">
        <v>44363</v>
      </c>
      <c r="M1355" s="398" t="s">
        <v>19</v>
      </c>
      <c r="N1355" s="10">
        <v>8007</v>
      </c>
    </row>
    <row r="1356" spans="1:14">
      <c r="A1356" s="712">
        <v>44363</v>
      </c>
      <c r="B1356" s="1">
        <v>14278</v>
      </c>
      <c r="C1356" s="929" t="s">
        <v>1107</v>
      </c>
      <c r="D1356" s="1" t="s">
        <v>22</v>
      </c>
      <c r="E1356" s="1" t="s">
        <v>1835</v>
      </c>
      <c r="F1356" s="2">
        <v>44365</v>
      </c>
      <c r="G1356" s="11" t="s">
        <v>1719</v>
      </c>
      <c r="H1356" s="10">
        <v>24</v>
      </c>
      <c r="I1356" s="12">
        <v>2.35</v>
      </c>
      <c r="J1356" s="398" t="s">
        <v>25</v>
      </c>
      <c r="K1356" s="398" t="s">
        <v>25</v>
      </c>
      <c r="L1356" s="399">
        <v>44363</v>
      </c>
      <c r="M1356" s="398" t="s">
        <v>19</v>
      </c>
      <c r="N1356" s="10">
        <v>8007</v>
      </c>
    </row>
    <row r="1357" spans="1:14">
      <c r="A1357" s="712">
        <v>44363</v>
      </c>
      <c r="B1357" s="1">
        <v>14279</v>
      </c>
      <c r="C1357" s="929" t="s">
        <v>1647</v>
      </c>
      <c r="D1357" s="1" t="s">
        <v>22</v>
      </c>
      <c r="E1357" s="1" t="s">
        <v>1835</v>
      </c>
      <c r="F1357" s="2">
        <v>44365</v>
      </c>
      <c r="G1357" s="11" t="s">
        <v>1836</v>
      </c>
      <c r="H1357" s="10">
        <v>24</v>
      </c>
      <c r="I1357" s="12">
        <v>2.35</v>
      </c>
      <c r="J1357" s="398" t="s">
        <v>25</v>
      </c>
      <c r="K1357" s="398" t="s">
        <v>25</v>
      </c>
      <c r="L1357" s="399">
        <v>44363</v>
      </c>
      <c r="M1357" s="398" t="s">
        <v>19</v>
      </c>
      <c r="N1357" s="10">
        <v>8007</v>
      </c>
    </row>
    <row r="1358" spans="1:14">
      <c r="A1358" s="712">
        <v>44363</v>
      </c>
      <c r="B1358" s="1">
        <v>14280</v>
      </c>
      <c r="C1358" s="929" t="s">
        <v>120</v>
      </c>
      <c r="D1358" s="1" t="s">
        <v>22</v>
      </c>
      <c r="E1358" s="1" t="s">
        <v>1837</v>
      </c>
      <c r="F1358" s="2">
        <v>44365</v>
      </c>
      <c r="G1358" s="11" t="s">
        <v>122</v>
      </c>
      <c r="H1358" s="10">
        <v>9</v>
      </c>
      <c r="I1358" s="12">
        <v>2.35</v>
      </c>
      <c r="J1358" s="398" t="s">
        <v>25</v>
      </c>
      <c r="K1358" s="398" t="s">
        <v>25</v>
      </c>
      <c r="L1358" s="399">
        <v>44363</v>
      </c>
      <c r="M1358" s="398" t="s">
        <v>19</v>
      </c>
      <c r="N1358" s="10">
        <v>8007</v>
      </c>
    </row>
    <row r="1359" spans="1:14">
      <c r="A1359" s="712">
        <v>44363</v>
      </c>
      <c r="B1359" s="1">
        <v>14281</v>
      </c>
      <c r="C1359" s="929" t="s">
        <v>1169</v>
      </c>
      <c r="D1359" s="1" t="s">
        <v>22</v>
      </c>
      <c r="E1359" s="1" t="s">
        <v>1838</v>
      </c>
      <c r="F1359" s="2">
        <v>44365</v>
      </c>
      <c r="G1359" s="11" t="s">
        <v>652</v>
      </c>
      <c r="H1359" s="10">
        <v>24</v>
      </c>
      <c r="I1359" s="12">
        <v>2.35</v>
      </c>
      <c r="J1359" s="398" t="s">
        <v>25</v>
      </c>
      <c r="K1359" s="398" t="s">
        <v>25</v>
      </c>
      <c r="L1359" s="399">
        <v>44363</v>
      </c>
      <c r="M1359" s="398" t="s">
        <v>19</v>
      </c>
      <c r="N1359" s="10">
        <v>8007</v>
      </c>
    </row>
    <row r="1360" spans="1:14">
      <c r="A1360" s="712">
        <v>44363</v>
      </c>
      <c r="B1360" s="1">
        <v>14282</v>
      </c>
      <c r="C1360" s="929" t="s">
        <v>234</v>
      </c>
      <c r="D1360" s="1" t="s">
        <v>22</v>
      </c>
      <c r="E1360" s="1" t="s">
        <v>1839</v>
      </c>
      <c r="F1360" s="2">
        <v>44365</v>
      </c>
      <c r="G1360" s="11" t="s">
        <v>236</v>
      </c>
      <c r="H1360" s="10">
        <v>10</v>
      </c>
      <c r="I1360" s="12">
        <v>2.35</v>
      </c>
      <c r="J1360" s="398" t="s">
        <v>25</v>
      </c>
      <c r="K1360" s="398" t="s">
        <v>25</v>
      </c>
      <c r="L1360" s="399">
        <v>44363</v>
      </c>
      <c r="M1360" s="398" t="s">
        <v>19</v>
      </c>
      <c r="N1360" s="10">
        <v>8007</v>
      </c>
    </row>
    <row r="1361" spans="1:14">
      <c r="A1361" s="712">
        <v>44363</v>
      </c>
      <c r="B1361" s="1">
        <v>14283</v>
      </c>
      <c r="C1361" s="929" t="s">
        <v>193</v>
      </c>
      <c r="D1361" s="1" t="s">
        <v>22</v>
      </c>
      <c r="E1361" s="1" t="s">
        <v>1840</v>
      </c>
      <c r="F1361" s="2">
        <v>44365</v>
      </c>
      <c r="G1361" s="11" t="s">
        <v>194</v>
      </c>
      <c r="H1361" s="10">
        <v>2</v>
      </c>
      <c r="I1361" s="12">
        <v>2.35</v>
      </c>
      <c r="J1361" s="398" t="s">
        <v>25</v>
      </c>
      <c r="K1361" s="398" t="s">
        <v>25</v>
      </c>
      <c r="L1361" s="399">
        <v>44363</v>
      </c>
      <c r="M1361" s="398" t="s">
        <v>19</v>
      </c>
      <c r="N1361" s="10">
        <v>8007</v>
      </c>
    </row>
    <row r="1362" spans="1:14">
      <c r="A1362" s="712">
        <v>44363</v>
      </c>
      <c r="B1362" s="1">
        <v>14284</v>
      </c>
      <c r="C1362" s="929" t="s">
        <v>193</v>
      </c>
      <c r="D1362" s="1" t="s">
        <v>22</v>
      </c>
      <c r="E1362" s="1" t="s">
        <v>1841</v>
      </c>
      <c r="F1362" s="2">
        <v>44365</v>
      </c>
      <c r="G1362" s="11" t="s">
        <v>194</v>
      </c>
      <c r="H1362" s="10">
        <v>2</v>
      </c>
      <c r="I1362" s="12">
        <v>2.35</v>
      </c>
      <c r="J1362" s="398" t="s">
        <v>25</v>
      </c>
      <c r="K1362" s="398" t="s">
        <v>25</v>
      </c>
      <c r="L1362" s="399">
        <v>44363</v>
      </c>
      <c r="M1362" s="398" t="s">
        <v>19</v>
      </c>
      <c r="N1362" s="10">
        <v>8007</v>
      </c>
    </row>
    <row r="1363" spans="1:14">
      <c r="A1363" s="712">
        <v>44363</v>
      </c>
      <c r="B1363" s="1">
        <v>14285</v>
      </c>
      <c r="C1363" s="929" t="s">
        <v>893</v>
      </c>
      <c r="D1363" s="1" t="s">
        <v>22</v>
      </c>
      <c r="E1363" s="1" t="s">
        <v>1842</v>
      </c>
      <c r="F1363" s="2">
        <v>44365</v>
      </c>
      <c r="G1363" s="11" t="s">
        <v>895</v>
      </c>
      <c r="H1363" s="10">
        <v>1</v>
      </c>
      <c r="I1363" s="12">
        <v>2.35</v>
      </c>
      <c r="J1363" s="398" t="s">
        <v>25</v>
      </c>
      <c r="K1363" s="398" t="s">
        <v>25</v>
      </c>
      <c r="L1363" s="399">
        <v>44363</v>
      </c>
      <c r="M1363" s="398" t="s">
        <v>19</v>
      </c>
      <c r="N1363" s="10">
        <v>8007</v>
      </c>
    </row>
    <row r="1364" spans="1:14">
      <c r="A1364" s="712">
        <v>44363</v>
      </c>
      <c r="B1364" s="1">
        <v>14286</v>
      </c>
      <c r="C1364" s="929" t="s">
        <v>1074</v>
      </c>
      <c r="D1364" s="1" t="s">
        <v>22</v>
      </c>
      <c r="E1364" s="1" t="s">
        <v>1843</v>
      </c>
      <c r="F1364" s="2">
        <v>44365</v>
      </c>
      <c r="G1364" s="11" t="s">
        <v>1372</v>
      </c>
      <c r="H1364" s="10">
        <v>6</v>
      </c>
      <c r="I1364" s="12">
        <v>2.35</v>
      </c>
      <c r="J1364" s="398" t="s">
        <v>25</v>
      </c>
      <c r="K1364" s="398" t="s">
        <v>25</v>
      </c>
      <c r="L1364" s="399">
        <v>44363</v>
      </c>
      <c r="M1364" s="398" t="s">
        <v>19</v>
      </c>
      <c r="N1364" s="10">
        <v>8007</v>
      </c>
    </row>
    <row r="1365" spans="1:14">
      <c r="A1365" s="712">
        <v>44363</v>
      </c>
      <c r="B1365" s="1">
        <v>14287</v>
      </c>
      <c r="C1365" s="929" t="s">
        <v>1373</v>
      </c>
      <c r="D1365" s="1" t="s">
        <v>22</v>
      </c>
      <c r="E1365" s="1" t="s">
        <v>1843</v>
      </c>
      <c r="F1365" s="2">
        <v>44365</v>
      </c>
      <c r="G1365" s="11" t="s">
        <v>1372</v>
      </c>
      <c r="H1365" s="10">
        <v>2</v>
      </c>
      <c r="I1365" s="12">
        <v>2.35</v>
      </c>
      <c r="J1365" s="398" t="s">
        <v>25</v>
      </c>
      <c r="K1365" s="398" t="s">
        <v>25</v>
      </c>
      <c r="L1365" s="399">
        <v>44363</v>
      </c>
      <c r="M1365" s="398" t="s">
        <v>19</v>
      </c>
      <c r="N1365" s="10">
        <v>8007</v>
      </c>
    </row>
    <row r="1366" spans="1:14">
      <c r="A1366" s="712">
        <v>44363</v>
      </c>
      <c r="B1366" s="1">
        <v>14288</v>
      </c>
      <c r="C1366" s="929" t="s">
        <v>791</v>
      </c>
      <c r="D1366" s="1" t="s">
        <v>22</v>
      </c>
      <c r="E1366" s="1" t="s">
        <v>1844</v>
      </c>
      <c r="F1366" s="2">
        <v>44365</v>
      </c>
      <c r="G1366" s="11" t="s">
        <v>793</v>
      </c>
      <c r="H1366" s="10">
        <v>6</v>
      </c>
      <c r="I1366" s="12">
        <v>2.35</v>
      </c>
      <c r="J1366" s="398" t="s">
        <v>25</v>
      </c>
      <c r="K1366" s="398" t="s">
        <v>25</v>
      </c>
      <c r="L1366" s="399">
        <v>44363</v>
      </c>
      <c r="M1366" s="398" t="s">
        <v>19</v>
      </c>
      <c r="N1366" s="10">
        <v>8007</v>
      </c>
    </row>
    <row r="1367" spans="1:14">
      <c r="A1367" s="712">
        <v>44363</v>
      </c>
      <c r="B1367" s="1">
        <v>14289</v>
      </c>
      <c r="C1367" s="929" t="s">
        <v>158</v>
      </c>
      <c r="D1367" s="1" t="s">
        <v>22</v>
      </c>
      <c r="E1367" s="1" t="s">
        <v>1845</v>
      </c>
      <c r="F1367" s="2">
        <v>44365</v>
      </c>
      <c r="G1367" s="11" t="s">
        <v>462</v>
      </c>
      <c r="H1367" s="10">
        <v>1</v>
      </c>
      <c r="I1367" s="12">
        <v>2.35</v>
      </c>
      <c r="J1367" s="398" t="s">
        <v>25</v>
      </c>
      <c r="K1367" s="398" t="s">
        <v>25</v>
      </c>
      <c r="L1367" s="399">
        <v>44363</v>
      </c>
      <c r="M1367" s="398" t="s">
        <v>19</v>
      </c>
      <c r="N1367" s="10">
        <v>8007</v>
      </c>
    </row>
    <row r="1368" spans="1:14">
      <c r="A1368" s="712">
        <v>44363</v>
      </c>
      <c r="B1368" s="1">
        <v>14290</v>
      </c>
      <c r="C1368" s="929" t="s">
        <v>147</v>
      </c>
      <c r="D1368" s="1" t="s">
        <v>22</v>
      </c>
      <c r="E1368" s="1" t="s">
        <v>1846</v>
      </c>
      <c r="F1368" s="2">
        <v>44365</v>
      </c>
      <c r="G1368" s="11" t="s">
        <v>149</v>
      </c>
      <c r="H1368" s="10">
        <v>14</v>
      </c>
      <c r="I1368" s="12">
        <v>2.35</v>
      </c>
      <c r="J1368" s="398" t="s">
        <v>25</v>
      </c>
      <c r="K1368" s="398" t="s">
        <v>25</v>
      </c>
      <c r="L1368" s="399">
        <v>44363</v>
      </c>
      <c r="M1368" s="398" t="s">
        <v>19</v>
      </c>
      <c r="N1368" s="10">
        <v>8007</v>
      </c>
    </row>
    <row r="1369" spans="1:14">
      <c r="A1369" s="712">
        <v>44363</v>
      </c>
      <c r="B1369" s="1">
        <v>14291</v>
      </c>
      <c r="C1369" s="929" t="s">
        <v>158</v>
      </c>
      <c r="D1369" s="1" t="s">
        <v>22</v>
      </c>
      <c r="E1369" s="1" t="s">
        <v>1847</v>
      </c>
      <c r="F1369" s="2">
        <v>44365</v>
      </c>
      <c r="G1369" s="11" t="s">
        <v>462</v>
      </c>
      <c r="H1369" s="10">
        <v>2</v>
      </c>
      <c r="I1369" s="12">
        <v>2.35</v>
      </c>
      <c r="J1369" s="398" t="s">
        <v>25</v>
      </c>
      <c r="K1369" s="398" t="s">
        <v>25</v>
      </c>
      <c r="L1369" s="399">
        <v>44363</v>
      </c>
      <c r="M1369" s="398" t="s">
        <v>19</v>
      </c>
      <c r="N1369" s="10">
        <v>8007</v>
      </c>
    </row>
    <row r="1370" spans="1:14">
      <c r="A1370" s="712">
        <v>44363</v>
      </c>
      <c r="B1370" s="1">
        <v>14292</v>
      </c>
      <c r="C1370" s="929" t="s">
        <v>257</v>
      </c>
      <c r="D1370" s="1" t="s">
        <v>22</v>
      </c>
      <c r="E1370" s="1" t="s">
        <v>1848</v>
      </c>
      <c r="F1370" s="2">
        <v>44365</v>
      </c>
      <c r="G1370" s="11" t="s">
        <v>950</v>
      </c>
      <c r="H1370" s="10">
        <v>2</v>
      </c>
      <c r="I1370" s="12">
        <v>2.35</v>
      </c>
      <c r="J1370" s="398" t="s">
        <v>25</v>
      </c>
      <c r="K1370" s="398" t="s">
        <v>25</v>
      </c>
      <c r="L1370" s="399">
        <v>44363</v>
      </c>
      <c r="M1370" s="398" t="s">
        <v>19</v>
      </c>
      <c r="N1370" s="10">
        <v>8007</v>
      </c>
    </row>
    <row r="1371" spans="1:14">
      <c r="A1371" s="712">
        <v>44363</v>
      </c>
      <c r="B1371" s="1">
        <v>14293</v>
      </c>
      <c r="C1371" s="929" t="s">
        <v>262</v>
      </c>
      <c r="D1371" s="1" t="s">
        <v>22</v>
      </c>
      <c r="E1371" s="1" t="s">
        <v>1849</v>
      </c>
      <c r="F1371" s="2">
        <v>44365</v>
      </c>
      <c r="G1371" s="11" t="s">
        <v>264</v>
      </c>
      <c r="H1371" s="10">
        <v>1</v>
      </c>
      <c r="I1371" s="12">
        <v>2.35</v>
      </c>
      <c r="J1371" s="398" t="s">
        <v>25</v>
      </c>
      <c r="K1371" s="398" t="s">
        <v>25</v>
      </c>
      <c r="L1371" s="399">
        <v>44363</v>
      </c>
      <c r="M1371" s="398" t="s">
        <v>19</v>
      </c>
      <c r="N1371" s="10">
        <v>8007</v>
      </c>
    </row>
    <row r="1372" spans="1:14">
      <c r="A1372" s="712">
        <v>44363</v>
      </c>
      <c r="B1372" s="1">
        <v>14294</v>
      </c>
      <c r="C1372" s="929" t="s">
        <v>262</v>
      </c>
      <c r="D1372" s="1" t="s">
        <v>22</v>
      </c>
      <c r="E1372" s="1" t="s">
        <v>1850</v>
      </c>
      <c r="F1372" s="2">
        <v>44365</v>
      </c>
      <c r="G1372" s="11" t="s">
        <v>264</v>
      </c>
      <c r="H1372" s="10">
        <v>6</v>
      </c>
      <c r="I1372" s="12">
        <v>2.35</v>
      </c>
      <c r="J1372" s="398" t="s">
        <v>25</v>
      </c>
      <c r="K1372" s="398" t="s">
        <v>25</v>
      </c>
      <c r="L1372" s="399">
        <v>44363</v>
      </c>
      <c r="M1372" s="398" t="s">
        <v>19</v>
      </c>
      <c r="N1372" s="10">
        <v>8007</v>
      </c>
    </row>
    <row r="1373" spans="1:14">
      <c r="A1373" s="712">
        <v>44363</v>
      </c>
      <c r="B1373" s="1">
        <v>14295</v>
      </c>
      <c r="C1373" s="929" t="s">
        <v>265</v>
      </c>
      <c r="D1373" s="1" t="s">
        <v>22</v>
      </c>
      <c r="E1373" s="1" t="s">
        <v>1850</v>
      </c>
      <c r="F1373" s="2">
        <v>44365</v>
      </c>
      <c r="G1373" s="11" t="s">
        <v>266</v>
      </c>
      <c r="H1373" s="10">
        <v>6</v>
      </c>
      <c r="I1373" s="12">
        <v>2.35</v>
      </c>
      <c r="J1373" s="398" t="s">
        <v>25</v>
      </c>
      <c r="K1373" s="398" t="s">
        <v>25</v>
      </c>
      <c r="L1373" s="399">
        <v>44363</v>
      </c>
      <c r="M1373" s="398" t="s">
        <v>19</v>
      </c>
      <c r="N1373" s="10">
        <v>8007</v>
      </c>
    </row>
    <row r="1374" spans="1:14">
      <c r="A1374" s="712">
        <v>44363</v>
      </c>
      <c r="B1374" s="1">
        <v>14296</v>
      </c>
      <c r="C1374" s="929" t="s">
        <v>1477</v>
      </c>
      <c r="D1374" s="1" t="s">
        <v>22</v>
      </c>
      <c r="E1374" s="1" t="s">
        <v>1851</v>
      </c>
      <c r="F1374" s="2">
        <v>44365</v>
      </c>
      <c r="G1374" s="11" t="s">
        <v>1852</v>
      </c>
      <c r="H1374" s="10">
        <v>4</v>
      </c>
      <c r="I1374" s="12">
        <v>2.35</v>
      </c>
      <c r="J1374" s="398" t="s">
        <v>25</v>
      </c>
      <c r="K1374" s="398" t="s">
        <v>25</v>
      </c>
      <c r="L1374" s="399">
        <v>44363</v>
      </c>
      <c r="M1374" s="398" t="s">
        <v>19</v>
      </c>
      <c r="N1374" s="10">
        <v>8007</v>
      </c>
    </row>
    <row r="1375" spans="1:14">
      <c r="A1375" s="712">
        <v>44363</v>
      </c>
      <c r="B1375" s="1">
        <v>14297</v>
      </c>
      <c r="C1375" s="929" t="s">
        <v>28</v>
      </c>
      <c r="D1375" s="1" t="s">
        <v>22</v>
      </c>
      <c r="E1375" s="1" t="s">
        <v>1853</v>
      </c>
      <c r="F1375" s="2">
        <v>44365</v>
      </c>
      <c r="G1375" s="11" t="s">
        <v>30</v>
      </c>
      <c r="H1375" s="10">
        <v>5</v>
      </c>
      <c r="I1375" s="12">
        <v>2.35</v>
      </c>
      <c r="J1375" s="398" t="s">
        <v>25</v>
      </c>
      <c r="K1375" s="398" t="s">
        <v>25</v>
      </c>
      <c r="L1375" s="399">
        <v>44363</v>
      </c>
      <c r="M1375" s="398" t="s">
        <v>19</v>
      </c>
      <c r="N1375" s="10">
        <v>8007</v>
      </c>
    </row>
    <row r="1376" spans="1:14">
      <c r="A1376" s="712">
        <v>44363</v>
      </c>
      <c r="B1376" s="1">
        <v>14298</v>
      </c>
      <c r="C1376" s="929" t="s">
        <v>473</v>
      </c>
      <c r="D1376" s="1" t="s">
        <v>22</v>
      </c>
      <c r="E1376" s="1" t="s">
        <v>1854</v>
      </c>
      <c r="F1376" s="2">
        <v>44365</v>
      </c>
      <c r="G1376" s="11" t="s">
        <v>475</v>
      </c>
      <c r="H1376" s="10">
        <v>11</v>
      </c>
      <c r="I1376" s="12">
        <v>2.35</v>
      </c>
      <c r="J1376" s="398" t="s">
        <v>25</v>
      </c>
      <c r="K1376" s="398" t="s">
        <v>25</v>
      </c>
      <c r="L1376" s="399">
        <v>44363</v>
      </c>
      <c r="M1376" s="398" t="s">
        <v>19</v>
      </c>
      <c r="N1376" s="10">
        <v>8007</v>
      </c>
    </row>
    <row r="1377" spans="1:14">
      <c r="A1377" s="712">
        <v>44363</v>
      </c>
      <c r="B1377" s="1">
        <v>14299</v>
      </c>
      <c r="C1377" s="929" t="s">
        <v>501</v>
      </c>
      <c r="D1377" s="1" t="s">
        <v>22</v>
      </c>
      <c r="E1377" s="1" t="s">
        <v>1855</v>
      </c>
      <c r="F1377" s="2">
        <v>44365</v>
      </c>
      <c r="G1377" s="11" t="s">
        <v>503</v>
      </c>
      <c r="H1377" s="10">
        <v>9</v>
      </c>
      <c r="I1377" s="12">
        <v>2.35</v>
      </c>
      <c r="J1377" s="398" t="s">
        <v>25</v>
      </c>
      <c r="K1377" s="398" t="s">
        <v>25</v>
      </c>
      <c r="L1377" s="399">
        <v>44363</v>
      </c>
      <c r="M1377" s="398" t="s">
        <v>19</v>
      </c>
      <c r="N1377" s="10">
        <v>8007</v>
      </c>
    </row>
    <row r="1378" spans="1:14">
      <c r="A1378" s="712">
        <v>44363</v>
      </c>
      <c r="B1378" s="1">
        <v>14300</v>
      </c>
      <c r="C1378" s="929" t="s">
        <v>272</v>
      </c>
      <c r="D1378" s="1" t="s">
        <v>22</v>
      </c>
      <c r="E1378" s="1" t="s">
        <v>1856</v>
      </c>
      <c r="F1378" s="2">
        <v>44365</v>
      </c>
      <c r="G1378" s="11" t="s">
        <v>274</v>
      </c>
      <c r="H1378" s="10">
        <v>1</v>
      </c>
      <c r="I1378" s="12">
        <v>2.35</v>
      </c>
      <c r="J1378" s="398" t="s">
        <v>25</v>
      </c>
      <c r="K1378" s="398" t="s">
        <v>25</v>
      </c>
      <c r="L1378" s="399">
        <v>44363</v>
      </c>
      <c r="M1378" s="398" t="s">
        <v>19</v>
      </c>
      <c r="N1378" s="10">
        <v>8007</v>
      </c>
    </row>
    <row r="1379" spans="1:14">
      <c r="A1379" s="712">
        <v>44363</v>
      </c>
      <c r="B1379" s="1">
        <v>14301</v>
      </c>
      <c r="C1379" s="929" t="s">
        <v>707</v>
      </c>
      <c r="D1379" s="1" t="s">
        <v>22</v>
      </c>
      <c r="E1379" s="1" t="s">
        <v>1857</v>
      </c>
      <c r="F1379" s="2">
        <v>44365</v>
      </c>
      <c r="G1379" s="11" t="s">
        <v>78</v>
      </c>
      <c r="H1379" s="10">
        <v>34</v>
      </c>
      <c r="I1379" s="12">
        <v>2.35</v>
      </c>
      <c r="J1379" s="398" t="s">
        <v>25</v>
      </c>
      <c r="K1379" s="398" t="s">
        <v>25</v>
      </c>
      <c r="L1379" s="399">
        <v>44363</v>
      </c>
      <c r="M1379" s="398" t="s">
        <v>19</v>
      </c>
      <c r="N1379" s="10">
        <v>8007</v>
      </c>
    </row>
    <row r="1380" spans="1:14">
      <c r="A1380" s="712">
        <v>44363</v>
      </c>
      <c r="B1380" s="1">
        <v>14302</v>
      </c>
      <c r="C1380" s="929" t="s">
        <v>1074</v>
      </c>
      <c r="D1380" s="1" t="s">
        <v>22</v>
      </c>
      <c r="E1380" s="1" t="s">
        <v>1858</v>
      </c>
      <c r="F1380" s="2">
        <v>44365</v>
      </c>
      <c r="G1380" s="11" t="s">
        <v>1372</v>
      </c>
      <c r="H1380" s="10">
        <v>1</v>
      </c>
      <c r="I1380" s="12">
        <v>2.35</v>
      </c>
      <c r="J1380" s="398" t="s">
        <v>25</v>
      </c>
      <c r="K1380" s="398" t="s">
        <v>25</v>
      </c>
      <c r="L1380" s="399">
        <v>44363</v>
      </c>
      <c r="M1380" s="398" t="s">
        <v>19</v>
      </c>
      <c r="N1380" s="10">
        <v>8007</v>
      </c>
    </row>
    <row r="1381" spans="1:14">
      <c r="A1381" s="712">
        <v>44363</v>
      </c>
      <c r="B1381" s="1">
        <v>14303</v>
      </c>
      <c r="C1381" s="929" t="s">
        <v>37</v>
      </c>
      <c r="D1381" s="1" t="s">
        <v>22</v>
      </c>
      <c r="E1381" s="1" t="s">
        <v>1858</v>
      </c>
      <c r="F1381" s="2">
        <v>44365</v>
      </c>
      <c r="G1381" s="11" t="s">
        <v>38</v>
      </c>
      <c r="H1381" s="10">
        <v>1</v>
      </c>
      <c r="I1381" s="12">
        <v>2.35</v>
      </c>
      <c r="J1381" s="398" t="s">
        <v>25</v>
      </c>
      <c r="K1381" s="398" t="s">
        <v>25</v>
      </c>
      <c r="L1381" s="399">
        <v>44363</v>
      </c>
      <c r="M1381" s="398" t="s">
        <v>19</v>
      </c>
      <c r="N1381" s="10">
        <v>8007</v>
      </c>
    </row>
    <row r="1382" spans="1:14">
      <c r="A1382" s="712">
        <v>44363</v>
      </c>
      <c r="B1382" s="1">
        <v>14304</v>
      </c>
      <c r="C1382" s="929" t="s">
        <v>272</v>
      </c>
      <c r="D1382" s="1" t="s">
        <v>22</v>
      </c>
      <c r="E1382" s="1" t="s">
        <v>1859</v>
      </c>
      <c r="F1382" s="2">
        <v>44365</v>
      </c>
      <c r="G1382" s="11" t="s">
        <v>274</v>
      </c>
      <c r="H1382" s="10">
        <v>1</v>
      </c>
      <c r="I1382" s="12">
        <v>2.35</v>
      </c>
      <c r="J1382" s="398" t="s">
        <v>25</v>
      </c>
      <c r="K1382" s="398" t="s">
        <v>25</v>
      </c>
      <c r="L1382" s="399">
        <v>44364</v>
      </c>
      <c r="M1382" s="398" t="s">
        <v>19</v>
      </c>
      <c r="N1382" s="10">
        <v>8007</v>
      </c>
    </row>
    <row r="1383" spans="1:14">
      <c r="A1383" s="712">
        <v>44363</v>
      </c>
      <c r="B1383" s="1">
        <v>14305</v>
      </c>
      <c r="C1383" s="929" t="s">
        <v>73</v>
      </c>
      <c r="D1383" s="1" t="s">
        <v>22</v>
      </c>
      <c r="E1383" s="1" t="s">
        <v>1860</v>
      </c>
      <c r="F1383" s="2">
        <v>44365</v>
      </c>
      <c r="G1383" s="11" t="s">
        <v>74</v>
      </c>
      <c r="H1383" s="10">
        <v>3</v>
      </c>
      <c r="I1383" s="12">
        <v>2.35</v>
      </c>
      <c r="J1383" s="398" t="s">
        <v>25</v>
      </c>
      <c r="K1383" s="398" t="s">
        <v>25</v>
      </c>
      <c r="L1383" s="399">
        <v>44364</v>
      </c>
      <c r="M1383" s="398" t="s">
        <v>19</v>
      </c>
      <c r="N1383" s="10">
        <v>8007</v>
      </c>
    </row>
    <row r="1384" spans="1:14">
      <c r="A1384" s="712">
        <v>44363</v>
      </c>
      <c r="B1384" s="1">
        <v>14306</v>
      </c>
      <c r="C1384" s="929" t="s">
        <v>435</v>
      </c>
      <c r="D1384" s="1" t="s">
        <v>22</v>
      </c>
      <c r="E1384" s="1" t="s">
        <v>1860</v>
      </c>
      <c r="F1384" s="2">
        <v>44365</v>
      </c>
      <c r="G1384" s="11" t="s">
        <v>747</v>
      </c>
      <c r="H1384" s="10">
        <v>3</v>
      </c>
      <c r="I1384" s="12">
        <v>2.35</v>
      </c>
      <c r="J1384" s="398" t="s">
        <v>25</v>
      </c>
      <c r="K1384" s="398" t="s">
        <v>25</v>
      </c>
      <c r="L1384" s="399">
        <v>44364</v>
      </c>
      <c r="M1384" s="398" t="s">
        <v>19</v>
      </c>
      <c r="N1384" s="10">
        <v>8007</v>
      </c>
    </row>
    <row r="1385" spans="1:14">
      <c r="A1385" s="712">
        <v>44363</v>
      </c>
      <c r="B1385" s="1">
        <v>14307</v>
      </c>
      <c r="C1385" s="929" t="s">
        <v>53</v>
      </c>
      <c r="D1385" s="1" t="s">
        <v>22</v>
      </c>
      <c r="E1385" s="1" t="s">
        <v>1861</v>
      </c>
      <c r="F1385" s="2">
        <v>44365</v>
      </c>
      <c r="G1385" s="11" t="s">
        <v>55</v>
      </c>
      <c r="H1385" s="10">
        <v>12</v>
      </c>
      <c r="I1385" s="12">
        <v>2.35</v>
      </c>
      <c r="J1385" s="398" t="s">
        <v>25</v>
      </c>
      <c r="K1385" s="398" t="s">
        <v>25</v>
      </c>
      <c r="L1385" s="399">
        <v>44364</v>
      </c>
      <c r="M1385" s="398" t="s">
        <v>19</v>
      </c>
      <c r="N1385" s="10">
        <v>8007</v>
      </c>
    </row>
    <row r="1386" spans="1:14">
      <c r="A1386" s="712">
        <v>44363</v>
      </c>
      <c r="B1386" s="1">
        <v>14308</v>
      </c>
      <c r="C1386" s="929" t="s">
        <v>1831</v>
      </c>
      <c r="D1386" s="1" t="s">
        <v>22</v>
      </c>
      <c r="E1386" s="1" t="s">
        <v>1862</v>
      </c>
      <c r="F1386" s="2">
        <v>44365</v>
      </c>
      <c r="G1386" s="11" t="s">
        <v>1863</v>
      </c>
      <c r="H1386" s="10">
        <v>15</v>
      </c>
      <c r="I1386" s="12">
        <v>2.35</v>
      </c>
      <c r="J1386" s="398" t="s">
        <v>25</v>
      </c>
      <c r="K1386" s="398" t="s">
        <v>25</v>
      </c>
      <c r="L1386" s="399">
        <v>44364</v>
      </c>
      <c r="M1386" s="398" t="s">
        <v>19</v>
      </c>
      <c r="N1386" s="10">
        <v>8007</v>
      </c>
    </row>
    <row r="1387" spans="1:14">
      <c r="A1387" s="712">
        <v>44363</v>
      </c>
      <c r="B1387" s="1">
        <v>14309</v>
      </c>
      <c r="C1387" s="929" t="s">
        <v>1829</v>
      </c>
      <c r="D1387" s="1" t="s">
        <v>22</v>
      </c>
      <c r="E1387" s="1" t="s">
        <v>1862</v>
      </c>
      <c r="F1387" s="2">
        <v>44365</v>
      </c>
      <c r="G1387" s="11" t="s">
        <v>1863</v>
      </c>
      <c r="H1387" s="10">
        <v>60</v>
      </c>
      <c r="I1387" s="12">
        <v>2.35</v>
      </c>
      <c r="J1387" s="398" t="s">
        <v>25</v>
      </c>
      <c r="K1387" s="398" t="s">
        <v>25</v>
      </c>
      <c r="L1387" s="399">
        <v>44364</v>
      </c>
      <c r="M1387" s="398" t="s">
        <v>19</v>
      </c>
      <c r="N1387" s="10">
        <v>8007</v>
      </c>
    </row>
    <row r="1388" spans="1:14">
      <c r="A1388" s="712">
        <v>44363</v>
      </c>
      <c r="B1388" s="1">
        <v>14310</v>
      </c>
      <c r="C1388" s="929" t="s">
        <v>154</v>
      </c>
      <c r="D1388" s="1" t="s">
        <v>22</v>
      </c>
      <c r="E1388" s="1" t="s">
        <v>1864</v>
      </c>
      <c r="F1388" s="2">
        <v>44365</v>
      </c>
      <c r="G1388" s="11" t="s">
        <v>155</v>
      </c>
      <c r="H1388" s="10">
        <v>17</v>
      </c>
      <c r="I1388" s="12">
        <v>2.35</v>
      </c>
      <c r="J1388" s="398" t="s">
        <v>25</v>
      </c>
      <c r="K1388" s="398" t="s">
        <v>25</v>
      </c>
      <c r="L1388" s="399">
        <v>44364</v>
      </c>
      <c r="M1388" s="398" t="s">
        <v>19</v>
      </c>
      <c r="N1388" s="10">
        <v>8007</v>
      </c>
    </row>
    <row r="1389" spans="1:14">
      <c r="A1389" s="712">
        <v>44363</v>
      </c>
      <c r="B1389" s="1">
        <v>14311</v>
      </c>
      <c r="C1389" s="929" t="s">
        <v>857</v>
      </c>
      <c r="D1389" s="1" t="s">
        <v>22</v>
      </c>
      <c r="E1389" s="1" t="s">
        <v>1865</v>
      </c>
      <c r="F1389" s="2">
        <v>44365</v>
      </c>
      <c r="G1389" s="11" t="s">
        <v>859</v>
      </c>
      <c r="H1389" s="10">
        <v>8</v>
      </c>
      <c r="I1389" s="12">
        <v>2.35</v>
      </c>
      <c r="J1389" s="398" t="s">
        <v>25</v>
      </c>
      <c r="K1389" s="398" t="s">
        <v>25</v>
      </c>
      <c r="L1389" s="399">
        <v>44364</v>
      </c>
      <c r="M1389" s="398" t="s">
        <v>19</v>
      </c>
      <c r="N1389" s="10">
        <v>8007</v>
      </c>
    </row>
    <row r="1390" spans="1:14">
      <c r="A1390" s="712">
        <v>44363</v>
      </c>
      <c r="B1390" s="1">
        <v>14312</v>
      </c>
      <c r="C1390" s="929" t="s">
        <v>1866</v>
      </c>
      <c r="D1390" s="1" t="s">
        <v>22</v>
      </c>
      <c r="E1390" s="1" t="s">
        <v>1867</v>
      </c>
      <c r="F1390" s="2">
        <v>44365</v>
      </c>
      <c r="G1390" s="11" t="s">
        <v>1868</v>
      </c>
      <c r="H1390" s="10">
        <v>620</v>
      </c>
      <c r="I1390" s="12">
        <v>3.15</v>
      </c>
      <c r="J1390" s="398" t="s">
        <v>25</v>
      </c>
      <c r="K1390" s="398" t="s">
        <v>25</v>
      </c>
      <c r="L1390" s="399">
        <v>44365</v>
      </c>
      <c r="M1390" s="398" t="s">
        <v>19</v>
      </c>
      <c r="N1390" s="10">
        <v>8007</v>
      </c>
    </row>
    <row r="1391" spans="1:14">
      <c r="A1391" s="712">
        <v>44363</v>
      </c>
      <c r="B1391" s="1">
        <v>14313</v>
      </c>
      <c r="C1391" s="929" t="s">
        <v>1869</v>
      </c>
      <c r="D1391" s="1" t="s">
        <v>22</v>
      </c>
      <c r="E1391" s="1" t="s">
        <v>1867</v>
      </c>
      <c r="F1391" s="2">
        <v>44365</v>
      </c>
      <c r="G1391" s="11" t="s">
        <v>1870</v>
      </c>
      <c r="H1391" s="10">
        <v>620</v>
      </c>
      <c r="I1391" s="12">
        <v>2.35</v>
      </c>
      <c r="J1391" s="398" t="s">
        <v>25</v>
      </c>
      <c r="K1391" s="398" t="s">
        <v>25</v>
      </c>
      <c r="L1391" s="399">
        <v>44365</v>
      </c>
      <c r="M1391" s="398" t="s">
        <v>19</v>
      </c>
      <c r="N1391" s="10">
        <v>8007</v>
      </c>
    </row>
    <row r="1392" spans="1:14">
      <c r="A1392" s="712">
        <v>44365</v>
      </c>
      <c r="B1392" s="1">
        <v>14314</v>
      </c>
      <c r="C1392" s="929" t="s">
        <v>1871</v>
      </c>
      <c r="D1392" s="1" t="s">
        <v>22</v>
      </c>
      <c r="E1392" s="1" t="s">
        <v>1</v>
      </c>
      <c r="F1392" s="2">
        <v>44365</v>
      </c>
      <c r="G1392" s="11" t="s">
        <v>1872</v>
      </c>
      <c r="H1392" s="10">
        <v>1</v>
      </c>
      <c r="I1392" s="12">
        <v>3</v>
      </c>
      <c r="J1392" s="398" t="s">
        <v>25</v>
      </c>
      <c r="K1392" s="398" t="s">
        <v>25</v>
      </c>
      <c r="L1392" s="399">
        <v>44365</v>
      </c>
      <c r="M1392" s="398" t="s">
        <v>19</v>
      </c>
      <c r="N1392" s="10">
        <v>8007</v>
      </c>
    </row>
    <row r="1393" spans="1:15">
      <c r="A1393" s="712">
        <v>44365</v>
      </c>
      <c r="B1393" s="1">
        <v>14315</v>
      </c>
      <c r="C1393" s="929" t="s">
        <v>1873</v>
      </c>
      <c r="D1393" s="1" t="s">
        <v>22</v>
      </c>
      <c r="E1393" s="1" t="s">
        <v>1</v>
      </c>
      <c r="F1393" s="2">
        <v>44365</v>
      </c>
      <c r="G1393" s="11" t="s">
        <v>1872</v>
      </c>
      <c r="H1393" s="10">
        <v>1</v>
      </c>
      <c r="I1393" s="12">
        <v>3</v>
      </c>
      <c r="J1393" s="398" t="s">
        <v>25</v>
      </c>
      <c r="K1393" s="398" t="s">
        <v>25</v>
      </c>
      <c r="L1393" s="399">
        <v>44365</v>
      </c>
      <c r="M1393" s="398" t="s">
        <v>19</v>
      </c>
      <c r="N1393" s="10">
        <v>8007</v>
      </c>
    </row>
    <row r="1394" spans="1:15">
      <c r="A1394" s="712">
        <v>44365</v>
      </c>
      <c r="B1394" s="1">
        <v>14316</v>
      </c>
      <c r="C1394" s="929" t="s">
        <v>1874</v>
      </c>
      <c r="D1394" s="1" t="s">
        <v>22</v>
      </c>
      <c r="E1394" s="1" t="s">
        <v>1</v>
      </c>
      <c r="F1394" s="2">
        <v>44365</v>
      </c>
      <c r="G1394" s="11" t="s">
        <v>1872</v>
      </c>
      <c r="H1394" s="10">
        <v>1</v>
      </c>
      <c r="I1394" s="12">
        <v>3</v>
      </c>
      <c r="J1394" s="398" t="s">
        <v>25</v>
      </c>
      <c r="K1394" s="398" t="s">
        <v>25</v>
      </c>
      <c r="L1394" s="399">
        <v>44365</v>
      </c>
      <c r="M1394" s="398" t="s">
        <v>19</v>
      </c>
      <c r="N1394" s="10">
        <v>8007</v>
      </c>
    </row>
    <row r="1395" spans="1:15" ht="15.75" thickBot="1">
      <c r="A1395" s="712">
        <v>44365</v>
      </c>
      <c r="B1395" s="1">
        <v>14317</v>
      </c>
      <c r="C1395" s="929" t="s">
        <v>1875</v>
      </c>
      <c r="D1395" s="1" t="s">
        <v>22</v>
      </c>
      <c r="E1395" s="1" t="s">
        <v>1</v>
      </c>
      <c r="F1395" s="2">
        <v>44365</v>
      </c>
      <c r="G1395" s="11" t="s">
        <v>1872</v>
      </c>
      <c r="H1395" s="10">
        <v>1</v>
      </c>
      <c r="I1395" s="12">
        <v>3</v>
      </c>
      <c r="J1395" s="398" t="s">
        <v>25</v>
      </c>
      <c r="K1395" s="398" t="s">
        <v>25</v>
      </c>
      <c r="L1395" s="399">
        <v>44365</v>
      </c>
      <c r="M1395" s="398" t="s">
        <v>19</v>
      </c>
      <c r="N1395" s="10">
        <v>8007</v>
      </c>
      <c r="O1395" s="391">
        <v>5924.8199999999988</v>
      </c>
    </row>
    <row r="1396" spans="1:15" s="400" customFormat="1">
      <c r="A1396" s="9">
        <v>44368</v>
      </c>
      <c r="B1396" s="1">
        <v>14318</v>
      </c>
      <c r="C1396" s="929" t="s">
        <v>1002</v>
      </c>
      <c r="D1396" s="1" t="s">
        <v>22</v>
      </c>
      <c r="E1396" s="1" t="s">
        <v>1876</v>
      </c>
      <c r="F1396" s="2">
        <v>44370</v>
      </c>
      <c r="G1396" s="11" t="s">
        <v>1643</v>
      </c>
      <c r="H1396" s="10">
        <v>5</v>
      </c>
      <c r="I1396" s="12">
        <v>2.35</v>
      </c>
      <c r="J1396" s="398" t="s">
        <v>25</v>
      </c>
      <c r="K1396" s="398" t="s">
        <v>25</v>
      </c>
      <c r="L1396" s="399">
        <v>44368</v>
      </c>
      <c r="M1396" s="398" t="s">
        <v>19</v>
      </c>
      <c r="N1396" s="10">
        <v>8043</v>
      </c>
    </row>
    <row r="1397" spans="1:15">
      <c r="A1397" s="9">
        <v>44368</v>
      </c>
      <c r="B1397" s="1">
        <v>14319</v>
      </c>
      <c r="C1397" s="929" t="s">
        <v>1002</v>
      </c>
      <c r="D1397" s="1" t="s">
        <v>22</v>
      </c>
      <c r="E1397" s="1" t="s">
        <v>1877</v>
      </c>
      <c r="F1397" s="2">
        <v>44370</v>
      </c>
      <c r="G1397" s="11" t="s">
        <v>1643</v>
      </c>
      <c r="H1397" s="10">
        <v>4</v>
      </c>
      <c r="I1397" s="12">
        <v>2.35</v>
      </c>
      <c r="J1397" s="398" t="s">
        <v>25</v>
      </c>
      <c r="K1397" s="398" t="s">
        <v>25</v>
      </c>
      <c r="L1397" s="399">
        <v>44368</v>
      </c>
      <c r="M1397" s="398" t="s">
        <v>19</v>
      </c>
      <c r="N1397" s="10">
        <v>8043</v>
      </c>
    </row>
    <row r="1398" spans="1:15">
      <c r="A1398" s="9">
        <v>44368</v>
      </c>
      <c r="B1398" s="1">
        <v>14320</v>
      </c>
      <c r="C1398" s="929" t="s">
        <v>1002</v>
      </c>
      <c r="D1398" s="1" t="s">
        <v>22</v>
      </c>
      <c r="E1398" s="1" t="s">
        <v>1878</v>
      </c>
      <c r="F1398" s="2">
        <v>44370</v>
      </c>
      <c r="G1398" s="11" t="s">
        <v>1643</v>
      </c>
      <c r="H1398" s="10">
        <v>30</v>
      </c>
      <c r="I1398" s="12">
        <v>2.35</v>
      </c>
      <c r="J1398" s="398" t="s">
        <v>25</v>
      </c>
      <c r="K1398" s="398" t="s">
        <v>25</v>
      </c>
      <c r="L1398" s="399">
        <v>44368</v>
      </c>
      <c r="M1398" s="398" t="s">
        <v>19</v>
      </c>
      <c r="N1398" s="10">
        <v>8043</v>
      </c>
    </row>
    <row r="1399" spans="1:15">
      <c r="A1399" s="9">
        <v>44368</v>
      </c>
      <c r="B1399" s="1">
        <v>14321</v>
      </c>
      <c r="C1399" s="929" t="s">
        <v>1879</v>
      </c>
      <c r="D1399" s="1" t="s">
        <v>22</v>
      </c>
      <c r="E1399" s="1" t="s">
        <v>1878</v>
      </c>
      <c r="F1399" s="2">
        <v>44370</v>
      </c>
      <c r="G1399" s="11" t="s">
        <v>1880</v>
      </c>
      <c r="H1399" s="10">
        <v>2</v>
      </c>
      <c r="I1399" s="12">
        <v>2.35</v>
      </c>
      <c r="J1399" s="398" t="s">
        <v>25</v>
      </c>
      <c r="K1399" s="398" t="s">
        <v>25</v>
      </c>
      <c r="L1399" s="399">
        <v>44368</v>
      </c>
      <c r="M1399" s="398" t="s">
        <v>19</v>
      </c>
      <c r="N1399" s="10">
        <v>8043</v>
      </c>
    </row>
    <row r="1400" spans="1:15">
      <c r="A1400" s="9">
        <v>44368</v>
      </c>
      <c r="B1400" s="1">
        <v>14322</v>
      </c>
      <c r="C1400" s="929" t="s">
        <v>330</v>
      </c>
      <c r="D1400" s="1" t="s">
        <v>22</v>
      </c>
      <c r="E1400" s="1" t="s">
        <v>1878</v>
      </c>
      <c r="F1400" s="2">
        <v>44370</v>
      </c>
      <c r="G1400" s="11" t="s">
        <v>1881</v>
      </c>
      <c r="H1400" s="10">
        <v>1</v>
      </c>
      <c r="I1400" s="12">
        <v>2.35</v>
      </c>
      <c r="J1400" s="398" t="s">
        <v>25</v>
      </c>
      <c r="K1400" s="398" t="s">
        <v>25</v>
      </c>
      <c r="L1400" s="399">
        <v>44368</v>
      </c>
      <c r="M1400" s="398" t="s">
        <v>19</v>
      </c>
      <c r="N1400" s="10">
        <v>8043</v>
      </c>
    </row>
    <row r="1401" spans="1:15">
      <c r="A1401" s="9">
        <v>44368</v>
      </c>
      <c r="B1401" s="1">
        <v>14323</v>
      </c>
      <c r="C1401" s="929" t="s">
        <v>154</v>
      </c>
      <c r="D1401" s="1" t="s">
        <v>22</v>
      </c>
      <c r="E1401" s="1" t="s">
        <v>1882</v>
      </c>
      <c r="F1401" s="2">
        <v>44370</v>
      </c>
      <c r="G1401" s="11" t="s">
        <v>155</v>
      </c>
      <c r="H1401" s="10">
        <v>3</v>
      </c>
      <c r="I1401" s="12">
        <v>2.35</v>
      </c>
      <c r="J1401" s="398" t="s">
        <v>25</v>
      </c>
      <c r="K1401" s="398" t="s">
        <v>25</v>
      </c>
      <c r="L1401" s="399">
        <v>44368</v>
      </c>
      <c r="M1401" s="398" t="s">
        <v>19</v>
      </c>
      <c r="N1401" s="10">
        <v>8043</v>
      </c>
    </row>
    <row r="1402" spans="1:15">
      <c r="A1402" s="9">
        <v>44368</v>
      </c>
      <c r="B1402" s="1">
        <v>14324</v>
      </c>
      <c r="C1402" s="929" t="s">
        <v>154</v>
      </c>
      <c r="D1402" s="1" t="s">
        <v>22</v>
      </c>
      <c r="E1402" s="1" t="s">
        <v>1883</v>
      </c>
      <c r="F1402" s="2">
        <v>44370</v>
      </c>
      <c r="G1402" s="11" t="s">
        <v>155</v>
      </c>
      <c r="H1402" s="10">
        <v>10</v>
      </c>
      <c r="I1402" s="12">
        <v>2.35</v>
      </c>
      <c r="J1402" s="398" t="s">
        <v>25</v>
      </c>
      <c r="K1402" s="398" t="s">
        <v>25</v>
      </c>
      <c r="L1402" s="399">
        <v>44368</v>
      </c>
      <c r="M1402" s="398" t="s">
        <v>19</v>
      </c>
      <c r="N1402" s="10">
        <v>8043</v>
      </c>
    </row>
    <row r="1403" spans="1:15">
      <c r="A1403" s="9">
        <v>44368</v>
      </c>
      <c r="B1403" s="1">
        <v>14325</v>
      </c>
      <c r="C1403" s="929" t="s">
        <v>234</v>
      </c>
      <c r="D1403" s="1" t="s">
        <v>22</v>
      </c>
      <c r="E1403" s="1" t="s">
        <v>1884</v>
      </c>
      <c r="F1403" s="2">
        <v>44370</v>
      </c>
      <c r="G1403" s="11" t="s">
        <v>236</v>
      </c>
      <c r="H1403" s="10">
        <v>18</v>
      </c>
      <c r="I1403" s="12">
        <v>2.35</v>
      </c>
      <c r="J1403" s="398" t="s">
        <v>25</v>
      </c>
      <c r="K1403" s="398" t="s">
        <v>25</v>
      </c>
      <c r="L1403" s="399">
        <v>44368</v>
      </c>
      <c r="M1403" s="398" t="s">
        <v>19</v>
      </c>
      <c r="N1403" s="10">
        <v>8043</v>
      </c>
    </row>
    <row r="1404" spans="1:15">
      <c r="A1404" s="9">
        <v>44368</v>
      </c>
      <c r="B1404" s="1">
        <v>14326</v>
      </c>
      <c r="C1404" s="929" t="s">
        <v>1885</v>
      </c>
      <c r="D1404" s="1" t="s">
        <v>22</v>
      </c>
      <c r="E1404" s="1" t="s">
        <v>1886</v>
      </c>
      <c r="F1404" s="2">
        <v>44370</v>
      </c>
      <c r="G1404" s="11" t="s">
        <v>211</v>
      </c>
      <c r="H1404" s="10">
        <v>24</v>
      </c>
      <c r="I1404" s="12">
        <v>2.35</v>
      </c>
      <c r="J1404" s="398" t="s">
        <v>25</v>
      </c>
      <c r="K1404" s="398" t="s">
        <v>25</v>
      </c>
      <c r="L1404" s="399">
        <v>44368</v>
      </c>
      <c r="M1404" s="398" t="s">
        <v>19</v>
      </c>
      <c r="N1404" s="10">
        <v>8043</v>
      </c>
    </row>
    <row r="1405" spans="1:15">
      <c r="A1405" s="9">
        <v>44368</v>
      </c>
      <c r="B1405" s="1">
        <v>14327</v>
      </c>
      <c r="C1405" s="929" t="s">
        <v>100</v>
      </c>
      <c r="D1405" s="1" t="s">
        <v>22</v>
      </c>
      <c r="E1405" s="1" t="s">
        <v>1886</v>
      </c>
      <c r="F1405" s="2">
        <v>44370</v>
      </c>
      <c r="G1405" s="11" t="s">
        <v>101</v>
      </c>
      <c r="H1405" s="10">
        <v>26</v>
      </c>
      <c r="I1405" s="12">
        <v>2.35</v>
      </c>
      <c r="J1405" s="398" t="s">
        <v>25</v>
      </c>
      <c r="K1405" s="398" t="s">
        <v>25</v>
      </c>
      <c r="L1405" s="399">
        <v>44368</v>
      </c>
      <c r="M1405" s="398" t="s">
        <v>19</v>
      </c>
      <c r="N1405" s="10">
        <v>8043</v>
      </c>
    </row>
    <row r="1406" spans="1:15">
      <c r="A1406" s="9">
        <v>44368</v>
      </c>
      <c r="B1406" s="1">
        <v>14328</v>
      </c>
      <c r="C1406" s="929" t="s">
        <v>1887</v>
      </c>
      <c r="D1406" s="1" t="s">
        <v>22</v>
      </c>
      <c r="E1406" s="1" t="s">
        <v>1886</v>
      </c>
      <c r="F1406" s="2">
        <v>44370</v>
      </c>
      <c r="G1406" s="11" t="s">
        <v>1888</v>
      </c>
      <c r="H1406" s="10">
        <v>24</v>
      </c>
      <c r="I1406" s="12">
        <v>2.35</v>
      </c>
      <c r="J1406" s="398" t="s">
        <v>25</v>
      </c>
      <c r="K1406" s="398" t="s">
        <v>25</v>
      </c>
      <c r="L1406" s="399">
        <v>44368</v>
      </c>
      <c r="M1406" s="398" t="s">
        <v>19</v>
      </c>
      <c r="N1406" s="10">
        <v>8043</v>
      </c>
    </row>
    <row r="1407" spans="1:15">
      <c r="A1407" s="9">
        <v>44368</v>
      </c>
      <c r="B1407" s="1">
        <v>14329</v>
      </c>
      <c r="C1407" s="929" t="s">
        <v>1889</v>
      </c>
      <c r="D1407" s="1" t="s">
        <v>22</v>
      </c>
      <c r="E1407" s="1" t="s">
        <v>1886</v>
      </c>
      <c r="F1407" s="2">
        <v>44370</v>
      </c>
      <c r="G1407" s="11" t="s">
        <v>1890</v>
      </c>
      <c r="H1407" s="10">
        <v>26</v>
      </c>
      <c r="I1407" s="12">
        <v>2.35</v>
      </c>
      <c r="J1407" s="398" t="s">
        <v>25</v>
      </c>
      <c r="K1407" s="398" t="s">
        <v>25</v>
      </c>
      <c r="L1407" s="399">
        <v>44368</v>
      </c>
      <c r="M1407" s="398" t="s">
        <v>19</v>
      </c>
      <c r="N1407" s="10">
        <v>8043</v>
      </c>
    </row>
    <row r="1408" spans="1:15">
      <c r="A1408" s="9">
        <v>44368</v>
      </c>
      <c r="B1408" s="1">
        <v>14330</v>
      </c>
      <c r="C1408" s="929" t="s">
        <v>1891</v>
      </c>
      <c r="D1408" s="1" t="s">
        <v>22</v>
      </c>
      <c r="E1408" s="1" t="s">
        <v>1886</v>
      </c>
      <c r="F1408" s="2">
        <v>44370</v>
      </c>
      <c r="G1408" s="11" t="s">
        <v>1228</v>
      </c>
      <c r="H1408" s="10">
        <v>26</v>
      </c>
      <c r="I1408" s="12">
        <v>2.35</v>
      </c>
      <c r="J1408" s="398" t="s">
        <v>25</v>
      </c>
      <c r="K1408" s="398" t="s">
        <v>25</v>
      </c>
      <c r="L1408" s="399">
        <v>44368</v>
      </c>
      <c r="M1408" s="398" t="s">
        <v>19</v>
      </c>
      <c r="N1408" s="10">
        <v>8043</v>
      </c>
    </row>
    <row r="1409" spans="1:14">
      <c r="A1409" s="9">
        <v>44368</v>
      </c>
      <c r="B1409" s="1">
        <v>14331</v>
      </c>
      <c r="C1409" s="929" t="s">
        <v>1892</v>
      </c>
      <c r="D1409" s="1" t="s">
        <v>22</v>
      </c>
      <c r="E1409" s="1" t="s">
        <v>1893</v>
      </c>
      <c r="F1409" s="2">
        <v>44370</v>
      </c>
      <c r="G1409" s="11" t="s">
        <v>1894</v>
      </c>
      <c r="H1409" s="10">
        <v>19</v>
      </c>
      <c r="I1409" s="12">
        <v>2.35</v>
      </c>
      <c r="J1409" s="398" t="s">
        <v>25</v>
      </c>
      <c r="K1409" s="398" t="s">
        <v>25</v>
      </c>
      <c r="L1409" s="399">
        <v>44368</v>
      </c>
      <c r="M1409" s="398" t="s">
        <v>19</v>
      </c>
      <c r="N1409" s="10">
        <v>8043</v>
      </c>
    </row>
    <row r="1410" spans="1:14">
      <c r="A1410" s="9">
        <v>44368</v>
      </c>
      <c r="B1410" s="1">
        <v>14332</v>
      </c>
      <c r="C1410" s="929" t="s">
        <v>37</v>
      </c>
      <c r="D1410" s="1" t="s">
        <v>22</v>
      </c>
      <c r="E1410" s="1" t="s">
        <v>1893</v>
      </c>
      <c r="F1410" s="2">
        <v>44370</v>
      </c>
      <c r="G1410" s="11" t="s">
        <v>38</v>
      </c>
      <c r="H1410" s="10">
        <v>8</v>
      </c>
      <c r="I1410" s="12">
        <v>2.35</v>
      </c>
      <c r="J1410" s="398" t="s">
        <v>25</v>
      </c>
      <c r="K1410" s="398" t="s">
        <v>25</v>
      </c>
      <c r="L1410" s="399">
        <v>44368</v>
      </c>
      <c r="M1410" s="398" t="s">
        <v>19</v>
      </c>
      <c r="N1410" s="10">
        <v>8043</v>
      </c>
    </row>
    <row r="1411" spans="1:14">
      <c r="A1411" s="9">
        <v>44368</v>
      </c>
      <c r="B1411" s="1">
        <v>14333</v>
      </c>
      <c r="C1411" s="929" t="s">
        <v>1512</v>
      </c>
      <c r="D1411" s="1" t="s">
        <v>22</v>
      </c>
      <c r="E1411" s="1" t="s">
        <v>1895</v>
      </c>
      <c r="F1411" s="2">
        <v>44370</v>
      </c>
      <c r="G1411" s="11" t="s">
        <v>1485</v>
      </c>
      <c r="H1411" s="10">
        <v>2</v>
      </c>
      <c r="I1411" s="12">
        <v>2.35</v>
      </c>
      <c r="J1411" s="398" t="s">
        <v>25</v>
      </c>
      <c r="K1411" s="398" t="s">
        <v>25</v>
      </c>
      <c r="L1411" s="399">
        <v>44368</v>
      </c>
      <c r="M1411" s="398" t="s">
        <v>19</v>
      </c>
      <c r="N1411" s="10">
        <v>8043</v>
      </c>
    </row>
    <row r="1412" spans="1:14">
      <c r="A1412" s="9">
        <v>44368</v>
      </c>
      <c r="B1412" s="1">
        <v>14334</v>
      </c>
      <c r="C1412" s="929" t="s">
        <v>1896</v>
      </c>
      <c r="D1412" s="1" t="s">
        <v>22</v>
      </c>
      <c r="E1412" s="1" t="s">
        <v>1</v>
      </c>
      <c r="F1412" s="2">
        <v>44370</v>
      </c>
      <c r="G1412" s="11" t="s">
        <v>1897</v>
      </c>
      <c r="H1412" s="10">
        <v>1</v>
      </c>
      <c r="I1412" s="12">
        <v>3</v>
      </c>
      <c r="J1412" s="398" t="s">
        <v>25</v>
      </c>
      <c r="K1412" s="398" t="s">
        <v>25</v>
      </c>
      <c r="L1412" s="399">
        <v>44368</v>
      </c>
      <c r="M1412" s="398" t="s">
        <v>19</v>
      </c>
      <c r="N1412" s="10">
        <v>8043</v>
      </c>
    </row>
    <row r="1413" spans="1:14">
      <c r="A1413" s="9">
        <v>44368</v>
      </c>
      <c r="B1413" s="1">
        <v>14335</v>
      </c>
      <c r="C1413" s="929" t="s">
        <v>1898</v>
      </c>
      <c r="D1413" s="1" t="s">
        <v>22</v>
      </c>
      <c r="E1413" s="1" t="s">
        <v>1</v>
      </c>
      <c r="F1413" s="2">
        <v>44370</v>
      </c>
      <c r="G1413" s="11" t="s">
        <v>1897</v>
      </c>
      <c r="H1413" s="10">
        <v>1</v>
      </c>
      <c r="I1413" s="12">
        <v>3</v>
      </c>
      <c r="J1413" s="398" t="s">
        <v>25</v>
      </c>
      <c r="K1413" s="398" t="s">
        <v>25</v>
      </c>
      <c r="L1413" s="399">
        <v>44368</v>
      </c>
      <c r="M1413" s="398" t="s">
        <v>19</v>
      </c>
      <c r="N1413" s="10">
        <v>8043</v>
      </c>
    </row>
    <row r="1414" spans="1:14">
      <c r="A1414" s="9">
        <v>44368</v>
      </c>
      <c r="B1414" s="1">
        <v>14336</v>
      </c>
      <c r="C1414" s="929" t="s">
        <v>1899</v>
      </c>
      <c r="D1414" s="1" t="s">
        <v>22</v>
      </c>
      <c r="E1414" s="1" t="s">
        <v>1</v>
      </c>
      <c r="F1414" s="2">
        <v>44370</v>
      </c>
      <c r="G1414" s="11" t="s">
        <v>1897</v>
      </c>
      <c r="H1414" s="10">
        <v>1</v>
      </c>
      <c r="I1414" s="12">
        <v>3</v>
      </c>
      <c r="J1414" s="398" t="s">
        <v>25</v>
      </c>
      <c r="K1414" s="398" t="s">
        <v>25</v>
      </c>
      <c r="L1414" s="399">
        <v>44368</v>
      </c>
      <c r="M1414" s="398" t="s">
        <v>19</v>
      </c>
      <c r="N1414" s="10">
        <v>8043</v>
      </c>
    </row>
    <row r="1415" spans="1:14">
      <c r="A1415" s="9">
        <v>44368</v>
      </c>
      <c r="B1415" s="1">
        <v>14337</v>
      </c>
      <c r="C1415" s="929" t="s">
        <v>1900</v>
      </c>
      <c r="D1415" s="1" t="s">
        <v>22</v>
      </c>
      <c r="E1415" s="1" t="s">
        <v>1</v>
      </c>
      <c r="F1415" s="2">
        <v>44370</v>
      </c>
      <c r="G1415" s="11" t="s">
        <v>1897</v>
      </c>
      <c r="H1415" s="10">
        <v>1</v>
      </c>
      <c r="I1415" s="12">
        <v>3</v>
      </c>
      <c r="J1415" s="398" t="s">
        <v>25</v>
      </c>
      <c r="K1415" s="398" t="s">
        <v>25</v>
      </c>
      <c r="L1415" s="399">
        <v>44368</v>
      </c>
      <c r="M1415" s="398" t="s">
        <v>19</v>
      </c>
      <c r="N1415" s="10">
        <v>8043</v>
      </c>
    </row>
    <row r="1416" spans="1:14">
      <c r="A1416" s="9">
        <v>44368</v>
      </c>
      <c r="B1416" s="1">
        <v>14338</v>
      </c>
      <c r="C1416" s="929" t="s">
        <v>1045</v>
      </c>
      <c r="D1416" s="1" t="s">
        <v>22</v>
      </c>
      <c r="E1416" s="1" t="s">
        <v>1901</v>
      </c>
      <c r="F1416" s="2">
        <v>44370</v>
      </c>
      <c r="G1416" s="11" t="s">
        <v>1047</v>
      </c>
      <c r="H1416" s="10">
        <v>82</v>
      </c>
      <c r="I1416" s="12">
        <v>2.35</v>
      </c>
      <c r="J1416" s="398" t="s">
        <v>25</v>
      </c>
      <c r="K1416" s="398" t="s">
        <v>25</v>
      </c>
      <c r="L1416" s="399">
        <v>44368</v>
      </c>
      <c r="M1416" s="398" t="s">
        <v>19</v>
      </c>
      <c r="N1416" s="10">
        <v>8043</v>
      </c>
    </row>
    <row r="1417" spans="1:14">
      <c r="A1417" s="9">
        <v>44368</v>
      </c>
      <c r="B1417" s="1">
        <v>14339</v>
      </c>
      <c r="C1417" s="929" t="s">
        <v>182</v>
      </c>
      <c r="D1417" s="1" t="s">
        <v>22</v>
      </c>
      <c r="E1417" s="1" t="s">
        <v>1902</v>
      </c>
      <c r="F1417" s="2">
        <v>44370</v>
      </c>
      <c r="G1417" s="11" t="s">
        <v>184</v>
      </c>
      <c r="H1417" s="10">
        <v>5</v>
      </c>
      <c r="I1417" s="12">
        <v>2.35</v>
      </c>
      <c r="J1417" s="398" t="s">
        <v>25</v>
      </c>
      <c r="K1417" s="398" t="s">
        <v>25</v>
      </c>
      <c r="L1417" s="399">
        <v>44368</v>
      </c>
      <c r="M1417" s="398" t="s">
        <v>19</v>
      </c>
      <c r="N1417" s="10">
        <v>8043</v>
      </c>
    </row>
    <row r="1418" spans="1:14">
      <c r="A1418" s="9">
        <v>44368</v>
      </c>
      <c r="B1418" s="1">
        <v>14340</v>
      </c>
      <c r="C1418" s="929" t="s">
        <v>1903</v>
      </c>
      <c r="D1418" s="1" t="s">
        <v>22</v>
      </c>
      <c r="E1418" s="1" t="s">
        <v>1</v>
      </c>
      <c r="F1418" s="2">
        <v>44370</v>
      </c>
      <c r="G1418" s="11" t="s">
        <v>1904</v>
      </c>
      <c r="H1418" s="10">
        <v>1</v>
      </c>
      <c r="I1418" s="12">
        <v>3</v>
      </c>
      <c r="J1418" s="398" t="s">
        <v>25</v>
      </c>
      <c r="K1418" s="398" t="s">
        <v>25</v>
      </c>
      <c r="L1418" s="399">
        <v>44369</v>
      </c>
      <c r="M1418" s="398" t="s">
        <v>19</v>
      </c>
      <c r="N1418" s="10">
        <v>8043</v>
      </c>
    </row>
    <row r="1419" spans="1:14">
      <c r="A1419" s="9">
        <v>44368</v>
      </c>
      <c r="B1419" s="1">
        <v>14341</v>
      </c>
      <c r="C1419" s="929" t="s">
        <v>1172</v>
      </c>
      <c r="D1419" s="1" t="s">
        <v>22</v>
      </c>
      <c r="E1419" s="1" t="s">
        <v>1905</v>
      </c>
      <c r="F1419" s="2">
        <v>44370</v>
      </c>
      <c r="G1419" s="11" t="s">
        <v>1174</v>
      </c>
      <c r="H1419" s="10">
        <v>8</v>
      </c>
      <c r="I1419" s="12">
        <v>2.35</v>
      </c>
      <c r="J1419" s="398" t="s">
        <v>25</v>
      </c>
      <c r="K1419" s="398" t="s">
        <v>25</v>
      </c>
      <c r="L1419" s="399">
        <v>44369</v>
      </c>
      <c r="M1419" s="398" t="s">
        <v>19</v>
      </c>
      <c r="N1419" s="10">
        <v>8043</v>
      </c>
    </row>
    <row r="1420" spans="1:14">
      <c r="A1420" s="9">
        <v>44368</v>
      </c>
      <c r="B1420" s="1">
        <v>14342</v>
      </c>
      <c r="C1420" s="929" t="s">
        <v>234</v>
      </c>
      <c r="D1420" s="1" t="s">
        <v>22</v>
      </c>
      <c r="E1420" s="1" t="s">
        <v>1906</v>
      </c>
      <c r="F1420" s="2">
        <v>44370</v>
      </c>
      <c r="G1420" s="11" t="s">
        <v>236</v>
      </c>
      <c r="H1420" s="10">
        <v>2</v>
      </c>
      <c r="I1420" s="12">
        <v>2.35</v>
      </c>
      <c r="J1420" s="398" t="s">
        <v>25</v>
      </c>
      <c r="K1420" s="398" t="s">
        <v>25</v>
      </c>
      <c r="L1420" s="399">
        <v>44369</v>
      </c>
      <c r="M1420" s="398" t="s">
        <v>19</v>
      </c>
      <c r="N1420" s="10">
        <v>8043</v>
      </c>
    </row>
    <row r="1421" spans="1:14">
      <c r="A1421" s="9">
        <v>44368</v>
      </c>
      <c r="B1421" s="1">
        <v>14343</v>
      </c>
      <c r="C1421" s="929" t="s">
        <v>28</v>
      </c>
      <c r="D1421" s="1" t="s">
        <v>22</v>
      </c>
      <c r="E1421" s="1" t="s">
        <v>1907</v>
      </c>
      <c r="F1421" s="2">
        <v>44370</v>
      </c>
      <c r="G1421" s="11" t="s">
        <v>30</v>
      </c>
      <c r="H1421" s="10">
        <v>2</v>
      </c>
      <c r="I1421" s="12">
        <v>2.35</v>
      </c>
      <c r="J1421" s="398" t="s">
        <v>25</v>
      </c>
      <c r="K1421" s="398" t="s">
        <v>25</v>
      </c>
      <c r="L1421" s="399">
        <v>44369</v>
      </c>
      <c r="M1421" s="398" t="s">
        <v>19</v>
      </c>
      <c r="N1421" s="10">
        <v>8043</v>
      </c>
    </row>
    <row r="1422" spans="1:14">
      <c r="A1422" s="9">
        <v>44368</v>
      </c>
      <c r="B1422" s="1">
        <v>14344</v>
      </c>
      <c r="C1422" s="929" t="s">
        <v>28</v>
      </c>
      <c r="D1422" s="1" t="s">
        <v>22</v>
      </c>
      <c r="E1422" s="1" t="s">
        <v>1908</v>
      </c>
      <c r="F1422" s="2">
        <v>44370</v>
      </c>
      <c r="G1422" s="11" t="s">
        <v>30</v>
      </c>
      <c r="H1422" s="10">
        <v>1</v>
      </c>
      <c r="I1422" s="12">
        <v>2.35</v>
      </c>
      <c r="J1422" s="398" t="s">
        <v>25</v>
      </c>
      <c r="K1422" s="398" t="s">
        <v>25</v>
      </c>
      <c r="L1422" s="399">
        <v>44369</v>
      </c>
      <c r="M1422" s="398" t="s">
        <v>19</v>
      </c>
      <c r="N1422" s="10">
        <v>8043</v>
      </c>
    </row>
    <row r="1423" spans="1:14">
      <c r="A1423" s="9">
        <v>44368</v>
      </c>
      <c r="B1423" s="1">
        <v>14345</v>
      </c>
      <c r="C1423" s="929" t="s">
        <v>1310</v>
      </c>
      <c r="D1423" s="1" t="s">
        <v>22</v>
      </c>
      <c r="E1423" s="1" t="s">
        <v>1909</v>
      </c>
      <c r="F1423" s="2">
        <v>44370</v>
      </c>
      <c r="G1423" s="11" t="s">
        <v>1312</v>
      </c>
      <c r="H1423" s="10">
        <v>13</v>
      </c>
      <c r="I1423" s="12">
        <v>2.35</v>
      </c>
      <c r="J1423" s="398" t="s">
        <v>25</v>
      </c>
      <c r="K1423" s="398" t="s">
        <v>25</v>
      </c>
      <c r="L1423" s="399">
        <v>44369</v>
      </c>
      <c r="M1423" s="398" t="s">
        <v>19</v>
      </c>
      <c r="N1423" s="10">
        <v>8043</v>
      </c>
    </row>
    <row r="1424" spans="1:14">
      <c r="A1424" s="9">
        <v>44368</v>
      </c>
      <c r="B1424" s="1">
        <v>14346</v>
      </c>
      <c r="C1424" s="929" t="s">
        <v>487</v>
      </c>
      <c r="D1424" s="1" t="s">
        <v>22</v>
      </c>
      <c r="E1424" s="1" t="s">
        <v>1910</v>
      </c>
      <c r="F1424" s="2">
        <v>44370</v>
      </c>
      <c r="G1424" s="11" t="s">
        <v>489</v>
      </c>
      <c r="H1424" s="10">
        <v>3</v>
      </c>
      <c r="I1424" s="12">
        <v>2.35</v>
      </c>
      <c r="J1424" s="398" t="s">
        <v>25</v>
      </c>
      <c r="K1424" s="398" t="s">
        <v>25</v>
      </c>
      <c r="L1424" s="399">
        <v>44369</v>
      </c>
      <c r="M1424" s="398" t="s">
        <v>19</v>
      </c>
      <c r="N1424" s="10">
        <v>8043</v>
      </c>
    </row>
    <row r="1425" spans="1:14">
      <c r="A1425" s="9">
        <v>44368</v>
      </c>
      <c r="B1425" s="1">
        <v>14347</v>
      </c>
      <c r="C1425" s="929" t="s">
        <v>1135</v>
      </c>
      <c r="D1425" s="1" t="s">
        <v>22</v>
      </c>
      <c r="E1425" s="1" t="s">
        <v>1911</v>
      </c>
      <c r="F1425" s="2">
        <v>44370</v>
      </c>
      <c r="G1425" s="11" t="s">
        <v>1912</v>
      </c>
      <c r="H1425" s="10">
        <v>2</v>
      </c>
      <c r="I1425" s="12">
        <v>2.35</v>
      </c>
      <c r="J1425" s="398" t="s">
        <v>25</v>
      </c>
      <c r="K1425" s="398" t="s">
        <v>25</v>
      </c>
      <c r="L1425" s="399">
        <v>44369</v>
      </c>
      <c r="M1425" s="398" t="s">
        <v>19</v>
      </c>
      <c r="N1425" s="10">
        <v>8043</v>
      </c>
    </row>
    <row r="1426" spans="1:14">
      <c r="A1426" s="9">
        <v>44368</v>
      </c>
      <c r="B1426" s="1">
        <v>14348</v>
      </c>
      <c r="C1426" s="929" t="s">
        <v>53</v>
      </c>
      <c r="D1426" s="1" t="s">
        <v>22</v>
      </c>
      <c r="E1426" s="1" t="s">
        <v>1911</v>
      </c>
      <c r="F1426" s="2">
        <v>44370</v>
      </c>
      <c r="G1426" s="11" t="s">
        <v>55</v>
      </c>
      <c r="H1426" s="10">
        <v>2</v>
      </c>
      <c r="I1426" s="12">
        <v>2.35</v>
      </c>
      <c r="J1426" s="398" t="s">
        <v>25</v>
      </c>
      <c r="K1426" s="398" t="s">
        <v>25</v>
      </c>
      <c r="L1426" s="399">
        <v>44369</v>
      </c>
      <c r="M1426" s="398" t="s">
        <v>19</v>
      </c>
      <c r="N1426" s="10">
        <v>8043</v>
      </c>
    </row>
    <row r="1427" spans="1:14">
      <c r="A1427" s="9">
        <v>44368</v>
      </c>
      <c r="B1427" s="1">
        <v>14349</v>
      </c>
      <c r="C1427" s="929" t="s">
        <v>688</v>
      </c>
      <c r="D1427" s="1" t="s">
        <v>22</v>
      </c>
      <c r="E1427" s="1" t="s">
        <v>336</v>
      </c>
      <c r="F1427" s="2">
        <v>44370</v>
      </c>
      <c r="G1427" s="11" t="s">
        <v>690</v>
      </c>
      <c r="H1427" s="10">
        <v>2</v>
      </c>
      <c r="I1427" s="12">
        <v>2.35</v>
      </c>
      <c r="J1427" s="398" t="s">
        <v>25</v>
      </c>
      <c r="K1427" s="398" t="s">
        <v>25</v>
      </c>
      <c r="L1427" s="399">
        <v>44369</v>
      </c>
      <c r="M1427" s="398" t="s">
        <v>19</v>
      </c>
      <c r="N1427" s="10">
        <v>8043</v>
      </c>
    </row>
    <row r="1428" spans="1:14">
      <c r="A1428" s="9">
        <v>44368</v>
      </c>
      <c r="B1428" s="1">
        <v>14350</v>
      </c>
      <c r="C1428" s="929" t="s">
        <v>94</v>
      </c>
      <c r="D1428" s="1" t="s">
        <v>22</v>
      </c>
      <c r="E1428" s="1" t="s">
        <v>1913</v>
      </c>
      <c r="F1428" s="2">
        <v>44370</v>
      </c>
      <c r="G1428" s="11" t="s">
        <v>96</v>
      </c>
      <c r="H1428" s="10">
        <v>2</v>
      </c>
      <c r="I1428" s="12">
        <v>2.35</v>
      </c>
      <c r="J1428" s="398" t="s">
        <v>25</v>
      </c>
      <c r="K1428" s="398" t="s">
        <v>25</v>
      </c>
      <c r="L1428" s="399">
        <v>44369</v>
      </c>
      <c r="M1428" s="398" t="s">
        <v>19</v>
      </c>
      <c r="N1428" s="10">
        <v>8043</v>
      </c>
    </row>
    <row r="1429" spans="1:14">
      <c r="A1429" s="9">
        <v>44368</v>
      </c>
      <c r="B1429" s="1">
        <v>14351</v>
      </c>
      <c r="C1429" s="929" t="s">
        <v>147</v>
      </c>
      <c r="D1429" s="1" t="s">
        <v>22</v>
      </c>
      <c r="E1429" s="1" t="s">
        <v>1914</v>
      </c>
      <c r="F1429" s="2">
        <v>44370</v>
      </c>
      <c r="G1429" s="11" t="s">
        <v>149</v>
      </c>
      <c r="H1429" s="10">
        <v>4</v>
      </c>
      <c r="I1429" s="12">
        <v>2.35</v>
      </c>
      <c r="J1429" s="398" t="s">
        <v>25</v>
      </c>
      <c r="K1429" s="398" t="s">
        <v>25</v>
      </c>
      <c r="L1429" s="399">
        <v>44369</v>
      </c>
      <c r="M1429" s="398" t="s">
        <v>19</v>
      </c>
      <c r="N1429" s="10">
        <v>8043</v>
      </c>
    </row>
    <row r="1430" spans="1:14">
      <c r="A1430" s="9">
        <v>44368</v>
      </c>
      <c r="B1430" s="1">
        <v>14352</v>
      </c>
      <c r="C1430" s="929" t="s">
        <v>220</v>
      </c>
      <c r="D1430" s="1" t="s">
        <v>22</v>
      </c>
      <c r="E1430" s="1" t="s">
        <v>1915</v>
      </c>
      <c r="F1430" s="2">
        <v>44370</v>
      </c>
      <c r="G1430" s="11" t="s">
        <v>222</v>
      </c>
      <c r="H1430" s="10">
        <v>4</v>
      </c>
      <c r="I1430" s="12">
        <v>2.35</v>
      </c>
      <c r="J1430" s="398" t="s">
        <v>25</v>
      </c>
      <c r="K1430" s="398" t="s">
        <v>25</v>
      </c>
      <c r="L1430" s="399">
        <v>44369</v>
      </c>
      <c r="M1430" s="398" t="s">
        <v>19</v>
      </c>
      <c r="N1430" s="10">
        <v>8043</v>
      </c>
    </row>
    <row r="1431" spans="1:14">
      <c r="A1431" s="9">
        <v>44368</v>
      </c>
      <c r="B1431" s="1">
        <v>14353</v>
      </c>
      <c r="C1431" s="929" t="s">
        <v>724</v>
      </c>
      <c r="D1431" s="1" t="s">
        <v>22</v>
      </c>
      <c r="E1431" s="1" t="s">
        <v>1916</v>
      </c>
      <c r="F1431" s="2">
        <v>44370</v>
      </c>
      <c r="G1431" s="11" t="s">
        <v>726</v>
      </c>
      <c r="H1431" s="10">
        <v>10</v>
      </c>
      <c r="I1431" s="12">
        <v>2.35</v>
      </c>
      <c r="J1431" s="398" t="s">
        <v>25</v>
      </c>
      <c r="K1431" s="398" t="s">
        <v>25</v>
      </c>
      <c r="L1431" s="399">
        <v>44369</v>
      </c>
      <c r="M1431" s="398" t="s">
        <v>19</v>
      </c>
      <c r="N1431" s="10">
        <v>8043</v>
      </c>
    </row>
    <row r="1432" spans="1:14">
      <c r="A1432" s="9">
        <v>44368</v>
      </c>
      <c r="B1432" s="1">
        <v>14354</v>
      </c>
      <c r="C1432" s="929" t="s">
        <v>188</v>
      </c>
      <c r="D1432" s="1" t="s">
        <v>22</v>
      </c>
      <c r="E1432" s="1" t="s">
        <v>1917</v>
      </c>
      <c r="F1432" s="2">
        <v>44370</v>
      </c>
      <c r="G1432" s="11" t="s">
        <v>190</v>
      </c>
      <c r="H1432" s="10">
        <v>51</v>
      </c>
      <c r="I1432" s="12">
        <v>2.35</v>
      </c>
      <c r="J1432" s="398" t="s">
        <v>25</v>
      </c>
      <c r="K1432" s="398" t="s">
        <v>25</v>
      </c>
      <c r="L1432" s="399">
        <v>44369</v>
      </c>
      <c r="M1432" s="398" t="s">
        <v>19</v>
      </c>
      <c r="N1432" s="10">
        <v>8043</v>
      </c>
    </row>
    <row r="1433" spans="1:14">
      <c r="A1433" s="9">
        <v>44368</v>
      </c>
      <c r="B1433" s="1">
        <v>14355</v>
      </c>
      <c r="C1433" s="929" t="s">
        <v>1497</v>
      </c>
      <c r="D1433" s="1" t="s">
        <v>22</v>
      </c>
      <c r="E1433" s="1" t="s">
        <v>1918</v>
      </c>
      <c r="F1433" s="2">
        <v>44370</v>
      </c>
      <c r="G1433" s="11" t="s">
        <v>1551</v>
      </c>
      <c r="H1433" s="10">
        <v>1</v>
      </c>
      <c r="I1433" s="12">
        <v>2.35</v>
      </c>
      <c r="J1433" s="398" t="s">
        <v>25</v>
      </c>
      <c r="K1433" s="398" t="s">
        <v>25</v>
      </c>
      <c r="L1433" s="399">
        <v>44369</v>
      </c>
      <c r="M1433" s="398" t="s">
        <v>19</v>
      </c>
      <c r="N1433" s="10">
        <v>8043</v>
      </c>
    </row>
    <row r="1434" spans="1:14">
      <c r="A1434" s="9">
        <v>44368</v>
      </c>
      <c r="B1434" s="1">
        <v>14356</v>
      </c>
      <c r="C1434" s="929" t="s">
        <v>28</v>
      </c>
      <c r="D1434" s="1" t="s">
        <v>22</v>
      </c>
      <c r="E1434" s="1" t="s">
        <v>1919</v>
      </c>
      <c r="F1434" s="2">
        <v>44370</v>
      </c>
      <c r="G1434" s="11" t="s">
        <v>30</v>
      </c>
      <c r="H1434" s="10">
        <v>2</v>
      </c>
      <c r="I1434" s="12">
        <v>2.35</v>
      </c>
      <c r="J1434" s="398" t="s">
        <v>25</v>
      </c>
      <c r="K1434" s="398" t="s">
        <v>25</v>
      </c>
      <c r="L1434" s="399">
        <v>44369</v>
      </c>
      <c r="M1434" s="398" t="s">
        <v>19</v>
      </c>
      <c r="N1434" s="10">
        <v>8043</v>
      </c>
    </row>
    <row r="1435" spans="1:14">
      <c r="A1435" s="9">
        <v>44368</v>
      </c>
      <c r="B1435" s="1">
        <v>14357</v>
      </c>
      <c r="C1435" s="929" t="s">
        <v>473</v>
      </c>
      <c r="D1435" s="1" t="s">
        <v>22</v>
      </c>
      <c r="E1435" s="1" t="s">
        <v>1920</v>
      </c>
      <c r="F1435" s="2">
        <v>44370</v>
      </c>
      <c r="G1435" s="11" t="s">
        <v>475</v>
      </c>
      <c r="H1435" s="10">
        <v>10</v>
      </c>
      <c r="I1435" s="12">
        <v>2.35</v>
      </c>
      <c r="J1435" s="398" t="s">
        <v>25</v>
      </c>
      <c r="K1435" s="398" t="s">
        <v>25</v>
      </c>
      <c r="L1435" s="399">
        <v>44369</v>
      </c>
      <c r="M1435" s="398" t="s">
        <v>19</v>
      </c>
      <c r="N1435" s="10">
        <v>8043</v>
      </c>
    </row>
    <row r="1436" spans="1:14">
      <c r="A1436" s="9">
        <v>44368</v>
      </c>
      <c r="B1436" s="1">
        <v>14358</v>
      </c>
      <c r="C1436" s="929" t="s">
        <v>234</v>
      </c>
      <c r="D1436" s="1" t="s">
        <v>22</v>
      </c>
      <c r="E1436" s="1" t="s">
        <v>1921</v>
      </c>
      <c r="F1436" s="2">
        <v>44370</v>
      </c>
      <c r="G1436" s="11" t="s">
        <v>236</v>
      </c>
      <c r="H1436" s="10">
        <v>3</v>
      </c>
      <c r="I1436" s="12">
        <v>2.35</v>
      </c>
      <c r="J1436" s="398" t="s">
        <v>25</v>
      </c>
      <c r="K1436" s="398" t="s">
        <v>25</v>
      </c>
      <c r="L1436" s="399">
        <v>44369</v>
      </c>
      <c r="M1436" s="398" t="s">
        <v>19</v>
      </c>
      <c r="N1436" s="10">
        <v>8043</v>
      </c>
    </row>
    <row r="1437" spans="1:14">
      <c r="A1437" s="9">
        <v>44368</v>
      </c>
      <c r="B1437" s="1">
        <v>14359</v>
      </c>
      <c r="C1437" s="929" t="s">
        <v>158</v>
      </c>
      <c r="D1437" s="1" t="s">
        <v>22</v>
      </c>
      <c r="E1437" s="1" t="s">
        <v>1922</v>
      </c>
      <c r="F1437" s="2">
        <v>44370</v>
      </c>
      <c r="G1437" s="11" t="s">
        <v>462</v>
      </c>
      <c r="H1437" s="10">
        <v>8</v>
      </c>
      <c r="I1437" s="12">
        <v>2.35</v>
      </c>
      <c r="J1437" s="398" t="s">
        <v>25</v>
      </c>
      <c r="K1437" s="398" t="s">
        <v>25</v>
      </c>
      <c r="L1437" s="399">
        <v>44369</v>
      </c>
      <c r="M1437" s="398" t="s">
        <v>19</v>
      </c>
      <c r="N1437" s="10">
        <v>8043</v>
      </c>
    </row>
    <row r="1438" spans="1:14">
      <c r="A1438" s="9">
        <v>44368</v>
      </c>
      <c r="B1438" s="1">
        <v>14360</v>
      </c>
      <c r="C1438" s="929" t="s">
        <v>272</v>
      </c>
      <c r="D1438" s="1" t="s">
        <v>22</v>
      </c>
      <c r="E1438" s="1" t="s">
        <v>1923</v>
      </c>
      <c r="F1438" s="2">
        <v>44370</v>
      </c>
      <c r="G1438" s="11" t="s">
        <v>274</v>
      </c>
      <c r="H1438" s="10">
        <v>1</v>
      </c>
      <c r="I1438" s="12">
        <v>2.35</v>
      </c>
      <c r="J1438" s="398" t="s">
        <v>25</v>
      </c>
      <c r="K1438" s="398" t="s">
        <v>25</v>
      </c>
      <c r="L1438" s="399">
        <v>44369</v>
      </c>
      <c r="M1438" s="398" t="s">
        <v>19</v>
      </c>
      <c r="N1438" s="10">
        <v>8043</v>
      </c>
    </row>
    <row r="1439" spans="1:14">
      <c r="A1439" s="9">
        <v>44368</v>
      </c>
      <c r="B1439" s="1">
        <v>14361</v>
      </c>
      <c r="C1439" s="929" t="s">
        <v>53</v>
      </c>
      <c r="D1439" s="1" t="s">
        <v>22</v>
      </c>
      <c r="E1439" s="1" t="s">
        <v>1924</v>
      </c>
      <c r="F1439" s="2">
        <v>44370</v>
      </c>
      <c r="G1439" s="11" t="s">
        <v>55</v>
      </c>
      <c r="H1439" s="10">
        <v>1</v>
      </c>
      <c r="I1439" s="12">
        <v>2.35</v>
      </c>
      <c r="J1439" s="398" t="s">
        <v>25</v>
      </c>
      <c r="K1439" s="398" t="s">
        <v>25</v>
      </c>
      <c r="L1439" s="399">
        <v>44369</v>
      </c>
      <c r="M1439" s="398" t="s">
        <v>19</v>
      </c>
      <c r="N1439" s="10">
        <v>8043</v>
      </c>
    </row>
    <row r="1440" spans="1:14">
      <c r="A1440" s="9">
        <v>44368</v>
      </c>
      <c r="B1440" s="1">
        <v>14362</v>
      </c>
      <c r="C1440" s="929" t="s">
        <v>1925</v>
      </c>
      <c r="D1440" s="1" t="s">
        <v>22</v>
      </c>
      <c r="E1440" s="1" t="s">
        <v>1</v>
      </c>
      <c r="F1440" s="2">
        <v>44370</v>
      </c>
      <c r="G1440" s="11" t="s">
        <v>1926</v>
      </c>
      <c r="H1440" s="10">
        <v>1</v>
      </c>
      <c r="I1440" s="12">
        <v>3</v>
      </c>
      <c r="J1440" s="398" t="s">
        <v>25</v>
      </c>
      <c r="K1440" s="398" t="s">
        <v>25</v>
      </c>
      <c r="L1440" s="399">
        <v>44369</v>
      </c>
      <c r="M1440" s="398" t="s">
        <v>19</v>
      </c>
      <c r="N1440" s="10">
        <v>8043</v>
      </c>
    </row>
    <row r="1441" spans="1:14">
      <c r="A1441" s="9">
        <v>44368</v>
      </c>
      <c r="B1441" s="1">
        <v>14363</v>
      </c>
      <c r="C1441" s="929" t="s">
        <v>1927</v>
      </c>
      <c r="D1441" s="1" t="s">
        <v>22</v>
      </c>
      <c r="E1441" s="1" t="s">
        <v>1</v>
      </c>
      <c r="F1441" s="2">
        <v>44370</v>
      </c>
      <c r="G1441" s="11" t="s">
        <v>1928</v>
      </c>
      <c r="H1441" s="10">
        <v>1</v>
      </c>
      <c r="I1441" s="12">
        <v>3</v>
      </c>
      <c r="J1441" s="398" t="s">
        <v>25</v>
      </c>
      <c r="K1441" s="398" t="s">
        <v>25</v>
      </c>
      <c r="L1441" s="399">
        <v>44369</v>
      </c>
      <c r="M1441" s="398" t="s">
        <v>19</v>
      </c>
      <c r="N1441" s="10">
        <v>8043</v>
      </c>
    </row>
    <row r="1442" spans="1:14">
      <c r="A1442" s="9">
        <v>44368</v>
      </c>
      <c r="B1442" s="1">
        <v>14364</v>
      </c>
      <c r="C1442" s="929" t="s">
        <v>1929</v>
      </c>
      <c r="D1442" s="1" t="s">
        <v>22</v>
      </c>
      <c r="E1442" s="1" t="s">
        <v>1</v>
      </c>
      <c r="F1442" s="2">
        <v>44370</v>
      </c>
      <c r="G1442" s="11" t="s">
        <v>1930</v>
      </c>
      <c r="H1442" s="10">
        <v>1</v>
      </c>
      <c r="I1442" s="12">
        <v>3</v>
      </c>
      <c r="J1442" s="398" t="s">
        <v>25</v>
      </c>
      <c r="K1442" s="398" t="s">
        <v>25</v>
      </c>
      <c r="L1442" s="399">
        <v>44369</v>
      </c>
      <c r="M1442" s="398" t="s">
        <v>19</v>
      </c>
      <c r="N1442" s="10">
        <v>8043</v>
      </c>
    </row>
    <row r="1443" spans="1:14">
      <c r="A1443" s="9">
        <v>44368</v>
      </c>
      <c r="B1443" s="1">
        <v>14365</v>
      </c>
      <c r="C1443" s="929" t="s">
        <v>1539</v>
      </c>
      <c r="D1443" s="1" t="s">
        <v>22</v>
      </c>
      <c r="E1443" s="1" t="s">
        <v>1931</v>
      </c>
      <c r="F1443" s="2">
        <v>44370</v>
      </c>
      <c r="G1443" s="11" t="s">
        <v>1541</v>
      </c>
      <c r="H1443" s="10">
        <v>24</v>
      </c>
      <c r="I1443" s="12">
        <v>2.35</v>
      </c>
      <c r="J1443" s="398" t="s">
        <v>25</v>
      </c>
      <c r="K1443" s="398" t="s">
        <v>25</v>
      </c>
      <c r="L1443" s="399">
        <v>44369</v>
      </c>
      <c r="M1443" s="398" t="s">
        <v>19</v>
      </c>
      <c r="N1443" s="10">
        <v>8043</v>
      </c>
    </row>
    <row r="1444" spans="1:14">
      <c r="A1444" s="9">
        <v>44368</v>
      </c>
      <c r="B1444" s="1">
        <v>14366</v>
      </c>
      <c r="C1444" s="929" t="s">
        <v>688</v>
      </c>
      <c r="D1444" s="1" t="s">
        <v>22</v>
      </c>
      <c r="E1444" s="1" t="s">
        <v>1932</v>
      </c>
      <c r="F1444" s="2">
        <v>44370</v>
      </c>
      <c r="G1444" s="11" t="s">
        <v>690</v>
      </c>
      <c r="H1444" s="10">
        <v>13</v>
      </c>
      <c r="I1444" s="12">
        <v>2.35</v>
      </c>
      <c r="J1444" s="398" t="s">
        <v>25</v>
      </c>
      <c r="K1444" s="398" t="s">
        <v>25</v>
      </c>
      <c r="L1444" s="399">
        <v>44369</v>
      </c>
      <c r="M1444" s="398" t="s">
        <v>19</v>
      </c>
      <c r="N1444" s="10">
        <v>8043</v>
      </c>
    </row>
    <row r="1445" spans="1:14">
      <c r="A1445" s="9">
        <v>44368</v>
      </c>
      <c r="B1445" s="1">
        <v>14367</v>
      </c>
      <c r="C1445" s="929" t="s">
        <v>688</v>
      </c>
      <c r="D1445" s="1" t="s">
        <v>22</v>
      </c>
      <c r="E1445" s="1" t="s">
        <v>1933</v>
      </c>
      <c r="F1445" s="2">
        <v>44370</v>
      </c>
      <c r="G1445" s="11" t="s">
        <v>690</v>
      </c>
      <c r="H1445" s="10">
        <v>6</v>
      </c>
      <c r="I1445" s="12">
        <v>2.35</v>
      </c>
      <c r="J1445" s="398" t="s">
        <v>25</v>
      </c>
      <c r="K1445" s="398" t="s">
        <v>25</v>
      </c>
      <c r="L1445" s="399">
        <v>44369</v>
      </c>
      <c r="M1445" s="398" t="s">
        <v>19</v>
      </c>
      <c r="N1445" s="10">
        <v>8043</v>
      </c>
    </row>
    <row r="1446" spans="1:14">
      <c r="A1446" s="9">
        <v>44368</v>
      </c>
      <c r="B1446" s="1">
        <v>14368</v>
      </c>
      <c r="C1446" s="929" t="s">
        <v>1489</v>
      </c>
      <c r="D1446" s="1" t="s">
        <v>22</v>
      </c>
      <c r="E1446" s="1" t="s">
        <v>1933</v>
      </c>
      <c r="F1446" s="2">
        <v>44370</v>
      </c>
      <c r="G1446" s="11" t="s">
        <v>1687</v>
      </c>
      <c r="H1446" s="10">
        <v>6</v>
      </c>
      <c r="I1446" s="12">
        <v>2.35</v>
      </c>
      <c r="J1446" s="398" t="s">
        <v>25</v>
      </c>
      <c r="K1446" s="398" t="s">
        <v>25</v>
      </c>
      <c r="L1446" s="399">
        <v>44369</v>
      </c>
      <c r="M1446" s="398" t="s">
        <v>19</v>
      </c>
      <c r="N1446" s="10">
        <v>8043</v>
      </c>
    </row>
    <row r="1447" spans="1:14">
      <c r="A1447" s="9">
        <v>44368</v>
      </c>
      <c r="B1447" s="1">
        <v>14369</v>
      </c>
      <c r="C1447" s="929" t="s">
        <v>473</v>
      </c>
      <c r="D1447" s="1" t="s">
        <v>22</v>
      </c>
      <c r="E1447" s="1" t="s">
        <v>1934</v>
      </c>
      <c r="F1447" s="2">
        <v>44370</v>
      </c>
      <c r="G1447" s="11" t="s">
        <v>475</v>
      </c>
      <c r="H1447" s="10">
        <v>6</v>
      </c>
      <c r="I1447" s="12">
        <v>2.35</v>
      </c>
      <c r="J1447" s="398" t="s">
        <v>25</v>
      </c>
      <c r="K1447" s="398" t="s">
        <v>25</v>
      </c>
      <c r="L1447" s="399">
        <v>44369</v>
      </c>
      <c r="M1447" s="398" t="s">
        <v>19</v>
      </c>
      <c r="N1447" s="10">
        <v>8043</v>
      </c>
    </row>
    <row r="1448" spans="1:14">
      <c r="A1448" s="9">
        <v>44368</v>
      </c>
      <c r="B1448" s="1">
        <v>14370</v>
      </c>
      <c r="C1448" s="929" t="s">
        <v>1866</v>
      </c>
      <c r="D1448" s="1" t="s">
        <v>22</v>
      </c>
      <c r="E1448" s="1" t="s">
        <v>1935</v>
      </c>
      <c r="F1448" s="2">
        <v>44370</v>
      </c>
      <c r="G1448" s="11" t="s">
        <v>1868</v>
      </c>
      <c r="H1448" s="10">
        <v>21</v>
      </c>
      <c r="I1448" s="12">
        <v>3.15</v>
      </c>
      <c r="J1448" s="398" t="s">
        <v>25</v>
      </c>
      <c r="K1448" s="398" t="s">
        <v>25</v>
      </c>
      <c r="L1448" s="399">
        <v>44369</v>
      </c>
      <c r="M1448" s="398" t="s">
        <v>19</v>
      </c>
      <c r="N1448" s="10">
        <v>8043</v>
      </c>
    </row>
    <row r="1449" spans="1:14">
      <c r="A1449" s="9">
        <v>44368</v>
      </c>
      <c r="B1449" s="1">
        <v>14371</v>
      </c>
      <c r="C1449" s="929" t="s">
        <v>1869</v>
      </c>
      <c r="D1449" s="1" t="s">
        <v>22</v>
      </c>
      <c r="E1449" s="1" t="s">
        <v>1935</v>
      </c>
      <c r="F1449" s="2">
        <v>44370</v>
      </c>
      <c r="G1449" s="11" t="s">
        <v>1870</v>
      </c>
      <c r="H1449" s="10">
        <v>21</v>
      </c>
      <c r="I1449" s="12">
        <v>2.35</v>
      </c>
      <c r="J1449" s="398" t="s">
        <v>25</v>
      </c>
      <c r="K1449" s="398" t="s">
        <v>25</v>
      </c>
      <c r="L1449" s="399">
        <v>44369</v>
      </c>
      <c r="M1449" s="398" t="s">
        <v>19</v>
      </c>
      <c r="N1449" s="10">
        <v>8043</v>
      </c>
    </row>
    <row r="1450" spans="1:14">
      <c r="A1450" s="9">
        <v>44368</v>
      </c>
      <c r="B1450" s="1">
        <v>14372</v>
      </c>
      <c r="C1450" s="929" t="s">
        <v>286</v>
      </c>
      <c r="D1450" s="1" t="s">
        <v>22</v>
      </c>
      <c r="E1450" s="1" t="s">
        <v>1936</v>
      </c>
      <c r="F1450" s="2">
        <v>44370</v>
      </c>
      <c r="G1450" s="11" t="s">
        <v>30</v>
      </c>
      <c r="H1450" s="10">
        <v>31</v>
      </c>
      <c r="I1450" s="12">
        <v>2.35</v>
      </c>
      <c r="J1450" s="398" t="s">
        <v>25</v>
      </c>
      <c r="K1450" s="398" t="s">
        <v>25</v>
      </c>
      <c r="L1450" s="399">
        <v>44370</v>
      </c>
      <c r="M1450" s="398" t="s">
        <v>19</v>
      </c>
      <c r="N1450" s="10">
        <v>8043</v>
      </c>
    </row>
    <row r="1451" spans="1:14">
      <c r="A1451" s="9">
        <v>44368</v>
      </c>
      <c r="B1451" s="1">
        <v>14373</v>
      </c>
      <c r="C1451" s="929" t="s">
        <v>896</v>
      </c>
      <c r="D1451" s="1" t="s">
        <v>22</v>
      </c>
      <c r="E1451" s="1" t="s">
        <v>1937</v>
      </c>
      <c r="F1451" s="2">
        <v>44370</v>
      </c>
      <c r="G1451" s="11" t="s">
        <v>898</v>
      </c>
      <c r="H1451" s="10">
        <v>5</v>
      </c>
      <c r="I1451" s="12">
        <v>2.35</v>
      </c>
      <c r="J1451" s="398" t="s">
        <v>25</v>
      </c>
      <c r="K1451" s="398" t="s">
        <v>25</v>
      </c>
      <c r="L1451" s="399">
        <v>44370</v>
      </c>
      <c r="M1451" s="398" t="s">
        <v>19</v>
      </c>
      <c r="N1451" s="10">
        <v>8043</v>
      </c>
    </row>
    <row r="1452" spans="1:14">
      <c r="A1452" s="9">
        <v>44368</v>
      </c>
      <c r="B1452" s="1">
        <v>14374</v>
      </c>
      <c r="C1452" s="929" t="s">
        <v>580</v>
      </c>
      <c r="D1452" s="1" t="s">
        <v>22</v>
      </c>
      <c r="E1452" s="1" t="s">
        <v>1938</v>
      </c>
      <c r="F1452" s="2">
        <v>44370</v>
      </c>
      <c r="G1452" s="11" t="s">
        <v>582</v>
      </c>
      <c r="H1452" s="10">
        <v>8</v>
      </c>
      <c r="I1452" s="12">
        <v>2.35</v>
      </c>
      <c r="J1452" s="398" t="s">
        <v>25</v>
      </c>
      <c r="K1452" s="398" t="s">
        <v>25</v>
      </c>
      <c r="L1452" s="399">
        <v>44370</v>
      </c>
      <c r="M1452" s="398" t="s">
        <v>19</v>
      </c>
      <c r="N1452" s="10">
        <v>8043</v>
      </c>
    </row>
    <row r="1453" spans="1:14">
      <c r="A1453" s="9">
        <v>44369</v>
      </c>
      <c r="B1453" s="1">
        <v>14375</v>
      </c>
      <c r="C1453" s="929" t="s">
        <v>280</v>
      </c>
      <c r="D1453" s="1" t="s">
        <v>22</v>
      </c>
      <c r="E1453" s="1" t="s">
        <v>1939</v>
      </c>
      <c r="F1453" s="2">
        <v>44370</v>
      </c>
      <c r="G1453" s="11" t="s">
        <v>700</v>
      </c>
      <c r="H1453" s="10">
        <v>10</v>
      </c>
      <c r="I1453" s="12">
        <v>2.35</v>
      </c>
      <c r="J1453" s="398" t="s">
        <v>25</v>
      </c>
      <c r="K1453" s="398" t="s">
        <v>25</v>
      </c>
      <c r="L1453" s="399">
        <v>44370</v>
      </c>
      <c r="M1453" s="398" t="s">
        <v>19</v>
      </c>
      <c r="N1453" s="10">
        <v>8043</v>
      </c>
    </row>
    <row r="1454" spans="1:14">
      <c r="A1454" s="9">
        <v>44369</v>
      </c>
      <c r="B1454" s="1">
        <v>14376</v>
      </c>
      <c r="C1454" s="929" t="s">
        <v>533</v>
      </c>
      <c r="D1454" s="1" t="s">
        <v>22</v>
      </c>
      <c r="E1454" s="1" t="s">
        <v>1940</v>
      </c>
      <c r="F1454" s="2">
        <v>44370</v>
      </c>
      <c r="G1454" s="11" t="s">
        <v>535</v>
      </c>
      <c r="H1454" s="10">
        <v>31</v>
      </c>
      <c r="I1454" s="12">
        <v>2.35</v>
      </c>
      <c r="J1454" s="398" t="s">
        <v>25</v>
      </c>
      <c r="K1454" s="398" t="s">
        <v>25</v>
      </c>
      <c r="L1454" s="399">
        <v>44370</v>
      </c>
      <c r="M1454" s="398" t="s">
        <v>19</v>
      </c>
      <c r="N1454" s="10">
        <v>8043</v>
      </c>
    </row>
    <row r="1455" spans="1:14">
      <c r="A1455" s="9">
        <v>44369</v>
      </c>
      <c r="B1455" s="1">
        <v>14377</v>
      </c>
      <c r="C1455" s="929" t="s">
        <v>1195</v>
      </c>
      <c r="D1455" s="1" t="s">
        <v>22</v>
      </c>
      <c r="E1455" s="1" t="s">
        <v>1941</v>
      </c>
      <c r="F1455" s="2">
        <v>44370</v>
      </c>
      <c r="G1455" s="11" t="s">
        <v>1942</v>
      </c>
      <c r="H1455" s="10">
        <v>16</v>
      </c>
      <c r="I1455" s="12">
        <v>2.35</v>
      </c>
      <c r="J1455" s="398" t="s">
        <v>25</v>
      </c>
      <c r="K1455" s="398" t="s">
        <v>25</v>
      </c>
      <c r="L1455" s="399">
        <v>44370</v>
      </c>
      <c r="M1455" s="398" t="s">
        <v>19</v>
      </c>
      <c r="N1455" s="10">
        <v>8043</v>
      </c>
    </row>
    <row r="1456" spans="1:14">
      <c r="A1456" s="9">
        <v>44369</v>
      </c>
      <c r="B1456" s="1">
        <v>14378</v>
      </c>
      <c r="C1456" s="929" t="s">
        <v>893</v>
      </c>
      <c r="D1456" s="1" t="s">
        <v>22</v>
      </c>
      <c r="E1456" s="1" t="s">
        <v>1943</v>
      </c>
      <c r="F1456" s="2">
        <v>44370</v>
      </c>
      <c r="G1456" s="11" t="s">
        <v>895</v>
      </c>
      <c r="H1456" s="10">
        <v>1</v>
      </c>
      <c r="I1456" s="12">
        <v>2.35</v>
      </c>
      <c r="J1456" s="398" t="s">
        <v>25</v>
      </c>
      <c r="K1456" s="398" t="s">
        <v>25</v>
      </c>
      <c r="L1456" s="399">
        <v>44370</v>
      </c>
      <c r="M1456" s="398" t="s">
        <v>19</v>
      </c>
      <c r="N1456" s="10">
        <v>8043</v>
      </c>
    </row>
    <row r="1457" spans="1:14">
      <c r="A1457" s="9">
        <v>44369</v>
      </c>
      <c r="B1457" s="1">
        <v>14379</v>
      </c>
      <c r="C1457" s="929" t="s">
        <v>1449</v>
      </c>
      <c r="D1457" s="1" t="s">
        <v>22</v>
      </c>
      <c r="E1457" s="1" t="s">
        <v>1944</v>
      </c>
      <c r="F1457" s="2">
        <v>44370</v>
      </c>
      <c r="G1457" s="11" t="s">
        <v>1451</v>
      </c>
      <c r="H1457" s="10">
        <v>40</v>
      </c>
      <c r="I1457" s="12">
        <v>2.35</v>
      </c>
      <c r="J1457" s="398" t="s">
        <v>25</v>
      </c>
      <c r="K1457" s="398" t="s">
        <v>25</v>
      </c>
      <c r="L1457" s="399">
        <v>44370</v>
      </c>
      <c r="M1457" s="398" t="s">
        <v>19</v>
      </c>
      <c r="N1457" s="10">
        <v>8043</v>
      </c>
    </row>
    <row r="1458" spans="1:14">
      <c r="A1458" s="9">
        <v>44369</v>
      </c>
      <c r="B1458" s="1">
        <v>14380</v>
      </c>
      <c r="C1458" s="929" t="s">
        <v>286</v>
      </c>
      <c r="D1458" s="1" t="s">
        <v>22</v>
      </c>
      <c r="E1458" s="1" t="s">
        <v>1945</v>
      </c>
      <c r="F1458" s="2">
        <v>44370</v>
      </c>
      <c r="G1458" s="11" t="s">
        <v>30</v>
      </c>
      <c r="H1458" s="10">
        <v>19</v>
      </c>
      <c r="I1458" s="12">
        <v>2.35</v>
      </c>
      <c r="J1458" s="398" t="s">
        <v>25</v>
      </c>
      <c r="K1458" s="398" t="s">
        <v>25</v>
      </c>
      <c r="L1458" s="399">
        <v>44370</v>
      </c>
      <c r="M1458" s="398" t="s">
        <v>19</v>
      </c>
      <c r="N1458" s="10">
        <v>8043</v>
      </c>
    </row>
    <row r="1459" spans="1:14">
      <c r="A1459" s="9">
        <v>44369</v>
      </c>
      <c r="B1459" s="1">
        <v>14381</v>
      </c>
      <c r="C1459" s="929" t="s">
        <v>1946</v>
      </c>
      <c r="D1459" s="1" t="s">
        <v>22</v>
      </c>
      <c r="E1459" s="1" t="s">
        <v>1</v>
      </c>
      <c r="F1459" s="2">
        <v>44370</v>
      </c>
      <c r="G1459" s="11" t="s">
        <v>1947</v>
      </c>
      <c r="H1459" s="10">
        <v>1</v>
      </c>
      <c r="I1459" s="12">
        <v>3</v>
      </c>
      <c r="J1459" s="398" t="s">
        <v>25</v>
      </c>
      <c r="K1459" s="398" t="s">
        <v>25</v>
      </c>
      <c r="L1459" s="399">
        <v>44370</v>
      </c>
      <c r="M1459" s="398" t="s">
        <v>19</v>
      </c>
      <c r="N1459" s="10">
        <v>8043</v>
      </c>
    </row>
    <row r="1460" spans="1:14">
      <c r="A1460" s="9">
        <v>44369</v>
      </c>
      <c r="B1460" s="1">
        <v>14382</v>
      </c>
      <c r="C1460" s="929" t="s">
        <v>1948</v>
      </c>
      <c r="D1460" s="1" t="s">
        <v>22</v>
      </c>
      <c r="E1460" s="1" t="s">
        <v>1</v>
      </c>
      <c r="F1460" s="2">
        <v>44370</v>
      </c>
      <c r="G1460" s="11" t="s">
        <v>1872</v>
      </c>
      <c r="H1460" s="10">
        <v>1</v>
      </c>
      <c r="I1460" s="12">
        <v>3</v>
      </c>
      <c r="J1460" s="398" t="s">
        <v>25</v>
      </c>
      <c r="K1460" s="398" t="s">
        <v>25</v>
      </c>
      <c r="L1460" s="399">
        <v>44370</v>
      </c>
      <c r="M1460" s="398" t="s">
        <v>19</v>
      </c>
      <c r="N1460" s="10">
        <v>8043</v>
      </c>
    </row>
    <row r="1461" spans="1:14">
      <c r="A1461" s="9">
        <v>44369</v>
      </c>
      <c r="B1461" s="1">
        <v>14383</v>
      </c>
      <c r="C1461" s="929" t="s">
        <v>1564</v>
      </c>
      <c r="D1461" s="1" t="s">
        <v>22</v>
      </c>
      <c r="E1461" s="1" t="s">
        <v>1949</v>
      </c>
      <c r="F1461" s="2">
        <v>44370</v>
      </c>
      <c r="G1461" s="11" t="s">
        <v>1950</v>
      </c>
      <c r="H1461" s="10">
        <v>2</v>
      </c>
      <c r="I1461" s="12">
        <v>2.35</v>
      </c>
      <c r="J1461" s="398" t="s">
        <v>25</v>
      </c>
      <c r="K1461" s="398" t="s">
        <v>25</v>
      </c>
      <c r="L1461" s="399">
        <v>44370</v>
      </c>
      <c r="M1461" s="398" t="s">
        <v>19</v>
      </c>
      <c r="N1461" s="10">
        <v>8043</v>
      </c>
    </row>
    <row r="1462" spans="1:14">
      <c r="A1462" s="9">
        <v>44369</v>
      </c>
      <c r="B1462" s="1">
        <v>14384</v>
      </c>
      <c r="C1462" s="929" t="s">
        <v>286</v>
      </c>
      <c r="D1462" s="1" t="s">
        <v>22</v>
      </c>
      <c r="E1462" s="1" t="s">
        <v>1951</v>
      </c>
      <c r="F1462" s="2">
        <v>44370</v>
      </c>
      <c r="G1462" s="11" t="s">
        <v>30</v>
      </c>
      <c r="H1462" s="10">
        <v>22</v>
      </c>
      <c r="I1462" s="12">
        <v>2.35</v>
      </c>
      <c r="J1462" s="398" t="s">
        <v>25</v>
      </c>
      <c r="K1462" s="398" t="s">
        <v>25</v>
      </c>
      <c r="L1462" s="399">
        <v>44370</v>
      </c>
      <c r="M1462" s="398" t="s">
        <v>19</v>
      </c>
      <c r="N1462" s="10">
        <v>8043</v>
      </c>
    </row>
    <row r="1463" spans="1:14">
      <c r="A1463" s="9">
        <v>44369</v>
      </c>
      <c r="B1463" s="1">
        <v>14385</v>
      </c>
      <c r="C1463" s="929" t="s">
        <v>158</v>
      </c>
      <c r="D1463" s="1" t="s">
        <v>22</v>
      </c>
      <c r="E1463" s="1" t="s">
        <v>1952</v>
      </c>
      <c r="F1463" s="2">
        <v>44370</v>
      </c>
      <c r="G1463" s="11" t="s">
        <v>462</v>
      </c>
      <c r="H1463" s="10">
        <v>1</v>
      </c>
      <c r="I1463" s="12">
        <v>2.35</v>
      </c>
      <c r="J1463" s="398" t="s">
        <v>25</v>
      </c>
      <c r="K1463" s="398" t="s">
        <v>25</v>
      </c>
      <c r="L1463" s="399">
        <v>44370</v>
      </c>
      <c r="M1463" s="398" t="s">
        <v>19</v>
      </c>
      <c r="N1463" s="10">
        <v>8043</v>
      </c>
    </row>
    <row r="1464" spans="1:14">
      <c r="A1464" s="9">
        <v>44369</v>
      </c>
      <c r="B1464" s="1">
        <v>14386</v>
      </c>
      <c r="C1464" s="929" t="s">
        <v>1896</v>
      </c>
      <c r="D1464" s="1" t="s">
        <v>22</v>
      </c>
      <c r="E1464" s="1" t="s">
        <v>1952</v>
      </c>
      <c r="F1464" s="2">
        <v>44370</v>
      </c>
      <c r="G1464" s="11" t="s">
        <v>1953</v>
      </c>
      <c r="H1464" s="10">
        <v>1</v>
      </c>
      <c r="I1464" s="12">
        <v>2.35</v>
      </c>
      <c r="J1464" s="398" t="s">
        <v>25</v>
      </c>
      <c r="K1464" s="398" t="s">
        <v>25</v>
      </c>
      <c r="L1464" s="399">
        <v>44370</v>
      </c>
      <c r="M1464" s="398" t="s">
        <v>19</v>
      </c>
      <c r="N1464" s="10">
        <v>8043</v>
      </c>
    </row>
    <row r="1465" spans="1:14">
      <c r="A1465" s="9">
        <v>44369</v>
      </c>
      <c r="B1465" s="1">
        <v>14387</v>
      </c>
      <c r="C1465" s="929" t="s">
        <v>1898</v>
      </c>
      <c r="D1465" s="1" t="s">
        <v>22</v>
      </c>
      <c r="E1465" s="1" t="s">
        <v>1952</v>
      </c>
      <c r="F1465" s="2">
        <v>44370</v>
      </c>
      <c r="G1465" s="11" t="s">
        <v>1954</v>
      </c>
      <c r="H1465" s="10">
        <v>1</v>
      </c>
      <c r="I1465" s="12">
        <v>2.35</v>
      </c>
      <c r="J1465" s="398" t="s">
        <v>25</v>
      </c>
      <c r="K1465" s="398" t="s">
        <v>25</v>
      </c>
      <c r="L1465" s="399">
        <v>44370</v>
      </c>
      <c r="M1465" s="398" t="s">
        <v>19</v>
      </c>
      <c r="N1465" s="10">
        <v>8043</v>
      </c>
    </row>
    <row r="1466" spans="1:14">
      <c r="A1466" s="9">
        <v>44369</v>
      </c>
      <c r="B1466" s="1">
        <v>14388</v>
      </c>
      <c r="C1466" s="929" t="s">
        <v>1899</v>
      </c>
      <c r="D1466" s="1" t="s">
        <v>22</v>
      </c>
      <c r="E1466" s="1" t="s">
        <v>1952</v>
      </c>
      <c r="F1466" s="2">
        <v>44370</v>
      </c>
      <c r="G1466" s="11" t="s">
        <v>1955</v>
      </c>
      <c r="H1466" s="10">
        <v>1</v>
      </c>
      <c r="I1466" s="12">
        <v>2.35</v>
      </c>
      <c r="J1466" s="398" t="s">
        <v>25</v>
      </c>
      <c r="K1466" s="398" t="s">
        <v>25</v>
      </c>
      <c r="L1466" s="399">
        <v>44370</v>
      </c>
      <c r="M1466" s="398" t="s">
        <v>19</v>
      </c>
      <c r="N1466" s="10">
        <v>8043</v>
      </c>
    </row>
    <row r="1467" spans="1:14">
      <c r="A1467" s="9">
        <v>44369</v>
      </c>
      <c r="B1467" s="1">
        <v>14389</v>
      </c>
      <c r="C1467" s="929" t="s">
        <v>1900</v>
      </c>
      <c r="D1467" s="1" t="s">
        <v>22</v>
      </c>
      <c r="E1467" s="1" t="s">
        <v>1952</v>
      </c>
      <c r="F1467" s="2">
        <v>44370</v>
      </c>
      <c r="G1467" s="11" t="s">
        <v>1956</v>
      </c>
      <c r="H1467" s="10">
        <v>1</v>
      </c>
      <c r="I1467" s="12">
        <v>2.35</v>
      </c>
      <c r="J1467" s="398" t="s">
        <v>25</v>
      </c>
      <c r="K1467" s="398" t="s">
        <v>25</v>
      </c>
      <c r="L1467" s="399">
        <v>44370</v>
      </c>
      <c r="M1467" s="398" t="s">
        <v>19</v>
      </c>
      <c r="N1467" s="10">
        <v>8043</v>
      </c>
    </row>
    <row r="1468" spans="1:14">
      <c r="A1468" s="9">
        <v>44371</v>
      </c>
      <c r="B1468" s="1">
        <v>14390</v>
      </c>
      <c r="C1468" s="929" t="s">
        <v>1873</v>
      </c>
      <c r="D1468" s="1" t="s">
        <v>22</v>
      </c>
      <c r="E1468" s="1" t="s">
        <v>1</v>
      </c>
      <c r="F1468" s="2">
        <v>44371</v>
      </c>
      <c r="G1468" s="11" t="s">
        <v>1872</v>
      </c>
      <c r="H1468" s="10">
        <v>1</v>
      </c>
      <c r="I1468" s="12">
        <v>3</v>
      </c>
      <c r="J1468" s="398" t="s">
        <v>25</v>
      </c>
      <c r="K1468" s="398" t="s">
        <v>25</v>
      </c>
      <c r="L1468" s="399">
        <v>44371</v>
      </c>
      <c r="M1468" s="398" t="s">
        <v>19</v>
      </c>
      <c r="N1468" s="10">
        <v>8043</v>
      </c>
    </row>
    <row r="1469" spans="1:14">
      <c r="A1469" s="9">
        <v>44371</v>
      </c>
      <c r="B1469" s="1">
        <v>14391</v>
      </c>
      <c r="C1469" s="929" t="s">
        <v>1874</v>
      </c>
      <c r="D1469" s="1" t="s">
        <v>22</v>
      </c>
      <c r="E1469" s="1" t="s">
        <v>1</v>
      </c>
      <c r="F1469" s="2">
        <v>44371</v>
      </c>
      <c r="G1469" s="11" t="s">
        <v>1872</v>
      </c>
      <c r="H1469" s="10">
        <v>1</v>
      </c>
      <c r="I1469" s="12">
        <v>3</v>
      </c>
      <c r="J1469" s="398" t="s">
        <v>25</v>
      </c>
      <c r="K1469" s="398" t="s">
        <v>25</v>
      </c>
      <c r="L1469" s="399">
        <v>44371</v>
      </c>
      <c r="M1469" s="398" t="s">
        <v>19</v>
      </c>
      <c r="N1469" s="10">
        <v>8043</v>
      </c>
    </row>
    <row r="1470" spans="1:14">
      <c r="A1470" s="9">
        <v>44371</v>
      </c>
      <c r="B1470" s="1">
        <v>14392</v>
      </c>
      <c r="C1470" s="929" t="s">
        <v>1875</v>
      </c>
      <c r="D1470" s="1" t="s">
        <v>22</v>
      </c>
      <c r="E1470" s="1" t="s">
        <v>1</v>
      </c>
      <c r="F1470" s="2">
        <v>44371</v>
      </c>
      <c r="G1470" s="11" t="s">
        <v>1872</v>
      </c>
      <c r="H1470" s="10">
        <v>1</v>
      </c>
      <c r="I1470" s="12">
        <v>3</v>
      </c>
      <c r="J1470" s="398" t="s">
        <v>25</v>
      </c>
      <c r="K1470" s="398" t="s">
        <v>25</v>
      </c>
      <c r="L1470" s="399">
        <v>44371</v>
      </c>
      <c r="M1470" s="398" t="s">
        <v>19</v>
      </c>
      <c r="N1470" s="10">
        <v>8043</v>
      </c>
    </row>
    <row r="1471" spans="1:14">
      <c r="A1471" s="9">
        <v>44371</v>
      </c>
      <c r="B1471" s="1">
        <v>14393</v>
      </c>
      <c r="C1471" s="929" t="s">
        <v>1948</v>
      </c>
      <c r="D1471" s="1" t="s">
        <v>22</v>
      </c>
      <c r="E1471" s="1" t="s">
        <v>1</v>
      </c>
      <c r="F1471" s="2">
        <v>44371</v>
      </c>
      <c r="G1471" s="11" t="s">
        <v>1872</v>
      </c>
      <c r="H1471" s="10">
        <v>1</v>
      </c>
      <c r="I1471" s="12">
        <v>3</v>
      </c>
      <c r="J1471" s="398" t="s">
        <v>25</v>
      </c>
      <c r="K1471" s="398" t="s">
        <v>25</v>
      </c>
      <c r="L1471" s="399">
        <v>44371</v>
      </c>
      <c r="M1471" s="398" t="s">
        <v>19</v>
      </c>
      <c r="N1471" s="10">
        <v>8043</v>
      </c>
    </row>
    <row r="1472" spans="1:14">
      <c r="A1472" s="9">
        <v>44371</v>
      </c>
      <c r="B1472" s="1">
        <v>14394</v>
      </c>
      <c r="C1472" s="929" t="s">
        <v>1957</v>
      </c>
      <c r="D1472" s="1" t="s">
        <v>22</v>
      </c>
      <c r="E1472" s="1" t="s">
        <v>1</v>
      </c>
      <c r="F1472" s="2">
        <v>44371</v>
      </c>
      <c r="G1472" s="11" t="s">
        <v>1958</v>
      </c>
      <c r="H1472" s="10">
        <v>1</v>
      </c>
      <c r="I1472" s="12">
        <v>3</v>
      </c>
      <c r="J1472" s="398" t="s">
        <v>25</v>
      </c>
      <c r="K1472" s="398" t="s">
        <v>25</v>
      </c>
      <c r="L1472" s="399">
        <v>44371</v>
      </c>
      <c r="M1472" s="398" t="s">
        <v>19</v>
      </c>
      <c r="N1472" s="10">
        <v>8043</v>
      </c>
    </row>
    <row r="1473" spans="1:15">
      <c r="A1473" s="9">
        <v>44371</v>
      </c>
      <c r="B1473" s="1">
        <v>14395</v>
      </c>
      <c r="C1473" s="929" t="s">
        <v>1959</v>
      </c>
      <c r="D1473" s="1" t="s">
        <v>22</v>
      </c>
      <c r="E1473" s="1" t="s">
        <v>1</v>
      </c>
      <c r="F1473" s="2">
        <v>44371</v>
      </c>
      <c r="G1473" s="11" t="s">
        <v>1960</v>
      </c>
      <c r="H1473" s="10">
        <v>1</v>
      </c>
      <c r="I1473" s="12">
        <v>3</v>
      </c>
      <c r="J1473" s="398" t="s">
        <v>25</v>
      </c>
      <c r="K1473" s="398" t="s">
        <v>25</v>
      </c>
      <c r="L1473" s="399">
        <v>44371</v>
      </c>
      <c r="M1473" s="398" t="s">
        <v>19</v>
      </c>
      <c r="N1473" s="10">
        <v>8043</v>
      </c>
    </row>
    <row r="1474" spans="1:15">
      <c r="A1474" s="9">
        <v>44371</v>
      </c>
      <c r="B1474" s="1">
        <v>14396</v>
      </c>
      <c r="C1474" s="929" t="s">
        <v>1961</v>
      </c>
      <c r="D1474" s="1" t="s">
        <v>22</v>
      </c>
      <c r="E1474" s="1" t="s">
        <v>1</v>
      </c>
      <c r="F1474" s="2">
        <v>44371</v>
      </c>
      <c r="G1474" s="11" t="s">
        <v>1962</v>
      </c>
      <c r="H1474" s="10">
        <v>2</v>
      </c>
      <c r="I1474" s="12">
        <v>3.15</v>
      </c>
      <c r="J1474" s="398" t="s">
        <v>25</v>
      </c>
      <c r="K1474" s="398" t="s">
        <v>25</v>
      </c>
      <c r="L1474" s="399">
        <v>44371</v>
      </c>
      <c r="M1474" s="398" t="s">
        <v>19</v>
      </c>
      <c r="N1474" s="10">
        <v>8043</v>
      </c>
    </row>
    <row r="1475" spans="1:15">
      <c r="A1475" s="9">
        <v>44371</v>
      </c>
      <c r="B1475" s="1">
        <v>14397</v>
      </c>
      <c r="C1475" s="929" t="s">
        <v>1963</v>
      </c>
      <c r="D1475" s="1" t="s">
        <v>22</v>
      </c>
      <c r="E1475" s="1" t="s">
        <v>1964</v>
      </c>
      <c r="F1475" s="2">
        <v>44371</v>
      </c>
      <c r="G1475" s="11" t="s">
        <v>1965</v>
      </c>
      <c r="H1475" s="10">
        <v>36</v>
      </c>
      <c r="I1475" s="12">
        <v>2.35</v>
      </c>
      <c r="J1475" s="398" t="s">
        <v>25</v>
      </c>
      <c r="K1475" s="398" t="s">
        <v>25</v>
      </c>
      <c r="L1475" s="399">
        <v>44371</v>
      </c>
      <c r="M1475" s="398" t="s">
        <v>19</v>
      </c>
      <c r="N1475" s="10">
        <v>8043</v>
      </c>
    </row>
    <row r="1476" spans="1:15">
      <c r="A1476" s="9">
        <v>44371</v>
      </c>
      <c r="B1476" s="1">
        <v>14398</v>
      </c>
      <c r="C1476" s="929" t="s">
        <v>1966</v>
      </c>
      <c r="D1476" s="1" t="s">
        <v>22</v>
      </c>
      <c r="E1476" s="1" t="s">
        <v>1964</v>
      </c>
      <c r="F1476" s="2">
        <v>44371</v>
      </c>
      <c r="G1476" s="11" t="s">
        <v>1967</v>
      </c>
      <c r="H1476" s="10">
        <v>36</v>
      </c>
      <c r="I1476" s="12">
        <v>2.35</v>
      </c>
      <c r="J1476" s="398" t="s">
        <v>25</v>
      </c>
      <c r="K1476" s="398" t="s">
        <v>25</v>
      </c>
      <c r="L1476" s="399">
        <v>44371</v>
      </c>
      <c r="M1476" s="398" t="s">
        <v>19</v>
      </c>
      <c r="N1476" s="10">
        <v>8043</v>
      </c>
    </row>
    <row r="1477" spans="1:15">
      <c r="A1477" s="9">
        <v>44371</v>
      </c>
      <c r="B1477" s="1">
        <v>14399</v>
      </c>
      <c r="C1477" s="929" t="s">
        <v>451</v>
      </c>
      <c r="D1477" s="1" t="s">
        <v>22</v>
      </c>
      <c r="E1477" s="1" t="s">
        <v>1964</v>
      </c>
      <c r="F1477" s="2">
        <v>44371</v>
      </c>
      <c r="G1477" s="11" t="s">
        <v>1968</v>
      </c>
      <c r="H1477" s="10">
        <v>36</v>
      </c>
      <c r="I1477" s="12">
        <v>2.35</v>
      </c>
      <c r="J1477" s="398" t="s">
        <v>25</v>
      </c>
      <c r="K1477" s="398" t="s">
        <v>25</v>
      </c>
      <c r="L1477" s="399">
        <v>44371</v>
      </c>
      <c r="M1477" s="398" t="s">
        <v>19</v>
      </c>
      <c r="N1477" s="10">
        <v>8043</v>
      </c>
    </row>
    <row r="1478" spans="1:15">
      <c r="A1478" s="9">
        <v>44372</v>
      </c>
      <c r="B1478" s="1">
        <v>14400</v>
      </c>
      <c r="C1478" s="929" t="s">
        <v>1969</v>
      </c>
      <c r="D1478" s="1" t="s">
        <v>22</v>
      </c>
      <c r="E1478" s="1" t="s">
        <v>1</v>
      </c>
      <c r="F1478" s="2">
        <v>44372</v>
      </c>
      <c r="G1478" s="11" t="s">
        <v>1970</v>
      </c>
      <c r="H1478" s="10">
        <v>1</v>
      </c>
      <c r="I1478" s="12">
        <v>3</v>
      </c>
      <c r="J1478" s="398" t="s">
        <v>25</v>
      </c>
      <c r="K1478" s="398" t="s">
        <v>25</v>
      </c>
      <c r="L1478" s="399">
        <v>44372</v>
      </c>
      <c r="M1478" s="398" t="s">
        <v>19</v>
      </c>
      <c r="N1478" s="10">
        <v>8043</v>
      </c>
    </row>
    <row r="1479" spans="1:15">
      <c r="A1479" s="9">
        <v>44372</v>
      </c>
      <c r="B1479" s="1">
        <v>14401</v>
      </c>
      <c r="C1479" s="929" t="s">
        <v>316</v>
      </c>
      <c r="D1479" s="1" t="s">
        <v>22</v>
      </c>
      <c r="E1479" s="1" t="s">
        <v>1971</v>
      </c>
      <c r="F1479" s="2">
        <v>44372</v>
      </c>
      <c r="G1479" s="11" t="s">
        <v>318</v>
      </c>
      <c r="H1479" s="10">
        <v>18</v>
      </c>
      <c r="I1479" s="12">
        <v>2.35</v>
      </c>
      <c r="J1479" s="398" t="s">
        <v>25</v>
      </c>
      <c r="K1479" s="398" t="s">
        <v>25</v>
      </c>
      <c r="L1479" s="399">
        <v>44372</v>
      </c>
      <c r="M1479" s="398" t="s">
        <v>19</v>
      </c>
      <c r="N1479" s="10">
        <v>8043</v>
      </c>
    </row>
    <row r="1480" spans="1:15">
      <c r="A1480" s="9">
        <v>44372</v>
      </c>
      <c r="B1480" s="1">
        <v>14402</v>
      </c>
      <c r="C1480" s="929" t="s">
        <v>1929</v>
      </c>
      <c r="D1480" s="1" t="s">
        <v>22</v>
      </c>
      <c r="E1480" s="1" t="s">
        <v>1972</v>
      </c>
      <c r="F1480" s="2">
        <v>44372</v>
      </c>
      <c r="G1480" s="11" t="s">
        <v>1973</v>
      </c>
      <c r="H1480" s="10">
        <v>8</v>
      </c>
      <c r="I1480" s="12">
        <v>2.35</v>
      </c>
      <c r="J1480" s="398" t="s">
        <v>25</v>
      </c>
      <c r="K1480" s="398" t="s">
        <v>25</v>
      </c>
      <c r="L1480" s="399">
        <v>44372</v>
      </c>
      <c r="M1480" s="398" t="s">
        <v>19</v>
      </c>
      <c r="N1480" s="10">
        <v>8043</v>
      </c>
      <c r="O1480" s="391">
        <v>2536.6799999999989</v>
      </c>
    </row>
    <row r="1481" spans="1:15" s="400" customFormat="1">
      <c r="A1481" s="9">
        <v>44372</v>
      </c>
      <c r="B1481" s="1">
        <v>14403</v>
      </c>
      <c r="C1481" s="929" t="s">
        <v>234</v>
      </c>
      <c r="D1481" s="1" t="s">
        <v>22</v>
      </c>
      <c r="E1481" s="1" t="s">
        <v>1974</v>
      </c>
      <c r="F1481" s="2">
        <v>44377</v>
      </c>
      <c r="G1481" s="11" t="s">
        <v>236</v>
      </c>
      <c r="H1481" s="10">
        <v>2</v>
      </c>
      <c r="I1481" s="12">
        <v>2.35</v>
      </c>
      <c r="J1481" s="398" t="s">
        <v>25</v>
      </c>
      <c r="K1481" s="398" t="s">
        <v>25</v>
      </c>
      <c r="L1481" s="399">
        <v>44375</v>
      </c>
      <c r="M1481" s="398" t="s">
        <v>19</v>
      </c>
      <c r="N1481" s="10">
        <v>8111</v>
      </c>
    </row>
    <row r="1482" spans="1:15">
      <c r="A1482" s="9">
        <v>44372</v>
      </c>
      <c r="B1482" s="1">
        <v>14404</v>
      </c>
      <c r="C1482" s="929" t="s">
        <v>234</v>
      </c>
      <c r="D1482" s="1" t="s">
        <v>22</v>
      </c>
      <c r="E1482" s="1" t="s">
        <v>1975</v>
      </c>
      <c r="F1482" s="2">
        <v>44377</v>
      </c>
      <c r="G1482" s="11" t="s">
        <v>236</v>
      </c>
      <c r="H1482" s="10">
        <v>1</v>
      </c>
      <c r="I1482" s="12">
        <v>2.35</v>
      </c>
      <c r="J1482" s="398" t="s">
        <v>25</v>
      </c>
      <c r="K1482" s="398" t="s">
        <v>25</v>
      </c>
      <c r="L1482" s="399">
        <v>44375</v>
      </c>
      <c r="M1482" s="398" t="s">
        <v>19</v>
      </c>
      <c r="N1482" s="10">
        <v>8111</v>
      </c>
    </row>
    <row r="1483" spans="1:15">
      <c r="A1483" s="9">
        <v>44372</v>
      </c>
      <c r="B1483" s="1">
        <v>14405</v>
      </c>
      <c r="C1483" s="929" t="s">
        <v>53</v>
      </c>
      <c r="D1483" s="1" t="s">
        <v>22</v>
      </c>
      <c r="E1483" s="1" t="s">
        <v>1976</v>
      </c>
      <c r="F1483" s="2">
        <v>44377</v>
      </c>
      <c r="G1483" s="11" t="s">
        <v>55</v>
      </c>
      <c r="H1483" s="10">
        <v>3</v>
      </c>
      <c r="I1483" s="12">
        <v>2.35</v>
      </c>
      <c r="J1483" s="398" t="s">
        <v>25</v>
      </c>
      <c r="K1483" s="398" t="s">
        <v>25</v>
      </c>
      <c r="L1483" s="399">
        <v>44375</v>
      </c>
      <c r="M1483" s="398" t="s">
        <v>19</v>
      </c>
      <c r="N1483" s="10">
        <v>8111</v>
      </c>
    </row>
    <row r="1484" spans="1:15">
      <c r="A1484" s="9">
        <v>44372</v>
      </c>
      <c r="B1484" s="1">
        <v>14406</v>
      </c>
      <c r="C1484" s="929" t="s">
        <v>37</v>
      </c>
      <c r="D1484" s="1" t="s">
        <v>22</v>
      </c>
      <c r="E1484" s="1" t="s">
        <v>1977</v>
      </c>
      <c r="F1484" s="2">
        <v>44377</v>
      </c>
      <c r="G1484" s="11" t="s">
        <v>38</v>
      </c>
      <c r="H1484" s="10">
        <v>1</v>
      </c>
      <c r="I1484" s="12">
        <v>2.35</v>
      </c>
      <c r="J1484" s="398" t="s">
        <v>25</v>
      </c>
      <c r="K1484" s="398" t="s">
        <v>25</v>
      </c>
      <c r="L1484" s="399">
        <v>44375</v>
      </c>
      <c r="M1484" s="398" t="s">
        <v>19</v>
      </c>
      <c r="N1484" s="10">
        <v>8111</v>
      </c>
    </row>
    <row r="1485" spans="1:15">
      <c r="A1485" s="9">
        <v>44372</v>
      </c>
      <c r="B1485" s="1">
        <v>14407</v>
      </c>
      <c r="C1485" s="929" t="s">
        <v>1508</v>
      </c>
      <c r="D1485" s="1" t="s">
        <v>22</v>
      </c>
      <c r="E1485" s="1" t="s">
        <v>1978</v>
      </c>
      <c r="F1485" s="2">
        <v>44377</v>
      </c>
      <c r="G1485" s="11" t="s">
        <v>1509</v>
      </c>
      <c r="H1485" s="10">
        <v>72</v>
      </c>
      <c r="I1485" s="12">
        <v>2.35</v>
      </c>
      <c r="J1485" s="398" t="s">
        <v>25</v>
      </c>
      <c r="K1485" s="398" t="s">
        <v>25</v>
      </c>
      <c r="L1485" s="399">
        <v>44375</v>
      </c>
      <c r="M1485" s="398" t="s">
        <v>19</v>
      </c>
      <c r="N1485" s="10">
        <v>8111</v>
      </c>
    </row>
    <row r="1486" spans="1:15">
      <c r="A1486" s="9">
        <v>44372</v>
      </c>
      <c r="B1486" s="1">
        <v>14408</v>
      </c>
      <c r="C1486" s="929" t="s">
        <v>26</v>
      </c>
      <c r="D1486" s="1" t="s">
        <v>22</v>
      </c>
      <c r="E1486" s="1" t="s">
        <v>1978</v>
      </c>
      <c r="F1486" s="2">
        <v>44377</v>
      </c>
      <c r="G1486" s="11" t="s">
        <v>27</v>
      </c>
      <c r="H1486" s="10">
        <v>40</v>
      </c>
      <c r="I1486" s="12">
        <v>2.35</v>
      </c>
      <c r="J1486" s="398" t="s">
        <v>25</v>
      </c>
      <c r="K1486" s="398" t="s">
        <v>25</v>
      </c>
      <c r="L1486" s="399">
        <v>44375</v>
      </c>
      <c r="M1486" s="398" t="s">
        <v>19</v>
      </c>
      <c r="N1486" s="10">
        <v>8111</v>
      </c>
    </row>
    <row r="1487" spans="1:15">
      <c r="A1487" s="9">
        <v>44372</v>
      </c>
      <c r="B1487" s="1">
        <v>14409</v>
      </c>
      <c r="C1487" s="929" t="s">
        <v>808</v>
      </c>
      <c r="D1487" s="1" t="s">
        <v>22</v>
      </c>
      <c r="E1487" s="1" t="s">
        <v>1979</v>
      </c>
      <c r="F1487" s="2">
        <v>44377</v>
      </c>
      <c r="G1487" s="11" t="s">
        <v>810</v>
      </c>
      <c r="H1487" s="10">
        <v>16</v>
      </c>
      <c r="I1487" s="12">
        <v>2.35</v>
      </c>
      <c r="J1487" s="398" t="s">
        <v>25</v>
      </c>
      <c r="K1487" s="398" t="s">
        <v>25</v>
      </c>
      <c r="L1487" s="399">
        <v>44375</v>
      </c>
      <c r="M1487" s="398" t="s">
        <v>19</v>
      </c>
      <c r="N1487" s="10">
        <v>8111</v>
      </c>
    </row>
    <row r="1488" spans="1:15">
      <c r="A1488" s="9">
        <v>44372</v>
      </c>
      <c r="B1488" s="1">
        <v>14410</v>
      </c>
      <c r="C1488" s="929" t="s">
        <v>91</v>
      </c>
      <c r="D1488" s="1" t="s">
        <v>22</v>
      </c>
      <c r="E1488" s="1" t="s">
        <v>1979</v>
      </c>
      <c r="F1488" s="2">
        <v>44377</v>
      </c>
      <c r="G1488" s="11" t="s">
        <v>93</v>
      </c>
      <c r="H1488" s="10">
        <v>96</v>
      </c>
      <c r="I1488" s="12">
        <v>2.35</v>
      </c>
      <c r="J1488" s="398" t="s">
        <v>25</v>
      </c>
      <c r="K1488" s="398" t="s">
        <v>25</v>
      </c>
      <c r="L1488" s="399">
        <v>44375</v>
      </c>
      <c r="M1488" s="398" t="s">
        <v>19</v>
      </c>
      <c r="N1488" s="10">
        <v>8111</v>
      </c>
    </row>
    <row r="1489" spans="1:14">
      <c r="A1489" s="9">
        <v>44372</v>
      </c>
      <c r="B1489" s="1">
        <v>14411</v>
      </c>
      <c r="C1489" s="929" t="s">
        <v>102</v>
      </c>
      <c r="D1489" s="1" t="s">
        <v>22</v>
      </c>
      <c r="E1489" s="1" t="s">
        <v>1980</v>
      </c>
      <c r="F1489" s="2">
        <v>44377</v>
      </c>
      <c r="G1489" s="11" t="s">
        <v>104</v>
      </c>
      <c r="H1489" s="10">
        <v>153</v>
      </c>
      <c r="I1489" s="12">
        <v>2.35</v>
      </c>
      <c r="J1489" s="398" t="s">
        <v>25</v>
      </c>
      <c r="K1489" s="398" t="s">
        <v>25</v>
      </c>
      <c r="L1489" s="399">
        <v>44375</v>
      </c>
      <c r="M1489" s="398" t="s">
        <v>19</v>
      </c>
      <c r="N1489" s="10">
        <v>8111</v>
      </c>
    </row>
    <row r="1490" spans="1:14">
      <c r="A1490" s="9">
        <v>44375</v>
      </c>
      <c r="B1490" s="1">
        <v>14412</v>
      </c>
      <c r="C1490" s="929" t="s">
        <v>751</v>
      </c>
      <c r="D1490" s="1" t="s">
        <v>22</v>
      </c>
      <c r="E1490" s="1" t="s">
        <v>1981</v>
      </c>
      <c r="F1490" s="2">
        <v>44377</v>
      </c>
      <c r="G1490" s="11" t="s">
        <v>753</v>
      </c>
      <c r="H1490" s="10">
        <v>41</v>
      </c>
      <c r="I1490" s="12">
        <v>2.35</v>
      </c>
      <c r="J1490" s="398" t="s">
        <v>25</v>
      </c>
      <c r="K1490" s="398" t="s">
        <v>25</v>
      </c>
      <c r="L1490" s="399">
        <v>44376</v>
      </c>
      <c r="M1490" s="398" t="s">
        <v>19</v>
      </c>
      <c r="N1490" s="10">
        <v>8111</v>
      </c>
    </row>
    <row r="1491" spans="1:14">
      <c r="A1491" s="9">
        <v>44375</v>
      </c>
      <c r="B1491" s="1">
        <v>14413</v>
      </c>
      <c r="C1491" s="929" t="s">
        <v>1100</v>
      </c>
      <c r="D1491" s="1" t="s">
        <v>22</v>
      </c>
      <c r="E1491" s="1" t="s">
        <v>1982</v>
      </c>
      <c r="F1491" s="2">
        <v>44377</v>
      </c>
      <c r="G1491" s="11" t="s">
        <v>1102</v>
      </c>
      <c r="H1491" s="10">
        <v>23</v>
      </c>
      <c r="I1491" s="12">
        <v>2.35</v>
      </c>
      <c r="J1491" s="398" t="s">
        <v>25</v>
      </c>
      <c r="K1491" s="398" t="s">
        <v>25</v>
      </c>
      <c r="L1491" s="399">
        <v>44376</v>
      </c>
      <c r="M1491" s="398" t="s">
        <v>19</v>
      </c>
      <c r="N1491" s="10">
        <v>8111</v>
      </c>
    </row>
    <row r="1492" spans="1:14">
      <c r="A1492" s="9">
        <v>44375</v>
      </c>
      <c r="B1492" s="1">
        <v>14414</v>
      </c>
      <c r="C1492" s="929" t="s">
        <v>1645</v>
      </c>
      <c r="D1492" s="1" t="s">
        <v>22</v>
      </c>
      <c r="E1492" s="1" t="s">
        <v>1983</v>
      </c>
      <c r="F1492" s="2">
        <v>44377</v>
      </c>
      <c r="G1492" s="11" t="s">
        <v>219</v>
      </c>
      <c r="H1492" s="10">
        <v>4</v>
      </c>
      <c r="I1492" s="12">
        <v>2.35</v>
      </c>
      <c r="J1492" s="398" t="s">
        <v>25</v>
      </c>
      <c r="K1492" s="398" t="s">
        <v>25</v>
      </c>
      <c r="L1492" s="399">
        <v>44376</v>
      </c>
      <c r="M1492" s="398" t="s">
        <v>19</v>
      </c>
      <c r="N1492" s="10">
        <v>8111</v>
      </c>
    </row>
    <row r="1493" spans="1:14">
      <c r="A1493" s="9">
        <v>44375</v>
      </c>
      <c r="B1493" s="1">
        <v>14415</v>
      </c>
      <c r="C1493" s="929" t="s">
        <v>1984</v>
      </c>
      <c r="D1493" s="1" t="s">
        <v>22</v>
      </c>
      <c r="E1493" s="1" t="s">
        <v>1983</v>
      </c>
      <c r="F1493" s="2">
        <v>44377</v>
      </c>
      <c r="G1493" s="11" t="s">
        <v>1985</v>
      </c>
      <c r="H1493" s="10">
        <v>4</v>
      </c>
      <c r="I1493" s="12">
        <v>2.35</v>
      </c>
      <c r="J1493" s="398" t="s">
        <v>25</v>
      </c>
      <c r="K1493" s="398" t="s">
        <v>25</v>
      </c>
      <c r="L1493" s="399">
        <v>44376</v>
      </c>
      <c r="M1493" s="398" t="s">
        <v>19</v>
      </c>
      <c r="N1493" s="10">
        <v>8111</v>
      </c>
    </row>
    <row r="1494" spans="1:14">
      <c r="A1494" s="9">
        <v>44375</v>
      </c>
      <c r="B1494" s="1">
        <v>14416</v>
      </c>
      <c r="C1494" s="929" t="s">
        <v>1638</v>
      </c>
      <c r="D1494" s="1" t="s">
        <v>22</v>
      </c>
      <c r="E1494" s="1" t="s">
        <v>1983</v>
      </c>
      <c r="F1494" s="2">
        <v>44377</v>
      </c>
      <c r="G1494" s="11" t="s">
        <v>1986</v>
      </c>
      <c r="H1494" s="10">
        <v>4</v>
      </c>
      <c r="I1494" s="12">
        <v>2.35</v>
      </c>
      <c r="J1494" s="398" t="s">
        <v>25</v>
      </c>
      <c r="K1494" s="398" t="s">
        <v>25</v>
      </c>
      <c r="L1494" s="399">
        <v>44376</v>
      </c>
      <c r="M1494" s="398" t="s">
        <v>19</v>
      </c>
      <c r="N1494" s="10">
        <v>8111</v>
      </c>
    </row>
    <row r="1495" spans="1:14">
      <c r="A1495" s="9">
        <v>44375</v>
      </c>
      <c r="B1495" s="1">
        <v>14417</v>
      </c>
      <c r="C1495" s="929" t="s">
        <v>1746</v>
      </c>
      <c r="D1495" s="1" t="s">
        <v>22</v>
      </c>
      <c r="E1495" s="1" t="s">
        <v>1983</v>
      </c>
      <c r="F1495" s="2">
        <v>44377</v>
      </c>
      <c r="G1495" s="11" t="s">
        <v>1987</v>
      </c>
      <c r="H1495" s="10">
        <v>4</v>
      </c>
      <c r="I1495" s="12">
        <v>2.35</v>
      </c>
      <c r="J1495" s="398" t="s">
        <v>25</v>
      </c>
      <c r="K1495" s="398" t="s">
        <v>25</v>
      </c>
      <c r="L1495" s="399">
        <v>44376</v>
      </c>
      <c r="M1495" s="398" t="s">
        <v>19</v>
      </c>
      <c r="N1495" s="10">
        <v>8111</v>
      </c>
    </row>
    <row r="1496" spans="1:14">
      <c r="A1496" s="9">
        <v>44375</v>
      </c>
      <c r="B1496" s="1">
        <v>14418</v>
      </c>
      <c r="C1496" s="929" t="s">
        <v>688</v>
      </c>
      <c r="D1496" s="1" t="s">
        <v>22</v>
      </c>
      <c r="E1496" s="1" t="s">
        <v>1988</v>
      </c>
      <c r="F1496" s="2">
        <v>44377</v>
      </c>
      <c r="G1496" s="11" t="s">
        <v>690</v>
      </c>
      <c r="H1496" s="10">
        <v>5</v>
      </c>
      <c r="I1496" s="12">
        <v>2.35</v>
      </c>
      <c r="J1496" s="398" t="s">
        <v>25</v>
      </c>
      <c r="K1496" s="398" t="s">
        <v>25</v>
      </c>
      <c r="L1496" s="399">
        <v>44376</v>
      </c>
      <c r="M1496" s="398" t="s">
        <v>19</v>
      </c>
      <c r="N1496" s="10">
        <v>8111</v>
      </c>
    </row>
    <row r="1497" spans="1:14">
      <c r="A1497" s="9">
        <v>44375</v>
      </c>
      <c r="B1497" s="1">
        <v>14419</v>
      </c>
      <c r="C1497" s="929" t="s">
        <v>1650</v>
      </c>
      <c r="D1497" s="1" t="s">
        <v>22</v>
      </c>
      <c r="E1497" s="1" t="s">
        <v>1989</v>
      </c>
      <c r="F1497" s="2">
        <v>44377</v>
      </c>
      <c r="G1497" s="11" t="s">
        <v>1652</v>
      </c>
      <c r="H1497" s="10">
        <v>1</v>
      </c>
      <c r="I1497" s="12">
        <v>2.35</v>
      </c>
      <c r="J1497" s="398" t="s">
        <v>25</v>
      </c>
      <c r="K1497" s="398" t="s">
        <v>25</v>
      </c>
      <c r="L1497" s="399">
        <v>44376</v>
      </c>
      <c r="M1497" s="398" t="s">
        <v>19</v>
      </c>
      <c r="N1497" s="10">
        <v>8111</v>
      </c>
    </row>
    <row r="1498" spans="1:14">
      <c r="A1498" s="9">
        <v>44375</v>
      </c>
      <c r="B1498" s="1">
        <v>14420</v>
      </c>
      <c r="C1498" s="929" t="s">
        <v>1990</v>
      </c>
      <c r="D1498" s="1" t="s">
        <v>22</v>
      </c>
      <c r="E1498" s="1" t="s">
        <v>1989</v>
      </c>
      <c r="F1498" s="2">
        <v>44377</v>
      </c>
      <c r="G1498" s="11" t="s">
        <v>1991</v>
      </c>
      <c r="H1498" s="10">
        <v>1</v>
      </c>
      <c r="I1498" s="12">
        <v>2.35</v>
      </c>
      <c r="J1498" s="398" t="s">
        <v>25</v>
      </c>
      <c r="K1498" s="398" t="s">
        <v>25</v>
      </c>
      <c r="L1498" s="399">
        <v>44376</v>
      </c>
      <c r="M1498" s="398" t="s">
        <v>19</v>
      </c>
      <c r="N1498" s="10">
        <v>8111</v>
      </c>
    </row>
    <row r="1499" spans="1:14">
      <c r="A1499" s="9">
        <v>44375</v>
      </c>
      <c r="B1499" s="1">
        <v>14421</v>
      </c>
      <c r="C1499" s="929" t="s">
        <v>857</v>
      </c>
      <c r="D1499" s="1" t="s">
        <v>22</v>
      </c>
      <c r="E1499" s="1" t="s">
        <v>1992</v>
      </c>
      <c r="F1499" s="2">
        <v>44377</v>
      </c>
      <c r="G1499" s="11" t="s">
        <v>859</v>
      </c>
      <c r="H1499" s="10">
        <v>8</v>
      </c>
      <c r="I1499" s="12">
        <v>2.35</v>
      </c>
      <c r="J1499" s="398" t="s">
        <v>25</v>
      </c>
      <c r="K1499" s="398" t="s">
        <v>25</v>
      </c>
      <c r="L1499" s="399">
        <v>44376</v>
      </c>
      <c r="M1499" s="398" t="s">
        <v>19</v>
      </c>
      <c r="N1499" s="10">
        <v>8111</v>
      </c>
    </row>
    <row r="1500" spans="1:14">
      <c r="A1500" s="9">
        <v>44375</v>
      </c>
      <c r="B1500" s="1">
        <v>14422</v>
      </c>
      <c r="C1500" s="929" t="s">
        <v>857</v>
      </c>
      <c r="D1500" s="1" t="s">
        <v>22</v>
      </c>
      <c r="E1500" s="1" t="s">
        <v>1993</v>
      </c>
      <c r="F1500" s="2">
        <v>44377</v>
      </c>
      <c r="G1500" s="11" t="s">
        <v>859</v>
      </c>
      <c r="H1500" s="10">
        <v>5</v>
      </c>
      <c r="I1500" s="12">
        <v>2.35</v>
      </c>
      <c r="J1500" s="398" t="s">
        <v>25</v>
      </c>
      <c r="K1500" s="398" t="s">
        <v>25</v>
      </c>
      <c r="L1500" s="399">
        <v>44376</v>
      </c>
      <c r="M1500" s="398" t="s">
        <v>19</v>
      </c>
      <c r="N1500" s="10">
        <v>8111</v>
      </c>
    </row>
    <row r="1501" spans="1:14">
      <c r="A1501" s="9">
        <v>44375</v>
      </c>
      <c r="B1501" s="1">
        <v>14423</v>
      </c>
      <c r="C1501" s="929" t="s">
        <v>1449</v>
      </c>
      <c r="D1501" s="1" t="s">
        <v>22</v>
      </c>
      <c r="E1501" s="1" t="s">
        <v>1994</v>
      </c>
      <c r="F1501" s="2">
        <v>44377</v>
      </c>
      <c r="G1501" s="11" t="s">
        <v>1451</v>
      </c>
      <c r="H1501" s="10">
        <v>49</v>
      </c>
      <c r="I1501" s="12">
        <v>2.35</v>
      </c>
      <c r="J1501" s="398" t="s">
        <v>25</v>
      </c>
      <c r="K1501" s="398" t="s">
        <v>25</v>
      </c>
      <c r="L1501" s="399">
        <v>44376</v>
      </c>
      <c r="M1501" s="398" t="s">
        <v>19</v>
      </c>
      <c r="N1501" s="10">
        <v>8111</v>
      </c>
    </row>
    <row r="1502" spans="1:14">
      <c r="A1502" s="9">
        <v>44375</v>
      </c>
      <c r="B1502" s="1">
        <v>14424</v>
      </c>
      <c r="C1502" s="929" t="s">
        <v>1995</v>
      </c>
      <c r="D1502" s="1" t="s">
        <v>22</v>
      </c>
      <c r="E1502" s="1" t="s">
        <v>1994</v>
      </c>
      <c r="F1502" s="2">
        <v>44377</v>
      </c>
      <c r="G1502" s="11" t="s">
        <v>71</v>
      </c>
      <c r="H1502" s="10">
        <v>49</v>
      </c>
      <c r="I1502" s="12">
        <v>2.35</v>
      </c>
      <c r="J1502" s="398" t="s">
        <v>25</v>
      </c>
      <c r="K1502" s="398" t="s">
        <v>25</v>
      </c>
      <c r="L1502" s="399">
        <v>44376</v>
      </c>
      <c r="M1502" s="398" t="s">
        <v>19</v>
      </c>
      <c r="N1502" s="10">
        <v>8111</v>
      </c>
    </row>
    <row r="1503" spans="1:14">
      <c r="A1503" s="9">
        <v>44375</v>
      </c>
      <c r="B1503" s="1">
        <v>14425</v>
      </c>
      <c r="C1503" s="929" t="s">
        <v>455</v>
      </c>
      <c r="D1503" s="1" t="s">
        <v>22</v>
      </c>
      <c r="E1503" s="1" t="s">
        <v>1996</v>
      </c>
      <c r="F1503" s="2">
        <v>44377</v>
      </c>
      <c r="G1503" s="11" t="s">
        <v>457</v>
      </c>
      <c r="H1503" s="10">
        <v>30</v>
      </c>
      <c r="I1503" s="12">
        <v>2.35</v>
      </c>
      <c r="J1503" s="398" t="s">
        <v>25</v>
      </c>
      <c r="K1503" s="398" t="s">
        <v>25</v>
      </c>
      <c r="L1503" s="399">
        <v>44377</v>
      </c>
      <c r="M1503" s="398" t="s">
        <v>19</v>
      </c>
      <c r="N1503" s="10">
        <v>8111</v>
      </c>
    </row>
    <row r="1504" spans="1:14">
      <c r="A1504" s="9">
        <v>44375</v>
      </c>
      <c r="B1504" s="1">
        <v>14426</v>
      </c>
      <c r="C1504" s="929" t="s">
        <v>852</v>
      </c>
      <c r="D1504" s="1" t="s">
        <v>22</v>
      </c>
      <c r="E1504" s="1" t="s">
        <v>1997</v>
      </c>
      <c r="F1504" s="2">
        <v>44377</v>
      </c>
      <c r="G1504" s="11" t="s">
        <v>854</v>
      </c>
      <c r="H1504" s="10">
        <v>8</v>
      </c>
      <c r="I1504" s="12">
        <v>2.35</v>
      </c>
      <c r="J1504" s="398" t="s">
        <v>25</v>
      </c>
      <c r="K1504" s="398" t="s">
        <v>25</v>
      </c>
      <c r="L1504" s="399">
        <v>44377</v>
      </c>
      <c r="M1504" s="398" t="s">
        <v>19</v>
      </c>
      <c r="N1504" s="10">
        <v>8111</v>
      </c>
    </row>
    <row r="1505" spans="1:14">
      <c r="A1505" s="9">
        <v>44375</v>
      </c>
      <c r="B1505" s="1">
        <v>14427</v>
      </c>
      <c r="C1505" s="929" t="s">
        <v>37</v>
      </c>
      <c r="D1505" s="1" t="s">
        <v>22</v>
      </c>
      <c r="E1505" s="1" t="s">
        <v>1998</v>
      </c>
      <c r="F1505" s="2">
        <v>44377</v>
      </c>
      <c r="G1505" s="11" t="s">
        <v>38</v>
      </c>
      <c r="H1505" s="10">
        <v>1</v>
      </c>
      <c r="I1505" s="12">
        <v>2.35</v>
      </c>
      <c r="J1505" s="398" t="s">
        <v>25</v>
      </c>
      <c r="K1505" s="398" t="s">
        <v>25</v>
      </c>
      <c r="L1505" s="399">
        <v>44377</v>
      </c>
      <c r="M1505" s="398" t="s">
        <v>19</v>
      </c>
      <c r="N1505" s="10">
        <v>8111</v>
      </c>
    </row>
    <row r="1506" spans="1:14">
      <c r="A1506" s="9">
        <v>44375</v>
      </c>
      <c r="B1506" s="1">
        <v>14428</v>
      </c>
      <c r="C1506" s="929" t="s">
        <v>751</v>
      </c>
      <c r="D1506" s="1" t="s">
        <v>22</v>
      </c>
      <c r="E1506" s="1" t="s">
        <v>1999</v>
      </c>
      <c r="F1506" s="2">
        <v>44377</v>
      </c>
      <c r="G1506" s="11" t="s">
        <v>753</v>
      </c>
      <c r="H1506" s="10">
        <v>5</v>
      </c>
      <c r="I1506" s="12">
        <v>2.35</v>
      </c>
      <c r="J1506" s="398" t="s">
        <v>25</v>
      </c>
      <c r="K1506" s="398" t="s">
        <v>25</v>
      </c>
      <c r="L1506" s="399">
        <v>44377</v>
      </c>
      <c r="M1506" s="398" t="s">
        <v>19</v>
      </c>
      <c r="N1506" s="10">
        <v>8111</v>
      </c>
    </row>
    <row r="1507" spans="1:14">
      <c r="A1507" s="9">
        <v>44375</v>
      </c>
      <c r="B1507" s="1">
        <v>14429</v>
      </c>
      <c r="C1507" s="929" t="s">
        <v>162</v>
      </c>
      <c r="D1507" s="1" t="s">
        <v>22</v>
      </c>
      <c r="E1507" s="1" t="s">
        <v>2000</v>
      </c>
      <c r="F1507" s="2">
        <v>44377</v>
      </c>
      <c r="G1507" s="11" t="s">
        <v>164</v>
      </c>
      <c r="H1507" s="10">
        <v>3</v>
      </c>
      <c r="I1507" s="12">
        <v>2.35</v>
      </c>
      <c r="J1507" s="398" t="s">
        <v>25</v>
      </c>
      <c r="K1507" s="398" t="s">
        <v>25</v>
      </c>
      <c r="L1507" s="399">
        <v>44377</v>
      </c>
      <c r="M1507" s="398" t="s">
        <v>19</v>
      </c>
      <c r="N1507" s="10">
        <v>8111</v>
      </c>
    </row>
    <row r="1508" spans="1:14">
      <c r="A1508" s="9">
        <v>44375</v>
      </c>
      <c r="B1508" s="1">
        <v>14430</v>
      </c>
      <c r="C1508" s="929" t="s">
        <v>28</v>
      </c>
      <c r="D1508" s="1" t="s">
        <v>22</v>
      </c>
      <c r="E1508" s="1" t="s">
        <v>2001</v>
      </c>
      <c r="F1508" s="2">
        <v>44377</v>
      </c>
      <c r="G1508" s="11" t="s">
        <v>30</v>
      </c>
      <c r="H1508" s="10">
        <v>2</v>
      </c>
      <c r="I1508" s="12">
        <v>2.35</v>
      </c>
      <c r="J1508" s="398" t="s">
        <v>25</v>
      </c>
      <c r="K1508" s="398" t="s">
        <v>25</v>
      </c>
      <c r="L1508" s="399">
        <v>44377</v>
      </c>
      <c r="M1508" s="398" t="s">
        <v>19</v>
      </c>
      <c r="N1508" s="10">
        <v>8111</v>
      </c>
    </row>
    <row r="1509" spans="1:14">
      <c r="A1509" s="9">
        <v>44375</v>
      </c>
      <c r="B1509" s="1">
        <v>14431</v>
      </c>
      <c r="C1509" s="929" t="s">
        <v>158</v>
      </c>
      <c r="D1509" s="1" t="s">
        <v>22</v>
      </c>
      <c r="E1509" s="1" t="s">
        <v>2002</v>
      </c>
      <c r="F1509" s="2">
        <v>44377</v>
      </c>
      <c r="G1509" s="11" t="s">
        <v>462</v>
      </c>
      <c r="H1509" s="10">
        <v>2</v>
      </c>
      <c r="I1509" s="12">
        <v>2.35</v>
      </c>
      <c r="J1509" s="398" t="s">
        <v>25</v>
      </c>
      <c r="K1509" s="398" t="s">
        <v>25</v>
      </c>
      <c r="L1509" s="399">
        <v>44377</v>
      </c>
      <c r="M1509" s="398" t="s">
        <v>19</v>
      </c>
      <c r="N1509" s="10">
        <v>8111</v>
      </c>
    </row>
    <row r="1510" spans="1:14">
      <c r="A1510" s="9">
        <v>44375</v>
      </c>
      <c r="B1510" s="1">
        <v>14432</v>
      </c>
      <c r="C1510" s="929" t="s">
        <v>158</v>
      </c>
      <c r="D1510" s="1" t="s">
        <v>22</v>
      </c>
      <c r="E1510" s="1" t="s">
        <v>2003</v>
      </c>
      <c r="F1510" s="2">
        <v>44377</v>
      </c>
      <c r="G1510" s="11" t="s">
        <v>462</v>
      </c>
      <c r="H1510" s="10">
        <v>1</v>
      </c>
      <c r="I1510" s="12">
        <v>2.35</v>
      </c>
      <c r="J1510" s="398" t="s">
        <v>25</v>
      </c>
      <c r="K1510" s="398" t="s">
        <v>25</v>
      </c>
      <c r="L1510" s="399">
        <v>44377</v>
      </c>
      <c r="M1510" s="398" t="s">
        <v>19</v>
      </c>
      <c r="N1510" s="10">
        <v>8111</v>
      </c>
    </row>
    <row r="1511" spans="1:14">
      <c r="A1511" s="9">
        <v>44375</v>
      </c>
      <c r="B1511" s="1">
        <v>14433</v>
      </c>
      <c r="C1511" s="929" t="s">
        <v>909</v>
      </c>
      <c r="D1511" s="1" t="s">
        <v>22</v>
      </c>
      <c r="E1511" s="1" t="s">
        <v>2004</v>
      </c>
      <c r="F1511" s="2">
        <v>44377</v>
      </c>
      <c r="G1511" s="11" t="s">
        <v>910</v>
      </c>
      <c r="H1511" s="10">
        <v>1</v>
      </c>
      <c r="I1511" s="12">
        <v>2.35</v>
      </c>
      <c r="J1511" s="398" t="s">
        <v>25</v>
      </c>
      <c r="K1511" s="398" t="s">
        <v>25</v>
      </c>
      <c r="L1511" s="399">
        <v>44377</v>
      </c>
      <c r="M1511" s="398" t="s">
        <v>19</v>
      </c>
      <c r="N1511" s="10">
        <v>8111</v>
      </c>
    </row>
    <row r="1512" spans="1:14">
      <c r="A1512" s="9">
        <v>44375</v>
      </c>
      <c r="B1512" s="1">
        <v>14434</v>
      </c>
      <c r="C1512" s="929" t="s">
        <v>907</v>
      </c>
      <c r="D1512" s="1" t="s">
        <v>22</v>
      </c>
      <c r="E1512" s="1" t="s">
        <v>2004</v>
      </c>
      <c r="F1512" s="2">
        <v>44377</v>
      </c>
      <c r="G1512" s="11" t="s">
        <v>908</v>
      </c>
      <c r="H1512" s="10">
        <v>3</v>
      </c>
      <c r="I1512" s="12">
        <v>2.35</v>
      </c>
      <c r="J1512" s="398" t="s">
        <v>25</v>
      </c>
      <c r="K1512" s="398" t="s">
        <v>25</v>
      </c>
      <c r="L1512" s="399">
        <v>44377</v>
      </c>
      <c r="M1512" s="398" t="s">
        <v>19</v>
      </c>
      <c r="N1512" s="10">
        <v>8111</v>
      </c>
    </row>
    <row r="1513" spans="1:14">
      <c r="A1513" s="9">
        <v>44376</v>
      </c>
      <c r="B1513" s="1">
        <v>14435</v>
      </c>
      <c r="C1513" s="929" t="s">
        <v>1341</v>
      </c>
      <c r="D1513" s="1" t="s">
        <v>22</v>
      </c>
      <c r="E1513" s="1" t="s">
        <v>2005</v>
      </c>
      <c r="F1513" s="2">
        <v>44377</v>
      </c>
      <c r="G1513" s="11" t="s">
        <v>2006</v>
      </c>
      <c r="H1513" s="10">
        <v>18</v>
      </c>
      <c r="I1513" s="12">
        <v>2.35</v>
      </c>
      <c r="J1513" s="398" t="s">
        <v>25</v>
      </c>
      <c r="K1513" s="398" t="s">
        <v>25</v>
      </c>
      <c r="L1513" s="399">
        <v>44377</v>
      </c>
      <c r="M1513" s="398" t="s">
        <v>19</v>
      </c>
      <c r="N1513" s="10">
        <v>8111</v>
      </c>
    </row>
    <row r="1514" spans="1:14">
      <c r="A1514" s="9">
        <v>44376</v>
      </c>
      <c r="B1514" s="1">
        <v>14436</v>
      </c>
      <c r="C1514" s="929" t="s">
        <v>34</v>
      </c>
      <c r="D1514" s="1" t="s">
        <v>22</v>
      </c>
      <c r="E1514" s="1" t="s">
        <v>2005</v>
      </c>
      <c r="F1514" s="2">
        <v>44377</v>
      </c>
      <c r="G1514" s="11" t="s">
        <v>36</v>
      </c>
      <c r="H1514" s="10">
        <v>18</v>
      </c>
      <c r="I1514" s="12">
        <v>2.35</v>
      </c>
      <c r="J1514" s="398" t="s">
        <v>25</v>
      </c>
      <c r="K1514" s="398" t="s">
        <v>25</v>
      </c>
      <c r="L1514" s="399">
        <v>44377</v>
      </c>
      <c r="M1514" s="398" t="s">
        <v>19</v>
      </c>
      <c r="N1514" s="10">
        <v>8111</v>
      </c>
    </row>
    <row r="1515" spans="1:14">
      <c r="A1515" s="9">
        <v>44376</v>
      </c>
      <c r="B1515" s="1">
        <v>14437</v>
      </c>
      <c r="C1515" s="929" t="s">
        <v>1338</v>
      </c>
      <c r="D1515" s="1" t="s">
        <v>22</v>
      </c>
      <c r="E1515" s="1" t="s">
        <v>2005</v>
      </c>
      <c r="F1515" s="2">
        <v>44377</v>
      </c>
      <c r="G1515" s="11" t="s">
        <v>2007</v>
      </c>
      <c r="H1515" s="10">
        <v>18</v>
      </c>
      <c r="I1515" s="12">
        <v>2.35</v>
      </c>
      <c r="J1515" s="398" t="s">
        <v>25</v>
      </c>
      <c r="K1515" s="398" t="s">
        <v>25</v>
      </c>
      <c r="L1515" s="399">
        <v>44377</v>
      </c>
      <c r="M1515" s="398" t="s">
        <v>19</v>
      </c>
      <c r="N1515" s="10">
        <v>8111</v>
      </c>
    </row>
    <row r="1516" spans="1:14">
      <c r="A1516" s="9">
        <v>44376</v>
      </c>
      <c r="B1516" s="1">
        <v>14438</v>
      </c>
      <c r="C1516" s="929" t="s">
        <v>2008</v>
      </c>
      <c r="D1516" s="1" t="s">
        <v>22</v>
      </c>
      <c r="E1516" s="1" t="s">
        <v>2005</v>
      </c>
      <c r="F1516" s="2">
        <v>44377</v>
      </c>
      <c r="G1516" s="11" t="s">
        <v>2009</v>
      </c>
      <c r="H1516" s="10">
        <v>18</v>
      </c>
      <c r="I1516" s="12">
        <v>2.35</v>
      </c>
      <c r="J1516" s="398" t="s">
        <v>25</v>
      </c>
      <c r="K1516" s="398" t="s">
        <v>25</v>
      </c>
      <c r="L1516" s="399">
        <v>44377</v>
      </c>
      <c r="M1516" s="398" t="s">
        <v>19</v>
      </c>
      <c r="N1516" s="10">
        <v>8111</v>
      </c>
    </row>
    <row r="1517" spans="1:14">
      <c r="A1517" s="9">
        <v>44376</v>
      </c>
      <c r="B1517" s="1">
        <v>14439</v>
      </c>
      <c r="C1517" s="929" t="s">
        <v>2010</v>
      </c>
      <c r="D1517" s="1" t="s">
        <v>22</v>
      </c>
      <c r="E1517" s="1" t="s">
        <v>1</v>
      </c>
      <c r="F1517" s="2">
        <v>44377</v>
      </c>
      <c r="G1517" s="11" t="s">
        <v>2011</v>
      </c>
      <c r="H1517" s="10">
        <v>1</v>
      </c>
      <c r="I1517" s="12">
        <v>3</v>
      </c>
      <c r="J1517" s="398" t="s">
        <v>25</v>
      </c>
      <c r="K1517" s="398" t="s">
        <v>25</v>
      </c>
      <c r="L1517" s="399">
        <v>44377</v>
      </c>
      <c r="M1517" s="398" t="s">
        <v>19</v>
      </c>
      <c r="N1517" s="10">
        <v>8111</v>
      </c>
    </row>
    <row r="1518" spans="1:14">
      <c r="A1518" s="9">
        <v>44376</v>
      </c>
      <c r="B1518" s="1">
        <v>14440</v>
      </c>
      <c r="C1518" s="929" t="s">
        <v>2012</v>
      </c>
      <c r="D1518" s="1" t="s">
        <v>22</v>
      </c>
      <c r="E1518" s="1" t="s">
        <v>1</v>
      </c>
      <c r="F1518" s="2">
        <v>44377</v>
      </c>
      <c r="G1518" s="11" t="s">
        <v>2013</v>
      </c>
      <c r="H1518" s="10">
        <v>1</v>
      </c>
      <c r="I1518" s="12">
        <v>3</v>
      </c>
      <c r="J1518" s="398" t="s">
        <v>25</v>
      </c>
      <c r="K1518" s="398" t="s">
        <v>25</v>
      </c>
      <c r="L1518" s="399">
        <v>44377</v>
      </c>
      <c r="M1518" s="398" t="s">
        <v>19</v>
      </c>
      <c r="N1518" s="10">
        <v>8111</v>
      </c>
    </row>
    <row r="1519" spans="1:14">
      <c r="A1519" s="9">
        <v>44376</v>
      </c>
      <c r="B1519" s="1">
        <v>14441</v>
      </c>
      <c r="C1519" s="929" t="s">
        <v>2014</v>
      </c>
      <c r="D1519" s="1" t="s">
        <v>22</v>
      </c>
      <c r="E1519" s="1" t="s">
        <v>1</v>
      </c>
      <c r="F1519" s="2">
        <v>44377</v>
      </c>
      <c r="G1519" s="11" t="s">
        <v>2015</v>
      </c>
      <c r="H1519" s="10">
        <v>1</v>
      </c>
      <c r="I1519" s="12">
        <v>3</v>
      </c>
      <c r="J1519" s="398" t="s">
        <v>25</v>
      </c>
      <c r="K1519" s="398" t="s">
        <v>25</v>
      </c>
      <c r="L1519" s="399">
        <v>44377</v>
      </c>
      <c r="M1519" s="398" t="s">
        <v>19</v>
      </c>
      <c r="N1519" s="10">
        <v>8111</v>
      </c>
    </row>
    <row r="1520" spans="1:14">
      <c r="A1520" s="9">
        <v>44376</v>
      </c>
      <c r="B1520" s="1">
        <v>14442</v>
      </c>
      <c r="C1520" s="929" t="s">
        <v>2016</v>
      </c>
      <c r="D1520" s="1" t="s">
        <v>22</v>
      </c>
      <c r="E1520" s="1" t="s">
        <v>1</v>
      </c>
      <c r="F1520" s="2">
        <v>44377</v>
      </c>
      <c r="G1520" s="11" t="s">
        <v>2017</v>
      </c>
      <c r="H1520" s="10">
        <v>1</v>
      </c>
      <c r="I1520" s="12">
        <v>3</v>
      </c>
      <c r="J1520" s="398" t="s">
        <v>25</v>
      </c>
      <c r="K1520" s="398" t="s">
        <v>25</v>
      </c>
      <c r="L1520" s="399">
        <v>44377</v>
      </c>
      <c r="M1520" s="398" t="s">
        <v>19</v>
      </c>
      <c r="N1520" s="10">
        <v>8111</v>
      </c>
    </row>
    <row r="1521" spans="1:14">
      <c r="A1521" s="9">
        <v>44376</v>
      </c>
      <c r="B1521" s="1">
        <v>14443</v>
      </c>
      <c r="C1521" s="929" t="s">
        <v>2018</v>
      </c>
      <c r="D1521" s="1" t="s">
        <v>22</v>
      </c>
      <c r="E1521" s="1" t="s">
        <v>1</v>
      </c>
      <c r="F1521" s="2">
        <v>44377</v>
      </c>
      <c r="G1521" s="11" t="s">
        <v>2019</v>
      </c>
      <c r="H1521" s="10">
        <v>1</v>
      </c>
      <c r="I1521" s="12">
        <v>3</v>
      </c>
      <c r="J1521" s="398" t="s">
        <v>25</v>
      </c>
      <c r="K1521" s="398" t="s">
        <v>25</v>
      </c>
      <c r="L1521" s="399">
        <v>44377</v>
      </c>
      <c r="M1521" s="398" t="s">
        <v>19</v>
      </c>
      <c r="N1521" s="10">
        <v>8111</v>
      </c>
    </row>
    <row r="1522" spans="1:14">
      <c r="A1522" s="9">
        <v>44376</v>
      </c>
      <c r="B1522" s="1">
        <v>14444</v>
      </c>
      <c r="C1522" s="929" t="s">
        <v>2020</v>
      </c>
      <c r="D1522" s="1" t="s">
        <v>22</v>
      </c>
      <c r="E1522" s="1" t="s">
        <v>1</v>
      </c>
      <c r="F1522" s="2">
        <v>44377</v>
      </c>
      <c r="G1522" s="11" t="s">
        <v>2021</v>
      </c>
      <c r="H1522" s="10">
        <v>1</v>
      </c>
      <c r="I1522" s="12">
        <v>3</v>
      </c>
      <c r="J1522" s="398" t="s">
        <v>25</v>
      </c>
      <c r="K1522" s="398" t="s">
        <v>25</v>
      </c>
      <c r="L1522" s="399">
        <v>44377</v>
      </c>
      <c r="M1522" s="398" t="s">
        <v>19</v>
      </c>
      <c r="N1522" s="10">
        <v>8111</v>
      </c>
    </row>
    <row r="1523" spans="1:14">
      <c r="A1523" s="9">
        <v>44376</v>
      </c>
      <c r="B1523" s="1">
        <v>14445</v>
      </c>
      <c r="C1523" s="929" t="s">
        <v>2022</v>
      </c>
      <c r="D1523" s="1" t="s">
        <v>22</v>
      </c>
      <c r="E1523" s="1" t="s">
        <v>1</v>
      </c>
      <c r="F1523" s="2">
        <v>44377</v>
      </c>
      <c r="G1523" s="11" t="s">
        <v>2023</v>
      </c>
      <c r="H1523" s="10">
        <v>1</v>
      </c>
      <c r="I1523" s="12">
        <v>3</v>
      </c>
      <c r="J1523" s="398" t="s">
        <v>25</v>
      </c>
      <c r="K1523" s="398" t="s">
        <v>25</v>
      </c>
      <c r="L1523" s="399">
        <v>44377</v>
      </c>
      <c r="M1523" s="398" t="s">
        <v>19</v>
      </c>
      <c r="N1523" s="10">
        <v>8111</v>
      </c>
    </row>
    <row r="1524" spans="1:14">
      <c r="A1524" s="9">
        <v>44377</v>
      </c>
      <c r="B1524" s="1">
        <v>14446</v>
      </c>
      <c r="C1524" s="929" t="s">
        <v>2024</v>
      </c>
      <c r="D1524" s="1" t="s">
        <v>22</v>
      </c>
      <c r="E1524" s="1" t="s">
        <v>2025</v>
      </c>
      <c r="F1524" s="2">
        <v>44378</v>
      </c>
      <c r="G1524" s="11" t="s">
        <v>2026</v>
      </c>
      <c r="H1524" s="10">
        <v>5</v>
      </c>
      <c r="I1524" s="12">
        <v>2.35</v>
      </c>
      <c r="J1524" s="398" t="s">
        <v>25</v>
      </c>
      <c r="K1524" s="398" t="s">
        <v>25</v>
      </c>
      <c r="L1524" s="399">
        <v>44377</v>
      </c>
      <c r="M1524" s="398" t="s">
        <v>19</v>
      </c>
      <c r="N1524" s="10">
        <v>8111</v>
      </c>
    </row>
    <row r="1525" spans="1:14">
      <c r="A1525" s="9">
        <v>44377</v>
      </c>
      <c r="B1525" s="1">
        <v>14447</v>
      </c>
      <c r="C1525" s="929" t="s">
        <v>102</v>
      </c>
      <c r="D1525" s="1" t="s">
        <v>22</v>
      </c>
      <c r="E1525" s="1" t="s">
        <v>336</v>
      </c>
      <c r="F1525" s="2">
        <v>44378</v>
      </c>
      <c r="G1525" s="11" t="s">
        <v>104</v>
      </c>
      <c r="H1525" s="10">
        <v>33</v>
      </c>
      <c r="I1525" s="12">
        <v>2.35</v>
      </c>
      <c r="J1525" s="398" t="s">
        <v>25</v>
      </c>
      <c r="K1525" s="398" t="s">
        <v>25</v>
      </c>
      <c r="L1525" s="399">
        <v>44377</v>
      </c>
      <c r="M1525" s="398" t="s">
        <v>19</v>
      </c>
      <c r="N1525" s="10">
        <v>8111</v>
      </c>
    </row>
    <row r="1526" spans="1:14">
      <c r="A1526" s="9">
        <v>44377</v>
      </c>
      <c r="B1526" s="1">
        <v>14448</v>
      </c>
      <c r="C1526" s="929" t="s">
        <v>316</v>
      </c>
      <c r="D1526" s="1" t="s">
        <v>22</v>
      </c>
      <c r="E1526" s="1" t="s">
        <v>2027</v>
      </c>
      <c r="F1526" s="2">
        <v>44378</v>
      </c>
      <c r="G1526" s="11" t="s">
        <v>318</v>
      </c>
      <c r="H1526" s="10">
        <v>13</v>
      </c>
      <c r="I1526" s="12">
        <v>2.35</v>
      </c>
      <c r="J1526" s="398" t="s">
        <v>25</v>
      </c>
      <c r="K1526" s="398" t="s">
        <v>25</v>
      </c>
      <c r="L1526" s="399">
        <v>44377</v>
      </c>
      <c r="M1526" s="398" t="s">
        <v>19</v>
      </c>
      <c r="N1526" s="10">
        <v>8111</v>
      </c>
    </row>
    <row r="1527" spans="1:14">
      <c r="A1527" s="9">
        <v>44377</v>
      </c>
      <c r="B1527" s="1">
        <v>14449</v>
      </c>
      <c r="C1527" s="929" t="s">
        <v>1348</v>
      </c>
      <c r="D1527" s="1" t="s">
        <v>22</v>
      </c>
      <c r="E1527" s="1" t="s">
        <v>2028</v>
      </c>
      <c r="F1527" s="2">
        <v>44378</v>
      </c>
      <c r="G1527" s="11" t="s">
        <v>2029</v>
      </c>
      <c r="H1527" s="10">
        <v>1</v>
      </c>
      <c r="I1527" s="12">
        <v>3.15</v>
      </c>
      <c r="J1527" s="398" t="s">
        <v>25</v>
      </c>
      <c r="K1527" s="398" t="s">
        <v>25</v>
      </c>
      <c r="L1527" s="399">
        <v>44377</v>
      </c>
      <c r="M1527" s="398" t="s">
        <v>19</v>
      </c>
      <c r="N1527" s="10">
        <v>8111</v>
      </c>
    </row>
    <row r="1528" spans="1:14">
      <c r="A1528" s="9">
        <v>44377</v>
      </c>
      <c r="B1528" s="1">
        <v>14450</v>
      </c>
      <c r="C1528" s="929" t="s">
        <v>1348</v>
      </c>
      <c r="D1528" s="1" t="s">
        <v>22</v>
      </c>
      <c r="E1528" s="1" t="s">
        <v>2030</v>
      </c>
      <c r="F1528" s="2">
        <v>44378</v>
      </c>
      <c r="G1528" s="11" t="s">
        <v>2029</v>
      </c>
      <c r="H1528" s="10">
        <v>2</v>
      </c>
      <c r="I1528" s="12">
        <v>3.15</v>
      </c>
      <c r="J1528" s="398" t="s">
        <v>25</v>
      </c>
      <c r="K1528" s="398" t="s">
        <v>25</v>
      </c>
      <c r="L1528" s="399">
        <v>44377</v>
      </c>
      <c r="M1528" s="398" t="s">
        <v>19</v>
      </c>
      <c r="N1528" s="10">
        <v>8111</v>
      </c>
    </row>
    <row r="1529" spans="1:14">
      <c r="A1529" s="9">
        <v>44377</v>
      </c>
      <c r="B1529" s="1">
        <v>14451</v>
      </c>
      <c r="C1529" s="929" t="s">
        <v>1348</v>
      </c>
      <c r="D1529" s="1" t="s">
        <v>22</v>
      </c>
      <c r="E1529" s="1" t="s">
        <v>2031</v>
      </c>
      <c r="F1529" s="2">
        <v>44378</v>
      </c>
      <c r="G1529" s="11" t="s">
        <v>2029</v>
      </c>
      <c r="H1529" s="10">
        <v>2</v>
      </c>
      <c r="I1529" s="12">
        <v>3.15</v>
      </c>
      <c r="J1529" s="398" t="s">
        <v>25</v>
      </c>
      <c r="K1529" s="398" t="s">
        <v>25</v>
      </c>
      <c r="L1529" s="399">
        <v>44377</v>
      </c>
      <c r="M1529" s="398" t="s">
        <v>19</v>
      </c>
      <c r="N1529" s="10">
        <v>8111</v>
      </c>
    </row>
    <row r="1530" spans="1:14">
      <c r="A1530" s="9">
        <v>44377</v>
      </c>
      <c r="B1530" s="1">
        <v>14452</v>
      </c>
      <c r="C1530" s="929" t="s">
        <v>2032</v>
      </c>
      <c r="D1530" s="1" t="s">
        <v>22</v>
      </c>
      <c r="E1530" s="1" t="s">
        <v>2033</v>
      </c>
      <c r="F1530" s="2">
        <v>44378</v>
      </c>
      <c r="G1530" s="11" t="s">
        <v>2034</v>
      </c>
      <c r="H1530" s="10">
        <v>1</v>
      </c>
      <c r="I1530" s="12">
        <v>2.35</v>
      </c>
      <c r="J1530" s="398" t="s">
        <v>25</v>
      </c>
      <c r="K1530" s="398" t="s">
        <v>25</v>
      </c>
      <c r="L1530" s="399">
        <v>44377</v>
      </c>
      <c r="M1530" s="398" t="s">
        <v>19</v>
      </c>
      <c r="N1530" s="10">
        <v>8111</v>
      </c>
    </row>
    <row r="1531" spans="1:14">
      <c r="A1531" s="9">
        <v>44377</v>
      </c>
      <c r="B1531" s="1">
        <v>14453</v>
      </c>
      <c r="C1531" s="929" t="s">
        <v>53</v>
      </c>
      <c r="D1531" s="1" t="s">
        <v>22</v>
      </c>
      <c r="E1531" s="1" t="s">
        <v>2035</v>
      </c>
      <c r="F1531" s="2">
        <v>44378</v>
      </c>
      <c r="G1531" s="11" t="s">
        <v>55</v>
      </c>
      <c r="H1531" s="10">
        <v>5</v>
      </c>
      <c r="I1531" s="12">
        <v>2.35</v>
      </c>
      <c r="J1531" s="398" t="s">
        <v>25</v>
      </c>
      <c r="K1531" s="398" t="s">
        <v>25</v>
      </c>
      <c r="L1531" s="399">
        <v>44377</v>
      </c>
      <c r="M1531" s="398" t="s">
        <v>19</v>
      </c>
      <c r="N1531" s="10">
        <v>8111</v>
      </c>
    </row>
    <row r="1532" spans="1:14">
      <c r="A1532" s="9">
        <v>44377</v>
      </c>
      <c r="B1532" s="1">
        <v>14454</v>
      </c>
      <c r="C1532" s="929" t="s">
        <v>397</v>
      </c>
      <c r="D1532" s="1" t="s">
        <v>22</v>
      </c>
      <c r="E1532" s="1" t="s">
        <v>2036</v>
      </c>
      <c r="F1532" s="2">
        <v>44378</v>
      </c>
      <c r="G1532" s="11" t="s">
        <v>399</v>
      </c>
      <c r="H1532" s="10">
        <v>1</v>
      </c>
      <c r="I1532" s="12">
        <v>2.35</v>
      </c>
      <c r="J1532" s="398" t="s">
        <v>25</v>
      </c>
      <c r="K1532" s="398" t="s">
        <v>25</v>
      </c>
      <c r="L1532" s="399">
        <v>44377</v>
      </c>
      <c r="M1532" s="398" t="s">
        <v>19</v>
      </c>
      <c r="N1532" s="10">
        <v>8111</v>
      </c>
    </row>
    <row r="1533" spans="1:14">
      <c r="A1533" s="9">
        <v>44377</v>
      </c>
      <c r="B1533" s="1">
        <v>14455</v>
      </c>
      <c r="C1533" s="929" t="s">
        <v>1946</v>
      </c>
      <c r="D1533" s="1" t="s">
        <v>22</v>
      </c>
      <c r="E1533" s="1" t="s">
        <v>2037</v>
      </c>
      <c r="F1533" s="2">
        <v>44378</v>
      </c>
      <c r="G1533" s="11" t="s">
        <v>2038</v>
      </c>
      <c r="H1533" s="10">
        <v>4</v>
      </c>
      <c r="I1533" s="12">
        <v>2.35</v>
      </c>
      <c r="J1533" s="398" t="s">
        <v>25</v>
      </c>
      <c r="K1533" s="398" t="s">
        <v>25</v>
      </c>
      <c r="L1533" s="399">
        <v>44377</v>
      </c>
      <c r="M1533" s="398" t="s">
        <v>19</v>
      </c>
      <c r="N1533" s="10">
        <v>8111</v>
      </c>
    </row>
    <row r="1534" spans="1:14">
      <c r="A1534" s="9">
        <v>44377</v>
      </c>
      <c r="B1534" s="1">
        <v>14456</v>
      </c>
      <c r="C1534" s="929" t="s">
        <v>1959</v>
      </c>
      <c r="D1534" s="1" t="s">
        <v>22</v>
      </c>
      <c r="E1534" s="1" t="s">
        <v>2037</v>
      </c>
      <c r="F1534" s="2">
        <v>44378</v>
      </c>
      <c r="G1534" s="11" t="s">
        <v>2039</v>
      </c>
      <c r="H1534" s="10">
        <v>4</v>
      </c>
      <c r="I1534" s="12">
        <v>2.35</v>
      </c>
      <c r="J1534" s="398" t="s">
        <v>25</v>
      </c>
      <c r="K1534" s="398" t="s">
        <v>25</v>
      </c>
      <c r="L1534" s="399">
        <v>44377</v>
      </c>
      <c r="M1534" s="398" t="s">
        <v>19</v>
      </c>
      <c r="N1534" s="10">
        <v>8111</v>
      </c>
    </row>
    <row r="1535" spans="1:14">
      <c r="A1535" s="9">
        <v>44377</v>
      </c>
      <c r="B1535" s="1">
        <v>14457</v>
      </c>
      <c r="C1535" s="929" t="s">
        <v>1368</v>
      </c>
      <c r="D1535" s="1" t="s">
        <v>22</v>
      </c>
      <c r="E1535" s="1" t="s">
        <v>2040</v>
      </c>
      <c r="F1535" s="2">
        <v>44378</v>
      </c>
      <c r="G1535" s="11" t="s">
        <v>1582</v>
      </c>
      <c r="H1535" s="10">
        <v>4</v>
      </c>
      <c r="I1535" s="12">
        <v>2.35</v>
      </c>
      <c r="J1535" s="398" t="s">
        <v>25</v>
      </c>
      <c r="K1535" s="398" t="s">
        <v>25</v>
      </c>
      <c r="L1535" s="399">
        <v>44377</v>
      </c>
      <c r="M1535" s="398" t="s">
        <v>19</v>
      </c>
      <c r="N1535" s="10">
        <v>8111</v>
      </c>
    </row>
    <row r="1536" spans="1:14">
      <c r="A1536" s="9">
        <v>44377</v>
      </c>
      <c r="B1536" s="1">
        <v>14458</v>
      </c>
      <c r="C1536" s="929" t="s">
        <v>2041</v>
      </c>
      <c r="D1536" s="1" t="s">
        <v>22</v>
      </c>
      <c r="E1536" s="1" t="s">
        <v>2042</v>
      </c>
      <c r="F1536" s="2">
        <v>44378</v>
      </c>
      <c r="G1536" s="11" t="s">
        <v>1228</v>
      </c>
      <c r="H1536" s="10">
        <v>28</v>
      </c>
      <c r="I1536" s="12">
        <v>2.35</v>
      </c>
      <c r="J1536" s="398" t="s">
        <v>25</v>
      </c>
      <c r="K1536" s="398" t="s">
        <v>25</v>
      </c>
      <c r="L1536" s="399">
        <v>44378</v>
      </c>
      <c r="M1536" s="398" t="s">
        <v>19</v>
      </c>
      <c r="N1536" s="10">
        <v>8111</v>
      </c>
    </row>
    <row r="1537" spans="1:14">
      <c r="A1537" s="9">
        <v>44377</v>
      </c>
      <c r="B1537" s="1">
        <v>14459</v>
      </c>
      <c r="C1537" s="929" t="s">
        <v>2043</v>
      </c>
      <c r="D1537" s="1" t="s">
        <v>22</v>
      </c>
      <c r="E1537" s="1" t="s">
        <v>2042</v>
      </c>
      <c r="F1537" s="2">
        <v>44378</v>
      </c>
      <c r="G1537" s="11" t="s">
        <v>242</v>
      </c>
      <c r="H1537" s="10">
        <v>27</v>
      </c>
      <c r="I1537" s="12">
        <v>2.35</v>
      </c>
      <c r="J1537" s="398" t="s">
        <v>25</v>
      </c>
      <c r="K1537" s="398" t="s">
        <v>25</v>
      </c>
      <c r="L1537" s="399">
        <v>44378</v>
      </c>
      <c r="M1537" s="398" t="s">
        <v>19</v>
      </c>
      <c r="N1537" s="10">
        <v>8111</v>
      </c>
    </row>
    <row r="1538" spans="1:14">
      <c r="A1538" s="9">
        <v>44377</v>
      </c>
      <c r="B1538" s="1">
        <v>14460</v>
      </c>
      <c r="C1538" s="929" t="s">
        <v>1957</v>
      </c>
      <c r="D1538" s="1" t="s">
        <v>22</v>
      </c>
      <c r="E1538" s="1" t="s">
        <v>2042</v>
      </c>
      <c r="F1538" s="2">
        <v>44378</v>
      </c>
      <c r="G1538" s="11" t="s">
        <v>2044</v>
      </c>
      <c r="H1538" s="10">
        <v>27</v>
      </c>
      <c r="I1538" s="12">
        <v>2.35</v>
      </c>
      <c r="J1538" s="398" t="s">
        <v>25</v>
      </c>
      <c r="K1538" s="398" t="s">
        <v>25</v>
      </c>
      <c r="L1538" s="399">
        <v>44378</v>
      </c>
      <c r="M1538" s="398" t="s">
        <v>19</v>
      </c>
      <c r="N1538" s="10">
        <v>8111</v>
      </c>
    </row>
    <row r="1539" spans="1:14">
      <c r="A1539" s="9">
        <v>44377</v>
      </c>
      <c r="B1539" s="1">
        <v>14461</v>
      </c>
      <c r="C1539" s="929" t="s">
        <v>2045</v>
      </c>
      <c r="D1539" s="1" t="s">
        <v>22</v>
      </c>
      <c r="E1539" s="1" t="s">
        <v>2042</v>
      </c>
      <c r="F1539" s="2">
        <v>44378</v>
      </c>
      <c r="G1539" s="11" t="s">
        <v>2046</v>
      </c>
      <c r="H1539" s="10">
        <v>28</v>
      </c>
      <c r="I1539" s="12">
        <v>2.35</v>
      </c>
      <c r="J1539" s="398" t="s">
        <v>25</v>
      </c>
      <c r="K1539" s="398" t="s">
        <v>25</v>
      </c>
      <c r="L1539" s="399">
        <v>44378</v>
      </c>
      <c r="M1539" s="398" t="s">
        <v>19</v>
      </c>
      <c r="N1539" s="10">
        <v>8111</v>
      </c>
    </row>
    <row r="1540" spans="1:14">
      <c r="A1540" s="9">
        <v>44377</v>
      </c>
      <c r="B1540" s="1">
        <v>14462</v>
      </c>
      <c r="C1540" s="929" t="s">
        <v>2047</v>
      </c>
      <c r="D1540" s="1" t="s">
        <v>22</v>
      </c>
      <c r="E1540" s="1" t="s">
        <v>2042</v>
      </c>
      <c r="F1540" s="2">
        <v>44378</v>
      </c>
      <c r="G1540" s="11" t="s">
        <v>2048</v>
      </c>
      <c r="H1540" s="10">
        <v>28</v>
      </c>
      <c r="I1540" s="12">
        <v>2.35</v>
      </c>
      <c r="J1540" s="398" t="s">
        <v>25</v>
      </c>
      <c r="K1540" s="398" t="s">
        <v>25</v>
      </c>
      <c r="L1540" s="399">
        <v>44378</v>
      </c>
      <c r="M1540" s="398" t="s">
        <v>19</v>
      </c>
      <c r="N1540" s="10">
        <v>8111</v>
      </c>
    </row>
    <row r="1541" spans="1:14">
      <c r="A1541" s="9">
        <v>44377</v>
      </c>
      <c r="B1541" s="1">
        <v>14463</v>
      </c>
      <c r="C1541" s="929" t="s">
        <v>2049</v>
      </c>
      <c r="D1541" s="1" t="s">
        <v>22</v>
      </c>
      <c r="E1541" s="1" t="s">
        <v>2042</v>
      </c>
      <c r="F1541" s="2">
        <v>44378</v>
      </c>
      <c r="G1541" s="11" t="s">
        <v>2050</v>
      </c>
      <c r="H1541" s="10">
        <v>28</v>
      </c>
      <c r="I1541" s="12">
        <v>2.35</v>
      </c>
      <c r="J1541" s="398" t="s">
        <v>25</v>
      </c>
      <c r="K1541" s="398" t="s">
        <v>25</v>
      </c>
      <c r="L1541" s="399">
        <v>44378</v>
      </c>
      <c r="M1541" s="398" t="s">
        <v>19</v>
      </c>
      <c r="N1541" s="10">
        <v>8111</v>
      </c>
    </row>
    <row r="1542" spans="1:14">
      <c r="A1542" s="9">
        <v>44377</v>
      </c>
      <c r="B1542" s="1">
        <v>14464</v>
      </c>
      <c r="C1542" s="929" t="s">
        <v>2051</v>
      </c>
      <c r="D1542" s="1" t="s">
        <v>22</v>
      </c>
      <c r="E1542" s="1" t="s">
        <v>1</v>
      </c>
      <c r="F1542" s="2">
        <v>44378</v>
      </c>
      <c r="G1542" s="11" t="s">
        <v>2052</v>
      </c>
      <c r="H1542" s="10">
        <v>1</v>
      </c>
      <c r="I1542" s="12">
        <v>3</v>
      </c>
      <c r="J1542" s="398" t="s">
        <v>25</v>
      </c>
      <c r="K1542" s="398" t="s">
        <v>25</v>
      </c>
      <c r="L1542" s="399">
        <v>44378</v>
      </c>
      <c r="M1542" s="398" t="s">
        <v>19</v>
      </c>
      <c r="N1542" s="10">
        <v>8111</v>
      </c>
    </row>
    <row r="1543" spans="1:14">
      <c r="A1543" s="9">
        <v>44377</v>
      </c>
      <c r="B1543" s="1">
        <v>14465</v>
      </c>
      <c r="C1543" s="929" t="s">
        <v>2053</v>
      </c>
      <c r="D1543" s="1" t="s">
        <v>22</v>
      </c>
      <c r="E1543" s="1" t="s">
        <v>1</v>
      </c>
      <c r="F1543" s="2">
        <v>44378</v>
      </c>
      <c r="G1543" s="11" t="s">
        <v>2054</v>
      </c>
      <c r="H1543" s="10">
        <v>1</v>
      </c>
      <c r="I1543" s="12">
        <v>3</v>
      </c>
      <c r="J1543" s="398" t="s">
        <v>25</v>
      </c>
      <c r="K1543" s="398" t="s">
        <v>25</v>
      </c>
      <c r="L1543" s="399">
        <v>44378</v>
      </c>
      <c r="M1543" s="398" t="s">
        <v>19</v>
      </c>
      <c r="N1543" s="10">
        <v>8111</v>
      </c>
    </row>
    <row r="1544" spans="1:14">
      <c r="A1544" s="9">
        <v>44377</v>
      </c>
      <c r="B1544" s="1">
        <v>14466</v>
      </c>
      <c r="C1544" s="929" t="s">
        <v>2055</v>
      </c>
      <c r="D1544" s="1" t="s">
        <v>22</v>
      </c>
      <c r="E1544" s="1" t="s">
        <v>1</v>
      </c>
      <c r="F1544" s="2">
        <v>44378</v>
      </c>
      <c r="G1544" s="11" t="s">
        <v>2056</v>
      </c>
      <c r="H1544" s="10">
        <v>1</v>
      </c>
      <c r="I1544" s="12">
        <v>3</v>
      </c>
      <c r="J1544" s="398" t="s">
        <v>25</v>
      </c>
      <c r="K1544" s="398" t="s">
        <v>25</v>
      </c>
      <c r="L1544" s="399">
        <v>44378</v>
      </c>
      <c r="M1544" s="398" t="s">
        <v>19</v>
      </c>
      <c r="N1544" s="10">
        <v>8111</v>
      </c>
    </row>
    <row r="1545" spans="1:14">
      <c r="A1545" s="9">
        <v>44377</v>
      </c>
      <c r="B1545" s="1">
        <v>14467</v>
      </c>
      <c r="C1545" s="929" t="s">
        <v>2057</v>
      </c>
      <c r="D1545" s="1" t="s">
        <v>22</v>
      </c>
      <c r="E1545" s="1" t="s">
        <v>1</v>
      </c>
      <c r="F1545" s="2">
        <v>44378</v>
      </c>
      <c r="G1545" s="11" t="s">
        <v>2058</v>
      </c>
      <c r="H1545" s="10">
        <v>1</v>
      </c>
      <c r="I1545" s="12">
        <v>3</v>
      </c>
      <c r="J1545" s="398" t="s">
        <v>25</v>
      </c>
      <c r="K1545" s="398" t="s">
        <v>25</v>
      </c>
      <c r="L1545" s="399">
        <v>44378</v>
      </c>
      <c r="M1545" s="398" t="s">
        <v>19</v>
      </c>
      <c r="N1545" s="10">
        <v>8111</v>
      </c>
    </row>
    <row r="1546" spans="1:14">
      <c r="A1546" s="9">
        <v>44377</v>
      </c>
      <c r="B1546" s="1">
        <v>14468</v>
      </c>
      <c r="C1546" s="929" t="s">
        <v>2059</v>
      </c>
      <c r="D1546" s="1" t="s">
        <v>22</v>
      </c>
      <c r="E1546" s="1" t="s">
        <v>1</v>
      </c>
      <c r="F1546" s="2">
        <v>44378</v>
      </c>
      <c r="G1546" s="11" t="s">
        <v>2060</v>
      </c>
      <c r="H1546" s="10">
        <v>1</v>
      </c>
      <c r="I1546" s="12">
        <v>3</v>
      </c>
      <c r="J1546" s="398" t="s">
        <v>25</v>
      </c>
      <c r="K1546" s="398" t="s">
        <v>25</v>
      </c>
      <c r="L1546" s="399">
        <v>44378</v>
      </c>
      <c r="M1546" s="398" t="s">
        <v>19</v>
      </c>
      <c r="N1546" s="10">
        <v>8111</v>
      </c>
    </row>
    <row r="1547" spans="1:14">
      <c r="A1547" s="9">
        <v>44377</v>
      </c>
      <c r="B1547" s="1">
        <v>14469</v>
      </c>
      <c r="C1547" s="929" t="s">
        <v>2061</v>
      </c>
      <c r="D1547" s="1" t="s">
        <v>22</v>
      </c>
      <c r="E1547" s="1" t="s">
        <v>1</v>
      </c>
      <c r="F1547" s="2">
        <v>44378</v>
      </c>
      <c r="G1547" s="11" t="s">
        <v>2062</v>
      </c>
      <c r="H1547" s="10">
        <v>1</v>
      </c>
      <c r="I1547" s="12">
        <v>3</v>
      </c>
      <c r="J1547" s="398" t="s">
        <v>25</v>
      </c>
      <c r="K1547" s="398" t="s">
        <v>25</v>
      </c>
      <c r="L1547" s="399">
        <v>44378</v>
      </c>
      <c r="M1547" s="398" t="s">
        <v>19</v>
      </c>
      <c r="N1547" s="10">
        <v>8111</v>
      </c>
    </row>
    <row r="1548" spans="1:14">
      <c r="A1548" s="9">
        <v>44379</v>
      </c>
      <c r="B1548" s="1">
        <v>14470</v>
      </c>
      <c r="C1548" s="929" t="s">
        <v>2051</v>
      </c>
      <c r="D1548" s="1" t="s">
        <v>22</v>
      </c>
      <c r="E1548" s="1" t="s">
        <v>2063</v>
      </c>
      <c r="F1548" s="2">
        <v>44382</v>
      </c>
      <c r="G1548" s="11" t="s">
        <v>1228</v>
      </c>
      <c r="H1548" s="10">
        <v>1</v>
      </c>
      <c r="I1548" s="12">
        <v>2.35</v>
      </c>
      <c r="J1548" s="398" t="s">
        <v>25</v>
      </c>
      <c r="K1548" s="398" t="s">
        <v>25</v>
      </c>
      <c r="L1548" s="399">
        <v>44379</v>
      </c>
      <c r="M1548" s="398" t="s">
        <v>19</v>
      </c>
      <c r="N1548" s="10">
        <v>8111</v>
      </c>
    </row>
    <row r="1549" spans="1:14">
      <c r="A1549" s="9">
        <v>44379</v>
      </c>
      <c r="B1549" s="1">
        <v>14471</v>
      </c>
      <c r="C1549" s="929" t="s">
        <v>2053</v>
      </c>
      <c r="D1549" s="1" t="s">
        <v>22</v>
      </c>
      <c r="E1549" s="1" t="s">
        <v>2063</v>
      </c>
      <c r="F1549" s="2">
        <v>44382</v>
      </c>
      <c r="G1549" s="11" t="s">
        <v>2064</v>
      </c>
      <c r="H1549" s="10">
        <v>1</v>
      </c>
      <c r="I1549" s="12">
        <v>2.35</v>
      </c>
      <c r="J1549" s="398" t="s">
        <v>25</v>
      </c>
      <c r="K1549" s="398" t="s">
        <v>25</v>
      </c>
      <c r="L1549" s="399">
        <v>44379</v>
      </c>
      <c r="M1549" s="398" t="s">
        <v>19</v>
      </c>
      <c r="N1549" s="10">
        <v>8111</v>
      </c>
    </row>
    <row r="1550" spans="1:14">
      <c r="A1550" s="9">
        <v>44379</v>
      </c>
      <c r="B1550" s="1">
        <v>14472</v>
      </c>
      <c r="C1550" s="929" t="s">
        <v>2055</v>
      </c>
      <c r="D1550" s="1" t="s">
        <v>22</v>
      </c>
      <c r="E1550" s="1" t="s">
        <v>2063</v>
      </c>
      <c r="F1550" s="2">
        <v>44382</v>
      </c>
      <c r="G1550" s="11" t="s">
        <v>2065</v>
      </c>
      <c r="H1550" s="10">
        <v>1</v>
      </c>
      <c r="I1550" s="12">
        <v>2.35</v>
      </c>
      <c r="J1550" s="398" t="s">
        <v>25</v>
      </c>
      <c r="K1550" s="398" t="s">
        <v>25</v>
      </c>
      <c r="L1550" s="399">
        <v>44379</v>
      </c>
      <c r="M1550" s="398" t="s">
        <v>19</v>
      </c>
      <c r="N1550" s="10">
        <v>8111</v>
      </c>
    </row>
    <row r="1551" spans="1:14">
      <c r="A1551" s="9">
        <v>44379</v>
      </c>
      <c r="B1551" s="1">
        <v>14473</v>
      </c>
      <c r="C1551" s="929" t="s">
        <v>39</v>
      </c>
      <c r="D1551" s="1" t="s">
        <v>22</v>
      </c>
      <c r="E1551" s="1" t="s">
        <v>2063</v>
      </c>
      <c r="F1551" s="2">
        <v>44382</v>
      </c>
      <c r="G1551" s="11" t="s">
        <v>1327</v>
      </c>
      <c r="H1551" s="10">
        <v>1</v>
      </c>
      <c r="I1551" s="12">
        <v>2.35</v>
      </c>
      <c r="J1551" s="398" t="s">
        <v>25</v>
      </c>
      <c r="K1551" s="398" t="s">
        <v>25</v>
      </c>
      <c r="L1551" s="399">
        <v>44379</v>
      </c>
      <c r="M1551" s="398" t="s">
        <v>19</v>
      </c>
      <c r="N1551" s="10">
        <v>8111</v>
      </c>
    </row>
    <row r="1552" spans="1:14">
      <c r="A1552" s="9">
        <v>44379</v>
      </c>
      <c r="B1552" s="1">
        <v>14474</v>
      </c>
      <c r="C1552" s="929" t="s">
        <v>201</v>
      </c>
      <c r="D1552" s="1" t="s">
        <v>22</v>
      </c>
      <c r="E1552" s="1" t="s">
        <v>2066</v>
      </c>
      <c r="F1552" s="2">
        <v>44382</v>
      </c>
      <c r="G1552" s="11" t="s">
        <v>203</v>
      </c>
      <c r="H1552" s="10">
        <v>9</v>
      </c>
      <c r="I1552" s="12">
        <v>2.35</v>
      </c>
      <c r="J1552" s="398" t="s">
        <v>25</v>
      </c>
      <c r="K1552" s="398" t="s">
        <v>25</v>
      </c>
      <c r="L1552" s="399">
        <v>44379</v>
      </c>
      <c r="M1552" s="398" t="s">
        <v>19</v>
      </c>
      <c r="N1552" s="10">
        <v>8111</v>
      </c>
    </row>
    <row r="1553" spans="1:15">
      <c r="A1553" s="9">
        <v>44379</v>
      </c>
      <c r="B1553" s="1">
        <v>14475</v>
      </c>
      <c r="C1553" s="929" t="s">
        <v>341</v>
      </c>
      <c r="D1553" s="1" t="s">
        <v>22</v>
      </c>
      <c r="E1553" s="1" t="s">
        <v>2067</v>
      </c>
      <c r="F1553" s="2">
        <v>44382</v>
      </c>
      <c r="G1553" s="11" t="s">
        <v>343</v>
      </c>
      <c r="H1553" s="10">
        <v>8</v>
      </c>
      <c r="I1553" s="12">
        <v>2.35</v>
      </c>
      <c r="J1553" s="398" t="s">
        <v>25</v>
      </c>
      <c r="K1553" s="398" t="s">
        <v>25</v>
      </c>
      <c r="L1553" s="399">
        <v>44379</v>
      </c>
      <c r="M1553" s="398" t="s">
        <v>19</v>
      </c>
      <c r="N1553" s="10">
        <v>8111</v>
      </c>
    </row>
    <row r="1554" spans="1:15">
      <c r="A1554" s="9">
        <v>44379</v>
      </c>
      <c r="B1554" s="1">
        <v>14476</v>
      </c>
      <c r="C1554" s="929" t="s">
        <v>53</v>
      </c>
      <c r="D1554" s="1" t="s">
        <v>22</v>
      </c>
      <c r="E1554" s="1" t="s">
        <v>1902</v>
      </c>
      <c r="F1554" s="2">
        <v>44382</v>
      </c>
      <c r="G1554" s="11" t="s">
        <v>55</v>
      </c>
      <c r="H1554" s="10">
        <v>1</v>
      </c>
      <c r="I1554" s="12">
        <v>2.35</v>
      </c>
      <c r="J1554" s="398" t="s">
        <v>25</v>
      </c>
      <c r="K1554" s="398" t="s">
        <v>25</v>
      </c>
      <c r="L1554" s="399">
        <v>44379</v>
      </c>
      <c r="M1554" s="398" t="s">
        <v>19</v>
      </c>
      <c r="N1554" s="10">
        <v>8111</v>
      </c>
    </row>
    <row r="1555" spans="1:15">
      <c r="A1555" s="9">
        <v>44379</v>
      </c>
      <c r="B1555" s="1">
        <v>14477</v>
      </c>
      <c r="C1555" s="929" t="s">
        <v>2057</v>
      </c>
      <c r="D1555" s="1" t="s">
        <v>22</v>
      </c>
      <c r="E1555" s="1" t="s">
        <v>1</v>
      </c>
      <c r="F1555" s="2">
        <v>44379</v>
      </c>
      <c r="G1555" s="11" t="s">
        <v>2058</v>
      </c>
      <c r="H1555" s="10">
        <v>1</v>
      </c>
      <c r="I1555" s="12">
        <v>3</v>
      </c>
      <c r="J1555" s="398" t="s">
        <v>25</v>
      </c>
      <c r="K1555" s="398" t="s">
        <v>25</v>
      </c>
      <c r="L1555" s="399">
        <v>44379</v>
      </c>
      <c r="M1555" s="398" t="s">
        <v>19</v>
      </c>
      <c r="N1555" s="10">
        <v>8111</v>
      </c>
    </row>
    <row r="1556" spans="1:15">
      <c r="A1556" s="9">
        <v>44379</v>
      </c>
      <c r="B1556" s="1">
        <v>14478</v>
      </c>
      <c r="C1556" s="929" t="s">
        <v>2068</v>
      </c>
      <c r="D1556" s="1" t="s">
        <v>22</v>
      </c>
      <c r="E1556" s="1" t="s">
        <v>1</v>
      </c>
      <c r="F1556" s="2">
        <v>44379</v>
      </c>
      <c r="G1556" s="11" t="s">
        <v>2069</v>
      </c>
      <c r="H1556" s="10">
        <v>1</v>
      </c>
      <c r="I1556" s="12">
        <v>3</v>
      </c>
      <c r="J1556" s="398" t="s">
        <v>25</v>
      </c>
      <c r="K1556" s="398" t="s">
        <v>25</v>
      </c>
      <c r="L1556" s="399">
        <v>44379</v>
      </c>
      <c r="M1556" s="398" t="s">
        <v>19</v>
      </c>
      <c r="N1556" s="10">
        <v>8111</v>
      </c>
    </row>
    <row r="1557" spans="1:15">
      <c r="A1557" s="9">
        <v>44379</v>
      </c>
      <c r="B1557" s="1">
        <v>14479</v>
      </c>
      <c r="C1557" s="929" t="s">
        <v>519</v>
      </c>
      <c r="D1557" s="1" t="s">
        <v>22</v>
      </c>
      <c r="E1557" s="1" t="s">
        <v>2070</v>
      </c>
      <c r="F1557" s="2">
        <v>44379</v>
      </c>
      <c r="G1557" s="11" t="s">
        <v>521</v>
      </c>
      <c r="H1557" s="10">
        <v>1</v>
      </c>
      <c r="I1557" s="12">
        <v>2.35</v>
      </c>
      <c r="J1557" s="398" t="s">
        <v>25</v>
      </c>
      <c r="K1557" s="398" t="s">
        <v>25</v>
      </c>
      <c r="L1557" s="399">
        <v>44379</v>
      </c>
      <c r="M1557" s="398" t="s">
        <v>19</v>
      </c>
      <c r="N1557" s="10">
        <v>8111</v>
      </c>
    </row>
    <row r="1558" spans="1:15">
      <c r="A1558" s="9">
        <v>44379</v>
      </c>
      <c r="B1558" s="1">
        <v>14480</v>
      </c>
      <c r="C1558" s="929" t="s">
        <v>519</v>
      </c>
      <c r="D1558" s="1" t="s">
        <v>22</v>
      </c>
      <c r="E1558" s="1" t="s">
        <v>2071</v>
      </c>
      <c r="F1558" s="2">
        <v>44379</v>
      </c>
      <c r="G1558" s="11" t="s">
        <v>521</v>
      </c>
      <c r="H1558" s="10">
        <v>1</v>
      </c>
      <c r="I1558" s="12">
        <v>2.35</v>
      </c>
      <c r="J1558" s="398" t="s">
        <v>25</v>
      </c>
      <c r="K1558" s="398" t="s">
        <v>25</v>
      </c>
      <c r="L1558" s="399">
        <v>44379</v>
      </c>
      <c r="M1558" s="398" t="s">
        <v>19</v>
      </c>
      <c r="N1558" s="10">
        <v>8111</v>
      </c>
    </row>
    <row r="1559" spans="1:15">
      <c r="A1559" s="9">
        <v>44379</v>
      </c>
      <c r="B1559" s="1">
        <v>14481</v>
      </c>
      <c r="C1559" s="929" t="s">
        <v>229</v>
      </c>
      <c r="D1559" s="1" t="s">
        <v>22</v>
      </c>
      <c r="E1559" s="1" t="s">
        <v>2072</v>
      </c>
      <c r="F1559" s="2">
        <v>44379</v>
      </c>
      <c r="G1559" s="11" t="s">
        <v>321</v>
      </c>
      <c r="H1559" s="10">
        <v>1</v>
      </c>
      <c r="I1559" s="12">
        <v>2.35</v>
      </c>
      <c r="J1559" s="398" t="s">
        <v>25</v>
      </c>
      <c r="K1559" s="398" t="s">
        <v>25</v>
      </c>
      <c r="L1559" s="399">
        <v>44379</v>
      </c>
      <c r="M1559" s="398" t="s">
        <v>19</v>
      </c>
      <c r="N1559" s="10">
        <v>8111</v>
      </c>
    </row>
    <row r="1560" spans="1:15">
      <c r="A1560" s="9">
        <v>44379</v>
      </c>
      <c r="B1560" s="1">
        <v>14482</v>
      </c>
      <c r="C1560" s="929" t="s">
        <v>1524</v>
      </c>
      <c r="D1560" s="1" t="s">
        <v>22</v>
      </c>
      <c r="E1560" s="1" t="s">
        <v>2073</v>
      </c>
      <c r="F1560" s="2">
        <v>44379</v>
      </c>
      <c r="G1560" s="11" t="s">
        <v>1526</v>
      </c>
      <c r="H1560" s="10">
        <v>2</v>
      </c>
      <c r="I1560" s="12">
        <v>2.35</v>
      </c>
      <c r="J1560" s="398" t="s">
        <v>25</v>
      </c>
      <c r="K1560" s="398" t="s">
        <v>25</v>
      </c>
      <c r="L1560" s="399">
        <v>44379</v>
      </c>
      <c r="M1560" s="398" t="s">
        <v>19</v>
      </c>
      <c r="N1560" s="10">
        <v>8111</v>
      </c>
    </row>
    <row r="1561" spans="1:15">
      <c r="A1561" s="9">
        <v>44379</v>
      </c>
      <c r="B1561" s="1">
        <v>14483</v>
      </c>
      <c r="C1561" s="929" t="s">
        <v>1524</v>
      </c>
      <c r="D1561" s="1" t="s">
        <v>22</v>
      </c>
      <c r="E1561" s="1" t="s">
        <v>2074</v>
      </c>
      <c r="F1561" s="2">
        <v>44379</v>
      </c>
      <c r="G1561" s="11" t="s">
        <v>1526</v>
      </c>
      <c r="H1561" s="10">
        <v>1</v>
      </c>
      <c r="I1561" s="12">
        <v>2.35</v>
      </c>
      <c r="J1561" s="398" t="s">
        <v>25</v>
      </c>
      <c r="K1561" s="398" t="s">
        <v>25</v>
      </c>
      <c r="L1561" s="399">
        <v>44379</v>
      </c>
      <c r="M1561" s="398" t="s">
        <v>19</v>
      </c>
      <c r="N1561" s="10">
        <v>8111</v>
      </c>
    </row>
    <row r="1562" spans="1:15">
      <c r="A1562" s="9">
        <v>44379</v>
      </c>
      <c r="B1562" s="1">
        <v>14484</v>
      </c>
      <c r="C1562" s="929" t="s">
        <v>2075</v>
      </c>
      <c r="D1562" s="1" t="s">
        <v>22</v>
      </c>
      <c r="E1562" s="1" t="s">
        <v>2076</v>
      </c>
      <c r="F1562" s="2">
        <v>44379</v>
      </c>
      <c r="G1562" s="11" t="s">
        <v>2077</v>
      </c>
      <c r="H1562" s="10">
        <v>1</v>
      </c>
      <c r="I1562" s="12">
        <v>2.35</v>
      </c>
      <c r="J1562" s="398" t="s">
        <v>25</v>
      </c>
      <c r="K1562" s="398" t="s">
        <v>25</v>
      </c>
      <c r="L1562" s="399">
        <v>44379</v>
      </c>
      <c r="M1562" s="398" t="s">
        <v>19</v>
      </c>
      <c r="N1562" s="10">
        <v>8111</v>
      </c>
    </row>
    <row r="1563" spans="1:15">
      <c r="A1563" s="9">
        <v>44379</v>
      </c>
      <c r="B1563" s="1">
        <v>14485</v>
      </c>
      <c r="C1563" s="929" t="s">
        <v>751</v>
      </c>
      <c r="D1563" s="1" t="s">
        <v>22</v>
      </c>
      <c r="E1563" s="1" t="s">
        <v>2078</v>
      </c>
      <c r="F1563" s="2">
        <v>44379</v>
      </c>
      <c r="G1563" s="11" t="s">
        <v>753</v>
      </c>
      <c r="H1563" s="10">
        <v>1</v>
      </c>
      <c r="I1563" s="12">
        <v>2.35</v>
      </c>
      <c r="J1563" s="398" t="s">
        <v>25</v>
      </c>
      <c r="K1563" s="398" t="s">
        <v>25</v>
      </c>
      <c r="L1563" s="399">
        <v>44379</v>
      </c>
      <c r="M1563" s="398" t="s">
        <v>19</v>
      </c>
      <c r="N1563" s="10">
        <v>8111</v>
      </c>
    </row>
    <row r="1564" spans="1:15" ht="15.75" thickBot="1">
      <c r="A1564" s="9">
        <v>44379</v>
      </c>
      <c r="B1564" s="1">
        <v>14486</v>
      </c>
      <c r="C1564" s="929" t="s">
        <v>102</v>
      </c>
      <c r="D1564" s="1" t="s">
        <v>22</v>
      </c>
      <c r="E1564" s="1" t="s">
        <v>2079</v>
      </c>
      <c r="F1564" s="2">
        <v>44379</v>
      </c>
      <c r="G1564" s="11" t="s">
        <v>104</v>
      </c>
      <c r="H1564" s="10">
        <v>56</v>
      </c>
      <c r="I1564" s="12">
        <v>2.35</v>
      </c>
      <c r="J1564" s="398" t="s">
        <v>25</v>
      </c>
      <c r="K1564" s="398" t="s">
        <v>25</v>
      </c>
      <c r="L1564" s="399">
        <v>44379</v>
      </c>
      <c r="M1564" s="398" t="s">
        <v>19</v>
      </c>
      <c r="N1564" s="10">
        <v>8111</v>
      </c>
      <c r="O1564" s="391">
        <v>2983.139999999999</v>
      </c>
    </row>
    <row r="1565" spans="1:15" s="400" customFormat="1">
      <c r="A1565" s="9">
        <v>44379</v>
      </c>
      <c r="B1565" s="1">
        <v>14487</v>
      </c>
      <c r="C1565" s="929" t="s">
        <v>37</v>
      </c>
      <c r="D1565" s="1" t="s">
        <v>22</v>
      </c>
      <c r="E1565" s="1" t="s">
        <v>2080</v>
      </c>
      <c r="F1565" s="2">
        <v>44382</v>
      </c>
      <c r="G1565" s="11" t="s">
        <v>38</v>
      </c>
      <c r="H1565" s="10">
        <v>6</v>
      </c>
      <c r="I1565" s="12">
        <v>2.35</v>
      </c>
      <c r="J1565" s="398" t="s">
        <v>25</v>
      </c>
      <c r="K1565" s="398" t="s">
        <v>25</v>
      </c>
      <c r="L1565" s="399">
        <v>44382</v>
      </c>
      <c r="M1565" s="398" t="s">
        <v>19</v>
      </c>
      <c r="N1565" s="10">
        <v>8158</v>
      </c>
    </row>
    <row r="1566" spans="1:15">
      <c r="A1566" s="9">
        <v>44379</v>
      </c>
      <c r="B1566" s="1">
        <v>14488</v>
      </c>
      <c r="C1566" s="929" t="s">
        <v>1074</v>
      </c>
      <c r="D1566" s="1" t="s">
        <v>22</v>
      </c>
      <c r="E1566" s="1" t="s">
        <v>2080</v>
      </c>
      <c r="F1566" s="2">
        <v>44382</v>
      </c>
      <c r="G1566" s="11" t="s">
        <v>1372</v>
      </c>
      <c r="H1566" s="10">
        <v>6</v>
      </c>
      <c r="I1566" s="12">
        <v>2.35</v>
      </c>
      <c r="J1566" s="398" t="s">
        <v>25</v>
      </c>
      <c r="K1566" s="398" t="s">
        <v>25</v>
      </c>
      <c r="L1566" s="399">
        <v>44382</v>
      </c>
      <c r="M1566" s="398" t="s">
        <v>19</v>
      </c>
      <c r="N1566" s="10">
        <v>8158</v>
      </c>
    </row>
    <row r="1567" spans="1:15">
      <c r="A1567" s="9">
        <v>44379</v>
      </c>
      <c r="B1567" s="1">
        <v>14489</v>
      </c>
      <c r="C1567" s="929" t="s">
        <v>1098</v>
      </c>
      <c r="D1567" s="1" t="s">
        <v>22</v>
      </c>
      <c r="E1567" s="1" t="s">
        <v>2081</v>
      </c>
      <c r="F1567" s="2">
        <v>44382</v>
      </c>
      <c r="G1567" s="11" t="s">
        <v>1096</v>
      </c>
      <c r="H1567" s="10">
        <v>8</v>
      </c>
      <c r="I1567" s="12">
        <v>2.35</v>
      </c>
      <c r="J1567" s="398" t="s">
        <v>25</v>
      </c>
      <c r="K1567" s="398" t="s">
        <v>25</v>
      </c>
      <c r="L1567" s="399">
        <v>44382</v>
      </c>
      <c r="M1567" s="398" t="s">
        <v>19</v>
      </c>
      <c r="N1567" s="10">
        <v>8158</v>
      </c>
    </row>
    <row r="1568" spans="1:15">
      <c r="A1568" s="9">
        <v>44379</v>
      </c>
      <c r="B1568" s="1">
        <v>14490</v>
      </c>
      <c r="C1568" s="929" t="s">
        <v>151</v>
      </c>
      <c r="D1568" s="1" t="s">
        <v>22</v>
      </c>
      <c r="E1568" s="1" t="s">
        <v>2082</v>
      </c>
      <c r="F1568" s="2">
        <v>44382</v>
      </c>
      <c r="G1568" s="11" t="s">
        <v>153</v>
      </c>
      <c r="H1568" s="10">
        <v>1</v>
      </c>
      <c r="I1568" s="12">
        <v>2.35</v>
      </c>
      <c r="J1568" s="398" t="s">
        <v>25</v>
      </c>
      <c r="K1568" s="398" t="s">
        <v>25</v>
      </c>
      <c r="L1568" s="399">
        <v>44382</v>
      </c>
      <c r="M1568" s="398" t="s">
        <v>19</v>
      </c>
      <c r="N1568" s="10">
        <v>8158</v>
      </c>
    </row>
    <row r="1569" spans="1:14">
      <c r="A1569" s="9">
        <v>44379</v>
      </c>
      <c r="B1569" s="1">
        <v>14491</v>
      </c>
      <c r="C1569" s="929" t="s">
        <v>151</v>
      </c>
      <c r="D1569" s="1" t="s">
        <v>22</v>
      </c>
      <c r="E1569" s="1" t="s">
        <v>2083</v>
      </c>
      <c r="F1569" s="2">
        <v>44382</v>
      </c>
      <c r="G1569" s="11" t="s">
        <v>153</v>
      </c>
      <c r="H1569" s="10">
        <v>2</v>
      </c>
      <c r="I1569" s="12">
        <v>2.35</v>
      </c>
      <c r="J1569" s="398" t="s">
        <v>25</v>
      </c>
      <c r="K1569" s="398" t="s">
        <v>25</v>
      </c>
      <c r="L1569" s="399">
        <v>44382</v>
      </c>
      <c r="M1569" s="398" t="s">
        <v>19</v>
      </c>
      <c r="N1569" s="10">
        <v>8158</v>
      </c>
    </row>
    <row r="1570" spans="1:14">
      <c r="A1570" s="9">
        <v>44379</v>
      </c>
      <c r="B1570" s="1">
        <v>14492</v>
      </c>
      <c r="C1570" s="929" t="s">
        <v>154</v>
      </c>
      <c r="D1570" s="1" t="s">
        <v>22</v>
      </c>
      <c r="E1570" s="1" t="s">
        <v>2084</v>
      </c>
      <c r="F1570" s="2">
        <v>44382</v>
      </c>
      <c r="G1570" s="11" t="s">
        <v>155</v>
      </c>
      <c r="H1570" s="10">
        <v>4</v>
      </c>
      <c r="I1570" s="12">
        <v>2.35</v>
      </c>
      <c r="J1570" s="398" t="s">
        <v>25</v>
      </c>
      <c r="K1570" s="398" t="s">
        <v>25</v>
      </c>
      <c r="L1570" s="399">
        <v>44382</v>
      </c>
      <c r="M1570" s="398" t="s">
        <v>19</v>
      </c>
      <c r="N1570" s="10">
        <v>8158</v>
      </c>
    </row>
    <row r="1571" spans="1:14">
      <c r="A1571" s="9">
        <v>44379</v>
      </c>
      <c r="B1571" s="1">
        <v>14493</v>
      </c>
      <c r="C1571" s="929" t="s">
        <v>2085</v>
      </c>
      <c r="D1571" s="1" t="s">
        <v>22</v>
      </c>
      <c r="E1571" s="1" t="s">
        <v>2086</v>
      </c>
      <c r="F1571" s="2">
        <v>44382</v>
      </c>
      <c r="G1571" s="11" t="s">
        <v>2087</v>
      </c>
      <c r="H1571" s="10">
        <v>20</v>
      </c>
      <c r="I1571" s="12">
        <v>2.35</v>
      </c>
      <c r="J1571" s="398" t="s">
        <v>25</v>
      </c>
      <c r="K1571" s="398" t="s">
        <v>25</v>
      </c>
      <c r="L1571" s="399">
        <v>44382</v>
      </c>
      <c r="M1571" s="398" t="s">
        <v>19</v>
      </c>
      <c r="N1571" s="10">
        <v>8158</v>
      </c>
    </row>
    <row r="1572" spans="1:14">
      <c r="A1572" s="9">
        <v>44379</v>
      </c>
      <c r="B1572" s="1">
        <v>14494</v>
      </c>
      <c r="C1572" s="929" t="s">
        <v>2088</v>
      </c>
      <c r="D1572" s="1" t="s">
        <v>22</v>
      </c>
      <c r="E1572" s="1" t="s">
        <v>2086</v>
      </c>
      <c r="F1572" s="2">
        <v>44382</v>
      </c>
      <c r="G1572" s="11" t="s">
        <v>2089</v>
      </c>
      <c r="H1572" s="10">
        <v>20</v>
      </c>
      <c r="I1572" s="12">
        <v>2.35</v>
      </c>
      <c r="J1572" s="398" t="s">
        <v>25</v>
      </c>
      <c r="K1572" s="398" t="s">
        <v>25</v>
      </c>
      <c r="L1572" s="399">
        <v>44382</v>
      </c>
      <c r="M1572" s="398" t="s">
        <v>19</v>
      </c>
      <c r="N1572" s="10">
        <v>8158</v>
      </c>
    </row>
    <row r="1573" spans="1:14">
      <c r="A1573" s="9">
        <v>44379</v>
      </c>
      <c r="B1573" s="1">
        <v>14495</v>
      </c>
      <c r="C1573" s="929" t="s">
        <v>1729</v>
      </c>
      <c r="D1573" s="1" t="s">
        <v>22</v>
      </c>
      <c r="E1573" s="1" t="s">
        <v>2090</v>
      </c>
      <c r="F1573" s="2">
        <v>44382</v>
      </c>
      <c r="G1573" s="11" t="s">
        <v>1018</v>
      </c>
      <c r="H1573" s="10">
        <v>18</v>
      </c>
      <c r="I1573" s="12">
        <v>2.35</v>
      </c>
      <c r="J1573" s="398" t="s">
        <v>25</v>
      </c>
      <c r="K1573" s="398" t="s">
        <v>25</v>
      </c>
      <c r="L1573" s="399">
        <v>44382</v>
      </c>
      <c r="M1573" s="398" t="s">
        <v>19</v>
      </c>
      <c r="N1573" s="10">
        <v>8158</v>
      </c>
    </row>
    <row r="1574" spans="1:14">
      <c r="A1574" s="9">
        <v>44379</v>
      </c>
      <c r="B1574" s="1">
        <v>14496</v>
      </c>
      <c r="C1574" s="929" t="s">
        <v>182</v>
      </c>
      <c r="D1574" s="1" t="s">
        <v>22</v>
      </c>
      <c r="E1574" s="1" t="s">
        <v>2091</v>
      </c>
      <c r="F1574" s="2">
        <v>44382</v>
      </c>
      <c r="G1574" s="11" t="s">
        <v>184</v>
      </c>
      <c r="H1574" s="10">
        <v>18</v>
      </c>
      <c r="I1574" s="12">
        <v>2.35</v>
      </c>
      <c r="J1574" s="398" t="s">
        <v>25</v>
      </c>
      <c r="K1574" s="398" t="s">
        <v>25</v>
      </c>
      <c r="L1574" s="399">
        <v>44382</v>
      </c>
      <c r="M1574" s="398" t="s">
        <v>19</v>
      </c>
      <c r="N1574" s="10">
        <v>8158</v>
      </c>
    </row>
    <row r="1575" spans="1:14">
      <c r="A1575" s="9">
        <v>44379</v>
      </c>
      <c r="B1575" s="1">
        <v>14497</v>
      </c>
      <c r="C1575" s="929" t="s">
        <v>53</v>
      </c>
      <c r="D1575" s="1" t="s">
        <v>22</v>
      </c>
      <c r="E1575" s="1" t="s">
        <v>2091</v>
      </c>
      <c r="F1575" s="2">
        <v>44382</v>
      </c>
      <c r="G1575" s="11" t="s">
        <v>55</v>
      </c>
      <c r="H1575" s="10">
        <v>37</v>
      </c>
      <c r="I1575" s="12">
        <v>2.35</v>
      </c>
      <c r="J1575" s="398" t="s">
        <v>25</v>
      </c>
      <c r="K1575" s="398" t="s">
        <v>25</v>
      </c>
      <c r="L1575" s="399">
        <v>44382</v>
      </c>
      <c r="M1575" s="398" t="s">
        <v>19</v>
      </c>
      <c r="N1575" s="10">
        <v>8158</v>
      </c>
    </row>
    <row r="1576" spans="1:14">
      <c r="A1576" s="9">
        <v>44382</v>
      </c>
      <c r="B1576" s="1">
        <v>14498</v>
      </c>
      <c r="C1576" s="929" t="s">
        <v>2092</v>
      </c>
      <c r="D1576" s="1" t="s">
        <v>22</v>
      </c>
      <c r="E1576" s="1" t="s">
        <v>1</v>
      </c>
      <c r="F1576" s="2">
        <v>44382</v>
      </c>
      <c r="G1576" s="11" t="s">
        <v>2093</v>
      </c>
      <c r="H1576" s="10">
        <v>1</v>
      </c>
      <c r="I1576" s="12">
        <v>3</v>
      </c>
      <c r="J1576" s="398" t="s">
        <v>25</v>
      </c>
      <c r="K1576" s="398" t="s">
        <v>25</v>
      </c>
      <c r="L1576" s="399">
        <v>44382</v>
      </c>
      <c r="M1576" s="398" t="s">
        <v>19</v>
      </c>
      <c r="N1576" s="10">
        <v>8158</v>
      </c>
    </row>
    <row r="1577" spans="1:14">
      <c r="A1577" s="9">
        <v>44382</v>
      </c>
      <c r="B1577" s="1">
        <v>14499</v>
      </c>
      <c r="C1577" s="929" t="s">
        <v>28</v>
      </c>
      <c r="D1577" s="1" t="s">
        <v>22</v>
      </c>
      <c r="E1577" s="1" t="s">
        <v>2094</v>
      </c>
      <c r="F1577" s="2">
        <v>44382</v>
      </c>
      <c r="G1577" s="11" t="s">
        <v>30</v>
      </c>
      <c r="H1577" s="10">
        <v>105</v>
      </c>
      <c r="I1577" s="12">
        <v>2.35</v>
      </c>
      <c r="J1577" s="398" t="s">
        <v>25</v>
      </c>
      <c r="K1577" s="398" t="s">
        <v>25</v>
      </c>
      <c r="L1577" s="399">
        <v>44382</v>
      </c>
      <c r="M1577" s="398" t="s">
        <v>19</v>
      </c>
      <c r="N1577" s="10">
        <v>8158</v>
      </c>
    </row>
    <row r="1578" spans="1:14">
      <c r="A1578" s="9">
        <v>44382</v>
      </c>
      <c r="B1578" s="1">
        <v>14500</v>
      </c>
      <c r="C1578" s="929" t="s">
        <v>1348</v>
      </c>
      <c r="D1578" s="1" t="s">
        <v>22</v>
      </c>
      <c r="E1578" s="1" t="s">
        <v>2095</v>
      </c>
      <c r="F1578" s="2">
        <v>44382</v>
      </c>
      <c r="G1578" s="11" t="s">
        <v>2029</v>
      </c>
      <c r="H1578" s="10">
        <v>2</v>
      </c>
      <c r="I1578" s="12">
        <v>3.15</v>
      </c>
      <c r="J1578" s="398" t="s">
        <v>25</v>
      </c>
      <c r="K1578" s="398" t="s">
        <v>25</v>
      </c>
      <c r="L1578" s="399">
        <v>44382</v>
      </c>
      <c r="M1578" s="398" t="s">
        <v>19</v>
      </c>
      <c r="N1578" s="10">
        <v>8158</v>
      </c>
    </row>
    <row r="1579" spans="1:14">
      <c r="A1579" s="9">
        <v>44382</v>
      </c>
      <c r="B1579" s="1">
        <v>14501</v>
      </c>
      <c r="C1579" s="929" t="s">
        <v>2096</v>
      </c>
      <c r="D1579" s="1" t="s">
        <v>22</v>
      </c>
      <c r="E1579" s="1" t="s">
        <v>2097</v>
      </c>
      <c r="F1579" s="2">
        <v>44382</v>
      </c>
      <c r="G1579" s="11" t="s">
        <v>895</v>
      </c>
      <c r="H1579" s="10">
        <v>1</v>
      </c>
      <c r="I1579" s="12">
        <v>2.35</v>
      </c>
      <c r="J1579" s="398" t="s">
        <v>25</v>
      </c>
      <c r="K1579" s="398" t="s">
        <v>25</v>
      </c>
      <c r="L1579" s="399">
        <v>44382</v>
      </c>
      <c r="M1579" s="398" t="s">
        <v>19</v>
      </c>
      <c r="N1579" s="10">
        <v>8158</v>
      </c>
    </row>
    <row r="1580" spans="1:14">
      <c r="A1580" s="9">
        <v>44382</v>
      </c>
      <c r="B1580" s="1">
        <v>14502</v>
      </c>
      <c r="C1580" s="929" t="s">
        <v>893</v>
      </c>
      <c r="D1580" s="1" t="s">
        <v>22</v>
      </c>
      <c r="E1580" s="1" t="s">
        <v>2098</v>
      </c>
      <c r="F1580" s="2">
        <v>44382</v>
      </c>
      <c r="G1580" s="11" t="s">
        <v>895</v>
      </c>
      <c r="H1580" s="10">
        <v>20</v>
      </c>
      <c r="I1580" s="12">
        <v>2.35</v>
      </c>
      <c r="J1580" s="398" t="s">
        <v>25</v>
      </c>
      <c r="K1580" s="398" t="s">
        <v>25</v>
      </c>
      <c r="L1580" s="399">
        <v>44382</v>
      </c>
      <c r="M1580" s="398" t="s">
        <v>19</v>
      </c>
      <c r="N1580" s="10">
        <v>8158</v>
      </c>
    </row>
    <row r="1581" spans="1:14">
      <c r="A1581" s="9">
        <v>44382</v>
      </c>
      <c r="B1581" s="1">
        <v>14503</v>
      </c>
      <c r="C1581" s="929" t="s">
        <v>1449</v>
      </c>
      <c r="D1581" s="1" t="s">
        <v>22</v>
      </c>
      <c r="E1581" s="1" t="s">
        <v>2099</v>
      </c>
      <c r="F1581" s="2">
        <v>44382</v>
      </c>
      <c r="G1581" s="11" t="s">
        <v>1451</v>
      </c>
      <c r="H1581" s="10">
        <v>10</v>
      </c>
      <c r="I1581" s="12">
        <v>2.35</v>
      </c>
      <c r="J1581" s="398" t="s">
        <v>25</v>
      </c>
      <c r="K1581" s="398" t="s">
        <v>25</v>
      </c>
      <c r="L1581" s="399">
        <v>44382</v>
      </c>
      <c r="M1581" s="398" t="s">
        <v>19</v>
      </c>
      <c r="N1581" s="10">
        <v>8158</v>
      </c>
    </row>
    <row r="1582" spans="1:14">
      <c r="A1582" s="9">
        <v>44382</v>
      </c>
      <c r="B1582" s="1">
        <v>14504</v>
      </c>
      <c r="C1582" s="929" t="s">
        <v>405</v>
      </c>
      <c r="D1582" s="1" t="s">
        <v>22</v>
      </c>
      <c r="E1582" s="1" t="s">
        <v>2100</v>
      </c>
      <c r="F1582" s="2">
        <v>44382</v>
      </c>
      <c r="G1582" s="11" t="s">
        <v>406</v>
      </c>
      <c r="H1582" s="10">
        <v>20</v>
      </c>
      <c r="I1582" s="12">
        <v>2.35</v>
      </c>
      <c r="J1582" s="398" t="s">
        <v>25</v>
      </c>
      <c r="K1582" s="398" t="s">
        <v>25</v>
      </c>
      <c r="L1582" s="399">
        <v>44382</v>
      </c>
      <c r="M1582" s="398" t="s">
        <v>19</v>
      </c>
      <c r="N1582" s="10">
        <v>8158</v>
      </c>
    </row>
    <row r="1583" spans="1:14">
      <c r="A1583" s="9">
        <v>44382</v>
      </c>
      <c r="B1583" s="1">
        <v>14505</v>
      </c>
      <c r="C1583" s="929" t="s">
        <v>1473</v>
      </c>
      <c r="D1583" s="1" t="s">
        <v>22</v>
      </c>
      <c r="E1583" s="1" t="s">
        <v>2101</v>
      </c>
      <c r="F1583" s="2">
        <v>44383</v>
      </c>
      <c r="G1583" s="11" t="s">
        <v>1475</v>
      </c>
      <c r="H1583" s="10">
        <v>59</v>
      </c>
      <c r="I1583" s="12">
        <v>2.35</v>
      </c>
      <c r="J1583" s="398" t="s">
        <v>25</v>
      </c>
      <c r="K1583" s="398" t="s">
        <v>25</v>
      </c>
      <c r="L1583" s="399">
        <v>44383</v>
      </c>
      <c r="M1583" s="398" t="s">
        <v>19</v>
      </c>
      <c r="N1583" s="10">
        <v>8158</v>
      </c>
    </row>
    <row r="1584" spans="1:14">
      <c r="A1584" s="9">
        <v>44382</v>
      </c>
      <c r="B1584" s="1">
        <v>14506</v>
      </c>
      <c r="C1584" s="929" t="s">
        <v>37</v>
      </c>
      <c r="D1584" s="1" t="s">
        <v>22</v>
      </c>
      <c r="E1584" s="1" t="s">
        <v>2102</v>
      </c>
      <c r="F1584" s="2">
        <v>44383</v>
      </c>
      <c r="G1584" s="11" t="s">
        <v>38</v>
      </c>
      <c r="H1584" s="10">
        <v>13</v>
      </c>
      <c r="I1584" s="12">
        <v>2.35</v>
      </c>
      <c r="J1584" s="398" t="s">
        <v>25</v>
      </c>
      <c r="K1584" s="398" t="s">
        <v>25</v>
      </c>
      <c r="L1584" s="399">
        <v>44383</v>
      </c>
      <c r="M1584" s="398" t="s">
        <v>19</v>
      </c>
      <c r="N1584" s="10">
        <v>8158</v>
      </c>
    </row>
    <row r="1585" spans="1:14">
      <c r="A1585" s="9">
        <v>44382</v>
      </c>
      <c r="B1585" s="1">
        <v>14507</v>
      </c>
      <c r="C1585" s="929" t="s">
        <v>73</v>
      </c>
      <c r="D1585" s="1" t="s">
        <v>22</v>
      </c>
      <c r="E1585" s="1" t="s">
        <v>2102</v>
      </c>
      <c r="F1585" s="2">
        <v>44383</v>
      </c>
      <c r="G1585" s="11" t="s">
        <v>74</v>
      </c>
      <c r="H1585" s="10">
        <v>5</v>
      </c>
      <c r="I1585" s="12">
        <v>2.35</v>
      </c>
      <c r="J1585" s="398" t="s">
        <v>25</v>
      </c>
      <c r="K1585" s="398" t="s">
        <v>25</v>
      </c>
      <c r="L1585" s="399">
        <v>44383</v>
      </c>
      <c r="M1585" s="398" t="s">
        <v>19</v>
      </c>
      <c r="N1585" s="10">
        <v>8158</v>
      </c>
    </row>
    <row r="1586" spans="1:14">
      <c r="A1586" s="9">
        <v>44382</v>
      </c>
      <c r="B1586" s="1">
        <v>14508</v>
      </c>
      <c r="C1586" s="929" t="s">
        <v>435</v>
      </c>
      <c r="D1586" s="1" t="s">
        <v>22</v>
      </c>
      <c r="E1586" s="1" t="s">
        <v>2102</v>
      </c>
      <c r="F1586" s="2">
        <v>44383</v>
      </c>
      <c r="G1586" s="11" t="s">
        <v>436</v>
      </c>
      <c r="H1586" s="10">
        <v>7</v>
      </c>
      <c r="I1586" s="12">
        <v>2.35</v>
      </c>
      <c r="J1586" s="398" t="s">
        <v>25</v>
      </c>
      <c r="K1586" s="398" t="s">
        <v>25</v>
      </c>
      <c r="L1586" s="399">
        <v>44383</v>
      </c>
      <c r="M1586" s="398" t="s">
        <v>19</v>
      </c>
      <c r="N1586" s="10">
        <v>8158</v>
      </c>
    </row>
    <row r="1587" spans="1:14">
      <c r="A1587" s="9">
        <v>44383</v>
      </c>
      <c r="B1587" s="1">
        <v>14509</v>
      </c>
      <c r="C1587" s="929" t="s">
        <v>2022</v>
      </c>
      <c r="D1587" s="1" t="s">
        <v>22</v>
      </c>
      <c r="E1587" s="1" t="s">
        <v>1</v>
      </c>
      <c r="F1587" s="2">
        <v>44383</v>
      </c>
      <c r="G1587" s="11" t="s">
        <v>2023</v>
      </c>
      <c r="H1587" s="10">
        <v>1</v>
      </c>
      <c r="I1587" s="12">
        <v>3</v>
      </c>
      <c r="J1587" s="398" t="s">
        <v>25</v>
      </c>
      <c r="K1587" s="398" t="s">
        <v>25</v>
      </c>
      <c r="L1587" s="399">
        <v>44383</v>
      </c>
      <c r="M1587" s="398" t="s">
        <v>19</v>
      </c>
      <c r="N1587" s="10">
        <v>8158</v>
      </c>
    </row>
    <row r="1588" spans="1:14">
      <c r="A1588" s="9">
        <v>44383</v>
      </c>
      <c r="B1588" s="1">
        <v>14510</v>
      </c>
      <c r="C1588" s="929" t="s">
        <v>37</v>
      </c>
      <c r="D1588" s="1" t="s">
        <v>22</v>
      </c>
      <c r="E1588" s="1" t="s">
        <v>2103</v>
      </c>
      <c r="F1588" s="2">
        <v>44383</v>
      </c>
      <c r="G1588" s="11" t="s">
        <v>38</v>
      </c>
      <c r="H1588" s="10">
        <v>7</v>
      </c>
      <c r="I1588" s="12">
        <v>2.35</v>
      </c>
      <c r="J1588" s="398" t="s">
        <v>25</v>
      </c>
      <c r="K1588" s="398" t="s">
        <v>25</v>
      </c>
      <c r="L1588" s="399">
        <v>44383</v>
      </c>
      <c r="M1588" s="398" t="s">
        <v>19</v>
      </c>
      <c r="N1588" s="10">
        <v>8158</v>
      </c>
    </row>
    <row r="1589" spans="1:14">
      <c r="A1589" s="9">
        <v>44383</v>
      </c>
      <c r="B1589" s="1">
        <v>14511</v>
      </c>
      <c r="C1589" s="929" t="s">
        <v>262</v>
      </c>
      <c r="D1589" s="1" t="s">
        <v>22</v>
      </c>
      <c r="E1589" s="1" t="s">
        <v>2104</v>
      </c>
      <c r="F1589" s="2">
        <v>44383</v>
      </c>
      <c r="G1589" s="11" t="s">
        <v>264</v>
      </c>
      <c r="H1589" s="10">
        <v>7</v>
      </c>
      <c r="I1589" s="12">
        <v>2.35</v>
      </c>
      <c r="J1589" s="398" t="s">
        <v>25</v>
      </c>
      <c r="K1589" s="398" t="s">
        <v>25</v>
      </c>
      <c r="L1589" s="399">
        <v>44383</v>
      </c>
      <c r="M1589" s="398" t="s">
        <v>19</v>
      </c>
      <c r="N1589" s="10">
        <v>8158</v>
      </c>
    </row>
    <row r="1590" spans="1:14">
      <c r="A1590" s="9">
        <v>44383</v>
      </c>
      <c r="B1590" s="1">
        <v>14512</v>
      </c>
      <c r="C1590" s="929" t="s">
        <v>265</v>
      </c>
      <c r="D1590" s="1" t="s">
        <v>22</v>
      </c>
      <c r="E1590" s="1" t="s">
        <v>2104</v>
      </c>
      <c r="F1590" s="2">
        <v>44383</v>
      </c>
      <c r="G1590" s="11" t="s">
        <v>266</v>
      </c>
      <c r="H1590" s="10">
        <v>7</v>
      </c>
      <c r="I1590" s="12">
        <v>2.35</v>
      </c>
      <c r="J1590" s="398" t="s">
        <v>25</v>
      </c>
      <c r="K1590" s="398" t="s">
        <v>25</v>
      </c>
      <c r="L1590" s="399">
        <v>44383</v>
      </c>
      <c r="M1590" s="398" t="s">
        <v>19</v>
      </c>
      <c r="N1590" s="10">
        <v>8158</v>
      </c>
    </row>
    <row r="1591" spans="1:14">
      <c r="A1591" s="9">
        <v>44383</v>
      </c>
      <c r="B1591" s="1">
        <v>14513</v>
      </c>
      <c r="C1591" s="929" t="s">
        <v>1373</v>
      </c>
      <c r="D1591" s="1" t="s">
        <v>22</v>
      </c>
      <c r="E1591" s="1" t="s">
        <v>2105</v>
      </c>
      <c r="F1591" s="2">
        <v>44383</v>
      </c>
      <c r="G1591" s="11" t="s">
        <v>1372</v>
      </c>
      <c r="H1591" s="10">
        <v>6</v>
      </c>
      <c r="I1591" s="12">
        <v>2.35</v>
      </c>
      <c r="J1591" s="398" t="s">
        <v>25</v>
      </c>
      <c r="K1591" s="398" t="s">
        <v>25</v>
      </c>
      <c r="L1591" s="399">
        <v>44383</v>
      </c>
      <c r="M1591" s="398" t="s">
        <v>19</v>
      </c>
      <c r="N1591" s="10">
        <v>8158</v>
      </c>
    </row>
    <row r="1592" spans="1:14">
      <c r="A1592" s="9">
        <v>44383</v>
      </c>
      <c r="B1592" s="1">
        <v>14514</v>
      </c>
      <c r="C1592" s="929" t="s">
        <v>808</v>
      </c>
      <c r="D1592" s="1" t="s">
        <v>22</v>
      </c>
      <c r="E1592" s="1" t="s">
        <v>2106</v>
      </c>
      <c r="F1592" s="2">
        <v>44383</v>
      </c>
      <c r="G1592" s="11" t="s">
        <v>810</v>
      </c>
      <c r="H1592" s="10">
        <v>32</v>
      </c>
      <c r="I1592" s="12">
        <v>2.35</v>
      </c>
      <c r="J1592" s="398" t="s">
        <v>25</v>
      </c>
      <c r="K1592" s="398" t="s">
        <v>25</v>
      </c>
      <c r="L1592" s="399">
        <v>44383</v>
      </c>
      <c r="M1592" s="398" t="s">
        <v>19</v>
      </c>
      <c r="N1592" s="10">
        <v>8158</v>
      </c>
    </row>
    <row r="1593" spans="1:14">
      <c r="A1593" s="9">
        <v>44383</v>
      </c>
      <c r="B1593" s="1">
        <v>14515</v>
      </c>
      <c r="C1593" s="929" t="s">
        <v>91</v>
      </c>
      <c r="D1593" s="1" t="s">
        <v>22</v>
      </c>
      <c r="E1593" s="1" t="s">
        <v>2106</v>
      </c>
      <c r="F1593" s="2">
        <v>44383</v>
      </c>
      <c r="G1593" s="11" t="s">
        <v>93</v>
      </c>
      <c r="H1593" s="10">
        <v>70</v>
      </c>
      <c r="I1593" s="12">
        <v>2.35</v>
      </c>
      <c r="J1593" s="398" t="s">
        <v>25</v>
      </c>
      <c r="K1593" s="398" t="s">
        <v>25</v>
      </c>
      <c r="L1593" s="399">
        <v>44383</v>
      </c>
      <c r="M1593" s="398" t="s">
        <v>19</v>
      </c>
      <c r="N1593" s="10">
        <v>8158</v>
      </c>
    </row>
    <row r="1594" spans="1:14">
      <c r="A1594" s="9">
        <v>44383</v>
      </c>
      <c r="B1594" s="1">
        <v>14516</v>
      </c>
      <c r="C1594" s="929" t="s">
        <v>822</v>
      </c>
      <c r="D1594" s="1" t="s">
        <v>22</v>
      </c>
      <c r="E1594" s="1" t="s">
        <v>2107</v>
      </c>
      <c r="F1594" s="2">
        <v>44383</v>
      </c>
      <c r="G1594" s="11" t="s">
        <v>818</v>
      </c>
      <c r="H1594" s="10">
        <v>4</v>
      </c>
      <c r="I1594" s="12">
        <v>2.35</v>
      </c>
      <c r="J1594" s="398" t="s">
        <v>25</v>
      </c>
      <c r="K1594" s="398" t="s">
        <v>25</v>
      </c>
      <c r="L1594" s="399">
        <v>44383</v>
      </c>
      <c r="M1594" s="398" t="s">
        <v>19</v>
      </c>
      <c r="N1594" s="10">
        <v>8158</v>
      </c>
    </row>
    <row r="1595" spans="1:14">
      <c r="A1595" s="9">
        <v>44383</v>
      </c>
      <c r="B1595" s="1">
        <v>14517</v>
      </c>
      <c r="C1595" s="929" t="s">
        <v>158</v>
      </c>
      <c r="D1595" s="1" t="s">
        <v>22</v>
      </c>
      <c r="E1595" s="1" t="s">
        <v>2108</v>
      </c>
      <c r="F1595" s="2">
        <v>44383</v>
      </c>
      <c r="G1595" s="11" t="s">
        <v>462</v>
      </c>
      <c r="H1595" s="10">
        <v>5</v>
      </c>
      <c r="I1595" s="12">
        <v>2.35</v>
      </c>
      <c r="J1595" s="398" t="s">
        <v>25</v>
      </c>
      <c r="K1595" s="398" t="s">
        <v>25</v>
      </c>
      <c r="L1595" s="399">
        <v>44383</v>
      </c>
      <c r="M1595" s="398" t="s">
        <v>19</v>
      </c>
      <c r="N1595" s="10">
        <v>8158</v>
      </c>
    </row>
    <row r="1596" spans="1:14">
      <c r="A1596" s="9">
        <v>44383</v>
      </c>
      <c r="B1596" s="1">
        <v>14518</v>
      </c>
      <c r="C1596" s="929" t="s">
        <v>595</v>
      </c>
      <c r="D1596" s="1" t="s">
        <v>22</v>
      </c>
      <c r="E1596" s="1" t="s">
        <v>2108</v>
      </c>
      <c r="F1596" s="2">
        <v>44383</v>
      </c>
      <c r="G1596" s="11" t="s">
        <v>462</v>
      </c>
      <c r="H1596" s="10">
        <v>125</v>
      </c>
      <c r="I1596" s="12">
        <v>2.35</v>
      </c>
      <c r="J1596" s="398" t="s">
        <v>25</v>
      </c>
      <c r="K1596" s="398" t="s">
        <v>25</v>
      </c>
      <c r="L1596" s="399">
        <v>44383</v>
      </c>
      <c r="M1596" s="398" t="s">
        <v>19</v>
      </c>
      <c r="N1596" s="10">
        <v>8158</v>
      </c>
    </row>
    <row r="1597" spans="1:14">
      <c r="A1597" s="9">
        <v>44383</v>
      </c>
      <c r="B1597" s="1">
        <v>14519</v>
      </c>
      <c r="C1597" s="929" t="s">
        <v>1512</v>
      </c>
      <c r="D1597" s="1" t="s">
        <v>22</v>
      </c>
      <c r="E1597" s="1" t="s">
        <v>2109</v>
      </c>
      <c r="F1597" s="2">
        <v>44383</v>
      </c>
      <c r="G1597" s="11" t="s">
        <v>1485</v>
      </c>
      <c r="H1597" s="10">
        <v>11</v>
      </c>
      <c r="I1597" s="12">
        <v>2.35</v>
      </c>
      <c r="J1597" s="398" t="s">
        <v>25</v>
      </c>
      <c r="K1597" s="398" t="s">
        <v>25</v>
      </c>
      <c r="L1597" s="399">
        <v>44383</v>
      </c>
      <c r="M1597" s="398" t="s">
        <v>19</v>
      </c>
      <c r="N1597" s="10">
        <v>8158</v>
      </c>
    </row>
    <row r="1598" spans="1:14">
      <c r="A1598" s="9">
        <v>44383</v>
      </c>
      <c r="B1598" s="1">
        <v>14520</v>
      </c>
      <c r="C1598" s="929" t="s">
        <v>1473</v>
      </c>
      <c r="D1598" s="1" t="s">
        <v>22</v>
      </c>
      <c r="E1598" s="1" t="s">
        <v>2110</v>
      </c>
      <c r="F1598" s="2">
        <v>44383</v>
      </c>
      <c r="G1598" s="11" t="s">
        <v>1475</v>
      </c>
      <c r="H1598" s="10">
        <v>3</v>
      </c>
      <c r="I1598" s="12">
        <v>2.35</v>
      </c>
      <c r="J1598" s="398" t="s">
        <v>25</v>
      </c>
      <c r="K1598" s="398" t="s">
        <v>25</v>
      </c>
      <c r="L1598" s="399">
        <v>44383</v>
      </c>
      <c r="M1598" s="398" t="s">
        <v>19</v>
      </c>
      <c r="N1598" s="10">
        <v>8158</v>
      </c>
    </row>
    <row r="1599" spans="1:14">
      <c r="A1599" s="9">
        <v>44383</v>
      </c>
      <c r="B1599" s="1">
        <v>14521</v>
      </c>
      <c r="C1599" s="929" t="s">
        <v>257</v>
      </c>
      <c r="D1599" s="1" t="s">
        <v>22</v>
      </c>
      <c r="E1599" s="1" t="s">
        <v>2111</v>
      </c>
      <c r="F1599" s="2">
        <v>44383</v>
      </c>
      <c r="G1599" s="11" t="s">
        <v>950</v>
      </c>
      <c r="H1599" s="10">
        <v>21</v>
      </c>
      <c r="I1599" s="12">
        <v>2.35</v>
      </c>
      <c r="J1599" s="398" t="s">
        <v>25</v>
      </c>
      <c r="K1599" s="398" t="s">
        <v>25</v>
      </c>
      <c r="L1599" s="399">
        <v>44383</v>
      </c>
      <c r="M1599" s="398" t="s">
        <v>19</v>
      </c>
      <c r="N1599" s="10">
        <v>8158</v>
      </c>
    </row>
    <row r="1600" spans="1:14">
      <c r="A1600" s="9">
        <v>44383</v>
      </c>
      <c r="B1600" s="1">
        <v>14522</v>
      </c>
      <c r="C1600" s="929" t="s">
        <v>1512</v>
      </c>
      <c r="D1600" s="1" t="s">
        <v>22</v>
      </c>
      <c r="E1600" s="1" t="s">
        <v>2112</v>
      </c>
      <c r="F1600" s="2">
        <v>44383</v>
      </c>
      <c r="G1600" s="11" t="s">
        <v>1485</v>
      </c>
      <c r="H1600" s="10">
        <v>34</v>
      </c>
      <c r="I1600" s="12">
        <v>2.35</v>
      </c>
      <c r="J1600" s="398" t="s">
        <v>25</v>
      </c>
      <c r="K1600" s="398" t="s">
        <v>25</v>
      </c>
      <c r="L1600" s="399">
        <v>44383</v>
      </c>
      <c r="M1600" s="398" t="s">
        <v>19</v>
      </c>
      <c r="N1600" s="10">
        <v>8158</v>
      </c>
    </row>
    <row r="1601" spans="1:14">
      <c r="A1601" s="9">
        <v>44383</v>
      </c>
      <c r="B1601" s="1">
        <v>14523</v>
      </c>
      <c r="C1601" s="929" t="s">
        <v>1449</v>
      </c>
      <c r="D1601" s="1" t="s">
        <v>22</v>
      </c>
      <c r="E1601" s="1" t="s">
        <v>2113</v>
      </c>
      <c r="F1601" s="2">
        <v>44383</v>
      </c>
      <c r="G1601" s="11" t="s">
        <v>1451</v>
      </c>
      <c r="H1601" s="10">
        <v>5</v>
      </c>
      <c r="I1601" s="12">
        <v>2.35</v>
      </c>
      <c r="J1601" s="398" t="s">
        <v>25</v>
      </c>
      <c r="K1601" s="398" t="s">
        <v>25</v>
      </c>
      <c r="L1601" s="399">
        <v>44383</v>
      </c>
      <c r="M1601" s="398" t="s">
        <v>19</v>
      </c>
      <c r="N1601" s="10">
        <v>8158</v>
      </c>
    </row>
    <row r="1602" spans="1:14">
      <c r="A1602" s="9">
        <v>44383</v>
      </c>
      <c r="B1602" s="1">
        <v>14524</v>
      </c>
      <c r="C1602" s="929" t="s">
        <v>28</v>
      </c>
      <c r="D1602" s="1" t="s">
        <v>22</v>
      </c>
      <c r="E1602" s="1" t="s">
        <v>2113</v>
      </c>
      <c r="F1602" s="2">
        <v>44383</v>
      </c>
      <c r="G1602" s="11" t="s">
        <v>30</v>
      </c>
      <c r="H1602" s="10">
        <v>39</v>
      </c>
      <c r="I1602" s="12">
        <v>2.35</v>
      </c>
      <c r="J1602" s="398" t="s">
        <v>25</v>
      </c>
      <c r="K1602" s="398" t="s">
        <v>25</v>
      </c>
      <c r="L1602" s="399">
        <v>44383</v>
      </c>
      <c r="M1602" s="398" t="s">
        <v>19</v>
      </c>
      <c r="N1602" s="10">
        <v>8158</v>
      </c>
    </row>
    <row r="1603" spans="1:14">
      <c r="A1603" s="9">
        <v>44383</v>
      </c>
      <c r="B1603" s="1">
        <v>14525</v>
      </c>
      <c r="C1603" s="929" t="s">
        <v>151</v>
      </c>
      <c r="D1603" s="1" t="s">
        <v>22</v>
      </c>
      <c r="E1603" s="1" t="s">
        <v>2114</v>
      </c>
      <c r="F1603" s="2">
        <v>44384</v>
      </c>
      <c r="G1603" s="11" t="s">
        <v>153</v>
      </c>
      <c r="H1603" s="10">
        <v>26</v>
      </c>
      <c r="I1603" s="12">
        <v>2.35</v>
      </c>
      <c r="J1603" s="398" t="s">
        <v>25</v>
      </c>
      <c r="K1603" s="398" t="s">
        <v>25</v>
      </c>
      <c r="L1603" s="399">
        <v>44384</v>
      </c>
      <c r="M1603" s="398" t="s">
        <v>19</v>
      </c>
      <c r="N1603" s="10">
        <v>8158</v>
      </c>
    </row>
    <row r="1604" spans="1:14">
      <c r="A1604" s="9">
        <v>44383</v>
      </c>
      <c r="B1604" s="1">
        <v>14526</v>
      </c>
      <c r="C1604" s="929" t="s">
        <v>1319</v>
      </c>
      <c r="D1604" s="1" t="s">
        <v>22</v>
      </c>
      <c r="E1604" s="1" t="s">
        <v>2115</v>
      </c>
      <c r="F1604" s="2">
        <v>44384</v>
      </c>
      <c r="G1604" s="11" t="s">
        <v>2116</v>
      </c>
      <c r="H1604" s="10">
        <v>3</v>
      </c>
      <c r="I1604" s="12">
        <v>2.35</v>
      </c>
      <c r="J1604" s="398" t="s">
        <v>25</v>
      </c>
      <c r="K1604" s="398" t="s">
        <v>25</v>
      </c>
      <c r="L1604" s="399">
        <v>44384</v>
      </c>
      <c r="M1604" s="398" t="s">
        <v>19</v>
      </c>
      <c r="N1604" s="10">
        <v>8158</v>
      </c>
    </row>
    <row r="1605" spans="1:14">
      <c r="A1605" s="9">
        <v>44383</v>
      </c>
      <c r="B1605" s="1">
        <v>14527</v>
      </c>
      <c r="C1605" s="929" t="s">
        <v>1324</v>
      </c>
      <c r="D1605" s="1" t="s">
        <v>22</v>
      </c>
      <c r="E1605" s="1" t="s">
        <v>2115</v>
      </c>
      <c r="F1605" s="2">
        <v>44384</v>
      </c>
      <c r="G1605" s="11" t="s">
        <v>2117</v>
      </c>
      <c r="H1605" s="10">
        <v>3</v>
      </c>
      <c r="I1605" s="12">
        <v>2.35</v>
      </c>
      <c r="J1605" s="398" t="s">
        <v>25</v>
      </c>
      <c r="K1605" s="398" t="s">
        <v>25</v>
      </c>
      <c r="L1605" s="399">
        <v>44384</v>
      </c>
      <c r="M1605" s="398" t="s">
        <v>19</v>
      </c>
      <c r="N1605" s="10">
        <v>8158</v>
      </c>
    </row>
    <row r="1606" spans="1:14">
      <c r="A1606" s="9">
        <v>44383</v>
      </c>
      <c r="B1606" s="1">
        <v>14528</v>
      </c>
      <c r="C1606" s="929" t="s">
        <v>2118</v>
      </c>
      <c r="D1606" s="1" t="s">
        <v>22</v>
      </c>
      <c r="E1606" s="1" t="s">
        <v>2115</v>
      </c>
      <c r="F1606" s="2">
        <v>44384</v>
      </c>
      <c r="G1606" s="11" t="s">
        <v>1323</v>
      </c>
      <c r="H1606" s="10">
        <v>6</v>
      </c>
      <c r="I1606" s="12">
        <v>2.35</v>
      </c>
      <c r="J1606" s="398" t="s">
        <v>25</v>
      </c>
      <c r="K1606" s="398" t="s">
        <v>25</v>
      </c>
      <c r="L1606" s="399">
        <v>44384</v>
      </c>
      <c r="M1606" s="398" t="s">
        <v>19</v>
      </c>
      <c r="N1606" s="10">
        <v>8158</v>
      </c>
    </row>
    <row r="1607" spans="1:14">
      <c r="A1607" s="9">
        <v>44383</v>
      </c>
      <c r="B1607" s="1">
        <v>14529</v>
      </c>
      <c r="C1607" s="929" t="s">
        <v>73</v>
      </c>
      <c r="D1607" s="1" t="s">
        <v>22</v>
      </c>
      <c r="E1607" s="1" t="s">
        <v>2119</v>
      </c>
      <c r="F1607" s="2">
        <v>44384</v>
      </c>
      <c r="G1607" s="11" t="s">
        <v>1397</v>
      </c>
      <c r="H1607" s="10">
        <v>3</v>
      </c>
      <c r="I1607" s="12">
        <v>2.35</v>
      </c>
      <c r="J1607" s="398" t="s">
        <v>25</v>
      </c>
      <c r="K1607" s="398" t="s">
        <v>25</v>
      </c>
      <c r="L1607" s="399">
        <v>44384</v>
      </c>
      <c r="M1607" s="398" t="s">
        <v>19</v>
      </c>
      <c r="N1607" s="10">
        <v>8158</v>
      </c>
    </row>
    <row r="1608" spans="1:14">
      <c r="A1608" s="9">
        <v>44383</v>
      </c>
      <c r="B1608" s="1">
        <v>14530</v>
      </c>
      <c r="C1608" s="929" t="s">
        <v>380</v>
      </c>
      <c r="D1608" s="1" t="s">
        <v>22</v>
      </c>
      <c r="E1608" s="1" t="s">
        <v>2119</v>
      </c>
      <c r="F1608" s="2">
        <v>44384</v>
      </c>
      <c r="G1608" s="11" t="s">
        <v>382</v>
      </c>
      <c r="H1608" s="10">
        <v>3</v>
      </c>
      <c r="I1608" s="12">
        <v>2.35</v>
      </c>
      <c r="J1608" s="398" t="s">
        <v>25</v>
      </c>
      <c r="K1608" s="398" t="s">
        <v>25</v>
      </c>
      <c r="L1608" s="399">
        <v>44384</v>
      </c>
      <c r="M1608" s="398" t="s">
        <v>19</v>
      </c>
      <c r="N1608" s="10">
        <v>8158</v>
      </c>
    </row>
    <row r="1609" spans="1:14">
      <c r="A1609" s="9">
        <v>44383</v>
      </c>
      <c r="B1609" s="1">
        <v>14531</v>
      </c>
      <c r="C1609" s="929" t="s">
        <v>39</v>
      </c>
      <c r="D1609" s="1" t="s">
        <v>22</v>
      </c>
      <c r="E1609" s="1" t="s">
        <v>2119</v>
      </c>
      <c r="F1609" s="2">
        <v>44384</v>
      </c>
      <c r="G1609" s="11" t="s">
        <v>40</v>
      </c>
      <c r="H1609" s="10">
        <v>3</v>
      </c>
      <c r="I1609" s="12">
        <v>2.35</v>
      </c>
      <c r="J1609" s="398" t="s">
        <v>25</v>
      </c>
      <c r="K1609" s="398" t="s">
        <v>25</v>
      </c>
      <c r="L1609" s="399">
        <v>44384</v>
      </c>
      <c r="M1609" s="398" t="s">
        <v>19</v>
      </c>
      <c r="N1609" s="10">
        <v>8158</v>
      </c>
    </row>
    <row r="1610" spans="1:14">
      <c r="A1610" s="9">
        <v>44383</v>
      </c>
      <c r="B1610" s="1">
        <v>14532</v>
      </c>
      <c r="C1610" s="929" t="s">
        <v>28</v>
      </c>
      <c r="D1610" s="1" t="s">
        <v>22</v>
      </c>
      <c r="E1610" s="1" t="s">
        <v>2120</v>
      </c>
      <c r="F1610" s="2">
        <v>44384</v>
      </c>
      <c r="G1610" s="11" t="s">
        <v>30</v>
      </c>
      <c r="H1610" s="10">
        <v>1</v>
      </c>
      <c r="I1610" s="12">
        <v>2.35</v>
      </c>
      <c r="J1610" s="398" t="s">
        <v>25</v>
      </c>
      <c r="K1610" s="398" t="s">
        <v>25</v>
      </c>
      <c r="L1610" s="399">
        <v>44384</v>
      </c>
      <c r="M1610" s="398" t="s">
        <v>19</v>
      </c>
      <c r="N1610" s="10">
        <v>8158</v>
      </c>
    </row>
    <row r="1611" spans="1:14">
      <c r="A1611" s="9">
        <v>44383</v>
      </c>
      <c r="B1611" s="1">
        <v>14533</v>
      </c>
      <c r="C1611" s="929" t="s">
        <v>28</v>
      </c>
      <c r="D1611" s="1" t="s">
        <v>22</v>
      </c>
      <c r="E1611" s="1" t="s">
        <v>2121</v>
      </c>
      <c r="F1611" s="2">
        <v>44384</v>
      </c>
      <c r="G1611" s="11" t="s">
        <v>30</v>
      </c>
      <c r="H1611" s="10">
        <v>1</v>
      </c>
      <c r="I1611" s="12">
        <v>2.35</v>
      </c>
      <c r="J1611" s="398" t="s">
        <v>25</v>
      </c>
      <c r="K1611" s="398" t="s">
        <v>25</v>
      </c>
      <c r="L1611" s="399">
        <v>44384</v>
      </c>
      <c r="M1611" s="398" t="s">
        <v>19</v>
      </c>
      <c r="N1611" s="10">
        <v>8158</v>
      </c>
    </row>
    <row r="1612" spans="1:14">
      <c r="A1612" s="9">
        <v>44383</v>
      </c>
      <c r="B1612" s="1">
        <v>14534</v>
      </c>
      <c r="C1612" s="929" t="s">
        <v>28</v>
      </c>
      <c r="D1612" s="1" t="s">
        <v>22</v>
      </c>
      <c r="E1612" s="1" t="s">
        <v>2122</v>
      </c>
      <c r="F1612" s="2">
        <v>44384</v>
      </c>
      <c r="G1612" s="11" t="s">
        <v>30</v>
      </c>
      <c r="H1612" s="10">
        <v>6</v>
      </c>
      <c r="I1612" s="12">
        <v>2.35</v>
      </c>
      <c r="J1612" s="398" t="s">
        <v>25</v>
      </c>
      <c r="K1612" s="398" t="s">
        <v>25</v>
      </c>
      <c r="L1612" s="399">
        <v>44384</v>
      </c>
      <c r="M1612" s="398" t="s">
        <v>19</v>
      </c>
      <c r="N1612" s="10">
        <v>8158</v>
      </c>
    </row>
    <row r="1613" spans="1:14">
      <c r="A1613" s="9">
        <v>44383</v>
      </c>
      <c r="B1613" s="1">
        <v>14535</v>
      </c>
      <c r="C1613" s="929" t="s">
        <v>2016</v>
      </c>
      <c r="D1613" s="1" t="s">
        <v>22</v>
      </c>
      <c r="E1613" s="1" t="s">
        <v>2123</v>
      </c>
      <c r="F1613" s="2">
        <v>44384</v>
      </c>
      <c r="G1613" s="11" t="s">
        <v>2124</v>
      </c>
      <c r="H1613" s="10">
        <v>33</v>
      </c>
      <c r="I1613" s="12">
        <v>2.35</v>
      </c>
      <c r="J1613" s="398" t="s">
        <v>25</v>
      </c>
      <c r="K1613" s="398" t="s">
        <v>25</v>
      </c>
      <c r="L1613" s="399">
        <v>44384</v>
      </c>
      <c r="M1613" s="398" t="s">
        <v>19</v>
      </c>
      <c r="N1613" s="10">
        <v>8158</v>
      </c>
    </row>
    <row r="1614" spans="1:14">
      <c r="A1614" s="9">
        <v>44383</v>
      </c>
      <c r="B1614" s="1">
        <v>14536</v>
      </c>
      <c r="C1614" s="929" t="s">
        <v>2012</v>
      </c>
      <c r="D1614" s="1" t="s">
        <v>22</v>
      </c>
      <c r="E1614" s="1" t="s">
        <v>2123</v>
      </c>
      <c r="F1614" s="2">
        <v>44384</v>
      </c>
      <c r="G1614" s="11" t="s">
        <v>2125</v>
      </c>
      <c r="H1614" s="10">
        <v>33</v>
      </c>
      <c r="I1614" s="12">
        <v>2.35</v>
      </c>
      <c r="J1614" s="398" t="s">
        <v>25</v>
      </c>
      <c r="K1614" s="398" t="s">
        <v>25</v>
      </c>
      <c r="L1614" s="399">
        <v>44384</v>
      </c>
      <c r="M1614" s="398" t="s">
        <v>19</v>
      </c>
      <c r="N1614" s="10">
        <v>8158</v>
      </c>
    </row>
    <row r="1615" spans="1:14">
      <c r="A1615" s="9">
        <v>44383</v>
      </c>
      <c r="B1615" s="1">
        <v>14537</v>
      </c>
      <c r="C1615" s="929" t="s">
        <v>2014</v>
      </c>
      <c r="D1615" s="1" t="s">
        <v>22</v>
      </c>
      <c r="E1615" s="1" t="s">
        <v>2123</v>
      </c>
      <c r="F1615" s="2">
        <v>44384</v>
      </c>
      <c r="G1615" s="11" t="s">
        <v>2126</v>
      </c>
      <c r="H1615" s="10">
        <v>33</v>
      </c>
      <c r="I1615" s="12">
        <v>2.35</v>
      </c>
      <c r="J1615" s="398" t="s">
        <v>25</v>
      </c>
      <c r="K1615" s="398" t="s">
        <v>25</v>
      </c>
      <c r="L1615" s="399">
        <v>44384</v>
      </c>
      <c r="M1615" s="398" t="s">
        <v>19</v>
      </c>
      <c r="N1615" s="10">
        <v>8158</v>
      </c>
    </row>
    <row r="1616" spans="1:14">
      <c r="A1616" s="9">
        <v>44383</v>
      </c>
      <c r="B1616" s="1">
        <v>14538</v>
      </c>
      <c r="C1616" s="929" t="s">
        <v>2010</v>
      </c>
      <c r="D1616" s="1" t="s">
        <v>22</v>
      </c>
      <c r="E1616" s="1" t="s">
        <v>2123</v>
      </c>
      <c r="F1616" s="2">
        <v>44384</v>
      </c>
      <c r="G1616" s="11" t="s">
        <v>2127</v>
      </c>
      <c r="H1616" s="10">
        <v>33</v>
      </c>
      <c r="I1616" s="12">
        <v>2.35</v>
      </c>
      <c r="J1616" s="398" t="s">
        <v>25</v>
      </c>
      <c r="K1616" s="398" t="s">
        <v>25</v>
      </c>
      <c r="L1616" s="399">
        <v>44384</v>
      </c>
      <c r="M1616" s="398" t="s">
        <v>19</v>
      </c>
      <c r="N1616" s="10">
        <v>8158</v>
      </c>
    </row>
    <row r="1617" spans="1:14">
      <c r="A1617" s="9">
        <v>44383</v>
      </c>
      <c r="B1617" s="1">
        <v>14539</v>
      </c>
      <c r="C1617" s="929" t="s">
        <v>154</v>
      </c>
      <c r="D1617" s="1" t="s">
        <v>22</v>
      </c>
      <c r="E1617" s="1" t="s">
        <v>2128</v>
      </c>
      <c r="F1617" s="2">
        <v>44384</v>
      </c>
      <c r="G1617" s="11" t="s">
        <v>155</v>
      </c>
      <c r="H1617" s="10">
        <v>16</v>
      </c>
      <c r="I1617" s="12">
        <v>2.35</v>
      </c>
      <c r="J1617" s="398" t="s">
        <v>25</v>
      </c>
      <c r="K1617" s="398" t="s">
        <v>25</v>
      </c>
      <c r="L1617" s="399">
        <v>44384</v>
      </c>
      <c r="M1617" s="398" t="s">
        <v>19</v>
      </c>
      <c r="N1617" s="10">
        <v>8158</v>
      </c>
    </row>
    <row r="1618" spans="1:14">
      <c r="A1618" s="9">
        <v>44383</v>
      </c>
      <c r="B1618" s="1">
        <v>14540</v>
      </c>
      <c r="C1618" s="929" t="s">
        <v>151</v>
      </c>
      <c r="D1618" s="1" t="s">
        <v>22</v>
      </c>
      <c r="E1618" s="1" t="s">
        <v>2128</v>
      </c>
      <c r="F1618" s="2">
        <v>44384</v>
      </c>
      <c r="G1618" s="11" t="s">
        <v>153</v>
      </c>
      <c r="H1618" s="10">
        <v>16</v>
      </c>
      <c r="I1618" s="12">
        <v>2.35</v>
      </c>
      <c r="J1618" s="398" t="s">
        <v>25</v>
      </c>
      <c r="K1618" s="398" t="s">
        <v>25</v>
      </c>
      <c r="L1618" s="399">
        <v>44384</v>
      </c>
      <c r="M1618" s="398" t="s">
        <v>19</v>
      </c>
      <c r="N1618" s="10">
        <v>8158</v>
      </c>
    </row>
    <row r="1619" spans="1:14">
      <c r="A1619" s="9">
        <v>44383</v>
      </c>
      <c r="B1619" s="1">
        <v>14541</v>
      </c>
      <c r="C1619" s="929" t="s">
        <v>2092</v>
      </c>
      <c r="D1619" s="1" t="s">
        <v>22</v>
      </c>
      <c r="E1619" s="1" t="s">
        <v>2129</v>
      </c>
      <c r="F1619" s="2">
        <v>44384</v>
      </c>
      <c r="G1619" s="11" t="s">
        <v>2130</v>
      </c>
      <c r="H1619" s="10">
        <v>84</v>
      </c>
      <c r="I1619" s="12">
        <v>2.35</v>
      </c>
      <c r="J1619" s="398" t="s">
        <v>25</v>
      </c>
      <c r="K1619" s="398" t="s">
        <v>25</v>
      </c>
      <c r="L1619" s="399">
        <v>44384</v>
      </c>
      <c r="M1619" s="398" t="s">
        <v>19</v>
      </c>
      <c r="N1619" s="10">
        <v>8158</v>
      </c>
    </row>
    <row r="1620" spans="1:14">
      <c r="A1620" s="9">
        <v>44383</v>
      </c>
      <c r="B1620" s="1">
        <v>14542</v>
      </c>
      <c r="C1620" s="929" t="s">
        <v>473</v>
      </c>
      <c r="D1620" s="1" t="s">
        <v>22</v>
      </c>
      <c r="E1620" s="1" t="s">
        <v>2129</v>
      </c>
      <c r="F1620" s="2">
        <v>44384</v>
      </c>
      <c r="G1620" s="11" t="s">
        <v>475</v>
      </c>
      <c r="H1620" s="10">
        <v>84</v>
      </c>
      <c r="I1620" s="12">
        <v>2.35</v>
      </c>
      <c r="J1620" s="398" t="s">
        <v>25</v>
      </c>
      <c r="K1620" s="398" t="s">
        <v>25</v>
      </c>
      <c r="L1620" s="399">
        <v>44384</v>
      </c>
      <c r="M1620" s="398" t="s">
        <v>19</v>
      </c>
      <c r="N1620" s="10">
        <v>8158</v>
      </c>
    </row>
    <row r="1621" spans="1:14">
      <c r="A1621" s="9">
        <v>44383</v>
      </c>
      <c r="B1621" s="1">
        <v>14543</v>
      </c>
      <c r="C1621" s="929" t="s">
        <v>1900</v>
      </c>
      <c r="D1621" s="1" t="s">
        <v>22</v>
      </c>
      <c r="E1621" s="1" t="s">
        <v>2131</v>
      </c>
      <c r="F1621" s="2">
        <v>44384</v>
      </c>
      <c r="G1621" s="11" t="s">
        <v>1956</v>
      </c>
      <c r="H1621" s="10">
        <v>11</v>
      </c>
      <c r="I1621" s="12">
        <v>2.35</v>
      </c>
      <c r="J1621" s="398" t="s">
        <v>25</v>
      </c>
      <c r="K1621" s="398" t="s">
        <v>25</v>
      </c>
      <c r="L1621" s="399">
        <v>44384</v>
      </c>
      <c r="M1621" s="398" t="s">
        <v>19</v>
      </c>
      <c r="N1621" s="10">
        <v>8158</v>
      </c>
    </row>
    <row r="1622" spans="1:14">
      <c r="A1622" s="9">
        <v>44383</v>
      </c>
      <c r="B1622" s="1">
        <v>14544</v>
      </c>
      <c r="C1622" s="929" t="s">
        <v>2057</v>
      </c>
      <c r="D1622" s="1" t="s">
        <v>22</v>
      </c>
      <c r="E1622" s="1" t="s">
        <v>2131</v>
      </c>
      <c r="F1622" s="2">
        <v>44384</v>
      </c>
      <c r="G1622" s="11" t="s">
        <v>2132</v>
      </c>
      <c r="H1622" s="10">
        <v>11</v>
      </c>
      <c r="I1622" s="12">
        <v>2.35</v>
      </c>
      <c r="J1622" s="398" t="s">
        <v>25</v>
      </c>
      <c r="K1622" s="398" t="s">
        <v>25</v>
      </c>
      <c r="L1622" s="399">
        <v>44384</v>
      </c>
      <c r="M1622" s="398" t="s">
        <v>19</v>
      </c>
      <c r="N1622" s="10">
        <v>8158</v>
      </c>
    </row>
    <row r="1623" spans="1:14">
      <c r="A1623" s="9">
        <v>44383</v>
      </c>
      <c r="B1623" s="1">
        <v>14545</v>
      </c>
      <c r="C1623" s="929" t="s">
        <v>1899</v>
      </c>
      <c r="D1623" s="1" t="s">
        <v>22</v>
      </c>
      <c r="E1623" s="1" t="s">
        <v>2131</v>
      </c>
      <c r="F1623" s="2">
        <v>44384</v>
      </c>
      <c r="G1623" s="11" t="s">
        <v>1955</v>
      </c>
      <c r="H1623" s="10">
        <v>11</v>
      </c>
      <c r="I1623" s="12">
        <v>2.35</v>
      </c>
      <c r="J1623" s="398" t="s">
        <v>25</v>
      </c>
      <c r="K1623" s="398" t="s">
        <v>25</v>
      </c>
      <c r="L1623" s="399">
        <v>44384</v>
      </c>
      <c r="M1623" s="398" t="s">
        <v>19</v>
      </c>
      <c r="N1623" s="10">
        <v>8158</v>
      </c>
    </row>
    <row r="1624" spans="1:14">
      <c r="A1624" s="9">
        <v>44383</v>
      </c>
      <c r="B1624" s="1">
        <v>14546</v>
      </c>
      <c r="C1624" s="929" t="s">
        <v>1896</v>
      </c>
      <c r="D1624" s="1" t="s">
        <v>22</v>
      </c>
      <c r="E1624" s="1" t="s">
        <v>2131</v>
      </c>
      <c r="F1624" s="2">
        <v>44384</v>
      </c>
      <c r="G1624" s="11" t="s">
        <v>2133</v>
      </c>
      <c r="H1624" s="10">
        <v>11</v>
      </c>
      <c r="I1624" s="12">
        <v>2.35</v>
      </c>
      <c r="J1624" s="398" t="s">
        <v>25</v>
      </c>
      <c r="K1624" s="398" t="s">
        <v>25</v>
      </c>
      <c r="L1624" s="399">
        <v>44384</v>
      </c>
      <c r="M1624" s="398" t="s">
        <v>19</v>
      </c>
      <c r="N1624" s="10">
        <v>8158</v>
      </c>
    </row>
    <row r="1625" spans="1:14">
      <c r="A1625" s="9">
        <v>44383</v>
      </c>
      <c r="B1625" s="1">
        <v>14547</v>
      </c>
      <c r="C1625" s="929" t="s">
        <v>1898</v>
      </c>
      <c r="D1625" s="1" t="s">
        <v>22</v>
      </c>
      <c r="E1625" s="1" t="s">
        <v>2131</v>
      </c>
      <c r="F1625" s="2">
        <v>44384</v>
      </c>
      <c r="G1625" s="11" t="s">
        <v>1954</v>
      </c>
      <c r="H1625" s="10">
        <v>11</v>
      </c>
      <c r="I1625" s="12">
        <v>2.35</v>
      </c>
      <c r="J1625" s="398" t="s">
        <v>25</v>
      </c>
      <c r="K1625" s="398" t="s">
        <v>25</v>
      </c>
      <c r="L1625" s="399">
        <v>44384</v>
      </c>
      <c r="M1625" s="398" t="s">
        <v>19</v>
      </c>
      <c r="N1625" s="10">
        <v>8158</v>
      </c>
    </row>
    <row r="1626" spans="1:14">
      <c r="A1626" s="9">
        <v>44383</v>
      </c>
      <c r="B1626" s="1">
        <v>14548</v>
      </c>
      <c r="C1626" s="929" t="s">
        <v>73</v>
      </c>
      <c r="D1626" s="1" t="s">
        <v>22</v>
      </c>
      <c r="E1626" s="1" t="s">
        <v>2134</v>
      </c>
      <c r="F1626" s="2">
        <v>44385</v>
      </c>
      <c r="G1626" s="11" t="s">
        <v>1397</v>
      </c>
      <c r="H1626" s="10">
        <v>8</v>
      </c>
      <c r="I1626" s="12">
        <v>2.35</v>
      </c>
      <c r="J1626" s="398" t="s">
        <v>25</v>
      </c>
      <c r="K1626" s="398" t="s">
        <v>25</v>
      </c>
      <c r="L1626" s="399">
        <v>44385</v>
      </c>
      <c r="M1626" s="398" t="s">
        <v>19</v>
      </c>
      <c r="N1626" s="10">
        <v>8158</v>
      </c>
    </row>
    <row r="1627" spans="1:14">
      <c r="A1627" s="9">
        <v>44383</v>
      </c>
      <c r="B1627" s="1">
        <v>14549</v>
      </c>
      <c r="C1627" s="929" t="s">
        <v>37</v>
      </c>
      <c r="D1627" s="1" t="s">
        <v>22</v>
      </c>
      <c r="E1627" s="1" t="s">
        <v>2134</v>
      </c>
      <c r="F1627" s="2">
        <v>44385</v>
      </c>
      <c r="G1627" s="11" t="s">
        <v>38</v>
      </c>
      <c r="H1627" s="10">
        <v>8</v>
      </c>
      <c r="I1627" s="12">
        <v>2.35</v>
      </c>
      <c r="J1627" s="398" t="s">
        <v>25</v>
      </c>
      <c r="K1627" s="398" t="s">
        <v>25</v>
      </c>
      <c r="L1627" s="399">
        <v>44385</v>
      </c>
      <c r="M1627" s="398" t="s">
        <v>19</v>
      </c>
      <c r="N1627" s="10">
        <v>8158</v>
      </c>
    </row>
    <row r="1628" spans="1:14">
      <c r="A1628" s="9">
        <v>44383</v>
      </c>
      <c r="B1628" s="1">
        <v>14550</v>
      </c>
      <c r="C1628" s="929" t="s">
        <v>39</v>
      </c>
      <c r="D1628" s="1" t="s">
        <v>22</v>
      </c>
      <c r="E1628" s="1" t="s">
        <v>2134</v>
      </c>
      <c r="F1628" s="2">
        <v>44385</v>
      </c>
      <c r="G1628" s="11" t="s">
        <v>40</v>
      </c>
      <c r="H1628" s="10">
        <v>8</v>
      </c>
      <c r="I1628" s="12">
        <v>2.35</v>
      </c>
      <c r="J1628" s="398" t="s">
        <v>25</v>
      </c>
      <c r="K1628" s="398" t="s">
        <v>25</v>
      </c>
      <c r="L1628" s="399">
        <v>44385</v>
      </c>
      <c r="M1628" s="398" t="s">
        <v>19</v>
      </c>
      <c r="N1628" s="10">
        <v>8158</v>
      </c>
    </row>
    <row r="1629" spans="1:14">
      <c r="A1629" s="9">
        <v>44383</v>
      </c>
      <c r="B1629" s="1">
        <v>14551</v>
      </c>
      <c r="C1629" s="929" t="s">
        <v>77</v>
      </c>
      <c r="D1629" s="1" t="s">
        <v>22</v>
      </c>
      <c r="E1629" s="1" t="s">
        <v>2134</v>
      </c>
      <c r="F1629" s="2">
        <v>44385</v>
      </c>
      <c r="G1629" s="11" t="s">
        <v>78</v>
      </c>
      <c r="H1629" s="10">
        <v>8</v>
      </c>
      <c r="I1629" s="12">
        <v>2.35</v>
      </c>
      <c r="J1629" s="398" t="s">
        <v>25</v>
      </c>
      <c r="K1629" s="398" t="s">
        <v>25</v>
      </c>
      <c r="L1629" s="399">
        <v>44385</v>
      </c>
      <c r="M1629" s="398" t="s">
        <v>19</v>
      </c>
      <c r="N1629" s="10">
        <v>8158</v>
      </c>
    </row>
    <row r="1630" spans="1:14">
      <c r="A1630" s="9">
        <v>44383</v>
      </c>
      <c r="B1630" s="1">
        <v>14552</v>
      </c>
      <c r="C1630" s="929" t="s">
        <v>2061</v>
      </c>
      <c r="D1630" s="1" t="s">
        <v>22</v>
      </c>
      <c r="E1630" s="1" t="s">
        <v>2134</v>
      </c>
      <c r="F1630" s="2">
        <v>44385</v>
      </c>
      <c r="G1630" s="11" t="s">
        <v>2135</v>
      </c>
      <c r="H1630" s="10">
        <v>8</v>
      </c>
      <c r="I1630" s="12">
        <v>2.35</v>
      </c>
      <c r="J1630" s="398" t="s">
        <v>25</v>
      </c>
      <c r="K1630" s="398" t="s">
        <v>25</v>
      </c>
      <c r="L1630" s="399">
        <v>44385</v>
      </c>
      <c r="M1630" s="398" t="s">
        <v>19</v>
      </c>
      <c r="N1630" s="10">
        <v>8158</v>
      </c>
    </row>
    <row r="1631" spans="1:14">
      <c r="A1631" s="9">
        <v>44383</v>
      </c>
      <c r="B1631" s="1">
        <v>14553</v>
      </c>
      <c r="C1631" s="929" t="s">
        <v>73</v>
      </c>
      <c r="D1631" s="1" t="s">
        <v>22</v>
      </c>
      <c r="E1631" s="1" t="s">
        <v>2134</v>
      </c>
      <c r="F1631" s="2">
        <v>44385</v>
      </c>
      <c r="G1631" s="11" t="s">
        <v>1397</v>
      </c>
      <c r="H1631" s="10">
        <v>8</v>
      </c>
      <c r="I1631" s="12">
        <v>2.35</v>
      </c>
      <c r="J1631" s="398" t="s">
        <v>25</v>
      </c>
      <c r="K1631" s="398" t="s">
        <v>25</v>
      </c>
      <c r="L1631" s="399">
        <v>44385</v>
      </c>
      <c r="M1631" s="398" t="s">
        <v>19</v>
      </c>
      <c r="N1631" s="10">
        <v>8158</v>
      </c>
    </row>
    <row r="1632" spans="1:14">
      <c r="A1632" s="9">
        <v>44383</v>
      </c>
      <c r="B1632" s="1">
        <v>14554</v>
      </c>
      <c r="C1632" s="929" t="s">
        <v>39</v>
      </c>
      <c r="D1632" s="1" t="s">
        <v>22</v>
      </c>
      <c r="E1632" s="1" t="s">
        <v>2134</v>
      </c>
      <c r="F1632" s="2">
        <v>44385</v>
      </c>
      <c r="G1632" s="11" t="s">
        <v>40</v>
      </c>
      <c r="H1632" s="10">
        <v>8</v>
      </c>
      <c r="I1632" s="12">
        <v>2.35</v>
      </c>
      <c r="J1632" s="398" t="s">
        <v>25</v>
      </c>
      <c r="K1632" s="398" t="s">
        <v>25</v>
      </c>
      <c r="L1632" s="399">
        <v>44385</v>
      </c>
      <c r="M1632" s="398" t="s">
        <v>19</v>
      </c>
      <c r="N1632" s="10">
        <v>8158</v>
      </c>
    </row>
    <row r="1633" spans="1:14">
      <c r="A1633" s="9">
        <v>44383</v>
      </c>
      <c r="B1633" s="1">
        <v>14555</v>
      </c>
      <c r="C1633" s="929" t="s">
        <v>1385</v>
      </c>
      <c r="D1633" s="1" t="s">
        <v>22</v>
      </c>
      <c r="E1633" s="1" t="s">
        <v>2134</v>
      </c>
      <c r="F1633" s="2">
        <v>44385</v>
      </c>
      <c r="G1633" s="11" t="s">
        <v>2136</v>
      </c>
      <c r="H1633" s="10">
        <v>8</v>
      </c>
      <c r="I1633" s="12">
        <v>2.35</v>
      </c>
      <c r="J1633" s="398" t="s">
        <v>25</v>
      </c>
      <c r="K1633" s="398" t="s">
        <v>25</v>
      </c>
      <c r="L1633" s="399">
        <v>44385</v>
      </c>
      <c r="M1633" s="398" t="s">
        <v>19</v>
      </c>
      <c r="N1633" s="10">
        <v>8158</v>
      </c>
    </row>
    <row r="1634" spans="1:14">
      <c r="A1634" s="9">
        <v>44383</v>
      </c>
      <c r="B1634" s="1">
        <v>14556</v>
      </c>
      <c r="C1634" s="929" t="s">
        <v>1383</v>
      </c>
      <c r="D1634" s="1" t="s">
        <v>22</v>
      </c>
      <c r="E1634" s="1" t="s">
        <v>2134</v>
      </c>
      <c r="F1634" s="2">
        <v>44385</v>
      </c>
      <c r="G1634" s="11" t="s">
        <v>1384</v>
      </c>
      <c r="H1634" s="10">
        <v>6</v>
      </c>
      <c r="I1634" s="12">
        <v>2.35</v>
      </c>
      <c r="J1634" s="398" t="s">
        <v>25</v>
      </c>
      <c r="K1634" s="398" t="s">
        <v>25</v>
      </c>
      <c r="L1634" s="399">
        <v>44385</v>
      </c>
      <c r="M1634" s="398" t="s">
        <v>19</v>
      </c>
      <c r="N1634" s="10">
        <v>8158</v>
      </c>
    </row>
    <row r="1635" spans="1:14">
      <c r="A1635" s="9">
        <v>44383</v>
      </c>
      <c r="B1635" s="1">
        <v>14557</v>
      </c>
      <c r="C1635" s="929" t="s">
        <v>599</v>
      </c>
      <c r="D1635" s="1" t="s">
        <v>22</v>
      </c>
      <c r="E1635" s="1" t="s">
        <v>2134</v>
      </c>
      <c r="F1635" s="2">
        <v>44385</v>
      </c>
      <c r="G1635" s="11" t="s">
        <v>76</v>
      </c>
      <c r="H1635" s="10">
        <v>6</v>
      </c>
      <c r="I1635" s="12">
        <v>2.35</v>
      </c>
      <c r="J1635" s="398" t="s">
        <v>25</v>
      </c>
      <c r="K1635" s="398" t="s">
        <v>25</v>
      </c>
      <c r="L1635" s="399">
        <v>44385</v>
      </c>
      <c r="M1635" s="398" t="s">
        <v>19</v>
      </c>
      <c r="N1635" s="10">
        <v>8158</v>
      </c>
    </row>
    <row r="1636" spans="1:14">
      <c r="A1636" s="9">
        <v>44383</v>
      </c>
      <c r="B1636" s="1">
        <v>14558</v>
      </c>
      <c r="C1636" s="929" t="s">
        <v>88</v>
      </c>
      <c r="D1636" s="1" t="s">
        <v>22</v>
      </c>
      <c r="E1636" s="1" t="s">
        <v>2137</v>
      </c>
      <c r="F1636" s="2">
        <v>44385</v>
      </c>
      <c r="G1636" s="11" t="s">
        <v>90</v>
      </c>
      <c r="H1636" s="10">
        <v>1</v>
      </c>
      <c r="I1636" s="12">
        <v>2.35</v>
      </c>
      <c r="J1636" s="398" t="s">
        <v>25</v>
      </c>
      <c r="K1636" s="398" t="s">
        <v>25</v>
      </c>
      <c r="L1636" s="399">
        <v>44385</v>
      </c>
      <c r="M1636" s="398" t="s">
        <v>19</v>
      </c>
      <c r="N1636" s="10">
        <v>8158</v>
      </c>
    </row>
    <row r="1637" spans="1:14">
      <c r="A1637" s="9">
        <v>44383</v>
      </c>
      <c r="B1637" s="1">
        <v>14559</v>
      </c>
      <c r="C1637" s="929" t="s">
        <v>147</v>
      </c>
      <c r="D1637" s="1" t="s">
        <v>22</v>
      </c>
      <c r="E1637" s="1" t="s">
        <v>2138</v>
      </c>
      <c r="F1637" s="2">
        <v>44385</v>
      </c>
      <c r="G1637" s="11" t="s">
        <v>149</v>
      </c>
      <c r="H1637" s="10">
        <v>38</v>
      </c>
      <c r="I1637" s="12">
        <v>2.35</v>
      </c>
      <c r="J1637" s="398" t="s">
        <v>25</v>
      </c>
      <c r="K1637" s="398" t="s">
        <v>25</v>
      </c>
      <c r="L1637" s="399">
        <v>44385</v>
      </c>
      <c r="M1637" s="398" t="s">
        <v>19</v>
      </c>
      <c r="N1637" s="10">
        <v>8158</v>
      </c>
    </row>
    <row r="1638" spans="1:14">
      <c r="A1638" s="9">
        <v>44383</v>
      </c>
      <c r="B1638" s="1">
        <v>14560</v>
      </c>
      <c r="C1638" s="929" t="s">
        <v>1449</v>
      </c>
      <c r="D1638" s="1" t="s">
        <v>22</v>
      </c>
      <c r="E1638" s="1" t="s">
        <v>2139</v>
      </c>
      <c r="F1638" s="2">
        <v>44385</v>
      </c>
      <c r="G1638" s="11" t="s">
        <v>1451</v>
      </c>
      <c r="H1638" s="10">
        <v>1</v>
      </c>
      <c r="I1638" s="12">
        <v>2.35</v>
      </c>
      <c r="J1638" s="398" t="s">
        <v>25</v>
      </c>
      <c r="K1638" s="398" t="s">
        <v>25</v>
      </c>
      <c r="L1638" s="399">
        <v>44385</v>
      </c>
      <c r="M1638" s="398" t="s">
        <v>19</v>
      </c>
      <c r="N1638" s="10">
        <v>8158</v>
      </c>
    </row>
    <row r="1639" spans="1:14">
      <c r="A1639" s="9">
        <v>44383</v>
      </c>
      <c r="B1639" s="1">
        <v>14561</v>
      </c>
      <c r="C1639" s="929" t="s">
        <v>451</v>
      </c>
      <c r="D1639" s="1" t="s">
        <v>22</v>
      </c>
      <c r="E1639" s="1" t="s">
        <v>2140</v>
      </c>
      <c r="F1639" s="2">
        <v>44385</v>
      </c>
      <c r="G1639" s="11" t="s">
        <v>453</v>
      </c>
      <c r="H1639" s="10">
        <v>18</v>
      </c>
      <c r="I1639" s="12">
        <v>2.35</v>
      </c>
      <c r="J1639" s="398" t="s">
        <v>25</v>
      </c>
      <c r="K1639" s="398" t="s">
        <v>25</v>
      </c>
      <c r="L1639" s="399">
        <v>44385</v>
      </c>
      <c r="M1639" s="398" t="s">
        <v>19</v>
      </c>
      <c r="N1639" s="10">
        <v>8158</v>
      </c>
    </row>
    <row r="1640" spans="1:14">
      <c r="A1640" s="9">
        <v>44383</v>
      </c>
      <c r="B1640" s="1">
        <v>14562</v>
      </c>
      <c r="C1640" s="929" t="s">
        <v>2141</v>
      </c>
      <c r="D1640" s="1" t="s">
        <v>22</v>
      </c>
      <c r="E1640" s="1" t="s">
        <v>2142</v>
      </c>
      <c r="F1640" s="2">
        <v>44385</v>
      </c>
      <c r="G1640" s="11" t="s">
        <v>2143</v>
      </c>
      <c r="H1640" s="10">
        <v>70</v>
      </c>
      <c r="I1640" s="12">
        <v>2.35</v>
      </c>
      <c r="J1640" s="398" t="s">
        <v>25</v>
      </c>
      <c r="K1640" s="398" t="s">
        <v>25</v>
      </c>
      <c r="L1640" s="399">
        <v>44385</v>
      </c>
      <c r="M1640" s="398" t="s">
        <v>19</v>
      </c>
      <c r="N1640" s="10">
        <v>8158</v>
      </c>
    </row>
    <row r="1641" spans="1:14">
      <c r="A1641" s="9">
        <v>44383</v>
      </c>
      <c r="B1641" s="1">
        <v>14563</v>
      </c>
      <c r="C1641" s="929" t="s">
        <v>2022</v>
      </c>
      <c r="D1641" s="1" t="s">
        <v>22</v>
      </c>
      <c r="E1641" s="1" t="s">
        <v>2142</v>
      </c>
      <c r="F1641" s="2">
        <v>44385</v>
      </c>
      <c r="G1641" s="11" t="s">
        <v>2144</v>
      </c>
      <c r="H1641" s="10">
        <v>70</v>
      </c>
      <c r="I1641" s="12">
        <v>2.35</v>
      </c>
      <c r="J1641" s="398" t="s">
        <v>25</v>
      </c>
      <c r="K1641" s="398" t="s">
        <v>25</v>
      </c>
      <c r="L1641" s="399">
        <v>44385</v>
      </c>
      <c r="M1641" s="398" t="s">
        <v>19</v>
      </c>
      <c r="N1641" s="10">
        <v>8158</v>
      </c>
    </row>
    <row r="1642" spans="1:14">
      <c r="A1642" s="9">
        <v>44383</v>
      </c>
      <c r="B1642" s="1">
        <v>14564</v>
      </c>
      <c r="C1642" s="929" t="s">
        <v>2145</v>
      </c>
      <c r="D1642" s="1" t="s">
        <v>22</v>
      </c>
      <c r="E1642" s="1" t="s">
        <v>1</v>
      </c>
      <c r="F1642" s="2">
        <v>44385</v>
      </c>
      <c r="G1642" s="11" t="s">
        <v>2146</v>
      </c>
      <c r="H1642" s="10">
        <v>1</v>
      </c>
      <c r="I1642" s="12">
        <v>3</v>
      </c>
      <c r="J1642" s="398" t="s">
        <v>25</v>
      </c>
      <c r="K1642" s="398" t="s">
        <v>25</v>
      </c>
      <c r="L1642" s="399">
        <v>44385</v>
      </c>
      <c r="M1642" s="398" t="s">
        <v>19</v>
      </c>
      <c r="N1642" s="10">
        <v>8158</v>
      </c>
    </row>
    <row r="1643" spans="1:14">
      <c r="A1643" s="9">
        <v>44383</v>
      </c>
      <c r="B1643" s="1">
        <v>14565</v>
      </c>
      <c r="C1643" s="929" t="s">
        <v>2147</v>
      </c>
      <c r="D1643" s="1" t="s">
        <v>22</v>
      </c>
      <c r="E1643" s="1" t="s">
        <v>1</v>
      </c>
      <c r="F1643" s="2">
        <v>44385</v>
      </c>
      <c r="G1643" s="11" t="s">
        <v>2148</v>
      </c>
      <c r="H1643" s="10">
        <v>1</v>
      </c>
      <c r="I1643" s="12">
        <v>3</v>
      </c>
      <c r="J1643" s="398" t="s">
        <v>25</v>
      </c>
      <c r="K1643" s="398" t="s">
        <v>25</v>
      </c>
      <c r="L1643" s="399">
        <v>44385</v>
      </c>
      <c r="M1643" s="398" t="s">
        <v>19</v>
      </c>
      <c r="N1643" s="10">
        <v>8158</v>
      </c>
    </row>
    <row r="1644" spans="1:14">
      <c r="A1644" s="9">
        <v>44383</v>
      </c>
      <c r="B1644" s="1">
        <v>14566</v>
      </c>
      <c r="C1644" s="929" t="s">
        <v>2149</v>
      </c>
      <c r="D1644" s="1" t="s">
        <v>22</v>
      </c>
      <c r="E1644" s="1" t="s">
        <v>1</v>
      </c>
      <c r="F1644" s="2">
        <v>44385</v>
      </c>
      <c r="G1644" s="11" t="s">
        <v>2150</v>
      </c>
      <c r="H1644" s="10">
        <v>1</v>
      </c>
      <c r="I1644" s="12">
        <v>3</v>
      </c>
      <c r="J1644" s="398" t="s">
        <v>25</v>
      </c>
      <c r="K1644" s="398" t="s">
        <v>25</v>
      </c>
      <c r="L1644" s="399">
        <v>44385</v>
      </c>
      <c r="M1644" s="398" t="s">
        <v>19</v>
      </c>
      <c r="N1644" s="10">
        <v>8158</v>
      </c>
    </row>
    <row r="1645" spans="1:14">
      <c r="A1645" s="9">
        <v>44383</v>
      </c>
      <c r="B1645" s="1">
        <v>14567</v>
      </c>
      <c r="C1645" s="929" t="s">
        <v>2151</v>
      </c>
      <c r="D1645" s="1" t="s">
        <v>22</v>
      </c>
      <c r="E1645" s="1" t="s">
        <v>1</v>
      </c>
      <c r="F1645" s="2">
        <v>44385</v>
      </c>
      <c r="G1645" s="11" t="s">
        <v>2152</v>
      </c>
      <c r="H1645" s="10">
        <v>1</v>
      </c>
      <c r="I1645" s="12">
        <v>3</v>
      </c>
      <c r="J1645" s="398" t="s">
        <v>25</v>
      </c>
      <c r="K1645" s="398" t="s">
        <v>25</v>
      </c>
      <c r="L1645" s="399">
        <v>44385</v>
      </c>
      <c r="M1645" s="398" t="s">
        <v>19</v>
      </c>
      <c r="N1645" s="10">
        <v>8158</v>
      </c>
    </row>
    <row r="1646" spans="1:14">
      <c r="A1646" s="9">
        <v>44383</v>
      </c>
      <c r="B1646" s="1">
        <v>14568</v>
      </c>
      <c r="C1646" s="929" t="s">
        <v>2153</v>
      </c>
      <c r="D1646" s="1" t="s">
        <v>22</v>
      </c>
      <c r="E1646" s="1" t="s">
        <v>1</v>
      </c>
      <c r="F1646" s="2">
        <v>44385</v>
      </c>
      <c r="G1646" s="11" t="s">
        <v>2154</v>
      </c>
      <c r="H1646" s="10">
        <v>1</v>
      </c>
      <c r="I1646" s="12">
        <v>3</v>
      </c>
      <c r="J1646" s="398" t="s">
        <v>25</v>
      </c>
      <c r="K1646" s="398" t="s">
        <v>25</v>
      </c>
      <c r="L1646" s="399">
        <v>44385</v>
      </c>
      <c r="M1646" s="398" t="s">
        <v>19</v>
      </c>
      <c r="N1646" s="10">
        <v>8158</v>
      </c>
    </row>
    <row r="1647" spans="1:14">
      <c r="A1647" s="9">
        <v>44383</v>
      </c>
      <c r="B1647" s="1">
        <v>14569</v>
      </c>
      <c r="C1647" s="929" t="s">
        <v>1449</v>
      </c>
      <c r="D1647" s="1" t="s">
        <v>22</v>
      </c>
      <c r="E1647" s="1" t="s">
        <v>2155</v>
      </c>
      <c r="F1647" s="2">
        <v>44385</v>
      </c>
      <c r="G1647" s="11" t="s">
        <v>1451</v>
      </c>
      <c r="H1647" s="10">
        <v>36</v>
      </c>
      <c r="I1647" s="12">
        <v>2.35</v>
      </c>
      <c r="J1647" s="398" t="s">
        <v>25</v>
      </c>
      <c r="K1647" s="398" t="s">
        <v>25</v>
      </c>
      <c r="L1647" s="399">
        <v>44385</v>
      </c>
      <c r="M1647" s="398" t="s">
        <v>19</v>
      </c>
      <c r="N1647" s="10">
        <v>8158</v>
      </c>
    </row>
    <row r="1648" spans="1:14">
      <c r="A1648" s="9">
        <v>44383</v>
      </c>
      <c r="B1648" s="1">
        <v>14570</v>
      </c>
      <c r="C1648" s="929" t="s">
        <v>2156</v>
      </c>
      <c r="D1648" s="1" t="s">
        <v>22</v>
      </c>
      <c r="E1648" s="1" t="s">
        <v>2155</v>
      </c>
      <c r="F1648" s="2">
        <v>44385</v>
      </c>
      <c r="G1648" s="11" t="s">
        <v>2157</v>
      </c>
      <c r="H1648" s="10">
        <v>2</v>
      </c>
      <c r="I1648" s="12">
        <v>2.35</v>
      </c>
      <c r="J1648" s="398" t="s">
        <v>25</v>
      </c>
      <c r="K1648" s="398" t="s">
        <v>25</v>
      </c>
      <c r="L1648" s="399">
        <v>44385</v>
      </c>
      <c r="M1648" s="398" t="s">
        <v>19</v>
      </c>
      <c r="N1648" s="10">
        <v>8158</v>
      </c>
    </row>
    <row r="1649" spans="1:14">
      <c r="A1649" s="9">
        <v>44383</v>
      </c>
      <c r="B1649" s="1">
        <v>14571</v>
      </c>
      <c r="C1649" s="929" t="s">
        <v>2141</v>
      </c>
      <c r="D1649" s="1" t="s">
        <v>22</v>
      </c>
      <c r="E1649" s="1" t="s">
        <v>2155</v>
      </c>
      <c r="F1649" s="2">
        <v>44385</v>
      </c>
      <c r="G1649" s="11" t="s">
        <v>2143</v>
      </c>
      <c r="H1649" s="10">
        <v>35</v>
      </c>
      <c r="I1649" s="12">
        <v>2.35</v>
      </c>
      <c r="J1649" s="398" t="s">
        <v>25</v>
      </c>
      <c r="K1649" s="398" t="s">
        <v>25</v>
      </c>
      <c r="L1649" s="399">
        <v>44385</v>
      </c>
      <c r="M1649" s="398" t="s">
        <v>19</v>
      </c>
      <c r="N1649" s="10">
        <v>8158</v>
      </c>
    </row>
    <row r="1650" spans="1:14">
      <c r="A1650" s="9">
        <v>44383</v>
      </c>
      <c r="B1650" s="1">
        <v>14572</v>
      </c>
      <c r="C1650" s="929" t="s">
        <v>39</v>
      </c>
      <c r="D1650" s="1" t="s">
        <v>22</v>
      </c>
      <c r="E1650" s="1" t="s">
        <v>2134</v>
      </c>
      <c r="F1650" s="2">
        <v>44385</v>
      </c>
      <c r="G1650" s="11" t="s">
        <v>40</v>
      </c>
      <c r="H1650" s="10">
        <v>7</v>
      </c>
      <c r="I1650" s="12">
        <v>2.35</v>
      </c>
      <c r="J1650" s="398" t="s">
        <v>25</v>
      </c>
      <c r="K1650" s="398" t="s">
        <v>25</v>
      </c>
      <c r="L1650" s="399">
        <v>44385</v>
      </c>
      <c r="M1650" s="398" t="s">
        <v>19</v>
      </c>
      <c r="N1650" s="10">
        <v>8158</v>
      </c>
    </row>
    <row r="1651" spans="1:14">
      <c r="A1651" s="9">
        <v>44383</v>
      </c>
      <c r="B1651" s="1">
        <v>14573</v>
      </c>
      <c r="C1651" s="929" t="s">
        <v>70</v>
      </c>
      <c r="D1651" s="1" t="s">
        <v>22</v>
      </c>
      <c r="E1651" s="1" t="s">
        <v>2134</v>
      </c>
      <c r="F1651" s="2">
        <v>44385</v>
      </c>
      <c r="G1651" s="11" t="s">
        <v>71</v>
      </c>
      <c r="H1651" s="10">
        <v>7</v>
      </c>
      <c r="I1651" s="12">
        <v>2.35</v>
      </c>
      <c r="J1651" s="398" t="s">
        <v>25</v>
      </c>
      <c r="K1651" s="398" t="s">
        <v>25</v>
      </c>
      <c r="L1651" s="399">
        <v>44385</v>
      </c>
      <c r="M1651" s="398" t="s">
        <v>19</v>
      </c>
      <c r="N1651" s="10">
        <v>8158</v>
      </c>
    </row>
    <row r="1652" spans="1:14">
      <c r="A1652" s="9">
        <v>44383</v>
      </c>
      <c r="B1652" s="1">
        <v>14574</v>
      </c>
      <c r="C1652" s="929" t="s">
        <v>240</v>
      </c>
      <c r="D1652" s="1" t="s">
        <v>22</v>
      </c>
      <c r="E1652" s="1" t="s">
        <v>2134</v>
      </c>
      <c r="F1652" s="2">
        <v>44385</v>
      </c>
      <c r="G1652" s="11" t="s">
        <v>242</v>
      </c>
      <c r="H1652" s="10">
        <v>7</v>
      </c>
      <c r="I1652" s="12">
        <v>2.35</v>
      </c>
      <c r="J1652" s="398" t="s">
        <v>25</v>
      </c>
      <c r="K1652" s="398" t="s">
        <v>25</v>
      </c>
      <c r="L1652" s="399">
        <v>44385</v>
      </c>
      <c r="M1652" s="398" t="s">
        <v>19</v>
      </c>
      <c r="N1652" s="10">
        <v>8158</v>
      </c>
    </row>
    <row r="1653" spans="1:14">
      <c r="A1653" s="9">
        <v>44383</v>
      </c>
      <c r="B1653" s="1">
        <v>14575</v>
      </c>
      <c r="C1653" s="929" t="s">
        <v>1227</v>
      </c>
      <c r="D1653" s="1" t="s">
        <v>22</v>
      </c>
      <c r="E1653" s="1" t="s">
        <v>2134</v>
      </c>
      <c r="F1653" s="2">
        <v>44385</v>
      </c>
      <c r="G1653" s="11" t="s">
        <v>2158</v>
      </c>
      <c r="H1653" s="10">
        <v>7</v>
      </c>
      <c r="I1653" s="12">
        <v>2.35</v>
      </c>
      <c r="J1653" s="398" t="s">
        <v>25</v>
      </c>
      <c r="K1653" s="398" t="s">
        <v>25</v>
      </c>
      <c r="L1653" s="399">
        <v>44385</v>
      </c>
      <c r="M1653" s="398" t="s">
        <v>19</v>
      </c>
      <c r="N1653" s="10">
        <v>8158</v>
      </c>
    </row>
    <row r="1654" spans="1:14">
      <c r="A1654" s="9">
        <v>44383</v>
      </c>
      <c r="B1654" s="1">
        <v>14576</v>
      </c>
      <c r="C1654" s="929" t="s">
        <v>1202</v>
      </c>
      <c r="D1654" s="1" t="s">
        <v>22</v>
      </c>
      <c r="E1654" s="1" t="s">
        <v>2134</v>
      </c>
      <c r="F1654" s="2">
        <v>44385</v>
      </c>
      <c r="G1654" s="11" t="s">
        <v>2159</v>
      </c>
      <c r="H1654" s="10">
        <v>7</v>
      </c>
      <c r="I1654" s="12">
        <v>2.35</v>
      </c>
      <c r="J1654" s="398" t="s">
        <v>25</v>
      </c>
      <c r="K1654" s="398" t="s">
        <v>25</v>
      </c>
      <c r="L1654" s="399">
        <v>44385</v>
      </c>
      <c r="M1654" s="398" t="s">
        <v>19</v>
      </c>
      <c r="N1654" s="10">
        <v>8158</v>
      </c>
    </row>
    <row r="1655" spans="1:14">
      <c r="A1655" s="9">
        <v>44383</v>
      </c>
      <c r="B1655" s="1">
        <v>14577</v>
      </c>
      <c r="C1655" s="929" t="s">
        <v>257</v>
      </c>
      <c r="D1655" s="1" t="s">
        <v>22</v>
      </c>
      <c r="E1655" s="1" t="s">
        <v>2160</v>
      </c>
      <c r="F1655" s="2">
        <v>44385</v>
      </c>
      <c r="G1655" s="11" t="s">
        <v>950</v>
      </c>
      <c r="H1655" s="10">
        <v>1</v>
      </c>
      <c r="I1655" s="12">
        <v>2.35</v>
      </c>
      <c r="J1655" s="398" t="s">
        <v>25</v>
      </c>
      <c r="K1655" s="398" t="s">
        <v>25</v>
      </c>
      <c r="L1655" s="399">
        <v>44385</v>
      </c>
      <c r="M1655" s="398" t="s">
        <v>19</v>
      </c>
      <c r="N1655" s="10">
        <v>8158</v>
      </c>
    </row>
    <row r="1656" spans="1:14">
      <c r="A1656" s="9">
        <v>44383</v>
      </c>
      <c r="B1656" s="1">
        <v>14578</v>
      </c>
      <c r="C1656" s="929" t="s">
        <v>1310</v>
      </c>
      <c r="D1656" s="1" t="s">
        <v>22</v>
      </c>
      <c r="E1656" s="1" t="s">
        <v>2161</v>
      </c>
      <c r="F1656" s="2">
        <v>44385</v>
      </c>
      <c r="G1656" s="11" t="s">
        <v>1312</v>
      </c>
      <c r="H1656" s="10">
        <v>2</v>
      </c>
      <c r="I1656" s="12">
        <v>2.35</v>
      </c>
      <c r="J1656" s="398" t="s">
        <v>25</v>
      </c>
      <c r="K1656" s="398" t="s">
        <v>25</v>
      </c>
      <c r="L1656" s="399">
        <v>44385</v>
      </c>
      <c r="M1656" s="398" t="s">
        <v>19</v>
      </c>
      <c r="N1656" s="10">
        <v>8158</v>
      </c>
    </row>
    <row r="1657" spans="1:14">
      <c r="A1657" s="9">
        <v>44383</v>
      </c>
      <c r="B1657" s="1">
        <v>14579</v>
      </c>
      <c r="C1657" s="929" t="s">
        <v>1310</v>
      </c>
      <c r="D1657" s="1" t="s">
        <v>22</v>
      </c>
      <c r="E1657" s="1" t="s">
        <v>2162</v>
      </c>
      <c r="F1657" s="2">
        <v>44385</v>
      </c>
      <c r="G1657" s="11" t="s">
        <v>1312</v>
      </c>
      <c r="H1657" s="10">
        <v>7</v>
      </c>
      <c r="I1657" s="12">
        <v>2.35</v>
      </c>
      <c r="J1657" s="398" t="s">
        <v>25</v>
      </c>
      <c r="K1657" s="398" t="s">
        <v>25</v>
      </c>
      <c r="L1657" s="399">
        <v>44385</v>
      </c>
      <c r="M1657" s="398" t="s">
        <v>19</v>
      </c>
      <c r="N1657" s="10">
        <v>8158</v>
      </c>
    </row>
    <row r="1658" spans="1:14">
      <c r="A1658" s="9">
        <v>44383</v>
      </c>
      <c r="B1658" s="1">
        <v>14580</v>
      </c>
      <c r="C1658" s="929" t="s">
        <v>37</v>
      </c>
      <c r="D1658" s="1" t="s">
        <v>22</v>
      </c>
      <c r="E1658" s="1" t="s">
        <v>2163</v>
      </c>
      <c r="F1658" s="2">
        <v>44385</v>
      </c>
      <c r="G1658" s="11" t="s">
        <v>38</v>
      </c>
      <c r="H1658" s="10">
        <v>8</v>
      </c>
      <c r="I1658" s="12">
        <v>2.35</v>
      </c>
      <c r="J1658" s="398" t="s">
        <v>25</v>
      </c>
      <c r="K1658" s="398" t="s">
        <v>25</v>
      </c>
      <c r="L1658" s="399">
        <v>44385</v>
      </c>
      <c r="M1658" s="398" t="s">
        <v>19</v>
      </c>
      <c r="N1658" s="10">
        <v>8158</v>
      </c>
    </row>
    <row r="1659" spans="1:14">
      <c r="A1659" s="9">
        <v>44383</v>
      </c>
      <c r="B1659" s="1">
        <v>14581</v>
      </c>
      <c r="C1659" s="929" t="s">
        <v>198</v>
      </c>
      <c r="D1659" s="1" t="s">
        <v>22</v>
      </c>
      <c r="E1659" s="1" t="s">
        <v>2163</v>
      </c>
      <c r="F1659" s="2">
        <v>44385</v>
      </c>
      <c r="G1659" s="11" t="s">
        <v>200</v>
      </c>
      <c r="H1659" s="10">
        <v>8</v>
      </c>
      <c r="I1659" s="12">
        <v>2.35</v>
      </c>
      <c r="J1659" s="398" t="s">
        <v>25</v>
      </c>
      <c r="K1659" s="398" t="s">
        <v>25</v>
      </c>
      <c r="L1659" s="399">
        <v>44385</v>
      </c>
      <c r="M1659" s="398" t="s">
        <v>19</v>
      </c>
      <c r="N1659" s="10">
        <v>8158</v>
      </c>
    </row>
    <row r="1660" spans="1:14">
      <c r="A1660" s="9">
        <v>44383</v>
      </c>
      <c r="B1660" s="1">
        <v>14582</v>
      </c>
      <c r="C1660" s="929" t="s">
        <v>397</v>
      </c>
      <c r="D1660" s="1" t="s">
        <v>22</v>
      </c>
      <c r="E1660" s="1" t="s">
        <v>2164</v>
      </c>
      <c r="F1660" s="2">
        <v>44385</v>
      </c>
      <c r="G1660" s="11" t="s">
        <v>399</v>
      </c>
      <c r="H1660" s="10">
        <v>1</v>
      </c>
      <c r="I1660" s="12">
        <v>2.35</v>
      </c>
      <c r="J1660" s="398" t="s">
        <v>25</v>
      </c>
      <c r="K1660" s="398" t="s">
        <v>25</v>
      </c>
      <c r="L1660" s="399">
        <v>44385</v>
      </c>
      <c r="M1660" s="398" t="s">
        <v>19</v>
      </c>
      <c r="N1660" s="10">
        <v>8158</v>
      </c>
    </row>
    <row r="1661" spans="1:14">
      <c r="A1661" s="9">
        <v>44383</v>
      </c>
      <c r="B1661" s="1">
        <v>14583</v>
      </c>
      <c r="C1661" s="929" t="s">
        <v>672</v>
      </c>
      <c r="D1661" s="1" t="s">
        <v>22</v>
      </c>
      <c r="E1661" s="1" t="s">
        <v>2165</v>
      </c>
      <c r="F1661" s="2">
        <v>44385</v>
      </c>
      <c r="G1661" s="11" t="s">
        <v>674</v>
      </c>
      <c r="H1661" s="10">
        <v>2</v>
      </c>
      <c r="I1661" s="12">
        <v>2.35</v>
      </c>
      <c r="J1661" s="398" t="s">
        <v>25</v>
      </c>
      <c r="K1661" s="398" t="s">
        <v>25</v>
      </c>
      <c r="L1661" s="399">
        <v>44385</v>
      </c>
      <c r="M1661" s="398" t="s">
        <v>19</v>
      </c>
      <c r="N1661" s="10">
        <v>8158</v>
      </c>
    </row>
    <row r="1662" spans="1:14">
      <c r="A1662" s="9">
        <v>44383</v>
      </c>
      <c r="B1662" s="1">
        <v>14584</v>
      </c>
      <c r="C1662" s="929" t="s">
        <v>1892</v>
      </c>
      <c r="D1662" s="1" t="s">
        <v>22</v>
      </c>
      <c r="E1662" s="1" t="s">
        <v>2166</v>
      </c>
      <c r="F1662" s="2">
        <v>44385</v>
      </c>
      <c r="G1662" s="11" t="s">
        <v>1894</v>
      </c>
      <c r="H1662" s="10">
        <v>1</v>
      </c>
      <c r="I1662" s="12">
        <v>2.35</v>
      </c>
      <c r="J1662" s="398" t="s">
        <v>25</v>
      </c>
      <c r="K1662" s="398" t="s">
        <v>25</v>
      </c>
      <c r="L1662" s="399">
        <v>44385</v>
      </c>
      <c r="M1662" s="398" t="s">
        <v>19</v>
      </c>
      <c r="N1662" s="10">
        <v>8158</v>
      </c>
    </row>
    <row r="1663" spans="1:14">
      <c r="A1663" s="9">
        <v>44383</v>
      </c>
      <c r="B1663" s="1">
        <v>14585</v>
      </c>
      <c r="C1663" s="929" t="s">
        <v>397</v>
      </c>
      <c r="D1663" s="1" t="s">
        <v>22</v>
      </c>
      <c r="E1663" s="1" t="s">
        <v>2167</v>
      </c>
      <c r="F1663" s="2">
        <v>44385</v>
      </c>
      <c r="G1663" s="11" t="s">
        <v>399</v>
      </c>
      <c r="H1663" s="10">
        <v>1</v>
      </c>
      <c r="I1663" s="12">
        <v>2.35</v>
      </c>
      <c r="J1663" s="398" t="s">
        <v>25</v>
      </c>
      <c r="K1663" s="398" t="s">
        <v>25</v>
      </c>
      <c r="L1663" s="399">
        <v>44385</v>
      </c>
      <c r="M1663" s="398" t="s">
        <v>19</v>
      </c>
      <c r="N1663" s="10">
        <v>8158</v>
      </c>
    </row>
    <row r="1664" spans="1:14">
      <c r="A1664" s="9">
        <v>44383</v>
      </c>
      <c r="B1664" s="1">
        <v>14586</v>
      </c>
      <c r="C1664" s="929" t="s">
        <v>569</v>
      </c>
      <c r="D1664" s="1" t="s">
        <v>22</v>
      </c>
      <c r="E1664" s="1" t="s">
        <v>2168</v>
      </c>
      <c r="F1664" s="2">
        <v>44385</v>
      </c>
      <c r="G1664" s="11" t="s">
        <v>571</v>
      </c>
      <c r="H1664" s="10">
        <v>12</v>
      </c>
      <c r="I1664" s="12">
        <v>2.35</v>
      </c>
      <c r="J1664" s="398" t="s">
        <v>25</v>
      </c>
      <c r="K1664" s="398" t="s">
        <v>25</v>
      </c>
      <c r="L1664" s="399">
        <v>44385</v>
      </c>
      <c r="M1664" s="398" t="s">
        <v>19</v>
      </c>
      <c r="N1664" s="10">
        <v>8158</v>
      </c>
    </row>
    <row r="1665" spans="1:14">
      <c r="A1665" s="9">
        <v>44383</v>
      </c>
      <c r="B1665" s="1">
        <v>14587</v>
      </c>
      <c r="C1665" s="929" t="s">
        <v>2169</v>
      </c>
      <c r="D1665" s="1" t="s">
        <v>22</v>
      </c>
      <c r="E1665" s="1" t="s">
        <v>1</v>
      </c>
      <c r="F1665" s="2">
        <v>44385</v>
      </c>
      <c r="G1665" s="11" t="s">
        <v>2170</v>
      </c>
      <c r="H1665" s="10">
        <v>1</v>
      </c>
      <c r="I1665" s="12">
        <v>3</v>
      </c>
      <c r="J1665" s="398" t="s">
        <v>25</v>
      </c>
      <c r="K1665" s="398" t="s">
        <v>25</v>
      </c>
      <c r="L1665" s="399">
        <v>44385</v>
      </c>
      <c r="M1665" s="398" t="s">
        <v>19</v>
      </c>
      <c r="N1665" s="10">
        <v>8158</v>
      </c>
    </row>
    <row r="1666" spans="1:14">
      <c r="A1666" s="9">
        <v>44383</v>
      </c>
      <c r="B1666" s="1">
        <v>14588</v>
      </c>
      <c r="C1666" s="929" t="s">
        <v>2171</v>
      </c>
      <c r="D1666" s="1" t="s">
        <v>22</v>
      </c>
      <c r="E1666" s="1" t="s">
        <v>1</v>
      </c>
      <c r="F1666" s="2">
        <v>44385</v>
      </c>
      <c r="G1666" s="11" t="s">
        <v>2172</v>
      </c>
      <c r="H1666" s="10">
        <v>1</v>
      </c>
      <c r="I1666" s="12">
        <v>3</v>
      </c>
      <c r="J1666" s="398" t="s">
        <v>25</v>
      </c>
      <c r="K1666" s="398" t="s">
        <v>25</v>
      </c>
      <c r="L1666" s="399">
        <v>44385</v>
      </c>
      <c r="M1666" s="398" t="s">
        <v>19</v>
      </c>
      <c r="N1666" s="10">
        <v>8158</v>
      </c>
    </row>
    <row r="1667" spans="1:14">
      <c r="A1667" s="9">
        <v>44386</v>
      </c>
      <c r="B1667" s="1">
        <v>14589</v>
      </c>
      <c r="C1667" s="929" t="s">
        <v>1449</v>
      </c>
      <c r="D1667" s="1" t="s">
        <v>22</v>
      </c>
      <c r="E1667" s="1" t="s">
        <v>2173</v>
      </c>
      <c r="F1667" s="2">
        <v>44386</v>
      </c>
      <c r="G1667" s="11" t="s">
        <v>1451</v>
      </c>
      <c r="H1667" s="10">
        <v>4</v>
      </c>
      <c r="I1667" s="12">
        <v>2.35</v>
      </c>
      <c r="J1667" s="398" t="s">
        <v>25</v>
      </c>
      <c r="K1667" s="398" t="s">
        <v>25</v>
      </c>
      <c r="L1667" s="399">
        <v>44386</v>
      </c>
      <c r="M1667" s="398" t="s">
        <v>19</v>
      </c>
      <c r="N1667" s="10">
        <v>8158</v>
      </c>
    </row>
    <row r="1668" spans="1:14">
      <c r="A1668" s="9">
        <v>44386</v>
      </c>
      <c r="B1668" s="1">
        <v>14590</v>
      </c>
      <c r="C1668" s="929" t="s">
        <v>1889</v>
      </c>
      <c r="D1668" s="1" t="s">
        <v>22</v>
      </c>
      <c r="E1668" s="1" t="s">
        <v>2174</v>
      </c>
      <c r="F1668" s="2">
        <v>44386</v>
      </c>
      <c r="G1668" s="11" t="s">
        <v>1890</v>
      </c>
      <c r="H1668" s="10">
        <v>4</v>
      </c>
      <c r="I1668" s="12">
        <v>2.35</v>
      </c>
      <c r="J1668" s="398" t="s">
        <v>25</v>
      </c>
      <c r="K1668" s="398" t="s">
        <v>25</v>
      </c>
      <c r="L1668" s="399">
        <v>44386</v>
      </c>
      <c r="M1668" s="398" t="s">
        <v>19</v>
      </c>
      <c r="N1668" s="10">
        <v>8158</v>
      </c>
    </row>
    <row r="1669" spans="1:14">
      <c r="A1669" s="9">
        <v>44386</v>
      </c>
      <c r="B1669" s="1">
        <v>14591</v>
      </c>
      <c r="C1669" s="929" t="s">
        <v>100</v>
      </c>
      <c r="D1669" s="1" t="s">
        <v>22</v>
      </c>
      <c r="E1669" s="1" t="s">
        <v>2174</v>
      </c>
      <c r="F1669" s="2">
        <v>44386</v>
      </c>
      <c r="G1669" s="11" t="s">
        <v>101</v>
      </c>
      <c r="H1669" s="10">
        <v>4</v>
      </c>
      <c r="I1669" s="12">
        <v>2.35</v>
      </c>
      <c r="J1669" s="398" t="s">
        <v>25</v>
      </c>
      <c r="K1669" s="398" t="s">
        <v>25</v>
      </c>
      <c r="L1669" s="399">
        <v>44386</v>
      </c>
      <c r="M1669" s="398" t="s">
        <v>19</v>
      </c>
      <c r="N1669" s="10">
        <v>8158</v>
      </c>
    </row>
    <row r="1670" spans="1:14">
      <c r="A1670" s="9">
        <v>44386</v>
      </c>
      <c r="B1670" s="1">
        <v>14592</v>
      </c>
      <c r="C1670" s="929" t="s">
        <v>1885</v>
      </c>
      <c r="D1670" s="1" t="s">
        <v>22</v>
      </c>
      <c r="E1670" s="1" t="s">
        <v>2174</v>
      </c>
      <c r="F1670" s="2">
        <v>44386</v>
      </c>
      <c r="G1670" s="11" t="s">
        <v>211</v>
      </c>
      <c r="H1670" s="10">
        <v>4</v>
      </c>
      <c r="I1670" s="12">
        <v>2.35</v>
      </c>
      <c r="J1670" s="398" t="s">
        <v>25</v>
      </c>
      <c r="K1670" s="398" t="s">
        <v>25</v>
      </c>
      <c r="L1670" s="399">
        <v>44386</v>
      </c>
      <c r="M1670" s="398" t="s">
        <v>19</v>
      </c>
      <c r="N1670" s="10">
        <v>8158</v>
      </c>
    </row>
    <row r="1671" spans="1:14">
      <c r="A1671" s="9">
        <v>44386</v>
      </c>
      <c r="B1671" s="1">
        <v>14593</v>
      </c>
      <c r="C1671" s="929" t="s">
        <v>1887</v>
      </c>
      <c r="D1671" s="1" t="s">
        <v>22</v>
      </c>
      <c r="E1671" s="1" t="s">
        <v>2174</v>
      </c>
      <c r="F1671" s="2">
        <v>44386</v>
      </c>
      <c r="G1671" s="11" t="s">
        <v>1888</v>
      </c>
      <c r="H1671" s="10">
        <v>4</v>
      </c>
      <c r="I1671" s="12">
        <v>2.35</v>
      </c>
      <c r="J1671" s="398" t="s">
        <v>25</v>
      </c>
      <c r="K1671" s="398" t="s">
        <v>25</v>
      </c>
      <c r="L1671" s="399">
        <v>44386</v>
      </c>
      <c r="M1671" s="398" t="s">
        <v>19</v>
      </c>
      <c r="N1671" s="10">
        <v>8158</v>
      </c>
    </row>
    <row r="1672" spans="1:14">
      <c r="A1672" s="9">
        <v>44386</v>
      </c>
      <c r="B1672" s="1">
        <v>14594</v>
      </c>
      <c r="C1672" s="929" t="s">
        <v>1891</v>
      </c>
      <c r="D1672" s="1" t="s">
        <v>22</v>
      </c>
      <c r="E1672" s="1" t="s">
        <v>2174</v>
      </c>
      <c r="F1672" s="2">
        <v>44386</v>
      </c>
      <c r="G1672" s="11" t="s">
        <v>2158</v>
      </c>
      <c r="H1672" s="10">
        <v>4</v>
      </c>
      <c r="I1672" s="12">
        <v>2.35</v>
      </c>
      <c r="J1672" s="398" t="s">
        <v>25</v>
      </c>
      <c r="K1672" s="398" t="s">
        <v>25</v>
      </c>
      <c r="L1672" s="399">
        <v>44386</v>
      </c>
      <c r="M1672" s="398" t="s">
        <v>19</v>
      </c>
      <c r="N1672" s="10">
        <v>8158</v>
      </c>
    </row>
    <row r="1673" spans="1:14">
      <c r="A1673" s="9">
        <v>44386</v>
      </c>
      <c r="B1673" s="1">
        <v>14595</v>
      </c>
      <c r="C1673" s="929" t="s">
        <v>1348</v>
      </c>
      <c r="D1673" s="1" t="s">
        <v>22</v>
      </c>
      <c r="E1673" s="1" t="s">
        <v>2175</v>
      </c>
      <c r="F1673" s="2">
        <v>44386</v>
      </c>
      <c r="G1673" s="11" t="s">
        <v>2029</v>
      </c>
      <c r="H1673" s="10">
        <v>1</v>
      </c>
      <c r="I1673" s="12">
        <v>3.15</v>
      </c>
      <c r="J1673" s="398" t="s">
        <v>25</v>
      </c>
      <c r="K1673" s="398" t="s">
        <v>25</v>
      </c>
      <c r="L1673" s="399">
        <v>44386</v>
      </c>
      <c r="M1673" s="398" t="s">
        <v>19</v>
      </c>
      <c r="N1673" s="10">
        <v>8158</v>
      </c>
    </row>
    <row r="1674" spans="1:14">
      <c r="A1674" s="9">
        <v>44386</v>
      </c>
      <c r="B1674" s="1">
        <v>14596</v>
      </c>
      <c r="C1674" s="929" t="s">
        <v>1348</v>
      </c>
      <c r="D1674" s="1" t="s">
        <v>22</v>
      </c>
      <c r="E1674" s="1" t="s">
        <v>2176</v>
      </c>
      <c r="F1674" s="2">
        <v>44386</v>
      </c>
      <c r="G1674" s="11" t="s">
        <v>2029</v>
      </c>
      <c r="H1674" s="10">
        <v>1</v>
      </c>
      <c r="I1674" s="12">
        <v>3.15</v>
      </c>
      <c r="J1674" s="398" t="s">
        <v>25</v>
      </c>
      <c r="K1674" s="398" t="s">
        <v>25</v>
      </c>
      <c r="L1674" s="399">
        <v>44386</v>
      </c>
      <c r="M1674" s="398" t="s">
        <v>19</v>
      </c>
      <c r="N1674" s="10">
        <v>8158</v>
      </c>
    </row>
    <row r="1675" spans="1:14">
      <c r="A1675" s="9">
        <v>44386</v>
      </c>
      <c r="B1675" s="1">
        <v>14597</v>
      </c>
      <c r="C1675" s="929" t="s">
        <v>2059</v>
      </c>
      <c r="D1675" s="1" t="s">
        <v>22</v>
      </c>
      <c r="E1675" s="1" t="s">
        <v>2177</v>
      </c>
      <c r="F1675" s="2">
        <v>44386</v>
      </c>
      <c r="G1675" s="11" t="s">
        <v>2178</v>
      </c>
      <c r="H1675" s="10">
        <v>11</v>
      </c>
      <c r="I1675" s="12">
        <v>2.35</v>
      </c>
      <c r="J1675" s="398" t="s">
        <v>25</v>
      </c>
      <c r="K1675" s="398" t="s">
        <v>25</v>
      </c>
      <c r="L1675" s="399">
        <v>44386</v>
      </c>
      <c r="M1675" s="398" t="s">
        <v>19</v>
      </c>
      <c r="N1675" s="10">
        <v>8158</v>
      </c>
    </row>
    <row r="1676" spans="1:14">
      <c r="A1676" s="9">
        <v>44386</v>
      </c>
      <c r="B1676" s="1">
        <v>14598</v>
      </c>
      <c r="C1676" s="929" t="s">
        <v>37</v>
      </c>
      <c r="D1676" s="1" t="s">
        <v>22</v>
      </c>
      <c r="E1676" s="1" t="s">
        <v>2177</v>
      </c>
      <c r="F1676" s="2">
        <v>44386</v>
      </c>
      <c r="G1676" s="11" t="s">
        <v>38</v>
      </c>
      <c r="H1676" s="10">
        <v>11</v>
      </c>
      <c r="I1676" s="12">
        <v>2.35</v>
      </c>
      <c r="J1676" s="398" t="s">
        <v>25</v>
      </c>
      <c r="K1676" s="398" t="s">
        <v>25</v>
      </c>
      <c r="L1676" s="399">
        <v>44386</v>
      </c>
      <c r="M1676" s="398" t="s">
        <v>19</v>
      </c>
      <c r="N1676" s="10">
        <v>8158</v>
      </c>
    </row>
    <row r="1677" spans="1:14">
      <c r="A1677" s="9">
        <v>44386</v>
      </c>
      <c r="B1677" s="1">
        <v>14599</v>
      </c>
      <c r="C1677" s="929" t="s">
        <v>1348</v>
      </c>
      <c r="D1677" s="1" t="s">
        <v>22</v>
      </c>
      <c r="E1677" s="1" t="s">
        <v>2179</v>
      </c>
      <c r="F1677" s="2">
        <v>44386</v>
      </c>
      <c r="G1677" s="11" t="s">
        <v>2029</v>
      </c>
      <c r="H1677" s="10">
        <v>1</v>
      </c>
      <c r="I1677" s="12">
        <v>3.15</v>
      </c>
      <c r="J1677" s="398" t="s">
        <v>25</v>
      </c>
      <c r="K1677" s="398" t="s">
        <v>25</v>
      </c>
      <c r="L1677" s="399">
        <v>44386</v>
      </c>
      <c r="M1677" s="398" t="s">
        <v>19</v>
      </c>
      <c r="N1677" s="10">
        <v>8158</v>
      </c>
    </row>
    <row r="1678" spans="1:14">
      <c r="A1678" s="9">
        <v>44386</v>
      </c>
      <c r="B1678" s="1">
        <v>14600</v>
      </c>
      <c r="C1678" s="929" t="s">
        <v>2180</v>
      </c>
      <c r="D1678" s="1" t="s">
        <v>22</v>
      </c>
      <c r="E1678" s="1" t="s">
        <v>2181</v>
      </c>
      <c r="F1678" s="2">
        <v>44386</v>
      </c>
      <c r="G1678" s="11" t="s">
        <v>2182</v>
      </c>
      <c r="H1678" s="10">
        <v>12</v>
      </c>
      <c r="I1678" s="12">
        <v>2.35</v>
      </c>
      <c r="J1678" s="398" t="s">
        <v>25</v>
      </c>
      <c r="K1678" s="398" t="s">
        <v>25</v>
      </c>
      <c r="L1678" s="399">
        <v>44386</v>
      </c>
      <c r="M1678" s="398" t="s">
        <v>19</v>
      </c>
      <c r="N1678" s="10">
        <v>8158</v>
      </c>
    </row>
    <row r="1679" spans="1:14">
      <c r="A1679" s="9">
        <v>44386</v>
      </c>
      <c r="B1679" s="1">
        <v>14601</v>
      </c>
      <c r="C1679" s="929" t="s">
        <v>182</v>
      </c>
      <c r="D1679" s="1" t="s">
        <v>22</v>
      </c>
      <c r="E1679" s="1" t="s">
        <v>2183</v>
      </c>
      <c r="F1679" s="2">
        <v>44386</v>
      </c>
      <c r="G1679" s="11" t="s">
        <v>184</v>
      </c>
      <c r="H1679" s="10">
        <v>52</v>
      </c>
      <c r="I1679" s="12">
        <v>2.35</v>
      </c>
      <c r="J1679" s="398" t="s">
        <v>25</v>
      </c>
      <c r="K1679" s="398" t="s">
        <v>25</v>
      </c>
      <c r="L1679" s="399">
        <v>44386</v>
      </c>
      <c r="M1679" s="398" t="s">
        <v>19</v>
      </c>
      <c r="N1679" s="10">
        <v>8158</v>
      </c>
    </row>
    <row r="1680" spans="1:14">
      <c r="A1680" s="9">
        <v>44386</v>
      </c>
      <c r="B1680" s="1">
        <v>14602</v>
      </c>
      <c r="C1680" s="929" t="s">
        <v>88</v>
      </c>
      <c r="D1680" s="1" t="s">
        <v>22</v>
      </c>
      <c r="E1680" s="1" t="s">
        <v>2184</v>
      </c>
      <c r="F1680" s="2">
        <v>44386</v>
      </c>
      <c r="G1680" s="11" t="s">
        <v>90</v>
      </c>
      <c r="H1680" s="10">
        <v>5</v>
      </c>
      <c r="I1680" s="12">
        <v>2.35</v>
      </c>
      <c r="J1680" s="398" t="s">
        <v>25</v>
      </c>
      <c r="K1680" s="398" t="s">
        <v>25</v>
      </c>
      <c r="L1680" s="399">
        <v>44386</v>
      </c>
      <c r="M1680" s="398" t="s">
        <v>19</v>
      </c>
      <c r="N1680" s="10">
        <v>8158</v>
      </c>
    </row>
    <row r="1681" spans="1:15">
      <c r="A1681" s="9">
        <v>44386</v>
      </c>
      <c r="B1681" s="1">
        <v>14603</v>
      </c>
      <c r="C1681" s="929" t="s">
        <v>473</v>
      </c>
      <c r="D1681" s="1" t="s">
        <v>22</v>
      </c>
      <c r="E1681" s="1" t="s">
        <v>2185</v>
      </c>
      <c r="F1681" s="2">
        <v>44386</v>
      </c>
      <c r="G1681" s="11" t="s">
        <v>475</v>
      </c>
      <c r="H1681" s="10">
        <v>50</v>
      </c>
      <c r="I1681" s="12">
        <v>2.35</v>
      </c>
      <c r="J1681" s="398" t="s">
        <v>25</v>
      </c>
      <c r="K1681" s="398" t="s">
        <v>25</v>
      </c>
      <c r="L1681" s="399">
        <v>44386</v>
      </c>
      <c r="M1681" s="398" t="s">
        <v>19</v>
      </c>
      <c r="N1681" s="10">
        <v>8158</v>
      </c>
    </row>
    <row r="1682" spans="1:15">
      <c r="A1682" s="9">
        <v>44386</v>
      </c>
      <c r="B1682" s="1">
        <v>14604</v>
      </c>
      <c r="C1682" s="929" t="s">
        <v>46</v>
      </c>
      <c r="D1682" s="1" t="s">
        <v>22</v>
      </c>
      <c r="E1682" s="1" t="s">
        <v>2186</v>
      </c>
      <c r="F1682" s="2">
        <v>44386</v>
      </c>
      <c r="G1682" s="11" t="s">
        <v>382</v>
      </c>
      <c r="H1682" s="10">
        <v>1</v>
      </c>
      <c r="I1682" s="12">
        <v>2.35</v>
      </c>
      <c r="J1682" s="398" t="s">
        <v>25</v>
      </c>
      <c r="K1682" s="398" t="s">
        <v>25</v>
      </c>
      <c r="L1682" s="399">
        <v>44386</v>
      </c>
      <c r="M1682" s="398" t="s">
        <v>19</v>
      </c>
      <c r="N1682" s="10">
        <v>8158</v>
      </c>
    </row>
    <row r="1683" spans="1:15">
      <c r="A1683" s="9">
        <v>44386</v>
      </c>
      <c r="B1683" s="1">
        <v>14605</v>
      </c>
      <c r="C1683" s="929" t="s">
        <v>1283</v>
      </c>
      <c r="D1683" s="1" t="s">
        <v>22</v>
      </c>
      <c r="E1683" s="1" t="s">
        <v>2187</v>
      </c>
      <c r="F1683" s="2">
        <v>44386</v>
      </c>
      <c r="G1683" s="11" t="s">
        <v>524</v>
      </c>
      <c r="H1683" s="10">
        <v>2</v>
      </c>
      <c r="I1683" s="12">
        <v>2.35</v>
      </c>
      <c r="J1683" s="398" t="s">
        <v>25</v>
      </c>
      <c r="K1683" s="398" t="s">
        <v>25</v>
      </c>
      <c r="L1683" s="399">
        <v>44386</v>
      </c>
      <c r="M1683" s="398" t="s">
        <v>19</v>
      </c>
      <c r="N1683" s="10">
        <v>8158</v>
      </c>
    </row>
    <row r="1684" spans="1:15">
      <c r="A1684" s="9">
        <v>44386</v>
      </c>
      <c r="B1684" s="1">
        <v>14606</v>
      </c>
      <c r="C1684" s="929" t="s">
        <v>386</v>
      </c>
      <c r="D1684" s="1" t="s">
        <v>22</v>
      </c>
      <c r="E1684" s="1" t="s">
        <v>2188</v>
      </c>
      <c r="F1684" s="2">
        <v>44386</v>
      </c>
      <c r="G1684" s="11" t="s">
        <v>388</v>
      </c>
      <c r="H1684" s="10">
        <v>2</v>
      </c>
      <c r="I1684" s="12">
        <v>2.35</v>
      </c>
      <c r="J1684" s="398" t="s">
        <v>25</v>
      </c>
      <c r="K1684" s="398" t="s">
        <v>25</v>
      </c>
      <c r="L1684" s="399">
        <v>44386</v>
      </c>
      <c r="M1684" s="398" t="s">
        <v>19</v>
      </c>
      <c r="N1684" s="10">
        <v>8158</v>
      </c>
    </row>
    <row r="1685" spans="1:15">
      <c r="A1685" s="9">
        <v>44386</v>
      </c>
      <c r="B1685" s="1">
        <v>14607</v>
      </c>
      <c r="C1685" s="929" t="s">
        <v>158</v>
      </c>
      <c r="D1685" s="1" t="s">
        <v>22</v>
      </c>
      <c r="E1685" s="1" t="s">
        <v>2189</v>
      </c>
      <c r="F1685" s="2">
        <v>44386</v>
      </c>
      <c r="G1685" s="11" t="s">
        <v>462</v>
      </c>
      <c r="H1685" s="10">
        <v>2</v>
      </c>
      <c r="I1685" s="12">
        <v>2.35</v>
      </c>
      <c r="J1685" s="398" t="s">
        <v>25</v>
      </c>
      <c r="K1685" s="398" t="s">
        <v>25</v>
      </c>
      <c r="L1685" s="399">
        <v>44386</v>
      </c>
      <c r="M1685" s="398" t="s">
        <v>19</v>
      </c>
      <c r="N1685" s="10">
        <v>8158</v>
      </c>
    </row>
    <row r="1686" spans="1:15">
      <c r="A1686" s="9">
        <v>44386</v>
      </c>
      <c r="B1686" s="1">
        <v>14608</v>
      </c>
      <c r="C1686" s="929" t="s">
        <v>37</v>
      </c>
      <c r="D1686" s="1" t="s">
        <v>22</v>
      </c>
      <c r="E1686" s="1" t="s">
        <v>2190</v>
      </c>
      <c r="F1686" s="2">
        <v>44386</v>
      </c>
      <c r="G1686" s="11" t="s">
        <v>38</v>
      </c>
      <c r="H1686" s="10">
        <v>2</v>
      </c>
      <c r="I1686" s="12">
        <v>2.35</v>
      </c>
      <c r="J1686" s="398" t="s">
        <v>25</v>
      </c>
      <c r="K1686" s="398" t="s">
        <v>25</v>
      </c>
      <c r="L1686" s="399">
        <v>44386</v>
      </c>
      <c r="M1686" s="398" t="s">
        <v>19</v>
      </c>
      <c r="N1686" s="10">
        <v>8158</v>
      </c>
    </row>
    <row r="1687" spans="1:15" s="10" customFormat="1">
      <c r="A1687" s="9">
        <v>44386</v>
      </c>
      <c r="B1687" s="1">
        <v>14609</v>
      </c>
      <c r="C1687" s="929" t="s">
        <v>34</v>
      </c>
      <c r="D1687" s="1" t="s">
        <v>22</v>
      </c>
      <c r="E1687" s="1" t="s">
        <v>2134</v>
      </c>
      <c r="F1687" s="2">
        <v>44386</v>
      </c>
      <c r="G1687" s="11" t="s">
        <v>36</v>
      </c>
      <c r="H1687" s="10">
        <v>6</v>
      </c>
      <c r="I1687" s="12">
        <v>2.35</v>
      </c>
      <c r="J1687" s="398" t="s">
        <v>25</v>
      </c>
      <c r="K1687" s="398" t="s">
        <v>25</v>
      </c>
      <c r="L1687" s="399">
        <v>44386</v>
      </c>
      <c r="M1687" s="398" t="s">
        <v>19</v>
      </c>
      <c r="N1687" s="10">
        <v>8191</v>
      </c>
    </row>
    <row r="1688" spans="1:15" s="10" customFormat="1">
      <c r="A1688" s="9">
        <v>44386</v>
      </c>
      <c r="B1688" s="1">
        <v>14610</v>
      </c>
      <c r="C1688" s="929" t="s">
        <v>39</v>
      </c>
      <c r="D1688" s="1" t="s">
        <v>22</v>
      </c>
      <c r="E1688" s="1" t="s">
        <v>2134</v>
      </c>
      <c r="F1688" s="2">
        <v>44386</v>
      </c>
      <c r="G1688" s="11" t="s">
        <v>1327</v>
      </c>
      <c r="H1688" s="10">
        <v>6</v>
      </c>
      <c r="I1688" s="12">
        <v>2.35</v>
      </c>
      <c r="J1688" s="398" t="s">
        <v>25</v>
      </c>
      <c r="K1688" s="398" t="s">
        <v>25</v>
      </c>
      <c r="L1688" s="399">
        <v>44386</v>
      </c>
      <c r="M1688" s="398" t="s">
        <v>19</v>
      </c>
      <c r="N1688" s="10">
        <v>8191</v>
      </c>
    </row>
    <row r="1689" spans="1:15" s="10" customFormat="1">
      <c r="A1689" s="9">
        <v>44386</v>
      </c>
      <c r="B1689" s="1">
        <v>14611</v>
      </c>
      <c r="C1689" s="929" t="s">
        <v>37</v>
      </c>
      <c r="D1689" s="1" t="s">
        <v>22</v>
      </c>
      <c r="E1689" s="1" t="s">
        <v>2134</v>
      </c>
      <c r="F1689" s="2">
        <v>44386</v>
      </c>
      <c r="G1689" s="11" t="s">
        <v>38</v>
      </c>
      <c r="H1689" s="10">
        <v>6</v>
      </c>
      <c r="I1689" s="12">
        <v>2.35</v>
      </c>
      <c r="J1689" s="398" t="s">
        <v>25</v>
      </c>
      <c r="K1689" s="398" t="s">
        <v>25</v>
      </c>
      <c r="L1689" s="399">
        <v>44386</v>
      </c>
      <c r="M1689" s="398" t="s">
        <v>19</v>
      </c>
      <c r="N1689" s="10">
        <v>8191</v>
      </c>
    </row>
    <row r="1690" spans="1:15" s="10" customFormat="1">
      <c r="A1690" s="9">
        <v>44386</v>
      </c>
      <c r="B1690" s="1">
        <v>14612</v>
      </c>
      <c r="C1690" s="929" t="s">
        <v>2171</v>
      </c>
      <c r="D1690" s="1" t="s">
        <v>22</v>
      </c>
      <c r="E1690" s="1" t="s">
        <v>2134</v>
      </c>
      <c r="F1690" s="2">
        <v>44386</v>
      </c>
      <c r="G1690" s="11" t="s">
        <v>2191</v>
      </c>
      <c r="H1690" s="10">
        <v>6</v>
      </c>
      <c r="I1690" s="12">
        <v>2.35</v>
      </c>
      <c r="J1690" s="398" t="s">
        <v>25</v>
      </c>
      <c r="K1690" s="398" t="s">
        <v>25</v>
      </c>
      <c r="L1690" s="399">
        <v>44386</v>
      </c>
      <c r="M1690" s="398" t="s">
        <v>19</v>
      </c>
      <c r="N1690" s="10">
        <v>8191</v>
      </c>
    </row>
    <row r="1691" spans="1:15" s="10" customFormat="1">
      <c r="A1691" s="9">
        <v>44386</v>
      </c>
      <c r="B1691" s="1">
        <v>14613</v>
      </c>
      <c r="C1691" s="929" t="s">
        <v>2153</v>
      </c>
      <c r="D1691" s="1" t="s">
        <v>22</v>
      </c>
      <c r="E1691" s="1" t="s">
        <v>2134</v>
      </c>
      <c r="F1691" s="2">
        <v>44386</v>
      </c>
      <c r="G1691" s="11" t="s">
        <v>2192</v>
      </c>
      <c r="H1691" s="10">
        <v>6</v>
      </c>
      <c r="I1691" s="12">
        <v>2.35</v>
      </c>
      <c r="J1691" s="398" t="s">
        <v>25</v>
      </c>
      <c r="K1691" s="398" t="s">
        <v>25</v>
      </c>
      <c r="L1691" s="399">
        <v>44386</v>
      </c>
      <c r="M1691" s="398" t="s">
        <v>19</v>
      </c>
      <c r="N1691" s="10">
        <v>8191</v>
      </c>
      <c r="O1691" s="588">
        <v>5203.4400000000005</v>
      </c>
    </row>
    <row r="1692" spans="1:15" s="10" customFormat="1">
      <c r="A1692" s="9">
        <v>44389</v>
      </c>
      <c r="B1692" s="1">
        <v>14614</v>
      </c>
      <c r="C1692" s="929" t="s">
        <v>2193</v>
      </c>
      <c r="D1692" s="1" t="s">
        <v>22</v>
      </c>
      <c r="E1692" s="1" t="s">
        <v>1</v>
      </c>
      <c r="F1692" s="2">
        <v>44389</v>
      </c>
      <c r="G1692" s="11" t="s">
        <v>2194</v>
      </c>
      <c r="H1692" s="10">
        <v>1</v>
      </c>
      <c r="I1692" s="12">
        <v>3</v>
      </c>
      <c r="J1692" s="398" t="s">
        <v>25</v>
      </c>
      <c r="K1692" s="398" t="s">
        <v>25</v>
      </c>
      <c r="L1692" s="399">
        <v>44389</v>
      </c>
      <c r="M1692" s="398" t="s">
        <v>19</v>
      </c>
      <c r="N1692" s="10">
        <v>8191</v>
      </c>
    </row>
    <row r="1693" spans="1:15" s="10" customFormat="1">
      <c r="A1693" s="9">
        <v>44389</v>
      </c>
      <c r="B1693" s="1">
        <v>14615</v>
      </c>
      <c r="C1693" s="929" t="s">
        <v>2195</v>
      </c>
      <c r="D1693" s="1" t="s">
        <v>22</v>
      </c>
      <c r="E1693" s="1" t="s">
        <v>1</v>
      </c>
      <c r="F1693" s="2">
        <v>44389</v>
      </c>
      <c r="G1693" s="11" t="s">
        <v>2196</v>
      </c>
      <c r="H1693" s="10">
        <v>1</v>
      </c>
      <c r="I1693" s="12">
        <v>3</v>
      </c>
      <c r="J1693" s="398" t="s">
        <v>25</v>
      </c>
      <c r="K1693" s="398" t="s">
        <v>25</v>
      </c>
      <c r="L1693" s="399">
        <v>44389</v>
      </c>
      <c r="M1693" s="398" t="s">
        <v>19</v>
      </c>
      <c r="N1693" s="10">
        <v>8191</v>
      </c>
    </row>
    <row r="1694" spans="1:15" s="10" customFormat="1">
      <c r="A1694" s="9">
        <v>44389</v>
      </c>
      <c r="B1694" s="1">
        <v>14616</v>
      </c>
      <c r="C1694" s="929" t="s">
        <v>2197</v>
      </c>
      <c r="D1694" s="1" t="s">
        <v>22</v>
      </c>
      <c r="E1694" s="1" t="s">
        <v>1</v>
      </c>
      <c r="F1694" s="2">
        <v>44389</v>
      </c>
      <c r="G1694" s="11" t="s">
        <v>2198</v>
      </c>
      <c r="H1694" s="10">
        <v>1</v>
      </c>
      <c r="I1694" s="12">
        <v>3</v>
      </c>
      <c r="J1694" s="398" t="s">
        <v>25</v>
      </c>
      <c r="K1694" s="398" t="s">
        <v>25</v>
      </c>
      <c r="L1694" s="399">
        <v>44389</v>
      </c>
      <c r="M1694" s="398" t="s">
        <v>19</v>
      </c>
      <c r="N1694" s="10">
        <v>8191</v>
      </c>
    </row>
    <row r="1695" spans="1:15" s="10" customFormat="1">
      <c r="A1695" s="9">
        <v>44389</v>
      </c>
      <c r="B1695" s="1">
        <v>14617</v>
      </c>
      <c r="C1695" s="929" t="s">
        <v>2199</v>
      </c>
      <c r="D1695" s="1" t="s">
        <v>22</v>
      </c>
      <c r="E1695" s="1" t="s">
        <v>1</v>
      </c>
      <c r="F1695" s="2">
        <v>44389</v>
      </c>
      <c r="G1695" s="11" t="s">
        <v>2200</v>
      </c>
      <c r="H1695" s="10">
        <v>1</v>
      </c>
      <c r="I1695" s="12">
        <v>3</v>
      </c>
      <c r="J1695" s="398" t="s">
        <v>25</v>
      </c>
      <c r="K1695" s="398" t="s">
        <v>25</v>
      </c>
      <c r="L1695" s="399">
        <v>44389</v>
      </c>
      <c r="M1695" s="398" t="s">
        <v>19</v>
      </c>
      <c r="N1695" s="10">
        <v>8191</v>
      </c>
    </row>
    <row r="1696" spans="1:15" s="10" customFormat="1">
      <c r="A1696" s="9">
        <v>44389</v>
      </c>
      <c r="B1696" s="1">
        <v>14618</v>
      </c>
      <c r="C1696" s="929" t="s">
        <v>2201</v>
      </c>
      <c r="D1696" s="1" t="s">
        <v>22</v>
      </c>
      <c r="E1696" s="1" t="s">
        <v>1</v>
      </c>
      <c r="F1696" s="2">
        <v>44389</v>
      </c>
      <c r="G1696" s="11" t="s">
        <v>2202</v>
      </c>
      <c r="H1696" s="10">
        <v>2</v>
      </c>
      <c r="I1696" s="12">
        <v>3</v>
      </c>
      <c r="J1696" s="398" t="s">
        <v>25</v>
      </c>
      <c r="K1696" s="398" t="s">
        <v>25</v>
      </c>
      <c r="L1696" s="399">
        <v>44389</v>
      </c>
      <c r="M1696" s="398" t="s">
        <v>19</v>
      </c>
      <c r="N1696" s="10">
        <v>8191</v>
      </c>
    </row>
    <row r="1697" spans="1:14" s="10" customFormat="1">
      <c r="A1697" s="9">
        <v>44389</v>
      </c>
      <c r="B1697" s="1">
        <v>14619</v>
      </c>
      <c r="C1697" s="929" t="s">
        <v>2203</v>
      </c>
      <c r="D1697" s="1" t="s">
        <v>22</v>
      </c>
      <c r="E1697" s="1" t="s">
        <v>1</v>
      </c>
      <c r="F1697" s="2">
        <v>44389</v>
      </c>
      <c r="G1697" s="11" t="s">
        <v>2204</v>
      </c>
      <c r="H1697" s="10">
        <v>1</v>
      </c>
      <c r="I1697" s="12">
        <v>3</v>
      </c>
      <c r="J1697" s="398" t="s">
        <v>25</v>
      </c>
      <c r="K1697" s="398" t="s">
        <v>25</v>
      </c>
      <c r="L1697" s="399">
        <v>44389</v>
      </c>
      <c r="M1697" s="398" t="s">
        <v>19</v>
      </c>
      <c r="N1697" s="10">
        <v>8191</v>
      </c>
    </row>
    <row r="1698" spans="1:14" s="10" customFormat="1">
      <c r="A1698" s="9">
        <v>44389</v>
      </c>
      <c r="B1698" s="1">
        <v>14620</v>
      </c>
      <c r="C1698" s="929" t="s">
        <v>2205</v>
      </c>
      <c r="D1698" s="1" t="s">
        <v>22</v>
      </c>
      <c r="E1698" s="1" t="s">
        <v>1</v>
      </c>
      <c r="F1698" s="2">
        <v>44389</v>
      </c>
      <c r="G1698" s="11" t="s">
        <v>2206</v>
      </c>
      <c r="H1698" s="10">
        <v>1</v>
      </c>
      <c r="I1698" s="12">
        <v>3</v>
      </c>
      <c r="J1698" s="398" t="s">
        <v>25</v>
      </c>
      <c r="K1698" s="398" t="s">
        <v>25</v>
      </c>
      <c r="L1698" s="399">
        <v>44389</v>
      </c>
      <c r="M1698" s="398" t="s">
        <v>19</v>
      </c>
      <c r="N1698" s="10">
        <v>8191</v>
      </c>
    </row>
    <row r="1699" spans="1:14" s="10" customFormat="1">
      <c r="A1699" s="9">
        <v>44389</v>
      </c>
      <c r="B1699" s="1">
        <v>14621</v>
      </c>
      <c r="C1699" s="929" t="s">
        <v>39</v>
      </c>
      <c r="D1699" s="1" t="s">
        <v>22</v>
      </c>
      <c r="E1699" s="1" t="s">
        <v>2207</v>
      </c>
      <c r="F1699" s="2">
        <v>44389</v>
      </c>
      <c r="G1699" s="11" t="s">
        <v>1327</v>
      </c>
      <c r="H1699" s="10">
        <v>11</v>
      </c>
      <c r="I1699" s="12">
        <v>2.35</v>
      </c>
      <c r="J1699" s="398" t="s">
        <v>25</v>
      </c>
      <c r="K1699" s="398" t="s">
        <v>25</v>
      </c>
      <c r="L1699" s="399">
        <v>44389</v>
      </c>
      <c r="M1699" s="398" t="s">
        <v>19</v>
      </c>
      <c r="N1699" s="10">
        <v>8191</v>
      </c>
    </row>
    <row r="1700" spans="1:14" s="10" customFormat="1">
      <c r="A1700" s="9">
        <v>44389</v>
      </c>
      <c r="B1700" s="1">
        <v>14622</v>
      </c>
      <c r="C1700" s="929" t="s">
        <v>2203</v>
      </c>
      <c r="D1700" s="1" t="s">
        <v>22</v>
      </c>
      <c r="E1700" s="1" t="s">
        <v>2207</v>
      </c>
      <c r="F1700" s="2">
        <v>44389</v>
      </c>
      <c r="G1700" s="11" t="s">
        <v>2208</v>
      </c>
      <c r="H1700" s="10">
        <v>11</v>
      </c>
      <c r="I1700" s="12">
        <v>2.35</v>
      </c>
      <c r="J1700" s="398" t="s">
        <v>25</v>
      </c>
      <c r="K1700" s="398" t="s">
        <v>25</v>
      </c>
      <c r="L1700" s="399">
        <v>44389</v>
      </c>
      <c r="M1700" s="398" t="s">
        <v>19</v>
      </c>
      <c r="N1700" s="10">
        <v>8191</v>
      </c>
    </row>
    <row r="1701" spans="1:14" s="10" customFormat="1">
      <c r="A1701" s="9">
        <v>44389</v>
      </c>
      <c r="B1701" s="1">
        <v>14623</v>
      </c>
      <c r="C1701" s="929" t="s">
        <v>2201</v>
      </c>
      <c r="D1701" s="1" t="s">
        <v>22</v>
      </c>
      <c r="E1701" s="1" t="s">
        <v>2207</v>
      </c>
      <c r="F1701" s="2">
        <v>44389</v>
      </c>
      <c r="G1701" s="11" t="s">
        <v>2209</v>
      </c>
      <c r="H1701" s="10">
        <v>11</v>
      </c>
      <c r="I1701" s="12">
        <v>2.35</v>
      </c>
      <c r="J1701" s="398" t="s">
        <v>25</v>
      </c>
      <c r="K1701" s="398" t="s">
        <v>25</v>
      </c>
      <c r="L1701" s="399">
        <v>44389</v>
      </c>
      <c r="M1701" s="398" t="s">
        <v>19</v>
      </c>
      <c r="N1701" s="10">
        <v>8191</v>
      </c>
    </row>
    <row r="1702" spans="1:14" s="10" customFormat="1">
      <c r="A1702" s="9">
        <v>44389</v>
      </c>
      <c r="B1702" s="1">
        <v>14624</v>
      </c>
      <c r="C1702" s="929" t="s">
        <v>1348</v>
      </c>
      <c r="D1702" s="1" t="s">
        <v>22</v>
      </c>
      <c r="E1702" s="1" t="s">
        <v>2210</v>
      </c>
      <c r="F1702" s="2">
        <v>44389</v>
      </c>
      <c r="G1702" s="11" t="s">
        <v>2029</v>
      </c>
      <c r="H1702" s="10">
        <v>4</v>
      </c>
      <c r="I1702" s="12">
        <v>3.15</v>
      </c>
      <c r="J1702" s="398" t="s">
        <v>25</v>
      </c>
      <c r="K1702" s="398" t="s">
        <v>25</v>
      </c>
      <c r="L1702" s="399">
        <v>44389</v>
      </c>
      <c r="M1702" s="398" t="s">
        <v>19</v>
      </c>
      <c r="N1702" s="10">
        <v>8191</v>
      </c>
    </row>
    <row r="1703" spans="1:14" s="10" customFormat="1">
      <c r="A1703" s="9">
        <v>44389</v>
      </c>
      <c r="B1703" s="1">
        <v>14625</v>
      </c>
      <c r="C1703" s="929" t="s">
        <v>1348</v>
      </c>
      <c r="D1703" s="1" t="s">
        <v>22</v>
      </c>
      <c r="E1703" s="1" t="s">
        <v>2211</v>
      </c>
      <c r="F1703" s="2">
        <v>44389</v>
      </c>
      <c r="G1703" s="11" t="s">
        <v>2029</v>
      </c>
      <c r="H1703" s="10">
        <v>1</v>
      </c>
      <c r="I1703" s="12">
        <v>3.15</v>
      </c>
      <c r="J1703" s="398" t="s">
        <v>25</v>
      </c>
      <c r="K1703" s="398" t="s">
        <v>25</v>
      </c>
      <c r="L1703" s="399">
        <v>44389</v>
      </c>
      <c r="M1703" s="398" t="s">
        <v>19</v>
      </c>
      <c r="N1703" s="10">
        <v>8191</v>
      </c>
    </row>
    <row r="1704" spans="1:14" s="10" customFormat="1">
      <c r="A1704" s="9">
        <v>44389</v>
      </c>
      <c r="B1704" s="1">
        <v>14626</v>
      </c>
      <c r="C1704" s="929" t="s">
        <v>852</v>
      </c>
      <c r="D1704" s="1" t="s">
        <v>22</v>
      </c>
      <c r="E1704" s="1" t="s">
        <v>2212</v>
      </c>
      <c r="F1704" s="2">
        <v>44390</v>
      </c>
      <c r="G1704" s="11" t="s">
        <v>854</v>
      </c>
      <c r="H1704" s="10">
        <v>6</v>
      </c>
      <c r="I1704" s="12">
        <v>2.35</v>
      </c>
      <c r="J1704" s="398" t="s">
        <v>25</v>
      </c>
      <c r="K1704" s="398" t="s">
        <v>25</v>
      </c>
      <c r="L1704" s="399">
        <v>44390</v>
      </c>
      <c r="M1704" s="398" t="s">
        <v>19</v>
      </c>
      <c r="N1704" s="10">
        <v>8191</v>
      </c>
    </row>
    <row r="1705" spans="1:14" s="10" customFormat="1">
      <c r="A1705" s="9">
        <v>44389</v>
      </c>
      <c r="B1705" s="1">
        <v>14627</v>
      </c>
      <c r="C1705" s="929" t="s">
        <v>595</v>
      </c>
      <c r="D1705" s="1" t="s">
        <v>22</v>
      </c>
      <c r="E1705" s="1" t="s">
        <v>2213</v>
      </c>
      <c r="F1705" s="2">
        <v>44390</v>
      </c>
      <c r="G1705" s="11" t="s">
        <v>462</v>
      </c>
      <c r="H1705" s="10">
        <v>14</v>
      </c>
      <c r="I1705" s="12">
        <v>2.35</v>
      </c>
      <c r="J1705" s="398" t="s">
        <v>25</v>
      </c>
      <c r="K1705" s="398" t="s">
        <v>25</v>
      </c>
      <c r="L1705" s="399">
        <v>44390</v>
      </c>
      <c r="M1705" s="398" t="s">
        <v>19</v>
      </c>
      <c r="N1705" s="10">
        <v>8191</v>
      </c>
    </row>
    <row r="1706" spans="1:14" s="10" customFormat="1">
      <c r="A1706" s="9">
        <v>44389</v>
      </c>
      <c r="B1706" s="1">
        <v>14628</v>
      </c>
      <c r="C1706" s="929" t="s">
        <v>688</v>
      </c>
      <c r="D1706" s="1" t="s">
        <v>22</v>
      </c>
      <c r="E1706" s="1" t="s">
        <v>2214</v>
      </c>
      <c r="F1706" s="2">
        <v>44390</v>
      </c>
      <c r="G1706" s="11" t="s">
        <v>690</v>
      </c>
      <c r="H1706" s="10">
        <v>2</v>
      </c>
      <c r="I1706" s="12">
        <v>2.35</v>
      </c>
      <c r="J1706" s="398" t="s">
        <v>25</v>
      </c>
      <c r="K1706" s="398" t="s">
        <v>25</v>
      </c>
      <c r="L1706" s="399">
        <v>44390</v>
      </c>
      <c r="M1706" s="398" t="s">
        <v>19</v>
      </c>
      <c r="N1706" s="10">
        <v>8191</v>
      </c>
    </row>
    <row r="1707" spans="1:14" s="10" customFormat="1">
      <c r="A1707" s="9">
        <v>44389</v>
      </c>
      <c r="B1707" s="1">
        <v>14629</v>
      </c>
      <c r="C1707" s="929" t="s">
        <v>37</v>
      </c>
      <c r="D1707" s="1" t="s">
        <v>22</v>
      </c>
      <c r="E1707" s="1" t="s">
        <v>2215</v>
      </c>
      <c r="F1707" s="2">
        <v>44390</v>
      </c>
      <c r="G1707" s="11" t="s">
        <v>38</v>
      </c>
      <c r="H1707" s="10">
        <v>6</v>
      </c>
      <c r="I1707" s="12">
        <v>2.35</v>
      </c>
      <c r="J1707" s="398" t="s">
        <v>25</v>
      </c>
      <c r="K1707" s="398" t="s">
        <v>25</v>
      </c>
      <c r="L1707" s="399">
        <v>44390</v>
      </c>
      <c r="M1707" s="398" t="s">
        <v>19</v>
      </c>
      <c r="N1707" s="10">
        <v>8191</v>
      </c>
    </row>
    <row r="1708" spans="1:14" s="10" customFormat="1">
      <c r="A1708" s="9">
        <v>44389</v>
      </c>
      <c r="B1708" s="1">
        <v>14630</v>
      </c>
      <c r="C1708" s="929" t="s">
        <v>724</v>
      </c>
      <c r="D1708" s="1" t="s">
        <v>22</v>
      </c>
      <c r="E1708" s="1" t="s">
        <v>2216</v>
      </c>
      <c r="F1708" s="2">
        <v>44390</v>
      </c>
      <c r="G1708" s="11" t="s">
        <v>726</v>
      </c>
      <c r="H1708" s="10">
        <v>23</v>
      </c>
      <c r="I1708" s="12">
        <v>2.35</v>
      </c>
      <c r="J1708" s="398" t="s">
        <v>25</v>
      </c>
      <c r="K1708" s="398" t="s">
        <v>25</v>
      </c>
      <c r="L1708" s="399">
        <v>44390</v>
      </c>
      <c r="M1708" s="398" t="s">
        <v>19</v>
      </c>
      <c r="N1708" s="10">
        <v>8191</v>
      </c>
    </row>
    <row r="1709" spans="1:14" s="10" customFormat="1">
      <c r="A1709" s="9">
        <v>44389</v>
      </c>
      <c r="B1709" s="1">
        <v>14631</v>
      </c>
      <c r="C1709" s="929" t="s">
        <v>319</v>
      </c>
      <c r="D1709" s="1" t="s">
        <v>22</v>
      </c>
      <c r="E1709" s="1" t="s">
        <v>2217</v>
      </c>
      <c r="F1709" s="2">
        <v>44390</v>
      </c>
      <c r="G1709" s="11" t="s">
        <v>321</v>
      </c>
      <c r="H1709" s="10">
        <v>55</v>
      </c>
      <c r="I1709" s="12">
        <v>2.35</v>
      </c>
      <c r="J1709" s="398" t="s">
        <v>25</v>
      </c>
      <c r="K1709" s="398" t="s">
        <v>25</v>
      </c>
      <c r="L1709" s="399">
        <v>44390</v>
      </c>
      <c r="M1709" s="398" t="s">
        <v>19</v>
      </c>
      <c r="N1709" s="10">
        <v>8191</v>
      </c>
    </row>
    <row r="1710" spans="1:14" s="10" customFormat="1">
      <c r="A1710" s="9">
        <v>44389</v>
      </c>
      <c r="B1710" s="1">
        <v>14632</v>
      </c>
      <c r="C1710" s="929" t="s">
        <v>2151</v>
      </c>
      <c r="D1710" s="1" t="s">
        <v>22</v>
      </c>
      <c r="E1710" s="1" t="s">
        <v>2218</v>
      </c>
      <c r="F1710" s="2">
        <v>44390</v>
      </c>
      <c r="G1710" s="11" t="s">
        <v>2219</v>
      </c>
      <c r="H1710" s="10">
        <v>2</v>
      </c>
      <c r="I1710" s="12">
        <v>2.35</v>
      </c>
      <c r="J1710" s="398" t="s">
        <v>25</v>
      </c>
      <c r="K1710" s="398" t="s">
        <v>25</v>
      </c>
      <c r="L1710" s="399">
        <v>44390</v>
      </c>
      <c r="M1710" s="398" t="s">
        <v>19</v>
      </c>
      <c r="N1710" s="10">
        <v>8191</v>
      </c>
    </row>
    <row r="1711" spans="1:14" s="10" customFormat="1">
      <c r="A1711" s="9">
        <v>44389</v>
      </c>
      <c r="B1711" s="1">
        <v>14633</v>
      </c>
      <c r="C1711" s="929" t="s">
        <v>2151</v>
      </c>
      <c r="D1711" s="1" t="s">
        <v>22</v>
      </c>
      <c r="E1711" s="1" t="s">
        <v>2220</v>
      </c>
      <c r="F1711" s="2">
        <v>44390</v>
      </c>
      <c r="G1711" s="11" t="s">
        <v>2219</v>
      </c>
      <c r="H1711" s="10">
        <v>18</v>
      </c>
      <c r="I1711" s="12">
        <v>2.35</v>
      </c>
      <c r="J1711" s="398" t="s">
        <v>25</v>
      </c>
      <c r="K1711" s="398" t="s">
        <v>25</v>
      </c>
      <c r="L1711" s="399">
        <v>44390</v>
      </c>
      <c r="M1711" s="398" t="s">
        <v>19</v>
      </c>
      <c r="N1711" s="10">
        <v>8191</v>
      </c>
    </row>
    <row r="1712" spans="1:14" s="10" customFormat="1">
      <c r="A1712" s="9">
        <v>44390</v>
      </c>
      <c r="B1712" s="1">
        <v>14634</v>
      </c>
      <c r="C1712" s="929" t="s">
        <v>1348</v>
      </c>
      <c r="D1712" s="1" t="s">
        <v>22</v>
      </c>
      <c r="E1712" s="1" t="s">
        <v>2221</v>
      </c>
      <c r="F1712" s="2">
        <v>44391</v>
      </c>
      <c r="G1712" s="11" t="s">
        <v>2029</v>
      </c>
      <c r="H1712" s="10">
        <v>1</v>
      </c>
      <c r="I1712" s="12">
        <v>3.15</v>
      </c>
      <c r="J1712" s="398" t="s">
        <v>25</v>
      </c>
      <c r="K1712" s="398" t="s">
        <v>25</v>
      </c>
      <c r="L1712" s="399">
        <v>44391</v>
      </c>
      <c r="M1712" s="398" t="s">
        <v>19</v>
      </c>
      <c r="N1712" s="10">
        <v>8191</v>
      </c>
    </row>
    <row r="1713" spans="1:14" s="10" customFormat="1">
      <c r="A1713" s="9">
        <v>44390</v>
      </c>
      <c r="B1713" s="1">
        <v>14635</v>
      </c>
      <c r="C1713" s="929" t="s">
        <v>710</v>
      </c>
      <c r="D1713" s="1" t="s">
        <v>22</v>
      </c>
      <c r="E1713" s="1" t="s">
        <v>2222</v>
      </c>
      <c r="F1713" s="2">
        <v>44391</v>
      </c>
      <c r="G1713" s="11" t="s">
        <v>712</v>
      </c>
      <c r="H1713" s="10">
        <v>35</v>
      </c>
      <c r="I1713" s="12">
        <v>2.35</v>
      </c>
      <c r="J1713" s="398" t="s">
        <v>25</v>
      </c>
      <c r="K1713" s="398" t="s">
        <v>25</v>
      </c>
      <c r="L1713" s="399">
        <v>44391</v>
      </c>
      <c r="M1713" s="398" t="s">
        <v>19</v>
      </c>
      <c r="N1713" s="10">
        <v>8191</v>
      </c>
    </row>
    <row r="1714" spans="1:14" s="10" customFormat="1">
      <c r="A1714" s="9">
        <v>44391</v>
      </c>
      <c r="B1714" s="1">
        <v>14636</v>
      </c>
      <c r="C1714" s="929" t="s">
        <v>37</v>
      </c>
      <c r="D1714" s="1" t="s">
        <v>22</v>
      </c>
      <c r="E1714" s="1" t="s">
        <v>2223</v>
      </c>
      <c r="F1714" s="2">
        <v>44393</v>
      </c>
      <c r="G1714" s="11" t="s">
        <v>38</v>
      </c>
      <c r="H1714" s="10">
        <v>1</v>
      </c>
      <c r="I1714" s="12">
        <v>2.35</v>
      </c>
      <c r="J1714" s="398" t="s">
        <v>25</v>
      </c>
      <c r="K1714" s="398" t="s">
        <v>25</v>
      </c>
      <c r="L1714" s="399">
        <v>44392</v>
      </c>
      <c r="M1714" s="398" t="s">
        <v>19</v>
      </c>
      <c r="N1714" s="10">
        <v>8191</v>
      </c>
    </row>
    <row r="1715" spans="1:14" s="10" customFormat="1">
      <c r="A1715" s="9">
        <v>44391</v>
      </c>
      <c r="B1715" s="1">
        <v>14637</v>
      </c>
      <c r="C1715" s="929" t="s">
        <v>852</v>
      </c>
      <c r="D1715" s="1" t="s">
        <v>22</v>
      </c>
      <c r="E1715" s="1" t="s">
        <v>2224</v>
      </c>
      <c r="F1715" s="2">
        <v>44393</v>
      </c>
      <c r="G1715" s="11" t="s">
        <v>854</v>
      </c>
      <c r="H1715" s="10">
        <v>1</v>
      </c>
      <c r="I1715" s="12">
        <v>2.35</v>
      </c>
      <c r="J1715" s="398" t="s">
        <v>25</v>
      </c>
      <c r="K1715" s="398" t="s">
        <v>25</v>
      </c>
      <c r="L1715" s="399">
        <v>44392</v>
      </c>
      <c r="M1715" s="398" t="s">
        <v>19</v>
      </c>
      <c r="N1715" s="10">
        <v>8191</v>
      </c>
    </row>
    <row r="1716" spans="1:14" s="10" customFormat="1">
      <c r="A1716" s="9">
        <v>44391</v>
      </c>
      <c r="B1716" s="1">
        <v>14638</v>
      </c>
      <c r="C1716" s="929" t="s">
        <v>852</v>
      </c>
      <c r="D1716" s="1" t="s">
        <v>22</v>
      </c>
      <c r="E1716" s="1" t="s">
        <v>2225</v>
      </c>
      <c r="F1716" s="2">
        <v>44393</v>
      </c>
      <c r="G1716" s="11" t="s">
        <v>854</v>
      </c>
      <c r="H1716" s="10">
        <v>1</v>
      </c>
      <c r="I1716" s="12">
        <v>2.35</v>
      </c>
      <c r="J1716" s="398" t="s">
        <v>25</v>
      </c>
      <c r="K1716" s="398" t="s">
        <v>25</v>
      </c>
      <c r="L1716" s="399">
        <v>44392</v>
      </c>
      <c r="M1716" s="398" t="s">
        <v>19</v>
      </c>
      <c r="N1716" s="10">
        <v>8191</v>
      </c>
    </row>
    <row r="1717" spans="1:14" s="10" customFormat="1">
      <c r="A1717" s="9">
        <v>44391</v>
      </c>
      <c r="B1717" s="1">
        <v>14639</v>
      </c>
      <c r="C1717" s="929" t="s">
        <v>1143</v>
      </c>
      <c r="D1717" s="1" t="s">
        <v>22</v>
      </c>
      <c r="E1717" s="1" t="s">
        <v>2226</v>
      </c>
      <c r="F1717" s="2">
        <v>44393</v>
      </c>
      <c r="G1717" s="11" t="s">
        <v>1145</v>
      </c>
      <c r="H1717" s="10">
        <v>17</v>
      </c>
      <c r="I1717" s="12">
        <v>2.35</v>
      </c>
      <c r="J1717" s="398" t="s">
        <v>25</v>
      </c>
      <c r="K1717" s="398" t="s">
        <v>25</v>
      </c>
      <c r="L1717" s="399">
        <v>44392</v>
      </c>
      <c r="M1717" s="398" t="s">
        <v>19</v>
      </c>
      <c r="N1717" s="10">
        <v>8191</v>
      </c>
    </row>
    <row r="1718" spans="1:14" s="10" customFormat="1">
      <c r="A1718" s="9">
        <v>44391</v>
      </c>
      <c r="B1718" s="1">
        <v>14640</v>
      </c>
      <c r="C1718" s="929" t="s">
        <v>37</v>
      </c>
      <c r="D1718" s="1" t="s">
        <v>22</v>
      </c>
      <c r="E1718" s="1" t="s">
        <v>2227</v>
      </c>
      <c r="F1718" s="2">
        <v>44393</v>
      </c>
      <c r="G1718" s="11" t="s">
        <v>38</v>
      </c>
      <c r="H1718" s="10">
        <v>5</v>
      </c>
      <c r="I1718" s="12">
        <v>2.35</v>
      </c>
      <c r="J1718" s="398" t="s">
        <v>25</v>
      </c>
      <c r="K1718" s="398" t="s">
        <v>25</v>
      </c>
      <c r="L1718" s="399">
        <v>44392</v>
      </c>
      <c r="M1718" s="398" t="s">
        <v>19</v>
      </c>
      <c r="N1718" s="10">
        <v>8191</v>
      </c>
    </row>
    <row r="1719" spans="1:14" s="10" customFormat="1">
      <c r="A1719" s="9">
        <v>44391</v>
      </c>
      <c r="B1719" s="1">
        <v>14641</v>
      </c>
      <c r="C1719" s="929" t="s">
        <v>2228</v>
      </c>
      <c r="D1719" s="1" t="s">
        <v>22</v>
      </c>
      <c r="E1719" s="1" t="s">
        <v>2227</v>
      </c>
      <c r="F1719" s="2">
        <v>44393</v>
      </c>
      <c r="G1719" s="11" t="s">
        <v>2229</v>
      </c>
      <c r="H1719" s="10">
        <v>6</v>
      </c>
      <c r="I1719" s="12">
        <v>2.35</v>
      </c>
      <c r="J1719" s="398" t="s">
        <v>25</v>
      </c>
      <c r="K1719" s="398" t="s">
        <v>25</v>
      </c>
      <c r="L1719" s="399">
        <v>44392</v>
      </c>
      <c r="M1719" s="398" t="s">
        <v>19</v>
      </c>
      <c r="N1719" s="10">
        <v>8191</v>
      </c>
    </row>
    <row r="1720" spans="1:14" s="10" customFormat="1">
      <c r="A1720" s="9">
        <v>44391</v>
      </c>
      <c r="B1720" s="1">
        <v>14642</v>
      </c>
      <c r="C1720" s="929" t="s">
        <v>1310</v>
      </c>
      <c r="D1720" s="1" t="s">
        <v>22</v>
      </c>
      <c r="E1720" s="1" t="s">
        <v>2230</v>
      </c>
      <c r="F1720" s="2">
        <v>44393</v>
      </c>
      <c r="G1720" s="11" t="s">
        <v>1312</v>
      </c>
      <c r="H1720" s="10">
        <v>21</v>
      </c>
      <c r="I1720" s="12">
        <v>2.35</v>
      </c>
      <c r="J1720" s="398" t="s">
        <v>25</v>
      </c>
      <c r="K1720" s="398" t="s">
        <v>25</v>
      </c>
      <c r="L1720" s="399">
        <v>44392</v>
      </c>
      <c r="M1720" s="398" t="s">
        <v>19</v>
      </c>
      <c r="N1720" s="10">
        <v>8191</v>
      </c>
    </row>
    <row r="1721" spans="1:14" s="10" customFormat="1">
      <c r="A1721" s="9">
        <v>44392</v>
      </c>
      <c r="B1721" s="1">
        <v>14643</v>
      </c>
      <c r="C1721" s="929" t="s">
        <v>257</v>
      </c>
      <c r="D1721" s="1" t="s">
        <v>22</v>
      </c>
      <c r="E1721" s="1" t="s">
        <v>2231</v>
      </c>
      <c r="F1721" s="2">
        <v>44393</v>
      </c>
      <c r="G1721" s="11" t="s">
        <v>950</v>
      </c>
      <c r="H1721" s="10">
        <v>1</v>
      </c>
      <c r="I1721" s="12">
        <v>2.35</v>
      </c>
      <c r="J1721" s="398" t="s">
        <v>25</v>
      </c>
      <c r="K1721" s="398" t="s">
        <v>25</v>
      </c>
      <c r="L1721" s="399">
        <v>44393</v>
      </c>
      <c r="M1721" s="398" t="s">
        <v>19</v>
      </c>
      <c r="N1721" s="10">
        <v>8191</v>
      </c>
    </row>
    <row r="1722" spans="1:14" s="10" customFormat="1">
      <c r="A1722" s="9">
        <v>44392</v>
      </c>
      <c r="B1722" s="1">
        <v>14644</v>
      </c>
      <c r="C1722" s="929" t="s">
        <v>257</v>
      </c>
      <c r="D1722" s="1" t="s">
        <v>22</v>
      </c>
      <c r="E1722" s="1" t="s">
        <v>2232</v>
      </c>
      <c r="F1722" s="2">
        <v>44393</v>
      </c>
      <c r="G1722" s="11" t="s">
        <v>950</v>
      </c>
      <c r="H1722" s="10">
        <v>33</v>
      </c>
      <c r="I1722" s="12">
        <v>2.35</v>
      </c>
      <c r="J1722" s="398" t="s">
        <v>25</v>
      </c>
      <c r="K1722" s="398" t="s">
        <v>25</v>
      </c>
      <c r="L1722" s="399">
        <v>44393</v>
      </c>
      <c r="M1722" s="398" t="s">
        <v>19</v>
      </c>
      <c r="N1722" s="10">
        <v>8191</v>
      </c>
    </row>
    <row r="1723" spans="1:14" s="10" customFormat="1">
      <c r="A1723" s="9">
        <v>44392</v>
      </c>
      <c r="B1723" s="1">
        <v>14645</v>
      </c>
      <c r="C1723" s="929" t="s">
        <v>467</v>
      </c>
      <c r="D1723" s="1" t="s">
        <v>22</v>
      </c>
      <c r="E1723" s="1" t="s">
        <v>2233</v>
      </c>
      <c r="F1723" s="2">
        <v>44393</v>
      </c>
      <c r="G1723" s="11" t="s">
        <v>469</v>
      </c>
      <c r="H1723" s="10">
        <v>55</v>
      </c>
      <c r="I1723" s="12">
        <v>2.35</v>
      </c>
      <c r="J1723" s="398" t="s">
        <v>25</v>
      </c>
      <c r="K1723" s="398" t="s">
        <v>25</v>
      </c>
      <c r="L1723" s="399">
        <v>44393</v>
      </c>
      <c r="M1723" s="398" t="s">
        <v>19</v>
      </c>
      <c r="N1723" s="10">
        <v>8191</v>
      </c>
    </row>
    <row r="1724" spans="1:14" s="10" customFormat="1">
      <c r="A1724" s="9">
        <v>44392</v>
      </c>
      <c r="B1724" s="1">
        <v>14646</v>
      </c>
      <c r="C1724" s="929" t="s">
        <v>1348</v>
      </c>
      <c r="D1724" s="1" t="s">
        <v>22</v>
      </c>
      <c r="E1724" s="1" t="s">
        <v>2234</v>
      </c>
      <c r="F1724" s="2">
        <v>44393</v>
      </c>
      <c r="G1724" s="11" t="s">
        <v>2029</v>
      </c>
      <c r="H1724" s="10">
        <v>1597</v>
      </c>
      <c r="I1724" s="12">
        <v>3.15</v>
      </c>
      <c r="J1724" s="398" t="s">
        <v>25</v>
      </c>
      <c r="K1724" s="398" t="s">
        <v>25</v>
      </c>
      <c r="L1724" s="399">
        <v>44393</v>
      </c>
      <c r="M1724" s="398" t="s">
        <v>19</v>
      </c>
      <c r="N1724" s="10">
        <v>8191</v>
      </c>
    </row>
    <row r="1725" spans="1:14" s="10" customFormat="1">
      <c r="A1725" s="9">
        <v>44392</v>
      </c>
      <c r="B1725" s="1">
        <v>14647</v>
      </c>
      <c r="C1725" s="929" t="s">
        <v>46</v>
      </c>
      <c r="D1725" s="1" t="s">
        <v>22</v>
      </c>
      <c r="E1725" s="1" t="s">
        <v>2235</v>
      </c>
      <c r="F1725" s="2">
        <v>44393</v>
      </c>
      <c r="G1725" s="11" t="s">
        <v>382</v>
      </c>
      <c r="H1725" s="10">
        <v>1</v>
      </c>
      <c r="I1725" s="12">
        <v>2.35</v>
      </c>
      <c r="J1725" s="398" t="s">
        <v>25</v>
      </c>
      <c r="K1725" s="398" t="s">
        <v>25</v>
      </c>
      <c r="L1725" s="399">
        <v>44393</v>
      </c>
      <c r="M1725" s="398" t="s">
        <v>19</v>
      </c>
      <c r="N1725" s="10">
        <v>8191</v>
      </c>
    </row>
    <row r="1726" spans="1:14" s="10" customFormat="1">
      <c r="A1726" s="9">
        <v>44392</v>
      </c>
      <c r="B1726" s="1">
        <v>14648</v>
      </c>
      <c r="C1726" s="929" t="s">
        <v>53</v>
      </c>
      <c r="D1726" s="1" t="s">
        <v>22</v>
      </c>
      <c r="E1726" s="1" t="s">
        <v>2235</v>
      </c>
      <c r="F1726" s="2">
        <v>44393</v>
      </c>
      <c r="G1726" s="11" t="s">
        <v>55</v>
      </c>
      <c r="H1726" s="10">
        <v>1</v>
      </c>
      <c r="I1726" s="12">
        <v>2.35</v>
      </c>
      <c r="J1726" s="398" t="s">
        <v>25</v>
      </c>
      <c r="K1726" s="398" t="s">
        <v>25</v>
      </c>
      <c r="L1726" s="399">
        <v>44393</v>
      </c>
      <c r="M1726" s="398" t="s">
        <v>19</v>
      </c>
      <c r="N1726" s="10">
        <v>8191</v>
      </c>
    </row>
    <row r="1727" spans="1:14" s="10" customFormat="1">
      <c r="A1727" s="9">
        <v>44392</v>
      </c>
      <c r="B1727" s="1">
        <v>14649</v>
      </c>
      <c r="C1727" s="929" t="s">
        <v>272</v>
      </c>
      <c r="D1727" s="1" t="s">
        <v>22</v>
      </c>
      <c r="E1727" s="1" t="s">
        <v>2236</v>
      </c>
      <c r="F1727" s="2">
        <v>44393</v>
      </c>
      <c r="G1727" s="11" t="s">
        <v>274</v>
      </c>
      <c r="H1727" s="10">
        <v>1</v>
      </c>
      <c r="I1727" s="12">
        <v>2.35</v>
      </c>
      <c r="J1727" s="398" t="s">
        <v>25</v>
      </c>
      <c r="K1727" s="398" t="s">
        <v>25</v>
      </c>
      <c r="L1727" s="399">
        <v>44393</v>
      </c>
      <c r="M1727" s="398" t="s">
        <v>19</v>
      </c>
      <c r="N1727" s="10">
        <v>8191</v>
      </c>
    </row>
    <row r="1728" spans="1:14" s="10" customFormat="1">
      <c r="A1728" s="9">
        <v>44392</v>
      </c>
      <c r="B1728" s="1">
        <v>14650</v>
      </c>
      <c r="C1728" s="929" t="s">
        <v>397</v>
      </c>
      <c r="D1728" s="1" t="s">
        <v>22</v>
      </c>
      <c r="E1728" s="1" t="s">
        <v>2237</v>
      </c>
      <c r="F1728" s="2">
        <v>44393</v>
      </c>
      <c r="G1728" s="11" t="s">
        <v>399</v>
      </c>
      <c r="H1728" s="10">
        <v>1</v>
      </c>
      <c r="I1728" s="12">
        <v>2.35</v>
      </c>
      <c r="J1728" s="398" t="s">
        <v>25</v>
      </c>
      <c r="K1728" s="398" t="s">
        <v>25</v>
      </c>
      <c r="L1728" s="399">
        <v>44393</v>
      </c>
      <c r="M1728" s="398" t="s">
        <v>19</v>
      </c>
      <c r="N1728" s="10">
        <v>8191</v>
      </c>
    </row>
    <row r="1729" spans="1:14" s="10" customFormat="1">
      <c r="A1729" s="9">
        <v>44392</v>
      </c>
      <c r="B1729" s="1">
        <v>14651</v>
      </c>
      <c r="C1729" s="929" t="s">
        <v>5</v>
      </c>
      <c r="D1729" s="1" t="s">
        <v>22</v>
      </c>
      <c r="E1729" s="1" t="s">
        <v>2237</v>
      </c>
      <c r="F1729" s="2">
        <v>44393</v>
      </c>
      <c r="G1729" s="11" t="s">
        <v>6</v>
      </c>
      <c r="H1729" s="10">
        <v>1</v>
      </c>
      <c r="I1729" s="12">
        <v>4.5</v>
      </c>
      <c r="J1729" s="398" t="s">
        <v>25</v>
      </c>
      <c r="K1729" s="398" t="s">
        <v>25</v>
      </c>
      <c r="L1729" s="399">
        <v>44393</v>
      </c>
      <c r="M1729" s="398" t="s">
        <v>19</v>
      </c>
      <c r="N1729" s="10">
        <v>8191</v>
      </c>
    </row>
    <row r="1730" spans="1:14" s="10" customFormat="1">
      <c r="A1730" s="9">
        <v>44392</v>
      </c>
      <c r="B1730" s="1">
        <v>14652</v>
      </c>
      <c r="C1730" s="929" t="s">
        <v>2156</v>
      </c>
      <c r="D1730" s="1" t="s">
        <v>22</v>
      </c>
      <c r="E1730" s="1" t="s">
        <v>2238</v>
      </c>
      <c r="F1730" s="2">
        <v>44393</v>
      </c>
      <c r="G1730" s="11" t="s">
        <v>2239</v>
      </c>
      <c r="H1730" s="10">
        <v>27</v>
      </c>
      <c r="I1730" s="12">
        <v>2.35</v>
      </c>
      <c r="J1730" s="398" t="s">
        <v>25</v>
      </c>
      <c r="K1730" s="398" t="s">
        <v>25</v>
      </c>
      <c r="L1730" s="399">
        <v>44393</v>
      </c>
      <c r="M1730" s="398" t="s">
        <v>19</v>
      </c>
      <c r="N1730" s="10">
        <v>8191</v>
      </c>
    </row>
    <row r="1731" spans="1:14" s="10" customFormat="1">
      <c r="A1731" s="9">
        <v>44392</v>
      </c>
      <c r="B1731" s="1">
        <v>14653</v>
      </c>
      <c r="C1731" s="929" t="s">
        <v>2240</v>
      </c>
      <c r="D1731" s="1" t="s">
        <v>22</v>
      </c>
      <c r="E1731" s="1" t="s">
        <v>2241</v>
      </c>
      <c r="F1731" s="2">
        <v>44393</v>
      </c>
      <c r="G1731" s="11" t="s">
        <v>2242</v>
      </c>
      <c r="H1731" s="10">
        <v>2</v>
      </c>
      <c r="I1731" s="12">
        <v>2.35</v>
      </c>
      <c r="J1731" s="398" t="s">
        <v>25</v>
      </c>
      <c r="K1731" s="398" t="s">
        <v>25</v>
      </c>
      <c r="L1731" s="399">
        <v>44393</v>
      </c>
      <c r="M1731" s="398" t="s">
        <v>19</v>
      </c>
      <c r="N1731" s="10">
        <v>8191</v>
      </c>
    </row>
    <row r="1732" spans="1:14" s="10" customFormat="1">
      <c r="A1732" s="9">
        <v>44392</v>
      </c>
      <c r="B1732" s="1">
        <v>14654</v>
      </c>
      <c r="C1732" s="929" t="s">
        <v>473</v>
      </c>
      <c r="D1732" s="1" t="s">
        <v>22</v>
      </c>
      <c r="E1732" s="1" t="s">
        <v>2243</v>
      </c>
      <c r="F1732" s="2">
        <v>44393</v>
      </c>
      <c r="G1732" s="11" t="s">
        <v>475</v>
      </c>
      <c r="H1732" s="10">
        <v>7</v>
      </c>
      <c r="I1732" s="12">
        <v>2.35</v>
      </c>
      <c r="J1732" s="398" t="s">
        <v>25</v>
      </c>
      <c r="K1732" s="398" t="s">
        <v>25</v>
      </c>
      <c r="L1732" s="399">
        <v>44393</v>
      </c>
      <c r="M1732" s="398" t="s">
        <v>19</v>
      </c>
      <c r="N1732" s="10">
        <v>8191</v>
      </c>
    </row>
    <row r="1733" spans="1:14" s="10" customFormat="1">
      <c r="A1733" s="9">
        <v>44392</v>
      </c>
      <c r="B1733" s="1">
        <v>14655</v>
      </c>
      <c r="C1733" s="929" t="s">
        <v>664</v>
      </c>
      <c r="D1733" s="1" t="s">
        <v>22</v>
      </c>
      <c r="E1733" s="1" t="s">
        <v>2243</v>
      </c>
      <c r="F1733" s="2">
        <v>44393</v>
      </c>
      <c r="G1733" s="11" t="s">
        <v>1597</v>
      </c>
      <c r="H1733" s="10">
        <v>5</v>
      </c>
      <c r="I1733" s="12">
        <v>2.35</v>
      </c>
      <c r="J1733" s="398" t="s">
        <v>25</v>
      </c>
      <c r="K1733" s="398" t="s">
        <v>25</v>
      </c>
      <c r="L1733" s="399">
        <v>44393</v>
      </c>
      <c r="M1733" s="398" t="s">
        <v>19</v>
      </c>
      <c r="N1733" s="10">
        <v>8191</v>
      </c>
    </row>
    <row r="1734" spans="1:14" s="10" customFormat="1">
      <c r="A1734" s="9">
        <v>44392</v>
      </c>
      <c r="B1734" s="1">
        <v>14656</v>
      </c>
      <c r="C1734" s="929" t="s">
        <v>473</v>
      </c>
      <c r="D1734" s="1" t="s">
        <v>22</v>
      </c>
      <c r="E1734" s="1" t="s">
        <v>2244</v>
      </c>
      <c r="F1734" s="2">
        <v>44393</v>
      </c>
      <c r="G1734" s="11" t="s">
        <v>475</v>
      </c>
      <c r="H1734" s="10">
        <v>1</v>
      </c>
      <c r="I1734" s="12">
        <v>2.35</v>
      </c>
      <c r="J1734" s="398" t="s">
        <v>25</v>
      </c>
      <c r="K1734" s="398" t="s">
        <v>25</v>
      </c>
      <c r="L1734" s="399">
        <v>44393</v>
      </c>
      <c r="M1734" s="398" t="s">
        <v>19</v>
      </c>
      <c r="N1734" s="10">
        <v>8191</v>
      </c>
    </row>
    <row r="1735" spans="1:14" s="10" customFormat="1">
      <c r="A1735" s="9">
        <v>44392</v>
      </c>
      <c r="B1735" s="1">
        <v>14657</v>
      </c>
      <c r="C1735" s="929" t="s">
        <v>848</v>
      </c>
      <c r="D1735" s="1" t="s">
        <v>22</v>
      </c>
      <c r="E1735" s="1" t="s">
        <v>2245</v>
      </c>
      <c r="F1735" s="2">
        <v>44393</v>
      </c>
      <c r="G1735" s="11" t="s">
        <v>837</v>
      </c>
      <c r="H1735" s="10">
        <v>97</v>
      </c>
      <c r="I1735" s="12">
        <v>2.35</v>
      </c>
      <c r="J1735" s="398" t="s">
        <v>25</v>
      </c>
      <c r="K1735" s="398" t="s">
        <v>25</v>
      </c>
      <c r="L1735" s="399">
        <v>44393</v>
      </c>
      <c r="M1735" s="398" t="s">
        <v>19</v>
      </c>
      <c r="N1735" s="10">
        <v>8191</v>
      </c>
    </row>
    <row r="1736" spans="1:14" s="400" customFormat="1">
      <c r="A1736" s="9">
        <v>44392</v>
      </c>
      <c r="B1736" s="1">
        <v>14658</v>
      </c>
      <c r="C1736" s="929" t="s">
        <v>1729</v>
      </c>
      <c r="D1736" s="1" t="s">
        <v>22</v>
      </c>
      <c r="E1736" s="1" t="s">
        <v>2246</v>
      </c>
      <c r="F1736" s="2">
        <v>44393</v>
      </c>
      <c r="G1736" s="11" t="s">
        <v>1018</v>
      </c>
      <c r="H1736" s="10">
        <v>27</v>
      </c>
      <c r="I1736" s="12">
        <v>2.35</v>
      </c>
      <c r="J1736" s="398" t="s">
        <v>25</v>
      </c>
      <c r="K1736" s="398" t="s">
        <v>25</v>
      </c>
      <c r="L1736" s="399">
        <v>44393</v>
      </c>
      <c r="M1736" s="398" t="s">
        <v>19</v>
      </c>
      <c r="N1736" s="10">
        <v>8221</v>
      </c>
    </row>
    <row r="1737" spans="1:14">
      <c r="A1737" s="9">
        <v>44392</v>
      </c>
      <c r="B1737" s="1">
        <v>14659</v>
      </c>
      <c r="C1737" s="929" t="s">
        <v>1283</v>
      </c>
      <c r="D1737" s="1" t="s">
        <v>22</v>
      </c>
      <c r="E1737" s="1" t="s">
        <v>2247</v>
      </c>
      <c r="F1737" s="2">
        <v>44393</v>
      </c>
      <c r="G1737" s="11" t="s">
        <v>2248</v>
      </c>
      <c r="H1737" s="10">
        <v>92</v>
      </c>
      <c r="I1737" s="12">
        <v>2.35</v>
      </c>
      <c r="J1737" s="398" t="s">
        <v>25</v>
      </c>
      <c r="K1737" s="398" t="s">
        <v>25</v>
      </c>
      <c r="L1737" s="399">
        <v>44393</v>
      </c>
      <c r="M1737" s="398" t="s">
        <v>19</v>
      </c>
      <c r="N1737" s="10">
        <v>8221</v>
      </c>
    </row>
    <row r="1738" spans="1:14">
      <c r="A1738" s="9">
        <v>44392</v>
      </c>
      <c r="B1738" s="1">
        <v>14660</v>
      </c>
      <c r="C1738" s="929" t="s">
        <v>272</v>
      </c>
      <c r="D1738" s="1" t="s">
        <v>22</v>
      </c>
      <c r="E1738" s="1" t="s">
        <v>2249</v>
      </c>
      <c r="F1738" s="2">
        <v>44393</v>
      </c>
      <c r="G1738" s="11" t="s">
        <v>274</v>
      </c>
      <c r="H1738" s="10">
        <v>1</v>
      </c>
      <c r="I1738" s="12">
        <v>2.35</v>
      </c>
      <c r="J1738" s="398" t="s">
        <v>25</v>
      </c>
      <c r="K1738" s="398" t="s">
        <v>25</v>
      </c>
      <c r="L1738" s="399">
        <v>44393</v>
      </c>
      <c r="M1738" s="398" t="s">
        <v>19</v>
      </c>
      <c r="N1738" s="10">
        <v>8221</v>
      </c>
    </row>
    <row r="1739" spans="1:14">
      <c r="A1739" s="9">
        <v>44392</v>
      </c>
      <c r="B1739" s="1">
        <v>14661</v>
      </c>
      <c r="C1739" s="929" t="s">
        <v>715</v>
      </c>
      <c r="D1739" s="1" t="s">
        <v>22</v>
      </c>
      <c r="E1739" s="1" t="s">
        <v>2250</v>
      </c>
      <c r="F1739" s="2">
        <v>44393</v>
      </c>
      <c r="G1739" s="11" t="s">
        <v>1772</v>
      </c>
      <c r="H1739" s="10">
        <v>2</v>
      </c>
      <c r="I1739" s="12">
        <v>2.35</v>
      </c>
      <c r="J1739" s="398" t="s">
        <v>25</v>
      </c>
      <c r="K1739" s="398" t="s">
        <v>25</v>
      </c>
      <c r="L1739" s="399">
        <v>44393</v>
      </c>
      <c r="M1739" s="398" t="s">
        <v>19</v>
      </c>
      <c r="N1739" s="10">
        <v>8221</v>
      </c>
    </row>
    <row r="1740" spans="1:14">
      <c r="A1740" s="9">
        <v>44392</v>
      </c>
      <c r="B1740" s="1">
        <v>14662</v>
      </c>
      <c r="C1740" s="929" t="s">
        <v>420</v>
      </c>
      <c r="D1740" s="1" t="s">
        <v>22</v>
      </c>
      <c r="E1740" s="1" t="s">
        <v>2251</v>
      </c>
      <c r="F1740" s="2">
        <v>44393</v>
      </c>
      <c r="G1740" s="11" t="s">
        <v>422</v>
      </c>
      <c r="H1740" s="10">
        <v>3</v>
      </c>
      <c r="I1740" s="12">
        <v>2.35</v>
      </c>
      <c r="J1740" s="398" t="s">
        <v>25</v>
      </c>
      <c r="K1740" s="398" t="s">
        <v>25</v>
      </c>
      <c r="L1740" s="399">
        <v>44393</v>
      </c>
      <c r="M1740" s="398" t="s">
        <v>19</v>
      </c>
      <c r="N1740" s="10">
        <v>8221</v>
      </c>
    </row>
    <row r="1741" spans="1:14">
      <c r="A1741" s="9">
        <v>44392</v>
      </c>
      <c r="B1741" s="1">
        <v>14663</v>
      </c>
      <c r="C1741" s="929" t="s">
        <v>657</v>
      </c>
      <c r="D1741" s="1" t="s">
        <v>22</v>
      </c>
      <c r="E1741" s="1" t="s">
        <v>2252</v>
      </c>
      <c r="F1741" s="2">
        <v>44393</v>
      </c>
      <c r="G1741" s="11" t="s">
        <v>508</v>
      </c>
      <c r="H1741" s="10">
        <v>2</v>
      </c>
      <c r="I1741" s="12">
        <v>2.35</v>
      </c>
      <c r="J1741" s="398" t="s">
        <v>25</v>
      </c>
      <c r="K1741" s="398" t="s">
        <v>25</v>
      </c>
      <c r="L1741" s="399">
        <v>44393</v>
      </c>
      <c r="M1741" s="398" t="s">
        <v>19</v>
      </c>
      <c r="N1741" s="10">
        <v>8221</v>
      </c>
    </row>
    <row r="1742" spans="1:14">
      <c r="A1742" s="9">
        <v>44392</v>
      </c>
      <c r="B1742" s="1">
        <v>14664</v>
      </c>
      <c r="C1742" s="929" t="s">
        <v>657</v>
      </c>
      <c r="D1742" s="1" t="s">
        <v>22</v>
      </c>
      <c r="E1742" s="1" t="s">
        <v>2253</v>
      </c>
      <c r="F1742" s="2">
        <v>44393</v>
      </c>
      <c r="G1742" s="11" t="s">
        <v>508</v>
      </c>
      <c r="H1742" s="10">
        <v>10</v>
      </c>
      <c r="I1742" s="12">
        <v>2.35</v>
      </c>
      <c r="J1742" s="398" t="s">
        <v>25</v>
      </c>
      <c r="K1742" s="398" t="s">
        <v>25</v>
      </c>
      <c r="L1742" s="399">
        <v>44393</v>
      </c>
      <c r="M1742" s="398" t="s">
        <v>19</v>
      </c>
      <c r="N1742" s="10">
        <v>8221</v>
      </c>
    </row>
    <row r="1743" spans="1:14">
      <c r="A1743" s="9">
        <v>44392</v>
      </c>
      <c r="B1743" s="1">
        <v>14665</v>
      </c>
      <c r="C1743" s="929" t="s">
        <v>37</v>
      </c>
      <c r="D1743" s="1" t="s">
        <v>22</v>
      </c>
      <c r="E1743" s="1" t="s">
        <v>2254</v>
      </c>
      <c r="F1743" s="2">
        <v>44393</v>
      </c>
      <c r="G1743" s="11" t="s">
        <v>38</v>
      </c>
      <c r="H1743" s="10">
        <v>7</v>
      </c>
      <c r="I1743" s="12">
        <v>2.35</v>
      </c>
      <c r="J1743" s="398" t="s">
        <v>25</v>
      </c>
      <c r="K1743" s="398" t="s">
        <v>25</v>
      </c>
      <c r="L1743" s="399">
        <v>44393</v>
      </c>
      <c r="M1743" s="398" t="s">
        <v>19</v>
      </c>
      <c r="N1743" s="10">
        <v>8221</v>
      </c>
    </row>
    <row r="1744" spans="1:14">
      <c r="A1744" s="9">
        <v>44392</v>
      </c>
      <c r="B1744" s="1">
        <v>14666</v>
      </c>
      <c r="C1744" s="929" t="s">
        <v>182</v>
      </c>
      <c r="D1744" s="1" t="s">
        <v>22</v>
      </c>
      <c r="E1744" s="1" t="s">
        <v>2254</v>
      </c>
      <c r="F1744" s="2">
        <v>44393</v>
      </c>
      <c r="G1744" s="11" t="s">
        <v>184</v>
      </c>
      <c r="H1744" s="10">
        <v>7</v>
      </c>
      <c r="I1744" s="12">
        <v>2.35</v>
      </c>
      <c r="J1744" s="398" t="s">
        <v>25</v>
      </c>
      <c r="K1744" s="398" t="s">
        <v>25</v>
      </c>
      <c r="L1744" s="399">
        <v>44393</v>
      </c>
      <c r="M1744" s="398" t="s">
        <v>19</v>
      </c>
      <c r="N1744" s="10">
        <v>8221</v>
      </c>
    </row>
    <row r="1745" spans="1:15">
      <c r="A1745" s="9">
        <v>44392</v>
      </c>
      <c r="B1745" s="1">
        <v>14667</v>
      </c>
      <c r="C1745" s="929" t="s">
        <v>2255</v>
      </c>
      <c r="D1745" s="1" t="s">
        <v>22</v>
      </c>
      <c r="E1745" s="1" t="s">
        <v>2256</v>
      </c>
      <c r="F1745" s="2">
        <v>44393</v>
      </c>
      <c r="G1745" s="11" t="s">
        <v>444</v>
      </c>
      <c r="H1745" s="10">
        <v>88</v>
      </c>
      <c r="I1745" s="12">
        <v>2.35</v>
      </c>
      <c r="J1745" s="398" t="s">
        <v>25</v>
      </c>
      <c r="K1745" s="398" t="s">
        <v>25</v>
      </c>
      <c r="L1745" s="399">
        <v>44393</v>
      </c>
      <c r="M1745" s="398" t="s">
        <v>19</v>
      </c>
      <c r="N1745" s="10">
        <v>8221</v>
      </c>
      <c r="O1745" s="391">
        <v>8115.4800000000014</v>
      </c>
    </row>
    <row r="1746" spans="1:15">
      <c r="A1746" s="9">
        <v>44393</v>
      </c>
      <c r="B1746" s="1">
        <v>14668</v>
      </c>
      <c r="C1746" s="929" t="s">
        <v>355</v>
      </c>
      <c r="D1746" s="1" t="s">
        <v>22</v>
      </c>
      <c r="E1746" s="1" t="s">
        <v>2257</v>
      </c>
      <c r="F1746" s="2">
        <v>44398</v>
      </c>
      <c r="G1746" s="11" t="s">
        <v>357</v>
      </c>
      <c r="H1746" s="10">
        <v>25</v>
      </c>
      <c r="I1746" s="12">
        <v>2.35</v>
      </c>
      <c r="J1746" s="398" t="s">
        <v>25</v>
      </c>
      <c r="K1746" s="398" t="s">
        <v>25</v>
      </c>
      <c r="L1746" s="399">
        <v>44396</v>
      </c>
      <c r="M1746" s="398" t="s">
        <v>19</v>
      </c>
      <c r="N1746" s="10">
        <v>8221</v>
      </c>
    </row>
    <row r="1747" spans="1:15">
      <c r="A1747" s="9">
        <v>44393</v>
      </c>
      <c r="B1747" s="1">
        <v>14669</v>
      </c>
      <c r="C1747" s="929" t="s">
        <v>555</v>
      </c>
      <c r="D1747" s="1" t="s">
        <v>22</v>
      </c>
      <c r="E1747" s="1" t="s">
        <v>2258</v>
      </c>
      <c r="F1747" s="2">
        <v>44398</v>
      </c>
      <c r="G1747" s="11" t="s">
        <v>556</v>
      </c>
      <c r="H1747" s="10">
        <v>22</v>
      </c>
      <c r="I1747" s="12">
        <v>2.35</v>
      </c>
      <c r="J1747" s="398" t="s">
        <v>25</v>
      </c>
      <c r="K1747" s="398" t="s">
        <v>25</v>
      </c>
      <c r="L1747" s="399">
        <v>44396</v>
      </c>
      <c r="M1747" s="398" t="s">
        <v>19</v>
      </c>
      <c r="N1747" s="10">
        <v>8221</v>
      </c>
    </row>
    <row r="1748" spans="1:15">
      <c r="A1748" s="9">
        <v>44393</v>
      </c>
      <c r="B1748" s="1">
        <v>14670</v>
      </c>
      <c r="C1748" s="929" t="s">
        <v>715</v>
      </c>
      <c r="D1748" s="1" t="s">
        <v>22</v>
      </c>
      <c r="E1748" s="1" t="s">
        <v>2259</v>
      </c>
      <c r="F1748" s="2">
        <v>44398</v>
      </c>
      <c r="G1748" s="11" t="s">
        <v>1772</v>
      </c>
      <c r="H1748" s="10">
        <v>16</v>
      </c>
      <c r="I1748" s="12">
        <v>2.35</v>
      </c>
      <c r="J1748" s="398" t="s">
        <v>25</v>
      </c>
      <c r="K1748" s="398" t="s">
        <v>25</v>
      </c>
      <c r="L1748" s="399">
        <v>44396</v>
      </c>
      <c r="M1748" s="398" t="s">
        <v>19</v>
      </c>
      <c r="N1748" s="10">
        <v>8221</v>
      </c>
    </row>
    <row r="1749" spans="1:15">
      <c r="A1749" s="9">
        <v>44393</v>
      </c>
      <c r="B1749" s="1">
        <v>14671</v>
      </c>
      <c r="C1749" s="929" t="s">
        <v>2260</v>
      </c>
      <c r="D1749" s="1" t="s">
        <v>22</v>
      </c>
      <c r="E1749" s="1" t="s">
        <v>2261</v>
      </c>
      <c r="F1749" s="2">
        <v>44398</v>
      </c>
      <c r="G1749" s="11" t="s">
        <v>2262</v>
      </c>
      <c r="H1749" s="10">
        <v>100</v>
      </c>
      <c r="I1749" s="12">
        <v>2.35</v>
      </c>
      <c r="J1749" s="398" t="s">
        <v>25</v>
      </c>
      <c r="K1749" s="398" t="s">
        <v>25</v>
      </c>
      <c r="L1749" s="399">
        <v>44397</v>
      </c>
      <c r="M1749" s="398" t="s">
        <v>19</v>
      </c>
      <c r="N1749" s="10">
        <v>8221</v>
      </c>
    </row>
    <row r="1750" spans="1:15">
      <c r="A1750" s="9">
        <v>44393</v>
      </c>
      <c r="B1750" s="1">
        <v>14672</v>
      </c>
      <c r="C1750" s="929" t="s">
        <v>37</v>
      </c>
      <c r="D1750" s="1" t="s">
        <v>22</v>
      </c>
      <c r="E1750" s="1" t="s">
        <v>2261</v>
      </c>
      <c r="F1750" s="2">
        <v>44398</v>
      </c>
      <c r="G1750" s="11" t="s">
        <v>38</v>
      </c>
      <c r="H1750" s="10">
        <v>100</v>
      </c>
      <c r="I1750" s="12">
        <v>2.35</v>
      </c>
      <c r="J1750" s="398" t="s">
        <v>25</v>
      </c>
      <c r="K1750" s="398" t="s">
        <v>25</v>
      </c>
      <c r="L1750" s="399">
        <v>44397</v>
      </c>
      <c r="M1750" s="398" t="s">
        <v>19</v>
      </c>
      <c r="N1750" s="10">
        <v>8221</v>
      </c>
    </row>
    <row r="1751" spans="1:15">
      <c r="A1751" s="9">
        <v>44393</v>
      </c>
      <c r="B1751" s="1">
        <v>14673</v>
      </c>
      <c r="C1751" s="929" t="s">
        <v>2263</v>
      </c>
      <c r="D1751" s="1" t="s">
        <v>22</v>
      </c>
      <c r="E1751" s="1" t="s">
        <v>2261</v>
      </c>
      <c r="F1751" s="2">
        <v>44398</v>
      </c>
      <c r="G1751" s="11" t="s">
        <v>2264</v>
      </c>
      <c r="H1751" s="10">
        <v>100</v>
      </c>
      <c r="I1751" s="12">
        <v>2.35</v>
      </c>
      <c r="J1751" s="398" t="s">
        <v>25</v>
      </c>
      <c r="K1751" s="398" t="s">
        <v>25</v>
      </c>
      <c r="L1751" s="399">
        <v>44397</v>
      </c>
      <c r="M1751" s="398" t="s">
        <v>19</v>
      </c>
      <c r="N1751" s="10">
        <v>8221</v>
      </c>
    </row>
    <row r="1752" spans="1:15">
      <c r="A1752" s="9">
        <v>44393</v>
      </c>
      <c r="B1752" s="1">
        <v>14674</v>
      </c>
      <c r="C1752" s="929" t="s">
        <v>2265</v>
      </c>
      <c r="D1752" s="1" t="s">
        <v>22</v>
      </c>
      <c r="E1752" s="1" t="s">
        <v>1</v>
      </c>
      <c r="F1752" s="2">
        <v>44398</v>
      </c>
      <c r="G1752" s="11" t="s">
        <v>2266</v>
      </c>
      <c r="H1752" s="10">
        <v>1</v>
      </c>
      <c r="I1752" s="12">
        <v>3</v>
      </c>
      <c r="J1752" s="398" t="s">
        <v>25</v>
      </c>
      <c r="K1752" s="398" t="s">
        <v>25</v>
      </c>
      <c r="L1752" s="399">
        <v>44397</v>
      </c>
      <c r="M1752" s="398" t="s">
        <v>19</v>
      </c>
      <c r="N1752" s="10">
        <v>8221</v>
      </c>
    </row>
    <row r="1753" spans="1:15">
      <c r="A1753" s="9">
        <v>44393</v>
      </c>
      <c r="B1753" s="1">
        <v>14675</v>
      </c>
      <c r="C1753" s="929" t="s">
        <v>2267</v>
      </c>
      <c r="D1753" s="1" t="s">
        <v>22</v>
      </c>
      <c r="E1753" s="1" t="s">
        <v>1</v>
      </c>
      <c r="F1753" s="2">
        <v>44398</v>
      </c>
      <c r="G1753" s="11" t="s">
        <v>2268</v>
      </c>
      <c r="H1753" s="10">
        <v>1</v>
      </c>
      <c r="I1753" s="12">
        <v>3</v>
      </c>
      <c r="J1753" s="398" t="s">
        <v>25</v>
      </c>
      <c r="K1753" s="398" t="s">
        <v>25</v>
      </c>
      <c r="L1753" s="399">
        <v>44397</v>
      </c>
      <c r="M1753" s="398" t="s">
        <v>19</v>
      </c>
      <c r="N1753" s="10">
        <v>8221</v>
      </c>
    </row>
    <row r="1754" spans="1:15">
      <c r="A1754" s="9">
        <v>44393</v>
      </c>
      <c r="B1754" s="1">
        <v>14676</v>
      </c>
      <c r="C1754" s="929" t="s">
        <v>2269</v>
      </c>
      <c r="D1754" s="1" t="s">
        <v>22</v>
      </c>
      <c r="E1754" s="1" t="s">
        <v>1</v>
      </c>
      <c r="F1754" s="2">
        <v>44398</v>
      </c>
      <c r="G1754" s="11" t="s">
        <v>2270</v>
      </c>
      <c r="H1754" s="10">
        <v>1</v>
      </c>
      <c r="I1754" s="12">
        <v>3</v>
      </c>
      <c r="J1754" s="398" t="s">
        <v>25</v>
      </c>
      <c r="K1754" s="398" t="s">
        <v>25</v>
      </c>
      <c r="L1754" s="399">
        <v>44397</v>
      </c>
      <c r="M1754" s="398" t="s">
        <v>19</v>
      </c>
      <c r="N1754" s="10">
        <v>8221</v>
      </c>
    </row>
    <row r="1755" spans="1:15">
      <c r="A1755" s="9">
        <v>44393</v>
      </c>
      <c r="B1755" s="1">
        <v>14677</v>
      </c>
      <c r="C1755" s="929" t="s">
        <v>2271</v>
      </c>
      <c r="D1755" s="1" t="s">
        <v>22</v>
      </c>
      <c r="E1755" s="1" t="s">
        <v>1</v>
      </c>
      <c r="F1755" s="2">
        <v>44398</v>
      </c>
      <c r="G1755" s="11" t="s">
        <v>2272</v>
      </c>
      <c r="H1755" s="10">
        <v>1</v>
      </c>
      <c r="I1755" s="12">
        <v>3</v>
      </c>
      <c r="J1755" s="398" t="s">
        <v>25</v>
      </c>
      <c r="K1755" s="398" t="s">
        <v>25</v>
      </c>
      <c r="L1755" s="399">
        <v>44397</v>
      </c>
      <c r="M1755" s="398" t="s">
        <v>19</v>
      </c>
      <c r="N1755" s="10">
        <v>8221</v>
      </c>
    </row>
    <row r="1756" spans="1:15">
      <c r="A1756" s="9">
        <v>44397</v>
      </c>
      <c r="B1756" s="1">
        <v>14678</v>
      </c>
      <c r="C1756" s="929" t="s">
        <v>1348</v>
      </c>
      <c r="D1756" s="1" t="s">
        <v>22</v>
      </c>
      <c r="E1756" s="1" t="s">
        <v>2273</v>
      </c>
      <c r="F1756" s="2">
        <v>44398</v>
      </c>
      <c r="G1756" s="11" t="s">
        <v>2029</v>
      </c>
      <c r="H1756" s="10">
        <v>2</v>
      </c>
      <c r="I1756" s="12">
        <v>3.15</v>
      </c>
      <c r="J1756" s="398" t="s">
        <v>25</v>
      </c>
      <c r="K1756" s="398" t="s">
        <v>25</v>
      </c>
      <c r="L1756" s="399">
        <v>44397</v>
      </c>
      <c r="M1756" s="398" t="s">
        <v>19</v>
      </c>
      <c r="N1756" s="10">
        <v>8221</v>
      </c>
    </row>
    <row r="1757" spans="1:15">
      <c r="A1757" s="9">
        <v>44397</v>
      </c>
      <c r="B1757" s="1">
        <v>14679</v>
      </c>
      <c r="C1757" s="929" t="s">
        <v>2274</v>
      </c>
      <c r="D1757" s="1" t="s">
        <v>22</v>
      </c>
      <c r="E1757" s="1" t="s">
        <v>2275</v>
      </c>
      <c r="F1757" s="2">
        <v>44398</v>
      </c>
      <c r="G1757" s="11" t="s">
        <v>2276</v>
      </c>
      <c r="H1757" s="10">
        <v>363</v>
      </c>
      <c r="I1757" s="12">
        <v>2.35</v>
      </c>
      <c r="J1757" s="398" t="s">
        <v>25</v>
      </c>
      <c r="K1757" s="398" t="s">
        <v>25</v>
      </c>
      <c r="L1757" s="399">
        <v>44399</v>
      </c>
      <c r="M1757" s="398" t="s">
        <v>19</v>
      </c>
      <c r="N1757" s="10">
        <v>8221</v>
      </c>
    </row>
    <row r="1758" spans="1:15">
      <c r="A1758" s="9">
        <v>44397</v>
      </c>
      <c r="B1758" s="1">
        <v>14680</v>
      </c>
      <c r="C1758" s="929" t="s">
        <v>2269</v>
      </c>
      <c r="D1758" s="1" t="s">
        <v>22</v>
      </c>
      <c r="E1758" s="1" t="s">
        <v>2277</v>
      </c>
      <c r="F1758" s="2">
        <v>44398</v>
      </c>
      <c r="G1758" s="11" t="s">
        <v>2278</v>
      </c>
      <c r="H1758" s="10">
        <v>1</v>
      </c>
      <c r="I1758" s="12">
        <v>2.35</v>
      </c>
      <c r="J1758" s="398" t="s">
        <v>25</v>
      </c>
      <c r="K1758" s="398" t="s">
        <v>25</v>
      </c>
      <c r="L1758" s="399">
        <v>44399</v>
      </c>
      <c r="M1758" s="398" t="s">
        <v>19</v>
      </c>
      <c r="N1758" s="10">
        <v>8221</v>
      </c>
    </row>
    <row r="1759" spans="1:15">
      <c r="A1759" s="9">
        <v>44397</v>
      </c>
      <c r="B1759" s="1">
        <v>14681</v>
      </c>
      <c r="C1759" s="929" t="s">
        <v>1348</v>
      </c>
      <c r="D1759" s="1" t="s">
        <v>22</v>
      </c>
      <c r="E1759" s="1" t="s">
        <v>2279</v>
      </c>
      <c r="F1759" s="2">
        <v>44398</v>
      </c>
      <c r="G1759" s="11" t="s">
        <v>2029</v>
      </c>
      <c r="H1759" s="10">
        <v>2</v>
      </c>
      <c r="I1759" s="12">
        <v>3.15</v>
      </c>
      <c r="J1759" s="398" t="s">
        <v>25</v>
      </c>
      <c r="K1759" s="398" t="s">
        <v>25</v>
      </c>
      <c r="L1759" s="399">
        <v>44400</v>
      </c>
      <c r="M1759" s="398" t="s">
        <v>19</v>
      </c>
      <c r="N1759" s="10">
        <v>8221</v>
      </c>
    </row>
    <row r="1760" spans="1:15">
      <c r="A1760" s="9">
        <v>44397</v>
      </c>
      <c r="B1760" s="1">
        <v>14682</v>
      </c>
      <c r="C1760" s="929" t="s">
        <v>1400</v>
      </c>
      <c r="D1760" s="1" t="s">
        <v>22</v>
      </c>
      <c r="E1760" s="1" t="s">
        <v>2280</v>
      </c>
      <c r="F1760" s="2">
        <v>44398</v>
      </c>
      <c r="G1760" s="11" t="s">
        <v>2281</v>
      </c>
      <c r="H1760" s="10">
        <v>75</v>
      </c>
      <c r="I1760" s="12">
        <v>2.35</v>
      </c>
      <c r="J1760" s="398" t="s">
        <v>25</v>
      </c>
      <c r="K1760" s="398" t="s">
        <v>25</v>
      </c>
      <c r="L1760" s="399">
        <v>44400</v>
      </c>
      <c r="M1760" s="398" t="s">
        <v>19</v>
      </c>
      <c r="N1760" s="10">
        <v>8221</v>
      </c>
    </row>
    <row r="1761" spans="1:15">
      <c r="A1761" s="9">
        <v>44397</v>
      </c>
      <c r="B1761" s="1">
        <v>14683</v>
      </c>
      <c r="C1761" s="929" t="s">
        <v>835</v>
      </c>
      <c r="D1761" s="1" t="s">
        <v>22</v>
      </c>
      <c r="E1761" s="1" t="s">
        <v>2282</v>
      </c>
      <c r="F1761" s="2">
        <v>44398</v>
      </c>
      <c r="G1761" s="11" t="s">
        <v>837</v>
      </c>
      <c r="H1761" s="10">
        <v>357</v>
      </c>
      <c r="I1761" s="12">
        <v>2.35</v>
      </c>
      <c r="J1761" s="398" t="s">
        <v>25</v>
      </c>
      <c r="K1761" s="398" t="s">
        <v>25</v>
      </c>
      <c r="L1761" s="399">
        <v>44400</v>
      </c>
      <c r="M1761" s="398" t="s">
        <v>19</v>
      </c>
      <c r="N1761" s="10">
        <v>8221</v>
      </c>
      <c r="O1761" s="391">
        <v>3546.059999999999</v>
      </c>
    </row>
    <row r="1762" spans="1:15" s="400" customFormat="1">
      <c r="A1762" s="9">
        <v>44400</v>
      </c>
      <c r="B1762" s="1">
        <v>14684</v>
      </c>
      <c r="C1762" s="929" t="s">
        <v>73</v>
      </c>
      <c r="D1762" s="1" t="s">
        <v>22</v>
      </c>
      <c r="E1762" s="1" t="s">
        <v>2283</v>
      </c>
      <c r="F1762" s="2">
        <v>44403</v>
      </c>
      <c r="G1762" s="11" t="s">
        <v>74</v>
      </c>
      <c r="H1762" s="10">
        <v>20</v>
      </c>
      <c r="I1762" s="12">
        <v>2.35</v>
      </c>
      <c r="J1762" s="398" t="s">
        <v>25</v>
      </c>
      <c r="K1762" s="398" t="s">
        <v>25</v>
      </c>
      <c r="L1762" s="399">
        <v>44403</v>
      </c>
      <c r="M1762" s="398" t="s">
        <v>19</v>
      </c>
      <c r="N1762" s="10">
        <v>8313</v>
      </c>
    </row>
    <row r="1763" spans="1:15">
      <c r="A1763" s="9">
        <v>44400</v>
      </c>
      <c r="B1763" s="1">
        <v>14685</v>
      </c>
      <c r="C1763" s="929" t="s">
        <v>37</v>
      </c>
      <c r="D1763" s="1" t="s">
        <v>22</v>
      </c>
      <c r="E1763" s="1" t="s">
        <v>2283</v>
      </c>
      <c r="F1763" s="2">
        <v>44403</v>
      </c>
      <c r="G1763" s="11" t="s">
        <v>38</v>
      </c>
      <c r="H1763" s="10">
        <v>20</v>
      </c>
      <c r="I1763" s="12">
        <v>2.35</v>
      </c>
      <c r="J1763" s="398" t="s">
        <v>25</v>
      </c>
      <c r="K1763" s="398" t="s">
        <v>25</v>
      </c>
      <c r="L1763" s="399">
        <v>44403</v>
      </c>
      <c r="M1763" s="398" t="s">
        <v>19</v>
      </c>
      <c r="N1763" s="10">
        <v>8313</v>
      </c>
    </row>
    <row r="1764" spans="1:15">
      <c r="A1764" s="9">
        <v>44400</v>
      </c>
      <c r="B1764" s="1">
        <v>14686</v>
      </c>
      <c r="C1764" s="929" t="s">
        <v>39</v>
      </c>
      <c r="D1764" s="1" t="s">
        <v>22</v>
      </c>
      <c r="E1764" s="1" t="s">
        <v>2283</v>
      </c>
      <c r="F1764" s="2">
        <v>44403</v>
      </c>
      <c r="G1764" s="11" t="s">
        <v>40</v>
      </c>
      <c r="H1764" s="10">
        <v>20</v>
      </c>
      <c r="I1764" s="12">
        <v>2.35</v>
      </c>
      <c r="J1764" s="398" t="s">
        <v>25</v>
      </c>
      <c r="K1764" s="398" t="s">
        <v>25</v>
      </c>
      <c r="L1764" s="399">
        <v>44403</v>
      </c>
      <c r="M1764" s="398" t="s">
        <v>19</v>
      </c>
      <c r="N1764" s="10">
        <v>8313</v>
      </c>
    </row>
    <row r="1765" spans="1:15">
      <c r="A1765" s="9">
        <v>44400</v>
      </c>
      <c r="B1765" s="1">
        <v>14687</v>
      </c>
      <c r="C1765" s="929" t="s">
        <v>77</v>
      </c>
      <c r="D1765" s="1" t="s">
        <v>22</v>
      </c>
      <c r="E1765" s="1" t="s">
        <v>2283</v>
      </c>
      <c r="F1765" s="2">
        <v>44403</v>
      </c>
      <c r="G1765" s="11" t="s">
        <v>78</v>
      </c>
      <c r="H1765" s="10">
        <v>20</v>
      </c>
      <c r="I1765" s="12">
        <v>2.35</v>
      </c>
      <c r="J1765" s="398" t="s">
        <v>25</v>
      </c>
      <c r="K1765" s="398" t="s">
        <v>25</v>
      </c>
      <c r="L1765" s="399">
        <v>44403</v>
      </c>
      <c r="M1765" s="398" t="s">
        <v>19</v>
      </c>
      <c r="N1765" s="10">
        <v>8313</v>
      </c>
    </row>
    <row r="1766" spans="1:15">
      <c r="A1766" s="9">
        <v>44400</v>
      </c>
      <c r="B1766" s="1">
        <v>14688</v>
      </c>
      <c r="C1766" s="929" t="s">
        <v>2061</v>
      </c>
      <c r="D1766" s="1" t="s">
        <v>22</v>
      </c>
      <c r="E1766" s="1" t="s">
        <v>2283</v>
      </c>
      <c r="F1766" s="2">
        <v>44403</v>
      </c>
      <c r="G1766" s="11" t="s">
        <v>2135</v>
      </c>
      <c r="H1766" s="10">
        <v>20</v>
      </c>
      <c r="I1766" s="12">
        <v>2.35</v>
      </c>
      <c r="J1766" s="398" t="s">
        <v>25</v>
      </c>
      <c r="K1766" s="398" t="s">
        <v>25</v>
      </c>
      <c r="L1766" s="399">
        <v>44403</v>
      </c>
      <c r="M1766" s="398" t="s">
        <v>19</v>
      </c>
      <c r="N1766" s="10">
        <v>8313</v>
      </c>
    </row>
    <row r="1767" spans="1:15">
      <c r="A1767" s="9">
        <v>44400</v>
      </c>
      <c r="B1767" s="1">
        <v>14689</v>
      </c>
      <c r="C1767" s="929" t="s">
        <v>455</v>
      </c>
      <c r="D1767" s="1" t="s">
        <v>22</v>
      </c>
      <c r="E1767" s="1" t="s">
        <v>336</v>
      </c>
      <c r="F1767" s="2">
        <v>44403</v>
      </c>
      <c r="G1767" s="11" t="s">
        <v>457</v>
      </c>
      <c r="H1767" s="10">
        <v>1</v>
      </c>
      <c r="I1767" s="12">
        <v>2.35</v>
      </c>
      <c r="J1767" s="398" t="s">
        <v>25</v>
      </c>
      <c r="K1767" s="398" t="s">
        <v>25</v>
      </c>
      <c r="L1767" s="399">
        <v>44403</v>
      </c>
      <c r="M1767" s="398" t="s">
        <v>19</v>
      </c>
      <c r="N1767" s="10">
        <v>8313</v>
      </c>
    </row>
    <row r="1768" spans="1:15">
      <c r="A1768" s="9">
        <v>44403</v>
      </c>
      <c r="B1768" s="1">
        <v>14690</v>
      </c>
      <c r="C1768" s="929" t="s">
        <v>2284</v>
      </c>
      <c r="D1768" s="1" t="s">
        <v>22</v>
      </c>
      <c r="E1768" s="1" t="s">
        <v>1</v>
      </c>
      <c r="F1768" s="2">
        <v>44403</v>
      </c>
      <c r="G1768" s="11" t="s">
        <v>2285</v>
      </c>
      <c r="H1768" s="10">
        <v>1</v>
      </c>
      <c r="I1768" s="12">
        <v>3</v>
      </c>
      <c r="J1768" s="398" t="s">
        <v>25</v>
      </c>
      <c r="K1768" s="398" t="s">
        <v>25</v>
      </c>
      <c r="L1768" s="399">
        <v>44403</v>
      </c>
      <c r="M1768" s="398" t="s">
        <v>19</v>
      </c>
      <c r="N1768" s="10">
        <v>8313</v>
      </c>
    </row>
    <row r="1769" spans="1:15">
      <c r="A1769" s="9">
        <v>44403</v>
      </c>
      <c r="B1769" s="1">
        <v>14691</v>
      </c>
      <c r="C1769" s="929" t="s">
        <v>2286</v>
      </c>
      <c r="D1769" s="1" t="s">
        <v>22</v>
      </c>
      <c r="E1769" s="1" t="s">
        <v>1</v>
      </c>
      <c r="F1769" s="2">
        <v>44403</v>
      </c>
      <c r="G1769" s="11" t="s">
        <v>2287</v>
      </c>
      <c r="H1769" s="10">
        <v>1</v>
      </c>
      <c r="I1769" s="12">
        <v>3</v>
      </c>
      <c r="J1769" s="398" t="s">
        <v>25</v>
      </c>
      <c r="K1769" s="398" t="s">
        <v>25</v>
      </c>
      <c r="L1769" s="399">
        <v>44403</v>
      </c>
      <c r="M1769" s="398" t="s">
        <v>19</v>
      </c>
      <c r="N1769" s="10">
        <v>8313</v>
      </c>
    </row>
    <row r="1770" spans="1:15">
      <c r="A1770" s="9">
        <v>44403</v>
      </c>
      <c r="B1770" s="1">
        <v>14692</v>
      </c>
      <c r="C1770" s="929" t="s">
        <v>2288</v>
      </c>
      <c r="D1770" s="1" t="s">
        <v>22</v>
      </c>
      <c r="E1770" s="1" t="s">
        <v>1</v>
      </c>
      <c r="F1770" s="2">
        <v>44403</v>
      </c>
      <c r="G1770" s="11" t="s">
        <v>2289</v>
      </c>
      <c r="H1770" s="10">
        <v>1</v>
      </c>
      <c r="I1770" s="12">
        <v>3</v>
      </c>
      <c r="J1770" s="398" t="s">
        <v>25</v>
      </c>
      <c r="K1770" s="398" t="s">
        <v>25</v>
      </c>
      <c r="L1770" s="399">
        <v>44403</v>
      </c>
      <c r="M1770" s="398" t="s">
        <v>19</v>
      </c>
      <c r="N1770" s="10">
        <v>8313</v>
      </c>
    </row>
    <row r="1771" spans="1:15">
      <c r="A1771" s="9">
        <v>44403</v>
      </c>
      <c r="B1771" s="1">
        <v>14693</v>
      </c>
      <c r="C1771" s="929" t="s">
        <v>2197</v>
      </c>
      <c r="D1771" s="1" t="s">
        <v>22</v>
      </c>
      <c r="E1771" s="1" t="s">
        <v>2290</v>
      </c>
      <c r="F1771" s="2">
        <v>44405</v>
      </c>
      <c r="G1771" s="11" t="s">
        <v>2291</v>
      </c>
      <c r="H1771" s="10">
        <v>12</v>
      </c>
      <c r="I1771" s="12">
        <v>2.35</v>
      </c>
      <c r="J1771" s="398" t="s">
        <v>25</v>
      </c>
      <c r="K1771" s="398" t="s">
        <v>25</v>
      </c>
      <c r="L1771" s="399">
        <v>44404</v>
      </c>
      <c r="M1771" s="398" t="s">
        <v>19</v>
      </c>
      <c r="N1771" s="10">
        <v>8313</v>
      </c>
    </row>
    <row r="1772" spans="1:15">
      <c r="A1772" s="9">
        <v>44403</v>
      </c>
      <c r="B1772" s="1">
        <v>14694</v>
      </c>
      <c r="C1772" s="929" t="s">
        <v>2197</v>
      </c>
      <c r="D1772" s="1" t="s">
        <v>22</v>
      </c>
      <c r="E1772" s="1" t="s">
        <v>2290</v>
      </c>
      <c r="F1772" s="2">
        <v>44405</v>
      </c>
      <c r="G1772" s="11" t="s">
        <v>2292</v>
      </c>
      <c r="H1772" s="10">
        <v>6</v>
      </c>
      <c r="I1772" s="12">
        <v>2.35</v>
      </c>
      <c r="J1772" s="398" t="s">
        <v>25</v>
      </c>
      <c r="K1772" s="398" t="s">
        <v>25</v>
      </c>
      <c r="L1772" s="399">
        <v>44404</v>
      </c>
      <c r="M1772" s="398" t="s">
        <v>19</v>
      </c>
      <c r="N1772" s="10">
        <v>8313</v>
      </c>
    </row>
    <row r="1773" spans="1:15">
      <c r="A1773" s="9">
        <v>44403</v>
      </c>
      <c r="B1773" s="1">
        <v>14695</v>
      </c>
      <c r="C1773" s="929" t="s">
        <v>1289</v>
      </c>
      <c r="D1773" s="1" t="s">
        <v>22</v>
      </c>
      <c r="E1773" s="1" t="s">
        <v>2293</v>
      </c>
      <c r="F1773" s="2">
        <v>44405</v>
      </c>
      <c r="G1773" s="11" t="s">
        <v>1291</v>
      </c>
      <c r="H1773" s="10">
        <v>16</v>
      </c>
      <c r="I1773" s="12">
        <v>2.35</v>
      </c>
      <c r="J1773" s="398" t="s">
        <v>25</v>
      </c>
      <c r="K1773" s="398" t="s">
        <v>25</v>
      </c>
      <c r="L1773" s="399">
        <v>44404</v>
      </c>
      <c r="M1773" s="398" t="s">
        <v>19</v>
      </c>
      <c r="N1773" s="10">
        <v>8313</v>
      </c>
    </row>
    <row r="1774" spans="1:15">
      <c r="A1774" s="9">
        <v>44403</v>
      </c>
      <c r="B1774" s="1">
        <v>14696</v>
      </c>
      <c r="C1774" s="929" t="s">
        <v>1236</v>
      </c>
      <c r="D1774" s="1" t="s">
        <v>22</v>
      </c>
      <c r="E1774" s="1" t="s">
        <v>336</v>
      </c>
      <c r="F1774" s="2">
        <v>44405</v>
      </c>
      <c r="G1774" s="11" t="s">
        <v>253</v>
      </c>
      <c r="H1774" s="10">
        <v>1</v>
      </c>
      <c r="I1774" s="12">
        <v>2.35</v>
      </c>
      <c r="J1774" s="398" t="s">
        <v>25</v>
      </c>
      <c r="K1774" s="398" t="s">
        <v>25</v>
      </c>
      <c r="L1774" s="399">
        <v>44404</v>
      </c>
      <c r="M1774" s="398" t="s">
        <v>19</v>
      </c>
      <c r="N1774" s="10">
        <v>8313</v>
      </c>
    </row>
    <row r="1775" spans="1:15">
      <c r="A1775" s="9">
        <v>44403</v>
      </c>
      <c r="B1775" s="1">
        <v>14697</v>
      </c>
      <c r="C1775" s="929" t="s">
        <v>37</v>
      </c>
      <c r="D1775" s="1" t="s">
        <v>22</v>
      </c>
      <c r="E1775" s="1" t="s">
        <v>2294</v>
      </c>
      <c r="F1775" s="2">
        <v>44405</v>
      </c>
      <c r="G1775" s="11" t="s">
        <v>38</v>
      </c>
      <c r="H1775" s="10">
        <v>2</v>
      </c>
      <c r="I1775" s="12">
        <v>2.35</v>
      </c>
      <c r="J1775" s="398" t="s">
        <v>25</v>
      </c>
      <c r="K1775" s="398" t="s">
        <v>25</v>
      </c>
      <c r="L1775" s="399">
        <v>44404</v>
      </c>
      <c r="M1775" s="398" t="s">
        <v>19</v>
      </c>
      <c r="N1775" s="10">
        <v>8313</v>
      </c>
    </row>
    <row r="1776" spans="1:15">
      <c r="A1776" s="9">
        <v>44403</v>
      </c>
      <c r="B1776" s="1">
        <v>14698</v>
      </c>
      <c r="C1776" s="929" t="s">
        <v>1400</v>
      </c>
      <c r="D1776" s="1" t="s">
        <v>22</v>
      </c>
      <c r="E1776" s="1" t="s">
        <v>2295</v>
      </c>
      <c r="F1776" s="2">
        <v>44405</v>
      </c>
      <c r="G1776" s="11" t="s">
        <v>2296</v>
      </c>
      <c r="H1776" s="10">
        <v>189</v>
      </c>
      <c r="I1776" s="12">
        <v>2.35</v>
      </c>
      <c r="J1776" s="398" t="s">
        <v>25</v>
      </c>
      <c r="K1776" s="398" t="s">
        <v>25</v>
      </c>
      <c r="L1776" s="399">
        <v>44404</v>
      </c>
      <c r="M1776" s="398" t="s">
        <v>19</v>
      </c>
      <c r="N1776" s="10">
        <v>8313</v>
      </c>
    </row>
    <row r="1777" spans="1:14">
      <c r="A1777" s="9">
        <v>44403</v>
      </c>
      <c r="B1777" s="1">
        <v>14699</v>
      </c>
      <c r="C1777" s="929" t="s">
        <v>1462</v>
      </c>
      <c r="D1777" s="1" t="s">
        <v>22</v>
      </c>
      <c r="E1777" s="1" t="s">
        <v>2295</v>
      </c>
      <c r="F1777" s="2">
        <v>44405</v>
      </c>
      <c r="G1777" s="11" t="s">
        <v>2297</v>
      </c>
      <c r="H1777" s="10">
        <v>119</v>
      </c>
      <c r="I1777" s="12">
        <v>2.35</v>
      </c>
      <c r="J1777" s="398" t="s">
        <v>25</v>
      </c>
      <c r="K1777" s="398" t="s">
        <v>25</v>
      </c>
      <c r="L1777" s="399">
        <v>44404</v>
      </c>
      <c r="M1777" s="398" t="s">
        <v>19</v>
      </c>
      <c r="N1777" s="10">
        <v>8313</v>
      </c>
    </row>
    <row r="1778" spans="1:14">
      <c r="A1778" s="9">
        <v>44403</v>
      </c>
      <c r="B1778" s="1">
        <v>14700</v>
      </c>
      <c r="C1778" s="929" t="s">
        <v>220</v>
      </c>
      <c r="D1778" s="1" t="s">
        <v>22</v>
      </c>
      <c r="E1778" s="1" t="s">
        <v>2298</v>
      </c>
      <c r="F1778" s="2">
        <v>44405</v>
      </c>
      <c r="G1778" s="11" t="s">
        <v>222</v>
      </c>
      <c r="H1778" s="10">
        <v>35</v>
      </c>
      <c r="I1778" s="12">
        <v>2.35</v>
      </c>
      <c r="J1778" s="398" t="s">
        <v>25</v>
      </c>
      <c r="K1778" s="398" t="s">
        <v>25</v>
      </c>
      <c r="L1778" s="399">
        <v>44404</v>
      </c>
      <c r="M1778" s="398" t="s">
        <v>19</v>
      </c>
      <c r="N1778" s="10">
        <v>8313</v>
      </c>
    </row>
    <row r="1779" spans="1:14">
      <c r="A1779" s="9">
        <v>44403</v>
      </c>
      <c r="B1779" s="1">
        <v>14701</v>
      </c>
      <c r="C1779" s="929" t="s">
        <v>31</v>
      </c>
      <c r="D1779" s="1" t="s">
        <v>22</v>
      </c>
      <c r="E1779" s="1" t="s">
        <v>2299</v>
      </c>
      <c r="F1779" s="2">
        <v>44405</v>
      </c>
      <c r="G1779" s="11" t="s">
        <v>33</v>
      </c>
      <c r="H1779" s="10">
        <v>1</v>
      </c>
      <c r="I1779" s="12">
        <v>2.35</v>
      </c>
      <c r="J1779" s="398" t="s">
        <v>25</v>
      </c>
      <c r="K1779" s="398" t="s">
        <v>25</v>
      </c>
      <c r="L1779" s="399">
        <v>44404</v>
      </c>
      <c r="M1779" s="398" t="s">
        <v>19</v>
      </c>
      <c r="N1779" s="10">
        <v>8313</v>
      </c>
    </row>
    <row r="1780" spans="1:14">
      <c r="A1780" s="9">
        <v>44403</v>
      </c>
      <c r="B1780" s="1">
        <v>14702</v>
      </c>
      <c r="C1780" s="929" t="s">
        <v>2271</v>
      </c>
      <c r="D1780" s="1" t="s">
        <v>22</v>
      </c>
      <c r="E1780" s="1" t="s">
        <v>2300</v>
      </c>
      <c r="F1780" s="2">
        <v>44405</v>
      </c>
      <c r="G1780" s="11" t="s">
        <v>2301</v>
      </c>
      <c r="H1780" s="10">
        <v>10</v>
      </c>
      <c r="I1780" s="12">
        <v>2.35</v>
      </c>
      <c r="J1780" s="398" t="s">
        <v>25</v>
      </c>
      <c r="K1780" s="398" t="s">
        <v>25</v>
      </c>
      <c r="L1780" s="399">
        <v>44404</v>
      </c>
      <c r="M1780" s="398" t="s">
        <v>19</v>
      </c>
      <c r="N1780" s="10">
        <v>8313</v>
      </c>
    </row>
    <row r="1781" spans="1:14">
      <c r="A1781" s="9">
        <v>44403</v>
      </c>
      <c r="B1781" s="1">
        <v>14703</v>
      </c>
      <c r="C1781" s="929" t="s">
        <v>2302</v>
      </c>
      <c r="D1781" s="1" t="s">
        <v>22</v>
      </c>
      <c r="E1781" s="1" t="s">
        <v>2300</v>
      </c>
      <c r="F1781" s="2">
        <v>44405</v>
      </c>
      <c r="G1781" s="11" t="s">
        <v>2303</v>
      </c>
      <c r="H1781" s="10">
        <v>10</v>
      </c>
      <c r="I1781" s="12">
        <v>2.35</v>
      </c>
      <c r="J1781" s="398" t="s">
        <v>25</v>
      </c>
      <c r="K1781" s="398" t="s">
        <v>25</v>
      </c>
      <c r="L1781" s="399">
        <v>44404</v>
      </c>
      <c r="M1781" s="398" t="s">
        <v>19</v>
      </c>
      <c r="N1781" s="10">
        <v>8313</v>
      </c>
    </row>
    <row r="1782" spans="1:14">
      <c r="A1782" s="9">
        <v>44403</v>
      </c>
      <c r="B1782" s="1">
        <v>14704</v>
      </c>
      <c r="C1782" s="929" t="s">
        <v>37</v>
      </c>
      <c r="D1782" s="1" t="s">
        <v>22</v>
      </c>
      <c r="E1782" s="1" t="s">
        <v>2300</v>
      </c>
      <c r="F1782" s="2">
        <v>44405</v>
      </c>
      <c r="G1782" s="11" t="s">
        <v>38</v>
      </c>
      <c r="H1782" s="10">
        <v>10</v>
      </c>
      <c r="I1782" s="12">
        <v>2.35</v>
      </c>
      <c r="J1782" s="398" t="s">
        <v>25</v>
      </c>
      <c r="K1782" s="398" t="s">
        <v>25</v>
      </c>
      <c r="L1782" s="399">
        <v>44404</v>
      </c>
      <c r="M1782" s="398" t="s">
        <v>19</v>
      </c>
      <c r="N1782" s="10">
        <v>8313</v>
      </c>
    </row>
    <row r="1783" spans="1:14">
      <c r="A1783" s="9">
        <v>44403</v>
      </c>
      <c r="B1783" s="1">
        <v>14705</v>
      </c>
      <c r="C1783" s="929" t="s">
        <v>1074</v>
      </c>
      <c r="D1783" s="1" t="s">
        <v>22</v>
      </c>
      <c r="E1783" s="1" t="s">
        <v>2304</v>
      </c>
      <c r="F1783" s="2">
        <v>44405</v>
      </c>
      <c r="G1783" s="11" t="s">
        <v>1372</v>
      </c>
      <c r="H1783" s="10">
        <v>2</v>
      </c>
      <c r="I1783" s="12">
        <v>2.35</v>
      </c>
      <c r="J1783" s="398" t="s">
        <v>25</v>
      </c>
      <c r="K1783" s="398" t="s">
        <v>25</v>
      </c>
      <c r="L1783" s="399">
        <v>44405</v>
      </c>
      <c r="M1783" s="398" t="s">
        <v>19</v>
      </c>
      <c r="N1783" s="10">
        <v>8313</v>
      </c>
    </row>
    <row r="1784" spans="1:14">
      <c r="A1784" s="9">
        <v>44405</v>
      </c>
      <c r="B1784" s="1">
        <v>14706</v>
      </c>
      <c r="C1784" s="929" t="s">
        <v>1100</v>
      </c>
      <c r="D1784" s="1" t="s">
        <v>22</v>
      </c>
      <c r="E1784" s="1" t="s">
        <v>2305</v>
      </c>
      <c r="F1784" s="2">
        <v>44405</v>
      </c>
      <c r="G1784" s="11" t="s">
        <v>1102</v>
      </c>
      <c r="H1784" s="10">
        <v>11</v>
      </c>
      <c r="I1784" s="12">
        <v>2.35</v>
      </c>
      <c r="J1784" s="398" t="s">
        <v>25</v>
      </c>
      <c r="K1784" s="398" t="s">
        <v>25</v>
      </c>
      <c r="L1784" s="399">
        <v>44405</v>
      </c>
      <c r="M1784" s="398" t="s">
        <v>19</v>
      </c>
      <c r="N1784" s="10">
        <v>8313</v>
      </c>
    </row>
    <row r="1785" spans="1:14">
      <c r="A1785" s="9">
        <v>44405</v>
      </c>
      <c r="B1785" s="1">
        <v>14707</v>
      </c>
      <c r="C1785" s="929" t="s">
        <v>1650</v>
      </c>
      <c r="D1785" s="1" t="s">
        <v>22</v>
      </c>
      <c r="E1785" s="1" t="s">
        <v>2306</v>
      </c>
      <c r="F1785" s="2">
        <v>44405</v>
      </c>
      <c r="G1785" s="11" t="s">
        <v>1652</v>
      </c>
      <c r="H1785" s="10">
        <v>10</v>
      </c>
      <c r="I1785" s="12">
        <v>2.35</v>
      </c>
      <c r="J1785" s="398" t="s">
        <v>25</v>
      </c>
      <c r="K1785" s="398" t="s">
        <v>25</v>
      </c>
      <c r="L1785" s="399">
        <v>44405</v>
      </c>
      <c r="M1785" s="398" t="s">
        <v>19</v>
      </c>
      <c r="N1785" s="10">
        <v>8313</v>
      </c>
    </row>
    <row r="1786" spans="1:14">
      <c r="A1786" s="9">
        <v>44405</v>
      </c>
      <c r="B1786" s="1">
        <v>14708</v>
      </c>
      <c r="C1786" s="929" t="s">
        <v>2284</v>
      </c>
      <c r="D1786" s="1" t="s">
        <v>22</v>
      </c>
      <c r="E1786" s="1" t="s">
        <v>2307</v>
      </c>
      <c r="F1786" s="2">
        <v>44405</v>
      </c>
      <c r="G1786" s="11" t="s">
        <v>2308</v>
      </c>
      <c r="H1786" s="10">
        <v>1</v>
      </c>
      <c r="I1786" s="12">
        <v>2.35</v>
      </c>
      <c r="J1786" s="398" t="s">
        <v>25</v>
      </c>
      <c r="K1786" s="398" t="s">
        <v>25</v>
      </c>
      <c r="L1786" s="399">
        <v>44405</v>
      </c>
      <c r="M1786" s="398" t="s">
        <v>19</v>
      </c>
      <c r="N1786" s="10">
        <v>8313</v>
      </c>
    </row>
    <row r="1787" spans="1:14">
      <c r="A1787" s="9">
        <v>44405</v>
      </c>
      <c r="B1787" s="1">
        <v>14709</v>
      </c>
      <c r="C1787" s="929" t="s">
        <v>53</v>
      </c>
      <c r="D1787" s="1" t="s">
        <v>22</v>
      </c>
      <c r="E1787" s="1" t="s">
        <v>2309</v>
      </c>
      <c r="F1787" s="2">
        <v>44405</v>
      </c>
      <c r="G1787" s="11" t="s">
        <v>55</v>
      </c>
      <c r="H1787" s="10">
        <v>1</v>
      </c>
      <c r="I1787" s="12">
        <v>2.35</v>
      </c>
      <c r="J1787" s="398" t="s">
        <v>25</v>
      </c>
      <c r="K1787" s="398" t="s">
        <v>25</v>
      </c>
      <c r="L1787" s="399">
        <v>44405</v>
      </c>
      <c r="M1787" s="398" t="s">
        <v>19</v>
      </c>
      <c r="N1787" s="10">
        <v>8313</v>
      </c>
    </row>
    <row r="1788" spans="1:14">
      <c r="A1788" s="9">
        <v>44405</v>
      </c>
      <c r="B1788" s="1">
        <v>14710</v>
      </c>
      <c r="C1788" s="929" t="s">
        <v>188</v>
      </c>
      <c r="D1788" s="1" t="s">
        <v>22</v>
      </c>
      <c r="E1788" s="1" t="s">
        <v>2310</v>
      </c>
      <c r="F1788" s="2">
        <v>44405</v>
      </c>
      <c r="G1788" s="11" t="s">
        <v>190</v>
      </c>
      <c r="H1788" s="10">
        <v>15</v>
      </c>
      <c r="I1788" s="12">
        <v>2.35</v>
      </c>
      <c r="J1788" s="398" t="s">
        <v>25</v>
      </c>
      <c r="K1788" s="398" t="s">
        <v>25</v>
      </c>
      <c r="L1788" s="399">
        <v>44405</v>
      </c>
      <c r="M1788" s="398" t="s">
        <v>19</v>
      </c>
      <c r="N1788" s="10">
        <v>8313</v>
      </c>
    </row>
    <row r="1789" spans="1:14">
      <c r="A1789" s="9">
        <v>44405</v>
      </c>
      <c r="B1789" s="1">
        <v>14711</v>
      </c>
      <c r="C1789" s="929" t="s">
        <v>1428</v>
      </c>
      <c r="D1789" s="1" t="s">
        <v>22</v>
      </c>
      <c r="E1789" s="1" t="s">
        <v>2311</v>
      </c>
      <c r="F1789" s="2">
        <v>44405</v>
      </c>
      <c r="G1789" s="11" t="s">
        <v>1612</v>
      </c>
      <c r="H1789" s="10">
        <v>11</v>
      </c>
      <c r="I1789" s="12">
        <v>2.35</v>
      </c>
      <c r="J1789" s="398" t="s">
        <v>25</v>
      </c>
      <c r="K1789" s="398" t="s">
        <v>25</v>
      </c>
      <c r="L1789" s="399">
        <v>44405</v>
      </c>
      <c r="M1789" s="398" t="s">
        <v>19</v>
      </c>
      <c r="N1789" s="10">
        <v>8313</v>
      </c>
    </row>
    <row r="1790" spans="1:14">
      <c r="A1790" s="9">
        <v>44405</v>
      </c>
      <c r="B1790" s="1">
        <v>14712</v>
      </c>
      <c r="C1790" s="929" t="s">
        <v>1430</v>
      </c>
      <c r="D1790" s="1" t="s">
        <v>22</v>
      </c>
      <c r="E1790" s="1" t="s">
        <v>2311</v>
      </c>
      <c r="F1790" s="2">
        <v>44405</v>
      </c>
      <c r="G1790" s="11" t="s">
        <v>1613</v>
      </c>
      <c r="H1790" s="10">
        <v>11</v>
      </c>
      <c r="I1790" s="12">
        <v>2.35</v>
      </c>
      <c r="J1790" s="398" t="s">
        <v>25</v>
      </c>
      <c r="K1790" s="398" t="s">
        <v>25</v>
      </c>
      <c r="L1790" s="399">
        <v>44405</v>
      </c>
      <c r="M1790" s="398" t="s">
        <v>19</v>
      </c>
      <c r="N1790" s="10">
        <v>8313</v>
      </c>
    </row>
    <row r="1791" spans="1:14">
      <c r="A1791" s="9">
        <v>44405</v>
      </c>
      <c r="B1791" s="1">
        <v>14713</v>
      </c>
      <c r="C1791" s="929" t="s">
        <v>37</v>
      </c>
      <c r="D1791" s="1" t="s">
        <v>22</v>
      </c>
      <c r="E1791" s="1" t="s">
        <v>2311</v>
      </c>
      <c r="F1791" s="2">
        <v>44405</v>
      </c>
      <c r="G1791" s="11" t="s">
        <v>38</v>
      </c>
      <c r="H1791" s="10">
        <v>17</v>
      </c>
      <c r="I1791" s="12">
        <v>2.35</v>
      </c>
      <c r="J1791" s="398" t="s">
        <v>25</v>
      </c>
      <c r="K1791" s="398" t="s">
        <v>25</v>
      </c>
      <c r="L1791" s="399">
        <v>44405</v>
      </c>
      <c r="M1791" s="398" t="s">
        <v>19</v>
      </c>
      <c r="N1791" s="10">
        <v>8313</v>
      </c>
    </row>
    <row r="1792" spans="1:14">
      <c r="A1792" s="9">
        <v>44405</v>
      </c>
      <c r="B1792" s="1">
        <v>14714</v>
      </c>
      <c r="C1792" s="929" t="s">
        <v>2302</v>
      </c>
      <c r="D1792" s="1" t="s">
        <v>22</v>
      </c>
      <c r="E1792" s="1" t="s">
        <v>2312</v>
      </c>
      <c r="F1792" s="2">
        <v>44405</v>
      </c>
      <c r="G1792" s="11" t="s">
        <v>2303</v>
      </c>
      <c r="H1792" s="10">
        <v>4</v>
      </c>
      <c r="I1792" s="12">
        <v>2.35</v>
      </c>
      <c r="J1792" s="398" t="s">
        <v>25</v>
      </c>
      <c r="K1792" s="398" t="s">
        <v>25</v>
      </c>
      <c r="L1792" s="399">
        <v>44405</v>
      </c>
      <c r="M1792" s="398" t="s">
        <v>19</v>
      </c>
      <c r="N1792" s="10">
        <v>8313</v>
      </c>
    </row>
    <row r="1793" spans="1:14">
      <c r="A1793" s="9">
        <v>44405</v>
      </c>
      <c r="B1793" s="1">
        <v>14715</v>
      </c>
      <c r="C1793" s="929" t="s">
        <v>2271</v>
      </c>
      <c r="D1793" s="1" t="s">
        <v>22</v>
      </c>
      <c r="E1793" s="1" t="s">
        <v>2312</v>
      </c>
      <c r="F1793" s="2">
        <v>44405</v>
      </c>
      <c r="G1793" s="11" t="s">
        <v>2301</v>
      </c>
      <c r="H1793" s="10">
        <v>6</v>
      </c>
      <c r="I1793" s="12">
        <v>2.35</v>
      </c>
      <c r="J1793" s="398" t="s">
        <v>25</v>
      </c>
      <c r="K1793" s="398" t="s">
        <v>25</v>
      </c>
      <c r="L1793" s="399">
        <v>44405</v>
      </c>
      <c r="M1793" s="398" t="s">
        <v>19</v>
      </c>
      <c r="N1793" s="10">
        <v>8313</v>
      </c>
    </row>
    <row r="1794" spans="1:14">
      <c r="A1794" s="9">
        <v>44405</v>
      </c>
      <c r="B1794" s="1">
        <v>14716</v>
      </c>
      <c r="C1794" s="929" t="s">
        <v>715</v>
      </c>
      <c r="D1794" s="1" t="s">
        <v>22</v>
      </c>
      <c r="E1794" s="1" t="s">
        <v>2313</v>
      </c>
      <c r="F1794" s="2">
        <v>44405</v>
      </c>
      <c r="G1794" s="11" t="s">
        <v>1772</v>
      </c>
      <c r="H1794" s="10">
        <v>16</v>
      </c>
      <c r="I1794" s="12">
        <v>2.35</v>
      </c>
      <c r="J1794" s="398" t="s">
        <v>25</v>
      </c>
      <c r="K1794" s="398" t="s">
        <v>25</v>
      </c>
      <c r="L1794" s="399">
        <v>44405</v>
      </c>
      <c r="M1794" s="398" t="s">
        <v>19</v>
      </c>
      <c r="N1794" s="10">
        <v>8313</v>
      </c>
    </row>
    <row r="1795" spans="1:14">
      <c r="A1795" s="9">
        <v>44405</v>
      </c>
      <c r="B1795" s="1">
        <v>14717</v>
      </c>
      <c r="C1795" s="929" t="s">
        <v>94</v>
      </c>
      <c r="D1795" s="1" t="s">
        <v>22</v>
      </c>
      <c r="E1795" s="1" t="s">
        <v>2314</v>
      </c>
      <c r="F1795" s="2">
        <v>44405</v>
      </c>
      <c r="G1795" s="11" t="s">
        <v>96</v>
      </c>
      <c r="H1795" s="10">
        <v>2</v>
      </c>
      <c r="I1795" s="12">
        <v>2.35</v>
      </c>
      <c r="J1795" s="398" t="s">
        <v>25</v>
      </c>
      <c r="K1795" s="398" t="s">
        <v>25</v>
      </c>
      <c r="L1795" s="399">
        <v>44405</v>
      </c>
      <c r="M1795" s="398" t="s">
        <v>19</v>
      </c>
      <c r="N1795" s="10">
        <v>8313</v>
      </c>
    </row>
    <row r="1796" spans="1:14">
      <c r="A1796" s="9">
        <v>44405</v>
      </c>
      <c r="B1796" s="1">
        <v>14718</v>
      </c>
      <c r="C1796" s="929" t="s">
        <v>420</v>
      </c>
      <c r="D1796" s="1" t="s">
        <v>22</v>
      </c>
      <c r="E1796" s="1" t="s">
        <v>2315</v>
      </c>
      <c r="F1796" s="2">
        <v>44405</v>
      </c>
      <c r="G1796" s="11" t="s">
        <v>422</v>
      </c>
      <c r="H1796" s="10">
        <v>1</v>
      </c>
      <c r="I1796" s="12">
        <v>2.35</v>
      </c>
      <c r="J1796" s="398" t="s">
        <v>25</v>
      </c>
      <c r="K1796" s="398" t="s">
        <v>25</v>
      </c>
      <c r="L1796" s="399">
        <v>44405</v>
      </c>
      <c r="M1796" s="398" t="s">
        <v>19</v>
      </c>
      <c r="N1796" s="10">
        <v>8313</v>
      </c>
    </row>
    <row r="1797" spans="1:14">
      <c r="A1797" s="9">
        <v>44405</v>
      </c>
      <c r="B1797" s="1">
        <v>14719</v>
      </c>
      <c r="C1797" s="929" t="s">
        <v>2316</v>
      </c>
      <c r="D1797" s="1" t="s">
        <v>22</v>
      </c>
      <c r="E1797" s="1" t="s">
        <v>2317</v>
      </c>
      <c r="F1797" s="2">
        <v>44405</v>
      </c>
      <c r="G1797" s="11" t="s">
        <v>2318</v>
      </c>
      <c r="H1797" s="10">
        <v>2</v>
      </c>
      <c r="I1797" s="12">
        <v>2.35</v>
      </c>
      <c r="J1797" s="398" t="s">
        <v>25</v>
      </c>
      <c r="K1797" s="398" t="s">
        <v>25</v>
      </c>
      <c r="L1797" s="399">
        <v>44405</v>
      </c>
      <c r="M1797" s="398" t="s">
        <v>19</v>
      </c>
      <c r="N1797" s="10">
        <v>8313</v>
      </c>
    </row>
    <row r="1798" spans="1:14">
      <c r="A1798" s="9">
        <v>44405</v>
      </c>
      <c r="B1798" s="1">
        <v>14720</v>
      </c>
      <c r="C1798" s="929" t="s">
        <v>1829</v>
      </c>
      <c r="D1798" s="1" t="s">
        <v>22</v>
      </c>
      <c r="E1798" s="1" t="s">
        <v>2319</v>
      </c>
      <c r="F1798" s="2">
        <v>44405</v>
      </c>
      <c r="G1798" s="11" t="s">
        <v>2320</v>
      </c>
      <c r="H1798" s="10">
        <v>110</v>
      </c>
      <c r="I1798" s="12">
        <v>2.35</v>
      </c>
      <c r="J1798" s="398" t="s">
        <v>25</v>
      </c>
      <c r="K1798" s="398" t="s">
        <v>25</v>
      </c>
      <c r="L1798" s="399">
        <v>44405</v>
      </c>
      <c r="M1798" s="398" t="s">
        <v>19</v>
      </c>
      <c r="N1798" s="10">
        <v>8313</v>
      </c>
    </row>
    <row r="1799" spans="1:14">
      <c r="A1799" s="9">
        <v>44405</v>
      </c>
      <c r="B1799" s="1">
        <v>14721</v>
      </c>
      <c r="C1799" s="929" t="s">
        <v>1831</v>
      </c>
      <c r="D1799" s="1" t="s">
        <v>22</v>
      </c>
      <c r="E1799" s="1" t="s">
        <v>2319</v>
      </c>
      <c r="F1799" s="2">
        <v>44405</v>
      </c>
      <c r="G1799" s="11" t="s">
        <v>2320</v>
      </c>
      <c r="H1799" s="10">
        <v>3</v>
      </c>
      <c r="I1799" s="12">
        <v>2.35</v>
      </c>
      <c r="J1799" s="398" t="s">
        <v>25</v>
      </c>
      <c r="K1799" s="398" t="s">
        <v>25</v>
      </c>
      <c r="L1799" s="399">
        <v>44405</v>
      </c>
      <c r="M1799" s="398" t="s">
        <v>19</v>
      </c>
      <c r="N1799" s="10">
        <v>8313</v>
      </c>
    </row>
    <row r="1800" spans="1:14">
      <c r="A1800" s="9">
        <v>44405</v>
      </c>
      <c r="B1800" s="1">
        <v>14722</v>
      </c>
      <c r="C1800" s="929" t="s">
        <v>102</v>
      </c>
      <c r="D1800" s="1" t="s">
        <v>22</v>
      </c>
      <c r="E1800" s="1" t="s">
        <v>2321</v>
      </c>
      <c r="F1800" s="2">
        <v>44405</v>
      </c>
      <c r="G1800" s="11" t="s">
        <v>104</v>
      </c>
      <c r="H1800" s="10">
        <v>37</v>
      </c>
      <c r="I1800" s="12">
        <v>2.35</v>
      </c>
      <c r="J1800" s="398" t="s">
        <v>25</v>
      </c>
      <c r="K1800" s="398" t="s">
        <v>25</v>
      </c>
      <c r="L1800" s="399">
        <v>44405</v>
      </c>
      <c r="M1800" s="398" t="s">
        <v>19</v>
      </c>
      <c r="N1800" s="10">
        <v>8313</v>
      </c>
    </row>
    <row r="1801" spans="1:14">
      <c r="A1801" s="9">
        <v>44405</v>
      </c>
      <c r="B1801" s="1">
        <v>14723</v>
      </c>
      <c r="C1801" s="929" t="s">
        <v>519</v>
      </c>
      <c r="D1801" s="1" t="s">
        <v>22</v>
      </c>
      <c r="E1801" s="1" t="s">
        <v>2322</v>
      </c>
      <c r="F1801" s="2">
        <v>44405</v>
      </c>
      <c r="G1801" s="11" t="s">
        <v>521</v>
      </c>
      <c r="H1801" s="10">
        <v>4</v>
      </c>
      <c r="I1801" s="12">
        <v>2.35</v>
      </c>
      <c r="J1801" s="398" t="s">
        <v>25</v>
      </c>
      <c r="K1801" s="398" t="s">
        <v>25</v>
      </c>
      <c r="L1801" s="399">
        <v>44405</v>
      </c>
      <c r="M1801" s="398" t="s">
        <v>19</v>
      </c>
      <c r="N1801" s="10">
        <v>8313</v>
      </c>
    </row>
    <row r="1802" spans="1:14">
      <c r="A1802" s="9">
        <v>44405</v>
      </c>
      <c r="B1802" s="1">
        <v>14724</v>
      </c>
      <c r="C1802" s="929" t="s">
        <v>193</v>
      </c>
      <c r="D1802" s="1" t="s">
        <v>22</v>
      </c>
      <c r="E1802" s="1" t="s">
        <v>2323</v>
      </c>
      <c r="F1802" s="2">
        <v>44405</v>
      </c>
      <c r="G1802" s="11" t="s">
        <v>194</v>
      </c>
      <c r="H1802" s="10">
        <v>3</v>
      </c>
      <c r="I1802" s="12">
        <v>2.35</v>
      </c>
      <c r="J1802" s="398" t="s">
        <v>25</v>
      </c>
      <c r="K1802" s="398" t="s">
        <v>25</v>
      </c>
      <c r="L1802" s="399">
        <v>44405</v>
      </c>
      <c r="M1802" s="398" t="s">
        <v>19</v>
      </c>
      <c r="N1802" s="10">
        <v>8313</v>
      </c>
    </row>
    <row r="1803" spans="1:14">
      <c r="A1803" s="9">
        <v>44405</v>
      </c>
      <c r="B1803" s="1">
        <v>14725</v>
      </c>
      <c r="C1803" s="929" t="s">
        <v>1449</v>
      </c>
      <c r="D1803" s="1" t="s">
        <v>22</v>
      </c>
      <c r="E1803" s="1" t="s">
        <v>2324</v>
      </c>
      <c r="F1803" s="2">
        <v>44405</v>
      </c>
      <c r="G1803" s="11" t="s">
        <v>1451</v>
      </c>
      <c r="H1803" s="10">
        <v>1</v>
      </c>
      <c r="I1803" s="12">
        <v>2.35</v>
      </c>
      <c r="J1803" s="398" t="s">
        <v>25</v>
      </c>
      <c r="K1803" s="398" t="s">
        <v>25</v>
      </c>
      <c r="L1803" s="399">
        <v>44405</v>
      </c>
      <c r="M1803" s="398" t="s">
        <v>19</v>
      </c>
      <c r="N1803" s="10">
        <v>8313</v>
      </c>
    </row>
    <row r="1804" spans="1:14">
      <c r="A1804" s="9">
        <v>44405</v>
      </c>
      <c r="B1804" s="1">
        <v>14726</v>
      </c>
      <c r="C1804" s="929" t="s">
        <v>73</v>
      </c>
      <c r="D1804" s="1" t="s">
        <v>22</v>
      </c>
      <c r="E1804" s="1" t="s">
        <v>2325</v>
      </c>
      <c r="F1804" s="2">
        <v>44407</v>
      </c>
      <c r="G1804" s="11" t="s">
        <v>74</v>
      </c>
      <c r="H1804" s="10">
        <v>19</v>
      </c>
      <c r="I1804" s="12">
        <v>2.35</v>
      </c>
      <c r="J1804" s="398" t="s">
        <v>25</v>
      </c>
      <c r="K1804" s="398" t="s">
        <v>25</v>
      </c>
      <c r="L1804" s="399">
        <v>44406</v>
      </c>
      <c r="M1804" s="398" t="s">
        <v>19</v>
      </c>
      <c r="N1804" s="10">
        <v>8313</v>
      </c>
    </row>
    <row r="1805" spans="1:14">
      <c r="A1805" s="9">
        <v>44405</v>
      </c>
      <c r="B1805" s="1">
        <v>14727</v>
      </c>
      <c r="C1805" s="929" t="s">
        <v>37</v>
      </c>
      <c r="D1805" s="1" t="s">
        <v>22</v>
      </c>
      <c r="E1805" s="1" t="s">
        <v>2325</v>
      </c>
      <c r="F1805" s="2">
        <v>44407</v>
      </c>
      <c r="G1805" s="11" t="s">
        <v>38</v>
      </c>
      <c r="H1805" s="10">
        <v>19</v>
      </c>
      <c r="I1805" s="12">
        <v>2.35</v>
      </c>
      <c r="J1805" s="398" t="s">
        <v>25</v>
      </c>
      <c r="K1805" s="398" t="s">
        <v>25</v>
      </c>
      <c r="L1805" s="399">
        <v>44406</v>
      </c>
      <c r="M1805" s="398" t="s">
        <v>19</v>
      </c>
      <c r="N1805" s="10">
        <v>8313</v>
      </c>
    </row>
    <row r="1806" spans="1:14">
      <c r="A1806" s="9">
        <v>44405</v>
      </c>
      <c r="B1806" s="1">
        <v>14728</v>
      </c>
      <c r="C1806" s="929" t="s">
        <v>39</v>
      </c>
      <c r="D1806" s="1" t="s">
        <v>22</v>
      </c>
      <c r="E1806" s="1" t="s">
        <v>2325</v>
      </c>
      <c r="F1806" s="2">
        <v>44407</v>
      </c>
      <c r="G1806" s="11" t="s">
        <v>40</v>
      </c>
      <c r="H1806" s="10">
        <v>19</v>
      </c>
      <c r="I1806" s="12">
        <v>2.35</v>
      </c>
      <c r="J1806" s="398" t="s">
        <v>25</v>
      </c>
      <c r="K1806" s="398" t="s">
        <v>25</v>
      </c>
      <c r="L1806" s="399">
        <v>44406</v>
      </c>
      <c r="M1806" s="398" t="s">
        <v>19</v>
      </c>
      <c r="N1806" s="10">
        <v>8313</v>
      </c>
    </row>
    <row r="1807" spans="1:14">
      <c r="A1807" s="9">
        <v>44405</v>
      </c>
      <c r="B1807" s="1">
        <v>14729</v>
      </c>
      <c r="C1807" s="929" t="s">
        <v>75</v>
      </c>
      <c r="D1807" s="1" t="s">
        <v>22</v>
      </c>
      <c r="E1807" s="1" t="s">
        <v>2326</v>
      </c>
      <c r="F1807" s="2">
        <v>44407</v>
      </c>
      <c r="G1807" s="11" t="s">
        <v>76</v>
      </c>
      <c r="H1807" s="10">
        <v>21</v>
      </c>
      <c r="I1807" s="12">
        <v>2.35</v>
      </c>
      <c r="J1807" s="398" t="s">
        <v>25</v>
      </c>
      <c r="K1807" s="398" t="s">
        <v>25</v>
      </c>
      <c r="L1807" s="399">
        <v>44406</v>
      </c>
      <c r="M1807" s="398" t="s">
        <v>19</v>
      </c>
      <c r="N1807" s="10">
        <v>8313</v>
      </c>
    </row>
    <row r="1808" spans="1:14">
      <c r="A1808" s="9">
        <v>44405</v>
      </c>
      <c r="B1808" s="1">
        <v>14730</v>
      </c>
      <c r="C1808" s="929" t="s">
        <v>73</v>
      </c>
      <c r="D1808" s="1" t="s">
        <v>22</v>
      </c>
      <c r="E1808" s="1" t="s">
        <v>2326</v>
      </c>
      <c r="F1808" s="2">
        <v>44407</v>
      </c>
      <c r="G1808" s="11" t="s">
        <v>74</v>
      </c>
      <c r="H1808" s="10">
        <v>21</v>
      </c>
      <c r="I1808" s="12">
        <v>2.35</v>
      </c>
      <c r="J1808" s="398" t="s">
        <v>25</v>
      </c>
      <c r="K1808" s="398" t="s">
        <v>25</v>
      </c>
      <c r="L1808" s="399">
        <v>44406</v>
      </c>
      <c r="M1808" s="398" t="s">
        <v>19</v>
      </c>
      <c r="N1808" s="10">
        <v>8313</v>
      </c>
    </row>
    <row r="1809" spans="1:14">
      <c r="A1809" s="9">
        <v>44405</v>
      </c>
      <c r="B1809" s="1">
        <v>14731</v>
      </c>
      <c r="C1809" s="929" t="s">
        <v>37</v>
      </c>
      <c r="D1809" s="1" t="s">
        <v>22</v>
      </c>
      <c r="E1809" s="1" t="s">
        <v>2326</v>
      </c>
      <c r="F1809" s="2">
        <v>44407</v>
      </c>
      <c r="G1809" s="11" t="s">
        <v>38</v>
      </c>
      <c r="H1809" s="10">
        <v>21</v>
      </c>
      <c r="I1809" s="12">
        <v>2.35</v>
      </c>
      <c r="J1809" s="398" t="s">
        <v>25</v>
      </c>
      <c r="K1809" s="398" t="s">
        <v>25</v>
      </c>
      <c r="L1809" s="399">
        <v>44406</v>
      </c>
      <c r="M1809" s="398" t="s">
        <v>19</v>
      </c>
      <c r="N1809" s="10">
        <v>8313</v>
      </c>
    </row>
    <row r="1810" spans="1:14">
      <c r="A1810" s="9">
        <v>44405</v>
      </c>
      <c r="B1810" s="1">
        <v>14732</v>
      </c>
      <c r="C1810" s="929" t="s">
        <v>39</v>
      </c>
      <c r="D1810" s="1" t="s">
        <v>22</v>
      </c>
      <c r="E1810" s="1" t="s">
        <v>2326</v>
      </c>
      <c r="F1810" s="2">
        <v>44407</v>
      </c>
      <c r="G1810" s="11" t="s">
        <v>40</v>
      </c>
      <c r="H1810" s="10">
        <v>21</v>
      </c>
      <c r="I1810" s="12">
        <v>2.35</v>
      </c>
      <c r="J1810" s="398" t="s">
        <v>25</v>
      </c>
      <c r="K1810" s="398" t="s">
        <v>25</v>
      </c>
      <c r="L1810" s="399">
        <v>44406</v>
      </c>
      <c r="M1810" s="398" t="s">
        <v>19</v>
      </c>
      <c r="N1810" s="10">
        <v>8313</v>
      </c>
    </row>
    <row r="1811" spans="1:14">
      <c r="A1811" s="9">
        <v>44405</v>
      </c>
      <c r="B1811" s="1">
        <v>14733</v>
      </c>
      <c r="C1811" s="929" t="s">
        <v>528</v>
      </c>
      <c r="D1811" s="1" t="s">
        <v>22</v>
      </c>
      <c r="E1811" s="1" t="s">
        <v>2327</v>
      </c>
      <c r="F1811" s="2">
        <v>44407</v>
      </c>
      <c r="G1811" s="11" t="s">
        <v>530</v>
      </c>
      <c r="H1811" s="10">
        <v>23</v>
      </c>
      <c r="I1811" s="12">
        <v>2.35</v>
      </c>
      <c r="J1811" s="398" t="s">
        <v>25</v>
      </c>
      <c r="K1811" s="398" t="s">
        <v>25</v>
      </c>
      <c r="L1811" s="399">
        <v>44406</v>
      </c>
      <c r="M1811" s="398" t="s">
        <v>19</v>
      </c>
      <c r="N1811" s="10">
        <v>8313</v>
      </c>
    </row>
    <row r="1812" spans="1:14">
      <c r="A1812" s="9">
        <v>44405</v>
      </c>
      <c r="B1812" s="1">
        <v>14734</v>
      </c>
      <c r="C1812" s="929" t="s">
        <v>531</v>
      </c>
      <c r="D1812" s="1" t="s">
        <v>22</v>
      </c>
      <c r="E1812" s="1" t="s">
        <v>2327</v>
      </c>
      <c r="F1812" s="2">
        <v>44407</v>
      </c>
      <c r="G1812" s="11" t="s">
        <v>532</v>
      </c>
      <c r="H1812" s="10">
        <v>22</v>
      </c>
      <c r="I1812" s="12">
        <v>2.35</v>
      </c>
      <c r="J1812" s="398" t="s">
        <v>25</v>
      </c>
      <c r="K1812" s="398" t="s">
        <v>25</v>
      </c>
      <c r="L1812" s="399">
        <v>44406</v>
      </c>
      <c r="M1812" s="398" t="s">
        <v>19</v>
      </c>
      <c r="N1812" s="10">
        <v>8313</v>
      </c>
    </row>
    <row r="1813" spans="1:14">
      <c r="A1813" s="9">
        <v>44405</v>
      </c>
      <c r="B1813" s="1">
        <v>14735</v>
      </c>
      <c r="C1813" s="929" t="s">
        <v>39</v>
      </c>
      <c r="D1813" s="1" t="s">
        <v>22</v>
      </c>
      <c r="E1813" s="1" t="s">
        <v>2327</v>
      </c>
      <c r="F1813" s="2">
        <v>44407</v>
      </c>
      <c r="G1813" s="11" t="s">
        <v>40</v>
      </c>
      <c r="H1813" s="10">
        <v>45</v>
      </c>
      <c r="I1813" s="12">
        <v>2.35</v>
      </c>
      <c r="J1813" s="398" t="s">
        <v>25</v>
      </c>
      <c r="K1813" s="398" t="s">
        <v>25</v>
      </c>
      <c r="L1813" s="399">
        <v>44406</v>
      </c>
      <c r="M1813" s="398" t="s">
        <v>19</v>
      </c>
      <c r="N1813" s="10">
        <v>8313</v>
      </c>
    </row>
    <row r="1814" spans="1:14">
      <c r="A1814" s="9">
        <v>44405</v>
      </c>
      <c r="B1814" s="1">
        <v>14736</v>
      </c>
      <c r="C1814" s="929" t="s">
        <v>1316</v>
      </c>
      <c r="D1814" s="1" t="s">
        <v>22</v>
      </c>
      <c r="E1814" s="1" t="s">
        <v>2328</v>
      </c>
      <c r="F1814" s="2">
        <v>44407</v>
      </c>
      <c r="G1814" s="11" t="s">
        <v>489</v>
      </c>
      <c r="H1814" s="10">
        <v>20</v>
      </c>
      <c r="I1814" s="12">
        <v>2.35</v>
      </c>
      <c r="J1814" s="398" t="s">
        <v>25</v>
      </c>
      <c r="K1814" s="398" t="s">
        <v>25</v>
      </c>
      <c r="L1814" s="399">
        <v>44406</v>
      </c>
      <c r="M1814" s="398" t="s">
        <v>19</v>
      </c>
      <c r="N1814" s="10">
        <v>8313</v>
      </c>
    </row>
    <row r="1815" spans="1:14">
      <c r="A1815" s="9">
        <v>44405</v>
      </c>
      <c r="B1815" s="1">
        <v>14737</v>
      </c>
      <c r="C1815" s="929" t="s">
        <v>234</v>
      </c>
      <c r="D1815" s="1" t="s">
        <v>22</v>
      </c>
      <c r="E1815" s="1" t="s">
        <v>2329</v>
      </c>
      <c r="F1815" s="2">
        <v>44407</v>
      </c>
      <c r="G1815" s="11" t="s">
        <v>236</v>
      </c>
      <c r="H1815" s="10">
        <v>18</v>
      </c>
      <c r="I1815" s="12">
        <v>2.35</v>
      </c>
      <c r="J1815" s="398" t="s">
        <v>25</v>
      </c>
      <c r="K1815" s="398" t="s">
        <v>25</v>
      </c>
      <c r="L1815" s="399">
        <v>44406</v>
      </c>
      <c r="M1815" s="398" t="s">
        <v>19</v>
      </c>
      <c r="N1815" s="10">
        <v>8313</v>
      </c>
    </row>
    <row r="1816" spans="1:14">
      <c r="A1816" s="9">
        <v>44405</v>
      </c>
      <c r="B1816" s="1">
        <v>14738</v>
      </c>
      <c r="C1816" s="929" t="s">
        <v>2330</v>
      </c>
      <c r="D1816" s="1" t="s">
        <v>22</v>
      </c>
      <c r="E1816" s="1" t="s">
        <v>1</v>
      </c>
      <c r="F1816" s="2">
        <v>44407</v>
      </c>
      <c r="G1816" s="11" t="s">
        <v>2331</v>
      </c>
      <c r="H1816" s="10">
        <v>1</v>
      </c>
      <c r="I1816" s="12">
        <v>3</v>
      </c>
      <c r="J1816" s="398" t="s">
        <v>25</v>
      </c>
      <c r="K1816" s="398" t="s">
        <v>25</v>
      </c>
      <c r="L1816" s="399">
        <v>44406</v>
      </c>
      <c r="M1816" s="398" t="s">
        <v>19</v>
      </c>
      <c r="N1816" s="10">
        <v>8313</v>
      </c>
    </row>
    <row r="1817" spans="1:14">
      <c r="A1817" s="9">
        <v>44405</v>
      </c>
      <c r="B1817" s="1">
        <v>14739</v>
      </c>
      <c r="C1817" s="929" t="s">
        <v>2332</v>
      </c>
      <c r="D1817" s="1" t="s">
        <v>22</v>
      </c>
      <c r="E1817" s="1" t="s">
        <v>1</v>
      </c>
      <c r="F1817" s="2">
        <v>44407</v>
      </c>
      <c r="G1817" s="11" t="s">
        <v>2333</v>
      </c>
      <c r="H1817" s="10">
        <v>1</v>
      </c>
      <c r="I1817" s="12">
        <v>3</v>
      </c>
      <c r="J1817" s="398" t="s">
        <v>25</v>
      </c>
      <c r="K1817" s="398" t="s">
        <v>25</v>
      </c>
      <c r="L1817" s="399">
        <v>44406</v>
      </c>
      <c r="M1817" s="398" t="s">
        <v>19</v>
      </c>
      <c r="N1817" s="10">
        <v>8313</v>
      </c>
    </row>
    <row r="1818" spans="1:14">
      <c r="A1818" s="9">
        <v>44405</v>
      </c>
      <c r="B1818" s="1">
        <v>14740</v>
      </c>
      <c r="C1818" s="929" t="s">
        <v>34</v>
      </c>
      <c r="D1818" s="1" t="s">
        <v>22</v>
      </c>
      <c r="E1818" s="1" t="s">
        <v>2334</v>
      </c>
      <c r="F1818" s="2">
        <v>44407</v>
      </c>
      <c r="G1818" s="11" t="s">
        <v>36</v>
      </c>
      <c r="H1818" s="10">
        <v>21</v>
      </c>
      <c r="I1818" s="12">
        <v>2.35</v>
      </c>
      <c r="J1818" s="398" t="s">
        <v>25</v>
      </c>
      <c r="K1818" s="398" t="s">
        <v>25</v>
      </c>
      <c r="L1818" s="399">
        <v>44406</v>
      </c>
      <c r="M1818" s="398" t="s">
        <v>19</v>
      </c>
      <c r="N1818" s="10">
        <v>8313</v>
      </c>
    </row>
    <row r="1819" spans="1:14">
      <c r="A1819" s="9">
        <v>44405</v>
      </c>
      <c r="B1819" s="1">
        <v>14741</v>
      </c>
      <c r="C1819" s="929" t="s">
        <v>37</v>
      </c>
      <c r="D1819" s="1" t="s">
        <v>22</v>
      </c>
      <c r="E1819" s="1" t="s">
        <v>2334</v>
      </c>
      <c r="F1819" s="2">
        <v>44407</v>
      </c>
      <c r="G1819" s="11" t="s">
        <v>38</v>
      </c>
      <c r="H1819" s="10">
        <v>21</v>
      </c>
      <c r="I1819" s="12">
        <v>2.35</v>
      </c>
      <c r="J1819" s="398" t="s">
        <v>25</v>
      </c>
      <c r="K1819" s="398" t="s">
        <v>25</v>
      </c>
      <c r="L1819" s="399">
        <v>44406</v>
      </c>
      <c r="M1819" s="398" t="s">
        <v>19</v>
      </c>
      <c r="N1819" s="10">
        <v>8313</v>
      </c>
    </row>
    <row r="1820" spans="1:14">
      <c r="A1820" s="9">
        <v>44405</v>
      </c>
      <c r="B1820" s="1">
        <v>14742</v>
      </c>
      <c r="C1820" s="929" t="s">
        <v>39</v>
      </c>
      <c r="D1820" s="1" t="s">
        <v>22</v>
      </c>
      <c r="E1820" s="1" t="s">
        <v>2334</v>
      </c>
      <c r="F1820" s="2">
        <v>44407</v>
      </c>
      <c r="G1820" s="11" t="s">
        <v>40</v>
      </c>
      <c r="H1820" s="10">
        <v>21</v>
      </c>
      <c r="I1820" s="12">
        <v>2.35</v>
      </c>
      <c r="J1820" s="398" t="s">
        <v>25</v>
      </c>
      <c r="K1820" s="398" t="s">
        <v>25</v>
      </c>
      <c r="L1820" s="399">
        <v>44406</v>
      </c>
      <c r="M1820" s="398" t="s">
        <v>19</v>
      </c>
      <c r="N1820" s="10">
        <v>8313</v>
      </c>
    </row>
    <row r="1821" spans="1:14">
      <c r="A1821" s="9">
        <v>44405</v>
      </c>
      <c r="B1821" s="1">
        <v>14743</v>
      </c>
      <c r="C1821" s="929" t="s">
        <v>1348</v>
      </c>
      <c r="D1821" s="1" t="s">
        <v>22</v>
      </c>
      <c r="E1821" s="1" t="s">
        <v>2335</v>
      </c>
      <c r="F1821" s="2">
        <v>44407</v>
      </c>
      <c r="G1821" s="11" t="s">
        <v>2029</v>
      </c>
      <c r="H1821" s="10">
        <v>1</v>
      </c>
      <c r="I1821" s="12">
        <v>3.15</v>
      </c>
      <c r="J1821" s="398" t="s">
        <v>25</v>
      </c>
      <c r="K1821" s="398" t="s">
        <v>25</v>
      </c>
      <c r="L1821" s="399">
        <v>44406</v>
      </c>
      <c r="M1821" s="398" t="s">
        <v>19</v>
      </c>
      <c r="N1821" s="10">
        <v>8313</v>
      </c>
    </row>
    <row r="1822" spans="1:14">
      <c r="A1822" s="9">
        <v>44405</v>
      </c>
      <c r="B1822" s="1">
        <v>14744</v>
      </c>
      <c r="C1822" s="929" t="s">
        <v>1100</v>
      </c>
      <c r="D1822" s="1" t="s">
        <v>22</v>
      </c>
      <c r="E1822" s="1" t="s">
        <v>2336</v>
      </c>
      <c r="F1822" s="2">
        <v>44407</v>
      </c>
      <c r="G1822" s="11" t="s">
        <v>1102</v>
      </c>
      <c r="H1822" s="10">
        <v>23</v>
      </c>
      <c r="I1822" s="12">
        <v>2.35</v>
      </c>
      <c r="J1822" s="398" t="s">
        <v>25</v>
      </c>
      <c r="K1822" s="398" t="s">
        <v>25</v>
      </c>
      <c r="L1822" s="399">
        <v>44406</v>
      </c>
      <c r="M1822" s="398" t="s">
        <v>19</v>
      </c>
      <c r="N1822" s="10">
        <v>8313</v>
      </c>
    </row>
    <row r="1823" spans="1:14">
      <c r="A1823" s="9">
        <v>44405</v>
      </c>
      <c r="B1823" s="1">
        <v>14745</v>
      </c>
      <c r="C1823" s="929" t="s">
        <v>1100</v>
      </c>
      <c r="D1823" s="1" t="s">
        <v>22</v>
      </c>
      <c r="E1823" s="1" t="s">
        <v>2337</v>
      </c>
      <c r="F1823" s="2">
        <v>44407</v>
      </c>
      <c r="G1823" s="11" t="s">
        <v>1102</v>
      </c>
      <c r="H1823" s="10">
        <v>19</v>
      </c>
      <c r="I1823" s="12">
        <v>2.35</v>
      </c>
      <c r="J1823" s="398" t="s">
        <v>25</v>
      </c>
      <c r="K1823" s="398" t="s">
        <v>25</v>
      </c>
      <c r="L1823" s="399">
        <v>44406</v>
      </c>
      <c r="M1823" s="398" t="s">
        <v>19</v>
      </c>
      <c r="N1823" s="10">
        <v>8313</v>
      </c>
    </row>
    <row r="1824" spans="1:14">
      <c r="A1824" s="9">
        <v>44405</v>
      </c>
      <c r="B1824" s="1">
        <v>14746</v>
      </c>
      <c r="C1824" s="929" t="s">
        <v>1299</v>
      </c>
      <c r="D1824" s="1" t="s">
        <v>22</v>
      </c>
      <c r="E1824" s="1" t="s">
        <v>2338</v>
      </c>
      <c r="F1824" s="2">
        <v>44407</v>
      </c>
      <c r="G1824" s="11" t="s">
        <v>1460</v>
      </c>
      <c r="H1824" s="10">
        <v>13</v>
      </c>
      <c r="I1824" s="12">
        <v>2.35</v>
      </c>
      <c r="J1824" s="398" t="s">
        <v>25</v>
      </c>
      <c r="K1824" s="398" t="s">
        <v>25</v>
      </c>
      <c r="L1824" s="399">
        <v>44407</v>
      </c>
      <c r="M1824" s="398" t="s">
        <v>19</v>
      </c>
      <c r="N1824" s="10">
        <v>8313</v>
      </c>
    </row>
    <row r="1825" spans="1:14">
      <c r="A1825" s="9">
        <v>44405</v>
      </c>
      <c r="B1825" s="1">
        <v>14747</v>
      </c>
      <c r="C1825" s="929" t="s">
        <v>73</v>
      </c>
      <c r="D1825" s="1" t="s">
        <v>22</v>
      </c>
      <c r="E1825" s="1" t="s">
        <v>2339</v>
      </c>
      <c r="F1825" s="2">
        <v>44407</v>
      </c>
      <c r="G1825" s="11" t="s">
        <v>74</v>
      </c>
      <c r="H1825" s="10">
        <v>23</v>
      </c>
      <c r="I1825" s="12">
        <v>2.35</v>
      </c>
      <c r="J1825" s="398" t="s">
        <v>25</v>
      </c>
      <c r="K1825" s="398" t="s">
        <v>25</v>
      </c>
      <c r="L1825" s="399">
        <v>44407</v>
      </c>
      <c r="M1825" s="398" t="s">
        <v>19</v>
      </c>
      <c r="N1825" s="10">
        <v>8313</v>
      </c>
    </row>
    <row r="1826" spans="1:14">
      <c r="A1826" s="9">
        <v>44405</v>
      </c>
      <c r="B1826" s="1">
        <v>14748</v>
      </c>
      <c r="C1826" s="929" t="s">
        <v>39</v>
      </c>
      <c r="D1826" s="1" t="s">
        <v>22</v>
      </c>
      <c r="E1826" s="1" t="s">
        <v>2339</v>
      </c>
      <c r="F1826" s="2">
        <v>44407</v>
      </c>
      <c r="G1826" s="11" t="s">
        <v>40</v>
      </c>
      <c r="H1826" s="10">
        <v>23</v>
      </c>
      <c r="I1826" s="12">
        <v>2.35</v>
      </c>
      <c r="J1826" s="398" t="s">
        <v>25</v>
      </c>
      <c r="K1826" s="398" t="s">
        <v>25</v>
      </c>
      <c r="L1826" s="399">
        <v>44407</v>
      </c>
      <c r="M1826" s="398" t="s">
        <v>19</v>
      </c>
      <c r="N1826" s="10">
        <v>8313</v>
      </c>
    </row>
    <row r="1827" spans="1:14">
      <c r="A1827" s="9">
        <v>44405</v>
      </c>
      <c r="B1827" s="1">
        <v>14749</v>
      </c>
      <c r="C1827" s="929" t="s">
        <v>240</v>
      </c>
      <c r="D1827" s="1" t="s">
        <v>22</v>
      </c>
      <c r="E1827" s="1" t="s">
        <v>2339</v>
      </c>
      <c r="F1827" s="2">
        <v>44407</v>
      </c>
      <c r="G1827" s="11" t="s">
        <v>242</v>
      </c>
      <c r="H1827" s="10">
        <v>23</v>
      </c>
      <c r="I1827" s="12">
        <v>2.35</v>
      </c>
      <c r="J1827" s="398" t="s">
        <v>25</v>
      </c>
      <c r="K1827" s="398" t="s">
        <v>25</v>
      </c>
      <c r="L1827" s="399">
        <v>44407</v>
      </c>
      <c r="M1827" s="398" t="s">
        <v>19</v>
      </c>
      <c r="N1827" s="10">
        <v>8313</v>
      </c>
    </row>
    <row r="1828" spans="1:14">
      <c r="A1828" s="9">
        <v>44405</v>
      </c>
      <c r="B1828" s="1">
        <v>14750</v>
      </c>
      <c r="C1828" s="929" t="s">
        <v>73</v>
      </c>
      <c r="D1828" s="1" t="s">
        <v>22</v>
      </c>
      <c r="E1828" s="1" t="s">
        <v>2340</v>
      </c>
      <c r="F1828" s="2">
        <v>44407</v>
      </c>
      <c r="G1828" s="11" t="s">
        <v>74</v>
      </c>
      <c r="H1828" s="10">
        <v>6</v>
      </c>
      <c r="I1828" s="12">
        <v>2.35</v>
      </c>
      <c r="J1828" s="398" t="s">
        <v>25</v>
      </c>
      <c r="K1828" s="398" t="s">
        <v>25</v>
      </c>
      <c r="L1828" s="399">
        <v>44407</v>
      </c>
      <c r="M1828" s="398" t="s">
        <v>19</v>
      </c>
      <c r="N1828" s="10">
        <v>8313</v>
      </c>
    </row>
    <row r="1829" spans="1:14">
      <c r="A1829" s="9">
        <v>44405</v>
      </c>
      <c r="B1829" s="1">
        <v>14751</v>
      </c>
      <c r="C1829" s="929" t="s">
        <v>39</v>
      </c>
      <c r="D1829" s="1" t="s">
        <v>22</v>
      </c>
      <c r="E1829" s="1" t="s">
        <v>2340</v>
      </c>
      <c r="F1829" s="2">
        <v>44407</v>
      </c>
      <c r="G1829" s="11" t="s">
        <v>40</v>
      </c>
      <c r="H1829" s="10">
        <v>6</v>
      </c>
      <c r="I1829" s="12">
        <v>2.35</v>
      </c>
      <c r="J1829" s="398" t="s">
        <v>25</v>
      </c>
      <c r="K1829" s="398" t="s">
        <v>25</v>
      </c>
      <c r="L1829" s="399">
        <v>44407</v>
      </c>
      <c r="M1829" s="398" t="s">
        <v>19</v>
      </c>
      <c r="N1829" s="10">
        <v>8313</v>
      </c>
    </row>
    <row r="1830" spans="1:14">
      <c r="A1830" s="9">
        <v>44405</v>
      </c>
      <c r="B1830" s="1">
        <v>14752</v>
      </c>
      <c r="C1830" s="929" t="s">
        <v>1383</v>
      </c>
      <c r="D1830" s="1" t="s">
        <v>22</v>
      </c>
      <c r="E1830" s="1" t="s">
        <v>2340</v>
      </c>
      <c r="F1830" s="2">
        <v>44407</v>
      </c>
      <c r="G1830" s="11" t="s">
        <v>1384</v>
      </c>
      <c r="H1830" s="10">
        <v>6</v>
      </c>
      <c r="I1830" s="12">
        <v>2.35</v>
      </c>
      <c r="J1830" s="398" t="s">
        <v>25</v>
      </c>
      <c r="K1830" s="398" t="s">
        <v>25</v>
      </c>
      <c r="L1830" s="399">
        <v>44407</v>
      </c>
      <c r="M1830" s="398" t="s">
        <v>19</v>
      </c>
      <c r="N1830" s="10">
        <v>8313</v>
      </c>
    </row>
    <row r="1831" spans="1:14">
      <c r="A1831" s="9">
        <v>44405</v>
      </c>
      <c r="B1831" s="1">
        <v>14753</v>
      </c>
      <c r="C1831" s="929" t="s">
        <v>599</v>
      </c>
      <c r="D1831" s="1" t="s">
        <v>22</v>
      </c>
      <c r="E1831" s="1" t="s">
        <v>2340</v>
      </c>
      <c r="F1831" s="2">
        <v>44407</v>
      </c>
      <c r="G1831" s="11" t="s">
        <v>76</v>
      </c>
      <c r="H1831" s="10">
        <v>6</v>
      </c>
      <c r="I1831" s="12">
        <v>2.35</v>
      </c>
      <c r="J1831" s="398" t="s">
        <v>25</v>
      </c>
      <c r="K1831" s="398" t="s">
        <v>25</v>
      </c>
      <c r="L1831" s="399">
        <v>44407</v>
      </c>
      <c r="M1831" s="398" t="s">
        <v>19</v>
      </c>
      <c r="N1831" s="10">
        <v>8313</v>
      </c>
    </row>
    <row r="1832" spans="1:14">
      <c r="A1832" s="9">
        <v>44405</v>
      </c>
      <c r="B1832" s="1">
        <v>14754</v>
      </c>
      <c r="C1832" s="929" t="s">
        <v>1385</v>
      </c>
      <c r="D1832" s="1" t="s">
        <v>22</v>
      </c>
      <c r="E1832" s="1" t="s">
        <v>2340</v>
      </c>
      <c r="F1832" s="2">
        <v>44407</v>
      </c>
      <c r="G1832" s="11" t="s">
        <v>2136</v>
      </c>
      <c r="H1832" s="10">
        <v>6</v>
      </c>
      <c r="I1832" s="12">
        <v>2.35</v>
      </c>
      <c r="J1832" s="398" t="s">
        <v>25</v>
      </c>
      <c r="K1832" s="398" t="s">
        <v>25</v>
      </c>
      <c r="L1832" s="399">
        <v>44407</v>
      </c>
      <c r="M1832" s="398" t="s">
        <v>19</v>
      </c>
      <c r="N1832" s="10">
        <v>8313</v>
      </c>
    </row>
    <row r="1833" spans="1:14">
      <c r="A1833" s="9">
        <v>44405</v>
      </c>
      <c r="B1833" s="1">
        <v>14755</v>
      </c>
      <c r="C1833" s="929" t="s">
        <v>73</v>
      </c>
      <c r="D1833" s="1" t="s">
        <v>22</v>
      </c>
      <c r="E1833" s="1" t="s">
        <v>2341</v>
      </c>
      <c r="F1833" s="2">
        <v>44407</v>
      </c>
      <c r="G1833" s="11" t="s">
        <v>74</v>
      </c>
      <c r="H1833" s="10">
        <v>1</v>
      </c>
      <c r="I1833" s="12">
        <v>2.35</v>
      </c>
      <c r="J1833" s="398" t="s">
        <v>25</v>
      </c>
      <c r="K1833" s="398" t="s">
        <v>25</v>
      </c>
      <c r="L1833" s="399">
        <v>44407</v>
      </c>
      <c r="M1833" s="398" t="s">
        <v>19</v>
      </c>
      <c r="N1833" s="10">
        <v>8313</v>
      </c>
    </row>
    <row r="1834" spans="1:14">
      <c r="A1834" s="9">
        <v>44405</v>
      </c>
      <c r="B1834" s="1">
        <v>14756</v>
      </c>
      <c r="C1834" s="929" t="s">
        <v>39</v>
      </c>
      <c r="D1834" s="1" t="s">
        <v>22</v>
      </c>
      <c r="E1834" s="1" t="s">
        <v>2341</v>
      </c>
      <c r="F1834" s="2">
        <v>44407</v>
      </c>
      <c r="G1834" s="11" t="s">
        <v>40</v>
      </c>
      <c r="H1834" s="10">
        <v>1</v>
      </c>
      <c r="I1834" s="12">
        <v>2.35</v>
      </c>
      <c r="J1834" s="398" t="s">
        <v>25</v>
      </c>
      <c r="K1834" s="398" t="s">
        <v>25</v>
      </c>
      <c r="L1834" s="399">
        <v>44407</v>
      </c>
      <c r="M1834" s="398" t="s">
        <v>19</v>
      </c>
      <c r="N1834" s="10">
        <v>8313</v>
      </c>
    </row>
    <row r="1835" spans="1:14">
      <c r="A1835" s="9">
        <v>44405</v>
      </c>
      <c r="B1835" s="1">
        <v>14757</v>
      </c>
      <c r="C1835" s="929" t="s">
        <v>1383</v>
      </c>
      <c r="D1835" s="1" t="s">
        <v>22</v>
      </c>
      <c r="E1835" s="1" t="s">
        <v>2341</v>
      </c>
      <c r="F1835" s="2">
        <v>44407</v>
      </c>
      <c r="G1835" s="11" t="s">
        <v>1384</v>
      </c>
      <c r="H1835" s="10">
        <v>1</v>
      </c>
      <c r="I1835" s="12">
        <v>2.35</v>
      </c>
      <c r="J1835" s="398" t="s">
        <v>25</v>
      </c>
      <c r="K1835" s="398" t="s">
        <v>25</v>
      </c>
      <c r="L1835" s="399">
        <v>44407</v>
      </c>
      <c r="M1835" s="398" t="s">
        <v>19</v>
      </c>
      <c r="N1835" s="10">
        <v>8313</v>
      </c>
    </row>
    <row r="1836" spans="1:14">
      <c r="A1836" s="9">
        <v>44405</v>
      </c>
      <c r="B1836" s="1">
        <v>14758</v>
      </c>
      <c r="C1836" s="929" t="s">
        <v>599</v>
      </c>
      <c r="D1836" s="1" t="s">
        <v>22</v>
      </c>
      <c r="E1836" s="1" t="s">
        <v>2341</v>
      </c>
      <c r="F1836" s="2">
        <v>44407</v>
      </c>
      <c r="G1836" s="11" t="s">
        <v>76</v>
      </c>
      <c r="H1836" s="10">
        <v>1</v>
      </c>
      <c r="I1836" s="12">
        <v>2.35</v>
      </c>
      <c r="J1836" s="398" t="s">
        <v>25</v>
      </c>
      <c r="K1836" s="398" t="s">
        <v>25</v>
      </c>
      <c r="L1836" s="399">
        <v>44407</v>
      </c>
      <c r="M1836" s="398" t="s">
        <v>19</v>
      </c>
      <c r="N1836" s="10">
        <v>8313</v>
      </c>
    </row>
    <row r="1837" spans="1:14">
      <c r="A1837" s="9">
        <v>44405</v>
      </c>
      <c r="B1837" s="1">
        <v>14759</v>
      </c>
      <c r="C1837" s="929" t="s">
        <v>1385</v>
      </c>
      <c r="D1837" s="1" t="s">
        <v>22</v>
      </c>
      <c r="E1837" s="1" t="s">
        <v>2341</v>
      </c>
      <c r="F1837" s="2">
        <v>44407</v>
      </c>
      <c r="G1837" s="11" t="s">
        <v>2136</v>
      </c>
      <c r="H1837" s="10">
        <v>1</v>
      </c>
      <c r="I1837" s="12">
        <v>2.35</v>
      </c>
      <c r="J1837" s="398" t="s">
        <v>25</v>
      </c>
      <c r="K1837" s="398" t="s">
        <v>25</v>
      </c>
      <c r="L1837" s="399">
        <v>44407</v>
      </c>
      <c r="M1837" s="398" t="s">
        <v>19</v>
      </c>
      <c r="N1837" s="10">
        <v>8313</v>
      </c>
    </row>
    <row r="1838" spans="1:14">
      <c r="A1838" s="9">
        <v>44405</v>
      </c>
      <c r="B1838" s="1">
        <v>14760</v>
      </c>
      <c r="C1838" s="929" t="s">
        <v>73</v>
      </c>
      <c r="D1838" s="1" t="s">
        <v>22</v>
      </c>
      <c r="E1838" s="1" t="s">
        <v>2342</v>
      </c>
      <c r="F1838" s="2">
        <v>44407</v>
      </c>
      <c r="G1838" s="11" t="s">
        <v>1397</v>
      </c>
      <c r="H1838" s="10">
        <v>14</v>
      </c>
      <c r="I1838" s="12">
        <v>2.35</v>
      </c>
      <c r="J1838" s="398" t="s">
        <v>25</v>
      </c>
      <c r="K1838" s="398" t="s">
        <v>25</v>
      </c>
      <c r="L1838" s="399">
        <v>44407</v>
      </c>
      <c r="M1838" s="398" t="s">
        <v>19</v>
      </c>
      <c r="N1838" s="10">
        <v>8313</v>
      </c>
    </row>
    <row r="1839" spans="1:14">
      <c r="A1839" s="9">
        <v>44405</v>
      </c>
      <c r="B1839" s="1">
        <v>14761</v>
      </c>
      <c r="C1839" s="929" t="s">
        <v>209</v>
      </c>
      <c r="D1839" s="1" t="s">
        <v>22</v>
      </c>
      <c r="E1839" s="1" t="s">
        <v>2342</v>
      </c>
      <c r="F1839" s="2">
        <v>44407</v>
      </c>
      <c r="G1839" s="11" t="s">
        <v>211</v>
      </c>
      <c r="H1839" s="10">
        <v>14</v>
      </c>
      <c r="I1839" s="12">
        <v>2.35</v>
      </c>
      <c r="J1839" s="398" t="s">
        <v>25</v>
      </c>
      <c r="K1839" s="398" t="s">
        <v>25</v>
      </c>
      <c r="L1839" s="399">
        <v>44407</v>
      </c>
      <c r="M1839" s="398" t="s">
        <v>19</v>
      </c>
      <c r="N1839" s="10">
        <v>8313</v>
      </c>
    </row>
    <row r="1840" spans="1:14">
      <c r="A1840" s="9">
        <v>44405</v>
      </c>
      <c r="B1840" s="1">
        <v>14762</v>
      </c>
      <c r="C1840" s="929" t="s">
        <v>212</v>
      </c>
      <c r="D1840" s="1" t="s">
        <v>22</v>
      </c>
      <c r="E1840" s="1" t="s">
        <v>2342</v>
      </c>
      <c r="F1840" s="2">
        <v>44407</v>
      </c>
      <c r="G1840" s="11" t="s">
        <v>213</v>
      </c>
      <c r="H1840" s="10">
        <v>13</v>
      </c>
      <c r="I1840" s="12">
        <v>2.35</v>
      </c>
      <c r="J1840" s="398" t="s">
        <v>25</v>
      </c>
      <c r="K1840" s="398" t="s">
        <v>25</v>
      </c>
      <c r="L1840" s="399">
        <v>44407</v>
      </c>
      <c r="M1840" s="398" t="s">
        <v>19</v>
      </c>
      <c r="N1840" s="10">
        <v>8313</v>
      </c>
    </row>
    <row r="1841" spans="1:15">
      <c r="A1841" s="9">
        <v>44405</v>
      </c>
      <c r="B1841" s="1">
        <v>14763</v>
      </c>
      <c r="C1841" s="929" t="s">
        <v>39</v>
      </c>
      <c r="D1841" s="1" t="s">
        <v>22</v>
      </c>
      <c r="E1841" s="1" t="s">
        <v>2342</v>
      </c>
      <c r="F1841" s="2">
        <v>44407</v>
      </c>
      <c r="G1841" s="11" t="s">
        <v>40</v>
      </c>
      <c r="H1841" s="10">
        <v>14</v>
      </c>
      <c r="I1841" s="12">
        <v>2.35</v>
      </c>
      <c r="J1841" s="398" t="s">
        <v>25</v>
      </c>
      <c r="K1841" s="398" t="s">
        <v>25</v>
      </c>
      <c r="L1841" s="399">
        <v>44407</v>
      </c>
      <c r="M1841" s="398" t="s">
        <v>19</v>
      </c>
      <c r="N1841" s="10">
        <v>8313</v>
      </c>
    </row>
    <row r="1842" spans="1:15">
      <c r="A1842" s="9">
        <v>44405</v>
      </c>
      <c r="B1842" s="1">
        <v>14764</v>
      </c>
      <c r="C1842" s="929" t="s">
        <v>1348</v>
      </c>
      <c r="D1842" s="1" t="s">
        <v>22</v>
      </c>
      <c r="E1842" s="1" t="s">
        <v>2343</v>
      </c>
      <c r="F1842" s="2">
        <v>44407</v>
      </c>
      <c r="G1842" s="11" t="s">
        <v>2029</v>
      </c>
      <c r="H1842" s="10">
        <v>1</v>
      </c>
      <c r="I1842" s="12">
        <v>3.15</v>
      </c>
      <c r="J1842" s="398" t="s">
        <v>25</v>
      </c>
      <c r="K1842" s="398" t="s">
        <v>25</v>
      </c>
      <c r="L1842" s="399">
        <v>44407</v>
      </c>
      <c r="M1842" s="398" t="s">
        <v>19</v>
      </c>
      <c r="N1842" s="10">
        <v>8313</v>
      </c>
    </row>
    <row r="1843" spans="1:15">
      <c r="A1843" s="9">
        <v>44405</v>
      </c>
      <c r="B1843" s="1">
        <v>14765</v>
      </c>
      <c r="C1843" s="929" t="s">
        <v>1227</v>
      </c>
      <c r="D1843" s="1" t="s">
        <v>22</v>
      </c>
      <c r="E1843" s="1" t="s">
        <v>2344</v>
      </c>
      <c r="F1843" s="2">
        <v>44407</v>
      </c>
      <c r="G1843" s="11" t="s">
        <v>2158</v>
      </c>
      <c r="H1843" s="10">
        <v>23</v>
      </c>
      <c r="I1843" s="12">
        <v>2.35</v>
      </c>
      <c r="J1843" s="398" t="s">
        <v>25</v>
      </c>
      <c r="K1843" s="398" t="s">
        <v>25</v>
      </c>
      <c r="L1843" s="399">
        <v>44407</v>
      </c>
      <c r="M1843" s="398" t="s">
        <v>19</v>
      </c>
      <c r="N1843" s="10">
        <v>8313</v>
      </c>
    </row>
    <row r="1844" spans="1:15">
      <c r="A1844" s="9">
        <v>44405</v>
      </c>
      <c r="B1844" s="1">
        <v>14766</v>
      </c>
      <c r="C1844" s="929" t="s">
        <v>39</v>
      </c>
      <c r="D1844" s="1" t="s">
        <v>22</v>
      </c>
      <c r="E1844" s="1" t="s">
        <v>2344</v>
      </c>
      <c r="F1844" s="2">
        <v>44407</v>
      </c>
      <c r="G1844" s="11" t="s">
        <v>40</v>
      </c>
      <c r="H1844" s="10">
        <v>23</v>
      </c>
      <c r="I1844" s="12">
        <v>2.35</v>
      </c>
      <c r="J1844" s="398" t="s">
        <v>25</v>
      </c>
      <c r="K1844" s="398" t="s">
        <v>25</v>
      </c>
      <c r="L1844" s="399">
        <v>44407</v>
      </c>
      <c r="M1844" s="398" t="s">
        <v>19</v>
      </c>
      <c r="N1844" s="10">
        <v>8313</v>
      </c>
    </row>
    <row r="1845" spans="1:15">
      <c r="A1845" s="9">
        <v>44405</v>
      </c>
      <c r="B1845" s="1">
        <v>14767</v>
      </c>
      <c r="C1845" s="929" t="s">
        <v>240</v>
      </c>
      <c r="D1845" s="1" t="s">
        <v>22</v>
      </c>
      <c r="E1845" s="1" t="s">
        <v>2344</v>
      </c>
      <c r="F1845" s="2">
        <v>44407</v>
      </c>
      <c r="G1845" s="11" t="s">
        <v>242</v>
      </c>
      <c r="H1845" s="10">
        <v>23</v>
      </c>
      <c r="I1845" s="12">
        <v>2.35</v>
      </c>
      <c r="J1845" s="398" t="s">
        <v>25</v>
      </c>
      <c r="K1845" s="398" t="s">
        <v>25</v>
      </c>
      <c r="L1845" s="399">
        <v>44407</v>
      </c>
      <c r="M1845" s="398" t="s">
        <v>19</v>
      </c>
      <c r="N1845" s="10">
        <v>8313</v>
      </c>
    </row>
    <row r="1846" spans="1:15">
      <c r="A1846" s="9">
        <v>44405</v>
      </c>
      <c r="B1846" s="1">
        <v>14768</v>
      </c>
      <c r="C1846" s="929" t="s">
        <v>70</v>
      </c>
      <c r="D1846" s="1" t="s">
        <v>22</v>
      </c>
      <c r="E1846" s="1" t="s">
        <v>2344</v>
      </c>
      <c r="F1846" s="2">
        <v>44407</v>
      </c>
      <c r="G1846" s="11" t="s">
        <v>71</v>
      </c>
      <c r="H1846" s="10">
        <v>23</v>
      </c>
      <c r="I1846" s="12">
        <v>2.35</v>
      </c>
      <c r="J1846" s="398" t="s">
        <v>25</v>
      </c>
      <c r="K1846" s="398" t="s">
        <v>25</v>
      </c>
      <c r="L1846" s="399">
        <v>44407</v>
      </c>
      <c r="M1846" s="398" t="s">
        <v>19</v>
      </c>
      <c r="N1846" s="10">
        <v>8313</v>
      </c>
    </row>
    <row r="1847" spans="1:15" ht="15.75" thickBot="1">
      <c r="A1847" s="9">
        <v>44405</v>
      </c>
      <c r="B1847" s="1">
        <v>14769</v>
      </c>
      <c r="C1847" s="929" t="s">
        <v>1202</v>
      </c>
      <c r="D1847" s="1" t="s">
        <v>22</v>
      </c>
      <c r="E1847" s="1" t="s">
        <v>2344</v>
      </c>
      <c r="F1847" s="2">
        <v>44407</v>
      </c>
      <c r="G1847" s="11" t="s">
        <v>2159</v>
      </c>
      <c r="H1847" s="10">
        <v>23</v>
      </c>
      <c r="I1847" s="12">
        <v>2.35</v>
      </c>
      <c r="J1847" s="398" t="s">
        <v>25</v>
      </c>
      <c r="K1847" s="398" t="s">
        <v>25</v>
      </c>
      <c r="L1847" s="399">
        <v>44407</v>
      </c>
      <c r="M1847" s="398" t="s">
        <v>19</v>
      </c>
      <c r="N1847" s="10">
        <v>8313</v>
      </c>
      <c r="O1847" s="391">
        <v>4089.1800000000012</v>
      </c>
    </row>
    <row r="1848" spans="1:15">
      <c r="A1848" s="9">
        <v>44410</v>
      </c>
      <c r="B1848" s="1">
        <v>14770</v>
      </c>
      <c r="C1848" s="929" t="s">
        <v>262</v>
      </c>
      <c r="D1848" s="1" t="s">
        <v>22</v>
      </c>
      <c r="E1848" s="1" t="s">
        <v>2345</v>
      </c>
      <c r="F1848" s="2">
        <v>44412</v>
      </c>
      <c r="G1848" s="11" t="s">
        <v>264</v>
      </c>
      <c r="H1848" s="10">
        <v>52</v>
      </c>
      <c r="I1848" s="12">
        <v>2.35</v>
      </c>
      <c r="J1848" s="398" t="s">
        <v>25</v>
      </c>
      <c r="K1848" s="398" t="s">
        <v>25</v>
      </c>
      <c r="L1848" s="399">
        <v>44410</v>
      </c>
      <c r="M1848" s="398" t="s">
        <v>19</v>
      </c>
      <c r="N1848" s="10">
        <v>8314</v>
      </c>
    </row>
    <row r="1849" spans="1:15">
      <c r="A1849" s="9">
        <v>44410</v>
      </c>
      <c r="B1849" s="1">
        <v>14771</v>
      </c>
      <c r="C1849" s="929" t="s">
        <v>265</v>
      </c>
      <c r="D1849" s="1" t="s">
        <v>22</v>
      </c>
      <c r="E1849" s="1" t="s">
        <v>2345</v>
      </c>
      <c r="F1849" s="2">
        <v>44412</v>
      </c>
      <c r="G1849" s="11" t="s">
        <v>266</v>
      </c>
      <c r="H1849" s="10">
        <v>52</v>
      </c>
      <c r="I1849" s="12">
        <v>2.35</v>
      </c>
      <c r="J1849" s="398" t="s">
        <v>25</v>
      </c>
      <c r="K1849" s="398" t="s">
        <v>25</v>
      </c>
      <c r="L1849" s="399">
        <v>44410</v>
      </c>
      <c r="M1849" s="398" t="s">
        <v>19</v>
      </c>
      <c r="N1849" s="10">
        <v>8314</v>
      </c>
    </row>
    <row r="1850" spans="1:15">
      <c r="A1850" s="9">
        <v>44410</v>
      </c>
      <c r="B1850" s="1">
        <v>14772</v>
      </c>
      <c r="C1850" s="929" t="s">
        <v>262</v>
      </c>
      <c r="D1850" s="1" t="s">
        <v>22</v>
      </c>
      <c r="E1850" s="1" t="s">
        <v>2346</v>
      </c>
      <c r="F1850" s="2">
        <v>44412</v>
      </c>
      <c r="G1850" s="11" t="s">
        <v>264</v>
      </c>
      <c r="H1850" s="10">
        <v>31</v>
      </c>
      <c r="I1850" s="12">
        <v>2.35</v>
      </c>
      <c r="J1850" s="398" t="s">
        <v>25</v>
      </c>
      <c r="K1850" s="398" t="s">
        <v>25</v>
      </c>
      <c r="L1850" s="399">
        <v>44410</v>
      </c>
      <c r="M1850" s="398" t="s">
        <v>19</v>
      </c>
      <c r="N1850" s="10">
        <v>8314</v>
      </c>
    </row>
    <row r="1851" spans="1:15">
      <c r="A1851" s="9">
        <v>44410</v>
      </c>
      <c r="B1851" s="1">
        <v>14773</v>
      </c>
      <c r="C1851" s="929" t="s">
        <v>265</v>
      </c>
      <c r="D1851" s="1" t="s">
        <v>22</v>
      </c>
      <c r="E1851" s="1" t="s">
        <v>2346</v>
      </c>
      <c r="F1851" s="2">
        <v>44412</v>
      </c>
      <c r="G1851" s="11" t="s">
        <v>266</v>
      </c>
      <c r="H1851" s="10">
        <v>31</v>
      </c>
      <c r="I1851" s="12">
        <v>2.35</v>
      </c>
      <c r="J1851" s="398" t="s">
        <v>25</v>
      </c>
      <c r="K1851" s="398" t="s">
        <v>25</v>
      </c>
      <c r="L1851" s="399">
        <v>44410</v>
      </c>
      <c r="M1851" s="398" t="s">
        <v>19</v>
      </c>
      <c r="N1851" s="10">
        <v>8314</v>
      </c>
    </row>
    <row r="1852" spans="1:15">
      <c r="A1852" s="9">
        <v>44410</v>
      </c>
      <c r="B1852" s="1">
        <v>14774</v>
      </c>
      <c r="C1852" s="929" t="s">
        <v>2347</v>
      </c>
      <c r="D1852" s="1" t="s">
        <v>22</v>
      </c>
      <c r="E1852" s="1" t="s">
        <v>1</v>
      </c>
      <c r="F1852" s="2">
        <v>44412</v>
      </c>
      <c r="G1852" s="11" t="s">
        <v>2348</v>
      </c>
      <c r="H1852" s="10">
        <v>1</v>
      </c>
      <c r="I1852" s="12">
        <v>3</v>
      </c>
      <c r="J1852" s="398" t="s">
        <v>25</v>
      </c>
      <c r="K1852" s="398" t="s">
        <v>25</v>
      </c>
      <c r="L1852" s="399">
        <v>44410</v>
      </c>
      <c r="M1852" s="398" t="s">
        <v>19</v>
      </c>
      <c r="N1852" s="10">
        <v>8314</v>
      </c>
    </row>
    <row r="1853" spans="1:15">
      <c r="A1853" s="9">
        <v>44410</v>
      </c>
      <c r="B1853" s="1">
        <v>14775</v>
      </c>
      <c r="C1853" s="929" t="s">
        <v>28</v>
      </c>
      <c r="D1853" s="1" t="s">
        <v>22</v>
      </c>
      <c r="E1853" s="1" t="s">
        <v>2349</v>
      </c>
      <c r="F1853" s="2">
        <v>44412</v>
      </c>
      <c r="G1853" s="11" t="s">
        <v>30</v>
      </c>
      <c r="H1853" s="10">
        <v>8</v>
      </c>
      <c r="I1853" s="12">
        <v>2.35</v>
      </c>
      <c r="J1853" s="398" t="s">
        <v>25</v>
      </c>
      <c r="K1853" s="398" t="s">
        <v>25</v>
      </c>
      <c r="L1853" s="399">
        <v>44411</v>
      </c>
      <c r="M1853" s="398" t="s">
        <v>19</v>
      </c>
      <c r="N1853" s="10">
        <v>8314</v>
      </c>
    </row>
    <row r="1854" spans="1:15">
      <c r="A1854" s="9">
        <v>44410</v>
      </c>
      <c r="B1854" s="1">
        <v>14776</v>
      </c>
      <c r="C1854" s="929" t="s">
        <v>487</v>
      </c>
      <c r="D1854" s="1" t="s">
        <v>22</v>
      </c>
      <c r="E1854" s="1" t="s">
        <v>2350</v>
      </c>
      <c r="F1854" s="2">
        <v>44412</v>
      </c>
      <c r="G1854" s="11" t="s">
        <v>489</v>
      </c>
      <c r="H1854" s="10">
        <v>12</v>
      </c>
      <c r="I1854" s="12">
        <v>2.35</v>
      </c>
      <c r="J1854" s="398" t="s">
        <v>25</v>
      </c>
      <c r="K1854" s="398" t="s">
        <v>25</v>
      </c>
      <c r="L1854" s="399">
        <v>44411</v>
      </c>
      <c r="M1854" s="398" t="s">
        <v>19</v>
      </c>
      <c r="N1854" s="10">
        <v>8314</v>
      </c>
    </row>
    <row r="1855" spans="1:15">
      <c r="A1855" s="9">
        <v>44410</v>
      </c>
      <c r="B1855" s="1">
        <v>14777</v>
      </c>
      <c r="C1855" s="929" t="s">
        <v>1098</v>
      </c>
      <c r="D1855" s="1" t="s">
        <v>22</v>
      </c>
      <c r="E1855" s="1" t="s">
        <v>2351</v>
      </c>
      <c r="F1855" s="2">
        <v>44412</v>
      </c>
      <c r="G1855" s="11" t="s">
        <v>1096</v>
      </c>
      <c r="H1855" s="10">
        <v>23</v>
      </c>
      <c r="I1855" s="12">
        <v>2.35</v>
      </c>
      <c r="J1855" s="398" t="s">
        <v>25</v>
      </c>
      <c r="K1855" s="398" t="s">
        <v>25</v>
      </c>
      <c r="L1855" s="399">
        <v>44411</v>
      </c>
      <c r="M1855" s="398" t="s">
        <v>19</v>
      </c>
      <c r="N1855" s="10">
        <v>8314</v>
      </c>
    </row>
    <row r="1856" spans="1:15">
      <c r="A1856" s="9">
        <v>44410</v>
      </c>
      <c r="B1856" s="1">
        <v>14778</v>
      </c>
      <c r="C1856" s="929" t="s">
        <v>1348</v>
      </c>
      <c r="D1856" s="1" t="s">
        <v>22</v>
      </c>
      <c r="E1856" s="1" t="s">
        <v>2352</v>
      </c>
      <c r="F1856" s="2">
        <v>44412</v>
      </c>
      <c r="G1856" s="11" t="s">
        <v>2029</v>
      </c>
      <c r="H1856" s="10">
        <v>2</v>
      </c>
      <c r="I1856" s="12">
        <v>3.15</v>
      </c>
      <c r="J1856" s="398" t="s">
        <v>25</v>
      </c>
      <c r="K1856" s="398" t="s">
        <v>25</v>
      </c>
      <c r="L1856" s="399">
        <v>44411</v>
      </c>
      <c r="M1856" s="398" t="s">
        <v>19</v>
      </c>
      <c r="N1856" s="10">
        <v>8314</v>
      </c>
    </row>
    <row r="1857" spans="1:14">
      <c r="A1857" s="9">
        <v>44410</v>
      </c>
      <c r="B1857" s="1">
        <v>14779</v>
      </c>
      <c r="C1857" s="929" t="s">
        <v>893</v>
      </c>
      <c r="D1857" s="1" t="s">
        <v>22</v>
      </c>
      <c r="E1857" s="1" t="s">
        <v>2353</v>
      </c>
      <c r="F1857" s="2">
        <v>44412</v>
      </c>
      <c r="G1857" s="11" t="s">
        <v>895</v>
      </c>
      <c r="H1857" s="10">
        <v>3</v>
      </c>
      <c r="I1857" s="12">
        <v>2.35</v>
      </c>
      <c r="J1857" s="398" t="s">
        <v>25</v>
      </c>
      <c r="K1857" s="398" t="s">
        <v>25</v>
      </c>
      <c r="L1857" s="399">
        <v>44411</v>
      </c>
      <c r="M1857" s="398" t="s">
        <v>19</v>
      </c>
      <c r="N1857" s="10">
        <v>8314</v>
      </c>
    </row>
    <row r="1858" spans="1:14">
      <c r="A1858" s="9">
        <v>44410</v>
      </c>
      <c r="B1858" s="1">
        <v>14780</v>
      </c>
      <c r="C1858" s="929" t="s">
        <v>1016</v>
      </c>
      <c r="D1858" s="1" t="s">
        <v>22</v>
      </c>
      <c r="E1858" s="1" t="s">
        <v>2354</v>
      </c>
      <c r="F1858" s="2">
        <v>44412</v>
      </c>
      <c r="G1858" s="11" t="s">
        <v>1018</v>
      </c>
      <c r="H1858" s="10">
        <v>1</v>
      </c>
      <c r="I1858" s="12">
        <v>2.35</v>
      </c>
      <c r="J1858" s="398" t="s">
        <v>25</v>
      </c>
      <c r="K1858" s="398" t="s">
        <v>25</v>
      </c>
      <c r="L1858" s="399">
        <v>44411</v>
      </c>
      <c r="M1858" s="398" t="s">
        <v>19</v>
      </c>
      <c r="N1858" s="10">
        <v>8314</v>
      </c>
    </row>
    <row r="1859" spans="1:14">
      <c r="A1859" s="9">
        <v>44410</v>
      </c>
      <c r="B1859" s="1">
        <v>14781</v>
      </c>
      <c r="C1859" s="929" t="s">
        <v>147</v>
      </c>
      <c r="D1859" s="1" t="s">
        <v>22</v>
      </c>
      <c r="E1859" s="1" t="s">
        <v>2355</v>
      </c>
      <c r="F1859" s="2">
        <v>44412</v>
      </c>
      <c r="G1859" s="11" t="s">
        <v>149</v>
      </c>
      <c r="H1859" s="10">
        <v>38</v>
      </c>
      <c r="I1859" s="12">
        <v>2.35</v>
      </c>
      <c r="J1859" s="398" t="s">
        <v>25</v>
      </c>
      <c r="K1859" s="398" t="s">
        <v>25</v>
      </c>
      <c r="L1859" s="399">
        <v>44411</v>
      </c>
      <c r="M1859" s="398" t="s">
        <v>19</v>
      </c>
      <c r="N1859" s="10">
        <v>8314</v>
      </c>
    </row>
    <row r="1860" spans="1:14">
      <c r="A1860" s="9">
        <v>44410</v>
      </c>
      <c r="B1860" s="1">
        <v>14782</v>
      </c>
      <c r="C1860" s="929" t="s">
        <v>229</v>
      </c>
      <c r="D1860" s="1" t="s">
        <v>22</v>
      </c>
      <c r="E1860" s="1" t="s">
        <v>2356</v>
      </c>
      <c r="F1860" s="2">
        <v>44412</v>
      </c>
      <c r="G1860" s="11" t="s">
        <v>321</v>
      </c>
      <c r="H1860" s="10">
        <v>1</v>
      </c>
      <c r="I1860" s="12">
        <v>2.35</v>
      </c>
      <c r="J1860" s="398" t="s">
        <v>25</v>
      </c>
      <c r="K1860" s="398" t="s">
        <v>25</v>
      </c>
      <c r="L1860" s="399">
        <v>44411</v>
      </c>
      <c r="M1860" s="398" t="s">
        <v>19</v>
      </c>
      <c r="N1860" s="10">
        <v>8314</v>
      </c>
    </row>
    <row r="1861" spans="1:14">
      <c r="A1861" s="9">
        <v>44410</v>
      </c>
      <c r="B1861" s="1">
        <v>14783</v>
      </c>
      <c r="C1861" s="929" t="s">
        <v>893</v>
      </c>
      <c r="D1861" s="1" t="s">
        <v>22</v>
      </c>
      <c r="E1861" s="1" t="s">
        <v>2357</v>
      </c>
      <c r="F1861" s="2">
        <v>44412</v>
      </c>
      <c r="G1861" s="11" t="s">
        <v>895</v>
      </c>
      <c r="H1861" s="10">
        <v>1</v>
      </c>
      <c r="I1861" s="12">
        <v>2.35</v>
      </c>
      <c r="J1861" s="398" t="s">
        <v>25</v>
      </c>
      <c r="K1861" s="398" t="s">
        <v>25</v>
      </c>
      <c r="L1861" s="399">
        <v>44411</v>
      </c>
      <c r="M1861" s="398" t="s">
        <v>19</v>
      </c>
      <c r="N1861" s="10">
        <v>8314</v>
      </c>
    </row>
    <row r="1862" spans="1:14">
      <c r="A1862" s="9">
        <v>44410</v>
      </c>
      <c r="B1862" s="1">
        <v>14784</v>
      </c>
      <c r="C1862" s="929" t="s">
        <v>37</v>
      </c>
      <c r="D1862" s="1" t="s">
        <v>22</v>
      </c>
      <c r="E1862" s="1" t="s">
        <v>2358</v>
      </c>
      <c r="F1862" s="2">
        <v>44412</v>
      </c>
      <c r="G1862" s="11" t="s">
        <v>38</v>
      </c>
      <c r="H1862" s="10">
        <v>1</v>
      </c>
      <c r="I1862" s="12">
        <v>2.35</v>
      </c>
      <c r="J1862" s="398" t="s">
        <v>25</v>
      </c>
      <c r="K1862" s="398" t="s">
        <v>25</v>
      </c>
      <c r="L1862" s="399">
        <v>44411</v>
      </c>
      <c r="M1862" s="398" t="s">
        <v>19</v>
      </c>
      <c r="N1862" s="10">
        <v>8314</v>
      </c>
    </row>
    <row r="1863" spans="1:14">
      <c r="A1863" s="9">
        <v>44410</v>
      </c>
      <c r="B1863" s="1">
        <v>14785</v>
      </c>
      <c r="C1863" s="929" t="s">
        <v>73</v>
      </c>
      <c r="D1863" s="1" t="s">
        <v>22</v>
      </c>
      <c r="E1863" s="1" t="s">
        <v>2358</v>
      </c>
      <c r="F1863" s="2">
        <v>44412</v>
      </c>
      <c r="G1863" s="11" t="s">
        <v>74</v>
      </c>
      <c r="H1863" s="10">
        <v>1</v>
      </c>
      <c r="I1863" s="12">
        <v>2.35</v>
      </c>
      <c r="J1863" s="398" t="s">
        <v>25</v>
      </c>
      <c r="K1863" s="398" t="s">
        <v>25</v>
      </c>
      <c r="L1863" s="399">
        <v>44411</v>
      </c>
      <c r="M1863" s="398" t="s">
        <v>19</v>
      </c>
      <c r="N1863" s="10">
        <v>8314</v>
      </c>
    </row>
    <row r="1864" spans="1:14">
      <c r="A1864" s="9">
        <v>44410</v>
      </c>
      <c r="B1864" s="1">
        <v>14786</v>
      </c>
      <c r="C1864" s="929" t="s">
        <v>37</v>
      </c>
      <c r="D1864" s="1" t="s">
        <v>22</v>
      </c>
      <c r="E1864" s="1" t="s">
        <v>2359</v>
      </c>
      <c r="F1864" s="2">
        <v>44412</v>
      </c>
      <c r="G1864" s="11" t="s">
        <v>38</v>
      </c>
      <c r="H1864" s="10">
        <v>1</v>
      </c>
      <c r="I1864" s="12">
        <v>2.35</v>
      </c>
      <c r="J1864" s="398" t="s">
        <v>25</v>
      </c>
      <c r="K1864" s="398" t="s">
        <v>25</v>
      </c>
      <c r="L1864" s="399">
        <v>44411</v>
      </c>
      <c r="M1864" s="398" t="s">
        <v>19</v>
      </c>
      <c r="N1864" s="10">
        <v>8314</v>
      </c>
    </row>
    <row r="1865" spans="1:14">
      <c r="A1865" s="9">
        <v>44410</v>
      </c>
      <c r="B1865" s="1">
        <v>14787</v>
      </c>
      <c r="C1865" s="929" t="s">
        <v>102</v>
      </c>
      <c r="D1865" s="1" t="s">
        <v>22</v>
      </c>
      <c r="E1865" s="1" t="s">
        <v>2360</v>
      </c>
      <c r="F1865" s="2">
        <v>44412</v>
      </c>
      <c r="G1865" s="11" t="s">
        <v>104</v>
      </c>
      <c r="H1865" s="10">
        <v>56</v>
      </c>
      <c r="I1865" s="12">
        <v>2.35</v>
      </c>
      <c r="J1865" s="398" t="s">
        <v>25</v>
      </c>
      <c r="K1865" s="398" t="s">
        <v>25</v>
      </c>
      <c r="L1865" s="399">
        <v>44411</v>
      </c>
      <c r="M1865" s="398" t="s">
        <v>19</v>
      </c>
      <c r="N1865" s="10">
        <v>8314</v>
      </c>
    </row>
    <row r="1866" spans="1:14">
      <c r="A1866" s="9">
        <v>44410</v>
      </c>
      <c r="B1866" s="1">
        <v>14788</v>
      </c>
      <c r="C1866" s="929" t="s">
        <v>710</v>
      </c>
      <c r="D1866" s="1" t="s">
        <v>22</v>
      </c>
      <c r="E1866" s="1" t="s">
        <v>336</v>
      </c>
      <c r="F1866" s="2">
        <v>44412</v>
      </c>
      <c r="G1866" s="11" t="s">
        <v>712</v>
      </c>
      <c r="H1866" s="10">
        <v>34</v>
      </c>
      <c r="I1866" s="12">
        <v>2.35</v>
      </c>
      <c r="J1866" s="398" t="s">
        <v>25</v>
      </c>
      <c r="K1866" s="398" t="s">
        <v>25</v>
      </c>
      <c r="L1866" s="399">
        <v>44411</v>
      </c>
      <c r="M1866" s="398" t="s">
        <v>19</v>
      </c>
      <c r="N1866" s="10">
        <v>8314</v>
      </c>
    </row>
    <row r="1867" spans="1:14">
      <c r="A1867" s="9">
        <v>44410</v>
      </c>
      <c r="B1867" s="1">
        <v>14789</v>
      </c>
      <c r="C1867" s="929" t="s">
        <v>857</v>
      </c>
      <c r="D1867" s="1" t="s">
        <v>22</v>
      </c>
      <c r="E1867" s="1" t="s">
        <v>2361</v>
      </c>
      <c r="F1867" s="2">
        <v>44412</v>
      </c>
      <c r="G1867" s="11" t="s">
        <v>859</v>
      </c>
      <c r="H1867" s="10">
        <v>7</v>
      </c>
      <c r="I1867" s="12">
        <v>2.35</v>
      </c>
      <c r="J1867" s="398" t="s">
        <v>25</v>
      </c>
      <c r="K1867" s="398" t="s">
        <v>25</v>
      </c>
      <c r="L1867" s="399">
        <v>44411</v>
      </c>
      <c r="M1867" s="398" t="s">
        <v>19</v>
      </c>
      <c r="N1867" s="10">
        <v>8314</v>
      </c>
    </row>
    <row r="1868" spans="1:14">
      <c r="A1868" s="9">
        <v>44410</v>
      </c>
      <c r="B1868" s="1">
        <v>14790</v>
      </c>
      <c r="C1868" s="929" t="s">
        <v>857</v>
      </c>
      <c r="D1868" s="1" t="s">
        <v>22</v>
      </c>
      <c r="E1868" s="1" t="s">
        <v>2362</v>
      </c>
      <c r="F1868" s="2">
        <v>44412</v>
      </c>
      <c r="G1868" s="11" t="s">
        <v>859</v>
      </c>
      <c r="H1868" s="10">
        <v>4</v>
      </c>
      <c r="I1868" s="12">
        <v>2.35</v>
      </c>
      <c r="J1868" s="398" t="s">
        <v>25</v>
      </c>
      <c r="K1868" s="398" t="s">
        <v>25</v>
      </c>
      <c r="L1868" s="399">
        <v>44411</v>
      </c>
      <c r="M1868" s="398" t="s">
        <v>19</v>
      </c>
      <c r="N1868" s="10">
        <v>8314</v>
      </c>
    </row>
    <row r="1869" spans="1:14">
      <c r="A1869" s="9">
        <v>44410</v>
      </c>
      <c r="B1869" s="1">
        <v>14791</v>
      </c>
      <c r="C1869" s="929" t="s">
        <v>286</v>
      </c>
      <c r="D1869" s="1" t="s">
        <v>22</v>
      </c>
      <c r="E1869" s="1" t="s">
        <v>2363</v>
      </c>
      <c r="F1869" s="2">
        <v>44412</v>
      </c>
      <c r="G1869" s="11" t="s">
        <v>30</v>
      </c>
      <c r="H1869" s="10">
        <v>9</v>
      </c>
      <c r="I1869" s="12">
        <v>2.35</v>
      </c>
      <c r="J1869" s="398" t="s">
        <v>25</v>
      </c>
      <c r="K1869" s="398" t="s">
        <v>25</v>
      </c>
      <c r="L1869" s="399">
        <v>44411</v>
      </c>
      <c r="M1869" s="398" t="s">
        <v>19</v>
      </c>
      <c r="N1869" s="10">
        <v>8314</v>
      </c>
    </row>
    <row r="1870" spans="1:14">
      <c r="A1870" s="9">
        <v>44410</v>
      </c>
      <c r="B1870" s="1">
        <v>14792</v>
      </c>
      <c r="C1870" s="929" t="s">
        <v>724</v>
      </c>
      <c r="D1870" s="1" t="s">
        <v>22</v>
      </c>
      <c r="E1870" s="1" t="s">
        <v>2364</v>
      </c>
      <c r="F1870" s="2">
        <v>44412</v>
      </c>
      <c r="G1870" s="11" t="s">
        <v>726</v>
      </c>
      <c r="H1870" s="10">
        <v>14</v>
      </c>
      <c r="I1870" s="12">
        <v>2.35</v>
      </c>
      <c r="J1870" s="398" t="s">
        <v>25</v>
      </c>
      <c r="K1870" s="398" t="s">
        <v>25</v>
      </c>
      <c r="L1870" s="399">
        <v>44411</v>
      </c>
      <c r="M1870" s="398" t="s">
        <v>19</v>
      </c>
      <c r="N1870" s="10">
        <v>8314</v>
      </c>
    </row>
    <row r="1871" spans="1:14">
      <c r="A1871" s="9">
        <v>44410</v>
      </c>
      <c r="B1871" s="1">
        <v>14793</v>
      </c>
      <c r="C1871" s="929" t="s">
        <v>2365</v>
      </c>
      <c r="D1871" s="1" t="s">
        <v>22</v>
      </c>
      <c r="E1871" s="1" t="s">
        <v>1</v>
      </c>
      <c r="F1871" s="2">
        <v>44412</v>
      </c>
      <c r="G1871" s="11" t="s">
        <v>2333</v>
      </c>
      <c r="H1871" s="10">
        <v>1</v>
      </c>
      <c r="I1871" s="12">
        <v>3</v>
      </c>
      <c r="J1871" s="398" t="s">
        <v>25</v>
      </c>
      <c r="K1871" s="398" t="s">
        <v>25</v>
      </c>
      <c r="L1871" s="399">
        <v>44411</v>
      </c>
      <c r="M1871" s="398" t="s">
        <v>19</v>
      </c>
      <c r="N1871" s="10">
        <v>8314</v>
      </c>
    </row>
    <row r="1872" spans="1:14">
      <c r="A1872" s="9">
        <v>44410</v>
      </c>
      <c r="B1872" s="1">
        <v>14794</v>
      </c>
      <c r="C1872" s="929" t="s">
        <v>2366</v>
      </c>
      <c r="D1872" s="1" t="s">
        <v>22</v>
      </c>
      <c r="E1872" s="1" t="s">
        <v>1</v>
      </c>
      <c r="F1872" s="2">
        <v>44412</v>
      </c>
      <c r="G1872" s="11" t="s">
        <v>2367</v>
      </c>
      <c r="H1872" s="10">
        <v>1</v>
      </c>
      <c r="I1872" s="12">
        <v>3</v>
      </c>
      <c r="J1872" s="398" t="s">
        <v>25</v>
      </c>
      <c r="K1872" s="398" t="s">
        <v>25</v>
      </c>
      <c r="L1872" s="399">
        <v>44411</v>
      </c>
      <c r="M1872" s="398" t="s">
        <v>19</v>
      </c>
      <c r="N1872" s="10">
        <v>8314</v>
      </c>
    </row>
    <row r="1873" spans="1:14">
      <c r="A1873" s="9">
        <v>44410</v>
      </c>
      <c r="B1873" s="1">
        <v>14795</v>
      </c>
      <c r="C1873" s="929" t="s">
        <v>1299</v>
      </c>
      <c r="D1873" s="1" t="s">
        <v>22</v>
      </c>
      <c r="E1873" s="1" t="s">
        <v>2368</v>
      </c>
      <c r="F1873" s="2">
        <v>44414</v>
      </c>
      <c r="G1873" s="11" t="s">
        <v>1460</v>
      </c>
      <c r="H1873" s="10">
        <v>4</v>
      </c>
      <c r="I1873" s="12">
        <v>2.35</v>
      </c>
      <c r="J1873" s="398" t="s">
        <v>25</v>
      </c>
      <c r="K1873" s="398" t="s">
        <v>25</v>
      </c>
      <c r="L1873" s="399">
        <v>44412</v>
      </c>
      <c r="M1873" s="398" t="s">
        <v>19</v>
      </c>
      <c r="N1873" s="10">
        <v>8314</v>
      </c>
    </row>
    <row r="1874" spans="1:14">
      <c r="A1874" s="9">
        <v>44410</v>
      </c>
      <c r="B1874" s="1">
        <v>14796</v>
      </c>
      <c r="C1874" s="929" t="s">
        <v>458</v>
      </c>
      <c r="D1874" s="1" t="s">
        <v>22</v>
      </c>
      <c r="E1874" s="1" t="s">
        <v>2369</v>
      </c>
      <c r="F1874" s="2">
        <v>44414</v>
      </c>
      <c r="G1874" s="11" t="s">
        <v>2370</v>
      </c>
      <c r="H1874" s="10">
        <v>20</v>
      </c>
      <c r="I1874" s="12">
        <v>2.35</v>
      </c>
      <c r="J1874" s="398" t="s">
        <v>25</v>
      </c>
      <c r="K1874" s="398" t="s">
        <v>25</v>
      </c>
      <c r="L1874" s="399">
        <v>44412</v>
      </c>
      <c r="M1874" s="398" t="s">
        <v>19</v>
      </c>
      <c r="N1874" s="10">
        <v>8314</v>
      </c>
    </row>
    <row r="1875" spans="1:14">
      <c r="A1875" s="9">
        <v>44410</v>
      </c>
      <c r="B1875" s="1">
        <v>14797</v>
      </c>
      <c r="C1875" s="929" t="s">
        <v>458</v>
      </c>
      <c r="D1875" s="1" t="s">
        <v>22</v>
      </c>
      <c r="E1875" s="1" t="s">
        <v>2371</v>
      </c>
      <c r="F1875" s="2">
        <v>44414</v>
      </c>
      <c r="G1875" s="11" t="s">
        <v>2370</v>
      </c>
      <c r="H1875" s="10">
        <v>1</v>
      </c>
      <c r="I1875" s="12">
        <v>2.35</v>
      </c>
      <c r="J1875" s="398" t="s">
        <v>25</v>
      </c>
      <c r="K1875" s="398" t="s">
        <v>25</v>
      </c>
      <c r="L1875" s="399">
        <v>44412</v>
      </c>
      <c r="M1875" s="398" t="s">
        <v>19</v>
      </c>
      <c r="N1875" s="10">
        <v>8314</v>
      </c>
    </row>
    <row r="1876" spans="1:14">
      <c r="A1876" s="9">
        <v>44410</v>
      </c>
      <c r="B1876" s="1">
        <v>14798</v>
      </c>
      <c r="C1876" s="929" t="s">
        <v>458</v>
      </c>
      <c r="D1876" s="1" t="s">
        <v>22</v>
      </c>
      <c r="E1876" s="1" t="s">
        <v>2372</v>
      </c>
      <c r="F1876" s="2">
        <v>44414</v>
      </c>
      <c r="G1876" s="11" t="s">
        <v>2370</v>
      </c>
      <c r="H1876" s="10">
        <v>4</v>
      </c>
      <c r="I1876" s="12">
        <v>2.35</v>
      </c>
      <c r="J1876" s="398" t="s">
        <v>25</v>
      </c>
      <c r="K1876" s="398" t="s">
        <v>25</v>
      </c>
      <c r="L1876" s="399">
        <v>44412</v>
      </c>
      <c r="M1876" s="398" t="s">
        <v>19</v>
      </c>
      <c r="N1876" s="10">
        <v>8314</v>
      </c>
    </row>
    <row r="1877" spans="1:14">
      <c r="A1877" s="9">
        <v>44410</v>
      </c>
      <c r="B1877" s="1">
        <v>14799</v>
      </c>
      <c r="C1877" s="929" t="s">
        <v>2193</v>
      </c>
      <c r="D1877" s="1" t="s">
        <v>22</v>
      </c>
      <c r="E1877" s="1" t="s">
        <v>2373</v>
      </c>
      <c r="F1877" s="2">
        <v>44414</v>
      </c>
      <c r="G1877" s="11" t="s">
        <v>2374</v>
      </c>
      <c r="H1877" s="10">
        <v>22</v>
      </c>
      <c r="I1877" s="12">
        <v>2.35</v>
      </c>
      <c r="J1877" s="398" t="s">
        <v>25</v>
      </c>
      <c r="K1877" s="398" t="s">
        <v>25</v>
      </c>
      <c r="L1877" s="399">
        <v>44412</v>
      </c>
      <c r="M1877" s="398" t="s">
        <v>19</v>
      </c>
      <c r="N1877" s="10">
        <v>8314</v>
      </c>
    </row>
    <row r="1878" spans="1:14">
      <c r="A1878" s="9">
        <v>44410</v>
      </c>
      <c r="B1878" s="1">
        <v>14800</v>
      </c>
      <c r="C1878" s="929" t="s">
        <v>1117</v>
      </c>
      <c r="D1878" s="1" t="s">
        <v>22</v>
      </c>
      <c r="E1878" s="1" t="s">
        <v>2375</v>
      </c>
      <c r="F1878" s="2">
        <v>44414</v>
      </c>
      <c r="G1878" s="11" t="s">
        <v>1119</v>
      </c>
      <c r="H1878" s="10">
        <v>47</v>
      </c>
      <c r="I1878" s="12">
        <v>2.35</v>
      </c>
      <c r="J1878" s="398" t="s">
        <v>25</v>
      </c>
      <c r="K1878" s="398" t="s">
        <v>25</v>
      </c>
      <c r="L1878" s="399">
        <v>44412</v>
      </c>
      <c r="M1878" s="398" t="s">
        <v>19</v>
      </c>
      <c r="N1878" s="10">
        <v>8314</v>
      </c>
    </row>
    <row r="1879" spans="1:14">
      <c r="A1879" s="9">
        <v>44410</v>
      </c>
      <c r="B1879" s="1">
        <v>14801</v>
      </c>
      <c r="C1879" s="929" t="s">
        <v>519</v>
      </c>
      <c r="D1879" s="1" t="s">
        <v>22</v>
      </c>
      <c r="E1879" s="1" t="s">
        <v>2376</v>
      </c>
      <c r="F1879" s="2">
        <v>44414</v>
      </c>
      <c r="G1879" s="11" t="s">
        <v>521</v>
      </c>
      <c r="H1879" s="10">
        <v>9</v>
      </c>
      <c r="I1879" s="12">
        <v>2.35</v>
      </c>
      <c r="J1879" s="398" t="s">
        <v>25</v>
      </c>
      <c r="K1879" s="398" t="s">
        <v>25</v>
      </c>
      <c r="L1879" s="399">
        <v>44412</v>
      </c>
      <c r="M1879" s="398" t="s">
        <v>19</v>
      </c>
      <c r="N1879" s="10">
        <v>8314</v>
      </c>
    </row>
    <row r="1880" spans="1:14">
      <c r="A1880" s="9">
        <v>44410</v>
      </c>
      <c r="B1880" s="1">
        <v>14802</v>
      </c>
      <c r="C1880" s="929" t="s">
        <v>519</v>
      </c>
      <c r="D1880" s="1" t="s">
        <v>22</v>
      </c>
      <c r="E1880" s="1" t="s">
        <v>2377</v>
      </c>
      <c r="F1880" s="2">
        <v>44414</v>
      </c>
      <c r="G1880" s="11" t="s">
        <v>521</v>
      </c>
      <c r="H1880" s="10">
        <v>1</v>
      </c>
      <c r="I1880" s="12">
        <v>2.35</v>
      </c>
      <c r="J1880" s="398" t="s">
        <v>25</v>
      </c>
      <c r="K1880" s="398" t="s">
        <v>25</v>
      </c>
      <c r="L1880" s="399">
        <v>44412</v>
      </c>
      <c r="M1880" s="398" t="s">
        <v>19</v>
      </c>
      <c r="N1880" s="10">
        <v>8314</v>
      </c>
    </row>
    <row r="1881" spans="1:14">
      <c r="A1881" s="9">
        <v>44410</v>
      </c>
      <c r="B1881" s="1">
        <v>14803</v>
      </c>
      <c r="C1881" s="929" t="s">
        <v>519</v>
      </c>
      <c r="D1881" s="1" t="s">
        <v>22</v>
      </c>
      <c r="E1881" s="1" t="s">
        <v>2378</v>
      </c>
      <c r="F1881" s="2">
        <v>44414</v>
      </c>
      <c r="G1881" s="11" t="s">
        <v>521</v>
      </c>
      <c r="H1881" s="10">
        <v>12</v>
      </c>
      <c r="I1881" s="12">
        <v>2.35</v>
      </c>
      <c r="J1881" s="398" t="s">
        <v>25</v>
      </c>
      <c r="K1881" s="398" t="s">
        <v>25</v>
      </c>
      <c r="L1881" s="399">
        <v>44412</v>
      </c>
      <c r="M1881" s="398" t="s">
        <v>19</v>
      </c>
      <c r="N1881" s="10">
        <v>8314</v>
      </c>
    </row>
    <row r="1882" spans="1:14">
      <c r="A1882" s="9">
        <v>44410</v>
      </c>
      <c r="B1882" s="1">
        <v>14804</v>
      </c>
      <c r="C1882" s="929" t="s">
        <v>455</v>
      </c>
      <c r="D1882" s="1" t="s">
        <v>22</v>
      </c>
      <c r="E1882" s="1" t="s">
        <v>2379</v>
      </c>
      <c r="F1882" s="2">
        <v>44414</v>
      </c>
      <c r="G1882" s="11" t="s">
        <v>457</v>
      </c>
      <c r="H1882" s="10">
        <v>11</v>
      </c>
      <c r="I1882" s="12">
        <v>2.35</v>
      </c>
      <c r="J1882" s="398" t="s">
        <v>25</v>
      </c>
      <c r="K1882" s="398" t="s">
        <v>25</v>
      </c>
      <c r="L1882" s="399">
        <v>44412</v>
      </c>
      <c r="M1882" s="398" t="s">
        <v>19</v>
      </c>
      <c r="N1882" s="10">
        <v>8314</v>
      </c>
    </row>
    <row r="1883" spans="1:14">
      <c r="A1883" s="9">
        <v>44410</v>
      </c>
      <c r="B1883" s="1">
        <v>14805</v>
      </c>
      <c r="C1883" s="929" t="s">
        <v>91</v>
      </c>
      <c r="D1883" s="1" t="s">
        <v>22</v>
      </c>
      <c r="E1883" s="1" t="s">
        <v>2380</v>
      </c>
      <c r="F1883" s="2">
        <v>44414</v>
      </c>
      <c r="G1883" s="11" t="s">
        <v>93</v>
      </c>
      <c r="H1883" s="10">
        <v>1</v>
      </c>
      <c r="I1883" s="12">
        <v>2.35</v>
      </c>
      <c r="J1883" s="398" t="s">
        <v>25</v>
      </c>
      <c r="K1883" s="398" t="s">
        <v>25</v>
      </c>
      <c r="L1883" s="399">
        <v>44412</v>
      </c>
      <c r="M1883" s="398" t="s">
        <v>19</v>
      </c>
      <c r="N1883" s="10">
        <v>8314</v>
      </c>
    </row>
    <row r="1884" spans="1:14">
      <c r="A1884" s="9">
        <v>44410</v>
      </c>
      <c r="B1884" s="1">
        <v>14806</v>
      </c>
      <c r="C1884" s="929" t="s">
        <v>2141</v>
      </c>
      <c r="D1884" s="1" t="s">
        <v>22</v>
      </c>
      <c r="E1884" s="1" t="s">
        <v>2381</v>
      </c>
      <c r="F1884" s="2">
        <v>44414</v>
      </c>
      <c r="G1884" s="11" t="s">
        <v>2143</v>
      </c>
      <c r="H1884" s="10">
        <v>1</v>
      </c>
      <c r="I1884" s="12">
        <v>2.35</v>
      </c>
      <c r="J1884" s="398" t="s">
        <v>25</v>
      </c>
      <c r="K1884" s="398" t="s">
        <v>25</v>
      </c>
      <c r="L1884" s="399">
        <v>44412</v>
      </c>
      <c r="M1884" s="398" t="s">
        <v>19</v>
      </c>
      <c r="N1884" s="10">
        <v>8314</v>
      </c>
    </row>
    <row r="1885" spans="1:14">
      <c r="A1885" s="9">
        <v>44410</v>
      </c>
      <c r="B1885" s="1">
        <v>14807</v>
      </c>
      <c r="C1885" s="929" t="s">
        <v>182</v>
      </c>
      <c r="D1885" s="1" t="s">
        <v>22</v>
      </c>
      <c r="E1885" s="1" t="s">
        <v>2382</v>
      </c>
      <c r="F1885" s="2">
        <v>44414</v>
      </c>
      <c r="G1885" s="11" t="s">
        <v>184</v>
      </c>
      <c r="H1885" s="10">
        <v>4</v>
      </c>
      <c r="I1885" s="12">
        <v>2.35</v>
      </c>
      <c r="J1885" s="398" t="s">
        <v>25</v>
      </c>
      <c r="K1885" s="398" t="s">
        <v>25</v>
      </c>
      <c r="L1885" s="399">
        <v>44412</v>
      </c>
      <c r="M1885" s="398" t="s">
        <v>19</v>
      </c>
      <c r="N1885" s="10">
        <v>8314</v>
      </c>
    </row>
    <row r="1886" spans="1:14">
      <c r="A1886" s="9">
        <v>44410</v>
      </c>
      <c r="B1886" s="1">
        <v>14808</v>
      </c>
      <c r="C1886" s="929" t="s">
        <v>2255</v>
      </c>
      <c r="D1886" s="1" t="s">
        <v>22</v>
      </c>
      <c r="E1886" s="1" t="s">
        <v>2383</v>
      </c>
      <c r="F1886" s="2">
        <v>44414</v>
      </c>
      <c r="G1886" s="11" t="s">
        <v>444</v>
      </c>
      <c r="H1886" s="10">
        <v>7</v>
      </c>
      <c r="I1886" s="12">
        <v>2.35</v>
      </c>
      <c r="J1886" s="398" t="s">
        <v>25</v>
      </c>
      <c r="K1886" s="398" t="s">
        <v>25</v>
      </c>
      <c r="L1886" s="399">
        <v>44412</v>
      </c>
      <c r="M1886" s="398" t="s">
        <v>19</v>
      </c>
      <c r="N1886" s="10">
        <v>8314</v>
      </c>
    </row>
    <row r="1887" spans="1:14">
      <c r="A1887" s="9">
        <v>44410</v>
      </c>
      <c r="B1887" s="1">
        <v>14809</v>
      </c>
      <c r="C1887" s="929" t="s">
        <v>386</v>
      </c>
      <c r="D1887" s="1" t="s">
        <v>22</v>
      </c>
      <c r="E1887" s="1" t="s">
        <v>2384</v>
      </c>
      <c r="F1887" s="2">
        <v>44414</v>
      </c>
      <c r="G1887" s="11" t="s">
        <v>388</v>
      </c>
      <c r="H1887" s="10">
        <v>1</v>
      </c>
      <c r="I1887" s="12">
        <v>2.35</v>
      </c>
      <c r="J1887" s="398" t="s">
        <v>25</v>
      </c>
      <c r="K1887" s="398" t="s">
        <v>25</v>
      </c>
      <c r="L1887" s="399">
        <v>44412</v>
      </c>
      <c r="M1887" s="398" t="s">
        <v>19</v>
      </c>
      <c r="N1887" s="10">
        <v>8314</v>
      </c>
    </row>
    <row r="1888" spans="1:14">
      <c r="A1888" s="9">
        <v>44410</v>
      </c>
      <c r="B1888" s="1">
        <v>14810</v>
      </c>
      <c r="C1888" s="929" t="s">
        <v>1420</v>
      </c>
      <c r="D1888" s="1" t="s">
        <v>22</v>
      </c>
      <c r="E1888" s="1" t="s">
        <v>2384</v>
      </c>
      <c r="F1888" s="2">
        <v>44414</v>
      </c>
      <c r="G1888" s="11" t="s">
        <v>1880</v>
      </c>
      <c r="H1888" s="10">
        <v>1</v>
      </c>
      <c r="I1888" s="12">
        <v>2.35</v>
      </c>
      <c r="J1888" s="398" t="s">
        <v>25</v>
      </c>
      <c r="K1888" s="398" t="s">
        <v>25</v>
      </c>
      <c r="L1888" s="399">
        <v>44412</v>
      </c>
      <c r="M1888" s="398" t="s">
        <v>19</v>
      </c>
      <c r="N1888" s="10">
        <v>8314</v>
      </c>
    </row>
    <row r="1889" spans="1:14">
      <c r="A1889" s="9">
        <v>44410</v>
      </c>
      <c r="B1889" s="1">
        <v>14811</v>
      </c>
      <c r="C1889" s="929" t="s">
        <v>201</v>
      </c>
      <c r="D1889" s="1" t="s">
        <v>22</v>
      </c>
      <c r="E1889" s="1" t="s">
        <v>2385</v>
      </c>
      <c r="F1889" s="2">
        <v>44414</v>
      </c>
      <c r="G1889" s="11" t="s">
        <v>203</v>
      </c>
      <c r="H1889" s="10">
        <v>6</v>
      </c>
      <c r="I1889" s="12">
        <v>2.35</v>
      </c>
      <c r="J1889" s="398" t="s">
        <v>25</v>
      </c>
      <c r="K1889" s="398" t="s">
        <v>25</v>
      </c>
      <c r="L1889" s="399">
        <v>44412</v>
      </c>
      <c r="M1889" s="398" t="s">
        <v>19</v>
      </c>
      <c r="N1889" s="10">
        <v>8314</v>
      </c>
    </row>
    <row r="1890" spans="1:14">
      <c r="A1890" s="9">
        <v>44410</v>
      </c>
      <c r="B1890" s="1">
        <v>14812</v>
      </c>
      <c r="C1890" s="929" t="s">
        <v>31</v>
      </c>
      <c r="D1890" s="1" t="s">
        <v>22</v>
      </c>
      <c r="E1890" s="1" t="s">
        <v>2386</v>
      </c>
      <c r="F1890" s="2">
        <v>44414</v>
      </c>
      <c r="G1890" s="11" t="s">
        <v>33</v>
      </c>
      <c r="H1890" s="10">
        <v>4</v>
      </c>
      <c r="I1890" s="12">
        <v>2.35</v>
      </c>
      <c r="J1890" s="398" t="s">
        <v>25</v>
      </c>
      <c r="K1890" s="398" t="s">
        <v>25</v>
      </c>
      <c r="L1890" s="399">
        <v>44412</v>
      </c>
      <c r="M1890" s="398" t="s">
        <v>19</v>
      </c>
      <c r="N1890" s="10">
        <v>8314</v>
      </c>
    </row>
    <row r="1891" spans="1:14">
      <c r="A1891" s="9">
        <v>44410</v>
      </c>
      <c r="B1891" s="1">
        <v>14813</v>
      </c>
      <c r="C1891" s="929" t="s">
        <v>234</v>
      </c>
      <c r="D1891" s="1" t="s">
        <v>22</v>
      </c>
      <c r="E1891" s="1" t="s">
        <v>2387</v>
      </c>
      <c r="F1891" s="2">
        <v>44414</v>
      </c>
      <c r="G1891" s="11" t="s">
        <v>236</v>
      </c>
      <c r="H1891" s="10">
        <v>3</v>
      </c>
      <c r="I1891" s="12">
        <v>2.35</v>
      </c>
      <c r="J1891" s="398" t="s">
        <v>25</v>
      </c>
      <c r="K1891" s="398" t="s">
        <v>25</v>
      </c>
      <c r="L1891" s="399">
        <v>44412</v>
      </c>
      <c r="M1891" s="398" t="s">
        <v>19</v>
      </c>
      <c r="N1891" s="10">
        <v>8314</v>
      </c>
    </row>
    <row r="1892" spans="1:14">
      <c r="A1892" s="9">
        <v>44410</v>
      </c>
      <c r="B1892" s="1">
        <v>14814</v>
      </c>
      <c r="C1892" s="929" t="s">
        <v>53</v>
      </c>
      <c r="D1892" s="1" t="s">
        <v>22</v>
      </c>
      <c r="E1892" s="1" t="s">
        <v>2388</v>
      </c>
      <c r="F1892" s="2">
        <v>44414</v>
      </c>
      <c r="G1892" s="11" t="s">
        <v>55</v>
      </c>
      <c r="H1892" s="10">
        <v>3</v>
      </c>
      <c r="I1892" s="12">
        <v>2.35</v>
      </c>
      <c r="J1892" s="398" t="s">
        <v>25</v>
      </c>
      <c r="K1892" s="398" t="s">
        <v>25</v>
      </c>
      <c r="L1892" s="399">
        <v>44412</v>
      </c>
      <c r="M1892" s="398" t="s">
        <v>19</v>
      </c>
      <c r="N1892" s="10">
        <v>8314</v>
      </c>
    </row>
    <row r="1893" spans="1:14">
      <c r="A1893" s="9">
        <v>44410</v>
      </c>
      <c r="B1893" s="1">
        <v>14815</v>
      </c>
      <c r="C1893" s="929" t="s">
        <v>2286</v>
      </c>
      <c r="D1893" s="1" t="s">
        <v>22</v>
      </c>
      <c r="E1893" s="1" t="s">
        <v>2389</v>
      </c>
      <c r="F1893" s="2">
        <v>44414</v>
      </c>
      <c r="G1893" s="11" t="s">
        <v>2390</v>
      </c>
      <c r="H1893" s="10">
        <v>1</v>
      </c>
      <c r="I1893" s="12">
        <v>2.35</v>
      </c>
      <c r="J1893" s="398" t="s">
        <v>25</v>
      </c>
      <c r="K1893" s="398" t="s">
        <v>25</v>
      </c>
      <c r="L1893" s="399">
        <v>44412</v>
      </c>
      <c r="M1893" s="398" t="s">
        <v>19</v>
      </c>
      <c r="N1893" s="10">
        <v>8314</v>
      </c>
    </row>
    <row r="1894" spans="1:14">
      <c r="A1894" s="9">
        <v>44410</v>
      </c>
      <c r="B1894" s="1">
        <v>14816</v>
      </c>
      <c r="C1894" s="929" t="s">
        <v>34</v>
      </c>
      <c r="D1894" s="1" t="s">
        <v>22</v>
      </c>
      <c r="E1894" s="1" t="s">
        <v>2391</v>
      </c>
      <c r="F1894" s="2">
        <v>44414</v>
      </c>
      <c r="G1894" s="11" t="s">
        <v>36</v>
      </c>
      <c r="H1894" s="10">
        <v>2</v>
      </c>
      <c r="I1894" s="12">
        <v>2.35</v>
      </c>
      <c r="J1894" s="398" t="s">
        <v>25</v>
      </c>
      <c r="K1894" s="398" t="s">
        <v>25</v>
      </c>
      <c r="L1894" s="399">
        <v>44412</v>
      </c>
      <c r="M1894" s="398" t="s">
        <v>19</v>
      </c>
      <c r="N1894" s="10">
        <v>8314</v>
      </c>
    </row>
    <row r="1895" spans="1:14">
      <c r="A1895" s="9">
        <v>44410</v>
      </c>
      <c r="B1895" s="1">
        <v>14817</v>
      </c>
      <c r="C1895" s="929" t="s">
        <v>39</v>
      </c>
      <c r="D1895" s="1" t="s">
        <v>22</v>
      </c>
      <c r="E1895" s="1" t="s">
        <v>2391</v>
      </c>
      <c r="F1895" s="2">
        <v>44414</v>
      </c>
      <c r="G1895" s="11" t="s">
        <v>40</v>
      </c>
      <c r="H1895" s="10">
        <v>2</v>
      </c>
      <c r="I1895" s="12">
        <v>2.35</v>
      </c>
      <c r="J1895" s="398" t="s">
        <v>25</v>
      </c>
      <c r="K1895" s="398" t="s">
        <v>25</v>
      </c>
      <c r="L1895" s="399">
        <v>44412</v>
      </c>
      <c r="M1895" s="398" t="s">
        <v>19</v>
      </c>
      <c r="N1895" s="10">
        <v>8314</v>
      </c>
    </row>
    <row r="1896" spans="1:14">
      <c r="A1896" s="9">
        <v>44410</v>
      </c>
      <c r="B1896" s="1">
        <v>14818</v>
      </c>
      <c r="C1896" s="929" t="s">
        <v>37</v>
      </c>
      <c r="D1896" s="1" t="s">
        <v>22</v>
      </c>
      <c r="E1896" s="1" t="s">
        <v>2391</v>
      </c>
      <c r="F1896" s="2">
        <v>44414</v>
      </c>
      <c r="G1896" s="11" t="s">
        <v>38</v>
      </c>
      <c r="H1896" s="10">
        <v>1</v>
      </c>
      <c r="I1896" s="12">
        <v>2.35</v>
      </c>
      <c r="J1896" s="398" t="s">
        <v>25</v>
      </c>
      <c r="K1896" s="398" t="s">
        <v>25</v>
      </c>
      <c r="L1896" s="399">
        <v>44412</v>
      </c>
      <c r="M1896" s="398" t="s">
        <v>19</v>
      </c>
      <c r="N1896" s="10">
        <v>8314</v>
      </c>
    </row>
    <row r="1897" spans="1:14">
      <c r="A1897" s="9">
        <v>44410</v>
      </c>
      <c r="B1897" s="1">
        <v>14819</v>
      </c>
      <c r="C1897" s="929" t="s">
        <v>397</v>
      </c>
      <c r="D1897" s="1" t="s">
        <v>22</v>
      </c>
      <c r="E1897" s="1" t="s">
        <v>2392</v>
      </c>
      <c r="F1897" s="2">
        <v>44414</v>
      </c>
      <c r="G1897" s="11" t="s">
        <v>399</v>
      </c>
      <c r="H1897" s="10">
        <v>6</v>
      </c>
      <c r="I1897" s="12">
        <v>2.35</v>
      </c>
      <c r="J1897" s="398" t="s">
        <v>25</v>
      </c>
      <c r="K1897" s="398" t="s">
        <v>25</v>
      </c>
      <c r="L1897" s="399">
        <v>44412</v>
      </c>
      <c r="M1897" s="398" t="s">
        <v>19</v>
      </c>
      <c r="N1897" s="10">
        <v>8314</v>
      </c>
    </row>
    <row r="1898" spans="1:14">
      <c r="A1898" s="9">
        <v>44410</v>
      </c>
      <c r="B1898" s="1">
        <v>14820</v>
      </c>
      <c r="C1898" s="929" t="s">
        <v>2393</v>
      </c>
      <c r="D1898" s="1" t="s">
        <v>22</v>
      </c>
      <c r="E1898" s="1" t="s">
        <v>1</v>
      </c>
      <c r="F1898" s="2">
        <v>44414</v>
      </c>
      <c r="G1898" s="11" t="s">
        <v>2394</v>
      </c>
      <c r="H1898" s="10">
        <v>1</v>
      </c>
      <c r="I1898" s="12">
        <v>3</v>
      </c>
      <c r="J1898" s="398" t="s">
        <v>25</v>
      </c>
      <c r="K1898" s="398" t="s">
        <v>25</v>
      </c>
      <c r="L1898" s="399">
        <v>44412</v>
      </c>
      <c r="M1898" s="398" t="s">
        <v>19</v>
      </c>
      <c r="N1898" s="10">
        <v>8314</v>
      </c>
    </row>
    <row r="1899" spans="1:14">
      <c r="A1899" s="9">
        <v>44410</v>
      </c>
      <c r="B1899" s="1">
        <v>14821</v>
      </c>
      <c r="C1899" s="929" t="s">
        <v>2395</v>
      </c>
      <c r="D1899" s="1" t="s">
        <v>22</v>
      </c>
      <c r="E1899" s="1" t="s">
        <v>1</v>
      </c>
      <c r="F1899" s="2">
        <v>44414</v>
      </c>
      <c r="G1899" s="11" t="s">
        <v>2396</v>
      </c>
      <c r="H1899" s="10">
        <v>1</v>
      </c>
      <c r="I1899" s="12">
        <v>3</v>
      </c>
      <c r="J1899" s="398" t="s">
        <v>25</v>
      </c>
      <c r="K1899" s="398" t="s">
        <v>25</v>
      </c>
      <c r="L1899" s="399">
        <v>44412</v>
      </c>
      <c r="M1899" s="398" t="s">
        <v>19</v>
      </c>
      <c r="N1899" s="10">
        <v>8314</v>
      </c>
    </row>
    <row r="1900" spans="1:14">
      <c r="A1900" s="9">
        <v>44410</v>
      </c>
      <c r="B1900" s="1">
        <v>14822</v>
      </c>
      <c r="C1900" s="929" t="s">
        <v>88</v>
      </c>
      <c r="D1900" s="1" t="s">
        <v>22</v>
      </c>
      <c r="E1900" s="1" t="s">
        <v>2397</v>
      </c>
      <c r="F1900" s="2">
        <v>44414</v>
      </c>
      <c r="G1900" s="11" t="s">
        <v>90</v>
      </c>
      <c r="H1900" s="10">
        <v>32</v>
      </c>
      <c r="I1900" s="12">
        <v>2.35</v>
      </c>
      <c r="J1900" s="398" t="s">
        <v>25</v>
      </c>
      <c r="K1900" s="398" t="s">
        <v>25</v>
      </c>
      <c r="L1900" s="399">
        <v>44413</v>
      </c>
      <c r="M1900" s="398" t="s">
        <v>19</v>
      </c>
      <c r="N1900" s="10">
        <v>8314</v>
      </c>
    </row>
    <row r="1901" spans="1:14">
      <c r="A1901" s="9">
        <v>44410</v>
      </c>
      <c r="B1901" s="1">
        <v>14823</v>
      </c>
      <c r="C1901" s="929" t="s">
        <v>88</v>
      </c>
      <c r="D1901" s="1" t="s">
        <v>22</v>
      </c>
      <c r="E1901" s="1" t="s">
        <v>2398</v>
      </c>
      <c r="F1901" s="2">
        <v>44414</v>
      </c>
      <c r="G1901" s="11" t="s">
        <v>90</v>
      </c>
      <c r="H1901" s="10">
        <v>13</v>
      </c>
      <c r="I1901" s="12">
        <v>2.35</v>
      </c>
      <c r="J1901" s="398" t="s">
        <v>25</v>
      </c>
      <c r="K1901" s="398" t="s">
        <v>25</v>
      </c>
      <c r="L1901" s="399">
        <v>44413</v>
      </c>
      <c r="M1901" s="398" t="s">
        <v>19</v>
      </c>
      <c r="N1901" s="10">
        <v>8314</v>
      </c>
    </row>
    <row r="1902" spans="1:14">
      <c r="A1902" s="9">
        <v>44410</v>
      </c>
      <c r="B1902" s="1">
        <v>14824</v>
      </c>
      <c r="C1902" s="929" t="s">
        <v>397</v>
      </c>
      <c r="D1902" s="1" t="s">
        <v>22</v>
      </c>
      <c r="E1902" s="1" t="s">
        <v>2399</v>
      </c>
      <c r="F1902" s="2">
        <v>44414</v>
      </c>
      <c r="G1902" s="11" t="s">
        <v>399</v>
      </c>
      <c r="H1902" s="10">
        <v>32</v>
      </c>
      <c r="I1902" s="12">
        <v>2.35</v>
      </c>
      <c r="J1902" s="398" t="s">
        <v>25</v>
      </c>
      <c r="K1902" s="398" t="s">
        <v>25</v>
      </c>
      <c r="L1902" s="399">
        <v>44413</v>
      </c>
      <c r="M1902" s="398" t="s">
        <v>19</v>
      </c>
      <c r="N1902" s="10">
        <v>8314</v>
      </c>
    </row>
    <row r="1903" spans="1:14">
      <c r="A1903" s="9">
        <v>44410</v>
      </c>
      <c r="B1903" s="1">
        <v>14825</v>
      </c>
      <c r="C1903" s="929" t="s">
        <v>257</v>
      </c>
      <c r="D1903" s="1" t="s">
        <v>22</v>
      </c>
      <c r="E1903" s="1" t="s">
        <v>2400</v>
      </c>
      <c r="F1903" s="2">
        <v>44414</v>
      </c>
      <c r="G1903" s="11" t="s">
        <v>950</v>
      </c>
      <c r="H1903" s="10">
        <v>54</v>
      </c>
      <c r="I1903" s="12">
        <v>2.35</v>
      </c>
      <c r="J1903" s="398" t="s">
        <v>25</v>
      </c>
      <c r="K1903" s="398" t="s">
        <v>25</v>
      </c>
      <c r="L1903" s="399">
        <v>44413</v>
      </c>
      <c r="M1903" s="398" t="s">
        <v>19</v>
      </c>
      <c r="N1903" s="10">
        <v>8314</v>
      </c>
    </row>
    <row r="1904" spans="1:14">
      <c r="A1904" s="9">
        <v>44410</v>
      </c>
      <c r="B1904" s="1">
        <v>14826</v>
      </c>
      <c r="C1904" s="929" t="s">
        <v>37</v>
      </c>
      <c r="D1904" s="1" t="s">
        <v>22</v>
      </c>
      <c r="E1904" s="1" t="s">
        <v>2401</v>
      </c>
      <c r="F1904" s="2">
        <v>44414</v>
      </c>
      <c r="G1904" s="11" t="s">
        <v>38</v>
      </c>
      <c r="H1904" s="10">
        <v>6</v>
      </c>
      <c r="I1904" s="12">
        <v>2.35</v>
      </c>
      <c r="J1904" s="398" t="s">
        <v>25</v>
      </c>
      <c r="K1904" s="398" t="s">
        <v>25</v>
      </c>
      <c r="L1904" s="399">
        <v>44413</v>
      </c>
      <c r="M1904" s="398" t="s">
        <v>19</v>
      </c>
      <c r="N1904" s="10">
        <v>8314</v>
      </c>
    </row>
    <row r="1905" spans="1:14">
      <c r="A1905" s="9">
        <v>44412</v>
      </c>
      <c r="B1905" s="1">
        <v>14827</v>
      </c>
      <c r="C1905" s="929" t="s">
        <v>73</v>
      </c>
      <c r="D1905" s="1" t="s">
        <v>22</v>
      </c>
      <c r="E1905" s="1" t="s">
        <v>2402</v>
      </c>
      <c r="F1905" s="2">
        <v>44414</v>
      </c>
      <c r="G1905" s="11" t="s">
        <v>1397</v>
      </c>
      <c r="H1905" s="10">
        <v>1</v>
      </c>
      <c r="I1905" s="12">
        <v>2.35</v>
      </c>
      <c r="J1905" s="398" t="s">
        <v>25</v>
      </c>
      <c r="K1905" s="398" t="s">
        <v>25</v>
      </c>
      <c r="L1905" s="399">
        <v>44413</v>
      </c>
      <c r="M1905" s="398" t="s">
        <v>19</v>
      </c>
      <c r="N1905" s="10">
        <v>8314</v>
      </c>
    </row>
    <row r="1906" spans="1:14">
      <c r="A1906" s="9">
        <v>44412</v>
      </c>
      <c r="B1906" s="1">
        <v>14828</v>
      </c>
      <c r="C1906" s="929" t="s">
        <v>39</v>
      </c>
      <c r="D1906" s="1" t="s">
        <v>22</v>
      </c>
      <c r="E1906" s="1" t="s">
        <v>2402</v>
      </c>
      <c r="F1906" s="2">
        <v>44414</v>
      </c>
      <c r="G1906" s="11" t="s">
        <v>40</v>
      </c>
      <c r="H1906" s="10">
        <v>1</v>
      </c>
      <c r="I1906" s="12">
        <v>2.35</v>
      </c>
      <c r="J1906" s="398" t="s">
        <v>25</v>
      </c>
      <c r="K1906" s="398" t="s">
        <v>25</v>
      </c>
      <c r="L1906" s="399">
        <v>44413</v>
      </c>
      <c r="M1906" s="398" t="s">
        <v>19</v>
      </c>
      <c r="N1906" s="10">
        <v>8314</v>
      </c>
    </row>
    <row r="1907" spans="1:14">
      <c r="A1907" s="9">
        <v>44412</v>
      </c>
      <c r="B1907" s="1">
        <v>14829</v>
      </c>
      <c r="C1907" s="929" t="s">
        <v>1383</v>
      </c>
      <c r="D1907" s="1" t="s">
        <v>22</v>
      </c>
      <c r="E1907" s="1" t="s">
        <v>2402</v>
      </c>
      <c r="F1907" s="2">
        <v>44414</v>
      </c>
      <c r="G1907" s="11" t="s">
        <v>1384</v>
      </c>
      <c r="H1907" s="10">
        <v>1</v>
      </c>
      <c r="I1907" s="12">
        <v>2.35</v>
      </c>
      <c r="J1907" s="398" t="s">
        <v>25</v>
      </c>
      <c r="K1907" s="398" t="s">
        <v>25</v>
      </c>
      <c r="L1907" s="399">
        <v>44413</v>
      </c>
      <c r="M1907" s="398" t="s">
        <v>19</v>
      </c>
      <c r="N1907" s="10">
        <v>8314</v>
      </c>
    </row>
    <row r="1908" spans="1:14">
      <c r="A1908" s="9">
        <v>44412</v>
      </c>
      <c r="B1908" s="1">
        <v>14830</v>
      </c>
      <c r="C1908" s="929" t="s">
        <v>599</v>
      </c>
      <c r="D1908" s="1" t="s">
        <v>22</v>
      </c>
      <c r="E1908" s="1" t="s">
        <v>2402</v>
      </c>
      <c r="F1908" s="2">
        <v>44414</v>
      </c>
      <c r="G1908" s="11" t="s">
        <v>76</v>
      </c>
      <c r="H1908" s="10">
        <v>1</v>
      </c>
      <c r="I1908" s="12">
        <v>2.35</v>
      </c>
      <c r="J1908" s="398" t="s">
        <v>25</v>
      </c>
      <c r="K1908" s="398" t="s">
        <v>25</v>
      </c>
      <c r="L1908" s="399">
        <v>44413</v>
      </c>
      <c r="M1908" s="398" t="s">
        <v>19</v>
      </c>
      <c r="N1908" s="10">
        <v>8314</v>
      </c>
    </row>
    <row r="1909" spans="1:14">
      <c r="A1909" s="9">
        <v>44412</v>
      </c>
      <c r="B1909" s="1">
        <v>14831</v>
      </c>
      <c r="C1909" s="929" t="s">
        <v>1385</v>
      </c>
      <c r="D1909" s="1" t="s">
        <v>22</v>
      </c>
      <c r="E1909" s="1" t="s">
        <v>2402</v>
      </c>
      <c r="F1909" s="2">
        <v>44414</v>
      </c>
      <c r="G1909" s="11" t="s">
        <v>2136</v>
      </c>
      <c r="H1909" s="10">
        <v>1</v>
      </c>
      <c r="I1909" s="12">
        <v>2.35</v>
      </c>
      <c r="J1909" s="398" t="s">
        <v>25</v>
      </c>
      <c r="K1909" s="398" t="s">
        <v>25</v>
      </c>
      <c r="L1909" s="399">
        <v>44413</v>
      </c>
      <c r="M1909" s="398" t="s">
        <v>19</v>
      </c>
      <c r="N1909" s="10">
        <v>8314</v>
      </c>
    </row>
    <row r="1910" spans="1:14">
      <c r="A1910" s="9">
        <v>44412</v>
      </c>
      <c r="B1910" s="1">
        <v>14832</v>
      </c>
      <c r="C1910" s="929" t="s">
        <v>39</v>
      </c>
      <c r="D1910" s="1" t="s">
        <v>22</v>
      </c>
      <c r="E1910" s="1" t="s">
        <v>2403</v>
      </c>
      <c r="F1910" s="2">
        <v>44414</v>
      </c>
      <c r="G1910" s="11" t="s">
        <v>40</v>
      </c>
      <c r="H1910" s="10">
        <v>2</v>
      </c>
      <c r="I1910" s="12">
        <v>2.35</v>
      </c>
      <c r="J1910" s="398" t="s">
        <v>25</v>
      </c>
      <c r="K1910" s="398" t="s">
        <v>25</v>
      </c>
      <c r="L1910" s="399">
        <v>44413</v>
      </c>
      <c r="M1910" s="398" t="s">
        <v>19</v>
      </c>
      <c r="N1910" s="10">
        <v>8314</v>
      </c>
    </row>
    <row r="1911" spans="1:14">
      <c r="A1911" s="9">
        <v>44412</v>
      </c>
      <c r="B1911" s="1">
        <v>14833</v>
      </c>
      <c r="C1911" s="929" t="s">
        <v>70</v>
      </c>
      <c r="D1911" s="1" t="s">
        <v>22</v>
      </c>
      <c r="E1911" s="1" t="s">
        <v>2403</v>
      </c>
      <c r="F1911" s="2">
        <v>44414</v>
      </c>
      <c r="G1911" s="11" t="s">
        <v>71</v>
      </c>
      <c r="H1911" s="10">
        <v>2</v>
      </c>
      <c r="I1911" s="12">
        <v>2.35</v>
      </c>
      <c r="J1911" s="398" t="s">
        <v>25</v>
      </c>
      <c r="K1911" s="398" t="s">
        <v>25</v>
      </c>
      <c r="L1911" s="399">
        <v>44413</v>
      </c>
      <c r="M1911" s="398" t="s">
        <v>19</v>
      </c>
      <c r="N1911" s="10">
        <v>8314</v>
      </c>
    </row>
    <row r="1912" spans="1:14">
      <c r="A1912" s="9">
        <v>44412</v>
      </c>
      <c r="B1912" s="1">
        <v>14834</v>
      </c>
      <c r="C1912" s="929" t="s">
        <v>1227</v>
      </c>
      <c r="D1912" s="1" t="s">
        <v>22</v>
      </c>
      <c r="E1912" s="1" t="s">
        <v>2403</v>
      </c>
      <c r="F1912" s="2">
        <v>44414</v>
      </c>
      <c r="G1912" s="11" t="s">
        <v>2158</v>
      </c>
      <c r="H1912" s="10">
        <v>2</v>
      </c>
      <c r="I1912" s="12">
        <v>2.35</v>
      </c>
      <c r="J1912" s="398" t="s">
        <v>25</v>
      </c>
      <c r="K1912" s="398" t="s">
        <v>25</v>
      </c>
      <c r="L1912" s="399">
        <v>44413</v>
      </c>
      <c r="M1912" s="398" t="s">
        <v>19</v>
      </c>
      <c r="N1912" s="10">
        <v>8314</v>
      </c>
    </row>
    <row r="1913" spans="1:14">
      <c r="A1913" s="9">
        <v>44412</v>
      </c>
      <c r="B1913" s="1">
        <v>14835</v>
      </c>
      <c r="C1913" s="929" t="s">
        <v>1202</v>
      </c>
      <c r="D1913" s="1" t="s">
        <v>22</v>
      </c>
      <c r="E1913" s="1" t="s">
        <v>2403</v>
      </c>
      <c r="F1913" s="2">
        <v>44414</v>
      </c>
      <c r="G1913" s="11" t="s">
        <v>2159</v>
      </c>
      <c r="H1913" s="10">
        <v>2</v>
      </c>
      <c r="I1913" s="12">
        <v>2.35</v>
      </c>
      <c r="J1913" s="398" t="s">
        <v>25</v>
      </c>
      <c r="K1913" s="398" t="s">
        <v>25</v>
      </c>
      <c r="L1913" s="399">
        <v>44413</v>
      </c>
      <c r="M1913" s="398" t="s">
        <v>19</v>
      </c>
      <c r="N1913" s="10">
        <v>8314</v>
      </c>
    </row>
    <row r="1914" spans="1:14">
      <c r="A1914" s="9">
        <v>44412</v>
      </c>
      <c r="B1914" s="1">
        <v>14836</v>
      </c>
      <c r="C1914" s="929" t="s">
        <v>240</v>
      </c>
      <c r="D1914" s="1" t="s">
        <v>22</v>
      </c>
      <c r="E1914" s="1" t="s">
        <v>2403</v>
      </c>
      <c r="F1914" s="2">
        <v>44414</v>
      </c>
      <c r="G1914" s="11" t="s">
        <v>242</v>
      </c>
      <c r="H1914" s="10">
        <v>1</v>
      </c>
      <c r="I1914" s="12">
        <v>2.35</v>
      </c>
      <c r="J1914" s="398" t="s">
        <v>25</v>
      </c>
      <c r="K1914" s="398" t="s">
        <v>25</v>
      </c>
      <c r="L1914" s="399">
        <v>44413</v>
      </c>
      <c r="M1914" s="398" t="s">
        <v>19</v>
      </c>
      <c r="N1914" s="10">
        <v>8314</v>
      </c>
    </row>
    <row r="1915" spans="1:14">
      <c r="A1915" s="9">
        <v>44412</v>
      </c>
      <c r="B1915" s="1">
        <v>14837</v>
      </c>
      <c r="C1915" s="929" t="s">
        <v>73</v>
      </c>
      <c r="D1915" s="1" t="s">
        <v>22</v>
      </c>
      <c r="E1915" s="1" t="s">
        <v>2404</v>
      </c>
      <c r="F1915" s="2">
        <v>44414</v>
      </c>
      <c r="G1915" s="11" t="s">
        <v>1397</v>
      </c>
      <c r="H1915" s="10">
        <v>1</v>
      </c>
      <c r="I1915" s="12">
        <v>2.35</v>
      </c>
      <c r="J1915" s="398" t="s">
        <v>25</v>
      </c>
      <c r="K1915" s="398" t="s">
        <v>25</v>
      </c>
      <c r="L1915" s="399">
        <v>44413</v>
      </c>
      <c r="M1915" s="398" t="s">
        <v>19</v>
      </c>
      <c r="N1915" s="10">
        <v>8314</v>
      </c>
    </row>
    <row r="1916" spans="1:14">
      <c r="A1916" s="9">
        <v>44412</v>
      </c>
      <c r="B1916" s="1">
        <v>14838</v>
      </c>
      <c r="C1916" s="929" t="s">
        <v>39</v>
      </c>
      <c r="D1916" s="1" t="s">
        <v>22</v>
      </c>
      <c r="E1916" s="1" t="s">
        <v>2404</v>
      </c>
      <c r="F1916" s="2">
        <v>44414</v>
      </c>
      <c r="G1916" s="11" t="s">
        <v>40</v>
      </c>
      <c r="H1916" s="10">
        <v>1</v>
      </c>
      <c r="I1916" s="12">
        <v>2.35</v>
      </c>
      <c r="J1916" s="398" t="s">
        <v>25</v>
      </c>
      <c r="K1916" s="398" t="s">
        <v>25</v>
      </c>
      <c r="L1916" s="399">
        <v>44413</v>
      </c>
      <c r="M1916" s="398" t="s">
        <v>19</v>
      </c>
      <c r="N1916" s="10">
        <v>8314</v>
      </c>
    </row>
    <row r="1917" spans="1:14">
      <c r="A1917" s="9">
        <v>44412</v>
      </c>
      <c r="B1917" s="1">
        <v>14839</v>
      </c>
      <c r="C1917" s="929" t="s">
        <v>209</v>
      </c>
      <c r="D1917" s="1" t="s">
        <v>22</v>
      </c>
      <c r="E1917" s="1" t="s">
        <v>2404</v>
      </c>
      <c r="F1917" s="2">
        <v>44414</v>
      </c>
      <c r="G1917" s="11" t="s">
        <v>211</v>
      </c>
      <c r="H1917" s="10">
        <v>1</v>
      </c>
      <c r="I1917" s="12">
        <v>2.35</v>
      </c>
      <c r="J1917" s="398" t="s">
        <v>25</v>
      </c>
      <c r="K1917" s="398" t="s">
        <v>25</v>
      </c>
      <c r="L1917" s="399">
        <v>44413</v>
      </c>
      <c r="M1917" s="398" t="s">
        <v>19</v>
      </c>
      <c r="N1917" s="10">
        <v>8314</v>
      </c>
    </row>
    <row r="1918" spans="1:14">
      <c r="A1918" s="9">
        <v>44412</v>
      </c>
      <c r="B1918" s="1">
        <v>14840</v>
      </c>
      <c r="C1918" s="929" t="s">
        <v>39</v>
      </c>
      <c r="D1918" s="1" t="s">
        <v>22</v>
      </c>
      <c r="E1918" s="1" t="s">
        <v>2405</v>
      </c>
      <c r="F1918" s="2">
        <v>44414</v>
      </c>
      <c r="G1918" s="11" t="s">
        <v>40</v>
      </c>
      <c r="H1918" s="10">
        <v>2</v>
      </c>
      <c r="I1918" s="12">
        <v>2.35</v>
      </c>
      <c r="J1918" s="398" t="s">
        <v>25</v>
      </c>
      <c r="K1918" s="398" t="s">
        <v>25</v>
      </c>
      <c r="L1918" s="399">
        <v>44413</v>
      </c>
      <c r="M1918" s="398" t="s">
        <v>19</v>
      </c>
      <c r="N1918" s="10">
        <v>8314</v>
      </c>
    </row>
    <row r="1919" spans="1:14">
      <c r="A1919" s="9">
        <v>44412</v>
      </c>
      <c r="B1919" s="1">
        <v>14841</v>
      </c>
      <c r="C1919" s="929" t="s">
        <v>528</v>
      </c>
      <c r="D1919" s="1" t="s">
        <v>22</v>
      </c>
      <c r="E1919" s="1" t="s">
        <v>2405</v>
      </c>
      <c r="F1919" s="2">
        <v>44414</v>
      </c>
      <c r="G1919" s="11" t="s">
        <v>530</v>
      </c>
      <c r="H1919" s="10">
        <v>1</v>
      </c>
      <c r="I1919" s="12">
        <v>2.35</v>
      </c>
      <c r="J1919" s="398" t="s">
        <v>25</v>
      </c>
      <c r="K1919" s="398" t="s">
        <v>25</v>
      </c>
      <c r="L1919" s="399">
        <v>44413</v>
      </c>
      <c r="M1919" s="398" t="s">
        <v>19</v>
      </c>
      <c r="N1919" s="10">
        <v>8314</v>
      </c>
    </row>
    <row r="1920" spans="1:14">
      <c r="A1920" s="9">
        <v>44412</v>
      </c>
      <c r="B1920" s="1">
        <v>14842</v>
      </c>
      <c r="C1920" s="929" t="s">
        <v>2406</v>
      </c>
      <c r="D1920" s="1" t="s">
        <v>22</v>
      </c>
      <c r="E1920" s="1" t="s">
        <v>2407</v>
      </c>
      <c r="F1920" s="2">
        <v>44414</v>
      </c>
      <c r="G1920" s="11" t="s">
        <v>2408</v>
      </c>
      <c r="H1920" s="10">
        <v>66</v>
      </c>
      <c r="I1920" s="12">
        <v>2.35</v>
      </c>
      <c r="J1920" s="398" t="s">
        <v>25</v>
      </c>
      <c r="K1920" s="398" t="s">
        <v>25</v>
      </c>
      <c r="L1920" s="399">
        <v>44414</v>
      </c>
      <c r="M1920" s="398" t="s">
        <v>19</v>
      </c>
      <c r="N1920" s="10">
        <v>8314</v>
      </c>
    </row>
    <row r="1921" spans="1:14">
      <c r="A1921" s="9">
        <v>44412</v>
      </c>
      <c r="B1921" s="1">
        <v>14843</v>
      </c>
      <c r="C1921" s="929" t="s">
        <v>710</v>
      </c>
      <c r="D1921" s="1" t="s">
        <v>22</v>
      </c>
      <c r="E1921" s="1" t="s">
        <v>2409</v>
      </c>
      <c r="F1921" s="2">
        <v>44414</v>
      </c>
      <c r="G1921" s="11" t="s">
        <v>712</v>
      </c>
      <c r="H1921" s="10">
        <v>7</v>
      </c>
      <c r="I1921" s="12">
        <v>2.35</v>
      </c>
      <c r="J1921" s="398" t="s">
        <v>25</v>
      </c>
      <c r="K1921" s="398" t="s">
        <v>25</v>
      </c>
      <c r="L1921" s="399">
        <v>44414</v>
      </c>
      <c r="M1921" s="398" t="s">
        <v>19</v>
      </c>
      <c r="N1921" s="10">
        <v>8314</v>
      </c>
    </row>
    <row r="1922" spans="1:14">
      <c r="A1922" s="9">
        <v>44412</v>
      </c>
      <c r="B1922" s="1">
        <v>14844</v>
      </c>
      <c r="C1922" s="929" t="s">
        <v>46</v>
      </c>
      <c r="D1922" s="1" t="s">
        <v>22</v>
      </c>
      <c r="E1922" s="1" t="s">
        <v>2410</v>
      </c>
      <c r="F1922" s="2">
        <v>44414</v>
      </c>
      <c r="G1922" s="11" t="s">
        <v>382</v>
      </c>
      <c r="H1922" s="10">
        <v>3</v>
      </c>
      <c r="I1922" s="12">
        <v>2.35</v>
      </c>
      <c r="J1922" s="398" t="s">
        <v>25</v>
      </c>
      <c r="K1922" s="398" t="s">
        <v>25</v>
      </c>
      <c r="L1922" s="399">
        <v>44414</v>
      </c>
      <c r="M1922" s="398" t="s">
        <v>19</v>
      </c>
      <c r="N1922" s="10">
        <v>8314</v>
      </c>
    </row>
    <row r="1923" spans="1:14">
      <c r="A1923" s="9">
        <v>44412</v>
      </c>
      <c r="B1923" s="1">
        <v>14845</v>
      </c>
      <c r="C1923" s="929" t="s">
        <v>46</v>
      </c>
      <c r="D1923" s="1" t="s">
        <v>22</v>
      </c>
      <c r="E1923" s="1" t="s">
        <v>2411</v>
      </c>
      <c r="F1923" s="2">
        <v>44414</v>
      </c>
      <c r="G1923" s="11" t="s">
        <v>382</v>
      </c>
      <c r="H1923" s="10">
        <v>4</v>
      </c>
      <c r="I1923" s="12">
        <v>2.35</v>
      </c>
      <c r="J1923" s="398" t="s">
        <v>25</v>
      </c>
      <c r="K1923" s="398" t="s">
        <v>25</v>
      </c>
      <c r="L1923" s="399">
        <v>44414</v>
      </c>
      <c r="M1923" s="398" t="s">
        <v>19</v>
      </c>
      <c r="N1923" s="10">
        <v>8314</v>
      </c>
    </row>
    <row r="1924" spans="1:14">
      <c r="A1924" s="9">
        <v>44412</v>
      </c>
      <c r="B1924" s="1">
        <v>14846</v>
      </c>
      <c r="C1924" s="929" t="s">
        <v>995</v>
      </c>
      <c r="D1924" s="1" t="s">
        <v>22</v>
      </c>
      <c r="E1924" s="1" t="s">
        <v>2412</v>
      </c>
      <c r="F1924" s="2">
        <v>44414</v>
      </c>
      <c r="G1924" s="11" t="s">
        <v>997</v>
      </c>
      <c r="H1924" s="10">
        <v>4</v>
      </c>
      <c r="I1924" s="12">
        <v>2.35</v>
      </c>
      <c r="J1924" s="398" t="s">
        <v>25</v>
      </c>
      <c r="K1924" s="398" t="s">
        <v>25</v>
      </c>
      <c r="L1924" s="399">
        <v>44414</v>
      </c>
      <c r="M1924" s="398" t="s">
        <v>19</v>
      </c>
      <c r="N1924" s="10">
        <v>8314</v>
      </c>
    </row>
    <row r="1925" spans="1:14">
      <c r="A1925" s="9">
        <v>44412</v>
      </c>
      <c r="B1925" s="1">
        <v>14847</v>
      </c>
      <c r="C1925" s="929" t="s">
        <v>2366</v>
      </c>
      <c r="D1925" s="1" t="s">
        <v>22</v>
      </c>
      <c r="E1925" s="1" t="s">
        <v>2413</v>
      </c>
      <c r="F1925" s="2">
        <v>44414</v>
      </c>
      <c r="G1925" s="11" t="s">
        <v>2414</v>
      </c>
      <c r="H1925" s="10">
        <v>1</v>
      </c>
      <c r="I1925" s="12">
        <v>2.35</v>
      </c>
      <c r="J1925" s="398" t="s">
        <v>25</v>
      </c>
      <c r="K1925" s="398" t="s">
        <v>25</v>
      </c>
      <c r="L1925" s="399">
        <v>44414</v>
      </c>
      <c r="M1925" s="398" t="s">
        <v>19</v>
      </c>
      <c r="N1925" s="10">
        <v>8314</v>
      </c>
    </row>
    <row r="1926" spans="1:14">
      <c r="A1926" s="9">
        <v>44412</v>
      </c>
      <c r="B1926" s="1">
        <v>14848</v>
      </c>
      <c r="C1926" s="929" t="s">
        <v>53</v>
      </c>
      <c r="D1926" s="1" t="s">
        <v>22</v>
      </c>
      <c r="E1926" s="1" t="s">
        <v>2415</v>
      </c>
      <c r="F1926" s="2">
        <v>44414</v>
      </c>
      <c r="G1926" s="11" t="s">
        <v>55</v>
      </c>
      <c r="H1926" s="10">
        <v>2</v>
      </c>
      <c r="I1926" s="12">
        <v>2.35</v>
      </c>
      <c r="J1926" s="398" t="s">
        <v>25</v>
      </c>
      <c r="K1926" s="398" t="s">
        <v>25</v>
      </c>
      <c r="L1926" s="399">
        <v>44414</v>
      </c>
      <c r="M1926" s="398" t="s">
        <v>19</v>
      </c>
      <c r="N1926" s="10">
        <v>8314</v>
      </c>
    </row>
    <row r="1927" spans="1:14">
      <c r="A1927" s="9">
        <v>44412</v>
      </c>
      <c r="B1927" s="1">
        <v>14849</v>
      </c>
      <c r="C1927" s="929" t="s">
        <v>324</v>
      </c>
      <c r="D1927" s="1" t="s">
        <v>22</v>
      </c>
      <c r="E1927" s="1" t="s">
        <v>2416</v>
      </c>
      <c r="F1927" s="2">
        <v>44414</v>
      </c>
      <c r="G1927" s="11" t="s">
        <v>326</v>
      </c>
      <c r="H1927" s="10">
        <v>40</v>
      </c>
      <c r="I1927" s="12">
        <v>2.35</v>
      </c>
      <c r="J1927" s="398" t="s">
        <v>25</v>
      </c>
      <c r="K1927" s="398" t="s">
        <v>25</v>
      </c>
      <c r="L1927" s="399">
        <v>44414</v>
      </c>
      <c r="M1927" s="398" t="s">
        <v>19</v>
      </c>
      <c r="N1927" s="10">
        <v>8314</v>
      </c>
    </row>
    <row r="1928" spans="1:14">
      <c r="A1928" s="9">
        <v>44412</v>
      </c>
      <c r="B1928" s="1">
        <v>14850</v>
      </c>
      <c r="C1928" s="929" t="s">
        <v>324</v>
      </c>
      <c r="D1928" s="1" t="s">
        <v>22</v>
      </c>
      <c r="E1928" s="1" t="s">
        <v>2417</v>
      </c>
      <c r="F1928" s="2">
        <v>44414</v>
      </c>
      <c r="G1928" s="11" t="s">
        <v>326</v>
      </c>
      <c r="H1928" s="10">
        <v>8</v>
      </c>
      <c r="I1928" s="12">
        <v>2.35</v>
      </c>
      <c r="J1928" s="398" t="s">
        <v>25</v>
      </c>
      <c r="K1928" s="398" t="s">
        <v>25</v>
      </c>
      <c r="L1928" s="399">
        <v>44414</v>
      </c>
      <c r="M1928" s="398" t="s">
        <v>19</v>
      </c>
      <c r="N1928" s="10">
        <v>8314</v>
      </c>
    </row>
    <row r="1929" spans="1:14">
      <c r="A1929" s="9">
        <v>44414</v>
      </c>
      <c r="B1929" s="1">
        <v>14851</v>
      </c>
      <c r="C1929" s="929" t="s">
        <v>925</v>
      </c>
      <c r="D1929" s="1" t="s">
        <v>22</v>
      </c>
      <c r="E1929" s="1" t="s">
        <v>2418</v>
      </c>
      <c r="F1929" s="2">
        <v>44414</v>
      </c>
      <c r="G1929" s="11" t="s">
        <v>927</v>
      </c>
      <c r="H1929" s="10">
        <v>6</v>
      </c>
      <c r="I1929" s="12">
        <v>2.35</v>
      </c>
      <c r="J1929" s="398" t="s">
        <v>25</v>
      </c>
      <c r="K1929" s="398" t="s">
        <v>25</v>
      </c>
      <c r="L1929" s="399">
        <v>44414</v>
      </c>
      <c r="M1929" s="398" t="s">
        <v>19</v>
      </c>
      <c r="N1929" s="10">
        <v>8314</v>
      </c>
    </row>
    <row r="1930" spans="1:14">
      <c r="A1930" s="9">
        <v>44414</v>
      </c>
      <c r="B1930" s="1">
        <v>14852</v>
      </c>
      <c r="C1930" s="929" t="s">
        <v>928</v>
      </c>
      <c r="D1930" s="1" t="s">
        <v>22</v>
      </c>
      <c r="E1930" s="1" t="s">
        <v>2418</v>
      </c>
      <c r="F1930" s="2">
        <v>44414</v>
      </c>
      <c r="G1930" s="11" t="s">
        <v>2419</v>
      </c>
      <c r="H1930" s="10">
        <v>6</v>
      </c>
      <c r="I1930" s="12">
        <v>2.35</v>
      </c>
      <c r="J1930" s="398" t="s">
        <v>25</v>
      </c>
      <c r="K1930" s="398" t="s">
        <v>25</v>
      </c>
      <c r="L1930" s="399">
        <v>44414</v>
      </c>
      <c r="M1930" s="398" t="s">
        <v>19</v>
      </c>
      <c r="N1930" s="10">
        <v>8314</v>
      </c>
    </row>
    <row r="1931" spans="1:14">
      <c r="A1931" s="9">
        <v>44414</v>
      </c>
      <c r="B1931" s="1">
        <v>14853</v>
      </c>
      <c r="C1931" s="929" t="s">
        <v>2420</v>
      </c>
      <c r="D1931" s="1" t="s">
        <v>22</v>
      </c>
      <c r="E1931" s="1" t="s">
        <v>1</v>
      </c>
      <c r="F1931" s="2">
        <v>44414</v>
      </c>
      <c r="G1931" s="11" t="s">
        <v>2421</v>
      </c>
      <c r="H1931" s="10">
        <v>1</v>
      </c>
      <c r="I1931" s="12">
        <v>3</v>
      </c>
      <c r="J1931" s="398" t="s">
        <v>25</v>
      </c>
      <c r="K1931" s="398" t="s">
        <v>25</v>
      </c>
      <c r="L1931" s="399">
        <v>44414</v>
      </c>
      <c r="M1931" s="398" t="s">
        <v>19</v>
      </c>
      <c r="N1931" s="10">
        <v>8314</v>
      </c>
    </row>
    <row r="1932" spans="1:14">
      <c r="A1932" s="9">
        <v>44414</v>
      </c>
      <c r="B1932" s="1">
        <v>14854</v>
      </c>
      <c r="C1932" s="929" t="s">
        <v>324</v>
      </c>
      <c r="D1932" s="1" t="s">
        <v>22</v>
      </c>
      <c r="E1932" s="1" t="s">
        <v>2422</v>
      </c>
      <c r="F1932" s="2">
        <v>44414</v>
      </c>
      <c r="G1932" s="11" t="s">
        <v>326</v>
      </c>
      <c r="H1932" s="10">
        <v>1</v>
      </c>
      <c r="I1932" s="12">
        <v>2.35</v>
      </c>
      <c r="J1932" s="398" t="s">
        <v>25</v>
      </c>
      <c r="K1932" s="398" t="s">
        <v>25</v>
      </c>
      <c r="L1932" s="399">
        <v>44414</v>
      </c>
      <c r="M1932" s="398" t="s">
        <v>19</v>
      </c>
      <c r="N1932" s="10">
        <v>8314</v>
      </c>
    </row>
    <row r="1933" spans="1:14">
      <c r="A1933" s="9">
        <v>44414</v>
      </c>
      <c r="B1933" s="1">
        <v>14855</v>
      </c>
      <c r="C1933" s="929" t="s">
        <v>37</v>
      </c>
      <c r="D1933" s="1" t="s">
        <v>22</v>
      </c>
      <c r="E1933" s="1" t="s">
        <v>2423</v>
      </c>
      <c r="F1933" s="2">
        <v>44414</v>
      </c>
      <c r="G1933" s="11" t="s">
        <v>38</v>
      </c>
      <c r="H1933" s="10">
        <v>4</v>
      </c>
      <c r="I1933" s="12">
        <v>2.35</v>
      </c>
      <c r="J1933" s="398" t="s">
        <v>25</v>
      </c>
      <c r="K1933" s="398" t="s">
        <v>25</v>
      </c>
      <c r="L1933" s="399">
        <v>44414</v>
      </c>
      <c r="M1933" s="398" t="s">
        <v>19</v>
      </c>
      <c r="N1933" s="10">
        <v>8314</v>
      </c>
    </row>
    <row r="1934" spans="1:14">
      <c r="A1934" s="9">
        <v>44414</v>
      </c>
      <c r="B1934" s="1">
        <v>14856</v>
      </c>
      <c r="C1934" s="929" t="s">
        <v>182</v>
      </c>
      <c r="D1934" s="1" t="s">
        <v>22</v>
      </c>
      <c r="E1934" s="1" t="s">
        <v>2424</v>
      </c>
      <c r="F1934" s="2">
        <v>44414</v>
      </c>
      <c r="G1934" s="11" t="s">
        <v>184</v>
      </c>
      <c r="H1934" s="10">
        <v>1</v>
      </c>
      <c r="I1934" s="12">
        <v>2.35</v>
      </c>
      <c r="J1934" s="398" t="s">
        <v>25</v>
      </c>
      <c r="K1934" s="398" t="s">
        <v>25</v>
      </c>
      <c r="L1934" s="399">
        <v>44414</v>
      </c>
      <c r="M1934" s="398" t="s">
        <v>19</v>
      </c>
      <c r="N1934" s="10">
        <v>8314</v>
      </c>
    </row>
    <row r="1935" spans="1:14">
      <c r="A1935" s="9">
        <v>44414</v>
      </c>
      <c r="B1935" s="1">
        <v>14857</v>
      </c>
      <c r="C1935" s="929" t="s">
        <v>1729</v>
      </c>
      <c r="D1935" s="1" t="s">
        <v>22</v>
      </c>
      <c r="E1935" s="1" t="s">
        <v>2425</v>
      </c>
      <c r="F1935" s="2">
        <v>44414</v>
      </c>
      <c r="G1935" s="11" t="s">
        <v>1018</v>
      </c>
      <c r="H1935" s="10">
        <v>3</v>
      </c>
      <c r="I1935" s="12">
        <v>2.35</v>
      </c>
      <c r="J1935" s="398" t="s">
        <v>25</v>
      </c>
      <c r="K1935" s="398" t="s">
        <v>25</v>
      </c>
      <c r="L1935" s="399">
        <v>44414</v>
      </c>
      <c r="M1935" s="398" t="s">
        <v>19</v>
      </c>
      <c r="N1935" s="10">
        <v>8314</v>
      </c>
    </row>
    <row r="1936" spans="1:14">
      <c r="A1936" s="9">
        <v>44414</v>
      </c>
      <c r="B1936" s="1">
        <v>14858</v>
      </c>
      <c r="C1936" s="929" t="s">
        <v>182</v>
      </c>
      <c r="D1936" s="1" t="s">
        <v>22</v>
      </c>
      <c r="E1936" s="1" t="s">
        <v>2426</v>
      </c>
      <c r="F1936" s="2">
        <v>44414</v>
      </c>
      <c r="G1936" s="11" t="s">
        <v>184</v>
      </c>
      <c r="H1936" s="10">
        <v>1</v>
      </c>
      <c r="I1936" s="12">
        <v>2.35</v>
      </c>
      <c r="J1936" s="398" t="s">
        <v>25</v>
      </c>
      <c r="K1936" s="398" t="s">
        <v>25</v>
      </c>
      <c r="L1936" s="399">
        <v>44414</v>
      </c>
      <c r="M1936" s="398" t="s">
        <v>19</v>
      </c>
      <c r="N1936" s="10">
        <v>8314</v>
      </c>
    </row>
    <row r="1937" spans="1:15">
      <c r="A1937" s="9">
        <v>44414</v>
      </c>
      <c r="B1937" s="1">
        <v>14859</v>
      </c>
      <c r="C1937" s="929" t="s">
        <v>37</v>
      </c>
      <c r="D1937" s="1" t="s">
        <v>22</v>
      </c>
      <c r="E1937" s="1" t="s">
        <v>2426</v>
      </c>
      <c r="F1937" s="2">
        <v>44414</v>
      </c>
      <c r="G1937" s="11" t="s">
        <v>38</v>
      </c>
      <c r="H1937" s="10">
        <v>1</v>
      </c>
      <c r="I1937" s="12">
        <v>2.35</v>
      </c>
      <c r="J1937" s="398" t="s">
        <v>25</v>
      </c>
      <c r="K1937" s="398" t="s">
        <v>25</v>
      </c>
      <c r="L1937" s="399">
        <v>44414</v>
      </c>
      <c r="M1937" s="398" t="s">
        <v>19</v>
      </c>
      <c r="N1937" s="10">
        <v>8314</v>
      </c>
    </row>
    <row r="1938" spans="1:15">
      <c r="A1938" s="9">
        <v>44414</v>
      </c>
      <c r="B1938" s="1">
        <v>14860</v>
      </c>
      <c r="C1938" s="929" t="s">
        <v>162</v>
      </c>
      <c r="D1938" s="1" t="s">
        <v>22</v>
      </c>
      <c r="E1938" s="1" t="s">
        <v>2427</v>
      </c>
      <c r="F1938" s="2">
        <v>44414</v>
      </c>
      <c r="G1938" s="11" t="s">
        <v>164</v>
      </c>
      <c r="H1938" s="10">
        <v>1</v>
      </c>
      <c r="I1938" s="12">
        <v>2.35</v>
      </c>
      <c r="J1938" s="398" t="s">
        <v>25</v>
      </c>
      <c r="K1938" s="398" t="s">
        <v>25</v>
      </c>
      <c r="L1938" s="399">
        <v>44414</v>
      </c>
      <c r="M1938" s="398" t="s">
        <v>19</v>
      </c>
      <c r="N1938" s="10">
        <v>8314</v>
      </c>
    </row>
    <row r="1939" spans="1:15">
      <c r="A1939" s="9">
        <v>44414</v>
      </c>
      <c r="B1939" s="1">
        <v>14861</v>
      </c>
      <c r="C1939" s="929" t="s">
        <v>2271</v>
      </c>
      <c r="D1939" s="1" t="s">
        <v>22</v>
      </c>
      <c r="E1939" s="1" t="s">
        <v>2428</v>
      </c>
      <c r="F1939" s="2">
        <v>44414</v>
      </c>
      <c r="G1939" s="11" t="s">
        <v>2301</v>
      </c>
      <c r="H1939" s="10">
        <v>1</v>
      </c>
      <c r="I1939" s="12">
        <v>2.35</v>
      </c>
      <c r="J1939" s="398" t="s">
        <v>25</v>
      </c>
      <c r="K1939" s="398" t="s">
        <v>25</v>
      </c>
      <c r="L1939" s="399">
        <v>44414</v>
      </c>
      <c r="M1939" s="398" t="s">
        <v>19</v>
      </c>
      <c r="N1939" s="10">
        <v>8314</v>
      </c>
    </row>
    <row r="1940" spans="1:15" ht="15.75" thickBot="1">
      <c r="A1940" s="9">
        <v>44414</v>
      </c>
      <c r="B1940" s="1">
        <v>14862</v>
      </c>
      <c r="C1940" s="929" t="s">
        <v>2302</v>
      </c>
      <c r="D1940" s="1" t="s">
        <v>22</v>
      </c>
      <c r="E1940" s="1" t="s">
        <v>2428</v>
      </c>
      <c r="F1940" s="2">
        <v>44414</v>
      </c>
      <c r="G1940" s="11" t="s">
        <v>2303</v>
      </c>
      <c r="H1940" s="10">
        <v>1</v>
      </c>
      <c r="I1940" s="12">
        <v>2.35</v>
      </c>
      <c r="J1940" s="398" t="s">
        <v>25</v>
      </c>
      <c r="K1940" s="398" t="s">
        <v>25</v>
      </c>
      <c r="L1940" s="399">
        <v>44414</v>
      </c>
      <c r="M1940" s="398" t="s">
        <v>19</v>
      </c>
      <c r="N1940" s="10">
        <v>8314</v>
      </c>
      <c r="O1940" s="391">
        <v>2488.1999999999975</v>
      </c>
    </row>
    <row r="1941" spans="1:15" s="3" customFormat="1">
      <c r="A1941" s="9">
        <v>44414</v>
      </c>
      <c r="B1941" s="1">
        <v>14863</v>
      </c>
      <c r="C1941" s="929" t="s">
        <v>272</v>
      </c>
      <c r="D1941" s="1" t="s">
        <v>22</v>
      </c>
      <c r="E1941" s="1" t="s">
        <v>2429</v>
      </c>
      <c r="F1941" s="2">
        <v>44418</v>
      </c>
      <c r="G1941" s="11" t="s">
        <v>274</v>
      </c>
      <c r="H1941" s="10">
        <v>21</v>
      </c>
      <c r="I1941" s="12">
        <v>2.35</v>
      </c>
      <c r="J1941" s="398" t="s">
        <v>25</v>
      </c>
      <c r="K1941" s="398" t="s">
        <v>25</v>
      </c>
      <c r="L1941" s="399">
        <v>44417</v>
      </c>
      <c r="M1941" s="398" t="s">
        <v>19</v>
      </c>
      <c r="N1941" s="10">
        <v>8343</v>
      </c>
    </row>
    <row r="1942" spans="1:15">
      <c r="A1942" s="9">
        <v>44414</v>
      </c>
      <c r="B1942" s="1">
        <v>14864</v>
      </c>
      <c r="C1942" s="929" t="s">
        <v>198</v>
      </c>
      <c r="D1942" s="1" t="s">
        <v>22</v>
      </c>
      <c r="E1942" s="1" t="s">
        <v>2430</v>
      </c>
      <c r="F1942" s="2">
        <v>44418</v>
      </c>
      <c r="G1942" s="11" t="s">
        <v>200</v>
      </c>
      <c r="H1942" s="10">
        <v>8</v>
      </c>
      <c r="I1942" s="12">
        <v>2.35</v>
      </c>
      <c r="J1942" s="398" t="s">
        <v>25</v>
      </c>
      <c r="K1942" s="398" t="s">
        <v>25</v>
      </c>
      <c r="L1942" s="399">
        <v>44417</v>
      </c>
      <c r="M1942" s="398" t="s">
        <v>19</v>
      </c>
      <c r="N1942" s="10">
        <v>8343</v>
      </c>
    </row>
    <row r="1943" spans="1:15">
      <c r="A1943" s="9">
        <v>44414</v>
      </c>
      <c r="B1943" s="1">
        <v>14865</v>
      </c>
      <c r="C1943" s="929" t="s">
        <v>198</v>
      </c>
      <c r="D1943" s="1" t="s">
        <v>22</v>
      </c>
      <c r="E1943" s="1" t="s">
        <v>2431</v>
      </c>
      <c r="F1943" s="2">
        <v>44418</v>
      </c>
      <c r="G1943" s="11" t="s">
        <v>200</v>
      </c>
      <c r="H1943" s="10">
        <v>31</v>
      </c>
      <c r="I1943" s="12">
        <v>2.35</v>
      </c>
      <c r="J1943" s="398" t="s">
        <v>25</v>
      </c>
      <c r="K1943" s="398" t="s">
        <v>25</v>
      </c>
      <c r="L1943" s="399">
        <v>44417</v>
      </c>
      <c r="M1943" s="398" t="s">
        <v>19</v>
      </c>
      <c r="N1943" s="10">
        <v>8343</v>
      </c>
    </row>
    <row r="1944" spans="1:15">
      <c r="A1944" s="9">
        <v>44414</v>
      </c>
      <c r="B1944" s="1">
        <v>14866</v>
      </c>
      <c r="C1944" s="929" t="s">
        <v>857</v>
      </c>
      <c r="D1944" s="1" t="s">
        <v>22</v>
      </c>
      <c r="E1944" s="1" t="s">
        <v>2432</v>
      </c>
      <c r="F1944" s="2">
        <v>44418</v>
      </c>
      <c r="G1944" s="11" t="s">
        <v>859</v>
      </c>
      <c r="H1944" s="10">
        <v>4</v>
      </c>
      <c r="I1944" s="12">
        <v>2.35</v>
      </c>
      <c r="J1944" s="398" t="s">
        <v>25</v>
      </c>
      <c r="K1944" s="398" t="s">
        <v>25</v>
      </c>
      <c r="L1944" s="399">
        <v>44417</v>
      </c>
      <c r="M1944" s="398" t="s">
        <v>19</v>
      </c>
      <c r="N1944" s="10">
        <v>8343</v>
      </c>
    </row>
    <row r="1945" spans="1:15">
      <c r="A1945" s="9">
        <v>44414</v>
      </c>
      <c r="B1945" s="1">
        <v>14867</v>
      </c>
      <c r="C1945" s="929" t="s">
        <v>198</v>
      </c>
      <c r="D1945" s="1" t="s">
        <v>22</v>
      </c>
      <c r="E1945" s="1" t="s">
        <v>2431</v>
      </c>
      <c r="F1945" s="2">
        <v>44418</v>
      </c>
      <c r="G1945" s="11" t="s">
        <v>200</v>
      </c>
      <c r="H1945" s="10">
        <v>31</v>
      </c>
      <c r="I1945" s="12">
        <v>2.35</v>
      </c>
      <c r="J1945" s="398" t="s">
        <v>25</v>
      </c>
      <c r="K1945" s="398" t="s">
        <v>25</v>
      </c>
      <c r="L1945" s="399">
        <v>44417</v>
      </c>
      <c r="M1945" s="398" t="s">
        <v>19</v>
      </c>
      <c r="N1945" s="10">
        <v>8343</v>
      </c>
    </row>
    <row r="1946" spans="1:15">
      <c r="A1946" s="9">
        <v>44414</v>
      </c>
      <c r="B1946" s="1">
        <v>14868</v>
      </c>
      <c r="C1946" s="929" t="s">
        <v>2267</v>
      </c>
      <c r="D1946" s="1" t="s">
        <v>22</v>
      </c>
      <c r="E1946" s="1" t="s">
        <v>2433</v>
      </c>
      <c r="F1946" s="2">
        <v>44418</v>
      </c>
      <c r="G1946" s="11" t="s">
        <v>2434</v>
      </c>
      <c r="H1946" s="10">
        <v>11</v>
      </c>
      <c r="I1946" s="12">
        <v>2.35</v>
      </c>
      <c r="J1946" s="398" t="s">
        <v>25</v>
      </c>
      <c r="K1946" s="398" t="s">
        <v>25</v>
      </c>
      <c r="L1946" s="399">
        <v>44417</v>
      </c>
      <c r="M1946" s="398" t="s">
        <v>19</v>
      </c>
      <c r="N1946" s="10">
        <v>8343</v>
      </c>
    </row>
    <row r="1947" spans="1:15">
      <c r="A1947" s="9">
        <v>44414</v>
      </c>
      <c r="B1947" s="1">
        <v>14869</v>
      </c>
      <c r="C1947" s="929" t="s">
        <v>519</v>
      </c>
      <c r="D1947" s="1" t="s">
        <v>22</v>
      </c>
      <c r="E1947" s="1" t="s">
        <v>2435</v>
      </c>
      <c r="F1947" s="2">
        <v>44418</v>
      </c>
      <c r="G1947" s="11" t="s">
        <v>521</v>
      </c>
      <c r="H1947" s="10">
        <v>6</v>
      </c>
      <c r="I1947" s="12">
        <v>2.35</v>
      </c>
      <c r="J1947" s="398" t="s">
        <v>25</v>
      </c>
      <c r="K1947" s="398" t="s">
        <v>25</v>
      </c>
      <c r="L1947" s="399">
        <v>44417</v>
      </c>
      <c r="M1947" s="398" t="s">
        <v>19</v>
      </c>
      <c r="N1947" s="10">
        <v>8343</v>
      </c>
    </row>
    <row r="1948" spans="1:15">
      <c r="A1948" s="9">
        <v>44414</v>
      </c>
      <c r="B1948" s="1">
        <v>14870</v>
      </c>
      <c r="C1948" s="929" t="s">
        <v>519</v>
      </c>
      <c r="D1948" s="1" t="s">
        <v>22</v>
      </c>
      <c r="E1948" s="1" t="s">
        <v>2436</v>
      </c>
      <c r="F1948" s="2">
        <v>44418</v>
      </c>
      <c r="G1948" s="11" t="s">
        <v>521</v>
      </c>
      <c r="H1948" s="10">
        <v>1</v>
      </c>
      <c r="I1948" s="12">
        <v>2.35</v>
      </c>
      <c r="J1948" s="398" t="s">
        <v>25</v>
      </c>
      <c r="K1948" s="398" t="s">
        <v>25</v>
      </c>
      <c r="L1948" s="399">
        <v>44417</v>
      </c>
      <c r="M1948" s="398" t="s">
        <v>19</v>
      </c>
      <c r="N1948" s="10">
        <v>8343</v>
      </c>
    </row>
    <row r="1949" spans="1:15">
      <c r="A1949" s="9">
        <v>44414</v>
      </c>
      <c r="B1949" s="1">
        <v>14871</v>
      </c>
      <c r="C1949" s="929" t="s">
        <v>37</v>
      </c>
      <c r="D1949" s="1" t="s">
        <v>22</v>
      </c>
      <c r="E1949" s="1" t="s">
        <v>2437</v>
      </c>
      <c r="F1949" s="2">
        <v>44418</v>
      </c>
      <c r="G1949" s="11" t="s">
        <v>38</v>
      </c>
      <c r="H1949" s="10">
        <v>59</v>
      </c>
      <c r="I1949" s="12">
        <v>2.35</v>
      </c>
      <c r="J1949" s="398" t="s">
        <v>25</v>
      </c>
      <c r="K1949" s="398" t="s">
        <v>25</v>
      </c>
      <c r="L1949" s="399">
        <v>44417</v>
      </c>
      <c r="M1949" s="398" t="s">
        <v>19</v>
      </c>
      <c r="N1949" s="10">
        <v>8343</v>
      </c>
    </row>
    <row r="1950" spans="1:15">
      <c r="A1950" s="9">
        <v>44414</v>
      </c>
      <c r="B1950" s="1">
        <v>14872</v>
      </c>
      <c r="C1950" s="929" t="s">
        <v>968</v>
      </c>
      <c r="D1950" s="1" t="s">
        <v>22</v>
      </c>
      <c r="E1950" s="1" t="s">
        <v>2437</v>
      </c>
      <c r="F1950" s="2">
        <v>44418</v>
      </c>
      <c r="G1950" s="11" t="s">
        <v>970</v>
      </c>
      <c r="H1950" s="10">
        <v>59</v>
      </c>
      <c r="I1950" s="12">
        <v>2.35</v>
      </c>
      <c r="J1950" s="398" t="s">
        <v>25</v>
      </c>
      <c r="K1950" s="398" t="s">
        <v>25</v>
      </c>
      <c r="L1950" s="399">
        <v>44417</v>
      </c>
      <c r="M1950" s="398" t="s">
        <v>19</v>
      </c>
      <c r="N1950" s="10">
        <v>8343</v>
      </c>
    </row>
    <row r="1951" spans="1:15">
      <c r="A1951" s="9">
        <v>44414</v>
      </c>
      <c r="B1951" s="1">
        <v>14873</v>
      </c>
      <c r="C1951" s="929" t="s">
        <v>971</v>
      </c>
      <c r="D1951" s="1" t="s">
        <v>22</v>
      </c>
      <c r="E1951" s="1" t="s">
        <v>2437</v>
      </c>
      <c r="F1951" s="2">
        <v>44418</v>
      </c>
      <c r="G1951" s="11" t="s">
        <v>972</v>
      </c>
      <c r="H1951" s="10">
        <v>59</v>
      </c>
      <c r="I1951" s="12">
        <v>2.35</v>
      </c>
      <c r="J1951" s="398" t="s">
        <v>25</v>
      </c>
      <c r="K1951" s="398" t="s">
        <v>25</v>
      </c>
      <c r="L1951" s="399">
        <v>44417</v>
      </c>
      <c r="M1951" s="398" t="s">
        <v>19</v>
      </c>
      <c r="N1951" s="10">
        <v>8343</v>
      </c>
    </row>
    <row r="1952" spans="1:15">
      <c r="A1952" s="9">
        <v>44414</v>
      </c>
      <c r="B1952" s="1">
        <v>14874</v>
      </c>
      <c r="C1952" s="929" t="s">
        <v>501</v>
      </c>
      <c r="D1952" s="1" t="s">
        <v>22</v>
      </c>
      <c r="E1952" s="1" t="s">
        <v>2438</v>
      </c>
      <c r="F1952" s="2">
        <v>44418</v>
      </c>
      <c r="G1952" s="11" t="s">
        <v>503</v>
      </c>
      <c r="H1952" s="10">
        <v>1</v>
      </c>
      <c r="I1952" s="12">
        <v>2.35</v>
      </c>
      <c r="J1952" s="398" t="s">
        <v>25</v>
      </c>
      <c r="K1952" s="398" t="s">
        <v>25</v>
      </c>
      <c r="L1952" s="399">
        <v>44417</v>
      </c>
      <c r="M1952" s="398" t="s">
        <v>19</v>
      </c>
      <c r="N1952" s="10">
        <v>8343</v>
      </c>
    </row>
    <row r="1953" spans="1:14">
      <c r="A1953" s="9">
        <v>44414</v>
      </c>
      <c r="B1953" s="1">
        <v>14875</v>
      </c>
      <c r="C1953" s="929" t="s">
        <v>75</v>
      </c>
      <c r="D1953" s="1" t="s">
        <v>22</v>
      </c>
      <c r="E1953" s="1" t="s">
        <v>2439</v>
      </c>
      <c r="F1953" s="2">
        <v>44418</v>
      </c>
      <c r="G1953" s="11" t="s">
        <v>76</v>
      </c>
      <c r="H1953" s="10">
        <v>2</v>
      </c>
      <c r="I1953" s="12">
        <v>2.35</v>
      </c>
      <c r="J1953" s="398" t="s">
        <v>25</v>
      </c>
      <c r="K1953" s="398" t="s">
        <v>25</v>
      </c>
      <c r="L1953" s="399">
        <v>44417</v>
      </c>
      <c r="M1953" s="398" t="s">
        <v>19</v>
      </c>
      <c r="N1953" s="10">
        <v>8343</v>
      </c>
    </row>
    <row r="1954" spans="1:14">
      <c r="A1954" s="9">
        <v>44414</v>
      </c>
      <c r="B1954" s="1">
        <v>14876</v>
      </c>
      <c r="C1954" s="929" t="s">
        <v>73</v>
      </c>
      <c r="D1954" s="1" t="s">
        <v>22</v>
      </c>
      <c r="E1954" s="1" t="s">
        <v>2439</v>
      </c>
      <c r="F1954" s="2">
        <v>44418</v>
      </c>
      <c r="G1954" s="11" t="s">
        <v>74</v>
      </c>
      <c r="H1954" s="10">
        <v>2</v>
      </c>
      <c r="I1954" s="12">
        <v>2.35</v>
      </c>
      <c r="J1954" s="398" t="s">
        <v>25</v>
      </c>
      <c r="K1954" s="398" t="s">
        <v>25</v>
      </c>
      <c r="L1954" s="399">
        <v>44417</v>
      </c>
      <c r="M1954" s="398" t="s">
        <v>19</v>
      </c>
      <c r="N1954" s="10">
        <v>8343</v>
      </c>
    </row>
    <row r="1955" spans="1:14">
      <c r="A1955" s="9">
        <v>44414</v>
      </c>
      <c r="B1955" s="1">
        <v>14877</v>
      </c>
      <c r="C1955" s="929" t="s">
        <v>37</v>
      </c>
      <c r="D1955" s="1" t="s">
        <v>22</v>
      </c>
      <c r="E1955" s="1" t="s">
        <v>2439</v>
      </c>
      <c r="F1955" s="2">
        <v>44418</v>
      </c>
      <c r="G1955" s="11" t="s">
        <v>38</v>
      </c>
      <c r="H1955" s="10">
        <v>2</v>
      </c>
      <c r="I1955" s="12">
        <v>2.35</v>
      </c>
      <c r="J1955" s="398" t="s">
        <v>25</v>
      </c>
      <c r="K1955" s="398" t="s">
        <v>25</v>
      </c>
      <c r="L1955" s="399">
        <v>44417</v>
      </c>
      <c r="M1955" s="398" t="s">
        <v>19</v>
      </c>
      <c r="N1955" s="10">
        <v>8343</v>
      </c>
    </row>
    <row r="1956" spans="1:14">
      <c r="A1956" s="9">
        <v>44414</v>
      </c>
      <c r="B1956" s="1">
        <v>14878</v>
      </c>
      <c r="C1956" s="929" t="s">
        <v>39</v>
      </c>
      <c r="D1956" s="1" t="s">
        <v>22</v>
      </c>
      <c r="E1956" s="1" t="s">
        <v>2439</v>
      </c>
      <c r="F1956" s="2">
        <v>44418</v>
      </c>
      <c r="G1956" s="11" t="s">
        <v>40</v>
      </c>
      <c r="H1956" s="10">
        <v>2</v>
      </c>
      <c r="I1956" s="12">
        <v>2.35</v>
      </c>
      <c r="J1956" s="398" t="s">
        <v>25</v>
      </c>
      <c r="K1956" s="398" t="s">
        <v>25</v>
      </c>
      <c r="L1956" s="399">
        <v>44417</v>
      </c>
      <c r="M1956" s="398" t="s">
        <v>19</v>
      </c>
      <c r="N1956" s="10">
        <v>8343</v>
      </c>
    </row>
    <row r="1957" spans="1:14">
      <c r="A1957" s="9">
        <v>44414</v>
      </c>
      <c r="B1957" s="1">
        <v>14879</v>
      </c>
      <c r="C1957" s="929" t="s">
        <v>73</v>
      </c>
      <c r="D1957" s="1" t="s">
        <v>22</v>
      </c>
      <c r="E1957" s="1" t="s">
        <v>2440</v>
      </c>
      <c r="F1957" s="2">
        <v>44418</v>
      </c>
      <c r="G1957" s="11" t="s">
        <v>74</v>
      </c>
      <c r="H1957" s="10">
        <v>2</v>
      </c>
      <c r="I1957" s="12">
        <v>2.35</v>
      </c>
      <c r="J1957" s="398" t="s">
        <v>25</v>
      </c>
      <c r="K1957" s="398" t="s">
        <v>25</v>
      </c>
      <c r="L1957" s="399">
        <v>44417</v>
      </c>
      <c r="M1957" s="398" t="s">
        <v>19</v>
      </c>
      <c r="N1957" s="10">
        <v>8343</v>
      </c>
    </row>
    <row r="1958" spans="1:14">
      <c r="A1958" s="9">
        <v>44414</v>
      </c>
      <c r="B1958" s="1">
        <v>14880</v>
      </c>
      <c r="C1958" s="929" t="s">
        <v>37</v>
      </c>
      <c r="D1958" s="1" t="s">
        <v>22</v>
      </c>
      <c r="E1958" s="1" t="s">
        <v>2440</v>
      </c>
      <c r="F1958" s="2">
        <v>44418</v>
      </c>
      <c r="G1958" s="11" t="s">
        <v>38</v>
      </c>
      <c r="H1958" s="10">
        <v>2</v>
      </c>
      <c r="I1958" s="12">
        <v>2.35</v>
      </c>
      <c r="J1958" s="398" t="s">
        <v>25</v>
      </c>
      <c r="K1958" s="398" t="s">
        <v>25</v>
      </c>
      <c r="L1958" s="399">
        <v>44417</v>
      </c>
      <c r="M1958" s="398" t="s">
        <v>19</v>
      </c>
      <c r="N1958" s="10">
        <v>8343</v>
      </c>
    </row>
    <row r="1959" spans="1:14">
      <c r="A1959" s="9">
        <v>44414</v>
      </c>
      <c r="B1959" s="1">
        <v>14881</v>
      </c>
      <c r="C1959" s="929" t="s">
        <v>39</v>
      </c>
      <c r="D1959" s="1" t="s">
        <v>22</v>
      </c>
      <c r="E1959" s="1" t="s">
        <v>2440</v>
      </c>
      <c r="F1959" s="2">
        <v>44418</v>
      </c>
      <c r="G1959" s="11" t="s">
        <v>40</v>
      </c>
      <c r="H1959" s="10">
        <v>2</v>
      </c>
      <c r="I1959" s="12">
        <v>2.35</v>
      </c>
      <c r="J1959" s="398" t="s">
        <v>25</v>
      </c>
      <c r="K1959" s="398" t="s">
        <v>25</v>
      </c>
      <c r="L1959" s="399">
        <v>44417</v>
      </c>
      <c r="M1959" s="398" t="s">
        <v>19</v>
      </c>
      <c r="N1959" s="10">
        <v>8343</v>
      </c>
    </row>
    <row r="1960" spans="1:14">
      <c r="A1960" s="9">
        <v>44414</v>
      </c>
      <c r="B1960" s="1">
        <v>14882</v>
      </c>
      <c r="C1960" s="929" t="s">
        <v>77</v>
      </c>
      <c r="D1960" s="1" t="s">
        <v>22</v>
      </c>
      <c r="E1960" s="1" t="s">
        <v>2440</v>
      </c>
      <c r="F1960" s="2">
        <v>44418</v>
      </c>
      <c r="G1960" s="11" t="s">
        <v>78</v>
      </c>
      <c r="H1960" s="10">
        <v>2</v>
      </c>
      <c r="I1960" s="12">
        <v>2.35</v>
      </c>
      <c r="J1960" s="398" t="s">
        <v>25</v>
      </c>
      <c r="K1960" s="398" t="s">
        <v>25</v>
      </c>
      <c r="L1960" s="399">
        <v>44417</v>
      </c>
      <c r="M1960" s="398" t="s">
        <v>19</v>
      </c>
      <c r="N1960" s="10">
        <v>8343</v>
      </c>
    </row>
    <row r="1961" spans="1:14">
      <c r="A1961" s="9">
        <v>44414</v>
      </c>
      <c r="B1961" s="1">
        <v>14883</v>
      </c>
      <c r="C1961" s="929" t="s">
        <v>2061</v>
      </c>
      <c r="D1961" s="1" t="s">
        <v>22</v>
      </c>
      <c r="E1961" s="1" t="s">
        <v>2440</v>
      </c>
      <c r="F1961" s="2">
        <v>44418</v>
      </c>
      <c r="G1961" s="11" t="s">
        <v>2135</v>
      </c>
      <c r="H1961" s="10">
        <v>2</v>
      </c>
      <c r="I1961" s="12">
        <v>2.35</v>
      </c>
      <c r="J1961" s="398" t="s">
        <v>25</v>
      </c>
      <c r="K1961" s="398" t="s">
        <v>25</v>
      </c>
      <c r="L1961" s="399">
        <v>44417</v>
      </c>
      <c r="M1961" s="398" t="s">
        <v>19</v>
      </c>
      <c r="N1961" s="10">
        <v>8343</v>
      </c>
    </row>
    <row r="1962" spans="1:14">
      <c r="A1962" s="9">
        <v>44414</v>
      </c>
      <c r="B1962" s="1">
        <v>14884</v>
      </c>
      <c r="C1962" s="929" t="s">
        <v>73</v>
      </c>
      <c r="D1962" s="1" t="s">
        <v>22</v>
      </c>
      <c r="E1962" s="1" t="s">
        <v>2441</v>
      </c>
      <c r="F1962" s="2">
        <v>44418</v>
      </c>
      <c r="G1962" s="11" t="s">
        <v>74</v>
      </c>
      <c r="H1962" s="10">
        <v>1</v>
      </c>
      <c r="I1962" s="12">
        <v>2.35</v>
      </c>
      <c r="J1962" s="398" t="s">
        <v>25</v>
      </c>
      <c r="K1962" s="398" t="s">
        <v>25</v>
      </c>
      <c r="L1962" s="399">
        <v>44418</v>
      </c>
      <c r="M1962" s="398" t="s">
        <v>19</v>
      </c>
      <c r="N1962" s="10">
        <v>8343</v>
      </c>
    </row>
    <row r="1963" spans="1:14">
      <c r="A1963" s="9">
        <v>44414</v>
      </c>
      <c r="B1963" s="1">
        <v>14885</v>
      </c>
      <c r="C1963" s="929" t="s">
        <v>37</v>
      </c>
      <c r="D1963" s="1" t="s">
        <v>22</v>
      </c>
      <c r="E1963" s="1" t="s">
        <v>2441</v>
      </c>
      <c r="F1963" s="2">
        <v>44418</v>
      </c>
      <c r="G1963" s="11" t="s">
        <v>38</v>
      </c>
      <c r="H1963" s="10">
        <v>1</v>
      </c>
      <c r="I1963" s="12">
        <v>2.35</v>
      </c>
      <c r="J1963" s="398" t="s">
        <v>25</v>
      </c>
      <c r="K1963" s="398" t="s">
        <v>25</v>
      </c>
      <c r="L1963" s="399">
        <v>44418</v>
      </c>
      <c r="M1963" s="398" t="s">
        <v>19</v>
      </c>
      <c r="N1963" s="10">
        <v>8343</v>
      </c>
    </row>
    <row r="1964" spans="1:14">
      <c r="A1964" s="9">
        <v>44414</v>
      </c>
      <c r="B1964" s="1">
        <v>14886</v>
      </c>
      <c r="C1964" s="929" t="s">
        <v>39</v>
      </c>
      <c r="D1964" s="1" t="s">
        <v>22</v>
      </c>
      <c r="E1964" s="1" t="s">
        <v>2441</v>
      </c>
      <c r="F1964" s="2">
        <v>44418</v>
      </c>
      <c r="G1964" s="11" t="s">
        <v>40</v>
      </c>
      <c r="H1964" s="10">
        <v>1</v>
      </c>
      <c r="I1964" s="12">
        <v>2.35</v>
      </c>
      <c r="J1964" s="398" t="s">
        <v>25</v>
      </c>
      <c r="K1964" s="398" t="s">
        <v>25</v>
      </c>
      <c r="L1964" s="399">
        <v>44418</v>
      </c>
      <c r="M1964" s="398" t="s">
        <v>19</v>
      </c>
      <c r="N1964" s="10">
        <v>8343</v>
      </c>
    </row>
    <row r="1965" spans="1:14">
      <c r="A1965" s="9">
        <v>44414</v>
      </c>
      <c r="B1965" s="1">
        <v>14887</v>
      </c>
      <c r="C1965" s="929" t="s">
        <v>490</v>
      </c>
      <c r="D1965" s="1" t="s">
        <v>22</v>
      </c>
      <c r="E1965" s="1" t="s">
        <v>2442</v>
      </c>
      <c r="F1965" s="2">
        <v>44418</v>
      </c>
      <c r="G1965" s="11" t="s">
        <v>492</v>
      </c>
      <c r="H1965" s="10">
        <v>7</v>
      </c>
      <c r="I1965" s="12">
        <v>2.35</v>
      </c>
      <c r="J1965" s="398" t="s">
        <v>25</v>
      </c>
      <c r="K1965" s="398" t="s">
        <v>25</v>
      </c>
      <c r="L1965" s="399">
        <v>44418</v>
      </c>
      <c r="M1965" s="398" t="s">
        <v>19</v>
      </c>
      <c r="N1965" s="10">
        <v>8343</v>
      </c>
    </row>
    <row r="1966" spans="1:14">
      <c r="A1966" s="9">
        <v>44414</v>
      </c>
      <c r="B1966" s="1">
        <v>14888</v>
      </c>
      <c r="C1966" s="929" t="s">
        <v>262</v>
      </c>
      <c r="D1966" s="1" t="s">
        <v>22</v>
      </c>
      <c r="E1966" s="1" t="s">
        <v>2443</v>
      </c>
      <c r="F1966" s="2">
        <v>44418</v>
      </c>
      <c r="G1966" s="11" t="s">
        <v>264</v>
      </c>
      <c r="H1966" s="10">
        <v>3</v>
      </c>
      <c r="I1966" s="12">
        <v>2.35</v>
      </c>
      <c r="J1966" s="398" t="s">
        <v>25</v>
      </c>
      <c r="K1966" s="398" t="s">
        <v>25</v>
      </c>
      <c r="L1966" s="399">
        <v>44418</v>
      </c>
      <c r="M1966" s="398" t="s">
        <v>19</v>
      </c>
      <c r="N1966" s="10">
        <v>8343</v>
      </c>
    </row>
    <row r="1967" spans="1:14">
      <c r="A1967" s="9">
        <v>44414</v>
      </c>
      <c r="B1967" s="1">
        <v>14889</v>
      </c>
      <c r="C1967" s="929" t="s">
        <v>265</v>
      </c>
      <c r="D1967" s="1" t="s">
        <v>22</v>
      </c>
      <c r="E1967" s="1" t="s">
        <v>2443</v>
      </c>
      <c r="F1967" s="2">
        <v>44418</v>
      </c>
      <c r="G1967" s="11" t="s">
        <v>266</v>
      </c>
      <c r="H1967" s="10">
        <v>3</v>
      </c>
      <c r="I1967" s="12">
        <v>2.35</v>
      </c>
      <c r="J1967" s="398" t="s">
        <v>25</v>
      </c>
      <c r="K1967" s="398" t="s">
        <v>25</v>
      </c>
      <c r="L1967" s="399">
        <v>44418</v>
      </c>
      <c r="M1967" s="398" t="s">
        <v>19</v>
      </c>
      <c r="N1967" s="10">
        <v>8343</v>
      </c>
    </row>
    <row r="1968" spans="1:14">
      <c r="A1968" s="9">
        <v>44414</v>
      </c>
      <c r="B1968" s="1">
        <v>14890</v>
      </c>
      <c r="C1968" s="929" t="s">
        <v>262</v>
      </c>
      <c r="D1968" s="1" t="s">
        <v>22</v>
      </c>
      <c r="E1968" s="1" t="s">
        <v>2444</v>
      </c>
      <c r="F1968" s="2">
        <v>44418</v>
      </c>
      <c r="G1968" s="11" t="s">
        <v>264</v>
      </c>
      <c r="H1968" s="10">
        <v>6</v>
      </c>
      <c r="I1968" s="12">
        <v>2.35</v>
      </c>
      <c r="J1968" s="398" t="s">
        <v>25</v>
      </c>
      <c r="K1968" s="398" t="s">
        <v>25</v>
      </c>
      <c r="L1968" s="399">
        <v>44418</v>
      </c>
      <c r="M1968" s="398" t="s">
        <v>19</v>
      </c>
      <c r="N1968" s="10">
        <v>8343</v>
      </c>
    </row>
    <row r="1969" spans="1:14">
      <c r="A1969" s="9">
        <v>44414</v>
      </c>
      <c r="B1969" s="1">
        <v>14891</v>
      </c>
      <c r="C1969" s="929" t="s">
        <v>265</v>
      </c>
      <c r="D1969" s="1" t="s">
        <v>22</v>
      </c>
      <c r="E1969" s="1" t="s">
        <v>2444</v>
      </c>
      <c r="F1969" s="2">
        <v>44418</v>
      </c>
      <c r="G1969" s="11" t="s">
        <v>266</v>
      </c>
      <c r="H1969" s="10">
        <v>6</v>
      </c>
      <c r="I1969" s="12">
        <v>2.35</v>
      </c>
      <c r="J1969" s="398" t="s">
        <v>25</v>
      </c>
      <c r="K1969" s="398" t="s">
        <v>25</v>
      </c>
      <c r="L1969" s="399">
        <v>44418</v>
      </c>
      <c r="M1969" s="398" t="s">
        <v>19</v>
      </c>
      <c r="N1969" s="10">
        <v>8343</v>
      </c>
    </row>
    <row r="1970" spans="1:14">
      <c r="A1970" s="9">
        <v>44414</v>
      </c>
      <c r="B1970" s="1">
        <v>14892</v>
      </c>
      <c r="C1970" s="929" t="s">
        <v>1299</v>
      </c>
      <c r="D1970" s="1" t="s">
        <v>22</v>
      </c>
      <c r="E1970" s="1" t="s">
        <v>2445</v>
      </c>
      <c r="F1970" s="2">
        <v>44418</v>
      </c>
      <c r="G1970" s="11" t="s">
        <v>1460</v>
      </c>
      <c r="H1970" s="10">
        <v>6</v>
      </c>
      <c r="I1970" s="12">
        <v>2.35</v>
      </c>
      <c r="J1970" s="398" t="s">
        <v>25</v>
      </c>
      <c r="K1970" s="398" t="s">
        <v>25</v>
      </c>
      <c r="L1970" s="399">
        <v>44418</v>
      </c>
      <c r="M1970" s="398" t="s">
        <v>19</v>
      </c>
      <c r="N1970" s="10">
        <v>8343</v>
      </c>
    </row>
    <row r="1971" spans="1:14">
      <c r="A1971" s="9">
        <v>44414</v>
      </c>
      <c r="B1971" s="1">
        <v>14893</v>
      </c>
      <c r="C1971" s="929" t="s">
        <v>455</v>
      </c>
      <c r="D1971" s="1" t="s">
        <v>22</v>
      </c>
      <c r="E1971" s="1" t="s">
        <v>2446</v>
      </c>
      <c r="F1971" s="2">
        <v>44418</v>
      </c>
      <c r="G1971" s="11" t="s">
        <v>457</v>
      </c>
      <c r="H1971" s="10">
        <v>1</v>
      </c>
      <c r="I1971" s="12">
        <v>2.35</v>
      </c>
      <c r="J1971" s="398" t="s">
        <v>25</v>
      </c>
      <c r="K1971" s="398" t="s">
        <v>25</v>
      </c>
      <c r="L1971" s="399">
        <v>44418</v>
      </c>
      <c r="M1971" s="398" t="s">
        <v>19</v>
      </c>
      <c r="N1971" s="10">
        <v>8343</v>
      </c>
    </row>
    <row r="1972" spans="1:14">
      <c r="A1972" s="9">
        <v>44414</v>
      </c>
      <c r="B1972" s="1">
        <v>14894</v>
      </c>
      <c r="C1972" s="929" t="s">
        <v>1299</v>
      </c>
      <c r="D1972" s="1" t="s">
        <v>22</v>
      </c>
      <c r="E1972" s="1" t="s">
        <v>2447</v>
      </c>
      <c r="F1972" s="2">
        <v>44418</v>
      </c>
      <c r="G1972" s="11" t="s">
        <v>1460</v>
      </c>
      <c r="H1972" s="10">
        <v>1</v>
      </c>
      <c r="I1972" s="12">
        <v>2.35</v>
      </c>
      <c r="J1972" s="398" t="s">
        <v>25</v>
      </c>
      <c r="K1972" s="398" t="s">
        <v>25</v>
      </c>
      <c r="L1972" s="399">
        <v>44418</v>
      </c>
      <c r="M1972" s="398" t="s">
        <v>19</v>
      </c>
      <c r="N1972" s="10">
        <v>8343</v>
      </c>
    </row>
    <row r="1973" spans="1:14">
      <c r="A1973" s="9">
        <v>44414</v>
      </c>
      <c r="B1973" s="1">
        <v>14895</v>
      </c>
      <c r="C1973" s="929" t="s">
        <v>428</v>
      </c>
      <c r="D1973" s="1" t="s">
        <v>22</v>
      </c>
      <c r="E1973" s="1" t="s">
        <v>2448</v>
      </c>
      <c r="F1973" s="2">
        <v>44418</v>
      </c>
      <c r="G1973" s="11" t="s">
        <v>2449</v>
      </c>
      <c r="H1973" s="10">
        <v>20</v>
      </c>
      <c r="I1973" s="12">
        <v>2.35</v>
      </c>
      <c r="J1973" s="398" t="s">
        <v>25</v>
      </c>
      <c r="K1973" s="398" t="s">
        <v>25</v>
      </c>
      <c r="L1973" s="399">
        <v>44418</v>
      </c>
      <c r="M1973" s="398" t="s">
        <v>19</v>
      </c>
      <c r="N1973" s="10">
        <v>8343</v>
      </c>
    </row>
    <row r="1974" spans="1:14">
      <c r="A1974" s="9">
        <v>44414</v>
      </c>
      <c r="B1974" s="1">
        <v>14896</v>
      </c>
      <c r="C1974" s="929" t="s">
        <v>428</v>
      </c>
      <c r="D1974" s="1" t="s">
        <v>22</v>
      </c>
      <c r="E1974" s="1" t="s">
        <v>2450</v>
      </c>
      <c r="F1974" s="2">
        <v>44418</v>
      </c>
      <c r="G1974" s="11" t="s">
        <v>2449</v>
      </c>
      <c r="H1974" s="10">
        <v>215</v>
      </c>
      <c r="I1974" s="12">
        <v>2.35</v>
      </c>
      <c r="J1974" s="398" t="s">
        <v>25</v>
      </c>
      <c r="K1974" s="398" t="s">
        <v>25</v>
      </c>
      <c r="L1974" s="399">
        <v>44418</v>
      </c>
      <c r="M1974" s="398" t="s">
        <v>19</v>
      </c>
      <c r="N1974" s="10">
        <v>8343</v>
      </c>
    </row>
    <row r="1975" spans="1:14">
      <c r="A1975" s="9">
        <v>44414</v>
      </c>
      <c r="B1975" s="1">
        <v>14897</v>
      </c>
      <c r="C1975" s="929" t="s">
        <v>1299</v>
      </c>
      <c r="D1975" s="1" t="s">
        <v>22</v>
      </c>
      <c r="E1975" s="1" t="s">
        <v>2451</v>
      </c>
      <c r="F1975" s="2">
        <v>44418</v>
      </c>
      <c r="G1975" s="11" t="s">
        <v>1460</v>
      </c>
      <c r="H1975" s="10">
        <v>22</v>
      </c>
      <c r="I1975" s="12">
        <v>2.35</v>
      </c>
      <c r="J1975" s="398" t="s">
        <v>25</v>
      </c>
      <c r="K1975" s="398" t="s">
        <v>25</v>
      </c>
      <c r="L1975" s="399">
        <v>44418</v>
      </c>
      <c r="M1975" s="398" t="s">
        <v>19</v>
      </c>
      <c r="N1975" s="10">
        <v>8343</v>
      </c>
    </row>
    <row r="1976" spans="1:14">
      <c r="A1976" s="9">
        <v>44414</v>
      </c>
      <c r="B1976" s="1">
        <v>14898</v>
      </c>
      <c r="C1976" s="929" t="s">
        <v>302</v>
      </c>
      <c r="D1976" s="1" t="s">
        <v>22</v>
      </c>
      <c r="E1976" s="1" t="s">
        <v>2452</v>
      </c>
      <c r="F1976" s="2">
        <v>44418</v>
      </c>
      <c r="G1976" s="11" t="s">
        <v>303</v>
      </c>
      <c r="H1976" s="10">
        <v>2</v>
      </c>
      <c r="I1976" s="12">
        <v>2.35</v>
      </c>
      <c r="J1976" s="398" t="s">
        <v>25</v>
      </c>
      <c r="K1976" s="398" t="s">
        <v>25</v>
      </c>
      <c r="L1976" s="399">
        <v>44418</v>
      </c>
      <c r="M1976" s="398" t="s">
        <v>19</v>
      </c>
      <c r="N1976" s="10">
        <v>8343</v>
      </c>
    </row>
    <row r="1977" spans="1:14">
      <c r="A1977" s="9">
        <v>44414</v>
      </c>
      <c r="B1977" s="1">
        <v>14899</v>
      </c>
      <c r="C1977" s="929" t="s">
        <v>37</v>
      </c>
      <c r="D1977" s="1" t="s">
        <v>22</v>
      </c>
      <c r="E1977" s="1" t="s">
        <v>2453</v>
      </c>
      <c r="F1977" s="2">
        <v>44418</v>
      </c>
      <c r="G1977" s="11" t="s">
        <v>38</v>
      </c>
      <c r="H1977" s="10">
        <v>4</v>
      </c>
      <c r="I1977" s="12">
        <v>2.35</v>
      </c>
      <c r="J1977" s="398" t="s">
        <v>25</v>
      </c>
      <c r="K1977" s="398" t="s">
        <v>25</v>
      </c>
      <c r="L1977" s="399">
        <v>44418</v>
      </c>
      <c r="M1977" s="398" t="s">
        <v>19</v>
      </c>
      <c r="N1977" s="10">
        <v>8343</v>
      </c>
    </row>
    <row r="1978" spans="1:14">
      <c r="A1978" s="9">
        <v>44414</v>
      </c>
      <c r="B1978" s="1">
        <v>14900</v>
      </c>
      <c r="C1978" s="929" t="s">
        <v>715</v>
      </c>
      <c r="D1978" s="1" t="s">
        <v>22</v>
      </c>
      <c r="E1978" s="1" t="s">
        <v>2454</v>
      </c>
      <c r="F1978" s="2">
        <v>44418</v>
      </c>
      <c r="G1978" s="11" t="s">
        <v>1772</v>
      </c>
      <c r="H1978" s="10">
        <v>3</v>
      </c>
      <c r="I1978" s="12">
        <v>2.35</v>
      </c>
      <c r="J1978" s="398" t="s">
        <v>25</v>
      </c>
      <c r="K1978" s="398" t="s">
        <v>25</v>
      </c>
      <c r="L1978" s="399">
        <v>44418</v>
      </c>
      <c r="M1978" s="398" t="s">
        <v>19</v>
      </c>
      <c r="N1978" s="10">
        <v>8343</v>
      </c>
    </row>
    <row r="1979" spans="1:14">
      <c r="A1979" s="9">
        <v>44414</v>
      </c>
      <c r="B1979" s="1">
        <v>14901</v>
      </c>
      <c r="C1979" s="929" t="s">
        <v>715</v>
      </c>
      <c r="D1979" s="1" t="s">
        <v>22</v>
      </c>
      <c r="E1979" s="1" t="s">
        <v>2455</v>
      </c>
      <c r="F1979" s="2">
        <v>44418</v>
      </c>
      <c r="G1979" s="11" t="s">
        <v>1772</v>
      </c>
      <c r="H1979" s="10">
        <v>16</v>
      </c>
      <c r="I1979" s="12">
        <v>2.35</v>
      </c>
      <c r="J1979" s="398" t="s">
        <v>25</v>
      </c>
      <c r="K1979" s="398" t="s">
        <v>25</v>
      </c>
      <c r="L1979" s="399">
        <v>44418</v>
      </c>
      <c r="M1979" s="398" t="s">
        <v>19</v>
      </c>
      <c r="N1979" s="10">
        <v>8343</v>
      </c>
    </row>
    <row r="1980" spans="1:14">
      <c r="A1980" s="9">
        <v>44414</v>
      </c>
      <c r="B1980" s="1">
        <v>14902</v>
      </c>
      <c r="C1980" s="929" t="s">
        <v>911</v>
      </c>
      <c r="D1980" s="1" t="s">
        <v>22</v>
      </c>
      <c r="E1980" s="1" t="s">
        <v>2456</v>
      </c>
      <c r="F1980" s="2">
        <v>44418</v>
      </c>
      <c r="G1980" s="11" t="s">
        <v>2457</v>
      </c>
      <c r="H1980" s="10">
        <v>22</v>
      </c>
      <c r="I1980" s="12">
        <v>2.35</v>
      </c>
      <c r="J1980" s="398" t="s">
        <v>25</v>
      </c>
      <c r="K1980" s="398" t="s">
        <v>25</v>
      </c>
      <c r="L1980" s="399">
        <v>44418</v>
      </c>
      <c r="M1980" s="398" t="s">
        <v>19</v>
      </c>
      <c r="N1980" s="10">
        <v>8343</v>
      </c>
    </row>
    <row r="1981" spans="1:14">
      <c r="A1981" s="9">
        <v>44414</v>
      </c>
      <c r="B1981" s="1">
        <v>14903</v>
      </c>
      <c r="C1981" s="929" t="s">
        <v>904</v>
      </c>
      <c r="D1981" s="1" t="s">
        <v>22</v>
      </c>
      <c r="E1981" s="1" t="s">
        <v>2456</v>
      </c>
      <c r="F1981" s="2">
        <v>44418</v>
      </c>
      <c r="G1981" s="11" t="s">
        <v>1123</v>
      </c>
      <c r="H1981" s="10">
        <v>22</v>
      </c>
      <c r="I1981" s="12">
        <v>2.35</v>
      </c>
      <c r="J1981" s="398" t="s">
        <v>25</v>
      </c>
      <c r="K1981" s="398" t="s">
        <v>25</v>
      </c>
      <c r="L1981" s="399">
        <v>44418</v>
      </c>
      <c r="M1981" s="398" t="s">
        <v>19</v>
      </c>
      <c r="N1981" s="10">
        <v>8343</v>
      </c>
    </row>
    <row r="1982" spans="1:14">
      <c r="A1982" s="9">
        <v>44414</v>
      </c>
      <c r="B1982" s="1">
        <v>14904</v>
      </c>
      <c r="C1982" s="929" t="s">
        <v>586</v>
      </c>
      <c r="D1982" s="1" t="s">
        <v>22</v>
      </c>
      <c r="E1982" s="1" t="s">
        <v>2458</v>
      </c>
      <c r="F1982" s="2">
        <v>44418</v>
      </c>
      <c r="G1982" s="11" t="s">
        <v>2459</v>
      </c>
      <c r="H1982" s="10">
        <v>13</v>
      </c>
      <c r="I1982" s="12">
        <v>2.35</v>
      </c>
      <c r="J1982" s="398" t="s">
        <v>25</v>
      </c>
      <c r="K1982" s="398" t="s">
        <v>25</v>
      </c>
      <c r="L1982" s="399">
        <v>44418</v>
      </c>
      <c r="M1982" s="398" t="s">
        <v>19</v>
      </c>
      <c r="N1982" s="10">
        <v>8343</v>
      </c>
    </row>
    <row r="1983" spans="1:14">
      <c r="A1983" s="9">
        <v>44414</v>
      </c>
      <c r="B1983" s="1">
        <v>14905</v>
      </c>
      <c r="C1983" s="929" t="s">
        <v>536</v>
      </c>
      <c r="D1983" s="1" t="s">
        <v>22</v>
      </c>
      <c r="E1983" s="1" t="s">
        <v>2460</v>
      </c>
      <c r="F1983" s="2">
        <v>44418</v>
      </c>
      <c r="G1983" s="11" t="s">
        <v>538</v>
      </c>
      <c r="H1983" s="10">
        <v>10</v>
      </c>
      <c r="I1983" s="12">
        <v>2.35</v>
      </c>
      <c r="J1983" s="398" t="s">
        <v>25</v>
      </c>
      <c r="K1983" s="398" t="s">
        <v>25</v>
      </c>
      <c r="L1983" s="399">
        <v>44418</v>
      </c>
      <c r="M1983" s="398" t="s">
        <v>19</v>
      </c>
      <c r="N1983" s="10">
        <v>8343</v>
      </c>
    </row>
    <row r="1984" spans="1:14">
      <c r="A1984" s="9">
        <v>44414</v>
      </c>
      <c r="B1984" s="1">
        <v>14906</v>
      </c>
      <c r="C1984" s="929" t="s">
        <v>1002</v>
      </c>
      <c r="D1984" s="1" t="s">
        <v>22</v>
      </c>
      <c r="E1984" s="1" t="s">
        <v>2461</v>
      </c>
      <c r="F1984" s="2">
        <v>44418</v>
      </c>
      <c r="G1984" s="11" t="s">
        <v>1275</v>
      </c>
      <c r="H1984" s="10">
        <v>21</v>
      </c>
      <c r="I1984" s="12">
        <v>2.35</v>
      </c>
      <c r="J1984" s="398" t="s">
        <v>25</v>
      </c>
      <c r="K1984" s="398" t="s">
        <v>25</v>
      </c>
      <c r="L1984" s="399">
        <v>44418</v>
      </c>
      <c r="M1984" s="398" t="s">
        <v>19</v>
      </c>
      <c r="N1984" s="10">
        <v>8343</v>
      </c>
    </row>
    <row r="1985" spans="1:14">
      <c r="A1985" s="9">
        <v>44414</v>
      </c>
      <c r="B1985" s="1">
        <v>14907</v>
      </c>
      <c r="C1985" s="929" t="s">
        <v>852</v>
      </c>
      <c r="D1985" s="1" t="s">
        <v>22</v>
      </c>
      <c r="E1985" s="1" t="s">
        <v>2462</v>
      </c>
      <c r="F1985" s="2">
        <v>44421</v>
      </c>
      <c r="G1985" s="11" t="s">
        <v>854</v>
      </c>
      <c r="H1985" s="10">
        <v>23</v>
      </c>
      <c r="I1985" s="12">
        <v>2.35</v>
      </c>
      <c r="J1985" s="398" t="s">
        <v>25</v>
      </c>
      <c r="K1985" s="398" t="s">
        <v>25</v>
      </c>
      <c r="L1985" s="399">
        <v>44419</v>
      </c>
      <c r="M1985" s="398" t="s">
        <v>19</v>
      </c>
      <c r="N1985" s="10">
        <v>8343</v>
      </c>
    </row>
    <row r="1986" spans="1:14">
      <c r="A1986" s="9">
        <v>44414</v>
      </c>
      <c r="B1986" s="1">
        <v>14908</v>
      </c>
      <c r="C1986" s="929" t="s">
        <v>852</v>
      </c>
      <c r="D1986" s="1" t="s">
        <v>22</v>
      </c>
      <c r="E1986" s="1" t="s">
        <v>2463</v>
      </c>
      <c r="F1986" s="2">
        <v>44421</v>
      </c>
      <c r="G1986" s="11" t="s">
        <v>854</v>
      </c>
      <c r="H1986" s="10">
        <v>12</v>
      </c>
      <c r="I1986" s="12">
        <v>2.35</v>
      </c>
      <c r="J1986" s="398" t="s">
        <v>25</v>
      </c>
      <c r="K1986" s="398" t="s">
        <v>25</v>
      </c>
      <c r="L1986" s="399">
        <v>44419</v>
      </c>
      <c r="M1986" s="398" t="s">
        <v>19</v>
      </c>
      <c r="N1986" s="10">
        <v>8343</v>
      </c>
    </row>
    <row r="1987" spans="1:14">
      <c r="A1987" s="9">
        <v>44414</v>
      </c>
      <c r="B1987" s="1">
        <v>14909</v>
      </c>
      <c r="C1987" s="929" t="s">
        <v>386</v>
      </c>
      <c r="D1987" s="1" t="s">
        <v>22</v>
      </c>
      <c r="E1987" s="1" t="s">
        <v>2464</v>
      </c>
      <c r="F1987" s="2">
        <v>44421</v>
      </c>
      <c r="G1987" s="11" t="s">
        <v>388</v>
      </c>
      <c r="H1987" s="10">
        <v>16</v>
      </c>
      <c r="I1987" s="12">
        <v>2.35</v>
      </c>
      <c r="J1987" s="398" t="s">
        <v>25</v>
      </c>
      <c r="K1987" s="398" t="s">
        <v>25</v>
      </c>
      <c r="L1987" s="399">
        <v>44419</v>
      </c>
      <c r="M1987" s="398" t="s">
        <v>19</v>
      </c>
      <c r="N1987" s="10">
        <v>8343</v>
      </c>
    </row>
    <row r="1988" spans="1:14">
      <c r="A1988" s="9">
        <v>44414</v>
      </c>
      <c r="B1988" s="1">
        <v>14910</v>
      </c>
      <c r="C1988" s="929" t="s">
        <v>412</v>
      </c>
      <c r="D1988" s="1" t="s">
        <v>22</v>
      </c>
      <c r="E1988" s="1" t="s">
        <v>2465</v>
      </c>
      <c r="F1988" s="2">
        <v>44421</v>
      </c>
      <c r="G1988" s="11" t="s">
        <v>414</v>
      </c>
      <c r="H1988" s="10">
        <v>11</v>
      </c>
      <c r="I1988" s="12">
        <v>2.35</v>
      </c>
      <c r="J1988" s="398" t="s">
        <v>25</v>
      </c>
      <c r="K1988" s="398" t="s">
        <v>25</v>
      </c>
      <c r="L1988" s="399">
        <v>44419</v>
      </c>
      <c r="M1988" s="398" t="s">
        <v>19</v>
      </c>
      <c r="N1988" s="10">
        <v>8343</v>
      </c>
    </row>
    <row r="1989" spans="1:14">
      <c r="A1989" s="9">
        <v>44414</v>
      </c>
      <c r="B1989" s="1">
        <v>14911</v>
      </c>
      <c r="C1989" s="929" t="s">
        <v>2265</v>
      </c>
      <c r="D1989" s="1" t="s">
        <v>22</v>
      </c>
      <c r="E1989" s="1" t="s">
        <v>2466</v>
      </c>
      <c r="F1989" s="2">
        <v>44421</v>
      </c>
      <c r="G1989" s="11" t="s">
        <v>2467</v>
      </c>
      <c r="H1989" s="10">
        <v>1</v>
      </c>
      <c r="I1989" s="12">
        <v>2.35</v>
      </c>
      <c r="J1989" s="398" t="s">
        <v>25</v>
      </c>
      <c r="K1989" s="398" t="s">
        <v>25</v>
      </c>
      <c r="L1989" s="399">
        <v>44419</v>
      </c>
      <c r="M1989" s="398" t="s">
        <v>19</v>
      </c>
      <c r="N1989" s="10">
        <v>8343</v>
      </c>
    </row>
    <row r="1990" spans="1:14">
      <c r="A1990" s="9">
        <v>44414</v>
      </c>
      <c r="B1990" s="1">
        <v>14912</v>
      </c>
      <c r="C1990" s="929" t="s">
        <v>223</v>
      </c>
      <c r="D1990" s="1" t="s">
        <v>22</v>
      </c>
      <c r="E1990" s="1" t="s">
        <v>2468</v>
      </c>
      <c r="F1990" s="2">
        <v>44421</v>
      </c>
      <c r="G1990" s="11" t="s">
        <v>225</v>
      </c>
      <c r="H1990" s="10">
        <v>1</v>
      </c>
      <c r="I1990" s="12">
        <v>2.35</v>
      </c>
      <c r="J1990" s="398" t="s">
        <v>25</v>
      </c>
      <c r="K1990" s="398" t="s">
        <v>25</v>
      </c>
      <c r="L1990" s="399">
        <v>44419</v>
      </c>
      <c r="M1990" s="398" t="s">
        <v>19</v>
      </c>
      <c r="N1990" s="10">
        <v>8343</v>
      </c>
    </row>
    <row r="1991" spans="1:14">
      <c r="A1991" s="9">
        <v>44414</v>
      </c>
      <c r="B1991" s="1">
        <v>14913</v>
      </c>
      <c r="C1991" s="929" t="s">
        <v>473</v>
      </c>
      <c r="D1991" s="1" t="s">
        <v>22</v>
      </c>
      <c r="E1991" s="1" t="s">
        <v>2469</v>
      </c>
      <c r="F1991" s="2">
        <v>44421</v>
      </c>
      <c r="G1991" s="11" t="s">
        <v>475</v>
      </c>
      <c r="H1991" s="10">
        <v>33</v>
      </c>
      <c r="I1991" s="12">
        <v>2.35</v>
      </c>
      <c r="J1991" s="398" t="s">
        <v>25</v>
      </c>
      <c r="K1991" s="398" t="s">
        <v>25</v>
      </c>
      <c r="L1991" s="399">
        <v>44419</v>
      </c>
      <c r="M1991" s="398" t="s">
        <v>19</v>
      </c>
      <c r="N1991" s="10">
        <v>8343</v>
      </c>
    </row>
    <row r="1992" spans="1:14">
      <c r="A1992" s="9">
        <v>44414</v>
      </c>
      <c r="B1992" s="1">
        <v>14914</v>
      </c>
      <c r="C1992" s="929" t="s">
        <v>501</v>
      </c>
      <c r="D1992" s="1" t="s">
        <v>22</v>
      </c>
      <c r="E1992" s="1" t="s">
        <v>2470</v>
      </c>
      <c r="F1992" s="2">
        <v>44421</v>
      </c>
      <c r="G1992" s="11" t="s">
        <v>503</v>
      </c>
      <c r="H1992" s="10">
        <v>25</v>
      </c>
      <c r="I1992" s="12">
        <v>2.35</v>
      </c>
      <c r="J1992" s="398" t="s">
        <v>25</v>
      </c>
      <c r="K1992" s="398" t="s">
        <v>25</v>
      </c>
      <c r="L1992" s="399">
        <v>44419</v>
      </c>
      <c r="M1992" s="398" t="s">
        <v>19</v>
      </c>
      <c r="N1992" s="10">
        <v>8343</v>
      </c>
    </row>
    <row r="1993" spans="1:14">
      <c r="A1993" s="9">
        <v>44414</v>
      </c>
      <c r="B1993" s="1">
        <v>14915</v>
      </c>
      <c r="C1993" s="929" t="s">
        <v>2471</v>
      </c>
      <c r="D1993" s="1" t="s">
        <v>22</v>
      </c>
      <c r="E1993" s="1" t="s">
        <v>1</v>
      </c>
      <c r="F1993" s="2">
        <v>44421</v>
      </c>
      <c r="G1993" s="11" t="s">
        <v>2472</v>
      </c>
      <c r="H1993" s="10">
        <v>1</v>
      </c>
      <c r="I1993" s="12">
        <v>3</v>
      </c>
      <c r="J1993" s="398" t="s">
        <v>25</v>
      </c>
      <c r="K1993" s="398" t="s">
        <v>25</v>
      </c>
      <c r="L1993" s="399">
        <v>44419</v>
      </c>
      <c r="M1993" s="398" t="s">
        <v>19</v>
      </c>
      <c r="N1993" s="10">
        <v>8343</v>
      </c>
    </row>
    <row r="1994" spans="1:14">
      <c r="A1994" s="9">
        <v>44418</v>
      </c>
      <c r="B1994" s="1">
        <v>14916</v>
      </c>
      <c r="C1994" s="929" t="s">
        <v>2473</v>
      </c>
      <c r="D1994" s="1" t="s">
        <v>22</v>
      </c>
      <c r="E1994" s="1" t="s">
        <v>1</v>
      </c>
      <c r="F1994" s="2">
        <v>44421</v>
      </c>
      <c r="G1994" s="11" t="s">
        <v>2474</v>
      </c>
      <c r="H1994" s="10">
        <v>1</v>
      </c>
      <c r="I1994" s="12">
        <v>3</v>
      </c>
      <c r="J1994" s="398" t="s">
        <v>25</v>
      </c>
      <c r="K1994" s="398" t="s">
        <v>25</v>
      </c>
      <c r="L1994" s="399">
        <v>44420</v>
      </c>
      <c r="M1994" s="398" t="s">
        <v>19</v>
      </c>
      <c r="N1994" s="10">
        <v>8343</v>
      </c>
    </row>
    <row r="1995" spans="1:14">
      <c r="A1995" s="9">
        <v>44418</v>
      </c>
      <c r="B1995" s="1">
        <v>14917</v>
      </c>
      <c r="C1995" s="929" t="s">
        <v>432</v>
      </c>
      <c r="D1995" s="1" t="s">
        <v>22</v>
      </c>
      <c r="E1995" s="1" t="s">
        <v>2475</v>
      </c>
      <c r="F1995" s="2">
        <v>44421</v>
      </c>
      <c r="G1995" s="11" t="s">
        <v>2476</v>
      </c>
      <c r="H1995" s="10">
        <v>40</v>
      </c>
      <c r="I1995" s="12">
        <v>2.35</v>
      </c>
      <c r="J1995" s="398" t="s">
        <v>25</v>
      </c>
      <c r="K1995" s="398" t="s">
        <v>25</v>
      </c>
      <c r="L1995" s="399">
        <v>44420</v>
      </c>
      <c r="M1995" s="398" t="s">
        <v>19</v>
      </c>
      <c r="N1995" s="10">
        <v>8343</v>
      </c>
    </row>
    <row r="1996" spans="1:14">
      <c r="A1996" s="9">
        <v>44418</v>
      </c>
      <c r="B1996" s="1">
        <v>14918</v>
      </c>
      <c r="C1996" s="929" t="s">
        <v>234</v>
      </c>
      <c r="D1996" s="1" t="s">
        <v>22</v>
      </c>
      <c r="E1996" s="1" t="s">
        <v>2477</v>
      </c>
      <c r="F1996" s="2">
        <v>44421</v>
      </c>
      <c r="G1996" s="11" t="s">
        <v>236</v>
      </c>
      <c r="H1996" s="10">
        <v>5</v>
      </c>
      <c r="I1996" s="12">
        <v>2.35</v>
      </c>
      <c r="J1996" s="398" t="s">
        <v>25</v>
      </c>
      <c r="K1996" s="398" t="s">
        <v>25</v>
      </c>
      <c r="L1996" s="399">
        <v>44420</v>
      </c>
      <c r="M1996" s="398" t="s">
        <v>19</v>
      </c>
      <c r="N1996" s="10">
        <v>8343</v>
      </c>
    </row>
    <row r="1997" spans="1:14">
      <c r="A1997" s="9">
        <v>44418</v>
      </c>
      <c r="B1997" s="1">
        <v>14919</v>
      </c>
      <c r="C1997" s="929" t="s">
        <v>234</v>
      </c>
      <c r="D1997" s="1" t="s">
        <v>22</v>
      </c>
      <c r="E1997" s="1" t="s">
        <v>2478</v>
      </c>
      <c r="F1997" s="2">
        <v>44421</v>
      </c>
      <c r="G1997" s="11" t="s">
        <v>236</v>
      </c>
      <c r="H1997" s="10">
        <v>6</v>
      </c>
      <c r="I1997" s="12">
        <v>2.35</v>
      </c>
      <c r="J1997" s="398" t="s">
        <v>25</v>
      </c>
      <c r="K1997" s="398" t="s">
        <v>25</v>
      </c>
      <c r="L1997" s="399">
        <v>44420</v>
      </c>
      <c r="M1997" s="398" t="s">
        <v>19</v>
      </c>
      <c r="N1997" s="10">
        <v>8343</v>
      </c>
    </row>
    <row r="1998" spans="1:14">
      <c r="A1998" s="9">
        <v>44418</v>
      </c>
      <c r="B1998" s="1">
        <v>14920</v>
      </c>
      <c r="C1998" s="929" t="s">
        <v>31</v>
      </c>
      <c r="D1998" s="1" t="s">
        <v>22</v>
      </c>
      <c r="E1998" s="1" t="s">
        <v>2479</v>
      </c>
      <c r="F1998" s="2">
        <v>44421</v>
      </c>
      <c r="G1998" s="11" t="s">
        <v>33</v>
      </c>
      <c r="H1998" s="10">
        <v>30</v>
      </c>
      <c r="I1998" s="12">
        <v>2.35</v>
      </c>
      <c r="J1998" s="398" t="s">
        <v>25</v>
      </c>
      <c r="K1998" s="398" t="s">
        <v>25</v>
      </c>
      <c r="L1998" s="399">
        <v>44420</v>
      </c>
      <c r="M1998" s="398" t="s">
        <v>19</v>
      </c>
      <c r="N1998" s="10">
        <v>8343</v>
      </c>
    </row>
    <row r="1999" spans="1:14">
      <c r="A1999" s="9">
        <v>44418</v>
      </c>
      <c r="B1999" s="1">
        <v>14921</v>
      </c>
      <c r="C1999" s="929" t="s">
        <v>490</v>
      </c>
      <c r="D1999" s="1" t="s">
        <v>22</v>
      </c>
      <c r="E1999" s="1" t="s">
        <v>2480</v>
      </c>
      <c r="F1999" s="2">
        <v>44421</v>
      </c>
      <c r="G1999" s="11" t="s">
        <v>492</v>
      </c>
      <c r="H1999" s="10">
        <v>22</v>
      </c>
      <c r="I1999" s="12">
        <v>2.35</v>
      </c>
      <c r="J1999" s="398" t="s">
        <v>25</v>
      </c>
      <c r="K1999" s="398" t="s">
        <v>25</v>
      </c>
      <c r="L1999" s="399">
        <v>44420</v>
      </c>
      <c r="M1999" s="398" t="s">
        <v>19</v>
      </c>
      <c r="N1999" s="10">
        <v>8343</v>
      </c>
    </row>
    <row r="2000" spans="1:14">
      <c r="A2000" s="9">
        <v>44418</v>
      </c>
      <c r="B2000" s="1">
        <v>14922</v>
      </c>
      <c r="C2000" s="929" t="s">
        <v>102</v>
      </c>
      <c r="D2000" s="1" t="s">
        <v>22</v>
      </c>
      <c r="E2000" s="1" t="s">
        <v>2481</v>
      </c>
      <c r="F2000" s="2">
        <v>44421</v>
      </c>
      <c r="G2000" s="11" t="s">
        <v>104</v>
      </c>
      <c r="H2000" s="10">
        <v>61</v>
      </c>
      <c r="I2000" s="12">
        <v>2.35</v>
      </c>
      <c r="J2000" s="398" t="s">
        <v>25</v>
      </c>
      <c r="K2000" s="398" t="s">
        <v>25</v>
      </c>
      <c r="L2000" s="399">
        <v>44420</v>
      </c>
      <c r="M2000" s="398" t="s">
        <v>19</v>
      </c>
      <c r="N2000" s="10">
        <v>8343</v>
      </c>
    </row>
    <row r="2001" spans="1:14">
      <c r="A2001" s="9">
        <v>44418</v>
      </c>
      <c r="B2001" s="1">
        <v>14923</v>
      </c>
      <c r="C2001" s="929" t="s">
        <v>53</v>
      </c>
      <c r="D2001" s="1" t="s">
        <v>22</v>
      </c>
      <c r="E2001" s="1" t="s">
        <v>2482</v>
      </c>
      <c r="F2001" s="2">
        <v>44421</v>
      </c>
      <c r="G2001" s="11" t="s">
        <v>55</v>
      </c>
      <c r="H2001" s="10">
        <v>67</v>
      </c>
      <c r="I2001" s="12">
        <v>2.35</v>
      </c>
      <c r="J2001" s="398" t="s">
        <v>25</v>
      </c>
      <c r="K2001" s="398" t="s">
        <v>25</v>
      </c>
      <c r="L2001" s="399">
        <v>44420</v>
      </c>
      <c r="M2001" s="398" t="s">
        <v>19</v>
      </c>
      <c r="N2001" s="10">
        <v>8343</v>
      </c>
    </row>
    <row r="2002" spans="1:14">
      <c r="A2002" s="9">
        <v>44418</v>
      </c>
      <c r="B2002" s="1">
        <v>14924</v>
      </c>
      <c r="C2002" s="929" t="s">
        <v>1348</v>
      </c>
      <c r="D2002" s="1" t="s">
        <v>22</v>
      </c>
      <c r="E2002" s="1" t="s">
        <v>2483</v>
      </c>
      <c r="F2002" s="2">
        <v>44421</v>
      </c>
      <c r="G2002" s="11" t="s">
        <v>2029</v>
      </c>
      <c r="H2002" s="10">
        <v>2</v>
      </c>
      <c r="I2002" s="12">
        <v>3.15</v>
      </c>
      <c r="J2002" s="398" t="s">
        <v>25</v>
      </c>
      <c r="K2002" s="398" t="s">
        <v>25</v>
      </c>
      <c r="L2002" s="399">
        <v>44420</v>
      </c>
      <c r="M2002" s="398" t="s">
        <v>19</v>
      </c>
      <c r="N2002" s="10">
        <v>8343</v>
      </c>
    </row>
    <row r="2003" spans="1:14">
      <c r="A2003" s="9">
        <v>44418</v>
      </c>
      <c r="B2003" s="1">
        <v>14925</v>
      </c>
      <c r="C2003" s="929" t="s">
        <v>1348</v>
      </c>
      <c r="D2003" s="1" t="s">
        <v>22</v>
      </c>
      <c r="E2003" s="1" t="s">
        <v>2484</v>
      </c>
      <c r="F2003" s="2">
        <v>44421</v>
      </c>
      <c r="G2003" s="11" t="s">
        <v>2029</v>
      </c>
      <c r="H2003" s="10">
        <v>5</v>
      </c>
      <c r="I2003" s="12">
        <v>3.15</v>
      </c>
      <c r="J2003" s="398" t="s">
        <v>25</v>
      </c>
      <c r="K2003" s="398" t="s">
        <v>25</v>
      </c>
      <c r="L2003" s="399">
        <v>44420</v>
      </c>
      <c r="M2003" s="398" t="s">
        <v>19</v>
      </c>
      <c r="N2003" s="10">
        <v>8343</v>
      </c>
    </row>
    <row r="2004" spans="1:14">
      <c r="A2004" s="9">
        <v>44418</v>
      </c>
      <c r="B2004" s="1">
        <v>14926</v>
      </c>
      <c r="C2004" s="929" t="s">
        <v>1348</v>
      </c>
      <c r="D2004" s="1" t="s">
        <v>22</v>
      </c>
      <c r="E2004" s="1" t="s">
        <v>2485</v>
      </c>
      <c r="F2004" s="2">
        <v>44421</v>
      </c>
      <c r="G2004" s="11" t="s">
        <v>2029</v>
      </c>
      <c r="H2004" s="10">
        <v>2</v>
      </c>
      <c r="I2004" s="12">
        <v>3.15</v>
      </c>
      <c r="J2004" s="398" t="s">
        <v>25</v>
      </c>
      <c r="K2004" s="398" t="s">
        <v>25</v>
      </c>
      <c r="L2004" s="399">
        <v>44420</v>
      </c>
      <c r="M2004" s="398" t="s">
        <v>19</v>
      </c>
      <c r="N2004" s="10">
        <v>8343</v>
      </c>
    </row>
    <row r="2005" spans="1:14">
      <c r="A2005" s="9">
        <v>44418</v>
      </c>
      <c r="B2005" s="1">
        <v>14927</v>
      </c>
      <c r="C2005" s="929" t="s">
        <v>262</v>
      </c>
      <c r="D2005" s="1" t="s">
        <v>22</v>
      </c>
      <c r="E2005" s="1" t="s">
        <v>2486</v>
      </c>
      <c r="F2005" s="2">
        <v>44421</v>
      </c>
      <c r="G2005" s="11" t="s">
        <v>264</v>
      </c>
      <c r="H2005" s="10">
        <v>3</v>
      </c>
      <c r="I2005" s="12">
        <v>2.35</v>
      </c>
      <c r="J2005" s="398" t="s">
        <v>25</v>
      </c>
      <c r="K2005" s="398" t="s">
        <v>25</v>
      </c>
      <c r="L2005" s="399">
        <v>44420</v>
      </c>
      <c r="M2005" s="398" t="s">
        <v>19</v>
      </c>
      <c r="N2005" s="10">
        <v>8343</v>
      </c>
    </row>
    <row r="2006" spans="1:14">
      <c r="A2006" s="9">
        <v>44418</v>
      </c>
      <c r="B2006" s="1">
        <v>14928</v>
      </c>
      <c r="C2006" s="929" t="s">
        <v>265</v>
      </c>
      <c r="D2006" s="1" t="s">
        <v>22</v>
      </c>
      <c r="E2006" s="1" t="s">
        <v>2486</v>
      </c>
      <c r="F2006" s="2">
        <v>44421</v>
      </c>
      <c r="G2006" s="11" t="s">
        <v>266</v>
      </c>
      <c r="H2006" s="10">
        <v>3</v>
      </c>
      <c r="I2006" s="12">
        <v>2.35</v>
      </c>
      <c r="J2006" s="398" t="s">
        <v>25</v>
      </c>
      <c r="K2006" s="398" t="s">
        <v>25</v>
      </c>
      <c r="L2006" s="399">
        <v>44420</v>
      </c>
      <c r="M2006" s="398" t="s">
        <v>19</v>
      </c>
      <c r="N2006" s="10">
        <v>8343</v>
      </c>
    </row>
    <row r="2007" spans="1:14">
      <c r="A2007" s="9">
        <v>44418</v>
      </c>
      <c r="B2007" s="1">
        <v>14929</v>
      </c>
      <c r="C2007" s="929" t="s">
        <v>67</v>
      </c>
      <c r="D2007" s="1" t="s">
        <v>22</v>
      </c>
      <c r="E2007" s="1" t="s">
        <v>2487</v>
      </c>
      <c r="F2007" s="2">
        <v>44421</v>
      </c>
      <c r="G2007" s="11" t="s">
        <v>284</v>
      </c>
      <c r="H2007" s="10">
        <v>2</v>
      </c>
      <c r="I2007" s="12">
        <v>2.35</v>
      </c>
      <c r="J2007" s="398" t="s">
        <v>25</v>
      </c>
      <c r="K2007" s="398" t="s">
        <v>25</v>
      </c>
      <c r="L2007" s="399">
        <v>44420</v>
      </c>
      <c r="M2007" s="398" t="s">
        <v>19</v>
      </c>
      <c r="N2007" s="10">
        <v>8343</v>
      </c>
    </row>
    <row r="2008" spans="1:14">
      <c r="A2008" s="9">
        <v>44418</v>
      </c>
      <c r="B2008" s="1">
        <v>14930</v>
      </c>
      <c r="C2008" s="929" t="s">
        <v>510</v>
      </c>
      <c r="D2008" s="1" t="s">
        <v>22</v>
      </c>
      <c r="E2008" s="1" t="s">
        <v>2488</v>
      </c>
      <c r="F2008" s="2">
        <v>44421</v>
      </c>
      <c r="G2008" s="11" t="s">
        <v>2489</v>
      </c>
      <c r="H2008" s="10">
        <v>13</v>
      </c>
      <c r="I2008" s="12">
        <v>2.35</v>
      </c>
      <c r="J2008" s="398" t="s">
        <v>25</v>
      </c>
      <c r="K2008" s="398" t="s">
        <v>25</v>
      </c>
      <c r="L2008" s="399">
        <v>44420</v>
      </c>
      <c r="M2008" s="398" t="s">
        <v>19</v>
      </c>
      <c r="N2008" s="10">
        <v>8343</v>
      </c>
    </row>
    <row r="2009" spans="1:14">
      <c r="A2009" s="9">
        <v>44418</v>
      </c>
      <c r="B2009" s="1">
        <v>14931</v>
      </c>
      <c r="C2009" s="929" t="s">
        <v>458</v>
      </c>
      <c r="D2009" s="1" t="s">
        <v>22</v>
      </c>
      <c r="E2009" s="1" t="s">
        <v>2490</v>
      </c>
      <c r="F2009" s="2">
        <v>44421</v>
      </c>
      <c r="G2009" s="11" t="s">
        <v>460</v>
      </c>
      <c r="H2009" s="10">
        <v>2</v>
      </c>
      <c r="I2009" s="12">
        <v>2.35</v>
      </c>
      <c r="J2009" s="398" t="s">
        <v>25</v>
      </c>
      <c r="K2009" s="398" t="s">
        <v>25</v>
      </c>
      <c r="L2009" s="399">
        <v>44420</v>
      </c>
      <c r="M2009" s="398" t="s">
        <v>19</v>
      </c>
      <c r="N2009" s="10">
        <v>8343</v>
      </c>
    </row>
    <row r="2010" spans="1:14">
      <c r="A2010" s="9">
        <v>44418</v>
      </c>
      <c r="B2010" s="1">
        <v>14932</v>
      </c>
      <c r="C2010" s="929" t="s">
        <v>31</v>
      </c>
      <c r="D2010" s="1" t="s">
        <v>22</v>
      </c>
      <c r="E2010" s="1" t="s">
        <v>2491</v>
      </c>
      <c r="F2010" s="2">
        <v>44421</v>
      </c>
      <c r="G2010" s="11" t="s">
        <v>33</v>
      </c>
      <c r="H2010" s="10">
        <v>14</v>
      </c>
      <c r="I2010" s="12">
        <v>2.35</v>
      </c>
      <c r="J2010" s="398" t="s">
        <v>25</v>
      </c>
      <c r="K2010" s="398" t="s">
        <v>25</v>
      </c>
      <c r="L2010" s="399">
        <v>44420</v>
      </c>
      <c r="M2010" s="398" t="s">
        <v>19</v>
      </c>
      <c r="N2010" s="10">
        <v>8343</v>
      </c>
    </row>
    <row r="2011" spans="1:14">
      <c r="A2011" s="9">
        <v>44418</v>
      </c>
      <c r="B2011" s="1">
        <v>14933</v>
      </c>
      <c r="C2011" s="929" t="s">
        <v>586</v>
      </c>
      <c r="D2011" s="1" t="s">
        <v>22</v>
      </c>
      <c r="E2011" s="1" t="s">
        <v>2492</v>
      </c>
      <c r="F2011" s="2">
        <v>44421</v>
      </c>
      <c r="G2011" s="11" t="s">
        <v>2459</v>
      </c>
      <c r="H2011" s="10">
        <v>3</v>
      </c>
      <c r="I2011" s="12">
        <v>2.35</v>
      </c>
      <c r="J2011" s="398" t="s">
        <v>25</v>
      </c>
      <c r="K2011" s="398" t="s">
        <v>25</v>
      </c>
      <c r="L2011" s="399">
        <v>44420</v>
      </c>
      <c r="M2011" s="398" t="s">
        <v>19</v>
      </c>
      <c r="N2011" s="10">
        <v>8343</v>
      </c>
    </row>
    <row r="2012" spans="1:14">
      <c r="A2012" s="9">
        <v>44418</v>
      </c>
      <c r="B2012" s="1">
        <v>14934</v>
      </c>
      <c r="C2012" s="929" t="s">
        <v>911</v>
      </c>
      <c r="D2012" s="1" t="s">
        <v>22</v>
      </c>
      <c r="E2012" s="1" t="s">
        <v>2493</v>
      </c>
      <c r="F2012" s="2">
        <v>44421</v>
      </c>
      <c r="G2012" s="11" t="s">
        <v>2457</v>
      </c>
      <c r="H2012" s="10">
        <v>8</v>
      </c>
      <c r="I2012" s="12">
        <v>2.35</v>
      </c>
      <c r="J2012" s="398" t="s">
        <v>25</v>
      </c>
      <c r="K2012" s="398" t="s">
        <v>25</v>
      </c>
      <c r="L2012" s="399">
        <v>44420</v>
      </c>
      <c r="M2012" s="398" t="s">
        <v>19</v>
      </c>
      <c r="N2012" s="10">
        <v>8343</v>
      </c>
    </row>
    <row r="2013" spans="1:14">
      <c r="A2013" s="9">
        <v>44418</v>
      </c>
      <c r="B2013" s="1">
        <v>14935</v>
      </c>
      <c r="C2013" s="929" t="s">
        <v>904</v>
      </c>
      <c r="D2013" s="1" t="s">
        <v>22</v>
      </c>
      <c r="E2013" s="1" t="s">
        <v>2493</v>
      </c>
      <c r="F2013" s="2">
        <v>44421</v>
      </c>
      <c r="G2013" s="11" t="s">
        <v>1123</v>
      </c>
      <c r="H2013" s="10">
        <v>8</v>
      </c>
      <c r="I2013" s="12">
        <v>2.35</v>
      </c>
      <c r="J2013" s="398" t="s">
        <v>25</v>
      </c>
      <c r="K2013" s="398" t="s">
        <v>25</v>
      </c>
      <c r="L2013" s="399">
        <v>44420</v>
      </c>
      <c r="M2013" s="398" t="s">
        <v>19</v>
      </c>
      <c r="N2013" s="10">
        <v>8343</v>
      </c>
    </row>
    <row r="2014" spans="1:14">
      <c r="A2014" s="9">
        <v>44418</v>
      </c>
      <c r="B2014" s="1">
        <v>14936</v>
      </c>
      <c r="C2014" s="929" t="s">
        <v>2420</v>
      </c>
      <c r="D2014" s="1" t="s">
        <v>22</v>
      </c>
      <c r="E2014" s="1" t="s">
        <v>2494</v>
      </c>
      <c r="F2014" s="2">
        <v>44421</v>
      </c>
      <c r="G2014" s="11" t="s">
        <v>2495</v>
      </c>
      <c r="H2014" s="10">
        <v>25</v>
      </c>
      <c r="I2014" s="12">
        <v>2.35</v>
      </c>
      <c r="J2014" s="398" t="s">
        <v>25</v>
      </c>
      <c r="K2014" s="398" t="s">
        <v>25</v>
      </c>
      <c r="L2014" s="399">
        <v>44420</v>
      </c>
      <c r="M2014" s="398" t="s">
        <v>19</v>
      </c>
      <c r="N2014" s="10">
        <v>8343</v>
      </c>
    </row>
    <row r="2015" spans="1:14">
      <c r="A2015" s="9">
        <v>44418</v>
      </c>
      <c r="B2015" s="1">
        <v>14937</v>
      </c>
      <c r="C2015" s="929" t="s">
        <v>2496</v>
      </c>
      <c r="D2015" s="1" t="s">
        <v>22</v>
      </c>
      <c r="E2015" s="1" t="s">
        <v>1</v>
      </c>
      <c r="F2015" s="2">
        <v>44421</v>
      </c>
      <c r="G2015" s="11" t="s">
        <v>2497</v>
      </c>
      <c r="H2015" s="10">
        <v>1</v>
      </c>
      <c r="I2015" s="12">
        <v>3.15</v>
      </c>
      <c r="J2015" s="398" t="s">
        <v>25</v>
      </c>
      <c r="K2015" s="398" t="s">
        <v>25</v>
      </c>
      <c r="L2015" s="399">
        <v>44420</v>
      </c>
      <c r="M2015" s="398" t="s">
        <v>19</v>
      </c>
      <c r="N2015" s="10">
        <v>8343</v>
      </c>
    </row>
    <row r="2016" spans="1:14">
      <c r="A2016" s="9">
        <v>44418</v>
      </c>
      <c r="B2016" s="1">
        <v>14938</v>
      </c>
      <c r="C2016" s="929" t="s">
        <v>899</v>
      </c>
      <c r="D2016" s="1" t="s">
        <v>22</v>
      </c>
      <c r="E2016" s="1" t="s">
        <v>2498</v>
      </c>
      <c r="F2016" s="2">
        <v>44421</v>
      </c>
      <c r="G2016" s="11" t="s">
        <v>898</v>
      </c>
      <c r="H2016" s="10">
        <v>50</v>
      </c>
      <c r="I2016" s="12">
        <v>2.35</v>
      </c>
      <c r="J2016" s="398" t="s">
        <v>25</v>
      </c>
      <c r="K2016" s="398" t="s">
        <v>25</v>
      </c>
      <c r="L2016" s="399">
        <v>44420</v>
      </c>
      <c r="M2016" s="398" t="s">
        <v>19</v>
      </c>
      <c r="N2016" s="10">
        <v>8343</v>
      </c>
    </row>
    <row r="2017" spans="1:14">
      <c r="A2017" s="9">
        <v>44418</v>
      </c>
      <c r="B2017" s="1">
        <v>14939</v>
      </c>
      <c r="C2017" s="929" t="s">
        <v>2499</v>
      </c>
      <c r="D2017" s="1" t="s">
        <v>22</v>
      </c>
      <c r="E2017" s="1" t="s">
        <v>2498</v>
      </c>
      <c r="F2017" s="2">
        <v>44421</v>
      </c>
      <c r="G2017" s="11" t="s">
        <v>2500</v>
      </c>
      <c r="H2017" s="10">
        <v>50</v>
      </c>
      <c r="I2017" s="12">
        <v>2.35</v>
      </c>
      <c r="J2017" s="398" t="s">
        <v>25</v>
      </c>
      <c r="K2017" s="398" t="s">
        <v>25</v>
      </c>
      <c r="L2017" s="399">
        <v>44420</v>
      </c>
      <c r="M2017" s="398" t="s">
        <v>19</v>
      </c>
      <c r="N2017" s="10">
        <v>8343</v>
      </c>
    </row>
    <row r="2018" spans="1:14">
      <c r="A2018" s="9">
        <v>44418</v>
      </c>
      <c r="B2018" s="1">
        <v>14940</v>
      </c>
      <c r="C2018" s="929" t="s">
        <v>1098</v>
      </c>
      <c r="D2018" s="1" t="s">
        <v>22</v>
      </c>
      <c r="E2018" s="1" t="s">
        <v>2501</v>
      </c>
      <c r="F2018" s="2">
        <v>44421</v>
      </c>
      <c r="G2018" s="11" t="s">
        <v>1096</v>
      </c>
      <c r="H2018" s="10">
        <v>7</v>
      </c>
      <c r="I2018" s="12">
        <v>2.35</v>
      </c>
      <c r="J2018" s="398" t="s">
        <v>25</v>
      </c>
      <c r="K2018" s="398" t="s">
        <v>25</v>
      </c>
      <c r="L2018" s="399">
        <v>44420</v>
      </c>
      <c r="M2018" s="398" t="s">
        <v>19</v>
      </c>
      <c r="N2018" s="10">
        <v>8343</v>
      </c>
    </row>
    <row r="2019" spans="1:14">
      <c r="A2019" s="9">
        <v>44418</v>
      </c>
      <c r="B2019" s="1">
        <v>14941</v>
      </c>
      <c r="C2019" s="929" t="s">
        <v>412</v>
      </c>
      <c r="D2019" s="1" t="s">
        <v>22</v>
      </c>
      <c r="E2019" s="1" t="s">
        <v>2502</v>
      </c>
      <c r="F2019" s="2">
        <v>44421</v>
      </c>
      <c r="G2019" s="11" t="s">
        <v>414</v>
      </c>
      <c r="H2019" s="10">
        <v>21</v>
      </c>
      <c r="I2019" s="12">
        <v>2.35</v>
      </c>
      <c r="J2019" s="398" t="s">
        <v>25</v>
      </c>
      <c r="K2019" s="398" t="s">
        <v>25</v>
      </c>
      <c r="L2019" s="399">
        <v>44420</v>
      </c>
      <c r="M2019" s="398" t="s">
        <v>19</v>
      </c>
      <c r="N2019" s="10">
        <v>8343</v>
      </c>
    </row>
    <row r="2020" spans="1:14">
      <c r="A2020" s="9">
        <v>44418</v>
      </c>
      <c r="B2020" s="1">
        <v>14942</v>
      </c>
      <c r="C2020" s="929" t="s">
        <v>412</v>
      </c>
      <c r="D2020" s="1" t="s">
        <v>22</v>
      </c>
      <c r="E2020" s="1" t="s">
        <v>2503</v>
      </c>
      <c r="F2020" s="2">
        <v>44421</v>
      </c>
      <c r="G2020" s="11" t="s">
        <v>414</v>
      </c>
      <c r="H2020" s="10">
        <v>7</v>
      </c>
      <c r="I2020" s="12">
        <v>2.35</v>
      </c>
      <c r="J2020" s="398" t="s">
        <v>25</v>
      </c>
      <c r="K2020" s="398" t="s">
        <v>25</v>
      </c>
      <c r="L2020" s="399">
        <v>44420</v>
      </c>
      <c r="M2020" s="398" t="s">
        <v>19</v>
      </c>
      <c r="N2020" s="10">
        <v>8343</v>
      </c>
    </row>
    <row r="2021" spans="1:14">
      <c r="A2021" s="9">
        <v>44418</v>
      </c>
      <c r="B2021" s="1">
        <v>14943</v>
      </c>
      <c r="C2021" s="929" t="s">
        <v>501</v>
      </c>
      <c r="D2021" s="1" t="s">
        <v>22</v>
      </c>
      <c r="E2021" s="1" t="s">
        <v>2504</v>
      </c>
      <c r="F2021" s="2">
        <v>44421</v>
      </c>
      <c r="G2021" s="11" t="s">
        <v>503</v>
      </c>
      <c r="H2021" s="10">
        <v>12</v>
      </c>
      <c r="I2021" s="12">
        <v>2.35</v>
      </c>
      <c r="J2021" s="398" t="s">
        <v>25</v>
      </c>
      <c r="K2021" s="398" t="s">
        <v>25</v>
      </c>
      <c r="L2021" s="399">
        <v>44420</v>
      </c>
      <c r="M2021" s="398" t="s">
        <v>19</v>
      </c>
      <c r="N2021" s="10">
        <v>8343</v>
      </c>
    </row>
    <row r="2022" spans="1:14">
      <c r="A2022" s="9">
        <v>44418</v>
      </c>
      <c r="B2022" s="1">
        <v>14944</v>
      </c>
      <c r="C2022" s="929" t="s">
        <v>721</v>
      </c>
      <c r="D2022" s="1" t="s">
        <v>22</v>
      </c>
      <c r="E2022" s="1" t="s">
        <v>2505</v>
      </c>
      <c r="F2022" s="2">
        <v>44421</v>
      </c>
      <c r="G2022" s="11" t="s">
        <v>723</v>
      </c>
      <c r="H2022" s="10">
        <v>18</v>
      </c>
      <c r="I2022" s="12">
        <v>2.35</v>
      </c>
      <c r="J2022" s="398" t="s">
        <v>25</v>
      </c>
      <c r="K2022" s="398" t="s">
        <v>25</v>
      </c>
      <c r="L2022" s="399">
        <v>44420</v>
      </c>
      <c r="M2022" s="398" t="s">
        <v>19</v>
      </c>
      <c r="N2022" s="10">
        <v>8343</v>
      </c>
    </row>
    <row r="2023" spans="1:14">
      <c r="A2023" s="9">
        <v>44419</v>
      </c>
      <c r="B2023" s="1">
        <v>14945</v>
      </c>
      <c r="C2023" s="929" t="s">
        <v>808</v>
      </c>
      <c r="D2023" s="1" t="s">
        <v>22</v>
      </c>
      <c r="E2023" s="1" t="s">
        <v>2506</v>
      </c>
      <c r="F2023" s="2">
        <v>44421</v>
      </c>
      <c r="G2023" s="11" t="s">
        <v>2507</v>
      </c>
      <c r="H2023" s="10">
        <v>18</v>
      </c>
      <c r="I2023" s="12">
        <v>2.35</v>
      </c>
      <c r="J2023" s="398" t="s">
        <v>25</v>
      </c>
      <c r="K2023" s="398" t="s">
        <v>25</v>
      </c>
      <c r="L2023" s="399">
        <v>44421</v>
      </c>
      <c r="M2023" s="398" t="s">
        <v>19</v>
      </c>
      <c r="N2023" s="10">
        <v>8343</v>
      </c>
    </row>
    <row r="2024" spans="1:14">
      <c r="A2024" s="9">
        <v>44419</v>
      </c>
      <c r="B2024" s="1">
        <v>14946</v>
      </c>
      <c r="C2024" s="929" t="s">
        <v>91</v>
      </c>
      <c r="D2024" s="1" t="s">
        <v>22</v>
      </c>
      <c r="E2024" s="1" t="s">
        <v>2506</v>
      </c>
      <c r="F2024" s="2">
        <v>44421</v>
      </c>
      <c r="G2024" s="11" t="s">
        <v>93</v>
      </c>
      <c r="H2024" s="10">
        <v>18</v>
      </c>
      <c r="I2024" s="12">
        <v>2.35</v>
      </c>
      <c r="J2024" s="398" t="s">
        <v>25</v>
      </c>
      <c r="K2024" s="398" t="s">
        <v>25</v>
      </c>
      <c r="L2024" s="399">
        <v>44421</v>
      </c>
      <c r="M2024" s="398" t="s">
        <v>19</v>
      </c>
      <c r="N2024" s="10">
        <v>8343</v>
      </c>
    </row>
    <row r="2025" spans="1:14">
      <c r="A2025" s="9">
        <v>44419</v>
      </c>
      <c r="B2025" s="1">
        <v>14947</v>
      </c>
      <c r="C2025" s="929" t="s">
        <v>262</v>
      </c>
      <c r="D2025" s="1" t="s">
        <v>22</v>
      </c>
      <c r="E2025" s="1" t="s">
        <v>2508</v>
      </c>
      <c r="F2025" s="2">
        <v>44421</v>
      </c>
      <c r="G2025" s="11" t="s">
        <v>264</v>
      </c>
      <c r="H2025" s="10">
        <v>17</v>
      </c>
      <c r="I2025" s="12">
        <v>2.35</v>
      </c>
      <c r="J2025" s="398" t="s">
        <v>25</v>
      </c>
      <c r="K2025" s="398" t="s">
        <v>25</v>
      </c>
      <c r="L2025" s="399">
        <v>44421</v>
      </c>
      <c r="M2025" s="398" t="s">
        <v>19</v>
      </c>
      <c r="N2025" s="10">
        <v>8343</v>
      </c>
    </row>
    <row r="2026" spans="1:14">
      <c r="A2026" s="9">
        <v>44419</v>
      </c>
      <c r="B2026" s="1">
        <v>14948</v>
      </c>
      <c r="C2026" s="929" t="s">
        <v>265</v>
      </c>
      <c r="D2026" s="1" t="s">
        <v>22</v>
      </c>
      <c r="E2026" s="1" t="s">
        <v>2508</v>
      </c>
      <c r="F2026" s="2">
        <v>44421</v>
      </c>
      <c r="G2026" s="11" t="s">
        <v>266</v>
      </c>
      <c r="H2026" s="10">
        <v>17</v>
      </c>
      <c r="I2026" s="12">
        <v>2.35</v>
      </c>
      <c r="J2026" s="398" t="s">
        <v>25</v>
      </c>
      <c r="K2026" s="398" t="s">
        <v>25</v>
      </c>
      <c r="L2026" s="399">
        <v>44421</v>
      </c>
      <c r="M2026" s="398" t="s">
        <v>19</v>
      </c>
      <c r="N2026" s="10">
        <v>8343</v>
      </c>
    </row>
    <row r="2027" spans="1:14">
      <c r="A2027" s="9">
        <v>44419</v>
      </c>
      <c r="B2027" s="1">
        <v>14949</v>
      </c>
      <c r="C2027" s="929" t="s">
        <v>182</v>
      </c>
      <c r="D2027" s="1" t="s">
        <v>22</v>
      </c>
      <c r="E2027" s="1" t="s">
        <v>2509</v>
      </c>
      <c r="F2027" s="2">
        <v>44421</v>
      </c>
      <c r="G2027" s="11" t="s">
        <v>184</v>
      </c>
      <c r="H2027" s="10">
        <v>14</v>
      </c>
      <c r="I2027" s="12">
        <v>2.35</v>
      </c>
      <c r="J2027" s="398" t="s">
        <v>25</v>
      </c>
      <c r="K2027" s="398" t="s">
        <v>25</v>
      </c>
      <c r="L2027" s="399">
        <v>44421</v>
      </c>
      <c r="M2027" s="398" t="s">
        <v>19</v>
      </c>
      <c r="N2027" s="10">
        <v>8343</v>
      </c>
    </row>
    <row r="2028" spans="1:14">
      <c r="A2028" s="9">
        <v>44419</v>
      </c>
      <c r="B2028" s="1">
        <v>14950</v>
      </c>
      <c r="C2028" s="929" t="s">
        <v>182</v>
      </c>
      <c r="D2028" s="1" t="s">
        <v>22</v>
      </c>
      <c r="E2028" s="1" t="s">
        <v>2510</v>
      </c>
      <c r="F2028" s="2">
        <v>44421</v>
      </c>
      <c r="G2028" s="11" t="s">
        <v>184</v>
      </c>
      <c r="H2028" s="10">
        <v>13</v>
      </c>
      <c r="I2028" s="12">
        <v>2.35</v>
      </c>
      <c r="J2028" s="398" t="s">
        <v>25</v>
      </c>
      <c r="K2028" s="398" t="s">
        <v>25</v>
      </c>
      <c r="L2028" s="399">
        <v>44421</v>
      </c>
      <c r="M2028" s="398" t="s">
        <v>19</v>
      </c>
      <c r="N2028" s="10">
        <v>8343</v>
      </c>
    </row>
    <row r="2029" spans="1:14">
      <c r="A2029" s="9">
        <v>44419</v>
      </c>
      <c r="B2029" s="1">
        <v>14951</v>
      </c>
      <c r="C2029" s="929" t="s">
        <v>182</v>
      </c>
      <c r="D2029" s="1" t="s">
        <v>22</v>
      </c>
      <c r="E2029" s="1" t="s">
        <v>2511</v>
      </c>
      <c r="F2029" s="2">
        <v>44421</v>
      </c>
      <c r="G2029" s="11" t="s">
        <v>184</v>
      </c>
      <c r="H2029" s="10">
        <v>14</v>
      </c>
      <c r="I2029" s="12">
        <v>2.35</v>
      </c>
      <c r="J2029" s="398" t="s">
        <v>25</v>
      </c>
      <c r="K2029" s="398" t="s">
        <v>25</v>
      </c>
      <c r="L2029" s="399">
        <v>44421</v>
      </c>
      <c r="M2029" s="398" t="s">
        <v>19</v>
      </c>
      <c r="N2029" s="10">
        <v>8343</v>
      </c>
    </row>
    <row r="2030" spans="1:14">
      <c r="A2030" s="9">
        <v>44419</v>
      </c>
      <c r="B2030" s="1">
        <v>14952</v>
      </c>
      <c r="C2030" s="929" t="s">
        <v>586</v>
      </c>
      <c r="D2030" s="1" t="s">
        <v>22</v>
      </c>
      <c r="E2030" s="1" t="s">
        <v>2512</v>
      </c>
      <c r="F2030" s="2">
        <v>44421</v>
      </c>
      <c r="G2030" s="11" t="s">
        <v>2459</v>
      </c>
      <c r="H2030" s="10">
        <v>8</v>
      </c>
      <c r="I2030" s="12">
        <v>2.35</v>
      </c>
      <c r="J2030" s="398" t="s">
        <v>25</v>
      </c>
      <c r="K2030" s="398" t="s">
        <v>25</v>
      </c>
      <c r="L2030" s="399">
        <v>44421</v>
      </c>
      <c r="M2030" s="398" t="s">
        <v>19</v>
      </c>
      <c r="N2030" s="10">
        <v>8343</v>
      </c>
    </row>
    <row r="2031" spans="1:14">
      <c r="A2031" s="9">
        <v>44419</v>
      </c>
      <c r="B2031" s="1">
        <v>14953</v>
      </c>
      <c r="C2031" s="929" t="s">
        <v>1299</v>
      </c>
      <c r="D2031" s="1" t="s">
        <v>22</v>
      </c>
      <c r="E2031" s="1" t="s">
        <v>2513</v>
      </c>
      <c r="F2031" s="2">
        <v>44421</v>
      </c>
      <c r="G2031" s="11" t="s">
        <v>1460</v>
      </c>
      <c r="H2031" s="10">
        <v>17</v>
      </c>
      <c r="I2031" s="12">
        <v>2.35</v>
      </c>
      <c r="J2031" s="398" t="s">
        <v>25</v>
      </c>
      <c r="K2031" s="398" t="s">
        <v>25</v>
      </c>
      <c r="L2031" s="399">
        <v>44421</v>
      </c>
      <c r="M2031" s="398" t="s">
        <v>19</v>
      </c>
      <c r="N2031" s="10">
        <v>8343</v>
      </c>
    </row>
    <row r="2032" spans="1:14">
      <c r="A2032" s="9">
        <v>44419</v>
      </c>
      <c r="B2032" s="1">
        <v>14954</v>
      </c>
      <c r="C2032" s="929" t="s">
        <v>863</v>
      </c>
      <c r="D2032" s="1" t="s">
        <v>22</v>
      </c>
      <c r="E2032" s="1" t="s">
        <v>2514</v>
      </c>
      <c r="F2032" s="2">
        <v>44421</v>
      </c>
      <c r="G2032" s="11" t="s">
        <v>2515</v>
      </c>
      <c r="H2032" s="10">
        <v>20</v>
      </c>
      <c r="I2032" s="12">
        <v>2.35</v>
      </c>
      <c r="J2032" s="398" t="s">
        <v>25</v>
      </c>
      <c r="K2032" s="398" t="s">
        <v>25</v>
      </c>
      <c r="L2032" s="399">
        <v>44421</v>
      </c>
      <c r="M2032" s="398" t="s">
        <v>19</v>
      </c>
      <c r="N2032" s="10">
        <v>8343</v>
      </c>
    </row>
    <row r="2033" spans="1:15">
      <c r="A2033" s="9">
        <v>44419</v>
      </c>
      <c r="B2033" s="1">
        <v>14955</v>
      </c>
      <c r="C2033" s="929" t="s">
        <v>262</v>
      </c>
      <c r="D2033" s="1" t="s">
        <v>22</v>
      </c>
      <c r="E2033" s="1" t="s">
        <v>2516</v>
      </c>
      <c r="F2033" s="2">
        <v>44421</v>
      </c>
      <c r="G2033" s="11" t="s">
        <v>264</v>
      </c>
      <c r="H2033" s="10">
        <v>6</v>
      </c>
      <c r="I2033" s="12">
        <v>2.35</v>
      </c>
      <c r="J2033" s="398" t="s">
        <v>25</v>
      </c>
      <c r="K2033" s="398" t="s">
        <v>25</v>
      </c>
      <c r="L2033" s="399">
        <v>44421</v>
      </c>
      <c r="M2033" s="398" t="s">
        <v>19</v>
      </c>
      <c r="N2033" s="10">
        <v>8343</v>
      </c>
    </row>
    <row r="2034" spans="1:15">
      <c r="A2034" s="9">
        <v>44419</v>
      </c>
      <c r="B2034" s="1">
        <v>14956</v>
      </c>
      <c r="C2034" s="929" t="s">
        <v>265</v>
      </c>
      <c r="D2034" s="1" t="s">
        <v>22</v>
      </c>
      <c r="E2034" s="1" t="s">
        <v>2516</v>
      </c>
      <c r="F2034" s="2">
        <v>44421</v>
      </c>
      <c r="G2034" s="11" t="s">
        <v>266</v>
      </c>
      <c r="H2034" s="10">
        <v>6</v>
      </c>
      <c r="I2034" s="12">
        <v>2.35</v>
      </c>
      <c r="J2034" s="398" t="s">
        <v>25</v>
      </c>
      <c r="K2034" s="398" t="s">
        <v>25</v>
      </c>
      <c r="L2034" s="399">
        <v>44421</v>
      </c>
      <c r="M2034" s="398" t="s">
        <v>19</v>
      </c>
      <c r="N2034" s="10">
        <v>8343</v>
      </c>
    </row>
    <row r="2035" spans="1:15">
      <c r="A2035" s="9">
        <v>44419</v>
      </c>
      <c r="B2035" s="1">
        <v>14957</v>
      </c>
      <c r="C2035" s="929" t="s">
        <v>262</v>
      </c>
      <c r="D2035" s="1" t="s">
        <v>22</v>
      </c>
      <c r="E2035" s="1" t="s">
        <v>2517</v>
      </c>
      <c r="F2035" s="2">
        <v>44421</v>
      </c>
      <c r="G2035" s="11" t="s">
        <v>264</v>
      </c>
      <c r="H2035" s="10">
        <v>29</v>
      </c>
      <c r="I2035" s="12">
        <v>2.35</v>
      </c>
      <c r="J2035" s="398" t="s">
        <v>25</v>
      </c>
      <c r="K2035" s="398" t="s">
        <v>25</v>
      </c>
      <c r="L2035" s="399">
        <v>44421</v>
      </c>
      <c r="M2035" s="398" t="s">
        <v>19</v>
      </c>
      <c r="N2035" s="10">
        <v>8343</v>
      </c>
    </row>
    <row r="2036" spans="1:15" ht="15.75" thickBot="1">
      <c r="A2036" s="9">
        <v>44419</v>
      </c>
      <c r="B2036" s="1">
        <v>14958</v>
      </c>
      <c r="C2036" s="929" t="s">
        <v>265</v>
      </c>
      <c r="D2036" s="1" t="s">
        <v>22</v>
      </c>
      <c r="E2036" s="1" t="s">
        <v>2517</v>
      </c>
      <c r="F2036" s="2">
        <v>44421</v>
      </c>
      <c r="G2036" s="11" t="s">
        <v>266</v>
      </c>
      <c r="H2036" s="10">
        <v>29</v>
      </c>
      <c r="I2036" s="12">
        <v>2.35</v>
      </c>
      <c r="J2036" s="398" t="s">
        <v>25</v>
      </c>
      <c r="K2036" s="398" t="s">
        <v>25</v>
      </c>
      <c r="L2036" s="399">
        <v>44421</v>
      </c>
      <c r="M2036" s="398" t="s">
        <v>19</v>
      </c>
      <c r="N2036" s="10">
        <v>8343</v>
      </c>
      <c r="O2036" s="391">
        <v>4387.8</v>
      </c>
    </row>
    <row r="2037" spans="1:15" s="400" customFormat="1">
      <c r="A2037" s="9">
        <v>44421</v>
      </c>
      <c r="B2037" s="1">
        <v>14959</v>
      </c>
      <c r="C2037" s="929" t="s">
        <v>1348</v>
      </c>
      <c r="D2037" s="1" t="s">
        <v>22</v>
      </c>
      <c r="E2037" s="1" t="s">
        <v>2518</v>
      </c>
      <c r="F2037" s="2">
        <v>44426</v>
      </c>
      <c r="G2037" s="11" t="s">
        <v>2029</v>
      </c>
      <c r="H2037" s="10">
        <v>2</v>
      </c>
      <c r="I2037" s="12">
        <v>3.15</v>
      </c>
      <c r="J2037" s="398" t="s">
        <v>25</v>
      </c>
      <c r="K2037" s="398" t="s">
        <v>25</v>
      </c>
      <c r="L2037" s="399">
        <v>44424</v>
      </c>
      <c r="M2037" s="398" t="s">
        <v>19</v>
      </c>
      <c r="N2037" s="10">
        <v>8404</v>
      </c>
    </row>
    <row r="2038" spans="1:15">
      <c r="A2038" s="9">
        <v>44421</v>
      </c>
      <c r="B2038" s="1">
        <v>14960</v>
      </c>
      <c r="C2038" s="929" t="s">
        <v>852</v>
      </c>
      <c r="D2038" s="1" t="s">
        <v>22</v>
      </c>
      <c r="E2038" s="1" t="s">
        <v>2519</v>
      </c>
      <c r="F2038" s="2">
        <v>44426</v>
      </c>
      <c r="G2038" s="11" t="s">
        <v>854</v>
      </c>
      <c r="H2038" s="10">
        <v>9</v>
      </c>
      <c r="I2038" s="12">
        <v>2.35</v>
      </c>
      <c r="J2038" s="398" t="s">
        <v>25</v>
      </c>
      <c r="K2038" s="398" t="s">
        <v>25</v>
      </c>
      <c r="L2038" s="399">
        <v>44424</v>
      </c>
      <c r="M2038" s="398" t="s">
        <v>19</v>
      </c>
      <c r="N2038" s="10">
        <v>8404</v>
      </c>
    </row>
    <row r="2039" spans="1:15">
      <c r="A2039" s="9">
        <v>44421</v>
      </c>
      <c r="B2039" s="1">
        <v>14961</v>
      </c>
      <c r="C2039" s="929" t="s">
        <v>94</v>
      </c>
      <c r="D2039" s="1" t="s">
        <v>22</v>
      </c>
      <c r="E2039" s="1" t="s">
        <v>2520</v>
      </c>
      <c r="F2039" s="2">
        <v>44426</v>
      </c>
      <c r="G2039" s="11" t="s">
        <v>96</v>
      </c>
      <c r="H2039" s="10">
        <v>25</v>
      </c>
      <c r="I2039" s="12">
        <v>2.35</v>
      </c>
      <c r="J2039" s="398" t="s">
        <v>25</v>
      </c>
      <c r="K2039" s="398" t="s">
        <v>25</v>
      </c>
      <c r="L2039" s="399">
        <v>44424</v>
      </c>
      <c r="M2039" s="398" t="s">
        <v>19</v>
      </c>
      <c r="N2039" s="10">
        <v>8404</v>
      </c>
    </row>
    <row r="2040" spans="1:15">
      <c r="A2040" s="9">
        <v>44421</v>
      </c>
      <c r="B2040" s="1">
        <v>14962</v>
      </c>
      <c r="C2040" s="929" t="s">
        <v>2393</v>
      </c>
      <c r="D2040" s="1" t="s">
        <v>22</v>
      </c>
      <c r="E2040" s="1" t="s">
        <v>2520</v>
      </c>
      <c r="F2040" s="2">
        <v>44426</v>
      </c>
      <c r="G2040" s="11" t="s">
        <v>2521</v>
      </c>
      <c r="H2040" s="10">
        <v>25</v>
      </c>
      <c r="I2040" s="12">
        <v>2.35</v>
      </c>
      <c r="J2040" s="398" t="s">
        <v>25</v>
      </c>
      <c r="K2040" s="398" t="s">
        <v>25</v>
      </c>
      <c r="L2040" s="399">
        <v>44424</v>
      </c>
      <c r="M2040" s="398" t="s">
        <v>19</v>
      </c>
      <c r="N2040" s="10">
        <v>8404</v>
      </c>
    </row>
    <row r="2041" spans="1:15">
      <c r="A2041" s="9">
        <v>44421</v>
      </c>
      <c r="B2041" s="1">
        <v>14963</v>
      </c>
      <c r="C2041" s="929" t="s">
        <v>2395</v>
      </c>
      <c r="D2041" s="1" t="s">
        <v>22</v>
      </c>
      <c r="E2041" s="1" t="s">
        <v>2520</v>
      </c>
      <c r="F2041" s="2">
        <v>44426</v>
      </c>
      <c r="G2041" s="11" t="s">
        <v>2522</v>
      </c>
      <c r="H2041" s="10">
        <v>25</v>
      </c>
      <c r="I2041" s="12">
        <v>2.35</v>
      </c>
      <c r="J2041" s="398" t="s">
        <v>25</v>
      </c>
      <c r="K2041" s="398" t="s">
        <v>25</v>
      </c>
      <c r="L2041" s="399">
        <v>44424</v>
      </c>
      <c r="M2041" s="398" t="s">
        <v>19</v>
      </c>
      <c r="N2041" s="10">
        <v>8404</v>
      </c>
    </row>
    <row r="2042" spans="1:15">
      <c r="A2042" s="9">
        <v>44421</v>
      </c>
      <c r="B2042" s="1">
        <v>14964</v>
      </c>
      <c r="C2042" s="929" t="s">
        <v>182</v>
      </c>
      <c r="D2042" s="1" t="s">
        <v>22</v>
      </c>
      <c r="E2042" s="1" t="s">
        <v>2523</v>
      </c>
      <c r="F2042" s="2">
        <v>44426</v>
      </c>
      <c r="G2042" s="11" t="s">
        <v>184</v>
      </c>
      <c r="H2042" s="10">
        <v>5</v>
      </c>
      <c r="I2042" s="12">
        <v>2.35</v>
      </c>
      <c r="J2042" s="398" t="s">
        <v>25</v>
      </c>
      <c r="K2042" s="398" t="s">
        <v>25</v>
      </c>
      <c r="L2042" s="399">
        <v>44424</v>
      </c>
      <c r="M2042" s="398" t="s">
        <v>19</v>
      </c>
      <c r="N2042" s="10">
        <v>8404</v>
      </c>
    </row>
    <row r="2043" spans="1:15">
      <c r="A2043" s="9">
        <v>44421</v>
      </c>
      <c r="B2043" s="1">
        <v>14965</v>
      </c>
      <c r="C2043" s="929" t="s">
        <v>510</v>
      </c>
      <c r="D2043" s="1" t="s">
        <v>22</v>
      </c>
      <c r="E2043" s="1" t="s">
        <v>2524</v>
      </c>
      <c r="F2043" s="2">
        <v>44426</v>
      </c>
      <c r="G2043" s="11" t="s">
        <v>2489</v>
      </c>
      <c r="H2043" s="10">
        <v>17</v>
      </c>
      <c r="I2043" s="12">
        <v>2.35</v>
      </c>
      <c r="J2043" s="398" t="s">
        <v>25</v>
      </c>
      <c r="K2043" s="398" t="s">
        <v>25</v>
      </c>
      <c r="L2043" s="399">
        <v>44424</v>
      </c>
      <c r="M2043" s="398" t="s">
        <v>19</v>
      </c>
      <c r="N2043" s="10">
        <v>8404</v>
      </c>
    </row>
    <row r="2044" spans="1:15">
      <c r="A2044" s="9">
        <v>44421</v>
      </c>
      <c r="B2044" s="1">
        <v>14966</v>
      </c>
      <c r="C2044" s="929" t="s">
        <v>2420</v>
      </c>
      <c r="D2044" s="1" t="s">
        <v>22</v>
      </c>
      <c r="E2044" s="1" t="s">
        <v>2525</v>
      </c>
      <c r="F2044" s="2">
        <v>44426</v>
      </c>
      <c r="G2044" s="11" t="s">
        <v>2495</v>
      </c>
      <c r="H2044" s="10">
        <v>1</v>
      </c>
      <c r="I2044" s="12">
        <v>2.35</v>
      </c>
      <c r="J2044" s="398" t="s">
        <v>25</v>
      </c>
      <c r="K2044" s="398" t="s">
        <v>25</v>
      </c>
      <c r="L2044" s="399">
        <v>44424</v>
      </c>
      <c r="M2044" s="398" t="s">
        <v>19</v>
      </c>
      <c r="N2044" s="10">
        <v>8404</v>
      </c>
    </row>
    <row r="2045" spans="1:15">
      <c r="A2045" s="9">
        <v>44421</v>
      </c>
      <c r="B2045" s="1">
        <v>14967</v>
      </c>
      <c r="C2045" s="929" t="s">
        <v>510</v>
      </c>
      <c r="D2045" s="1" t="s">
        <v>22</v>
      </c>
      <c r="E2045" s="1" t="s">
        <v>2526</v>
      </c>
      <c r="F2045" s="2">
        <v>44426</v>
      </c>
      <c r="G2045" s="11" t="s">
        <v>2489</v>
      </c>
      <c r="H2045" s="10">
        <v>1</v>
      </c>
      <c r="I2045" s="12">
        <v>2.35</v>
      </c>
      <c r="J2045" s="398" t="s">
        <v>25</v>
      </c>
      <c r="K2045" s="398" t="s">
        <v>25</v>
      </c>
      <c r="L2045" s="399">
        <v>44424</v>
      </c>
      <c r="M2045" s="398" t="s">
        <v>19</v>
      </c>
      <c r="N2045" s="10">
        <v>8404</v>
      </c>
    </row>
    <row r="2046" spans="1:15">
      <c r="A2046" s="9">
        <v>44421</v>
      </c>
      <c r="B2046" s="1">
        <v>14968</v>
      </c>
      <c r="C2046" s="929" t="s">
        <v>510</v>
      </c>
      <c r="D2046" s="1" t="s">
        <v>22</v>
      </c>
      <c r="E2046" s="1" t="s">
        <v>2527</v>
      </c>
      <c r="F2046" s="2">
        <v>44426</v>
      </c>
      <c r="G2046" s="11" t="s">
        <v>2489</v>
      </c>
      <c r="H2046" s="10">
        <v>6</v>
      </c>
      <c r="I2046" s="12">
        <v>2.35</v>
      </c>
      <c r="J2046" s="398" t="s">
        <v>25</v>
      </c>
      <c r="K2046" s="398" t="s">
        <v>25</v>
      </c>
      <c r="L2046" s="399">
        <v>44424</v>
      </c>
      <c r="M2046" s="398" t="s">
        <v>19</v>
      </c>
      <c r="N2046" s="10">
        <v>8404</v>
      </c>
    </row>
    <row r="2047" spans="1:15">
      <c r="A2047" s="9">
        <v>44421</v>
      </c>
      <c r="B2047" s="1">
        <v>14969</v>
      </c>
      <c r="C2047" s="929" t="s">
        <v>1348</v>
      </c>
      <c r="D2047" s="1" t="s">
        <v>22</v>
      </c>
      <c r="E2047" s="1" t="s">
        <v>2528</v>
      </c>
      <c r="F2047" s="2">
        <v>44426</v>
      </c>
      <c r="G2047" s="11" t="s">
        <v>2029</v>
      </c>
      <c r="H2047" s="10">
        <v>11</v>
      </c>
      <c r="I2047" s="12">
        <v>3.15</v>
      </c>
      <c r="J2047" s="398" t="s">
        <v>25</v>
      </c>
      <c r="K2047" s="398" t="s">
        <v>25</v>
      </c>
      <c r="L2047" s="399">
        <v>44424</v>
      </c>
      <c r="M2047" s="398" t="s">
        <v>19</v>
      </c>
      <c r="N2047" s="10">
        <v>8404</v>
      </c>
    </row>
    <row r="2048" spans="1:15">
      <c r="A2048" s="9">
        <v>44421</v>
      </c>
      <c r="B2048" s="1">
        <v>14970</v>
      </c>
      <c r="C2048" s="929" t="s">
        <v>911</v>
      </c>
      <c r="D2048" s="1" t="s">
        <v>22</v>
      </c>
      <c r="E2048" s="1" t="s">
        <v>2529</v>
      </c>
      <c r="F2048" s="2">
        <v>44426</v>
      </c>
      <c r="G2048" s="11" t="s">
        <v>2457</v>
      </c>
      <c r="H2048" s="10">
        <v>18</v>
      </c>
      <c r="I2048" s="12">
        <v>2.35</v>
      </c>
      <c r="J2048" s="398" t="s">
        <v>25</v>
      </c>
      <c r="K2048" s="398" t="s">
        <v>25</v>
      </c>
      <c r="L2048" s="399">
        <v>44425</v>
      </c>
      <c r="M2048" s="398" t="s">
        <v>19</v>
      </c>
      <c r="N2048" s="10">
        <v>8404</v>
      </c>
    </row>
    <row r="2049" spans="1:14">
      <c r="A2049" s="9">
        <v>44421</v>
      </c>
      <c r="B2049" s="1">
        <v>14971</v>
      </c>
      <c r="C2049" s="929" t="s">
        <v>904</v>
      </c>
      <c r="D2049" s="1" t="s">
        <v>22</v>
      </c>
      <c r="E2049" s="1" t="s">
        <v>2529</v>
      </c>
      <c r="F2049" s="2">
        <v>44426</v>
      </c>
      <c r="G2049" s="11" t="s">
        <v>1123</v>
      </c>
      <c r="H2049" s="10">
        <v>18</v>
      </c>
      <c r="I2049" s="12">
        <v>2.35</v>
      </c>
      <c r="J2049" s="398" t="s">
        <v>25</v>
      </c>
      <c r="K2049" s="398" t="s">
        <v>25</v>
      </c>
      <c r="L2049" s="399">
        <v>44425</v>
      </c>
      <c r="M2049" s="398" t="s">
        <v>19</v>
      </c>
      <c r="N2049" s="10">
        <v>8404</v>
      </c>
    </row>
    <row r="2050" spans="1:14">
      <c r="A2050" s="9">
        <v>44424</v>
      </c>
      <c r="B2050" s="1">
        <v>14972</v>
      </c>
      <c r="C2050" s="929" t="s">
        <v>586</v>
      </c>
      <c r="D2050" s="1" t="s">
        <v>22</v>
      </c>
      <c r="E2050" s="1" t="s">
        <v>2530</v>
      </c>
      <c r="F2050" s="2">
        <v>44426</v>
      </c>
      <c r="G2050" s="11" t="s">
        <v>2531</v>
      </c>
      <c r="H2050" s="10">
        <v>14</v>
      </c>
      <c r="I2050" s="12">
        <v>2.35</v>
      </c>
      <c r="J2050" s="398" t="s">
        <v>25</v>
      </c>
      <c r="K2050" s="398" t="s">
        <v>25</v>
      </c>
      <c r="L2050" s="399">
        <v>44425</v>
      </c>
      <c r="M2050" s="398" t="s">
        <v>19</v>
      </c>
      <c r="N2050" s="10">
        <v>8404</v>
      </c>
    </row>
    <row r="2051" spans="1:14">
      <c r="A2051" s="9">
        <v>44424</v>
      </c>
      <c r="B2051" s="1">
        <v>14973</v>
      </c>
      <c r="C2051" s="929" t="s">
        <v>519</v>
      </c>
      <c r="D2051" s="1" t="s">
        <v>22</v>
      </c>
      <c r="E2051" s="1" t="s">
        <v>2532</v>
      </c>
      <c r="F2051" s="2">
        <v>44426</v>
      </c>
      <c r="G2051" s="11" t="s">
        <v>521</v>
      </c>
      <c r="H2051" s="10">
        <v>28</v>
      </c>
      <c r="I2051" s="12">
        <v>2.35</v>
      </c>
      <c r="J2051" s="398" t="s">
        <v>25</v>
      </c>
      <c r="K2051" s="398" t="s">
        <v>25</v>
      </c>
      <c r="L2051" s="399">
        <v>44425</v>
      </c>
      <c r="M2051" s="398" t="s">
        <v>19</v>
      </c>
      <c r="N2051" s="10">
        <v>8404</v>
      </c>
    </row>
    <row r="2052" spans="1:14">
      <c r="A2052" s="9">
        <v>44424</v>
      </c>
      <c r="B2052" s="1">
        <v>14974</v>
      </c>
      <c r="C2052" s="929" t="s">
        <v>73</v>
      </c>
      <c r="D2052" s="1" t="s">
        <v>22</v>
      </c>
      <c r="E2052" s="1" t="s">
        <v>2533</v>
      </c>
      <c r="F2052" s="2">
        <v>44426</v>
      </c>
      <c r="G2052" s="11" t="s">
        <v>1397</v>
      </c>
      <c r="H2052" s="10">
        <v>2</v>
      </c>
      <c r="I2052" s="12">
        <v>2.35</v>
      </c>
      <c r="J2052" s="398" t="s">
        <v>25</v>
      </c>
      <c r="K2052" s="398" t="s">
        <v>25</v>
      </c>
      <c r="L2052" s="399">
        <v>44425</v>
      </c>
      <c r="M2052" s="398" t="s">
        <v>19</v>
      </c>
      <c r="N2052" s="10">
        <v>8404</v>
      </c>
    </row>
    <row r="2053" spans="1:14">
      <c r="A2053" s="9">
        <v>44424</v>
      </c>
      <c r="B2053" s="1">
        <v>14975</v>
      </c>
      <c r="C2053" s="929" t="s">
        <v>73</v>
      </c>
      <c r="D2053" s="1" t="s">
        <v>22</v>
      </c>
      <c r="E2053" s="1" t="s">
        <v>2534</v>
      </c>
      <c r="F2053" s="2">
        <v>44426</v>
      </c>
      <c r="G2053" s="11" t="s">
        <v>1397</v>
      </c>
      <c r="H2053" s="10">
        <v>6</v>
      </c>
      <c r="I2053" s="12">
        <v>2.35</v>
      </c>
      <c r="J2053" s="398" t="s">
        <v>25</v>
      </c>
      <c r="K2053" s="398" t="s">
        <v>25</v>
      </c>
      <c r="L2053" s="399">
        <v>44425</v>
      </c>
      <c r="M2053" s="398" t="s">
        <v>19</v>
      </c>
      <c r="N2053" s="10">
        <v>8404</v>
      </c>
    </row>
    <row r="2054" spans="1:14">
      <c r="A2054" s="9">
        <v>44424</v>
      </c>
      <c r="B2054" s="1">
        <v>14976</v>
      </c>
      <c r="C2054" s="929" t="s">
        <v>37</v>
      </c>
      <c r="D2054" s="1" t="s">
        <v>22</v>
      </c>
      <c r="E2054" s="1" t="s">
        <v>2534</v>
      </c>
      <c r="F2054" s="2">
        <v>44426</v>
      </c>
      <c r="G2054" s="11" t="s">
        <v>38</v>
      </c>
      <c r="H2054" s="10">
        <v>6</v>
      </c>
      <c r="I2054" s="12">
        <v>2.35</v>
      </c>
      <c r="J2054" s="398" t="s">
        <v>25</v>
      </c>
      <c r="K2054" s="398" t="s">
        <v>25</v>
      </c>
      <c r="L2054" s="399">
        <v>44425</v>
      </c>
      <c r="M2054" s="398" t="s">
        <v>19</v>
      </c>
      <c r="N2054" s="10">
        <v>8404</v>
      </c>
    </row>
    <row r="2055" spans="1:14">
      <c r="A2055" s="9">
        <v>44424</v>
      </c>
      <c r="B2055" s="1">
        <v>14977</v>
      </c>
      <c r="C2055" s="929" t="s">
        <v>39</v>
      </c>
      <c r="D2055" s="1" t="s">
        <v>22</v>
      </c>
      <c r="E2055" s="1" t="s">
        <v>2534</v>
      </c>
      <c r="F2055" s="2">
        <v>44426</v>
      </c>
      <c r="G2055" s="11" t="s">
        <v>40</v>
      </c>
      <c r="H2055" s="10">
        <v>6</v>
      </c>
      <c r="I2055" s="12">
        <v>2.35</v>
      </c>
      <c r="J2055" s="398" t="s">
        <v>25</v>
      </c>
      <c r="K2055" s="398" t="s">
        <v>25</v>
      </c>
      <c r="L2055" s="399">
        <v>44425</v>
      </c>
      <c r="M2055" s="398" t="s">
        <v>19</v>
      </c>
      <c r="N2055" s="10">
        <v>8404</v>
      </c>
    </row>
    <row r="2056" spans="1:14">
      <c r="A2056" s="9">
        <v>44424</v>
      </c>
      <c r="B2056" s="1">
        <v>14978</v>
      </c>
      <c r="C2056" s="929" t="s">
        <v>91</v>
      </c>
      <c r="D2056" s="1" t="s">
        <v>22</v>
      </c>
      <c r="E2056" s="1" t="s">
        <v>2535</v>
      </c>
      <c r="F2056" s="2">
        <v>44426</v>
      </c>
      <c r="G2056" s="11" t="s">
        <v>93</v>
      </c>
      <c r="H2056" s="10">
        <v>94</v>
      </c>
      <c r="I2056" s="12">
        <v>2.35</v>
      </c>
      <c r="J2056" s="398" t="s">
        <v>25</v>
      </c>
      <c r="K2056" s="398" t="s">
        <v>25</v>
      </c>
      <c r="L2056" s="399">
        <v>44425</v>
      </c>
      <c r="M2056" s="398" t="s">
        <v>19</v>
      </c>
      <c r="N2056" s="10">
        <v>8404</v>
      </c>
    </row>
    <row r="2057" spans="1:14">
      <c r="A2057" s="9">
        <v>44424</v>
      </c>
      <c r="B2057" s="1">
        <v>14979</v>
      </c>
      <c r="C2057" s="929" t="s">
        <v>182</v>
      </c>
      <c r="D2057" s="1" t="s">
        <v>22</v>
      </c>
      <c r="E2057" s="1" t="s">
        <v>2536</v>
      </c>
      <c r="F2057" s="2">
        <v>44426</v>
      </c>
      <c r="G2057" s="11" t="s">
        <v>184</v>
      </c>
      <c r="H2057" s="10">
        <v>43</v>
      </c>
      <c r="I2057" s="12">
        <v>2.35</v>
      </c>
      <c r="J2057" s="398" t="s">
        <v>25</v>
      </c>
      <c r="K2057" s="398" t="s">
        <v>25</v>
      </c>
      <c r="L2057" s="399">
        <v>44425</v>
      </c>
      <c r="M2057" s="398" t="s">
        <v>19</v>
      </c>
      <c r="N2057" s="10">
        <v>8404</v>
      </c>
    </row>
    <row r="2058" spans="1:14">
      <c r="A2058" s="9">
        <v>44424</v>
      </c>
      <c r="B2058" s="1">
        <v>14980</v>
      </c>
      <c r="C2058" s="929" t="s">
        <v>455</v>
      </c>
      <c r="D2058" s="1" t="s">
        <v>22</v>
      </c>
      <c r="E2058" s="1" t="s">
        <v>2537</v>
      </c>
      <c r="F2058" s="2">
        <v>44426</v>
      </c>
      <c r="G2058" s="11" t="s">
        <v>457</v>
      </c>
      <c r="H2058" s="10">
        <v>1</v>
      </c>
      <c r="I2058" s="12">
        <v>2.35</v>
      </c>
      <c r="J2058" s="398" t="s">
        <v>25</v>
      </c>
      <c r="K2058" s="398" t="s">
        <v>25</v>
      </c>
      <c r="L2058" s="399">
        <v>44425</v>
      </c>
      <c r="M2058" s="398" t="s">
        <v>19</v>
      </c>
      <c r="N2058" s="10">
        <v>8404</v>
      </c>
    </row>
    <row r="2059" spans="1:14">
      <c r="A2059" s="9">
        <v>44424</v>
      </c>
      <c r="B2059" s="1">
        <v>14981</v>
      </c>
      <c r="C2059" s="929" t="s">
        <v>2496</v>
      </c>
      <c r="D2059" s="1" t="s">
        <v>22</v>
      </c>
      <c r="E2059" s="1" t="s">
        <v>2538</v>
      </c>
      <c r="F2059" s="2">
        <v>44426</v>
      </c>
      <c r="G2059" s="11" t="s">
        <v>2497</v>
      </c>
      <c r="H2059" s="10">
        <v>105</v>
      </c>
      <c r="I2059" s="12">
        <v>3.15</v>
      </c>
      <c r="J2059" s="398" t="s">
        <v>25</v>
      </c>
      <c r="K2059" s="398" t="s">
        <v>25</v>
      </c>
      <c r="L2059" s="399">
        <v>44425</v>
      </c>
      <c r="M2059" s="398" t="s">
        <v>19</v>
      </c>
      <c r="N2059" s="10">
        <v>8404</v>
      </c>
    </row>
    <row r="2060" spans="1:14">
      <c r="A2060" s="9">
        <v>44424</v>
      </c>
      <c r="B2060" s="1">
        <v>14982</v>
      </c>
      <c r="C2060" s="929" t="s">
        <v>73</v>
      </c>
      <c r="D2060" s="1" t="s">
        <v>22</v>
      </c>
      <c r="E2060" s="1" t="s">
        <v>2539</v>
      </c>
      <c r="F2060" s="2">
        <v>44426</v>
      </c>
      <c r="G2060" s="11" t="s">
        <v>1397</v>
      </c>
      <c r="H2060" s="10">
        <v>4</v>
      </c>
      <c r="I2060" s="12">
        <v>2.35</v>
      </c>
      <c r="J2060" s="398" t="s">
        <v>25</v>
      </c>
      <c r="K2060" s="398" t="s">
        <v>25</v>
      </c>
      <c r="L2060" s="399">
        <v>44425</v>
      </c>
      <c r="M2060" s="398" t="s">
        <v>19</v>
      </c>
      <c r="N2060" s="10">
        <v>8404</v>
      </c>
    </row>
    <row r="2061" spans="1:14">
      <c r="A2061" s="9">
        <v>44424</v>
      </c>
      <c r="B2061" s="1">
        <v>14983</v>
      </c>
      <c r="C2061" s="929" t="s">
        <v>240</v>
      </c>
      <c r="D2061" s="1" t="s">
        <v>22</v>
      </c>
      <c r="E2061" s="1" t="s">
        <v>2539</v>
      </c>
      <c r="F2061" s="2">
        <v>44426</v>
      </c>
      <c r="G2061" s="11" t="s">
        <v>242</v>
      </c>
      <c r="H2061" s="10">
        <v>4</v>
      </c>
      <c r="I2061" s="12">
        <v>2.35</v>
      </c>
      <c r="J2061" s="398" t="s">
        <v>25</v>
      </c>
      <c r="K2061" s="398" t="s">
        <v>25</v>
      </c>
      <c r="L2061" s="399">
        <v>44425</v>
      </c>
      <c r="M2061" s="398" t="s">
        <v>19</v>
      </c>
      <c r="N2061" s="10">
        <v>8404</v>
      </c>
    </row>
    <row r="2062" spans="1:14">
      <c r="A2062" s="9">
        <v>44424</v>
      </c>
      <c r="B2062" s="1">
        <v>14984</v>
      </c>
      <c r="C2062" s="929" t="s">
        <v>39</v>
      </c>
      <c r="D2062" s="1" t="s">
        <v>22</v>
      </c>
      <c r="E2062" s="1" t="s">
        <v>2539</v>
      </c>
      <c r="F2062" s="2">
        <v>44426</v>
      </c>
      <c r="G2062" s="11" t="s">
        <v>40</v>
      </c>
      <c r="H2062" s="10">
        <v>4</v>
      </c>
      <c r="I2062" s="12">
        <v>2.35</v>
      </c>
      <c r="J2062" s="398" t="s">
        <v>25</v>
      </c>
      <c r="K2062" s="398" t="s">
        <v>25</v>
      </c>
      <c r="L2062" s="399">
        <v>44425</v>
      </c>
      <c r="M2062" s="398" t="s">
        <v>19</v>
      </c>
      <c r="N2062" s="10">
        <v>8404</v>
      </c>
    </row>
    <row r="2063" spans="1:14">
      <c r="A2063" s="9">
        <v>44424</v>
      </c>
      <c r="B2063" s="1">
        <v>14985</v>
      </c>
      <c r="C2063" s="929" t="s">
        <v>1348</v>
      </c>
      <c r="D2063" s="1" t="s">
        <v>22</v>
      </c>
      <c r="E2063" s="1" t="s">
        <v>2540</v>
      </c>
      <c r="F2063" s="2">
        <v>44426</v>
      </c>
      <c r="G2063" s="11" t="s">
        <v>2029</v>
      </c>
      <c r="H2063" s="10">
        <v>46</v>
      </c>
      <c r="I2063" s="12">
        <v>3.15</v>
      </c>
      <c r="J2063" s="398" t="s">
        <v>25</v>
      </c>
      <c r="K2063" s="398" t="s">
        <v>25</v>
      </c>
      <c r="L2063" s="399">
        <v>44425</v>
      </c>
      <c r="M2063" s="398" t="s">
        <v>19</v>
      </c>
      <c r="N2063" s="10">
        <v>8404</v>
      </c>
    </row>
    <row r="2064" spans="1:14">
      <c r="A2064" s="9">
        <v>44424</v>
      </c>
      <c r="B2064" s="1">
        <v>14986</v>
      </c>
      <c r="C2064" s="929" t="s">
        <v>1866</v>
      </c>
      <c r="D2064" s="1" t="s">
        <v>22</v>
      </c>
      <c r="E2064" s="1" t="s">
        <v>2541</v>
      </c>
      <c r="F2064" s="2">
        <v>44426</v>
      </c>
      <c r="G2064" s="11" t="s">
        <v>2542</v>
      </c>
      <c r="H2064" s="10">
        <v>2</v>
      </c>
      <c r="I2064" s="12">
        <v>3.15</v>
      </c>
      <c r="J2064" s="398" t="s">
        <v>25</v>
      </c>
      <c r="K2064" s="398" t="s">
        <v>25</v>
      </c>
      <c r="L2064" s="399">
        <v>44425</v>
      </c>
      <c r="M2064" s="398" t="s">
        <v>19</v>
      </c>
      <c r="N2064" s="10">
        <v>8404</v>
      </c>
    </row>
    <row r="2065" spans="1:14">
      <c r="A2065" s="9">
        <v>44424</v>
      </c>
      <c r="B2065" s="1">
        <v>14987</v>
      </c>
      <c r="C2065" s="929" t="s">
        <v>2302</v>
      </c>
      <c r="D2065" s="1" t="s">
        <v>22</v>
      </c>
      <c r="E2065" s="1" t="s">
        <v>2543</v>
      </c>
      <c r="F2065" s="2">
        <v>44426</v>
      </c>
      <c r="G2065" s="11" t="s">
        <v>2303</v>
      </c>
      <c r="H2065" s="10">
        <v>1</v>
      </c>
      <c r="I2065" s="12">
        <v>2.35</v>
      </c>
      <c r="J2065" s="398" t="s">
        <v>25</v>
      </c>
      <c r="K2065" s="398" t="s">
        <v>25</v>
      </c>
      <c r="L2065" s="399">
        <v>44425</v>
      </c>
      <c r="M2065" s="398" t="s">
        <v>19</v>
      </c>
      <c r="N2065" s="10">
        <v>8404</v>
      </c>
    </row>
    <row r="2066" spans="1:14">
      <c r="A2066" s="9">
        <v>44424</v>
      </c>
      <c r="B2066" s="1">
        <v>14988</v>
      </c>
      <c r="C2066" s="929" t="s">
        <v>73</v>
      </c>
      <c r="D2066" s="1" t="s">
        <v>22</v>
      </c>
      <c r="E2066" s="1" t="s">
        <v>2544</v>
      </c>
      <c r="F2066" s="2">
        <v>44426</v>
      </c>
      <c r="G2066" s="11" t="s">
        <v>74</v>
      </c>
      <c r="H2066" s="10">
        <v>20</v>
      </c>
      <c r="I2066" s="12">
        <v>2.35</v>
      </c>
      <c r="J2066" s="398" t="s">
        <v>25</v>
      </c>
      <c r="K2066" s="398" t="s">
        <v>25</v>
      </c>
      <c r="L2066" s="399">
        <v>44425</v>
      </c>
      <c r="M2066" s="398" t="s">
        <v>19</v>
      </c>
      <c r="N2066" s="10">
        <v>8404</v>
      </c>
    </row>
    <row r="2067" spans="1:14">
      <c r="A2067" s="9">
        <v>44424</v>
      </c>
      <c r="B2067" s="1">
        <v>14989</v>
      </c>
      <c r="C2067" s="929" t="s">
        <v>2365</v>
      </c>
      <c r="D2067" s="1" t="s">
        <v>22</v>
      </c>
      <c r="E2067" s="1" t="s">
        <v>2544</v>
      </c>
      <c r="F2067" s="2">
        <v>44426</v>
      </c>
      <c r="G2067" s="11" t="s">
        <v>2545</v>
      </c>
      <c r="H2067" s="10">
        <v>20</v>
      </c>
      <c r="I2067" s="12">
        <v>2.35</v>
      </c>
      <c r="J2067" s="398" t="s">
        <v>25</v>
      </c>
      <c r="K2067" s="398" t="s">
        <v>25</v>
      </c>
      <c r="L2067" s="399">
        <v>44425</v>
      </c>
      <c r="M2067" s="398" t="s">
        <v>19</v>
      </c>
      <c r="N2067" s="10">
        <v>8404</v>
      </c>
    </row>
    <row r="2068" spans="1:14">
      <c r="A2068" s="9">
        <v>44424</v>
      </c>
      <c r="B2068" s="1">
        <v>14990</v>
      </c>
      <c r="C2068" s="929" t="s">
        <v>37</v>
      </c>
      <c r="D2068" s="1" t="s">
        <v>22</v>
      </c>
      <c r="E2068" s="1" t="s">
        <v>2544</v>
      </c>
      <c r="F2068" s="2">
        <v>44426</v>
      </c>
      <c r="G2068" s="11" t="s">
        <v>38</v>
      </c>
      <c r="H2068" s="10">
        <v>20</v>
      </c>
      <c r="I2068" s="12">
        <v>2.35</v>
      </c>
      <c r="J2068" s="398" t="s">
        <v>25</v>
      </c>
      <c r="K2068" s="398" t="s">
        <v>25</v>
      </c>
      <c r="L2068" s="399">
        <v>44425</v>
      </c>
      <c r="M2068" s="398" t="s">
        <v>19</v>
      </c>
      <c r="N2068" s="10">
        <v>8404</v>
      </c>
    </row>
    <row r="2069" spans="1:14">
      <c r="A2069" s="9">
        <v>44424</v>
      </c>
      <c r="B2069" s="1">
        <v>14991</v>
      </c>
      <c r="C2069" s="929" t="s">
        <v>2330</v>
      </c>
      <c r="D2069" s="1" t="s">
        <v>22</v>
      </c>
      <c r="E2069" s="1" t="s">
        <v>2544</v>
      </c>
      <c r="F2069" s="2">
        <v>44426</v>
      </c>
      <c r="G2069" s="11" t="s">
        <v>2546</v>
      </c>
      <c r="H2069" s="10">
        <v>20</v>
      </c>
      <c r="I2069" s="12">
        <v>2.35</v>
      </c>
      <c r="J2069" s="398" t="s">
        <v>25</v>
      </c>
      <c r="K2069" s="398" t="s">
        <v>25</v>
      </c>
      <c r="L2069" s="399">
        <v>44425</v>
      </c>
      <c r="M2069" s="398" t="s">
        <v>19</v>
      </c>
      <c r="N2069" s="10">
        <v>8404</v>
      </c>
    </row>
    <row r="2070" spans="1:14">
      <c r="A2070" s="9">
        <v>44424</v>
      </c>
      <c r="B2070" s="1">
        <v>14992</v>
      </c>
      <c r="C2070" s="929" t="s">
        <v>455</v>
      </c>
      <c r="D2070" s="1" t="s">
        <v>22</v>
      </c>
      <c r="E2070" s="1" t="s">
        <v>2547</v>
      </c>
      <c r="F2070" s="2">
        <v>44426</v>
      </c>
      <c r="G2070" s="11" t="s">
        <v>457</v>
      </c>
      <c r="H2070" s="10">
        <v>12</v>
      </c>
      <c r="I2070" s="12">
        <v>2.35</v>
      </c>
      <c r="J2070" s="398" t="s">
        <v>25</v>
      </c>
      <c r="K2070" s="398" t="s">
        <v>25</v>
      </c>
      <c r="L2070" s="399">
        <v>44426</v>
      </c>
      <c r="M2070" s="398" t="s">
        <v>19</v>
      </c>
      <c r="N2070" s="10">
        <v>8404</v>
      </c>
    </row>
    <row r="2071" spans="1:14">
      <c r="A2071" s="9">
        <v>44424</v>
      </c>
      <c r="B2071" s="1">
        <v>14993</v>
      </c>
      <c r="C2071" s="929" t="s">
        <v>75</v>
      </c>
      <c r="D2071" s="1" t="s">
        <v>22</v>
      </c>
      <c r="E2071" s="1" t="s">
        <v>2548</v>
      </c>
      <c r="F2071" s="2">
        <v>44426</v>
      </c>
      <c r="G2071" s="11" t="s">
        <v>76</v>
      </c>
      <c r="H2071" s="10">
        <v>3</v>
      </c>
      <c r="I2071" s="12">
        <v>2.35</v>
      </c>
      <c r="J2071" s="398" t="s">
        <v>25</v>
      </c>
      <c r="K2071" s="398" t="s">
        <v>25</v>
      </c>
      <c r="L2071" s="399">
        <v>44426</v>
      </c>
      <c r="M2071" s="398" t="s">
        <v>19</v>
      </c>
      <c r="N2071" s="10">
        <v>8404</v>
      </c>
    </row>
    <row r="2072" spans="1:14">
      <c r="A2072" s="9">
        <v>44424</v>
      </c>
      <c r="B2072" s="1">
        <v>14994</v>
      </c>
      <c r="C2072" s="929" t="s">
        <v>73</v>
      </c>
      <c r="D2072" s="1" t="s">
        <v>22</v>
      </c>
      <c r="E2072" s="1" t="s">
        <v>2548</v>
      </c>
      <c r="F2072" s="2">
        <v>44426</v>
      </c>
      <c r="G2072" s="11" t="s">
        <v>76</v>
      </c>
      <c r="H2072" s="10">
        <v>3</v>
      </c>
      <c r="I2072" s="12">
        <v>2.35</v>
      </c>
      <c r="J2072" s="398" t="s">
        <v>25</v>
      </c>
      <c r="K2072" s="398" t="s">
        <v>25</v>
      </c>
      <c r="L2072" s="399">
        <v>44426</v>
      </c>
      <c r="M2072" s="398" t="s">
        <v>19</v>
      </c>
      <c r="N2072" s="10">
        <v>8404</v>
      </c>
    </row>
    <row r="2073" spans="1:14">
      <c r="A2073" s="9">
        <v>44424</v>
      </c>
      <c r="B2073" s="1">
        <v>14995</v>
      </c>
      <c r="C2073" s="929" t="s">
        <v>37</v>
      </c>
      <c r="D2073" s="1" t="s">
        <v>22</v>
      </c>
      <c r="E2073" s="1" t="s">
        <v>2548</v>
      </c>
      <c r="F2073" s="2">
        <v>44426</v>
      </c>
      <c r="G2073" s="11" t="s">
        <v>38</v>
      </c>
      <c r="H2073" s="10">
        <v>3</v>
      </c>
      <c r="I2073" s="12">
        <v>2.35</v>
      </c>
      <c r="J2073" s="398" t="s">
        <v>25</v>
      </c>
      <c r="K2073" s="398" t="s">
        <v>25</v>
      </c>
      <c r="L2073" s="399">
        <v>44426</v>
      </c>
      <c r="M2073" s="398" t="s">
        <v>19</v>
      </c>
      <c r="N2073" s="10">
        <v>8404</v>
      </c>
    </row>
    <row r="2074" spans="1:14">
      <c r="A2074" s="9">
        <v>44424</v>
      </c>
      <c r="B2074" s="1">
        <v>14996</v>
      </c>
      <c r="C2074" s="929" t="s">
        <v>39</v>
      </c>
      <c r="D2074" s="1" t="s">
        <v>22</v>
      </c>
      <c r="E2074" s="1" t="s">
        <v>2548</v>
      </c>
      <c r="F2074" s="2">
        <v>44426</v>
      </c>
      <c r="G2074" s="11" t="s">
        <v>40</v>
      </c>
      <c r="H2074" s="10">
        <v>3</v>
      </c>
      <c r="I2074" s="12">
        <v>2.35</v>
      </c>
      <c r="J2074" s="398" t="s">
        <v>25</v>
      </c>
      <c r="K2074" s="398" t="s">
        <v>25</v>
      </c>
      <c r="L2074" s="399">
        <v>44426</v>
      </c>
      <c r="M2074" s="398" t="s">
        <v>19</v>
      </c>
      <c r="N2074" s="10">
        <v>8404</v>
      </c>
    </row>
    <row r="2075" spans="1:14">
      <c r="A2075" s="9">
        <v>44424</v>
      </c>
      <c r="B2075" s="1">
        <v>14997</v>
      </c>
      <c r="C2075" s="929" t="s">
        <v>2549</v>
      </c>
      <c r="D2075" s="1" t="s">
        <v>22</v>
      </c>
      <c r="E2075" s="1" t="s">
        <v>2550</v>
      </c>
      <c r="F2075" s="2">
        <v>44426</v>
      </c>
      <c r="G2075" s="11" t="s">
        <v>2551</v>
      </c>
      <c r="H2075" s="10">
        <v>2</v>
      </c>
      <c r="I2075" s="12">
        <v>2.35</v>
      </c>
      <c r="J2075" s="398" t="s">
        <v>25</v>
      </c>
      <c r="K2075" s="398" t="s">
        <v>25</v>
      </c>
      <c r="L2075" s="399">
        <v>44426</v>
      </c>
      <c r="M2075" s="398" t="s">
        <v>19</v>
      </c>
      <c r="N2075" s="10">
        <v>8404</v>
      </c>
    </row>
    <row r="2076" spans="1:14">
      <c r="A2076" s="9">
        <v>44424</v>
      </c>
      <c r="B2076" s="1">
        <v>14998</v>
      </c>
      <c r="C2076" s="929" t="s">
        <v>70</v>
      </c>
      <c r="D2076" s="1" t="s">
        <v>22</v>
      </c>
      <c r="E2076" s="1" t="s">
        <v>2552</v>
      </c>
      <c r="F2076" s="2">
        <v>44426</v>
      </c>
      <c r="G2076" s="11" t="s">
        <v>71</v>
      </c>
      <c r="H2076" s="10">
        <v>5</v>
      </c>
      <c r="I2076" s="12">
        <v>2.35</v>
      </c>
      <c r="J2076" s="398" t="s">
        <v>25</v>
      </c>
      <c r="K2076" s="398" t="s">
        <v>25</v>
      </c>
      <c r="L2076" s="399">
        <v>44426</v>
      </c>
      <c r="M2076" s="398" t="s">
        <v>19</v>
      </c>
      <c r="N2076" s="10">
        <v>8404</v>
      </c>
    </row>
    <row r="2077" spans="1:14">
      <c r="A2077" s="9">
        <v>44424</v>
      </c>
      <c r="B2077" s="1">
        <v>14999</v>
      </c>
      <c r="C2077" s="929" t="s">
        <v>240</v>
      </c>
      <c r="D2077" s="1" t="s">
        <v>22</v>
      </c>
      <c r="E2077" s="1" t="s">
        <v>2552</v>
      </c>
      <c r="F2077" s="2">
        <v>44426</v>
      </c>
      <c r="G2077" s="11" t="s">
        <v>242</v>
      </c>
      <c r="H2077" s="10">
        <v>5</v>
      </c>
      <c r="I2077" s="12">
        <v>2.35</v>
      </c>
      <c r="J2077" s="398" t="s">
        <v>25</v>
      </c>
      <c r="K2077" s="398" t="s">
        <v>25</v>
      </c>
      <c r="L2077" s="399">
        <v>44426</v>
      </c>
      <c r="M2077" s="398" t="s">
        <v>19</v>
      </c>
      <c r="N2077" s="10">
        <v>8404</v>
      </c>
    </row>
    <row r="2078" spans="1:14">
      <c r="A2078" s="9">
        <v>44424</v>
      </c>
      <c r="B2078" s="1">
        <v>15000</v>
      </c>
      <c r="C2078" s="929" t="s">
        <v>1227</v>
      </c>
      <c r="D2078" s="1" t="s">
        <v>22</v>
      </c>
      <c r="E2078" s="1" t="s">
        <v>2552</v>
      </c>
      <c r="F2078" s="2">
        <v>44426</v>
      </c>
      <c r="G2078" s="11" t="s">
        <v>2158</v>
      </c>
      <c r="H2078" s="10">
        <v>5</v>
      </c>
      <c r="I2078" s="12">
        <v>2.35</v>
      </c>
      <c r="J2078" s="398" t="s">
        <v>25</v>
      </c>
      <c r="K2078" s="398" t="s">
        <v>25</v>
      </c>
      <c r="L2078" s="399">
        <v>44426</v>
      </c>
      <c r="M2078" s="398" t="s">
        <v>19</v>
      </c>
      <c r="N2078" s="10">
        <v>8404</v>
      </c>
    </row>
    <row r="2079" spans="1:14">
      <c r="A2079" s="9">
        <v>44424</v>
      </c>
      <c r="B2079" s="1">
        <v>15001</v>
      </c>
      <c r="C2079" s="929" t="s">
        <v>1202</v>
      </c>
      <c r="D2079" s="1" t="s">
        <v>22</v>
      </c>
      <c r="E2079" s="1" t="s">
        <v>2552</v>
      </c>
      <c r="F2079" s="2">
        <v>44426</v>
      </c>
      <c r="G2079" s="11" t="s">
        <v>2159</v>
      </c>
      <c r="H2079" s="10">
        <v>5</v>
      </c>
      <c r="I2079" s="12">
        <v>2.35</v>
      </c>
      <c r="J2079" s="398" t="s">
        <v>25</v>
      </c>
      <c r="K2079" s="398" t="s">
        <v>25</v>
      </c>
      <c r="L2079" s="399">
        <v>44426</v>
      </c>
      <c r="M2079" s="398" t="s">
        <v>19</v>
      </c>
      <c r="N2079" s="10">
        <v>8404</v>
      </c>
    </row>
    <row r="2080" spans="1:14">
      <c r="A2080" s="9">
        <v>44424</v>
      </c>
      <c r="B2080" s="1">
        <v>15002</v>
      </c>
      <c r="C2080" s="929" t="s">
        <v>39</v>
      </c>
      <c r="D2080" s="1" t="s">
        <v>22</v>
      </c>
      <c r="E2080" s="1" t="s">
        <v>2552</v>
      </c>
      <c r="F2080" s="2">
        <v>44426</v>
      </c>
      <c r="G2080" s="11" t="s">
        <v>40</v>
      </c>
      <c r="H2080" s="10">
        <v>5</v>
      </c>
      <c r="I2080" s="12">
        <v>2.35</v>
      </c>
      <c r="J2080" s="398" t="s">
        <v>25</v>
      </c>
      <c r="K2080" s="398" t="s">
        <v>25</v>
      </c>
      <c r="L2080" s="399">
        <v>44426</v>
      </c>
      <c r="M2080" s="398" t="s">
        <v>19</v>
      </c>
      <c r="N2080" s="10">
        <v>8404</v>
      </c>
    </row>
    <row r="2081" spans="1:14">
      <c r="A2081" s="9">
        <v>44424</v>
      </c>
      <c r="B2081" s="1">
        <v>15003</v>
      </c>
      <c r="C2081" s="929" t="s">
        <v>519</v>
      </c>
      <c r="D2081" s="1" t="s">
        <v>22</v>
      </c>
      <c r="E2081" s="1" t="s">
        <v>2553</v>
      </c>
      <c r="F2081" s="2">
        <v>44426</v>
      </c>
      <c r="G2081" s="11" t="s">
        <v>521</v>
      </c>
      <c r="H2081" s="10">
        <v>43</v>
      </c>
      <c r="I2081" s="12">
        <v>2.35</v>
      </c>
      <c r="J2081" s="398" t="s">
        <v>25</v>
      </c>
      <c r="K2081" s="398" t="s">
        <v>25</v>
      </c>
      <c r="L2081" s="399">
        <v>44426</v>
      </c>
      <c r="M2081" s="398" t="s">
        <v>19</v>
      </c>
      <c r="N2081" s="10">
        <v>8404</v>
      </c>
    </row>
    <row r="2082" spans="1:14">
      <c r="A2082" s="9">
        <v>44424</v>
      </c>
      <c r="B2082" s="1">
        <v>15004</v>
      </c>
      <c r="C2082" s="929" t="s">
        <v>473</v>
      </c>
      <c r="D2082" s="1" t="s">
        <v>22</v>
      </c>
      <c r="E2082" s="1" t="s">
        <v>2554</v>
      </c>
      <c r="F2082" s="2">
        <v>44428</v>
      </c>
      <c r="G2082" s="11" t="s">
        <v>475</v>
      </c>
      <c r="H2082" s="10">
        <v>24</v>
      </c>
      <c r="I2082" s="12">
        <v>2.35</v>
      </c>
      <c r="J2082" s="398" t="s">
        <v>25</v>
      </c>
      <c r="K2082" s="398" t="s">
        <v>25</v>
      </c>
      <c r="L2082" s="399">
        <v>44427</v>
      </c>
      <c r="M2082" s="398" t="s">
        <v>19</v>
      </c>
      <c r="N2082" s="10">
        <v>8404</v>
      </c>
    </row>
    <row r="2083" spans="1:14">
      <c r="A2083" s="9">
        <v>44424</v>
      </c>
      <c r="B2083" s="1">
        <v>15005</v>
      </c>
      <c r="C2083" s="929" t="s">
        <v>53</v>
      </c>
      <c r="D2083" s="1" t="s">
        <v>22</v>
      </c>
      <c r="E2083" s="1" t="s">
        <v>2555</v>
      </c>
      <c r="F2083" s="2">
        <v>44428</v>
      </c>
      <c r="G2083" s="11" t="s">
        <v>55</v>
      </c>
      <c r="H2083" s="10">
        <v>30</v>
      </c>
      <c r="I2083" s="12">
        <v>2.35</v>
      </c>
      <c r="J2083" s="398" t="s">
        <v>25</v>
      </c>
      <c r="K2083" s="398" t="s">
        <v>25</v>
      </c>
      <c r="L2083" s="399">
        <v>44427</v>
      </c>
      <c r="M2083" s="398" t="s">
        <v>19</v>
      </c>
      <c r="N2083" s="10">
        <v>8404</v>
      </c>
    </row>
    <row r="2084" spans="1:14">
      <c r="A2084" s="9">
        <v>44424</v>
      </c>
      <c r="B2084" s="1">
        <v>15006</v>
      </c>
      <c r="C2084" s="929" t="s">
        <v>223</v>
      </c>
      <c r="D2084" s="1" t="s">
        <v>22</v>
      </c>
      <c r="E2084" s="1" t="s">
        <v>2555</v>
      </c>
      <c r="F2084" s="2">
        <v>44428</v>
      </c>
      <c r="G2084" s="11" t="s">
        <v>225</v>
      </c>
      <c r="H2084" s="10">
        <v>30</v>
      </c>
      <c r="I2084" s="12">
        <v>2.35</v>
      </c>
      <c r="J2084" s="398" t="s">
        <v>25</v>
      </c>
      <c r="K2084" s="398" t="s">
        <v>25</v>
      </c>
      <c r="L2084" s="399">
        <v>44427</v>
      </c>
      <c r="M2084" s="398" t="s">
        <v>19</v>
      </c>
      <c r="N2084" s="10">
        <v>8404</v>
      </c>
    </row>
    <row r="2085" spans="1:14">
      <c r="A2085" s="9">
        <v>44424</v>
      </c>
      <c r="B2085" s="1">
        <v>15007</v>
      </c>
      <c r="C2085" s="929" t="s">
        <v>53</v>
      </c>
      <c r="D2085" s="1" t="s">
        <v>22</v>
      </c>
      <c r="E2085" s="1" t="s">
        <v>2556</v>
      </c>
      <c r="F2085" s="2">
        <v>44428</v>
      </c>
      <c r="G2085" s="11" t="s">
        <v>55</v>
      </c>
      <c r="H2085" s="10">
        <v>3</v>
      </c>
      <c r="I2085" s="12">
        <v>2.35</v>
      </c>
      <c r="J2085" s="398" t="s">
        <v>25</v>
      </c>
      <c r="K2085" s="398" t="s">
        <v>25</v>
      </c>
      <c r="L2085" s="399">
        <v>44427</v>
      </c>
      <c r="M2085" s="398" t="s">
        <v>19</v>
      </c>
      <c r="N2085" s="10">
        <v>8404</v>
      </c>
    </row>
    <row r="2086" spans="1:14">
      <c r="A2086" s="9">
        <v>44424</v>
      </c>
      <c r="B2086" s="1">
        <v>15008</v>
      </c>
      <c r="C2086" s="929" t="s">
        <v>519</v>
      </c>
      <c r="D2086" s="1" t="s">
        <v>22</v>
      </c>
      <c r="E2086" s="1" t="s">
        <v>2557</v>
      </c>
      <c r="F2086" s="2">
        <v>44428</v>
      </c>
      <c r="G2086" s="11" t="s">
        <v>521</v>
      </c>
      <c r="H2086" s="10">
        <v>7</v>
      </c>
      <c r="I2086" s="12">
        <v>2.35</v>
      </c>
      <c r="J2086" s="398" t="s">
        <v>25</v>
      </c>
      <c r="K2086" s="398" t="s">
        <v>25</v>
      </c>
      <c r="L2086" s="399">
        <v>44427</v>
      </c>
      <c r="M2086" s="398" t="s">
        <v>19</v>
      </c>
      <c r="N2086" s="10">
        <v>8404</v>
      </c>
    </row>
    <row r="2087" spans="1:14">
      <c r="A2087" s="9">
        <v>44424</v>
      </c>
      <c r="B2087" s="1">
        <v>15009</v>
      </c>
      <c r="C2087" s="929" t="s">
        <v>73</v>
      </c>
      <c r="D2087" s="1" t="s">
        <v>22</v>
      </c>
      <c r="E2087" s="1" t="s">
        <v>2558</v>
      </c>
      <c r="F2087" s="2">
        <v>44428</v>
      </c>
      <c r="G2087" s="11" t="s">
        <v>74</v>
      </c>
      <c r="H2087" s="10">
        <v>4</v>
      </c>
      <c r="I2087" s="12">
        <v>2.35</v>
      </c>
      <c r="J2087" s="398" t="s">
        <v>25</v>
      </c>
      <c r="K2087" s="398" t="s">
        <v>25</v>
      </c>
      <c r="L2087" s="399">
        <v>44427</v>
      </c>
      <c r="M2087" s="398" t="s">
        <v>19</v>
      </c>
      <c r="N2087" s="10">
        <v>8404</v>
      </c>
    </row>
    <row r="2088" spans="1:14">
      <c r="A2088" s="9">
        <v>44424</v>
      </c>
      <c r="B2088" s="1">
        <v>15010</v>
      </c>
      <c r="C2088" s="929" t="s">
        <v>39</v>
      </c>
      <c r="D2088" s="1" t="s">
        <v>22</v>
      </c>
      <c r="E2088" s="1" t="s">
        <v>2558</v>
      </c>
      <c r="F2088" s="2">
        <v>44428</v>
      </c>
      <c r="G2088" s="11" t="s">
        <v>40</v>
      </c>
      <c r="H2088" s="10">
        <v>4</v>
      </c>
      <c r="I2088" s="12">
        <v>2.35</v>
      </c>
      <c r="J2088" s="398" t="s">
        <v>25</v>
      </c>
      <c r="K2088" s="398" t="s">
        <v>25</v>
      </c>
      <c r="L2088" s="399">
        <v>44427</v>
      </c>
      <c r="M2088" s="398" t="s">
        <v>19</v>
      </c>
      <c r="N2088" s="10">
        <v>8404</v>
      </c>
    </row>
    <row r="2089" spans="1:14">
      <c r="A2089" s="9">
        <v>44424</v>
      </c>
      <c r="B2089" s="1">
        <v>15011</v>
      </c>
      <c r="C2089" s="929" t="s">
        <v>1383</v>
      </c>
      <c r="D2089" s="1" t="s">
        <v>22</v>
      </c>
      <c r="E2089" s="1" t="s">
        <v>2558</v>
      </c>
      <c r="F2089" s="2">
        <v>44428</v>
      </c>
      <c r="G2089" s="11" t="s">
        <v>1384</v>
      </c>
      <c r="H2089" s="10">
        <v>4</v>
      </c>
      <c r="I2089" s="12">
        <v>2.35</v>
      </c>
      <c r="J2089" s="398" t="s">
        <v>25</v>
      </c>
      <c r="K2089" s="398" t="s">
        <v>25</v>
      </c>
      <c r="L2089" s="399">
        <v>44427</v>
      </c>
      <c r="M2089" s="398" t="s">
        <v>19</v>
      </c>
      <c r="N2089" s="10">
        <v>8404</v>
      </c>
    </row>
    <row r="2090" spans="1:14">
      <c r="A2090" s="9">
        <v>44424</v>
      </c>
      <c r="B2090" s="1">
        <v>15012</v>
      </c>
      <c r="C2090" s="929" t="s">
        <v>599</v>
      </c>
      <c r="D2090" s="1" t="s">
        <v>22</v>
      </c>
      <c r="E2090" s="1" t="s">
        <v>2558</v>
      </c>
      <c r="F2090" s="2">
        <v>44428</v>
      </c>
      <c r="G2090" s="11" t="s">
        <v>76</v>
      </c>
      <c r="H2090" s="10">
        <v>4</v>
      </c>
      <c r="I2090" s="12">
        <v>2.35</v>
      </c>
      <c r="J2090" s="398" t="s">
        <v>25</v>
      </c>
      <c r="K2090" s="398" t="s">
        <v>25</v>
      </c>
      <c r="L2090" s="399">
        <v>44427</v>
      </c>
      <c r="M2090" s="398" t="s">
        <v>19</v>
      </c>
      <c r="N2090" s="10">
        <v>8404</v>
      </c>
    </row>
    <row r="2091" spans="1:14">
      <c r="A2091" s="9">
        <v>44424</v>
      </c>
      <c r="B2091" s="1">
        <v>15013</v>
      </c>
      <c r="C2091" s="929" t="s">
        <v>1385</v>
      </c>
      <c r="D2091" s="1" t="s">
        <v>22</v>
      </c>
      <c r="E2091" s="1" t="s">
        <v>2558</v>
      </c>
      <c r="F2091" s="2">
        <v>44428</v>
      </c>
      <c r="G2091" s="11" t="s">
        <v>2136</v>
      </c>
      <c r="H2091" s="10">
        <v>4</v>
      </c>
      <c r="I2091" s="12">
        <v>2.35</v>
      </c>
      <c r="J2091" s="398" t="s">
        <v>25</v>
      </c>
      <c r="K2091" s="398" t="s">
        <v>25</v>
      </c>
      <c r="L2091" s="399">
        <v>44427</v>
      </c>
      <c r="M2091" s="398" t="s">
        <v>19</v>
      </c>
      <c r="N2091" s="10">
        <v>8404</v>
      </c>
    </row>
    <row r="2092" spans="1:14">
      <c r="A2092" s="9">
        <v>44424</v>
      </c>
      <c r="B2092" s="1">
        <v>15014</v>
      </c>
      <c r="C2092" s="929" t="s">
        <v>1316</v>
      </c>
      <c r="D2092" s="1" t="s">
        <v>22</v>
      </c>
      <c r="E2092" s="1" t="s">
        <v>2559</v>
      </c>
      <c r="F2092" s="2">
        <v>44428</v>
      </c>
      <c r="G2092" s="11" t="s">
        <v>489</v>
      </c>
      <c r="H2092" s="10">
        <v>8</v>
      </c>
      <c r="I2092" s="12">
        <v>2.35</v>
      </c>
      <c r="J2092" s="398" t="s">
        <v>25</v>
      </c>
      <c r="K2092" s="398" t="s">
        <v>25</v>
      </c>
      <c r="L2092" s="399">
        <v>44427</v>
      </c>
      <c r="M2092" s="398" t="s">
        <v>19</v>
      </c>
      <c r="N2092" s="10">
        <v>8404</v>
      </c>
    </row>
    <row r="2093" spans="1:14">
      <c r="A2093" s="9">
        <v>44424</v>
      </c>
      <c r="B2093" s="1">
        <v>15015</v>
      </c>
      <c r="C2093" s="929" t="s">
        <v>863</v>
      </c>
      <c r="D2093" s="1" t="s">
        <v>22</v>
      </c>
      <c r="E2093" s="1" t="s">
        <v>2560</v>
      </c>
      <c r="F2093" s="2">
        <v>44428</v>
      </c>
      <c r="G2093" s="11" t="s">
        <v>865</v>
      </c>
      <c r="H2093" s="10">
        <v>9</v>
      </c>
      <c r="I2093" s="12">
        <v>2.35</v>
      </c>
      <c r="J2093" s="398" t="s">
        <v>25</v>
      </c>
      <c r="K2093" s="398" t="s">
        <v>25</v>
      </c>
      <c r="L2093" s="399">
        <v>44427</v>
      </c>
      <c r="M2093" s="398" t="s">
        <v>19</v>
      </c>
      <c r="N2093" s="10">
        <v>8404</v>
      </c>
    </row>
    <row r="2094" spans="1:14">
      <c r="A2094" s="9">
        <v>44424</v>
      </c>
      <c r="B2094" s="1">
        <v>15016</v>
      </c>
      <c r="C2094" s="929" t="s">
        <v>688</v>
      </c>
      <c r="D2094" s="1" t="s">
        <v>22</v>
      </c>
      <c r="E2094" s="1" t="s">
        <v>2561</v>
      </c>
      <c r="F2094" s="2">
        <v>44428</v>
      </c>
      <c r="G2094" s="11" t="s">
        <v>690</v>
      </c>
      <c r="H2094" s="10">
        <v>63</v>
      </c>
      <c r="I2094" s="12">
        <v>2.35</v>
      </c>
      <c r="J2094" s="398" t="s">
        <v>25</v>
      </c>
      <c r="K2094" s="398" t="s">
        <v>25</v>
      </c>
      <c r="L2094" s="399">
        <v>44427</v>
      </c>
      <c r="M2094" s="398" t="s">
        <v>19</v>
      </c>
      <c r="N2094" s="10">
        <v>8404</v>
      </c>
    </row>
    <row r="2095" spans="1:14">
      <c r="A2095" s="9">
        <v>44424</v>
      </c>
      <c r="B2095" s="1">
        <v>15017</v>
      </c>
      <c r="C2095" s="929" t="s">
        <v>688</v>
      </c>
      <c r="D2095" s="1" t="s">
        <v>22</v>
      </c>
      <c r="E2095" s="1" t="s">
        <v>2562</v>
      </c>
      <c r="F2095" s="2">
        <v>44428</v>
      </c>
      <c r="G2095" s="11" t="s">
        <v>690</v>
      </c>
      <c r="H2095" s="10">
        <v>44</v>
      </c>
      <c r="I2095" s="12">
        <v>2.35</v>
      </c>
      <c r="J2095" s="398" t="s">
        <v>25</v>
      </c>
      <c r="K2095" s="398" t="s">
        <v>25</v>
      </c>
      <c r="L2095" s="399">
        <v>44427</v>
      </c>
      <c r="M2095" s="398" t="s">
        <v>19</v>
      </c>
      <c r="N2095" s="10">
        <v>8404</v>
      </c>
    </row>
    <row r="2096" spans="1:14">
      <c r="A2096" s="9">
        <v>44424</v>
      </c>
      <c r="B2096" s="1">
        <v>15018</v>
      </c>
      <c r="C2096" s="929" t="s">
        <v>683</v>
      </c>
      <c r="D2096" s="1" t="s">
        <v>22</v>
      </c>
      <c r="E2096" s="1" t="s">
        <v>2563</v>
      </c>
      <c r="F2096" s="2">
        <v>44428</v>
      </c>
      <c r="G2096" s="11" t="s">
        <v>685</v>
      </c>
      <c r="H2096" s="10">
        <v>18</v>
      </c>
      <c r="I2096" s="12">
        <v>2.35</v>
      </c>
      <c r="J2096" s="398" t="s">
        <v>25</v>
      </c>
      <c r="K2096" s="398" t="s">
        <v>25</v>
      </c>
      <c r="L2096" s="399">
        <v>44427</v>
      </c>
      <c r="M2096" s="398" t="s">
        <v>19</v>
      </c>
      <c r="N2096" s="10">
        <v>8404</v>
      </c>
    </row>
    <row r="2097" spans="1:14">
      <c r="A2097" s="9">
        <v>44424</v>
      </c>
      <c r="B2097" s="1">
        <v>15019</v>
      </c>
      <c r="C2097" s="929" t="s">
        <v>53</v>
      </c>
      <c r="D2097" s="1" t="s">
        <v>22</v>
      </c>
      <c r="E2097" s="1" t="s">
        <v>2564</v>
      </c>
      <c r="F2097" s="2">
        <v>44428</v>
      </c>
      <c r="G2097" s="11" t="s">
        <v>55</v>
      </c>
      <c r="H2097" s="10">
        <v>14</v>
      </c>
      <c r="I2097" s="12">
        <v>2.35</v>
      </c>
      <c r="J2097" s="398" t="s">
        <v>25</v>
      </c>
      <c r="K2097" s="398" t="s">
        <v>25</v>
      </c>
      <c r="L2097" s="399">
        <v>44427</v>
      </c>
      <c r="M2097" s="398" t="s">
        <v>19</v>
      </c>
      <c r="N2097" s="10">
        <v>8404</v>
      </c>
    </row>
    <row r="2098" spans="1:14">
      <c r="A2098" s="9">
        <v>44424</v>
      </c>
      <c r="B2098" s="1">
        <v>15020</v>
      </c>
      <c r="C2098" s="929" t="s">
        <v>147</v>
      </c>
      <c r="D2098" s="1" t="s">
        <v>22</v>
      </c>
      <c r="E2098" s="1" t="s">
        <v>2565</v>
      </c>
      <c r="F2098" s="2">
        <v>44428</v>
      </c>
      <c r="G2098" s="11" t="s">
        <v>149</v>
      </c>
      <c r="H2098" s="10">
        <v>6</v>
      </c>
      <c r="I2098" s="12">
        <v>2.35</v>
      </c>
      <c r="J2098" s="398" t="s">
        <v>25</v>
      </c>
      <c r="K2098" s="398" t="s">
        <v>25</v>
      </c>
      <c r="L2098" s="399">
        <v>44427</v>
      </c>
      <c r="M2098" s="398" t="s">
        <v>19</v>
      </c>
      <c r="N2098" s="10">
        <v>8404</v>
      </c>
    </row>
    <row r="2099" spans="1:14">
      <c r="A2099" s="9">
        <v>44424</v>
      </c>
      <c r="B2099" s="1">
        <v>15021</v>
      </c>
      <c r="C2099" s="929" t="s">
        <v>2347</v>
      </c>
      <c r="D2099" s="1" t="s">
        <v>22</v>
      </c>
      <c r="E2099" s="1" t="s">
        <v>2566</v>
      </c>
      <c r="F2099" s="2">
        <v>44428</v>
      </c>
      <c r="G2099" s="11" t="s">
        <v>33</v>
      </c>
      <c r="H2099" s="10">
        <v>3</v>
      </c>
      <c r="I2099" s="12">
        <v>2.35</v>
      </c>
      <c r="J2099" s="398" t="s">
        <v>25</v>
      </c>
      <c r="K2099" s="398" t="s">
        <v>25</v>
      </c>
      <c r="L2099" s="399">
        <v>44427</v>
      </c>
      <c r="M2099" s="398" t="s">
        <v>19</v>
      </c>
      <c r="N2099" s="10">
        <v>8404</v>
      </c>
    </row>
    <row r="2100" spans="1:14">
      <c r="A2100" s="9">
        <v>44424</v>
      </c>
      <c r="B2100" s="1">
        <v>15022</v>
      </c>
      <c r="C2100" s="929" t="s">
        <v>324</v>
      </c>
      <c r="D2100" s="1" t="s">
        <v>22</v>
      </c>
      <c r="E2100" s="1" t="s">
        <v>2567</v>
      </c>
      <c r="F2100" s="2">
        <v>44428</v>
      </c>
      <c r="G2100" s="11" t="s">
        <v>326</v>
      </c>
      <c r="H2100" s="10">
        <v>2</v>
      </c>
      <c r="I2100" s="12">
        <v>2.35</v>
      </c>
      <c r="J2100" s="398" t="s">
        <v>25</v>
      </c>
      <c r="K2100" s="398" t="s">
        <v>25</v>
      </c>
      <c r="L2100" s="399">
        <v>44427</v>
      </c>
      <c r="M2100" s="398" t="s">
        <v>19</v>
      </c>
      <c r="N2100" s="10">
        <v>8404</v>
      </c>
    </row>
    <row r="2101" spans="1:14">
      <c r="A2101" s="9">
        <v>44424</v>
      </c>
      <c r="B2101" s="1">
        <v>15023</v>
      </c>
      <c r="C2101" s="929" t="s">
        <v>73</v>
      </c>
      <c r="D2101" s="1" t="s">
        <v>22</v>
      </c>
      <c r="E2101" s="1" t="s">
        <v>2568</v>
      </c>
      <c r="F2101" s="2">
        <v>44428</v>
      </c>
      <c r="G2101" s="11" t="s">
        <v>74</v>
      </c>
      <c r="H2101" s="10">
        <v>3</v>
      </c>
      <c r="I2101" s="12">
        <v>2.35</v>
      </c>
      <c r="J2101" s="398" t="s">
        <v>25</v>
      </c>
      <c r="K2101" s="398" t="s">
        <v>25</v>
      </c>
      <c r="L2101" s="399">
        <v>44427</v>
      </c>
      <c r="M2101" s="398" t="s">
        <v>19</v>
      </c>
      <c r="N2101" s="10">
        <v>8404</v>
      </c>
    </row>
    <row r="2102" spans="1:14">
      <c r="A2102" s="9">
        <v>44424</v>
      </c>
      <c r="B2102" s="1">
        <v>15024</v>
      </c>
      <c r="C2102" s="929" t="s">
        <v>39</v>
      </c>
      <c r="D2102" s="1" t="s">
        <v>22</v>
      </c>
      <c r="E2102" s="1" t="s">
        <v>2568</v>
      </c>
      <c r="F2102" s="2">
        <v>44428</v>
      </c>
      <c r="G2102" s="11" t="s">
        <v>40</v>
      </c>
      <c r="H2102" s="10">
        <v>3</v>
      </c>
      <c r="I2102" s="12">
        <v>2.35</v>
      </c>
      <c r="J2102" s="398" t="s">
        <v>25</v>
      </c>
      <c r="K2102" s="398" t="s">
        <v>25</v>
      </c>
      <c r="L2102" s="399">
        <v>44427</v>
      </c>
      <c r="M2102" s="398" t="s">
        <v>19</v>
      </c>
      <c r="N2102" s="10">
        <v>8404</v>
      </c>
    </row>
    <row r="2103" spans="1:14">
      <c r="A2103" s="9">
        <v>44424</v>
      </c>
      <c r="B2103" s="1">
        <v>15025</v>
      </c>
      <c r="C2103" s="929" t="s">
        <v>37</v>
      </c>
      <c r="D2103" s="1" t="s">
        <v>22</v>
      </c>
      <c r="E2103" s="1" t="s">
        <v>2568</v>
      </c>
      <c r="F2103" s="2">
        <v>44428</v>
      </c>
      <c r="G2103" s="11" t="s">
        <v>38</v>
      </c>
      <c r="H2103" s="10">
        <v>3</v>
      </c>
      <c r="I2103" s="12">
        <v>2.35</v>
      </c>
      <c r="J2103" s="398" t="s">
        <v>25</v>
      </c>
      <c r="K2103" s="398" t="s">
        <v>25</v>
      </c>
      <c r="L2103" s="399">
        <v>44427</v>
      </c>
      <c r="M2103" s="398" t="s">
        <v>19</v>
      </c>
      <c r="N2103" s="10">
        <v>8404</v>
      </c>
    </row>
    <row r="2104" spans="1:14">
      <c r="A2104" s="9">
        <v>44424</v>
      </c>
      <c r="B2104" s="1">
        <v>15026</v>
      </c>
      <c r="C2104" s="929" t="s">
        <v>77</v>
      </c>
      <c r="D2104" s="1" t="s">
        <v>22</v>
      </c>
      <c r="E2104" s="1" t="s">
        <v>2568</v>
      </c>
      <c r="F2104" s="2">
        <v>44428</v>
      </c>
      <c r="G2104" s="11" t="s">
        <v>78</v>
      </c>
      <c r="H2104" s="10">
        <v>3</v>
      </c>
      <c r="I2104" s="12">
        <v>2.35</v>
      </c>
      <c r="J2104" s="398" t="s">
        <v>25</v>
      </c>
      <c r="K2104" s="398" t="s">
        <v>25</v>
      </c>
      <c r="L2104" s="399">
        <v>44427</v>
      </c>
      <c r="M2104" s="398" t="s">
        <v>19</v>
      </c>
      <c r="N2104" s="10">
        <v>8404</v>
      </c>
    </row>
    <row r="2105" spans="1:14">
      <c r="A2105" s="9">
        <v>44424</v>
      </c>
      <c r="B2105" s="1">
        <v>15027</v>
      </c>
      <c r="C2105" s="929" t="s">
        <v>2061</v>
      </c>
      <c r="D2105" s="1" t="s">
        <v>22</v>
      </c>
      <c r="E2105" s="1" t="s">
        <v>2568</v>
      </c>
      <c r="F2105" s="2">
        <v>44428</v>
      </c>
      <c r="G2105" s="11" t="s">
        <v>2135</v>
      </c>
      <c r="H2105" s="10">
        <v>3</v>
      </c>
      <c r="I2105" s="12">
        <v>2.35</v>
      </c>
      <c r="J2105" s="398" t="s">
        <v>25</v>
      </c>
      <c r="K2105" s="398" t="s">
        <v>25</v>
      </c>
      <c r="L2105" s="399">
        <v>44427</v>
      </c>
      <c r="M2105" s="398" t="s">
        <v>19</v>
      </c>
      <c r="N2105" s="10">
        <v>8404</v>
      </c>
    </row>
    <row r="2106" spans="1:14">
      <c r="A2106" s="9">
        <v>44424</v>
      </c>
      <c r="B2106" s="1">
        <v>15028</v>
      </c>
      <c r="C2106" s="929" t="s">
        <v>519</v>
      </c>
      <c r="D2106" s="1" t="s">
        <v>22</v>
      </c>
      <c r="E2106" s="1" t="s">
        <v>2569</v>
      </c>
      <c r="F2106" s="2">
        <v>44428</v>
      </c>
      <c r="G2106" s="11" t="s">
        <v>521</v>
      </c>
      <c r="H2106" s="10">
        <v>24</v>
      </c>
      <c r="I2106" s="12">
        <v>2.35</v>
      </c>
      <c r="J2106" s="398" t="s">
        <v>25</v>
      </c>
      <c r="K2106" s="398" t="s">
        <v>25</v>
      </c>
      <c r="L2106" s="399">
        <v>44427</v>
      </c>
      <c r="M2106" s="398" t="s">
        <v>19</v>
      </c>
      <c r="N2106" s="10">
        <v>8404</v>
      </c>
    </row>
    <row r="2107" spans="1:14">
      <c r="A2107" s="9">
        <v>44424</v>
      </c>
      <c r="B2107" s="1">
        <v>15029</v>
      </c>
      <c r="C2107" s="929" t="s">
        <v>519</v>
      </c>
      <c r="D2107" s="1" t="s">
        <v>22</v>
      </c>
      <c r="E2107" s="1" t="s">
        <v>2570</v>
      </c>
      <c r="F2107" s="2">
        <v>44428</v>
      </c>
      <c r="G2107" s="11" t="s">
        <v>521</v>
      </c>
      <c r="H2107" s="10">
        <v>8</v>
      </c>
      <c r="I2107" s="12">
        <v>2.35</v>
      </c>
      <c r="J2107" s="398" t="s">
        <v>25</v>
      </c>
      <c r="K2107" s="398" t="s">
        <v>25</v>
      </c>
      <c r="L2107" s="399">
        <v>44427</v>
      </c>
      <c r="M2107" s="398" t="s">
        <v>19</v>
      </c>
      <c r="N2107" s="10">
        <v>8404</v>
      </c>
    </row>
    <row r="2108" spans="1:14">
      <c r="A2108" s="9">
        <v>44424</v>
      </c>
      <c r="B2108" s="1">
        <v>15030</v>
      </c>
      <c r="C2108" s="929" t="s">
        <v>223</v>
      </c>
      <c r="D2108" s="1" t="s">
        <v>22</v>
      </c>
      <c r="E2108" s="1" t="s">
        <v>2571</v>
      </c>
      <c r="F2108" s="2">
        <v>44428</v>
      </c>
      <c r="G2108" s="11" t="s">
        <v>225</v>
      </c>
      <c r="H2108" s="10">
        <v>4</v>
      </c>
      <c r="I2108" s="12">
        <v>2.35</v>
      </c>
      <c r="J2108" s="398" t="s">
        <v>25</v>
      </c>
      <c r="K2108" s="398" t="s">
        <v>25</v>
      </c>
      <c r="L2108" s="399">
        <v>44427</v>
      </c>
      <c r="M2108" s="398" t="s">
        <v>19</v>
      </c>
      <c r="N2108" s="10">
        <v>8404</v>
      </c>
    </row>
    <row r="2109" spans="1:14">
      <c r="A2109" s="9">
        <v>44424</v>
      </c>
      <c r="B2109" s="1">
        <v>15031</v>
      </c>
      <c r="C2109" s="929" t="s">
        <v>53</v>
      </c>
      <c r="D2109" s="1" t="s">
        <v>22</v>
      </c>
      <c r="E2109" s="1" t="s">
        <v>2571</v>
      </c>
      <c r="F2109" s="2">
        <v>44428</v>
      </c>
      <c r="G2109" s="11" t="s">
        <v>55</v>
      </c>
      <c r="H2109" s="10">
        <v>4</v>
      </c>
      <c r="I2109" s="12">
        <v>2.35</v>
      </c>
      <c r="J2109" s="398" t="s">
        <v>25</v>
      </c>
      <c r="K2109" s="398" t="s">
        <v>25</v>
      </c>
      <c r="L2109" s="399">
        <v>44427</v>
      </c>
      <c r="M2109" s="398" t="s">
        <v>19</v>
      </c>
      <c r="N2109" s="10">
        <v>8404</v>
      </c>
    </row>
    <row r="2110" spans="1:14">
      <c r="A2110" s="9">
        <v>44424</v>
      </c>
      <c r="B2110" s="1">
        <v>15032</v>
      </c>
      <c r="C2110" s="929" t="s">
        <v>223</v>
      </c>
      <c r="D2110" s="1" t="s">
        <v>22</v>
      </c>
      <c r="E2110" s="1" t="s">
        <v>2572</v>
      </c>
      <c r="F2110" s="2">
        <v>44428</v>
      </c>
      <c r="G2110" s="11" t="s">
        <v>225</v>
      </c>
      <c r="H2110" s="10">
        <v>4</v>
      </c>
      <c r="I2110" s="12">
        <v>2.35</v>
      </c>
      <c r="J2110" s="398" t="s">
        <v>25</v>
      </c>
      <c r="K2110" s="398" t="s">
        <v>25</v>
      </c>
      <c r="L2110" s="399">
        <v>44427</v>
      </c>
      <c r="M2110" s="398" t="s">
        <v>19</v>
      </c>
      <c r="N2110" s="10">
        <v>8404</v>
      </c>
    </row>
    <row r="2111" spans="1:14">
      <c r="A2111" s="9">
        <v>44424</v>
      </c>
      <c r="B2111" s="1">
        <v>15033</v>
      </c>
      <c r="C2111" s="929" t="s">
        <v>53</v>
      </c>
      <c r="D2111" s="1" t="s">
        <v>22</v>
      </c>
      <c r="E2111" s="1" t="s">
        <v>2572</v>
      </c>
      <c r="F2111" s="2">
        <v>44428</v>
      </c>
      <c r="G2111" s="11" t="s">
        <v>55</v>
      </c>
      <c r="H2111" s="10">
        <v>4</v>
      </c>
      <c r="I2111" s="12">
        <v>2.35</v>
      </c>
      <c r="J2111" s="398" t="s">
        <v>25</v>
      </c>
      <c r="K2111" s="398" t="s">
        <v>25</v>
      </c>
      <c r="L2111" s="399">
        <v>44427</v>
      </c>
      <c r="M2111" s="398" t="s">
        <v>19</v>
      </c>
      <c r="N2111" s="10">
        <v>8404</v>
      </c>
    </row>
    <row r="2112" spans="1:14">
      <c r="A2112" s="9">
        <v>44424</v>
      </c>
      <c r="B2112" s="1">
        <v>15034</v>
      </c>
      <c r="C2112" s="929" t="s">
        <v>223</v>
      </c>
      <c r="D2112" s="1" t="s">
        <v>22</v>
      </c>
      <c r="E2112" s="1" t="s">
        <v>2573</v>
      </c>
      <c r="F2112" s="2">
        <v>44428</v>
      </c>
      <c r="G2112" s="11" t="s">
        <v>225</v>
      </c>
      <c r="H2112" s="10">
        <v>24</v>
      </c>
      <c r="I2112" s="12">
        <v>2.35</v>
      </c>
      <c r="J2112" s="398" t="s">
        <v>25</v>
      </c>
      <c r="K2112" s="398" t="s">
        <v>25</v>
      </c>
      <c r="L2112" s="399">
        <v>44427</v>
      </c>
      <c r="M2112" s="398" t="s">
        <v>19</v>
      </c>
      <c r="N2112" s="10">
        <v>8404</v>
      </c>
    </row>
    <row r="2113" spans="1:14">
      <c r="A2113" s="9">
        <v>44424</v>
      </c>
      <c r="B2113" s="1">
        <v>15035</v>
      </c>
      <c r="C2113" s="929" t="s">
        <v>53</v>
      </c>
      <c r="D2113" s="1" t="s">
        <v>22</v>
      </c>
      <c r="E2113" s="1" t="s">
        <v>2573</v>
      </c>
      <c r="F2113" s="2">
        <v>44428</v>
      </c>
      <c r="G2113" s="11" t="s">
        <v>55</v>
      </c>
      <c r="H2113" s="10">
        <v>24</v>
      </c>
      <c r="I2113" s="12">
        <v>2.35</v>
      </c>
      <c r="J2113" s="398" t="s">
        <v>25</v>
      </c>
      <c r="K2113" s="398" t="s">
        <v>25</v>
      </c>
      <c r="L2113" s="399">
        <v>44427</v>
      </c>
      <c r="M2113" s="398" t="s">
        <v>19</v>
      </c>
      <c r="N2113" s="10">
        <v>8404</v>
      </c>
    </row>
    <row r="2114" spans="1:14">
      <c r="A2114" s="9">
        <v>44424</v>
      </c>
      <c r="B2114" s="1">
        <v>15036</v>
      </c>
      <c r="C2114" s="929" t="s">
        <v>262</v>
      </c>
      <c r="D2114" s="1" t="s">
        <v>22</v>
      </c>
      <c r="E2114" s="1" t="s">
        <v>2574</v>
      </c>
      <c r="F2114" s="2">
        <v>44428</v>
      </c>
      <c r="G2114" s="11" t="s">
        <v>264</v>
      </c>
      <c r="H2114" s="10">
        <v>35</v>
      </c>
      <c r="I2114" s="12">
        <v>2.35</v>
      </c>
      <c r="J2114" s="398" t="s">
        <v>25</v>
      </c>
      <c r="K2114" s="398" t="s">
        <v>25</v>
      </c>
      <c r="L2114" s="399">
        <v>44427</v>
      </c>
      <c r="M2114" s="398" t="s">
        <v>19</v>
      </c>
      <c r="N2114" s="10">
        <v>8404</v>
      </c>
    </row>
    <row r="2115" spans="1:14">
      <c r="A2115" s="9">
        <v>44424</v>
      </c>
      <c r="B2115" s="1">
        <v>15037</v>
      </c>
      <c r="C2115" s="929" t="s">
        <v>265</v>
      </c>
      <c r="D2115" s="1" t="s">
        <v>22</v>
      </c>
      <c r="E2115" s="1" t="s">
        <v>2574</v>
      </c>
      <c r="F2115" s="2">
        <v>44428</v>
      </c>
      <c r="G2115" s="11" t="s">
        <v>266</v>
      </c>
      <c r="H2115" s="10">
        <v>35</v>
      </c>
      <c r="I2115" s="12">
        <v>2.35</v>
      </c>
      <c r="J2115" s="398" t="s">
        <v>25</v>
      </c>
      <c r="K2115" s="398" t="s">
        <v>25</v>
      </c>
      <c r="L2115" s="399">
        <v>44427</v>
      </c>
      <c r="M2115" s="398" t="s">
        <v>19</v>
      </c>
      <c r="N2115" s="10">
        <v>8404</v>
      </c>
    </row>
    <row r="2116" spans="1:14">
      <c r="A2116" s="9">
        <v>44424</v>
      </c>
      <c r="B2116" s="1">
        <v>15038</v>
      </c>
      <c r="C2116" s="929" t="s">
        <v>147</v>
      </c>
      <c r="D2116" s="1" t="s">
        <v>22</v>
      </c>
      <c r="E2116" s="1" t="s">
        <v>2575</v>
      </c>
      <c r="F2116" s="2">
        <v>44428</v>
      </c>
      <c r="G2116" s="11" t="s">
        <v>149</v>
      </c>
      <c r="H2116" s="10">
        <v>24</v>
      </c>
      <c r="I2116" s="12">
        <v>2.35</v>
      </c>
      <c r="J2116" s="398" t="s">
        <v>25</v>
      </c>
      <c r="K2116" s="398" t="s">
        <v>25</v>
      </c>
      <c r="L2116" s="399">
        <v>44427</v>
      </c>
      <c r="M2116" s="398" t="s">
        <v>19</v>
      </c>
      <c r="N2116" s="10">
        <v>8404</v>
      </c>
    </row>
    <row r="2117" spans="1:14">
      <c r="A2117" s="9">
        <v>44424</v>
      </c>
      <c r="B2117" s="1">
        <v>15039</v>
      </c>
      <c r="C2117" s="929" t="s">
        <v>292</v>
      </c>
      <c r="D2117" s="1" t="s">
        <v>22</v>
      </c>
      <c r="E2117" s="1" t="s">
        <v>2576</v>
      </c>
      <c r="F2117" s="2">
        <v>44428</v>
      </c>
      <c r="G2117" s="11" t="s">
        <v>2577</v>
      </c>
      <c r="H2117" s="10">
        <v>250</v>
      </c>
      <c r="I2117" s="12">
        <v>2.35</v>
      </c>
      <c r="J2117" s="398" t="s">
        <v>25</v>
      </c>
      <c r="K2117" s="398" t="s">
        <v>25</v>
      </c>
      <c r="L2117" s="399">
        <v>44428</v>
      </c>
      <c r="M2117" s="398" t="s">
        <v>19</v>
      </c>
      <c r="N2117" s="10">
        <v>8404</v>
      </c>
    </row>
    <row r="2118" spans="1:14">
      <c r="A2118" s="9">
        <v>44424</v>
      </c>
      <c r="B2118" s="1">
        <v>15040</v>
      </c>
      <c r="C2118" s="929" t="s">
        <v>311</v>
      </c>
      <c r="D2118" s="1" t="s">
        <v>22</v>
      </c>
      <c r="E2118" s="1" t="s">
        <v>2576</v>
      </c>
      <c r="F2118" s="2">
        <v>44428</v>
      </c>
      <c r="G2118" s="11" t="s">
        <v>312</v>
      </c>
      <c r="H2118" s="10">
        <v>233</v>
      </c>
      <c r="I2118" s="12">
        <v>2.35</v>
      </c>
      <c r="J2118" s="398" t="s">
        <v>25</v>
      </c>
      <c r="K2118" s="398" t="s">
        <v>25</v>
      </c>
      <c r="L2118" s="399">
        <v>44428</v>
      </c>
      <c r="M2118" s="398" t="s">
        <v>19</v>
      </c>
      <c r="N2118" s="10">
        <v>8404</v>
      </c>
    </row>
    <row r="2119" spans="1:14">
      <c r="A2119" s="9">
        <v>44424</v>
      </c>
      <c r="B2119" s="1">
        <v>15041</v>
      </c>
      <c r="C2119" s="929" t="s">
        <v>226</v>
      </c>
      <c r="D2119" s="1" t="s">
        <v>22</v>
      </c>
      <c r="E2119" s="1" t="s">
        <v>2578</v>
      </c>
      <c r="F2119" s="2">
        <v>44428</v>
      </c>
      <c r="G2119" s="11" t="s">
        <v>682</v>
      </c>
      <c r="H2119" s="10">
        <v>14</v>
      </c>
      <c r="I2119" s="12">
        <v>2.35</v>
      </c>
      <c r="J2119" s="398" t="s">
        <v>25</v>
      </c>
      <c r="K2119" s="398" t="s">
        <v>25</v>
      </c>
      <c r="L2119" s="399">
        <v>44428</v>
      </c>
      <c r="M2119" s="398" t="s">
        <v>19</v>
      </c>
      <c r="N2119" s="10">
        <v>8404</v>
      </c>
    </row>
    <row r="2120" spans="1:14">
      <c r="A2120" s="9">
        <v>44424</v>
      </c>
      <c r="B2120" s="1">
        <v>15042</v>
      </c>
      <c r="C2120" s="929" t="s">
        <v>131</v>
      </c>
      <c r="D2120" s="1" t="s">
        <v>22</v>
      </c>
      <c r="E2120" s="1" t="s">
        <v>2579</v>
      </c>
      <c r="F2120" s="2">
        <v>44428</v>
      </c>
      <c r="G2120" s="11" t="s">
        <v>524</v>
      </c>
      <c r="H2120" s="10">
        <v>87</v>
      </c>
      <c r="I2120" s="12">
        <v>2.35</v>
      </c>
      <c r="J2120" s="398" t="s">
        <v>25</v>
      </c>
      <c r="K2120" s="398" t="s">
        <v>25</v>
      </c>
      <c r="L2120" s="399">
        <v>44428</v>
      </c>
      <c r="M2120" s="398" t="s">
        <v>19</v>
      </c>
      <c r="N2120" s="10">
        <v>8404</v>
      </c>
    </row>
    <row r="2121" spans="1:14">
      <c r="A2121" s="9">
        <v>44424</v>
      </c>
      <c r="B2121" s="1">
        <v>15043</v>
      </c>
      <c r="C2121" s="929" t="s">
        <v>2471</v>
      </c>
      <c r="D2121" s="1" t="s">
        <v>22</v>
      </c>
      <c r="E2121" s="1" t="s">
        <v>2579</v>
      </c>
      <c r="F2121" s="2">
        <v>44428</v>
      </c>
      <c r="G2121" s="11" t="s">
        <v>2580</v>
      </c>
      <c r="H2121" s="10">
        <v>87</v>
      </c>
      <c r="I2121" s="12">
        <v>2.35</v>
      </c>
      <c r="J2121" s="398" t="s">
        <v>25</v>
      </c>
      <c r="K2121" s="398" t="s">
        <v>25</v>
      </c>
      <c r="L2121" s="399">
        <v>44428</v>
      </c>
      <c r="M2121" s="398" t="s">
        <v>19</v>
      </c>
      <c r="N2121" s="10">
        <v>8404</v>
      </c>
    </row>
    <row r="2122" spans="1:14">
      <c r="A2122" s="9">
        <v>44428</v>
      </c>
      <c r="B2122" s="1">
        <v>15044</v>
      </c>
      <c r="C2122" s="929" t="s">
        <v>2581</v>
      </c>
      <c r="D2122" s="1" t="s">
        <v>22</v>
      </c>
      <c r="E2122" s="1" t="s">
        <v>1</v>
      </c>
      <c r="F2122" s="2">
        <v>44428</v>
      </c>
      <c r="G2122" s="11" t="s">
        <v>2582</v>
      </c>
      <c r="H2122" s="10">
        <v>1</v>
      </c>
      <c r="I2122" s="12">
        <v>3</v>
      </c>
      <c r="J2122" s="398" t="s">
        <v>25</v>
      </c>
      <c r="K2122" s="398" t="s">
        <v>25</v>
      </c>
      <c r="L2122" s="399">
        <v>44428</v>
      </c>
      <c r="M2122" s="398" t="s">
        <v>19</v>
      </c>
      <c r="N2122" s="10">
        <v>8404</v>
      </c>
    </row>
    <row r="2123" spans="1:14">
      <c r="A2123" s="9">
        <v>44424</v>
      </c>
      <c r="B2123" s="1">
        <v>15045</v>
      </c>
      <c r="C2123" s="929" t="s">
        <v>519</v>
      </c>
      <c r="D2123" s="1" t="s">
        <v>22</v>
      </c>
      <c r="E2123" s="1" t="s">
        <v>2583</v>
      </c>
      <c r="F2123" s="2">
        <v>44428</v>
      </c>
      <c r="G2123" s="11" t="s">
        <v>521</v>
      </c>
      <c r="H2123" s="10">
        <v>32</v>
      </c>
      <c r="I2123" s="12">
        <v>2.35</v>
      </c>
      <c r="J2123" s="398" t="s">
        <v>25</v>
      </c>
      <c r="K2123" s="398" t="s">
        <v>25</v>
      </c>
      <c r="L2123" s="399">
        <v>44428</v>
      </c>
      <c r="M2123" s="398" t="s">
        <v>19</v>
      </c>
      <c r="N2123" s="10">
        <v>8404</v>
      </c>
    </row>
    <row r="2124" spans="1:14">
      <c r="A2124" s="9">
        <v>44424</v>
      </c>
      <c r="B2124" s="1">
        <v>15046</v>
      </c>
      <c r="C2124" s="929" t="s">
        <v>501</v>
      </c>
      <c r="D2124" s="1" t="s">
        <v>22</v>
      </c>
      <c r="E2124" s="1" t="s">
        <v>2584</v>
      </c>
      <c r="F2124" s="2">
        <v>44428</v>
      </c>
      <c r="G2124" s="11" t="s">
        <v>503</v>
      </c>
      <c r="H2124" s="10">
        <v>14</v>
      </c>
      <c r="I2124" s="12">
        <v>2.35</v>
      </c>
      <c r="J2124" s="398" t="s">
        <v>25</v>
      </c>
      <c r="K2124" s="398" t="s">
        <v>25</v>
      </c>
      <c r="L2124" s="399">
        <v>44428</v>
      </c>
      <c r="M2124" s="398" t="s">
        <v>19</v>
      </c>
      <c r="N2124" s="10">
        <v>8404</v>
      </c>
    </row>
    <row r="2125" spans="1:14">
      <c r="A2125" s="9">
        <v>44424</v>
      </c>
      <c r="B2125" s="1">
        <v>15047</v>
      </c>
      <c r="C2125" s="929" t="s">
        <v>501</v>
      </c>
      <c r="D2125" s="1" t="s">
        <v>22</v>
      </c>
      <c r="E2125" s="1" t="s">
        <v>2585</v>
      </c>
      <c r="F2125" s="2">
        <v>44428</v>
      </c>
      <c r="G2125" s="11" t="s">
        <v>503</v>
      </c>
      <c r="H2125" s="10">
        <v>2</v>
      </c>
      <c r="I2125" s="12">
        <v>2.35</v>
      </c>
      <c r="J2125" s="398" t="s">
        <v>25</v>
      </c>
      <c r="K2125" s="398" t="s">
        <v>25</v>
      </c>
      <c r="L2125" s="399">
        <v>44428</v>
      </c>
      <c r="M2125" s="398" t="s">
        <v>19</v>
      </c>
      <c r="N2125" s="10">
        <v>8404</v>
      </c>
    </row>
    <row r="2126" spans="1:14">
      <c r="A2126" s="9">
        <v>44424</v>
      </c>
      <c r="B2126" s="1">
        <v>15048</v>
      </c>
      <c r="C2126" s="929" t="s">
        <v>876</v>
      </c>
      <c r="D2126" s="1" t="s">
        <v>22</v>
      </c>
      <c r="E2126" s="1" t="s">
        <v>2586</v>
      </c>
      <c r="F2126" s="2">
        <v>44428</v>
      </c>
      <c r="G2126" s="11" t="s">
        <v>505</v>
      </c>
      <c r="H2126" s="10">
        <v>14</v>
      </c>
      <c r="I2126" s="12">
        <v>2.35</v>
      </c>
      <c r="J2126" s="398" t="s">
        <v>25</v>
      </c>
      <c r="K2126" s="398" t="s">
        <v>25</v>
      </c>
      <c r="L2126" s="399">
        <v>44428</v>
      </c>
      <c r="M2126" s="398" t="s">
        <v>19</v>
      </c>
      <c r="N2126" s="10">
        <v>8404</v>
      </c>
    </row>
    <row r="2127" spans="1:14">
      <c r="A2127" s="9">
        <v>44424</v>
      </c>
      <c r="B2127" s="1">
        <v>15049</v>
      </c>
      <c r="C2127" s="929" t="s">
        <v>397</v>
      </c>
      <c r="D2127" s="1" t="s">
        <v>22</v>
      </c>
      <c r="E2127" s="1" t="s">
        <v>2587</v>
      </c>
      <c r="F2127" s="2">
        <v>44428</v>
      </c>
      <c r="G2127" s="11" t="s">
        <v>399</v>
      </c>
      <c r="H2127" s="10">
        <v>35</v>
      </c>
      <c r="I2127" s="12">
        <v>2.35</v>
      </c>
      <c r="J2127" s="398" t="s">
        <v>25</v>
      </c>
      <c r="K2127" s="398" t="s">
        <v>25</v>
      </c>
      <c r="L2127" s="399">
        <v>44428</v>
      </c>
      <c r="M2127" s="398" t="s">
        <v>19</v>
      </c>
      <c r="N2127" s="10">
        <v>8404</v>
      </c>
    </row>
    <row r="2128" spans="1:14">
      <c r="A2128" s="9">
        <v>44424</v>
      </c>
      <c r="B2128" s="1">
        <v>15050</v>
      </c>
      <c r="C2128" s="929" t="s">
        <v>226</v>
      </c>
      <c r="D2128" s="1" t="s">
        <v>22</v>
      </c>
      <c r="E2128" s="1" t="s">
        <v>2588</v>
      </c>
      <c r="F2128" s="2">
        <v>44428</v>
      </c>
      <c r="G2128" s="11" t="s">
        <v>228</v>
      </c>
      <c r="H2128" s="10">
        <v>26</v>
      </c>
      <c r="I2128" s="12">
        <v>2.35</v>
      </c>
      <c r="J2128" s="398" t="s">
        <v>25</v>
      </c>
      <c r="K2128" s="398" t="s">
        <v>25</v>
      </c>
      <c r="L2128" s="399">
        <v>44428</v>
      </c>
      <c r="M2128" s="398" t="s">
        <v>19</v>
      </c>
      <c r="N2128" s="10">
        <v>8404</v>
      </c>
    </row>
    <row r="2129" spans="1:15">
      <c r="A2129" s="9">
        <v>44424</v>
      </c>
      <c r="B2129" s="1">
        <v>15051</v>
      </c>
      <c r="C2129" s="929" t="s">
        <v>147</v>
      </c>
      <c r="D2129" s="1" t="s">
        <v>22</v>
      </c>
      <c r="E2129" s="1" t="s">
        <v>2589</v>
      </c>
      <c r="F2129" s="2">
        <v>44428</v>
      </c>
      <c r="G2129" s="11" t="s">
        <v>149</v>
      </c>
      <c r="H2129" s="10">
        <v>45</v>
      </c>
      <c r="I2129" s="12">
        <v>2.35</v>
      </c>
      <c r="J2129" s="398" t="s">
        <v>25</v>
      </c>
      <c r="K2129" s="398" t="s">
        <v>25</v>
      </c>
      <c r="L2129" s="399">
        <v>44428</v>
      </c>
      <c r="M2129" s="398" t="s">
        <v>19</v>
      </c>
      <c r="N2129" s="10">
        <v>8404</v>
      </c>
    </row>
    <row r="2130" spans="1:15">
      <c r="A2130" s="9">
        <v>44424</v>
      </c>
      <c r="B2130" s="1">
        <v>15052</v>
      </c>
      <c r="C2130" s="929" t="s">
        <v>147</v>
      </c>
      <c r="D2130" s="1" t="s">
        <v>22</v>
      </c>
      <c r="E2130" s="1" t="s">
        <v>2590</v>
      </c>
      <c r="F2130" s="2">
        <v>44428</v>
      </c>
      <c r="G2130" s="11" t="s">
        <v>149</v>
      </c>
      <c r="H2130" s="10">
        <v>18</v>
      </c>
      <c r="I2130" s="12">
        <v>2.35</v>
      </c>
      <c r="J2130" s="398" t="s">
        <v>25</v>
      </c>
      <c r="K2130" s="398" t="s">
        <v>25</v>
      </c>
      <c r="L2130" s="399">
        <v>44428</v>
      </c>
      <c r="M2130" s="398" t="s">
        <v>19</v>
      </c>
      <c r="N2130" s="10">
        <v>8404</v>
      </c>
    </row>
    <row r="2131" spans="1:15">
      <c r="A2131" s="9">
        <v>44424</v>
      </c>
      <c r="B2131" s="1">
        <v>15053</v>
      </c>
      <c r="C2131" s="929" t="s">
        <v>876</v>
      </c>
      <c r="D2131" s="1" t="s">
        <v>22</v>
      </c>
      <c r="E2131" s="1" t="s">
        <v>2591</v>
      </c>
      <c r="F2131" s="2">
        <v>44428</v>
      </c>
      <c r="G2131" s="11" t="s">
        <v>505</v>
      </c>
      <c r="H2131" s="10">
        <v>21</v>
      </c>
      <c r="I2131" s="12">
        <v>2.35</v>
      </c>
      <c r="J2131" s="398" t="s">
        <v>25</v>
      </c>
      <c r="K2131" s="398" t="s">
        <v>25</v>
      </c>
      <c r="L2131" s="399">
        <v>44428</v>
      </c>
      <c r="M2131" s="398" t="s">
        <v>19</v>
      </c>
      <c r="N2131" s="10">
        <v>8404</v>
      </c>
    </row>
    <row r="2132" spans="1:15">
      <c r="A2132" s="9">
        <v>44428</v>
      </c>
      <c r="B2132" s="1">
        <v>15054</v>
      </c>
      <c r="C2132" s="929" t="s">
        <v>2592</v>
      </c>
      <c r="D2132" s="1" t="s">
        <v>22</v>
      </c>
      <c r="E2132" s="1" t="s">
        <v>1</v>
      </c>
      <c r="F2132" s="2">
        <v>44428</v>
      </c>
      <c r="G2132" s="11" t="s">
        <v>2593</v>
      </c>
      <c r="H2132" s="10">
        <v>1</v>
      </c>
      <c r="I2132" s="12">
        <v>3</v>
      </c>
      <c r="J2132" s="398" t="s">
        <v>25</v>
      </c>
      <c r="K2132" s="398" t="s">
        <v>25</v>
      </c>
      <c r="L2132" s="399">
        <v>44428</v>
      </c>
      <c r="M2132" s="398" t="s">
        <v>19</v>
      </c>
      <c r="N2132" s="10">
        <v>8404</v>
      </c>
    </row>
    <row r="2133" spans="1:15">
      <c r="A2133" s="9">
        <v>44428</v>
      </c>
      <c r="B2133" s="1">
        <v>15055</v>
      </c>
      <c r="C2133" s="929" t="s">
        <v>2594</v>
      </c>
      <c r="D2133" s="1" t="s">
        <v>22</v>
      </c>
      <c r="E2133" s="1" t="s">
        <v>1</v>
      </c>
      <c r="F2133" s="2">
        <v>44428</v>
      </c>
      <c r="G2133" s="11" t="s">
        <v>2595</v>
      </c>
      <c r="H2133" s="10">
        <v>1</v>
      </c>
      <c r="I2133" s="12">
        <v>3</v>
      </c>
      <c r="J2133" s="398" t="s">
        <v>25</v>
      </c>
      <c r="K2133" s="398" t="s">
        <v>25</v>
      </c>
      <c r="L2133" s="399">
        <v>44428</v>
      </c>
      <c r="M2133" s="398" t="s">
        <v>19</v>
      </c>
      <c r="N2133" s="10">
        <v>8404</v>
      </c>
    </row>
    <row r="2134" spans="1:15">
      <c r="A2134" s="9">
        <v>44428</v>
      </c>
      <c r="B2134" s="1">
        <v>15056</v>
      </c>
      <c r="C2134" s="929" t="s">
        <v>53</v>
      </c>
      <c r="D2134" s="1" t="s">
        <v>22</v>
      </c>
      <c r="E2134" s="1" t="s">
        <v>2596</v>
      </c>
      <c r="F2134" s="2">
        <v>44428</v>
      </c>
      <c r="G2134" s="11" t="s">
        <v>55</v>
      </c>
      <c r="H2134" s="10">
        <v>21</v>
      </c>
      <c r="I2134" s="12">
        <v>2.35</v>
      </c>
      <c r="J2134" s="398" t="s">
        <v>25</v>
      </c>
      <c r="K2134" s="398" t="s">
        <v>25</v>
      </c>
      <c r="L2134" s="399">
        <v>44428</v>
      </c>
      <c r="M2134" s="398" t="s">
        <v>19</v>
      </c>
      <c r="N2134" s="10">
        <v>8404</v>
      </c>
    </row>
    <row r="2135" spans="1:15">
      <c r="A2135" s="9">
        <v>44428</v>
      </c>
      <c r="B2135" s="1">
        <v>15057</v>
      </c>
      <c r="C2135" s="929" t="s">
        <v>559</v>
      </c>
      <c r="D2135" s="1" t="s">
        <v>22</v>
      </c>
      <c r="E2135" s="1" t="s">
        <v>2597</v>
      </c>
      <c r="F2135" s="2">
        <v>44428</v>
      </c>
      <c r="G2135" s="11" t="s">
        <v>561</v>
      </c>
      <c r="H2135" s="10">
        <v>24</v>
      </c>
      <c r="I2135" s="12">
        <v>2.35</v>
      </c>
      <c r="J2135" s="398" t="s">
        <v>25</v>
      </c>
      <c r="K2135" s="398" t="s">
        <v>25</v>
      </c>
      <c r="L2135" s="399">
        <v>44428</v>
      </c>
      <c r="M2135" s="398" t="s">
        <v>19</v>
      </c>
      <c r="N2135" s="10">
        <v>8404</v>
      </c>
    </row>
    <row r="2136" spans="1:15">
      <c r="A2136" s="9">
        <v>44428</v>
      </c>
      <c r="B2136" s="1">
        <v>15058</v>
      </c>
      <c r="C2136" s="929" t="s">
        <v>412</v>
      </c>
      <c r="D2136" s="1" t="s">
        <v>22</v>
      </c>
      <c r="E2136" s="1" t="s">
        <v>2598</v>
      </c>
      <c r="F2136" s="2">
        <v>44428</v>
      </c>
      <c r="G2136" s="11" t="s">
        <v>414</v>
      </c>
      <c r="H2136" s="10">
        <v>16</v>
      </c>
      <c r="I2136" s="12">
        <v>2.35</v>
      </c>
      <c r="J2136" s="398" t="s">
        <v>25</v>
      </c>
      <c r="K2136" s="398" t="s">
        <v>25</v>
      </c>
      <c r="L2136" s="399">
        <v>44428</v>
      </c>
      <c r="M2136" s="398" t="s">
        <v>19</v>
      </c>
      <c r="N2136" s="10">
        <v>8404</v>
      </c>
    </row>
    <row r="2137" spans="1:15">
      <c r="A2137" s="9">
        <v>44428</v>
      </c>
      <c r="B2137" s="1">
        <v>15059</v>
      </c>
      <c r="C2137" s="929" t="s">
        <v>559</v>
      </c>
      <c r="D2137" s="1" t="s">
        <v>22</v>
      </c>
      <c r="E2137" s="1" t="s">
        <v>2599</v>
      </c>
      <c r="F2137" s="2">
        <v>44428</v>
      </c>
      <c r="G2137" s="11" t="s">
        <v>561</v>
      </c>
      <c r="H2137" s="10">
        <v>14</v>
      </c>
      <c r="I2137" s="12">
        <v>2.35</v>
      </c>
      <c r="J2137" s="398" t="s">
        <v>25</v>
      </c>
      <c r="K2137" s="398" t="s">
        <v>25</v>
      </c>
      <c r="L2137" s="399">
        <v>44428</v>
      </c>
      <c r="M2137" s="398" t="s">
        <v>19</v>
      </c>
      <c r="N2137" s="10">
        <v>8404</v>
      </c>
      <c r="O2137" s="391">
        <v>6292.3800000000028</v>
      </c>
    </row>
    <row r="2138" spans="1:15" s="400" customFormat="1">
      <c r="A2138" s="9">
        <v>44428</v>
      </c>
      <c r="B2138" s="1">
        <v>15060</v>
      </c>
      <c r="C2138" s="929" t="s">
        <v>876</v>
      </c>
      <c r="D2138" s="1" t="s">
        <v>22</v>
      </c>
      <c r="E2138" s="1" t="s">
        <v>2600</v>
      </c>
      <c r="F2138" s="2">
        <v>44431</v>
      </c>
      <c r="G2138" s="11" t="s">
        <v>505</v>
      </c>
      <c r="H2138" s="10">
        <v>31</v>
      </c>
      <c r="I2138" s="12">
        <v>2.35</v>
      </c>
      <c r="J2138" s="398" t="s">
        <v>25</v>
      </c>
      <c r="K2138" s="398" t="s">
        <v>25</v>
      </c>
      <c r="L2138" s="399">
        <v>44431</v>
      </c>
      <c r="M2138" s="398" t="s">
        <v>19</v>
      </c>
      <c r="N2138" s="10">
        <v>8438</v>
      </c>
    </row>
    <row r="2139" spans="1:15">
      <c r="A2139" s="9">
        <v>44428</v>
      </c>
      <c r="B2139" s="1">
        <v>15061</v>
      </c>
      <c r="C2139" s="929" t="s">
        <v>876</v>
      </c>
      <c r="D2139" s="1" t="s">
        <v>22</v>
      </c>
      <c r="E2139" s="1" t="s">
        <v>2601</v>
      </c>
      <c r="F2139" s="2">
        <v>44431</v>
      </c>
      <c r="G2139" s="11" t="s">
        <v>505</v>
      </c>
      <c r="H2139" s="10">
        <v>8</v>
      </c>
      <c r="I2139" s="12">
        <v>2.35</v>
      </c>
      <c r="J2139" s="398" t="s">
        <v>25</v>
      </c>
      <c r="K2139" s="398" t="s">
        <v>25</v>
      </c>
      <c r="L2139" s="399">
        <v>44431</v>
      </c>
      <c r="M2139" s="398" t="s">
        <v>19</v>
      </c>
      <c r="N2139" s="10">
        <v>8438</v>
      </c>
    </row>
    <row r="2140" spans="1:15">
      <c r="A2140" s="9">
        <v>44428</v>
      </c>
      <c r="B2140" s="1">
        <v>15062</v>
      </c>
      <c r="C2140" s="929" t="s">
        <v>220</v>
      </c>
      <c r="D2140" s="1" t="s">
        <v>22</v>
      </c>
      <c r="E2140" s="1" t="s">
        <v>2602</v>
      </c>
      <c r="F2140" s="2">
        <v>44431</v>
      </c>
      <c r="G2140" s="11" t="s">
        <v>222</v>
      </c>
      <c r="H2140" s="10">
        <v>54</v>
      </c>
      <c r="I2140" s="12">
        <v>2.35</v>
      </c>
      <c r="J2140" s="398" t="s">
        <v>25</v>
      </c>
      <c r="K2140" s="398" t="s">
        <v>25</v>
      </c>
      <c r="L2140" s="399">
        <v>44431</v>
      </c>
      <c r="M2140" s="398" t="s">
        <v>19</v>
      </c>
      <c r="N2140" s="10">
        <v>8438</v>
      </c>
    </row>
    <row r="2141" spans="1:15">
      <c r="A2141" s="9">
        <v>44428</v>
      </c>
      <c r="B2141" s="1">
        <v>15063</v>
      </c>
      <c r="C2141" s="929" t="s">
        <v>852</v>
      </c>
      <c r="D2141" s="1" t="s">
        <v>22</v>
      </c>
      <c r="E2141" s="1" t="s">
        <v>2603</v>
      </c>
      <c r="F2141" s="2">
        <v>44431</v>
      </c>
      <c r="G2141" s="11" t="s">
        <v>854</v>
      </c>
      <c r="H2141" s="10">
        <v>2</v>
      </c>
      <c r="I2141" s="12">
        <v>2.35</v>
      </c>
      <c r="J2141" s="398" t="s">
        <v>25</v>
      </c>
      <c r="K2141" s="398" t="s">
        <v>25</v>
      </c>
      <c r="L2141" s="399">
        <v>44431</v>
      </c>
      <c r="M2141" s="398" t="s">
        <v>19</v>
      </c>
      <c r="N2141" s="10">
        <v>8438</v>
      </c>
    </row>
    <row r="2142" spans="1:15">
      <c r="A2142" s="9">
        <v>44428</v>
      </c>
      <c r="B2142" s="1">
        <v>15064</v>
      </c>
      <c r="C2142" s="929" t="s">
        <v>741</v>
      </c>
      <c r="D2142" s="1" t="s">
        <v>22</v>
      </c>
      <c r="E2142" s="1" t="s">
        <v>2604</v>
      </c>
      <c r="F2142" s="2">
        <v>44431</v>
      </c>
      <c r="G2142" s="11" t="s">
        <v>743</v>
      </c>
      <c r="H2142" s="10">
        <v>29</v>
      </c>
      <c r="I2142" s="12">
        <v>2.35</v>
      </c>
      <c r="J2142" s="398" t="s">
        <v>25</v>
      </c>
      <c r="K2142" s="398" t="s">
        <v>25</v>
      </c>
      <c r="L2142" s="399">
        <v>44431</v>
      </c>
      <c r="M2142" s="398" t="s">
        <v>19</v>
      </c>
      <c r="N2142" s="10">
        <v>8438</v>
      </c>
    </row>
    <row r="2143" spans="1:15">
      <c r="A2143" s="9">
        <v>44428</v>
      </c>
      <c r="B2143" s="1">
        <v>15065</v>
      </c>
      <c r="C2143" s="929" t="s">
        <v>34</v>
      </c>
      <c r="D2143" s="1" t="s">
        <v>22</v>
      </c>
      <c r="E2143" s="1" t="s">
        <v>2605</v>
      </c>
      <c r="F2143" s="2">
        <v>44431</v>
      </c>
      <c r="G2143" s="11" t="s">
        <v>36</v>
      </c>
      <c r="H2143" s="10">
        <v>4</v>
      </c>
      <c r="I2143" s="12">
        <v>2.35</v>
      </c>
      <c r="J2143" s="398" t="s">
        <v>25</v>
      </c>
      <c r="K2143" s="398" t="s">
        <v>25</v>
      </c>
      <c r="L2143" s="399">
        <v>44431</v>
      </c>
      <c r="M2143" s="398" t="s">
        <v>19</v>
      </c>
      <c r="N2143" s="10">
        <v>8438</v>
      </c>
    </row>
    <row r="2144" spans="1:15">
      <c r="A2144" s="9">
        <v>44428</v>
      </c>
      <c r="B2144" s="1">
        <v>15066</v>
      </c>
      <c r="C2144" s="929" t="s">
        <v>37</v>
      </c>
      <c r="D2144" s="1" t="s">
        <v>22</v>
      </c>
      <c r="E2144" s="1" t="s">
        <v>2605</v>
      </c>
      <c r="F2144" s="2">
        <v>44431</v>
      </c>
      <c r="G2144" s="11" t="s">
        <v>38</v>
      </c>
      <c r="H2144" s="10">
        <v>4</v>
      </c>
      <c r="I2144" s="12">
        <v>2.35</v>
      </c>
      <c r="J2144" s="398" t="s">
        <v>25</v>
      </c>
      <c r="K2144" s="398" t="s">
        <v>25</v>
      </c>
      <c r="L2144" s="399">
        <v>44431</v>
      </c>
      <c r="M2144" s="398" t="s">
        <v>19</v>
      </c>
      <c r="N2144" s="10">
        <v>8438</v>
      </c>
    </row>
    <row r="2145" spans="1:14">
      <c r="A2145" s="9">
        <v>44428</v>
      </c>
      <c r="B2145" s="1">
        <v>15067</v>
      </c>
      <c r="C2145" s="929" t="s">
        <v>39</v>
      </c>
      <c r="D2145" s="1" t="s">
        <v>22</v>
      </c>
      <c r="E2145" s="1" t="s">
        <v>2605</v>
      </c>
      <c r="F2145" s="2">
        <v>44431</v>
      </c>
      <c r="G2145" s="11" t="s">
        <v>40</v>
      </c>
      <c r="H2145" s="10">
        <v>4</v>
      </c>
      <c r="I2145" s="12">
        <v>2.35</v>
      </c>
      <c r="J2145" s="398" t="s">
        <v>25</v>
      </c>
      <c r="K2145" s="398" t="s">
        <v>25</v>
      </c>
      <c r="L2145" s="399">
        <v>44431</v>
      </c>
      <c r="M2145" s="398" t="s">
        <v>19</v>
      </c>
      <c r="N2145" s="10">
        <v>8438</v>
      </c>
    </row>
    <row r="2146" spans="1:14">
      <c r="A2146" s="9">
        <v>44428</v>
      </c>
      <c r="B2146" s="1">
        <v>15068</v>
      </c>
      <c r="C2146" s="929" t="s">
        <v>31</v>
      </c>
      <c r="D2146" s="1" t="s">
        <v>22</v>
      </c>
      <c r="E2146" s="1" t="s">
        <v>2606</v>
      </c>
      <c r="F2146" s="2">
        <v>44431</v>
      </c>
      <c r="G2146" s="11" t="s">
        <v>33</v>
      </c>
      <c r="H2146" s="10">
        <v>16</v>
      </c>
      <c r="I2146" s="12">
        <v>2.35</v>
      </c>
      <c r="J2146" s="398" t="s">
        <v>25</v>
      </c>
      <c r="K2146" s="398" t="s">
        <v>25</v>
      </c>
      <c r="L2146" s="399">
        <v>44431</v>
      </c>
      <c r="M2146" s="398" t="s">
        <v>19</v>
      </c>
      <c r="N2146" s="10">
        <v>8438</v>
      </c>
    </row>
    <row r="2147" spans="1:14">
      <c r="A2147" s="9">
        <v>44428</v>
      </c>
      <c r="B2147" s="1">
        <v>15069</v>
      </c>
      <c r="C2147" s="929" t="s">
        <v>39</v>
      </c>
      <c r="D2147" s="1" t="s">
        <v>22</v>
      </c>
      <c r="E2147" s="1" t="s">
        <v>2607</v>
      </c>
      <c r="F2147" s="2">
        <v>44431</v>
      </c>
      <c r="G2147" s="11" t="s">
        <v>40</v>
      </c>
      <c r="H2147" s="10">
        <v>4</v>
      </c>
      <c r="I2147" s="12">
        <v>2.35</v>
      </c>
      <c r="J2147" s="398" t="s">
        <v>25</v>
      </c>
      <c r="K2147" s="398" t="s">
        <v>25</v>
      </c>
      <c r="L2147" s="399">
        <v>44431</v>
      </c>
      <c r="M2147" s="398" t="s">
        <v>19</v>
      </c>
      <c r="N2147" s="10">
        <v>8438</v>
      </c>
    </row>
    <row r="2148" spans="1:14">
      <c r="A2148" s="9">
        <v>44428</v>
      </c>
      <c r="B2148" s="1">
        <v>15070</v>
      </c>
      <c r="C2148" s="929" t="s">
        <v>531</v>
      </c>
      <c r="D2148" s="1" t="s">
        <v>22</v>
      </c>
      <c r="E2148" s="1" t="s">
        <v>2607</v>
      </c>
      <c r="F2148" s="2">
        <v>44431</v>
      </c>
      <c r="G2148" s="11" t="s">
        <v>532</v>
      </c>
      <c r="H2148" s="10">
        <v>4</v>
      </c>
      <c r="I2148" s="12">
        <v>2.35</v>
      </c>
      <c r="J2148" s="398" t="s">
        <v>25</v>
      </c>
      <c r="K2148" s="398" t="s">
        <v>25</v>
      </c>
      <c r="L2148" s="399">
        <v>44431</v>
      </c>
      <c r="M2148" s="398" t="s">
        <v>19</v>
      </c>
      <c r="N2148" s="10">
        <v>8438</v>
      </c>
    </row>
    <row r="2149" spans="1:14">
      <c r="A2149" s="9">
        <v>44428</v>
      </c>
      <c r="B2149" s="1">
        <v>15071</v>
      </c>
      <c r="C2149" s="929" t="s">
        <v>528</v>
      </c>
      <c r="D2149" s="1" t="s">
        <v>22</v>
      </c>
      <c r="E2149" s="1" t="s">
        <v>2607</v>
      </c>
      <c r="F2149" s="2">
        <v>44431</v>
      </c>
      <c r="G2149" s="11" t="s">
        <v>530</v>
      </c>
      <c r="H2149" s="10">
        <v>4</v>
      </c>
      <c r="I2149" s="12">
        <v>2.35</v>
      </c>
      <c r="J2149" s="398" t="s">
        <v>25</v>
      </c>
      <c r="K2149" s="398" t="s">
        <v>25</v>
      </c>
      <c r="L2149" s="399">
        <v>44431</v>
      </c>
      <c r="M2149" s="398" t="s">
        <v>19</v>
      </c>
      <c r="N2149" s="10">
        <v>8438</v>
      </c>
    </row>
    <row r="2150" spans="1:14">
      <c r="A2150" s="9">
        <v>44428</v>
      </c>
      <c r="B2150" s="1">
        <v>15072</v>
      </c>
      <c r="C2150" s="929" t="s">
        <v>586</v>
      </c>
      <c r="D2150" s="1" t="s">
        <v>22</v>
      </c>
      <c r="E2150" s="1" t="s">
        <v>2608</v>
      </c>
      <c r="F2150" s="2">
        <v>44431</v>
      </c>
      <c r="G2150" s="11" t="s">
        <v>588</v>
      </c>
      <c r="H2150" s="10">
        <v>20</v>
      </c>
      <c r="I2150" s="12">
        <v>2.35</v>
      </c>
      <c r="J2150" s="398" t="s">
        <v>25</v>
      </c>
      <c r="K2150" s="398" t="s">
        <v>25</v>
      </c>
      <c r="L2150" s="399">
        <v>44431</v>
      </c>
      <c r="M2150" s="398" t="s">
        <v>19</v>
      </c>
      <c r="N2150" s="10">
        <v>8438</v>
      </c>
    </row>
    <row r="2151" spans="1:14">
      <c r="A2151" s="9">
        <v>44428</v>
      </c>
      <c r="B2151" s="1">
        <v>15073</v>
      </c>
      <c r="C2151" s="929" t="s">
        <v>73</v>
      </c>
      <c r="D2151" s="1" t="s">
        <v>22</v>
      </c>
      <c r="E2151" s="1" t="s">
        <v>2609</v>
      </c>
      <c r="F2151" s="2">
        <v>44431</v>
      </c>
      <c r="G2151" s="11" t="s">
        <v>74</v>
      </c>
      <c r="H2151" s="10">
        <v>3</v>
      </c>
      <c r="I2151" s="12">
        <v>2.35</v>
      </c>
      <c r="J2151" s="398" t="s">
        <v>25</v>
      </c>
      <c r="K2151" s="398" t="s">
        <v>25</v>
      </c>
      <c r="L2151" s="399">
        <v>44431</v>
      </c>
      <c r="M2151" s="398" t="s">
        <v>19</v>
      </c>
      <c r="N2151" s="10">
        <v>8438</v>
      </c>
    </row>
    <row r="2152" spans="1:14">
      <c r="A2152" s="9">
        <v>44428</v>
      </c>
      <c r="B2152" s="1">
        <v>15074</v>
      </c>
      <c r="C2152" s="929" t="s">
        <v>209</v>
      </c>
      <c r="D2152" s="1" t="s">
        <v>22</v>
      </c>
      <c r="E2152" s="1" t="s">
        <v>2609</v>
      </c>
      <c r="F2152" s="2">
        <v>44431</v>
      </c>
      <c r="G2152" s="11" t="s">
        <v>211</v>
      </c>
      <c r="H2152" s="10">
        <v>3</v>
      </c>
      <c r="I2152" s="12">
        <v>2.35</v>
      </c>
      <c r="J2152" s="398" t="s">
        <v>25</v>
      </c>
      <c r="K2152" s="398" t="s">
        <v>25</v>
      </c>
      <c r="L2152" s="399">
        <v>44431</v>
      </c>
      <c r="M2152" s="398" t="s">
        <v>19</v>
      </c>
      <c r="N2152" s="10">
        <v>8438</v>
      </c>
    </row>
    <row r="2153" spans="1:14">
      <c r="A2153" s="9">
        <v>44428</v>
      </c>
      <c r="B2153" s="1">
        <v>15075</v>
      </c>
      <c r="C2153" s="929" t="s">
        <v>212</v>
      </c>
      <c r="D2153" s="1" t="s">
        <v>22</v>
      </c>
      <c r="E2153" s="1" t="s">
        <v>2609</v>
      </c>
      <c r="F2153" s="2">
        <v>44431</v>
      </c>
      <c r="G2153" s="11" t="s">
        <v>213</v>
      </c>
      <c r="H2153" s="10">
        <v>3</v>
      </c>
      <c r="I2153" s="12">
        <v>2.35</v>
      </c>
      <c r="J2153" s="398" t="s">
        <v>25</v>
      </c>
      <c r="K2153" s="398" t="s">
        <v>25</v>
      </c>
      <c r="L2153" s="399">
        <v>44431</v>
      </c>
      <c r="M2153" s="398" t="s">
        <v>19</v>
      </c>
      <c r="N2153" s="10">
        <v>8438</v>
      </c>
    </row>
    <row r="2154" spans="1:14">
      <c r="A2154" s="9">
        <v>44428</v>
      </c>
      <c r="B2154" s="1">
        <v>15076</v>
      </c>
      <c r="C2154" s="929" t="s">
        <v>39</v>
      </c>
      <c r="D2154" s="1" t="s">
        <v>22</v>
      </c>
      <c r="E2154" s="1" t="s">
        <v>2609</v>
      </c>
      <c r="F2154" s="2">
        <v>44431</v>
      </c>
      <c r="G2154" s="11" t="s">
        <v>40</v>
      </c>
      <c r="H2154" s="10">
        <v>3</v>
      </c>
      <c r="I2154" s="12">
        <v>2.35</v>
      </c>
      <c r="J2154" s="398" t="s">
        <v>25</v>
      </c>
      <c r="K2154" s="398" t="s">
        <v>25</v>
      </c>
      <c r="L2154" s="399">
        <v>44431</v>
      </c>
      <c r="M2154" s="398" t="s">
        <v>19</v>
      </c>
      <c r="N2154" s="10">
        <v>8438</v>
      </c>
    </row>
    <row r="2155" spans="1:14">
      <c r="A2155" s="9">
        <v>44428</v>
      </c>
      <c r="B2155" s="1">
        <v>15077</v>
      </c>
      <c r="C2155" s="929" t="s">
        <v>458</v>
      </c>
      <c r="D2155" s="1" t="s">
        <v>22</v>
      </c>
      <c r="E2155" s="1" t="s">
        <v>2610</v>
      </c>
      <c r="F2155" s="2">
        <v>44431</v>
      </c>
      <c r="G2155" s="11" t="s">
        <v>460</v>
      </c>
      <c r="H2155" s="10">
        <v>1</v>
      </c>
      <c r="I2155" s="12">
        <v>2.35</v>
      </c>
      <c r="J2155" s="398" t="s">
        <v>25</v>
      </c>
      <c r="K2155" s="398" t="s">
        <v>25</v>
      </c>
      <c r="L2155" s="399">
        <v>44431</v>
      </c>
      <c r="M2155" s="398" t="s">
        <v>19</v>
      </c>
      <c r="N2155" s="10">
        <v>8438</v>
      </c>
    </row>
    <row r="2156" spans="1:14">
      <c r="A2156" s="9">
        <v>44428</v>
      </c>
      <c r="B2156" s="1">
        <v>15078</v>
      </c>
      <c r="C2156" s="929" t="s">
        <v>458</v>
      </c>
      <c r="D2156" s="1" t="s">
        <v>22</v>
      </c>
      <c r="E2156" s="1" t="s">
        <v>2611</v>
      </c>
      <c r="F2156" s="2">
        <v>44431</v>
      </c>
      <c r="G2156" s="11" t="s">
        <v>460</v>
      </c>
      <c r="H2156" s="10">
        <v>8</v>
      </c>
      <c r="I2156" s="12">
        <v>2.35</v>
      </c>
      <c r="J2156" s="398" t="s">
        <v>25</v>
      </c>
      <c r="K2156" s="398" t="s">
        <v>25</v>
      </c>
      <c r="L2156" s="399">
        <v>44431</v>
      </c>
      <c r="M2156" s="398" t="s">
        <v>19</v>
      </c>
      <c r="N2156" s="10">
        <v>8438</v>
      </c>
    </row>
    <row r="2157" spans="1:14">
      <c r="A2157" s="9">
        <v>44428</v>
      </c>
      <c r="B2157" s="1">
        <v>15079</v>
      </c>
      <c r="C2157" s="929" t="s">
        <v>876</v>
      </c>
      <c r="D2157" s="1" t="s">
        <v>22</v>
      </c>
      <c r="E2157" s="1" t="s">
        <v>2586</v>
      </c>
      <c r="F2157" s="2">
        <v>44431</v>
      </c>
      <c r="G2157" s="11" t="s">
        <v>505</v>
      </c>
      <c r="H2157" s="10">
        <v>14</v>
      </c>
      <c r="I2157" s="12">
        <v>2.35</v>
      </c>
      <c r="J2157" s="398" t="s">
        <v>25</v>
      </c>
      <c r="K2157" s="398" t="s">
        <v>25</v>
      </c>
      <c r="L2157" s="399">
        <v>44431</v>
      </c>
      <c r="M2157" s="398" t="s">
        <v>19</v>
      </c>
      <c r="N2157" s="10">
        <v>8438</v>
      </c>
    </row>
    <row r="2158" spans="1:14">
      <c r="A2158" s="9">
        <v>44428</v>
      </c>
      <c r="B2158" s="1">
        <v>15080</v>
      </c>
      <c r="C2158" s="929" t="s">
        <v>88</v>
      </c>
      <c r="D2158" s="1" t="s">
        <v>22</v>
      </c>
      <c r="E2158" s="1" t="s">
        <v>2612</v>
      </c>
      <c r="F2158" s="2">
        <v>44431</v>
      </c>
      <c r="G2158" s="11" t="s">
        <v>90</v>
      </c>
      <c r="H2158" s="10">
        <v>27</v>
      </c>
      <c r="I2158" s="12">
        <v>2.35</v>
      </c>
      <c r="J2158" s="398" t="s">
        <v>25</v>
      </c>
      <c r="K2158" s="398" t="s">
        <v>25</v>
      </c>
      <c r="L2158" s="399">
        <v>44431</v>
      </c>
      <c r="M2158" s="398" t="s">
        <v>19</v>
      </c>
      <c r="N2158" s="10">
        <v>8438</v>
      </c>
    </row>
    <row r="2159" spans="1:14">
      <c r="A2159" s="9">
        <v>44428</v>
      </c>
      <c r="B2159" s="1">
        <v>15081</v>
      </c>
      <c r="C2159" s="929" t="s">
        <v>412</v>
      </c>
      <c r="D2159" s="1" t="s">
        <v>22</v>
      </c>
      <c r="E2159" s="1" t="s">
        <v>2613</v>
      </c>
      <c r="F2159" s="2">
        <v>44431</v>
      </c>
      <c r="G2159" s="11" t="s">
        <v>414</v>
      </c>
      <c r="H2159" s="10">
        <v>10</v>
      </c>
      <c r="I2159" s="12">
        <v>2.35</v>
      </c>
      <c r="J2159" s="398" t="s">
        <v>25</v>
      </c>
      <c r="K2159" s="398" t="s">
        <v>25</v>
      </c>
      <c r="L2159" s="399">
        <v>44431</v>
      </c>
      <c r="M2159" s="398" t="s">
        <v>19</v>
      </c>
      <c r="N2159" s="10">
        <v>8438</v>
      </c>
    </row>
    <row r="2160" spans="1:14">
      <c r="A2160" s="9">
        <v>44428</v>
      </c>
      <c r="B2160" s="1">
        <v>15082</v>
      </c>
      <c r="C2160" s="929" t="s">
        <v>1299</v>
      </c>
      <c r="D2160" s="1" t="s">
        <v>22</v>
      </c>
      <c r="E2160" s="1" t="s">
        <v>2614</v>
      </c>
      <c r="F2160" s="2">
        <v>44431</v>
      </c>
      <c r="G2160" s="11" t="s">
        <v>1460</v>
      </c>
      <c r="H2160" s="10">
        <v>1</v>
      </c>
      <c r="I2160" s="12">
        <v>2.35</v>
      </c>
      <c r="J2160" s="398" t="s">
        <v>25</v>
      </c>
      <c r="K2160" s="398" t="s">
        <v>25</v>
      </c>
      <c r="L2160" s="399">
        <v>44431</v>
      </c>
      <c r="M2160" s="398" t="s">
        <v>19</v>
      </c>
      <c r="N2160" s="10">
        <v>8438</v>
      </c>
    </row>
    <row r="2161" spans="1:14">
      <c r="A2161" s="9">
        <v>44428</v>
      </c>
      <c r="B2161" s="1">
        <v>15083</v>
      </c>
      <c r="C2161" s="929" t="s">
        <v>220</v>
      </c>
      <c r="D2161" s="1" t="s">
        <v>22</v>
      </c>
      <c r="E2161" s="1" t="s">
        <v>2615</v>
      </c>
      <c r="F2161" s="2">
        <v>44431</v>
      </c>
      <c r="G2161" s="11" t="s">
        <v>222</v>
      </c>
      <c r="H2161" s="10">
        <v>12</v>
      </c>
      <c r="I2161" s="12">
        <v>2.35</v>
      </c>
      <c r="J2161" s="398" t="s">
        <v>25</v>
      </c>
      <c r="K2161" s="398" t="s">
        <v>25</v>
      </c>
      <c r="L2161" s="399">
        <v>44431</v>
      </c>
      <c r="M2161" s="398" t="s">
        <v>19</v>
      </c>
      <c r="N2161" s="10">
        <v>8438</v>
      </c>
    </row>
    <row r="2162" spans="1:14">
      <c r="A2162" s="9">
        <v>44428</v>
      </c>
      <c r="B2162" s="1">
        <v>15084</v>
      </c>
      <c r="C2162" s="929" t="s">
        <v>220</v>
      </c>
      <c r="D2162" s="1" t="s">
        <v>22</v>
      </c>
      <c r="E2162" s="1" t="s">
        <v>2616</v>
      </c>
      <c r="F2162" s="2">
        <v>44431</v>
      </c>
      <c r="G2162" s="11" t="s">
        <v>222</v>
      </c>
      <c r="H2162" s="10">
        <v>3</v>
      </c>
      <c r="I2162" s="12">
        <v>2.35</v>
      </c>
      <c r="J2162" s="398" t="s">
        <v>25</v>
      </c>
      <c r="K2162" s="398" t="s">
        <v>25</v>
      </c>
      <c r="L2162" s="399">
        <v>44431</v>
      </c>
      <c r="M2162" s="398" t="s">
        <v>19</v>
      </c>
      <c r="N2162" s="10">
        <v>8438</v>
      </c>
    </row>
    <row r="2163" spans="1:14">
      <c r="A2163" s="9">
        <v>44428</v>
      </c>
      <c r="B2163" s="1">
        <v>15085</v>
      </c>
      <c r="C2163" s="929" t="s">
        <v>262</v>
      </c>
      <c r="D2163" s="1" t="s">
        <v>22</v>
      </c>
      <c r="E2163" s="1" t="s">
        <v>2617</v>
      </c>
      <c r="F2163" s="2">
        <v>44433</v>
      </c>
      <c r="G2163" s="11" t="s">
        <v>264</v>
      </c>
      <c r="H2163" s="10">
        <v>27</v>
      </c>
      <c r="I2163" s="12">
        <v>2.35</v>
      </c>
      <c r="J2163" s="398" t="s">
        <v>25</v>
      </c>
      <c r="K2163" s="398" t="s">
        <v>25</v>
      </c>
      <c r="L2163" s="399">
        <v>44432</v>
      </c>
      <c r="M2163" s="398" t="s">
        <v>19</v>
      </c>
      <c r="N2163" s="10">
        <v>8438</v>
      </c>
    </row>
    <row r="2164" spans="1:14">
      <c r="A2164" s="9">
        <v>44428</v>
      </c>
      <c r="B2164" s="1">
        <v>15086</v>
      </c>
      <c r="C2164" s="929" t="s">
        <v>265</v>
      </c>
      <c r="D2164" s="1" t="s">
        <v>22</v>
      </c>
      <c r="E2164" s="1" t="s">
        <v>2617</v>
      </c>
      <c r="F2164" s="2">
        <v>44433</v>
      </c>
      <c r="G2164" s="11" t="s">
        <v>266</v>
      </c>
      <c r="H2164" s="10">
        <v>27</v>
      </c>
      <c r="I2164" s="12">
        <v>2.35</v>
      </c>
      <c r="J2164" s="398" t="s">
        <v>25</v>
      </c>
      <c r="K2164" s="398" t="s">
        <v>25</v>
      </c>
      <c r="L2164" s="399">
        <v>44432</v>
      </c>
      <c r="M2164" s="398" t="s">
        <v>19</v>
      </c>
      <c r="N2164" s="10">
        <v>8438</v>
      </c>
    </row>
    <row r="2165" spans="1:14">
      <c r="A2165" s="9">
        <v>44428</v>
      </c>
      <c r="B2165" s="1">
        <v>15087</v>
      </c>
      <c r="C2165" s="929" t="s">
        <v>2149</v>
      </c>
      <c r="D2165" s="1" t="s">
        <v>22</v>
      </c>
      <c r="E2165" s="1" t="s">
        <v>2618</v>
      </c>
      <c r="F2165" s="2">
        <v>44433</v>
      </c>
      <c r="G2165" s="11" t="s">
        <v>2619</v>
      </c>
      <c r="H2165" s="10">
        <v>132</v>
      </c>
      <c r="I2165" s="12">
        <v>2.35</v>
      </c>
      <c r="J2165" s="398" t="s">
        <v>25</v>
      </c>
      <c r="K2165" s="398" t="s">
        <v>25</v>
      </c>
      <c r="L2165" s="399">
        <v>44432</v>
      </c>
      <c r="M2165" s="398" t="s">
        <v>19</v>
      </c>
      <c r="N2165" s="10">
        <v>8438</v>
      </c>
    </row>
    <row r="2166" spans="1:14">
      <c r="A2166" s="9">
        <v>44428</v>
      </c>
      <c r="B2166" s="1">
        <v>15088</v>
      </c>
      <c r="C2166" s="929" t="s">
        <v>2265</v>
      </c>
      <c r="D2166" s="1" t="s">
        <v>22</v>
      </c>
      <c r="E2166" s="1" t="s">
        <v>2620</v>
      </c>
      <c r="F2166" s="2">
        <v>44433</v>
      </c>
      <c r="G2166" s="11" t="s">
        <v>2467</v>
      </c>
      <c r="H2166" s="10">
        <v>51</v>
      </c>
      <c r="I2166" s="12">
        <v>2.35</v>
      </c>
      <c r="J2166" s="398" t="s">
        <v>25</v>
      </c>
      <c r="K2166" s="398" t="s">
        <v>25</v>
      </c>
      <c r="L2166" s="399">
        <v>44432</v>
      </c>
      <c r="M2166" s="398" t="s">
        <v>19</v>
      </c>
      <c r="N2166" s="10">
        <v>8438</v>
      </c>
    </row>
    <row r="2167" spans="1:14">
      <c r="A2167" s="9">
        <v>44428</v>
      </c>
      <c r="B2167" s="1">
        <v>15089</v>
      </c>
      <c r="C2167" s="929" t="s">
        <v>46</v>
      </c>
      <c r="D2167" s="1" t="s">
        <v>22</v>
      </c>
      <c r="E2167" s="1" t="s">
        <v>2621</v>
      </c>
      <c r="F2167" s="2">
        <v>44433</v>
      </c>
      <c r="G2167" s="11" t="s">
        <v>382</v>
      </c>
      <c r="H2167" s="10">
        <v>4</v>
      </c>
      <c r="I2167" s="12">
        <v>2.35</v>
      </c>
      <c r="J2167" s="398" t="s">
        <v>25</v>
      </c>
      <c r="K2167" s="398" t="s">
        <v>25</v>
      </c>
      <c r="L2167" s="399">
        <v>44432</v>
      </c>
      <c r="M2167" s="398" t="s">
        <v>19</v>
      </c>
      <c r="N2167" s="10">
        <v>8438</v>
      </c>
    </row>
    <row r="2168" spans="1:14">
      <c r="A2168" s="9">
        <v>44428</v>
      </c>
      <c r="B2168" s="1">
        <v>15090</v>
      </c>
      <c r="C2168" s="929" t="s">
        <v>487</v>
      </c>
      <c r="D2168" s="1" t="s">
        <v>22</v>
      </c>
      <c r="E2168" s="1" t="s">
        <v>2622</v>
      </c>
      <c r="F2168" s="2">
        <v>44433</v>
      </c>
      <c r="G2168" s="11" t="s">
        <v>489</v>
      </c>
      <c r="H2168" s="10">
        <v>14</v>
      </c>
      <c r="I2168" s="12">
        <v>2.35</v>
      </c>
      <c r="J2168" s="398" t="s">
        <v>25</v>
      </c>
      <c r="K2168" s="398" t="s">
        <v>25</v>
      </c>
      <c r="L2168" s="399">
        <v>44432</v>
      </c>
      <c r="M2168" s="398" t="s">
        <v>19</v>
      </c>
      <c r="N2168" s="10">
        <v>8438</v>
      </c>
    </row>
    <row r="2169" spans="1:14">
      <c r="A2169" s="9">
        <v>44428</v>
      </c>
      <c r="B2169" s="1">
        <v>15091</v>
      </c>
      <c r="C2169" s="929" t="s">
        <v>715</v>
      </c>
      <c r="D2169" s="1" t="s">
        <v>22</v>
      </c>
      <c r="E2169" s="1" t="s">
        <v>2623</v>
      </c>
      <c r="F2169" s="2">
        <v>44433</v>
      </c>
      <c r="G2169" s="11" t="s">
        <v>1772</v>
      </c>
      <c r="H2169" s="10">
        <v>18</v>
      </c>
      <c r="I2169" s="12">
        <v>2.35</v>
      </c>
      <c r="J2169" s="398" t="s">
        <v>25</v>
      </c>
      <c r="K2169" s="398" t="s">
        <v>25</v>
      </c>
      <c r="L2169" s="399">
        <v>44432</v>
      </c>
      <c r="M2169" s="398" t="s">
        <v>19</v>
      </c>
      <c r="N2169" s="10">
        <v>8438</v>
      </c>
    </row>
    <row r="2170" spans="1:14">
      <c r="A2170" s="9">
        <v>44428</v>
      </c>
      <c r="B2170" s="1">
        <v>15092</v>
      </c>
      <c r="C2170" s="929" t="s">
        <v>463</v>
      </c>
      <c r="D2170" s="1" t="s">
        <v>22</v>
      </c>
      <c r="E2170" s="1" t="s">
        <v>2624</v>
      </c>
      <c r="F2170" s="2">
        <v>44433</v>
      </c>
      <c r="G2170" s="11" t="s">
        <v>465</v>
      </c>
      <c r="H2170" s="10">
        <v>1</v>
      </c>
      <c r="I2170" s="12">
        <v>2.35</v>
      </c>
      <c r="J2170" s="398" t="s">
        <v>25</v>
      </c>
      <c r="K2170" s="398" t="s">
        <v>25</v>
      </c>
      <c r="L2170" s="399">
        <v>44432</v>
      </c>
      <c r="M2170" s="398" t="s">
        <v>19</v>
      </c>
      <c r="N2170" s="10">
        <v>8438</v>
      </c>
    </row>
    <row r="2171" spans="1:14">
      <c r="A2171" s="9">
        <v>44428</v>
      </c>
      <c r="B2171" s="1">
        <v>15093</v>
      </c>
      <c r="C2171" s="929" t="s">
        <v>131</v>
      </c>
      <c r="D2171" s="1" t="s">
        <v>22</v>
      </c>
      <c r="E2171" s="1" t="s">
        <v>2625</v>
      </c>
      <c r="F2171" s="2">
        <v>44433</v>
      </c>
      <c r="G2171" s="11" t="s">
        <v>524</v>
      </c>
      <c r="H2171" s="10">
        <v>1</v>
      </c>
      <c r="I2171" s="12">
        <v>2.35</v>
      </c>
      <c r="J2171" s="398" t="s">
        <v>25</v>
      </c>
      <c r="K2171" s="398" t="s">
        <v>25</v>
      </c>
      <c r="L2171" s="399">
        <v>44432</v>
      </c>
      <c r="M2171" s="398" t="s">
        <v>19</v>
      </c>
      <c r="N2171" s="10">
        <v>8438</v>
      </c>
    </row>
    <row r="2172" spans="1:14">
      <c r="A2172" s="9">
        <v>44428</v>
      </c>
      <c r="B2172" s="1">
        <v>15094</v>
      </c>
      <c r="C2172" s="929" t="s">
        <v>2471</v>
      </c>
      <c r="D2172" s="1" t="s">
        <v>22</v>
      </c>
      <c r="E2172" s="1" t="s">
        <v>2625</v>
      </c>
      <c r="F2172" s="2">
        <v>44433</v>
      </c>
      <c r="G2172" s="11" t="s">
        <v>2580</v>
      </c>
      <c r="H2172" s="10">
        <v>1</v>
      </c>
      <c r="I2172" s="12">
        <v>2.35</v>
      </c>
      <c r="J2172" s="398" t="s">
        <v>25</v>
      </c>
      <c r="K2172" s="398" t="s">
        <v>25</v>
      </c>
      <c r="L2172" s="399">
        <v>44432</v>
      </c>
      <c r="M2172" s="398" t="s">
        <v>19</v>
      </c>
      <c r="N2172" s="10">
        <v>8438</v>
      </c>
    </row>
    <row r="2173" spans="1:14">
      <c r="A2173" s="9">
        <v>44428</v>
      </c>
      <c r="B2173" s="1">
        <v>15095</v>
      </c>
      <c r="C2173" s="929" t="s">
        <v>390</v>
      </c>
      <c r="D2173" s="1" t="s">
        <v>22</v>
      </c>
      <c r="E2173" s="1" t="s">
        <v>2626</v>
      </c>
      <c r="F2173" s="2">
        <v>44433</v>
      </c>
      <c r="G2173" s="11" t="s">
        <v>392</v>
      </c>
      <c r="H2173" s="10">
        <v>27</v>
      </c>
      <c r="I2173" s="12">
        <v>2.35</v>
      </c>
      <c r="J2173" s="398" t="s">
        <v>25</v>
      </c>
      <c r="K2173" s="398" t="s">
        <v>25</v>
      </c>
      <c r="L2173" s="399">
        <v>44432</v>
      </c>
      <c r="M2173" s="398" t="s">
        <v>19</v>
      </c>
      <c r="N2173" s="10">
        <v>8438</v>
      </c>
    </row>
    <row r="2174" spans="1:14">
      <c r="A2174" s="9">
        <v>44428</v>
      </c>
      <c r="B2174" s="1">
        <v>15096</v>
      </c>
      <c r="C2174" s="929" t="s">
        <v>1074</v>
      </c>
      <c r="D2174" s="1" t="s">
        <v>22</v>
      </c>
      <c r="E2174" s="1" t="s">
        <v>2627</v>
      </c>
      <c r="F2174" s="2">
        <v>44433</v>
      </c>
      <c r="G2174" s="11" t="s">
        <v>1372</v>
      </c>
      <c r="H2174" s="10">
        <v>90</v>
      </c>
      <c r="I2174" s="12">
        <v>2.35</v>
      </c>
      <c r="J2174" s="398" t="s">
        <v>25</v>
      </c>
      <c r="K2174" s="398" t="s">
        <v>25</v>
      </c>
      <c r="L2174" s="399">
        <v>44433</v>
      </c>
      <c r="M2174" s="398" t="s">
        <v>19</v>
      </c>
      <c r="N2174" s="10">
        <v>8438</v>
      </c>
    </row>
    <row r="2175" spans="1:14">
      <c r="A2175" s="9">
        <v>44428</v>
      </c>
      <c r="B2175" s="1">
        <v>15097</v>
      </c>
      <c r="C2175" s="929" t="s">
        <v>473</v>
      </c>
      <c r="D2175" s="1" t="s">
        <v>22</v>
      </c>
      <c r="E2175" s="1" t="s">
        <v>2628</v>
      </c>
      <c r="F2175" s="2">
        <v>44433</v>
      </c>
      <c r="G2175" s="11" t="s">
        <v>475</v>
      </c>
      <c r="H2175" s="10">
        <v>30</v>
      </c>
      <c r="I2175" s="12">
        <v>2.35</v>
      </c>
      <c r="J2175" s="398" t="s">
        <v>25</v>
      </c>
      <c r="K2175" s="398" t="s">
        <v>25</v>
      </c>
      <c r="L2175" s="399">
        <v>44433</v>
      </c>
      <c r="M2175" s="398" t="s">
        <v>19</v>
      </c>
      <c r="N2175" s="10">
        <v>8438</v>
      </c>
    </row>
    <row r="2176" spans="1:14">
      <c r="A2176" s="9">
        <v>44428</v>
      </c>
      <c r="B2176" s="1">
        <v>15098</v>
      </c>
      <c r="C2176" s="929" t="s">
        <v>1348</v>
      </c>
      <c r="D2176" s="1" t="s">
        <v>22</v>
      </c>
      <c r="E2176" s="1" t="s">
        <v>2629</v>
      </c>
      <c r="F2176" s="2">
        <v>44433</v>
      </c>
      <c r="G2176" s="11" t="s">
        <v>2029</v>
      </c>
      <c r="H2176" s="10">
        <v>89</v>
      </c>
      <c r="I2176" s="12">
        <v>3.15</v>
      </c>
      <c r="J2176" s="398" t="s">
        <v>25</v>
      </c>
      <c r="K2176" s="398" t="s">
        <v>25</v>
      </c>
      <c r="L2176" s="399">
        <v>44433</v>
      </c>
      <c r="M2176" s="398" t="s">
        <v>19</v>
      </c>
      <c r="N2176" s="10">
        <v>8438</v>
      </c>
    </row>
    <row r="2177" spans="1:14">
      <c r="A2177" s="9">
        <v>44428</v>
      </c>
      <c r="B2177" s="1">
        <v>15099</v>
      </c>
      <c r="C2177" s="929" t="s">
        <v>262</v>
      </c>
      <c r="D2177" s="1" t="s">
        <v>22</v>
      </c>
      <c r="E2177" s="1" t="s">
        <v>2630</v>
      </c>
      <c r="F2177" s="2">
        <v>44433</v>
      </c>
      <c r="G2177" s="11" t="s">
        <v>264</v>
      </c>
      <c r="H2177" s="10">
        <v>2</v>
      </c>
      <c r="I2177" s="12">
        <v>2.35</v>
      </c>
      <c r="J2177" s="398" t="s">
        <v>25</v>
      </c>
      <c r="K2177" s="398" t="s">
        <v>25</v>
      </c>
      <c r="L2177" s="399">
        <v>44433</v>
      </c>
      <c r="M2177" s="398" t="s">
        <v>19</v>
      </c>
      <c r="N2177" s="10">
        <v>8438</v>
      </c>
    </row>
    <row r="2178" spans="1:14">
      <c r="A2178" s="9">
        <v>44428</v>
      </c>
      <c r="B2178" s="1">
        <v>15100</v>
      </c>
      <c r="C2178" s="929" t="s">
        <v>265</v>
      </c>
      <c r="D2178" s="1" t="s">
        <v>22</v>
      </c>
      <c r="E2178" s="1" t="s">
        <v>2630</v>
      </c>
      <c r="F2178" s="2">
        <v>44433</v>
      </c>
      <c r="G2178" s="11" t="s">
        <v>266</v>
      </c>
      <c r="H2178" s="10">
        <v>2</v>
      </c>
      <c r="I2178" s="12">
        <v>2.35</v>
      </c>
      <c r="J2178" s="398" t="s">
        <v>25</v>
      </c>
      <c r="K2178" s="398" t="s">
        <v>25</v>
      </c>
      <c r="L2178" s="399">
        <v>44433</v>
      </c>
      <c r="M2178" s="398" t="s">
        <v>19</v>
      </c>
      <c r="N2178" s="10">
        <v>8438</v>
      </c>
    </row>
    <row r="2179" spans="1:14">
      <c r="A2179" s="9">
        <v>44428</v>
      </c>
      <c r="B2179" s="1">
        <v>15101</v>
      </c>
      <c r="C2179" s="929" t="s">
        <v>102</v>
      </c>
      <c r="D2179" s="1" t="s">
        <v>22</v>
      </c>
      <c r="E2179" s="1" t="s">
        <v>2631</v>
      </c>
      <c r="F2179" s="2">
        <v>44433</v>
      </c>
      <c r="G2179" s="11" t="s">
        <v>104</v>
      </c>
      <c r="H2179" s="10">
        <v>1</v>
      </c>
      <c r="I2179" s="12">
        <v>2.35</v>
      </c>
      <c r="J2179" s="398" t="s">
        <v>25</v>
      </c>
      <c r="K2179" s="398" t="s">
        <v>25</v>
      </c>
      <c r="L2179" s="399">
        <v>44433</v>
      </c>
      <c r="M2179" s="398" t="s">
        <v>19</v>
      </c>
      <c r="N2179" s="10">
        <v>8438</v>
      </c>
    </row>
    <row r="2180" spans="1:14">
      <c r="A2180" s="9">
        <v>44428</v>
      </c>
      <c r="B2180" s="1">
        <v>15102</v>
      </c>
      <c r="C2180" s="929" t="s">
        <v>53</v>
      </c>
      <c r="D2180" s="1" t="s">
        <v>22</v>
      </c>
      <c r="E2180" s="1" t="s">
        <v>2632</v>
      </c>
      <c r="F2180" s="2">
        <v>44433</v>
      </c>
      <c r="G2180" s="11" t="s">
        <v>55</v>
      </c>
      <c r="H2180" s="10">
        <v>1</v>
      </c>
      <c r="I2180" s="12">
        <v>2.35</v>
      </c>
      <c r="J2180" s="398" t="s">
        <v>25</v>
      </c>
      <c r="K2180" s="398" t="s">
        <v>25</v>
      </c>
      <c r="L2180" s="399">
        <v>44433</v>
      </c>
      <c r="M2180" s="398" t="s">
        <v>19</v>
      </c>
      <c r="N2180" s="10">
        <v>8438</v>
      </c>
    </row>
    <row r="2181" spans="1:14">
      <c r="A2181" s="9">
        <v>44428</v>
      </c>
      <c r="B2181" s="1">
        <v>15103</v>
      </c>
      <c r="C2181" s="929" t="s">
        <v>863</v>
      </c>
      <c r="D2181" s="1" t="s">
        <v>22</v>
      </c>
      <c r="E2181" s="1" t="s">
        <v>2632</v>
      </c>
      <c r="F2181" s="2">
        <v>44433</v>
      </c>
      <c r="G2181" s="11" t="s">
        <v>865</v>
      </c>
      <c r="H2181" s="10">
        <v>1</v>
      </c>
      <c r="I2181" s="12">
        <v>2.35</v>
      </c>
      <c r="J2181" s="398" t="s">
        <v>25</v>
      </c>
      <c r="K2181" s="398" t="s">
        <v>25</v>
      </c>
      <c r="L2181" s="399">
        <v>44433</v>
      </c>
      <c r="M2181" s="398" t="s">
        <v>19</v>
      </c>
      <c r="N2181" s="10">
        <v>8438</v>
      </c>
    </row>
    <row r="2182" spans="1:14">
      <c r="A2182" s="9">
        <v>44428</v>
      </c>
      <c r="B2182" s="1">
        <v>15104</v>
      </c>
      <c r="C2182" s="929" t="s">
        <v>120</v>
      </c>
      <c r="D2182" s="1" t="s">
        <v>22</v>
      </c>
      <c r="E2182" s="1" t="s">
        <v>2633</v>
      </c>
      <c r="F2182" s="2">
        <v>44433</v>
      </c>
      <c r="G2182" s="11" t="s">
        <v>122</v>
      </c>
      <c r="H2182" s="10">
        <v>1</v>
      </c>
      <c r="I2182" s="12">
        <v>2.35</v>
      </c>
      <c r="J2182" s="398" t="s">
        <v>25</v>
      </c>
      <c r="K2182" s="398" t="s">
        <v>25</v>
      </c>
      <c r="L2182" s="399">
        <v>44433</v>
      </c>
      <c r="M2182" s="398" t="s">
        <v>19</v>
      </c>
      <c r="N2182" s="10">
        <v>8438</v>
      </c>
    </row>
    <row r="2183" spans="1:14">
      <c r="A2183" s="9">
        <v>44428</v>
      </c>
      <c r="B2183" s="1">
        <v>15105</v>
      </c>
      <c r="C2183" s="929" t="s">
        <v>463</v>
      </c>
      <c r="D2183" s="1" t="s">
        <v>22</v>
      </c>
      <c r="E2183" s="1" t="s">
        <v>2634</v>
      </c>
      <c r="F2183" s="2">
        <v>44433</v>
      </c>
      <c r="G2183" s="11" t="s">
        <v>465</v>
      </c>
      <c r="H2183" s="10">
        <v>1</v>
      </c>
      <c r="I2183" s="12">
        <v>2.35</v>
      </c>
      <c r="J2183" s="398" t="s">
        <v>25</v>
      </c>
      <c r="K2183" s="398" t="s">
        <v>25</v>
      </c>
      <c r="L2183" s="399">
        <v>44433</v>
      </c>
      <c r="M2183" s="398" t="s">
        <v>19</v>
      </c>
      <c r="N2183" s="10">
        <v>8438</v>
      </c>
    </row>
    <row r="2184" spans="1:14">
      <c r="A2184" s="9">
        <v>44428</v>
      </c>
      <c r="B2184" s="1">
        <v>15106</v>
      </c>
      <c r="C2184" s="929" t="s">
        <v>463</v>
      </c>
      <c r="D2184" s="1" t="s">
        <v>22</v>
      </c>
      <c r="E2184" s="1" t="s">
        <v>2635</v>
      </c>
      <c r="F2184" s="2">
        <v>44433</v>
      </c>
      <c r="G2184" s="11" t="s">
        <v>465</v>
      </c>
      <c r="H2184" s="10">
        <v>1</v>
      </c>
      <c r="I2184" s="12">
        <v>2.35</v>
      </c>
      <c r="J2184" s="398" t="s">
        <v>25</v>
      </c>
      <c r="K2184" s="398" t="s">
        <v>25</v>
      </c>
      <c r="L2184" s="399">
        <v>44433</v>
      </c>
      <c r="M2184" s="398" t="s">
        <v>19</v>
      </c>
      <c r="N2184" s="10">
        <v>8438</v>
      </c>
    </row>
    <row r="2185" spans="1:14">
      <c r="A2185" s="9">
        <v>44428</v>
      </c>
      <c r="B2185" s="1">
        <v>15107</v>
      </c>
      <c r="C2185" s="929" t="s">
        <v>463</v>
      </c>
      <c r="D2185" s="1" t="s">
        <v>22</v>
      </c>
      <c r="E2185" s="1" t="s">
        <v>2636</v>
      </c>
      <c r="F2185" s="2">
        <v>44433</v>
      </c>
      <c r="G2185" s="11" t="s">
        <v>465</v>
      </c>
      <c r="H2185" s="10">
        <v>1</v>
      </c>
      <c r="I2185" s="12">
        <v>2.35</v>
      </c>
      <c r="J2185" s="398" t="s">
        <v>25</v>
      </c>
      <c r="K2185" s="398" t="s">
        <v>25</v>
      </c>
      <c r="L2185" s="399">
        <v>44433</v>
      </c>
      <c r="M2185" s="398" t="s">
        <v>19</v>
      </c>
      <c r="N2185" s="10">
        <v>8438</v>
      </c>
    </row>
    <row r="2186" spans="1:14">
      <c r="A2186" s="9">
        <v>44428</v>
      </c>
      <c r="B2186" s="1">
        <v>15108</v>
      </c>
      <c r="C2186" s="929" t="s">
        <v>1074</v>
      </c>
      <c r="D2186" s="1" t="s">
        <v>22</v>
      </c>
      <c r="E2186" s="1" t="s">
        <v>2637</v>
      </c>
      <c r="F2186" s="2">
        <v>44433</v>
      </c>
      <c r="G2186" s="11" t="s">
        <v>1372</v>
      </c>
      <c r="H2186" s="10">
        <v>1</v>
      </c>
      <c r="I2186" s="12">
        <v>2.35</v>
      </c>
      <c r="J2186" s="398" t="s">
        <v>25</v>
      </c>
      <c r="K2186" s="398" t="s">
        <v>25</v>
      </c>
      <c r="L2186" s="399">
        <v>44433</v>
      </c>
      <c r="M2186" s="398" t="s">
        <v>19</v>
      </c>
      <c r="N2186" s="10">
        <v>8438</v>
      </c>
    </row>
    <row r="2187" spans="1:14">
      <c r="A2187" s="9">
        <v>44428</v>
      </c>
      <c r="B2187" s="1">
        <v>15109</v>
      </c>
      <c r="C2187" s="929" t="s">
        <v>473</v>
      </c>
      <c r="D2187" s="1" t="s">
        <v>22</v>
      </c>
      <c r="E2187" s="1" t="s">
        <v>2638</v>
      </c>
      <c r="F2187" s="2">
        <v>44433</v>
      </c>
      <c r="G2187" s="11" t="s">
        <v>475</v>
      </c>
      <c r="H2187" s="10">
        <v>6</v>
      </c>
      <c r="I2187" s="12">
        <v>2.35</v>
      </c>
      <c r="J2187" s="398" t="s">
        <v>25</v>
      </c>
      <c r="K2187" s="398" t="s">
        <v>25</v>
      </c>
      <c r="L2187" s="399">
        <v>44433</v>
      </c>
      <c r="M2187" s="398" t="s">
        <v>19</v>
      </c>
      <c r="N2187" s="10">
        <v>8438</v>
      </c>
    </row>
    <row r="2188" spans="1:14">
      <c r="A2188" s="9">
        <v>44428</v>
      </c>
      <c r="B2188" s="1">
        <v>15110</v>
      </c>
      <c r="C2188" s="929" t="s">
        <v>473</v>
      </c>
      <c r="D2188" s="1" t="s">
        <v>22</v>
      </c>
      <c r="E2188" s="1" t="s">
        <v>2639</v>
      </c>
      <c r="F2188" s="2">
        <v>44433</v>
      </c>
      <c r="G2188" s="11" t="s">
        <v>475</v>
      </c>
      <c r="H2188" s="10">
        <v>12</v>
      </c>
      <c r="I2188" s="12">
        <v>2.35</v>
      </c>
      <c r="J2188" s="398" t="s">
        <v>25</v>
      </c>
      <c r="K2188" s="398" t="s">
        <v>25</v>
      </c>
      <c r="L2188" s="399">
        <v>44433</v>
      </c>
      <c r="M2188" s="398" t="s">
        <v>19</v>
      </c>
      <c r="N2188" s="10">
        <v>8438</v>
      </c>
    </row>
    <row r="2189" spans="1:14">
      <c r="A2189" s="9">
        <v>44428</v>
      </c>
      <c r="B2189" s="1">
        <v>15111</v>
      </c>
      <c r="C2189" s="929" t="s">
        <v>380</v>
      </c>
      <c r="D2189" s="1" t="s">
        <v>22</v>
      </c>
      <c r="E2189" s="1" t="s">
        <v>2640</v>
      </c>
      <c r="F2189" s="2">
        <v>44433</v>
      </c>
      <c r="G2189" s="11" t="s">
        <v>382</v>
      </c>
      <c r="H2189" s="10">
        <v>2</v>
      </c>
      <c r="I2189" s="12">
        <v>2.35</v>
      </c>
      <c r="J2189" s="398" t="s">
        <v>25</v>
      </c>
      <c r="K2189" s="398" t="s">
        <v>25</v>
      </c>
      <c r="L2189" s="399">
        <v>44433</v>
      </c>
      <c r="M2189" s="398" t="s">
        <v>19</v>
      </c>
      <c r="N2189" s="10">
        <v>8438</v>
      </c>
    </row>
    <row r="2190" spans="1:14">
      <c r="A2190" s="9">
        <v>44428</v>
      </c>
      <c r="B2190" s="1">
        <v>15112</v>
      </c>
      <c r="C2190" s="929" t="s">
        <v>724</v>
      </c>
      <c r="D2190" s="1" t="s">
        <v>22</v>
      </c>
      <c r="E2190" s="1" t="s">
        <v>2641</v>
      </c>
      <c r="F2190" s="2">
        <v>44433</v>
      </c>
      <c r="G2190" s="11" t="s">
        <v>726</v>
      </c>
      <c r="H2190" s="10">
        <v>2</v>
      </c>
      <c r="I2190" s="12">
        <v>2.35</v>
      </c>
      <c r="J2190" s="398" t="s">
        <v>25</v>
      </c>
      <c r="K2190" s="398" t="s">
        <v>25</v>
      </c>
      <c r="L2190" s="399">
        <v>44433</v>
      </c>
      <c r="M2190" s="398" t="s">
        <v>19</v>
      </c>
      <c r="N2190" s="10">
        <v>8438</v>
      </c>
    </row>
    <row r="2191" spans="1:14">
      <c r="A2191" s="9">
        <v>44428</v>
      </c>
      <c r="B2191" s="1">
        <v>15113</v>
      </c>
      <c r="C2191" s="929" t="s">
        <v>1348</v>
      </c>
      <c r="D2191" s="1" t="s">
        <v>22</v>
      </c>
      <c r="E2191" s="1" t="s">
        <v>2642</v>
      </c>
      <c r="F2191" s="2">
        <v>44433</v>
      </c>
      <c r="G2191" s="11" t="s">
        <v>2029</v>
      </c>
      <c r="H2191" s="10">
        <v>2</v>
      </c>
      <c r="I2191" s="12">
        <v>3.15</v>
      </c>
      <c r="J2191" s="398" t="s">
        <v>25</v>
      </c>
      <c r="K2191" s="398" t="s">
        <v>25</v>
      </c>
      <c r="L2191" s="399">
        <v>44433</v>
      </c>
      <c r="M2191" s="398" t="s">
        <v>19</v>
      </c>
      <c r="N2191" s="10">
        <v>8438</v>
      </c>
    </row>
    <row r="2192" spans="1:14">
      <c r="A2192" s="9">
        <v>44428</v>
      </c>
      <c r="B2192" s="1">
        <v>15114</v>
      </c>
      <c r="C2192" s="929" t="s">
        <v>1348</v>
      </c>
      <c r="D2192" s="1" t="s">
        <v>22</v>
      </c>
      <c r="E2192" s="1" t="s">
        <v>2643</v>
      </c>
      <c r="F2192" s="2">
        <v>44433</v>
      </c>
      <c r="G2192" s="11" t="s">
        <v>2029</v>
      </c>
      <c r="H2192" s="10">
        <v>1</v>
      </c>
      <c r="I2192" s="12">
        <v>3.15</v>
      </c>
      <c r="J2192" s="398" t="s">
        <v>25</v>
      </c>
      <c r="K2192" s="398" t="s">
        <v>25</v>
      </c>
      <c r="L2192" s="399">
        <v>44433</v>
      </c>
      <c r="M2192" s="398" t="s">
        <v>19</v>
      </c>
      <c r="N2192" s="10">
        <v>8438</v>
      </c>
    </row>
    <row r="2193" spans="1:14">
      <c r="A2193" s="9">
        <v>44428</v>
      </c>
      <c r="B2193" s="1">
        <v>15115</v>
      </c>
      <c r="C2193" s="929" t="s">
        <v>1348</v>
      </c>
      <c r="D2193" s="1" t="s">
        <v>22</v>
      </c>
      <c r="E2193" s="1" t="s">
        <v>2644</v>
      </c>
      <c r="F2193" s="2">
        <v>44433</v>
      </c>
      <c r="G2193" s="11" t="s">
        <v>2029</v>
      </c>
      <c r="H2193" s="10">
        <v>1</v>
      </c>
      <c r="I2193" s="12">
        <v>3.15</v>
      </c>
      <c r="J2193" s="398" t="s">
        <v>25</v>
      </c>
      <c r="K2193" s="398" t="s">
        <v>25</v>
      </c>
      <c r="L2193" s="399">
        <v>44433</v>
      </c>
      <c r="M2193" s="398" t="s">
        <v>19</v>
      </c>
      <c r="N2193" s="10">
        <v>8438</v>
      </c>
    </row>
    <row r="2194" spans="1:14">
      <c r="A2194" s="9">
        <v>44428</v>
      </c>
      <c r="B2194" s="1">
        <v>15116</v>
      </c>
      <c r="C2194" s="929" t="s">
        <v>91</v>
      </c>
      <c r="D2194" s="1" t="s">
        <v>22</v>
      </c>
      <c r="E2194" s="1" t="s">
        <v>2645</v>
      </c>
      <c r="F2194" s="2">
        <v>44433</v>
      </c>
      <c r="G2194" s="11" t="s">
        <v>93</v>
      </c>
      <c r="H2194" s="10">
        <v>12</v>
      </c>
      <c r="I2194" s="12">
        <v>2.35</v>
      </c>
      <c r="J2194" s="398" t="s">
        <v>25</v>
      </c>
      <c r="K2194" s="398" t="s">
        <v>25</v>
      </c>
      <c r="L2194" s="399">
        <v>44433</v>
      </c>
      <c r="M2194" s="398" t="s">
        <v>19</v>
      </c>
      <c r="N2194" s="10">
        <v>8438</v>
      </c>
    </row>
    <row r="2195" spans="1:14">
      <c r="A2195" s="9">
        <v>44431</v>
      </c>
      <c r="B2195" s="1">
        <v>15117</v>
      </c>
      <c r="C2195" s="929" t="s">
        <v>2147</v>
      </c>
      <c r="D2195" s="1" t="s">
        <v>22</v>
      </c>
      <c r="E2195" s="1" t="s">
        <v>2646</v>
      </c>
      <c r="F2195" s="2">
        <v>44435</v>
      </c>
      <c r="G2195" s="11" t="s">
        <v>2647</v>
      </c>
      <c r="H2195" s="10">
        <v>120</v>
      </c>
      <c r="I2195" s="12">
        <v>2.35</v>
      </c>
      <c r="J2195" s="398" t="s">
        <v>25</v>
      </c>
      <c r="K2195" s="398" t="s">
        <v>25</v>
      </c>
      <c r="L2195" s="399">
        <v>44434</v>
      </c>
      <c r="M2195" s="398" t="s">
        <v>19</v>
      </c>
      <c r="N2195" s="10">
        <v>8438</v>
      </c>
    </row>
    <row r="2196" spans="1:14">
      <c r="A2196" s="9">
        <v>44431</v>
      </c>
      <c r="B2196" s="1">
        <v>15118</v>
      </c>
      <c r="C2196" s="929" t="s">
        <v>2594</v>
      </c>
      <c r="D2196" s="1" t="s">
        <v>22</v>
      </c>
      <c r="E2196" s="1" t="s">
        <v>1</v>
      </c>
      <c r="F2196" s="2">
        <v>44435</v>
      </c>
      <c r="G2196" s="11" t="s">
        <v>2648</v>
      </c>
      <c r="H2196" s="10">
        <v>1</v>
      </c>
      <c r="I2196" s="12">
        <v>3</v>
      </c>
      <c r="J2196" s="398" t="s">
        <v>25</v>
      </c>
      <c r="K2196" s="398" t="s">
        <v>25</v>
      </c>
      <c r="L2196" s="399">
        <v>44434</v>
      </c>
      <c r="M2196" s="398" t="s">
        <v>19</v>
      </c>
      <c r="N2196" s="10">
        <v>8438</v>
      </c>
    </row>
    <row r="2197" spans="1:14">
      <c r="A2197" s="9">
        <v>44431</v>
      </c>
      <c r="B2197" s="1">
        <v>15119</v>
      </c>
      <c r="C2197" s="929" t="s">
        <v>1279</v>
      </c>
      <c r="D2197" s="1" t="s">
        <v>22</v>
      </c>
      <c r="E2197" s="1" t="s">
        <v>2649</v>
      </c>
      <c r="F2197" s="2">
        <v>44435</v>
      </c>
      <c r="G2197" s="11" t="s">
        <v>2650</v>
      </c>
      <c r="H2197" s="10">
        <v>1</v>
      </c>
      <c r="I2197" s="12">
        <v>2.35</v>
      </c>
      <c r="J2197" s="398" t="s">
        <v>25</v>
      </c>
      <c r="K2197" s="398" t="s">
        <v>25</v>
      </c>
      <c r="L2197" s="399">
        <v>44434</v>
      </c>
      <c r="M2197" s="398" t="s">
        <v>19</v>
      </c>
      <c r="N2197" s="10">
        <v>8438</v>
      </c>
    </row>
    <row r="2198" spans="1:14">
      <c r="A2198" s="9">
        <v>44431</v>
      </c>
      <c r="B2198" s="1">
        <v>15120</v>
      </c>
      <c r="C2198" s="929" t="s">
        <v>1759</v>
      </c>
      <c r="D2198" s="1" t="s">
        <v>22</v>
      </c>
      <c r="E2198" s="1" t="s">
        <v>2651</v>
      </c>
      <c r="F2198" s="2">
        <v>44435</v>
      </c>
      <c r="G2198" s="11" t="s">
        <v>1693</v>
      </c>
      <c r="H2198" s="10">
        <v>6</v>
      </c>
      <c r="I2198" s="12">
        <v>2.35</v>
      </c>
      <c r="J2198" s="398" t="s">
        <v>25</v>
      </c>
      <c r="K2198" s="398" t="s">
        <v>25</v>
      </c>
      <c r="L2198" s="399">
        <v>44434</v>
      </c>
      <c r="M2198" s="398" t="s">
        <v>19</v>
      </c>
      <c r="N2198" s="10">
        <v>8438</v>
      </c>
    </row>
    <row r="2199" spans="1:14">
      <c r="A2199" s="9">
        <v>44431</v>
      </c>
      <c r="B2199" s="1">
        <v>15121</v>
      </c>
      <c r="C2199" s="929" t="s">
        <v>1002</v>
      </c>
      <c r="D2199" s="1" t="s">
        <v>22</v>
      </c>
      <c r="E2199" s="1" t="s">
        <v>2652</v>
      </c>
      <c r="F2199" s="2">
        <v>44435</v>
      </c>
      <c r="G2199" s="11" t="s">
        <v>1275</v>
      </c>
      <c r="H2199" s="10">
        <v>7</v>
      </c>
      <c r="I2199" s="12">
        <v>2.35</v>
      </c>
      <c r="J2199" s="398" t="s">
        <v>25</v>
      </c>
      <c r="K2199" s="398" t="s">
        <v>25</v>
      </c>
      <c r="L2199" s="399">
        <v>44434</v>
      </c>
      <c r="M2199" s="398" t="s">
        <v>19</v>
      </c>
      <c r="N2199" s="10">
        <v>8438</v>
      </c>
    </row>
    <row r="2200" spans="1:14">
      <c r="A2200" s="9">
        <v>44431</v>
      </c>
      <c r="B2200" s="1">
        <v>15122</v>
      </c>
      <c r="C2200" s="929" t="s">
        <v>120</v>
      </c>
      <c r="D2200" s="1" t="s">
        <v>22</v>
      </c>
      <c r="E2200" s="1" t="s">
        <v>2653</v>
      </c>
      <c r="F2200" s="2">
        <v>44435</v>
      </c>
      <c r="G2200" s="11" t="s">
        <v>122</v>
      </c>
      <c r="H2200" s="10">
        <v>3</v>
      </c>
      <c r="I2200" s="12">
        <v>2.35</v>
      </c>
      <c r="J2200" s="398" t="s">
        <v>25</v>
      </c>
      <c r="K2200" s="398" t="s">
        <v>25</v>
      </c>
      <c r="L2200" s="399">
        <v>44434</v>
      </c>
      <c r="M2200" s="398" t="s">
        <v>19</v>
      </c>
      <c r="N2200" s="10">
        <v>8438</v>
      </c>
    </row>
    <row r="2201" spans="1:14">
      <c r="A2201" s="9">
        <v>44431</v>
      </c>
      <c r="B2201" s="1">
        <v>15123</v>
      </c>
      <c r="C2201" s="929" t="s">
        <v>710</v>
      </c>
      <c r="D2201" s="1" t="s">
        <v>22</v>
      </c>
      <c r="E2201" s="1" t="s">
        <v>2654</v>
      </c>
      <c r="F2201" s="2">
        <v>44435</v>
      </c>
      <c r="G2201" s="11" t="s">
        <v>712</v>
      </c>
      <c r="H2201" s="10">
        <v>3</v>
      </c>
      <c r="I2201" s="12">
        <v>2.35</v>
      </c>
      <c r="J2201" s="398" t="s">
        <v>25</v>
      </c>
      <c r="K2201" s="398" t="s">
        <v>25</v>
      </c>
      <c r="L2201" s="399">
        <v>44434</v>
      </c>
      <c r="M2201" s="398" t="s">
        <v>19</v>
      </c>
      <c r="N2201" s="10">
        <v>8438</v>
      </c>
    </row>
    <row r="2202" spans="1:14">
      <c r="A2202" s="9">
        <v>44431</v>
      </c>
      <c r="B2202" s="1">
        <v>15124</v>
      </c>
      <c r="C2202" s="929" t="s">
        <v>2012</v>
      </c>
      <c r="D2202" s="1" t="s">
        <v>22</v>
      </c>
      <c r="E2202" s="1" t="s">
        <v>2655</v>
      </c>
      <c r="F2202" s="2">
        <v>44435</v>
      </c>
      <c r="G2202" s="11" t="s">
        <v>2656</v>
      </c>
      <c r="H2202" s="10">
        <v>10</v>
      </c>
      <c r="I2202" s="12">
        <v>2.35</v>
      </c>
      <c r="J2202" s="398" t="s">
        <v>25</v>
      </c>
      <c r="K2202" s="398" t="s">
        <v>25</v>
      </c>
      <c r="L2202" s="399">
        <v>44434</v>
      </c>
      <c r="M2202" s="398" t="s">
        <v>19</v>
      </c>
      <c r="N2202" s="10">
        <v>8438</v>
      </c>
    </row>
    <row r="2203" spans="1:14">
      <c r="A2203" s="9">
        <v>44431</v>
      </c>
      <c r="B2203" s="1">
        <v>15125</v>
      </c>
      <c r="C2203" s="929" t="s">
        <v>2014</v>
      </c>
      <c r="D2203" s="1" t="s">
        <v>22</v>
      </c>
      <c r="E2203" s="1" t="s">
        <v>2655</v>
      </c>
      <c r="F2203" s="2">
        <v>44435</v>
      </c>
      <c r="G2203" s="11" t="s">
        <v>2126</v>
      </c>
      <c r="H2203" s="10">
        <v>6</v>
      </c>
      <c r="I2203" s="12">
        <v>2.35</v>
      </c>
      <c r="J2203" s="398" t="s">
        <v>25</v>
      </c>
      <c r="K2203" s="398" t="s">
        <v>25</v>
      </c>
      <c r="L2203" s="399">
        <v>44434</v>
      </c>
      <c r="M2203" s="398" t="s">
        <v>19</v>
      </c>
      <c r="N2203" s="10">
        <v>8438</v>
      </c>
    </row>
    <row r="2204" spans="1:14">
      <c r="A2204" s="9">
        <v>44431</v>
      </c>
      <c r="B2204" s="1">
        <v>15126</v>
      </c>
      <c r="C2204" s="929" t="s">
        <v>2010</v>
      </c>
      <c r="D2204" s="1" t="s">
        <v>22</v>
      </c>
      <c r="E2204" s="1" t="s">
        <v>2655</v>
      </c>
      <c r="F2204" s="2">
        <v>44435</v>
      </c>
      <c r="G2204" s="11" t="s">
        <v>2657</v>
      </c>
      <c r="H2204" s="10">
        <v>10</v>
      </c>
      <c r="I2204" s="12">
        <v>2.35</v>
      </c>
      <c r="J2204" s="398" t="s">
        <v>25</v>
      </c>
      <c r="K2204" s="398" t="s">
        <v>25</v>
      </c>
      <c r="L2204" s="399">
        <v>44434</v>
      </c>
      <c r="M2204" s="398" t="s">
        <v>19</v>
      </c>
      <c r="N2204" s="10">
        <v>8438</v>
      </c>
    </row>
    <row r="2205" spans="1:14">
      <c r="A2205" s="9">
        <v>44431</v>
      </c>
      <c r="B2205" s="1">
        <v>15127</v>
      </c>
      <c r="C2205" s="929" t="s">
        <v>2016</v>
      </c>
      <c r="D2205" s="1" t="s">
        <v>22</v>
      </c>
      <c r="E2205" s="1" t="s">
        <v>2655</v>
      </c>
      <c r="F2205" s="2">
        <v>44435</v>
      </c>
      <c r="G2205" s="11" t="s">
        <v>2658</v>
      </c>
      <c r="H2205" s="10">
        <v>10</v>
      </c>
      <c r="I2205" s="12">
        <v>2.35</v>
      </c>
      <c r="J2205" s="398" t="s">
        <v>25</v>
      </c>
      <c r="K2205" s="398" t="s">
        <v>25</v>
      </c>
      <c r="L2205" s="399">
        <v>44434</v>
      </c>
      <c r="M2205" s="398" t="s">
        <v>19</v>
      </c>
      <c r="N2205" s="10">
        <v>8438</v>
      </c>
    </row>
    <row r="2206" spans="1:14">
      <c r="A2206" s="9">
        <v>44431</v>
      </c>
      <c r="B2206" s="1">
        <v>15128</v>
      </c>
      <c r="C2206" s="929" t="s">
        <v>473</v>
      </c>
      <c r="D2206" s="1" t="s">
        <v>22</v>
      </c>
      <c r="E2206" s="1" t="s">
        <v>2655</v>
      </c>
      <c r="F2206" s="2">
        <v>44435</v>
      </c>
      <c r="G2206" s="11" t="s">
        <v>475</v>
      </c>
      <c r="H2206" s="10">
        <v>2</v>
      </c>
      <c r="I2206" s="12">
        <v>2.35</v>
      </c>
      <c r="J2206" s="398" t="s">
        <v>25</v>
      </c>
      <c r="K2206" s="398" t="s">
        <v>25</v>
      </c>
      <c r="L2206" s="399">
        <v>44434</v>
      </c>
      <c r="M2206" s="398" t="s">
        <v>19</v>
      </c>
      <c r="N2206" s="10">
        <v>8438</v>
      </c>
    </row>
    <row r="2207" spans="1:14">
      <c r="A2207" s="9">
        <v>44431</v>
      </c>
      <c r="B2207" s="1">
        <v>15129</v>
      </c>
      <c r="C2207" s="929" t="s">
        <v>2659</v>
      </c>
      <c r="D2207" s="1" t="s">
        <v>22</v>
      </c>
      <c r="E2207" s="1" t="s">
        <v>2655</v>
      </c>
      <c r="F2207" s="2">
        <v>44435</v>
      </c>
      <c r="G2207" s="11" t="s">
        <v>2660</v>
      </c>
      <c r="H2207" s="10">
        <v>2</v>
      </c>
      <c r="I2207" s="12">
        <v>2.35</v>
      </c>
      <c r="J2207" s="398" t="s">
        <v>25</v>
      </c>
      <c r="K2207" s="398" t="s">
        <v>25</v>
      </c>
      <c r="L2207" s="399">
        <v>44434</v>
      </c>
      <c r="M2207" s="398" t="s">
        <v>19</v>
      </c>
      <c r="N2207" s="10">
        <v>8438</v>
      </c>
    </row>
    <row r="2208" spans="1:14">
      <c r="A2208" s="9">
        <v>44431</v>
      </c>
      <c r="B2208" s="1">
        <v>15130</v>
      </c>
      <c r="C2208" s="929" t="s">
        <v>2661</v>
      </c>
      <c r="D2208" s="1" t="s">
        <v>22</v>
      </c>
      <c r="E2208" s="1" t="s">
        <v>1</v>
      </c>
      <c r="F2208" s="2">
        <v>44435</v>
      </c>
      <c r="G2208" s="11" t="s">
        <v>2662</v>
      </c>
      <c r="H2208" s="10">
        <v>1</v>
      </c>
      <c r="I2208" s="12">
        <v>3</v>
      </c>
      <c r="J2208" s="398" t="s">
        <v>25</v>
      </c>
      <c r="K2208" s="398" t="s">
        <v>25</v>
      </c>
      <c r="L2208" s="399">
        <v>44434</v>
      </c>
      <c r="M2208" s="398" t="s">
        <v>19</v>
      </c>
      <c r="N2208" s="10">
        <v>8438</v>
      </c>
    </row>
    <row r="2209" spans="1:15">
      <c r="A2209" s="9">
        <v>44431</v>
      </c>
      <c r="B2209" s="1">
        <v>15131</v>
      </c>
      <c r="C2209" s="929" t="s">
        <v>2663</v>
      </c>
      <c r="D2209" s="1" t="s">
        <v>22</v>
      </c>
      <c r="E2209" s="1" t="s">
        <v>1</v>
      </c>
      <c r="F2209" s="2">
        <v>44435</v>
      </c>
      <c r="G2209" s="11" t="s">
        <v>2664</v>
      </c>
      <c r="H2209" s="10">
        <v>1</v>
      </c>
      <c r="I2209" s="12">
        <v>3</v>
      </c>
      <c r="J2209" s="398" t="s">
        <v>25</v>
      </c>
      <c r="K2209" s="398" t="s">
        <v>25</v>
      </c>
      <c r="L2209" s="399">
        <v>44434</v>
      </c>
      <c r="M2209" s="398" t="s">
        <v>19</v>
      </c>
      <c r="N2209" s="10">
        <v>8438</v>
      </c>
    </row>
    <row r="2210" spans="1:15">
      <c r="A2210" s="9">
        <v>44431</v>
      </c>
      <c r="B2210" s="1">
        <v>15132</v>
      </c>
      <c r="C2210" s="929" t="s">
        <v>2665</v>
      </c>
      <c r="D2210" s="1" t="s">
        <v>22</v>
      </c>
      <c r="E2210" s="1" t="s">
        <v>2666</v>
      </c>
      <c r="F2210" s="2">
        <v>44435</v>
      </c>
      <c r="G2210" s="11" t="s">
        <v>2667</v>
      </c>
      <c r="H2210" s="10">
        <v>56</v>
      </c>
      <c r="I2210" s="12">
        <v>2.35</v>
      </c>
      <c r="J2210" s="398" t="s">
        <v>25</v>
      </c>
      <c r="K2210" s="398" t="s">
        <v>25</v>
      </c>
      <c r="L2210" s="399">
        <v>44434</v>
      </c>
      <c r="M2210" s="398" t="s">
        <v>19</v>
      </c>
      <c r="N2210" s="10">
        <v>8438</v>
      </c>
    </row>
    <row r="2211" spans="1:15">
      <c r="A2211" s="9">
        <v>44431</v>
      </c>
      <c r="B2211" s="1">
        <v>15133</v>
      </c>
      <c r="C2211" s="929" t="s">
        <v>137</v>
      </c>
      <c r="D2211" s="1" t="s">
        <v>22</v>
      </c>
      <c r="E2211" s="1" t="s">
        <v>2668</v>
      </c>
      <c r="F2211" s="2">
        <v>44435</v>
      </c>
      <c r="G2211" s="11" t="s">
        <v>2669</v>
      </c>
      <c r="H2211" s="10">
        <v>239</v>
      </c>
      <c r="I2211" s="12">
        <v>2.35</v>
      </c>
      <c r="J2211" s="398" t="s">
        <v>25</v>
      </c>
      <c r="K2211" s="398" t="s">
        <v>25</v>
      </c>
      <c r="L2211" s="399">
        <v>44435</v>
      </c>
      <c r="M2211" s="398" t="s">
        <v>19</v>
      </c>
      <c r="N2211" s="10">
        <v>8438</v>
      </c>
    </row>
    <row r="2212" spans="1:15">
      <c r="A2212" s="9">
        <v>44431</v>
      </c>
      <c r="B2212" s="1">
        <v>15134</v>
      </c>
      <c r="C2212" s="929" t="s">
        <v>2665</v>
      </c>
      <c r="D2212" s="1" t="s">
        <v>22</v>
      </c>
      <c r="E2212" s="1" t="s">
        <v>2670</v>
      </c>
      <c r="F2212" s="2">
        <v>44435</v>
      </c>
      <c r="G2212" s="11" t="s">
        <v>2667</v>
      </c>
      <c r="H2212" s="10">
        <v>12</v>
      </c>
      <c r="I2212" s="12">
        <v>2.35</v>
      </c>
      <c r="J2212" s="398" t="s">
        <v>25</v>
      </c>
      <c r="K2212" s="398" t="s">
        <v>25</v>
      </c>
      <c r="L2212" s="399">
        <v>44435</v>
      </c>
      <c r="M2212" s="398" t="s">
        <v>19</v>
      </c>
      <c r="N2212" s="10">
        <v>8438</v>
      </c>
    </row>
    <row r="2213" spans="1:15">
      <c r="A2213" s="9">
        <v>44431</v>
      </c>
      <c r="B2213" s="1">
        <v>15135</v>
      </c>
      <c r="C2213" s="929" t="s">
        <v>473</v>
      </c>
      <c r="D2213" s="1" t="s">
        <v>22</v>
      </c>
      <c r="E2213" s="1" t="s">
        <v>2671</v>
      </c>
      <c r="F2213" s="2">
        <v>44435</v>
      </c>
      <c r="G2213" s="11" t="s">
        <v>475</v>
      </c>
      <c r="H2213" s="10">
        <v>2</v>
      </c>
      <c r="I2213" s="12">
        <v>2.35</v>
      </c>
      <c r="J2213" s="398" t="s">
        <v>25</v>
      </c>
      <c r="K2213" s="398" t="s">
        <v>25</v>
      </c>
      <c r="L2213" s="399">
        <v>44435</v>
      </c>
      <c r="M2213" s="398" t="s">
        <v>19</v>
      </c>
      <c r="N2213" s="10">
        <v>8438</v>
      </c>
    </row>
    <row r="2214" spans="1:15">
      <c r="A2214" s="9">
        <v>44431</v>
      </c>
      <c r="B2214" s="1">
        <v>15136</v>
      </c>
      <c r="C2214" s="929" t="s">
        <v>94</v>
      </c>
      <c r="D2214" s="1" t="s">
        <v>22</v>
      </c>
      <c r="E2214" s="1" t="s">
        <v>2672</v>
      </c>
      <c r="F2214" s="2">
        <v>44435</v>
      </c>
      <c r="G2214" s="11" t="s">
        <v>96</v>
      </c>
      <c r="H2214" s="10">
        <v>10</v>
      </c>
      <c r="I2214" s="12">
        <v>2.35</v>
      </c>
      <c r="J2214" s="398" t="s">
        <v>25</v>
      </c>
      <c r="K2214" s="398" t="s">
        <v>25</v>
      </c>
      <c r="L2214" s="399">
        <v>44435</v>
      </c>
      <c r="M2214" s="398" t="s">
        <v>19</v>
      </c>
      <c r="N2214" s="10">
        <v>8438</v>
      </c>
    </row>
    <row r="2215" spans="1:15">
      <c r="A2215" s="9">
        <v>44431</v>
      </c>
      <c r="B2215" s="1">
        <v>15137</v>
      </c>
      <c r="C2215" s="929" t="s">
        <v>94</v>
      </c>
      <c r="D2215" s="1" t="s">
        <v>22</v>
      </c>
      <c r="E2215" s="1" t="s">
        <v>2673</v>
      </c>
      <c r="F2215" s="2">
        <v>44435</v>
      </c>
      <c r="G2215" s="11" t="s">
        <v>96</v>
      </c>
      <c r="H2215" s="10">
        <v>20</v>
      </c>
      <c r="I2215" s="12">
        <v>2.35</v>
      </c>
      <c r="J2215" s="398" t="s">
        <v>25</v>
      </c>
      <c r="K2215" s="398" t="s">
        <v>25</v>
      </c>
      <c r="L2215" s="399">
        <v>44435</v>
      </c>
      <c r="M2215" s="398" t="s">
        <v>19</v>
      </c>
      <c r="N2215" s="10">
        <v>8438</v>
      </c>
    </row>
    <row r="2216" spans="1:15">
      <c r="A2216" s="9">
        <v>44431</v>
      </c>
      <c r="B2216" s="1">
        <v>15138</v>
      </c>
      <c r="C2216" s="929" t="s">
        <v>1100</v>
      </c>
      <c r="D2216" s="1" t="s">
        <v>22</v>
      </c>
      <c r="E2216" s="1" t="s">
        <v>2674</v>
      </c>
      <c r="F2216" s="2">
        <v>44435</v>
      </c>
      <c r="G2216" s="11" t="s">
        <v>1102</v>
      </c>
      <c r="H2216" s="10">
        <v>10</v>
      </c>
      <c r="I2216" s="12">
        <v>2.35</v>
      </c>
      <c r="J2216" s="398" t="s">
        <v>25</v>
      </c>
      <c r="K2216" s="398" t="s">
        <v>25</v>
      </c>
      <c r="L2216" s="399">
        <v>44435</v>
      </c>
      <c r="M2216" s="398" t="s">
        <v>19</v>
      </c>
      <c r="N2216" s="10">
        <v>8438</v>
      </c>
    </row>
    <row r="2217" spans="1:15">
      <c r="A2217" s="9">
        <v>44431</v>
      </c>
      <c r="B2217" s="1">
        <v>15139</v>
      </c>
      <c r="C2217" s="929" t="s">
        <v>2151</v>
      </c>
      <c r="D2217" s="1" t="s">
        <v>22</v>
      </c>
      <c r="E2217" s="1" t="s">
        <v>2675</v>
      </c>
      <c r="F2217" s="2">
        <v>44435</v>
      </c>
      <c r="G2217" s="11" t="s">
        <v>2219</v>
      </c>
      <c r="H2217" s="10">
        <v>6</v>
      </c>
      <c r="I2217" s="12">
        <v>2.35</v>
      </c>
      <c r="J2217" s="398" t="s">
        <v>25</v>
      </c>
      <c r="K2217" s="398" t="s">
        <v>25</v>
      </c>
      <c r="L2217" s="399">
        <v>44435</v>
      </c>
      <c r="M2217" s="398" t="s">
        <v>19</v>
      </c>
      <c r="N2217" s="10">
        <v>8438</v>
      </c>
    </row>
    <row r="2218" spans="1:15">
      <c r="A2218" s="9">
        <v>44431</v>
      </c>
      <c r="B2218" s="1">
        <v>15140</v>
      </c>
      <c r="C2218" s="929" t="s">
        <v>2151</v>
      </c>
      <c r="D2218" s="1" t="s">
        <v>22</v>
      </c>
      <c r="E2218" s="1" t="s">
        <v>2676</v>
      </c>
      <c r="F2218" s="2">
        <v>44435</v>
      </c>
      <c r="G2218" s="11" t="s">
        <v>2219</v>
      </c>
      <c r="H2218" s="10">
        <v>6</v>
      </c>
      <c r="I2218" s="12">
        <v>2.35</v>
      </c>
      <c r="J2218" s="398" t="s">
        <v>25</v>
      </c>
      <c r="K2218" s="398" t="s">
        <v>25</v>
      </c>
      <c r="L2218" s="399">
        <v>44435</v>
      </c>
      <c r="M2218" s="398" t="s">
        <v>19</v>
      </c>
      <c r="N2218" s="10">
        <v>8438</v>
      </c>
    </row>
    <row r="2219" spans="1:15">
      <c r="A2219" s="9">
        <v>44431</v>
      </c>
      <c r="B2219" s="1">
        <v>15141</v>
      </c>
      <c r="C2219" s="929" t="s">
        <v>2151</v>
      </c>
      <c r="D2219" s="1" t="s">
        <v>22</v>
      </c>
      <c r="E2219" s="1" t="s">
        <v>2677</v>
      </c>
      <c r="F2219" s="2">
        <v>44435</v>
      </c>
      <c r="G2219" s="11" t="s">
        <v>2219</v>
      </c>
      <c r="H2219" s="10">
        <v>13</v>
      </c>
      <c r="I2219" s="12">
        <v>2.35</v>
      </c>
      <c r="J2219" s="398" t="s">
        <v>25</v>
      </c>
      <c r="K2219" s="398" t="s">
        <v>25</v>
      </c>
      <c r="L2219" s="399">
        <v>44435</v>
      </c>
      <c r="M2219" s="398" t="s">
        <v>19</v>
      </c>
      <c r="N2219" s="10">
        <v>8438</v>
      </c>
    </row>
    <row r="2220" spans="1:15">
      <c r="A2220" s="9">
        <v>44431</v>
      </c>
      <c r="B2220" s="1">
        <v>15142</v>
      </c>
      <c r="C2220" s="929" t="s">
        <v>2151</v>
      </c>
      <c r="D2220" s="1" t="s">
        <v>22</v>
      </c>
      <c r="E2220" s="1" t="s">
        <v>2678</v>
      </c>
      <c r="F2220" s="2">
        <v>44435</v>
      </c>
      <c r="G2220" s="11" t="s">
        <v>2219</v>
      </c>
      <c r="H2220" s="10">
        <v>16</v>
      </c>
      <c r="I2220" s="12">
        <v>2.35</v>
      </c>
      <c r="J2220" s="398" t="s">
        <v>25</v>
      </c>
      <c r="K2220" s="398" t="s">
        <v>25</v>
      </c>
      <c r="L2220" s="399">
        <v>44435</v>
      </c>
      <c r="M2220" s="398" t="s">
        <v>19</v>
      </c>
      <c r="N2220" s="10">
        <v>8438</v>
      </c>
    </row>
    <row r="2221" spans="1:15">
      <c r="A2221" s="9">
        <v>44431</v>
      </c>
      <c r="B2221" s="1">
        <v>15143</v>
      </c>
      <c r="C2221" s="929" t="s">
        <v>198</v>
      </c>
      <c r="D2221" s="1" t="s">
        <v>22</v>
      </c>
      <c r="E2221" s="1" t="s">
        <v>2679</v>
      </c>
      <c r="F2221" s="2">
        <v>44435</v>
      </c>
      <c r="G2221" s="11" t="s">
        <v>200</v>
      </c>
      <c r="H2221" s="10">
        <v>2</v>
      </c>
      <c r="I2221" s="12">
        <v>2.35</v>
      </c>
      <c r="J2221" s="398" t="s">
        <v>25</v>
      </c>
      <c r="K2221" s="398" t="s">
        <v>25</v>
      </c>
      <c r="L2221" s="399">
        <v>44435</v>
      </c>
      <c r="M2221" s="398" t="s">
        <v>19</v>
      </c>
      <c r="N2221" s="10">
        <v>8438</v>
      </c>
    </row>
    <row r="2222" spans="1:15">
      <c r="A2222" s="9">
        <v>44431</v>
      </c>
      <c r="B2222" s="1">
        <v>15144</v>
      </c>
      <c r="C2222" s="929" t="s">
        <v>519</v>
      </c>
      <c r="D2222" s="1" t="s">
        <v>22</v>
      </c>
      <c r="E2222" s="1" t="s">
        <v>2680</v>
      </c>
      <c r="F2222" s="2">
        <v>44435</v>
      </c>
      <c r="G2222" s="11" t="s">
        <v>521</v>
      </c>
      <c r="H2222" s="10">
        <v>12</v>
      </c>
      <c r="I2222" s="12">
        <v>2.35</v>
      </c>
      <c r="J2222" s="398" t="s">
        <v>25</v>
      </c>
      <c r="K2222" s="398" t="s">
        <v>25</v>
      </c>
      <c r="L2222" s="399">
        <v>44435</v>
      </c>
      <c r="M2222" s="398" t="s">
        <v>19</v>
      </c>
      <c r="N2222" s="10">
        <v>8438</v>
      </c>
    </row>
    <row r="2223" spans="1:15">
      <c r="A2223" s="9">
        <v>44431</v>
      </c>
      <c r="B2223" s="1">
        <v>15145</v>
      </c>
      <c r="C2223" s="929" t="s">
        <v>58</v>
      </c>
      <c r="D2223" s="1" t="s">
        <v>22</v>
      </c>
      <c r="E2223" s="1" t="s">
        <v>2681</v>
      </c>
      <c r="F2223" s="2">
        <v>44435</v>
      </c>
      <c r="G2223" s="11" t="s">
        <v>51</v>
      </c>
      <c r="H2223" s="10">
        <v>12</v>
      </c>
      <c r="I2223" s="12">
        <v>2.35</v>
      </c>
      <c r="J2223" s="398" t="s">
        <v>25</v>
      </c>
      <c r="K2223" s="398" t="s">
        <v>25</v>
      </c>
      <c r="L2223" s="399">
        <v>44435</v>
      </c>
      <c r="M2223" s="398" t="s">
        <v>19</v>
      </c>
      <c r="N2223" s="10">
        <v>8438</v>
      </c>
      <c r="O2223" s="391">
        <v>4045.2599999999975</v>
      </c>
    </row>
    <row r="2224" spans="1:15" s="400" customFormat="1">
      <c r="A2224" s="9">
        <v>44434</v>
      </c>
      <c r="B2224" s="1">
        <v>15146</v>
      </c>
      <c r="C2224" s="929" t="s">
        <v>463</v>
      </c>
      <c r="D2224" s="1" t="s">
        <v>22</v>
      </c>
      <c r="E2224" s="1" t="s">
        <v>2682</v>
      </c>
      <c r="F2224" s="2">
        <v>44440</v>
      </c>
      <c r="G2224" s="11" t="s">
        <v>465</v>
      </c>
      <c r="H2224" s="10">
        <v>24</v>
      </c>
      <c r="I2224" s="12">
        <v>2.35</v>
      </c>
      <c r="J2224" s="398" t="s">
        <v>25</v>
      </c>
      <c r="K2224" s="398" t="s">
        <v>25</v>
      </c>
      <c r="L2224" s="399">
        <v>44439</v>
      </c>
      <c r="M2224" s="398" t="s">
        <v>19</v>
      </c>
      <c r="N2224" s="10">
        <v>8479</v>
      </c>
    </row>
    <row r="2225" spans="1:14">
      <c r="A2225" s="9">
        <v>44434</v>
      </c>
      <c r="B2225" s="1">
        <v>15147</v>
      </c>
      <c r="C2225" s="929" t="s">
        <v>1100</v>
      </c>
      <c r="D2225" s="1" t="s">
        <v>22</v>
      </c>
      <c r="E2225" s="1" t="s">
        <v>2683</v>
      </c>
      <c r="F2225" s="2">
        <v>44440</v>
      </c>
      <c r="G2225" s="11" t="s">
        <v>1102</v>
      </c>
      <c r="H2225" s="10">
        <v>11</v>
      </c>
      <c r="I2225" s="12">
        <v>2.35</v>
      </c>
      <c r="J2225" s="398" t="s">
        <v>25</v>
      </c>
      <c r="K2225" s="398" t="s">
        <v>25</v>
      </c>
      <c r="L2225" s="399">
        <v>44439</v>
      </c>
      <c r="M2225" s="398" t="s">
        <v>19</v>
      </c>
      <c r="N2225" s="10">
        <v>8479</v>
      </c>
    </row>
    <row r="2226" spans="1:14">
      <c r="A2226" s="9">
        <v>44434</v>
      </c>
      <c r="B2226" s="1">
        <v>15148</v>
      </c>
      <c r="C2226" s="929" t="s">
        <v>1100</v>
      </c>
      <c r="D2226" s="1" t="s">
        <v>22</v>
      </c>
      <c r="E2226" s="1" t="s">
        <v>2684</v>
      </c>
      <c r="F2226" s="2">
        <v>44440</v>
      </c>
      <c r="G2226" s="11" t="s">
        <v>1102</v>
      </c>
      <c r="H2226" s="10">
        <v>8</v>
      </c>
      <c r="I2226" s="12">
        <v>2.35</v>
      </c>
      <c r="J2226" s="398" t="s">
        <v>25</v>
      </c>
      <c r="K2226" s="398" t="s">
        <v>25</v>
      </c>
      <c r="L2226" s="399">
        <v>44439</v>
      </c>
      <c r="M2226" s="398" t="s">
        <v>19</v>
      </c>
      <c r="N2226" s="10">
        <v>8479</v>
      </c>
    </row>
    <row r="2227" spans="1:14">
      <c r="A2227" s="9">
        <v>44434</v>
      </c>
      <c r="B2227" s="1">
        <v>15149</v>
      </c>
      <c r="C2227" s="929" t="s">
        <v>1100</v>
      </c>
      <c r="D2227" s="1" t="s">
        <v>22</v>
      </c>
      <c r="E2227" s="1" t="s">
        <v>2685</v>
      </c>
      <c r="F2227" s="2">
        <v>44440</v>
      </c>
      <c r="G2227" s="11" t="s">
        <v>1102</v>
      </c>
      <c r="H2227" s="10">
        <v>2</v>
      </c>
      <c r="I2227" s="12">
        <v>2.35</v>
      </c>
      <c r="J2227" s="398" t="s">
        <v>25</v>
      </c>
      <c r="K2227" s="398" t="s">
        <v>25</v>
      </c>
      <c r="L2227" s="399">
        <v>44439</v>
      </c>
      <c r="M2227" s="398" t="s">
        <v>19</v>
      </c>
      <c r="N2227" s="10">
        <v>8479</v>
      </c>
    </row>
    <row r="2228" spans="1:14">
      <c r="A2228" s="9">
        <v>44434</v>
      </c>
      <c r="B2228" s="1">
        <v>15150</v>
      </c>
      <c r="C2228" s="929" t="s">
        <v>490</v>
      </c>
      <c r="D2228" s="1" t="s">
        <v>22</v>
      </c>
      <c r="E2228" s="1" t="s">
        <v>2686</v>
      </c>
      <c r="F2228" s="2">
        <v>44440</v>
      </c>
      <c r="G2228" s="11" t="s">
        <v>492</v>
      </c>
      <c r="H2228" s="10">
        <v>18</v>
      </c>
      <c r="I2228" s="12">
        <v>2.35</v>
      </c>
      <c r="J2228" s="398" t="s">
        <v>25</v>
      </c>
      <c r="K2228" s="398" t="s">
        <v>25</v>
      </c>
      <c r="L2228" s="399">
        <v>44439</v>
      </c>
      <c r="M2228" s="398" t="s">
        <v>19</v>
      </c>
      <c r="N2228" s="10">
        <v>8479</v>
      </c>
    </row>
    <row r="2229" spans="1:14">
      <c r="A2229" s="9">
        <v>44434</v>
      </c>
      <c r="B2229" s="1">
        <v>15151</v>
      </c>
      <c r="C2229" s="929" t="s">
        <v>1650</v>
      </c>
      <c r="D2229" s="1" t="s">
        <v>22</v>
      </c>
      <c r="E2229" s="1" t="s">
        <v>2687</v>
      </c>
      <c r="F2229" s="2">
        <v>44440</v>
      </c>
      <c r="G2229" s="11" t="s">
        <v>1652</v>
      </c>
      <c r="H2229" s="10">
        <v>58</v>
      </c>
      <c r="I2229" s="12">
        <v>2.35</v>
      </c>
      <c r="J2229" s="398" t="s">
        <v>25</v>
      </c>
      <c r="K2229" s="398" t="s">
        <v>25</v>
      </c>
      <c r="L2229" s="399">
        <v>44439</v>
      </c>
      <c r="M2229" s="398" t="s">
        <v>19</v>
      </c>
      <c r="N2229" s="10">
        <v>8479</v>
      </c>
    </row>
    <row r="2230" spans="1:14">
      <c r="A2230" s="9">
        <v>44434</v>
      </c>
      <c r="B2230" s="1">
        <v>15152</v>
      </c>
      <c r="C2230" s="929" t="s">
        <v>214</v>
      </c>
      <c r="D2230" s="1" t="s">
        <v>22</v>
      </c>
      <c r="E2230" s="1" t="s">
        <v>2688</v>
      </c>
      <c r="F2230" s="2">
        <v>44440</v>
      </c>
      <c r="G2230" s="11" t="s">
        <v>2689</v>
      </c>
      <c r="H2230" s="10">
        <v>39</v>
      </c>
      <c r="I2230" s="12">
        <v>2.35</v>
      </c>
      <c r="J2230" s="398" t="s">
        <v>25</v>
      </c>
      <c r="K2230" s="398" t="s">
        <v>25</v>
      </c>
      <c r="L2230" s="399">
        <v>44439</v>
      </c>
      <c r="M2230" s="398" t="s">
        <v>19</v>
      </c>
      <c r="N2230" s="10">
        <v>8479</v>
      </c>
    </row>
    <row r="2231" spans="1:14">
      <c r="A2231" s="9">
        <v>44434</v>
      </c>
      <c r="B2231" s="1">
        <v>15153</v>
      </c>
      <c r="C2231" s="929" t="s">
        <v>214</v>
      </c>
      <c r="D2231" s="1" t="s">
        <v>22</v>
      </c>
      <c r="E2231" s="1" t="s">
        <v>2690</v>
      </c>
      <c r="F2231" s="2">
        <v>44440</v>
      </c>
      <c r="G2231" s="11" t="s">
        <v>2689</v>
      </c>
      <c r="H2231" s="10">
        <v>33</v>
      </c>
      <c r="I2231" s="12">
        <v>2.35</v>
      </c>
      <c r="J2231" s="398" t="s">
        <v>25</v>
      </c>
      <c r="K2231" s="398" t="s">
        <v>25</v>
      </c>
      <c r="L2231" s="399">
        <v>44439</v>
      </c>
      <c r="M2231" s="398" t="s">
        <v>19</v>
      </c>
      <c r="N2231" s="10">
        <v>8479</v>
      </c>
    </row>
    <row r="2232" spans="1:14">
      <c r="A2232" s="9">
        <v>44434</v>
      </c>
      <c r="B2232" s="1">
        <v>15154</v>
      </c>
      <c r="C2232" s="929" t="s">
        <v>286</v>
      </c>
      <c r="D2232" s="1" t="s">
        <v>22</v>
      </c>
      <c r="E2232" s="1" t="s">
        <v>2691</v>
      </c>
      <c r="F2232" s="2">
        <v>44440</v>
      </c>
      <c r="G2232" s="11" t="s">
        <v>30</v>
      </c>
      <c r="H2232" s="10">
        <v>17</v>
      </c>
      <c r="I2232" s="12">
        <v>2.35</v>
      </c>
      <c r="J2232" s="398" t="s">
        <v>25</v>
      </c>
      <c r="K2232" s="398" t="s">
        <v>25</v>
      </c>
      <c r="L2232" s="399">
        <v>44439</v>
      </c>
      <c r="M2232" s="398" t="s">
        <v>19</v>
      </c>
      <c r="N2232" s="10">
        <v>8479</v>
      </c>
    </row>
    <row r="2233" spans="1:14">
      <c r="A2233" s="9">
        <v>44434</v>
      </c>
      <c r="B2233" s="1">
        <v>15155</v>
      </c>
      <c r="C2233" s="929" t="s">
        <v>28</v>
      </c>
      <c r="D2233" s="1" t="s">
        <v>22</v>
      </c>
      <c r="E2233" s="1" t="s">
        <v>2692</v>
      </c>
      <c r="F2233" s="2">
        <v>44440</v>
      </c>
      <c r="G2233" s="11" t="s">
        <v>30</v>
      </c>
      <c r="H2233" s="10">
        <v>10</v>
      </c>
      <c r="I2233" s="12">
        <v>2.35</v>
      </c>
      <c r="J2233" s="398" t="s">
        <v>25</v>
      </c>
      <c r="K2233" s="398" t="s">
        <v>25</v>
      </c>
      <c r="L2233" s="399">
        <v>44439</v>
      </c>
      <c r="M2233" s="398" t="s">
        <v>19</v>
      </c>
      <c r="N2233" s="10">
        <v>8479</v>
      </c>
    </row>
    <row r="2234" spans="1:14">
      <c r="A2234" s="9">
        <v>44434</v>
      </c>
      <c r="B2234" s="1">
        <v>15156</v>
      </c>
      <c r="C2234" s="929" t="s">
        <v>226</v>
      </c>
      <c r="D2234" s="1" t="s">
        <v>22</v>
      </c>
      <c r="E2234" s="1" t="s">
        <v>2693</v>
      </c>
      <c r="F2234" s="2">
        <v>44440</v>
      </c>
      <c r="G2234" s="11" t="s">
        <v>228</v>
      </c>
      <c r="H2234" s="10">
        <v>28</v>
      </c>
      <c r="I2234" s="12">
        <v>2.35</v>
      </c>
      <c r="J2234" s="398" t="s">
        <v>25</v>
      </c>
      <c r="K2234" s="398" t="s">
        <v>25</v>
      </c>
      <c r="L2234" s="399">
        <v>44440</v>
      </c>
      <c r="M2234" s="398" t="s">
        <v>19</v>
      </c>
      <c r="N2234" s="10">
        <v>8479</v>
      </c>
    </row>
    <row r="2235" spans="1:14">
      <c r="A2235" s="9">
        <v>44434</v>
      </c>
      <c r="B2235" s="1">
        <v>15157</v>
      </c>
      <c r="C2235" s="929" t="s">
        <v>533</v>
      </c>
      <c r="D2235" s="1" t="s">
        <v>22</v>
      </c>
      <c r="E2235" s="1" t="s">
        <v>2694</v>
      </c>
      <c r="F2235" s="2">
        <v>44440</v>
      </c>
      <c r="G2235" s="11" t="s">
        <v>535</v>
      </c>
      <c r="H2235" s="10">
        <v>54</v>
      </c>
      <c r="I2235" s="12">
        <v>2.35</v>
      </c>
      <c r="J2235" s="398" t="s">
        <v>25</v>
      </c>
      <c r="K2235" s="398" t="s">
        <v>25</v>
      </c>
      <c r="L2235" s="399">
        <v>44440</v>
      </c>
      <c r="M2235" s="398" t="s">
        <v>19</v>
      </c>
      <c r="N2235" s="10">
        <v>8479</v>
      </c>
    </row>
    <row r="2236" spans="1:14">
      <c r="A2236" s="9">
        <v>44434</v>
      </c>
      <c r="B2236" s="1">
        <v>15158</v>
      </c>
      <c r="C2236" s="929" t="s">
        <v>1959</v>
      </c>
      <c r="D2236" s="1" t="s">
        <v>22</v>
      </c>
      <c r="E2236" s="1" t="s">
        <v>2695</v>
      </c>
      <c r="F2236" s="2">
        <v>44440</v>
      </c>
      <c r="G2236" s="11" t="s">
        <v>2696</v>
      </c>
      <c r="H2236" s="10">
        <v>102</v>
      </c>
      <c r="I2236" s="12">
        <v>2.35</v>
      </c>
      <c r="J2236" s="398" t="s">
        <v>25</v>
      </c>
      <c r="K2236" s="398" t="s">
        <v>25</v>
      </c>
      <c r="L2236" s="399">
        <v>44440</v>
      </c>
      <c r="M2236" s="398" t="s">
        <v>19</v>
      </c>
      <c r="N2236" s="10">
        <v>8479</v>
      </c>
    </row>
    <row r="2237" spans="1:14">
      <c r="A2237" s="9">
        <v>44434</v>
      </c>
      <c r="B2237" s="1">
        <v>15159</v>
      </c>
      <c r="C2237" s="929" t="s">
        <v>2594</v>
      </c>
      <c r="D2237" s="1" t="s">
        <v>22</v>
      </c>
      <c r="E2237" s="1" t="s">
        <v>2695</v>
      </c>
      <c r="F2237" s="2">
        <v>44440</v>
      </c>
      <c r="G2237" s="11" t="s">
        <v>2697</v>
      </c>
      <c r="H2237" s="10">
        <v>102</v>
      </c>
      <c r="I2237" s="12">
        <v>2.35</v>
      </c>
      <c r="J2237" s="398" t="s">
        <v>25</v>
      </c>
      <c r="K2237" s="398" t="s">
        <v>25</v>
      </c>
      <c r="L2237" s="399">
        <v>44440</v>
      </c>
      <c r="M2237" s="398" t="s">
        <v>19</v>
      </c>
      <c r="N2237" s="10">
        <v>8479</v>
      </c>
    </row>
    <row r="2238" spans="1:14">
      <c r="A2238" s="9">
        <v>44434</v>
      </c>
      <c r="B2238" s="1">
        <v>15160</v>
      </c>
      <c r="C2238" s="929" t="s">
        <v>2592</v>
      </c>
      <c r="D2238" s="1" t="s">
        <v>22</v>
      </c>
      <c r="E2238" s="1" t="s">
        <v>2698</v>
      </c>
      <c r="F2238" s="2">
        <v>44440</v>
      </c>
      <c r="G2238" s="11" t="s">
        <v>2699</v>
      </c>
      <c r="H2238" s="10">
        <v>300</v>
      </c>
      <c r="I2238" s="12">
        <v>2.35</v>
      </c>
      <c r="J2238" s="398" t="s">
        <v>25</v>
      </c>
      <c r="K2238" s="398" t="s">
        <v>25</v>
      </c>
      <c r="L2238" s="399">
        <v>44440</v>
      </c>
      <c r="M2238" s="398" t="s">
        <v>19</v>
      </c>
      <c r="N2238" s="10">
        <v>8479</v>
      </c>
    </row>
    <row r="2239" spans="1:14">
      <c r="A2239" s="9">
        <v>44434</v>
      </c>
      <c r="B2239" s="1">
        <v>15161</v>
      </c>
      <c r="C2239" s="929" t="s">
        <v>1650</v>
      </c>
      <c r="D2239" s="1" t="s">
        <v>22</v>
      </c>
      <c r="E2239" s="1" t="s">
        <v>2700</v>
      </c>
      <c r="F2239" s="2">
        <v>44440</v>
      </c>
      <c r="G2239" s="11" t="s">
        <v>1652</v>
      </c>
      <c r="H2239" s="10">
        <v>179</v>
      </c>
      <c r="I2239" s="12">
        <v>2.35</v>
      </c>
      <c r="J2239" s="398" t="s">
        <v>25</v>
      </c>
      <c r="K2239" s="398" t="s">
        <v>25</v>
      </c>
      <c r="L2239" s="399">
        <v>44440</v>
      </c>
      <c r="M2239" s="398" t="s">
        <v>19</v>
      </c>
      <c r="N2239" s="10">
        <v>8479</v>
      </c>
    </row>
    <row r="2240" spans="1:14">
      <c r="A2240" s="9">
        <v>44434</v>
      </c>
      <c r="B2240" s="1">
        <v>15162</v>
      </c>
      <c r="C2240" s="929" t="s">
        <v>595</v>
      </c>
      <c r="D2240" s="1" t="s">
        <v>22</v>
      </c>
      <c r="E2240" s="1" t="s">
        <v>2701</v>
      </c>
      <c r="F2240" s="2">
        <v>44440</v>
      </c>
      <c r="G2240" s="11" t="s">
        <v>462</v>
      </c>
      <c r="H2240" s="10">
        <v>7</v>
      </c>
      <c r="I2240" s="12">
        <v>2.35</v>
      </c>
      <c r="J2240" s="398" t="s">
        <v>25</v>
      </c>
      <c r="K2240" s="398" t="s">
        <v>25</v>
      </c>
      <c r="L2240" s="399">
        <v>44440</v>
      </c>
      <c r="M2240" s="398" t="s">
        <v>19</v>
      </c>
      <c r="N2240" s="10">
        <v>8479</v>
      </c>
    </row>
    <row r="2241" spans="1:14">
      <c r="A2241" s="9">
        <v>44434</v>
      </c>
      <c r="B2241" s="1">
        <v>15163</v>
      </c>
      <c r="C2241" s="929" t="s">
        <v>595</v>
      </c>
      <c r="D2241" s="1" t="s">
        <v>22</v>
      </c>
      <c r="E2241" s="1" t="s">
        <v>2702</v>
      </c>
      <c r="F2241" s="2">
        <v>44440</v>
      </c>
      <c r="G2241" s="11" t="s">
        <v>462</v>
      </c>
      <c r="H2241" s="10">
        <v>14</v>
      </c>
      <c r="I2241" s="12">
        <v>2.35</v>
      </c>
      <c r="J2241" s="398" t="s">
        <v>25</v>
      </c>
      <c r="K2241" s="398" t="s">
        <v>25</v>
      </c>
      <c r="L2241" s="399">
        <v>44440</v>
      </c>
      <c r="M2241" s="398" t="s">
        <v>19</v>
      </c>
      <c r="N2241" s="10">
        <v>8479</v>
      </c>
    </row>
    <row r="2242" spans="1:14">
      <c r="A2242" s="9">
        <v>44434</v>
      </c>
      <c r="B2242" s="1">
        <v>15164</v>
      </c>
      <c r="C2242" s="929" t="s">
        <v>229</v>
      </c>
      <c r="D2242" s="1" t="s">
        <v>22</v>
      </c>
      <c r="E2242" s="1" t="s">
        <v>2703</v>
      </c>
      <c r="F2242" s="2">
        <v>44440</v>
      </c>
      <c r="G2242" s="11" t="s">
        <v>321</v>
      </c>
      <c r="H2242" s="10">
        <v>2</v>
      </c>
      <c r="I2242" s="12">
        <v>2.35</v>
      </c>
      <c r="J2242" s="398" t="s">
        <v>25</v>
      </c>
      <c r="K2242" s="398" t="s">
        <v>25</v>
      </c>
      <c r="L2242" s="399">
        <v>44440</v>
      </c>
      <c r="M2242" s="398" t="s">
        <v>19</v>
      </c>
      <c r="N2242" s="10">
        <v>8479</v>
      </c>
    </row>
    <row r="2243" spans="1:14">
      <c r="A2243" s="9">
        <v>44434</v>
      </c>
      <c r="B2243" s="1">
        <v>15165</v>
      </c>
      <c r="C2243" s="929" t="s">
        <v>893</v>
      </c>
      <c r="D2243" s="1" t="s">
        <v>22</v>
      </c>
      <c r="E2243" s="1" t="s">
        <v>2704</v>
      </c>
      <c r="F2243" s="2">
        <v>44440</v>
      </c>
      <c r="G2243" s="11" t="s">
        <v>895</v>
      </c>
      <c r="H2243" s="10">
        <v>4</v>
      </c>
      <c r="I2243" s="12">
        <v>2.35</v>
      </c>
      <c r="J2243" s="398" t="s">
        <v>25</v>
      </c>
      <c r="K2243" s="398" t="s">
        <v>25</v>
      </c>
      <c r="L2243" s="399">
        <v>44440</v>
      </c>
      <c r="M2243" s="398" t="s">
        <v>19</v>
      </c>
      <c r="N2243" s="10">
        <v>8479</v>
      </c>
    </row>
    <row r="2244" spans="1:14">
      <c r="A2244" s="9">
        <v>44434</v>
      </c>
      <c r="B2244" s="1">
        <v>15166</v>
      </c>
      <c r="C2244" s="929" t="s">
        <v>28</v>
      </c>
      <c r="D2244" s="1" t="s">
        <v>22</v>
      </c>
      <c r="E2244" s="1" t="s">
        <v>2705</v>
      </c>
      <c r="F2244" s="2">
        <v>44440</v>
      </c>
      <c r="G2244" s="11" t="s">
        <v>30</v>
      </c>
      <c r="H2244" s="10">
        <v>13</v>
      </c>
      <c r="I2244" s="12">
        <v>2.35</v>
      </c>
      <c r="J2244" s="398" t="s">
        <v>25</v>
      </c>
      <c r="K2244" s="398" t="s">
        <v>25</v>
      </c>
      <c r="L2244" s="399">
        <v>44440</v>
      </c>
      <c r="M2244" s="398" t="s">
        <v>19</v>
      </c>
      <c r="N2244" s="10">
        <v>8479</v>
      </c>
    </row>
    <row r="2245" spans="1:14">
      <c r="A2245" s="9">
        <v>44434</v>
      </c>
      <c r="B2245" s="1">
        <v>15167</v>
      </c>
      <c r="C2245" s="929" t="s">
        <v>1348</v>
      </c>
      <c r="D2245" s="1" t="s">
        <v>22</v>
      </c>
      <c r="E2245" s="1" t="s">
        <v>2706</v>
      </c>
      <c r="F2245" s="2">
        <v>44440</v>
      </c>
      <c r="G2245" s="11" t="s">
        <v>2029</v>
      </c>
      <c r="H2245" s="10">
        <v>1</v>
      </c>
      <c r="I2245" s="12">
        <v>3.15</v>
      </c>
      <c r="J2245" s="398" t="s">
        <v>25</v>
      </c>
      <c r="K2245" s="398" t="s">
        <v>25</v>
      </c>
      <c r="L2245" s="399">
        <v>44440</v>
      </c>
      <c r="M2245" s="398" t="s">
        <v>19</v>
      </c>
      <c r="N2245" s="10">
        <v>8479</v>
      </c>
    </row>
    <row r="2246" spans="1:14">
      <c r="A2246" s="9">
        <v>44434</v>
      </c>
      <c r="B2246" s="1">
        <v>15168</v>
      </c>
      <c r="C2246" s="929" t="s">
        <v>2707</v>
      </c>
      <c r="D2246" s="1" t="s">
        <v>22</v>
      </c>
      <c r="E2246" s="1" t="s">
        <v>2708</v>
      </c>
      <c r="F2246" s="2">
        <v>44440</v>
      </c>
      <c r="G2246" s="11" t="s">
        <v>2709</v>
      </c>
      <c r="H2246" s="10">
        <v>1</v>
      </c>
      <c r="I2246" s="12">
        <v>2.35</v>
      </c>
      <c r="J2246" s="398" t="s">
        <v>25</v>
      </c>
      <c r="K2246" s="398" t="s">
        <v>25</v>
      </c>
      <c r="L2246" s="399">
        <v>44440</v>
      </c>
      <c r="M2246" s="398" t="s">
        <v>19</v>
      </c>
      <c r="N2246" s="10">
        <v>8479</v>
      </c>
    </row>
    <row r="2247" spans="1:14">
      <c r="A2247" s="9">
        <v>44434</v>
      </c>
      <c r="B2247" s="1">
        <v>15169</v>
      </c>
      <c r="C2247" s="929" t="s">
        <v>2710</v>
      </c>
      <c r="D2247" s="1" t="s">
        <v>22</v>
      </c>
      <c r="E2247" s="1" t="s">
        <v>2708</v>
      </c>
      <c r="F2247" s="2">
        <v>44440</v>
      </c>
      <c r="G2247" s="11" t="s">
        <v>2711</v>
      </c>
      <c r="H2247" s="10">
        <v>1</v>
      </c>
      <c r="I2247" s="12">
        <v>2.35</v>
      </c>
      <c r="J2247" s="398" t="s">
        <v>25</v>
      </c>
      <c r="K2247" s="398" t="s">
        <v>25</v>
      </c>
      <c r="L2247" s="399">
        <v>44440</v>
      </c>
      <c r="M2247" s="398" t="s">
        <v>19</v>
      </c>
      <c r="N2247" s="10">
        <v>8479</v>
      </c>
    </row>
    <row r="2248" spans="1:14">
      <c r="A2248" s="9">
        <v>44434</v>
      </c>
      <c r="B2248" s="1">
        <v>15170</v>
      </c>
      <c r="C2248" s="929" t="s">
        <v>2712</v>
      </c>
      <c r="D2248" s="1" t="s">
        <v>22</v>
      </c>
      <c r="E2248" s="1" t="s">
        <v>2713</v>
      </c>
      <c r="F2248" s="2">
        <v>44440</v>
      </c>
      <c r="G2248" s="11" t="s">
        <v>2714</v>
      </c>
      <c r="H2248" s="10">
        <v>1</v>
      </c>
      <c r="I2248" s="12">
        <v>2.35</v>
      </c>
      <c r="J2248" s="398" t="s">
        <v>25</v>
      </c>
      <c r="K2248" s="398" t="s">
        <v>25</v>
      </c>
      <c r="L2248" s="399">
        <v>44440</v>
      </c>
      <c r="M2248" s="398" t="s">
        <v>19</v>
      </c>
      <c r="N2248" s="10">
        <v>8479</v>
      </c>
    </row>
    <row r="2249" spans="1:14">
      <c r="A2249" s="9">
        <v>44434</v>
      </c>
      <c r="B2249" s="1">
        <v>15171</v>
      </c>
      <c r="C2249" s="929" t="s">
        <v>2715</v>
      </c>
      <c r="D2249" s="1" t="s">
        <v>22</v>
      </c>
      <c r="E2249" s="1" t="s">
        <v>2713</v>
      </c>
      <c r="F2249" s="2">
        <v>44440</v>
      </c>
      <c r="G2249" s="11" t="s">
        <v>2716</v>
      </c>
      <c r="H2249" s="10">
        <v>1</v>
      </c>
      <c r="I2249" s="12">
        <v>2.35</v>
      </c>
      <c r="J2249" s="398" t="s">
        <v>25</v>
      </c>
      <c r="K2249" s="398" t="s">
        <v>25</v>
      </c>
      <c r="L2249" s="399">
        <v>44440</v>
      </c>
      <c r="M2249" s="398" t="s">
        <v>19</v>
      </c>
      <c r="N2249" s="10">
        <v>8479</v>
      </c>
    </row>
    <row r="2250" spans="1:14">
      <c r="A2250" s="9">
        <v>44434</v>
      </c>
      <c r="B2250" s="1">
        <v>15172</v>
      </c>
      <c r="C2250" s="929" t="s">
        <v>2717</v>
      </c>
      <c r="D2250" s="1" t="s">
        <v>22</v>
      </c>
      <c r="E2250" s="1" t="s">
        <v>2713</v>
      </c>
      <c r="F2250" s="2">
        <v>44440</v>
      </c>
      <c r="G2250" s="11" t="s">
        <v>2718</v>
      </c>
      <c r="H2250" s="10">
        <v>1</v>
      </c>
      <c r="I2250" s="12">
        <v>2.35</v>
      </c>
      <c r="J2250" s="398" t="s">
        <v>25</v>
      </c>
      <c r="K2250" s="398" t="s">
        <v>25</v>
      </c>
      <c r="L2250" s="399">
        <v>44440</v>
      </c>
      <c r="M2250" s="398" t="s">
        <v>19</v>
      </c>
      <c r="N2250" s="10">
        <v>8479</v>
      </c>
    </row>
    <row r="2251" spans="1:14">
      <c r="A2251" s="9">
        <v>44434</v>
      </c>
      <c r="B2251" s="1">
        <v>15173</v>
      </c>
      <c r="C2251" s="929" t="s">
        <v>2710</v>
      </c>
      <c r="D2251" s="1" t="s">
        <v>22</v>
      </c>
      <c r="E2251" s="1" t="s">
        <v>2713</v>
      </c>
      <c r="F2251" s="2">
        <v>44440</v>
      </c>
      <c r="G2251" s="11" t="s">
        <v>2711</v>
      </c>
      <c r="H2251" s="10">
        <v>3</v>
      </c>
      <c r="I2251" s="12">
        <v>2.35</v>
      </c>
      <c r="J2251" s="398" t="s">
        <v>25</v>
      </c>
      <c r="K2251" s="398" t="s">
        <v>25</v>
      </c>
      <c r="L2251" s="399">
        <v>44440</v>
      </c>
      <c r="M2251" s="398" t="s">
        <v>19</v>
      </c>
      <c r="N2251" s="10">
        <v>8479</v>
      </c>
    </row>
    <row r="2252" spans="1:14">
      <c r="A2252" s="9">
        <v>44434</v>
      </c>
      <c r="B2252" s="1">
        <v>15174</v>
      </c>
      <c r="C2252" s="929" t="s">
        <v>28</v>
      </c>
      <c r="D2252" s="1" t="s">
        <v>22</v>
      </c>
      <c r="E2252" s="1" t="s">
        <v>2719</v>
      </c>
      <c r="F2252" s="2">
        <v>44440</v>
      </c>
      <c r="G2252" s="11" t="s">
        <v>30</v>
      </c>
      <c r="H2252" s="10">
        <v>65</v>
      </c>
      <c r="I2252" s="12">
        <v>2.35</v>
      </c>
      <c r="J2252" s="398" t="s">
        <v>25</v>
      </c>
      <c r="K2252" s="398" t="s">
        <v>25</v>
      </c>
      <c r="L2252" s="399">
        <v>44441</v>
      </c>
      <c r="M2252" s="398" t="s">
        <v>19</v>
      </c>
      <c r="N2252" s="10">
        <v>8479</v>
      </c>
    </row>
    <row r="2253" spans="1:14">
      <c r="A2253" s="9">
        <v>44434</v>
      </c>
      <c r="B2253" s="1">
        <v>15175</v>
      </c>
      <c r="C2253" s="929" t="s">
        <v>1373</v>
      </c>
      <c r="D2253" s="1" t="s">
        <v>22</v>
      </c>
      <c r="E2253" s="1" t="s">
        <v>2720</v>
      </c>
      <c r="F2253" s="2">
        <v>44440</v>
      </c>
      <c r="G2253" s="11" t="s">
        <v>1372</v>
      </c>
      <c r="H2253" s="10">
        <v>12</v>
      </c>
      <c r="I2253" s="12">
        <v>2.35</v>
      </c>
      <c r="J2253" s="398" t="s">
        <v>25</v>
      </c>
      <c r="K2253" s="398" t="s">
        <v>25</v>
      </c>
      <c r="L2253" s="399">
        <v>44441</v>
      </c>
      <c r="M2253" s="398" t="s">
        <v>19</v>
      </c>
      <c r="N2253" s="10">
        <v>8479</v>
      </c>
    </row>
    <row r="2254" spans="1:14">
      <c r="A2254" s="9">
        <v>44434</v>
      </c>
      <c r="B2254" s="1">
        <v>15176</v>
      </c>
      <c r="C2254" s="929" t="s">
        <v>102</v>
      </c>
      <c r="D2254" s="1" t="s">
        <v>22</v>
      </c>
      <c r="E2254" s="1" t="s">
        <v>1972</v>
      </c>
      <c r="F2254" s="2">
        <v>44440</v>
      </c>
      <c r="G2254" s="11" t="s">
        <v>104</v>
      </c>
      <c r="H2254" s="10">
        <v>45</v>
      </c>
      <c r="I2254" s="12">
        <v>2.35</v>
      </c>
      <c r="J2254" s="398" t="s">
        <v>25</v>
      </c>
      <c r="K2254" s="398" t="s">
        <v>25</v>
      </c>
      <c r="L2254" s="399">
        <v>44441</v>
      </c>
      <c r="M2254" s="398" t="s">
        <v>19</v>
      </c>
      <c r="N2254" s="10">
        <v>8479</v>
      </c>
    </row>
    <row r="2255" spans="1:14">
      <c r="A2255" s="9">
        <v>44434</v>
      </c>
      <c r="B2255" s="1">
        <v>15177</v>
      </c>
      <c r="C2255" s="929" t="s">
        <v>2721</v>
      </c>
      <c r="D2255" s="1" t="s">
        <v>22</v>
      </c>
      <c r="E2255" s="1" t="s">
        <v>1</v>
      </c>
      <c r="F2255" s="2">
        <v>44440</v>
      </c>
      <c r="G2255" s="11" t="s">
        <v>2722</v>
      </c>
      <c r="H2255" s="10">
        <v>1</v>
      </c>
      <c r="I2255" s="12">
        <v>3</v>
      </c>
      <c r="J2255" s="398" t="s">
        <v>25</v>
      </c>
      <c r="K2255" s="398" t="s">
        <v>25</v>
      </c>
      <c r="L2255" s="399">
        <v>44441</v>
      </c>
      <c r="M2255" s="398" t="s">
        <v>19</v>
      </c>
      <c r="N2255" s="10">
        <v>8479</v>
      </c>
    </row>
    <row r="2256" spans="1:14">
      <c r="A2256" s="9">
        <v>44434</v>
      </c>
      <c r="B2256" s="1">
        <v>15178</v>
      </c>
      <c r="C2256" s="929" t="s">
        <v>2723</v>
      </c>
      <c r="D2256" s="1" t="s">
        <v>22</v>
      </c>
      <c r="E2256" s="1" t="s">
        <v>1</v>
      </c>
      <c r="F2256" s="2">
        <v>44440</v>
      </c>
      <c r="G2256" s="11" t="s">
        <v>2724</v>
      </c>
      <c r="H2256" s="10">
        <v>1</v>
      </c>
      <c r="I2256" s="12">
        <v>3</v>
      </c>
      <c r="J2256" s="398" t="s">
        <v>25</v>
      </c>
      <c r="K2256" s="398" t="s">
        <v>25</v>
      </c>
      <c r="L2256" s="399">
        <v>44441</v>
      </c>
      <c r="M2256" s="398" t="s">
        <v>19</v>
      </c>
      <c r="N2256" s="10">
        <v>8479</v>
      </c>
    </row>
    <row r="2257" spans="1:14">
      <c r="A2257" s="9">
        <v>44434</v>
      </c>
      <c r="B2257" s="1">
        <v>15179</v>
      </c>
      <c r="C2257" s="929" t="s">
        <v>455</v>
      </c>
      <c r="D2257" s="1" t="s">
        <v>22</v>
      </c>
      <c r="E2257" s="1" t="s">
        <v>2725</v>
      </c>
      <c r="F2257" s="2">
        <v>44440</v>
      </c>
      <c r="G2257" s="11" t="s">
        <v>457</v>
      </c>
      <c r="H2257" s="10">
        <v>6</v>
      </c>
      <c r="I2257" s="12">
        <v>2.35</v>
      </c>
      <c r="J2257" s="398" t="s">
        <v>25</v>
      </c>
      <c r="K2257" s="398" t="s">
        <v>25</v>
      </c>
      <c r="L2257" s="399">
        <v>44441</v>
      </c>
      <c r="M2257" s="398" t="s">
        <v>19</v>
      </c>
      <c r="N2257" s="10">
        <v>8479</v>
      </c>
    </row>
    <row r="2258" spans="1:14">
      <c r="A2258" s="9">
        <v>44434</v>
      </c>
      <c r="B2258" s="1">
        <v>15180</v>
      </c>
      <c r="C2258" s="929" t="s">
        <v>857</v>
      </c>
      <c r="D2258" s="1" t="s">
        <v>22</v>
      </c>
      <c r="E2258" s="1" t="s">
        <v>2726</v>
      </c>
      <c r="F2258" s="2">
        <v>44440</v>
      </c>
      <c r="G2258" s="11" t="s">
        <v>859</v>
      </c>
      <c r="H2258" s="10">
        <v>11</v>
      </c>
      <c r="I2258" s="12">
        <v>2.35</v>
      </c>
      <c r="J2258" s="398" t="s">
        <v>25</v>
      </c>
      <c r="K2258" s="398" t="s">
        <v>25</v>
      </c>
      <c r="L2258" s="399">
        <v>44441</v>
      </c>
      <c r="M2258" s="398" t="s">
        <v>19</v>
      </c>
      <c r="N2258" s="10">
        <v>8479</v>
      </c>
    </row>
    <row r="2259" spans="1:14">
      <c r="A2259" s="9">
        <v>44434</v>
      </c>
      <c r="B2259" s="1">
        <v>15181</v>
      </c>
      <c r="C2259" s="929" t="s">
        <v>458</v>
      </c>
      <c r="D2259" s="1" t="s">
        <v>22</v>
      </c>
      <c r="E2259" s="1" t="s">
        <v>2727</v>
      </c>
      <c r="F2259" s="2">
        <v>44440</v>
      </c>
      <c r="G2259" s="11" t="s">
        <v>460</v>
      </c>
      <c r="H2259" s="10">
        <v>3</v>
      </c>
      <c r="I2259" s="12">
        <v>2.35</v>
      </c>
      <c r="J2259" s="398" t="s">
        <v>25</v>
      </c>
      <c r="K2259" s="398" t="s">
        <v>25</v>
      </c>
      <c r="L2259" s="399">
        <v>44441</v>
      </c>
      <c r="M2259" s="398" t="s">
        <v>19</v>
      </c>
      <c r="N2259" s="10">
        <v>8479</v>
      </c>
    </row>
    <row r="2260" spans="1:14">
      <c r="A2260" s="9">
        <v>44434</v>
      </c>
      <c r="B2260" s="1">
        <v>15182</v>
      </c>
      <c r="C2260" s="929" t="s">
        <v>458</v>
      </c>
      <c r="D2260" s="1" t="s">
        <v>22</v>
      </c>
      <c r="E2260" s="1" t="s">
        <v>2728</v>
      </c>
      <c r="F2260" s="2">
        <v>44440</v>
      </c>
      <c r="G2260" s="11" t="s">
        <v>460</v>
      </c>
      <c r="H2260" s="10">
        <v>1</v>
      </c>
      <c r="I2260" s="12">
        <v>2.35</v>
      </c>
      <c r="J2260" s="398" t="s">
        <v>25</v>
      </c>
      <c r="K2260" s="398" t="s">
        <v>25</v>
      </c>
      <c r="L2260" s="399">
        <v>44441</v>
      </c>
      <c r="M2260" s="398" t="s">
        <v>19</v>
      </c>
      <c r="N2260" s="10">
        <v>8479</v>
      </c>
    </row>
    <row r="2261" spans="1:14">
      <c r="A2261" s="9">
        <v>44434</v>
      </c>
      <c r="B2261" s="1">
        <v>15183</v>
      </c>
      <c r="C2261" s="929" t="s">
        <v>2663</v>
      </c>
      <c r="D2261" s="1" t="s">
        <v>22</v>
      </c>
      <c r="E2261" s="1" t="s">
        <v>2729</v>
      </c>
      <c r="F2261" s="2">
        <v>44440</v>
      </c>
      <c r="G2261" s="11" t="s">
        <v>2730</v>
      </c>
      <c r="H2261" s="10">
        <v>12</v>
      </c>
      <c r="I2261" s="12">
        <v>2.35</v>
      </c>
      <c r="J2261" s="398" t="s">
        <v>25</v>
      </c>
      <c r="K2261" s="398" t="s">
        <v>25</v>
      </c>
      <c r="L2261" s="399">
        <v>44441</v>
      </c>
      <c r="M2261" s="398" t="s">
        <v>19</v>
      </c>
      <c r="N2261" s="10">
        <v>8479</v>
      </c>
    </row>
    <row r="2262" spans="1:14">
      <c r="A2262" s="9">
        <v>44434</v>
      </c>
      <c r="B2262" s="1">
        <v>15184</v>
      </c>
      <c r="C2262" s="929" t="s">
        <v>147</v>
      </c>
      <c r="D2262" s="1" t="s">
        <v>22</v>
      </c>
      <c r="E2262" s="1" t="s">
        <v>2731</v>
      </c>
      <c r="F2262" s="2">
        <v>44440</v>
      </c>
      <c r="G2262" s="11" t="s">
        <v>149</v>
      </c>
      <c r="H2262" s="10">
        <v>14</v>
      </c>
      <c r="I2262" s="12">
        <v>2.35</v>
      </c>
      <c r="J2262" s="398" t="s">
        <v>25</v>
      </c>
      <c r="K2262" s="398" t="s">
        <v>25</v>
      </c>
      <c r="L2262" s="399">
        <v>44441</v>
      </c>
      <c r="M2262" s="398" t="s">
        <v>19</v>
      </c>
      <c r="N2262" s="10">
        <v>8479</v>
      </c>
    </row>
    <row r="2263" spans="1:14">
      <c r="A2263" s="9">
        <v>44434</v>
      </c>
      <c r="B2263" s="1">
        <v>15185</v>
      </c>
      <c r="C2263" s="929" t="s">
        <v>1348</v>
      </c>
      <c r="D2263" s="1" t="s">
        <v>22</v>
      </c>
      <c r="E2263" s="1" t="s">
        <v>2732</v>
      </c>
      <c r="F2263" s="2">
        <v>44440</v>
      </c>
      <c r="G2263" s="11" t="s">
        <v>2029</v>
      </c>
      <c r="H2263" s="10">
        <v>1</v>
      </c>
      <c r="I2263" s="12">
        <v>3.15</v>
      </c>
      <c r="J2263" s="398" t="s">
        <v>25</v>
      </c>
      <c r="K2263" s="398" t="s">
        <v>25</v>
      </c>
      <c r="L2263" s="399">
        <v>44441</v>
      </c>
      <c r="M2263" s="398" t="s">
        <v>19</v>
      </c>
      <c r="N2263" s="10">
        <v>8479</v>
      </c>
    </row>
    <row r="2264" spans="1:14">
      <c r="A2264" s="9">
        <v>44434</v>
      </c>
      <c r="B2264" s="1">
        <v>15186</v>
      </c>
      <c r="C2264" s="929" t="s">
        <v>825</v>
      </c>
      <c r="D2264" s="1" t="s">
        <v>22</v>
      </c>
      <c r="E2264" s="1" t="s">
        <v>2732</v>
      </c>
      <c r="F2264" s="2">
        <v>44440</v>
      </c>
      <c r="G2264" s="11" t="s">
        <v>2733</v>
      </c>
      <c r="H2264" s="10">
        <v>10</v>
      </c>
      <c r="I2264" s="12">
        <v>2.35</v>
      </c>
      <c r="J2264" s="398" t="s">
        <v>25</v>
      </c>
      <c r="K2264" s="398" t="s">
        <v>25</v>
      </c>
      <c r="L2264" s="399">
        <v>44441</v>
      </c>
      <c r="M2264" s="398" t="s">
        <v>19</v>
      </c>
      <c r="N2264" s="10">
        <v>8479</v>
      </c>
    </row>
    <row r="2265" spans="1:14">
      <c r="A2265" s="9">
        <v>44434</v>
      </c>
      <c r="B2265" s="1">
        <v>15187</v>
      </c>
      <c r="C2265" s="929" t="s">
        <v>158</v>
      </c>
      <c r="D2265" s="1" t="s">
        <v>22</v>
      </c>
      <c r="E2265" s="1" t="s">
        <v>2734</v>
      </c>
      <c r="F2265" s="2">
        <v>44440</v>
      </c>
      <c r="G2265" s="11" t="s">
        <v>462</v>
      </c>
      <c r="H2265" s="10">
        <v>9</v>
      </c>
      <c r="I2265" s="12">
        <v>2.35</v>
      </c>
      <c r="J2265" s="398" t="s">
        <v>25</v>
      </c>
      <c r="K2265" s="398" t="s">
        <v>25</v>
      </c>
      <c r="L2265" s="399">
        <v>44441</v>
      </c>
      <c r="M2265" s="398" t="s">
        <v>19</v>
      </c>
      <c r="N2265" s="10">
        <v>8479</v>
      </c>
    </row>
    <row r="2266" spans="1:14">
      <c r="A2266" s="9">
        <v>44434</v>
      </c>
      <c r="B2266" s="1">
        <v>15188</v>
      </c>
      <c r="C2266" s="929" t="s">
        <v>1045</v>
      </c>
      <c r="D2266" s="1" t="s">
        <v>22</v>
      </c>
      <c r="E2266" s="1" t="s">
        <v>2735</v>
      </c>
      <c r="F2266" s="2">
        <v>44440</v>
      </c>
      <c r="G2266" s="11" t="s">
        <v>1047</v>
      </c>
      <c r="H2266" s="10">
        <v>12</v>
      </c>
      <c r="I2266" s="12">
        <v>2.35</v>
      </c>
      <c r="J2266" s="398" t="s">
        <v>25</v>
      </c>
      <c r="K2266" s="398" t="s">
        <v>25</v>
      </c>
      <c r="L2266" s="399">
        <v>44441</v>
      </c>
      <c r="M2266" s="398" t="s">
        <v>19</v>
      </c>
      <c r="N2266" s="10">
        <v>8479</v>
      </c>
    </row>
    <row r="2267" spans="1:14">
      <c r="A2267" s="9">
        <v>44434</v>
      </c>
      <c r="B2267" s="1">
        <v>15189</v>
      </c>
      <c r="C2267" s="929" t="s">
        <v>324</v>
      </c>
      <c r="D2267" s="1" t="s">
        <v>22</v>
      </c>
      <c r="E2267" s="1" t="s">
        <v>2736</v>
      </c>
      <c r="F2267" s="2">
        <v>44440</v>
      </c>
      <c r="G2267" s="11" t="s">
        <v>326</v>
      </c>
      <c r="H2267" s="10">
        <v>2</v>
      </c>
      <c r="I2267" s="12">
        <v>2.35</v>
      </c>
      <c r="J2267" s="398" t="s">
        <v>25</v>
      </c>
      <c r="K2267" s="398" t="s">
        <v>25</v>
      </c>
      <c r="L2267" s="399">
        <v>44441</v>
      </c>
      <c r="M2267" s="398" t="s">
        <v>19</v>
      </c>
      <c r="N2267" s="10">
        <v>8479</v>
      </c>
    </row>
    <row r="2268" spans="1:14">
      <c r="A2268" s="9">
        <v>44434</v>
      </c>
      <c r="B2268" s="1">
        <v>15190</v>
      </c>
      <c r="C2268" s="929" t="s">
        <v>420</v>
      </c>
      <c r="D2268" s="1" t="s">
        <v>22</v>
      </c>
      <c r="E2268" s="1" t="s">
        <v>2737</v>
      </c>
      <c r="F2268" s="2">
        <v>44440</v>
      </c>
      <c r="G2268" s="11" t="s">
        <v>422</v>
      </c>
      <c r="H2268" s="10">
        <v>7</v>
      </c>
      <c r="I2268" s="12">
        <v>2.35</v>
      </c>
      <c r="J2268" s="398" t="s">
        <v>25</v>
      </c>
      <c r="K2268" s="398" t="s">
        <v>25</v>
      </c>
      <c r="L2268" s="399">
        <v>44441</v>
      </c>
      <c r="M2268" s="398" t="s">
        <v>19</v>
      </c>
      <c r="N2268" s="10">
        <v>8479</v>
      </c>
    </row>
    <row r="2269" spans="1:14">
      <c r="A2269" s="9">
        <v>44434</v>
      </c>
      <c r="B2269" s="1">
        <v>15191</v>
      </c>
      <c r="C2269" s="929" t="s">
        <v>272</v>
      </c>
      <c r="D2269" s="1" t="s">
        <v>22</v>
      </c>
      <c r="E2269" s="1" t="s">
        <v>2738</v>
      </c>
      <c r="F2269" s="2">
        <v>44440</v>
      </c>
      <c r="G2269" s="11" t="s">
        <v>274</v>
      </c>
      <c r="H2269" s="10">
        <v>6</v>
      </c>
      <c r="I2269" s="12">
        <v>2.35</v>
      </c>
      <c r="J2269" s="398" t="s">
        <v>25</v>
      </c>
      <c r="K2269" s="398" t="s">
        <v>25</v>
      </c>
      <c r="L2269" s="399">
        <v>44441</v>
      </c>
      <c r="M2269" s="398" t="s">
        <v>19</v>
      </c>
      <c r="N2269" s="10">
        <v>8479</v>
      </c>
    </row>
    <row r="2270" spans="1:14">
      <c r="A2270" s="9">
        <v>44434</v>
      </c>
      <c r="B2270" s="1">
        <v>15192</v>
      </c>
      <c r="C2270" s="929" t="s">
        <v>999</v>
      </c>
      <c r="D2270" s="1" t="s">
        <v>22</v>
      </c>
      <c r="E2270" s="1" t="s">
        <v>2739</v>
      </c>
      <c r="F2270" s="2">
        <v>44440</v>
      </c>
      <c r="G2270" s="11" t="s">
        <v>1001</v>
      </c>
      <c r="H2270" s="10">
        <v>28</v>
      </c>
      <c r="I2270" s="12">
        <v>2.35</v>
      </c>
      <c r="J2270" s="398" t="s">
        <v>25</v>
      </c>
      <c r="K2270" s="398" t="s">
        <v>25</v>
      </c>
      <c r="L2270" s="399">
        <v>44441</v>
      </c>
      <c r="M2270" s="398" t="s">
        <v>19</v>
      </c>
      <c r="N2270" s="10">
        <v>8479</v>
      </c>
    </row>
    <row r="2271" spans="1:14">
      <c r="A2271" s="9">
        <v>44434</v>
      </c>
      <c r="B2271" s="1">
        <v>15193</v>
      </c>
      <c r="C2271" s="929" t="s">
        <v>1289</v>
      </c>
      <c r="D2271" s="1" t="s">
        <v>22</v>
      </c>
      <c r="E2271" s="1" t="s">
        <v>2740</v>
      </c>
      <c r="F2271" s="2">
        <v>44442</v>
      </c>
      <c r="G2271" s="11" t="s">
        <v>1291</v>
      </c>
      <c r="H2271" s="10">
        <v>53</v>
      </c>
      <c r="I2271" s="12">
        <v>2.35</v>
      </c>
      <c r="J2271" s="398" t="s">
        <v>25</v>
      </c>
      <c r="K2271" s="398" t="s">
        <v>25</v>
      </c>
      <c r="L2271" s="399">
        <v>44442</v>
      </c>
      <c r="M2271" s="398" t="s">
        <v>19</v>
      </c>
      <c r="N2271" s="10">
        <v>8479</v>
      </c>
    </row>
    <row r="2272" spans="1:14">
      <c r="A2272" s="9">
        <v>44434</v>
      </c>
      <c r="B2272" s="1">
        <v>15194</v>
      </c>
      <c r="C2272" s="929" t="s">
        <v>2741</v>
      </c>
      <c r="D2272" s="1" t="s">
        <v>22</v>
      </c>
      <c r="E2272" s="1" t="s">
        <v>2742</v>
      </c>
      <c r="F2272" s="2">
        <v>44442</v>
      </c>
      <c r="G2272" s="11" t="s">
        <v>2714</v>
      </c>
      <c r="H2272" s="10">
        <v>2</v>
      </c>
      <c r="I2272" s="12">
        <v>2.35</v>
      </c>
      <c r="J2272" s="398" t="s">
        <v>25</v>
      </c>
      <c r="K2272" s="398" t="s">
        <v>25</v>
      </c>
      <c r="L2272" s="399">
        <v>44442</v>
      </c>
      <c r="M2272" s="398" t="s">
        <v>19</v>
      </c>
      <c r="N2272" s="10">
        <v>8479</v>
      </c>
    </row>
    <row r="2273" spans="1:14">
      <c r="A2273" s="9">
        <v>44434</v>
      </c>
      <c r="B2273" s="1">
        <v>15195</v>
      </c>
      <c r="C2273" s="929" t="s">
        <v>94</v>
      </c>
      <c r="D2273" s="1" t="s">
        <v>22</v>
      </c>
      <c r="E2273" s="1" t="s">
        <v>2743</v>
      </c>
      <c r="F2273" s="2">
        <v>44442</v>
      </c>
      <c r="G2273" s="11" t="s">
        <v>96</v>
      </c>
      <c r="H2273" s="10">
        <v>9</v>
      </c>
      <c r="I2273" s="12">
        <v>2.35</v>
      </c>
      <c r="J2273" s="398" t="s">
        <v>25</v>
      </c>
      <c r="K2273" s="398" t="s">
        <v>25</v>
      </c>
      <c r="L2273" s="399">
        <v>44442</v>
      </c>
      <c r="M2273" s="398" t="s">
        <v>19</v>
      </c>
      <c r="N2273" s="10">
        <v>8479</v>
      </c>
    </row>
    <row r="2274" spans="1:14">
      <c r="A2274" s="9">
        <v>44434</v>
      </c>
      <c r="B2274" s="1">
        <v>15196</v>
      </c>
      <c r="C2274" s="929" t="s">
        <v>94</v>
      </c>
      <c r="D2274" s="1" t="s">
        <v>22</v>
      </c>
      <c r="E2274" s="1" t="s">
        <v>2744</v>
      </c>
      <c r="F2274" s="2">
        <v>44442</v>
      </c>
      <c r="G2274" s="11" t="s">
        <v>96</v>
      </c>
      <c r="H2274" s="10">
        <v>12</v>
      </c>
      <c r="I2274" s="12">
        <v>2.35</v>
      </c>
      <c r="J2274" s="398" t="s">
        <v>25</v>
      </c>
      <c r="K2274" s="398" t="s">
        <v>25</v>
      </c>
      <c r="L2274" s="399">
        <v>44442</v>
      </c>
      <c r="M2274" s="398" t="s">
        <v>19</v>
      </c>
      <c r="N2274" s="10">
        <v>8479</v>
      </c>
    </row>
    <row r="2275" spans="1:14">
      <c r="A2275" s="9">
        <v>44434</v>
      </c>
      <c r="B2275" s="1">
        <v>15197</v>
      </c>
      <c r="C2275" s="929" t="s">
        <v>1310</v>
      </c>
      <c r="D2275" s="1" t="s">
        <v>22</v>
      </c>
      <c r="E2275" s="1" t="s">
        <v>2745</v>
      </c>
      <c r="F2275" s="2">
        <v>44442</v>
      </c>
      <c r="G2275" s="11" t="s">
        <v>1312</v>
      </c>
      <c r="H2275" s="10">
        <v>30</v>
      </c>
      <c r="I2275" s="12">
        <v>2.35</v>
      </c>
      <c r="J2275" s="398" t="s">
        <v>25</v>
      </c>
      <c r="K2275" s="398" t="s">
        <v>25</v>
      </c>
      <c r="L2275" s="399">
        <v>44442</v>
      </c>
      <c r="M2275" s="398" t="s">
        <v>19</v>
      </c>
      <c r="N2275" s="10">
        <v>8479</v>
      </c>
    </row>
    <row r="2276" spans="1:14">
      <c r="A2276" s="9">
        <v>44434</v>
      </c>
      <c r="B2276" s="1">
        <v>15198</v>
      </c>
      <c r="C2276" s="929" t="s">
        <v>234</v>
      </c>
      <c r="D2276" s="1" t="s">
        <v>22</v>
      </c>
      <c r="E2276" s="1" t="s">
        <v>2746</v>
      </c>
      <c r="F2276" s="2">
        <v>44442</v>
      </c>
      <c r="G2276" s="11" t="s">
        <v>236</v>
      </c>
      <c r="H2276" s="10">
        <v>18</v>
      </c>
      <c r="I2276" s="12">
        <v>2.35</v>
      </c>
      <c r="J2276" s="398" t="s">
        <v>25</v>
      </c>
      <c r="K2276" s="398" t="s">
        <v>25</v>
      </c>
      <c r="L2276" s="399">
        <v>44442</v>
      </c>
      <c r="M2276" s="398" t="s">
        <v>19</v>
      </c>
      <c r="N2276" s="10">
        <v>8479</v>
      </c>
    </row>
    <row r="2277" spans="1:14">
      <c r="A2277" s="9">
        <v>44434</v>
      </c>
      <c r="B2277" s="1">
        <v>15199</v>
      </c>
      <c r="C2277" s="929" t="s">
        <v>458</v>
      </c>
      <c r="D2277" s="1" t="s">
        <v>22</v>
      </c>
      <c r="E2277" s="1" t="s">
        <v>2747</v>
      </c>
      <c r="F2277" s="2">
        <v>44442</v>
      </c>
      <c r="G2277" s="11" t="s">
        <v>460</v>
      </c>
      <c r="H2277" s="10">
        <v>2</v>
      </c>
      <c r="I2277" s="12">
        <v>2.35</v>
      </c>
      <c r="J2277" s="398" t="s">
        <v>25</v>
      </c>
      <c r="K2277" s="398" t="s">
        <v>25</v>
      </c>
      <c r="L2277" s="399">
        <v>44442</v>
      </c>
      <c r="M2277" s="398" t="s">
        <v>19</v>
      </c>
      <c r="N2277" s="10">
        <v>8479</v>
      </c>
    </row>
    <row r="2278" spans="1:14">
      <c r="A2278" s="9">
        <v>44434</v>
      </c>
      <c r="B2278" s="1">
        <v>15200</v>
      </c>
      <c r="C2278" s="929" t="s">
        <v>2748</v>
      </c>
      <c r="D2278" s="1" t="s">
        <v>22</v>
      </c>
      <c r="E2278" s="1" t="s">
        <v>2747</v>
      </c>
      <c r="F2278" s="2">
        <v>44442</v>
      </c>
      <c r="G2278" s="11" t="s">
        <v>2749</v>
      </c>
      <c r="H2278" s="10">
        <v>2</v>
      </c>
      <c r="I2278" s="12">
        <v>2.35</v>
      </c>
      <c r="J2278" s="398" t="s">
        <v>25</v>
      </c>
      <c r="K2278" s="398" t="s">
        <v>25</v>
      </c>
      <c r="L2278" s="399">
        <v>44442</v>
      </c>
      <c r="M2278" s="398" t="s">
        <v>19</v>
      </c>
      <c r="N2278" s="10">
        <v>8479</v>
      </c>
    </row>
    <row r="2279" spans="1:14">
      <c r="A2279" s="9">
        <v>44434</v>
      </c>
      <c r="B2279" s="1">
        <v>15201</v>
      </c>
      <c r="C2279" s="929" t="s">
        <v>2750</v>
      </c>
      <c r="D2279" s="1" t="s">
        <v>22</v>
      </c>
      <c r="E2279" s="1" t="s">
        <v>2747</v>
      </c>
      <c r="F2279" s="2">
        <v>44442</v>
      </c>
      <c r="G2279" s="11" t="s">
        <v>2751</v>
      </c>
      <c r="H2279" s="10">
        <v>2</v>
      </c>
      <c r="I2279" s="12">
        <v>2.35</v>
      </c>
      <c r="J2279" s="398" t="s">
        <v>25</v>
      </c>
      <c r="K2279" s="398" t="s">
        <v>25</v>
      </c>
      <c r="L2279" s="399">
        <v>44442</v>
      </c>
      <c r="M2279" s="398" t="s">
        <v>19</v>
      </c>
      <c r="N2279" s="10">
        <v>8479</v>
      </c>
    </row>
    <row r="2280" spans="1:14">
      <c r="A2280" s="9">
        <v>44434</v>
      </c>
      <c r="B2280" s="1">
        <v>15202</v>
      </c>
      <c r="C2280" s="929" t="s">
        <v>109</v>
      </c>
      <c r="D2280" s="1" t="s">
        <v>22</v>
      </c>
      <c r="E2280" s="1" t="s">
        <v>2752</v>
      </c>
      <c r="F2280" s="2">
        <v>44442</v>
      </c>
      <c r="G2280" s="11" t="s">
        <v>36</v>
      </c>
      <c r="H2280" s="10">
        <v>17</v>
      </c>
      <c r="I2280" s="12">
        <v>2.35</v>
      </c>
      <c r="J2280" s="398" t="s">
        <v>25</v>
      </c>
      <c r="K2280" s="398" t="s">
        <v>25</v>
      </c>
      <c r="L2280" s="399">
        <v>44442</v>
      </c>
      <c r="M2280" s="398" t="s">
        <v>19</v>
      </c>
      <c r="N2280" s="10">
        <v>8479</v>
      </c>
    </row>
    <row r="2281" spans="1:14">
      <c r="A2281" s="9">
        <v>44434</v>
      </c>
      <c r="B2281" s="1">
        <v>15203</v>
      </c>
      <c r="C2281" s="929" t="s">
        <v>107</v>
      </c>
      <c r="D2281" s="1" t="s">
        <v>22</v>
      </c>
      <c r="E2281" s="1" t="s">
        <v>2752</v>
      </c>
      <c r="F2281" s="2">
        <v>44442</v>
      </c>
      <c r="G2281" s="11" t="s">
        <v>2753</v>
      </c>
      <c r="H2281" s="10">
        <v>17</v>
      </c>
      <c r="I2281" s="12">
        <v>2.35</v>
      </c>
      <c r="J2281" s="398" t="s">
        <v>25</v>
      </c>
      <c r="K2281" s="398" t="s">
        <v>25</v>
      </c>
      <c r="L2281" s="399">
        <v>44442</v>
      </c>
      <c r="M2281" s="398" t="s">
        <v>19</v>
      </c>
      <c r="N2281" s="10">
        <v>8479</v>
      </c>
    </row>
    <row r="2282" spans="1:14">
      <c r="A2282" s="9">
        <v>44434</v>
      </c>
      <c r="B2282" s="1">
        <v>15204</v>
      </c>
      <c r="C2282" s="929" t="s">
        <v>39</v>
      </c>
      <c r="D2282" s="1" t="s">
        <v>22</v>
      </c>
      <c r="E2282" s="1" t="s">
        <v>2752</v>
      </c>
      <c r="F2282" s="2">
        <v>44442</v>
      </c>
      <c r="G2282" s="11" t="s">
        <v>40</v>
      </c>
      <c r="H2282" s="10">
        <v>17</v>
      </c>
      <c r="I2282" s="12">
        <v>2.35</v>
      </c>
      <c r="J2282" s="398" t="s">
        <v>25</v>
      </c>
      <c r="K2282" s="398" t="s">
        <v>25</v>
      </c>
      <c r="L2282" s="399">
        <v>44442</v>
      </c>
      <c r="M2282" s="398" t="s">
        <v>19</v>
      </c>
      <c r="N2282" s="10">
        <v>8479</v>
      </c>
    </row>
    <row r="2283" spans="1:14">
      <c r="A2283" s="9">
        <v>44434</v>
      </c>
      <c r="B2283" s="1">
        <v>15205</v>
      </c>
      <c r="C2283" s="929" t="s">
        <v>94</v>
      </c>
      <c r="D2283" s="1" t="s">
        <v>22</v>
      </c>
      <c r="E2283" s="1" t="s">
        <v>2754</v>
      </c>
      <c r="F2283" s="2">
        <v>44442</v>
      </c>
      <c r="G2283" s="11" t="s">
        <v>96</v>
      </c>
      <c r="H2283" s="10">
        <v>12</v>
      </c>
      <c r="I2283" s="12">
        <v>2.35</v>
      </c>
      <c r="J2283" s="398" t="s">
        <v>25</v>
      </c>
      <c r="K2283" s="398" t="s">
        <v>25</v>
      </c>
      <c r="L2283" s="399">
        <v>44442</v>
      </c>
      <c r="M2283" s="398" t="s">
        <v>19</v>
      </c>
      <c r="N2283" s="10">
        <v>8479</v>
      </c>
    </row>
    <row r="2284" spans="1:14">
      <c r="A2284" s="9">
        <v>44434</v>
      </c>
      <c r="B2284" s="1">
        <v>15206</v>
      </c>
      <c r="C2284" s="929" t="s">
        <v>2755</v>
      </c>
      <c r="D2284" s="1" t="s">
        <v>22</v>
      </c>
      <c r="E2284" s="1" t="s">
        <v>2754</v>
      </c>
      <c r="F2284" s="2">
        <v>44442</v>
      </c>
      <c r="G2284" s="11" t="s">
        <v>2756</v>
      </c>
      <c r="H2284" s="10">
        <v>12</v>
      </c>
      <c r="I2284" s="12">
        <v>2.35</v>
      </c>
      <c r="J2284" s="398" t="s">
        <v>25</v>
      </c>
      <c r="K2284" s="398" t="s">
        <v>25</v>
      </c>
      <c r="L2284" s="399">
        <v>44442</v>
      </c>
      <c r="M2284" s="398" t="s">
        <v>19</v>
      </c>
      <c r="N2284" s="10">
        <v>8479</v>
      </c>
    </row>
    <row r="2285" spans="1:14">
      <c r="A2285" s="9">
        <v>44434</v>
      </c>
      <c r="B2285" s="1">
        <v>15207</v>
      </c>
      <c r="C2285" s="929" t="s">
        <v>39</v>
      </c>
      <c r="D2285" s="1" t="s">
        <v>22</v>
      </c>
      <c r="E2285" s="1" t="s">
        <v>2757</v>
      </c>
      <c r="F2285" s="2">
        <v>44442</v>
      </c>
      <c r="G2285" s="11" t="s">
        <v>40</v>
      </c>
      <c r="H2285" s="10">
        <v>12</v>
      </c>
      <c r="I2285" s="12">
        <v>2.35</v>
      </c>
      <c r="J2285" s="398" t="s">
        <v>25</v>
      </c>
      <c r="K2285" s="398" t="s">
        <v>25</v>
      </c>
      <c r="L2285" s="399">
        <v>44442</v>
      </c>
      <c r="M2285" s="398" t="s">
        <v>19</v>
      </c>
      <c r="N2285" s="10">
        <v>8479</v>
      </c>
    </row>
    <row r="2286" spans="1:14">
      <c r="A2286" s="9">
        <v>44434</v>
      </c>
      <c r="B2286" s="1">
        <v>15208</v>
      </c>
      <c r="C2286" s="929" t="s">
        <v>73</v>
      </c>
      <c r="D2286" s="1" t="s">
        <v>22</v>
      </c>
      <c r="E2286" s="1" t="s">
        <v>2757</v>
      </c>
      <c r="F2286" s="2">
        <v>44442</v>
      </c>
      <c r="G2286" s="11" t="s">
        <v>74</v>
      </c>
      <c r="H2286" s="10">
        <v>12</v>
      </c>
      <c r="I2286" s="12">
        <v>2.35</v>
      </c>
      <c r="J2286" s="398" t="s">
        <v>25</v>
      </c>
      <c r="K2286" s="398" t="s">
        <v>25</v>
      </c>
      <c r="L2286" s="399">
        <v>44442</v>
      </c>
      <c r="M2286" s="398" t="s">
        <v>19</v>
      </c>
      <c r="N2286" s="10">
        <v>8479</v>
      </c>
    </row>
    <row r="2287" spans="1:14">
      <c r="A2287" s="9">
        <v>44434</v>
      </c>
      <c r="B2287" s="1">
        <v>15209</v>
      </c>
      <c r="C2287" s="929" t="s">
        <v>37</v>
      </c>
      <c r="D2287" s="1" t="s">
        <v>22</v>
      </c>
      <c r="E2287" s="1" t="s">
        <v>2757</v>
      </c>
      <c r="F2287" s="2">
        <v>44442</v>
      </c>
      <c r="G2287" s="11" t="s">
        <v>38</v>
      </c>
      <c r="H2287" s="10">
        <v>12</v>
      </c>
      <c r="I2287" s="12">
        <v>2.35</v>
      </c>
      <c r="J2287" s="398" t="s">
        <v>25</v>
      </c>
      <c r="K2287" s="398" t="s">
        <v>25</v>
      </c>
      <c r="L2287" s="399">
        <v>44442</v>
      </c>
      <c r="M2287" s="398" t="s">
        <v>19</v>
      </c>
      <c r="N2287" s="10">
        <v>8479</v>
      </c>
    </row>
    <row r="2288" spans="1:14">
      <c r="A2288" s="9">
        <v>44434</v>
      </c>
      <c r="B2288" s="1">
        <v>15210</v>
      </c>
      <c r="C2288" s="929" t="s">
        <v>2758</v>
      </c>
      <c r="D2288" s="1" t="s">
        <v>22</v>
      </c>
      <c r="E2288" s="1" t="s">
        <v>2757</v>
      </c>
      <c r="F2288" s="2">
        <v>44442</v>
      </c>
      <c r="G2288" s="11" t="s">
        <v>2276</v>
      </c>
      <c r="H2288" s="10">
        <v>12</v>
      </c>
      <c r="I2288" s="12">
        <v>2.35</v>
      </c>
      <c r="J2288" s="398" t="s">
        <v>25</v>
      </c>
      <c r="K2288" s="398" t="s">
        <v>25</v>
      </c>
      <c r="L2288" s="399">
        <v>44442</v>
      </c>
      <c r="M2288" s="398" t="s">
        <v>19</v>
      </c>
      <c r="N2288" s="10">
        <v>8479</v>
      </c>
    </row>
    <row r="2289" spans="1:15" ht="15.75" thickBot="1">
      <c r="A2289" s="9">
        <v>44434</v>
      </c>
      <c r="B2289" s="1">
        <v>15211</v>
      </c>
      <c r="C2289" s="929" t="s">
        <v>2759</v>
      </c>
      <c r="D2289" s="1" t="s">
        <v>22</v>
      </c>
      <c r="E2289" s="1" t="s">
        <v>2757</v>
      </c>
      <c r="F2289" s="2">
        <v>44442</v>
      </c>
      <c r="G2289" s="11" t="s">
        <v>2760</v>
      </c>
      <c r="H2289" s="10">
        <v>12</v>
      </c>
      <c r="I2289" s="12">
        <v>2.35</v>
      </c>
      <c r="J2289" s="398" t="s">
        <v>25</v>
      </c>
      <c r="K2289" s="398" t="s">
        <v>25</v>
      </c>
      <c r="L2289" s="399">
        <v>44442</v>
      </c>
      <c r="M2289" s="398" t="s">
        <v>19</v>
      </c>
      <c r="N2289" s="10">
        <v>8479</v>
      </c>
      <c r="O2289" s="391">
        <v>4360.3799999999965</v>
      </c>
    </row>
    <row r="2290" spans="1:15" s="400" customFormat="1">
      <c r="A2290" s="9">
        <v>44442</v>
      </c>
      <c r="B2290" s="1">
        <v>15212</v>
      </c>
      <c r="C2290" s="929" t="s">
        <v>131</v>
      </c>
      <c r="D2290" s="1" t="s">
        <v>22</v>
      </c>
      <c r="E2290" s="1" t="s">
        <v>2761</v>
      </c>
      <c r="F2290" s="2">
        <v>44447</v>
      </c>
      <c r="G2290" s="11" t="s">
        <v>524</v>
      </c>
      <c r="H2290" s="10">
        <v>1</v>
      </c>
      <c r="I2290" s="12">
        <v>2.35</v>
      </c>
      <c r="J2290" s="398" t="s">
        <v>25</v>
      </c>
      <c r="K2290" s="398" t="s">
        <v>25</v>
      </c>
      <c r="L2290" s="399">
        <v>44445</v>
      </c>
      <c r="M2290" s="398" t="s">
        <v>19</v>
      </c>
      <c r="N2290" s="10">
        <v>8524</v>
      </c>
    </row>
    <row r="2291" spans="1:15">
      <c r="A2291" s="9">
        <v>44442</v>
      </c>
      <c r="B2291" s="1">
        <v>15213</v>
      </c>
      <c r="C2291" s="929" t="s">
        <v>2471</v>
      </c>
      <c r="D2291" s="1" t="s">
        <v>22</v>
      </c>
      <c r="E2291" s="1" t="s">
        <v>2761</v>
      </c>
      <c r="F2291" s="2">
        <v>44447</v>
      </c>
      <c r="G2291" s="11" t="s">
        <v>2580</v>
      </c>
      <c r="H2291" s="10">
        <v>1</v>
      </c>
      <c r="I2291" s="12">
        <v>2.35</v>
      </c>
      <c r="J2291" s="398" t="s">
        <v>25</v>
      </c>
      <c r="K2291" s="398" t="s">
        <v>25</v>
      </c>
      <c r="L2291" s="399">
        <v>44445</v>
      </c>
      <c r="M2291" s="398" t="s">
        <v>19</v>
      </c>
      <c r="N2291" s="10">
        <v>8524</v>
      </c>
    </row>
    <row r="2292" spans="1:15">
      <c r="A2292" s="9">
        <v>44442</v>
      </c>
      <c r="B2292" s="1">
        <v>15214</v>
      </c>
      <c r="C2292" s="929" t="s">
        <v>154</v>
      </c>
      <c r="D2292" s="1" t="s">
        <v>22</v>
      </c>
      <c r="E2292" s="1" t="s">
        <v>2762</v>
      </c>
      <c r="F2292" s="2">
        <v>44447</v>
      </c>
      <c r="G2292" s="11" t="s">
        <v>155</v>
      </c>
      <c r="H2292" s="10">
        <v>30</v>
      </c>
      <c r="I2292" s="12">
        <v>2.35</v>
      </c>
      <c r="J2292" s="398" t="s">
        <v>25</v>
      </c>
      <c r="K2292" s="398" t="s">
        <v>25</v>
      </c>
      <c r="L2292" s="399">
        <v>44445</v>
      </c>
      <c r="M2292" s="398" t="s">
        <v>19</v>
      </c>
      <c r="N2292" s="10">
        <v>8524</v>
      </c>
    </row>
    <row r="2293" spans="1:15">
      <c r="A2293" s="9">
        <v>44442</v>
      </c>
      <c r="B2293" s="1">
        <v>15215</v>
      </c>
      <c r="C2293" s="929" t="s">
        <v>675</v>
      </c>
      <c r="D2293" s="1" t="s">
        <v>22</v>
      </c>
      <c r="E2293" s="1" t="s">
        <v>1972</v>
      </c>
      <c r="F2293" s="2">
        <v>44447</v>
      </c>
      <c r="G2293" s="11" t="s">
        <v>677</v>
      </c>
      <c r="H2293" s="10">
        <v>5</v>
      </c>
      <c r="I2293" s="12">
        <v>2.35</v>
      </c>
      <c r="J2293" s="398" t="s">
        <v>25</v>
      </c>
      <c r="K2293" s="398" t="s">
        <v>25</v>
      </c>
      <c r="L2293" s="399">
        <v>44445</v>
      </c>
      <c r="M2293" s="398" t="s">
        <v>19</v>
      </c>
      <c r="N2293" s="10">
        <v>8524</v>
      </c>
    </row>
    <row r="2294" spans="1:15">
      <c r="A2294" s="9">
        <v>44442</v>
      </c>
      <c r="B2294" s="1">
        <v>15216</v>
      </c>
      <c r="C2294" s="929" t="s">
        <v>536</v>
      </c>
      <c r="D2294" s="1" t="s">
        <v>22</v>
      </c>
      <c r="E2294" s="1" t="s">
        <v>2763</v>
      </c>
      <c r="F2294" s="2">
        <v>44447</v>
      </c>
      <c r="G2294" s="11" t="s">
        <v>538</v>
      </c>
      <c r="H2294" s="10">
        <v>1</v>
      </c>
      <c r="I2294" s="12">
        <v>2.35</v>
      </c>
      <c r="J2294" s="398" t="s">
        <v>25</v>
      </c>
      <c r="K2294" s="398" t="s">
        <v>25</v>
      </c>
      <c r="L2294" s="399">
        <v>44445</v>
      </c>
      <c r="M2294" s="398" t="s">
        <v>19</v>
      </c>
      <c r="N2294" s="10">
        <v>8524</v>
      </c>
    </row>
    <row r="2295" spans="1:15">
      <c r="A2295" s="9">
        <v>44442</v>
      </c>
      <c r="B2295" s="1">
        <v>15217</v>
      </c>
      <c r="C2295" s="929" t="s">
        <v>412</v>
      </c>
      <c r="D2295" s="1" t="s">
        <v>22</v>
      </c>
      <c r="E2295" s="1" t="s">
        <v>2764</v>
      </c>
      <c r="F2295" s="2">
        <v>44447</v>
      </c>
      <c r="G2295" s="11" t="s">
        <v>414</v>
      </c>
      <c r="H2295" s="10">
        <v>1</v>
      </c>
      <c r="I2295" s="12">
        <v>2.35</v>
      </c>
      <c r="J2295" s="398" t="s">
        <v>25</v>
      </c>
      <c r="K2295" s="398" t="s">
        <v>25</v>
      </c>
      <c r="L2295" s="399">
        <v>44445</v>
      </c>
      <c r="M2295" s="398" t="s">
        <v>19</v>
      </c>
      <c r="N2295" s="10">
        <v>8524</v>
      </c>
    </row>
    <row r="2296" spans="1:15">
      <c r="A2296" s="9">
        <v>44442</v>
      </c>
      <c r="B2296" s="1">
        <v>15218</v>
      </c>
      <c r="C2296" s="929" t="s">
        <v>1100</v>
      </c>
      <c r="D2296" s="1" t="s">
        <v>22</v>
      </c>
      <c r="E2296" s="1" t="s">
        <v>2765</v>
      </c>
      <c r="F2296" s="2">
        <v>44447</v>
      </c>
      <c r="G2296" s="11" t="s">
        <v>1102</v>
      </c>
      <c r="H2296" s="10">
        <v>2</v>
      </c>
      <c r="I2296" s="12">
        <v>2.35</v>
      </c>
      <c r="J2296" s="398" t="s">
        <v>25</v>
      </c>
      <c r="K2296" s="398" t="s">
        <v>25</v>
      </c>
      <c r="L2296" s="399">
        <v>44445</v>
      </c>
      <c r="M2296" s="398" t="s">
        <v>19</v>
      </c>
      <c r="N2296" s="10">
        <v>8524</v>
      </c>
    </row>
    <row r="2297" spans="1:15">
      <c r="A2297" s="9">
        <v>44442</v>
      </c>
      <c r="B2297" s="1">
        <v>15219</v>
      </c>
      <c r="C2297" s="929" t="s">
        <v>280</v>
      </c>
      <c r="D2297" s="1" t="s">
        <v>22</v>
      </c>
      <c r="E2297" s="1" t="s">
        <v>2766</v>
      </c>
      <c r="F2297" s="2">
        <v>44447</v>
      </c>
      <c r="G2297" s="11" t="s">
        <v>700</v>
      </c>
      <c r="H2297" s="10">
        <v>1</v>
      </c>
      <c r="I2297" s="12">
        <v>2.35</v>
      </c>
      <c r="J2297" s="398" t="s">
        <v>25</v>
      </c>
      <c r="K2297" s="398" t="s">
        <v>25</v>
      </c>
      <c r="L2297" s="399">
        <v>44445</v>
      </c>
      <c r="M2297" s="398" t="s">
        <v>19</v>
      </c>
      <c r="N2297" s="10">
        <v>8524</v>
      </c>
    </row>
    <row r="2298" spans="1:15">
      <c r="A2298" s="9">
        <v>44442</v>
      </c>
      <c r="B2298" s="1">
        <v>15220</v>
      </c>
      <c r="C2298" s="929" t="s">
        <v>386</v>
      </c>
      <c r="D2298" s="1" t="s">
        <v>22</v>
      </c>
      <c r="E2298" s="1" t="s">
        <v>2767</v>
      </c>
      <c r="F2298" s="2">
        <v>44447</v>
      </c>
      <c r="G2298" s="11" t="s">
        <v>388</v>
      </c>
      <c r="H2298" s="10">
        <v>2</v>
      </c>
      <c r="I2298" s="12">
        <v>2.35</v>
      </c>
      <c r="J2298" s="398" t="s">
        <v>25</v>
      </c>
      <c r="K2298" s="398" t="s">
        <v>25</v>
      </c>
      <c r="L2298" s="399">
        <v>44445</v>
      </c>
      <c r="M2298" s="398" t="s">
        <v>19</v>
      </c>
      <c r="N2298" s="10">
        <v>8524</v>
      </c>
    </row>
    <row r="2299" spans="1:15">
      <c r="A2299" s="9">
        <v>44442</v>
      </c>
      <c r="B2299" s="1">
        <v>15221</v>
      </c>
      <c r="C2299" s="929" t="s">
        <v>341</v>
      </c>
      <c r="D2299" s="1" t="s">
        <v>22</v>
      </c>
      <c r="E2299" s="1" t="s">
        <v>2768</v>
      </c>
      <c r="F2299" s="2">
        <v>44447</v>
      </c>
      <c r="G2299" s="11" t="s">
        <v>343</v>
      </c>
      <c r="H2299" s="10">
        <v>4</v>
      </c>
      <c r="I2299" s="12">
        <v>2.35</v>
      </c>
      <c r="J2299" s="398" t="s">
        <v>25</v>
      </c>
      <c r="K2299" s="398" t="s">
        <v>25</v>
      </c>
      <c r="L2299" s="399">
        <v>44445</v>
      </c>
      <c r="M2299" s="398" t="s">
        <v>19</v>
      </c>
      <c r="N2299" s="10">
        <v>8524</v>
      </c>
    </row>
    <row r="2300" spans="1:15">
      <c r="A2300" s="9">
        <v>44442</v>
      </c>
      <c r="B2300" s="1">
        <v>15222</v>
      </c>
      <c r="C2300" s="929" t="s">
        <v>458</v>
      </c>
      <c r="D2300" s="1" t="s">
        <v>22</v>
      </c>
      <c r="E2300" s="1" t="s">
        <v>2769</v>
      </c>
      <c r="F2300" s="2">
        <v>44447</v>
      </c>
      <c r="G2300" s="11" t="s">
        <v>460</v>
      </c>
      <c r="H2300" s="10">
        <v>2</v>
      </c>
      <c r="I2300" s="12">
        <v>2.35</v>
      </c>
      <c r="J2300" s="398" t="s">
        <v>25</v>
      </c>
      <c r="K2300" s="398" t="s">
        <v>25</v>
      </c>
      <c r="L2300" s="399">
        <v>44445</v>
      </c>
      <c r="M2300" s="398" t="s">
        <v>19</v>
      </c>
      <c r="N2300" s="10">
        <v>8524</v>
      </c>
    </row>
    <row r="2301" spans="1:15">
      <c r="A2301" s="9">
        <v>44442</v>
      </c>
      <c r="B2301" s="1">
        <v>15223</v>
      </c>
      <c r="C2301" s="929" t="s">
        <v>510</v>
      </c>
      <c r="D2301" s="1" t="s">
        <v>22</v>
      </c>
      <c r="E2301" s="1" t="s">
        <v>2770</v>
      </c>
      <c r="F2301" s="2">
        <v>44447</v>
      </c>
      <c r="G2301" s="11" t="s">
        <v>2489</v>
      </c>
      <c r="H2301" s="10">
        <v>1</v>
      </c>
      <c r="I2301" s="12">
        <v>2.35</v>
      </c>
      <c r="J2301" s="398" t="s">
        <v>25</v>
      </c>
      <c r="K2301" s="398" t="s">
        <v>25</v>
      </c>
      <c r="L2301" s="399">
        <v>44445</v>
      </c>
      <c r="M2301" s="398" t="s">
        <v>19</v>
      </c>
      <c r="N2301" s="10">
        <v>8524</v>
      </c>
    </row>
    <row r="2302" spans="1:15">
      <c r="A2302" s="9">
        <v>44442</v>
      </c>
      <c r="B2302" s="1">
        <v>15224</v>
      </c>
      <c r="C2302" s="929" t="s">
        <v>458</v>
      </c>
      <c r="D2302" s="1" t="s">
        <v>22</v>
      </c>
      <c r="E2302" s="1" t="s">
        <v>2771</v>
      </c>
      <c r="F2302" s="2">
        <v>44447</v>
      </c>
      <c r="G2302" s="11" t="s">
        <v>460</v>
      </c>
      <c r="H2302" s="10">
        <v>1</v>
      </c>
      <c r="I2302" s="12">
        <v>2.35</v>
      </c>
      <c r="J2302" s="398" t="s">
        <v>25</v>
      </c>
      <c r="K2302" s="398" t="s">
        <v>25</v>
      </c>
      <c r="L2302" s="399">
        <v>44445</v>
      </c>
      <c r="M2302" s="398" t="s">
        <v>19</v>
      </c>
      <c r="N2302" s="10">
        <v>8524</v>
      </c>
    </row>
    <row r="2303" spans="1:15">
      <c r="A2303" s="9">
        <v>44442</v>
      </c>
      <c r="B2303" s="1">
        <v>15225</v>
      </c>
      <c r="C2303" s="929" t="s">
        <v>463</v>
      </c>
      <c r="D2303" s="1" t="s">
        <v>22</v>
      </c>
      <c r="E2303" s="1" t="s">
        <v>2772</v>
      </c>
      <c r="F2303" s="2">
        <v>44447</v>
      </c>
      <c r="G2303" s="11" t="s">
        <v>465</v>
      </c>
      <c r="H2303" s="10">
        <v>1</v>
      </c>
      <c r="I2303" s="12">
        <v>2.35</v>
      </c>
      <c r="J2303" s="398" t="s">
        <v>25</v>
      </c>
      <c r="K2303" s="398" t="s">
        <v>25</v>
      </c>
      <c r="L2303" s="399">
        <v>44445</v>
      </c>
      <c r="M2303" s="398" t="s">
        <v>19</v>
      </c>
      <c r="N2303" s="10">
        <v>8524</v>
      </c>
    </row>
    <row r="2304" spans="1:15">
      <c r="A2304" s="9">
        <v>44442</v>
      </c>
      <c r="B2304" s="1">
        <v>15226</v>
      </c>
      <c r="C2304" s="929" t="s">
        <v>780</v>
      </c>
      <c r="D2304" s="1" t="s">
        <v>22</v>
      </c>
      <c r="E2304" s="1" t="s">
        <v>2773</v>
      </c>
      <c r="F2304" s="2">
        <v>44447</v>
      </c>
      <c r="G2304" s="11" t="s">
        <v>1526</v>
      </c>
      <c r="H2304" s="10">
        <v>1</v>
      </c>
      <c r="I2304" s="12">
        <v>2.35</v>
      </c>
      <c r="J2304" s="398" t="s">
        <v>25</v>
      </c>
      <c r="K2304" s="398" t="s">
        <v>25</v>
      </c>
      <c r="L2304" s="399">
        <v>44445</v>
      </c>
      <c r="M2304" s="398" t="s">
        <v>19</v>
      </c>
      <c r="N2304" s="10">
        <v>8524</v>
      </c>
    </row>
    <row r="2305" spans="1:14">
      <c r="A2305" s="9">
        <v>44442</v>
      </c>
      <c r="B2305" s="1">
        <v>15227</v>
      </c>
      <c r="C2305" s="929" t="s">
        <v>188</v>
      </c>
      <c r="D2305" s="1" t="s">
        <v>22</v>
      </c>
      <c r="E2305" s="1" t="s">
        <v>2774</v>
      </c>
      <c r="F2305" s="2">
        <v>44447</v>
      </c>
      <c r="G2305" s="11" t="s">
        <v>190</v>
      </c>
      <c r="H2305" s="10">
        <v>25</v>
      </c>
      <c r="I2305" s="12">
        <v>2.35</v>
      </c>
      <c r="J2305" s="398" t="s">
        <v>25</v>
      </c>
      <c r="K2305" s="398" t="s">
        <v>25</v>
      </c>
      <c r="L2305" s="399">
        <v>44445</v>
      </c>
      <c r="M2305" s="398" t="s">
        <v>19</v>
      </c>
      <c r="N2305" s="10">
        <v>8524</v>
      </c>
    </row>
    <row r="2306" spans="1:14">
      <c r="A2306" s="9">
        <v>44442</v>
      </c>
      <c r="B2306" s="1">
        <v>15228</v>
      </c>
      <c r="C2306" s="929" t="s">
        <v>1892</v>
      </c>
      <c r="D2306" s="1" t="s">
        <v>22</v>
      </c>
      <c r="E2306" s="1" t="s">
        <v>2775</v>
      </c>
      <c r="F2306" s="2">
        <v>44447</v>
      </c>
      <c r="G2306" s="11" t="s">
        <v>1894</v>
      </c>
      <c r="H2306" s="10">
        <v>4</v>
      </c>
      <c r="I2306" s="12">
        <v>2.35</v>
      </c>
      <c r="J2306" s="398" t="s">
        <v>25</v>
      </c>
      <c r="K2306" s="398" t="s">
        <v>25</v>
      </c>
      <c r="L2306" s="399">
        <v>44445</v>
      </c>
      <c r="M2306" s="398" t="s">
        <v>19</v>
      </c>
      <c r="N2306" s="10">
        <v>8524</v>
      </c>
    </row>
    <row r="2307" spans="1:14">
      <c r="A2307" s="9">
        <v>44442</v>
      </c>
      <c r="B2307" s="1">
        <v>15229</v>
      </c>
      <c r="C2307" s="929" t="s">
        <v>2776</v>
      </c>
      <c r="D2307" s="1" t="s">
        <v>22</v>
      </c>
      <c r="E2307" s="1" t="s">
        <v>2777</v>
      </c>
      <c r="F2307" s="2">
        <v>44447</v>
      </c>
      <c r="G2307" s="11" t="s">
        <v>2778</v>
      </c>
      <c r="H2307" s="10">
        <v>18</v>
      </c>
      <c r="I2307" s="12">
        <v>2.35</v>
      </c>
      <c r="J2307" s="398" t="s">
        <v>25</v>
      </c>
      <c r="K2307" s="398" t="s">
        <v>25</v>
      </c>
      <c r="L2307" s="399">
        <v>44445</v>
      </c>
      <c r="M2307" s="398" t="s">
        <v>19</v>
      </c>
      <c r="N2307" s="10">
        <v>8524</v>
      </c>
    </row>
    <row r="2308" spans="1:14">
      <c r="A2308" s="9">
        <v>44442</v>
      </c>
      <c r="B2308" s="1">
        <v>15230</v>
      </c>
      <c r="C2308" s="929" t="s">
        <v>2779</v>
      </c>
      <c r="D2308" s="1" t="s">
        <v>22</v>
      </c>
      <c r="E2308" s="1" t="s">
        <v>2777</v>
      </c>
      <c r="F2308" s="2">
        <v>44447</v>
      </c>
      <c r="G2308" s="11" t="s">
        <v>2780</v>
      </c>
      <c r="H2308" s="10">
        <v>18</v>
      </c>
      <c r="I2308" s="12">
        <v>2.35</v>
      </c>
      <c r="J2308" s="398" t="s">
        <v>25</v>
      </c>
      <c r="K2308" s="398" t="s">
        <v>25</v>
      </c>
      <c r="L2308" s="399">
        <v>44445</v>
      </c>
      <c r="M2308" s="398" t="s">
        <v>19</v>
      </c>
      <c r="N2308" s="10">
        <v>8524</v>
      </c>
    </row>
    <row r="2309" spans="1:14">
      <c r="A2309" s="9">
        <v>44442</v>
      </c>
      <c r="B2309" s="1">
        <v>15231</v>
      </c>
      <c r="C2309" s="929" t="s">
        <v>302</v>
      </c>
      <c r="D2309" s="1" t="s">
        <v>22</v>
      </c>
      <c r="E2309" s="1" t="s">
        <v>2781</v>
      </c>
      <c r="F2309" s="2">
        <v>44447</v>
      </c>
      <c r="G2309" s="11" t="s">
        <v>303</v>
      </c>
      <c r="H2309" s="10">
        <v>22</v>
      </c>
      <c r="I2309" s="12">
        <v>2.35</v>
      </c>
      <c r="J2309" s="398" t="s">
        <v>25</v>
      </c>
      <c r="K2309" s="398" t="s">
        <v>25</v>
      </c>
      <c r="L2309" s="399">
        <v>44445</v>
      </c>
      <c r="M2309" s="398" t="s">
        <v>19</v>
      </c>
      <c r="N2309" s="10">
        <v>8524</v>
      </c>
    </row>
    <row r="2310" spans="1:14">
      <c r="A2310" s="9">
        <v>44442</v>
      </c>
      <c r="B2310" s="1">
        <v>15232</v>
      </c>
      <c r="C2310" s="929" t="s">
        <v>510</v>
      </c>
      <c r="D2310" s="1" t="s">
        <v>22</v>
      </c>
      <c r="E2310" s="1" t="s">
        <v>2782</v>
      </c>
      <c r="F2310" s="2">
        <v>44447</v>
      </c>
      <c r="G2310" s="11" t="s">
        <v>2489</v>
      </c>
      <c r="H2310" s="10">
        <v>4</v>
      </c>
      <c r="I2310" s="12">
        <v>2.35</v>
      </c>
      <c r="J2310" s="398" t="s">
        <v>25</v>
      </c>
      <c r="K2310" s="398" t="s">
        <v>25</v>
      </c>
      <c r="L2310" s="399">
        <v>44445</v>
      </c>
      <c r="M2310" s="398" t="s">
        <v>19</v>
      </c>
      <c r="N2310" s="10">
        <v>8524</v>
      </c>
    </row>
    <row r="2311" spans="1:14">
      <c r="A2311" s="9">
        <v>44442</v>
      </c>
      <c r="B2311" s="1">
        <v>15233</v>
      </c>
      <c r="C2311" s="929" t="s">
        <v>147</v>
      </c>
      <c r="D2311" s="1" t="s">
        <v>22</v>
      </c>
      <c r="E2311" s="1" t="s">
        <v>2783</v>
      </c>
      <c r="F2311" s="2">
        <v>44447</v>
      </c>
      <c r="G2311" s="11" t="s">
        <v>149</v>
      </c>
      <c r="H2311" s="10">
        <v>2</v>
      </c>
      <c r="I2311" s="12">
        <v>2.35</v>
      </c>
      <c r="J2311" s="398" t="s">
        <v>25</v>
      </c>
      <c r="K2311" s="398" t="s">
        <v>25</v>
      </c>
      <c r="L2311" s="399">
        <v>44445</v>
      </c>
      <c r="M2311" s="398" t="s">
        <v>19</v>
      </c>
      <c r="N2311" s="10">
        <v>8524</v>
      </c>
    </row>
    <row r="2312" spans="1:14">
      <c r="A2312" s="9">
        <v>44442</v>
      </c>
      <c r="B2312" s="1">
        <v>15234</v>
      </c>
      <c r="C2312" s="929" t="s">
        <v>147</v>
      </c>
      <c r="D2312" s="1" t="s">
        <v>22</v>
      </c>
      <c r="E2312" s="1" t="s">
        <v>2784</v>
      </c>
      <c r="F2312" s="2">
        <v>44447</v>
      </c>
      <c r="G2312" s="11" t="s">
        <v>149</v>
      </c>
      <c r="H2312" s="10">
        <v>6</v>
      </c>
      <c r="I2312" s="12">
        <v>2.35</v>
      </c>
      <c r="J2312" s="398" t="s">
        <v>25</v>
      </c>
      <c r="K2312" s="398" t="s">
        <v>25</v>
      </c>
      <c r="L2312" s="399">
        <v>44445</v>
      </c>
      <c r="M2312" s="398" t="s">
        <v>19</v>
      </c>
      <c r="N2312" s="10">
        <v>8524</v>
      </c>
    </row>
    <row r="2313" spans="1:14">
      <c r="A2313" s="9">
        <v>44442</v>
      </c>
      <c r="B2313" s="1">
        <v>15235</v>
      </c>
      <c r="C2313" s="929" t="s">
        <v>2785</v>
      </c>
      <c r="D2313" s="1" t="s">
        <v>22</v>
      </c>
      <c r="E2313" s="1" t="s">
        <v>2786</v>
      </c>
      <c r="F2313" s="2">
        <v>44447</v>
      </c>
      <c r="G2313" s="11" t="s">
        <v>1772</v>
      </c>
      <c r="H2313" s="10">
        <v>4</v>
      </c>
      <c r="I2313" s="12">
        <v>2.35</v>
      </c>
      <c r="J2313" s="398" t="s">
        <v>25</v>
      </c>
      <c r="K2313" s="398" t="s">
        <v>25</v>
      </c>
      <c r="L2313" s="399">
        <v>44445</v>
      </c>
      <c r="M2313" s="398" t="s">
        <v>19</v>
      </c>
      <c r="N2313" s="10">
        <v>8524</v>
      </c>
    </row>
    <row r="2314" spans="1:14">
      <c r="A2314" s="9">
        <v>44442</v>
      </c>
      <c r="B2314" s="1">
        <v>15236</v>
      </c>
      <c r="C2314" s="929" t="s">
        <v>2787</v>
      </c>
      <c r="D2314" s="1" t="s">
        <v>22</v>
      </c>
      <c r="E2314" s="1" t="s">
        <v>1</v>
      </c>
      <c r="F2314" s="2">
        <v>44447</v>
      </c>
      <c r="G2314" s="11" t="s">
        <v>2788</v>
      </c>
      <c r="H2314" s="10">
        <v>1</v>
      </c>
      <c r="I2314" s="12">
        <v>3.75</v>
      </c>
      <c r="J2314" s="398" t="s">
        <v>25</v>
      </c>
      <c r="K2314" s="398" t="s">
        <v>25</v>
      </c>
      <c r="L2314" s="399">
        <v>44445</v>
      </c>
      <c r="M2314" s="398" t="s">
        <v>19</v>
      </c>
      <c r="N2314" s="10">
        <v>8524</v>
      </c>
    </row>
    <row r="2315" spans="1:14">
      <c r="A2315" s="9">
        <v>44442</v>
      </c>
      <c r="B2315" s="1">
        <v>15237</v>
      </c>
      <c r="C2315" s="929" t="s">
        <v>2789</v>
      </c>
      <c r="D2315" s="1" t="s">
        <v>22</v>
      </c>
      <c r="E2315" s="1" t="s">
        <v>1</v>
      </c>
      <c r="F2315" s="2">
        <v>44447</v>
      </c>
      <c r="G2315" s="11" t="s">
        <v>2790</v>
      </c>
      <c r="H2315" s="10">
        <v>1</v>
      </c>
      <c r="I2315" s="12">
        <v>3.75</v>
      </c>
      <c r="J2315" s="398" t="s">
        <v>25</v>
      </c>
      <c r="K2315" s="398" t="s">
        <v>25</v>
      </c>
      <c r="L2315" s="399">
        <v>44445</v>
      </c>
      <c r="M2315" s="398" t="s">
        <v>19</v>
      </c>
      <c r="N2315" s="10">
        <v>8524</v>
      </c>
    </row>
    <row r="2316" spans="1:14">
      <c r="A2316" s="9">
        <v>44442</v>
      </c>
      <c r="B2316" s="1">
        <v>15238</v>
      </c>
      <c r="C2316" s="929" t="s">
        <v>2791</v>
      </c>
      <c r="D2316" s="1" t="s">
        <v>22</v>
      </c>
      <c r="E2316" s="1" t="s">
        <v>1</v>
      </c>
      <c r="F2316" s="2">
        <v>44447</v>
      </c>
      <c r="G2316" s="11" t="s">
        <v>2792</v>
      </c>
      <c r="H2316" s="10">
        <v>1</v>
      </c>
      <c r="I2316" s="12">
        <v>3.75</v>
      </c>
      <c r="J2316" s="398" t="s">
        <v>25</v>
      </c>
      <c r="K2316" s="398" t="s">
        <v>25</v>
      </c>
      <c r="L2316" s="399">
        <v>44445</v>
      </c>
      <c r="M2316" s="398" t="s">
        <v>19</v>
      </c>
      <c r="N2316" s="10">
        <v>8524</v>
      </c>
    </row>
    <row r="2317" spans="1:14">
      <c r="A2317" s="9">
        <v>44442</v>
      </c>
      <c r="B2317" s="1">
        <v>15239</v>
      </c>
      <c r="C2317" s="929" t="s">
        <v>2793</v>
      </c>
      <c r="D2317" s="1" t="s">
        <v>22</v>
      </c>
      <c r="E2317" s="1" t="s">
        <v>1</v>
      </c>
      <c r="F2317" s="2">
        <v>44447</v>
      </c>
      <c r="G2317" s="11" t="s">
        <v>2794</v>
      </c>
      <c r="H2317" s="10">
        <v>1</v>
      </c>
      <c r="I2317" s="12">
        <v>3.75</v>
      </c>
      <c r="J2317" s="398" t="s">
        <v>25</v>
      </c>
      <c r="K2317" s="398" t="s">
        <v>25</v>
      </c>
      <c r="L2317" s="399">
        <v>44445</v>
      </c>
      <c r="M2317" s="398" t="s">
        <v>19</v>
      </c>
      <c r="N2317" s="10">
        <v>8524</v>
      </c>
    </row>
    <row r="2318" spans="1:14">
      <c r="A2318" s="9">
        <v>44442</v>
      </c>
      <c r="B2318" s="1">
        <v>15240</v>
      </c>
      <c r="C2318" s="929" t="s">
        <v>2795</v>
      </c>
      <c r="D2318" s="1" t="s">
        <v>22</v>
      </c>
      <c r="E2318" s="1" t="s">
        <v>1</v>
      </c>
      <c r="F2318" s="2">
        <v>44447</v>
      </c>
      <c r="G2318" s="11" t="s">
        <v>2796</v>
      </c>
      <c r="H2318" s="10">
        <v>1</v>
      </c>
      <c r="I2318" s="12">
        <v>3.75</v>
      </c>
      <c r="J2318" s="398" t="s">
        <v>25</v>
      </c>
      <c r="K2318" s="398" t="s">
        <v>25</v>
      </c>
      <c r="L2318" s="399">
        <v>44445</v>
      </c>
      <c r="M2318" s="398" t="s">
        <v>19</v>
      </c>
      <c r="N2318" s="10">
        <v>8524</v>
      </c>
    </row>
    <row r="2319" spans="1:14">
      <c r="A2319" s="9">
        <v>44442</v>
      </c>
      <c r="B2319" s="1">
        <v>15241</v>
      </c>
      <c r="C2319" s="929" t="s">
        <v>2797</v>
      </c>
      <c r="D2319" s="1" t="s">
        <v>22</v>
      </c>
      <c r="E2319" s="1" t="s">
        <v>2798</v>
      </c>
      <c r="F2319" s="2">
        <v>44447</v>
      </c>
      <c r="G2319" s="11" t="s">
        <v>2799</v>
      </c>
      <c r="H2319" s="10">
        <v>8</v>
      </c>
      <c r="I2319" s="12">
        <v>2.35</v>
      </c>
      <c r="J2319" s="398" t="s">
        <v>25</v>
      </c>
      <c r="K2319" s="398" t="s">
        <v>25</v>
      </c>
      <c r="L2319" s="399">
        <v>44446</v>
      </c>
      <c r="M2319" s="398" t="s">
        <v>19</v>
      </c>
      <c r="N2319" s="10">
        <v>8524</v>
      </c>
    </row>
    <row r="2320" spans="1:14">
      <c r="A2320" s="9">
        <v>44442</v>
      </c>
      <c r="B2320" s="1">
        <v>15242</v>
      </c>
      <c r="C2320" s="929" t="s">
        <v>1650</v>
      </c>
      <c r="D2320" s="1" t="s">
        <v>22</v>
      </c>
      <c r="E2320" s="1" t="s">
        <v>2800</v>
      </c>
      <c r="F2320" s="2">
        <v>44447</v>
      </c>
      <c r="G2320" s="11" t="s">
        <v>1652</v>
      </c>
      <c r="H2320" s="10">
        <v>66</v>
      </c>
      <c r="I2320" s="12">
        <v>2.35</v>
      </c>
      <c r="J2320" s="398" t="s">
        <v>25</v>
      </c>
      <c r="K2320" s="398" t="s">
        <v>25</v>
      </c>
      <c r="L2320" s="399">
        <v>44446</v>
      </c>
      <c r="M2320" s="398" t="s">
        <v>19</v>
      </c>
      <c r="N2320" s="10">
        <v>8524</v>
      </c>
    </row>
    <row r="2321" spans="1:14">
      <c r="A2321" s="9">
        <v>44442</v>
      </c>
      <c r="B2321" s="1">
        <v>15243</v>
      </c>
      <c r="C2321" s="929" t="s">
        <v>1348</v>
      </c>
      <c r="D2321" s="1" t="s">
        <v>22</v>
      </c>
      <c r="E2321" s="1" t="s">
        <v>2801</v>
      </c>
      <c r="F2321" s="2">
        <v>44447</v>
      </c>
      <c r="G2321" s="11" t="s">
        <v>2029</v>
      </c>
      <c r="H2321" s="10">
        <v>1</v>
      </c>
      <c r="I2321" s="12">
        <v>3.15</v>
      </c>
      <c r="J2321" s="398" t="s">
        <v>25</v>
      </c>
      <c r="K2321" s="398" t="s">
        <v>25</v>
      </c>
      <c r="L2321" s="399">
        <v>44446</v>
      </c>
      <c r="M2321" s="398" t="s">
        <v>19</v>
      </c>
      <c r="N2321" s="10">
        <v>8524</v>
      </c>
    </row>
    <row r="2322" spans="1:14">
      <c r="A2322" s="9">
        <v>44442</v>
      </c>
      <c r="B2322" s="1">
        <v>15244</v>
      </c>
      <c r="C2322" s="929" t="s">
        <v>1348</v>
      </c>
      <c r="D2322" s="1" t="s">
        <v>22</v>
      </c>
      <c r="E2322" s="1" t="s">
        <v>2802</v>
      </c>
      <c r="F2322" s="2">
        <v>44447</v>
      </c>
      <c r="G2322" s="11" t="s">
        <v>2029</v>
      </c>
      <c r="H2322" s="10">
        <v>1</v>
      </c>
      <c r="I2322" s="12">
        <v>3.15</v>
      </c>
      <c r="J2322" s="398" t="s">
        <v>25</v>
      </c>
      <c r="K2322" s="398" t="s">
        <v>25</v>
      </c>
      <c r="L2322" s="399">
        <v>44446</v>
      </c>
      <c r="M2322" s="398" t="s">
        <v>19</v>
      </c>
      <c r="N2322" s="10">
        <v>8524</v>
      </c>
    </row>
    <row r="2323" spans="1:14">
      <c r="A2323" s="9">
        <v>44442</v>
      </c>
      <c r="B2323" s="1">
        <v>15245</v>
      </c>
      <c r="C2323" s="929" t="s">
        <v>1903</v>
      </c>
      <c r="D2323" s="1" t="s">
        <v>22</v>
      </c>
      <c r="E2323" s="1" t="s">
        <v>2803</v>
      </c>
      <c r="F2323" s="2">
        <v>44447</v>
      </c>
      <c r="G2323" s="11" t="s">
        <v>2804</v>
      </c>
      <c r="H2323" s="10">
        <v>1</v>
      </c>
      <c r="I2323" s="12">
        <v>5</v>
      </c>
      <c r="J2323" s="398" t="s">
        <v>25</v>
      </c>
      <c r="K2323" s="398" t="s">
        <v>25</v>
      </c>
      <c r="L2323" s="399">
        <v>44446</v>
      </c>
      <c r="M2323" s="398" t="s">
        <v>19</v>
      </c>
      <c r="N2323" s="10">
        <v>8524</v>
      </c>
    </row>
    <row r="2324" spans="1:14">
      <c r="A2324" s="9">
        <v>44442</v>
      </c>
      <c r="B2324" s="1">
        <v>15246</v>
      </c>
      <c r="C2324" s="929" t="s">
        <v>220</v>
      </c>
      <c r="D2324" s="1" t="s">
        <v>22</v>
      </c>
      <c r="E2324" s="1" t="s">
        <v>2805</v>
      </c>
      <c r="F2324" s="2">
        <v>44447</v>
      </c>
      <c r="G2324" s="11" t="s">
        <v>222</v>
      </c>
      <c r="H2324" s="10">
        <v>4</v>
      </c>
      <c r="I2324" s="12">
        <v>2.35</v>
      </c>
      <c r="J2324" s="398" t="s">
        <v>25</v>
      </c>
      <c r="K2324" s="398" t="s">
        <v>25</v>
      </c>
      <c r="L2324" s="399">
        <v>44446</v>
      </c>
      <c r="M2324" s="398" t="s">
        <v>19</v>
      </c>
      <c r="N2324" s="10">
        <v>8524</v>
      </c>
    </row>
    <row r="2325" spans="1:14">
      <c r="A2325" s="9">
        <v>44442</v>
      </c>
      <c r="B2325" s="1">
        <v>15247</v>
      </c>
      <c r="C2325" s="929" t="s">
        <v>412</v>
      </c>
      <c r="D2325" s="1" t="s">
        <v>22</v>
      </c>
      <c r="E2325" s="1" t="s">
        <v>2806</v>
      </c>
      <c r="F2325" s="2">
        <v>44447</v>
      </c>
      <c r="G2325" s="11" t="s">
        <v>414</v>
      </c>
      <c r="H2325" s="10">
        <v>9</v>
      </c>
      <c r="I2325" s="12">
        <v>2.35</v>
      </c>
      <c r="J2325" s="398" t="s">
        <v>25</v>
      </c>
      <c r="K2325" s="398" t="s">
        <v>25</v>
      </c>
      <c r="L2325" s="399">
        <v>44446</v>
      </c>
      <c r="M2325" s="398" t="s">
        <v>19</v>
      </c>
      <c r="N2325" s="10">
        <v>8524</v>
      </c>
    </row>
    <row r="2326" spans="1:14">
      <c r="A2326" s="9">
        <v>44442</v>
      </c>
      <c r="B2326" s="1">
        <v>15248</v>
      </c>
      <c r="C2326" s="929" t="s">
        <v>2807</v>
      </c>
      <c r="D2326" s="1" t="s">
        <v>22</v>
      </c>
      <c r="E2326" s="1" t="s">
        <v>1</v>
      </c>
      <c r="F2326" s="2">
        <v>44447</v>
      </c>
      <c r="G2326" s="11" t="s">
        <v>2808</v>
      </c>
      <c r="H2326" s="10">
        <v>1</v>
      </c>
      <c r="I2326" s="12">
        <v>3.75</v>
      </c>
      <c r="J2326" s="398" t="s">
        <v>25</v>
      </c>
      <c r="K2326" s="398" t="s">
        <v>25</v>
      </c>
      <c r="L2326" s="399">
        <v>44447</v>
      </c>
      <c r="M2326" s="398" t="s">
        <v>19</v>
      </c>
      <c r="N2326" s="10">
        <v>8524</v>
      </c>
    </row>
    <row r="2327" spans="1:14">
      <c r="A2327" s="9">
        <v>44442</v>
      </c>
      <c r="B2327" s="1">
        <v>15249</v>
      </c>
      <c r="C2327" s="929" t="s">
        <v>2809</v>
      </c>
      <c r="D2327" s="1" t="s">
        <v>22</v>
      </c>
      <c r="E2327" s="1" t="s">
        <v>1</v>
      </c>
      <c r="F2327" s="2">
        <v>44447</v>
      </c>
      <c r="G2327" s="11" t="s">
        <v>2810</v>
      </c>
      <c r="H2327" s="10">
        <v>1</v>
      </c>
      <c r="I2327" s="12">
        <v>3.75</v>
      </c>
      <c r="J2327" s="398" t="s">
        <v>25</v>
      </c>
      <c r="K2327" s="398" t="s">
        <v>25</v>
      </c>
      <c r="L2327" s="399">
        <v>44447</v>
      </c>
      <c r="M2327" s="398" t="s">
        <v>19</v>
      </c>
      <c r="N2327" s="10">
        <v>8524</v>
      </c>
    </row>
    <row r="2328" spans="1:14">
      <c r="A2328" s="9">
        <v>44442</v>
      </c>
      <c r="B2328" s="1">
        <v>15250</v>
      </c>
      <c r="C2328" s="929" t="s">
        <v>2795</v>
      </c>
      <c r="D2328" s="1" t="s">
        <v>22</v>
      </c>
      <c r="E2328" s="1" t="s">
        <v>1</v>
      </c>
      <c r="F2328" s="2">
        <v>44447</v>
      </c>
      <c r="G2328" s="11" t="s">
        <v>2811</v>
      </c>
      <c r="H2328" s="10">
        <v>1</v>
      </c>
      <c r="I2328" s="12">
        <v>3.75</v>
      </c>
      <c r="J2328" s="398" t="s">
        <v>25</v>
      </c>
      <c r="K2328" s="398" t="s">
        <v>25</v>
      </c>
      <c r="L2328" s="399">
        <v>44447</v>
      </c>
      <c r="M2328" s="398" t="s">
        <v>19</v>
      </c>
      <c r="N2328" s="10">
        <v>8524</v>
      </c>
    </row>
    <row r="2329" spans="1:14">
      <c r="A2329" s="9">
        <v>44442</v>
      </c>
      <c r="B2329" s="1">
        <v>15251</v>
      </c>
      <c r="C2329" s="929" t="s">
        <v>2812</v>
      </c>
      <c r="D2329" s="1" t="s">
        <v>22</v>
      </c>
      <c r="E2329" s="1" t="s">
        <v>1</v>
      </c>
      <c r="F2329" s="2">
        <v>44447</v>
      </c>
      <c r="G2329" s="11" t="s">
        <v>2813</v>
      </c>
      <c r="H2329" s="10">
        <v>1</v>
      </c>
      <c r="I2329" s="12">
        <v>3.75</v>
      </c>
      <c r="J2329" s="398" t="s">
        <v>25</v>
      </c>
      <c r="K2329" s="398" t="s">
        <v>25</v>
      </c>
      <c r="L2329" s="399">
        <v>44447</v>
      </c>
      <c r="M2329" s="398" t="s">
        <v>19</v>
      </c>
      <c r="N2329" s="10">
        <v>8524</v>
      </c>
    </row>
    <row r="2330" spans="1:14">
      <c r="A2330" s="9">
        <v>44442</v>
      </c>
      <c r="B2330" s="1">
        <v>15252</v>
      </c>
      <c r="C2330" s="929" t="s">
        <v>2814</v>
      </c>
      <c r="D2330" s="1" t="s">
        <v>22</v>
      </c>
      <c r="E2330" s="1" t="s">
        <v>1</v>
      </c>
      <c r="F2330" s="2">
        <v>44447</v>
      </c>
      <c r="G2330" s="11" t="s">
        <v>2813</v>
      </c>
      <c r="H2330" s="10">
        <v>1</v>
      </c>
      <c r="I2330" s="12">
        <v>3.75</v>
      </c>
      <c r="J2330" s="398" t="s">
        <v>25</v>
      </c>
      <c r="K2330" s="398" t="s">
        <v>25</v>
      </c>
      <c r="L2330" s="399">
        <v>44447</v>
      </c>
      <c r="M2330" s="398" t="s">
        <v>19</v>
      </c>
      <c r="N2330" s="10">
        <v>8524</v>
      </c>
    </row>
    <row r="2331" spans="1:14">
      <c r="A2331" s="9">
        <v>44442</v>
      </c>
      <c r="B2331" s="1">
        <v>15253</v>
      </c>
      <c r="C2331" s="929" t="s">
        <v>73</v>
      </c>
      <c r="D2331" s="1" t="s">
        <v>22</v>
      </c>
      <c r="E2331" s="1" t="s">
        <v>2815</v>
      </c>
      <c r="F2331" s="2">
        <v>44447</v>
      </c>
      <c r="G2331" s="11" t="s">
        <v>74</v>
      </c>
      <c r="H2331" s="10">
        <v>5</v>
      </c>
      <c r="I2331" s="12">
        <v>2.35</v>
      </c>
      <c r="J2331" s="398" t="s">
        <v>25</v>
      </c>
      <c r="K2331" s="398" t="s">
        <v>25</v>
      </c>
      <c r="L2331" s="399">
        <v>44447</v>
      </c>
      <c r="M2331" s="398" t="s">
        <v>19</v>
      </c>
      <c r="N2331" s="10">
        <v>8524</v>
      </c>
    </row>
    <row r="2332" spans="1:14">
      <c r="A2332" s="9">
        <v>44442</v>
      </c>
      <c r="B2332" s="1">
        <v>15254</v>
      </c>
      <c r="C2332" s="929" t="s">
        <v>209</v>
      </c>
      <c r="D2332" s="1" t="s">
        <v>22</v>
      </c>
      <c r="E2332" s="1" t="s">
        <v>2815</v>
      </c>
      <c r="F2332" s="2">
        <v>44447</v>
      </c>
      <c r="G2332" s="11" t="s">
        <v>211</v>
      </c>
      <c r="H2332" s="10">
        <v>5</v>
      </c>
      <c r="I2332" s="12">
        <v>2.35</v>
      </c>
      <c r="J2332" s="398" t="s">
        <v>25</v>
      </c>
      <c r="K2332" s="398" t="s">
        <v>25</v>
      </c>
      <c r="L2332" s="399">
        <v>44447</v>
      </c>
      <c r="M2332" s="398" t="s">
        <v>19</v>
      </c>
      <c r="N2332" s="10">
        <v>8524</v>
      </c>
    </row>
    <row r="2333" spans="1:14">
      <c r="A2333" s="9">
        <v>44442</v>
      </c>
      <c r="B2333" s="1">
        <v>15255</v>
      </c>
      <c r="C2333" s="929" t="s">
        <v>212</v>
      </c>
      <c r="D2333" s="1" t="s">
        <v>22</v>
      </c>
      <c r="E2333" s="1" t="s">
        <v>2815</v>
      </c>
      <c r="F2333" s="2">
        <v>44447</v>
      </c>
      <c r="G2333" s="11" t="s">
        <v>213</v>
      </c>
      <c r="H2333" s="10">
        <v>5</v>
      </c>
      <c r="I2333" s="12">
        <v>2.35</v>
      </c>
      <c r="J2333" s="398" t="s">
        <v>25</v>
      </c>
      <c r="K2333" s="398" t="s">
        <v>25</v>
      </c>
      <c r="L2333" s="399">
        <v>44447</v>
      </c>
      <c r="M2333" s="398" t="s">
        <v>19</v>
      </c>
      <c r="N2333" s="10">
        <v>8524</v>
      </c>
    </row>
    <row r="2334" spans="1:14">
      <c r="A2334" s="9">
        <v>44442</v>
      </c>
      <c r="B2334" s="1">
        <v>15256</v>
      </c>
      <c r="C2334" s="929" t="s">
        <v>39</v>
      </c>
      <c r="D2334" s="1" t="s">
        <v>22</v>
      </c>
      <c r="E2334" s="1" t="s">
        <v>2815</v>
      </c>
      <c r="F2334" s="2">
        <v>44447</v>
      </c>
      <c r="G2334" s="11" t="s">
        <v>40</v>
      </c>
      <c r="H2334" s="10">
        <v>5</v>
      </c>
      <c r="I2334" s="12">
        <v>2.35</v>
      </c>
      <c r="J2334" s="398" t="s">
        <v>25</v>
      </c>
      <c r="K2334" s="398" t="s">
        <v>25</v>
      </c>
      <c r="L2334" s="399">
        <v>44447</v>
      </c>
      <c r="M2334" s="398" t="s">
        <v>19</v>
      </c>
      <c r="N2334" s="10">
        <v>8524</v>
      </c>
    </row>
    <row r="2335" spans="1:14">
      <c r="A2335" s="9">
        <v>44442</v>
      </c>
      <c r="B2335" s="1">
        <v>15257</v>
      </c>
      <c r="C2335" s="929" t="s">
        <v>2151</v>
      </c>
      <c r="D2335" s="1" t="s">
        <v>22</v>
      </c>
      <c r="E2335" s="1" t="s">
        <v>2816</v>
      </c>
      <c r="F2335" s="2">
        <v>44447</v>
      </c>
      <c r="G2335" s="11" t="s">
        <v>2219</v>
      </c>
      <c r="H2335" s="10">
        <v>11</v>
      </c>
      <c r="I2335" s="12">
        <v>2.35</v>
      </c>
      <c r="J2335" s="398" t="s">
        <v>25</v>
      </c>
      <c r="K2335" s="398" t="s">
        <v>25</v>
      </c>
      <c r="L2335" s="399">
        <v>44447</v>
      </c>
      <c r="M2335" s="398" t="s">
        <v>19</v>
      </c>
      <c r="N2335" s="10">
        <v>8524</v>
      </c>
    </row>
    <row r="2336" spans="1:14">
      <c r="A2336" s="9">
        <v>44442</v>
      </c>
      <c r="B2336" s="1">
        <v>15258</v>
      </c>
      <c r="C2336" s="929" t="s">
        <v>2787</v>
      </c>
      <c r="D2336" s="1" t="s">
        <v>22</v>
      </c>
      <c r="E2336" s="1" t="s">
        <v>2816</v>
      </c>
      <c r="F2336" s="2">
        <v>44447</v>
      </c>
      <c r="G2336" s="11" t="s">
        <v>2817</v>
      </c>
      <c r="H2336" s="10">
        <v>11</v>
      </c>
      <c r="I2336" s="12">
        <v>2.35</v>
      </c>
      <c r="J2336" s="398" t="s">
        <v>25</v>
      </c>
      <c r="K2336" s="398" t="s">
        <v>25</v>
      </c>
      <c r="L2336" s="399">
        <v>44447</v>
      </c>
      <c r="M2336" s="398" t="s">
        <v>19</v>
      </c>
      <c r="N2336" s="10">
        <v>8524</v>
      </c>
    </row>
    <row r="2337" spans="1:14">
      <c r="A2337" s="9">
        <v>44442</v>
      </c>
      <c r="B2337" s="1">
        <v>15259</v>
      </c>
      <c r="C2337" s="929" t="s">
        <v>2789</v>
      </c>
      <c r="D2337" s="1" t="s">
        <v>22</v>
      </c>
      <c r="E2337" s="1" t="s">
        <v>2816</v>
      </c>
      <c r="F2337" s="2">
        <v>44447</v>
      </c>
      <c r="G2337" s="11" t="s">
        <v>2818</v>
      </c>
      <c r="H2337" s="10">
        <v>11</v>
      </c>
      <c r="I2337" s="12">
        <v>2.35</v>
      </c>
      <c r="J2337" s="398" t="s">
        <v>25</v>
      </c>
      <c r="K2337" s="398" t="s">
        <v>25</v>
      </c>
      <c r="L2337" s="399">
        <v>44447</v>
      </c>
      <c r="M2337" s="398" t="s">
        <v>19</v>
      </c>
      <c r="N2337" s="10">
        <v>8524</v>
      </c>
    </row>
    <row r="2338" spans="1:14">
      <c r="A2338" s="9">
        <v>44442</v>
      </c>
      <c r="B2338" s="1">
        <v>15260</v>
      </c>
      <c r="C2338" s="929" t="s">
        <v>2151</v>
      </c>
      <c r="D2338" s="1" t="s">
        <v>22</v>
      </c>
      <c r="E2338" s="1" t="s">
        <v>2819</v>
      </c>
      <c r="F2338" s="2">
        <v>44447</v>
      </c>
      <c r="G2338" s="11" t="s">
        <v>2219</v>
      </c>
      <c r="H2338" s="10">
        <v>6</v>
      </c>
      <c r="I2338" s="12">
        <v>2.35</v>
      </c>
      <c r="J2338" s="398" t="s">
        <v>25</v>
      </c>
      <c r="K2338" s="398" t="s">
        <v>25</v>
      </c>
      <c r="L2338" s="399">
        <v>44447</v>
      </c>
      <c r="M2338" s="398" t="s">
        <v>19</v>
      </c>
      <c r="N2338" s="10">
        <v>8524</v>
      </c>
    </row>
    <row r="2339" spans="1:14">
      <c r="A2339" s="9">
        <v>44442</v>
      </c>
      <c r="B2339" s="1">
        <v>15261</v>
      </c>
      <c r="C2339" s="929" t="s">
        <v>147</v>
      </c>
      <c r="D2339" s="1" t="s">
        <v>22</v>
      </c>
      <c r="E2339" s="1" t="s">
        <v>2820</v>
      </c>
      <c r="F2339" s="2">
        <v>44447</v>
      </c>
      <c r="G2339" s="11" t="s">
        <v>149</v>
      </c>
      <c r="H2339" s="10">
        <v>10</v>
      </c>
      <c r="I2339" s="12">
        <v>2.35</v>
      </c>
      <c r="J2339" s="398" t="s">
        <v>25</v>
      </c>
      <c r="K2339" s="398" t="s">
        <v>25</v>
      </c>
      <c r="L2339" s="399">
        <v>44447</v>
      </c>
      <c r="M2339" s="398" t="s">
        <v>19</v>
      </c>
      <c r="N2339" s="10">
        <v>8524</v>
      </c>
    </row>
    <row r="2340" spans="1:14">
      <c r="A2340" s="9">
        <v>44442</v>
      </c>
      <c r="B2340" s="1">
        <v>15262</v>
      </c>
      <c r="C2340" s="929" t="s">
        <v>679</v>
      </c>
      <c r="D2340" s="1" t="s">
        <v>22</v>
      </c>
      <c r="E2340" s="1" t="s">
        <v>2821</v>
      </c>
      <c r="F2340" s="2">
        <v>44447</v>
      </c>
      <c r="G2340" s="11" t="s">
        <v>508</v>
      </c>
      <c r="H2340" s="10">
        <v>11</v>
      </c>
      <c r="I2340" s="12">
        <v>2.35</v>
      </c>
      <c r="J2340" s="398" t="s">
        <v>25</v>
      </c>
      <c r="K2340" s="398" t="s">
        <v>25</v>
      </c>
      <c r="L2340" s="399">
        <v>44447</v>
      </c>
      <c r="M2340" s="398" t="s">
        <v>19</v>
      </c>
      <c r="N2340" s="10">
        <v>8524</v>
      </c>
    </row>
    <row r="2341" spans="1:14">
      <c r="A2341" s="9">
        <v>44442</v>
      </c>
      <c r="B2341" s="1">
        <v>15263</v>
      </c>
      <c r="C2341" s="929" t="s">
        <v>710</v>
      </c>
      <c r="D2341" s="1" t="s">
        <v>22</v>
      </c>
      <c r="E2341" s="1" t="s">
        <v>2822</v>
      </c>
      <c r="F2341" s="2">
        <v>44447</v>
      </c>
      <c r="G2341" s="11" t="s">
        <v>712</v>
      </c>
      <c r="H2341" s="10">
        <v>7</v>
      </c>
      <c r="I2341" s="12">
        <v>2.35</v>
      </c>
      <c r="J2341" s="398" t="s">
        <v>25</v>
      </c>
      <c r="K2341" s="398" t="s">
        <v>25</v>
      </c>
      <c r="L2341" s="399">
        <v>44447</v>
      </c>
      <c r="M2341" s="398" t="s">
        <v>19</v>
      </c>
      <c r="N2341" s="10">
        <v>8524</v>
      </c>
    </row>
    <row r="2342" spans="1:14">
      <c r="A2342" s="9">
        <v>44442</v>
      </c>
      <c r="B2342" s="1">
        <v>15264</v>
      </c>
      <c r="C2342" s="929" t="s">
        <v>39</v>
      </c>
      <c r="D2342" s="1" t="s">
        <v>22</v>
      </c>
      <c r="E2342" s="1" t="s">
        <v>2823</v>
      </c>
      <c r="F2342" s="2">
        <v>44447</v>
      </c>
      <c r="G2342" s="11" t="s">
        <v>40</v>
      </c>
      <c r="H2342" s="10">
        <v>1</v>
      </c>
      <c r="I2342" s="12">
        <v>2.35</v>
      </c>
      <c r="J2342" s="398" t="s">
        <v>25</v>
      </c>
      <c r="K2342" s="398" t="s">
        <v>25</v>
      </c>
      <c r="L2342" s="399">
        <v>44447</v>
      </c>
      <c r="M2342" s="398" t="s">
        <v>19</v>
      </c>
      <c r="N2342" s="10">
        <v>8524</v>
      </c>
    </row>
    <row r="2343" spans="1:14">
      <c r="A2343" s="9">
        <v>44442</v>
      </c>
      <c r="B2343" s="1">
        <v>15265</v>
      </c>
      <c r="C2343" s="929" t="s">
        <v>37</v>
      </c>
      <c r="D2343" s="1" t="s">
        <v>22</v>
      </c>
      <c r="E2343" s="1" t="s">
        <v>2823</v>
      </c>
      <c r="F2343" s="2">
        <v>44447</v>
      </c>
      <c r="G2343" s="11" t="s">
        <v>38</v>
      </c>
      <c r="H2343" s="10">
        <v>1</v>
      </c>
      <c r="I2343" s="12">
        <v>2.35</v>
      </c>
      <c r="J2343" s="398" t="s">
        <v>25</v>
      </c>
      <c r="K2343" s="398" t="s">
        <v>25</v>
      </c>
      <c r="L2343" s="399">
        <v>44447</v>
      </c>
      <c r="M2343" s="398" t="s">
        <v>19</v>
      </c>
      <c r="N2343" s="10">
        <v>8524</v>
      </c>
    </row>
    <row r="2344" spans="1:14">
      <c r="A2344" s="9">
        <v>44442</v>
      </c>
      <c r="B2344" s="1">
        <v>15266</v>
      </c>
      <c r="C2344" s="929" t="s">
        <v>39</v>
      </c>
      <c r="D2344" s="1" t="s">
        <v>22</v>
      </c>
      <c r="E2344" s="1" t="s">
        <v>1972</v>
      </c>
      <c r="F2344" s="2">
        <v>44447</v>
      </c>
      <c r="G2344" s="11" t="s">
        <v>40</v>
      </c>
      <c r="H2344" s="10">
        <v>3</v>
      </c>
      <c r="I2344" s="12">
        <v>2.35</v>
      </c>
      <c r="J2344" s="398" t="s">
        <v>25</v>
      </c>
      <c r="K2344" s="398" t="s">
        <v>25</v>
      </c>
      <c r="L2344" s="399">
        <v>44447</v>
      </c>
      <c r="M2344" s="398" t="s">
        <v>19</v>
      </c>
      <c r="N2344" s="10">
        <v>8524</v>
      </c>
    </row>
    <row r="2345" spans="1:14">
      <c r="A2345" s="9">
        <v>44442</v>
      </c>
      <c r="B2345" s="1">
        <v>15267</v>
      </c>
      <c r="C2345" s="929" t="s">
        <v>37</v>
      </c>
      <c r="D2345" s="1" t="s">
        <v>22</v>
      </c>
      <c r="E2345" s="1" t="s">
        <v>1972</v>
      </c>
      <c r="F2345" s="2">
        <v>44447</v>
      </c>
      <c r="G2345" s="11" t="s">
        <v>38</v>
      </c>
      <c r="H2345" s="10">
        <v>3</v>
      </c>
      <c r="I2345" s="12">
        <v>2.35</v>
      </c>
      <c r="J2345" s="398" t="s">
        <v>25</v>
      </c>
      <c r="K2345" s="398" t="s">
        <v>25</v>
      </c>
      <c r="L2345" s="399">
        <v>44447</v>
      </c>
      <c r="M2345" s="398" t="s">
        <v>19</v>
      </c>
      <c r="N2345" s="10">
        <v>8524</v>
      </c>
    </row>
    <row r="2346" spans="1:14">
      <c r="A2346" s="9">
        <v>44442</v>
      </c>
      <c r="B2346" s="1">
        <v>15268</v>
      </c>
      <c r="C2346" s="929" t="s">
        <v>147</v>
      </c>
      <c r="D2346" s="1" t="s">
        <v>22</v>
      </c>
      <c r="E2346" s="1" t="s">
        <v>2824</v>
      </c>
      <c r="F2346" s="2">
        <v>44447</v>
      </c>
      <c r="G2346" s="11" t="s">
        <v>149</v>
      </c>
      <c r="H2346" s="10">
        <v>9</v>
      </c>
      <c r="I2346" s="12">
        <v>2.35</v>
      </c>
      <c r="J2346" s="398" t="s">
        <v>25</v>
      </c>
      <c r="K2346" s="398" t="s">
        <v>25</v>
      </c>
      <c r="L2346" s="399">
        <v>44447</v>
      </c>
      <c r="M2346" s="398" t="s">
        <v>19</v>
      </c>
      <c r="N2346" s="10">
        <v>8524</v>
      </c>
    </row>
    <row r="2347" spans="1:14">
      <c r="A2347" s="9">
        <v>44442</v>
      </c>
      <c r="B2347" s="1">
        <v>15269</v>
      </c>
      <c r="C2347" s="929" t="s">
        <v>147</v>
      </c>
      <c r="D2347" s="1" t="s">
        <v>22</v>
      </c>
      <c r="E2347" s="1" t="s">
        <v>2825</v>
      </c>
      <c r="F2347" s="2">
        <v>44447</v>
      </c>
      <c r="G2347" s="11" t="s">
        <v>149</v>
      </c>
      <c r="H2347" s="10">
        <v>6</v>
      </c>
      <c r="I2347" s="12">
        <v>2.35</v>
      </c>
      <c r="J2347" s="398" t="s">
        <v>25</v>
      </c>
      <c r="K2347" s="398" t="s">
        <v>25</v>
      </c>
      <c r="L2347" s="399">
        <v>44447</v>
      </c>
      <c r="M2347" s="398" t="s">
        <v>19</v>
      </c>
      <c r="N2347" s="10">
        <v>8524</v>
      </c>
    </row>
    <row r="2348" spans="1:14">
      <c r="A2348" s="9">
        <v>44442</v>
      </c>
      <c r="B2348" s="1">
        <v>15270</v>
      </c>
      <c r="C2348" s="929" t="s">
        <v>286</v>
      </c>
      <c r="D2348" s="1" t="s">
        <v>22</v>
      </c>
      <c r="E2348" s="1" t="s">
        <v>2826</v>
      </c>
      <c r="F2348" s="2">
        <v>44447</v>
      </c>
      <c r="G2348" s="11" t="s">
        <v>30</v>
      </c>
      <c r="H2348" s="10">
        <v>9</v>
      </c>
      <c r="I2348" s="12">
        <v>2.35</v>
      </c>
      <c r="J2348" s="398" t="s">
        <v>25</v>
      </c>
      <c r="K2348" s="398" t="s">
        <v>25</v>
      </c>
      <c r="L2348" s="399">
        <v>44447</v>
      </c>
      <c r="M2348" s="398" t="s">
        <v>19</v>
      </c>
      <c r="N2348" s="10">
        <v>8524</v>
      </c>
    </row>
    <row r="2349" spans="1:14">
      <c r="A2349" s="9">
        <v>44442</v>
      </c>
      <c r="B2349" s="1">
        <v>15271</v>
      </c>
      <c r="C2349" s="929" t="s">
        <v>286</v>
      </c>
      <c r="D2349" s="1" t="s">
        <v>22</v>
      </c>
      <c r="E2349" s="1" t="s">
        <v>2827</v>
      </c>
      <c r="F2349" s="2">
        <v>44447</v>
      </c>
      <c r="G2349" s="11" t="s">
        <v>30</v>
      </c>
      <c r="H2349" s="10">
        <v>1</v>
      </c>
      <c r="I2349" s="12">
        <v>2.35</v>
      </c>
      <c r="J2349" s="398" t="s">
        <v>25</v>
      </c>
      <c r="K2349" s="398" t="s">
        <v>25</v>
      </c>
      <c r="L2349" s="399">
        <v>44447</v>
      </c>
      <c r="M2349" s="398" t="s">
        <v>19</v>
      </c>
      <c r="N2349" s="10">
        <v>8524</v>
      </c>
    </row>
    <row r="2350" spans="1:14">
      <c r="A2350" s="9">
        <v>44442</v>
      </c>
      <c r="B2350" s="1">
        <v>15272</v>
      </c>
      <c r="C2350" s="929" t="s">
        <v>147</v>
      </c>
      <c r="D2350" s="1" t="s">
        <v>22</v>
      </c>
      <c r="E2350" s="1" t="s">
        <v>2828</v>
      </c>
      <c r="F2350" s="2">
        <v>44447</v>
      </c>
      <c r="G2350" s="11" t="s">
        <v>149</v>
      </c>
      <c r="H2350" s="10">
        <v>56</v>
      </c>
      <c r="I2350" s="12">
        <v>2.35</v>
      </c>
      <c r="J2350" s="398" t="s">
        <v>25</v>
      </c>
      <c r="K2350" s="398" t="s">
        <v>25</v>
      </c>
      <c r="L2350" s="399">
        <v>44447</v>
      </c>
      <c r="M2350" s="398" t="s">
        <v>19</v>
      </c>
      <c r="N2350" s="10">
        <v>8524</v>
      </c>
    </row>
    <row r="2351" spans="1:14">
      <c r="A2351" s="9">
        <v>44442</v>
      </c>
      <c r="B2351" s="1">
        <v>15273</v>
      </c>
      <c r="C2351" s="929" t="s">
        <v>355</v>
      </c>
      <c r="D2351" s="1" t="s">
        <v>22</v>
      </c>
      <c r="E2351" s="1" t="s">
        <v>2829</v>
      </c>
      <c r="F2351" s="2">
        <v>44447</v>
      </c>
      <c r="G2351" s="11" t="s">
        <v>2830</v>
      </c>
      <c r="H2351" s="10">
        <v>2</v>
      </c>
      <c r="I2351" s="12">
        <v>2.35</v>
      </c>
      <c r="J2351" s="398" t="s">
        <v>25</v>
      </c>
      <c r="K2351" s="398" t="s">
        <v>25</v>
      </c>
      <c r="L2351" s="399">
        <v>44447</v>
      </c>
      <c r="M2351" s="398" t="s">
        <v>19</v>
      </c>
      <c r="N2351" s="10">
        <v>8524</v>
      </c>
    </row>
    <row r="2352" spans="1:14">
      <c r="A2352" s="9">
        <v>44442</v>
      </c>
      <c r="B2352" s="1">
        <v>15274</v>
      </c>
      <c r="C2352" s="929" t="s">
        <v>2831</v>
      </c>
      <c r="D2352" s="1" t="s">
        <v>22</v>
      </c>
      <c r="E2352" s="1" t="s">
        <v>1</v>
      </c>
      <c r="F2352" s="2">
        <v>44447</v>
      </c>
      <c r="G2352" s="11" t="s">
        <v>2832</v>
      </c>
      <c r="H2352" s="10">
        <v>2</v>
      </c>
      <c r="I2352" s="12">
        <v>3.75</v>
      </c>
      <c r="J2352" s="398" t="s">
        <v>25</v>
      </c>
      <c r="K2352" s="398" t="s">
        <v>25</v>
      </c>
      <c r="L2352" s="399">
        <v>44448</v>
      </c>
      <c r="M2352" s="398" t="s">
        <v>19</v>
      </c>
      <c r="N2352" s="10">
        <v>8524</v>
      </c>
    </row>
    <row r="2353" spans="1:15">
      <c r="A2353" s="9">
        <v>44442</v>
      </c>
      <c r="B2353" s="1">
        <v>15275</v>
      </c>
      <c r="C2353" s="929" t="s">
        <v>147</v>
      </c>
      <c r="D2353" s="1" t="s">
        <v>22</v>
      </c>
      <c r="E2353" s="1" t="s">
        <v>2833</v>
      </c>
      <c r="F2353" s="2">
        <v>44447</v>
      </c>
      <c r="G2353" s="11" t="s">
        <v>149</v>
      </c>
      <c r="H2353" s="10">
        <v>118</v>
      </c>
      <c r="I2353" s="12">
        <v>2.35</v>
      </c>
      <c r="J2353" s="398" t="s">
        <v>25</v>
      </c>
      <c r="K2353" s="398" t="s">
        <v>25</v>
      </c>
      <c r="L2353" s="399">
        <v>44449</v>
      </c>
      <c r="M2353" s="398" t="s">
        <v>19</v>
      </c>
      <c r="N2353" s="10">
        <v>8524</v>
      </c>
    </row>
    <row r="2354" spans="1:15">
      <c r="A2354" s="9">
        <v>44442</v>
      </c>
      <c r="B2354" s="1">
        <v>15276</v>
      </c>
      <c r="C2354" s="929" t="s">
        <v>319</v>
      </c>
      <c r="D2354" s="1" t="s">
        <v>22</v>
      </c>
      <c r="E2354" s="1" t="s">
        <v>2834</v>
      </c>
      <c r="F2354" s="2">
        <v>44447</v>
      </c>
      <c r="G2354" s="11" t="s">
        <v>321</v>
      </c>
      <c r="H2354" s="10">
        <v>279</v>
      </c>
      <c r="I2354" s="12">
        <v>2.35</v>
      </c>
      <c r="J2354" s="398" t="s">
        <v>25</v>
      </c>
      <c r="K2354" s="398" t="s">
        <v>25</v>
      </c>
      <c r="L2354" s="399">
        <v>44449</v>
      </c>
      <c r="M2354" s="398" t="s">
        <v>19</v>
      </c>
      <c r="N2354" s="10">
        <v>8524</v>
      </c>
    </row>
    <row r="2355" spans="1:15">
      <c r="A2355" s="9">
        <v>44449</v>
      </c>
      <c r="B2355" s="1">
        <v>15277</v>
      </c>
      <c r="C2355" s="929" t="s">
        <v>2831</v>
      </c>
      <c r="D2355" s="1" t="s">
        <v>22</v>
      </c>
      <c r="E2355" s="1" t="s">
        <v>1</v>
      </c>
      <c r="F2355" s="2">
        <v>44447</v>
      </c>
      <c r="G2355" s="11" t="s">
        <v>2835</v>
      </c>
      <c r="H2355" s="10">
        <v>1</v>
      </c>
      <c r="I2355" s="12">
        <v>3.75</v>
      </c>
      <c r="J2355" s="398" t="s">
        <v>25</v>
      </c>
      <c r="K2355" s="398" t="s">
        <v>25</v>
      </c>
      <c r="L2355" s="399">
        <v>44449</v>
      </c>
      <c r="M2355" s="398" t="s">
        <v>19</v>
      </c>
      <c r="N2355" s="10">
        <v>8524</v>
      </c>
    </row>
    <row r="2356" spans="1:15" ht="15.75" thickBot="1">
      <c r="A2356" s="712">
        <v>44449</v>
      </c>
      <c r="B2356" s="4">
        <v>15278</v>
      </c>
      <c r="C2356" s="933" t="s">
        <v>2836</v>
      </c>
      <c r="D2356" s="4" t="s">
        <v>22</v>
      </c>
      <c r="E2356" s="4" t="s">
        <v>1</v>
      </c>
      <c r="F2356" s="823">
        <v>44447</v>
      </c>
      <c r="G2356" s="13" t="s">
        <v>2837</v>
      </c>
      <c r="H2356" s="3">
        <v>1</v>
      </c>
      <c r="I2356" s="824">
        <v>3.75</v>
      </c>
      <c r="J2356" s="344" t="s">
        <v>25</v>
      </c>
      <c r="K2356" s="344" t="s">
        <v>25</v>
      </c>
      <c r="L2356" s="6">
        <v>44449</v>
      </c>
      <c r="M2356" s="344" t="s">
        <v>19</v>
      </c>
      <c r="N2356" s="10">
        <v>8566</v>
      </c>
      <c r="O2356" s="391">
        <v>2386.14</v>
      </c>
    </row>
    <row r="2357" spans="1:15" s="400" customFormat="1">
      <c r="A2357" s="9">
        <v>44449</v>
      </c>
      <c r="B2357" s="1">
        <v>15279</v>
      </c>
      <c r="C2357" s="929" t="s">
        <v>2793</v>
      </c>
      <c r="D2357" s="1" t="s">
        <v>22</v>
      </c>
      <c r="E2357" s="1" t="s">
        <v>2838</v>
      </c>
      <c r="F2357" s="2">
        <v>44456</v>
      </c>
      <c r="G2357" s="11" t="s">
        <v>2839</v>
      </c>
      <c r="H2357" s="10">
        <v>46</v>
      </c>
      <c r="I2357" s="12">
        <v>2.35</v>
      </c>
      <c r="J2357" s="398" t="s">
        <v>25</v>
      </c>
      <c r="K2357" s="398" t="s">
        <v>25</v>
      </c>
      <c r="L2357" s="399">
        <v>44452</v>
      </c>
      <c r="M2357" s="398" t="s">
        <v>19</v>
      </c>
      <c r="N2357" s="10">
        <v>8566</v>
      </c>
    </row>
    <row r="2358" spans="1:15">
      <c r="A2358" s="9">
        <v>44449</v>
      </c>
      <c r="B2358" s="1">
        <v>15280</v>
      </c>
      <c r="C2358" s="929" t="s">
        <v>2793</v>
      </c>
      <c r="D2358" s="1" t="s">
        <v>22</v>
      </c>
      <c r="E2358" s="1" t="s">
        <v>2838</v>
      </c>
      <c r="F2358" s="2">
        <v>44456</v>
      </c>
      <c r="G2358" s="11" t="s">
        <v>2840</v>
      </c>
      <c r="H2358" s="10">
        <v>2</v>
      </c>
      <c r="I2358" s="12">
        <v>3.75</v>
      </c>
      <c r="J2358" s="398" t="s">
        <v>25</v>
      </c>
      <c r="K2358" s="398" t="s">
        <v>25</v>
      </c>
      <c r="L2358" s="399">
        <v>44452</v>
      </c>
      <c r="M2358" s="398" t="s">
        <v>19</v>
      </c>
      <c r="N2358" s="10">
        <v>8566</v>
      </c>
    </row>
    <row r="2359" spans="1:15">
      <c r="A2359" s="9">
        <v>44452</v>
      </c>
      <c r="B2359" s="1">
        <v>15281</v>
      </c>
      <c r="C2359" s="929" t="s">
        <v>2841</v>
      </c>
      <c r="D2359" s="1" t="s">
        <v>22</v>
      </c>
      <c r="E2359" s="1" t="s">
        <v>1</v>
      </c>
      <c r="F2359" s="2">
        <v>44456</v>
      </c>
      <c r="G2359" s="11" t="s">
        <v>2842</v>
      </c>
      <c r="H2359" s="10">
        <v>1</v>
      </c>
      <c r="I2359" s="12">
        <v>3.75</v>
      </c>
      <c r="J2359" s="398" t="s">
        <v>25</v>
      </c>
      <c r="K2359" s="398" t="s">
        <v>25</v>
      </c>
      <c r="L2359" s="399">
        <v>44453</v>
      </c>
      <c r="M2359" s="398" t="s">
        <v>19</v>
      </c>
      <c r="N2359" s="10">
        <v>8566</v>
      </c>
    </row>
    <row r="2360" spans="1:15">
      <c r="A2360" s="9">
        <v>44452</v>
      </c>
      <c r="B2360" s="1">
        <v>15282</v>
      </c>
      <c r="C2360" s="929" t="s">
        <v>2843</v>
      </c>
      <c r="D2360" s="1" t="s">
        <v>22</v>
      </c>
      <c r="E2360" s="1" t="s">
        <v>1</v>
      </c>
      <c r="F2360" s="2">
        <v>44456</v>
      </c>
      <c r="G2360" s="11" t="s">
        <v>2842</v>
      </c>
      <c r="H2360" s="10">
        <v>1</v>
      </c>
      <c r="I2360" s="12">
        <v>3.75</v>
      </c>
      <c r="J2360" s="398" t="s">
        <v>25</v>
      </c>
      <c r="K2360" s="398" t="s">
        <v>25</v>
      </c>
      <c r="L2360" s="399">
        <v>44453</v>
      </c>
      <c r="M2360" s="398" t="s">
        <v>19</v>
      </c>
      <c r="N2360" s="10">
        <v>8566</v>
      </c>
    </row>
    <row r="2361" spans="1:15">
      <c r="A2361" s="9">
        <v>44452</v>
      </c>
      <c r="B2361" s="1">
        <v>15283</v>
      </c>
      <c r="C2361" s="929" t="s">
        <v>2721</v>
      </c>
      <c r="D2361" s="1" t="s">
        <v>22</v>
      </c>
      <c r="E2361" s="1" t="s">
        <v>2844</v>
      </c>
      <c r="F2361" s="2">
        <v>44456</v>
      </c>
      <c r="G2361" s="11" t="s">
        <v>2845</v>
      </c>
      <c r="H2361" s="10">
        <v>64</v>
      </c>
      <c r="I2361" s="12">
        <v>2.35</v>
      </c>
      <c r="J2361" s="398" t="s">
        <v>25</v>
      </c>
      <c r="K2361" s="398" t="s">
        <v>25</v>
      </c>
      <c r="L2361" s="399">
        <v>44453</v>
      </c>
      <c r="M2361" s="398" t="s">
        <v>19</v>
      </c>
      <c r="N2361" s="10">
        <v>8566</v>
      </c>
    </row>
    <row r="2362" spans="1:15">
      <c r="A2362" s="9">
        <v>44452</v>
      </c>
      <c r="B2362" s="1">
        <v>15284</v>
      </c>
      <c r="C2362" s="929" t="s">
        <v>1310</v>
      </c>
      <c r="D2362" s="1" t="s">
        <v>22</v>
      </c>
      <c r="E2362" s="1" t="s">
        <v>2846</v>
      </c>
      <c r="F2362" s="2">
        <v>44456</v>
      </c>
      <c r="G2362" s="11" t="s">
        <v>1312</v>
      </c>
      <c r="H2362" s="10">
        <v>6</v>
      </c>
      <c r="I2362" s="12">
        <v>2.35</v>
      </c>
      <c r="J2362" s="398" t="s">
        <v>25</v>
      </c>
      <c r="K2362" s="398" t="s">
        <v>25</v>
      </c>
      <c r="L2362" s="399">
        <v>44453</v>
      </c>
      <c r="M2362" s="398" t="s">
        <v>19</v>
      </c>
      <c r="N2362" s="10">
        <v>8566</v>
      </c>
    </row>
    <row r="2363" spans="1:15">
      <c r="A2363" s="9">
        <v>44452</v>
      </c>
      <c r="B2363" s="1">
        <v>15285</v>
      </c>
      <c r="C2363" s="929" t="s">
        <v>589</v>
      </c>
      <c r="D2363" s="1" t="s">
        <v>22</v>
      </c>
      <c r="E2363" s="1" t="s">
        <v>2847</v>
      </c>
      <c r="F2363" s="2">
        <v>44456</v>
      </c>
      <c r="G2363" s="11" t="s">
        <v>343</v>
      </c>
      <c r="H2363" s="10">
        <v>3</v>
      </c>
      <c r="I2363" s="12">
        <v>2.35</v>
      </c>
      <c r="J2363" s="398" t="s">
        <v>25</v>
      </c>
      <c r="K2363" s="398" t="s">
        <v>25</v>
      </c>
      <c r="L2363" s="399">
        <v>44453</v>
      </c>
      <c r="M2363" s="398" t="s">
        <v>19</v>
      </c>
      <c r="N2363" s="10">
        <v>8566</v>
      </c>
    </row>
    <row r="2364" spans="1:15">
      <c r="A2364" s="9">
        <v>44452</v>
      </c>
      <c r="B2364" s="1">
        <v>15286</v>
      </c>
      <c r="C2364" s="929" t="s">
        <v>82</v>
      </c>
      <c r="D2364" s="1" t="s">
        <v>22</v>
      </c>
      <c r="E2364" s="1" t="s">
        <v>2848</v>
      </c>
      <c r="F2364" s="2">
        <v>44456</v>
      </c>
      <c r="G2364" s="11" t="s">
        <v>250</v>
      </c>
      <c r="H2364" s="10">
        <v>1</v>
      </c>
      <c r="I2364" s="12">
        <v>2.35</v>
      </c>
      <c r="J2364" s="398" t="s">
        <v>25</v>
      </c>
      <c r="K2364" s="398" t="s">
        <v>25</v>
      </c>
      <c r="L2364" s="399">
        <v>44453</v>
      </c>
      <c r="M2364" s="398" t="s">
        <v>19</v>
      </c>
      <c r="N2364" s="10">
        <v>8566</v>
      </c>
    </row>
    <row r="2365" spans="1:15">
      <c r="A2365" s="9">
        <v>44452</v>
      </c>
      <c r="B2365" s="1">
        <v>15287</v>
      </c>
      <c r="C2365" s="929" t="s">
        <v>2849</v>
      </c>
      <c r="D2365" s="1" t="s">
        <v>22</v>
      </c>
      <c r="E2365" s="1" t="s">
        <v>2850</v>
      </c>
      <c r="F2365" s="2">
        <v>44456</v>
      </c>
      <c r="G2365" s="11" t="s">
        <v>2851</v>
      </c>
      <c r="H2365" s="10">
        <v>3</v>
      </c>
      <c r="I2365" s="12">
        <v>2.35</v>
      </c>
      <c r="J2365" s="398" t="s">
        <v>25</v>
      </c>
      <c r="K2365" s="398" t="s">
        <v>25</v>
      </c>
      <c r="L2365" s="399">
        <v>44453</v>
      </c>
      <c r="M2365" s="398" t="s">
        <v>19</v>
      </c>
      <c r="N2365" s="10">
        <v>8566</v>
      </c>
    </row>
    <row r="2366" spans="1:15">
      <c r="A2366" s="9">
        <v>44452</v>
      </c>
      <c r="B2366" s="1">
        <v>15288</v>
      </c>
      <c r="C2366" s="929" t="s">
        <v>1368</v>
      </c>
      <c r="D2366" s="1" t="s">
        <v>22</v>
      </c>
      <c r="E2366" s="1" t="s">
        <v>2852</v>
      </c>
      <c r="F2366" s="2">
        <v>44456</v>
      </c>
      <c r="G2366" s="11" t="s">
        <v>1457</v>
      </c>
      <c r="H2366" s="10">
        <v>6</v>
      </c>
      <c r="I2366" s="12">
        <v>2.35</v>
      </c>
      <c r="J2366" s="398" t="s">
        <v>25</v>
      </c>
      <c r="K2366" s="398" t="s">
        <v>25</v>
      </c>
      <c r="L2366" s="399">
        <v>44453</v>
      </c>
      <c r="M2366" s="398" t="s">
        <v>19</v>
      </c>
      <c r="N2366" s="10">
        <v>8566</v>
      </c>
    </row>
    <row r="2367" spans="1:15">
      <c r="A2367" s="9">
        <v>44452</v>
      </c>
      <c r="B2367" s="1">
        <v>15289</v>
      </c>
      <c r="C2367" s="929" t="s">
        <v>1074</v>
      </c>
      <c r="D2367" s="1" t="s">
        <v>22</v>
      </c>
      <c r="E2367" s="1" t="s">
        <v>2853</v>
      </c>
      <c r="F2367" s="2">
        <v>44456</v>
      </c>
      <c r="G2367" s="11" t="s">
        <v>1372</v>
      </c>
      <c r="H2367" s="10">
        <v>37</v>
      </c>
      <c r="I2367" s="12">
        <v>2.35</v>
      </c>
      <c r="J2367" s="398" t="s">
        <v>25</v>
      </c>
      <c r="K2367" s="398" t="s">
        <v>25</v>
      </c>
      <c r="L2367" s="399">
        <v>44453</v>
      </c>
      <c r="M2367" s="398" t="s">
        <v>19</v>
      </c>
      <c r="N2367" s="10">
        <v>8566</v>
      </c>
    </row>
    <row r="2368" spans="1:15">
      <c r="A2368" s="9">
        <v>44452</v>
      </c>
      <c r="B2368" s="1">
        <v>15290</v>
      </c>
      <c r="C2368" s="929" t="s">
        <v>2793</v>
      </c>
      <c r="D2368" s="1" t="s">
        <v>22</v>
      </c>
      <c r="E2368" s="1" t="s">
        <v>2854</v>
      </c>
      <c r="F2368" s="2">
        <v>44456</v>
      </c>
      <c r="G2368" s="11" t="s">
        <v>2839</v>
      </c>
      <c r="H2368" s="10">
        <v>2</v>
      </c>
      <c r="I2368" s="12">
        <v>2.35</v>
      </c>
      <c r="J2368" s="398" t="s">
        <v>25</v>
      </c>
      <c r="K2368" s="398" t="s">
        <v>25</v>
      </c>
      <c r="L2368" s="399">
        <v>44453</v>
      </c>
      <c r="M2368" s="398" t="s">
        <v>19</v>
      </c>
      <c r="N2368" s="10">
        <v>8566</v>
      </c>
    </row>
    <row r="2369" spans="1:14">
      <c r="A2369" s="9">
        <v>44452</v>
      </c>
      <c r="B2369" s="1">
        <v>15291</v>
      </c>
      <c r="C2369" s="929" t="s">
        <v>473</v>
      </c>
      <c r="D2369" s="1" t="s">
        <v>22</v>
      </c>
      <c r="E2369" s="1" t="s">
        <v>2855</v>
      </c>
      <c r="F2369" s="2">
        <v>44456</v>
      </c>
      <c r="G2369" s="11" t="s">
        <v>475</v>
      </c>
      <c r="H2369" s="10">
        <v>9</v>
      </c>
      <c r="I2369" s="12">
        <v>2.35</v>
      </c>
      <c r="J2369" s="398" t="s">
        <v>25</v>
      </c>
      <c r="K2369" s="398" t="s">
        <v>25</v>
      </c>
      <c r="L2369" s="399">
        <v>44453</v>
      </c>
      <c r="M2369" s="398" t="s">
        <v>19</v>
      </c>
      <c r="N2369" s="10">
        <v>8566</v>
      </c>
    </row>
    <row r="2370" spans="1:14">
      <c r="A2370" s="9">
        <v>44452</v>
      </c>
      <c r="B2370" s="1">
        <v>15292</v>
      </c>
      <c r="C2370" s="929" t="s">
        <v>2856</v>
      </c>
      <c r="D2370" s="1" t="s">
        <v>22</v>
      </c>
      <c r="E2370" s="1" t="s">
        <v>2857</v>
      </c>
      <c r="F2370" s="2">
        <v>44456</v>
      </c>
      <c r="G2370" s="11" t="s">
        <v>2858</v>
      </c>
      <c r="H2370" s="10">
        <v>924</v>
      </c>
      <c r="I2370" s="12">
        <v>2.35</v>
      </c>
      <c r="J2370" s="398" t="s">
        <v>25</v>
      </c>
      <c r="K2370" s="398" t="s">
        <v>25</v>
      </c>
      <c r="L2370" s="399">
        <v>44453</v>
      </c>
      <c r="M2370" s="398" t="s">
        <v>19</v>
      </c>
      <c r="N2370" s="10">
        <v>8566</v>
      </c>
    </row>
    <row r="2371" spans="1:14">
      <c r="A2371" s="9">
        <v>44452</v>
      </c>
      <c r="B2371" s="1">
        <v>15293</v>
      </c>
      <c r="C2371" s="929" t="s">
        <v>1400</v>
      </c>
      <c r="D2371" s="1" t="s">
        <v>22</v>
      </c>
      <c r="E2371" s="1" t="s">
        <v>2859</v>
      </c>
      <c r="F2371" s="2">
        <v>44456</v>
      </c>
      <c r="G2371" s="11" t="s">
        <v>2281</v>
      </c>
      <c r="H2371" s="10">
        <v>23</v>
      </c>
      <c r="I2371" s="12">
        <v>2.35</v>
      </c>
      <c r="J2371" s="398" t="s">
        <v>25</v>
      </c>
      <c r="K2371" s="398" t="s">
        <v>25</v>
      </c>
      <c r="L2371" s="399">
        <v>44453</v>
      </c>
      <c r="M2371" s="398" t="s">
        <v>19</v>
      </c>
      <c r="N2371" s="10">
        <v>8566</v>
      </c>
    </row>
    <row r="2372" spans="1:14">
      <c r="A2372" s="9">
        <v>44452</v>
      </c>
      <c r="B2372" s="1">
        <v>15294</v>
      </c>
      <c r="C2372" s="929" t="s">
        <v>559</v>
      </c>
      <c r="D2372" s="1" t="s">
        <v>22</v>
      </c>
      <c r="E2372" s="1" t="s">
        <v>2860</v>
      </c>
      <c r="F2372" s="2">
        <v>44456</v>
      </c>
      <c r="G2372" s="11" t="s">
        <v>561</v>
      </c>
      <c r="H2372" s="10">
        <v>16</v>
      </c>
      <c r="I2372" s="12">
        <v>2.35</v>
      </c>
      <c r="J2372" s="398" t="s">
        <v>25</v>
      </c>
      <c r="K2372" s="398" t="s">
        <v>25</v>
      </c>
      <c r="L2372" s="399">
        <v>44453</v>
      </c>
      <c r="M2372" s="398" t="s">
        <v>19</v>
      </c>
      <c r="N2372" s="10">
        <v>8566</v>
      </c>
    </row>
    <row r="2373" spans="1:14">
      <c r="A2373" s="9">
        <v>44452</v>
      </c>
      <c r="B2373" s="1">
        <v>15295</v>
      </c>
      <c r="C2373" s="929" t="s">
        <v>1074</v>
      </c>
      <c r="D2373" s="1" t="s">
        <v>22</v>
      </c>
      <c r="E2373" s="1" t="s">
        <v>2861</v>
      </c>
      <c r="F2373" s="2">
        <v>44456</v>
      </c>
      <c r="G2373" s="11" t="s">
        <v>1372</v>
      </c>
      <c r="H2373" s="10">
        <v>1</v>
      </c>
      <c r="I2373" s="12">
        <v>2.35</v>
      </c>
      <c r="J2373" s="398" t="s">
        <v>25</v>
      </c>
      <c r="K2373" s="398" t="s">
        <v>25</v>
      </c>
      <c r="L2373" s="399">
        <v>44453</v>
      </c>
      <c r="M2373" s="398" t="s">
        <v>19</v>
      </c>
      <c r="N2373" s="10">
        <v>8566</v>
      </c>
    </row>
    <row r="2374" spans="1:14">
      <c r="A2374" s="9">
        <v>44452</v>
      </c>
      <c r="B2374" s="1">
        <v>15296</v>
      </c>
      <c r="C2374" s="929" t="s">
        <v>1074</v>
      </c>
      <c r="D2374" s="1" t="s">
        <v>22</v>
      </c>
      <c r="E2374" s="1" t="s">
        <v>2862</v>
      </c>
      <c r="F2374" s="2">
        <v>44456</v>
      </c>
      <c r="G2374" s="11" t="s">
        <v>1372</v>
      </c>
      <c r="H2374" s="10">
        <v>2</v>
      </c>
      <c r="I2374" s="12">
        <v>2.35</v>
      </c>
      <c r="J2374" s="398" t="s">
        <v>25</v>
      </c>
      <c r="K2374" s="398" t="s">
        <v>25</v>
      </c>
      <c r="L2374" s="399">
        <v>44453</v>
      </c>
      <c r="M2374" s="398" t="s">
        <v>19</v>
      </c>
      <c r="N2374" s="10">
        <v>8566</v>
      </c>
    </row>
    <row r="2375" spans="1:14">
      <c r="A2375" s="9">
        <v>44452</v>
      </c>
      <c r="B2375" s="1">
        <v>15297</v>
      </c>
      <c r="C2375" s="929" t="s">
        <v>2473</v>
      </c>
      <c r="D2375" s="1" t="s">
        <v>22</v>
      </c>
      <c r="E2375" s="1" t="s">
        <v>2863</v>
      </c>
      <c r="F2375" s="2">
        <v>44456</v>
      </c>
      <c r="G2375" s="11" t="s">
        <v>2864</v>
      </c>
      <c r="H2375" s="10">
        <v>19</v>
      </c>
      <c r="I2375" s="12">
        <v>2.35</v>
      </c>
      <c r="J2375" s="398" t="s">
        <v>25</v>
      </c>
      <c r="K2375" s="398" t="s">
        <v>25</v>
      </c>
      <c r="L2375" s="399">
        <v>44453</v>
      </c>
      <c r="M2375" s="398" t="s">
        <v>19</v>
      </c>
      <c r="N2375" s="10">
        <v>8566</v>
      </c>
    </row>
    <row r="2376" spans="1:14">
      <c r="A2376" s="9">
        <v>44452</v>
      </c>
      <c r="B2376" s="1">
        <v>15298</v>
      </c>
      <c r="C2376" s="929" t="s">
        <v>147</v>
      </c>
      <c r="D2376" s="1" t="s">
        <v>22</v>
      </c>
      <c r="E2376" s="1" t="s">
        <v>2863</v>
      </c>
      <c r="F2376" s="2">
        <v>44456</v>
      </c>
      <c r="G2376" s="11" t="s">
        <v>149</v>
      </c>
      <c r="H2376" s="10">
        <v>19</v>
      </c>
      <c r="I2376" s="12">
        <v>2.35</v>
      </c>
      <c r="J2376" s="398" t="s">
        <v>25</v>
      </c>
      <c r="K2376" s="398" t="s">
        <v>25</v>
      </c>
      <c r="L2376" s="399">
        <v>44453</v>
      </c>
      <c r="M2376" s="398" t="s">
        <v>19</v>
      </c>
      <c r="N2376" s="10">
        <v>8566</v>
      </c>
    </row>
    <row r="2377" spans="1:14">
      <c r="A2377" s="9">
        <v>44452</v>
      </c>
      <c r="B2377" s="1">
        <v>15299</v>
      </c>
      <c r="C2377" s="929" t="s">
        <v>724</v>
      </c>
      <c r="D2377" s="1" t="s">
        <v>22</v>
      </c>
      <c r="E2377" s="1" t="s">
        <v>2865</v>
      </c>
      <c r="F2377" s="2">
        <v>44456</v>
      </c>
      <c r="G2377" s="11" t="s">
        <v>726</v>
      </c>
      <c r="H2377" s="10">
        <v>20</v>
      </c>
      <c r="I2377" s="12">
        <v>2.35</v>
      </c>
      <c r="J2377" s="398" t="s">
        <v>25</v>
      </c>
      <c r="K2377" s="398" t="s">
        <v>25</v>
      </c>
      <c r="L2377" s="399">
        <v>44453</v>
      </c>
      <c r="M2377" s="398" t="s">
        <v>19</v>
      </c>
      <c r="N2377" s="10">
        <v>8566</v>
      </c>
    </row>
    <row r="2378" spans="1:14">
      <c r="A2378" s="9">
        <v>44452</v>
      </c>
      <c r="B2378" s="1">
        <v>15300</v>
      </c>
      <c r="C2378" s="929" t="s">
        <v>724</v>
      </c>
      <c r="D2378" s="1" t="s">
        <v>22</v>
      </c>
      <c r="E2378" s="1" t="s">
        <v>2866</v>
      </c>
      <c r="F2378" s="2">
        <v>44456</v>
      </c>
      <c r="G2378" s="11" t="s">
        <v>726</v>
      </c>
      <c r="H2378" s="10">
        <v>9</v>
      </c>
      <c r="I2378" s="12">
        <v>2.35</v>
      </c>
      <c r="J2378" s="398" t="s">
        <v>25</v>
      </c>
      <c r="K2378" s="398" t="s">
        <v>25</v>
      </c>
      <c r="L2378" s="399">
        <v>44453</v>
      </c>
      <c r="M2378" s="398" t="s">
        <v>19</v>
      </c>
      <c r="N2378" s="10">
        <v>8566</v>
      </c>
    </row>
    <row r="2379" spans="1:14">
      <c r="A2379" s="9">
        <v>44453</v>
      </c>
      <c r="B2379" s="1">
        <v>15301</v>
      </c>
      <c r="C2379" s="929" t="s">
        <v>595</v>
      </c>
      <c r="D2379" s="1" t="s">
        <v>22</v>
      </c>
      <c r="E2379" s="1" t="s">
        <v>2867</v>
      </c>
      <c r="F2379" s="2">
        <v>44456</v>
      </c>
      <c r="G2379" s="11" t="s">
        <v>462</v>
      </c>
      <c r="H2379" s="10">
        <v>47</v>
      </c>
      <c r="I2379" s="12">
        <v>2.35</v>
      </c>
      <c r="J2379" s="398" t="s">
        <v>25</v>
      </c>
      <c r="K2379" s="398" t="s">
        <v>25</v>
      </c>
      <c r="L2379" s="399">
        <v>44454</v>
      </c>
      <c r="M2379" s="398" t="s">
        <v>19</v>
      </c>
      <c r="N2379" s="10">
        <v>8566</v>
      </c>
    </row>
    <row r="2380" spans="1:14">
      <c r="A2380" s="9">
        <v>44453</v>
      </c>
      <c r="B2380" s="1">
        <v>15302</v>
      </c>
      <c r="C2380" s="929" t="s">
        <v>158</v>
      </c>
      <c r="D2380" s="1" t="s">
        <v>22</v>
      </c>
      <c r="E2380" s="1" t="s">
        <v>2867</v>
      </c>
      <c r="F2380" s="2">
        <v>44456</v>
      </c>
      <c r="G2380" s="11" t="s">
        <v>462</v>
      </c>
      <c r="H2380" s="10">
        <v>6</v>
      </c>
      <c r="I2380" s="12">
        <v>2.35</v>
      </c>
      <c r="J2380" s="398" t="s">
        <v>25</v>
      </c>
      <c r="K2380" s="398" t="s">
        <v>25</v>
      </c>
      <c r="L2380" s="399">
        <v>44454</v>
      </c>
      <c r="M2380" s="398" t="s">
        <v>19</v>
      </c>
      <c r="N2380" s="10">
        <v>8566</v>
      </c>
    </row>
    <row r="2381" spans="1:14">
      <c r="A2381" s="9">
        <v>44453</v>
      </c>
      <c r="B2381" s="1">
        <v>15303</v>
      </c>
      <c r="C2381" s="929" t="s">
        <v>595</v>
      </c>
      <c r="D2381" s="1" t="s">
        <v>22</v>
      </c>
      <c r="E2381" s="1" t="s">
        <v>2868</v>
      </c>
      <c r="F2381" s="2">
        <v>44456</v>
      </c>
      <c r="G2381" s="11" t="s">
        <v>462</v>
      </c>
      <c r="H2381" s="10">
        <v>6</v>
      </c>
      <c r="I2381" s="12">
        <v>2.35</v>
      </c>
      <c r="J2381" s="398" t="s">
        <v>25</v>
      </c>
      <c r="K2381" s="398" t="s">
        <v>25</v>
      </c>
      <c r="L2381" s="399">
        <v>44454</v>
      </c>
      <c r="M2381" s="398" t="s">
        <v>19</v>
      </c>
      <c r="N2381" s="10">
        <v>8566</v>
      </c>
    </row>
    <row r="2382" spans="1:14">
      <c r="A2382" s="9">
        <v>44453</v>
      </c>
      <c r="B2382" s="1">
        <v>15304</v>
      </c>
      <c r="C2382" s="929" t="s">
        <v>158</v>
      </c>
      <c r="D2382" s="1" t="s">
        <v>22</v>
      </c>
      <c r="E2382" s="1" t="s">
        <v>2868</v>
      </c>
      <c r="F2382" s="2">
        <v>44456</v>
      </c>
      <c r="G2382" s="11" t="s">
        <v>462</v>
      </c>
      <c r="H2382" s="10">
        <v>4</v>
      </c>
      <c r="I2382" s="12">
        <v>2.35</v>
      </c>
      <c r="J2382" s="398" t="s">
        <v>25</v>
      </c>
      <c r="K2382" s="398" t="s">
        <v>25</v>
      </c>
      <c r="L2382" s="399">
        <v>44454</v>
      </c>
      <c r="M2382" s="398" t="s">
        <v>19</v>
      </c>
      <c r="N2382" s="10">
        <v>8566</v>
      </c>
    </row>
    <row r="2383" spans="1:14">
      <c r="A2383" s="9">
        <v>44453</v>
      </c>
      <c r="B2383" s="1">
        <v>15305</v>
      </c>
      <c r="C2383" s="929" t="s">
        <v>2869</v>
      </c>
      <c r="D2383" s="1" t="s">
        <v>22</v>
      </c>
      <c r="E2383" s="1" t="s">
        <v>2870</v>
      </c>
      <c r="F2383" s="2">
        <v>44456</v>
      </c>
      <c r="G2383" s="11" t="s">
        <v>2871</v>
      </c>
      <c r="H2383" s="10">
        <v>6</v>
      </c>
      <c r="I2383" s="12">
        <v>2.35</v>
      </c>
      <c r="J2383" s="398" t="s">
        <v>25</v>
      </c>
      <c r="K2383" s="398" t="s">
        <v>25</v>
      </c>
      <c r="L2383" s="399">
        <v>44454</v>
      </c>
      <c r="M2383" s="398" t="s">
        <v>19</v>
      </c>
      <c r="N2383" s="10">
        <v>8566</v>
      </c>
    </row>
    <row r="2384" spans="1:14">
      <c r="A2384" s="9">
        <v>44453</v>
      </c>
      <c r="B2384" s="1">
        <v>15306</v>
      </c>
      <c r="C2384" s="929" t="s">
        <v>2205</v>
      </c>
      <c r="D2384" s="1" t="s">
        <v>22</v>
      </c>
      <c r="E2384" s="1" t="s">
        <v>2872</v>
      </c>
      <c r="F2384" s="2">
        <v>44456</v>
      </c>
      <c r="G2384" s="11" t="s">
        <v>2873</v>
      </c>
      <c r="H2384" s="10">
        <v>27</v>
      </c>
      <c r="I2384" s="12">
        <v>2.5</v>
      </c>
      <c r="J2384" s="398" t="s">
        <v>25</v>
      </c>
      <c r="K2384" s="398" t="s">
        <v>25</v>
      </c>
      <c r="L2384" s="399">
        <v>44454</v>
      </c>
      <c r="M2384" s="398" t="s">
        <v>19</v>
      </c>
      <c r="N2384" s="10">
        <v>8566</v>
      </c>
    </row>
    <row r="2385" spans="1:14">
      <c r="A2385" s="9">
        <v>44453</v>
      </c>
      <c r="B2385" s="1">
        <v>15307</v>
      </c>
      <c r="C2385" s="929" t="s">
        <v>1100</v>
      </c>
      <c r="D2385" s="1" t="s">
        <v>22</v>
      </c>
      <c r="E2385" s="1" t="s">
        <v>2872</v>
      </c>
      <c r="F2385" s="2">
        <v>44456</v>
      </c>
      <c r="G2385" s="11" t="s">
        <v>1102</v>
      </c>
      <c r="H2385" s="10">
        <v>8</v>
      </c>
      <c r="I2385" s="12">
        <v>2.35</v>
      </c>
      <c r="J2385" s="398" t="s">
        <v>25</v>
      </c>
      <c r="K2385" s="398" t="s">
        <v>25</v>
      </c>
      <c r="L2385" s="399">
        <v>44454</v>
      </c>
      <c r="M2385" s="398" t="s">
        <v>19</v>
      </c>
      <c r="N2385" s="10">
        <v>8566</v>
      </c>
    </row>
    <row r="2386" spans="1:14">
      <c r="A2386" s="9">
        <v>44453</v>
      </c>
      <c r="B2386" s="1">
        <v>15308</v>
      </c>
      <c r="C2386" s="929" t="s">
        <v>451</v>
      </c>
      <c r="D2386" s="1" t="s">
        <v>22</v>
      </c>
      <c r="E2386" s="1" t="s">
        <v>2874</v>
      </c>
      <c r="F2386" s="2">
        <v>44456</v>
      </c>
      <c r="G2386" s="11" t="s">
        <v>453</v>
      </c>
      <c r="H2386" s="10">
        <v>11</v>
      </c>
      <c r="I2386" s="12">
        <v>2.35</v>
      </c>
      <c r="J2386" s="398" t="s">
        <v>25</v>
      </c>
      <c r="K2386" s="398" t="s">
        <v>25</v>
      </c>
      <c r="L2386" s="399">
        <v>44454</v>
      </c>
      <c r="M2386" s="398" t="s">
        <v>19</v>
      </c>
      <c r="N2386" s="10">
        <v>8566</v>
      </c>
    </row>
    <row r="2387" spans="1:14">
      <c r="A2387" s="9">
        <v>44453</v>
      </c>
      <c r="B2387" s="1">
        <v>15309</v>
      </c>
      <c r="C2387" s="929" t="s">
        <v>37</v>
      </c>
      <c r="D2387" s="1" t="s">
        <v>22</v>
      </c>
      <c r="E2387" s="1" t="s">
        <v>2875</v>
      </c>
      <c r="F2387" s="2">
        <v>44456</v>
      </c>
      <c r="G2387" s="11" t="s">
        <v>38</v>
      </c>
      <c r="H2387" s="10">
        <v>5</v>
      </c>
      <c r="I2387" s="12">
        <v>2.35</v>
      </c>
      <c r="J2387" s="398" t="s">
        <v>25</v>
      </c>
      <c r="K2387" s="398" t="s">
        <v>25</v>
      </c>
      <c r="L2387" s="399">
        <v>44454</v>
      </c>
      <c r="M2387" s="398" t="s">
        <v>19</v>
      </c>
      <c r="N2387" s="10">
        <v>8566</v>
      </c>
    </row>
    <row r="2388" spans="1:14">
      <c r="A2388" s="9">
        <v>44453</v>
      </c>
      <c r="B2388" s="1">
        <v>15310</v>
      </c>
      <c r="C2388" s="929" t="s">
        <v>91</v>
      </c>
      <c r="D2388" s="1" t="s">
        <v>22</v>
      </c>
      <c r="E2388" s="1" t="s">
        <v>2876</v>
      </c>
      <c r="F2388" s="2">
        <v>44456</v>
      </c>
      <c r="G2388" s="11" t="s">
        <v>93</v>
      </c>
      <c r="H2388" s="10">
        <v>5</v>
      </c>
      <c r="I2388" s="12">
        <v>2.35</v>
      </c>
      <c r="J2388" s="398" t="s">
        <v>25</v>
      </c>
      <c r="K2388" s="398" t="s">
        <v>25</v>
      </c>
      <c r="L2388" s="399">
        <v>44454</v>
      </c>
      <c r="M2388" s="398" t="s">
        <v>19</v>
      </c>
      <c r="N2388" s="10">
        <v>8566</v>
      </c>
    </row>
    <row r="2389" spans="1:14">
      <c r="A2389" s="9">
        <v>44453</v>
      </c>
      <c r="B2389" s="1">
        <v>15311</v>
      </c>
      <c r="C2389" s="929" t="s">
        <v>28</v>
      </c>
      <c r="D2389" s="1" t="s">
        <v>22</v>
      </c>
      <c r="E2389" s="1" t="s">
        <v>2877</v>
      </c>
      <c r="F2389" s="2">
        <v>44456</v>
      </c>
      <c r="G2389" s="11" t="s">
        <v>30</v>
      </c>
      <c r="H2389" s="10">
        <v>3</v>
      </c>
      <c r="I2389" s="12">
        <v>2.35</v>
      </c>
      <c r="J2389" s="398" t="s">
        <v>25</v>
      </c>
      <c r="K2389" s="398" t="s">
        <v>25</v>
      </c>
      <c r="L2389" s="399">
        <v>44454</v>
      </c>
      <c r="M2389" s="398" t="s">
        <v>19</v>
      </c>
      <c r="N2389" s="10">
        <v>8566</v>
      </c>
    </row>
    <row r="2390" spans="1:14">
      <c r="A2390" s="9">
        <v>44453</v>
      </c>
      <c r="B2390" s="1">
        <v>15312</v>
      </c>
      <c r="C2390" s="929" t="s">
        <v>2878</v>
      </c>
      <c r="D2390" s="1" t="s">
        <v>22</v>
      </c>
      <c r="E2390" s="1" t="s">
        <v>2877</v>
      </c>
      <c r="F2390" s="2">
        <v>44456</v>
      </c>
      <c r="G2390" s="11" t="s">
        <v>2879</v>
      </c>
      <c r="H2390" s="10">
        <v>3</v>
      </c>
      <c r="I2390" s="12">
        <v>2.35</v>
      </c>
      <c r="J2390" s="398" t="s">
        <v>25</v>
      </c>
      <c r="K2390" s="398" t="s">
        <v>25</v>
      </c>
      <c r="L2390" s="399">
        <v>44454</v>
      </c>
      <c r="M2390" s="398" t="s">
        <v>19</v>
      </c>
      <c r="N2390" s="10">
        <v>8566</v>
      </c>
    </row>
    <row r="2391" spans="1:14">
      <c r="A2391" s="9">
        <v>44452</v>
      </c>
      <c r="B2391" s="1">
        <v>15313</v>
      </c>
      <c r="C2391" s="929" t="s">
        <v>2856</v>
      </c>
      <c r="D2391" s="1" t="s">
        <v>22</v>
      </c>
      <c r="E2391" s="1" t="s">
        <v>2880</v>
      </c>
      <c r="F2391" s="2">
        <v>44456</v>
      </c>
      <c r="G2391" s="11" t="s">
        <v>2858</v>
      </c>
      <c r="H2391" s="10">
        <v>308</v>
      </c>
      <c r="I2391" s="12">
        <v>2.35</v>
      </c>
      <c r="J2391" s="398" t="s">
        <v>25</v>
      </c>
      <c r="K2391" s="398" t="s">
        <v>25</v>
      </c>
      <c r="L2391" s="399">
        <v>44454</v>
      </c>
      <c r="M2391" s="398" t="s">
        <v>19</v>
      </c>
      <c r="N2391" s="10">
        <v>8566</v>
      </c>
    </row>
    <row r="2392" spans="1:14">
      <c r="A2392" s="9">
        <v>44452</v>
      </c>
      <c r="B2392" s="1">
        <v>15314</v>
      </c>
      <c r="C2392" s="929" t="s">
        <v>28</v>
      </c>
      <c r="D2392" s="1" t="s">
        <v>22</v>
      </c>
      <c r="E2392" s="1" t="s">
        <v>2881</v>
      </c>
      <c r="F2392" s="2">
        <v>44456</v>
      </c>
      <c r="G2392" s="11" t="s">
        <v>30</v>
      </c>
      <c r="H2392" s="10">
        <v>25</v>
      </c>
      <c r="I2392" s="12">
        <v>2.35</v>
      </c>
      <c r="J2392" s="398" t="s">
        <v>25</v>
      </c>
      <c r="K2392" s="398" t="s">
        <v>25</v>
      </c>
      <c r="L2392" s="399">
        <v>44454</v>
      </c>
      <c r="M2392" s="398" t="s">
        <v>19</v>
      </c>
      <c r="N2392" s="10">
        <v>8566</v>
      </c>
    </row>
    <row r="2393" spans="1:14">
      <c r="A2393" s="9">
        <v>44452</v>
      </c>
      <c r="B2393" s="1">
        <v>15315</v>
      </c>
      <c r="C2393" s="929" t="s">
        <v>2791</v>
      </c>
      <c r="D2393" s="1" t="s">
        <v>22</v>
      </c>
      <c r="E2393" s="1" t="s">
        <v>2882</v>
      </c>
      <c r="F2393" s="2">
        <v>44456</v>
      </c>
      <c r="G2393" s="11" t="s">
        <v>2883</v>
      </c>
      <c r="H2393" s="10">
        <v>50</v>
      </c>
      <c r="I2393" s="12">
        <v>2.35</v>
      </c>
      <c r="J2393" s="398" t="s">
        <v>25</v>
      </c>
      <c r="K2393" s="398" t="s">
        <v>25</v>
      </c>
      <c r="L2393" s="399">
        <v>44454</v>
      </c>
      <c r="M2393" s="398" t="s">
        <v>19</v>
      </c>
      <c r="N2393" s="10">
        <v>8566</v>
      </c>
    </row>
    <row r="2394" spans="1:14">
      <c r="A2394" s="9">
        <v>44452</v>
      </c>
      <c r="B2394" s="1">
        <v>15316</v>
      </c>
      <c r="C2394" s="929" t="s">
        <v>220</v>
      </c>
      <c r="D2394" s="1" t="s">
        <v>22</v>
      </c>
      <c r="E2394" s="1" t="s">
        <v>2884</v>
      </c>
      <c r="F2394" s="2">
        <v>44456</v>
      </c>
      <c r="G2394" s="11" t="s">
        <v>222</v>
      </c>
      <c r="H2394" s="10">
        <v>7</v>
      </c>
      <c r="I2394" s="12">
        <v>2.35</v>
      </c>
      <c r="J2394" s="398" t="s">
        <v>25</v>
      </c>
      <c r="K2394" s="398" t="s">
        <v>25</v>
      </c>
      <c r="L2394" s="399">
        <v>44454</v>
      </c>
      <c r="M2394" s="398" t="s">
        <v>19</v>
      </c>
      <c r="N2394" s="10">
        <v>8566</v>
      </c>
    </row>
    <row r="2395" spans="1:14">
      <c r="A2395" s="9">
        <v>44452</v>
      </c>
      <c r="B2395" s="1">
        <v>15317</v>
      </c>
      <c r="C2395" s="929" t="s">
        <v>220</v>
      </c>
      <c r="D2395" s="1" t="s">
        <v>22</v>
      </c>
      <c r="E2395" s="1" t="s">
        <v>2885</v>
      </c>
      <c r="F2395" s="2">
        <v>44456</v>
      </c>
      <c r="G2395" s="11" t="s">
        <v>222</v>
      </c>
      <c r="H2395" s="10">
        <v>7</v>
      </c>
      <c r="I2395" s="12">
        <v>2.35</v>
      </c>
      <c r="J2395" s="398" t="s">
        <v>25</v>
      </c>
      <c r="K2395" s="398" t="s">
        <v>25</v>
      </c>
      <c r="L2395" s="399">
        <v>44454</v>
      </c>
      <c r="M2395" s="398" t="s">
        <v>19</v>
      </c>
      <c r="N2395" s="10">
        <v>8566</v>
      </c>
    </row>
    <row r="2396" spans="1:14">
      <c r="A2396" s="9">
        <v>44452</v>
      </c>
      <c r="B2396" s="1">
        <v>15318</v>
      </c>
      <c r="C2396" s="929" t="s">
        <v>2776</v>
      </c>
      <c r="D2396" s="1" t="s">
        <v>22</v>
      </c>
      <c r="E2396" s="1" t="s">
        <v>2886</v>
      </c>
      <c r="F2396" s="2">
        <v>44456</v>
      </c>
      <c r="G2396" s="11" t="s">
        <v>2778</v>
      </c>
      <c r="H2396" s="10">
        <v>8</v>
      </c>
      <c r="I2396" s="12">
        <v>2.35</v>
      </c>
      <c r="J2396" s="398" t="s">
        <v>25</v>
      </c>
      <c r="K2396" s="398" t="s">
        <v>25</v>
      </c>
      <c r="L2396" s="399">
        <v>44454</v>
      </c>
      <c r="M2396" s="398" t="s">
        <v>19</v>
      </c>
      <c r="N2396" s="10">
        <v>8566</v>
      </c>
    </row>
    <row r="2397" spans="1:14">
      <c r="A2397" s="9">
        <v>44452</v>
      </c>
      <c r="B2397" s="1">
        <v>15319</v>
      </c>
      <c r="C2397" s="929" t="s">
        <v>2779</v>
      </c>
      <c r="D2397" s="1" t="s">
        <v>22</v>
      </c>
      <c r="E2397" s="1" t="s">
        <v>2886</v>
      </c>
      <c r="F2397" s="2">
        <v>44456</v>
      </c>
      <c r="G2397" s="11" t="s">
        <v>2780</v>
      </c>
      <c r="H2397" s="10">
        <v>8</v>
      </c>
      <c r="I2397" s="12">
        <v>2.35</v>
      </c>
      <c r="J2397" s="398" t="s">
        <v>25</v>
      </c>
      <c r="K2397" s="398" t="s">
        <v>25</v>
      </c>
      <c r="L2397" s="399">
        <v>44454</v>
      </c>
      <c r="M2397" s="398" t="s">
        <v>19</v>
      </c>
      <c r="N2397" s="10">
        <v>8566</v>
      </c>
    </row>
    <row r="2398" spans="1:14">
      <c r="A2398" s="9">
        <v>44452</v>
      </c>
      <c r="B2398" s="1">
        <v>15320</v>
      </c>
      <c r="C2398" s="929" t="s">
        <v>675</v>
      </c>
      <c r="D2398" s="1" t="s">
        <v>22</v>
      </c>
      <c r="E2398" s="1" t="s">
        <v>2887</v>
      </c>
      <c r="F2398" s="2">
        <v>44456</v>
      </c>
      <c r="G2398" s="11" t="s">
        <v>677</v>
      </c>
      <c r="H2398" s="10">
        <v>6</v>
      </c>
      <c r="I2398" s="12">
        <v>2.35</v>
      </c>
      <c r="J2398" s="398" t="s">
        <v>25</v>
      </c>
      <c r="K2398" s="398" t="s">
        <v>25</v>
      </c>
      <c r="L2398" s="399">
        <v>44454</v>
      </c>
      <c r="M2398" s="398" t="s">
        <v>19</v>
      </c>
      <c r="N2398" s="10">
        <v>8566</v>
      </c>
    </row>
    <row r="2399" spans="1:14">
      <c r="A2399" s="9">
        <v>44452</v>
      </c>
      <c r="B2399" s="1">
        <v>15321</v>
      </c>
      <c r="C2399" s="929" t="s">
        <v>458</v>
      </c>
      <c r="D2399" s="1" t="s">
        <v>22</v>
      </c>
      <c r="E2399" s="1" t="s">
        <v>2888</v>
      </c>
      <c r="F2399" s="2">
        <v>44456</v>
      </c>
      <c r="G2399" s="11" t="s">
        <v>460</v>
      </c>
      <c r="H2399" s="10">
        <v>1</v>
      </c>
      <c r="I2399" s="12">
        <v>2.35</v>
      </c>
      <c r="J2399" s="398" t="s">
        <v>25</v>
      </c>
      <c r="K2399" s="398" t="s">
        <v>25</v>
      </c>
      <c r="L2399" s="399">
        <v>44454</v>
      </c>
      <c r="M2399" s="398" t="s">
        <v>19</v>
      </c>
      <c r="N2399" s="10">
        <v>8566</v>
      </c>
    </row>
    <row r="2400" spans="1:14">
      <c r="A2400" s="9">
        <v>44452</v>
      </c>
      <c r="B2400" s="1">
        <v>15322</v>
      </c>
      <c r="C2400" s="929" t="s">
        <v>1074</v>
      </c>
      <c r="D2400" s="1" t="s">
        <v>22</v>
      </c>
      <c r="E2400" s="1" t="s">
        <v>2889</v>
      </c>
      <c r="F2400" s="2">
        <v>44456</v>
      </c>
      <c r="G2400" s="11" t="s">
        <v>1372</v>
      </c>
      <c r="H2400" s="10">
        <v>1</v>
      </c>
      <c r="I2400" s="12">
        <v>2.35</v>
      </c>
      <c r="J2400" s="398" t="s">
        <v>25</v>
      </c>
      <c r="K2400" s="398" t="s">
        <v>25</v>
      </c>
      <c r="L2400" s="399">
        <v>44454</v>
      </c>
      <c r="M2400" s="398" t="s">
        <v>19</v>
      </c>
      <c r="N2400" s="10">
        <v>8566</v>
      </c>
    </row>
    <row r="2401" spans="1:14">
      <c r="A2401" s="9">
        <v>44452</v>
      </c>
      <c r="B2401" s="1">
        <v>15323</v>
      </c>
      <c r="C2401" s="929" t="s">
        <v>2661</v>
      </c>
      <c r="D2401" s="1" t="s">
        <v>22</v>
      </c>
      <c r="E2401" s="1" t="s">
        <v>2890</v>
      </c>
      <c r="F2401" s="2">
        <v>44456</v>
      </c>
      <c r="G2401" s="11" t="s">
        <v>2542</v>
      </c>
      <c r="H2401" s="10">
        <v>58</v>
      </c>
      <c r="I2401" s="12">
        <v>3.15</v>
      </c>
      <c r="J2401" s="398" t="s">
        <v>25</v>
      </c>
      <c r="K2401" s="398" t="s">
        <v>25</v>
      </c>
      <c r="L2401" s="399">
        <v>44454</v>
      </c>
      <c r="M2401" s="398" t="s">
        <v>19</v>
      </c>
      <c r="N2401" s="10">
        <v>8566</v>
      </c>
    </row>
    <row r="2402" spans="1:14">
      <c r="A2402" s="9">
        <v>44452</v>
      </c>
      <c r="B2402" s="1">
        <v>15324</v>
      </c>
      <c r="C2402" s="929" t="s">
        <v>2891</v>
      </c>
      <c r="D2402" s="1" t="s">
        <v>22</v>
      </c>
      <c r="E2402" s="1" t="s">
        <v>2890</v>
      </c>
      <c r="F2402" s="2">
        <v>44456</v>
      </c>
      <c r="G2402" s="11" t="s">
        <v>2892</v>
      </c>
      <c r="H2402" s="10">
        <v>58</v>
      </c>
      <c r="I2402" s="12">
        <v>2.35</v>
      </c>
      <c r="J2402" s="398" t="s">
        <v>25</v>
      </c>
      <c r="K2402" s="398" t="s">
        <v>25</v>
      </c>
      <c r="L2402" s="399">
        <v>44454</v>
      </c>
      <c r="M2402" s="398" t="s">
        <v>19</v>
      </c>
      <c r="N2402" s="10">
        <v>8566</v>
      </c>
    </row>
    <row r="2403" spans="1:14">
      <c r="A2403" s="9">
        <v>44452</v>
      </c>
      <c r="B2403" s="1">
        <v>15325</v>
      </c>
      <c r="C2403" s="929" t="s">
        <v>2893</v>
      </c>
      <c r="D2403" s="1" t="s">
        <v>22</v>
      </c>
      <c r="E2403" s="1" t="s">
        <v>1</v>
      </c>
      <c r="F2403" s="2">
        <v>44456</v>
      </c>
      <c r="G2403" s="11" t="s">
        <v>2894</v>
      </c>
      <c r="H2403" s="10">
        <v>2</v>
      </c>
      <c r="I2403" s="12">
        <v>3.75</v>
      </c>
      <c r="J2403" s="398" t="s">
        <v>25</v>
      </c>
      <c r="K2403" s="398" t="s">
        <v>25</v>
      </c>
      <c r="L2403" s="399">
        <v>44455</v>
      </c>
      <c r="M2403" s="398" t="s">
        <v>19</v>
      </c>
      <c r="N2403" s="10">
        <v>8566</v>
      </c>
    </row>
    <row r="2404" spans="1:14">
      <c r="A2404" s="9">
        <v>44452</v>
      </c>
      <c r="B2404" s="1">
        <v>15326</v>
      </c>
      <c r="C2404" s="929" t="s">
        <v>1512</v>
      </c>
      <c r="D2404" s="1" t="s">
        <v>22</v>
      </c>
      <c r="E2404" s="1" t="s">
        <v>2895</v>
      </c>
      <c r="F2404" s="2">
        <v>44456</v>
      </c>
      <c r="G2404" s="11" t="s">
        <v>1485</v>
      </c>
      <c r="H2404" s="10">
        <v>8</v>
      </c>
      <c r="I2404" s="12">
        <v>2.35</v>
      </c>
      <c r="J2404" s="398" t="s">
        <v>25</v>
      </c>
      <c r="K2404" s="398" t="s">
        <v>25</v>
      </c>
      <c r="L2404" s="399">
        <v>44455</v>
      </c>
      <c r="M2404" s="398" t="s">
        <v>19</v>
      </c>
      <c r="N2404" s="10">
        <v>8566</v>
      </c>
    </row>
    <row r="2405" spans="1:14">
      <c r="A2405" s="9">
        <v>44452</v>
      </c>
      <c r="B2405" s="1">
        <v>15327</v>
      </c>
      <c r="C2405" s="929" t="s">
        <v>1512</v>
      </c>
      <c r="D2405" s="1" t="s">
        <v>22</v>
      </c>
      <c r="E2405" s="1" t="s">
        <v>2896</v>
      </c>
      <c r="F2405" s="2">
        <v>44456</v>
      </c>
      <c r="G2405" s="11" t="s">
        <v>1485</v>
      </c>
      <c r="H2405" s="10">
        <v>32</v>
      </c>
      <c r="I2405" s="12">
        <v>2.35</v>
      </c>
      <c r="J2405" s="398" t="s">
        <v>25</v>
      </c>
      <c r="K2405" s="398" t="s">
        <v>25</v>
      </c>
      <c r="L2405" s="399">
        <v>44455</v>
      </c>
      <c r="M2405" s="398" t="s">
        <v>19</v>
      </c>
      <c r="N2405" s="10">
        <v>8566</v>
      </c>
    </row>
    <row r="2406" spans="1:14">
      <c r="A2406" s="9">
        <v>44452</v>
      </c>
      <c r="B2406" s="1">
        <v>15328</v>
      </c>
      <c r="C2406" s="929" t="s">
        <v>1143</v>
      </c>
      <c r="D2406" s="1" t="s">
        <v>22</v>
      </c>
      <c r="E2406" s="1" t="s">
        <v>2897</v>
      </c>
      <c r="F2406" s="2">
        <v>44456</v>
      </c>
      <c r="G2406" s="11" t="s">
        <v>1145</v>
      </c>
      <c r="H2406" s="10">
        <v>8</v>
      </c>
      <c r="I2406" s="12">
        <v>2.35</v>
      </c>
      <c r="J2406" s="398" t="s">
        <v>25</v>
      </c>
      <c r="K2406" s="398" t="s">
        <v>25</v>
      </c>
      <c r="L2406" s="399">
        <v>44455</v>
      </c>
      <c r="M2406" s="398" t="s">
        <v>19</v>
      </c>
      <c r="N2406" s="10">
        <v>8566</v>
      </c>
    </row>
    <row r="2407" spans="1:14">
      <c r="A2407" s="9">
        <v>44452</v>
      </c>
      <c r="B2407" s="1">
        <v>15329</v>
      </c>
      <c r="C2407" s="929" t="s">
        <v>412</v>
      </c>
      <c r="D2407" s="1" t="s">
        <v>22</v>
      </c>
      <c r="E2407" s="1" t="s">
        <v>2898</v>
      </c>
      <c r="F2407" s="2">
        <v>44456</v>
      </c>
      <c r="G2407" s="11" t="s">
        <v>414</v>
      </c>
      <c r="H2407" s="10">
        <v>3</v>
      </c>
      <c r="I2407" s="12">
        <v>2.35</v>
      </c>
      <c r="J2407" s="398" t="s">
        <v>25</v>
      </c>
      <c r="K2407" s="398" t="s">
        <v>25</v>
      </c>
      <c r="L2407" s="399">
        <v>44455</v>
      </c>
      <c r="M2407" s="398" t="s">
        <v>19</v>
      </c>
      <c r="N2407" s="10">
        <v>8566</v>
      </c>
    </row>
    <row r="2408" spans="1:14">
      <c r="A2408" s="9">
        <v>44452</v>
      </c>
      <c r="B2408" s="1">
        <v>15330</v>
      </c>
      <c r="C2408" s="929" t="s">
        <v>1729</v>
      </c>
      <c r="D2408" s="1" t="s">
        <v>22</v>
      </c>
      <c r="E2408" s="1" t="s">
        <v>2899</v>
      </c>
      <c r="F2408" s="2">
        <v>44456</v>
      </c>
      <c r="G2408" s="11" t="s">
        <v>1018</v>
      </c>
      <c r="H2408" s="10">
        <v>5</v>
      </c>
      <c r="I2408" s="12">
        <v>2.35</v>
      </c>
      <c r="J2408" s="398" t="s">
        <v>25</v>
      </c>
      <c r="K2408" s="398" t="s">
        <v>25</v>
      </c>
      <c r="L2408" s="399">
        <v>44455</v>
      </c>
      <c r="M2408" s="398" t="s">
        <v>19</v>
      </c>
      <c r="N2408" s="10">
        <v>8566</v>
      </c>
    </row>
    <row r="2409" spans="1:14">
      <c r="A2409" s="9">
        <v>44452</v>
      </c>
      <c r="B2409" s="1">
        <v>15331</v>
      </c>
      <c r="C2409" s="929" t="s">
        <v>201</v>
      </c>
      <c r="D2409" s="1" t="s">
        <v>22</v>
      </c>
      <c r="E2409" s="1" t="s">
        <v>2900</v>
      </c>
      <c r="F2409" s="2">
        <v>44456</v>
      </c>
      <c r="G2409" s="11" t="s">
        <v>203</v>
      </c>
      <c r="H2409" s="10">
        <v>3</v>
      </c>
      <c r="I2409" s="12">
        <v>2.35</v>
      </c>
      <c r="J2409" s="398" t="s">
        <v>25</v>
      </c>
      <c r="K2409" s="398" t="s">
        <v>25</v>
      </c>
      <c r="L2409" s="399">
        <v>44455</v>
      </c>
      <c r="M2409" s="398" t="s">
        <v>19</v>
      </c>
      <c r="N2409" s="10">
        <v>8566</v>
      </c>
    </row>
    <row r="2410" spans="1:14">
      <c r="A2410" s="9">
        <v>44452</v>
      </c>
      <c r="B2410" s="1">
        <v>15332</v>
      </c>
      <c r="C2410" s="929" t="s">
        <v>82</v>
      </c>
      <c r="D2410" s="1" t="s">
        <v>22</v>
      </c>
      <c r="E2410" s="1" t="s">
        <v>2901</v>
      </c>
      <c r="F2410" s="2">
        <v>44456</v>
      </c>
      <c r="G2410" s="11" t="s">
        <v>250</v>
      </c>
      <c r="H2410" s="10">
        <v>1</v>
      </c>
      <c r="I2410" s="12">
        <v>2.35</v>
      </c>
      <c r="J2410" s="398" t="s">
        <v>25</v>
      </c>
      <c r="K2410" s="398" t="s">
        <v>25</v>
      </c>
      <c r="L2410" s="399">
        <v>44455</v>
      </c>
      <c r="M2410" s="398" t="s">
        <v>19</v>
      </c>
      <c r="N2410" s="10">
        <v>8566</v>
      </c>
    </row>
    <row r="2411" spans="1:14">
      <c r="A2411" s="9">
        <v>44452</v>
      </c>
      <c r="B2411" s="1">
        <v>15333</v>
      </c>
      <c r="C2411" s="929" t="s">
        <v>2902</v>
      </c>
      <c r="D2411" s="1" t="s">
        <v>22</v>
      </c>
      <c r="E2411" s="1" t="s">
        <v>2903</v>
      </c>
      <c r="F2411" s="2">
        <v>44456</v>
      </c>
      <c r="G2411" s="11" t="s">
        <v>2904</v>
      </c>
      <c r="H2411" s="10">
        <v>53</v>
      </c>
      <c r="I2411" s="12">
        <v>2.35</v>
      </c>
      <c r="J2411" s="398" t="s">
        <v>25</v>
      </c>
      <c r="K2411" s="398" t="s">
        <v>25</v>
      </c>
      <c r="L2411" s="399">
        <v>44455</v>
      </c>
      <c r="M2411" s="398" t="s">
        <v>19</v>
      </c>
      <c r="N2411" s="10">
        <v>8566</v>
      </c>
    </row>
    <row r="2412" spans="1:14">
      <c r="A2412" s="9">
        <v>44452</v>
      </c>
      <c r="B2412" s="1">
        <v>15334</v>
      </c>
      <c r="C2412" s="929" t="s">
        <v>31</v>
      </c>
      <c r="D2412" s="1" t="s">
        <v>22</v>
      </c>
      <c r="E2412" s="1" t="s">
        <v>2905</v>
      </c>
      <c r="F2412" s="2">
        <v>44456</v>
      </c>
      <c r="G2412" s="11" t="s">
        <v>2906</v>
      </c>
      <c r="H2412" s="10">
        <v>5</v>
      </c>
      <c r="I2412" s="12">
        <v>2.35</v>
      </c>
      <c r="J2412" s="398" t="s">
        <v>25</v>
      </c>
      <c r="K2412" s="398" t="s">
        <v>25</v>
      </c>
      <c r="L2412" s="399">
        <v>44455</v>
      </c>
      <c r="M2412" s="398" t="s">
        <v>19</v>
      </c>
      <c r="N2412" s="10">
        <v>8566</v>
      </c>
    </row>
    <row r="2413" spans="1:14">
      <c r="A2413" s="9">
        <v>44452</v>
      </c>
      <c r="B2413" s="1">
        <v>15335</v>
      </c>
      <c r="C2413" s="929" t="s">
        <v>1387</v>
      </c>
      <c r="D2413" s="1" t="s">
        <v>22</v>
      </c>
      <c r="E2413" s="1" t="s">
        <v>2907</v>
      </c>
      <c r="F2413" s="2">
        <v>44456</v>
      </c>
      <c r="G2413" s="11" t="s">
        <v>1718</v>
      </c>
      <c r="H2413" s="10">
        <v>2</v>
      </c>
      <c r="I2413" s="12">
        <v>2.35</v>
      </c>
      <c r="J2413" s="398" t="s">
        <v>25</v>
      </c>
      <c r="K2413" s="398" t="s">
        <v>25</v>
      </c>
      <c r="L2413" s="399">
        <v>44455</v>
      </c>
      <c r="M2413" s="398" t="s">
        <v>19</v>
      </c>
      <c r="N2413" s="10">
        <v>8566</v>
      </c>
    </row>
    <row r="2414" spans="1:14">
      <c r="A2414" s="9">
        <v>44452</v>
      </c>
      <c r="B2414" s="1">
        <v>15336</v>
      </c>
      <c r="C2414" s="929" t="s">
        <v>1107</v>
      </c>
      <c r="D2414" s="1" t="s">
        <v>22</v>
      </c>
      <c r="E2414" s="1" t="s">
        <v>2907</v>
      </c>
      <c r="F2414" s="2">
        <v>44456</v>
      </c>
      <c r="G2414" s="11" t="s">
        <v>1390</v>
      </c>
      <c r="H2414" s="10">
        <v>2</v>
      </c>
      <c r="I2414" s="12">
        <v>2.35</v>
      </c>
      <c r="J2414" s="398" t="s">
        <v>25</v>
      </c>
      <c r="K2414" s="398" t="s">
        <v>25</v>
      </c>
      <c r="L2414" s="399">
        <v>44455</v>
      </c>
      <c r="M2414" s="398" t="s">
        <v>19</v>
      </c>
      <c r="N2414" s="10">
        <v>8566</v>
      </c>
    </row>
    <row r="2415" spans="1:14">
      <c r="A2415" s="9">
        <v>44452</v>
      </c>
      <c r="B2415" s="1">
        <v>15337</v>
      </c>
      <c r="C2415" s="929" t="s">
        <v>1348</v>
      </c>
      <c r="D2415" s="1" t="s">
        <v>22</v>
      </c>
      <c r="E2415" s="1" t="s">
        <v>2908</v>
      </c>
      <c r="F2415" s="2">
        <v>44456</v>
      </c>
      <c r="G2415" s="11" t="s">
        <v>2029</v>
      </c>
      <c r="H2415" s="10">
        <v>1</v>
      </c>
      <c r="I2415" s="12">
        <v>3.15</v>
      </c>
      <c r="J2415" s="398" t="s">
        <v>25</v>
      </c>
      <c r="K2415" s="398" t="s">
        <v>25</v>
      </c>
      <c r="L2415" s="399">
        <v>44455</v>
      </c>
      <c r="M2415" s="398" t="s">
        <v>19</v>
      </c>
      <c r="N2415" s="10">
        <v>8566</v>
      </c>
    </row>
    <row r="2416" spans="1:14">
      <c r="A2416" s="9">
        <v>44452</v>
      </c>
      <c r="B2416" s="1">
        <v>15338</v>
      </c>
      <c r="C2416" s="929" t="s">
        <v>1348</v>
      </c>
      <c r="D2416" s="1" t="s">
        <v>22</v>
      </c>
      <c r="E2416" s="1" t="s">
        <v>2909</v>
      </c>
      <c r="F2416" s="2">
        <v>44456</v>
      </c>
      <c r="G2416" s="11" t="s">
        <v>2029</v>
      </c>
      <c r="H2416" s="10">
        <v>2</v>
      </c>
      <c r="I2416" s="12">
        <v>3.15</v>
      </c>
      <c r="J2416" s="398" t="s">
        <v>25</v>
      </c>
      <c r="K2416" s="398" t="s">
        <v>25</v>
      </c>
      <c r="L2416" s="399">
        <v>44455</v>
      </c>
      <c r="M2416" s="398" t="s">
        <v>19</v>
      </c>
      <c r="N2416" s="10">
        <v>8566</v>
      </c>
    </row>
    <row r="2417" spans="1:14">
      <c r="A2417" s="9">
        <v>44452</v>
      </c>
      <c r="B2417" s="1">
        <v>15339</v>
      </c>
      <c r="C2417" s="929" t="s">
        <v>1348</v>
      </c>
      <c r="D2417" s="1" t="s">
        <v>22</v>
      </c>
      <c r="E2417" s="1" t="s">
        <v>2910</v>
      </c>
      <c r="F2417" s="2">
        <v>44456</v>
      </c>
      <c r="G2417" s="11" t="s">
        <v>2029</v>
      </c>
      <c r="H2417" s="10">
        <v>1</v>
      </c>
      <c r="I2417" s="12">
        <v>3.15</v>
      </c>
      <c r="J2417" s="398" t="s">
        <v>25</v>
      </c>
      <c r="K2417" s="398" t="s">
        <v>25</v>
      </c>
      <c r="L2417" s="399">
        <v>44455</v>
      </c>
      <c r="M2417" s="398" t="s">
        <v>19</v>
      </c>
      <c r="N2417" s="10">
        <v>8566</v>
      </c>
    </row>
    <row r="2418" spans="1:14">
      <c r="A2418" s="9">
        <v>44452</v>
      </c>
      <c r="B2418" s="1">
        <v>15340</v>
      </c>
      <c r="C2418" s="929" t="s">
        <v>1348</v>
      </c>
      <c r="D2418" s="1" t="s">
        <v>22</v>
      </c>
      <c r="E2418" s="1" t="s">
        <v>2911</v>
      </c>
      <c r="F2418" s="2">
        <v>44456</v>
      </c>
      <c r="G2418" s="11" t="s">
        <v>2029</v>
      </c>
      <c r="H2418" s="10">
        <v>2</v>
      </c>
      <c r="I2418" s="12">
        <v>3.15</v>
      </c>
      <c r="J2418" s="398" t="s">
        <v>25</v>
      </c>
      <c r="K2418" s="398" t="s">
        <v>25</v>
      </c>
      <c r="L2418" s="399">
        <v>44455</v>
      </c>
      <c r="M2418" s="398" t="s">
        <v>19</v>
      </c>
      <c r="N2418" s="10">
        <v>8566</v>
      </c>
    </row>
    <row r="2419" spans="1:14">
      <c r="A2419" s="9">
        <v>44452</v>
      </c>
      <c r="B2419" s="1">
        <v>15341</v>
      </c>
      <c r="C2419" s="929" t="s">
        <v>1348</v>
      </c>
      <c r="D2419" s="1" t="s">
        <v>22</v>
      </c>
      <c r="E2419" s="1" t="s">
        <v>2912</v>
      </c>
      <c r="F2419" s="2">
        <v>44456</v>
      </c>
      <c r="G2419" s="11" t="s">
        <v>2029</v>
      </c>
      <c r="H2419" s="10">
        <v>1</v>
      </c>
      <c r="I2419" s="12">
        <v>3.15</v>
      </c>
      <c r="J2419" s="398" t="s">
        <v>25</v>
      </c>
      <c r="K2419" s="398" t="s">
        <v>25</v>
      </c>
      <c r="L2419" s="399">
        <v>44455</v>
      </c>
      <c r="M2419" s="398" t="s">
        <v>19</v>
      </c>
      <c r="N2419" s="10">
        <v>8566</v>
      </c>
    </row>
    <row r="2420" spans="1:14">
      <c r="A2420" s="9">
        <v>44452</v>
      </c>
      <c r="B2420" s="1">
        <v>15342</v>
      </c>
      <c r="C2420" s="929" t="s">
        <v>650</v>
      </c>
      <c r="D2420" s="1" t="s">
        <v>22</v>
      </c>
      <c r="E2420" s="1" t="s">
        <v>2913</v>
      </c>
      <c r="F2420" s="2">
        <v>44456</v>
      </c>
      <c r="G2420" s="11" t="s">
        <v>652</v>
      </c>
      <c r="H2420" s="10">
        <v>1</v>
      </c>
      <c r="I2420" s="12">
        <v>2.35</v>
      </c>
      <c r="J2420" s="398" t="s">
        <v>25</v>
      </c>
      <c r="K2420" s="398" t="s">
        <v>25</v>
      </c>
      <c r="L2420" s="399">
        <v>44455</v>
      </c>
      <c r="M2420" s="398" t="s">
        <v>19</v>
      </c>
      <c r="N2420" s="10">
        <v>8566</v>
      </c>
    </row>
    <row r="2421" spans="1:14">
      <c r="A2421" s="9">
        <v>44452</v>
      </c>
      <c r="B2421" s="1">
        <v>15343</v>
      </c>
      <c r="C2421" s="929" t="s">
        <v>46</v>
      </c>
      <c r="D2421" s="1" t="s">
        <v>22</v>
      </c>
      <c r="E2421" s="1" t="s">
        <v>2914</v>
      </c>
      <c r="F2421" s="2">
        <v>44456</v>
      </c>
      <c r="G2421" s="11" t="s">
        <v>382</v>
      </c>
      <c r="H2421" s="10">
        <v>1</v>
      </c>
      <c r="I2421" s="12">
        <v>2.35</v>
      </c>
      <c r="J2421" s="398" t="s">
        <v>25</v>
      </c>
      <c r="K2421" s="398" t="s">
        <v>25</v>
      </c>
      <c r="L2421" s="399">
        <v>44455</v>
      </c>
      <c r="M2421" s="398" t="s">
        <v>19</v>
      </c>
      <c r="N2421" s="10">
        <v>8566</v>
      </c>
    </row>
    <row r="2422" spans="1:14">
      <c r="A2422" s="9">
        <v>44452</v>
      </c>
      <c r="B2422" s="1">
        <v>15344</v>
      </c>
      <c r="C2422" s="929" t="s">
        <v>46</v>
      </c>
      <c r="D2422" s="1" t="s">
        <v>22</v>
      </c>
      <c r="E2422" s="1" t="s">
        <v>2915</v>
      </c>
      <c r="F2422" s="2">
        <v>44456</v>
      </c>
      <c r="G2422" s="11" t="s">
        <v>382</v>
      </c>
      <c r="H2422" s="10">
        <v>2</v>
      </c>
      <c r="I2422" s="12">
        <v>2.35</v>
      </c>
      <c r="J2422" s="398" t="s">
        <v>25</v>
      </c>
      <c r="K2422" s="398" t="s">
        <v>25</v>
      </c>
      <c r="L2422" s="399">
        <v>44455</v>
      </c>
      <c r="M2422" s="398" t="s">
        <v>19</v>
      </c>
      <c r="N2422" s="10">
        <v>8566</v>
      </c>
    </row>
    <row r="2423" spans="1:14">
      <c r="A2423" s="9">
        <v>44452</v>
      </c>
      <c r="B2423" s="1">
        <v>15345</v>
      </c>
      <c r="C2423" s="929" t="s">
        <v>120</v>
      </c>
      <c r="D2423" s="1" t="s">
        <v>22</v>
      </c>
      <c r="E2423" s="1" t="s">
        <v>2916</v>
      </c>
      <c r="F2423" s="2">
        <v>44456</v>
      </c>
      <c r="G2423" s="11" t="s">
        <v>122</v>
      </c>
      <c r="H2423" s="10">
        <v>4</v>
      </c>
      <c r="I2423" s="12">
        <v>2.35</v>
      </c>
      <c r="J2423" s="398" t="s">
        <v>25</v>
      </c>
      <c r="K2423" s="398" t="s">
        <v>25</v>
      </c>
      <c r="L2423" s="399">
        <v>44455</v>
      </c>
      <c r="M2423" s="398" t="s">
        <v>19</v>
      </c>
      <c r="N2423" s="10">
        <v>8566</v>
      </c>
    </row>
    <row r="2424" spans="1:14">
      <c r="A2424" s="9">
        <v>44452</v>
      </c>
      <c r="B2424" s="1">
        <v>15346</v>
      </c>
      <c r="C2424" s="929" t="s">
        <v>1428</v>
      </c>
      <c r="D2424" s="1" t="s">
        <v>22</v>
      </c>
      <c r="E2424" s="1" t="s">
        <v>2917</v>
      </c>
      <c r="F2424" s="2">
        <v>44456</v>
      </c>
      <c r="G2424" s="11" t="s">
        <v>1612</v>
      </c>
      <c r="H2424" s="10">
        <v>2</v>
      </c>
      <c r="I2424" s="12">
        <v>2.35</v>
      </c>
      <c r="J2424" s="398" t="s">
        <v>25</v>
      </c>
      <c r="K2424" s="398" t="s">
        <v>25</v>
      </c>
      <c r="L2424" s="399">
        <v>44455</v>
      </c>
      <c r="M2424" s="398" t="s">
        <v>19</v>
      </c>
      <c r="N2424" s="10">
        <v>8566</v>
      </c>
    </row>
    <row r="2425" spans="1:14">
      <c r="A2425" s="9">
        <v>44452</v>
      </c>
      <c r="B2425" s="1">
        <v>15347</v>
      </c>
      <c r="C2425" s="929" t="s">
        <v>1430</v>
      </c>
      <c r="D2425" s="1" t="s">
        <v>22</v>
      </c>
      <c r="E2425" s="1" t="s">
        <v>2917</v>
      </c>
      <c r="F2425" s="2">
        <v>44456</v>
      </c>
      <c r="G2425" s="11" t="s">
        <v>2918</v>
      </c>
      <c r="H2425" s="10">
        <v>2</v>
      </c>
      <c r="I2425" s="12">
        <v>2.35</v>
      </c>
      <c r="J2425" s="398" t="s">
        <v>25</v>
      </c>
      <c r="K2425" s="398" t="s">
        <v>25</v>
      </c>
      <c r="L2425" s="399">
        <v>44455</v>
      </c>
      <c r="M2425" s="398" t="s">
        <v>19</v>
      </c>
      <c r="N2425" s="10">
        <v>8566</v>
      </c>
    </row>
    <row r="2426" spans="1:14">
      <c r="A2426" s="9">
        <v>44452</v>
      </c>
      <c r="B2426" s="1">
        <v>15348</v>
      </c>
      <c r="C2426" s="929" t="s">
        <v>37</v>
      </c>
      <c r="D2426" s="1" t="s">
        <v>22</v>
      </c>
      <c r="E2426" s="1" t="s">
        <v>2917</v>
      </c>
      <c r="F2426" s="2">
        <v>44456</v>
      </c>
      <c r="G2426" s="11" t="s">
        <v>38</v>
      </c>
      <c r="H2426" s="10">
        <v>2</v>
      </c>
      <c r="I2426" s="12">
        <v>2.35</v>
      </c>
      <c r="J2426" s="398" t="s">
        <v>25</v>
      </c>
      <c r="K2426" s="398" t="s">
        <v>25</v>
      </c>
      <c r="L2426" s="399">
        <v>44455</v>
      </c>
      <c r="M2426" s="398" t="s">
        <v>19</v>
      </c>
      <c r="N2426" s="10">
        <v>8566</v>
      </c>
    </row>
    <row r="2427" spans="1:14">
      <c r="A2427" s="9">
        <v>44452</v>
      </c>
      <c r="B2427" s="1">
        <v>15349</v>
      </c>
      <c r="C2427" s="929" t="s">
        <v>412</v>
      </c>
      <c r="D2427" s="1" t="s">
        <v>22</v>
      </c>
      <c r="E2427" s="1" t="s">
        <v>2919</v>
      </c>
      <c r="F2427" s="2">
        <v>44456</v>
      </c>
      <c r="G2427" s="11" t="s">
        <v>414</v>
      </c>
      <c r="H2427" s="10">
        <v>4</v>
      </c>
      <c r="I2427" s="12">
        <v>2.35</v>
      </c>
      <c r="J2427" s="398" t="s">
        <v>25</v>
      </c>
      <c r="K2427" s="398" t="s">
        <v>25</v>
      </c>
      <c r="L2427" s="399">
        <v>44456</v>
      </c>
      <c r="M2427" s="398" t="s">
        <v>19</v>
      </c>
      <c r="N2427" s="10">
        <v>8566</v>
      </c>
    </row>
    <row r="2428" spans="1:14">
      <c r="A2428" s="9">
        <v>44452</v>
      </c>
      <c r="B2428" s="1">
        <v>15350</v>
      </c>
      <c r="C2428" s="929" t="s">
        <v>1026</v>
      </c>
      <c r="D2428" s="1" t="s">
        <v>22</v>
      </c>
      <c r="E2428" s="1" t="s">
        <v>2920</v>
      </c>
      <c r="F2428" s="2">
        <v>44456</v>
      </c>
      <c r="G2428" s="11" t="s">
        <v>2921</v>
      </c>
      <c r="H2428" s="10">
        <v>39</v>
      </c>
      <c r="I2428" s="12">
        <v>2.35</v>
      </c>
      <c r="J2428" s="398" t="s">
        <v>25</v>
      </c>
      <c r="K2428" s="398" t="s">
        <v>25</v>
      </c>
      <c r="L2428" s="399">
        <v>44456</v>
      </c>
      <c r="M2428" s="398" t="s">
        <v>19</v>
      </c>
      <c r="N2428" s="10">
        <v>8566</v>
      </c>
    </row>
    <row r="2429" spans="1:14">
      <c r="A2429" s="9">
        <v>44452</v>
      </c>
      <c r="B2429" s="1">
        <v>15351</v>
      </c>
      <c r="C2429" s="929" t="s">
        <v>151</v>
      </c>
      <c r="D2429" s="1" t="s">
        <v>22</v>
      </c>
      <c r="E2429" s="1" t="s">
        <v>2922</v>
      </c>
      <c r="F2429" s="2">
        <v>44456</v>
      </c>
      <c r="G2429" s="11" t="s">
        <v>153</v>
      </c>
      <c r="H2429" s="10">
        <v>20</v>
      </c>
      <c r="I2429" s="12">
        <v>2.35</v>
      </c>
      <c r="J2429" s="398" t="s">
        <v>25</v>
      </c>
      <c r="K2429" s="398" t="s">
        <v>25</v>
      </c>
      <c r="L2429" s="399">
        <v>44456</v>
      </c>
      <c r="M2429" s="398" t="s">
        <v>19</v>
      </c>
      <c r="N2429" s="10">
        <v>8566</v>
      </c>
    </row>
    <row r="2430" spans="1:14">
      <c r="A2430" s="9">
        <v>44452</v>
      </c>
      <c r="B2430" s="1">
        <v>15352</v>
      </c>
      <c r="C2430" s="929" t="s">
        <v>1283</v>
      </c>
      <c r="D2430" s="1" t="s">
        <v>22</v>
      </c>
      <c r="E2430" s="1" t="s">
        <v>2923</v>
      </c>
      <c r="F2430" s="2">
        <v>44456</v>
      </c>
      <c r="G2430" s="11" t="s">
        <v>524</v>
      </c>
      <c r="H2430" s="10">
        <v>7</v>
      </c>
      <c r="I2430" s="12">
        <v>2.35</v>
      </c>
      <c r="J2430" s="398" t="s">
        <v>25</v>
      </c>
      <c r="K2430" s="398" t="s">
        <v>25</v>
      </c>
      <c r="L2430" s="399">
        <v>44456</v>
      </c>
      <c r="M2430" s="398" t="s">
        <v>19</v>
      </c>
      <c r="N2430" s="10">
        <v>8566</v>
      </c>
    </row>
    <row r="2431" spans="1:14">
      <c r="A2431" s="9">
        <v>44452</v>
      </c>
      <c r="B2431" s="1">
        <v>15353</v>
      </c>
      <c r="C2431" s="929" t="s">
        <v>2347</v>
      </c>
      <c r="D2431" s="1" t="s">
        <v>22</v>
      </c>
      <c r="E2431" s="1" t="s">
        <v>2924</v>
      </c>
      <c r="F2431" s="2">
        <v>44456</v>
      </c>
      <c r="G2431" s="11" t="s">
        <v>2925</v>
      </c>
      <c r="H2431" s="10">
        <v>3</v>
      </c>
      <c r="I2431" s="12">
        <v>2.35</v>
      </c>
      <c r="J2431" s="398" t="s">
        <v>25</v>
      </c>
      <c r="K2431" s="398" t="s">
        <v>25</v>
      </c>
      <c r="L2431" s="399">
        <v>44456</v>
      </c>
      <c r="M2431" s="398" t="s">
        <v>19</v>
      </c>
      <c r="N2431" s="10">
        <v>8566</v>
      </c>
    </row>
    <row r="2432" spans="1:14">
      <c r="A2432" s="9">
        <v>44452</v>
      </c>
      <c r="B2432" s="1">
        <v>15354</v>
      </c>
      <c r="C2432" s="929" t="s">
        <v>31</v>
      </c>
      <c r="D2432" s="1" t="s">
        <v>22</v>
      </c>
      <c r="E2432" s="1" t="s">
        <v>2924</v>
      </c>
      <c r="F2432" s="2">
        <v>44456</v>
      </c>
      <c r="G2432" s="11" t="s">
        <v>33</v>
      </c>
      <c r="H2432" s="10">
        <v>2</v>
      </c>
      <c r="I2432" s="12">
        <v>2.35</v>
      </c>
      <c r="J2432" s="398" t="s">
        <v>25</v>
      </c>
      <c r="K2432" s="398" t="s">
        <v>25</v>
      </c>
      <c r="L2432" s="399">
        <v>44456</v>
      </c>
      <c r="M2432" s="398" t="s">
        <v>19</v>
      </c>
      <c r="N2432" s="10">
        <v>8566</v>
      </c>
    </row>
    <row r="2433" spans="1:15">
      <c r="A2433" s="9">
        <v>44452</v>
      </c>
      <c r="B2433" s="1">
        <v>15355</v>
      </c>
      <c r="C2433" s="929" t="s">
        <v>707</v>
      </c>
      <c r="D2433" s="1" t="s">
        <v>22</v>
      </c>
      <c r="E2433" s="1" t="s">
        <v>2926</v>
      </c>
      <c r="F2433" s="2">
        <v>44456</v>
      </c>
      <c r="G2433" s="11" t="s">
        <v>78</v>
      </c>
      <c r="H2433" s="10">
        <v>32</v>
      </c>
      <c r="I2433" s="12">
        <v>2.35</v>
      </c>
      <c r="J2433" s="398" t="s">
        <v>25</v>
      </c>
      <c r="K2433" s="398" t="s">
        <v>25</v>
      </c>
      <c r="L2433" s="399">
        <v>44456</v>
      </c>
      <c r="M2433" s="398" t="s">
        <v>19</v>
      </c>
      <c r="N2433" s="10">
        <v>8566</v>
      </c>
    </row>
    <row r="2434" spans="1:15">
      <c r="A2434" s="9">
        <v>44452</v>
      </c>
      <c r="B2434" s="1">
        <v>15356</v>
      </c>
      <c r="C2434" s="929" t="s">
        <v>5</v>
      </c>
      <c r="D2434" s="1" t="s">
        <v>22</v>
      </c>
      <c r="E2434" s="1" t="s">
        <v>2926</v>
      </c>
      <c r="F2434" s="2">
        <v>44456</v>
      </c>
      <c r="G2434" s="11" t="s">
        <v>6</v>
      </c>
      <c r="H2434" s="10">
        <v>8</v>
      </c>
      <c r="I2434" s="12">
        <v>4.5</v>
      </c>
      <c r="J2434" s="398" t="s">
        <v>25</v>
      </c>
      <c r="K2434" s="398" t="s">
        <v>25</v>
      </c>
      <c r="L2434" s="399">
        <v>44456</v>
      </c>
      <c r="M2434" s="398" t="s">
        <v>19</v>
      </c>
      <c r="N2434" s="10">
        <v>8566</v>
      </c>
    </row>
    <row r="2435" spans="1:15">
      <c r="A2435" s="9">
        <v>44452</v>
      </c>
      <c r="B2435" s="1">
        <v>15357</v>
      </c>
      <c r="C2435" s="929" t="s">
        <v>2594</v>
      </c>
      <c r="D2435" s="1" t="s">
        <v>22</v>
      </c>
      <c r="E2435" s="1" t="s">
        <v>2927</v>
      </c>
      <c r="F2435" s="2">
        <v>44456</v>
      </c>
      <c r="G2435" s="11" t="s">
        <v>2928</v>
      </c>
      <c r="H2435" s="10">
        <v>33</v>
      </c>
      <c r="I2435" s="12">
        <v>2.35</v>
      </c>
      <c r="J2435" s="398" t="s">
        <v>25</v>
      </c>
      <c r="K2435" s="398" t="s">
        <v>25</v>
      </c>
      <c r="L2435" s="399">
        <v>44456</v>
      </c>
      <c r="M2435" s="398" t="s">
        <v>19</v>
      </c>
      <c r="N2435" s="10">
        <v>8566</v>
      </c>
    </row>
    <row r="2436" spans="1:15">
      <c r="A2436" s="9">
        <v>44452</v>
      </c>
      <c r="B2436" s="1">
        <v>15358</v>
      </c>
      <c r="C2436" s="929" t="s">
        <v>1959</v>
      </c>
      <c r="D2436" s="1" t="s">
        <v>22</v>
      </c>
      <c r="E2436" s="1" t="s">
        <v>2927</v>
      </c>
      <c r="F2436" s="2">
        <v>44456</v>
      </c>
      <c r="G2436" s="11" t="s">
        <v>2696</v>
      </c>
      <c r="H2436" s="10">
        <v>33</v>
      </c>
      <c r="I2436" s="12">
        <v>2.35</v>
      </c>
      <c r="J2436" s="398" t="s">
        <v>25</v>
      </c>
      <c r="K2436" s="398" t="s">
        <v>25</v>
      </c>
      <c r="L2436" s="399">
        <v>44456</v>
      </c>
      <c r="M2436" s="398" t="s">
        <v>19</v>
      </c>
      <c r="N2436" s="10">
        <v>8566</v>
      </c>
    </row>
    <row r="2437" spans="1:15">
      <c r="A2437" s="9">
        <v>44452</v>
      </c>
      <c r="B2437" s="1">
        <v>15359</v>
      </c>
      <c r="C2437" s="929" t="s">
        <v>262</v>
      </c>
      <c r="D2437" s="1" t="s">
        <v>22</v>
      </c>
      <c r="E2437" s="1" t="s">
        <v>2929</v>
      </c>
      <c r="F2437" s="2">
        <v>44456</v>
      </c>
      <c r="G2437" s="11" t="s">
        <v>264</v>
      </c>
      <c r="H2437" s="10">
        <v>10</v>
      </c>
      <c r="I2437" s="12">
        <v>2.35</v>
      </c>
      <c r="J2437" s="398" t="s">
        <v>25</v>
      </c>
      <c r="K2437" s="398" t="s">
        <v>25</v>
      </c>
      <c r="L2437" s="399">
        <v>44456</v>
      </c>
      <c r="M2437" s="398" t="s">
        <v>19</v>
      </c>
      <c r="N2437" s="10">
        <v>8566</v>
      </c>
    </row>
    <row r="2438" spans="1:15">
      <c r="A2438" s="9">
        <v>44452</v>
      </c>
      <c r="B2438" s="1">
        <v>15360</v>
      </c>
      <c r="C2438" s="929" t="s">
        <v>265</v>
      </c>
      <c r="D2438" s="1" t="s">
        <v>22</v>
      </c>
      <c r="E2438" s="1" t="s">
        <v>2929</v>
      </c>
      <c r="F2438" s="2">
        <v>44456</v>
      </c>
      <c r="G2438" s="11" t="s">
        <v>266</v>
      </c>
      <c r="H2438" s="10">
        <v>10</v>
      </c>
      <c r="I2438" s="12">
        <v>2.35</v>
      </c>
      <c r="J2438" s="398" t="s">
        <v>25</v>
      </c>
      <c r="K2438" s="398" t="s">
        <v>25</v>
      </c>
      <c r="L2438" s="399">
        <v>44456</v>
      </c>
      <c r="M2438" s="398" t="s">
        <v>19</v>
      </c>
      <c r="N2438" s="10">
        <v>8566</v>
      </c>
    </row>
    <row r="2439" spans="1:15">
      <c r="A2439" s="9">
        <v>44452</v>
      </c>
      <c r="B2439" s="1">
        <v>15361</v>
      </c>
      <c r="C2439" s="929" t="s">
        <v>2930</v>
      </c>
      <c r="D2439" s="1" t="s">
        <v>22</v>
      </c>
      <c r="E2439" s="1" t="s">
        <v>2931</v>
      </c>
      <c r="F2439" s="2">
        <v>44456</v>
      </c>
      <c r="G2439" s="11" t="s">
        <v>2932</v>
      </c>
      <c r="H2439" s="10">
        <v>23</v>
      </c>
      <c r="I2439" s="12">
        <v>2.35</v>
      </c>
      <c r="J2439" s="398" t="s">
        <v>25</v>
      </c>
      <c r="K2439" s="398" t="s">
        <v>25</v>
      </c>
      <c r="L2439" s="399">
        <v>44456</v>
      </c>
      <c r="M2439" s="398" t="s">
        <v>19</v>
      </c>
      <c r="N2439" s="10">
        <v>8566</v>
      </c>
    </row>
    <row r="2440" spans="1:15">
      <c r="A2440" s="9">
        <v>44452</v>
      </c>
      <c r="B2440" s="1">
        <v>15362</v>
      </c>
      <c r="C2440" s="929" t="s">
        <v>2260</v>
      </c>
      <c r="D2440" s="1" t="s">
        <v>22</v>
      </c>
      <c r="E2440" s="1" t="s">
        <v>2933</v>
      </c>
      <c r="F2440" s="2">
        <v>44456</v>
      </c>
      <c r="G2440" s="11" t="s">
        <v>2262</v>
      </c>
      <c r="H2440" s="10">
        <v>50</v>
      </c>
      <c r="I2440" s="12">
        <v>2.35</v>
      </c>
      <c r="J2440" s="398" t="s">
        <v>25</v>
      </c>
      <c r="K2440" s="398" t="s">
        <v>25</v>
      </c>
      <c r="L2440" s="399">
        <v>44456</v>
      </c>
      <c r="M2440" s="398" t="s">
        <v>19</v>
      </c>
      <c r="N2440" s="10">
        <v>8566</v>
      </c>
    </row>
    <row r="2441" spans="1:15">
      <c r="A2441" s="9">
        <v>44452</v>
      </c>
      <c r="B2441" s="1">
        <v>15363</v>
      </c>
      <c r="C2441" s="929" t="s">
        <v>37</v>
      </c>
      <c r="D2441" s="1" t="s">
        <v>22</v>
      </c>
      <c r="E2441" s="1" t="s">
        <v>2933</v>
      </c>
      <c r="F2441" s="2">
        <v>44456</v>
      </c>
      <c r="G2441" s="11" t="s">
        <v>38</v>
      </c>
      <c r="H2441" s="10">
        <v>50</v>
      </c>
      <c r="I2441" s="12">
        <v>2.35</v>
      </c>
      <c r="J2441" s="398" t="s">
        <v>25</v>
      </c>
      <c r="K2441" s="398" t="s">
        <v>25</v>
      </c>
      <c r="L2441" s="399">
        <v>44456</v>
      </c>
      <c r="M2441" s="398" t="s">
        <v>19</v>
      </c>
      <c r="N2441" s="10">
        <v>8566</v>
      </c>
    </row>
    <row r="2442" spans="1:15" ht="15.75" thickBot="1">
      <c r="A2442" s="9">
        <v>44452</v>
      </c>
      <c r="B2442" s="1">
        <v>15364</v>
      </c>
      <c r="C2442" s="929" t="s">
        <v>2263</v>
      </c>
      <c r="D2442" s="1" t="s">
        <v>22</v>
      </c>
      <c r="E2442" s="1" t="s">
        <v>2933</v>
      </c>
      <c r="F2442" s="2">
        <v>44456</v>
      </c>
      <c r="G2442" s="11" t="s">
        <v>2264</v>
      </c>
      <c r="H2442" s="10">
        <v>50</v>
      </c>
      <c r="I2442" s="12">
        <v>2.35</v>
      </c>
      <c r="J2442" s="398" t="s">
        <v>25</v>
      </c>
      <c r="K2442" s="398" t="s">
        <v>25</v>
      </c>
      <c r="L2442" s="399">
        <v>44456</v>
      </c>
      <c r="M2442" s="398" t="s">
        <v>19</v>
      </c>
      <c r="N2442" s="10">
        <v>8566</v>
      </c>
      <c r="O2442" s="391"/>
    </row>
    <row r="2443" spans="1:15" s="3" customFormat="1" ht="15.75" thickBot="1">
      <c r="A2443" s="9">
        <v>44452</v>
      </c>
      <c r="B2443" s="1">
        <v>15365</v>
      </c>
      <c r="C2443" s="929" t="s">
        <v>577</v>
      </c>
      <c r="D2443" s="1" t="s">
        <v>22</v>
      </c>
      <c r="E2443" s="1" t="s">
        <v>2934</v>
      </c>
      <c r="F2443" s="2">
        <v>44456</v>
      </c>
      <c r="G2443" s="11" t="s">
        <v>1714</v>
      </c>
      <c r="H2443" s="10">
        <v>49</v>
      </c>
      <c r="I2443" s="12">
        <v>2.35</v>
      </c>
      <c r="J2443" s="398" t="s">
        <v>25</v>
      </c>
      <c r="K2443" s="398" t="s">
        <v>25</v>
      </c>
      <c r="L2443" s="399">
        <v>44456</v>
      </c>
      <c r="M2443" s="398" t="s">
        <v>19</v>
      </c>
      <c r="N2443" s="10">
        <v>8607</v>
      </c>
      <c r="O2443" s="391">
        <v>7006.9800000000005</v>
      </c>
    </row>
    <row r="2444" spans="1:15">
      <c r="A2444" s="9">
        <v>44456</v>
      </c>
      <c r="B2444" s="1">
        <v>15366</v>
      </c>
      <c r="C2444" s="929" t="s">
        <v>2473</v>
      </c>
      <c r="D2444" s="1" t="s">
        <v>22</v>
      </c>
      <c r="E2444" s="1" t="s">
        <v>2935</v>
      </c>
      <c r="F2444" s="2">
        <v>44461</v>
      </c>
      <c r="G2444" s="11" t="s">
        <v>2864</v>
      </c>
      <c r="H2444" s="10">
        <v>3</v>
      </c>
      <c r="I2444" s="12">
        <v>2.35</v>
      </c>
      <c r="J2444" s="398" t="s">
        <v>25</v>
      </c>
      <c r="K2444" s="398" t="s">
        <v>25</v>
      </c>
      <c r="L2444" s="399">
        <v>44459</v>
      </c>
      <c r="M2444" s="398" t="s">
        <v>19</v>
      </c>
      <c r="N2444" s="10">
        <v>8607</v>
      </c>
    </row>
    <row r="2445" spans="1:15">
      <c r="A2445" s="9">
        <v>44456</v>
      </c>
      <c r="B2445" s="1">
        <v>15367</v>
      </c>
      <c r="C2445" s="929" t="s">
        <v>147</v>
      </c>
      <c r="D2445" s="1" t="s">
        <v>22</v>
      </c>
      <c r="E2445" s="1" t="s">
        <v>2935</v>
      </c>
      <c r="F2445" s="2">
        <v>44461</v>
      </c>
      <c r="G2445" s="11" t="s">
        <v>149</v>
      </c>
      <c r="H2445" s="10">
        <v>3</v>
      </c>
      <c r="I2445" s="12">
        <v>2.35</v>
      </c>
      <c r="J2445" s="398" t="s">
        <v>25</v>
      </c>
      <c r="K2445" s="398" t="s">
        <v>25</v>
      </c>
      <c r="L2445" s="399">
        <v>44459</v>
      </c>
      <c r="M2445" s="398" t="s">
        <v>19</v>
      </c>
      <c r="N2445" s="10">
        <v>8607</v>
      </c>
    </row>
    <row r="2446" spans="1:15">
      <c r="A2446" s="9">
        <v>44456</v>
      </c>
      <c r="B2446" s="1">
        <v>15368</v>
      </c>
      <c r="C2446" s="929" t="s">
        <v>672</v>
      </c>
      <c r="D2446" s="1" t="s">
        <v>22</v>
      </c>
      <c r="E2446" s="1" t="s">
        <v>2936</v>
      </c>
      <c r="F2446" s="2">
        <v>44461</v>
      </c>
      <c r="G2446" s="11" t="s">
        <v>674</v>
      </c>
      <c r="H2446" s="10">
        <v>3</v>
      </c>
      <c r="I2446" s="12">
        <v>2.35</v>
      </c>
      <c r="J2446" s="398" t="s">
        <v>25</v>
      </c>
      <c r="K2446" s="398" t="s">
        <v>25</v>
      </c>
      <c r="L2446" s="399">
        <v>44459</v>
      </c>
      <c r="M2446" s="398" t="s">
        <v>19</v>
      </c>
      <c r="N2446" s="10">
        <v>8607</v>
      </c>
    </row>
    <row r="2447" spans="1:15">
      <c r="A2447" s="9">
        <v>44456</v>
      </c>
      <c r="B2447" s="1">
        <v>15369</v>
      </c>
      <c r="C2447" s="929" t="s">
        <v>2937</v>
      </c>
      <c r="D2447" s="1" t="s">
        <v>22</v>
      </c>
      <c r="E2447" s="1" t="s">
        <v>2936</v>
      </c>
      <c r="F2447" s="2">
        <v>44461</v>
      </c>
      <c r="G2447" s="11" t="s">
        <v>2938</v>
      </c>
      <c r="H2447" s="10">
        <v>3</v>
      </c>
      <c r="I2447" s="12">
        <v>2.35</v>
      </c>
      <c r="J2447" s="398" t="s">
        <v>25</v>
      </c>
      <c r="K2447" s="398" t="s">
        <v>25</v>
      </c>
      <c r="L2447" s="399">
        <v>44459</v>
      </c>
      <c r="M2447" s="398" t="s">
        <v>19</v>
      </c>
      <c r="N2447" s="10">
        <v>8607</v>
      </c>
    </row>
    <row r="2448" spans="1:15">
      <c r="A2448" s="9">
        <v>44456</v>
      </c>
      <c r="B2448" s="1">
        <v>15370</v>
      </c>
      <c r="C2448" s="929" t="s">
        <v>26</v>
      </c>
      <c r="D2448" s="1" t="s">
        <v>22</v>
      </c>
      <c r="E2448" s="1" t="s">
        <v>2939</v>
      </c>
      <c r="F2448" s="2">
        <v>44461</v>
      </c>
      <c r="G2448" s="11" t="s">
        <v>27</v>
      </c>
      <c r="H2448" s="10">
        <v>15</v>
      </c>
      <c r="I2448" s="12">
        <v>2.35</v>
      </c>
      <c r="J2448" s="398" t="s">
        <v>25</v>
      </c>
      <c r="K2448" s="398" t="s">
        <v>25</v>
      </c>
      <c r="L2448" s="399">
        <v>44459</v>
      </c>
      <c r="M2448" s="398" t="s">
        <v>19</v>
      </c>
      <c r="N2448" s="10">
        <v>8607</v>
      </c>
    </row>
    <row r="2449" spans="1:14">
      <c r="A2449" s="9">
        <v>44456</v>
      </c>
      <c r="B2449" s="1">
        <v>15371</v>
      </c>
      <c r="C2449" s="929" t="s">
        <v>893</v>
      </c>
      <c r="D2449" s="1" t="s">
        <v>22</v>
      </c>
      <c r="E2449" s="1" t="s">
        <v>2940</v>
      </c>
      <c r="F2449" s="2">
        <v>44461</v>
      </c>
      <c r="G2449" s="11" t="s">
        <v>895</v>
      </c>
      <c r="H2449" s="10">
        <v>1</v>
      </c>
      <c r="I2449" s="12">
        <v>2.35</v>
      </c>
      <c r="J2449" s="398" t="s">
        <v>25</v>
      </c>
      <c r="K2449" s="398" t="s">
        <v>25</v>
      </c>
      <c r="L2449" s="399">
        <v>44459</v>
      </c>
      <c r="M2449" s="398" t="s">
        <v>19</v>
      </c>
      <c r="N2449" s="10">
        <v>8607</v>
      </c>
    </row>
    <row r="2450" spans="1:14">
      <c r="A2450" s="9">
        <v>44456</v>
      </c>
      <c r="B2450" s="1">
        <v>15372</v>
      </c>
      <c r="C2450" s="929" t="s">
        <v>893</v>
      </c>
      <c r="D2450" s="1" t="s">
        <v>22</v>
      </c>
      <c r="E2450" s="1" t="s">
        <v>2941</v>
      </c>
      <c r="F2450" s="2">
        <v>44461</v>
      </c>
      <c r="G2450" s="11" t="s">
        <v>895</v>
      </c>
      <c r="H2450" s="10">
        <v>51</v>
      </c>
      <c r="I2450" s="12">
        <v>2.35</v>
      </c>
      <c r="J2450" s="398" t="s">
        <v>25</v>
      </c>
      <c r="K2450" s="398" t="s">
        <v>25</v>
      </c>
      <c r="L2450" s="399">
        <v>44459</v>
      </c>
      <c r="M2450" s="398" t="s">
        <v>19</v>
      </c>
      <c r="N2450" s="10">
        <v>8607</v>
      </c>
    </row>
    <row r="2451" spans="1:14">
      <c r="A2451" s="9">
        <v>44456</v>
      </c>
      <c r="B2451" s="1">
        <v>15373</v>
      </c>
      <c r="C2451" s="929" t="s">
        <v>893</v>
      </c>
      <c r="D2451" s="1" t="s">
        <v>22</v>
      </c>
      <c r="E2451" s="1" t="s">
        <v>2942</v>
      </c>
      <c r="F2451" s="2">
        <v>44461</v>
      </c>
      <c r="G2451" s="11" t="s">
        <v>895</v>
      </c>
      <c r="H2451" s="10">
        <v>27</v>
      </c>
      <c r="I2451" s="12">
        <v>2.35</v>
      </c>
      <c r="J2451" s="398" t="s">
        <v>25</v>
      </c>
      <c r="K2451" s="398" t="s">
        <v>25</v>
      </c>
      <c r="L2451" s="399">
        <v>44459</v>
      </c>
      <c r="M2451" s="398" t="s">
        <v>19</v>
      </c>
      <c r="N2451" s="10">
        <v>8607</v>
      </c>
    </row>
    <row r="2452" spans="1:14">
      <c r="A2452" s="9">
        <v>44456</v>
      </c>
      <c r="B2452" s="1">
        <v>15374</v>
      </c>
      <c r="C2452" s="929" t="s">
        <v>1348</v>
      </c>
      <c r="D2452" s="1" t="s">
        <v>22</v>
      </c>
      <c r="E2452" s="1" t="s">
        <v>2943</v>
      </c>
      <c r="F2452" s="2">
        <v>44461</v>
      </c>
      <c r="G2452" s="11" t="s">
        <v>2029</v>
      </c>
      <c r="H2452" s="10">
        <v>1</v>
      </c>
      <c r="I2452" s="12">
        <v>3.15</v>
      </c>
      <c r="J2452" s="398" t="s">
        <v>25</v>
      </c>
      <c r="K2452" s="398" t="s">
        <v>25</v>
      </c>
      <c r="L2452" s="399">
        <v>44459</v>
      </c>
      <c r="M2452" s="398" t="s">
        <v>19</v>
      </c>
      <c r="N2452" s="10">
        <v>8607</v>
      </c>
    </row>
    <row r="2453" spans="1:14">
      <c r="A2453" s="9">
        <v>44456</v>
      </c>
      <c r="B2453" s="1">
        <v>15375</v>
      </c>
      <c r="C2453" s="929" t="s">
        <v>1348</v>
      </c>
      <c r="D2453" s="1" t="s">
        <v>22</v>
      </c>
      <c r="E2453" s="1" t="s">
        <v>2944</v>
      </c>
      <c r="F2453" s="2">
        <v>44461</v>
      </c>
      <c r="G2453" s="11" t="s">
        <v>2029</v>
      </c>
      <c r="H2453" s="10">
        <v>2</v>
      </c>
      <c r="I2453" s="12">
        <v>3.15</v>
      </c>
      <c r="J2453" s="398" t="s">
        <v>25</v>
      </c>
      <c r="K2453" s="398" t="s">
        <v>25</v>
      </c>
      <c r="L2453" s="399">
        <v>44459</v>
      </c>
      <c r="M2453" s="398" t="s">
        <v>19</v>
      </c>
      <c r="N2453" s="10">
        <v>8607</v>
      </c>
    </row>
    <row r="2454" spans="1:14">
      <c r="A2454" s="9">
        <v>44456</v>
      </c>
      <c r="B2454" s="1">
        <v>15376</v>
      </c>
      <c r="C2454" s="929" t="s">
        <v>1348</v>
      </c>
      <c r="D2454" s="1" t="s">
        <v>22</v>
      </c>
      <c r="E2454" s="1" t="s">
        <v>2945</v>
      </c>
      <c r="F2454" s="2">
        <v>44461</v>
      </c>
      <c r="G2454" s="11" t="s">
        <v>2029</v>
      </c>
      <c r="H2454" s="10">
        <v>2</v>
      </c>
      <c r="I2454" s="12">
        <v>3.15</v>
      </c>
      <c r="J2454" s="398" t="s">
        <v>25</v>
      </c>
      <c r="K2454" s="398" t="s">
        <v>25</v>
      </c>
      <c r="L2454" s="399">
        <v>44459</v>
      </c>
      <c r="M2454" s="398" t="s">
        <v>19</v>
      </c>
      <c r="N2454" s="10">
        <v>8607</v>
      </c>
    </row>
    <row r="2455" spans="1:14">
      <c r="A2455" s="9">
        <v>44456</v>
      </c>
      <c r="B2455" s="1">
        <v>15377</v>
      </c>
      <c r="C2455" s="929" t="s">
        <v>893</v>
      </c>
      <c r="D2455" s="1" t="s">
        <v>22</v>
      </c>
      <c r="E2455" s="1" t="s">
        <v>2946</v>
      </c>
      <c r="F2455" s="2">
        <v>44461</v>
      </c>
      <c r="G2455" s="11" t="s">
        <v>895</v>
      </c>
      <c r="H2455" s="10">
        <v>8</v>
      </c>
      <c r="I2455" s="12">
        <v>2.35</v>
      </c>
      <c r="J2455" s="398" t="s">
        <v>25</v>
      </c>
      <c r="K2455" s="398" t="s">
        <v>25</v>
      </c>
      <c r="L2455" s="399">
        <v>44459</v>
      </c>
      <c r="M2455" s="398" t="s">
        <v>19</v>
      </c>
      <c r="N2455" s="10">
        <v>8607</v>
      </c>
    </row>
    <row r="2456" spans="1:14">
      <c r="A2456" s="9">
        <v>44456</v>
      </c>
      <c r="B2456" s="1">
        <v>15378</v>
      </c>
      <c r="C2456" s="929" t="s">
        <v>893</v>
      </c>
      <c r="D2456" s="1" t="s">
        <v>22</v>
      </c>
      <c r="E2456" s="1" t="s">
        <v>2947</v>
      </c>
      <c r="F2456" s="2">
        <v>44461</v>
      </c>
      <c r="G2456" s="11" t="s">
        <v>895</v>
      </c>
      <c r="H2456" s="10">
        <v>6</v>
      </c>
      <c r="I2456" s="12">
        <v>2.35</v>
      </c>
      <c r="J2456" s="398" t="s">
        <v>25</v>
      </c>
      <c r="K2456" s="398" t="s">
        <v>25</v>
      </c>
      <c r="L2456" s="399">
        <v>44459</v>
      </c>
      <c r="M2456" s="398" t="s">
        <v>19</v>
      </c>
      <c r="N2456" s="10">
        <v>8607</v>
      </c>
    </row>
    <row r="2457" spans="1:14">
      <c r="A2457" s="9">
        <v>44456</v>
      </c>
      <c r="B2457" s="1">
        <v>15379</v>
      </c>
      <c r="C2457" s="929" t="s">
        <v>26</v>
      </c>
      <c r="D2457" s="1" t="s">
        <v>22</v>
      </c>
      <c r="E2457" s="1" t="s">
        <v>2948</v>
      </c>
      <c r="F2457" s="2">
        <v>44461</v>
      </c>
      <c r="G2457" s="11" t="s">
        <v>27</v>
      </c>
      <c r="H2457" s="10">
        <v>15</v>
      </c>
      <c r="I2457" s="12">
        <v>2.35</v>
      </c>
      <c r="J2457" s="398" t="s">
        <v>25</v>
      </c>
      <c r="K2457" s="398" t="s">
        <v>25</v>
      </c>
      <c r="L2457" s="399">
        <v>44459</v>
      </c>
      <c r="M2457" s="398" t="s">
        <v>19</v>
      </c>
      <c r="N2457" s="10">
        <v>8607</v>
      </c>
    </row>
    <row r="2458" spans="1:14">
      <c r="A2458" s="9">
        <v>44456</v>
      </c>
      <c r="B2458" s="1">
        <v>15380</v>
      </c>
      <c r="C2458" s="929" t="s">
        <v>220</v>
      </c>
      <c r="D2458" s="1" t="s">
        <v>22</v>
      </c>
      <c r="E2458" s="1" t="s">
        <v>2949</v>
      </c>
      <c r="F2458" s="2">
        <v>44461</v>
      </c>
      <c r="G2458" s="11" t="s">
        <v>222</v>
      </c>
      <c r="H2458" s="10">
        <v>6</v>
      </c>
      <c r="I2458" s="12">
        <v>2.35</v>
      </c>
      <c r="J2458" s="398" t="s">
        <v>25</v>
      </c>
      <c r="K2458" s="398" t="s">
        <v>25</v>
      </c>
      <c r="L2458" s="399">
        <v>44459</v>
      </c>
      <c r="M2458" s="398" t="s">
        <v>19</v>
      </c>
      <c r="N2458" s="10">
        <v>8607</v>
      </c>
    </row>
    <row r="2459" spans="1:14">
      <c r="A2459" s="9">
        <v>44456</v>
      </c>
      <c r="B2459" s="1">
        <v>15381</v>
      </c>
      <c r="C2459" s="929" t="s">
        <v>37</v>
      </c>
      <c r="D2459" s="1" t="s">
        <v>22</v>
      </c>
      <c r="E2459" s="1" t="s">
        <v>2950</v>
      </c>
      <c r="F2459" s="2">
        <v>44461</v>
      </c>
      <c r="G2459" s="11" t="s">
        <v>38</v>
      </c>
      <c r="H2459" s="10">
        <v>7</v>
      </c>
      <c r="I2459" s="12">
        <v>2.35</v>
      </c>
      <c r="J2459" s="398" t="s">
        <v>25</v>
      </c>
      <c r="K2459" s="398" t="s">
        <v>25</v>
      </c>
      <c r="L2459" s="399">
        <v>44459</v>
      </c>
      <c r="M2459" s="398" t="s">
        <v>19</v>
      </c>
      <c r="N2459" s="10">
        <v>8607</v>
      </c>
    </row>
    <row r="2460" spans="1:14">
      <c r="A2460" s="9">
        <v>44456</v>
      </c>
      <c r="B2460" s="1">
        <v>15382</v>
      </c>
      <c r="C2460" s="929" t="s">
        <v>53</v>
      </c>
      <c r="D2460" s="1" t="s">
        <v>22</v>
      </c>
      <c r="E2460" s="1" t="s">
        <v>2950</v>
      </c>
      <c r="F2460" s="2">
        <v>44461</v>
      </c>
      <c r="G2460" s="11" t="s">
        <v>55</v>
      </c>
      <c r="H2460" s="10">
        <v>7</v>
      </c>
      <c r="I2460" s="12">
        <v>2.35</v>
      </c>
      <c r="J2460" s="398" t="s">
        <v>25</v>
      </c>
      <c r="K2460" s="398" t="s">
        <v>25</v>
      </c>
      <c r="L2460" s="399">
        <v>44459</v>
      </c>
      <c r="M2460" s="398" t="s">
        <v>19</v>
      </c>
      <c r="N2460" s="10">
        <v>8607</v>
      </c>
    </row>
    <row r="2461" spans="1:14">
      <c r="A2461" s="9">
        <v>44456</v>
      </c>
      <c r="B2461" s="1">
        <v>15383</v>
      </c>
      <c r="C2461" s="929" t="s">
        <v>1348</v>
      </c>
      <c r="D2461" s="1" t="s">
        <v>22</v>
      </c>
      <c r="E2461" s="1" t="s">
        <v>2950</v>
      </c>
      <c r="F2461" s="2">
        <v>44461</v>
      </c>
      <c r="G2461" s="11" t="s">
        <v>2029</v>
      </c>
      <c r="H2461" s="10">
        <v>2</v>
      </c>
      <c r="I2461" s="12">
        <v>3.15</v>
      </c>
      <c r="J2461" s="398" t="s">
        <v>25</v>
      </c>
      <c r="K2461" s="398" t="s">
        <v>25</v>
      </c>
      <c r="L2461" s="399">
        <v>44459</v>
      </c>
      <c r="M2461" s="398" t="s">
        <v>19</v>
      </c>
      <c r="N2461" s="10">
        <v>8607</v>
      </c>
    </row>
    <row r="2462" spans="1:14">
      <c r="A2462" s="9">
        <v>44456</v>
      </c>
      <c r="B2462" s="1">
        <v>15384</v>
      </c>
      <c r="C2462" s="929" t="s">
        <v>1098</v>
      </c>
      <c r="D2462" s="1" t="s">
        <v>22</v>
      </c>
      <c r="E2462" s="1" t="s">
        <v>2951</v>
      </c>
      <c r="F2462" s="2">
        <v>44461</v>
      </c>
      <c r="G2462" s="11" t="s">
        <v>1096</v>
      </c>
      <c r="H2462" s="10">
        <v>45</v>
      </c>
      <c r="I2462" s="12">
        <v>2.35</v>
      </c>
      <c r="J2462" s="398" t="s">
        <v>25</v>
      </c>
      <c r="K2462" s="398" t="s">
        <v>25</v>
      </c>
      <c r="L2462" s="399">
        <v>44460</v>
      </c>
      <c r="M2462" s="398" t="s">
        <v>19</v>
      </c>
      <c r="N2462" s="10">
        <v>8607</v>
      </c>
    </row>
    <row r="2463" spans="1:14">
      <c r="A2463" s="9">
        <v>44456</v>
      </c>
      <c r="B2463" s="1">
        <v>15385</v>
      </c>
      <c r="C2463" s="929" t="s">
        <v>1098</v>
      </c>
      <c r="D2463" s="1" t="s">
        <v>22</v>
      </c>
      <c r="E2463" s="1" t="s">
        <v>2952</v>
      </c>
      <c r="F2463" s="2">
        <v>44461</v>
      </c>
      <c r="G2463" s="11" t="s">
        <v>1096</v>
      </c>
      <c r="H2463" s="10">
        <v>24</v>
      </c>
      <c r="I2463" s="12">
        <v>2.35</v>
      </c>
      <c r="J2463" s="398" t="s">
        <v>25</v>
      </c>
      <c r="K2463" s="398" t="s">
        <v>25</v>
      </c>
      <c r="L2463" s="399">
        <v>44460</v>
      </c>
      <c r="M2463" s="398" t="s">
        <v>19</v>
      </c>
      <c r="N2463" s="10">
        <v>8607</v>
      </c>
    </row>
    <row r="2464" spans="1:14">
      <c r="A2464" s="9">
        <v>44456</v>
      </c>
      <c r="B2464" s="1">
        <v>15386</v>
      </c>
      <c r="C2464" s="929" t="s">
        <v>2856</v>
      </c>
      <c r="D2464" s="1" t="s">
        <v>22</v>
      </c>
      <c r="E2464" s="1" t="s">
        <v>1</v>
      </c>
      <c r="F2464" s="2">
        <v>44461</v>
      </c>
      <c r="G2464" s="11" t="s">
        <v>2953</v>
      </c>
      <c r="H2464" s="10">
        <v>1</v>
      </c>
      <c r="I2464" s="12">
        <v>3.75</v>
      </c>
      <c r="J2464" s="398" t="s">
        <v>25</v>
      </c>
      <c r="K2464" s="398" t="s">
        <v>25</v>
      </c>
      <c r="L2464" s="399">
        <v>44460</v>
      </c>
      <c r="M2464" s="398" t="s">
        <v>19</v>
      </c>
      <c r="N2464" s="10">
        <v>8607</v>
      </c>
    </row>
    <row r="2465" spans="1:14">
      <c r="A2465" s="9">
        <v>44456</v>
      </c>
      <c r="B2465" s="1">
        <v>15387</v>
      </c>
      <c r="C2465" s="929" t="s">
        <v>2255</v>
      </c>
      <c r="D2465" s="1" t="s">
        <v>22</v>
      </c>
      <c r="E2465" s="1" t="s">
        <v>2954</v>
      </c>
      <c r="F2465" s="2">
        <v>44461</v>
      </c>
      <c r="G2465" s="11" t="s">
        <v>2955</v>
      </c>
      <c r="H2465" s="10">
        <v>50</v>
      </c>
      <c r="I2465" s="12">
        <v>2.35</v>
      </c>
      <c r="J2465" s="398" t="s">
        <v>25</v>
      </c>
      <c r="K2465" s="398" t="s">
        <v>25</v>
      </c>
      <c r="L2465" s="399">
        <v>44460</v>
      </c>
      <c r="M2465" s="398" t="s">
        <v>19</v>
      </c>
      <c r="N2465" s="10">
        <v>8607</v>
      </c>
    </row>
    <row r="2466" spans="1:14">
      <c r="A2466" s="9">
        <v>44456</v>
      </c>
      <c r="B2466" s="1">
        <v>15388</v>
      </c>
      <c r="C2466" s="929" t="s">
        <v>1348</v>
      </c>
      <c r="D2466" s="1" t="s">
        <v>22</v>
      </c>
      <c r="E2466" s="1" t="s">
        <v>2956</v>
      </c>
      <c r="F2466" s="2">
        <v>44461</v>
      </c>
      <c r="G2466" s="11" t="s">
        <v>2029</v>
      </c>
      <c r="H2466" s="10">
        <v>2</v>
      </c>
      <c r="I2466" s="12">
        <v>3.15</v>
      </c>
      <c r="J2466" s="398" t="s">
        <v>25</v>
      </c>
      <c r="K2466" s="398" t="s">
        <v>25</v>
      </c>
      <c r="L2466" s="399">
        <v>44460</v>
      </c>
      <c r="M2466" s="398" t="s">
        <v>19</v>
      </c>
      <c r="N2466" s="10">
        <v>8607</v>
      </c>
    </row>
    <row r="2467" spans="1:14">
      <c r="A2467" s="9">
        <v>44456</v>
      </c>
      <c r="B2467" s="1">
        <v>15389</v>
      </c>
      <c r="C2467" s="929" t="s">
        <v>1348</v>
      </c>
      <c r="D2467" s="1" t="s">
        <v>22</v>
      </c>
      <c r="E2467" s="1" t="s">
        <v>2957</v>
      </c>
      <c r="F2467" s="2">
        <v>44461</v>
      </c>
      <c r="G2467" s="11" t="s">
        <v>2029</v>
      </c>
      <c r="H2467" s="10">
        <v>3</v>
      </c>
      <c r="I2467" s="12">
        <v>3.15</v>
      </c>
      <c r="J2467" s="398" t="s">
        <v>25</v>
      </c>
      <c r="K2467" s="398" t="s">
        <v>25</v>
      </c>
      <c r="L2467" s="399">
        <v>44460</v>
      </c>
      <c r="M2467" s="398" t="s">
        <v>19</v>
      </c>
      <c r="N2467" s="10">
        <v>8607</v>
      </c>
    </row>
    <row r="2468" spans="1:14">
      <c r="A2468" s="9">
        <v>44456</v>
      </c>
      <c r="B2468" s="1">
        <v>15390</v>
      </c>
      <c r="C2468" s="929" t="s">
        <v>1348</v>
      </c>
      <c r="D2468" s="1" t="s">
        <v>22</v>
      </c>
      <c r="E2468" s="1" t="s">
        <v>2958</v>
      </c>
      <c r="F2468" s="2">
        <v>44461</v>
      </c>
      <c r="G2468" s="11" t="s">
        <v>2029</v>
      </c>
      <c r="H2468" s="10">
        <v>1</v>
      </c>
      <c r="I2468" s="12">
        <v>3.15</v>
      </c>
      <c r="J2468" s="398" t="s">
        <v>25</v>
      </c>
      <c r="K2468" s="398" t="s">
        <v>25</v>
      </c>
      <c r="L2468" s="399">
        <v>44460</v>
      </c>
      <c r="M2468" s="398" t="s">
        <v>19</v>
      </c>
      <c r="N2468" s="10">
        <v>8607</v>
      </c>
    </row>
    <row r="2469" spans="1:14">
      <c r="A2469" s="9">
        <v>44456</v>
      </c>
      <c r="B2469" s="1">
        <v>15391</v>
      </c>
      <c r="C2469" s="929" t="s">
        <v>1348</v>
      </c>
      <c r="D2469" s="1" t="s">
        <v>22</v>
      </c>
      <c r="E2469" s="1" t="s">
        <v>2959</v>
      </c>
      <c r="F2469" s="2">
        <v>44461</v>
      </c>
      <c r="G2469" s="11" t="s">
        <v>2029</v>
      </c>
      <c r="H2469" s="10">
        <v>1</v>
      </c>
      <c r="I2469" s="12">
        <v>3.15</v>
      </c>
      <c r="J2469" s="398" t="s">
        <v>25</v>
      </c>
      <c r="K2469" s="398" t="s">
        <v>25</v>
      </c>
      <c r="L2469" s="399">
        <v>44460</v>
      </c>
      <c r="M2469" s="398" t="s">
        <v>19</v>
      </c>
      <c r="N2469" s="10">
        <v>8607</v>
      </c>
    </row>
    <row r="2470" spans="1:14">
      <c r="A2470" s="9">
        <v>44456</v>
      </c>
      <c r="B2470" s="1">
        <v>15392</v>
      </c>
      <c r="C2470" s="929" t="s">
        <v>1348</v>
      </c>
      <c r="D2470" s="1" t="s">
        <v>22</v>
      </c>
      <c r="E2470" s="1" t="s">
        <v>2960</v>
      </c>
      <c r="F2470" s="2">
        <v>44461</v>
      </c>
      <c r="G2470" s="11" t="s">
        <v>2029</v>
      </c>
      <c r="H2470" s="10">
        <v>1</v>
      </c>
      <c r="I2470" s="12">
        <v>3.15</v>
      </c>
      <c r="J2470" s="398" t="s">
        <v>25</v>
      </c>
      <c r="K2470" s="398" t="s">
        <v>25</v>
      </c>
      <c r="L2470" s="399">
        <v>44460</v>
      </c>
      <c r="M2470" s="398" t="s">
        <v>19</v>
      </c>
      <c r="N2470" s="10">
        <v>8607</v>
      </c>
    </row>
    <row r="2471" spans="1:14">
      <c r="A2471" s="9">
        <v>44456</v>
      </c>
      <c r="B2471" s="1">
        <v>15393</v>
      </c>
      <c r="C2471" s="929" t="s">
        <v>26</v>
      </c>
      <c r="D2471" s="1" t="s">
        <v>22</v>
      </c>
      <c r="E2471" s="1" t="s">
        <v>2961</v>
      </c>
      <c r="F2471" s="2">
        <v>44461</v>
      </c>
      <c r="G2471" s="11" t="s">
        <v>27</v>
      </c>
      <c r="H2471" s="10">
        <v>4</v>
      </c>
      <c r="I2471" s="12">
        <v>2.35</v>
      </c>
      <c r="J2471" s="398" t="s">
        <v>25</v>
      </c>
      <c r="K2471" s="398" t="s">
        <v>25</v>
      </c>
      <c r="L2471" s="399">
        <v>44460</v>
      </c>
      <c r="M2471" s="398" t="s">
        <v>19</v>
      </c>
      <c r="N2471" s="10">
        <v>8607</v>
      </c>
    </row>
    <row r="2472" spans="1:14">
      <c r="A2472" s="9">
        <v>44456</v>
      </c>
      <c r="B2472" s="1">
        <v>15394</v>
      </c>
      <c r="C2472" s="929" t="s">
        <v>26</v>
      </c>
      <c r="D2472" s="1" t="s">
        <v>22</v>
      </c>
      <c r="E2472" s="1" t="s">
        <v>2962</v>
      </c>
      <c r="F2472" s="2">
        <v>44461</v>
      </c>
      <c r="G2472" s="11" t="s">
        <v>27</v>
      </c>
      <c r="H2472" s="10">
        <v>1</v>
      </c>
      <c r="I2472" s="12">
        <v>2.35</v>
      </c>
      <c r="J2472" s="398" t="s">
        <v>25</v>
      </c>
      <c r="K2472" s="398" t="s">
        <v>25</v>
      </c>
      <c r="L2472" s="399">
        <v>44460</v>
      </c>
      <c r="M2472" s="398" t="s">
        <v>19</v>
      </c>
      <c r="N2472" s="10">
        <v>8607</v>
      </c>
    </row>
    <row r="2473" spans="1:14">
      <c r="A2473" s="9">
        <v>44456</v>
      </c>
      <c r="B2473" s="1">
        <v>15395</v>
      </c>
      <c r="C2473" s="929" t="s">
        <v>147</v>
      </c>
      <c r="D2473" s="1" t="s">
        <v>22</v>
      </c>
      <c r="E2473" s="1" t="s">
        <v>2963</v>
      </c>
      <c r="F2473" s="2">
        <v>44461</v>
      </c>
      <c r="G2473" s="11" t="s">
        <v>149</v>
      </c>
      <c r="H2473" s="10">
        <v>4</v>
      </c>
      <c r="I2473" s="12">
        <v>2.35</v>
      </c>
      <c r="J2473" s="398" t="s">
        <v>25</v>
      </c>
      <c r="K2473" s="398" t="s">
        <v>25</v>
      </c>
      <c r="L2473" s="399">
        <v>44460</v>
      </c>
      <c r="M2473" s="398" t="s">
        <v>19</v>
      </c>
      <c r="N2473" s="10">
        <v>8607</v>
      </c>
    </row>
    <row r="2474" spans="1:14">
      <c r="A2474" s="9">
        <v>44456</v>
      </c>
      <c r="B2474" s="1">
        <v>15396</v>
      </c>
      <c r="C2474" s="929" t="s">
        <v>451</v>
      </c>
      <c r="D2474" s="1" t="s">
        <v>22</v>
      </c>
      <c r="E2474" s="1" t="s">
        <v>2964</v>
      </c>
      <c r="F2474" s="2">
        <v>44461</v>
      </c>
      <c r="G2474" s="11" t="s">
        <v>453</v>
      </c>
      <c r="H2474" s="10">
        <v>2</v>
      </c>
      <c r="I2474" s="12">
        <v>2.35</v>
      </c>
      <c r="J2474" s="398" t="s">
        <v>25</v>
      </c>
      <c r="K2474" s="398" t="s">
        <v>25</v>
      </c>
      <c r="L2474" s="399">
        <v>44460</v>
      </c>
      <c r="M2474" s="398" t="s">
        <v>19</v>
      </c>
      <c r="N2474" s="10">
        <v>8607</v>
      </c>
    </row>
    <row r="2475" spans="1:14">
      <c r="A2475" s="9">
        <v>44456</v>
      </c>
      <c r="B2475" s="1">
        <v>15397</v>
      </c>
      <c r="C2475" s="929" t="s">
        <v>2902</v>
      </c>
      <c r="D2475" s="1" t="s">
        <v>22</v>
      </c>
      <c r="E2475" s="1" t="s">
        <v>2965</v>
      </c>
      <c r="F2475" s="2">
        <v>44461</v>
      </c>
      <c r="G2475" s="11" t="s">
        <v>2904</v>
      </c>
      <c r="H2475" s="10">
        <v>173</v>
      </c>
      <c r="I2475" s="12">
        <v>2.35</v>
      </c>
      <c r="J2475" s="398" t="s">
        <v>25</v>
      </c>
      <c r="K2475" s="398" t="s">
        <v>25</v>
      </c>
      <c r="L2475" s="399">
        <v>44460</v>
      </c>
      <c r="M2475" s="398" t="s">
        <v>19</v>
      </c>
      <c r="N2475" s="10">
        <v>8607</v>
      </c>
    </row>
    <row r="2476" spans="1:14">
      <c r="A2476" s="9">
        <v>44456</v>
      </c>
      <c r="B2476" s="1">
        <v>15398</v>
      </c>
      <c r="C2476" s="929" t="s">
        <v>100</v>
      </c>
      <c r="D2476" s="1" t="s">
        <v>22</v>
      </c>
      <c r="E2476" s="1" t="s">
        <v>2966</v>
      </c>
      <c r="F2476" s="2">
        <v>44461</v>
      </c>
      <c r="G2476" s="11" t="s">
        <v>101</v>
      </c>
      <c r="H2476" s="10">
        <v>13</v>
      </c>
      <c r="I2476" s="12">
        <v>2.35</v>
      </c>
      <c r="J2476" s="398" t="s">
        <v>25</v>
      </c>
      <c r="K2476" s="398" t="s">
        <v>25</v>
      </c>
      <c r="L2476" s="399">
        <v>44460</v>
      </c>
      <c r="M2476" s="398" t="s">
        <v>19</v>
      </c>
      <c r="N2476" s="10">
        <v>8607</v>
      </c>
    </row>
    <row r="2477" spans="1:14">
      <c r="A2477" s="9">
        <v>44456</v>
      </c>
      <c r="B2477" s="1">
        <v>15399</v>
      </c>
      <c r="C2477" s="929" t="s">
        <v>2967</v>
      </c>
      <c r="D2477" s="1" t="s">
        <v>22</v>
      </c>
      <c r="E2477" s="1" t="s">
        <v>2966</v>
      </c>
      <c r="F2477" s="2">
        <v>44461</v>
      </c>
      <c r="G2477" s="11" t="s">
        <v>99</v>
      </c>
      <c r="H2477" s="10">
        <v>13</v>
      </c>
      <c r="I2477" s="12">
        <v>2.35</v>
      </c>
      <c r="J2477" s="398" t="s">
        <v>25</v>
      </c>
      <c r="K2477" s="398" t="s">
        <v>25</v>
      </c>
      <c r="L2477" s="399">
        <v>44460</v>
      </c>
      <c r="M2477" s="398" t="s">
        <v>19</v>
      </c>
      <c r="N2477" s="10">
        <v>8607</v>
      </c>
    </row>
    <row r="2478" spans="1:14">
      <c r="A2478" s="9">
        <v>44456</v>
      </c>
      <c r="B2478" s="1">
        <v>15400</v>
      </c>
      <c r="C2478" s="929" t="s">
        <v>2902</v>
      </c>
      <c r="D2478" s="1" t="s">
        <v>22</v>
      </c>
      <c r="E2478" s="1" t="s">
        <v>2968</v>
      </c>
      <c r="F2478" s="2">
        <v>44461</v>
      </c>
      <c r="G2478" s="11" t="s">
        <v>2904</v>
      </c>
      <c r="H2478" s="10">
        <v>226</v>
      </c>
      <c r="I2478" s="12">
        <v>2.35</v>
      </c>
      <c r="J2478" s="398" t="s">
        <v>25</v>
      </c>
      <c r="K2478" s="398" t="s">
        <v>25</v>
      </c>
      <c r="L2478" s="399">
        <v>44460</v>
      </c>
      <c r="M2478" s="398" t="s">
        <v>19</v>
      </c>
      <c r="N2478" s="10">
        <v>8607</v>
      </c>
    </row>
    <row r="2479" spans="1:14">
      <c r="A2479" s="9">
        <v>44456</v>
      </c>
      <c r="B2479" s="1">
        <v>15401</v>
      </c>
      <c r="C2479" s="929" t="s">
        <v>679</v>
      </c>
      <c r="D2479" s="1" t="s">
        <v>22</v>
      </c>
      <c r="E2479" s="1" t="s">
        <v>2969</v>
      </c>
      <c r="F2479" s="2">
        <v>44461</v>
      </c>
      <c r="G2479" s="11" t="s">
        <v>508</v>
      </c>
      <c r="H2479" s="10">
        <v>9</v>
      </c>
      <c r="I2479" s="12">
        <v>2.35</v>
      </c>
      <c r="J2479" s="398" t="s">
        <v>25</v>
      </c>
      <c r="K2479" s="398" t="s">
        <v>25</v>
      </c>
      <c r="L2479" s="399">
        <v>44460</v>
      </c>
      <c r="M2479" s="398" t="s">
        <v>19</v>
      </c>
      <c r="N2479" s="10">
        <v>8607</v>
      </c>
    </row>
    <row r="2480" spans="1:14">
      <c r="A2480" s="9">
        <v>44456</v>
      </c>
      <c r="B2480" s="1">
        <v>15402</v>
      </c>
      <c r="C2480" s="929" t="s">
        <v>220</v>
      </c>
      <c r="D2480" s="1" t="s">
        <v>22</v>
      </c>
      <c r="E2480" s="1" t="s">
        <v>2970</v>
      </c>
      <c r="F2480" s="2">
        <v>44461</v>
      </c>
      <c r="G2480" s="11" t="s">
        <v>222</v>
      </c>
      <c r="H2480" s="10">
        <v>7</v>
      </c>
      <c r="I2480" s="12">
        <v>2.35</v>
      </c>
      <c r="J2480" s="398" t="s">
        <v>25</v>
      </c>
      <c r="K2480" s="398" t="s">
        <v>25</v>
      </c>
      <c r="L2480" s="399">
        <v>44460</v>
      </c>
      <c r="M2480" s="398" t="s">
        <v>19</v>
      </c>
      <c r="N2480" s="10">
        <v>8607</v>
      </c>
    </row>
    <row r="2481" spans="1:14">
      <c r="A2481" s="9">
        <v>44456</v>
      </c>
      <c r="B2481" s="1">
        <v>15403</v>
      </c>
      <c r="C2481" s="929" t="s">
        <v>710</v>
      </c>
      <c r="D2481" s="1" t="s">
        <v>22</v>
      </c>
      <c r="E2481" s="1" t="s">
        <v>2971</v>
      </c>
      <c r="F2481" s="2">
        <v>44461</v>
      </c>
      <c r="G2481" s="11" t="s">
        <v>712</v>
      </c>
      <c r="H2481" s="10">
        <v>6</v>
      </c>
      <c r="I2481" s="12">
        <v>2.35</v>
      </c>
      <c r="J2481" s="398" t="s">
        <v>25</v>
      </c>
      <c r="K2481" s="398" t="s">
        <v>25</v>
      </c>
      <c r="L2481" s="399">
        <v>44460</v>
      </c>
      <c r="M2481" s="398" t="s">
        <v>19</v>
      </c>
      <c r="N2481" s="10">
        <v>8607</v>
      </c>
    </row>
    <row r="2482" spans="1:14">
      <c r="A2482" s="9">
        <v>44456</v>
      </c>
      <c r="B2482" s="1">
        <v>15404</v>
      </c>
      <c r="C2482" s="929" t="s">
        <v>710</v>
      </c>
      <c r="D2482" s="1" t="s">
        <v>22</v>
      </c>
      <c r="E2482" s="1" t="s">
        <v>2972</v>
      </c>
      <c r="F2482" s="2">
        <v>44461</v>
      </c>
      <c r="G2482" s="11" t="s">
        <v>712</v>
      </c>
      <c r="H2482" s="10">
        <v>20</v>
      </c>
      <c r="I2482" s="12">
        <v>2.35</v>
      </c>
      <c r="J2482" s="398" t="s">
        <v>25</v>
      </c>
      <c r="K2482" s="398" t="s">
        <v>25</v>
      </c>
      <c r="L2482" s="399">
        <v>44460</v>
      </c>
      <c r="M2482" s="398" t="s">
        <v>19</v>
      </c>
      <c r="N2482" s="10">
        <v>8607</v>
      </c>
    </row>
    <row r="2483" spans="1:14">
      <c r="A2483" s="9">
        <v>44456</v>
      </c>
      <c r="B2483" s="1">
        <v>15405</v>
      </c>
      <c r="C2483" s="929" t="s">
        <v>2902</v>
      </c>
      <c r="D2483" s="1" t="s">
        <v>22</v>
      </c>
      <c r="E2483" s="1" t="s">
        <v>2973</v>
      </c>
      <c r="F2483" s="2">
        <v>44461</v>
      </c>
      <c r="G2483" s="11" t="s">
        <v>2904</v>
      </c>
      <c r="H2483" s="10">
        <v>31</v>
      </c>
      <c r="I2483" s="12">
        <v>2.35</v>
      </c>
      <c r="J2483" s="398" t="s">
        <v>25</v>
      </c>
      <c r="K2483" s="398" t="s">
        <v>25</v>
      </c>
      <c r="L2483" s="399">
        <v>44461</v>
      </c>
      <c r="M2483" s="398" t="s">
        <v>19</v>
      </c>
      <c r="N2483" s="10">
        <v>8607</v>
      </c>
    </row>
    <row r="2484" spans="1:14">
      <c r="A2484" s="9">
        <v>44456</v>
      </c>
      <c r="B2484" s="1">
        <v>15406</v>
      </c>
      <c r="C2484" s="929" t="s">
        <v>2856</v>
      </c>
      <c r="D2484" s="1" t="s">
        <v>22</v>
      </c>
      <c r="E2484" s="1" t="s">
        <v>2974</v>
      </c>
      <c r="F2484" s="2">
        <v>44461</v>
      </c>
      <c r="G2484" s="11" t="s">
        <v>2904</v>
      </c>
      <c r="H2484" s="10">
        <v>25</v>
      </c>
      <c r="I2484" s="12">
        <v>2.35</v>
      </c>
      <c r="J2484" s="398" t="s">
        <v>25</v>
      </c>
      <c r="K2484" s="398" t="s">
        <v>25</v>
      </c>
      <c r="L2484" s="399">
        <v>44461</v>
      </c>
      <c r="M2484" s="398" t="s">
        <v>19</v>
      </c>
      <c r="N2484" s="10">
        <v>8607</v>
      </c>
    </row>
    <row r="2485" spans="1:14">
      <c r="A2485" s="9">
        <v>44456</v>
      </c>
      <c r="B2485" s="1">
        <v>15407</v>
      </c>
      <c r="C2485" s="929" t="s">
        <v>968</v>
      </c>
      <c r="D2485" s="1" t="s">
        <v>22</v>
      </c>
      <c r="E2485" s="1" t="s">
        <v>2975</v>
      </c>
      <c r="F2485" s="2">
        <v>44461</v>
      </c>
      <c r="G2485" s="11" t="s">
        <v>970</v>
      </c>
      <c r="H2485" s="10">
        <v>17</v>
      </c>
      <c r="I2485" s="12">
        <v>2.35</v>
      </c>
      <c r="J2485" s="398" t="s">
        <v>25</v>
      </c>
      <c r="K2485" s="398" t="s">
        <v>25</v>
      </c>
      <c r="L2485" s="399">
        <v>44461</v>
      </c>
      <c r="M2485" s="398" t="s">
        <v>19</v>
      </c>
      <c r="N2485" s="10">
        <v>8607</v>
      </c>
    </row>
    <row r="2486" spans="1:14">
      <c r="A2486" s="9">
        <v>44456</v>
      </c>
      <c r="B2486" s="1">
        <v>15408</v>
      </c>
      <c r="C2486" s="929" t="s">
        <v>971</v>
      </c>
      <c r="D2486" s="1" t="s">
        <v>22</v>
      </c>
      <c r="E2486" s="1" t="s">
        <v>2975</v>
      </c>
      <c r="F2486" s="2">
        <v>44461</v>
      </c>
      <c r="G2486" s="11" t="s">
        <v>972</v>
      </c>
      <c r="H2486" s="10">
        <v>17</v>
      </c>
      <c r="I2486" s="12">
        <v>2.35</v>
      </c>
      <c r="J2486" s="398" t="s">
        <v>25</v>
      </c>
      <c r="K2486" s="398" t="s">
        <v>25</v>
      </c>
      <c r="L2486" s="399">
        <v>44461</v>
      </c>
      <c r="M2486" s="398" t="s">
        <v>19</v>
      </c>
      <c r="N2486" s="10">
        <v>8607</v>
      </c>
    </row>
    <row r="2487" spans="1:14">
      <c r="A2487" s="9">
        <v>44456</v>
      </c>
      <c r="B2487" s="1">
        <v>15409</v>
      </c>
      <c r="C2487" s="929" t="s">
        <v>480</v>
      </c>
      <c r="D2487" s="1" t="s">
        <v>22</v>
      </c>
      <c r="E2487" s="1" t="s">
        <v>2975</v>
      </c>
      <c r="F2487" s="2">
        <v>44461</v>
      </c>
      <c r="G2487" s="11" t="s">
        <v>1606</v>
      </c>
      <c r="H2487" s="10">
        <v>17</v>
      </c>
      <c r="I2487" s="12">
        <v>2.35</v>
      </c>
      <c r="J2487" s="398" t="s">
        <v>25</v>
      </c>
      <c r="K2487" s="398" t="s">
        <v>25</v>
      </c>
      <c r="L2487" s="399">
        <v>44461</v>
      </c>
      <c r="M2487" s="398" t="s">
        <v>19</v>
      </c>
      <c r="N2487" s="10">
        <v>8607</v>
      </c>
    </row>
    <row r="2488" spans="1:14">
      <c r="A2488" s="9">
        <v>44456</v>
      </c>
      <c r="B2488" s="1">
        <v>15410</v>
      </c>
      <c r="C2488" s="929" t="s">
        <v>675</v>
      </c>
      <c r="D2488" s="1" t="s">
        <v>22</v>
      </c>
      <c r="E2488" s="1" t="s">
        <v>1972</v>
      </c>
      <c r="F2488" s="2">
        <v>44461</v>
      </c>
      <c r="G2488" s="11" t="s">
        <v>677</v>
      </c>
      <c r="H2488" s="10">
        <v>4</v>
      </c>
      <c r="I2488" s="12">
        <v>2.35</v>
      </c>
      <c r="J2488" s="398" t="s">
        <v>25</v>
      </c>
      <c r="K2488" s="398" t="s">
        <v>25</v>
      </c>
      <c r="L2488" s="399">
        <v>44461</v>
      </c>
      <c r="M2488" s="398" t="s">
        <v>19</v>
      </c>
      <c r="N2488" s="10">
        <v>8607</v>
      </c>
    </row>
    <row r="2489" spans="1:14">
      <c r="A2489" s="9">
        <v>44456</v>
      </c>
      <c r="B2489" s="1">
        <v>15411</v>
      </c>
      <c r="C2489" s="929" t="s">
        <v>1100</v>
      </c>
      <c r="D2489" s="1" t="s">
        <v>22</v>
      </c>
      <c r="E2489" s="1" t="s">
        <v>2976</v>
      </c>
      <c r="F2489" s="2">
        <v>44461</v>
      </c>
      <c r="G2489" s="11" t="s">
        <v>2977</v>
      </c>
      <c r="H2489" s="10">
        <v>68</v>
      </c>
      <c r="I2489" s="12">
        <v>2.35</v>
      </c>
      <c r="J2489" s="398" t="s">
        <v>25</v>
      </c>
      <c r="K2489" s="398" t="s">
        <v>25</v>
      </c>
      <c r="L2489" s="399">
        <v>44461</v>
      </c>
      <c r="M2489" s="398" t="s">
        <v>19</v>
      </c>
      <c r="N2489" s="10">
        <v>8607</v>
      </c>
    </row>
    <row r="2490" spans="1:14">
      <c r="A2490" s="9">
        <v>44456</v>
      </c>
      <c r="B2490" s="1">
        <v>15412</v>
      </c>
      <c r="C2490" s="929" t="s">
        <v>1100</v>
      </c>
      <c r="D2490" s="1" t="s">
        <v>22</v>
      </c>
      <c r="E2490" s="1" t="s">
        <v>2978</v>
      </c>
      <c r="F2490" s="2">
        <v>44461</v>
      </c>
      <c r="G2490" s="11" t="s">
        <v>2977</v>
      </c>
      <c r="H2490" s="10">
        <v>42</v>
      </c>
      <c r="I2490" s="12">
        <v>2.35</v>
      </c>
      <c r="J2490" s="398" t="s">
        <v>25</v>
      </c>
      <c r="K2490" s="398" t="s">
        <v>25</v>
      </c>
      <c r="L2490" s="399">
        <v>44461</v>
      </c>
      <c r="M2490" s="398" t="s">
        <v>19</v>
      </c>
      <c r="N2490" s="10">
        <v>8607</v>
      </c>
    </row>
    <row r="2491" spans="1:14">
      <c r="A2491" s="9">
        <v>44456</v>
      </c>
      <c r="B2491" s="1">
        <v>15413</v>
      </c>
      <c r="C2491" s="929" t="s">
        <v>1100</v>
      </c>
      <c r="D2491" s="1" t="s">
        <v>22</v>
      </c>
      <c r="E2491" s="1" t="s">
        <v>2979</v>
      </c>
      <c r="F2491" s="2">
        <v>44461</v>
      </c>
      <c r="G2491" s="11" t="s">
        <v>2977</v>
      </c>
      <c r="H2491" s="10">
        <v>8</v>
      </c>
      <c r="I2491" s="12">
        <v>2.35</v>
      </c>
      <c r="J2491" s="398" t="s">
        <v>25</v>
      </c>
      <c r="K2491" s="398" t="s">
        <v>25</v>
      </c>
      <c r="L2491" s="399">
        <v>44461</v>
      </c>
      <c r="M2491" s="398" t="s">
        <v>19</v>
      </c>
      <c r="N2491" s="10">
        <v>8607</v>
      </c>
    </row>
    <row r="2492" spans="1:14">
      <c r="A2492" s="9">
        <v>44456</v>
      </c>
      <c r="B2492" s="1">
        <v>15414</v>
      </c>
      <c r="C2492" s="929" t="s">
        <v>2980</v>
      </c>
      <c r="D2492" s="1" t="s">
        <v>22</v>
      </c>
      <c r="E2492" s="1" t="s">
        <v>2981</v>
      </c>
      <c r="F2492" s="2">
        <v>44461</v>
      </c>
      <c r="G2492" s="11" t="s">
        <v>457</v>
      </c>
      <c r="H2492" s="10">
        <v>10</v>
      </c>
      <c r="I2492" s="12">
        <v>2.35</v>
      </c>
      <c r="J2492" s="398" t="s">
        <v>25</v>
      </c>
      <c r="K2492" s="398" t="s">
        <v>25</v>
      </c>
      <c r="L2492" s="399">
        <v>44461</v>
      </c>
      <c r="M2492" s="398" t="s">
        <v>19</v>
      </c>
      <c r="N2492" s="10">
        <v>8607</v>
      </c>
    </row>
    <row r="2493" spans="1:14">
      <c r="A2493" s="9">
        <v>44456</v>
      </c>
      <c r="B2493" s="1">
        <v>15415</v>
      </c>
      <c r="C2493" s="929" t="s">
        <v>2980</v>
      </c>
      <c r="D2493" s="1" t="s">
        <v>22</v>
      </c>
      <c r="E2493" s="1" t="s">
        <v>2982</v>
      </c>
      <c r="F2493" s="2">
        <v>44461</v>
      </c>
      <c r="G2493" s="11" t="s">
        <v>457</v>
      </c>
      <c r="H2493" s="10">
        <v>7</v>
      </c>
      <c r="I2493" s="12">
        <v>2.35</v>
      </c>
      <c r="J2493" s="398" t="s">
        <v>25</v>
      </c>
      <c r="K2493" s="398" t="s">
        <v>25</v>
      </c>
      <c r="L2493" s="399">
        <v>44461</v>
      </c>
      <c r="M2493" s="398" t="s">
        <v>19</v>
      </c>
      <c r="N2493" s="10">
        <v>8607</v>
      </c>
    </row>
    <row r="2494" spans="1:14">
      <c r="A2494" s="9">
        <v>44456</v>
      </c>
      <c r="B2494" s="1">
        <v>15416</v>
      </c>
      <c r="C2494" s="929" t="s">
        <v>852</v>
      </c>
      <c r="D2494" s="1" t="s">
        <v>22</v>
      </c>
      <c r="E2494" s="1" t="s">
        <v>2983</v>
      </c>
      <c r="F2494" s="2">
        <v>44461</v>
      </c>
      <c r="G2494" s="11" t="s">
        <v>854</v>
      </c>
      <c r="H2494" s="10">
        <v>2</v>
      </c>
      <c r="I2494" s="12">
        <v>2.35</v>
      </c>
      <c r="J2494" s="398" t="s">
        <v>25</v>
      </c>
      <c r="K2494" s="398" t="s">
        <v>25</v>
      </c>
      <c r="L2494" s="399">
        <v>44461</v>
      </c>
      <c r="M2494" s="398" t="s">
        <v>19</v>
      </c>
      <c r="N2494" s="10">
        <v>8607</v>
      </c>
    </row>
    <row r="2495" spans="1:14">
      <c r="A2495" s="9">
        <v>44456</v>
      </c>
      <c r="B2495" s="1">
        <v>15417</v>
      </c>
      <c r="C2495" s="929" t="s">
        <v>852</v>
      </c>
      <c r="D2495" s="1" t="s">
        <v>22</v>
      </c>
      <c r="E2495" s="1" t="s">
        <v>2984</v>
      </c>
      <c r="F2495" s="2">
        <v>44461</v>
      </c>
      <c r="G2495" s="11" t="s">
        <v>854</v>
      </c>
      <c r="H2495" s="10">
        <v>5</v>
      </c>
      <c r="I2495" s="12">
        <v>2.35</v>
      </c>
      <c r="J2495" s="398" t="s">
        <v>25</v>
      </c>
      <c r="K2495" s="398" t="s">
        <v>25</v>
      </c>
      <c r="L2495" s="399">
        <v>44461</v>
      </c>
      <c r="M2495" s="398" t="s">
        <v>19</v>
      </c>
      <c r="N2495" s="10">
        <v>8607</v>
      </c>
    </row>
    <row r="2496" spans="1:14">
      <c r="A2496" s="9">
        <v>44456</v>
      </c>
      <c r="B2496" s="1">
        <v>15418</v>
      </c>
      <c r="C2496" s="929" t="s">
        <v>147</v>
      </c>
      <c r="D2496" s="1" t="s">
        <v>22</v>
      </c>
      <c r="E2496" s="1" t="s">
        <v>2985</v>
      </c>
      <c r="F2496" s="2">
        <v>44461</v>
      </c>
      <c r="G2496" s="11" t="s">
        <v>149</v>
      </c>
      <c r="H2496" s="10">
        <v>24</v>
      </c>
      <c r="I2496" s="12">
        <v>2.35</v>
      </c>
      <c r="J2496" s="398" t="s">
        <v>25</v>
      </c>
      <c r="K2496" s="398" t="s">
        <v>25</v>
      </c>
      <c r="L2496" s="399">
        <v>44461</v>
      </c>
      <c r="M2496" s="398" t="s">
        <v>19</v>
      </c>
      <c r="N2496" s="10">
        <v>8607</v>
      </c>
    </row>
    <row r="2497" spans="1:14">
      <c r="A2497" s="9">
        <v>44456</v>
      </c>
      <c r="B2497" s="1">
        <v>15419</v>
      </c>
      <c r="C2497" s="929" t="s">
        <v>2986</v>
      </c>
      <c r="D2497" s="1" t="s">
        <v>22</v>
      </c>
      <c r="E2497" s="1" t="s">
        <v>2985</v>
      </c>
      <c r="F2497" s="2">
        <v>44461</v>
      </c>
      <c r="G2497" s="11">
        <v>55</v>
      </c>
      <c r="H2497" s="10">
        <v>24</v>
      </c>
      <c r="I2497" s="12">
        <v>2.35</v>
      </c>
      <c r="J2497" s="398" t="s">
        <v>25</v>
      </c>
      <c r="K2497" s="398" t="s">
        <v>25</v>
      </c>
      <c r="L2497" s="399">
        <v>44461</v>
      </c>
      <c r="M2497" s="398" t="s">
        <v>19</v>
      </c>
      <c r="N2497" s="10">
        <v>8607</v>
      </c>
    </row>
    <row r="2498" spans="1:14">
      <c r="A2498" s="9">
        <v>44456</v>
      </c>
      <c r="B2498" s="1">
        <v>15420</v>
      </c>
      <c r="C2498" s="929" t="s">
        <v>2893</v>
      </c>
      <c r="D2498" s="1" t="s">
        <v>22</v>
      </c>
      <c r="E2498" s="1" t="s">
        <v>2987</v>
      </c>
      <c r="F2498" s="2">
        <v>44463</v>
      </c>
      <c r="G2498" s="11" t="s">
        <v>2988</v>
      </c>
      <c r="H2498" s="10">
        <v>37</v>
      </c>
      <c r="I2498" s="12">
        <v>2.35</v>
      </c>
      <c r="J2498" s="398" t="s">
        <v>25</v>
      </c>
      <c r="K2498" s="398" t="s">
        <v>25</v>
      </c>
      <c r="L2498" s="399">
        <v>44462</v>
      </c>
      <c r="M2498" s="398" t="s">
        <v>19</v>
      </c>
      <c r="N2498" s="10">
        <v>8607</v>
      </c>
    </row>
    <row r="2499" spans="1:14">
      <c r="A2499" s="9">
        <v>44456</v>
      </c>
      <c r="B2499" s="1">
        <v>15421</v>
      </c>
      <c r="C2499" s="929" t="s">
        <v>188</v>
      </c>
      <c r="D2499" s="1" t="s">
        <v>22</v>
      </c>
      <c r="E2499" s="1" t="s">
        <v>2989</v>
      </c>
      <c r="F2499" s="2">
        <v>44463</v>
      </c>
      <c r="G2499" s="11" t="s">
        <v>190</v>
      </c>
      <c r="H2499" s="10">
        <v>29</v>
      </c>
      <c r="I2499" s="12">
        <v>2.35</v>
      </c>
      <c r="J2499" s="398" t="s">
        <v>25</v>
      </c>
      <c r="K2499" s="398" t="s">
        <v>25</v>
      </c>
      <c r="L2499" s="399">
        <v>44462</v>
      </c>
      <c r="M2499" s="398" t="s">
        <v>19</v>
      </c>
      <c r="N2499" s="10">
        <v>8607</v>
      </c>
    </row>
    <row r="2500" spans="1:14">
      <c r="A2500" s="9">
        <v>44456</v>
      </c>
      <c r="B2500" s="1">
        <v>15422</v>
      </c>
      <c r="C2500" s="929" t="s">
        <v>289</v>
      </c>
      <c r="D2500" s="1" t="s">
        <v>22</v>
      </c>
      <c r="E2500" s="1" t="s">
        <v>2990</v>
      </c>
      <c r="F2500" s="2">
        <v>44463</v>
      </c>
      <c r="G2500" s="11" t="s">
        <v>291</v>
      </c>
      <c r="H2500" s="10">
        <v>3</v>
      </c>
      <c r="I2500" s="12">
        <v>2.35</v>
      </c>
      <c r="J2500" s="398" t="s">
        <v>25</v>
      </c>
      <c r="K2500" s="398" t="s">
        <v>25</v>
      </c>
      <c r="L2500" s="399">
        <v>44462</v>
      </c>
      <c r="M2500" s="398" t="s">
        <v>19</v>
      </c>
      <c r="N2500" s="10">
        <v>8607</v>
      </c>
    </row>
    <row r="2501" spans="1:14">
      <c r="A2501" s="9">
        <v>44461</v>
      </c>
      <c r="B2501" s="1">
        <v>15423</v>
      </c>
      <c r="C2501" s="929" t="s">
        <v>1348</v>
      </c>
      <c r="D2501" s="1" t="s">
        <v>22</v>
      </c>
      <c r="E2501" s="1" t="s">
        <v>2991</v>
      </c>
      <c r="F2501" s="2">
        <v>44463</v>
      </c>
      <c r="G2501" s="11" t="s">
        <v>2029</v>
      </c>
      <c r="H2501" s="10">
        <v>1</v>
      </c>
      <c r="I2501" s="12">
        <v>3.15</v>
      </c>
      <c r="J2501" s="398" t="s">
        <v>25</v>
      </c>
      <c r="K2501" s="398" t="s">
        <v>25</v>
      </c>
      <c r="L2501" s="399">
        <v>44462</v>
      </c>
      <c r="M2501" s="398" t="s">
        <v>19</v>
      </c>
      <c r="N2501" s="10">
        <v>8607</v>
      </c>
    </row>
    <row r="2502" spans="1:14">
      <c r="A2502" s="9">
        <v>44461</v>
      </c>
      <c r="B2502" s="1">
        <v>15424</v>
      </c>
      <c r="C2502" s="929" t="s">
        <v>1348</v>
      </c>
      <c r="D2502" s="1" t="s">
        <v>22</v>
      </c>
      <c r="E2502" s="1" t="s">
        <v>2992</v>
      </c>
      <c r="F2502" s="2">
        <v>44463</v>
      </c>
      <c r="G2502" s="11" t="s">
        <v>2029</v>
      </c>
      <c r="H2502" s="10">
        <v>1</v>
      </c>
      <c r="I2502" s="12">
        <v>3.15</v>
      </c>
      <c r="J2502" s="398" t="s">
        <v>25</v>
      </c>
      <c r="K2502" s="398" t="s">
        <v>25</v>
      </c>
      <c r="L2502" s="399">
        <v>44462</v>
      </c>
      <c r="M2502" s="398" t="s">
        <v>19</v>
      </c>
      <c r="N2502" s="10">
        <v>8607</v>
      </c>
    </row>
    <row r="2503" spans="1:14">
      <c r="A2503" s="9">
        <v>44461</v>
      </c>
      <c r="B2503" s="1">
        <v>15425</v>
      </c>
      <c r="C2503" s="929" t="s">
        <v>1348</v>
      </c>
      <c r="D2503" s="1" t="s">
        <v>22</v>
      </c>
      <c r="E2503" s="1" t="s">
        <v>2993</v>
      </c>
      <c r="F2503" s="2">
        <v>44463</v>
      </c>
      <c r="G2503" s="11" t="s">
        <v>2029</v>
      </c>
      <c r="H2503" s="10">
        <v>1</v>
      </c>
      <c r="I2503" s="12">
        <v>3.15</v>
      </c>
      <c r="J2503" s="398" t="s">
        <v>25</v>
      </c>
      <c r="K2503" s="398" t="s">
        <v>25</v>
      </c>
      <c r="L2503" s="399">
        <v>44462</v>
      </c>
      <c r="M2503" s="398" t="s">
        <v>19</v>
      </c>
      <c r="N2503" s="10">
        <v>8607</v>
      </c>
    </row>
    <row r="2504" spans="1:14">
      <c r="A2504" s="9">
        <v>44461</v>
      </c>
      <c r="B2504" s="1">
        <v>15426</v>
      </c>
      <c r="C2504" s="929" t="s">
        <v>1348</v>
      </c>
      <c r="D2504" s="1" t="s">
        <v>22</v>
      </c>
      <c r="E2504" s="1" t="s">
        <v>2994</v>
      </c>
      <c r="F2504" s="2">
        <v>44463</v>
      </c>
      <c r="G2504" s="11" t="s">
        <v>2029</v>
      </c>
      <c r="H2504" s="10">
        <v>1</v>
      </c>
      <c r="I2504" s="12">
        <v>3.15</v>
      </c>
      <c r="J2504" s="398" t="s">
        <v>25</v>
      </c>
      <c r="K2504" s="398" t="s">
        <v>25</v>
      </c>
      <c r="L2504" s="399">
        <v>44462</v>
      </c>
      <c r="M2504" s="398" t="s">
        <v>19</v>
      </c>
      <c r="N2504" s="10">
        <v>8607</v>
      </c>
    </row>
    <row r="2505" spans="1:14">
      <c r="A2505" s="9">
        <v>44461</v>
      </c>
      <c r="B2505" s="1">
        <v>15427</v>
      </c>
      <c r="C2505" s="929" t="s">
        <v>1348</v>
      </c>
      <c r="D2505" s="1" t="s">
        <v>22</v>
      </c>
      <c r="E2505" s="1" t="s">
        <v>2995</v>
      </c>
      <c r="F2505" s="2">
        <v>44463</v>
      </c>
      <c r="G2505" s="11" t="s">
        <v>2029</v>
      </c>
      <c r="H2505" s="10">
        <v>1</v>
      </c>
      <c r="I2505" s="12">
        <v>3.15</v>
      </c>
      <c r="J2505" s="398" t="s">
        <v>25</v>
      </c>
      <c r="K2505" s="398" t="s">
        <v>25</v>
      </c>
      <c r="L2505" s="399">
        <v>44462</v>
      </c>
      <c r="M2505" s="398" t="s">
        <v>19</v>
      </c>
      <c r="N2505" s="10">
        <v>8607</v>
      </c>
    </row>
    <row r="2506" spans="1:14">
      <c r="A2506" s="9">
        <v>44461</v>
      </c>
      <c r="B2506" s="1">
        <v>15428</v>
      </c>
      <c r="C2506" s="929" t="s">
        <v>386</v>
      </c>
      <c r="D2506" s="1" t="s">
        <v>22</v>
      </c>
      <c r="E2506" s="1" t="s">
        <v>2995</v>
      </c>
      <c r="F2506" s="2">
        <v>44463</v>
      </c>
      <c r="G2506" s="11" t="s">
        <v>388</v>
      </c>
      <c r="H2506" s="10">
        <v>2</v>
      </c>
      <c r="I2506" s="12">
        <v>2.35</v>
      </c>
      <c r="J2506" s="398" t="s">
        <v>25</v>
      </c>
      <c r="K2506" s="398" t="s">
        <v>25</v>
      </c>
      <c r="L2506" s="399">
        <v>44462</v>
      </c>
      <c r="M2506" s="398" t="s">
        <v>19</v>
      </c>
      <c r="N2506" s="10">
        <v>8607</v>
      </c>
    </row>
    <row r="2507" spans="1:14">
      <c r="A2507" s="9">
        <v>44461</v>
      </c>
      <c r="B2507" s="1">
        <v>15429</v>
      </c>
      <c r="C2507" s="929" t="s">
        <v>214</v>
      </c>
      <c r="D2507" s="1" t="s">
        <v>22</v>
      </c>
      <c r="E2507" s="1" t="s">
        <v>2996</v>
      </c>
      <c r="F2507" s="2">
        <v>44463</v>
      </c>
      <c r="G2507" s="11" t="s">
        <v>216</v>
      </c>
      <c r="H2507" s="10">
        <v>16</v>
      </c>
      <c r="I2507" s="12">
        <v>2.35</v>
      </c>
      <c r="J2507" s="398" t="s">
        <v>25</v>
      </c>
      <c r="K2507" s="398" t="s">
        <v>25</v>
      </c>
      <c r="L2507" s="399">
        <v>44462</v>
      </c>
      <c r="M2507" s="398" t="s">
        <v>19</v>
      </c>
      <c r="N2507" s="10">
        <v>8607</v>
      </c>
    </row>
    <row r="2508" spans="1:14">
      <c r="A2508" s="9">
        <v>44461</v>
      </c>
      <c r="B2508" s="1">
        <v>15430</v>
      </c>
      <c r="C2508" s="929" t="s">
        <v>214</v>
      </c>
      <c r="D2508" s="1" t="s">
        <v>22</v>
      </c>
      <c r="E2508" s="1" t="s">
        <v>2997</v>
      </c>
      <c r="F2508" s="2">
        <v>44463</v>
      </c>
      <c r="G2508" s="11" t="s">
        <v>216</v>
      </c>
      <c r="H2508" s="10">
        <v>27</v>
      </c>
      <c r="I2508" s="12">
        <v>2.35</v>
      </c>
      <c r="J2508" s="398" t="s">
        <v>25</v>
      </c>
      <c r="K2508" s="398" t="s">
        <v>25</v>
      </c>
      <c r="L2508" s="399">
        <v>44462</v>
      </c>
      <c r="M2508" s="398" t="s">
        <v>19</v>
      </c>
      <c r="N2508" s="10">
        <v>8607</v>
      </c>
    </row>
    <row r="2509" spans="1:14">
      <c r="A2509" s="9">
        <v>44461</v>
      </c>
      <c r="B2509" s="1">
        <v>15431</v>
      </c>
      <c r="C2509" s="929" t="s">
        <v>688</v>
      </c>
      <c r="D2509" s="1" t="s">
        <v>22</v>
      </c>
      <c r="E2509" s="1" t="s">
        <v>2998</v>
      </c>
      <c r="F2509" s="2">
        <v>44463</v>
      </c>
      <c r="G2509" s="11" t="s">
        <v>690</v>
      </c>
      <c r="H2509" s="10">
        <v>10</v>
      </c>
      <c r="I2509" s="12">
        <v>2.35</v>
      </c>
      <c r="J2509" s="398" t="s">
        <v>25</v>
      </c>
      <c r="K2509" s="398" t="s">
        <v>25</v>
      </c>
      <c r="L2509" s="399">
        <v>44462</v>
      </c>
      <c r="M2509" s="398" t="s">
        <v>19</v>
      </c>
      <c r="N2509" s="10">
        <v>8607</v>
      </c>
    </row>
    <row r="2510" spans="1:14">
      <c r="A2510" s="9">
        <v>44461</v>
      </c>
      <c r="B2510" s="1">
        <v>15432</v>
      </c>
      <c r="C2510" s="929" t="s">
        <v>1348</v>
      </c>
      <c r="D2510" s="1" t="s">
        <v>22</v>
      </c>
      <c r="E2510" s="1" t="s">
        <v>2999</v>
      </c>
      <c r="F2510" s="2">
        <v>44463</v>
      </c>
      <c r="G2510" s="11" t="s">
        <v>2029</v>
      </c>
      <c r="H2510" s="10">
        <v>7</v>
      </c>
      <c r="I2510" s="12">
        <v>3.15</v>
      </c>
      <c r="J2510" s="398" t="s">
        <v>25</v>
      </c>
      <c r="K2510" s="398" t="s">
        <v>25</v>
      </c>
      <c r="L2510" s="399">
        <v>44462</v>
      </c>
      <c r="M2510" s="398" t="s">
        <v>19</v>
      </c>
      <c r="N2510" s="10">
        <v>8607</v>
      </c>
    </row>
    <row r="2511" spans="1:14">
      <c r="A2511" s="9">
        <v>44461</v>
      </c>
      <c r="B2511" s="1">
        <v>15433</v>
      </c>
      <c r="C2511" s="929" t="s">
        <v>1348</v>
      </c>
      <c r="D2511" s="1" t="s">
        <v>22</v>
      </c>
      <c r="E2511" s="1" t="s">
        <v>3000</v>
      </c>
      <c r="F2511" s="2">
        <v>44463</v>
      </c>
      <c r="G2511" s="11" t="s">
        <v>2029</v>
      </c>
      <c r="H2511" s="10">
        <v>1</v>
      </c>
      <c r="I2511" s="12">
        <v>3.15</v>
      </c>
      <c r="J2511" s="398" t="s">
        <v>25</v>
      </c>
      <c r="K2511" s="398" t="s">
        <v>25</v>
      </c>
      <c r="L2511" s="399">
        <v>44462</v>
      </c>
      <c r="M2511" s="398" t="s">
        <v>19</v>
      </c>
      <c r="N2511" s="10">
        <v>8607</v>
      </c>
    </row>
    <row r="2512" spans="1:14">
      <c r="A2512" s="9">
        <v>44461</v>
      </c>
      <c r="B2512" s="1">
        <v>15434</v>
      </c>
      <c r="C2512" s="929" t="s">
        <v>1098</v>
      </c>
      <c r="D2512" s="1" t="s">
        <v>22</v>
      </c>
      <c r="E2512" s="1" t="s">
        <v>3001</v>
      </c>
      <c r="F2512" s="2">
        <v>44463</v>
      </c>
      <c r="G2512" s="11" t="s">
        <v>1096</v>
      </c>
      <c r="H2512" s="10">
        <v>49</v>
      </c>
      <c r="I2512" s="12">
        <v>2.35</v>
      </c>
      <c r="J2512" s="398" t="s">
        <v>25</v>
      </c>
      <c r="K2512" s="398" t="s">
        <v>25</v>
      </c>
      <c r="L2512" s="399">
        <v>44462</v>
      </c>
      <c r="M2512" s="398" t="s">
        <v>19</v>
      </c>
      <c r="N2512" s="10">
        <v>8607</v>
      </c>
    </row>
    <row r="2513" spans="1:15">
      <c r="A2513" s="9">
        <v>44461</v>
      </c>
      <c r="B2513" s="1">
        <v>15435</v>
      </c>
      <c r="C2513" s="929" t="s">
        <v>286</v>
      </c>
      <c r="D2513" s="1" t="s">
        <v>22</v>
      </c>
      <c r="E2513" s="1" t="s">
        <v>3002</v>
      </c>
      <c r="F2513" s="2">
        <v>44463</v>
      </c>
      <c r="G2513" s="11" t="s">
        <v>30</v>
      </c>
      <c r="H2513" s="10">
        <v>41</v>
      </c>
      <c r="I2513" s="12">
        <v>2.35</v>
      </c>
      <c r="J2513" s="398" t="s">
        <v>25</v>
      </c>
      <c r="K2513" s="398" t="s">
        <v>25</v>
      </c>
      <c r="L2513" s="399">
        <v>44462</v>
      </c>
      <c r="M2513" s="398" t="s">
        <v>19</v>
      </c>
      <c r="N2513" s="10">
        <v>8607</v>
      </c>
    </row>
    <row r="2514" spans="1:15">
      <c r="A2514" s="9">
        <v>44461</v>
      </c>
      <c r="B2514" s="1">
        <v>15436</v>
      </c>
      <c r="C2514" s="929" t="s">
        <v>286</v>
      </c>
      <c r="D2514" s="1" t="s">
        <v>22</v>
      </c>
      <c r="E2514" s="1" t="s">
        <v>3003</v>
      </c>
      <c r="F2514" s="2">
        <v>44463</v>
      </c>
      <c r="G2514" s="11" t="s">
        <v>30</v>
      </c>
      <c r="H2514" s="10">
        <v>21</v>
      </c>
      <c r="I2514" s="12">
        <v>2.35</v>
      </c>
      <c r="J2514" s="398" t="s">
        <v>25</v>
      </c>
      <c r="K2514" s="398" t="s">
        <v>25</v>
      </c>
      <c r="L2514" s="399">
        <v>44463</v>
      </c>
      <c r="M2514" s="398" t="s">
        <v>19</v>
      </c>
      <c r="N2514" s="10">
        <v>8607</v>
      </c>
    </row>
    <row r="2515" spans="1:15">
      <c r="A2515" s="9">
        <v>44461</v>
      </c>
      <c r="B2515" s="1">
        <v>15437</v>
      </c>
      <c r="C2515" s="929" t="s">
        <v>2581</v>
      </c>
      <c r="D2515" s="1" t="s">
        <v>22</v>
      </c>
      <c r="E2515" s="1" t="s">
        <v>3004</v>
      </c>
      <c r="F2515" s="2">
        <v>44463</v>
      </c>
      <c r="G2515" s="11" t="s">
        <v>3005</v>
      </c>
      <c r="H2515" s="10">
        <v>3</v>
      </c>
      <c r="I2515" s="12">
        <v>5</v>
      </c>
      <c r="J2515" s="398" t="s">
        <v>25</v>
      </c>
      <c r="K2515" s="398" t="s">
        <v>25</v>
      </c>
      <c r="L2515" s="399">
        <v>44463</v>
      </c>
      <c r="M2515" s="398" t="s">
        <v>19</v>
      </c>
      <c r="N2515" s="10">
        <v>8607</v>
      </c>
    </row>
    <row r="2516" spans="1:15">
      <c r="A2516" s="9">
        <v>44461</v>
      </c>
      <c r="B2516" s="1">
        <v>15438</v>
      </c>
      <c r="C2516" s="929" t="s">
        <v>2812</v>
      </c>
      <c r="D2516" s="1" t="s">
        <v>22</v>
      </c>
      <c r="E2516" s="1" t="s">
        <v>3006</v>
      </c>
      <c r="F2516" s="2">
        <v>44463</v>
      </c>
      <c r="G2516" s="11" t="s">
        <v>3007</v>
      </c>
      <c r="H2516" s="10">
        <v>4</v>
      </c>
      <c r="I2516" s="12">
        <v>2.35</v>
      </c>
      <c r="J2516" s="398" t="s">
        <v>25</v>
      </c>
      <c r="K2516" s="398" t="s">
        <v>25</v>
      </c>
      <c r="L2516" s="399">
        <v>44463</v>
      </c>
      <c r="M2516" s="398" t="s">
        <v>19</v>
      </c>
      <c r="N2516" s="10">
        <v>8607</v>
      </c>
    </row>
    <row r="2517" spans="1:15">
      <c r="A2517" s="9">
        <v>44461</v>
      </c>
      <c r="B2517" s="1">
        <v>15439</v>
      </c>
      <c r="C2517" s="929" t="s">
        <v>2812</v>
      </c>
      <c r="D2517" s="1" t="s">
        <v>22</v>
      </c>
      <c r="E2517" s="1" t="s">
        <v>3008</v>
      </c>
      <c r="F2517" s="2">
        <v>44463</v>
      </c>
      <c r="G2517" s="11" t="s">
        <v>3007</v>
      </c>
      <c r="H2517" s="10">
        <v>45</v>
      </c>
      <c r="I2517" s="12">
        <v>2.35</v>
      </c>
      <c r="J2517" s="398" t="s">
        <v>25</v>
      </c>
      <c r="K2517" s="398" t="s">
        <v>25</v>
      </c>
      <c r="L2517" s="399">
        <v>44463</v>
      </c>
      <c r="M2517" s="398" t="s">
        <v>19</v>
      </c>
      <c r="N2517" s="10">
        <v>8607</v>
      </c>
    </row>
    <row r="2518" spans="1:15">
      <c r="A2518" s="9">
        <v>44461</v>
      </c>
      <c r="B2518" s="1">
        <v>15440</v>
      </c>
      <c r="C2518" s="929" t="s">
        <v>2406</v>
      </c>
      <c r="D2518" s="1" t="s">
        <v>22</v>
      </c>
      <c r="E2518" s="1" t="s">
        <v>3009</v>
      </c>
      <c r="F2518" s="2">
        <v>44463</v>
      </c>
      <c r="G2518" s="11" t="s">
        <v>2408</v>
      </c>
      <c r="H2518" s="10">
        <v>99</v>
      </c>
      <c r="I2518" s="12">
        <v>2.35</v>
      </c>
      <c r="J2518" s="398" t="s">
        <v>25</v>
      </c>
      <c r="K2518" s="398" t="s">
        <v>25</v>
      </c>
      <c r="L2518" s="399">
        <v>44463</v>
      </c>
      <c r="M2518" s="398" t="s">
        <v>19</v>
      </c>
      <c r="N2518" s="10">
        <v>8607</v>
      </c>
    </row>
    <row r="2519" spans="1:15">
      <c r="A2519" s="9">
        <v>44461</v>
      </c>
      <c r="B2519" s="1">
        <v>15441</v>
      </c>
      <c r="C2519" s="929" t="s">
        <v>2406</v>
      </c>
      <c r="D2519" s="1" t="s">
        <v>22</v>
      </c>
      <c r="E2519" s="1" t="s">
        <v>3010</v>
      </c>
      <c r="F2519" s="2">
        <v>44463</v>
      </c>
      <c r="G2519" s="11" t="s">
        <v>2408</v>
      </c>
      <c r="H2519" s="10">
        <v>14</v>
      </c>
      <c r="I2519" s="12">
        <v>2.35</v>
      </c>
      <c r="J2519" s="398" t="s">
        <v>25</v>
      </c>
      <c r="K2519" s="398" t="s">
        <v>25</v>
      </c>
      <c r="L2519" s="399">
        <v>44463</v>
      </c>
      <c r="M2519" s="398" t="s">
        <v>19</v>
      </c>
      <c r="N2519" s="10">
        <v>8607</v>
      </c>
    </row>
    <row r="2520" spans="1:15">
      <c r="A2520" s="9">
        <v>44461</v>
      </c>
      <c r="B2520" s="1">
        <v>15442</v>
      </c>
      <c r="C2520" s="929" t="s">
        <v>675</v>
      </c>
      <c r="D2520" s="1" t="s">
        <v>22</v>
      </c>
      <c r="E2520" s="1" t="s">
        <v>3011</v>
      </c>
      <c r="F2520" s="2">
        <v>44463</v>
      </c>
      <c r="G2520" s="11" t="s">
        <v>677</v>
      </c>
      <c r="H2520" s="10">
        <v>15</v>
      </c>
      <c r="I2520" s="12">
        <v>2.35</v>
      </c>
      <c r="J2520" s="398" t="s">
        <v>25</v>
      </c>
      <c r="K2520" s="398" t="s">
        <v>25</v>
      </c>
      <c r="L2520" s="399">
        <v>44463</v>
      </c>
      <c r="M2520" s="398" t="s">
        <v>19</v>
      </c>
      <c r="N2520" s="10">
        <v>8607</v>
      </c>
    </row>
    <row r="2521" spans="1:15">
      <c r="A2521" s="9">
        <v>44461</v>
      </c>
      <c r="B2521" s="1">
        <v>15443</v>
      </c>
      <c r="C2521" s="929" t="s">
        <v>1348</v>
      </c>
      <c r="D2521" s="1" t="s">
        <v>22</v>
      </c>
      <c r="E2521" s="1" t="s">
        <v>3012</v>
      </c>
      <c r="F2521" s="2">
        <v>44463</v>
      </c>
      <c r="G2521" s="11" t="s">
        <v>2029</v>
      </c>
      <c r="H2521" s="10">
        <v>1</v>
      </c>
      <c r="I2521" s="12">
        <v>3.15</v>
      </c>
      <c r="J2521" s="398" t="s">
        <v>25</v>
      </c>
      <c r="K2521" s="398" t="s">
        <v>25</v>
      </c>
      <c r="L2521" s="399">
        <v>44463</v>
      </c>
      <c r="M2521" s="398" t="s">
        <v>19</v>
      </c>
      <c r="N2521" s="10">
        <v>8607</v>
      </c>
    </row>
    <row r="2522" spans="1:15" ht="15.75" thickBot="1">
      <c r="A2522" s="9">
        <v>44461</v>
      </c>
      <c r="B2522" s="1">
        <v>15444</v>
      </c>
      <c r="C2522" s="929" t="s">
        <v>88</v>
      </c>
      <c r="D2522" s="1" t="s">
        <v>22</v>
      </c>
      <c r="E2522" s="1" t="s">
        <v>3013</v>
      </c>
      <c r="F2522" s="2">
        <v>44463</v>
      </c>
      <c r="G2522" s="11" t="s">
        <v>90</v>
      </c>
      <c r="H2522" s="10">
        <v>18</v>
      </c>
      <c r="I2522" s="12">
        <v>2.35</v>
      </c>
      <c r="J2522" s="398" t="s">
        <v>25</v>
      </c>
      <c r="K2522" s="398" t="s">
        <v>25</v>
      </c>
      <c r="L2522" s="399">
        <v>44463</v>
      </c>
      <c r="M2522" s="398" t="s">
        <v>19</v>
      </c>
      <c r="N2522" s="10">
        <v>8607</v>
      </c>
      <c r="O2522" s="391">
        <v>4314.1800000000012</v>
      </c>
    </row>
    <row r="2523" spans="1:15" s="400" customFormat="1">
      <c r="A2523" s="9">
        <v>44463</v>
      </c>
      <c r="B2523" s="1">
        <v>15445</v>
      </c>
      <c r="C2523" s="929" t="s">
        <v>1348</v>
      </c>
      <c r="D2523" s="1" t="s">
        <v>22</v>
      </c>
      <c r="E2523" s="1" t="s">
        <v>3014</v>
      </c>
      <c r="F2523" s="2">
        <v>44469</v>
      </c>
      <c r="G2523" s="11" t="s">
        <v>2029</v>
      </c>
      <c r="H2523" s="10">
        <v>1</v>
      </c>
      <c r="I2523" s="12">
        <v>3.15</v>
      </c>
      <c r="J2523" s="398" t="s">
        <v>25</v>
      </c>
      <c r="K2523" s="398" t="s">
        <v>25</v>
      </c>
      <c r="L2523" s="399">
        <v>44466</v>
      </c>
      <c r="M2523" s="398" t="s">
        <v>19</v>
      </c>
      <c r="N2523" s="10">
        <v>8661</v>
      </c>
    </row>
    <row r="2524" spans="1:15">
      <c r="A2524" s="9">
        <v>44463</v>
      </c>
      <c r="B2524" s="1">
        <v>15446</v>
      </c>
      <c r="C2524" s="929" t="s">
        <v>257</v>
      </c>
      <c r="D2524" s="1" t="s">
        <v>22</v>
      </c>
      <c r="E2524" s="1" t="s">
        <v>3015</v>
      </c>
      <c r="F2524" s="2">
        <v>44469</v>
      </c>
      <c r="G2524" s="11" t="s">
        <v>950</v>
      </c>
      <c r="H2524" s="10">
        <v>20</v>
      </c>
      <c r="I2524" s="12">
        <v>2.35</v>
      </c>
      <c r="J2524" s="398" t="s">
        <v>25</v>
      </c>
      <c r="K2524" s="398" t="s">
        <v>25</v>
      </c>
      <c r="L2524" s="399">
        <v>44466</v>
      </c>
      <c r="M2524" s="398" t="s">
        <v>19</v>
      </c>
      <c r="N2524" s="10">
        <v>8661</v>
      </c>
    </row>
    <row r="2525" spans="1:15">
      <c r="A2525" s="9">
        <v>44463</v>
      </c>
      <c r="B2525" s="1">
        <v>15447</v>
      </c>
      <c r="C2525" s="929" t="s">
        <v>1348</v>
      </c>
      <c r="D2525" s="1" t="s">
        <v>22</v>
      </c>
      <c r="E2525" s="1" t="s">
        <v>3016</v>
      </c>
      <c r="F2525" s="2">
        <v>44469</v>
      </c>
      <c r="G2525" s="11" t="s">
        <v>2029</v>
      </c>
      <c r="H2525" s="10">
        <v>1</v>
      </c>
      <c r="I2525" s="12">
        <v>3.15</v>
      </c>
      <c r="J2525" s="398" t="s">
        <v>25</v>
      </c>
      <c r="K2525" s="398" t="s">
        <v>25</v>
      </c>
      <c r="L2525" s="399">
        <v>44466</v>
      </c>
      <c r="M2525" s="398" t="s">
        <v>19</v>
      </c>
      <c r="N2525" s="10">
        <v>8661</v>
      </c>
    </row>
    <row r="2526" spans="1:15">
      <c r="A2526" s="9">
        <v>44463</v>
      </c>
      <c r="B2526" s="1">
        <v>15448</v>
      </c>
      <c r="C2526" s="929" t="s">
        <v>3017</v>
      </c>
      <c r="D2526" s="1" t="s">
        <v>22</v>
      </c>
      <c r="E2526" s="1" t="s">
        <v>3018</v>
      </c>
      <c r="F2526" s="2">
        <v>44469</v>
      </c>
      <c r="G2526" s="11" t="s">
        <v>3019</v>
      </c>
      <c r="H2526" s="10">
        <v>28</v>
      </c>
      <c r="I2526" s="12">
        <v>2.35</v>
      </c>
      <c r="J2526" s="398" t="s">
        <v>25</v>
      </c>
      <c r="K2526" s="398" t="s">
        <v>25</v>
      </c>
      <c r="L2526" s="399">
        <v>44466</v>
      </c>
      <c r="M2526" s="398" t="s">
        <v>19</v>
      </c>
      <c r="N2526" s="10">
        <v>8661</v>
      </c>
    </row>
    <row r="2527" spans="1:15">
      <c r="A2527" s="9">
        <v>44463</v>
      </c>
      <c r="B2527" s="1">
        <v>15449</v>
      </c>
      <c r="C2527" s="929" t="s">
        <v>1283</v>
      </c>
      <c r="D2527" s="1" t="s">
        <v>22</v>
      </c>
      <c r="E2527" s="1" t="s">
        <v>3020</v>
      </c>
      <c r="F2527" s="2">
        <v>44469</v>
      </c>
      <c r="G2527" s="11" t="s">
        <v>524</v>
      </c>
      <c r="H2527" s="10">
        <v>1</v>
      </c>
      <c r="I2527" s="12">
        <v>2.35</v>
      </c>
      <c r="J2527" s="398" t="s">
        <v>25</v>
      </c>
      <c r="K2527" s="398" t="s">
        <v>25</v>
      </c>
      <c r="L2527" s="399">
        <v>44466</v>
      </c>
      <c r="M2527" s="398" t="s">
        <v>19</v>
      </c>
      <c r="N2527" s="10">
        <v>8661</v>
      </c>
    </row>
    <row r="2528" spans="1:15">
      <c r="A2528" s="9">
        <v>44463</v>
      </c>
      <c r="B2528" s="1">
        <v>15450</v>
      </c>
      <c r="C2528" s="929" t="s">
        <v>2856</v>
      </c>
      <c r="D2528" s="1" t="s">
        <v>22</v>
      </c>
      <c r="E2528" s="1" t="s">
        <v>3021</v>
      </c>
      <c r="F2528" s="2">
        <v>44469</v>
      </c>
      <c r="G2528" s="11" t="s">
        <v>2904</v>
      </c>
      <c r="H2528" s="10">
        <v>220</v>
      </c>
      <c r="I2528" s="12">
        <v>2.35</v>
      </c>
      <c r="J2528" s="398" t="s">
        <v>25</v>
      </c>
      <c r="K2528" s="398" t="s">
        <v>25</v>
      </c>
      <c r="L2528" s="399">
        <v>44466</v>
      </c>
      <c r="M2528" s="398" t="s">
        <v>19</v>
      </c>
      <c r="N2528" s="10">
        <v>8661</v>
      </c>
    </row>
    <row r="2529" spans="1:14">
      <c r="A2529" s="9">
        <v>44463</v>
      </c>
      <c r="B2529" s="1">
        <v>15451</v>
      </c>
      <c r="C2529" s="929" t="s">
        <v>1042</v>
      </c>
      <c r="D2529" s="1" t="s">
        <v>22</v>
      </c>
      <c r="E2529" s="1" t="s">
        <v>3022</v>
      </c>
      <c r="F2529" s="2">
        <v>44469</v>
      </c>
      <c r="G2529" s="11" t="s">
        <v>3023</v>
      </c>
      <c r="H2529" s="10">
        <v>26</v>
      </c>
      <c r="I2529" s="12">
        <v>2.35</v>
      </c>
      <c r="J2529" s="398" t="s">
        <v>25</v>
      </c>
      <c r="K2529" s="398" t="s">
        <v>25</v>
      </c>
      <c r="L2529" s="399">
        <v>44466</v>
      </c>
      <c r="M2529" s="398" t="s">
        <v>19</v>
      </c>
      <c r="N2529" s="10">
        <v>8661</v>
      </c>
    </row>
    <row r="2530" spans="1:14">
      <c r="A2530" s="9">
        <v>44463</v>
      </c>
      <c r="B2530" s="1">
        <v>15452</v>
      </c>
      <c r="C2530" s="929" t="s">
        <v>254</v>
      </c>
      <c r="D2530" s="1" t="s">
        <v>22</v>
      </c>
      <c r="E2530" s="1" t="s">
        <v>3024</v>
      </c>
      <c r="F2530" s="2">
        <v>44469</v>
      </c>
      <c r="G2530" s="11" t="s">
        <v>950</v>
      </c>
      <c r="H2530" s="10">
        <v>52</v>
      </c>
      <c r="I2530" s="12">
        <v>2.35</v>
      </c>
      <c r="J2530" s="398" t="s">
        <v>25</v>
      </c>
      <c r="K2530" s="398" t="s">
        <v>25</v>
      </c>
      <c r="L2530" s="399">
        <v>44466</v>
      </c>
      <c r="M2530" s="398" t="s">
        <v>19</v>
      </c>
      <c r="N2530" s="10">
        <v>8661</v>
      </c>
    </row>
    <row r="2531" spans="1:14">
      <c r="A2531" s="9">
        <v>44463</v>
      </c>
      <c r="B2531" s="1">
        <v>15453</v>
      </c>
      <c r="C2531" s="929" t="s">
        <v>254</v>
      </c>
      <c r="D2531" s="1" t="s">
        <v>22</v>
      </c>
      <c r="E2531" s="1" t="s">
        <v>3025</v>
      </c>
      <c r="F2531" s="2">
        <v>44469</v>
      </c>
      <c r="G2531" s="11" t="s">
        <v>950</v>
      </c>
      <c r="H2531" s="10">
        <v>3</v>
      </c>
      <c r="I2531" s="12">
        <v>2.35</v>
      </c>
      <c r="J2531" s="398" t="s">
        <v>25</v>
      </c>
      <c r="K2531" s="398" t="s">
        <v>25</v>
      </c>
      <c r="L2531" s="399">
        <v>44466</v>
      </c>
      <c r="M2531" s="398" t="s">
        <v>19</v>
      </c>
      <c r="N2531" s="10">
        <v>8661</v>
      </c>
    </row>
    <row r="2532" spans="1:14">
      <c r="A2532" s="9">
        <v>44463</v>
      </c>
      <c r="B2532" s="1">
        <v>15454</v>
      </c>
      <c r="C2532" s="929" t="s">
        <v>3026</v>
      </c>
      <c r="D2532" s="1" t="s">
        <v>22</v>
      </c>
      <c r="E2532" s="1" t="s">
        <v>1</v>
      </c>
      <c r="F2532" s="2">
        <v>44469</v>
      </c>
      <c r="G2532" s="11" t="s">
        <v>3027</v>
      </c>
      <c r="H2532" s="10">
        <v>1</v>
      </c>
      <c r="I2532" s="12">
        <v>3.75</v>
      </c>
      <c r="J2532" s="398" t="s">
        <v>25</v>
      </c>
      <c r="K2532" s="398" t="s">
        <v>25</v>
      </c>
      <c r="L2532" s="399">
        <v>44466</v>
      </c>
      <c r="M2532" s="398" t="s">
        <v>19</v>
      </c>
      <c r="N2532" s="10">
        <v>8661</v>
      </c>
    </row>
    <row r="2533" spans="1:14">
      <c r="A2533" s="9">
        <v>44463</v>
      </c>
      <c r="B2533" s="1">
        <v>15455</v>
      </c>
      <c r="C2533" s="929" t="s">
        <v>201</v>
      </c>
      <c r="D2533" s="1" t="s">
        <v>22</v>
      </c>
      <c r="E2533" s="1" t="s">
        <v>3028</v>
      </c>
      <c r="F2533" s="2">
        <v>44469</v>
      </c>
      <c r="G2533" s="11" t="s">
        <v>203</v>
      </c>
      <c r="H2533" s="10">
        <v>3</v>
      </c>
      <c r="I2533" s="12">
        <v>2.35</v>
      </c>
      <c r="J2533" s="398" t="s">
        <v>25</v>
      </c>
      <c r="K2533" s="398" t="s">
        <v>25</v>
      </c>
      <c r="L2533" s="399">
        <v>44466</v>
      </c>
      <c r="M2533" s="398" t="s">
        <v>19</v>
      </c>
      <c r="N2533" s="10">
        <v>8661</v>
      </c>
    </row>
    <row r="2534" spans="1:14">
      <c r="A2534" s="9">
        <v>44463</v>
      </c>
      <c r="B2534" s="1">
        <v>15456</v>
      </c>
      <c r="C2534" s="929" t="s">
        <v>1348</v>
      </c>
      <c r="D2534" s="1" t="s">
        <v>22</v>
      </c>
      <c r="E2534" s="1" t="s">
        <v>3029</v>
      </c>
      <c r="F2534" s="2">
        <v>44469</v>
      </c>
      <c r="G2534" s="11" t="s">
        <v>2029</v>
      </c>
      <c r="H2534" s="10">
        <v>1</v>
      </c>
      <c r="I2534" s="12">
        <v>3.15</v>
      </c>
      <c r="J2534" s="398" t="s">
        <v>25</v>
      </c>
      <c r="K2534" s="398" t="s">
        <v>25</v>
      </c>
      <c r="L2534" s="399">
        <v>44466</v>
      </c>
      <c r="M2534" s="398" t="s">
        <v>19</v>
      </c>
      <c r="N2534" s="10">
        <v>8661</v>
      </c>
    </row>
    <row r="2535" spans="1:14">
      <c r="A2535" s="9">
        <v>44463</v>
      </c>
      <c r="B2535" s="1">
        <v>15457</v>
      </c>
      <c r="C2535" s="929" t="s">
        <v>1348</v>
      </c>
      <c r="D2535" s="1" t="s">
        <v>22</v>
      </c>
      <c r="E2535" s="1" t="s">
        <v>3030</v>
      </c>
      <c r="F2535" s="2">
        <v>44469</v>
      </c>
      <c r="G2535" s="11" t="s">
        <v>2029</v>
      </c>
      <c r="H2535" s="10">
        <v>2</v>
      </c>
      <c r="I2535" s="12">
        <v>3.15</v>
      </c>
      <c r="J2535" s="398" t="s">
        <v>25</v>
      </c>
      <c r="K2535" s="398" t="s">
        <v>25</v>
      </c>
      <c r="L2535" s="399">
        <v>44466</v>
      </c>
      <c r="M2535" s="398" t="s">
        <v>19</v>
      </c>
      <c r="N2535" s="10">
        <v>8661</v>
      </c>
    </row>
    <row r="2536" spans="1:14">
      <c r="A2536" s="9">
        <v>44463</v>
      </c>
      <c r="B2536" s="1">
        <v>15458</v>
      </c>
      <c r="C2536" s="929" t="s">
        <v>3031</v>
      </c>
      <c r="D2536" s="1" t="s">
        <v>22</v>
      </c>
      <c r="E2536" s="1" t="s">
        <v>3032</v>
      </c>
      <c r="F2536" s="2">
        <v>44469</v>
      </c>
      <c r="G2536" s="11" t="s">
        <v>3033</v>
      </c>
      <c r="H2536" s="10">
        <v>4</v>
      </c>
      <c r="I2536" s="12">
        <v>2.35</v>
      </c>
      <c r="J2536" s="398" t="s">
        <v>25</v>
      </c>
      <c r="K2536" s="398" t="s">
        <v>25</v>
      </c>
      <c r="L2536" s="399">
        <v>44466</v>
      </c>
      <c r="M2536" s="398" t="s">
        <v>19</v>
      </c>
      <c r="N2536" s="10">
        <v>8661</v>
      </c>
    </row>
    <row r="2537" spans="1:14">
      <c r="A2537" s="9">
        <v>44463</v>
      </c>
      <c r="B2537" s="1">
        <v>15459</v>
      </c>
      <c r="C2537" s="929" t="s">
        <v>1969</v>
      </c>
      <c r="D2537" s="1" t="s">
        <v>22</v>
      </c>
      <c r="E2537" s="1" t="s">
        <v>3034</v>
      </c>
      <c r="F2537" s="2">
        <v>44469</v>
      </c>
      <c r="G2537" s="11" t="s">
        <v>3035</v>
      </c>
      <c r="H2537" s="10">
        <v>26</v>
      </c>
      <c r="I2537" s="12">
        <v>2.35</v>
      </c>
      <c r="J2537" s="398" t="s">
        <v>25</v>
      </c>
      <c r="K2537" s="398" t="s">
        <v>25</v>
      </c>
      <c r="L2537" s="399">
        <v>44466</v>
      </c>
      <c r="M2537" s="398" t="s">
        <v>19</v>
      </c>
      <c r="N2537" s="10">
        <v>8661</v>
      </c>
    </row>
    <row r="2538" spans="1:14">
      <c r="A2538" s="9">
        <v>44463</v>
      </c>
      <c r="B2538" s="1">
        <v>15460</v>
      </c>
      <c r="C2538" s="929" t="s">
        <v>876</v>
      </c>
      <c r="D2538" s="1" t="s">
        <v>22</v>
      </c>
      <c r="E2538" s="1" t="s">
        <v>3036</v>
      </c>
      <c r="F2538" s="2">
        <v>44469</v>
      </c>
      <c r="G2538" s="11" t="s">
        <v>505</v>
      </c>
      <c r="H2538" s="10">
        <v>4</v>
      </c>
      <c r="I2538" s="12">
        <v>2.35</v>
      </c>
      <c r="J2538" s="398" t="s">
        <v>25</v>
      </c>
      <c r="K2538" s="398" t="s">
        <v>25</v>
      </c>
      <c r="L2538" s="399">
        <v>44466</v>
      </c>
      <c r="M2538" s="398" t="s">
        <v>19</v>
      </c>
      <c r="N2538" s="10">
        <v>8661</v>
      </c>
    </row>
    <row r="2539" spans="1:14">
      <c r="A2539" s="9">
        <v>44463</v>
      </c>
      <c r="B2539" s="1">
        <v>15461</v>
      </c>
      <c r="C2539" s="929" t="s">
        <v>3037</v>
      </c>
      <c r="D2539" s="1" t="s">
        <v>22</v>
      </c>
      <c r="E2539" s="1" t="s">
        <v>3038</v>
      </c>
      <c r="F2539" s="2">
        <v>44469</v>
      </c>
      <c r="G2539" s="11" t="s">
        <v>3039</v>
      </c>
      <c r="H2539" s="10">
        <v>4</v>
      </c>
      <c r="I2539" s="12">
        <v>2.35</v>
      </c>
      <c r="J2539" s="398" t="s">
        <v>25</v>
      </c>
      <c r="K2539" s="398" t="s">
        <v>25</v>
      </c>
      <c r="L2539" s="399">
        <v>44466</v>
      </c>
      <c r="M2539" s="398" t="s">
        <v>19</v>
      </c>
      <c r="N2539" s="10">
        <v>8661</v>
      </c>
    </row>
    <row r="2540" spans="1:14">
      <c r="A2540" s="9">
        <v>44463</v>
      </c>
      <c r="B2540" s="1">
        <v>15462</v>
      </c>
      <c r="C2540" s="929" t="s">
        <v>37</v>
      </c>
      <c r="D2540" s="1" t="s">
        <v>22</v>
      </c>
      <c r="E2540" s="1" t="s">
        <v>3038</v>
      </c>
      <c r="F2540" s="2">
        <v>44469</v>
      </c>
      <c r="G2540" s="11" t="s">
        <v>38</v>
      </c>
      <c r="H2540" s="10">
        <v>4</v>
      </c>
      <c r="I2540" s="12">
        <v>2.35</v>
      </c>
      <c r="J2540" s="398" t="s">
        <v>25</v>
      </c>
      <c r="K2540" s="398" t="s">
        <v>25</v>
      </c>
      <c r="L2540" s="399">
        <v>44466</v>
      </c>
      <c r="M2540" s="398" t="s">
        <v>19</v>
      </c>
      <c r="N2540" s="10">
        <v>8661</v>
      </c>
    </row>
    <row r="2541" spans="1:14">
      <c r="A2541" s="9">
        <v>44463</v>
      </c>
      <c r="B2541" s="1">
        <v>15463</v>
      </c>
      <c r="C2541" s="929" t="s">
        <v>876</v>
      </c>
      <c r="D2541" s="1" t="s">
        <v>22</v>
      </c>
      <c r="E2541" s="1" t="s">
        <v>3040</v>
      </c>
      <c r="F2541" s="2">
        <v>44469</v>
      </c>
      <c r="G2541" s="11" t="s">
        <v>505</v>
      </c>
      <c r="H2541" s="10">
        <v>3</v>
      </c>
      <c r="I2541" s="12">
        <v>2.35</v>
      </c>
      <c r="J2541" s="398" t="s">
        <v>25</v>
      </c>
      <c r="K2541" s="398" t="s">
        <v>25</v>
      </c>
      <c r="L2541" s="399">
        <v>44466</v>
      </c>
      <c r="M2541" s="398" t="s">
        <v>19</v>
      </c>
      <c r="N2541" s="10">
        <v>8661</v>
      </c>
    </row>
    <row r="2542" spans="1:14">
      <c r="A2542" s="9">
        <v>44463</v>
      </c>
      <c r="B2542" s="1">
        <v>15464</v>
      </c>
      <c r="C2542" s="929" t="s">
        <v>341</v>
      </c>
      <c r="D2542" s="1" t="s">
        <v>22</v>
      </c>
      <c r="E2542" s="1" t="s">
        <v>3041</v>
      </c>
      <c r="F2542" s="2">
        <v>44469</v>
      </c>
      <c r="G2542" s="11" t="s">
        <v>343</v>
      </c>
      <c r="H2542" s="10">
        <v>11</v>
      </c>
      <c r="I2542" s="12">
        <v>2.35</v>
      </c>
      <c r="J2542" s="398" t="s">
        <v>25</v>
      </c>
      <c r="K2542" s="398" t="s">
        <v>25</v>
      </c>
      <c r="L2542" s="399">
        <v>44466</v>
      </c>
      <c r="M2542" s="398" t="s">
        <v>19</v>
      </c>
      <c r="N2542" s="10">
        <v>8661</v>
      </c>
    </row>
    <row r="2543" spans="1:14">
      <c r="A2543" s="9">
        <v>44463</v>
      </c>
      <c r="B2543" s="1">
        <v>15465</v>
      </c>
      <c r="C2543" s="929" t="s">
        <v>341</v>
      </c>
      <c r="D2543" s="1" t="s">
        <v>22</v>
      </c>
      <c r="E2543" s="1" t="s">
        <v>3042</v>
      </c>
      <c r="F2543" s="2">
        <v>44469</v>
      </c>
      <c r="G2543" s="11" t="s">
        <v>343</v>
      </c>
      <c r="H2543" s="10">
        <v>23</v>
      </c>
      <c r="I2543" s="12">
        <v>2.35</v>
      </c>
      <c r="J2543" s="398" t="s">
        <v>25</v>
      </c>
      <c r="K2543" s="398" t="s">
        <v>25</v>
      </c>
      <c r="L2543" s="399">
        <v>44466</v>
      </c>
      <c r="M2543" s="398" t="s">
        <v>19</v>
      </c>
      <c r="N2543" s="10">
        <v>8661</v>
      </c>
    </row>
    <row r="2544" spans="1:14">
      <c r="A2544" s="9">
        <v>44463</v>
      </c>
      <c r="B2544" s="1">
        <v>15466</v>
      </c>
      <c r="C2544" s="929" t="s">
        <v>1892</v>
      </c>
      <c r="D2544" s="1" t="s">
        <v>22</v>
      </c>
      <c r="E2544" s="1" t="s">
        <v>3043</v>
      </c>
      <c r="F2544" s="2">
        <v>44469</v>
      </c>
      <c r="G2544" s="11" t="s">
        <v>1894</v>
      </c>
      <c r="H2544" s="10">
        <v>4</v>
      </c>
      <c r="I2544" s="12">
        <v>2.35</v>
      </c>
      <c r="J2544" s="398" t="s">
        <v>25</v>
      </c>
      <c r="K2544" s="398" t="s">
        <v>25</v>
      </c>
      <c r="L2544" s="399">
        <v>44466</v>
      </c>
      <c r="M2544" s="398" t="s">
        <v>19</v>
      </c>
      <c r="N2544" s="10">
        <v>8661</v>
      </c>
    </row>
    <row r="2545" spans="1:14">
      <c r="A2545" s="9">
        <v>44463</v>
      </c>
      <c r="B2545" s="1">
        <v>15467</v>
      </c>
      <c r="C2545" s="929" t="s">
        <v>791</v>
      </c>
      <c r="D2545" s="1" t="s">
        <v>22</v>
      </c>
      <c r="E2545" s="1" t="s">
        <v>3044</v>
      </c>
      <c r="F2545" s="2">
        <v>44469</v>
      </c>
      <c r="G2545" s="11" t="s">
        <v>793</v>
      </c>
      <c r="H2545" s="10">
        <v>32</v>
      </c>
      <c r="I2545" s="12">
        <v>2.35</v>
      </c>
      <c r="J2545" s="398" t="s">
        <v>25</v>
      </c>
      <c r="K2545" s="398" t="s">
        <v>25</v>
      </c>
      <c r="L2545" s="399">
        <v>44466</v>
      </c>
      <c r="M2545" s="398" t="s">
        <v>19</v>
      </c>
      <c r="N2545" s="10">
        <v>8661</v>
      </c>
    </row>
    <row r="2546" spans="1:14">
      <c r="A2546" s="9">
        <v>44463</v>
      </c>
      <c r="B2546" s="1">
        <v>15468</v>
      </c>
      <c r="C2546" s="929" t="s">
        <v>73</v>
      </c>
      <c r="D2546" s="1" t="s">
        <v>22</v>
      </c>
      <c r="E2546" s="1" t="s">
        <v>3045</v>
      </c>
      <c r="F2546" s="2">
        <v>44469</v>
      </c>
      <c r="G2546" s="11" t="s">
        <v>74</v>
      </c>
      <c r="H2546" s="10">
        <v>2</v>
      </c>
      <c r="I2546" s="12">
        <v>2.35</v>
      </c>
      <c r="J2546" s="398" t="s">
        <v>25</v>
      </c>
      <c r="K2546" s="398" t="s">
        <v>25</v>
      </c>
      <c r="L2546" s="399">
        <v>44466</v>
      </c>
      <c r="M2546" s="398" t="s">
        <v>19</v>
      </c>
      <c r="N2546" s="10">
        <v>8661</v>
      </c>
    </row>
    <row r="2547" spans="1:14">
      <c r="A2547" s="9">
        <v>44463</v>
      </c>
      <c r="B2547" s="1">
        <v>15469</v>
      </c>
      <c r="C2547" s="929" t="s">
        <v>5</v>
      </c>
      <c r="D2547" s="1" t="s">
        <v>22</v>
      </c>
      <c r="E2547" s="1" t="s">
        <v>3045</v>
      </c>
      <c r="F2547" s="2">
        <v>44469</v>
      </c>
      <c r="G2547" s="11" t="s">
        <v>6</v>
      </c>
      <c r="H2547" s="10">
        <v>2</v>
      </c>
      <c r="I2547" s="12">
        <v>4.5</v>
      </c>
      <c r="J2547" s="398" t="s">
        <v>25</v>
      </c>
      <c r="K2547" s="398" t="s">
        <v>25</v>
      </c>
      <c r="L2547" s="399">
        <v>44466</v>
      </c>
      <c r="M2547" s="398" t="s">
        <v>19</v>
      </c>
      <c r="N2547" s="10">
        <v>8661</v>
      </c>
    </row>
    <row r="2548" spans="1:14">
      <c r="A2548" s="9">
        <v>44463</v>
      </c>
      <c r="B2548" s="1">
        <v>15470</v>
      </c>
      <c r="C2548" s="929" t="s">
        <v>73</v>
      </c>
      <c r="D2548" s="1" t="s">
        <v>22</v>
      </c>
      <c r="E2548" s="1" t="s">
        <v>3046</v>
      </c>
      <c r="F2548" s="2">
        <v>44469</v>
      </c>
      <c r="G2548" s="11" t="s">
        <v>74</v>
      </c>
      <c r="H2548" s="10">
        <v>1</v>
      </c>
      <c r="I2548" s="12">
        <v>2.35</v>
      </c>
      <c r="J2548" s="398" t="s">
        <v>25</v>
      </c>
      <c r="K2548" s="398" t="s">
        <v>25</v>
      </c>
      <c r="L2548" s="399">
        <v>44466</v>
      </c>
      <c r="M2548" s="398" t="s">
        <v>19</v>
      </c>
      <c r="N2548" s="10">
        <v>8661</v>
      </c>
    </row>
    <row r="2549" spans="1:14">
      <c r="A2549" s="9">
        <v>44463</v>
      </c>
      <c r="B2549" s="1">
        <v>15471</v>
      </c>
      <c r="C2549" s="929" t="s">
        <v>1385</v>
      </c>
      <c r="D2549" s="1" t="s">
        <v>22</v>
      </c>
      <c r="E2549" s="1" t="s">
        <v>3046</v>
      </c>
      <c r="F2549" s="2">
        <v>44469</v>
      </c>
      <c r="G2549" s="11" t="s">
        <v>1386</v>
      </c>
      <c r="H2549" s="10">
        <v>1</v>
      </c>
      <c r="I2549" s="12">
        <v>2.35</v>
      </c>
      <c r="J2549" s="398" t="s">
        <v>25</v>
      </c>
      <c r="K2549" s="398" t="s">
        <v>25</v>
      </c>
      <c r="L2549" s="399">
        <v>44466</v>
      </c>
      <c r="M2549" s="398" t="s">
        <v>19</v>
      </c>
      <c r="N2549" s="10">
        <v>8661</v>
      </c>
    </row>
    <row r="2550" spans="1:14">
      <c r="A2550" s="9">
        <v>44463</v>
      </c>
      <c r="B2550" s="1">
        <v>15472</v>
      </c>
      <c r="C2550" s="929" t="s">
        <v>599</v>
      </c>
      <c r="D2550" s="1" t="s">
        <v>22</v>
      </c>
      <c r="E2550" s="1" t="s">
        <v>3046</v>
      </c>
      <c r="F2550" s="2">
        <v>44469</v>
      </c>
      <c r="G2550" s="11" t="s">
        <v>76</v>
      </c>
      <c r="H2550" s="10">
        <v>1</v>
      </c>
      <c r="I2550" s="12">
        <v>2.35</v>
      </c>
      <c r="J2550" s="398" t="s">
        <v>25</v>
      </c>
      <c r="K2550" s="398" t="s">
        <v>25</v>
      </c>
      <c r="L2550" s="399">
        <v>44466</v>
      </c>
      <c r="M2550" s="398" t="s">
        <v>19</v>
      </c>
      <c r="N2550" s="10">
        <v>8661</v>
      </c>
    </row>
    <row r="2551" spans="1:14">
      <c r="A2551" s="9">
        <v>44463</v>
      </c>
      <c r="B2551" s="1">
        <v>15473</v>
      </c>
      <c r="C2551" s="929" t="s">
        <v>1383</v>
      </c>
      <c r="D2551" s="1" t="s">
        <v>22</v>
      </c>
      <c r="E2551" s="1" t="s">
        <v>3046</v>
      </c>
      <c r="F2551" s="2">
        <v>44469</v>
      </c>
      <c r="G2551" s="11" t="s">
        <v>1384</v>
      </c>
      <c r="H2551" s="10">
        <v>1</v>
      </c>
      <c r="I2551" s="12">
        <v>2.35</v>
      </c>
      <c r="J2551" s="398" t="s">
        <v>25</v>
      </c>
      <c r="K2551" s="398" t="s">
        <v>25</v>
      </c>
      <c r="L2551" s="399">
        <v>44466</v>
      </c>
      <c r="M2551" s="398" t="s">
        <v>19</v>
      </c>
      <c r="N2551" s="10">
        <v>8661</v>
      </c>
    </row>
    <row r="2552" spans="1:14">
      <c r="A2552" s="9">
        <v>44463</v>
      </c>
      <c r="B2552" s="1">
        <v>15474</v>
      </c>
      <c r="C2552" s="929" t="s">
        <v>39</v>
      </c>
      <c r="D2552" s="1" t="s">
        <v>22</v>
      </c>
      <c r="E2552" s="1" t="s">
        <v>3046</v>
      </c>
      <c r="F2552" s="2">
        <v>44469</v>
      </c>
      <c r="G2552" s="11" t="s">
        <v>40</v>
      </c>
      <c r="H2552" s="10">
        <v>1</v>
      </c>
      <c r="I2552" s="12">
        <v>2.35</v>
      </c>
      <c r="J2552" s="398" t="s">
        <v>25</v>
      </c>
      <c r="K2552" s="398" t="s">
        <v>25</v>
      </c>
      <c r="L2552" s="399">
        <v>44466</v>
      </c>
      <c r="M2552" s="398" t="s">
        <v>19</v>
      </c>
      <c r="N2552" s="10">
        <v>8661</v>
      </c>
    </row>
    <row r="2553" spans="1:14">
      <c r="A2553" s="9">
        <v>44463</v>
      </c>
      <c r="B2553" s="1">
        <v>15475</v>
      </c>
      <c r="C2553" s="929" t="s">
        <v>5</v>
      </c>
      <c r="D2553" s="1" t="s">
        <v>22</v>
      </c>
      <c r="E2553" s="1" t="s">
        <v>3046</v>
      </c>
      <c r="F2553" s="2">
        <v>44469</v>
      </c>
      <c r="G2553" s="11" t="s">
        <v>6</v>
      </c>
      <c r="H2553" s="10">
        <v>3</v>
      </c>
      <c r="I2553" s="12">
        <v>4.5</v>
      </c>
      <c r="J2553" s="398" t="s">
        <v>25</v>
      </c>
      <c r="K2553" s="398" t="s">
        <v>25</v>
      </c>
      <c r="L2553" s="399">
        <v>44466</v>
      </c>
      <c r="M2553" s="398" t="s">
        <v>19</v>
      </c>
      <c r="N2553" s="10">
        <v>8661</v>
      </c>
    </row>
    <row r="2554" spans="1:14">
      <c r="A2554" s="9">
        <v>44463</v>
      </c>
      <c r="B2554" s="1">
        <v>15476</v>
      </c>
      <c r="C2554" s="929" t="s">
        <v>715</v>
      </c>
      <c r="D2554" s="1" t="s">
        <v>22</v>
      </c>
      <c r="E2554" s="1" t="s">
        <v>3047</v>
      </c>
      <c r="F2554" s="2">
        <v>44469</v>
      </c>
      <c r="G2554" s="11" t="s">
        <v>1772</v>
      </c>
      <c r="H2554" s="10">
        <v>4</v>
      </c>
      <c r="I2554" s="12">
        <v>2.35</v>
      </c>
      <c r="J2554" s="398" t="s">
        <v>25</v>
      </c>
      <c r="K2554" s="398" t="s">
        <v>25</v>
      </c>
      <c r="L2554" s="399">
        <v>44466</v>
      </c>
      <c r="M2554" s="398" t="s">
        <v>19</v>
      </c>
      <c r="N2554" s="10">
        <v>8661</v>
      </c>
    </row>
    <row r="2555" spans="1:14">
      <c r="A2555" s="9">
        <v>44463</v>
      </c>
      <c r="B2555" s="1">
        <v>15477</v>
      </c>
      <c r="C2555" s="929" t="s">
        <v>198</v>
      </c>
      <c r="D2555" s="1" t="s">
        <v>22</v>
      </c>
      <c r="E2555" s="1" t="s">
        <v>3048</v>
      </c>
      <c r="F2555" s="2">
        <v>44469</v>
      </c>
      <c r="G2555" s="11" t="s">
        <v>200</v>
      </c>
      <c r="H2555" s="10">
        <v>24</v>
      </c>
      <c r="I2555" s="12">
        <v>2.35</v>
      </c>
      <c r="J2555" s="398" t="s">
        <v>25</v>
      </c>
      <c r="K2555" s="398" t="s">
        <v>25</v>
      </c>
      <c r="L2555" s="399">
        <v>44467</v>
      </c>
      <c r="M2555" s="398" t="s">
        <v>19</v>
      </c>
      <c r="N2555" s="10">
        <v>8661</v>
      </c>
    </row>
    <row r="2556" spans="1:14">
      <c r="A2556" s="9">
        <v>44463</v>
      </c>
      <c r="B2556" s="1">
        <v>15478</v>
      </c>
      <c r="C2556" s="929" t="s">
        <v>1650</v>
      </c>
      <c r="D2556" s="1" t="s">
        <v>22</v>
      </c>
      <c r="E2556" s="1" t="s">
        <v>3049</v>
      </c>
      <c r="F2556" s="2">
        <v>44469</v>
      </c>
      <c r="G2556" s="11" t="s">
        <v>1652</v>
      </c>
      <c r="H2556" s="10">
        <v>200</v>
      </c>
      <c r="I2556" s="12">
        <v>2.35</v>
      </c>
      <c r="J2556" s="398" t="s">
        <v>25</v>
      </c>
      <c r="K2556" s="398" t="s">
        <v>25</v>
      </c>
      <c r="L2556" s="399">
        <v>44467</v>
      </c>
      <c r="M2556" s="398" t="s">
        <v>19</v>
      </c>
      <c r="N2556" s="10">
        <v>8661</v>
      </c>
    </row>
    <row r="2557" spans="1:14">
      <c r="A2557" s="9">
        <v>44463</v>
      </c>
      <c r="B2557" s="1">
        <v>15479</v>
      </c>
      <c r="C2557" s="929" t="s">
        <v>223</v>
      </c>
      <c r="D2557" s="1" t="s">
        <v>22</v>
      </c>
      <c r="E2557" s="1" t="s">
        <v>3050</v>
      </c>
      <c r="F2557" s="2">
        <v>44469</v>
      </c>
      <c r="G2557" s="11" t="s">
        <v>225</v>
      </c>
      <c r="H2557" s="10">
        <v>3</v>
      </c>
      <c r="I2557" s="12">
        <v>2.35</v>
      </c>
      <c r="J2557" s="398" t="s">
        <v>25</v>
      </c>
      <c r="K2557" s="398" t="s">
        <v>25</v>
      </c>
      <c r="L2557" s="399">
        <v>44467</v>
      </c>
      <c r="M2557" s="398" t="s">
        <v>19</v>
      </c>
      <c r="N2557" s="10">
        <v>8661</v>
      </c>
    </row>
    <row r="2558" spans="1:14">
      <c r="A2558" s="9">
        <v>44463</v>
      </c>
      <c r="B2558" s="1">
        <v>15480</v>
      </c>
      <c r="C2558" s="929" t="s">
        <v>182</v>
      </c>
      <c r="D2558" s="1" t="s">
        <v>22</v>
      </c>
      <c r="E2558" s="1" t="s">
        <v>3050</v>
      </c>
      <c r="F2558" s="2">
        <v>44469</v>
      </c>
      <c r="G2558" s="11" t="s">
        <v>184</v>
      </c>
      <c r="H2558" s="10">
        <v>3</v>
      </c>
      <c r="I2558" s="12">
        <v>2.35</v>
      </c>
      <c r="J2558" s="398" t="s">
        <v>25</v>
      </c>
      <c r="K2558" s="398" t="s">
        <v>25</v>
      </c>
      <c r="L2558" s="399">
        <v>44467</v>
      </c>
      <c r="M2558" s="398" t="s">
        <v>19</v>
      </c>
      <c r="N2558" s="10">
        <v>8661</v>
      </c>
    </row>
    <row r="2559" spans="1:14">
      <c r="A2559" s="9">
        <v>44463</v>
      </c>
      <c r="B2559" s="1">
        <v>15481</v>
      </c>
      <c r="C2559" s="929" t="s">
        <v>5</v>
      </c>
      <c r="D2559" s="1" t="s">
        <v>22</v>
      </c>
      <c r="E2559" s="1" t="s">
        <v>3046</v>
      </c>
      <c r="F2559" s="2">
        <v>44469</v>
      </c>
      <c r="G2559" s="11" t="s">
        <v>6</v>
      </c>
      <c r="H2559" s="10">
        <v>6</v>
      </c>
      <c r="I2559" s="12">
        <v>4.5</v>
      </c>
      <c r="J2559" s="398" t="s">
        <v>25</v>
      </c>
      <c r="K2559" s="398" t="s">
        <v>25</v>
      </c>
      <c r="L2559" s="399">
        <v>44467</v>
      </c>
      <c r="M2559" s="398" t="s">
        <v>19</v>
      </c>
      <c r="N2559" s="10">
        <v>8661</v>
      </c>
    </row>
    <row r="2560" spans="1:14">
      <c r="A2560" s="9">
        <v>44463</v>
      </c>
      <c r="B2560" s="1">
        <v>15482</v>
      </c>
      <c r="C2560" s="929" t="s">
        <v>2151</v>
      </c>
      <c r="D2560" s="1" t="s">
        <v>22</v>
      </c>
      <c r="E2560" s="1" t="s">
        <v>3051</v>
      </c>
      <c r="F2560" s="2">
        <v>44469</v>
      </c>
      <c r="G2560" s="11" t="s">
        <v>2219</v>
      </c>
      <c r="H2560" s="10">
        <v>17</v>
      </c>
      <c r="I2560" s="12">
        <v>2.35</v>
      </c>
      <c r="J2560" s="398" t="s">
        <v>25</v>
      </c>
      <c r="K2560" s="398" t="s">
        <v>25</v>
      </c>
      <c r="L2560" s="399">
        <v>44467</v>
      </c>
      <c r="M2560" s="398" t="s">
        <v>19</v>
      </c>
      <c r="N2560" s="10">
        <v>8661</v>
      </c>
    </row>
    <row r="2561" spans="1:14">
      <c r="A2561" s="9">
        <v>44463</v>
      </c>
      <c r="B2561" s="1">
        <v>15483</v>
      </c>
      <c r="C2561" s="929" t="s">
        <v>2787</v>
      </c>
      <c r="D2561" s="1" t="s">
        <v>22</v>
      </c>
      <c r="E2561" s="1" t="s">
        <v>3051</v>
      </c>
      <c r="F2561" s="2">
        <v>44469</v>
      </c>
      <c r="G2561" s="11" t="s">
        <v>2817</v>
      </c>
      <c r="H2561" s="10">
        <v>17</v>
      </c>
      <c r="I2561" s="12">
        <v>2.35</v>
      </c>
      <c r="J2561" s="398" t="s">
        <v>25</v>
      </c>
      <c r="K2561" s="398" t="s">
        <v>25</v>
      </c>
      <c r="L2561" s="399">
        <v>44467</v>
      </c>
      <c r="M2561" s="398" t="s">
        <v>19</v>
      </c>
      <c r="N2561" s="10">
        <v>8661</v>
      </c>
    </row>
    <row r="2562" spans="1:14">
      <c r="A2562" s="9">
        <v>44463</v>
      </c>
      <c r="B2562" s="1">
        <v>15484</v>
      </c>
      <c r="C2562" s="929" t="s">
        <v>2789</v>
      </c>
      <c r="D2562" s="1" t="s">
        <v>22</v>
      </c>
      <c r="E2562" s="1" t="s">
        <v>3051</v>
      </c>
      <c r="F2562" s="2">
        <v>44469</v>
      </c>
      <c r="G2562" s="11" t="s">
        <v>2818</v>
      </c>
      <c r="H2562" s="10">
        <v>17</v>
      </c>
      <c r="I2562" s="12">
        <v>2.35</v>
      </c>
      <c r="J2562" s="398" t="s">
        <v>25</v>
      </c>
      <c r="K2562" s="398" t="s">
        <v>25</v>
      </c>
      <c r="L2562" s="399">
        <v>44467</v>
      </c>
      <c r="M2562" s="398" t="s">
        <v>19</v>
      </c>
      <c r="N2562" s="10">
        <v>8661</v>
      </c>
    </row>
    <row r="2563" spans="1:14">
      <c r="A2563" s="9">
        <v>44463</v>
      </c>
      <c r="B2563" s="1">
        <v>15485</v>
      </c>
      <c r="C2563" s="929" t="s">
        <v>2151</v>
      </c>
      <c r="D2563" s="1" t="s">
        <v>22</v>
      </c>
      <c r="E2563" s="1" t="s">
        <v>3052</v>
      </c>
      <c r="F2563" s="2">
        <v>44469</v>
      </c>
      <c r="G2563" s="11" t="s">
        <v>2219</v>
      </c>
      <c r="H2563" s="10">
        <v>2</v>
      </c>
      <c r="I2563" s="12">
        <v>2.35</v>
      </c>
      <c r="J2563" s="398" t="s">
        <v>25</v>
      </c>
      <c r="K2563" s="398" t="s">
        <v>25</v>
      </c>
      <c r="L2563" s="399">
        <v>44467</v>
      </c>
      <c r="M2563" s="398" t="s">
        <v>19</v>
      </c>
      <c r="N2563" s="10">
        <v>8661</v>
      </c>
    </row>
    <row r="2564" spans="1:14">
      <c r="A2564" s="9">
        <v>44463</v>
      </c>
      <c r="B2564" s="1">
        <v>15486</v>
      </c>
      <c r="C2564" s="929" t="s">
        <v>2787</v>
      </c>
      <c r="D2564" s="1" t="s">
        <v>22</v>
      </c>
      <c r="E2564" s="1" t="s">
        <v>3052</v>
      </c>
      <c r="F2564" s="2">
        <v>44469</v>
      </c>
      <c r="G2564" s="11" t="s">
        <v>2817</v>
      </c>
      <c r="H2564" s="10">
        <v>2</v>
      </c>
      <c r="I2564" s="12">
        <v>2.35</v>
      </c>
      <c r="J2564" s="398" t="s">
        <v>25</v>
      </c>
      <c r="K2564" s="398" t="s">
        <v>25</v>
      </c>
      <c r="L2564" s="399">
        <v>44467</v>
      </c>
      <c r="M2564" s="398" t="s">
        <v>19</v>
      </c>
      <c r="N2564" s="10">
        <v>8661</v>
      </c>
    </row>
    <row r="2565" spans="1:14">
      <c r="A2565" s="9">
        <v>44463</v>
      </c>
      <c r="B2565" s="1">
        <v>15487</v>
      </c>
      <c r="C2565" s="929" t="s">
        <v>2789</v>
      </c>
      <c r="D2565" s="1" t="s">
        <v>22</v>
      </c>
      <c r="E2565" s="1" t="s">
        <v>3052</v>
      </c>
      <c r="F2565" s="2">
        <v>44469</v>
      </c>
      <c r="G2565" s="11" t="s">
        <v>2818</v>
      </c>
      <c r="H2565" s="10">
        <v>2</v>
      </c>
      <c r="I2565" s="12">
        <v>2.35</v>
      </c>
      <c r="J2565" s="398" t="s">
        <v>25</v>
      </c>
      <c r="K2565" s="398" t="s">
        <v>25</v>
      </c>
      <c r="L2565" s="399">
        <v>44467</v>
      </c>
      <c r="M2565" s="398" t="s">
        <v>19</v>
      </c>
      <c r="N2565" s="10">
        <v>8661</v>
      </c>
    </row>
    <row r="2566" spans="1:14">
      <c r="A2566" s="9">
        <v>44463</v>
      </c>
      <c r="B2566" s="1">
        <v>15488</v>
      </c>
      <c r="C2566" s="929" t="s">
        <v>5</v>
      </c>
      <c r="D2566" s="1" t="s">
        <v>22</v>
      </c>
      <c r="E2566" s="1" t="s">
        <v>3052</v>
      </c>
      <c r="F2566" s="2">
        <v>44469</v>
      </c>
      <c r="G2566" s="11" t="s">
        <v>6</v>
      </c>
      <c r="H2566" s="10">
        <v>6</v>
      </c>
      <c r="I2566" s="12">
        <v>4.5</v>
      </c>
      <c r="J2566" s="398" t="s">
        <v>25</v>
      </c>
      <c r="K2566" s="398" t="s">
        <v>25</v>
      </c>
      <c r="L2566" s="399">
        <v>44467</v>
      </c>
      <c r="M2566" s="398" t="s">
        <v>19</v>
      </c>
      <c r="N2566" s="10">
        <v>8661</v>
      </c>
    </row>
    <row r="2567" spans="1:14">
      <c r="A2567" s="9">
        <v>44463</v>
      </c>
      <c r="B2567" s="1">
        <v>15489</v>
      </c>
      <c r="C2567" s="929" t="s">
        <v>37</v>
      </c>
      <c r="D2567" s="1" t="s">
        <v>22</v>
      </c>
      <c r="E2567" s="1" t="s">
        <v>3053</v>
      </c>
      <c r="F2567" s="2">
        <v>44469</v>
      </c>
      <c r="G2567" s="11" t="s">
        <v>38</v>
      </c>
      <c r="H2567" s="10">
        <v>1</v>
      </c>
      <c r="I2567" s="12">
        <v>2.35</v>
      </c>
      <c r="J2567" s="398" t="s">
        <v>25</v>
      </c>
      <c r="K2567" s="398" t="s">
        <v>25</v>
      </c>
      <c r="L2567" s="399">
        <v>44467</v>
      </c>
      <c r="M2567" s="398" t="s">
        <v>19</v>
      </c>
      <c r="N2567" s="10">
        <v>8661</v>
      </c>
    </row>
    <row r="2568" spans="1:14">
      <c r="A2568" s="9">
        <v>44463</v>
      </c>
      <c r="B2568" s="1">
        <v>15490</v>
      </c>
      <c r="C2568" s="929" t="s">
        <v>2151</v>
      </c>
      <c r="D2568" s="1" t="s">
        <v>22</v>
      </c>
      <c r="E2568" s="1" t="s">
        <v>3054</v>
      </c>
      <c r="F2568" s="2">
        <v>44469</v>
      </c>
      <c r="G2568" s="11" t="s">
        <v>2219</v>
      </c>
      <c r="H2568" s="10">
        <v>2</v>
      </c>
      <c r="I2568" s="12">
        <v>2.35</v>
      </c>
      <c r="J2568" s="398" t="s">
        <v>25</v>
      </c>
      <c r="K2568" s="398" t="s">
        <v>25</v>
      </c>
      <c r="L2568" s="399">
        <v>44467</v>
      </c>
      <c r="M2568" s="398" t="s">
        <v>19</v>
      </c>
      <c r="N2568" s="10">
        <v>8661</v>
      </c>
    </row>
    <row r="2569" spans="1:14">
      <c r="A2569" s="9">
        <v>44463</v>
      </c>
      <c r="B2569" s="1">
        <v>15491</v>
      </c>
      <c r="C2569" s="929" t="s">
        <v>5</v>
      </c>
      <c r="D2569" s="1" t="s">
        <v>22</v>
      </c>
      <c r="E2569" s="1" t="s">
        <v>3054</v>
      </c>
      <c r="F2569" s="2">
        <v>44469</v>
      </c>
      <c r="G2569" s="11" t="s">
        <v>6</v>
      </c>
      <c r="H2569" s="10">
        <v>2</v>
      </c>
      <c r="I2569" s="12">
        <v>4.5</v>
      </c>
      <c r="J2569" s="398" t="s">
        <v>25</v>
      </c>
      <c r="K2569" s="398" t="s">
        <v>25</v>
      </c>
      <c r="L2569" s="399">
        <v>44467</v>
      </c>
      <c r="M2569" s="398" t="s">
        <v>19</v>
      </c>
      <c r="N2569" s="10">
        <v>8661</v>
      </c>
    </row>
    <row r="2570" spans="1:14">
      <c r="A2570" s="9">
        <v>44463</v>
      </c>
      <c r="B2570" s="1">
        <v>15492</v>
      </c>
      <c r="C2570" s="929" t="s">
        <v>2151</v>
      </c>
      <c r="D2570" s="1" t="s">
        <v>22</v>
      </c>
      <c r="E2570" s="1" t="s">
        <v>3055</v>
      </c>
      <c r="F2570" s="2">
        <v>44469</v>
      </c>
      <c r="G2570" s="11" t="s">
        <v>2219</v>
      </c>
      <c r="H2570" s="10">
        <v>2</v>
      </c>
      <c r="I2570" s="12">
        <v>2.35</v>
      </c>
      <c r="J2570" s="398" t="s">
        <v>25</v>
      </c>
      <c r="K2570" s="398" t="s">
        <v>25</v>
      </c>
      <c r="L2570" s="399">
        <v>44467</v>
      </c>
      <c r="M2570" s="398" t="s">
        <v>19</v>
      </c>
      <c r="N2570" s="10">
        <v>8661</v>
      </c>
    </row>
    <row r="2571" spans="1:14">
      <c r="A2571" s="9">
        <v>44463</v>
      </c>
      <c r="B2571" s="1">
        <v>15493</v>
      </c>
      <c r="C2571" s="929" t="s">
        <v>5</v>
      </c>
      <c r="D2571" s="1" t="s">
        <v>22</v>
      </c>
      <c r="E2571" s="1" t="s">
        <v>3055</v>
      </c>
      <c r="F2571" s="2">
        <v>44469</v>
      </c>
      <c r="G2571" s="11" t="s">
        <v>6</v>
      </c>
      <c r="H2571" s="10">
        <v>2</v>
      </c>
      <c r="I2571" s="12">
        <v>4.5</v>
      </c>
      <c r="J2571" s="398" t="s">
        <v>25</v>
      </c>
      <c r="K2571" s="398" t="s">
        <v>25</v>
      </c>
      <c r="L2571" s="399">
        <v>44467</v>
      </c>
      <c r="M2571" s="398" t="s">
        <v>19</v>
      </c>
      <c r="N2571" s="10">
        <v>8661</v>
      </c>
    </row>
    <row r="2572" spans="1:14">
      <c r="A2572" s="9">
        <v>44463</v>
      </c>
      <c r="B2572" s="1">
        <v>15494</v>
      </c>
      <c r="C2572" s="929" t="s">
        <v>2151</v>
      </c>
      <c r="D2572" s="1" t="s">
        <v>22</v>
      </c>
      <c r="E2572" s="1" t="s">
        <v>3056</v>
      </c>
      <c r="F2572" s="2">
        <v>44469</v>
      </c>
      <c r="G2572" s="11" t="s">
        <v>2219</v>
      </c>
      <c r="H2572" s="10">
        <v>2</v>
      </c>
      <c r="I2572" s="12">
        <v>2.35</v>
      </c>
      <c r="J2572" s="398" t="s">
        <v>25</v>
      </c>
      <c r="K2572" s="398" t="s">
        <v>25</v>
      </c>
      <c r="L2572" s="399">
        <v>44467</v>
      </c>
      <c r="M2572" s="398" t="s">
        <v>19</v>
      </c>
      <c r="N2572" s="10">
        <v>8661</v>
      </c>
    </row>
    <row r="2573" spans="1:14">
      <c r="A2573" s="9">
        <v>44463</v>
      </c>
      <c r="B2573" s="1">
        <v>15495</v>
      </c>
      <c r="C2573" s="929" t="s">
        <v>5</v>
      </c>
      <c r="D2573" s="1" t="s">
        <v>22</v>
      </c>
      <c r="E2573" s="1" t="s">
        <v>3056</v>
      </c>
      <c r="F2573" s="2">
        <v>44469</v>
      </c>
      <c r="G2573" s="11" t="s">
        <v>6</v>
      </c>
      <c r="H2573" s="10">
        <v>2</v>
      </c>
      <c r="I2573" s="12">
        <v>4.5</v>
      </c>
      <c r="J2573" s="398" t="s">
        <v>25</v>
      </c>
      <c r="K2573" s="398" t="s">
        <v>25</v>
      </c>
      <c r="L2573" s="399">
        <v>44467</v>
      </c>
      <c r="M2573" s="398" t="s">
        <v>19</v>
      </c>
      <c r="N2573" s="10">
        <v>8661</v>
      </c>
    </row>
    <row r="2574" spans="1:14">
      <c r="A2574" s="9">
        <v>44463</v>
      </c>
      <c r="B2574" s="1">
        <v>15496</v>
      </c>
      <c r="C2574" s="929" t="s">
        <v>1310</v>
      </c>
      <c r="D2574" s="1" t="s">
        <v>22</v>
      </c>
      <c r="E2574" s="1" t="s">
        <v>3057</v>
      </c>
      <c r="F2574" s="2">
        <v>44469</v>
      </c>
      <c r="G2574" s="11" t="s">
        <v>1312</v>
      </c>
      <c r="H2574" s="10">
        <v>9</v>
      </c>
      <c r="I2574" s="12">
        <v>2.35</v>
      </c>
      <c r="J2574" s="398" t="s">
        <v>25</v>
      </c>
      <c r="K2574" s="398" t="s">
        <v>25</v>
      </c>
      <c r="L2574" s="399">
        <v>44467</v>
      </c>
      <c r="M2574" s="398" t="s">
        <v>19</v>
      </c>
      <c r="N2574" s="10">
        <v>8661</v>
      </c>
    </row>
    <row r="2575" spans="1:14">
      <c r="A2575" s="9">
        <v>44463</v>
      </c>
      <c r="B2575" s="1">
        <v>15497</v>
      </c>
      <c r="C2575" s="929" t="s">
        <v>5</v>
      </c>
      <c r="D2575" s="1" t="s">
        <v>22</v>
      </c>
      <c r="E2575" s="1" t="s">
        <v>3057</v>
      </c>
      <c r="F2575" s="2">
        <v>44469</v>
      </c>
      <c r="G2575" s="11" t="s">
        <v>6</v>
      </c>
      <c r="H2575" s="10">
        <v>9</v>
      </c>
      <c r="I2575" s="12">
        <v>4.5</v>
      </c>
      <c r="J2575" s="398" t="s">
        <v>25</v>
      </c>
      <c r="K2575" s="398" t="s">
        <v>25</v>
      </c>
      <c r="L2575" s="399">
        <v>44467</v>
      </c>
      <c r="M2575" s="398" t="s">
        <v>19</v>
      </c>
      <c r="N2575" s="10">
        <v>8661</v>
      </c>
    </row>
    <row r="2576" spans="1:14">
      <c r="A2576" s="9">
        <v>44463</v>
      </c>
      <c r="B2576" s="1">
        <v>15498</v>
      </c>
      <c r="C2576" s="929" t="s">
        <v>3058</v>
      </c>
      <c r="D2576" s="1" t="s">
        <v>22</v>
      </c>
      <c r="E2576" s="1" t="s">
        <v>1</v>
      </c>
      <c r="F2576" s="2">
        <v>44469</v>
      </c>
      <c r="G2576" s="11" t="s">
        <v>3059</v>
      </c>
      <c r="H2576" s="10">
        <v>1</v>
      </c>
      <c r="I2576" s="12">
        <v>3.75</v>
      </c>
      <c r="J2576" s="398" t="s">
        <v>25</v>
      </c>
      <c r="K2576" s="398" t="s">
        <v>25</v>
      </c>
      <c r="L2576" s="399">
        <v>44467</v>
      </c>
      <c r="M2576" s="398" t="s">
        <v>19</v>
      </c>
      <c r="N2576" s="10">
        <v>8661</v>
      </c>
    </row>
    <row r="2577" spans="1:14">
      <c r="A2577" s="9">
        <v>44463</v>
      </c>
      <c r="B2577" s="1">
        <v>15499</v>
      </c>
      <c r="C2577" s="929" t="s">
        <v>3060</v>
      </c>
      <c r="D2577" s="1" t="s">
        <v>22</v>
      </c>
      <c r="E2577" s="1" t="s">
        <v>1</v>
      </c>
      <c r="F2577" s="2">
        <v>44469</v>
      </c>
      <c r="G2577" s="11" t="s">
        <v>3061</v>
      </c>
      <c r="H2577" s="10">
        <v>1</v>
      </c>
      <c r="I2577" s="12">
        <v>3.75</v>
      </c>
      <c r="J2577" s="398" t="s">
        <v>25</v>
      </c>
      <c r="K2577" s="398" t="s">
        <v>25</v>
      </c>
      <c r="L2577" s="399">
        <v>44467</v>
      </c>
      <c r="M2577" s="398" t="s">
        <v>19</v>
      </c>
      <c r="N2577" s="10">
        <v>8661</v>
      </c>
    </row>
    <row r="2578" spans="1:14">
      <c r="A2578" s="9">
        <v>44463</v>
      </c>
      <c r="B2578" s="1">
        <v>15500</v>
      </c>
      <c r="C2578" s="929" t="s">
        <v>2661</v>
      </c>
      <c r="D2578" s="1" t="s">
        <v>22</v>
      </c>
      <c r="E2578" s="1" t="s">
        <v>3062</v>
      </c>
      <c r="F2578" s="2">
        <v>44469</v>
      </c>
      <c r="G2578" s="11" t="s">
        <v>2542</v>
      </c>
      <c r="H2578" s="10">
        <v>40</v>
      </c>
      <c r="I2578" s="12">
        <v>3.15</v>
      </c>
      <c r="J2578" s="398" t="s">
        <v>25</v>
      </c>
      <c r="K2578" s="398" t="s">
        <v>25</v>
      </c>
      <c r="L2578" s="399">
        <v>44467</v>
      </c>
      <c r="M2578" s="398" t="s">
        <v>19</v>
      </c>
      <c r="N2578" s="10">
        <v>8661</v>
      </c>
    </row>
    <row r="2579" spans="1:14">
      <c r="A2579" s="9">
        <v>44463</v>
      </c>
      <c r="B2579" s="1">
        <v>15501</v>
      </c>
      <c r="C2579" s="929" t="s">
        <v>1869</v>
      </c>
      <c r="D2579" s="1" t="s">
        <v>22</v>
      </c>
      <c r="E2579" s="1" t="s">
        <v>3062</v>
      </c>
      <c r="F2579" s="2">
        <v>44469</v>
      </c>
      <c r="G2579" s="11" t="s">
        <v>3063</v>
      </c>
      <c r="H2579" s="10">
        <v>40</v>
      </c>
      <c r="I2579" s="12">
        <v>2.35</v>
      </c>
      <c r="J2579" s="398" t="s">
        <v>25</v>
      </c>
      <c r="K2579" s="398" t="s">
        <v>25</v>
      </c>
      <c r="L2579" s="399">
        <v>44467</v>
      </c>
      <c r="M2579" s="398" t="s">
        <v>19</v>
      </c>
      <c r="N2579" s="10">
        <v>8661</v>
      </c>
    </row>
    <row r="2580" spans="1:14">
      <c r="A2580" s="9">
        <v>44463</v>
      </c>
      <c r="B2580" s="1">
        <v>15502</v>
      </c>
      <c r="C2580" s="929" t="s">
        <v>3064</v>
      </c>
      <c r="D2580" s="1" t="s">
        <v>22</v>
      </c>
      <c r="E2580" s="1" t="s">
        <v>1</v>
      </c>
      <c r="F2580" s="2">
        <v>44469</v>
      </c>
      <c r="G2580" s="11" t="s">
        <v>3065</v>
      </c>
      <c r="H2580" s="10">
        <v>1</v>
      </c>
      <c r="I2580" s="12">
        <v>3.75</v>
      </c>
      <c r="J2580" s="398" t="s">
        <v>25</v>
      </c>
      <c r="K2580" s="398" t="s">
        <v>25</v>
      </c>
      <c r="L2580" s="399">
        <v>44467</v>
      </c>
      <c r="M2580" s="398" t="s">
        <v>19</v>
      </c>
      <c r="N2580" s="10">
        <v>8661</v>
      </c>
    </row>
    <row r="2581" spans="1:14">
      <c r="A2581" s="9">
        <v>44463</v>
      </c>
      <c r="B2581" s="1">
        <v>15503</v>
      </c>
      <c r="C2581" s="929" t="s">
        <v>428</v>
      </c>
      <c r="D2581" s="1" t="s">
        <v>22</v>
      </c>
      <c r="E2581" s="1" t="s">
        <v>3066</v>
      </c>
      <c r="F2581" s="2">
        <v>44469</v>
      </c>
      <c r="G2581" s="11" t="s">
        <v>3067</v>
      </c>
      <c r="H2581" s="10">
        <v>51</v>
      </c>
      <c r="I2581" s="12">
        <v>2.35</v>
      </c>
      <c r="J2581" s="398" t="s">
        <v>25</v>
      </c>
      <c r="K2581" s="398" t="s">
        <v>25</v>
      </c>
      <c r="L2581" s="399">
        <v>44467</v>
      </c>
      <c r="M2581" s="398" t="s">
        <v>19</v>
      </c>
      <c r="N2581" s="10">
        <v>8661</v>
      </c>
    </row>
    <row r="2582" spans="1:14">
      <c r="A2582" s="9">
        <v>44463</v>
      </c>
      <c r="B2582" s="1">
        <v>15504</v>
      </c>
      <c r="C2582" s="929" t="s">
        <v>425</v>
      </c>
      <c r="D2582" s="1" t="s">
        <v>22</v>
      </c>
      <c r="E2582" s="1" t="s">
        <v>3066</v>
      </c>
      <c r="F2582" s="2">
        <v>44469</v>
      </c>
      <c r="G2582" s="11" t="s">
        <v>3068</v>
      </c>
      <c r="H2582" s="10">
        <v>46</v>
      </c>
      <c r="I2582" s="12">
        <v>2.35</v>
      </c>
      <c r="J2582" s="398" t="s">
        <v>25</v>
      </c>
      <c r="K2582" s="398" t="s">
        <v>25</v>
      </c>
      <c r="L2582" s="399">
        <v>44467</v>
      </c>
      <c r="M2582" s="398" t="s">
        <v>19</v>
      </c>
      <c r="N2582" s="10">
        <v>8661</v>
      </c>
    </row>
    <row r="2583" spans="1:14">
      <c r="A2583" s="9">
        <v>44463</v>
      </c>
      <c r="B2583" s="1">
        <v>15505</v>
      </c>
      <c r="C2583" s="929" t="s">
        <v>876</v>
      </c>
      <c r="D2583" s="1" t="s">
        <v>22</v>
      </c>
      <c r="E2583" s="1" t="s">
        <v>3069</v>
      </c>
      <c r="F2583" s="2">
        <v>44469</v>
      </c>
      <c r="G2583" s="11" t="s">
        <v>505</v>
      </c>
      <c r="H2583" s="10">
        <v>26</v>
      </c>
      <c r="I2583" s="12">
        <v>2.35</v>
      </c>
      <c r="J2583" s="398" t="s">
        <v>25</v>
      </c>
      <c r="K2583" s="398" t="s">
        <v>25</v>
      </c>
      <c r="L2583" s="399">
        <v>44467</v>
      </c>
      <c r="M2583" s="398" t="s">
        <v>19</v>
      </c>
      <c r="N2583" s="10">
        <v>8661</v>
      </c>
    </row>
    <row r="2584" spans="1:14">
      <c r="A2584" s="9">
        <v>44463</v>
      </c>
      <c r="B2584" s="1">
        <v>15506</v>
      </c>
      <c r="C2584" s="929" t="s">
        <v>893</v>
      </c>
      <c r="D2584" s="1" t="s">
        <v>22</v>
      </c>
      <c r="E2584" s="1" t="s">
        <v>3070</v>
      </c>
      <c r="F2584" s="2">
        <v>44469</v>
      </c>
      <c r="G2584" s="11" t="s">
        <v>895</v>
      </c>
      <c r="H2584" s="10">
        <v>1</v>
      </c>
      <c r="I2584" s="12">
        <v>2.35</v>
      </c>
      <c r="J2584" s="398" t="s">
        <v>25</v>
      </c>
      <c r="K2584" s="398" t="s">
        <v>25</v>
      </c>
      <c r="L2584" s="399">
        <v>44467</v>
      </c>
      <c r="M2584" s="398" t="s">
        <v>19</v>
      </c>
      <c r="N2584" s="10">
        <v>8661</v>
      </c>
    </row>
    <row r="2585" spans="1:14">
      <c r="A2585" s="9">
        <v>44463</v>
      </c>
      <c r="B2585" s="1">
        <v>15507</v>
      </c>
      <c r="C2585" s="929" t="s">
        <v>458</v>
      </c>
      <c r="D2585" s="1" t="s">
        <v>22</v>
      </c>
      <c r="E2585" s="1" t="s">
        <v>3071</v>
      </c>
      <c r="F2585" s="2">
        <v>44469</v>
      </c>
      <c r="G2585" s="11" t="s">
        <v>460</v>
      </c>
      <c r="H2585" s="10">
        <v>1</v>
      </c>
      <c r="I2585" s="12">
        <v>2.35</v>
      </c>
      <c r="J2585" s="398" t="s">
        <v>25</v>
      </c>
      <c r="K2585" s="398" t="s">
        <v>25</v>
      </c>
      <c r="L2585" s="399">
        <v>44467</v>
      </c>
      <c r="M2585" s="398" t="s">
        <v>19</v>
      </c>
      <c r="N2585" s="10">
        <v>8661</v>
      </c>
    </row>
    <row r="2586" spans="1:14">
      <c r="A2586" s="9">
        <v>44463</v>
      </c>
      <c r="B2586" s="1">
        <v>15508</v>
      </c>
      <c r="C2586" s="929" t="s">
        <v>458</v>
      </c>
      <c r="D2586" s="1" t="s">
        <v>22</v>
      </c>
      <c r="E2586" s="1" t="s">
        <v>3072</v>
      </c>
      <c r="F2586" s="2">
        <v>44469</v>
      </c>
      <c r="G2586" s="11" t="s">
        <v>460</v>
      </c>
      <c r="H2586" s="10">
        <v>1</v>
      </c>
      <c r="I2586" s="12">
        <v>2.35</v>
      </c>
      <c r="J2586" s="398" t="s">
        <v>25</v>
      </c>
      <c r="K2586" s="398" t="s">
        <v>25</v>
      </c>
      <c r="L2586" s="399">
        <v>44467</v>
      </c>
      <c r="M2586" s="398" t="s">
        <v>19</v>
      </c>
      <c r="N2586" s="10">
        <v>8661</v>
      </c>
    </row>
    <row r="2587" spans="1:14">
      <c r="A2587" s="9">
        <v>44463</v>
      </c>
      <c r="B2587" s="1">
        <v>15509</v>
      </c>
      <c r="C2587" s="929" t="s">
        <v>316</v>
      </c>
      <c r="D2587" s="1" t="s">
        <v>22</v>
      </c>
      <c r="E2587" s="1" t="s">
        <v>3073</v>
      </c>
      <c r="F2587" s="2">
        <v>44469</v>
      </c>
      <c r="G2587" s="11" t="s">
        <v>318</v>
      </c>
      <c r="H2587" s="10">
        <v>1</v>
      </c>
      <c r="I2587" s="12">
        <v>2.35</v>
      </c>
      <c r="J2587" s="398" t="s">
        <v>25</v>
      </c>
      <c r="K2587" s="398" t="s">
        <v>25</v>
      </c>
      <c r="L2587" s="399">
        <v>44467</v>
      </c>
      <c r="M2587" s="398" t="s">
        <v>19</v>
      </c>
      <c r="N2587" s="10">
        <v>8661</v>
      </c>
    </row>
    <row r="2588" spans="1:14">
      <c r="A2588" s="9">
        <v>44463</v>
      </c>
      <c r="B2588" s="1">
        <v>15510</v>
      </c>
      <c r="C2588" s="929" t="s">
        <v>193</v>
      </c>
      <c r="D2588" s="1" t="s">
        <v>22</v>
      </c>
      <c r="E2588" s="1" t="s">
        <v>3074</v>
      </c>
      <c r="F2588" s="2">
        <v>44469</v>
      </c>
      <c r="G2588" s="11" t="s">
        <v>194</v>
      </c>
      <c r="H2588" s="10">
        <v>1</v>
      </c>
      <c r="I2588" s="12">
        <v>2.35</v>
      </c>
      <c r="J2588" s="398" t="s">
        <v>25</v>
      </c>
      <c r="K2588" s="398" t="s">
        <v>25</v>
      </c>
      <c r="L2588" s="399">
        <v>44467</v>
      </c>
      <c r="M2588" s="398" t="s">
        <v>19</v>
      </c>
      <c r="N2588" s="10">
        <v>8661</v>
      </c>
    </row>
    <row r="2589" spans="1:14">
      <c r="A2589" s="9">
        <v>44463</v>
      </c>
      <c r="B2589" s="1">
        <v>15511</v>
      </c>
      <c r="C2589" s="929" t="s">
        <v>1348</v>
      </c>
      <c r="D2589" s="1" t="s">
        <v>22</v>
      </c>
      <c r="E2589" s="1" t="s">
        <v>3075</v>
      </c>
      <c r="F2589" s="2">
        <v>44469</v>
      </c>
      <c r="G2589" s="11" t="s">
        <v>2029</v>
      </c>
      <c r="H2589" s="10">
        <v>2</v>
      </c>
      <c r="I2589" s="12">
        <v>3.15</v>
      </c>
      <c r="J2589" s="398" t="s">
        <v>25</v>
      </c>
      <c r="K2589" s="398" t="s">
        <v>25</v>
      </c>
      <c r="L2589" s="399">
        <v>44467</v>
      </c>
      <c r="M2589" s="398" t="s">
        <v>19</v>
      </c>
      <c r="N2589" s="10">
        <v>8661</v>
      </c>
    </row>
    <row r="2590" spans="1:14">
      <c r="A2590" s="9">
        <v>44463</v>
      </c>
      <c r="B2590" s="1">
        <v>15512</v>
      </c>
      <c r="C2590" s="929" t="s">
        <v>1348</v>
      </c>
      <c r="D2590" s="1" t="s">
        <v>22</v>
      </c>
      <c r="E2590" s="1" t="s">
        <v>3076</v>
      </c>
      <c r="F2590" s="2">
        <v>44469</v>
      </c>
      <c r="G2590" s="11" t="s">
        <v>2029</v>
      </c>
      <c r="H2590" s="10">
        <v>2</v>
      </c>
      <c r="I2590" s="12">
        <v>3.15</v>
      </c>
      <c r="J2590" s="398" t="s">
        <v>25</v>
      </c>
      <c r="K2590" s="398" t="s">
        <v>25</v>
      </c>
      <c r="L2590" s="399">
        <v>44467</v>
      </c>
      <c r="M2590" s="398" t="s">
        <v>19</v>
      </c>
      <c r="N2590" s="10">
        <v>8661</v>
      </c>
    </row>
    <row r="2591" spans="1:14">
      <c r="A2591" s="9">
        <v>44463</v>
      </c>
      <c r="B2591" s="1">
        <v>15513</v>
      </c>
      <c r="C2591" s="929" t="s">
        <v>1348</v>
      </c>
      <c r="D2591" s="1" t="s">
        <v>22</v>
      </c>
      <c r="E2591" s="1" t="s">
        <v>3077</v>
      </c>
      <c r="F2591" s="2">
        <v>44469</v>
      </c>
      <c r="G2591" s="11" t="s">
        <v>2029</v>
      </c>
      <c r="H2591" s="10">
        <v>2</v>
      </c>
      <c r="I2591" s="12">
        <v>3.15</v>
      </c>
      <c r="J2591" s="398" t="s">
        <v>25</v>
      </c>
      <c r="K2591" s="398" t="s">
        <v>25</v>
      </c>
      <c r="L2591" s="399">
        <v>44467</v>
      </c>
      <c r="M2591" s="398" t="s">
        <v>19</v>
      </c>
      <c r="N2591" s="10">
        <v>8661</v>
      </c>
    </row>
    <row r="2592" spans="1:14">
      <c r="A2592" s="9">
        <v>44463</v>
      </c>
      <c r="B2592" s="1">
        <v>15514</v>
      </c>
      <c r="C2592" s="929" t="s">
        <v>1348</v>
      </c>
      <c r="D2592" s="1" t="s">
        <v>22</v>
      </c>
      <c r="E2592" s="1" t="s">
        <v>3078</v>
      </c>
      <c r="F2592" s="2">
        <v>44469</v>
      </c>
      <c r="G2592" s="11" t="s">
        <v>2029</v>
      </c>
      <c r="H2592" s="10">
        <v>2</v>
      </c>
      <c r="I2592" s="12">
        <v>3.15</v>
      </c>
      <c r="J2592" s="398" t="s">
        <v>25</v>
      </c>
      <c r="K2592" s="398" t="s">
        <v>25</v>
      </c>
      <c r="L2592" s="399">
        <v>44467</v>
      </c>
      <c r="M2592" s="398" t="s">
        <v>19</v>
      </c>
      <c r="N2592" s="10">
        <v>8661</v>
      </c>
    </row>
    <row r="2593" spans="1:14">
      <c r="A2593" s="9">
        <v>44463</v>
      </c>
      <c r="B2593" s="1">
        <v>15515</v>
      </c>
      <c r="C2593" s="929" t="s">
        <v>1348</v>
      </c>
      <c r="D2593" s="1" t="s">
        <v>22</v>
      </c>
      <c r="E2593" s="1" t="s">
        <v>3079</v>
      </c>
      <c r="F2593" s="2">
        <v>44469</v>
      </c>
      <c r="G2593" s="11" t="s">
        <v>2029</v>
      </c>
      <c r="H2593" s="10">
        <v>1</v>
      </c>
      <c r="I2593" s="12">
        <v>3.15</v>
      </c>
      <c r="J2593" s="398" t="s">
        <v>25</v>
      </c>
      <c r="K2593" s="398" t="s">
        <v>25</v>
      </c>
      <c r="L2593" s="399">
        <v>44467</v>
      </c>
      <c r="M2593" s="398" t="s">
        <v>19</v>
      </c>
      <c r="N2593" s="10">
        <v>8661</v>
      </c>
    </row>
    <row r="2594" spans="1:14">
      <c r="A2594" s="9">
        <v>44463</v>
      </c>
      <c r="B2594" s="1">
        <v>15516</v>
      </c>
      <c r="C2594" s="929" t="s">
        <v>234</v>
      </c>
      <c r="D2594" s="1" t="s">
        <v>22</v>
      </c>
      <c r="E2594" s="1" t="s">
        <v>3080</v>
      </c>
      <c r="F2594" s="2">
        <v>44469</v>
      </c>
      <c r="G2594" s="11" t="s">
        <v>236</v>
      </c>
      <c r="H2594" s="10">
        <v>34</v>
      </c>
      <c r="I2594" s="12">
        <v>2.35</v>
      </c>
      <c r="J2594" s="398" t="s">
        <v>25</v>
      </c>
      <c r="K2594" s="398" t="s">
        <v>25</v>
      </c>
      <c r="L2594" s="399">
        <v>44467</v>
      </c>
      <c r="M2594" s="398" t="s">
        <v>19</v>
      </c>
      <c r="N2594" s="10">
        <v>8661</v>
      </c>
    </row>
    <row r="2595" spans="1:14">
      <c r="A2595" s="9">
        <v>44463</v>
      </c>
      <c r="B2595" s="1">
        <v>15517</v>
      </c>
      <c r="C2595" s="929" t="s">
        <v>3017</v>
      </c>
      <c r="D2595" s="1" t="s">
        <v>22</v>
      </c>
      <c r="E2595" s="1" t="s">
        <v>3081</v>
      </c>
      <c r="F2595" s="2">
        <v>44469</v>
      </c>
      <c r="G2595" s="11" t="s">
        <v>3019</v>
      </c>
      <c r="H2595" s="10">
        <v>2</v>
      </c>
      <c r="I2595" s="12">
        <v>2.35</v>
      </c>
      <c r="J2595" s="398" t="s">
        <v>25</v>
      </c>
      <c r="K2595" s="398" t="s">
        <v>25</v>
      </c>
      <c r="L2595" s="399">
        <v>44467</v>
      </c>
      <c r="M2595" s="398" t="s">
        <v>19</v>
      </c>
      <c r="N2595" s="10">
        <v>8661</v>
      </c>
    </row>
    <row r="2596" spans="1:14">
      <c r="A2596" s="9">
        <v>44463</v>
      </c>
      <c r="B2596" s="1">
        <v>15518</v>
      </c>
      <c r="C2596" s="929" t="s">
        <v>158</v>
      </c>
      <c r="D2596" s="1" t="s">
        <v>22</v>
      </c>
      <c r="E2596" s="1" t="s">
        <v>3082</v>
      </c>
      <c r="F2596" s="2">
        <v>44469</v>
      </c>
      <c r="G2596" s="11" t="s">
        <v>462</v>
      </c>
      <c r="H2596" s="10">
        <v>1</v>
      </c>
      <c r="I2596" s="12">
        <v>2.35</v>
      </c>
      <c r="J2596" s="398" t="s">
        <v>25</v>
      </c>
      <c r="K2596" s="398" t="s">
        <v>25</v>
      </c>
      <c r="L2596" s="399">
        <v>44467</v>
      </c>
      <c r="M2596" s="398" t="s">
        <v>19</v>
      </c>
      <c r="N2596" s="10">
        <v>8661</v>
      </c>
    </row>
    <row r="2597" spans="1:14">
      <c r="A2597" s="9">
        <v>44463</v>
      </c>
      <c r="B2597" s="1">
        <v>15519</v>
      </c>
      <c r="C2597" s="929" t="s">
        <v>147</v>
      </c>
      <c r="D2597" s="1" t="s">
        <v>22</v>
      </c>
      <c r="E2597" s="1" t="s">
        <v>3083</v>
      </c>
      <c r="F2597" s="2">
        <v>44469</v>
      </c>
      <c r="G2597" s="11" t="s">
        <v>149</v>
      </c>
      <c r="H2597" s="10">
        <v>4</v>
      </c>
      <c r="I2597" s="12">
        <v>2.35</v>
      </c>
      <c r="J2597" s="398" t="s">
        <v>25</v>
      </c>
      <c r="K2597" s="398" t="s">
        <v>25</v>
      </c>
      <c r="L2597" s="399">
        <v>44467</v>
      </c>
      <c r="M2597" s="398" t="s">
        <v>19</v>
      </c>
      <c r="N2597" s="10">
        <v>8661</v>
      </c>
    </row>
    <row r="2598" spans="1:14">
      <c r="A2598" s="9">
        <v>44467</v>
      </c>
      <c r="B2598" s="1">
        <v>15520</v>
      </c>
      <c r="C2598" s="929" t="s">
        <v>893</v>
      </c>
      <c r="D2598" s="1" t="s">
        <v>22</v>
      </c>
      <c r="E2598" s="1" t="s">
        <v>3070</v>
      </c>
      <c r="F2598" s="2">
        <v>44469</v>
      </c>
      <c r="G2598" s="11" t="s">
        <v>895</v>
      </c>
      <c r="H2598" s="10">
        <v>1</v>
      </c>
      <c r="I2598" s="12">
        <v>2.35</v>
      </c>
      <c r="J2598" s="398" t="s">
        <v>25</v>
      </c>
      <c r="K2598" s="398" t="s">
        <v>25</v>
      </c>
      <c r="L2598" s="399">
        <v>44467</v>
      </c>
      <c r="M2598" s="398" t="s">
        <v>19</v>
      </c>
      <c r="N2598" s="10">
        <v>8661</v>
      </c>
    </row>
    <row r="2599" spans="1:14">
      <c r="A2599" s="9">
        <v>44467</v>
      </c>
      <c r="B2599" s="1">
        <v>15521</v>
      </c>
      <c r="C2599" s="929" t="s">
        <v>5</v>
      </c>
      <c r="D2599" s="1" t="s">
        <v>22</v>
      </c>
      <c r="E2599" s="1" t="s">
        <v>3070</v>
      </c>
      <c r="F2599" s="2">
        <v>44469</v>
      </c>
      <c r="G2599" s="11" t="s">
        <v>6</v>
      </c>
      <c r="H2599" s="10">
        <v>1</v>
      </c>
      <c r="I2599" s="12">
        <v>4.5</v>
      </c>
      <c r="J2599" s="398" t="s">
        <v>25</v>
      </c>
      <c r="K2599" s="398" t="s">
        <v>25</v>
      </c>
      <c r="L2599" s="399">
        <v>44467</v>
      </c>
      <c r="M2599" s="398" t="s">
        <v>19</v>
      </c>
      <c r="N2599" s="10">
        <v>8661</v>
      </c>
    </row>
    <row r="2600" spans="1:14">
      <c r="A2600" s="9">
        <v>44467</v>
      </c>
      <c r="B2600" s="1">
        <v>15522</v>
      </c>
      <c r="C2600" s="929" t="s">
        <v>386</v>
      </c>
      <c r="D2600" s="1" t="s">
        <v>22</v>
      </c>
      <c r="E2600" s="1" t="s">
        <v>3084</v>
      </c>
      <c r="F2600" s="2">
        <v>44469</v>
      </c>
      <c r="G2600" s="11" t="s">
        <v>388</v>
      </c>
      <c r="H2600" s="10">
        <v>3</v>
      </c>
      <c r="I2600" s="12">
        <v>2.35</v>
      </c>
      <c r="J2600" s="398" t="s">
        <v>25</v>
      </c>
      <c r="K2600" s="398" t="s">
        <v>25</v>
      </c>
      <c r="L2600" s="399">
        <v>44468</v>
      </c>
      <c r="M2600" s="398" t="s">
        <v>19</v>
      </c>
      <c r="N2600" s="10">
        <v>8661</v>
      </c>
    </row>
    <row r="2601" spans="1:14">
      <c r="A2601" s="9">
        <v>44467</v>
      </c>
      <c r="B2601" s="1">
        <v>15523</v>
      </c>
      <c r="C2601" s="929" t="s">
        <v>1100</v>
      </c>
      <c r="D2601" s="1" t="s">
        <v>22</v>
      </c>
      <c r="E2601" s="1" t="s">
        <v>3085</v>
      </c>
      <c r="F2601" s="2">
        <v>44469</v>
      </c>
      <c r="G2601" s="11" t="s">
        <v>2977</v>
      </c>
      <c r="H2601" s="10">
        <v>10</v>
      </c>
      <c r="I2601" s="12">
        <v>2.35</v>
      </c>
      <c r="J2601" s="398" t="s">
        <v>25</v>
      </c>
      <c r="K2601" s="398" t="s">
        <v>25</v>
      </c>
      <c r="L2601" s="399">
        <v>44468</v>
      </c>
      <c r="M2601" s="398" t="s">
        <v>19</v>
      </c>
      <c r="N2601" s="10">
        <v>8661</v>
      </c>
    </row>
    <row r="2602" spans="1:14">
      <c r="A2602" s="9">
        <v>44467</v>
      </c>
      <c r="B2602" s="1">
        <v>15524</v>
      </c>
      <c r="C2602" s="929" t="s">
        <v>341</v>
      </c>
      <c r="D2602" s="1" t="s">
        <v>22</v>
      </c>
      <c r="E2602" s="1" t="s">
        <v>3086</v>
      </c>
      <c r="F2602" s="2">
        <v>44469</v>
      </c>
      <c r="G2602" s="11" t="s">
        <v>343</v>
      </c>
      <c r="H2602" s="10">
        <v>8</v>
      </c>
      <c r="I2602" s="12">
        <v>2.35</v>
      </c>
      <c r="J2602" s="398" t="s">
        <v>25</v>
      </c>
      <c r="K2602" s="398" t="s">
        <v>25</v>
      </c>
      <c r="L2602" s="399">
        <v>44468</v>
      </c>
      <c r="M2602" s="398" t="s">
        <v>19</v>
      </c>
      <c r="N2602" s="10">
        <v>8661</v>
      </c>
    </row>
    <row r="2603" spans="1:14">
      <c r="A2603" s="9">
        <v>44467</v>
      </c>
      <c r="B2603" s="1">
        <v>15525</v>
      </c>
      <c r="C2603" s="929" t="s">
        <v>341</v>
      </c>
      <c r="D2603" s="1" t="s">
        <v>22</v>
      </c>
      <c r="E2603" s="1" t="s">
        <v>3087</v>
      </c>
      <c r="F2603" s="2">
        <v>44469</v>
      </c>
      <c r="G2603" s="11" t="s">
        <v>343</v>
      </c>
      <c r="H2603" s="10">
        <v>4</v>
      </c>
      <c r="I2603" s="12">
        <v>2.35</v>
      </c>
      <c r="J2603" s="398" t="s">
        <v>25</v>
      </c>
      <c r="K2603" s="398" t="s">
        <v>25</v>
      </c>
      <c r="L2603" s="399">
        <v>44468</v>
      </c>
      <c r="M2603" s="398" t="s">
        <v>19</v>
      </c>
      <c r="N2603" s="10">
        <v>8661</v>
      </c>
    </row>
    <row r="2604" spans="1:14">
      <c r="A2604" s="9">
        <v>44467</v>
      </c>
      <c r="B2604" s="1">
        <v>15526</v>
      </c>
      <c r="C2604" s="929" t="s">
        <v>703</v>
      </c>
      <c r="D2604" s="1" t="s">
        <v>22</v>
      </c>
      <c r="E2604" s="1" t="s">
        <v>3088</v>
      </c>
      <c r="F2604" s="2">
        <v>44469</v>
      </c>
      <c r="G2604" s="11" t="s">
        <v>3089</v>
      </c>
      <c r="H2604" s="10">
        <v>22</v>
      </c>
      <c r="I2604" s="12">
        <v>2.35</v>
      </c>
      <c r="J2604" s="398" t="s">
        <v>25</v>
      </c>
      <c r="K2604" s="398" t="s">
        <v>25</v>
      </c>
      <c r="L2604" s="399">
        <v>44468</v>
      </c>
      <c r="M2604" s="398" t="s">
        <v>19</v>
      </c>
      <c r="N2604" s="10">
        <v>8661</v>
      </c>
    </row>
    <row r="2605" spans="1:14">
      <c r="A2605" s="9">
        <v>44467</v>
      </c>
      <c r="B2605" s="1">
        <v>15527</v>
      </c>
      <c r="C2605" s="929" t="s">
        <v>185</v>
      </c>
      <c r="D2605" s="1" t="s">
        <v>22</v>
      </c>
      <c r="E2605" s="1" t="s">
        <v>3090</v>
      </c>
      <c r="F2605" s="2">
        <v>44469</v>
      </c>
      <c r="G2605" s="11" t="s">
        <v>187</v>
      </c>
      <c r="H2605" s="10">
        <v>27</v>
      </c>
      <c r="I2605" s="12">
        <v>2.35</v>
      </c>
      <c r="J2605" s="398" t="s">
        <v>25</v>
      </c>
      <c r="K2605" s="398" t="s">
        <v>25</v>
      </c>
      <c r="L2605" s="399">
        <v>44468</v>
      </c>
      <c r="M2605" s="398" t="s">
        <v>19</v>
      </c>
      <c r="N2605" s="10">
        <v>8661</v>
      </c>
    </row>
    <row r="2606" spans="1:14">
      <c r="A2606" s="9">
        <v>44467</v>
      </c>
      <c r="B2606" s="1">
        <v>15528</v>
      </c>
      <c r="C2606" s="929" t="s">
        <v>185</v>
      </c>
      <c r="D2606" s="1" t="s">
        <v>22</v>
      </c>
      <c r="E2606" s="1" t="s">
        <v>3091</v>
      </c>
      <c r="F2606" s="2">
        <v>44469</v>
      </c>
      <c r="G2606" s="11" t="s">
        <v>187</v>
      </c>
      <c r="H2606" s="10">
        <v>45</v>
      </c>
      <c r="I2606" s="12">
        <v>2.35</v>
      </c>
      <c r="J2606" s="398" t="s">
        <v>25</v>
      </c>
      <c r="K2606" s="398" t="s">
        <v>25</v>
      </c>
      <c r="L2606" s="399">
        <v>44468</v>
      </c>
      <c r="M2606" s="398" t="s">
        <v>19</v>
      </c>
      <c r="N2606" s="10">
        <v>8661</v>
      </c>
    </row>
    <row r="2607" spans="1:14">
      <c r="A2607" s="9">
        <v>44467</v>
      </c>
      <c r="B2607" s="1">
        <v>15529</v>
      </c>
      <c r="C2607" s="929" t="s">
        <v>73</v>
      </c>
      <c r="D2607" s="1" t="s">
        <v>22</v>
      </c>
      <c r="E2607" s="1" t="s">
        <v>3092</v>
      </c>
      <c r="F2607" s="2">
        <v>44469</v>
      </c>
      <c r="G2607" s="11" t="s">
        <v>74</v>
      </c>
      <c r="H2607" s="10">
        <v>2</v>
      </c>
      <c r="I2607" s="12">
        <v>2.35</v>
      </c>
      <c r="J2607" s="398" t="s">
        <v>25</v>
      </c>
      <c r="K2607" s="398" t="s">
        <v>25</v>
      </c>
      <c r="L2607" s="399">
        <v>44468</v>
      </c>
      <c r="M2607" s="398" t="s">
        <v>19</v>
      </c>
      <c r="N2607" s="10">
        <v>8661</v>
      </c>
    </row>
    <row r="2608" spans="1:14">
      <c r="A2608" s="9">
        <v>44467</v>
      </c>
      <c r="B2608" s="1">
        <v>15530</v>
      </c>
      <c r="C2608" s="929" t="s">
        <v>37</v>
      </c>
      <c r="D2608" s="1" t="s">
        <v>22</v>
      </c>
      <c r="E2608" s="1" t="s">
        <v>3092</v>
      </c>
      <c r="F2608" s="2">
        <v>44469</v>
      </c>
      <c r="G2608" s="11" t="s">
        <v>38</v>
      </c>
      <c r="H2608" s="10">
        <v>2</v>
      </c>
      <c r="I2608" s="12">
        <v>2.35</v>
      </c>
      <c r="J2608" s="398" t="s">
        <v>25</v>
      </c>
      <c r="K2608" s="398" t="s">
        <v>25</v>
      </c>
      <c r="L2608" s="399">
        <v>44468</v>
      </c>
      <c r="M2608" s="398" t="s">
        <v>19</v>
      </c>
      <c r="N2608" s="10">
        <v>8661</v>
      </c>
    </row>
    <row r="2609" spans="1:14">
      <c r="A2609" s="9">
        <v>44467</v>
      </c>
      <c r="B2609" s="1">
        <v>15531</v>
      </c>
      <c r="C2609" s="929" t="s">
        <v>316</v>
      </c>
      <c r="D2609" s="1" t="s">
        <v>22</v>
      </c>
      <c r="E2609" s="1" t="s">
        <v>3093</v>
      </c>
      <c r="F2609" s="2">
        <v>44469</v>
      </c>
      <c r="G2609" s="11" t="s">
        <v>318</v>
      </c>
      <c r="H2609" s="10">
        <v>16</v>
      </c>
      <c r="I2609" s="12">
        <v>2.35</v>
      </c>
      <c r="J2609" s="398" t="s">
        <v>25</v>
      </c>
      <c r="K2609" s="398" t="s">
        <v>25</v>
      </c>
      <c r="L2609" s="399">
        <v>44468</v>
      </c>
      <c r="M2609" s="398" t="s">
        <v>19</v>
      </c>
      <c r="N2609" s="10">
        <v>8661</v>
      </c>
    </row>
    <row r="2610" spans="1:14">
      <c r="A2610" s="9">
        <v>44467</v>
      </c>
      <c r="B2610" s="1">
        <v>15532</v>
      </c>
      <c r="C2610" s="929" t="s">
        <v>316</v>
      </c>
      <c r="D2610" s="1" t="s">
        <v>22</v>
      </c>
      <c r="E2610" s="1" t="s">
        <v>3094</v>
      </c>
      <c r="F2610" s="2">
        <v>44469</v>
      </c>
      <c r="G2610" s="11" t="s">
        <v>318</v>
      </c>
      <c r="H2610" s="10">
        <v>4</v>
      </c>
      <c r="I2610" s="12">
        <v>2.35</v>
      </c>
      <c r="J2610" s="398" t="s">
        <v>25</v>
      </c>
      <c r="K2610" s="398" t="s">
        <v>25</v>
      </c>
      <c r="L2610" s="399">
        <v>44468</v>
      </c>
      <c r="M2610" s="398" t="s">
        <v>19</v>
      </c>
      <c r="N2610" s="10">
        <v>8661</v>
      </c>
    </row>
    <row r="2611" spans="1:14">
      <c r="A2611" s="9">
        <v>44467</v>
      </c>
      <c r="B2611" s="1">
        <v>15533</v>
      </c>
      <c r="C2611" s="929" t="s">
        <v>857</v>
      </c>
      <c r="D2611" s="1" t="s">
        <v>22</v>
      </c>
      <c r="E2611" s="1" t="s">
        <v>3095</v>
      </c>
      <c r="F2611" s="2">
        <v>44469</v>
      </c>
      <c r="G2611" s="11" t="s">
        <v>859</v>
      </c>
      <c r="H2611" s="10">
        <v>3</v>
      </c>
      <c r="I2611" s="12">
        <v>2.35</v>
      </c>
      <c r="J2611" s="398" t="s">
        <v>25</v>
      </c>
      <c r="K2611" s="398" t="s">
        <v>25</v>
      </c>
      <c r="L2611" s="399">
        <v>44468</v>
      </c>
      <c r="M2611" s="398" t="s">
        <v>19</v>
      </c>
      <c r="N2611" s="10">
        <v>8661</v>
      </c>
    </row>
    <row r="2612" spans="1:14">
      <c r="A2612" s="9">
        <v>44467</v>
      </c>
      <c r="B2612" s="1">
        <v>15534</v>
      </c>
      <c r="C2612" s="929" t="s">
        <v>857</v>
      </c>
      <c r="D2612" s="1" t="s">
        <v>22</v>
      </c>
      <c r="E2612" s="1" t="s">
        <v>3096</v>
      </c>
      <c r="F2612" s="2">
        <v>44469</v>
      </c>
      <c r="G2612" s="11" t="s">
        <v>859</v>
      </c>
      <c r="H2612" s="10">
        <v>12</v>
      </c>
      <c r="I2612" s="12">
        <v>2.35</v>
      </c>
      <c r="J2612" s="398" t="s">
        <v>25</v>
      </c>
      <c r="K2612" s="398" t="s">
        <v>25</v>
      </c>
      <c r="L2612" s="399">
        <v>44468</v>
      </c>
      <c r="M2612" s="398" t="s">
        <v>19</v>
      </c>
      <c r="N2612" s="10">
        <v>8661</v>
      </c>
    </row>
    <row r="2613" spans="1:14">
      <c r="A2613" s="9">
        <v>44467</v>
      </c>
      <c r="B2613" s="1">
        <v>15535</v>
      </c>
      <c r="C2613" s="929" t="s">
        <v>455</v>
      </c>
      <c r="D2613" s="1" t="s">
        <v>22</v>
      </c>
      <c r="E2613" s="1" t="s">
        <v>3097</v>
      </c>
      <c r="F2613" s="2">
        <v>44469</v>
      </c>
      <c r="G2613" s="11" t="s">
        <v>457</v>
      </c>
      <c r="H2613" s="10">
        <v>6</v>
      </c>
      <c r="I2613" s="12">
        <v>2.35</v>
      </c>
      <c r="J2613" s="398" t="s">
        <v>25</v>
      </c>
      <c r="K2613" s="398" t="s">
        <v>25</v>
      </c>
      <c r="L2613" s="399">
        <v>44468</v>
      </c>
      <c r="M2613" s="398" t="s">
        <v>19</v>
      </c>
      <c r="N2613" s="10">
        <v>8661</v>
      </c>
    </row>
    <row r="2614" spans="1:14">
      <c r="A2614" s="9">
        <v>44467</v>
      </c>
      <c r="B2614" s="1">
        <v>15536</v>
      </c>
      <c r="C2614" s="929" t="s">
        <v>1348</v>
      </c>
      <c r="D2614" s="1" t="s">
        <v>22</v>
      </c>
      <c r="E2614" s="1" t="s">
        <v>3098</v>
      </c>
      <c r="F2614" s="2">
        <v>44469</v>
      </c>
      <c r="G2614" s="11" t="s">
        <v>2029</v>
      </c>
      <c r="H2614" s="10">
        <v>1</v>
      </c>
      <c r="I2614" s="12">
        <v>3.15</v>
      </c>
      <c r="J2614" s="398" t="s">
        <v>25</v>
      </c>
      <c r="K2614" s="398" t="s">
        <v>25</v>
      </c>
      <c r="L2614" s="399">
        <v>44468</v>
      </c>
      <c r="M2614" s="398" t="s">
        <v>19</v>
      </c>
      <c r="N2614" s="10">
        <v>8661</v>
      </c>
    </row>
    <row r="2615" spans="1:14">
      <c r="A2615" s="9">
        <v>44467</v>
      </c>
      <c r="B2615" s="1">
        <v>15537</v>
      </c>
      <c r="C2615" s="929" t="s">
        <v>272</v>
      </c>
      <c r="D2615" s="1" t="s">
        <v>22</v>
      </c>
      <c r="E2615" s="1" t="s">
        <v>3099</v>
      </c>
      <c r="F2615" s="2">
        <v>44469</v>
      </c>
      <c r="G2615" s="11" t="s">
        <v>274</v>
      </c>
      <c r="H2615" s="10">
        <v>19</v>
      </c>
      <c r="I2615" s="12">
        <v>2.35</v>
      </c>
      <c r="J2615" s="398" t="s">
        <v>25</v>
      </c>
      <c r="K2615" s="398" t="s">
        <v>25</v>
      </c>
      <c r="L2615" s="399">
        <v>44468</v>
      </c>
      <c r="M2615" s="398" t="s">
        <v>19</v>
      </c>
      <c r="N2615" s="10">
        <v>8661</v>
      </c>
    </row>
    <row r="2616" spans="1:14">
      <c r="A2616" s="9">
        <v>44467</v>
      </c>
      <c r="B2616" s="1">
        <v>15538</v>
      </c>
      <c r="C2616" s="929" t="s">
        <v>2869</v>
      </c>
      <c r="D2616" s="1" t="s">
        <v>22</v>
      </c>
      <c r="E2616" s="1" t="s">
        <v>3100</v>
      </c>
      <c r="F2616" s="2">
        <v>44469</v>
      </c>
      <c r="G2616" s="11" t="s">
        <v>3101</v>
      </c>
      <c r="H2616" s="10">
        <v>6</v>
      </c>
      <c r="I2616" s="12">
        <v>2.35</v>
      </c>
      <c r="J2616" s="398" t="s">
        <v>25</v>
      </c>
      <c r="K2616" s="398" t="s">
        <v>25</v>
      </c>
      <c r="L2616" s="399">
        <v>44468</v>
      </c>
      <c r="M2616" s="398" t="s">
        <v>19</v>
      </c>
      <c r="N2616" s="10">
        <v>8661</v>
      </c>
    </row>
    <row r="2617" spans="1:14">
      <c r="A2617" s="9">
        <v>44467</v>
      </c>
      <c r="B2617" s="1">
        <v>15539</v>
      </c>
      <c r="C2617" s="929" t="s">
        <v>688</v>
      </c>
      <c r="D2617" s="1" t="s">
        <v>22</v>
      </c>
      <c r="E2617" s="1" t="s">
        <v>3102</v>
      </c>
      <c r="F2617" s="2">
        <v>44469</v>
      </c>
      <c r="G2617" s="11" t="s">
        <v>690</v>
      </c>
      <c r="H2617" s="10">
        <v>3</v>
      </c>
      <c r="I2617" s="12">
        <v>2.35</v>
      </c>
      <c r="J2617" s="398" t="s">
        <v>25</v>
      </c>
      <c r="K2617" s="398" t="s">
        <v>25</v>
      </c>
      <c r="L2617" s="399">
        <v>44468</v>
      </c>
      <c r="M2617" s="398" t="s">
        <v>19</v>
      </c>
      <c r="N2617" s="10">
        <v>8661</v>
      </c>
    </row>
    <row r="2618" spans="1:14">
      <c r="A2618" s="9">
        <v>44467</v>
      </c>
      <c r="B2618" s="1">
        <v>15540</v>
      </c>
      <c r="C2618" s="929" t="s">
        <v>688</v>
      </c>
      <c r="D2618" s="1" t="s">
        <v>22</v>
      </c>
      <c r="E2618" s="1" t="s">
        <v>3103</v>
      </c>
      <c r="F2618" s="2">
        <v>44469</v>
      </c>
      <c r="G2618" s="11" t="s">
        <v>690</v>
      </c>
      <c r="H2618" s="10">
        <v>3</v>
      </c>
      <c r="I2618" s="12">
        <v>2.35</v>
      </c>
      <c r="J2618" s="398" t="s">
        <v>25</v>
      </c>
      <c r="K2618" s="398" t="s">
        <v>25</v>
      </c>
      <c r="L2618" s="399">
        <v>44468</v>
      </c>
      <c r="M2618" s="398" t="s">
        <v>19</v>
      </c>
      <c r="N2618" s="10">
        <v>8661</v>
      </c>
    </row>
    <row r="2619" spans="1:14">
      <c r="A2619" s="9">
        <v>44468</v>
      </c>
      <c r="B2619" s="1">
        <v>15541</v>
      </c>
      <c r="C2619" s="929" t="s">
        <v>3104</v>
      </c>
      <c r="D2619" s="1" t="s">
        <v>22</v>
      </c>
      <c r="E2619" s="1" t="s">
        <v>1</v>
      </c>
      <c r="F2619" s="2">
        <v>44469</v>
      </c>
      <c r="G2619" s="11" t="s">
        <v>3105</v>
      </c>
      <c r="H2619" s="10">
        <v>1</v>
      </c>
      <c r="I2619" s="12">
        <v>3.75</v>
      </c>
      <c r="J2619" s="398" t="s">
        <v>25</v>
      </c>
      <c r="K2619" s="398" t="s">
        <v>25</v>
      </c>
      <c r="L2619" s="399">
        <v>44469</v>
      </c>
      <c r="M2619" s="398" t="s">
        <v>19</v>
      </c>
      <c r="N2619" s="10">
        <v>8661</v>
      </c>
    </row>
    <row r="2620" spans="1:14">
      <c r="A2620" s="9">
        <v>44468</v>
      </c>
      <c r="B2620" s="1">
        <v>15542</v>
      </c>
      <c r="C2620" s="929" t="s">
        <v>3106</v>
      </c>
      <c r="D2620" s="1" t="s">
        <v>22</v>
      </c>
      <c r="E2620" s="1" t="s">
        <v>1</v>
      </c>
      <c r="F2620" s="2">
        <v>44469</v>
      </c>
      <c r="G2620" s="11" t="s">
        <v>3107</v>
      </c>
      <c r="H2620" s="10">
        <v>1</v>
      </c>
      <c r="I2620" s="12">
        <v>3.75</v>
      </c>
      <c r="J2620" s="398" t="s">
        <v>25</v>
      </c>
      <c r="K2620" s="398" t="s">
        <v>25</v>
      </c>
      <c r="L2620" s="399">
        <v>44469</v>
      </c>
      <c r="M2620" s="398" t="s">
        <v>19</v>
      </c>
      <c r="N2620" s="10">
        <v>8661</v>
      </c>
    </row>
    <row r="2621" spans="1:14">
      <c r="A2621" s="9">
        <v>44467</v>
      </c>
      <c r="B2621" s="1">
        <v>15543</v>
      </c>
      <c r="C2621" s="929" t="s">
        <v>182</v>
      </c>
      <c r="D2621" s="1" t="s">
        <v>22</v>
      </c>
      <c r="E2621" s="1" t="s">
        <v>3108</v>
      </c>
      <c r="F2621" s="2">
        <v>44469</v>
      </c>
      <c r="G2621" s="11" t="s">
        <v>184</v>
      </c>
      <c r="H2621" s="10">
        <v>14</v>
      </c>
      <c r="I2621" s="12">
        <v>2.35</v>
      </c>
      <c r="J2621" s="398" t="s">
        <v>25</v>
      </c>
      <c r="K2621" s="398" t="s">
        <v>25</v>
      </c>
      <c r="L2621" s="399">
        <v>44469</v>
      </c>
      <c r="M2621" s="398" t="s">
        <v>19</v>
      </c>
      <c r="N2621" s="10">
        <v>8661</v>
      </c>
    </row>
    <row r="2622" spans="1:14">
      <c r="A2622" s="9">
        <v>44467</v>
      </c>
      <c r="B2622" s="1">
        <v>15544</v>
      </c>
      <c r="C2622" s="929" t="s">
        <v>5</v>
      </c>
      <c r="D2622" s="1" t="s">
        <v>22</v>
      </c>
      <c r="E2622" s="1" t="s">
        <v>3070</v>
      </c>
      <c r="F2622" s="2">
        <v>44469</v>
      </c>
      <c r="G2622" s="11" t="s">
        <v>6</v>
      </c>
      <c r="H2622" s="10">
        <v>14</v>
      </c>
      <c r="I2622" s="12">
        <v>4.5</v>
      </c>
      <c r="J2622" s="398" t="s">
        <v>25</v>
      </c>
      <c r="K2622" s="398" t="s">
        <v>25</v>
      </c>
      <c r="L2622" s="399">
        <v>44469</v>
      </c>
      <c r="M2622" s="398" t="s">
        <v>19</v>
      </c>
      <c r="N2622" s="10">
        <v>8661</v>
      </c>
    </row>
    <row r="2623" spans="1:14">
      <c r="A2623" s="9">
        <v>44463</v>
      </c>
      <c r="B2623" s="1">
        <v>15545</v>
      </c>
      <c r="C2623" s="929" t="s">
        <v>2661</v>
      </c>
      <c r="D2623" s="1" t="s">
        <v>22</v>
      </c>
      <c r="E2623" s="1" t="s">
        <v>3109</v>
      </c>
      <c r="F2623" s="2">
        <v>44469</v>
      </c>
      <c r="G2623" s="11" t="s">
        <v>2542</v>
      </c>
      <c r="H2623" s="10">
        <v>269</v>
      </c>
      <c r="I2623" s="12">
        <v>3.15</v>
      </c>
      <c r="J2623" s="398" t="s">
        <v>25</v>
      </c>
      <c r="K2623" s="398" t="s">
        <v>25</v>
      </c>
      <c r="L2623" s="399">
        <v>44469</v>
      </c>
      <c r="M2623" s="398" t="s">
        <v>19</v>
      </c>
      <c r="N2623" s="10">
        <v>8661</v>
      </c>
    </row>
    <row r="2624" spans="1:14">
      <c r="A2624" s="9">
        <v>44463</v>
      </c>
      <c r="B2624" s="1">
        <v>15546</v>
      </c>
      <c r="C2624" s="929" t="s">
        <v>1869</v>
      </c>
      <c r="D2624" s="1" t="s">
        <v>22</v>
      </c>
      <c r="E2624" s="1" t="s">
        <v>3109</v>
      </c>
      <c r="F2624" s="2">
        <v>44469</v>
      </c>
      <c r="G2624" s="11" t="s">
        <v>3063</v>
      </c>
      <c r="H2624" s="10">
        <v>269</v>
      </c>
      <c r="I2624" s="12">
        <v>2.35</v>
      </c>
      <c r="J2624" s="398" t="s">
        <v>25</v>
      </c>
      <c r="K2624" s="398" t="s">
        <v>25</v>
      </c>
      <c r="L2624" s="399">
        <v>44469</v>
      </c>
      <c r="M2624" s="398" t="s">
        <v>19</v>
      </c>
      <c r="N2624" s="10">
        <v>8661</v>
      </c>
    </row>
    <row r="2625" spans="1:28">
      <c r="A2625" s="9">
        <v>44468</v>
      </c>
      <c r="B2625" s="1">
        <v>15547</v>
      </c>
      <c r="C2625" s="929" t="s">
        <v>999</v>
      </c>
      <c r="D2625" s="1" t="s">
        <v>22</v>
      </c>
      <c r="E2625" s="1" t="s">
        <v>3110</v>
      </c>
      <c r="F2625" s="2">
        <v>44469</v>
      </c>
      <c r="G2625" s="11" t="s">
        <v>1001</v>
      </c>
      <c r="H2625" s="10">
        <v>6</v>
      </c>
      <c r="I2625" s="12">
        <v>2.35</v>
      </c>
      <c r="J2625" s="398" t="s">
        <v>25</v>
      </c>
      <c r="K2625" s="398" t="s">
        <v>25</v>
      </c>
      <c r="L2625" s="399">
        <v>44469</v>
      </c>
      <c r="M2625" s="398" t="s">
        <v>19</v>
      </c>
      <c r="N2625" s="10">
        <v>8661</v>
      </c>
    </row>
    <row r="2626" spans="1:28">
      <c r="A2626" s="9">
        <v>44468</v>
      </c>
      <c r="B2626" s="1">
        <v>15548</v>
      </c>
      <c r="C2626" s="929" t="s">
        <v>262</v>
      </c>
      <c r="D2626" s="1" t="s">
        <v>22</v>
      </c>
      <c r="E2626" s="1" t="s">
        <v>3111</v>
      </c>
      <c r="F2626" s="2">
        <v>44469</v>
      </c>
      <c r="G2626" s="11" t="s">
        <v>264</v>
      </c>
      <c r="H2626" s="10">
        <v>14</v>
      </c>
      <c r="I2626" s="12">
        <v>2.35</v>
      </c>
      <c r="J2626" s="398" t="s">
        <v>25</v>
      </c>
      <c r="K2626" s="398" t="s">
        <v>25</v>
      </c>
      <c r="L2626" s="399">
        <v>44469</v>
      </c>
      <c r="M2626" s="398" t="s">
        <v>19</v>
      </c>
      <c r="N2626" s="10">
        <v>8661</v>
      </c>
    </row>
    <row r="2627" spans="1:28" ht="15.75" thickBot="1">
      <c r="A2627" s="584">
        <v>44468</v>
      </c>
      <c r="B2627" s="585">
        <v>15549</v>
      </c>
      <c r="C2627" s="931" t="s">
        <v>265</v>
      </c>
      <c r="D2627" s="585" t="s">
        <v>22</v>
      </c>
      <c r="E2627" s="585" t="s">
        <v>3111</v>
      </c>
      <c r="F2627" s="586">
        <v>44469</v>
      </c>
      <c r="G2627" s="587" t="s">
        <v>266</v>
      </c>
      <c r="H2627" s="588">
        <v>14</v>
      </c>
      <c r="I2627" s="589">
        <v>2.35</v>
      </c>
      <c r="J2627" s="590" t="s">
        <v>25</v>
      </c>
      <c r="K2627" s="590" t="s">
        <v>25</v>
      </c>
      <c r="L2627" s="591">
        <v>44469</v>
      </c>
      <c r="M2627" s="590" t="s">
        <v>19</v>
      </c>
      <c r="N2627" s="588">
        <v>8661</v>
      </c>
      <c r="O2627" s="391"/>
      <c r="P2627" s="391"/>
      <c r="Q2627" s="391"/>
      <c r="R2627" s="391"/>
      <c r="S2627" s="391"/>
      <c r="T2627" s="391"/>
      <c r="U2627" s="391"/>
      <c r="V2627" s="391"/>
      <c r="W2627" s="391"/>
      <c r="X2627" s="391"/>
      <c r="Y2627" s="391"/>
      <c r="Z2627" s="391"/>
      <c r="AA2627" s="391"/>
      <c r="AB2627" s="391"/>
    </row>
    <row r="2628" spans="1:28">
      <c r="A2628" s="9">
        <v>44468</v>
      </c>
      <c r="B2628" s="1">
        <v>15550</v>
      </c>
      <c r="C2628" s="929" t="s">
        <v>688</v>
      </c>
      <c r="D2628" s="1" t="s">
        <v>22</v>
      </c>
      <c r="E2628" s="1" t="s">
        <v>3112</v>
      </c>
      <c r="F2628" s="2">
        <v>44470</v>
      </c>
      <c r="G2628" s="11" t="s">
        <v>690</v>
      </c>
      <c r="H2628" s="10">
        <v>33</v>
      </c>
      <c r="I2628" s="12">
        <v>2.35</v>
      </c>
      <c r="J2628" s="398" t="s">
        <v>25</v>
      </c>
      <c r="K2628" s="398" t="s">
        <v>25</v>
      </c>
      <c r="L2628" s="399">
        <v>44470</v>
      </c>
      <c r="M2628" s="398" t="s">
        <v>19</v>
      </c>
      <c r="N2628" s="10">
        <v>8661</v>
      </c>
    </row>
    <row r="2629" spans="1:28">
      <c r="A2629" s="9">
        <v>44468</v>
      </c>
      <c r="B2629" s="1">
        <v>15551</v>
      </c>
      <c r="C2629" s="929" t="s">
        <v>3113</v>
      </c>
      <c r="D2629" s="1" t="s">
        <v>22</v>
      </c>
      <c r="E2629" s="1" t="s">
        <v>3114</v>
      </c>
      <c r="F2629" s="2">
        <v>44470</v>
      </c>
      <c r="G2629" s="11" t="s">
        <v>55</v>
      </c>
      <c r="H2629" s="10">
        <v>16</v>
      </c>
      <c r="I2629" s="12">
        <v>2.35</v>
      </c>
      <c r="J2629" s="398" t="s">
        <v>25</v>
      </c>
      <c r="K2629" s="398" t="s">
        <v>25</v>
      </c>
      <c r="L2629" s="399">
        <v>44470</v>
      </c>
      <c r="M2629" s="398" t="s">
        <v>19</v>
      </c>
      <c r="N2629" s="10">
        <v>8661</v>
      </c>
    </row>
    <row r="2630" spans="1:28">
      <c r="A2630" s="9">
        <v>44468</v>
      </c>
      <c r="B2630" s="1">
        <v>15552</v>
      </c>
      <c r="C2630" s="929" t="s">
        <v>3104</v>
      </c>
      <c r="D2630" s="1" t="s">
        <v>22</v>
      </c>
      <c r="E2630" s="1" t="s">
        <v>1972</v>
      </c>
      <c r="F2630" s="2">
        <v>44470</v>
      </c>
      <c r="G2630" s="11" t="s">
        <v>3115</v>
      </c>
      <c r="H2630" s="10">
        <v>1</v>
      </c>
      <c r="I2630" s="12">
        <v>5</v>
      </c>
      <c r="J2630" s="398" t="s">
        <v>25</v>
      </c>
      <c r="K2630" s="398" t="s">
        <v>25</v>
      </c>
      <c r="L2630" s="399">
        <v>44470</v>
      </c>
      <c r="M2630" s="398" t="s">
        <v>19</v>
      </c>
      <c r="N2630" s="10">
        <v>8661</v>
      </c>
    </row>
    <row r="2631" spans="1:28">
      <c r="A2631" s="9">
        <v>44468</v>
      </c>
      <c r="B2631" s="1">
        <v>15553</v>
      </c>
      <c r="C2631" s="929" t="s">
        <v>1045</v>
      </c>
      <c r="D2631" s="1" t="s">
        <v>22</v>
      </c>
      <c r="E2631" s="1" t="s">
        <v>3116</v>
      </c>
      <c r="F2631" s="2">
        <v>44470</v>
      </c>
      <c r="G2631" s="11" t="s">
        <v>1047</v>
      </c>
      <c r="H2631" s="10">
        <v>36</v>
      </c>
      <c r="I2631" s="12">
        <v>2.35</v>
      </c>
      <c r="J2631" s="398" t="s">
        <v>25</v>
      </c>
      <c r="K2631" s="398" t="s">
        <v>25</v>
      </c>
      <c r="L2631" s="399">
        <v>44470</v>
      </c>
      <c r="M2631" s="398" t="s">
        <v>19</v>
      </c>
      <c r="N2631" s="10">
        <v>8661</v>
      </c>
    </row>
    <row r="2632" spans="1:28">
      <c r="A2632" s="9">
        <v>44468</v>
      </c>
      <c r="B2632" s="1">
        <v>15554</v>
      </c>
      <c r="C2632" s="929" t="s">
        <v>412</v>
      </c>
      <c r="D2632" s="1" t="s">
        <v>22</v>
      </c>
      <c r="E2632" s="1" t="s">
        <v>3117</v>
      </c>
      <c r="F2632" s="2">
        <v>44470</v>
      </c>
      <c r="G2632" s="11" t="s">
        <v>414</v>
      </c>
      <c r="H2632" s="10">
        <v>8</v>
      </c>
      <c r="I2632" s="12">
        <v>2.35</v>
      </c>
      <c r="J2632" s="398" t="s">
        <v>25</v>
      </c>
      <c r="K2632" s="398" t="s">
        <v>25</v>
      </c>
      <c r="L2632" s="399">
        <v>44470</v>
      </c>
      <c r="M2632" s="398" t="s">
        <v>19</v>
      </c>
      <c r="N2632" s="10">
        <v>8661</v>
      </c>
    </row>
    <row r="2633" spans="1:28">
      <c r="A2633" s="9">
        <v>44468</v>
      </c>
      <c r="B2633" s="1">
        <v>15555</v>
      </c>
      <c r="C2633" s="929" t="s">
        <v>91</v>
      </c>
      <c r="D2633" s="1" t="s">
        <v>22</v>
      </c>
      <c r="E2633" s="1" t="s">
        <v>3118</v>
      </c>
      <c r="F2633" s="2">
        <v>44470</v>
      </c>
      <c r="G2633" s="11" t="s">
        <v>93</v>
      </c>
      <c r="H2633" s="10">
        <v>45</v>
      </c>
      <c r="I2633" s="12">
        <v>2.35</v>
      </c>
      <c r="J2633" s="398" t="s">
        <v>25</v>
      </c>
      <c r="K2633" s="398" t="s">
        <v>25</v>
      </c>
      <c r="L2633" s="399">
        <v>44470</v>
      </c>
      <c r="M2633" s="398" t="s">
        <v>19</v>
      </c>
      <c r="N2633" s="10">
        <v>8661</v>
      </c>
    </row>
    <row r="2634" spans="1:28">
      <c r="A2634" s="9">
        <v>44468</v>
      </c>
      <c r="B2634" s="1">
        <v>15556</v>
      </c>
      <c r="C2634" s="929" t="s">
        <v>741</v>
      </c>
      <c r="D2634" s="1" t="s">
        <v>22</v>
      </c>
      <c r="E2634" s="1" t="s">
        <v>3119</v>
      </c>
      <c r="F2634" s="2">
        <v>44470</v>
      </c>
      <c r="G2634" s="11" t="s">
        <v>743</v>
      </c>
      <c r="H2634" s="10">
        <v>11</v>
      </c>
      <c r="I2634" s="12">
        <v>2.35</v>
      </c>
      <c r="J2634" s="398" t="s">
        <v>25</v>
      </c>
      <c r="K2634" s="398" t="s">
        <v>25</v>
      </c>
      <c r="L2634" s="399">
        <v>44470</v>
      </c>
      <c r="M2634" s="398" t="s">
        <v>19</v>
      </c>
      <c r="N2634" s="10">
        <v>8661</v>
      </c>
    </row>
    <row r="2635" spans="1:28">
      <c r="A2635" s="9">
        <v>44468</v>
      </c>
      <c r="B2635" s="1">
        <v>15557</v>
      </c>
      <c r="C2635" s="929" t="s">
        <v>182</v>
      </c>
      <c r="D2635" s="1" t="s">
        <v>22</v>
      </c>
      <c r="E2635" s="1" t="s">
        <v>3120</v>
      </c>
      <c r="F2635" s="2">
        <v>44470</v>
      </c>
      <c r="G2635" s="11" t="s">
        <v>184</v>
      </c>
      <c r="H2635" s="10">
        <v>3</v>
      </c>
      <c r="I2635" s="12">
        <v>2.35</v>
      </c>
      <c r="J2635" s="398" t="s">
        <v>25</v>
      </c>
      <c r="K2635" s="398" t="s">
        <v>25</v>
      </c>
      <c r="L2635" s="399">
        <v>44470</v>
      </c>
      <c r="M2635" s="398" t="s">
        <v>19</v>
      </c>
      <c r="N2635" s="10">
        <v>8661</v>
      </c>
    </row>
    <row r="2636" spans="1:28" ht="15.75" thickBot="1">
      <c r="A2636" s="9">
        <v>44468</v>
      </c>
      <c r="B2636" s="1">
        <v>15558</v>
      </c>
      <c r="C2636" s="929" t="s">
        <v>182</v>
      </c>
      <c r="D2636" s="1" t="s">
        <v>22</v>
      </c>
      <c r="E2636" s="1" t="s">
        <v>3121</v>
      </c>
      <c r="F2636" s="2">
        <v>44470</v>
      </c>
      <c r="G2636" s="11" t="s">
        <v>184</v>
      </c>
      <c r="H2636" s="10">
        <v>14</v>
      </c>
      <c r="I2636" s="12">
        <v>2.35</v>
      </c>
      <c r="J2636" s="398" t="s">
        <v>25</v>
      </c>
      <c r="K2636" s="398" t="s">
        <v>25</v>
      </c>
      <c r="L2636" s="399">
        <v>44470</v>
      </c>
      <c r="M2636" s="398" t="s">
        <v>19</v>
      </c>
      <c r="N2636" s="10">
        <v>8661</v>
      </c>
      <c r="O2636" s="391">
        <v>6220.92</v>
      </c>
    </row>
    <row r="2637" spans="1:28" s="400" customFormat="1">
      <c r="A2637" s="9">
        <v>44474</v>
      </c>
      <c r="B2637" s="1">
        <v>15559</v>
      </c>
      <c r="C2637" s="929" t="s">
        <v>3122</v>
      </c>
      <c r="D2637" s="1" t="s">
        <v>22</v>
      </c>
      <c r="E2637" s="1" t="s">
        <v>1</v>
      </c>
      <c r="F2637" s="2">
        <v>44475</v>
      </c>
      <c r="G2637" s="11" t="s">
        <v>3123</v>
      </c>
      <c r="H2637" s="10">
        <v>1</v>
      </c>
      <c r="I2637" s="12">
        <v>3.75</v>
      </c>
      <c r="J2637" s="398" t="s">
        <v>25</v>
      </c>
      <c r="K2637" s="398" t="s">
        <v>25</v>
      </c>
      <c r="L2637" s="399">
        <v>44474</v>
      </c>
      <c r="M2637" s="398" t="s">
        <v>19</v>
      </c>
      <c r="N2637" s="10">
        <v>8704</v>
      </c>
    </row>
    <row r="2638" spans="1:28">
      <c r="A2638" s="9">
        <v>44474</v>
      </c>
      <c r="B2638" s="1">
        <v>15560</v>
      </c>
      <c r="C2638" s="929" t="s">
        <v>458</v>
      </c>
      <c r="D2638" s="1" t="s">
        <v>22</v>
      </c>
      <c r="E2638" s="1" t="s">
        <v>3124</v>
      </c>
      <c r="F2638" s="2">
        <v>44475</v>
      </c>
      <c r="G2638" s="11" t="s">
        <v>460</v>
      </c>
      <c r="H2638" s="10">
        <v>1</v>
      </c>
      <c r="I2638" s="12">
        <v>2.35</v>
      </c>
      <c r="J2638" s="398" t="s">
        <v>25</v>
      </c>
      <c r="K2638" s="398" t="s">
        <v>25</v>
      </c>
      <c r="L2638" s="399">
        <v>44474</v>
      </c>
      <c r="M2638" s="398" t="s">
        <v>19</v>
      </c>
      <c r="N2638" s="10">
        <v>8704</v>
      </c>
    </row>
    <row r="2639" spans="1:28">
      <c r="A2639" s="9">
        <v>44474</v>
      </c>
      <c r="B2639" s="1">
        <v>15561</v>
      </c>
      <c r="C2639" s="929" t="s">
        <v>201</v>
      </c>
      <c r="D2639" s="1" t="s">
        <v>22</v>
      </c>
      <c r="E2639" s="1" t="s">
        <v>3125</v>
      </c>
      <c r="F2639" s="2">
        <v>44475</v>
      </c>
      <c r="G2639" s="11" t="s">
        <v>203</v>
      </c>
      <c r="H2639" s="10">
        <v>10</v>
      </c>
      <c r="I2639" s="12">
        <v>2.35</v>
      </c>
      <c r="J2639" s="398" t="s">
        <v>25</v>
      </c>
      <c r="K2639" s="398" t="s">
        <v>25</v>
      </c>
      <c r="L2639" s="399">
        <v>44474</v>
      </c>
      <c r="M2639" s="398" t="s">
        <v>19</v>
      </c>
      <c r="N2639" s="10">
        <v>8704</v>
      </c>
    </row>
    <row r="2640" spans="1:28">
      <c r="A2640" s="9">
        <v>44474</v>
      </c>
      <c r="B2640" s="1">
        <v>15562</v>
      </c>
      <c r="C2640" s="929" t="s">
        <v>1348</v>
      </c>
      <c r="D2640" s="1" t="s">
        <v>22</v>
      </c>
      <c r="E2640" s="1" t="s">
        <v>3126</v>
      </c>
      <c r="F2640" s="2">
        <v>44475</v>
      </c>
      <c r="G2640" s="11" t="s">
        <v>2029</v>
      </c>
      <c r="H2640" s="10">
        <v>1</v>
      </c>
      <c r="I2640" s="12">
        <v>3.15</v>
      </c>
      <c r="J2640" s="398" t="s">
        <v>25</v>
      </c>
      <c r="K2640" s="398" t="s">
        <v>25</v>
      </c>
      <c r="L2640" s="399">
        <v>44474</v>
      </c>
      <c r="M2640" s="398" t="s">
        <v>19</v>
      </c>
      <c r="N2640" s="10">
        <v>8704</v>
      </c>
    </row>
    <row r="2641" spans="1:14">
      <c r="A2641" s="9">
        <v>44474</v>
      </c>
      <c r="B2641" s="1">
        <v>15563</v>
      </c>
      <c r="C2641" s="929" t="s">
        <v>710</v>
      </c>
      <c r="D2641" s="1" t="s">
        <v>22</v>
      </c>
      <c r="E2641" s="1" t="s">
        <v>3127</v>
      </c>
      <c r="F2641" s="2">
        <v>44475</v>
      </c>
      <c r="G2641" s="11" t="s">
        <v>712</v>
      </c>
      <c r="H2641" s="10">
        <v>1</v>
      </c>
      <c r="I2641" s="12">
        <v>2.35</v>
      </c>
      <c r="J2641" s="398" t="s">
        <v>25</v>
      </c>
      <c r="K2641" s="398" t="s">
        <v>25</v>
      </c>
      <c r="L2641" s="399">
        <v>44474</v>
      </c>
      <c r="M2641" s="398" t="s">
        <v>19</v>
      </c>
      <c r="N2641" s="10">
        <v>8704</v>
      </c>
    </row>
    <row r="2642" spans="1:14">
      <c r="A2642" s="9">
        <v>44474</v>
      </c>
      <c r="B2642" s="1">
        <v>15564</v>
      </c>
      <c r="C2642" s="929" t="s">
        <v>262</v>
      </c>
      <c r="D2642" s="1" t="s">
        <v>22</v>
      </c>
      <c r="E2642" s="1" t="s">
        <v>3128</v>
      </c>
      <c r="F2642" s="2">
        <v>44475</v>
      </c>
      <c r="G2642" s="11" t="s">
        <v>264</v>
      </c>
      <c r="H2642" s="10">
        <v>5</v>
      </c>
      <c r="I2642" s="12">
        <v>2.35</v>
      </c>
      <c r="J2642" s="398" t="s">
        <v>25</v>
      </c>
      <c r="K2642" s="398" t="s">
        <v>25</v>
      </c>
      <c r="L2642" s="399">
        <v>44474</v>
      </c>
      <c r="M2642" s="398" t="s">
        <v>19</v>
      </c>
      <c r="N2642" s="10">
        <v>8704</v>
      </c>
    </row>
    <row r="2643" spans="1:14">
      <c r="A2643" s="9">
        <v>44474</v>
      </c>
      <c r="B2643" s="1">
        <v>15565</v>
      </c>
      <c r="C2643" s="929" t="s">
        <v>265</v>
      </c>
      <c r="D2643" s="1" t="s">
        <v>22</v>
      </c>
      <c r="E2643" s="1" t="s">
        <v>3128</v>
      </c>
      <c r="F2643" s="2">
        <v>44475</v>
      </c>
      <c r="G2643" s="11" t="s">
        <v>266</v>
      </c>
      <c r="H2643" s="10">
        <v>5</v>
      </c>
      <c r="I2643" s="12">
        <v>2.35</v>
      </c>
      <c r="J2643" s="398" t="s">
        <v>25</v>
      </c>
      <c r="K2643" s="398" t="s">
        <v>25</v>
      </c>
      <c r="L2643" s="399">
        <v>44474</v>
      </c>
      <c r="M2643" s="398" t="s">
        <v>19</v>
      </c>
      <c r="N2643" s="10">
        <v>8704</v>
      </c>
    </row>
    <row r="2644" spans="1:14">
      <c r="A2644" s="9">
        <v>44474</v>
      </c>
      <c r="B2644" s="1">
        <v>15566</v>
      </c>
      <c r="C2644" s="929" t="s">
        <v>5</v>
      </c>
      <c r="D2644" s="1" t="s">
        <v>22</v>
      </c>
      <c r="E2644" s="1" t="s">
        <v>3128</v>
      </c>
      <c r="F2644" s="2">
        <v>44475</v>
      </c>
      <c r="G2644" s="11" t="s">
        <v>6</v>
      </c>
      <c r="H2644" s="10">
        <v>5</v>
      </c>
      <c r="I2644" s="12">
        <v>4.5</v>
      </c>
      <c r="J2644" s="398" t="s">
        <v>25</v>
      </c>
      <c r="K2644" s="398" t="s">
        <v>25</v>
      </c>
      <c r="L2644" s="399">
        <v>44474</v>
      </c>
      <c r="M2644" s="398" t="s">
        <v>19</v>
      </c>
      <c r="N2644" s="10">
        <v>8704</v>
      </c>
    </row>
    <row r="2645" spans="1:14">
      <c r="A2645" s="9">
        <v>44474</v>
      </c>
      <c r="B2645" s="1">
        <v>15567</v>
      </c>
      <c r="C2645" s="929" t="s">
        <v>852</v>
      </c>
      <c r="D2645" s="1" t="s">
        <v>22</v>
      </c>
      <c r="E2645" s="1" t="s">
        <v>3129</v>
      </c>
      <c r="F2645" s="2">
        <v>44475</v>
      </c>
      <c r="G2645" s="11" t="s">
        <v>854</v>
      </c>
      <c r="H2645" s="10">
        <v>5</v>
      </c>
      <c r="I2645" s="12">
        <v>2.35</v>
      </c>
      <c r="J2645" s="398" t="s">
        <v>25</v>
      </c>
      <c r="K2645" s="398" t="s">
        <v>25</v>
      </c>
      <c r="L2645" s="399">
        <v>44474</v>
      </c>
      <c r="M2645" s="398" t="s">
        <v>19</v>
      </c>
      <c r="N2645" s="10">
        <v>8704</v>
      </c>
    </row>
    <row r="2646" spans="1:14">
      <c r="A2646" s="9">
        <v>44474</v>
      </c>
      <c r="B2646" s="1">
        <v>15568</v>
      </c>
      <c r="C2646" s="929" t="s">
        <v>5</v>
      </c>
      <c r="D2646" s="1" t="s">
        <v>22</v>
      </c>
      <c r="E2646" s="1" t="s">
        <v>3129</v>
      </c>
      <c r="F2646" s="2">
        <v>44475</v>
      </c>
      <c r="G2646" s="11" t="s">
        <v>6</v>
      </c>
      <c r="H2646" s="10">
        <v>5</v>
      </c>
      <c r="I2646" s="12">
        <v>4.5</v>
      </c>
      <c r="J2646" s="398" t="s">
        <v>25</v>
      </c>
      <c r="K2646" s="398" t="s">
        <v>25</v>
      </c>
      <c r="L2646" s="399">
        <v>44474</v>
      </c>
      <c r="M2646" s="398" t="s">
        <v>19</v>
      </c>
      <c r="N2646" s="10">
        <v>8704</v>
      </c>
    </row>
    <row r="2647" spans="1:14">
      <c r="A2647" s="9">
        <v>44474</v>
      </c>
      <c r="B2647" s="1">
        <v>15569</v>
      </c>
      <c r="C2647" s="929" t="s">
        <v>1289</v>
      </c>
      <c r="D2647" s="1" t="s">
        <v>22</v>
      </c>
      <c r="E2647" s="1" t="s">
        <v>3130</v>
      </c>
      <c r="F2647" s="2">
        <v>44475</v>
      </c>
      <c r="G2647" s="11" t="s">
        <v>1291</v>
      </c>
      <c r="H2647" s="10">
        <v>6</v>
      </c>
      <c r="I2647" s="12">
        <v>2.35</v>
      </c>
      <c r="J2647" s="398" t="s">
        <v>25</v>
      </c>
      <c r="K2647" s="398" t="s">
        <v>25</v>
      </c>
      <c r="L2647" s="399">
        <v>44474</v>
      </c>
      <c r="M2647" s="398" t="s">
        <v>19</v>
      </c>
      <c r="N2647" s="10">
        <v>8704</v>
      </c>
    </row>
    <row r="2648" spans="1:14">
      <c r="A2648" s="9">
        <v>44474</v>
      </c>
      <c r="B2648" s="1">
        <v>15570</v>
      </c>
      <c r="C2648" s="929" t="s">
        <v>5</v>
      </c>
      <c r="D2648" s="1" t="s">
        <v>22</v>
      </c>
      <c r="E2648" s="1" t="s">
        <v>3130</v>
      </c>
      <c r="F2648" s="2">
        <v>44475</v>
      </c>
      <c r="G2648" s="11" t="s">
        <v>6</v>
      </c>
      <c r="H2648" s="10">
        <v>6</v>
      </c>
      <c r="I2648" s="12">
        <v>4.5</v>
      </c>
      <c r="J2648" s="398" t="s">
        <v>25</v>
      </c>
      <c r="K2648" s="398" t="s">
        <v>25</v>
      </c>
      <c r="L2648" s="399">
        <v>44474</v>
      </c>
      <c r="M2648" s="398" t="s">
        <v>19</v>
      </c>
      <c r="N2648" s="10">
        <v>8704</v>
      </c>
    </row>
    <row r="2649" spans="1:14">
      <c r="A2649" s="9">
        <v>44474</v>
      </c>
      <c r="B2649" s="1">
        <v>15571</v>
      </c>
      <c r="C2649" s="929" t="s">
        <v>1316</v>
      </c>
      <c r="D2649" s="1" t="s">
        <v>22</v>
      </c>
      <c r="E2649" s="1" t="s">
        <v>3131</v>
      </c>
      <c r="F2649" s="2">
        <v>44475</v>
      </c>
      <c r="G2649" s="11" t="s">
        <v>489</v>
      </c>
      <c r="H2649" s="10">
        <v>3</v>
      </c>
      <c r="I2649" s="12">
        <v>2.35</v>
      </c>
      <c r="J2649" s="398" t="s">
        <v>25</v>
      </c>
      <c r="K2649" s="398" t="s">
        <v>25</v>
      </c>
      <c r="L2649" s="399">
        <v>44474</v>
      </c>
      <c r="M2649" s="398" t="s">
        <v>19</v>
      </c>
      <c r="N2649" s="10">
        <v>8704</v>
      </c>
    </row>
    <row r="2650" spans="1:14">
      <c r="A2650" s="9">
        <v>44474</v>
      </c>
      <c r="B2650" s="1">
        <v>15572</v>
      </c>
      <c r="C2650" s="929" t="s">
        <v>5</v>
      </c>
      <c r="D2650" s="1" t="s">
        <v>22</v>
      </c>
      <c r="E2650" s="1" t="s">
        <v>3131</v>
      </c>
      <c r="F2650" s="2">
        <v>44475</v>
      </c>
      <c r="G2650" s="11" t="s">
        <v>6</v>
      </c>
      <c r="H2650" s="10">
        <v>3</v>
      </c>
      <c r="I2650" s="12">
        <v>4.5</v>
      </c>
      <c r="J2650" s="398" t="s">
        <v>25</v>
      </c>
      <c r="K2650" s="398" t="s">
        <v>25</v>
      </c>
      <c r="L2650" s="399">
        <v>44474</v>
      </c>
      <c r="M2650" s="398" t="s">
        <v>19</v>
      </c>
      <c r="N2650" s="10">
        <v>8704</v>
      </c>
    </row>
    <row r="2651" spans="1:14">
      <c r="A2651" s="9">
        <v>44474</v>
      </c>
      <c r="B2651" s="1">
        <v>15573</v>
      </c>
      <c r="C2651" s="929" t="s">
        <v>2180</v>
      </c>
      <c r="D2651" s="1" t="s">
        <v>22</v>
      </c>
      <c r="E2651" s="1" t="s">
        <v>3132</v>
      </c>
      <c r="F2651" s="2">
        <v>44475</v>
      </c>
      <c r="G2651" s="11" t="s">
        <v>2182</v>
      </c>
      <c r="H2651" s="10">
        <v>7</v>
      </c>
      <c r="I2651" s="12">
        <v>2.35</v>
      </c>
      <c r="J2651" s="398" t="s">
        <v>25</v>
      </c>
      <c r="K2651" s="398" t="s">
        <v>25</v>
      </c>
      <c r="L2651" s="399">
        <v>44474</v>
      </c>
      <c r="M2651" s="398" t="s">
        <v>19</v>
      </c>
      <c r="N2651" s="10">
        <v>8704</v>
      </c>
    </row>
    <row r="2652" spans="1:14">
      <c r="A2652" s="9">
        <v>44474</v>
      </c>
      <c r="B2652" s="1">
        <v>15574</v>
      </c>
      <c r="C2652" s="929" t="s">
        <v>229</v>
      </c>
      <c r="D2652" s="1" t="s">
        <v>22</v>
      </c>
      <c r="E2652" s="1" t="s">
        <v>3133</v>
      </c>
      <c r="F2652" s="2">
        <v>44475</v>
      </c>
      <c r="G2652" s="11" t="s">
        <v>321</v>
      </c>
      <c r="H2652" s="10">
        <v>1</v>
      </c>
      <c r="I2652" s="12">
        <v>2.35</v>
      </c>
      <c r="J2652" s="398" t="s">
        <v>25</v>
      </c>
      <c r="K2652" s="398" t="s">
        <v>25</v>
      </c>
      <c r="L2652" s="399">
        <v>44474</v>
      </c>
      <c r="M2652" s="398" t="s">
        <v>19</v>
      </c>
      <c r="N2652" s="10">
        <v>8704</v>
      </c>
    </row>
    <row r="2653" spans="1:14">
      <c r="A2653" s="9">
        <v>44474</v>
      </c>
      <c r="B2653" s="1">
        <v>15575</v>
      </c>
      <c r="C2653" s="929" t="s">
        <v>1348</v>
      </c>
      <c r="D2653" s="1" t="s">
        <v>22</v>
      </c>
      <c r="E2653" s="1" t="s">
        <v>3134</v>
      </c>
      <c r="F2653" s="2">
        <v>44475</v>
      </c>
      <c r="G2653" s="11" t="s">
        <v>2029</v>
      </c>
      <c r="H2653" s="10">
        <v>2</v>
      </c>
      <c r="I2653" s="12">
        <v>3.15</v>
      </c>
      <c r="J2653" s="398" t="s">
        <v>25</v>
      </c>
      <c r="K2653" s="398" t="s">
        <v>25</v>
      </c>
      <c r="L2653" s="399">
        <v>44474</v>
      </c>
      <c r="M2653" s="398" t="s">
        <v>19</v>
      </c>
      <c r="N2653" s="10">
        <v>8704</v>
      </c>
    </row>
    <row r="2654" spans="1:14">
      <c r="A2654" s="9">
        <v>44474</v>
      </c>
      <c r="B2654" s="1">
        <v>15576</v>
      </c>
      <c r="C2654" s="929" t="s">
        <v>1348</v>
      </c>
      <c r="D2654" s="1" t="s">
        <v>22</v>
      </c>
      <c r="E2654" s="1" t="s">
        <v>3135</v>
      </c>
      <c r="F2654" s="2">
        <v>44475</v>
      </c>
      <c r="G2654" s="11" t="s">
        <v>2029</v>
      </c>
      <c r="H2654" s="10">
        <v>2</v>
      </c>
      <c r="I2654" s="12">
        <v>3.15</v>
      </c>
      <c r="J2654" s="398" t="s">
        <v>25</v>
      </c>
      <c r="K2654" s="398" t="s">
        <v>25</v>
      </c>
      <c r="L2654" s="399">
        <v>44474</v>
      </c>
      <c r="M2654" s="398" t="s">
        <v>19</v>
      </c>
      <c r="N2654" s="10">
        <v>8704</v>
      </c>
    </row>
    <row r="2655" spans="1:14">
      <c r="A2655" s="9">
        <v>44474</v>
      </c>
      <c r="B2655" s="1">
        <v>15577</v>
      </c>
      <c r="C2655" s="929" t="s">
        <v>1348</v>
      </c>
      <c r="D2655" s="1" t="s">
        <v>22</v>
      </c>
      <c r="E2655" s="1" t="s">
        <v>3136</v>
      </c>
      <c r="F2655" s="2">
        <v>44475</v>
      </c>
      <c r="G2655" s="11" t="s">
        <v>2029</v>
      </c>
      <c r="H2655" s="10">
        <v>2</v>
      </c>
      <c r="I2655" s="12">
        <v>3.15</v>
      </c>
      <c r="J2655" s="398" t="s">
        <v>25</v>
      </c>
      <c r="K2655" s="398" t="s">
        <v>25</v>
      </c>
      <c r="L2655" s="399">
        <v>44474</v>
      </c>
      <c r="M2655" s="398" t="s">
        <v>19</v>
      </c>
      <c r="N2655" s="10">
        <v>8704</v>
      </c>
    </row>
    <row r="2656" spans="1:14">
      <c r="A2656" s="9">
        <v>44474</v>
      </c>
      <c r="B2656" s="1">
        <v>15578</v>
      </c>
      <c r="C2656" s="929" t="s">
        <v>1348</v>
      </c>
      <c r="D2656" s="1" t="s">
        <v>22</v>
      </c>
      <c r="E2656" s="1" t="s">
        <v>3137</v>
      </c>
      <c r="F2656" s="2">
        <v>44475</v>
      </c>
      <c r="G2656" s="11" t="s">
        <v>2029</v>
      </c>
      <c r="H2656" s="10">
        <v>1</v>
      </c>
      <c r="I2656" s="12">
        <v>3.15</v>
      </c>
      <c r="J2656" s="398" t="s">
        <v>25</v>
      </c>
      <c r="K2656" s="398" t="s">
        <v>25</v>
      </c>
      <c r="L2656" s="399">
        <v>44474</v>
      </c>
      <c r="M2656" s="398" t="s">
        <v>19</v>
      </c>
      <c r="N2656" s="10">
        <v>8704</v>
      </c>
    </row>
    <row r="2657" spans="1:14">
      <c r="A2657" s="9">
        <v>44474</v>
      </c>
      <c r="B2657" s="1">
        <v>15579</v>
      </c>
      <c r="C2657" s="929" t="s">
        <v>1348</v>
      </c>
      <c r="D2657" s="1" t="s">
        <v>22</v>
      </c>
      <c r="E2657" s="1" t="s">
        <v>3138</v>
      </c>
      <c r="F2657" s="2">
        <v>44475</v>
      </c>
      <c r="G2657" s="11" t="s">
        <v>2029</v>
      </c>
      <c r="H2657" s="10">
        <v>2</v>
      </c>
      <c r="I2657" s="12">
        <v>3.15</v>
      </c>
      <c r="J2657" s="398" t="s">
        <v>25</v>
      </c>
      <c r="K2657" s="398" t="s">
        <v>25</v>
      </c>
      <c r="L2657" s="399">
        <v>44474</v>
      </c>
      <c r="M2657" s="398" t="s">
        <v>19</v>
      </c>
      <c r="N2657" s="10">
        <v>8704</v>
      </c>
    </row>
    <row r="2658" spans="1:14">
      <c r="A2658" s="9">
        <v>44474</v>
      </c>
      <c r="B2658" s="1">
        <v>15580</v>
      </c>
      <c r="C2658" s="929" t="s">
        <v>1348</v>
      </c>
      <c r="D2658" s="1" t="s">
        <v>22</v>
      </c>
      <c r="E2658" s="1" t="s">
        <v>3139</v>
      </c>
      <c r="F2658" s="2">
        <v>44475</v>
      </c>
      <c r="G2658" s="11" t="s">
        <v>2029</v>
      </c>
      <c r="H2658" s="10">
        <v>1</v>
      </c>
      <c r="I2658" s="12">
        <v>3.15</v>
      </c>
      <c r="J2658" s="398" t="s">
        <v>25</v>
      </c>
      <c r="K2658" s="398" t="s">
        <v>25</v>
      </c>
      <c r="L2658" s="399">
        <v>44474</v>
      </c>
      <c r="M2658" s="398" t="s">
        <v>19</v>
      </c>
      <c r="N2658" s="10">
        <v>8704</v>
      </c>
    </row>
    <row r="2659" spans="1:14">
      <c r="A2659" s="9">
        <v>44474</v>
      </c>
      <c r="B2659" s="1">
        <v>15581</v>
      </c>
      <c r="C2659" s="929" t="s">
        <v>724</v>
      </c>
      <c r="D2659" s="1" t="s">
        <v>22</v>
      </c>
      <c r="E2659" s="1" t="s">
        <v>3140</v>
      </c>
      <c r="F2659" s="2">
        <v>44475</v>
      </c>
      <c r="G2659" s="11" t="s">
        <v>726</v>
      </c>
      <c r="H2659" s="10">
        <v>11</v>
      </c>
      <c r="I2659" s="12">
        <v>2.35</v>
      </c>
      <c r="J2659" s="398" t="s">
        <v>25</v>
      </c>
      <c r="K2659" s="398" t="s">
        <v>25</v>
      </c>
      <c r="L2659" s="399">
        <v>44474</v>
      </c>
      <c r="M2659" s="398" t="s">
        <v>19</v>
      </c>
      <c r="N2659" s="10">
        <v>8704</v>
      </c>
    </row>
    <row r="2660" spans="1:14">
      <c r="A2660" s="9">
        <v>44474</v>
      </c>
      <c r="B2660" s="1">
        <v>15582</v>
      </c>
      <c r="C2660" s="929" t="s">
        <v>3026</v>
      </c>
      <c r="D2660" s="1" t="s">
        <v>22</v>
      </c>
      <c r="E2660" s="1" t="s">
        <v>3141</v>
      </c>
      <c r="F2660" s="2">
        <v>44475</v>
      </c>
      <c r="G2660" s="11" t="s">
        <v>3142</v>
      </c>
      <c r="H2660" s="10">
        <v>12</v>
      </c>
      <c r="I2660" s="12">
        <v>2.35</v>
      </c>
      <c r="J2660" s="398" t="s">
        <v>25</v>
      </c>
      <c r="K2660" s="398" t="s">
        <v>25</v>
      </c>
      <c r="L2660" s="399">
        <v>44474</v>
      </c>
      <c r="M2660" s="398" t="s">
        <v>19</v>
      </c>
      <c r="N2660" s="10">
        <v>8704</v>
      </c>
    </row>
    <row r="2661" spans="1:14">
      <c r="A2661" s="9">
        <v>44474</v>
      </c>
      <c r="B2661" s="1">
        <v>15583</v>
      </c>
      <c r="C2661" s="929" t="s">
        <v>3143</v>
      </c>
      <c r="D2661" s="1" t="s">
        <v>22</v>
      </c>
      <c r="E2661" s="1" t="s">
        <v>1</v>
      </c>
      <c r="F2661" s="2">
        <v>44475</v>
      </c>
      <c r="G2661" s="11" t="s">
        <v>3144</v>
      </c>
      <c r="H2661" s="10">
        <v>1</v>
      </c>
      <c r="I2661" s="12">
        <v>3.75</v>
      </c>
      <c r="J2661" s="398" t="s">
        <v>25</v>
      </c>
      <c r="K2661" s="398" t="s">
        <v>25</v>
      </c>
      <c r="L2661" s="399">
        <v>44474</v>
      </c>
      <c r="M2661" s="398" t="s">
        <v>19</v>
      </c>
      <c r="N2661" s="10">
        <v>8704</v>
      </c>
    </row>
    <row r="2662" spans="1:14">
      <c r="A2662" s="9">
        <v>44474</v>
      </c>
      <c r="B2662" s="1">
        <v>15584</v>
      </c>
      <c r="C2662" s="929" t="s">
        <v>3145</v>
      </c>
      <c r="D2662" s="1" t="s">
        <v>22</v>
      </c>
      <c r="E2662" s="1" t="s">
        <v>1</v>
      </c>
      <c r="F2662" s="2">
        <v>44475</v>
      </c>
      <c r="G2662" s="11" t="s">
        <v>3146</v>
      </c>
      <c r="H2662" s="10">
        <v>1</v>
      </c>
      <c r="I2662" s="12">
        <v>3.75</v>
      </c>
      <c r="J2662" s="398" t="s">
        <v>25</v>
      </c>
      <c r="K2662" s="398" t="s">
        <v>25</v>
      </c>
      <c r="L2662" s="399">
        <v>44474</v>
      </c>
      <c r="M2662" s="398" t="s">
        <v>19</v>
      </c>
      <c r="N2662" s="10">
        <v>8704</v>
      </c>
    </row>
    <row r="2663" spans="1:14">
      <c r="A2663" s="9">
        <v>44474</v>
      </c>
      <c r="B2663" s="1">
        <v>15585</v>
      </c>
      <c r="C2663" s="929" t="s">
        <v>3147</v>
      </c>
      <c r="D2663" s="1" t="s">
        <v>22</v>
      </c>
      <c r="E2663" s="1" t="s">
        <v>1</v>
      </c>
      <c r="F2663" s="2">
        <v>44475</v>
      </c>
      <c r="G2663" s="11" t="s">
        <v>3148</v>
      </c>
      <c r="H2663" s="10">
        <v>1</v>
      </c>
      <c r="I2663" s="12">
        <v>3.75</v>
      </c>
      <c r="J2663" s="398" t="s">
        <v>25</v>
      </c>
      <c r="K2663" s="398" t="s">
        <v>25</v>
      </c>
      <c r="L2663" s="399">
        <v>44474</v>
      </c>
      <c r="M2663" s="398" t="s">
        <v>19</v>
      </c>
      <c r="N2663" s="10">
        <v>8704</v>
      </c>
    </row>
    <row r="2664" spans="1:14">
      <c r="A2664" s="9">
        <v>44474</v>
      </c>
      <c r="B2664" s="1">
        <v>15586</v>
      </c>
      <c r="C2664" s="929" t="s">
        <v>3149</v>
      </c>
      <c r="D2664" s="1" t="s">
        <v>22</v>
      </c>
      <c r="E2664" s="1" t="s">
        <v>1</v>
      </c>
      <c r="F2664" s="2">
        <v>44475</v>
      </c>
      <c r="G2664" s="11" t="s">
        <v>3150</v>
      </c>
      <c r="H2664" s="10">
        <v>1</v>
      </c>
      <c r="I2664" s="12">
        <v>3.75</v>
      </c>
      <c r="J2664" s="398" t="s">
        <v>25</v>
      </c>
      <c r="K2664" s="398" t="s">
        <v>25</v>
      </c>
      <c r="L2664" s="399">
        <v>44474</v>
      </c>
      <c r="M2664" s="398" t="s">
        <v>19</v>
      </c>
      <c r="N2664" s="10">
        <v>8704</v>
      </c>
    </row>
    <row r="2665" spans="1:14">
      <c r="A2665" s="9">
        <v>44474</v>
      </c>
      <c r="B2665" s="1">
        <v>15587</v>
      </c>
      <c r="C2665" s="929" t="s">
        <v>3151</v>
      </c>
      <c r="D2665" s="1" t="s">
        <v>22</v>
      </c>
      <c r="E2665" s="1" t="s">
        <v>1</v>
      </c>
      <c r="F2665" s="2">
        <v>44475</v>
      </c>
      <c r="G2665" s="11" t="s">
        <v>3152</v>
      </c>
      <c r="H2665" s="10">
        <v>1</v>
      </c>
      <c r="I2665" s="12">
        <v>3.75</v>
      </c>
      <c r="J2665" s="398" t="s">
        <v>25</v>
      </c>
      <c r="K2665" s="398" t="s">
        <v>25</v>
      </c>
      <c r="L2665" s="399">
        <v>44474</v>
      </c>
      <c r="M2665" s="398" t="s">
        <v>19</v>
      </c>
      <c r="N2665" s="10">
        <v>8704</v>
      </c>
    </row>
    <row r="2666" spans="1:14">
      <c r="A2666" s="9">
        <v>44474</v>
      </c>
      <c r="B2666" s="1">
        <v>15588</v>
      </c>
      <c r="C2666" s="929" t="s">
        <v>3153</v>
      </c>
      <c r="D2666" s="1" t="s">
        <v>22</v>
      </c>
      <c r="E2666" s="1" t="s">
        <v>1</v>
      </c>
      <c r="F2666" s="2">
        <v>44475</v>
      </c>
      <c r="G2666" s="11" t="s">
        <v>3154</v>
      </c>
      <c r="H2666" s="10">
        <v>1</v>
      </c>
      <c r="I2666" s="12">
        <v>3.75</v>
      </c>
      <c r="J2666" s="398" t="s">
        <v>25</v>
      </c>
      <c r="K2666" s="398" t="s">
        <v>25</v>
      </c>
      <c r="L2666" s="399">
        <v>44474</v>
      </c>
      <c r="M2666" s="398" t="s">
        <v>19</v>
      </c>
      <c r="N2666" s="10">
        <v>8704</v>
      </c>
    </row>
    <row r="2667" spans="1:14">
      <c r="A2667" s="9">
        <v>44474</v>
      </c>
      <c r="B2667" s="1">
        <v>15589</v>
      </c>
      <c r="C2667" s="929" t="s">
        <v>3155</v>
      </c>
      <c r="D2667" s="1" t="s">
        <v>22</v>
      </c>
      <c r="E2667" s="1" t="s">
        <v>1</v>
      </c>
      <c r="F2667" s="2">
        <v>44475</v>
      </c>
      <c r="G2667" s="11" t="s">
        <v>3156</v>
      </c>
      <c r="H2667" s="10">
        <v>1</v>
      </c>
      <c r="I2667" s="12">
        <v>3.75</v>
      </c>
      <c r="J2667" s="398" t="s">
        <v>25</v>
      </c>
      <c r="K2667" s="398" t="s">
        <v>25</v>
      </c>
      <c r="L2667" s="399">
        <v>44474</v>
      </c>
      <c r="M2667" s="398" t="s">
        <v>19</v>
      </c>
      <c r="N2667" s="10">
        <v>8704</v>
      </c>
    </row>
    <row r="2668" spans="1:14">
      <c r="A2668" s="9">
        <v>44474</v>
      </c>
      <c r="B2668" s="1">
        <v>15590</v>
      </c>
      <c r="C2668" s="929" t="s">
        <v>2665</v>
      </c>
      <c r="D2668" s="1" t="s">
        <v>22</v>
      </c>
      <c r="E2668" s="1" t="s">
        <v>3157</v>
      </c>
      <c r="F2668" s="2">
        <v>44477</v>
      </c>
      <c r="G2668" s="11" t="s">
        <v>2667</v>
      </c>
      <c r="H2668" s="10">
        <v>58</v>
      </c>
      <c r="I2668" s="12">
        <v>2.35</v>
      </c>
      <c r="J2668" s="398" t="s">
        <v>25</v>
      </c>
      <c r="K2668" s="398" t="s">
        <v>25</v>
      </c>
      <c r="L2668" s="399">
        <v>44476</v>
      </c>
      <c r="M2668" s="398" t="s">
        <v>19</v>
      </c>
      <c r="N2668" s="10">
        <v>8704</v>
      </c>
    </row>
    <row r="2669" spans="1:14">
      <c r="A2669" s="9">
        <v>44474</v>
      </c>
      <c r="B2669" s="1">
        <v>15591</v>
      </c>
      <c r="C2669" s="929" t="s">
        <v>3106</v>
      </c>
      <c r="D2669" s="1" t="s">
        <v>22</v>
      </c>
      <c r="E2669" s="1" t="s">
        <v>1</v>
      </c>
      <c r="F2669" s="2">
        <v>44477</v>
      </c>
      <c r="G2669" s="11" t="s">
        <v>3158</v>
      </c>
      <c r="H2669" s="10">
        <v>1</v>
      </c>
      <c r="I2669" s="12">
        <v>3.75</v>
      </c>
      <c r="J2669" s="398" t="s">
        <v>25</v>
      </c>
      <c r="K2669" s="398" t="s">
        <v>25</v>
      </c>
      <c r="L2669" s="399">
        <v>44476</v>
      </c>
      <c r="M2669" s="398" t="s">
        <v>19</v>
      </c>
      <c r="N2669" s="10">
        <v>8704</v>
      </c>
    </row>
    <row r="2670" spans="1:14">
      <c r="A2670" s="9">
        <v>44474</v>
      </c>
      <c r="B2670" s="1">
        <v>15592</v>
      </c>
      <c r="C2670" s="929" t="s">
        <v>3159</v>
      </c>
      <c r="D2670" s="1" t="s">
        <v>22</v>
      </c>
      <c r="E2670" s="1" t="s">
        <v>1</v>
      </c>
      <c r="F2670" s="2">
        <v>44477</v>
      </c>
      <c r="G2670" s="11" t="s">
        <v>3160</v>
      </c>
      <c r="H2670" s="10">
        <v>1</v>
      </c>
      <c r="I2670" s="12">
        <v>3.75</v>
      </c>
      <c r="J2670" s="398" t="s">
        <v>25</v>
      </c>
      <c r="K2670" s="398" t="s">
        <v>25</v>
      </c>
      <c r="L2670" s="399">
        <v>44476</v>
      </c>
      <c r="M2670" s="398" t="s">
        <v>19</v>
      </c>
      <c r="N2670" s="10">
        <v>8704</v>
      </c>
    </row>
    <row r="2671" spans="1:14">
      <c r="A2671" s="9">
        <v>44474</v>
      </c>
      <c r="B2671" s="1">
        <v>15593</v>
      </c>
      <c r="C2671" s="929" t="s">
        <v>3149</v>
      </c>
      <c r="D2671" s="1" t="s">
        <v>22</v>
      </c>
      <c r="E2671" s="1" t="s">
        <v>3161</v>
      </c>
      <c r="F2671" s="2">
        <v>44477</v>
      </c>
      <c r="G2671" s="11" t="s">
        <v>1379</v>
      </c>
      <c r="H2671" s="10">
        <v>102</v>
      </c>
      <c r="I2671" s="12">
        <v>2.35</v>
      </c>
      <c r="J2671" s="398" t="s">
        <v>25</v>
      </c>
      <c r="K2671" s="398" t="s">
        <v>25</v>
      </c>
      <c r="L2671" s="399">
        <v>44476</v>
      </c>
      <c r="M2671" s="398" t="s">
        <v>19</v>
      </c>
      <c r="N2671" s="10">
        <v>8704</v>
      </c>
    </row>
    <row r="2672" spans="1:14">
      <c r="A2672" s="9">
        <v>44474</v>
      </c>
      <c r="B2672" s="1">
        <v>15594</v>
      </c>
      <c r="C2672" s="929" t="s">
        <v>3143</v>
      </c>
      <c r="D2672" s="1" t="s">
        <v>22</v>
      </c>
      <c r="E2672" s="1" t="s">
        <v>3161</v>
      </c>
      <c r="F2672" s="2">
        <v>44477</v>
      </c>
      <c r="G2672" s="11" t="s">
        <v>3162</v>
      </c>
      <c r="H2672" s="10">
        <v>102</v>
      </c>
      <c r="I2672" s="12">
        <v>2.35</v>
      </c>
      <c r="J2672" s="398" t="s">
        <v>25</v>
      </c>
      <c r="K2672" s="398" t="s">
        <v>25</v>
      </c>
      <c r="L2672" s="399">
        <v>44476</v>
      </c>
      <c r="M2672" s="398" t="s">
        <v>19</v>
      </c>
      <c r="N2672" s="10">
        <v>8704</v>
      </c>
    </row>
    <row r="2673" spans="1:14">
      <c r="A2673" s="9">
        <v>44474</v>
      </c>
      <c r="B2673" s="1">
        <v>15595</v>
      </c>
      <c r="C2673" s="929" t="s">
        <v>3147</v>
      </c>
      <c r="D2673" s="1" t="s">
        <v>22</v>
      </c>
      <c r="E2673" s="1" t="s">
        <v>3161</v>
      </c>
      <c r="F2673" s="2">
        <v>44477</v>
      </c>
      <c r="G2673" s="11" t="s">
        <v>3163</v>
      </c>
      <c r="H2673" s="10">
        <v>102</v>
      </c>
      <c r="I2673" s="12">
        <v>2.35</v>
      </c>
      <c r="J2673" s="398" t="s">
        <v>25</v>
      </c>
      <c r="K2673" s="398" t="s">
        <v>25</v>
      </c>
      <c r="L2673" s="399">
        <v>44476</v>
      </c>
      <c r="M2673" s="398" t="s">
        <v>19</v>
      </c>
      <c r="N2673" s="10">
        <v>8704</v>
      </c>
    </row>
    <row r="2674" spans="1:14">
      <c r="A2674" s="9">
        <v>44474</v>
      </c>
      <c r="B2674" s="1">
        <v>15596</v>
      </c>
      <c r="C2674" s="929" t="s">
        <v>3164</v>
      </c>
      <c r="D2674" s="1" t="s">
        <v>22</v>
      </c>
      <c r="E2674" s="1" t="s">
        <v>3165</v>
      </c>
      <c r="F2674" s="2">
        <v>44477</v>
      </c>
      <c r="G2674" s="11" t="s">
        <v>3166</v>
      </c>
      <c r="H2674" s="10">
        <v>2</v>
      </c>
      <c r="I2674" s="12">
        <v>2.35</v>
      </c>
      <c r="J2674" s="398" t="s">
        <v>25</v>
      </c>
      <c r="K2674" s="398" t="s">
        <v>25</v>
      </c>
      <c r="L2674" s="399">
        <v>44477</v>
      </c>
      <c r="M2674" s="398" t="s">
        <v>19</v>
      </c>
      <c r="N2674" s="10">
        <v>8704</v>
      </c>
    </row>
    <row r="2675" spans="1:14">
      <c r="A2675" s="9">
        <v>44474</v>
      </c>
      <c r="B2675" s="1">
        <v>15597</v>
      </c>
      <c r="C2675" s="929" t="s">
        <v>893</v>
      </c>
      <c r="D2675" s="1" t="s">
        <v>22</v>
      </c>
      <c r="E2675" s="1" t="s">
        <v>3167</v>
      </c>
      <c r="F2675" s="2">
        <v>44477</v>
      </c>
      <c r="G2675" s="11" t="s">
        <v>895</v>
      </c>
      <c r="H2675" s="10">
        <v>1</v>
      </c>
      <c r="I2675" s="12">
        <v>2.35</v>
      </c>
      <c r="J2675" s="398" t="s">
        <v>25</v>
      </c>
      <c r="K2675" s="398" t="s">
        <v>25</v>
      </c>
      <c r="L2675" s="399">
        <v>44477</v>
      </c>
      <c r="M2675" s="398" t="s">
        <v>19</v>
      </c>
      <c r="N2675" s="10">
        <v>8704</v>
      </c>
    </row>
    <row r="2676" spans="1:14">
      <c r="A2676" s="9">
        <v>44474</v>
      </c>
      <c r="B2676" s="1">
        <v>15598</v>
      </c>
      <c r="C2676" s="929" t="s">
        <v>1098</v>
      </c>
      <c r="D2676" s="1" t="s">
        <v>22</v>
      </c>
      <c r="E2676" s="1" t="s">
        <v>3168</v>
      </c>
      <c r="F2676" s="2">
        <v>44477</v>
      </c>
      <c r="G2676" s="11" t="s">
        <v>1096</v>
      </c>
      <c r="H2676" s="10">
        <v>6</v>
      </c>
      <c r="I2676" s="12">
        <v>2.35</v>
      </c>
      <c r="J2676" s="398" t="s">
        <v>25</v>
      </c>
      <c r="K2676" s="398" t="s">
        <v>25</v>
      </c>
      <c r="L2676" s="399">
        <v>44477</v>
      </c>
      <c r="M2676" s="398" t="s">
        <v>19</v>
      </c>
      <c r="N2676" s="10">
        <v>8704</v>
      </c>
    </row>
    <row r="2677" spans="1:14">
      <c r="A2677" s="9">
        <v>44474</v>
      </c>
      <c r="B2677" s="1">
        <v>15599</v>
      </c>
      <c r="C2677" s="929" t="s">
        <v>5</v>
      </c>
      <c r="D2677" s="1" t="s">
        <v>22</v>
      </c>
      <c r="E2677" s="1" t="s">
        <v>3168</v>
      </c>
      <c r="F2677" s="2">
        <v>44477</v>
      </c>
      <c r="G2677" s="11" t="s">
        <v>6</v>
      </c>
      <c r="H2677" s="10">
        <v>1</v>
      </c>
      <c r="I2677" s="12">
        <v>4.5</v>
      </c>
      <c r="J2677" s="398" t="s">
        <v>25</v>
      </c>
      <c r="K2677" s="398" t="s">
        <v>25</v>
      </c>
      <c r="L2677" s="399">
        <v>44477</v>
      </c>
      <c r="M2677" s="398" t="s">
        <v>19</v>
      </c>
      <c r="N2677" s="10">
        <v>8704</v>
      </c>
    </row>
    <row r="2678" spans="1:14">
      <c r="A2678" s="9">
        <v>44474</v>
      </c>
      <c r="B2678" s="1">
        <v>15600</v>
      </c>
      <c r="C2678" s="929" t="s">
        <v>234</v>
      </c>
      <c r="D2678" s="1" t="s">
        <v>22</v>
      </c>
      <c r="E2678" s="1" t="s">
        <v>3169</v>
      </c>
      <c r="F2678" s="2">
        <v>44477</v>
      </c>
      <c r="G2678" s="11" t="s">
        <v>236</v>
      </c>
      <c r="H2678" s="10">
        <v>6</v>
      </c>
      <c r="I2678" s="12">
        <v>2.35</v>
      </c>
      <c r="J2678" s="398" t="s">
        <v>25</v>
      </c>
      <c r="K2678" s="398" t="s">
        <v>25</v>
      </c>
      <c r="L2678" s="399">
        <v>44477</v>
      </c>
      <c r="M2678" s="398" t="s">
        <v>19</v>
      </c>
      <c r="N2678" s="10">
        <v>8704</v>
      </c>
    </row>
    <row r="2679" spans="1:14">
      <c r="A2679" s="9">
        <v>44474</v>
      </c>
      <c r="B2679" s="1">
        <v>15601</v>
      </c>
      <c r="C2679" s="929" t="s">
        <v>458</v>
      </c>
      <c r="D2679" s="1" t="s">
        <v>22</v>
      </c>
      <c r="E2679" s="1" t="s">
        <v>3170</v>
      </c>
      <c r="F2679" s="2">
        <v>44477</v>
      </c>
      <c r="G2679" s="11" t="s">
        <v>460</v>
      </c>
      <c r="H2679" s="10">
        <v>1</v>
      </c>
      <c r="I2679" s="12">
        <v>2.35</v>
      </c>
      <c r="J2679" s="398" t="s">
        <v>25</v>
      </c>
      <c r="K2679" s="398" t="s">
        <v>25</v>
      </c>
      <c r="L2679" s="399">
        <v>44477</v>
      </c>
      <c r="M2679" s="398" t="s">
        <v>19</v>
      </c>
      <c r="N2679" s="10">
        <v>8704</v>
      </c>
    </row>
    <row r="2680" spans="1:14">
      <c r="A2680" s="9">
        <v>44474</v>
      </c>
      <c r="B2680" s="1">
        <v>15602</v>
      </c>
      <c r="C2680" s="929" t="s">
        <v>1016</v>
      </c>
      <c r="D2680" s="1" t="s">
        <v>22</v>
      </c>
      <c r="E2680" s="1" t="s">
        <v>3171</v>
      </c>
      <c r="F2680" s="2">
        <v>44477</v>
      </c>
      <c r="G2680" s="11" t="s">
        <v>1018</v>
      </c>
      <c r="H2680" s="10">
        <v>2</v>
      </c>
      <c r="I2680" s="12">
        <v>2.35</v>
      </c>
      <c r="J2680" s="398" t="s">
        <v>25</v>
      </c>
      <c r="K2680" s="398" t="s">
        <v>25</v>
      </c>
      <c r="L2680" s="399">
        <v>44477</v>
      </c>
      <c r="M2680" s="398" t="s">
        <v>19</v>
      </c>
      <c r="N2680" s="10">
        <v>8704</v>
      </c>
    </row>
    <row r="2681" spans="1:14">
      <c r="A2681" s="9">
        <v>44474</v>
      </c>
      <c r="B2681" s="1">
        <v>15603</v>
      </c>
      <c r="C2681" s="929" t="s">
        <v>341</v>
      </c>
      <c r="D2681" s="1" t="s">
        <v>22</v>
      </c>
      <c r="E2681" s="1" t="s">
        <v>3172</v>
      </c>
      <c r="F2681" s="2">
        <v>44477</v>
      </c>
      <c r="G2681" s="11" t="s">
        <v>343</v>
      </c>
      <c r="H2681" s="10">
        <v>1</v>
      </c>
      <c r="I2681" s="12">
        <v>2.35</v>
      </c>
      <c r="J2681" s="398" t="s">
        <v>25</v>
      </c>
      <c r="K2681" s="398" t="s">
        <v>25</v>
      </c>
      <c r="L2681" s="399">
        <v>44477</v>
      </c>
      <c r="M2681" s="398" t="s">
        <v>19</v>
      </c>
      <c r="N2681" s="10">
        <v>8704</v>
      </c>
    </row>
    <row r="2682" spans="1:14">
      <c r="A2682" s="9">
        <v>44474</v>
      </c>
      <c r="B2682" s="1">
        <v>15604</v>
      </c>
      <c r="C2682" s="929" t="s">
        <v>1449</v>
      </c>
      <c r="D2682" s="1" t="s">
        <v>22</v>
      </c>
      <c r="E2682" s="1" t="s">
        <v>3173</v>
      </c>
      <c r="F2682" s="2">
        <v>44477</v>
      </c>
      <c r="G2682" s="11" t="s">
        <v>30</v>
      </c>
      <c r="H2682" s="10">
        <v>1</v>
      </c>
      <c r="I2682" s="12">
        <v>2.35</v>
      </c>
      <c r="J2682" s="398" t="s">
        <v>25</v>
      </c>
      <c r="K2682" s="398" t="s">
        <v>25</v>
      </c>
      <c r="L2682" s="399">
        <v>44477</v>
      </c>
      <c r="M2682" s="398" t="s">
        <v>19</v>
      </c>
      <c r="N2682" s="10">
        <v>8704</v>
      </c>
    </row>
    <row r="2683" spans="1:14">
      <c r="A2683" s="9">
        <v>44474</v>
      </c>
      <c r="B2683" s="1">
        <v>15605</v>
      </c>
      <c r="C2683" s="929" t="s">
        <v>3174</v>
      </c>
      <c r="D2683" s="1" t="s">
        <v>22</v>
      </c>
      <c r="E2683" s="1" t="s">
        <v>3175</v>
      </c>
      <c r="F2683" s="2">
        <v>44477</v>
      </c>
      <c r="G2683" s="11" t="s">
        <v>3176</v>
      </c>
      <c r="H2683" s="10">
        <v>3</v>
      </c>
      <c r="I2683" s="12">
        <v>2.35</v>
      </c>
      <c r="J2683" s="398" t="s">
        <v>25</v>
      </c>
      <c r="K2683" s="398" t="s">
        <v>25</v>
      </c>
      <c r="L2683" s="399">
        <v>44477</v>
      </c>
      <c r="M2683" s="398" t="s">
        <v>19</v>
      </c>
      <c r="N2683" s="10">
        <v>8704</v>
      </c>
    </row>
    <row r="2684" spans="1:14">
      <c r="A2684" s="9">
        <v>44474</v>
      </c>
      <c r="B2684" s="1">
        <v>15606</v>
      </c>
      <c r="C2684" s="929" t="s">
        <v>3145</v>
      </c>
      <c r="D2684" s="1" t="s">
        <v>22</v>
      </c>
      <c r="E2684" s="1" t="s">
        <v>3177</v>
      </c>
      <c r="F2684" s="2">
        <v>44477</v>
      </c>
      <c r="G2684" s="11" t="s">
        <v>3162</v>
      </c>
      <c r="H2684" s="10">
        <v>204</v>
      </c>
      <c r="I2684" s="12">
        <v>2.35</v>
      </c>
      <c r="J2684" s="398" t="s">
        <v>25</v>
      </c>
      <c r="K2684" s="398" t="s">
        <v>25</v>
      </c>
      <c r="L2684" s="399">
        <v>44477</v>
      </c>
      <c r="M2684" s="398" t="s">
        <v>19</v>
      </c>
      <c r="N2684" s="10">
        <v>8704</v>
      </c>
    </row>
    <row r="2685" spans="1:14">
      <c r="A2685" s="9">
        <v>44474</v>
      </c>
      <c r="B2685" s="1">
        <v>15607</v>
      </c>
      <c r="C2685" s="929" t="s">
        <v>3147</v>
      </c>
      <c r="D2685" s="1" t="s">
        <v>22</v>
      </c>
      <c r="E2685" s="1" t="s">
        <v>3177</v>
      </c>
      <c r="F2685" s="2">
        <v>44477</v>
      </c>
      <c r="G2685" s="11" t="s">
        <v>3163</v>
      </c>
      <c r="H2685" s="10">
        <v>204</v>
      </c>
      <c r="I2685" s="12">
        <v>2.35</v>
      </c>
      <c r="J2685" s="398" t="s">
        <v>25</v>
      </c>
      <c r="K2685" s="398" t="s">
        <v>25</v>
      </c>
      <c r="L2685" s="399">
        <v>44477</v>
      </c>
      <c r="M2685" s="398" t="s">
        <v>19</v>
      </c>
      <c r="N2685" s="10">
        <v>8704</v>
      </c>
    </row>
    <row r="2686" spans="1:14">
      <c r="A2686" s="9">
        <v>44474</v>
      </c>
      <c r="B2686" s="1">
        <v>15608</v>
      </c>
      <c r="C2686" s="929" t="s">
        <v>3149</v>
      </c>
      <c r="D2686" s="1" t="s">
        <v>22</v>
      </c>
      <c r="E2686" s="1" t="s">
        <v>3177</v>
      </c>
      <c r="F2686" s="2">
        <v>44477</v>
      </c>
      <c r="G2686" s="11" t="s">
        <v>1379</v>
      </c>
      <c r="H2686" s="10">
        <v>204</v>
      </c>
      <c r="I2686" s="12">
        <v>2.35</v>
      </c>
      <c r="J2686" s="398" t="s">
        <v>25</v>
      </c>
      <c r="K2686" s="398" t="s">
        <v>25</v>
      </c>
      <c r="L2686" s="399">
        <v>44477</v>
      </c>
      <c r="M2686" s="398" t="s">
        <v>19</v>
      </c>
      <c r="N2686" s="10">
        <v>8704</v>
      </c>
    </row>
    <row r="2687" spans="1:14">
      <c r="A2687" s="9">
        <v>44476</v>
      </c>
      <c r="B2687" s="1">
        <v>15609</v>
      </c>
      <c r="C2687" s="929" t="s">
        <v>2145</v>
      </c>
      <c r="D2687" s="1" t="s">
        <v>22</v>
      </c>
      <c r="E2687" s="1" t="s">
        <v>3178</v>
      </c>
      <c r="F2687" s="2">
        <v>44484</v>
      </c>
      <c r="G2687" s="11" t="s">
        <v>3179</v>
      </c>
      <c r="H2687" s="10">
        <v>106</v>
      </c>
      <c r="I2687" s="12">
        <v>2.35</v>
      </c>
      <c r="J2687" s="398" t="s">
        <v>25</v>
      </c>
      <c r="K2687" s="398" t="s">
        <v>25</v>
      </c>
      <c r="L2687" s="399">
        <v>44480</v>
      </c>
      <c r="M2687" s="398" t="s">
        <v>19</v>
      </c>
      <c r="N2687" s="10">
        <v>8743</v>
      </c>
    </row>
    <row r="2688" spans="1:14">
      <c r="A2688" s="9">
        <v>44476</v>
      </c>
      <c r="B2688" s="1">
        <v>15610</v>
      </c>
      <c r="C2688" s="929" t="s">
        <v>3060</v>
      </c>
      <c r="D2688" s="1" t="s">
        <v>22</v>
      </c>
      <c r="E2688" s="1" t="s">
        <v>3180</v>
      </c>
      <c r="F2688" s="2">
        <v>44484</v>
      </c>
      <c r="G2688" s="11" t="s">
        <v>3181</v>
      </c>
      <c r="H2688" s="10">
        <v>21</v>
      </c>
      <c r="I2688" s="12">
        <v>2.35</v>
      </c>
      <c r="J2688" s="398" t="s">
        <v>25</v>
      </c>
      <c r="K2688" s="398" t="s">
        <v>25</v>
      </c>
      <c r="L2688" s="399">
        <v>44480</v>
      </c>
      <c r="M2688" s="398" t="s">
        <v>19</v>
      </c>
      <c r="N2688" s="10">
        <v>8743</v>
      </c>
    </row>
    <row r="2689" spans="1:14">
      <c r="A2689" s="9">
        <v>44476</v>
      </c>
      <c r="B2689" s="1">
        <v>15611</v>
      </c>
      <c r="C2689" s="929" t="s">
        <v>2807</v>
      </c>
      <c r="D2689" s="1" t="s">
        <v>22</v>
      </c>
      <c r="E2689" s="1" t="s">
        <v>3182</v>
      </c>
      <c r="F2689" s="2">
        <v>44484</v>
      </c>
      <c r="G2689" s="11" t="s">
        <v>3183</v>
      </c>
      <c r="H2689" s="10">
        <v>4</v>
      </c>
      <c r="I2689" s="12">
        <v>2.35</v>
      </c>
      <c r="J2689" s="398" t="s">
        <v>25</v>
      </c>
      <c r="K2689" s="398" t="s">
        <v>25</v>
      </c>
      <c r="L2689" s="399">
        <v>44480</v>
      </c>
      <c r="M2689" s="398" t="s">
        <v>19</v>
      </c>
      <c r="N2689" s="10">
        <v>8743</v>
      </c>
    </row>
    <row r="2690" spans="1:14">
      <c r="A2690" s="9">
        <v>44476</v>
      </c>
      <c r="B2690" s="1">
        <v>15612</v>
      </c>
      <c r="C2690" s="929" t="s">
        <v>1348</v>
      </c>
      <c r="D2690" s="1" t="s">
        <v>22</v>
      </c>
      <c r="E2690" s="1" t="s">
        <v>3184</v>
      </c>
      <c r="F2690" s="2">
        <v>44484</v>
      </c>
      <c r="G2690" s="11" t="s">
        <v>2029</v>
      </c>
      <c r="H2690" s="10">
        <v>2</v>
      </c>
      <c r="I2690" s="12">
        <v>3.15</v>
      </c>
      <c r="J2690" s="398" t="s">
        <v>25</v>
      </c>
      <c r="K2690" s="398" t="s">
        <v>25</v>
      </c>
      <c r="L2690" s="399">
        <v>44480</v>
      </c>
      <c r="M2690" s="398" t="s">
        <v>19</v>
      </c>
      <c r="N2690" s="10">
        <v>8743</v>
      </c>
    </row>
    <row r="2691" spans="1:14">
      <c r="A2691" s="9">
        <v>44476</v>
      </c>
      <c r="B2691" s="1">
        <v>15613</v>
      </c>
      <c r="C2691" s="929" t="s">
        <v>1074</v>
      </c>
      <c r="D2691" s="1" t="s">
        <v>22</v>
      </c>
      <c r="E2691" s="1" t="s">
        <v>3185</v>
      </c>
      <c r="F2691" s="2">
        <v>44484</v>
      </c>
      <c r="G2691" s="11" t="s">
        <v>1372</v>
      </c>
      <c r="H2691" s="10">
        <v>2</v>
      </c>
      <c r="I2691" s="12">
        <v>2.35</v>
      </c>
      <c r="J2691" s="398" t="s">
        <v>25</v>
      </c>
      <c r="K2691" s="398" t="s">
        <v>25</v>
      </c>
      <c r="L2691" s="399">
        <v>44480</v>
      </c>
      <c r="M2691" s="398" t="s">
        <v>19</v>
      </c>
      <c r="N2691" s="10">
        <v>8743</v>
      </c>
    </row>
    <row r="2692" spans="1:14">
      <c r="A2692" s="9">
        <v>44481</v>
      </c>
      <c r="B2692" s="1">
        <v>15614</v>
      </c>
      <c r="C2692" s="929" t="s">
        <v>292</v>
      </c>
      <c r="D2692" s="1" t="s">
        <v>22</v>
      </c>
      <c r="E2692" s="1" t="s">
        <v>3186</v>
      </c>
      <c r="F2692" s="2">
        <v>44484</v>
      </c>
      <c r="G2692" s="11" t="s">
        <v>3187</v>
      </c>
      <c r="H2692" s="10">
        <v>93</v>
      </c>
      <c r="I2692" s="12">
        <v>2.35</v>
      </c>
      <c r="J2692" s="398" t="s">
        <v>25</v>
      </c>
      <c r="K2692" s="398" t="s">
        <v>25</v>
      </c>
      <c r="L2692" s="399">
        <v>44481</v>
      </c>
      <c r="M2692" s="398" t="s">
        <v>19</v>
      </c>
      <c r="N2692" s="10">
        <v>8743</v>
      </c>
    </row>
    <row r="2693" spans="1:14">
      <c r="A2693" s="9">
        <v>44481</v>
      </c>
      <c r="B2693" s="1">
        <v>15615</v>
      </c>
      <c r="C2693" s="929" t="s">
        <v>311</v>
      </c>
      <c r="D2693" s="1" t="s">
        <v>22</v>
      </c>
      <c r="E2693" s="1" t="s">
        <v>3186</v>
      </c>
      <c r="F2693" s="2">
        <v>44484</v>
      </c>
      <c r="G2693" s="11" t="s">
        <v>3188</v>
      </c>
      <c r="H2693" s="10">
        <v>93</v>
      </c>
      <c r="I2693" s="12">
        <v>2.35</v>
      </c>
      <c r="J2693" s="398" t="s">
        <v>25</v>
      </c>
      <c r="K2693" s="398" t="s">
        <v>25</v>
      </c>
      <c r="L2693" s="399">
        <v>44481</v>
      </c>
      <c r="M2693" s="398" t="s">
        <v>19</v>
      </c>
      <c r="N2693" s="10">
        <v>8743</v>
      </c>
    </row>
    <row r="2694" spans="1:14">
      <c r="A2694" s="9">
        <v>44481</v>
      </c>
      <c r="B2694" s="1">
        <v>15616</v>
      </c>
      <c r="C2694" s="929" t="s">
        <v>182</v>
      </c>
      <c r="D2694" s="1" t="s">
        <v>22</v>
      </c>
      <c r="E2694" s="1" t="s">
        <v>3189</v>
      </c>
      <c r="F2694" s="2">
        <v>44484</v>
      </c>
      <c r="G2694" s="11" t="s">
        <v>184</v>
      </c>
      <c r="H2694" s="10">
        <v>18</v>
      </c>
      <c r="I2694" s="12">
        <v>2.35</v>
      </c>
      <c r="J2694" s="398" t="s">
        <v>25</v>
      </c>
      <c r="K2694" s="398" t="s">
        <v>25</v>
      </c>
      <c r="L2694" s="399">
        <v>44481</v>
      </c>
      <c r="M2694" s="398" t="s">
        <v>19</v>
      </c>
      <c r="N2694" s="10">
        <v>8743</v>
      </c>
    </row>
    <row r="2695" spans="1:14">
      <c r="A2695" s="9">
        <v>44481</v>
      </c>
      <c r="B2695" s="1">
        <v>15617</v>
      </c>
      <c r="C2695" s="929" t="s">
        <v>37</v>
      </c>
      <c r="D2695" s="1" t="s">
        <v>22</v>
      </c>
      <c r="E2695" s="1" t="s">
        <v>3189</v>
      </c>
      <c r="F2695" s="2">
        <v>44484</v>
      </c>
      <c r="G2695" s="11" t="s">
        <v>38</v>
      </c>
      <c r="H2695" s="10">
        <v>14</v>
      </c>
      <c r="I2695" s="12">
        <v>2.35</v>
      </c>
      <c r="J2695" s="398" t="s">
        <v>25</v>
      </c>
      <c r="K2695" s="398" t="s">
        <v>25</v>
      </c>
      <c r="L2695" s="399">
        <v>44481</v>
      </c>
      <c r="M2695" s="398" t="s">
        <v>19</v>
      </c>
      <c r="N2695" s="10">
        <v>8743</v>
      </c>
    </row>
    <row r="2696" spans="1:14">
      <c r="A2696" s="9">
        <v>44481</v>
      </c>
      <c r="B2696" s="1">
        <v>15618</v>
      </c>
      <c r="C2696" s="929" t="s">
        <v>386</v>
      </c>
      <c r="D2696" s="1" t="s">
        <v>22</v>
      </c>
      <c r="E2696" s="1" t="s">
        <v>3190</v>
      </c>
      <c r="F2696" s="2">
        <v>44484</v>
      </c>
      <c r="G2696" s="11" t="s">
        <v>388</v>
      </c>
      <c r="H2696" s="10">
        <v>8</v>
      </c>
      <c r="I2696" s="12">
        <v>2.35</v>
      </c>
      <c r="J2696" s="398" t="s">
        <v>25</v>
      </c>
      <c r="K2696" s="398" t="s">
        <v>25</v>
      </c>
      <c r="L2696" s="399">
        <v>44481</v>
      </c>
      <c r="M2696" s="398" t="s">
        <v>19</v>
      </c>
      <c r="N2696" s="10">
        <v>8743</v>
      </c>
    </row>
    <row r="2697" spans="1:14">
      <c r="A2697" s="9">
        <v>44481</v>
      </c>
      <c r="B2697" s="1">
        <v>15619</v>
      </c>
      <c r="C2697" s="929" t="s">
        <v>2420</v>
      </c>
      <c r="D2697" s="1" t="s">
        <v>22</v>
      </c>
      <c r="E2697" s="1" t="s">
        <v>3191</v>
      </c>
      <c r="F2697" s="2">
        <v>44484</v>
      </c>
      <c r="G2697" s="11" t="s">
        <v>3192</v>
      </c>
      <c r="H2697" s="10">
        <v>14</v>
      </c>
      <c r="I2697" s="12">
        <v>2.35</v>
      </c>
      <c r="J2697" s="398" t="s">
        <v>25</v>
      </c>
      <c r="K2697" s="398" t="s">
        <v>25</v>
      </c>
      <c r="L2697" s="399">
        <v>44481</v>
      </c>
      <c r="M2697" s="398" t="s">
        <v>19</v>
      </c>
      <c r="N2697" s="10">
        <v>8743</v>
      </c>
    </row>
    <row r="2698" spans="1:14">
      <c r="A2698" s="9">
        <v>44481</v>
      </c>
      <c r="B2698" s="1">
        <v>15620</v>
      </c>
      <c r="C2698" s="929" t="s">
        <v>2043</v>
      </c>
      <c r="D2698" s="1" t="s">
        <v>22</v>
      </c>
      <c r="E2698" s="1" t="s">
        <v>3193</v>
      </c>
      <c r="F2698" s="2">
        <v>44484</v>
      </c>
      <c r="G2698" s="11" t="s">
        <v>242</v>
      </c>
      <c r="H2698" s="10">
        <v>7</v>
      </c>
      <c r="I2698" s="12">
        <v>2.35</v>
      </c>
      <c r="J2698" s="398" t="s">
        <v>25</v>
      </c>
      <c r="K2698" s="398" t="s">
        <v>25</v>
      </c>
      <c r="L2698" s="399">
        <v>44481</v>
      </c>
      <c r="M2698" s="398" t="s">
        <v>19</v>
      </c>
      <c r="N2698" s="10">
        <v>8743</v>
      </c>
    </row>
    <row r="2699" spans="1:14">
      <c r="A2699" s="9">
        <v>44481</v>
      </c>
      <c r="B2699" s="1">
        <v>15621</v>
      </c>
      <c r="C2699" s="929" t="s">
        <v>2041</v>
      </c>
      <c r="D2699" s="1" t="s">
        <v>22</v>
      </c>
      <c r="E2699" s="1" t="s">
        <v>3193</v>
      </c>
      <c r="F2699" s="2">
        <v>44484</v>
      </c>
      <c r="G2699" s="11" t="s">
        <v>1228</v>
      </c>
      <c r="H2699" s="10">
        <v>7</v>
      </c>
      <c r="I2699" s="12">
        <v>2.35</v>
      </c>
      <c r="J2699" s="398" t="s">
        <v>25</v>
      </c>
      <c r="K2699" s="398" t="s">
        <v>25</v>
      </c>
      <c r="L2699" s="399">
        <v>44481</v>
      </c>
      <c r="M2699" s="398" t="s">
        <v>19</v>
      </c>
      <c r="N2699" s="10">
        <v>8743</v>
      </c>
    </row>
    <row r="2700" spans="1:14">
      <c r="A2700" s="9">
        <v>44481</v>
      </c>
      <c r="B2700" s="1">
        <v>15622</v>
      </c>
      <c r="C2700" s="929" t="s">
        <v>3194</v>
      </c>
      <c r="D2700" s="1" t="s">
        <v>22</v>
      </c>
      <c r="E2700" s="1" t="s">
        <v>3193</v>
      </c>
      <c r="F2700" s="2">
        <v>44484</v>
      </c>
      <c r="G2700" s="11" t="s">
        <v>2046</v>
      </c>
      <c r="H2700" s="10">
        <v>7</v>
      </c>
      <c r="I2700" s="12">
        <v>2.35</v>
      </c>
      <c r="J2700" s="398" t="s">
        <v>25</v>
      </c>
      <c r="K2700" s="398" t="s">
        <v>25</v>
      </c>
      <c r="L2700" s="399">
        <v>44481</v>
      </c>
      <c r="M2700" s="398" t="s">
        <v>19</v>
      </c>
      <c r="N2700" s="10">
        <v>8743</v>
      </c>
    </row>
    <row r="2701" spans="1:14">
      <c r="A2701" s="9">
        <v>44481</v>
      </c>
      <c r="B2701" s="1">
        <v>15623</v>
      </c>
      <c r="C2701" s="929" t="s">
        <v>2841</v>
      </c>
      <c r="D2701" s="1" t="s">
        <v>22</v>
      </c>
      <c r="E2701" s="1" t="s">
        <v>3193</v>
      </c>
      <c r="F2701" s="2">
        <v>44484</v>
      </c>
      <c r="G2701" s="11" t="s">
        <v>3195</v>
      </c>
      <c r="H2701" s="10">
        <v>7</v>
      </c>
      <c r="I2701" s="12">
        <v>2.35</v>
      </c>
      <c r="J2701" s="398" t="s">
        <v>25</v>
      </c>
      <c r="K2701" s="398" t="s">
        <v>25</v>
      </c>
      <c r="L2701" s="399">
        <v>44481</v>
      </c>
      <c r="M2701" s="398" t="s">
        <v>19</v>
      </c>
      <c r="N2701" s="10">
        <v>8743</v>
      </c>
    </row>
    <row r="2702" spans="1:14">
      <c r="A2702" s="9">
        <v>44481</v>
      </c>
      <c r="B2702" s="1">
        <v>15624</v>
      </c>
      <c r="C2702" s="929" t="s">
        <v>2049</v>
      </c>
      <c r="D2702" s="1" t="s">
        <v>22</v>
      </c>
      <c r="E2702" s="1" t="s">
        <v>3193</v>
      </c>
      <c r="F2702" s="2">
        <v>44484</v>
      </c>
      <c r="G2702" s="11" t="s">
        <v>3196</v>
      </c>
      <c r="H2702" s="10">
        <v>7</v>
      </c>
      <c r="I2702" s="12">
        <v>2.35</v>
      </c>
      <c r="J2702" s="398" t="s">
        <v>25</v>
      </c>
      <c r="K2702" s="398" t="s">
        <v>25</v>
      </c>
      <c r="L2702" s="399">
        <v>44481</v>
      </c>
      <c r="M2702" s="398" t="s">
        <v>19</v>
      </c>
      <c r="N2702" s="10">
        <v>8743</v>
      </c>
    </row>
    <row r="2703" spans="1:14">
      <c r="A2703" s="9">
        <v>44481</v>
      </c>
      <c r="B2703" s="1">
        <v>15625</v>
      </c>
      <c r="C2703" s="929" t="s">
        <v>2047</v>
      </c>
      <c r="D2703" s="1" t="s">
        <v>22</v>
      </c>
      <c r="E2703" s="1" t="s">
        <v>3193</v>
      </c>
      <c r="F2703" s="2">
        <v>44484</v>
      </c>
      <c r="G2703" s="11" t="s">
        <v>2048</v>
      </c>
      <c r="H2703" s="10">
        <v>7</v>
      </c>
      <c r="I2703" s="12">
        <v>2.35</v>
      </c>
      <c r="J2703" s="398" t="s">
        <v>25</v>
      </c>
      <c r="K2703" s="398" t="s">
        <v>25</v>
      </c>
      <c r="L2703" s="399">
        <v>44481</v>
      </c>
      <c r="M2703" s="398" t="s">
        <v>19</v>
      </c>
      <c r="N2703" s="10">
        <v>8743</v>
      </c>
    </row>
    <row r="2704" spans="1:14">
      <c r="A2704" s="9">
        <v>44481</v>
      </c>
      <c r="B2704" s="1">
        <v>15626</v>
      </c>
      <c r="C2704" s="929" t="s">
        <v>3197</v>
      </c>
      <c r="D2704" s="1" t="s">
        <v>22</v>
      </c>
      <c r="E2704" s="1" t="s">
        <v>1</v>
      </c>
      <c r="F2704" s="2">
        <v>44484</v>
      </c>
      <c r="G2704" s="11" t="s">
        <v>3198</v>
      </c>
      <c r="H2704" s="10">
        <v>1</v>
      </c>
      <c r="I2704" s="12">
        <v>3.75</v>
      </c>
      <c r="J2704" s="398" t="s">
        <v>25</v>
      </c>
      <c r="K2704" s="398" t="s">
        <v>25</v>
      </c>
      <c r="L2704" s="399">
        <v>44483</v>
      </c>
      <c r="M2704" s="398" t="s">
        <v>19</v>
      </c>
      <c r="N2704" s="10">
        <v>8743</v>
      </c>
    </row>
    <row r="2705" spans="1:15">
      <c r="A2705" s="9">
        <v>44481</v>
      </c>
      <c r="B2705" s="1">
        <v>15627</v>
      </c>
      <c r="C2705" s="929" t="s">
        <v>3199</v>
      </c>
      <c r="D2705" s="1" t="s">
        <v>22</v>
      </c>
      <c r="E2705" s="1" t="s">
        <v>1</v>
      </c>
      <c r="F2705" s="2">
        <v>44484</v>
      </c>
      <c r="G2705" s="11" t="s">
        <v>3200</v>
      </c>
      <c r="H2705" s="10">
        <v>1</v>
      </c>
      <c r="I2705" s="12">
        <v>3.75</v>
      </c>
      <c r="J2705" s="398" t="s">
        <v>25</v>
      </c>
      <c r="K2705" s="398" t="s">
        <v>25</v>
      </c>
      <c r="L2705" s="399">
        <v>44483</v>
      </c>
      <c r="M2705" s="398" t="s">
        <v>19</v>
      </c>
      <c r="N2705" s="10">
        <v>8743</v>
      </c>
    </row>
    <row r="2706" spans="1:15">
      <c r="A2706" s="9">
        <v>44481</v>
      </c>
      <c r="B2706" s="1">
        <v>15628</v>
      </c>
      <c r="C2706" s="929" t="s">
        <v>3201</v>
      </c>
      <c r="D2706" s="1" t="s">
        <v>22</v>
      </c>
      <c r="E2706" s="1" t="s">
        <v>1</v>
      </c>
      <c r="F2706" s="2">
        <v>44484</v>
      </c>
      <c r="G2706" s="11" t="s">
        <v>3202</v>
      </c>
      <c r="H2706" s="10">
        <v>1</v>
      </c>
      <c r="I2706" s="12">
        <v>3.75</v>
      </c>
      <c r="J2706" s="398" t="s">
        <v>25</v>
      </c>
      <c r="K2706" s="398" t="s">
        <v>25</v>
      </c>
      <c r="L2706" s="399">
        <v>44483</v>
      </c>
      <c r="M2706" s="398" t="s">
        <v>19</v>
      </c>
      <c r="N2706" s="10">
        <v>8743</v>
      </c>
    </row>
    <row r="2707" spans="1:15">
      <c r="A2707" s="9">
        <v>44481</v>
      </c>
      <c r="B2707" s="1">
        <v>15629</v>
      </c>
      <c r="C2707" s="929" t="s">
        <v>3203</v>
      </c>
      <c r="D2707" s="1" t="s">
        <v>22</v>
      </c>
      <c r="E2707" s="1" t="s">
        <v>1</v>
      </c>
      <c r="F2707" s="2">
        <v>44484</v>
      </c>
      <c r="G2707" s="11" t="s">
        <v>3204</v>
      </c>
      <c r="H2707" s="10">
        <v>1</v>
      </c>
      <c r="I2707" s="12">
        <v>3.75</v>
      </c>
      <c r="J2707" s="398" t="s">
        <v>25</v>
      </c>
      <c r="K2707" s="398" t="s">
        <v>25</v>
      </c>
      <c r="L2707" s="399">
        <v>44484</v>
      </c>
      <c r="M2707" s="398" t="s">
        <v>19</v>
      </c>
      <c r="N2707" s="10">
        <v>8743</v>
      </c>
    </row>
    <row r="2708" spans="1:15">
      <c r="A2708" s="9">
        <v>44481</v>
      </c>
      <c r="B2708" s="1">
        <v>15630</v>
      </c>
      <c r="C2708" s="929" t="s">
        <v>3205</v>
      </c>
      <c r="D2708" s="1" t="s">
        <v>22</v>
      </c>
      <c r="E2708" s="1" t="s">
        <v>1</v>
      </c>
      <c r="F2708" s="2">
        <v>44484</v>
      </c>
      <c r="G2708" s="11" t="s">
        <v>3204</v>
      </c>
      <c r="H2708" s="10">
        <v>1</v>
      </c>
      <c r="I2708" s="12">
        <v>3.75</v>
      </c>
      <c r="J2708" s="398" t="s">
        <v>25</v>
      </c>
      <c r="K2708" s="398" t="s">
        <v>25</v>
      </c>
      <c r="L2708" s="399">
        <v>44484</v>
      </c>
      <c r="M2708" s="398" t="s">
        <v>19</v>
      </c>
      <c r="N2708" s="10">
        <v>8743</v>
      </c>
    </row>
    <row r="2709" spans="1:15">
      <c r="A2709" s="9">
        <v>44481</v>
      </c>
      <c r="B2709" s="1">
        <v>15631</v>
      </c>
      <c r="C2709" s="929" t="s">
        <v>1279</v>
      </c>
      <c r="D2709" s="1" t="s">
        <v>22</v>
      </c>
      <c r="E2709" s="1" t="s">
        <v>3206</v>
      </c>
      <c r="F2709" s="2">
        <v>44484</v>
      </c>
      <c r="G2709" s="11" t="s">
        <v>2650</v>
      </c>
      <c r="H2709" s="10">
        <v>1</v>
      </c>
      <c r="I2709" s="12">
        <v>2.35</v>
      </c>
      <c r="J2709" s="398" t="s">
        <v>25</v>
      </c>
      <c r="K2709" s="398" t="s">
        <v>25</v>
      </c>
      <c r="L2709" s="399">
        <v>44484</v>
      </c>
      <c r="M2709" s="398" t="s">
        <v>19</v>
      </c>
      <c r="N2709" s="10">
        <v>8743</v>
      </c>
    </row>
    <row r="2710" spans="1:15">
      <c r="A2710" s="9">
        <v>44483</v>
      </c>
      <c r="B2710" s="1">
        <v>15632</v>
      </c>
      <c r="C2710" s="929" t="s">
        <v>316</v>
      </c>
      <c r="D2710" s="1" t="s">
        <v>22</v>
      </c>
      <c r="E2710" s="1" t="s">
        <v>3206</v>
      </c>
      <c r="F2710" s="2">
        <v>44484</v>
      </c>
      <c r="G2710" s="11" t="s">
        <v>318</v>
      </c>
      <c r="H2710" s="10">
        <v>1</v>
      </c>
      <c r="I2710" s="12">
        <v>2.35</v>
      </c>
      <c r="J2710" s="398" t="s">
        <v>25</v>
      </c>
      <c r="K2710" s="398" t="s">
        <v>25</v>
      </c>
      <c r="L2710" s="399">
        <v>44484</v>
      </c>
      <c r="M2710" s="398" t="s">
        <v>19</v>
      </c>
      <c r="N2710" s="10">
        <v>8743</v>
      </c>
    </row>
    <row r="2711" spans="1:15">
      <c r="A2711" s="9">
        <v>44483</v>
      </c>
      <c r="B2711" s="1">
        <v>15633</v>
      </c>
      <c r="C2711" s="929" t="s">
        <v>46</v>
      </c>
      <c r="D2711" s="1" t="s">
        <v>22</v>
      </c>
      <c r="E2711" s="1" t="s">
        <v>3207</v>
      </c>
      <c r="F2711" s="2">
        <v>44484</v>
      </c>
      <c r="G2711" s="11" t="s">
        <v>382</v>
      </c>
      <c r="H2711" s="10">
        <v>1</v>
      </c>
      <c r="I2711" s="12">
        <v>2.35</v>
      </c>
      <c r="J2711" s="398" t="s">
        <v>25</v>
      </c>
      <c r="K2711" s="398" t="s">
        <v>25</v>
      </c>
      <c r="L2711" s="399">
        <v>44484</v>
      </c>
      <c r="M2711" s="398" t="s">
        <v>19</v>
      </c>
      <c r="N2711" s="10">
        <v>8743</v>
      </c>
    </row>
    <row r="2712" spans="1:15">
      <c r="A2712" s="9">
        <v>44483</v>
      </c>
      <c r="B2712" s="1">
        <v>15634</v>
      </c>
      <c r="C2712" s="929" t="s">
        <v>1074</v>
      </c>
      <c r="D2712" s="1" t="s">
        <v>22</v>
      </c>
      <c r="E2712" s="1" t="s">
        <v>3208</v>
      </c>
      <c r="F2712" s="2">
        <v>44484</v>
      </c>
      <c r="G2712" s="11" t="s">
        <v>1372</v>
      </c>
      <c r="H2712" s="10">
        <v>88</v>
      </c>
      <c r="I2712" s="12">
        <v>2.35</v>
      </c>
      <c r="J2712" s="398" t="s">
        <v>25</v>
      </c>
      <c r="K2712" s="398" t="s">
        <v>25</v>
      </c>
      <c r="L2712" s="399">
        <v>44484</v>
      </c>
      <c r="M2712" s="398" t="s">
        <v>19</v>
      </c>
      <c r="N2712" s="10">
        <v>8743</v>
      </c>
    </row>
    <row r="2713" spans="1:15">
      <c r="A2713" s="9">
        <v>44483</v>
      </c>
      <c r="B2713" s="1">
        <v>15635</v>
      </c>
      <c r="C2713" s="929" t="s">
        <v>37</v>
      </c>
      <c r="D2713" s="1" t="s">
        <v>22</v>
      </c>
      <c r="E2713" s="1" t="s">
        <v>3208</v>
      </c>
      <c r="F2713" s="2">
        <v>44484</v>
      </c>
      <c r="G2713" s="11" t="s">
        <v>38</v>
      </c>
      <c r="H2713" s="10">
        <v>88</v>
      </c>
      <c r="I2713" s="12">
        <v>2.35</v>
      </c>
      <c r="J2713" s="398" t="s">
        <v>25</v>
      </c>
      <c r="K2713" s="398" t="s">
        <v>25</v>
      </c>
      <c r="L2713" s="399">
        <v>44484</v>
      </c>
      <c r="M2713" s="398" t="s">
        <v>19</v>
      </c>
      <c r="N2713" s="10">
        <v>8743</v>
      </c>
    </row>
    <row r="2714" spans="1:15">
      <c r="A2714" s="9">
        <v>44483</v>
      </c>
      <c r="B2714" s="1">
        <v>15636</v>
      </c>
      <c r="C2714" s="929" t="s">
        <v>428</v>
      </c>
      <c r="D2714" s="1" t="s">
        <v>22</v>
      </c>
      <c r="E2714" s="1" t="s">
        <v>3209</v>
      </c>
      <c r="F2714" s="2">
        <v>44484</v>
      </c>
      <c r="G2714" s="11" t="s">
        <v>2449</v>
      </c>
      <c r="H2714" s="10">
        <v>3</v>
      </c>
      <c r="I2714" s="12">
        <v>2.35</v>
      </c>
      <c r="J2714" s="398" t="s">
        <v>25</v>
      </c>
      <c r="K2714" s="398" t="s">
        <v>25</v>
      </c>
      <c r="L2714" s="399">
        <v>44484</v>
      </c>
      <c r="M2714" s="398" t="s">
        <v>19</v>
      </c>
      <c r="N2714" s="10">
        <v>8743</v>
      </c>
    </row>
    <row r="2715" spans="1:15">
      <c r="A2715" s="9">
        <v>44483</v>
      </c>
      <c r="B2715" s="1">
        <v>15637</v>
      </c>
      <c r="C2715" s="929" t="s">
        <v>1074</v>
      </c>
      <c r="D2715" s="1" t="s">
        <v>22</v>
      </c>
      <c r="E2715" s="1" t="s">
        <v>3210</v>
      </c>
      <c r="F2715" s="2">
        <v>44484</v>
      </c>
      <c r="G2715" s="11" t="s">
        <v>1372</v>
      </c>
      <c r="H2715" s="10">
        <v>1</v>
      </c>
      <c r="I2715" s="12">
        <v>2.35</v>
      </c>
      <c r="J2715" s="398" t="s">
        <v>25</v>
      </c>
      <c r="K2715" s="398" t="s">
        <v>25</v>
      </c>
      <c r="L2715" s="399">
        <v>44484</v>
      </c>
      <c r="M2715" s="398" t="s">
        <v>19</v>
      </c>
      <c r="N2715" s="10">
        <v>8743</v>
      </c>
    </row>
    <row r="2716" spans="1:15">
      <c r="A2716" s="9">
        <v>44483</v>
      </c>
      <c r="B2716" s="1">
        <v>15638</v>
      </c>
      <c r="C2716" s="929" t="s">
        <v>3197</v>
      </c>
      <c r="D2716" s="1" t="s">
        <v>22</v>
      </c>
      <c r="E2716" s="1" t="s">
        <v>3210</v>
      </c>
      <c r="F2716" s="2">
        <v>44484</v>
      </c>
      <c r="G2716" s="11" t="s">
        <v>3211</v>
      </c>
      <c r="H2716" s="10">
        <v>1</v>
      </c>
      <c r="I2716" s="12">
        <v>2.35</v>
      </c>
      <c r="J2716" s="398" t="s">
        <v>25</v>
      </c>
      <c r="K2716" s="398" t="s">
        <v>25</v>
      </c>
      <c r="L2716" s="399">
        <v>44484</v>
      </c>
      <c r="M2716" s="398" t="s">
        <v>19</v>
      </c>
      <c r="N2716" s="10">
        <v>8743</v>
      </c>
    </row>
    <row r="2717" spans="1:15">
      <c r="A2717" s="9">
        <v>44483</v>
      </c>
      <c r="B2717" s="1">
        <v>15639</v>
      </c>
      <c r="C2717" s="929" t="s">
        <v>37</v>
      </c>
      <c r="D2717" s="1" t="s">
        <v>22</v>
      </c>
      <c r="E2717" s="1" t="s">
        <v>3210</v>
      </c>
      <c r="F2717" s="2">
        <v>44484</v>
      </c>
      <c r="G2717" s="11" t="s">
        <v>38</v>
      </c>
      <c r="H2717" s="10">
        <v>1</v>
      </c>
      <c r="I2717" s="12">
        <v>2.35</v>
      </c>
      <c r="J2717" s="398" t="s">
        <v>25</v>
      </c>
      <c r="K2717" s="398" t="s">
        <v>25</v>
      </c>
      <c r="L2717" s="399">
        <v>44484</v>
      </c>
      <c r="M2717" s="398" t="s">
        <v>19</v>
      </c>
      <c r="N2717" s="10">
        <v>8743</v>
      </c>
    </row>
    <row r="2718" spans="1:15">
      <c r="A2718" s="9">
        <v>44483</v>
      </c>
      <c r="B2718" s="1">
        <v>15640</v>
      </c>
      <c r="C2718" s="929" t="s">
        <v>1074</v>
      </c>
      <c r="D2718" s="1" t="s">
        <v>22</v>
      </c>
      <c r="E2718" s="1" t="s">
        <v>3212</v>
      </c>
      <c r="F2718" s="2">
        <v>44484</v>
      </c>
      <c r="G2718" s="11" t="s">
        <v>1372</v>
      </c>
      <c r="H2718" s="10">
        <v>38</v>
      </c>
      <c r="I2718" s="12">
        <v>2.35</v>
      </c>
      <c r="J2718" s="398" t="s">
        <v>25</v>
      </c>
      <c r="K2718" s="398" t="s">
        <v>25</v>
      </c>
      <c r="L2718" s="399">
        <v>44484</v>
      </c>
      <c r="M2718" s="398" t="s">
        <v>19</v>
      </c>
      <c r="N2718" s="10">
        <v>8743</v>
      </c>
    </row>
    <row r="2719" spans="1:15">
      <c r="A2719" s="9">
        <v>44483</v>
      </c>
      <c r="B2719" s="1">
        <v>15641</v>
      </c>
      <c r="C2719" s="929" t="s">
        <v>3197</v>
      </c>
      <c r="D2719" s="1" t="s">
        <v>22</v>
      </c>
      <c r="E2719" s="1" t="s">
        <v>3212</v>
      </c>
      <c r="F2719" s="2">
        <v>44484</v>
      </c>
      <c r="G2719" s="11" t="s">
        <v>3211</v>
      </c>
      <c r="H2719" s="10">
        <v>38</v>
      </c>
      <c r="I2719" s="12">
        <v>2.35</v>
      </c>
      <c r="J2719" s="398" t="s">
        <v>25</v>
      </c>
      <c r="K2719" s="398" t="s">
        <v>25</v>
      </c>
      <c r="L2719" s="399">
        <v>44484</v>
      </c>
      <c r="M2719" s="398" t="s">
        <v>19</v>
      </c>
      <c r="N2719" s="10">
        <v>8743</v>
      </c>
    </row>
    <row r="2720" spans="1:15" ht="15.75" thickBot="1">
      <c r="A2720" s="9">
        <v>44483</v>
      </c>
      <c r="B2720" s="1">
        <v>15642</v>
      </c>
      <c r="C2720" s="929" t="s">
        <v>37</v>
      </c>
      <c r="D2720" s="1" t="s">
        <v>22</v>
      </c>
      <c r="E2720" s="1" t="s">
        <v>3212</v>
      </c>
      <c r="F2720" s="2">
        <v>44484</v>
      </c>
      <c r="G2720" s="11" t="s">
        <v>38</v>
      </c>
      <c r="H2720" s="10">
        <v>38</v>
      </c>
      <c r="I2720" s="12">
        <v>2.35</v>
      </c>
      <c r="J2720" s="398" t="s">
        <v>25</v>
      </c>
      <c r="K2720" s="398" t="s">
        <v>25</v>
      </c>
      <c r="L2720" s="399">
        <v>44484</v>
      </c>
      <c r="M2720" s="398" t="s">
        <v>19</v>
      </c>
      <c r="N2720" s="10">
        <v>8743</v>
      </c>
      <c r="O2720" s="391">
        <v>5244.2400000000007</v>
      </c>
    </row>
    <row r="2721" spans="1:14" s="400" customFormat="1">
      <c r="A2721" s="9">
        <v>44484</v>
      </c>
      <c r="B2721" s="1">
        <v>15643</v>
      </c>
      <c r="C2721" s="929" t="s">
        <v>3213</v>
      </c>
      <c r="D2721" s="1" t="s">
        <v>22</v>
      </c>
      <c r="E2721" s="1" t="s">
        <v>3214</v>
      </c>
      <c r="F2721" s="2">
        <v>44487</v>
      </c>
      <c r="G2721" s="11" t="s">
        <v>3215</v>
      </c>
      <c r="H2721" s="10">
        <v>2</v>
      </c>
      <c r="I2721" s="12">
        <v>2.35</v>
      </c>
      <c r="J2721" s="398" t="s">
        <v>25</v>
      </c>
      <c r="K2721" s="398" t="s">
        <v>25</v>
      </c>
      <c r="L2721" s="399">
        <v>44487</v>
      </c>
      <c r="M2721" s="398" t="s">
        <v>19</v>
      </c>
      <c r="N2721" s="10">
        <v>8875</v>
      </c>
    </row>
    <row r="2722" spans="1:14">
      <c r="A2722" s="9">
        <v>44484</v>
      </c>
      <c r="B2722" s="1">
        <v>15644</v>
      </c>
      <c r="C2722" s="929" t="s">
        <v>3216</v>
      </c>
      <c r="D2722" s="1" t="s">
        <v>22</v>
      </c>
      <c r="E2722" s="1" t="s">
        <v>3214</v>
      </c>
      <c r="F2722" s="2">
        <v>44487</v>
      </c>
      <c r="G2722" s="11" t="s">
        <v>3217</v>
      </c>
      <c r="H2722" s="10">
        <v>12</v>
      </c>
      <c r="I2722" s="12">
        <v>2.35</v>
      </c>
      <c r="J2722" s="398" t="s">
        <v>25</v>
      </c>
      <c r="K2722" s="398" t="s">
        <v>25</v>
      </c>
      <c r="L2722" s="399">
        <v>44487</v>
      </c>
      <c r="M2722" s="398" t="s">
        <v>19</v>
      </c>
      <c r="N2722" s="10">
        <v>8875</v>
      </c>
    </row>
    <row r="2723" spans="1:14">
      <c r="A2723" s="9">
        <v>44484</v>
      </c>
      <c r="B2723" s="1">
        <v>15645</v>
      </c>
      <c r="C2723" s="929" t="s">
        <v>3058</v>
      </c>
      <c r="D2723" s="1" t="s">
        <v>22</v>
      </c>
      <c r="E2723" s="1" t="s">
        <v>3214</v>
      </c>
      <c r="F2723" s="2">
        <v>44487</v>
      </c>
      <c r="G2723" s="11" t="s">
        <v>3218</v>
      </c>
      <c r="H2723" s="10">
        <v>12</v>
      </c>
      <c r="I2723" s="12">
        <v>2.35</v>
      </c>
      <c r="J2723" s="398" t="s">
        <v>25</v>
      </c>
      <c r="K2723" s="398" t="s">
        <v>25</v>
      </c>
      <c r="L2723" s="399">
        <v>44487</v>
      </c>
      <c r="M2723" s="398" t="s">
        <v>19</v>
      </c>
      <c r="N2723" s="10">
        <v>8875</v>
      </c>
    </row>
    <row r="2724" spans="1:14">
      <c r="A2724" s="9">
        <v>44484</v>
      </c>
      <c r="B2724" s="1">
        <v>15646</v>
      </c>
      <c r="C2724" s="929" t="s">
        <v>857</v>
      </c>
      <c r="D2724" s="1" t="s">
        <v>22</v>
      </c>
      <c r="E2724" s="1" t="s">
        <v>3219</v>
      </c>
      <c r="F2724" s="2">
        <v>44487</v>
      </c>
      <c r="G2724" s="11" t="s">
        <v>859</v>
      </c>
      <c r="H2724" s="10">
        <v>12</v>
      </c>
      <c r="I2724" s="12">
        <v>2.35</v>
      </c>
      <c r="J2724" s="398" t="s">
        <v>25</v>
      </c>
      <c r="K2724" s="398" t="s">
        <v>25</v>
      </c>
      <c r="L2724" s="399">
        <v>44487</v>
      </c>
      <c r="M2724" s="398" t="s">
        <v>19</v>
      </c>
      <c r="N2724" s="10">
        <v>8875</v>
      </c>
    </row>
    <row r="2725" spans="1:14">
      <c r="A2725" s="9">
        <v>44487</v>
      </c>
      <c r="B2725" s="1">
        <v>15647</v>
      </c>
      <c r="C2725" s="929" t="s">
        <v>220</v>
      </c>
      <c r="D2725" s="1" t="s">
        <v>22</v>
      </c>
      <c r="E2725" s="1" t="s">
        <v>3220</v>
      </c>
      <c r="F2725" s="2">
        <v>44487</v>
      </c>
      <c r="G2725" s="11" t="s">
        <v>222</v>
      </c>
      <c r="H2725" s="10">
        <v>1</v>
      </c>
      <c r="I2725" s="12">
        <v>2.35</v>
      </c>
      <c r="J2725" s="398" t="s">
        <v>25</v>
      </c>
      <c r="K2725" s="398" t="s">
        <v>25</v>
      </c>
      <c r="L2725" s="399">
        <v>44487</v>
      </c>
      <c r="M2725" s="398" t="s">
        <v>19</v>
      </c>
      <c r="N2725" s="10">
        <v>8875</v>
      </c>
    </row>
    <row r="2726" spans="1:14">
      <c r="A2726" s="9">
        <v>44488</v>
      </c>
      <c r="B2726" s="1">
        <v>15648</v>
      </c>
      <c r="C2726" s="929" t="s">
        <v>1387</v>
      </c>
      <c r="D2726" s="1" t="s">
        <v>22</v>
      </c>
      <c r="E2726" s="1" t="s">
        <v>3221</v>
      </c>
      <c r="F2726" s="2">
        <v>44489</v>
      </c>
      <c r="G2726" s="11" t="s">
        <v>1718</v>
      </c>
      <c r="H2726" s="10">
        <v>3</v>
      </c>
      <c r="I2726" s="12">
        <v>2.35</v>
      </c>
      <c r="J2726" s="398" t="s">
        <v>25</v>
      </c>
      <c r="K2726" s="398" t="s">
        <v>25</v>
      </c>
      <c r="L2726" s="399">
        <v>44488</v>
      </c>
      <c r="M2726" s="398" t="s">
        <v>19</v>
      </c>
      <c r="N2726" s="10">
        <v>8875</v>
      </c>
    </row>
    <row r="2727" spans="1:14">
      <c r="A2727" s="9">
        <v>44488</v>
      </c>
      <c r="B2727" s="1">
        <v>15649</v>
      </c>
      <c r="C2727" s="929" t="s">
        <v>1107</v>
      </c>
      <c r="D2727" s="1" t="s">
        <v>22</v>
      </c>
      <c r="E2727" s="1" t="s">
        <v>3221</v>
      </c>
      <c r="F2727" s="2">
        <v>44489</v>
      </c>
      <c r="G2727" s="11" t="s">
        <v>1390</v>
      </c>
      <c r="H2727" s="10">
        <v>3</v>
      </c>
      <c r="I2727" s="12">
        <v>2.35</v>
      </c>
      <c r="J2727" s="398" t="s">
        <v>25</v>
      </c>
      <c r="K2727" s="398" t="s">
        <v>25</v>
      </c>
      <c r="L2727" s="399">
        <v>44488</v>
      </c>
      <c r="M2727" s="398" t="s">
        <v>19</v>
      </c>
      <c r="N2727" s="10">
        <v>8875</v>
      </c>
    </row>
    <row r="2728" spans="1:14">
      <c r="A2728" s="9">
        <v>44488</v>
      </c>
      <c r="B2728" s="1">
        <v>15650</v>
      </c>
      <c r="C2728" s="929" t="s">
        <v>5</v>
      </c>
      <c r="D2728" s="1" t="s">
        <v>22</v>
      </c>
      <c r="E2728" s="1" t="s">
        <v>3221</v>
      </c>
      <c r="F2728" s="2">
        <v>44489</v>
      </c>
      <c r="G2728" s="11" t="s">
        <v>6</v>
      </c>
      <c r="H2728" s="10">
        <v>6</v>
      </c>
      <c r="I2728" s="12">
        <v>4.5</v>
      </c>
      <c r="J2728" s="398" t="s">
        <v>25</v>
      </c>
      <c r="K2728" s="398" t="s">
        <v>25</v>
      </c>
      <c r="L2728" s="399">
        <v>44488</v>
      </c>
      <c r="M2728" s="398" t="s">
        <v>19</v>
      </c>
      <c r="N2728" s="10">
        <v>8875</v>
      </c>
    </row>
    <row r="2729" spans="1:14">
      <c r="A2729" s="9">
        <v>44488</v>
      </c>
      <c r="B2729" s="1">
        <v>15651</v>
      </c>
      <c r="C2729" s="929" t="s">
        <v>327</v>
      </c>
      <c r="D2729" s="1" t="s">
        <v>22</v>
      </c>
      <c r="E2729" s="1" t="s">
        <v>3222</v>
      </c>
      <c r="F2729" s="2">
        <v>44489</v>
      </c>
      <c r="G2729" s="11" t="s">
        <v>329</v>
      </c>
      <c r="H2729" s="10">
        <v>4</v>
      </c>
      <c r="I2729" s="12">
        <v>2.35</v>
      </c>
      <c r="J2729" s="398" t="s">
        <v>25</v>
      </c>
      <c r="K2729" s="398" t="s">
        <v>25</v>
      </c>
      <c r="L2729" s="399">
        <v>44488</v>
      </c>
      <c r="M2729" s="398" t="s">
        <v>19</v>
      </c>
      <c r="N2729" s="10">
        <v>8875</v>
      </c>
    </row>
    <row r="2730" spans="1:14">
      <c r="A2730" s="9">
        <v>44488</v>
      </c>
      <c r="B2730" s="1">
        <v>15652</v>
      </c>
      <c r="C2730" s="929" t="s">
        <v>3223</v>
      </c>
      <c r="D2730" s="1" t="s">
        <v>22</v>
      </c>
      <c r="E2730" s="1" t="s">
        <v>3222</v>
      </c>
      <c r="F2730" s="2">
        <v>44489</v>
      </c>
      <c r="G2730" s="11" t="s">
        <v>3224</v>
      </c>
      <c r="H2730" s="10">
        <v>2</v>
      </c>
      <c r="I2730" s="12">
        <v>2.35</v>
      </c>
      <c r="J2730" s="398" t="s">
        <v>25</v>
      </c>
      <c r="K2730" s="398" t="s">
        <v>25</v>
      </c>
      <c r="L2730" s="399">
        <v>44488</v>
      </c>
      <c r="M2730" s="398" t="s">
        <v>19</v>
      </c>
      <c r="N2730" s="10">
        <v>8875</v>
      </c>
    </row>
    <row r="2731" spans="1:14">
      <c r="A2731" s="9">
        <v>44488</v>
      </c>
      <c r="B2731" s="1">
        <v>15653</v>
      </c>
      <c r="C2731" s="929" t="s">
        <v>3225</v>
      </c>
      <c r="D2731" s="1" t="s">
        <v>22</v>
      </c>
      <c r="E2731" s="1" t="s">
        <v>3222</v>
      </c>
      <c r="F2731" s="2">
        <v>44489</v>
      </c>
      <c r="G2731" s="11" t="s">
        <v>3226</v>
      </c>
      <c r="H2731" s="10">
        <v>2</v>
      </c>
      <c r="I2731" s="12">
        <v>2.35</v>
      </c>
      <c r="J2731" s="398" t="s">
        <v>25</v>
      </c>
      <c r="K2731" s="398" t="s">
        <v>25</v>
      </c>
      <c r="L2731" s="399">
        <v>44488</v>
      </c>
      <c r="M2731" s="398" t="s">
        <v>19</v>
      </c>
      <c r="N2731" s="10">
        <v>8875</v>
      </c>
    </row>
    <row r="2732" spans="1:14">
      <c r="A2732" s="9">
        <v>44488</v>
      </c>
      <c r="B2732" s="1">
        <v>15654</v>
      </c>
      <c r="C2732" s="929" t="s">
        <v>3153</v>
      </c>
      <c r="D2732" s="1" t="s">
        <v>22</v>
      </c>
      <c r="E2732" s="1" t="s">
        <v>3227</v>
      </c>
      <c r="F2732" s="2">
        <v>44489</v>
      </c>
      <c r="G2732" s="11" t="s">
        <v>3228</v>
      </c>
      <c r="H2732" s="10">
        <v>7</v>
      </c>
      <c r="I2732" s="12">
        <v>2.35</v>
      </c>
      <c r="J2732" s="398" t="s">
        <v>25</v>
      </c>
      <c r="K2732" s="398" t="s">
        <v>25</v>
      </c>
      <c r="L2732" s="399">
        <v>44488</v>
      </c>
      <c r="M2732" s="398" t="s">
        <v>19</v>
      </c>
      <c r="N2732" s="10">
        <v>8875</v>
      </c>
    </row>
    <row r="2733" spans="1:14">
      <c r="A2733" s="9">
        <v>44488</v>
      </c>
      <c r="B2733" s="1">
        <v>15655</v>
      </c>
      <c r="C2733" s="929" t="s">
        <v>2180</v>
      </c>
      <c r="D2733" s="1" t="s">
        <v>22</v>
      </c>
      <c r="E2733" s="1" t="s">
        <v>3229</v>
      </c>
      <c r="F2733" s="2">
        <v>44489</v>
      </c>
      <c r="G2733" s="11" t="s">
        <v>2182</v>
      </c>
      <c r="H2733" s="10">
        <v>2</v>
      </c>
      <c r="I2733" s="12">
        <v>2.35</v>
      </c>
      <c r="J2733" s="398" t="s">
        <v>25</v>
      </c>
      <c r="K2733" s="398" t="s">
        <v>25</v>
      </c>
      <c r="L2733" s="399">
        <v>44488</v>
      </c>
      <c r="M2733" s="398" t="s">
        <v>19</v>
      </c>
      <c r="N2733" s="10">
        <v>8875</v>
      </c>
    </row>
    <row r="2734" spans="1:14">
      <c r="A2734" s="9">
        <v>44489</v>
      </c>
      <c r="B2734" s="1">
        <v>15656</v>
      </c>
      <c r="C2734" s="929" t="s">
        <v>1650</v>
      </c>
      <c r="D2734" s="1" t="s">
        <v>22</v>
      </c>
      <c r="E2734" s="1" t="s">
        <v>3230</v>
      </c>
      <c r="F2734" s="2">
        <v>44489</v>
      </c>
      <c r="G2734" s="11" t="s">
        <v>1652</v>
      </c>
      <c r="H2734" s="10">
        <v>4</v>
      </c>
      <c r="I2734" s="12">
        <v>2.35</v>
      </c>
      <c r="J2734" s="398" t="s">
        <v>25</v>
      </c>
      <c r="K2734" s="398" t="s">
        <v>25</v>
      </c>
      <c r="L2734" s="399">
        <v>44489</v>
      </c>
      <c r="M2734" s="398" t="s">
        <v>19</v>
      </c>
      <c r="N2734" s="10">
        <v>8875</v>
      </c>
    </row>
    <row r="2735" spans="1:14">
      <c r="A2735" s="9">
        <v>44489</v>
      </c>
      <c r="B2735" s="1">
        <v>15657</v>
      </c>
      <c r="C2735" s="929" t="s">
        <v>3223</v>
      </c>
      <c r="D2735" s="1" t="s">
        <v>22</v>
      </c>
      <c r="E2735" s="1" t="s">
        <v>3230</v>
      </c>
      <c r="F2735" s="2">
        <v>44489</v>
      </c>
      <c r="G2735" s="11" t="s">
        <v>3224</v>
      </c>
      <c r="H2735" s="10">
        <v>2</v>
      </c>
      <c r="I2735" s="12">
        <v>2.35</v>
      </c>
      <c r="J2735" s="398" t="s">
        <v>25</v>
      </c>
      <c r="K2735" s="398" t="s">
        <v>25</v>
      </c>
      <c r="L2735" s="399">
        <v>44489</v>
      </c>
      <c r="M2735" s="398" t="s">
        <v>19</v>
      </c>
      <c r="N2735" s="10">
        <v>8875</v>
      </c>
    </row>
    <row r="2736" spans="1:14">
      <c r="A2736" s="9">
        <v>44489</v>
      </c>
      <c r="B2736" s="1">
        <v>15658</v>
      </c>
      <c r="C2736" s="929" t="s">
        <v>3225</v>
      </c>
      <c r="D2736" s="1" t="s">
        <v>22</v>
      </c>
      <c r="E2736" s="1" t="s">
        <v>3230</v>
      </c>
      <c r="F2736" s="2">
        <v>44489</v>
      </c>
      <c r="G2736" s="11" t="s">
        <v>3226</v>
      </c>
      <c r="H2736" s="10">
        <v>2</v>
      </c>
      <c r="I2736" s="12">
        <v>2.35</v>
      </c>
      <c r="J2736" s="398" t="s">
        <v>25</v>
      </c>
      <c r="K2736" s="398" t="s">
        <v>25</v>
      </c>
      <c r="L2736" s="399">
        <v>44489</v>
      </c>
      <c r="M2736" s="398" t="s">
        <v>19</v>
      </c>
      <c r="N2736" s="10">
        <v>8875</v>
      </c>
    </row>
    <row r="2737" spans="1:14">
      <c r="A2737" s="9">
        <v>44489</v>
      </c>
      <c r="B2737" s="1">
        <v>15659</v>
      </c>
      <c r="C2737" s="929" t="s">
        <v>2902</v>
      </c>
      <c r="D2737" s="1" t="s">
        <v>22</v>
      </c>
      <c r="E2737" s="1" t="s">
        <v>3231</v>
      </c>
      <c r="F2737" s="2">
        <v>44489</v>
      </c>
      <c r="G2737" s="11" t="s">
        <v>2904</v>
      </c>
      <c r="H2737" s="10">
        <v>12</v>
      </c>
      <c r="I2737" s="12">
        <v>2.35</v>
      </c>
      <c r="J2737" s="398" t="s">
        <v>25</v>
      </c>
      <c r="K2737" s="398" t="s">
        <v>25</v>
      </c>
      <c r="L2737" s="399">
        <v>44489</v>
      </c>
      <c r="M2737" s="398" t="s">
        <v>19</v>
      </c>
      <c r="N2737" s="10">
        <v>8875</v>
      </c>
    </row>
    <row r="2738" spans="1:14">
      <c r="A2738" s="9">
        <v>44489</v>
      </c>
      <c r="B2738" s="1">
        <v>15660</v>
      </c>
      <c r="C2738" s="929" t="s">
        <v>286</v>
      </c>
      <c r="D2738" s="1" t="s">
        <v>22</v>
      </c>
      <c r="E2738" s="1" t="s">
        <v>3232</v>
      </c>
      <c r="F2738" s="2">
        <v>44489</v>
      </c>
      <c r="G2738" s="11" t="s">
        <v>30</v>
      </c>
      <c r="H2738" s="10">
        <v>1</v>
      </c>
      <c r="I2738" s="12">
        <v>2.35</v>
      </c>
      <c r="J2738" s="398" t="s">
        <v>25</v>
      </c>
      <c r="K2738" s="398" t="s">
        <v>25</v>
      </c>
      <c r="L2738" s="399">
        <v>44489</v>
      </c>
      <c r="M2738" s="398" t="s">
        <v>19</v>
      </c>
      <c r="N2738" s="10">
        <v>8875</v>
      </c>
    </row>
    <row r="2739" spans="1:14">
      <c r="A2739" s="9">
        <v>44489</v>
      </c>
      <c r="B2739" s="1">
        <v>15661</v>
      </c>
      <c r="C2739" s="929" t="s">
        <v>286</v>
      </c>
      <c r="D2739" s="1" t="s">
        <v>22</v>
      </c>
      <c r="E2739" s="1" t="s">
        <v>3233</v>
      </c>
      <c r="F2739" s="2">
        <v>44489</v>
      </c>
      <c r="G2739" s="11" t="s">
        <v>30</v>
      </c>
      <c r="H2739" s="10">
        <v>1</v>
      </c>
      <c r="I2739" s="12">
        <v>2.35</v>
      </c>
      <c r="J2739" s="398" t="s">
        <v>25</v>
      </c>
      <c r="K2739" s="398" t="s">
        <v>25</v>
      </c>
      <c r="L2739" s="399">
        <v>44489</v>
      </c>
      <c r="M2739" s="398" t="s">
        <v>19</v>
      </c>
      <c r="N2739" s="10">
        <v>8875</v>
      </c>
    </row>
    <row r="2740" spans="1:14">
      <c r="A2740" s="9">
        <v>44489</v>
      </c>
      <c r="B2740" s="1">
        <v>15662</v>
      </c>
      <c r="C2740" s="929" t="s">
        <v>933</v>
      </c>
      <c r="D2740" s="1" t="s">
        <v>22</v>
      </c>
      <c r="E2740" s="1" t="s">
        <v>3234</v>
      </c>
      <c r="F2740" s="2">
        <v>44489</v>
      </c>
      <c r="G2740" s="11" t="s">
        <v>934</v>
      </c>
      <c r="H2740" s="10">
        <v>1</v>
      </c>
      <c r="I2740" s="12">
        <v>2.35</v>
      </c>
      <c r="J2740" s="398" t="s">
        <v>25</v>
      </c>
      <c r="K2740" s="398" t="s">
        <v>25</v>
      </c>
      <c r="L2740" s="399">
        <v>44489</v>
      </c>
      <c r="M2740" s="398" t="s">
        <v>19</v>
      </c>
      <c r="N2740" s="10">
        <v>8875</v>
      </c>
    </row>
    <row r="2741" spans="1:14">
      <c r="A2741" s="9">
        <v>44489</v>
      </c>
      <c r="B2741" s="1">
        <v>15663</v>
      </c>
      <c r="C2741" s="929" t="s">
        <v>930</v>
      </c>
      <c r="D2741" s="1" t="s">
        <v>22</v>
      </c>
      <c r="E2741" s="1" t="s">
        <v>3234</v>
      </c>
      <c r="F2741" s="2">
        <v>44489</v>
      </c>
      <c r="G2741" s="11" t="s">
        <v>932</v>
      </c>
      <c r="H2741" s="10">
        <v>1</v>
      </c>
      <c r="I2741" s="12">
        <v>2.35</v>
      </c>
      <c r="J2741" s="398" t="s">
        <v>25</v>
      </c>
      <c r="K2741" s="398" t="s">
        <v>25</v>
      </c>
      <c r="L2741" s="399">
        <v>44489</v>
      </c>
      <c r="M2741" s="398" t="s">
        <v>19</v>
      </c>
      <c r="N2741" s="10">
        <v>8875</v>
      </c>
    </row>
    <row r="2742" spans="1:14">
      <c r="A2742" s="9">
        <v>44489</v>
      </c>
      <c r="B2742" s="1">
        <v>15664</v>
      </c>
      <c r="C2742" s="929" t="s">
        <v>272</v>
      </c>
      <c r="D2742" s="1" t="s">
        <v>22</v>
      </c>
      <c r="E2742" s="1" t="s">
        <v>3235</v>
      </c>
      <c r="F2742" s="2">
        <v>44489</v>
      </c>
      <c r="G2742" s="11" t="s">
        <v>274</v>
      </c>
      <c r="H2742" s="10">
        <v>1</v>
      </c>
      <c r="I2742" s="12">
        <v>2.35</v>
      </c>
      <c r="J2742" s="398" t="s">
        <v>25</v>
      </c>
      <c r="K2742" s="398" t="s">
        <v>25</v>
      </c>
      <c r="L2742" s="399">
        <v>44489</v>
      </c>
      <c r="M2742" s="398" t="s">
        <v>19</v>
      </c>
      <c r="N2742" s="10">
        <v>8875</v>
      </c>
    </row>
    <row r="2743" spans="1:14">
      <c r="A2743" s="9">
        <v>44489</v>
      </c>
      <c r="B2743" s="1">
        <v>15665</v>
      </c>
      <c r="C2743" s="929" t="s">
        <v>2096</v>
      </c>
      <c r="D2743" s="1" t="s">
        <v>22</v>
      </c>
      <c r="E2743" s="1" t="s">
        <v>3236</v>
      </c>
      <c r="F2743" s="2">
        <v>44489</v>
      </c>
      <c r="G2743" s="11" t="s">
        <v>895</v>
      </c>
      <c r="H2743" s="10">
        <v>1</v>
      </c>
      <c r="I2743" s="12">
        <v>2.35</v>
      </c>
      <c r="J2743" s="398" t="s">
        <v>25</v>
      </c>
      <c r="K2743" s="398" t="s">
        <v>25</v>
      </c>
      <c r="L2743" s="399">
        <v>44489</v>
      </c>
      <c r="M2743" s="398" t="s">
        <v>19</v>
      </c>
      <c r="N2743" s="10">
        <v>8875</v>
      </c>
    </row>
    <row r="2744" spans="1:14">
      <c r="A2744" s="9">
        <v>44489</v>
      </c>
      <c r="B2744" s="1">
        <v>15666</v>
      </c>
      <c r="C2744" s="929" t="s">
        <v>182</v>
      </c>
      <c r="D2744" s="1" t="s">
        <v>22</v>
      </c>
      <c r="E2744" s="1" t="s">
        <v>3237</v>
      </c>
      <c r="F2744" s="2">
        <v>44489</v>
      </c>
      <c r="G2744" s="11" t="s">
        <v>184</v>
      </c>
      <c r="H2744" s="10">
        <v>7</v>
      </c>
      <c r="I2744" s="12">
        <v>2.35</v>
      </c>
      <c r="J2744" s="398" t="s">
        <v>25</v>
      </c>
      <c r="K2744" s="398" t="s">
        <v>25</v>
      </c>
      <c r="L2744" s="399">
        <v>44489</v>
      </c>
      <c r="M2744" s="398" t="s">
        <v>19</v>
      </c>
      <c r="N2744" s="10">
        <v>8875</v>
      </c>
    </row>
    <row r="2745" spans="1:14">
      <c r="A2745" s="9">
        <v>44489</v>
      </c>
      <c r="B2745" s="1">
        <v>15667</v>
      </c>
      <c r="C2745" s="929" t="s">
        <v>37</v>
      </c>
      <c r="D2745" s="1" t="s">
        <v>22</v>
      </c>
      <c r="E2745" s="1" t="s">
        <v>3237</v>
      </c>
      <c r="F2745" s="2">
        <v>44489</v>
      </c>
      <c r="G2745" s="11" t="s">
        <v>38</v>
      </c>
      <c r="H2745" s="10">
        <v>7</v>
      </c>
      <c r="I2745" s="12">
        <v>2.35</v>
      </c>
      <c r="J2745" s="398" t="s">
        <v>25</v>
      </c>
      <c r="K2745" s="398" t="s">
        <v>25</v>
      </c>
      <c r="L2745" s="399">
        <v>44489</v>
      </c>
      <c r="M2745" s="398" t="s">
        <v>19</v>
      </c>
      <c r="N2745" s="10">
        <v>8875</v>
      </c>
    </row>
    <row r="2746" spans="1:14">
      <c r="A2746" s="9">
        <v>44490</v>
      </c>
      <c r="B2746" s="1">
        <v>15668</v>
      </c>
      <c r="C2746" s="929" t="s">
        <v>3238</v>
      </c>
      <c r="D2746" s="1" t="s">
        <v>22</v>
      </c>
      <c r="E2746" s="1" t="s">
        <v>1</v>
      </c>
      <c r="F2746" s="2">
        <v>44490</v>
      </c>
      <c r="G2746" s="11" t="s">
        <v>3239</v>
      </c>
      <c r="H2746" s="10">
        <v>1</v>
      </c>
      <c r="I2746" s="12">
        <v>3.75</v>
      </c>
      <c r="J2746" s="398" t="s">
        <v>25</v>
      </c>
      <c r="K2746" s="398" t="s">
        <v>25</v>
      </c>
      <c r="L2746" s="399">
        <v>44490</v>
      </c>
      <c r="M2746" s="398" t="s">
        <v>19</v>
      </c>
      <c r="N2746" s="10">
        <v>8875</v>
      </c>
    </row>
    <row r="2747" spans="1:14">
      <c r="A2747" s="9">
        <v>44490</v>
      </c>
      <c r="B2747" s="1">
        <v>15669</v>
      </c>
      <c r="C2747" s="929" t="s">
        <v>3240</v>
      </c>
      <c r="D2747" s="1" t="s">
        <v>22</v>
      </c>
      <c r="E2747" s="1" t="s">
        <v>1</v>
      </c>
      <c r="F2747" s="2">
        <v>44490</v>
      </c>
      <c r="G2747" s="11" t="s">
        <v>3239</v>
      </c>
      <c r="H2747" s="10">
        <v>1</v>
      </c>
      <c r="I2747" s="12">
        <v>3.75</v>
      </c>
      <c r="J2747" s="398" t="s">
        <v>25</v>
      </c>
      <c r="K2747" s="398" t="s">
        <v>25</v>
      </c>
      <c r="L2747" s="399">
        <v>44490</v>
      </c>
      <c r="M2747" s="398" t="s">
        <v>19</v>
      </c>
      <c r="N2747" s="10">
        <v>8875</v>
      </c>
    </row>
    <row r="2748" spans="1:14">
      <c r="A2748" s="9">
        <v>44490</v>
      </c>
      <c r="B2748" s="1">
        <v>15670</v>
      </c>
      <c r="C2748" s="929" t="s">
        <v>3147</v>
      </c>
      <c r="D2748" s="1" t="s">
        <v>22</v>
      </c>
      <c r="E2748" s="1" t="s">
        <v>3241</v>
      </c>
      <c r="F2748" s="2">
        <v>44490</v>
      </c>
      <c r="G2748" s="11" t="s">
        <v>3242</v>
      </c>
      <c r="H2748" s="10">
        <v>37</v>
      </c>
      <c r="I2748" s="12">
        <v>2.35</v>
      </c>
      <c r="J2748" s="398" t="s">
        <v>25</v>
      </c>
      <c r="K2748" s="398" t="s">
        <v>25</v>
      </c>
      <c r="L2748" s="399">
        <v>44490</v>
      </c>
      <c r="M2748" s="398" t="s">
        <v>19</v>
      </c>
      <c r="N2748" s="10">
        <v>8875</v>
      </c>
    </row>
    <row r="2749" spans="1:14">
      <c r="A2749" s="9">
        <v>44490</v>
      </c>
      <c r="B2749" s="1">
        <v>15671</v>
      </c>
      <c r="C2749" s="929" t="s">
        <v>3143</v>
      </c>
      <c r="D2749" s="1" t="s">
        <v>22</v>
      </c>
      <c r="E2749" s="1" t="s">
        <v>3241</v>
      </c>
      <c r="F2749" s="2">
        <v>44490</v>
      </c>
      <c r="G2749" s="11" t="s">
        <v>3162</v>
      </c>
      <c r="H2749" s="10">
        <v>37</v>
      </c>
      <c r="I2749" s="12">
        <v>2.35</v>
      </c>
      <c r="J2749" s="398" t="s">
        <v>25</v>
      </c>
      <c r="K2749" s="398" t="s">
        <v>25</v>
      </c>
      <c r="L2749" s="399">
        <v>44490</v>
      </c>
      <c r="M2749" s="398" t="s">
        <v>19</v>
      </c>
      <c r="N2749" s="10">
        <v>8875</v>
      </c>
    </row>
    <row r="2750" spans="1:14">
      <c r="A2750" s="9">
        <v>44490</v>
      </c>
      <c r="B2750" s="1">
        <v>15672</v>
      </c>
      <c r="C2750" s="929" t="s">
        <v>3149</v>
      </c>
      <c r="D2750" s="1" t="s">
        <v>22</v>
      </c>
      <c r="E2750" s="1" t="s">
        <v>3241</v>
      </c>
      <c r="F2750" s="2">
        <v>44490</v>
      </c>
      <c r="G2750" s="11" t="s">
        <v>1379</v>
      </c>
      <c r="H2750" s="10">
        <v>37</v>
      </c>
      <c r="I2750" s="12">
        <v>2.35</v>
      </c>
      <c r="J2750" s="398" t="s">
        <v>25</v>
      </c>
      <c r="K2750" s="398" t="s">
        <v>25</v>
      </c>
      <c r="L2750" s="399">
        <v>44490</v>
      </c>
      <c r="M2750" s="398" t="s">
        <v>19</v>
      </c>
      <c r="N2750" s="10">
        <v>8875</v>
      </c>
    </row>
    <row r="2751" spans="1:14">
      <c r="A2751" s="9">
        <v>44491</v>
      </c>
      <c r="B2751" s="1">
        <v>15673</v>
      </c>
      <c r="C2751" s="929" t="s">
        <v>251</v>
      </c>
      <c r="D2751" s="1" t="s">
        <v>22</v>
      </c>
      <c r="E2751" s="1" t="s">
        <v>3243</v>
      </c>
      <c r="F2751" s="2">
        <v>44490</v>
      </c>
      <c r="G2751" s="11" t="s">
        <v>253</v>
      </c>
      <c r="H2751" s="10">
        <v>42</v>
      </c>
      <c r="I2751" s="12">
        <v>2.35</v>
      </c>
      <c r="J2751" s="398" t="s">
        <v>25</v>
      </c>
      <c r="K2751" s="398" t="s">
        <v>25</v>
      </c>
      <c r="L2751" s="399">
        <v>44491</v>
      </c>
      <c r="M2751" s="398" t="s">
        <v>19</v>
      </c>
      <c r="N2751" s="10">
        <v>8875</v>
      </c>
    </row>
    <row r="2752" spans="1:14">
      <c r="A2752" s="9">
        <v>44491</v>
      </c>
      <c r="B2752" s="1">
        <v>15674</v>
      </c>
      <c r="C2752" s="929" t="s">
        <v>703</v>
      </c>
      <c r="D2752" s="1" t="s">
        <v>22</v>
      </c>
      <c r="E2752" s="1" t="s">
        <v>3244</v>
      </c>
      <c r="F2752" s="2">
        <v>44490</v>
      </c>
      <c r="G2752" s="11" t="s">
        <v>3089</v>
      </c>
      <c r="H2752" s="10">
        <v>18</v>
      </c>
      <c r="I2752" s="12">
        <v>2.35</v>
      </c>
      <c r="J2752" s="398" t="s">
        <v>25</v>
      </c>
      <c r="K2752" s="398" t="s">
        <v>25</v>
      </c>
      <c r="L2752" s="399">
        <v>44491</v>
      </c>
      <c r="M2752" s="398" t="s">
        <v>19</v>
      </c>
      <c r="N2752" s="10">
        <v>8875</v>
      </c>
    </row>
    <row r="2753" spans="1:14">
      <c r="A2753" s="9">
        <v>44494</v>
      </c>
      <c r="B2753" s="1">
        <v>15675</v>
      </c>
      <c r="C2753" s="929" t="s">
        <v>380</v>
      </c>
      <c r="D2753" s="1" t="s">
        <v>22</v>
      </c>
      <c r="E2753" s="1" t="s">
        <v>3245</v>
      </c>
      <c r="F2753" s="2">
        <v>44498</v>
      </c>
      <c r="G2753" s="11" t="s">
        <v>382</v>
      </c>
      <c r="H2753" s="10">
        <v>26</v>
      </c>
      <c r="I2753" s="12">
        <v>2.35</v>
      </c>
      <c r="J2753" s="398" t="s">
        <v>25</v>
      </c>
      <c r="K2753" s="398" t="s">
        <v>25</v>
      </c>
      <c r="L2753" s="399">
        <v>44494</v>
      </c>
      <c r="M2753" s="398" t="s">
        <v>19</v>
      </c>
      <c r="N2753" s="10">
        <v>8875</v>
      </c>
    </row>
    <row r="2754" spans="1:14">
      <c r="A2754" s="9">
        <v>44494</v>
      </c>
      <c r="B2754" s="1">
        <v>15676</v>
      </c>
      <c r="C2754" s="929" t="s">
        <v>137</v>
      </c>
      <c r="D2754" s="1" t="s">
        <v>22</v>
      </c>
      <c r="E2754" s="1" t="s">
        <v>3246</v>
      </c>
      <c r="F2754" s="2">
        <v>44498</v>
      </c>
      <c r="G2754" s="11" t="s">
        <v>3247</v>
      </c>
      <c r="H2754" s="10">
        <v>1</v>
      </c>
      <c r="I2754" s="12">
        <v>2.35</v>
      </c>
      <c r="J2754" s="398" t="s">
        <v>25</v>
      </c>
      <c r="K2754" s="398" t="s">
        <v>25</v>
      </c>
      <c r="L2754" s="399">
        <v>44494</v>
      </c>
      <c r="M2754" s="398" t="s">
        <v>19</v>
      </c>
      <c r="N2754" s="10">
        <v>8875</v>
      </c>
    </row>
    <row r="2755" spans="1:14">
      <c r="A2755" s="9">
        <v>44494</v>
      </c>
      <c r="B2755" s="1">
        <v>15677</v>
      </c>
      <c r="C2755" s="929" t="s">
        <v>292</v>
      </c>
      <c r="D2755" s="1" t="s">
        <v>22</v>
      </c>
      <c r="E2755" s="1" t="s">
        <v>3246</v>
      </c>
      <c r="F2755" s="2">
        <v>44498</v>
      </c>
      <c r="G2755" s="11" t="s">
        <v>2577</v>
      </c>
      <c r="H2755" s="10">
        <v>1</v>
      </c>
      <c r="I2755" s="12">
        <v>2.35</v>
      </c>
      <c r="J2755" s="398" t="s">
        <v>25</v>
      </c>
      <c r="K2755" s="398" t="s">
        <v>25</v>
      </c>
      <c r="L2755" s="399">
        <v>44494</v>
      </c>
      <c r="M2755" s="398" t="s">
        <v>19</v>
      </c>
      <c r="N2755" s="10">
        <v>8875</v>
      </c>
    </row>
    <row r="2756" spans="1:14">
      <c r="A2756" s="9">
        <v>44494</v>
      </c>
      <c r="B2756" s="1">
        <v>15678</v>
      </c>
      <c r="C2756" s="929" t="s">
        <v>311</v>
      </c>
      <c r="D2756" s="1" t="s">
        <v>22</v>
      </c>
      <c r="E2756" s="1" t="s">
        <v>3246</v>
      </c>
      <c r="F2756" s="2">
        <v>44498</v>
      </c>
      <c r="G2756" s="11" t="s">
        <v>3188</v>
      </c>
      <c r="H2756" s="10">
        <v>1</v>
      </c>
      <c r="I2756" s="12">
        <v>2.35</v>
      </c>
      <c r="J2756" s="398" t="s">
        <v>25</v>
      </c>
      <c r="K2756" s="398" t="s">
        <v>25</v>
      </c>
      <c r="L2756" s="399">
        <v>44494</v>
      </c>
      <c r="M2756" s="398" t="s">
        <v>19</v>
      </c>
      <c r="N2756" s="10">
        <v>8875</v>
      </c>
    </row>
    <row r="2757" spans="1:14">
      <c r="A2757" s="9">
        <v>44494</v>
      </c>
      <c r="B2757" s="1">
        <v>15679</v>
      </c>
      <c r="C2757" s="929" t="s">
        <v>1348</v>
      </c>
      <c r="D2757" s="1" t="s">
        <v>22</v>
      </c>
      <c r="E2757" s="1" t="s">
        <v>3248</v>
      </c>
      <c r="F2757" s="2">
        <v>44498</v>
      </c>
      <c r="G2757" s="11" t="s">
        <v>2029</v>
      </c>
      <c r="H2757" s="10">
        <v>1</v>
      </c>
      <c r="I2757" s="12">
        <v>3.15</v>
      </c>
      <c r="J2757" s="398" t="s">
        <v>25</v>
      </c>
      <c r="K2757" s="398" t="s">
        <v>25</v>
      </c>
      <c r="L2757" s="399">
        <v>44494</v>
      </c>
      <c r="M2757" s="398" t="s">
        <v>19</v>
      </c>
      <c r="N2757" s="10">
        <v>8875</v>
      </c>
    </row>
    <row r="2758" spans="1:14">
      <c r="A2758" s="9">
        <v>44494</v>
      </c>
      <c r="B2758" s="1">
        <v>15680</v>
      </c>
      <c r="C2758" s="929" t="s">
        <v>220</v>
      </c>
      <c r="D2758" s="1" t="s">
        <v>22</v>
      </c>
      <c r="E2758" s="1" t="s">
        <v>3249</v>
      </c>
      <c r="F2758" s="2">
        <v>44498</v>
      </c>
      <c r="G2758" s="11" t="s">
        <v>222</v>
      </c>
      <c r="H2758" s="10">
        <v>1</v>
      </c>
      <c r="I2758" s="12">
        <v>2.35</v>
      </c>
      <c r="J2758" s="398" t="s">
        <v>25</v>
      </c>
      <c r="K2758" s="398" t="s">
        <v>25</v>
      </c>
      <c r="L2758" s="399">
        <v>44494</v>
      </c>
      <c r="M2758" s="398" t="s">
        <v>19</v>
      </c>
      <c r="N2758" s="10">
        <v>8875</v>
      </c>
    </row>
    <row r="2759" spans="1:14">
      <c r="A2759" s="9">
        <v>44494</v>
      </c>
      <c r="B2759" s="1">
        <v>15681</v>
      </c>
      <c r="C2759" s="929" t="s">
        <v>3250</v>
      </c>
      <c r="D2759" s="1" t="s">
        <v>22</v>
      </c>
      <c r="E2759" s="1" t="s">
        <v>3251</v>
      </c>
      <c r="F2759" s="2">
        <v>44498</v>
      </c>
      <c r="G2759" s="11" t="s">
        <v>712</v>
      </c>
      <c r="H2759" s="10">
        <v>1</v>
      </c>
      <c r="I2759" s="12">
        <v>2.35</v>
      </c>
      <c r="J2759" s="398" t="s">
        <v>25</v>
      </c>
      <c r="K2759" s="398" t="s">
        <v>25</v>
      </c>
      <c r="L2759" s="399">
        <v>44494</v>
      </c>
      <c r="M2759" s="398" t="s">
        <v>19</v>
      </c>
      <c r="N2759" s="10">
        <v>8875</v>
      </c>
    </row>
    <row r="2760" spans="1:14">
      <c r="A2760" s="9">
        <v>44494</v>
      </c>
      <c r="B2760" s="1">
        <v>15682</v>
      </c>
      <c r="C2760" s="929" t="s">
        <v>28</v>
      </c>
      <c r="D2760" s="1" t="s">
        <v>22</v>
      </c>
      <c r="E2760" s="1" t="s">
        <v>3252</v>
      </c>
      <c r="F2760" s="2">
        <v>44498</v>
      </c>
      <c r="G2760" s="11" t="s">
        <v>30</v>
      </c>
      <c r="H2760" s="10">
        <v>2</v>
      </c>
      <c r="I2760" s="12">
        <v>2.35</v>
      </c>
      <c r="J2760" s="398" t="s">
        <v>25</v>
      </c>
      <c r="K2760" s="398" t="s">
        <v>25</v>
      </c>
      <c r="L2760" s="399">
        <v>44494</v>
      </c>
      <c r="M2760" s="398" t="s">
        <v>19</v>
      </c>
      <c r="N2760" s="10">
        <v>8875</v>
      </c>
    </row>
    <row r="2761" spans="1:14">
      <c r="A2761" s="9">
        <v>44494</v>
      </c>
      <c r="B2761" s="1">
        <v>15683</v>
      </c>
      <c r="C2761" s="929" t="s">
        <v>324</v>
      </c>
      <c r="D2761" s="1" t="s">
        <v>22</v>
      </c>
      <c r="E2761" s="1" t="s">
        <v>3253</v>
      </c>
      <c r="F2761" s="2">
        <v>44498</v>
      </c>
      <c r="G2761" s="11" t="s">
        <v>326</v>
      </c>
      <c r="H2761" s="10">
        <v>1</v>
      </c>
      <c r="I2761" s="12">
        <v>2.35</v>
      </c>
      <c r="J2761" s="398" t="s">
        <v>25</v>
      </c>
      <c r="K2761" s="398" t="s">
        <v>25</v>
      </c>
      <c r="L2761" s="399">
        <v>44494</v>
      </c>
      <c r="M2761" s="398" t="s">
        <v>19</v>
      </c>
      <c r="N2761" s="10">
        <v>8875</v>
      </c>
    </row>
    <row r="2762" spans="1:14">
      <c r="A2762" s="9">
        <v>44494</v>
      </c>
      <c r="B2762" s="1">
        <v>15684</v>
      </c>
      <c r="C2762" s="929" t="s">
        <v>94</v>
      </c>
      <c r="D2762" s="1" t="s">
        <v>22</v>
      </c>
      <c r="E2762" s="1" t="s">
        <v>3254</v>
      </c>
      <c r="F2762" s="2">
        <v>44498</v>
      </c>
      <c r="G2762" s="11" t="s">
        <v>96</v>
      </c>
      <c r="H2762" s="10">
        <v>1</v>
      </c>
      <c r="I2762" s="12">
        <v>2.35</v>
      </c>
      <c r="J2762" s="398" t="s">
        <v>25</v>
      </c>
      <c r="K2762" s="398" t="s">
        <v>25</v>
      </c>
      <c r="L2762" s="399">
        <v>44494</v>
      </c>
      <c r="M2762" s="398" t="s">
        <v>19</v>
      </c>
      <c r="N2762" s="10">
        <v>8875</v>
      </c>
    </row>
    <row r="2763" spans="1:14">
      <c r="A2763" s="9">
        <v>44494</v>
      </c>
      <c r="B2763" s="1">
        <v>15685</v>
      </c>
      <c r="C2763" s="929" t="s">
        <v>930</v>
      </c>
      <c r="D2763" s="1" t="s">
        <v>22</v>
      </c>
      <c r="E2763" s="1" t="s">
        <v>3255</v>
      </c>
      <c r="F2763" s="2">
        <v>44498</v>
      </c>
      <c r="G2763" s="11" t="s">
        <v>932</v>
      </c>
      <c r="H2763" s="10">
        <v>3</v>
      </c>
      <c r="I2763" s="12">
        <v>2.35</v>
      </c>
      <c r="J2763" s="398" t="s">
        <v>25</v>
      </c>
      <c r="K2763" s="398" t="s">
        <v>25</v>
      </c>
      <c r="L2763" s="399">
        <v>44494</v>
      </c>
      <c r="M2763" s="398" t="s">
        <v>19</v>
      </c>
      <c r="N2763" s="10">
        <v>8875</v>
      </c>
    </row>
    <row r="2764" spans="1:14">
      <c r="A2764" s="9">
        <v>44494</v>
      </c>
      <c r="B2764" s="1">
        <v>15686</v>
      </c>
      <c r="C2764" s="929" t="s">
        <v>933</v>
      </c>
      <c r="D2764" s="1" t="s">
        <v>22</v>
      </c>
      <c r="E2764" s="1" t="s">
        <v>3255</v>
      </c>
      <c r="F2764" s="2">
        <v>44498</v>
      </c>
      <c r="G2764" s="11" t="s">
        <v>934</v>
      </c>
      <c r="H2764" s="10">
        <v>3</v>
      </c>
      <c r="I2764" s="12">
        <v>2.35</v>
      </c>
      <c r="J2764" s="398" t="s">
        <v>25</v>
      </c>
      <c r="K2764" s="398" t="s">
        <v>25</v>
      </c>
      <c r="L2764" s="399">
        <v>44494</v>
      </c>
      <c r="M2764" s="398" t="s">
        <v>19</v>
      </c>
      <c r="N2764" s="10">
        <v>8875</v>
      </c>
    </row>
    <row r="2765" spans="1:14">
      <c r="A2765" s="9">
        <v>44494</v>
      </c>
      <c r="B2765" s="1">
        <v>15687</v>
      </c>
      <c r="C2765" s="929" t="s">
        <v>420</v>
      </c>
      <c r="D2765" s="1" t="s">
        <v>22</v>
      </c>
      <c r="E2765" s="1" t="s">
        <v>3256</v>
      </c>
      <c r="F2765" s="2">
        <v>44498</v>
      </c>
      <c r="G2765" s="11" t="s">
        <v>422</v>
      </c>
      <c r="H2765" s="10">
        <v>2</v>
      </c>
      <c r="I2765" s="12">
        <v>2.35</v>
      </c>
      <c r="J2765" s="398" t="s">
        <v>25</v>
      </c>
      <c r="K2765" s="398" t="s">
        <v>25</v>
      </c>
      <c r="L2765" s="399">
        <v>44494</v>
      </c>
      <c r="M2765" s="398" t="s">
        <v>19</v>
      </c>
      <c r="N2765" s="10">
        <v>8875</v>
      </c>
    </row>
    <row r="2766" spans="1:14">
      <c r="A2766" s="9">
        <v>44494</v>
      </c>
      <c r="B2766" s="1">
        <v>15688</v>
      </c>
      <c r="C2766" s="929" t="s">
        <v>930</v>
      </c>
      <c r="D2766" s="1" t="s">
        <v>22</v>
      </c>
      <c r="E2766" s="1" t="s">
        <v>3257</v>
      </c>
      <c r="F2766" s="2">
        <v>44498</v>
      </c>
      <c r="G2766" s="11" t="s">
        <v>932</v>
      </c>
      <c r="H2766" s="10">
        <v>2</v>
      </c>
      <c r="I2766" s="12">
        <v>2.35</v>
      </c>
      <c r="J2766" s="398" t="s">
        <v>25</v>
      </c>
      <c r="K2766" s="398" t="s">
        <v>25</v>
      </c>
      <c r="L2766" s="399">
        <v>44494</v>
      </c>
      <c r="M2766" s="398" t="s">
        <v>19</v>
      </c>
      <c r="N2766" s="10">
        <v>8875</v>
      </c>
    </row>
    <row r="2767" spans="1:14">
      <c r="A2767" s="9">
        <v>44494</v>
      </c>
      <c r="B2767" s="1">
        <v>15689</v>
      </c>
      <c r="C2767" s="929" t="s">
        <v>933</v>
      </c>
      <c r="D2767" s="1" t="s">
        <v>22</v>
      </c>
      <c r="E2767" s="1" t="s">
        <v>3257</v>
      </c>
      <c r="F2767" s="2">
        <v>44498</v>
      </c>
      <c r="G2767" s="11" t="s">
        <v>934</v>
      </c>
      <c r="H2767" s="10">
        <v>2</v>
      </c>
      <c r="I2767" s="12">
        <v>2.35</v>
      </c>
      <c r="J2767" s="398" t="s">
        <v>25</v>
      </c>
      <c r="K2767" s="398" t="s">
        <v>25</v>
      </c>
      <c r="L2767" s="399">
        <v>44494</v>
      </c>
      <c r="M2767" s="398" t="s">
        <v>19</v>
      </c>
      <c r="N2767" s="10">
        <v>8875</v>
      </c>
    </row>
    <row r="2768" spans="1:14">
      <c r="A2768" s="9">
        <v>44494</v>
      </c>
      <c r="B2768" s="1">
        <v>15690</v>
      </c>
      <c r="C2768" s="929" t="s">
        <v>1045</v>
      </c>
      <c r="D2768" s="1" t="s">
        <v>22</v>
      </c>
      <c r="E2768" s="1" t="s">
        <v>3258</v>
      </c>
      <c r="F2768" s="2">
        <v>44498</v>
      </c>
      <c r="G2768" s="11" t="s">
        <v>1047</v>
      </c>
      <c r="H2768" s="10">
        <v>8</v>
      </c>
      <c r="I2768" s="12">
        <v>2.35</v>
      </c>
      <c r="J2768" s="398" t="s">
        <v>25</v>
      </c>
      <c r="K2768" s="398" t="s">
        <v>25</v>
      </c>
      <c r="L2768" s="399">
        <v>44494</v>
      </c>
      <c r="M2768" s="398" t="s">
        <v>19</v>
      </c>
      <c r="N2768" s="10">
        <v>8875</v>
      </c>
    </row>
    <row r="2769" spans="1:14">
      <c r="A2769" s="9">
        <v>44494</v>
      </c>
      <c r="B2769" s="1">
        <v>15691</v>
      </c>
      <c r="C2769" s="929" t="s">
        <v>1098</v>
      </c>
      <c r="D2769" s="1" t="s">
        <v>22</v>
      </c>
      <c r="E2769" s="1" t="s">
        <v>3259</v>
      </c>
      <c r="F2769" s="2">
        <v>44498</v>
      </c>
      <c r="G2769" s="11" t="s">
        <v>1096</v>
      </c>
      <c r="H2769" s="10">
        <v>44</v>
      </c>
      <c r="I2769" s="12">
        <v>2.35</v>
      </c>
      <c r="J2769" s="398" t="s">
        <v>25</v>
      </c>
      <c r="K2769" s="398" t="s">
        <v>25</v>
      </c>
      <c r="L2769" s="399">
        <v>44494</v>
      </c>
      <c r="M2769" s="398" t="s">
        <v>19</v>
      </c>
      <c r="N2769" s="10">
        <v>8875</v>
      </c>
    </row>
    <row r="2770" spans="1:14">
      <c r="A2770" s="9">
        <v>44494</v>
      </c>
      <c r="B2770" s="1">
        <v>15692</v>
      </c>
      <c r="C2770" s="929" t="s">
        <v>2812</v>
      </c>
      <c r="D2770" s="1" t="s">
        <v>22</v>
      </c>
      <c r="E2770" s="1" t="s">
        <v>3260</v>
      </c>
      <c r="F2770" s="2">
        <v>44498</v>
      </c>
      <c r="G2770" s="11" t="s">
        <v>3007</v>
      </c>
      <c r="H2770" s="10">
        <v>1</v>
      </c>
      <c r="I2770" s="12">
        <v>2.35</v>
      </c>
      <c r="J2770" s="398" t="s">
        <v>25</v>
      </c>
      <c r="K2770" s="398" t="s">
        <v>25</v>
      </c>
      <c r="L2770" s="399">
        <v>44494</v>
      </c>
      <c r="M2770" s="398" t="s">
        <v>19</v>
      </c>
      <c r="N2770" s="10">
        <v>8875</v>
      </c>
    </row>
    <row r="2771" spans="1:14">
      <c r="A2771" s="9">
        <v>44494</v>
      </c>
      <c r="B2771" s="1">
        <v>15693</v>
      </c>
      <c r="C2771" s="929" t="s">
        <v>675</v>
      </c>
      <c r="D2771" s="1" t="s">
        <v>22</v>
      </c>
      <c r="E2771" s="1" t="s">
        <v>3261</v>
      </c>
      <c r="F2771" s="2">
        <v>44498</v>
      </c>
      <c r="G2771" s="11" t="s">
        <v>677</v>
      </c>
      <c r="H2771" s="10">
        <v>18</v>
      </c>
      <c r="I2771" s="12">
        <v>2.35</v>
      </c>
      <c r="J2771" s="398" t="s">
        <v>25</v>
      </c>
      <c r="K2771" s="398" t="s">
        <v>25</v>
      </c>
      <c r="L2771" s="399">
        <v>44494</v>
      </c>
      <c r="M2771" s="398" t="s">
        <v>19</v>
      </c>
      <c r="N2771" s="10">
        <v>8875</v>
      </c>
    </row>
    <row r="2772" spans="1:14">
      <c r="A2772" s="9">
        <v>44494</v>
      </c>
      <c r="B2772" s="1">
        <v>15694</v>
      </c>
      <c r="C2772" s="929" t="s">
        <v>147</v>
      </c>
      <c r="D2772" s="1" t="s">
        <v>22</v>
      </c>
      <c r="E2772" s="1" t="s">
        <v>3262</v>
      </c>
      <c r="F2772" s="2">
        <v>44498</v>
      </c>
      <c r="G2772" s="11" t="s">
        <v>149</v>
      </c>
      <c r="H2772" s="10">
        <v>2</v>
      </c>
      <c r="I2772" s="12">
        <v>2.35</v>
      </c>
      <c r="J2772" s="398" t="s">
        <v>25</v>
      </c>
      <c r="K2772" s="398" t="s">
        <v>25</v>
      </c>
      <c r="L2772" s="399">
        <v>44494</v>
      </c>
      <c r="M2772" s="398" t="s">
        <v>19</v>
      </c>
      <c r="N2772" s="10">
        <v>8875</v>
      </c>
    </row>
    <row r="2773" spans="1:14">
      <c r="A2773" s="9">
        <v>44494</v>
      </c>
      <c r="B2773" s="1">
        <v>15695</v>
      </c>
      <c r="C2773" s="929" t="s">
        <v>1348</v>
      </c>
      <c r="D2773" s="1" t="s">
        <v>22</v>
      </c>
      <c r="E2773" s="1" t="s">
        <v>3263</v>
      </c>
      <c r="F2773" s="2">
        <v>44498</v>
      </c>
      <c r="G2773" s="11" t="s">
        <v>2029</v>
      </c>
      <c r="H2773" s="10">
        <v>1</v>
      </c>
      <c r="I2773" s="12">
        <v>3.15</v>
      </c>
      <c r="J2773" s="398" t="s">
        <v>25</v>
      </c>
      <c r="K2773" s="398" t="s">
        <v>25</v>
      </c>
      <c r="L2773" s="399">
        <v>44494</v>
      </c>
      <c r="M2773" s="398" t="s">
        <v>19</v>
      </c>
      <c r="N2773" s="10">
        <v>8875</v>
      </c>
    </row>
    <row r="2774" spans="1:14">
      <c r="A2774" s="9">
        <v>44494</v>
      </c>
      <c r="B2774" s="1">
        <v>15696</v>
      </c>
      <c r="C2774" s="929" t="s">
        <v>341</v>
      </c>
      <c r="D2774" s="1" t="s">
        <v>22</v>
      </c>
      <c r="E2774" s="1" t="s">
        <v>3264</v>
      </c>
      <c r="F2774" s="2">
        <v>44498</v>
      </c>
      <c r="G2774" s="11" t="s">
        <v>343</v>
      </c>
      <c r="H2774" s="10">
        <v>4</v>
      </c>
      <c r="I2774" s="12">
        <v>2.35</v>
      </c>
      <c r="J2774" s="398" t="s">
        <v>25</v>
      </c>
      <c r="K2774" s="398" t="s">
        <v>25</v>
      </c>
      <c r="L2774" s="399">
        <v>44494</v>
      </c>
      <c r="M2774" s="398" t="s">
        <v>19</v>
      </c>
      <c r="N2774" s="10">
        <v>8875</v>
      </c>
    </row>
    <row r="2775" spans="1:14">
      <c r="A2775" s="9">
        <v>44494</v>
      </c>
      <c r="B2775" s="1">
        <v>15697</v>
      </c>
      <c r="C2775" s="929" t="s">
        <v>316</v>
      </c>
      <c r="D2775" s="1" t="s">
        <v>22</v>
      </c>
      <c r="E2775" s="1" t="s">
        <v>3265</v>
      </c>
      <c r="F2775" s="2">
        <v>44498</v>
      </c>
      <c r="G2775" s="11" t="s">
        <v>318</v>
      </c>
      <c r="H2775" s="10">
        <v>1</v>
      </c>
      <c r="I2775" s="12">
        <v>2.35</v>
      </c>
      <c r="J2775" s="398" t="s">
        <v>25</v>
      </c>
      <c r="K2775" s="398" t="s">
        <v>25</v>
      </c>
      <c r="L2775" s="399">
        <v>44494</v>
      </c>
      <c r="M2775" s="398" t="s">
        <v>19</v>
      </c>
      <c r="N2775" s="10">
        <v>8875</v>
      </c>
    </row>
    <row r="2776" spans="1:14">
      <c r="A2776" s="9">
        <v>44494</v>
      </c>
      <c r="B2776" s="1">
        <v>15698</v>
      </c>
      <c r="C2776" s="929" t="s">
        <v>316</v>
      </c>
      <c r="D2776" s="1" t="s">
        <v>22</v>
      </c>
      <c r="E2776" s="1" t="s">
        <v>3266</v>
      </c>
      <c r="F2776" s="2">
        <v>44498</v>
      </c>
      <c r="G2776" s="11" t="s">
        <v>318</v>
      </c>
      <c r="H2776" s="10">
        <v>1</v>
      </c>
      <c r="I2776" s="12">
        <v>2.35</v>
      </c>
      <c r="J2776" s="398" t="s">
        <v>25</v>
      </c>
      <c r="K2776" s="398" t="s">
        <v>25</v>
      </c>
      <c r="L2776" s="399">
        <v>44494</v>
      </c>
      <c r="M2776" s="398" t="s">
        <v>19</v>
      </c>
      <c r="N2776" s="10">
        <v>8875</v>
      </c>
    </row>
    <row r="2777" spans="1:14">
      <c r="A2777" s="9">
        <v>44494</v>
      </c>
      <c r="B2777" s="1">
        <v>15699</v>
      </c>
      <c r="C2777" s="929" t="s">
        <v>519</v>
      </c>
      <c r="D2777" s="1" t="s">
        <v>22</v>
      </c>
      <c r="E2777" s="1" t="s">
        <v>3267</v>
      </c>
      <c r="F2777" s="2">
        <v>44498</v>
      </c>
      <c r="G2777" s="11" t="s">
        <v>521</v>
      </c>
      <c r="H2777" s="10">
        <v>11</v>
      </c>
      <c r="I2777" s="12">
        <v>2.35</v>
      </c>
      <c r="J2777" s="398" t="s">
        <v>25</v>
      </c>
      <c r="K2777" s="398" t="s">
        <v>25</v>
      </c>
      <c r="L2777" s="399">
        <v>44494</v>
      </c>
      <c r="M2777" s="398" t="s">
        <v>19</v>
      </c>
      <c r="N2777" s="10">
        <v>8875</v>
      </c>
    </row>
    <row r="2778" spans="1:14">
      <c r="A2778" s="9">
        <v>44494</v>
      </c>
      <c r="B2778" s="1">
        <v>15700</v>
      </c>
      <c r="C2778" s="929" t="s">
        <v>432</v>
      </c>
      <c r="D2778" s="1" t="s">
        <v>22</v>
      </c>
      <c r="E2778" s="1" t="s">
        <v>3268</v>
      </c>
      <c r="F2778" s="2">
        <v>44498</v>
      </c>
      <c r="G2778" s="11" t="s">
        <v>2476</v>
      </c>
      <c r="H2778" s="10">
        <v>3</v>
      </c>
      <c r="I2778" s="12">
        <v>2.35</v>
      </c>
      <c r="J2778" s="398" t="s">
        <v>25</v>
      </c>
      <c r="K2778" s="398" t="s">
        <v>25</v>
      </c>
      <c r="L2778" s="399">
        <v>44494</v>
      </c>
      <c r="M2778" s="398" t="s">
        <v>19</v>
      </c>
      <c r="N2778" s="10">
        <v>8875</v>
      </c>
    </row>
    <row r="2779" spans="1:14">
      <c r="A2779" s="9">
        <v>44494</v>
      </c>
      <c r="B2779" s="1">
        <v>15701</v>
      </c>
      <c r="C2779" s="929" t="s">
        <v>286</v>
      </c>
      <c r="D2779" s="1" t="s">
        <v>22</v>
      </c>
      <c r="E2779" s="1" t="s">
        <v>3269</v>
      </c>
      <c r="F2779" s="2">
        <v>44498</v>
      </c>
      <c r="G2779" s="11" t="s">
        <v>30</v>
      </c>
      <c r="H2779" s="10">
        <v>22</v>
      </c>
      <c r="I2779" s="12">
        <v>2.35</v>
      </c>
      <c r="J2779" s="398" t="s">
        <v>25</v>
      </c>
      <c r="K2779" s="398" t="s">
        <v>25</v>
      </c>
      <c r="L2779" s="399">
        <v>44494</v>
      </c>
      <c r="M2779" s="398" t="s">
        <v>19</v>
      </c>
      <c r="N2779" s="10">
        <v>8875</v>
      </c>
    </row>
    <row r="2780" spans="1:14">
      <c r="A2780" s="9">
        <v>44494</v>
      </c>
      <c r="B2780" s="1">
        <v>15702</v>
      </c>
      <c r="C2780" s="929" t="s">
        <v>3270</v>
      </c>
      <c r="D2780" s="1" t="s">
        <v>22</v>
      </c>
      <c r="E2780" s="1" t="s">
        <v>3271</v>
      </c>
      <c r="F2780" s="2">
        <v>44498</v>
      </c>
      <c r="G2780" s="11" t="s">
        <v>3272</v>
      </c>
      <c r="H2780" s="10">
        <v>13</v>
      </c>
      <c r="I2780" s="12">
        <v>2.35</v>
      </c>
      <c r="J2780" s="398" t="s">
        <v>25</v>
      </c>
      <c r="K2780" s="398" t="s">
        <v>25</v>
      </c>
      <c r="L2780" s="399">
        <v>44494</v>
      </c>
      <c r="M2780" s="398" t="s">
        <v>19</v>
      </c>
      <c r="N2780" s="10">
        <v>8875</v>
      </c>
    </row>
    <row r="2781" spans="1:14">
      <c r="A2781" s="9">
        <v>44494</v>
      </c>
      <c r="B2781" s="1">
        <v>15703</v>
      </c>
      <c r="C2781" s="929" t="s">
        <v>220</v>
      </c>
      <c r="D2781" s="1" t="s">
        <v>22</v>
      </c>
      <c r="E2781" s="1" t="s">
        <v>3273</v>
      </c>
      <c r="F2781" s="2">
        <v>44498</v>
      </c>
      <c r="G2781" s="11" t="s">
        <v>222</v>
      </c>
      <c r="H2781" s="10">
        <v>10</v>
      </c>
      <c r="I2781" s="12">
        <v>2.35</v>
      </c>
      <c r="J2781" s="398" t="s">
        <v>25</v>
      </c>
      <c r="K2781" s="398" t="s">
        <v>25</v>
      </c>
      <c r="L2781" s="399">
        <v>44494</v>
      </c>
      <c r="M2781" s="398" t="s">
        <v>19</v>
      </c>
      <c r="N2781" s="10">
        <v>8875</v>
      </c>
    </row>
    <row r="2782" spans="1:14">
      <c r="A2782" s="9">
        <v>44494</v>
      </c>
      <c r="B2782" s="1">
        <v>15704</v>
      </c>
      <c r="C2782" s="929" t="s">
        <v>3017</v>
      </c>
      <c r="D2782" s="1" t="s">
        <v>22</v>
      </c>
      <c r="E2782" s="1" t="s">
        <v>336</v>
      </c>
      <c r="F2782" s="2">
        <v>44498</v>
      </c>
      <c r="G2782" s="11" t="s">
        <v>3019</v>
      </c>
      <c r="H2782" s="10">
        <v>2</v>
      </c>
      <c r="I2782" s="12">
        <v>2.35</v>
      </c>
      <c r="J2782" s="398" t="s">
        <v>25</v>
      </c>
      <c r="K2782" s="398" t="s">
        <v>25</v>
      </c>
      <c r="L2782" s="399">
        <v>44494</v>
      </c>
      <c r="M2782" s="398" t="s">
        <v>19</v>
      </c>
      <c r="N2782" s="10">
        <v>8875</v>
      </c>
    </row>
    <row r="2783" spans="1:14">
      <c r="A2783" s="9">
        <v>44494</v>
      </c>
      <c r="B2783" s="1">
        <v>15705</v>
      </c>
      <c r="C2783" s="929" t="s">
        <v>432</v>
      </c>
      <c r="D2783" s="1" t="s">
        <v>22</v>
      </c>
      <c r="E2783" s="1" t="s">
        <v>3274</v>
      </c>
      <c r="F2783" s="2">
        <v>44498</v>
      </c>
      <c r="G2783" s="11" t="s">
        <v>2476</v>
      </c>
      <c r="H2783" s="10">
        <v>5</v>
      </c>
      <c r="I2783" s="12">
        <v>2.35</v>
      </c>
      <c r="J2783" s="398" t="s">
        <v>25</v>
      </c>
      <c r="K2783" s="398" t="s">
        <v>25</v>
      </c>
      <c r="L2783" s="399">
        <v>44494</v>
      </c>
      <c r="M2783" s="398" t="s">
        <v>19</v>
      </c>
      <c r="N2783" s="10">
        <v>8875</v>
      </c>
    </row>
    <row r="2784" spans="1:14">
      <c r="A2784" s="9">
        <v>44494</v>
      </c>
      <c r="B2784" s="1">
        <v>15706</v>
      </c>
      <c r="C2784" s="929" t="s">
        <v>286</v>
      </c>
      <c r="D2784" s="1" t="s">
        <v>22</v>
      </c>
      <c r="E2784" s="1" t="s">
        <v>3275</v>
      </c>
      <c r="F2784" s="2">
        <v>44498</v>
      </c>
      <c r="G2784" s="11" t="s">
        <v>30</v>
      </c>
      <c r="H2784" s="10">
        <v>7</v>
      </c>
      <c r="I2784" s="12">
        <v>2.35</v>
      </c>
      <c r="J2784" s="398" t="s">
        <v>25</v>
      </c>
      <c r="K2784" s="398" t="s">
        <v>25</v>
      </c>
      <c r="L2784" s="399">
        <v>44494</v>
      </c>
      <c r="M2784" s="398" t="s">
        <v>19</v>
      </c>
      <c r="N2784" s="10">
        <v>8875</v>
      </c>
    </row>
    <row r="2785" spans="1:14">
      <c r="A2785" s="9">
        <v>44494</v>
      </c>
      <c r="B2785" s="1">
        <v>15707</v>
      </c>
      <c r="C2785" s="929" t="s">
        <v>724</v>
      </c>
      <c r="D2785" s="1" t="s">
        <v>22</v>
      </c>
      <c r="E2785" s="1" t="s">
        <v>3276</v>
      </c>
      <c r="F2785" s="2">
        <v>44498</v>
      </c>
      <c r="G2785" s="11" t="s">
        <v>726</v>
      </c>
      <c r="H2785" s="10">
        <v>4</v>
      </c>
      <c r="I2785" s="12">
        <v>2.35</v>
      </c>
      <c r="J2785" s="398" t="s">
        <v>25</v>
      </c>
      <c r="K2785" s="398" t="s">
        <v>25</v>
      </c>
      <c r="L2785" s="399">
        <v>44494</v>
      </c>
      <c r="M2785" s="398" t="s">
        <v>19</v>
      </c>
      <c r="N2785" s="10">
        <v>8875</v>
      </c>
    </row>
    <row r="2786" spans="1:14">
      <c r="A2786" s="9">
        <v>44494</v>
      </c>
      <c r="B2786" s="1">
        <v>15708</v>
      </c>
      <c r="C2786" s="929" t="s">
        <v>473</v>
      </c>
      <c r="D2786" s="1" t="s">
        <v>22</v>
      </c>
      <c r="E2786" s="1" t="s">
        <v>3277</v>
      </c>
      <c r="F2786" s="2">
        <v>44498</v>
      </c>
      <c r="G2786" s="11" t="s">
        <v>475</v>
      </c>
      <c r="H2786" s="10">
        <v>1</v>
      </c>
      <c r="I2786" s="12">
        <v>2.35</v>
      </c>
      <c r="J2786" s="398" t="s">
        <v>25</v>
      </c>
      <c r="K2786" s="398" t="s">
        <v>25</v>
      </c>
      <c r="L2786" s="399">
        <v>44494</v>
      </c>
      <c r="M2786" s="398" t="s">
        <v>19</v>
      </c>
      <c r="N2786" s="10">
        <v>8875</v>
      </c>
    </row>
    <row r="2787" spans="1:14">
      <c r="A2787" s="9">
        <v>44494</v>
      </c>
      <c r="B2787" s="1">
        <v>15709</v>
      </c>
      <c r="C2787" s="929" t="s">
        <v>473</v>
      </c>
      <c r="D2787" s="1" t="s">
        <v>22</v>
      </c>
      <c r="E2787" s="1" t="s">
        <v>3278</v>
      </c>
      <c r="F2787" s="2">
        <v>44498</v>
      </c>
      <c r="G2787" s="11" t="s">
        <v>475</v>
      </c>
      <c r="H2787" s="10">
        <v>3</v>
      </c>
      <c r="I2787" s="12">
        <v>2.35</v>
      </c>
      <c r="J2787" s="398" t="s">
        <v>25</v>
      </c>
      <c r="K2787" s="398" t="s">
        <v>25</v>
      </c>
      <c r="L2787" s="399">
        <v>44494</v>
      </c>
      <c r="M2787" s="398" t="s">
        <v>19</v>
      </c>
      <c r="N2787" s="10">
        <v>8875</v>
      </c>
    </row>
    <row r="2788" spans="1:14">
      <c r="A2788" s="9">
        <v>44494</v>
      </c>
      <c r="B2788" s="1">
        <v>15710</v>
      </c>
      <c r="C2788" s="929" t="s">
        <v>710</v>
      </c>
      <c r="D2788" s="1" t="s">
        <v>22</v>
      </c>
      <c r="E2788" s="1" t="s">
        <v>3279</v>
      </c>
      <c r="F2788" s="2">
        <v>44498</v>
      </c>
      <c r="G2788" s="11" t="s">
        <v>712</v>
      </c>
      <c r="H2788" s="10">
        <v>2</v>
      </c>
      <c r="I2788" s="12">
        <v>2.35</v>
      </c>
      <c r="J2788" s="398" t="s">
        <v>25</v>
      </c>
      <c r="K2788" s="398" t="s">
        <v>25</v>
      </c>
      <c r="L2788" s="399">
        <v>44494</v>
      </c>
      <c r="M2788" s="398" t="s">
        <v>19</v>
      </c>
      <c r="N2788" s="10">
        <v>8875</v>
      </c>
    </row>
    <row r="2789" spans="1:14">
      <c r="A2789" s="9">
        <v>44494</v>
      </c>
      <c r="B2789" s="1">
        <v>15711</v>
      </c>
      <c r="C2789" s="929" t="s">
        <v>94</v>
      </c>
      <c r="D2789" s="1" t="s">
        <v>22</v>
      </c>
      <c r="E2789" s="1" t="s">
        <v>3280</v>
      </c>
      <c r="F2789" s="2">
        <v>44498</v>
      </c>
      <c r="G2789" s="11" t="s">
        <v>96</v>
      </c>
      <c r="H2789" s="10">
        <v>2</v>
      </c>
      <c r="I2789" s="12">
        <v>2.35</v>
      </c>
      <c r="J2789" s="398" t="s">
        <v>25</v>
      </c>
      <c r="K2789" s="398" t="s">
        <v>25</v>
      </c>
      <c r="L2789" s="399">
        <v>44494</v>
      </c>
      <c r="M2789" s="398" t="s">
        <v>19</v>
      </c>
      <c r="N2789" s="10">
        <v>8875</v>
      </c>
    </row>
    <row r="2790" spans="1:14">
      <c r="A2790" s="9">
        <v>44494</v>
      </c>
      <c r="B2790" s="1">
        <v>15712</v>
      </c>
      <c r="C2790" s="929" t="s">
        <v>147</v>
      </c>
      <c r="D2790" s="1" t="s">
        <v>22</v>
      </c>
      <c r="E2790" s="1" t="s">
        <v>3281</v>
      </c>
      <c r="F2790" s="2">
        <v>44498</v>
      </c>
      <c r="G2790" s="11" t="s">
        <v>149</v>
      </c>
      <c r="H2790" s="10">
        <v>76</v>
      </c>
      <c r="I2790" s="12">
        <v>2.35</v>
      </c>
      <c r="J2790" s="398" t="s">
        <v>25</v>
      </c>
      <c r="K2790" s="398" t="s">
        <v>25</v>
      </c>
      <c r="L2790" s="399">
        <v>44494</v>
      </c>
      <c r="M2790" s="398" t="s">
        <v>19</v>
      </c>
      <c r="N2790" s="10">
        <v>8875</v>
      </c>
    </row>
    <row r="2791" spans="1:14">
      <c r="A2791" s="9">
        <v>44494</v>
      </c>
      <c r="B2791" s="1">
        <v>15713</v>
      </c>
      <c r="C2791" s="929" t="s">
        <v>220</v>
      </c>
      <c r="D2791" s="1" t="s">
        <v>22</v>
      </c>
      <c r="E2791" s="1" t="s">
        <v>3282</v>
      </c>
      <c r="F2791" s="2">
        <v>44498</v>
      </c>
      <c r="G2791" s="11" t="s">
        <v>222</v>
      </c>
      <c r="H2791" s="10">
        <v>12</v>
      </c>
      <c r="I2791" s="12">
        <v>2.35</v>
      </c>
      <c r="J2791" s="398" t="s">
        <v>25</v>
      </c>
      <c r="K2791" s="398" t="s">
        <v>25</v>
      </c>
      <c r="L2791" s="399">
        <v>44494</v>
      </c>
      <c r="M2791" s="398" t="s">
        <v>19</v>
      </c>
      <c r="N2791" s="10">
        <v>8875</v>
      </c>
    </row>
    <row r="2792" spans="1:14">
      <c r="A2792" s="9">
        <v>44494</v>
      </c>
      <c r="B2792" s="1">
        <v>15714</v>
      </c>
      <c r="C2792" s="929" t="s">
        <v>188</v>
      </c>
      <c r="D2792" s="1" t="s">
        <v>22</v>
      </c>
      <c r="E2792" s="1" t="s">
        <v>3283</v>
      </c>
      <c r="F2792" s="2">
        <v>44498</v>
      </c>
      <c r="G2792" s="11" t="s">
        <v>190</v>
      </c>
      <c r="H2792" s="10">
        <v>1</v>
      </c>
      <c r="I2792" s="12">
        <v>2.35</v>
      </c>
      <c r="J2792" s="398" t="s">
        <v>25</v>
      </c>
      <c r="K2792" s="398" t="s">
        <v>25</v>
      </c>
      <c r="L2792" s="399">
        <v>44494</v>
      </c>
      <c r="M2792" s="398" t="s">
        <v>19</v>
      </c>
      <c r="N2792" s="10">
        <v>8875</v>
      </c>
    </row>
    <row r="2793" spans="1:14">
      <c r="A2793" s="9">
        <v>44494</v>
      </c>
      <c r="B2793" s="1">
        <v>15715</v>
      </c>
      <c r="C2793" s="929" t="s">
        <v>286</v>
      </c>
      <c r="D2793" s="1" t="s">
        <v>22</v>
      </c>
      <c r="E2793" s="1" t="s">
        <v>3284</v>
      </c>
      <c r="F2793" s="2">
        <v>44498</v>
      </c>
      <c r="G2793" s="11" t="s">
        <v>30</v>
      </c>
      <c r="H2793" s="10">
        <v>30</v>
      </c>
      <c r="I2793" s="12">
        <v>2.35</v>
      </c>
      <c r="J2793" s="398" t="s">
        <v>25</v>
      </c>
      <c r="K2793" s="398" t="s">
        <v>25</v>
      </c>
      <c r="L2793" s="399">
        <v>44494</v>
      </c>
      <c r="M2793" s="398" t="s">
        <v>19</v>
      </c>
      <c r="N2793" s="10">
        <v>8875</v>
      </c>
    </row>
    <row r="2794" spans="1:14">
      <c r="A2794" s="9">
        <v>44494</v>
      </c>
      <c r="B2794" s="1">
        <v>15716</v>
      </c>
      <c r="C2794" s="929" t="s">
        <v>3285</v>
      </c>
      <c r="D2794" s="1" t="s">
        <v>22</v>
      </c>
      <c r="E2794" s="1" t="s">
        <v>3286</v>
      </c>
      <c r="F2794" s="2">
        <v>44498</v>
      </c>
      <c r="G2794" s="11" t="s">
        <v>3287</v>
      </c>
      <c r="H2794" s="10">
        <v>150</v>
      </c>
      <c r="I2794" s="12">
        <v>2.35</v>
      </c>
      <c r="J2794" s="398" t="s">
        <v>25</v>
      </c>
      <c r="K2794" s="398" t="s">
        <v>25</v>
      </c>
      <c r="L2794" s="399">
        <v>44494</v>
      </c>
      <c r="M2794" s="398" t="s">
        <v>19</v>
      </c>
      <c r="N2794" s="10">
        <v>8875</v>
      </c>
    </row>
    <row r="2795" spans="1:14">
      <c r="A2795" s="9">
        <v>44494</v>
      </c>
      <c r="B2795" s="1">
        <v>15717</v>
      </c>
      <c r="C2795" s="929" t="s">
        <v>1074</v>
      </c>
      <c r="D2795" s="1" t="s">
        <v>22</v>
      </c>
      <c r="E2795" s="1" t="s">
        <v>3288</v>
      </c>
      <c r="F2795" s="2">
        <v>44498</v>
      </c>
      <c r="G2795" s="11" t="s">
        <v>1372</v>
      </c>
      <c r="H2795" s="10">
        <v>27</v>
      </c>
      <c r="I2795" s="12">
        <v>2.35</v>
      </c>
      <c r="J2795" s="398" t="s">
        <v>25</v>
      </c>
      <c r="K2795" s="398" t="s">
        <v>25</v>
      </c>
      <c r="L2795" s="399">
        <v>44494</v>
      </c>
      <c r="M2795" s="398" t="s">
        <v>19</v>
      </c>
      <c r="N2795" s="10">
        <v>8875</v>
      </c>
    </row>
    <row r="2796" spans="1:14">
      <c r="A2796" s="9">
        <v>44494</v>
      </c>
      <c r="B2796" s="1">
        <v>15718</v>
      </c>
      <c r="C2796" s="929" t="s">
        <v>185</v>
      </c>
      <c r="D2796" s="1" t="s">
        <v>22</v>
      </c>
      <c r="E2796" s="1" t="s">
        <v>3289</v>
      </c>
      <c r="F2796" s="2">
        <v>44498</v>
      </c>
      <c r="G2796" s="11" t="s">
        <v>187</v>
      </c>
      <c r="H2796" s="10">
        <v>14</v>
      </c>
      <c r="I2796" s="12">
        <v>2.35</v>
      </c>
      <c r="J2796" s="398" t="s">
        <v>25</v>
      </c>
      <c r="K2796" s="398" t="s">
        <v>25</v>
      </c>
      <c r="L2796" s="399">
        <v>44494</v>
      </c>
      <c r="M2796" s="398" t="s">
        <v>19</v>
      </c>
      <c r="N2796" s="10">
        <v>8875</v>
      </c>
    </row>
    <row r="2797" spans="1:14">
      <c r="A2797" s="9">
        <v>44494</v>
      </c>
      <c r="B2797" s="1">
        <v>15719</v>
      </c>
      <c r="C2797" s="929" t="s">
        <v>1539</v>
      </c>
      <c r="D2797" s="1" t="s">
        <v>22</v>
      </c>
      <c r="E2797" s="1" t="s">
        <v>3290</v>
      </c>
      <c r="F2797" s="2">
        <v>44498</v>
      </c>
      <c r="G2797" s="11" t="s">
        <v>1541</v>
      </c>
      <c r="H2797" s="10">
        <v>28</v>
      </c>
      <c r="I2797" s="12">
        <v>2.35</v>
      </c>
      <c r="J2797" s="398" t="s">
        <v>25</v>
      </c>
      <c r="K2797" s="398" t="s">
        <v>25</v>
      </c>
      <c r="L2797" s="399">
        <v>44494</v>
      </c>
      <c r="M2797" s="398" t="s">
        <v>19</v>
      </c>
      <c r="N2797" s="10">
        <v>8875</v>
      </c>
    </row>
    <row r="2798" spans="1:14">
      <c r="A2798" s="9">
        <v>44494</v>
      </c>
      <c r="B2798" s="1">
        <v>15720</v>
      </c>
      <c r="C2798" s="929" t="s">
        <v>1310</v>
      </c>
      <c r="D2798" s="1" t="s">
        <v>22</v>
      </c>
      <c r="E2798" s="1" t="s">
        <v>3291</v>
      </c>
      <c r="F2798" s="2">
        <v>44498</v>
      </c>
      <c r="G2798" s="11" t="s">
        <v>1312</v>
      </c>
      <c r="H2798" s="10">
        <v>24</v>
      </c>
      <c r="I2798" s="12">
        <v>2.35</v>
      </c>
      <c r="J2798" s="398" t="s">
        <v>25</v>
      </c>
      <c r="K2798" s="398" t="s">
        <v>25</v>
      </c>
      <c r="L2798" s="399">
        <v>44494</v>
      </c>
      <c r="M2798" s="398" t="s">
        <v>19</v>
      </c>
      <c r="N2798" s="10">
        <v>8875</v>
      </c>
    </row>
    <row r="2799" spans="1:14">
      <c r="A2799" s="9">
        <v>44494</v>
      </c>
      <c r="B2799" s="1">
        <v>15721</v>
      </c>
      <c r="C2799" s="929" t="s">
        <v>1959</v>
      </c>
      <c r="D2799" s="1" t="s">
        <v>22</v>
      </c>
      <c r="E2799" s="1" t="s">
        <v>3292</v>
      </c>
      <c r="F2799" s="2">
        <v>44498</v>
      </c>
      <c r="G2799" s="11" t="s">
        <v>2696</v>
      </c>
      <c r="H2799" s="10">
        <v>80</v>
      </c>
      <c r="I2799" s="12">
        <v>2.35</v>
      </c>
      <c r="J2799" s="398" t="s">
        <v>25</v>
      </c>
      <c r="K2799" s="398" t="s">
        <v>25</v>
      </c>
      <c r="L2799" s="399">
        <v>44494</v>
      </c>
      <c r="M2799" s="398" t="s">
        <v>19</v>
      </c>
      <c r="N2799" s="10">
        <v>8875</v>
      </c>
    </row>
    <row r="2800" spans="1:14">
      <c r="A2800" s="9">
        <v>44494</v>
      </c>
      <c r="B2800" s="1">
        <v>15722</v>
      </c>
      <c r="C2800" s="929" t="s">
        <v>2594</v>
      </c>
      <c r="D2800" s="1" t="s">
        <v>22</v>
      </c>
      <c r="E2800" s="1" t="s">
        <v>3292</v>
      </c>
      <c r="F2800" s="2">
        <v>44498</v>
      </c>
      <c r="G2800" s="11" t="s">
        <v>3293</v>
      </c>
      <c r="H2800" s="10">
        <v>80</v>
      </c>
      <c r="I2800" s="12">
        <v>2.35</v>
      </c>
      <c r="J2800" s="398" t="s">
        <v>25</v>
      </c>
      <c r="K2800" s="398" t="s">
        <v>25</v>
      </c>
      <c r="L2800" s="399">
        <v>44494</v>
      </c>
      <c r="M2800" s="398" t="s">
        <v>19</v>
      </c>
      <c r="N2800" s="10">
        <v>8875</v>
      </c>
    </row>
    <row r="2801" spans="1:15">
      <c r="A2801" s="9">
        <v>44494</v>
      </c>
      <c r="B2801" s="1">
        <v>15723</v>
      </c>
      <c r="C2801" s="929" t="s">
        <v>2661</v>
      </c>
      <c r="D2801" s="1" t="s">
        <v>22</v>
      </c>
      <c r="E2801" s="1" t="s">
        <v>3294</v>
      </c>
      <c r="F2801" s="2">
        <v>44498</v>
      </c>
      <c r="G2801" s="11" t="s">
        <v>2542</v>
      </c>
      <c r="H2801" s="10">
        <v>135</v>
      </c>
      <c r="I2801" s="12">
        <v>3.15</v>
      </c>
      <c r="J2801" s="398" t="s">
        <v>25</v>
      </c>
      <c r="K2801" s="398" t="s">
        <v>25</v>
      </c>
      <c r="L2801" s="399">
        <v>44498</v>
      </c>
      <c r="M2801" s="398" t="s">
        <v>19</v>
      </c>
      <c r="N2801" s="10">
        <v>8875</v>
      </c>
    </row>
    <row r="2802" spans="1:15">
      <c r="A2802" s="9">
        <v>44494</v>
      </c>
      <c r="B2802" s="1">
        <v>15724</v>
      </c>
      <c r="C2802" s="929" t="s">
        <v>2891</v>
      </c>
      <c r="D2802" s="1" t="s">
        <v>22</v>
      </c>
      <c r="E2802" s="1" t="s">
        <v>3294</v>
      </c>
      <c r="F2802" s="2">
        <v>44498</v>
      </c>
      <c r="G2802" s="11" t="s">
        <v>2892</v>
      </c>
      <c r="H2802" s="10">
        <v>135</v>
      </c>
      <c r="I2802" s="12">
        <v>2.35</v>
      </c>
      <c r="J2802" s="398" t="s">
        <v>25</v>
      </c>
      <c r="K2802" s="398" t="s">
        <v>25</v>
      </c>
      <c r="L2802" s="399">
        <v>44498</v>
      </c>
      <c r="M2802" s="398" t="s">
        <v>19</v>
      </c>
      <c r="N2802" s="10">
        <v>8875</v>
      </c>
    </row>
    <row r="2803" spans="1:15">
      <c r="A2803" s="9">
        <v>44494</v>
      </c>
      <c r="B2803" s="1">
        <v>15725</v>
      </c>
      <c r="C2803" s="929" t="s">
        <v>220</v>
      </c>
      <c r="D2803" s="1" t="s">
        <v>22</v>
      </c>
      <c r="E2803" s="1" t="s">
        <v>3295</v>
      </c>
      <c r="F2803" s="2">
        <v>44498</v>
      </c>
      <c r="G2803" s="11" t="s">
        <v>222</v>
      </c>
      <c r="H2803" s="10">
        <v>2</v>
      </c>
      <c r="I2803" s="12">
        <v>2.35</v>
      </c>
      <c r="J2803" s="398" t="s">
        <v>25</v>
      </c>
      <c r="K2803" s="398" t="s">
        <v>25</v>
      </c>
      <c r="L2803" s="399">
        <v>44498</v>
      </c>
      <c r="M2803" s="398" t="s">
        <v>19</v>
      </c>
      <c r="N2803" s="10">
        <v>8875</v>
      </c>
    </row>
    <row r="2804" spans="1:15">
      <c r="A2804" s="9">
        <v>44494</v>
      </c>
      <c r="B2804" s="1">
        <v>15726</v>
      </c>
      <c r="C2804" s="929" t="s">
        <v>234</v>
      </c>
      <c r="D2804" s="1" t="s">
        <v>22</v>
      </c>
      <c r="E2804" s="1" t="s">
        <v>3296</v>
      </c>
      <c r="F2804" s="2">
        <v>44498</v>
      </c>
      <c r="G2804" s="11" t="s">
        <v>236</v>
      </c>
      <c r="H2804" s="10">
        <v>2</v>
      </c>
      <c r="I2804" s="12">
        <v>2.35</v>
      </c>
      <c r="J2804" s="398" t="s">
        <v>25</v>
      </c>
      <c r="K2804" s="398" t="s">
        <v>25</v>
      </c>
      <c r="L2804" s="399">
        <v>44498</v>
      </c>
      <c r="M2804" s="398" t="s">
        <v>19</v>
      </c>
      <c r="N2804" s="10">
        <v>8875</v>
      </c>
    </row>
    <row r="2805" spans="1:15">
      <c r="A2805" s="9">
        <v>44494</v>
      </c>
      <c r="B2805" s="1">
        <v>15727</v>
      </c>
      <c r="C2805" s="929" t="s">
        <v>31</v>
      </c>
      <c r="D2805" s="1" t="s">
        <v>22</v>
      </c>
      <c r="E2805" s="1" t="s">
        <v>3297</v>
      </c>
      <c r="F2805" s="2">
        <v>44498</v>
      </c>
      <c r="G2805" s="11" t="s">
        <v>33</v>
      </c>
      <c r="H2805" s="10">
        <v>2</v>
      </c>
      <c r="I2805" s="12">
        <v>2.35</v>
      </c>
      <c r="J2805" s="398" t="s">
        <v>25</v>
      </c>
      <c r="K2805" s="398" t="s">
        <v>25</v>
      </c>
      <c r="L2805" s="399">
        <v>44498</v>
      </c>
      <c r="M2805" s="398" t="s">
        <v>19</v>
      </c>
      <c r="N2805" s="10">
        <v>8875</v>
      </c>
    </row>
    <row r="2806" spans="1:15">
      <c r="A2806" s="9">
        <v>44494</v>
      </c>
      <c r="B2806" s="1">
        <v>15728</v>
      </c>
      <c r="C2806" s="929" t="s">
        <v>182</v>
      </c>
      <c r="D2806" s="1" t="s">
        <v>22</v>
      </c>
      <c r="E2806" s="1" t="s">
        <v>3298</v>
      </c>
      <c r="F2806" s="2">
        <v>44498</v>
      </c>
      <c r="G2806" s="11" t="s">
        <v>184</v>
      </c>
      <c r="H2806" s="10">
        <v>2</v>
      </c>
      <c r="I2806" s="12">
        <v>2.35</v>
      </c>
      <c r="J2806" s="398" t="s">
        <v>25</v>
      </c>
      <c r="K2806" s="398" t="s">
        <v>25</v>
      </c>
      <c r="L2806" s="399">
        <v>44498</v>
      </c>
      <c r="M2806" s="398" t="s">
        <v>19</v>
      </c>
      <c r="N2806" s="10">
        <v>8875</v>
      </c>
    </row>
    <row r="2807" spans="1:15">
      <c r="A2807" s="9">
        <v>44494</v>
      </c>
      <c r="B2807" s="1">
        <v>15729</v>
      </c>
      <c r="C2807" s="929" t="s">
        <v>37</v>
      </c>
      <c r="D2807" s="1" t="s">
        <v>22</v>
      </c>
      <c r="E2807" s="1" t="s">
        <v>3298</v>
      </c>
      <c r="F2807" s="2">
        <v>44498</v>
      </c>
      <c r="G2807" s="11" t="s">
        <v>38</v>
      </c>
      <c r="H2807" s="10">
        <v>2</v>
      </c>
      <c r="I2807" s="12">
        <v>2.35</v>
      </c>
      <c r="J2807" s="398" t="s">
        <v>25</v>
      </c>
      <c r="K2807" s="398" t="s">
        <v>25</v>
      </c>
      <c r="L2807" s="399">
        <v>44498</v>
      </c>
      <c r="M2807" s="398" t="s">
        <v>19</v>
      </c>
      <c r="N2807" s="10">
        <v>8875</v>
      </c>
    </row>
    <row r="2808" spans="1:15">
      <c r="A2808" s="9">
        <v>44494</v>
      </c>
      <c r="B2808" s="1">
        <v>15730</v>
      </c>
      <c r="C2808" s="929" t="s">
        <v>223</v>
      </c>
      <c r="D2808" s="1" t="s">
        <v>22</v>
      </c>
      <c r="E2808" s="1" t="s">
        <v>3299</v>
      </c>
      <c r="F2808" s="2">
        <v>44498</v>
      </c>
      <c r="G2808" s="11" t="s">
        <v>225</v>
      </c>
      <c r="H2808" s="10">
        <v>1</v>
      </c>
      <c r="I2808" s="12">
        <v>2.35</v>
      </c>
      <c r="J2808" s="398" t="s">
        <v>25</v>
      </c>
      <c r="K2808" s="398" t="s">
        <v>25</v>
      </c>
      <c r="L2808" s="399">
        <v>44498</v>
      </c>
      <c r="M2808" s="398" t="s">
        <v>19</v>
      </c>
      <c r="N2808" s="10">
        <v>8875</v>
      </c>
    </row>
    <row r="2809" spans="1:15">
      <c r="A2809" s="9">
        <v>44494</v>
      </c>
      <c r="B2809" s="1">
        <v>15731</v>
      </c>
      <c r="C2809" s="929" t="s">
        <v>1042</v>
      </c>
      <c r="D2809" s="1" t="s">
        <v>22</v>
      </c>
      <c r="E2809" s="1" t="s">
        <v>3300</v>
      </c>
      <c r="F2809" s="2">
        <v>44498</v>
      </c>
      <c r="G2809" s="11" t="s">
        <v>3023</v>
      </c>
      <c r="H2809" s="10">
        <v>2</v>
      </c>
      <c r="I2809" s="12">
        <v>2.35</v>
      </c>
      <c r="J2809" s="398" t="s">
        <v>25</v>
      </c>
      <c r="K2809" s="398" t="s">
        <v>25</v>
      </c>
      <c r="L2809" s="399">
        <v>44498</v>
      </c>
      <c r="M2809" s="398" t="s">
        <v>19</v>
      </c>
      <c r="N2809" s="10">
        <v>8875</v>
      </c>
    </row>
    <row r="2810" spans="1:15">
      <c r="A2810" s="9">
        <v>44494</v>
      </c>
      <c r="B2810" s="1">
        <v>15732</v>
      </c>
      <c r="C2810" s="929" t="s">
        <v>1279</v>
      </c>
      <c r="D2810" s="1" t="s">
        <v>22</v>
      </c>
      <c r="E2810" s="1" t="s">
        <v>3301</v>
      </c>
      <c r="F2810" s="2">
        <v>44498</v>
      </c>
      <c r="G2810" s="11" t="s">
        <v>2650</v>
      </c>
      <c r="H2810" s="10">
        <v>2</v>
      </c>
      <c r="I2810" s="12">
        <v>2.35</v>
      </c>
      <c r="J2810" s="398" t="s">
        <v>25</v>
      </c>
      <c r="K2810" s="398" t="s">
        <v>25</v>
      </c>
      <c r="L2810" s="399">
        <v>44498</v>
      </c>
      <c r="M2810" s="398" t="s">
        <v>19</v>
      </c>
      <c r="N2810" s="10">
        <v>8875</v>
      </c>
    </row>
    <row r="2811" spans="1:15">
      <c r="A2811" s="9">
        <v>44494</v>
      </c>
      <c r="B2811" s="1">
        <v>15733</v>
      </c>
      <c r="C2811" s="929" t="s">
        <v>715</v>
      </c>
      <c r="D2811" s="1" t="s">
        <v>22</v>
      </c>
      <c r="E2811" s="1" t="s">
        <v>3302</v>
      </c>
      <c r="F2811" s="2">
        <v>44498</v>
      </c>
      <c r="G2811" s="11" t="s">
        <v>1772</v>
      </c>
      <c r="H2811" s="10">
        <v>1</v>
      </c>
      <c r="I2811" s="12">
        <v>2.35</v>
      </c>
      <c r="J2811" s="398" t="s">
        <v>25</v>
      </c>
      <c r="K2811" s="398" t="s">
        <v>25</v>
      </c>
      <c r="L2811" s="399">
        <v>44498</v>
      </c>
      <c r="M2811" s="398" t="s">
        <v>19</v>
      </c>
      <c r="N2811" s="10">
        <v>8875</v>
      </c>
    </row>
    <row r="2812" spans="1:15">
      <c r="A2812" s="9">
        <v>44494</v>
      </c>
      <c r="B2812" s="1">
        <v>15734</v>
      </c>
      <c r="C2812" s="929" t="s">
        <v>3303</v>
      </c>
      <c r="D2812" s="1" t="s">
        <v>22</v>
      </c>
      <c r="E2812" s="1" t="s">
        <v>3304</v>
      </c>
      <c r="F2812" s="2">
        <v>44498</v>
      </c>
      <c r="G2812" s="11" t="s">
        <v>652</v>
      </c>
      <c r="H2812" s="10">
        <v>3</v>
      </c>
      <c r="I2812" s="12">
        <v>2.35</v>
      </c>
      <c r="J2812" s="398" t="s">
        <v>25</v>
      </c>
      <c r="K2812" s="398" t="s">
        <v>25</v>
      </c>
      <c r="L2812" s="399">
        <v>44498</v>
      </c>
      <c r="M2812" s="398" t="s">
        <v>19</v>
      </c>
      <c r="N2812" s="10">
        <v>8875</v>
      </c>
    </row>
    <row r="2813" spans="1:15">
      <c r="A2813" s="9">
        <v>44494</v>
      </c>
      <c r="B2813" s="1">
        <v>15735</v>
      </c>
      <c r="C2813" s="929" t="s">
        <v>857</v>
      </c>
      <c r="D2813" s="1" t="s">
        <v>22</v>
      </c>
      <c r="E2813" s="1" t="s">
        <v>3305</v>
      </c>
      <c r="F2813" s="2">
        <v>44498</v>
      </c>
      <c r="G2813" s="11" t="s">
        <v>859</v>
      </c>
      <c r="H2813" s="10">
        <v>1</v>
      </c>
      <c r="I2813" s="12">
        <v>2.35</v>
      </c>
      <c r="J2813" s="398" t="s">
        <v>25</v>
      </c>
      <c r="K2813" s="398" t="s">
        <v>25</v>
      </c>
      <c r="L2813" s="399">
        <v>44498</v>
      </c>
      <c r="M2813" s="398" t="s">
        <v>19</v>
      </c>
      <c r="N2813" s="10">
        <v>8875</v>
      </c>
    </row>
    <row r="2814" spans="1:15">
      <c r="A2814" s="9">
        <v>44494</v>
      </c>
      <c r="B2814" s="1">
        <v>15736</v>
      </c>
      <c r="C2814" s="929" t="s">
        <v>3153</v>
      </c>
      <c r="D2814" s="1" t="s">
        <v>22</v>
      </c>
      <c r="E2814" s="1" t="s">
        <v>3306</v>
      </c>
      <c r="F2814" s="2">
        <v>44498</v>
      </c>
      <c r="G2814" s="11" t="s">
        <v>3228</v>
      </c>
      <c r="H2814" s="10">
        <v>7</v>
      </c>
      <c r="I2814" s="12">
        <v>2.35</v>
      </c>
      <c r="J2814" s="398" t="s">
        <v>25</v>
      </c>
      <c r="K2814" s="398" t="s">
        <v>25</v>
      </c>
      <c r="L2814" s="399">
        <v>44498</v>
      </c>
      <c r="M2814" s="398" t="s">
        <v>19</v>
      </c>
      <c r="N2814" s="10">
        <v>8875</v>
      </c>
    </row>
    <row r="2815" spans="1:15">
      <c r="A2815" s="9">
        <v>44494</v>
      </c>
      <c r="B2815" s="1">
        <v>15737</v>
      </c>
      <c r="C2815" s="929" t="s">
        <v>234</v>
      </c>
      <c r="D2815" s="1" t="s">
        <v>22</v>
      </c>
      <c r="E2815" s="1" t="s">
        <v>3307</v>
      </c>
      <c r="F2815" s="2">
        <v>44498</v>
      </c>
      <c r="G2815" s="11" t="s">
        <v>236</v>
      </c>
      <c r="H2815" s="10">
        <v>5</v>
      </c>
      <c r="I2815" s="12">
        <v>2.35</v>
      </c>
      <c r="J2815" s="398" t="s">
        <v>25</v>
      </c>
      <c r="K2815" s="398" t="s">
        <v>25</v>
      </c>
      <c r="L2815" s="399">
        <v>44498</v>
      </c>
      <c r="M2815" s="398" t="s">
        <v>19</v>
      </c>
      <c r="N2815" s="10">
        <v>8875</v>
      </c>
    </row>
    <row r="2816" spans="1:15" ht="15.75" thickBot="1">
      <c r="A2816" s="9">
        <v>44494</v>
      </c>
      <c r="B2816" s="1">
        <v>15738</v>
      </c>
      <c r="C2816" s="929" t="s">
        <v>234</v>
      </c>
      <c r="D2816" s="1" t="s">
        <v>22</v>
      </c>
      <c r="E2816" s="1" t="s">
        <v>3308</v>
      </c>
      <c r="F2816" s="2">
        <v>44498</v>
      </c>
      <c r="G2816" s="11" t="s">
        <v>236</v>
      </c>
      <c r="H2816" s="10">
        <v>9</v>
      </c>
      <c r="I2816" s="12">
        <v>2.35</v>
      </c>
      <c r="J2816" s="398" t="s">
        <v>25</v>
      </c>
      <c r="K2816" s="398" t="s">
        <v>25</v>
      </c>
      <c r="L2816" s="399">
        <v>44498</v>
      </c>
      <c r="M2816" s="398" t="s">
        <v>19</v>
      </c>
      <c r="N2816" s="10">
        <v>8875</v>
      </c>
      <c r="O2816" s="391">
        <v>3892.4999999999982</v>
      </c>
    </row>
    <row r="2817" spans="1:14">
      <c r="A2817" s="9">
        <v>44494</v>
      </c>
      <c r="B2817" s="1">
        <v>15739</v>
      </c>
      <c r="C2817" s="929" t="s">
        <v>151</v>
      </c>
      <c r="D2817" s="1" t="s">
        <v>22</v>
      </c>
      <c r="E2817" s="1" t="s">
        <v>3309</v>
      </c>
      <c r="F2817" s="2">
        <v>44498</v>
      </c>
      <c r="G2817" s="11" t="s">
        <v>153</v>
      </c>
      <c r="H2817" s="10">
        <v>54</v>
      </c>
      <c r="I2817" s="12">
        <v>2.35</v>
      </c>
      <c r="J2817" s="398" t="s">
        <v>25</v>
      </c>
      <c r="K2817" s="398" t="s">
        <v>25</v>
      </c>
      <c r="L2817" s="399">
        <v>44502</v>
      </c>
      <c r="M2817" s="398" t="s">
        <v>19</v>
      </c>
      <c r="N2817" s="10">
        <v>8875</v>
      </c>
    </row>
    <row r="2818" spans="1:14">
      <c r="A2818" s="9">
        <v>44494</v>
      </c>
      <c r="B2818" s="1">
        <v>15740</v>
      </c>
      <c r="C2818" s="929" t="s">
        <v>154</v>
      </c>
      <c r="D2818" s="1" t="s">
        <v>22</v>
      </c>
      <c r="E2818" s="1" t="s">
        <v>3309</v>
      </c>
      <c r="F2818" s="2">
        <v>44503</v>
      </c>
      <c r="G2818" s="11" t="s">
        <v>155</v>
      </c>
      <c r="H2818" s="10">
        <v>139</v>
      </c>
      <c r="I2818" s="12">
        <v>2.35</v>
      </c>
      <c r="J2818" s="398" t="s">
        <v>25</v>
      </c>
      <c r="K2818" s="398" t="s">
        <v>25</v>
      </c>
      <c r="L2818" s="399">
        <v>44502</v>
      </c>
      <c r="M2818" s="398" t="s">
        <v>19</v>
      </c>
      <c r="N2818" s="10">
        <v>8875</v>
      </c>
    </row>
    <row r="2819" spans="1:14">
      <c r="A2819" s="9">
        <v>44494</v>
      </c>
      <c r="B2819" s="1">
        <v>15741</v>
      </c>
      <c r="C2819" s="929" t="s">
        <v>220</v>
      </c>
      <c r="D2819" s="1" t="s">
        <v>22</v>
      </c>
      <c r="E2819" s="1" t="s">
        <v>3310</v>
      </c>
      <c r="F2819" s="2">
        <v>44503</v>
      </c>
      <c r="G2819" s="11" t="s">
        <v>222</v>
      </c>
      <c r="H2819" s="10">
        <v>10</v>
      </c>
      <c r="I2819" s="12">
        <v>2.35</v>
      </c>
      <c r="J2819" s="398" t="s">
        <v>25</v>
      </c>
      <c r="K2819" s="398" t="s">
        <v>25</v>
      </c>
      <c r="L2819" s="399">
        <v>44502</v>
      </c>
      <c r="M2819" s="398" t="s">
        <v>19</v>
      </c>
      <c r="N2819" s="10">
        <v>8875</v>
      </c>
    </row>
    <row r="2820" spans="1:14">
      <c r="A2820" s="9">
        <v>44494</v>
      </c>
      <c r="B2820" s="1">
        <v>15742</v>
      </c>
      <c r="C2820" s="929" t="s">
        <v>2420</v>
      </c>
      <c r="D2820" s="1" t="s">
        <v>22</v>
      </c>
      <c r="E2820" s="1" t="s">
        <v>3311</v>
      </c>
      <c r="F2820" s="2">
        <v>44503</v>
      </c>
      <c r="G2820" s="11" t="s">
        <v>3192</v>
      </c>
      <c r="H2820" s="10">
        <v>8</v>
      </c>
      <c r="I2820" s="12">
        <v>2.35</v>
      </c>
      <c r="J2820" s="398" t="s">
        <v>25</v>
      </c>
      <c r="K2820" s="398" t="s">
        <v>25</v>
      </c>
      <c r="L2820" s="399">
        <v>44502</v>
      </c>
      <c r="M2820" s="398" t="s">
        <v>19</v>
      </c>
      <c r="N2820" s="10">
        <v>8875</v>
      </c>
    </row>
    <row r="2821" spans="1:14">
      <c r="A2821" s="9">
        <v>44494</v>
      </c>
      <c r="B2821" s="1">
        <v>15743</v>
      </c>
      <c r="C2821" s="929" t="s">
        <v>3312</v>
      </c>
      <c r="D2821" s="1" t="s">
        <v>22</v>
      </c>
      <c r="E2821" s="1" t="s">
        <v>3313</v>
      </c>
      <c r="F2821" s="2">
        <v>44503</v>
      </c>
      <c r="G2821" s="11" t="s">
        <v>3314</v>
      </c>
      <c r="H2821" s="10">
        <v>4</v>
      </c>
      <c r="I2821" s="12">
        <v>2.35</v>
      </c>
      <c r="J2821" s="398" t="s">
        <v>25</v>
      </c>
      <c r="K2821" s="398" t="s">
        <v>25</v>
      </c>
      <c r="L2821" s="399">
        <v>44502</v>
      </c>
      <c r="M2821" s="398" t="s">
        <v>19</v>
      </c>
      <c r="N2821" s="10">
        <v>8875</v>
      </c>
    </row>
    <row r="2822" spans="1:14">
      <c r="A2822" s="9">
        <v>44494</v>
      </c>
      <c r="B2822" s="1">
        <v>15744</v>
      </c>
      <c r="C2822" s="929" t="s">
        <v>58</v>
      </c>
      <c r="D2822" s="1" t="s">
        <v>22</v>
      </c>
      <c r="E2822" s="1" t="s">
        <v>3315</v>
      </c>
      <c r="F2822" s="2">
        <v>44503</v>
      </c>
      <c r="G2822" s="11" t="s">
        <v>51</v>
      </c>
      <c r="H2822" s="10">
        <v>5</v>
      </c>
      <c r="I2822" s="12">
        <v>2.35</v>
      </c>
      <c r="J2822" s="398" t="s">
        <v>25</v>
      </c>
      <c r="K2822" s="398" t="s">
        <v>25</v>
      </c>
      <c r="L2822" s="399">
        <v>44502</v>
      </c>
      <c r="M2822" s="398" t="s">
        <v>19</v>
      </c>
      <c r="N2822" s="10">
        <v>8875</v>
      </c>
    </row>
    <row r="2823" spans="1:14">
      <c r="A2823" s="9">
        <v>44494</v>
      </c>
      <c r="B2823" s="1">
        <v>15745</v>
      </c>
      <c r="C2823" s="929" t="s">
        <v>710</v>
      </c>
      <c r="D2823" s="1" t="s">
        <v>22</v>
      </c>
      <c r="E2823" s="1" t="s">
        <v>3316</v>
      </c>
      <c r="F2823" s="2">
        <v>44503</v>
      </c>
      <c r="G2823" s="11" t="s">
        <v>712</v>
      </c>
      <c r="H2823" s="10">
        <v>1</v>
      </c>
      <c r="I2823" s="12">
        <v>2.35</v>
      </c>
      <c r="J2823" s="398" t="s">
        <v>25</v>
      </c>
      <c r="K2823" s="398" t="s">
        <v>25</v>
      </c>
      <c r="L2823" s="399">
        <v>44502</v>
      </c>
      <c r="M2823" s="398" t="s">
        <v>19</v>
      </c>
      <c r="N2823" s="10">
        <v>8875</v>
      </c>
    </row>
    <row r="2824" spans="1:14">
      <c r="A2824" s="9">
        <v>44494</v>
      </c>
      <c r="B2824" s="1">
        <v>15746</v>
      </c>
      <c r="C2824" s="929" t="s">
        <v>3317</v>
      </c>
      <c r="D2824" s="1" t="s">
        <v>22</v>
      </c>
      <c r="E2824" s="1" t="s">
        <v>1</v>
      </c>
      <c r="F2824" s="2">
        <v>44503</v>
      </c>
      <c r="G2824" s="11" t="s">
        <v>3318</v>
      </c>
      <c r="H2824" s="10">
        <v>1</v>
      </c>
      <c r="I2824" s="12">
        <v>3.75</v>
      </c>
      <c r="J2824" s="398" t="s">
        <v>25</v>
      </c>
      <c r="K2824" s="398" t="s">
        <v>25</v>
      </c>
      <c r="L2824" s="399">
        <v>44502</v>
      </c>
      <c r="M2824" s="398" t="s">
        <v>19</v>
      </c>
      <c r="N2824" s="10">
        <v>8875</v>
      </c>
    </row>
    <row r="2825" spans="1:14">
      <c r="A2825" s="9">
        <v>44494</v>
      </c>
      <c r="B2825" s="1">
        <v>15747</v>
      </c>
      <c r="C2825" s="929" t="s">
        <v>3319</v>
      </c>
      <c r="D2825" s="1" t="s">
        <v>22</v>
      </c>
      <c r="E2825" s="1" t="s">
        <v>1</v>
      </c>
      <c r="F2825" s="2">
        <v>44503</v>
      </c>
      <c r="G2825" s="11" t="s">
        <v>3320</v>
      </c>
      <c r="H2825" s="10">
        <v>1</v>
      </c>
      <c r="I2825" s="12">
        <v>3.75</v>
      </c>
      <c r="J2825" s="398" t="s">
        <v>25</v>
      </c>
      <c r="K2825" s="398" t="s">
        <v>25</v>
      </c>
      <c r="L2825" s="399">
        <v>44502</v>
      </c>
      <c r="M2825" s="398" t="s">
        <v>19</v>
      </c>
      <c r="N2825" s="10">
        <v>8875</v>
      </c>
    </row>
    <row r="2826" spans="1:14">
      <c r="A2826" s="9">
        <v>44494</v>
      </c>
      <c r="B2826" s="1">
        <v>15748</v>
      </c>
      <c r="C2826" s="929" t="s">
        <v>3321</v>
      </c>
      <c r="D2826" s="1" t="s">
        <v>22</v>
      </c>
      <c r="E2826" s="1" t="s">
        <v>1</v>
      </c>
      <c r="F2826" s="2">
        <v>44503</v>
      </c>
      <c r="G2826" s="11" t="s">
        <v>3322</v>
      </c>
      <c r="H2826" s="10">
        <v>1</v>
      </c>
      <c r="I2826" s="12">
        <v>3.75</v>
      </c>
      <c r="J2826" s="398" t="s">
        <v>25</v>
      </c>
      <c r="K2826" s="398" t="s">
        <v>25</v>
      </c>
      <c r="L2826" s="399">
        <v>44502</v>
      </c>
      <c r="M2826" s="398" t="s">
        <v>19</v>
      </c>
      <c r="N2826" s="10">
        <v>8875</v>
      </c>
    </row>
    <row r="2827" spans="1:14">
      <c r="A2827" s="9">
        <v>44494</v>
      </c>
      <c r="B2827" s="1">
        <v>15749</v>
      </c>
      <c r="C2827" s="929" t="s">
        <v>3323</v>
      </c>
      <c r="D2827" s="1" t="s">
        <v>22</v>
      </c>
      <c r="E2827" s="1" t="s">
        <v>1</v>
      </c>
      <c r="F2827" s="2">
        <v>44503</v>
      </c>
      <c r="G2827" s="11" t="s">
        <v>3324</v>
      </c>
      <c r="H2827" s="10">
        <v>2</v>
      </c>
      <c r="I2827" s="12">
        <v>3.75</v>
      </c>
      <c r="J2827" s="398" t="s">
        <v>25</v>
      </c>
      <c r="K2827" s="398" t="s">
        <v>25</v>
      </c>
      <c r="L2827" s="399">
        <v>44502</v>
      </c>
      <c r="M2827" s="398" t="s">
        <v>19</v>
      </c>
      <c r="N2827" s="10">
        <v>8875</v>
      </c>
    </row>
    <row r="2828" spans="1:14">
      <c r="A2828" s="9">
        <v>44494</v>
      </c>
      <c r="B2828" s="1">
        <v>15750</v>
      </c>
      <c r="C2828" s="929" t="s">
        <v>3325</v>
      </c>
      <c r="D2828" s="1" t="s">
        <v>22</v>
      </c>
      <c r="E2828" s="1" t="s">
        <v>3326</v>
      </c>
      <c r="F2828" s="2">
        <v>44503</v>
      </c>
      <c r="G2828" s="11" t="s">
        <v>3327</v>
      </c>
      <c r="H2828" s="10">
        <v>0</v>
      </c>
      <c r="I2828" s="420">
        <v>1</v>
      </c>
      <c r="J2828" s="398" t="s">
        <v>25</v>
      </c>
      <c r="K2828" s="398" t="s">
        <v>25</v>
      </c>
      <c r="L2828" s="399">
        <v>44502</v>
      </c>
      <c r="M2828" s="398" t="s">
        <v>19</v>
      </c>
      <c r="N2828" s="10">
        <v>8875</v>
      </c>
    </row>
    <row r="2829" spans="1:14">
      <c r="A2829" s="9">
        <v>44501</v>
      </c>
      <c r="B2829" s="1">
        <v>15751</v>
      </c>
      <c r="C2829" s="929" t="s">
        <v>1074</v>
      </c>
      <c r="D2829" s="1" t="s">
        <v>22</v>
      </c>
      <c r="E2829" s="1" t="s">
        <v>3328</v>
      </c>
      <c r="F2829" s="2">
        <v>44503</v>
      </c>
      <c r="G2829" s="11" t="s">
        <v>1372</v>
      </c>
      <c r="H2829" s="10">
        <v>45</v>
      </c>
      <c r="I2829" s="12">
        <v>2.35</v>
      </c>
      <c r="J2829" s="398" t="s">
        <v>25</v>
      </c>
      <c r="K2829" s="398" t="s">
        <v>25</v>
      </c>
      <c r="L2829" s="399">
        <v>44502</v>
      </c>
      <c r="M2829" s="398" t="s">
        <v>19</v>
      </c>
      <c r="N2829" s="10">
        <v>8875</v>
      </c>
    </row>
    <row r="2830" spans="1:14">
      <c r="A2830" s="9">
        <v>44501</v>
      </c>
      <c r="B2830" s="1">
        <v>15752</v>
      </c>
      <c r="C2830" s="929" t="s">
        <v>5</v>
      </c>
      <c r="D2830" s="1" t="s">
        <v>22</v>
      </c>
      <c r="E2830" s="1" t="s">
        <v>3328</v>
      </c>
      <c r="F2830" s="2">
        <v>44503</v>
      </c>
      <c r="G2830" s="11" t="s">
        <v>3329</v>
      </c>
      <c r="H2830" s="10">
        <v>1</v>
      </c>
      <c r="I2830" s="12">
        <v>4.5</v>
      </c>
      <c r="J2830" s="398" t="s">
        <v>25</v>
      </c>
      <c r="K2830" s="398" t="s">
        <v>25</v>
      </c>
      <c r="L2830" s="399">
        <v>44502</v>
      </c>
      <c r="M2830" s="398" t="s">
        <v>19</v>
      </c>
      <c r="N2830" s="10">
        <v>8875</v>
      </c>
    </row>
    <row r="2831" spans="1:14">
      <c r="A2831" s="9">
        <v>44501</v>
      </c>
      <c r="B2831" s="1">
        <v>15753</v>
      </c>
      <c r="C2831" s="929" t="s">
        <v>1512</v>
      </c>
      <c r="D2831" s="1" t="s">
        <v>22</v>
      </c>
      <c r="E2831" s="1" t="s">
        <v>3330</v>
      </c>
      <c r="F2831" s="2">
        <v>44503</v>
      </c>
      <c r="G2831" s="11" t="s">
        <v>1485</v>
      </c>
      <c r="H2831" s="10">
        <v>11</v>
      </c>
      <c r="I2831" s="12">
        <v>2.35</v>
      </c>
      <c r="J2831" s="398" t="s">
        <v>25</v>
      </c>
      <c r="K2831" s="398" t="s">
        <v>25</v>
      </c>
      <c r="L2831" s="399">
        <v>44502</v>
      </c>
      <c r="M2831" s="398" t="s">
        <v>19</v>
      </c>
      <c r="N2831" s="10">
        <v>8875</v>
      </c>
    </row>
    <row r="2832" spans="1:14">
      <c r="A2832" s="9">
        <v>44501</v>
      </c>
      <c r="B2832" s="1">
        <v>15754</v>
      </c>
      <c r="C2832" s="929" t="s">
        <v>816</v>
      </c>
      <c r="D2832" s="1" t="s">
        <v>22</v>
      </c>
      <c r="E2832" s="1" t="s">
        <v>3331</v>
      </c>
      <c r="F2832" s="2">
        <v>44503</v>
      </c>
      <c r="G2832" s="11" t="s">
        <v>818</v>
      </c>
      <c r="H2832" s="10">
        <v>45</v>
      </c>
      <c r="I2832" s="12">
        <v>2.35</v>
      </c>
      <c r="J2832" s="398" t="s">
        <v>25</v>
      </c>
      <c r="K2832" s="398" t="s">
        <v>25</v>
      </c>
      <c r="L2832" s="399">
        <v>44502</v>
      </c>
      <c r="M2832" s="398" t="s">
        <v>19</v>
      </c>
      <c r="N2832" s="10">
        <v>8875</v>
      </c>
    </row>
    <row r="2833" spans="1:14">
      <c r="A2833" s="9">
        <v>44501</v>
      </c>
      <c r="B2833" s="1">
        <v>15755</v>
      </c>
      <c r="C2833" s="929" t="s">
        <v>893</v>
      </c>
      <c r="D2833" s="1" t="s">
        <v>22</v>
      </c>
      <c r="E2833" s="1" t="s">
        <v>3332</v>
      </c>
      <c r="F2833" s="2">
        <v>44503</v>
      </c>
      <c r="G2833" s="11" t="s">
        <v>895</v>
      </c>
      <c r="H2833" s="10">
        <v>1</v>
      </c>
      <c r="I2833" s="12">
        <v>2.35</v>
      </c>
      <c r="J2833" s="398" t="s">
        <v>25</v>
      </c>
      <c r="K2833" s="398" t="s">
        <v>25</v>
      </c>
      <c r="L2833" s="399">
        <v>44502</v>
      </c>
      <c r="M2833" s="398" t="s">
        <v>19</v>
      </c>
      <c r="N2833" s="10">
        <v>8875</v>
      </c>
    </row>
    <row r="2834" spans="1:14">
      <c r="A2834" s="9">
        <v>44501</v>
      </c>
      <c r="B2834" s="1">
        <v>15756</v>
      </c>
      <c r="C2834" s="929" t="s">
        <v>386</v>
      </c>
      <c r="D2834" s="1" t="s">
        <v>22</v>
      </c>
      <c r="E2834" s="1" t="s">
        <v>3333</v>
      </c>
      <c r="F2834" s="2">
        <v>44503</v>
      </c>
      <c r="G2834" s="11" t="s">
        <v>388</v>
      </c>
      <c r="H2834" s="10">
        <v>9</v>
      </c>
      <c r="I2834" s="12">
        <v>2.35</v>
      </c>
      <c r="J2834" s="398" t="s">
        <v>25</v>
      </c>
      <c r="K2834" s="398" t="s">
        <v>25</v>
      </c>
      <c r="L2834" s="399">
        <v>44502</v>
      </c>
      <c r="M2834" s="398" t="s">
        <v>19</v>
      </c>
      <c r="N2834" s="10">
        <v>8875</v>
      </c>
    </row>
    <row r="2835" spans="1:14">
      <c r="A2835" s="9">
        <v>44501</v>
      </c>
      <c r="B2835" s="1">
        <v>15757</v>
      </c>
      <c r="C2835" s="929" t="s">
        <v>262</v>
      </c>
      <c r="D2835" s="1" t="s">
        <v>22</v>
      </c>
      <c r="E2835" s="1" t="s">
        <v>3334</v>
      </c>
      <c r="F2835" s="2">
        <v>44503</v>
      </c>
      <c r="G2835" s="11" t="s">
        <v>264</v>
      </c>
      <c r="H2835" s="10">
        <v>3</v>
      </c>
      <c r="I2835" s="12">
        <v>2.35</v>
      </c>
      <c r="J2835" s="398" t="s">
        <v>25</v>
      </c>
      <c r="K2835" s="398" t="s">
        <v>25</v>
      </c>
      <c r="L2835" s="399">
        <v>44502</v>
      </c>
      <c r="M2835" s="398" t="s">
        <v>19</v>
      </c>
      <c r="N2835" s="10">
        <v>8875</v>
      </c>
    </row>
    <row r="2836" spans="1:14">
      <c r="A2836" s="9">
        <v>44501</v>
      </c>
      <c r="B2836" s="1">
        <v>15758</v>
      </c>
      <c r="C2836" s="929" t="s">
        <v>265</v>
      </c>
      <c r="D2836" s="1" t="s">
        <v>22</v>
      </c>
      <c r="E2836" s="1" t="s">
        <v>3334</v>
      </c>
      <c r="F2836" s="2">
        <v>44503</v>
      </c>
      <c r="G2836" s="11" t="s">
        <v>266</v>
      </c>
      <c r="H2836" s="10">
        <v>3</v>
      </c>
      <c r="I2836" s="12">
        <v>2.35</v>
      </c>
      <c r="J2836" s="398" t="s">
        <v>25</v>
      </c>
      <c r="K2836" s="398" t="s">
        <v>25</v>
      </c>
      <c r="L2836" s="399">
        <v>44502</v>
      </c>
      <c r="M2836" s="398" t="s">
        <v>19</v>
      </c>
      <c r="N2836" s="10">
        <v>8875</v>
      </c>
    </row>
    <row r="2837" spans="1:14">
      <c r="A2837" s="9">
        <v>44501</v>
      </c>
      <c r="B2837" s="1">
        <v>15759</v>
      </c>
      <c r="C2837" s="929" t="s">
        <v>3031</v>
      </c>
      <c r="D2837" s="1" t="s">
        <v>22</v>
      </c>
      <c r="E2837" s="1" t="s">
        <v>3335</v>
      </c>
      <c r="F2837" s="2">
        <v>44503</v>
      </c>
      <c r="G2837" s="11" t="s">
        <v>3033</v>
      </c>
      <c r="H2837" s="10">
        <v>15</v>
      </c>
      <c r="I2837" s="12">
        <v>2.35</v>
      </c>
      <c r="J2837" s="398" t="s">
        <v>25</v>
      </c>
      <c r="K2837" s="398" t="s">
        <v>25</v>
      </c>
      <c r="L2837" s="399">
        <v>44502</v>
      </c>
      <c r="M2837" s="398" t="s">
        <v>19</v>
      </c>
      <c r="N2837" s="10">
        <v>8875</v>
      </c>
    </row>
    <row r="2838" spans="1:14">
      <c r="A2838" s="9">
        <v>44501</v>
      </c>
      <c r="B2838" s="1">
        <v>15760</v>
      </c>
      <c r="C2838" s="929" t="s">
        <v>710</v>
      </c>
      <c r="D2838" s="1" t="s">
        <v>22</v>
      </c>
      <c r="E2838" s="1" t="s">
        <v>3336</v>
      </c>
      <c r="F2838" s="2">
        <v>44503</v>
      </c>
      <c r="G2838" s="11" t="s">
        <v>712</v>
      </c>
      <c r="H2838" s="10">
        <v>65</v>
      </c>
      <c r="I2838" s="12">
        <v>2.35</v>
      </c>
      <c r="J2838" s="398" t="s">
        <v>25</v>
      </c>
      <c r="K2838" s="398" t="s">
        <v>25</v>
      </c>
      <c r="L2838" s="399">
        <v>44502</v>
      </c>
      <c r="M2838" s="398" t="s">
        <v>19</v>
      </c>
      <c r="N2838" s="10">
        <v>8875</v>
      </c>
    </row>
    <row r="2839" spans="1:14">
      <c r="A2839" s="9">
        <v>44501</v>
      </c>
      <c r="B2839" s="1">
        <v>15761</v>
      </c>
      <c r="C2839" s="929" t="s">
        <v>3337</v>
      </c>
      <c r="D2839" s="1" t="s">
        <v>22</v>
      </c>
      <c r="E2839" s="1" t="s">
        <v>1</v>
      </c>
      <c r="F2839" s="2">
        <v>44503</v>
      </c>
      <c r="G2839" s="11" t="s">
        <v>3338</v>
      </c>
      <c r="H2839" s="10">
        <v>1</v>
      </c>
      <c r="I2839" s="12">
        <v>3.75</v>
      </c>
      <c r="J2839" s="398" t="s">
        <v>25</v>
      </c>
      <c r="K2839" s="398" t="s">
        <v>25</v>
      </c>
      <c r="L2839" s="399">
        <v>44503</v>
      </c>
      <c r="M2839" s="398" t="s">
        <v>19</v>
      </c>
      <c r="N2839" s="10">
        <v>8875</v>
      </c>
    </row>
    <row r="2840" spans="1:14">
      <c r="A2840" s="9">
        <v>44501</v>
      </c>
      <c r="B2840" s="1">
        <v>15762</v>
      </c>
      <c r="C2840" s="929" t="s">
        <v>3339</v>
      </c>
      <c r="D2840" s="1" t="s">
        <v>22</v>
      </c>
      <c r="E2840" s="1" t="s">
        <v>1</v>
      </c>
      <c r="F2840" s="2">
        <v>44503</v>
      </c>
      <c r="G2840" s="11" t="s">
        <v>3340</v>
      </c>
      <c r="H2840" s="10">
        <v>1</v>
      </c>
      <c r="I2840" s="12">
        <v>3.75</v>
      </c>
      <c r="J2840" s="398" t="s">
        <v>25</v>
      </c>
      <c r="K2840" s="398" t="s">
        <v>25</v>
      </c>
      <c r="L2840" s="399">
        <v>44503</v>
      </c>
      <c r="M2840" s="398" t="s">
        <v>19</v>
      </c>
      <c r="N2840" s="10">
        <v>8875</v>
      </c>
    </row>
    <row r="2841" spans="1:14">
      <c r="A2841" s="9">
        <v>44501</v>
      </c>
      <c r="B2841" s="1">
        <v>15763</v>
      </c>
      <c r="C2841" s="929" t="s">
        <v>26</v>
      </c>
      <c r="D2841" s="1" t="s">
        <v>22</v>
      </c>
      <c r="E2841" s="1" t="s">
        <v>3341</v>
      </c>
      <c r="F2841" s="2">
        <v>44503</v>
      </c>
      <c r="G2841" s="11" t="s">
        <v>27</v>
      </c>
      <c r="H2841" s="10">
        <v>8</v>
      </c>
      <c r="I2841" s="12">
        <v>2.35</v>
      </c>
      <c r="J2841" s="398" t="s">
        <v>25</v>
      </c>
      <c r="K2841" s="398" t="s">
        <v>25</v>
      </c>
      <c r="L2841" s="399">
        <v>44503</v>
      </c>
      <c r="M2841" s="398" t="s">
        <v>19</v>
      </c>
      <c r="N2841" s="10">
        <v>8875</v>
      </c>
    </row>
    <row r="2842" spans="1:14">
      <c r="A2842" s="9">
        <v>44501</v>
      </c>
      <c r="B2842" s="1">
        <v>15764</v>
      </c>
      <c r="C2842" s="929" t="s">
        <v>26</v>
      </c>
      <c r="D2842" s="1" t="s">
        <v>22</v>
      </c>
      <c r="E2842" s="1" t="s">
        <v>3342</v>
      </c>
      <c r="F2842" s="2">
        <v>44503</v>
      </c>
      <c r="G2842" s="11" t="s">
        <v>27</v>
      </c>
      <c r="H2842" s="10">
        <v>2</v>
      </c>
      <c r="I2842" s="12">
        <v>2.35</v>
      </c>
      <c r="J2842" s="398" t="s">
        <v>25</v>
      </c>
      <c r="K2842" s="398" t="s">
        <v>25</v>
      </c>
      <c r="L2842" s="399">
        <v>44503</v>
      </c>
      <c r="M2842" s="398" t="s">
        <v>19</v>
      </c>
      <c r="N2842" s="10">
        <v>8875</v>
      </c>
    </row>
    <row r="2843" spans="1:14">
      <c r="A2843" s="9">
        <v>44501</v>
      </c>
      <c r="B2843" s="1">
        <v>15765</v>
      </c>
      <c r="C2843" s="929" t="s">
        <v>386</v>
      </c>
      <c r="D2843" s="1" t="s">
        <v>22</v>
      </c>
      <c r="E2843" s="1" t="s">
        <v>3343</v>
      </c>
      <c r="F2843" s="2">
        <v>44503</v>
      </c>
      <c r="G2843" s="11" t="s">
        <v>388</v>
      </c>
      <c r="H2843" s="10">
        <v>24</v>
      </c>
      <c r="I2843" s="12">
        <v>2.35</v>
      </c>
      <c r="J2843" s="398" t="s">
        <v>25</v>
      </c>
      <c r="K2843" s="398" t="s">
        <v>25</v>
      </c>
      <c r="L2843" s="399">
        <v>44503</v>
      </c>
      <c r="M2843" s="398" t="s">
        <v>19</v>
      </c>
      <c r="N2843" s="10">
        <v>8875</v>
      </c>
    </row>
    <row r="2844" spans="1:14">
      <c r="A2844" s="9">
        <v>44501</v>
      </c>
      <c r="B2844" s="1">
        <v>15766</v>
      </c>
      <c r="C2844" s="929" t="s">
        <v>559</v>
      </c>
      <c r="D2844" s="1" t="s">
        <v>22</v>
      </c>
      <c r="E2844" s="1" t="s">
        <v>3344</v>
      </c>
      <c r="F2844" s="2">
        <v>44503</v>
      </c>
      <c r="G2844" s="11" t="s">
        <v>561</v>
      </c>
      <c r="H2844" s="10">
        <v>48</v>
      </c>
      <c r="I2844" s="12">
        <v>2.35</v>
      </c>
      <c r="J2844" s="398" t="s">
        <v>25</v>
      </c>
      <c r="K2844" s="398" t="s">
        <v>25</v>
      </c>
      <c r="L2844" s="399">
        <v>44503</v>
      </c>
      <c r="M2844" s="398" t="s">
        <v>19</v>
      </c>
      <c r="N2844" s="10">
        <v>8875</v>
      </c>
    </row>
    <row r="2845" spans="1:14">
      <c r="A2845" s="9">
        <v>44501</v>
      </c>
      <c r="B2845" s="1">
        <v>15767</v>
      </c>
      <c r="C2845" s="929" t="s">
        <v>5</v>
      </c>
      <c r="D2845" s="1" t="s">
        <v>22</v>
      </c>
      <c r="E2845" s="1" t="s">
        <v>3344</v>
      </c>
      <c r="F2845" s="2">
        <v>44503</v>
      </c>
      <c r="G2845" s="11" t="s">
        <v>3329</v>
      </c>
      <c r="H2845" s="10">
        <v>2</v>
      </c>
      <c r="I2845" s="12">
        <v>4.5</v>
      </c>
      <c r="J2845" s="398" t="s">
        <v>25</v>
      </c>
      <c r="K2845" s="398" t="s">
        <v>25</v>
      </c>
      <c r="L2845" s="399">
        <v>44503</v>
      </c>
      <c r="M2845" s="398" t="s">
        <v>19</v>
      </c>
      <c r="N2845" s="10">
        <v>8875</v>
      </c>
    </row>
    <row r="2846" spans="1:14">
      <c r="A2846" s="9">
        <v>44501</v>
      </c>
      <c r="B2846" s="1">
        <v>15768</v>
      </c>
      <c r="C2846" s="929" t="s">
        <v>220</v>
      </c>
      <c r="D2846" s="1" t="s">
        <v>22</v>
      </c>
      <c r="E2846" s="1" t="s">
        <v>3345</v>
      </c>
      <c r="F2846" s="2">
        <v>44503</v>
      </c>
      <c r="G2846" s="11" t="s">
        <v>222</v>
      </c>
      <c r="H2846" s="10">
        <v>9</v>
      </c>
      <c r="I2846" s="12">
        <v>2.35</v>
      </c>
      <c r="J2846" s="398" t="s">
        <v>25</v>
      </c>
      <c r="K2846" s="398" t="s">
        <v>25</v>
      </c>
      <c r="L2846" s="399">
        <v>44503</v>
      </c>
      <c r="M2846" s="398" t="s">
        <v>19</v>
      </c>
      <c r="N2846" s="10">
        <v>8875</v>
      </c>
    </row>
    <row r="2847" spans="1:14">
      <c r="A2847" s="9">
        <v>44501</v>
      </c>
      <c r="B2847" s="1">
        <v>15769</v>
      </c>
      <c r="C2847" s="929" t="s">
        <v>1098</v>
      </c>
      <c r="D2847" s="1" t="s">
        <v>22</v>
      </c>
      <c r="E2847" s="1" t="s">
        <v>3346</v>
      </c>
      <c r="F2847" s="2">
        <v>44503</v>
      </c>
      <c r="G2847" s="11" t="s">
        <v>1096</v>
      </c>
      <c r="H2847" s="10">
        <v>8</v>
      </c>
      <c r="I2847" s="12">
        <v>2.35</v>
      </c>
      <c r="J2847" s="398" t="s">
        <v>25</v>
      </c>
      <c r="K2847" s="398" t="s">
        <v>25</v>
      </c>
      <c r="L2847" s="399">
        <v>44503</v>
      </c>
      <c r="M2847" s="398" t="s">
        <v>19</v>
      </c>
      <c r="N2847" s="10">
        <v>8875</v>
      </c>
    </row>
    <row r="2848" spans="1:14">
      <c r="A2848" s="9">
        <v>44501</v>
      </c>
      <c r="B2848" s="1">
        <v>15770</v>
      </c>
      <c r="C2848" s="929" t="s">
        <v>1098</v>
      </c>
      <c r="D2848" s="1" t="s">
        <v>22</v>
      </c>
      <c r="E2848" s="1" t="s">
        <v>3347</v>
      </c>
      <c r="F2848" s="2">
        <v>44503</v>
      </c>
      <c r="G2848" s="11" t="s">
        <v>1096</v>
      </c>
      <c r="H2848" s="10">
        <v>3</v>
      </c>
      <c r="I2848" s="12">
        <v>2.35</v>
      </c>
      <c r="J2848" s="398" t="s">
        <v>25</v>
      </c>
      <c r="K2848" s="398" t="s">
        <v>25</v>
      </c>
      <c r="L2848" s="399">
        <v>44503</v>
      </c>
      <c r="M2848" s="398" t="s">
        <v>19</v>
      </c>
      <c r="N2848" s="10">
        <v>8875</v>
      </c>
    </row>
    <row r="2849" spans="1:14">
      <c r="A2849" s="9">
        <v>44501</v>
      </c>
      <c r="B2849" s="1">
        <v>15771</v>
      </c>
      <c r="C2849" s="929" t="s">
        <v>1098</v>
      </c>
      <c r="D2849" s="1" t="s">
        <v>22</v>
      </c>
      <c r="E2849" s="1" t="s">
        <v>3348</v>
      </c>
      <c r="F2849" s="2">
        <v>44503</v>
      </c>
      <c r="G2849" s="11" t="s">
        <v>1096</v>
      </c>
      <c r="H2849" s="10">
        <v>1</v>
      </c>
      <c r="I2849" s="12">
        <v>2.35</v>
      </c>
      <c r="J2849" s="398" t="s">
        <v>25</v>
      </c>
      <c r="K2849" s="398" t="s">
        <v>25</v>
      </c>
      <c r="L2849" s="399">
        <v>44503</v>
      </c>
      <c r="M2849" s="398" t="s">
        <v>19</v>
      </c>
      <c r="N2849" s="10">
        <v>8875</v>
      </c>
    </row>
    <row r="2850" spans="1:14">
      <c r="A2850" s="9">
        <v>44501</v>
      </c>
      <c r="B2850" s="1">
        <v>15772</v>
      </c>
      <c r="C2850" s="929" t="s">
        <v>721</v>
      </c>
      <c r="D2850" s="1" t="s">
        <v>22</v>
      </c>
      <c r="E2850" s="1" t="s">
        <v>3349</v>
      </c>
      <c r="F2850" s="2">
        <v>44503</v>
      </c>
      <c r="G2850" s="11" t="s">
        <v>723</v>
      </c>
      <c r="H2850" s="10">
        <v>11</v>
      </c>
      <c r="I2850" s="12">
        <v>2.35</v>
      </c>
      <c r="J2850" s="398" t="s">
        <v>25</v>
      </c>
      <c r="K2850" s="398" t="s">
        <v>25</v>
      </c>
      <c r="L2850" s="399">
        <v>44503</v>
      </c>
      <c r="M2850" s="398" t="s">
        <v>19</v>
      </c>
      <c r="N2850" s="10">
        <v>8875</v>
      </c>
    </row>
    <row r="2851" spans="1:14">
      <c r="A2851" s="9">
        <v>44501</v>
      </c>
      <c r="B2851" s="1">
        <v>15773</v>
      </c>
      <c r="C2851" s="929" t="s">
        <v>397</v>
      </c>
      <c r="D2851" s="1" t="s">
        <v>22</v>
      </c>
      <c r="E2851" s="1" t="s">
        <v>3350</v>
      </c>
      <c r="F2851" s="2">
        <v>44503</v>
      </c>
      <c r="G2851" s="11" t="s">
        <v>399</v>
      </c>
      <c r="H2851" s="10">
        <v>4</v>
      </c>
      <c r="I2851" s="12">
        <v>2.35</v>
      </c>
      <c r="J2851" s="398" t="s">
        <v>25</v>
      </c>
      <c r="K2851" s="398" t="s">
        <v>25</v>
      </c>
      <c r="L2851" s="399">
        <v>44503</v>
      </c>
      <c r="M2851" s="398" t="s">
        <v>19</v>
      </c>
      <c r="N2851" s="10">
        <v>8875</v>
      </c>
    </row>
    <row r="2852" spans="1:14">
      <c r="A2852" s="9">
        <v>44501</v>
      </c>
      <c r="B2852" s="1">
        <v>15774</v>
      </c>
      <c r="C2852" s="929" t="s">
        <v>3321</v>
      </c>
      <c r="D2852" s="1" t="s">
        <v>22</v>
      </c>
      <c r="E2852" s="1" t="s">
        <v>3350</v>
      </c>
      <c r="F2852" s="2">
        <v>44503</v>
      </c>
      <c r="G2852" s="11" t="s">
        <v>3351</v>
      </c>
      <c r="H2852" s="10">
        <v>4</v>
      </c>
      <c r="I2852" s="12">
        <v>2.35</v>
      </c>
      <c r="J2852" s="398" t="s">
        <v>25</v>
      </c>
      <c r="K2852" s="398" t="s">
        <v>25</v>
      </c>
      <c r="L2852" s="399">
        <v>44503</v>
      </c>
      <c r="M2852" s="398" t="s">
        <v>19</v>
      </c>
      <c r="N2852" s="10">
        <v>8875</v>
      </c>
    </row>
    <row r="2853" spans="1:14">
      <c r="A2853" s="9">
        <v>44501</v>
      </c>
      <c r="B2853" s="1">
        <v>15775</v>
      </c>
      <c r="C2853" s="929" t="s">
        <v>201</v>
      </c>
      <c r="D2853" s="1" t="s">
        <v>22</v>
      </c>
      <c r="E2853" s="1" t="s">
        <v>3352</v>
      </c>
      <c r="F2853" s="2">
        <v>44503</v>
      </c>
      <c r="G2853" s="11" t="s">
        <v>203</v>
      </c>
      <c r="H2853" s="10">
        <v>5</v>
      </c>
      <c r="I2853" s="12">
        <v>2.35</v>
      </c>
      <c r="J2853" s="398" t="s">
        <v>25</v>
      </c>
      <c r="K2853" s="398" t="s">
        <v>25</v>
      </c>
      <c r="L2853" s="399">
        <v>44503</v>
      </c>
      <c r="M2853" s="398" t="s">
        <v>19</v>
      </c>
      <c r="N2853" s="10">
        <v>8875</v>
      </c>
    </row>
    <row r="2854" spans="1:14">
      <c r="A2854" s="9">
        <v>44501</v>
      </c>
      <c r="B2854" s="1">
        <v>15776</v>
      </c>
      <c r="C2854" s="929" t="s">
        <v>1094</v>
      </c>
      <c r="D2854" s="1" t="s">
        <v>22</v>
      </c>
      <c r="E2854" s="1" t="s">
        <v>3353</v>
      </c>
      <c r="F2854" s="2">
        <v>44503</v>
      </c>
      <c r="G2854" s="11" t="s">
        <v>1096</v>
      </c>
      <c r="H2854" s="10">
        <v>43</v>
      </c>
      <c r="I2854" s="12">
        <v>2.35</v>
      </c>
      <c r="J2854" s="398" t="s">
        <v>25</v>
      </c>
      <c r="K2854" s="398" t="s">
        <v>25</v>
      </c>
      <c r="L2854" s="399">
        <v>44503</v>
      </c>
      <c r="M2854" s="398" t="s">
        <v>19</v>
      </c>
      <c r="N2854" s="10">
        <v>8875</v>
      </c>
    </row>
    <row r="2855" spans="1:14">
      <c r="A2855" s="9">
        <v>44503</v>
      </c>
      <c r="B2855" s="1">
        <v>15777</v>
      </c>
      <c r="C2855" s="929" t="s">
        <v>188</v>
      </c>
      <c r="D2855" s="1" t="s">
        <v>22</v>
      </c>
      <c r="E2855" s="1" t="s">
        <v>3354</v>
      </c>
      <c r="F2855" s="2">
        <v>44505</v>
      </c>
      <c r="G2855" s="11" t="s">
        <v>190</v>
      </c>
      <c r="H2855" s="10">
        <v>10</v>
      </c>
      <c r="I2855" s="12">
        <v>2.35</v>
      </c>
      <c r="J2855" s="398" t="s">
        <v>25</v>
      </c>
      <c r="K2855" s="398" t="s">
        <v>25</v>
      </c>
      <c r="L2855" s="399">
        <v>44504</v>
      </c>
      <c r="M2855" s="398" t="s">
        <v>19</v>
      </c>
      <c r="N2855" s="10">
        <v>8875</v>
      </c>
    </row>
    <row r="2856" spans="1:14">
      <c r="A2856" s="9">
        <v>44503</v>
      </c>
      <c r="B2856" s="1">
        <v>15778</v>
      </c>
      <c r="C2856" s="929" t="s">
        <v>53</v>
      </c>
      <c r="D2856" s="1" t="s">
        <v>22</v>
      </c>
      <c r="E2856" s="1" t="s">
        <v>3355</v>
      </c>
      <c r="F2856" s="2">
        <v>44505</v>
      </c>
      <c r="G2856" s="11" t="s">
        <v>55</v>
      </c>
      <c r="H2856" s="10">
        <v>20</v>
      </c>
      <c r="I2856" s="12">
        <v>2.35</v>
      </c>
      <c r="J2856" s="398" t="s">
        <v>25</v>
      </c>
      <c r="K2856" s="398" t="s">
        <v>25</v>
      </c>
      <c r="L2856" s="399">
        <v>44504</v>
      </c>
      <c r="M2856" s="398" t="s">
        <v>19</v>
      </c>
      <c r="N2856" s="10">
        <v>8875</v>
      </c>
    </row>
    <row r="2857" spans="1:14">
      <c r="A2857" s="9">
        <v>44503</v>
      </c>
      <c r="B2857" s="1">
        <v>15779</v>
      </c>
      <c r="C2857" s="929" t="s">
        <v>3153</v>
      </c>
      <c r="D2857" s="1" t="s">
        <v>22</v>
      </c>
      <c r="E2857" s="1" t="s">
        <v>3356</v>
      </c>
      <c r="F2857" s="2">
        <v>44505</v>
      </c>
      <c r="G2857" s="11" t="s">
        <v>3228</v>
      </c>
      <c r="H2857" s="10">
        <v>1</v>
      </c>
      <c r="I2857" s="12">
        <v>2.35</v>
      </c>
      <c r="J2857" s="398" t="s">
        <v>25</v>
      </c>
      <c r="K2857" s="398" t="s">
        <v>25</v>
      </c>
      <c r="L2857" s="399">
        <v>44504</v>
      </c>
      <c r="M2857" s="398" t="s">
        <v>19</v>
      </c>
      <c r="N2857" s="10">
        <v>8875</v>
      </c>
    </row>
    <row r="2858" spans="1:14">
      <c r="A2858" s="9">
        <v>44503</v>
      </c>
      <c r="B2858" s="1">
        <v>15780</v>
      </c>
      <c r="C2858" s="929" t="s">
        <v>2255</v>
      </c>
      <c r="D2858" s="1" t="s">
        <v>22</v>
      </c>
      <c r="E2858" s="1" t="s">
        <v>3357</v>
      </c>
      <c r="F2858" s="2">
        <v>44505</v>
      </c>
      <c r="G2858" s="11" t="s">
        <v>3358</v>
      </c>
      <c r="H2858" s="10">
        <v>5</v>
      </c>
      <c r="I2858" s="12">
        <v>2.35</v>
      </c>
      <c r="J2858" s="398" t="s">
        <v>25</v>
      </c>
      <c r="K2858" s="398" t="s">
        <v>25</v>
      </c>
      <c r="L2858" s="399">
        <v>44504</v>
      </c>
      <c r="M2858" s="398" t="s">
        <v>19</v>
      </c>
      <c r="N2858" s="10">
        <v>8875</v>
      </c>
    </row>
    <row r="2859" spans="1:14">
      <c r="A2859" s="9">
        <v>44503</v>
      </c>
      <c r="B2859" s="1">
        <v>15781</v>
      </c>
      <c r="C2859" s="929" t="s">
        <v>3323</v>
      </c>
      <c r="D2859" s="1" t="s">
        <v>22</v>
      </c>
      <c r="E2859" s="1" t="s">
        <v>3357</v>
      </c>
      <c r="F2859" s="2">
        <v>44505</v>
      </c>
      <c r="G2859" s="11" t="s">
        <v>3359</v>
      </c>
      <c r="H2859" s="10">
        <v>5</v>
      </c>
      <c r="I2859" s="12">
        <v>2.35</v>
      </c>
      <c r="J2859" s="398" t="s">
        <v>25</v>
      </c>
      <c r="K2859" s="398" t="s">
        <v>25</v>
      </c>
      <c r="L2859" s="399">
        <v>44504</v>
      </c>
      <c r="M2859" s="398" t="s">
        <v>19</v>
      </c>
      <c r="N2859" s="10">
        <v>8875</v>
      </c>
    </row>
    <row r="2860" spans="1:14">
      <c r="A2860" s="9">
        <v>44503</v>
      </c>
      <c r="B2860" s="1">
        <v>15782</v>
      </c>
      <c r="C2860" s="929" t="s">
        <v>257</v>
      </c>
      <c r="D2860" s="1" t="s">
        <v>22</v>
      </c>
      <c r="E2860" s="1" t="s">
        <v>3360</v>
      </c>
      <c r="F2860" s="2">
        <v>44505</v>
      </c>
      <c r="G2860" s="11" t="s">
        <v>258</v>
      </c>
      <c r="H2860" s="10">
        <v>101</v>
      </c>
      <c r="I2860" s="12">
        <v>2.35</v>
      </c>
      <c r="J2860" s="398" t="s">
        <v>25</v>
      </c>
      <c r="K2860" s="398" t="s">
        <v>25</v>
      </c>
      <c r="L2860" s="399">
        <v>44504</v>
      </c>
      <c r="M2860" s="398" t="s">
        <v>19</v>
      </c>
      <c r="N2860" s="10">
        <v>8875</v>
      </c>
    </row>
    <row r="2861" spans="1:14">
      <c r="A2861" s="9">
        <v>44503</v>
      </c>
      <c r="B2861" s="1">
        <v>15783</v>
      </c>
      <c r="C2861" s="929" t="s">
        <v>262</v>
      </c>
      <c r="D2861" s="1" t="s">
        <v>22</v>
      </c>
      <c r="E2861" s="1" t="s">
        <v>3361</v>
      </c>
      <c r="F2861" s="2">
        <v>44505</v>
      </c>
      <c r="G2861" s="11" t="s">
        <v>264</v>
      </c>
      <c r="H2861" s="10">
        <v>5</v>
      </c>
      <c r="I2861" s="12">
        <v>2.35</v>
      </c>
      <c r="J2861" s="398" t="s">
        <v>25</v>
      </c>
      <c r="K2861" s="398" t="s">
        <v>25</v>
      </c>
      <c r="L2861" s="399">
        <v>44505</v>
      </c>
      <c r="M2861" s="398" t="s">
        <v>19</v>
      </c>
      <c r="N2861" s="10">
        <v>8875</v>
      </c>
    </row>
    <row r="2862" spans="1:14">
      <c r="A2862" s="9">
        <v>44503</v>
      </c>
      <c r="B2862" s="1">
        <v>15784</v>
      </c>
      <c r="C2862" s="929" t="s">
        <v>265</v>
      </c>
      <c r="D2862" s="1" t="s">
        <v>22</v>
      </c>
      <c r="E2862" s="1" t="s">
        <v>3361</v>
      </c>
      <c r="F2862" s="2">
        <v>44505</v>
      </c>
      <c r="G2862" s="11" t="s">
        <v>266</v>
      </c>
      <c r="H2862" s="10">
        <v>5</v>
      </c>
      <c r="I2862" s="12">
        <v>2.35</v>
      </c>
      <c r="J2862" s="398" t="s">
        <v>25</v>
      </c>
      <c r="K2862" s="398" t="s">
        <v>25</v>
      </c>
      <c r="L2862" s="399">
        <v>44505</v>
      </c>
      <c r="M2862" s="398" t="s">
        <v>19</v>
      </c>
      <c r="N2862" s="10">
        <v>8875</v>
      </c>
    </row>
    <row r="2863" spans="1:14">
      <c r="A2863" s="9">
        <v>44503</v>
      </c>
      <c r="B2863" s="1">
        <v>15785</v>
      </c>
      <c r="C2863" s="929" t="s">
        <v>1723</v>
      </c>
      <c r="D2863" s="1" t="s">
        <v>22</v>
      </c>
      <c r="E2863" s="1" t="s">
        <v>3362</v>
      </c>
      <c r="F2863" s="2">
        <v>44505</v>
      </c>
      <c r="G2863" s="11" t="s">
        <v>1725</v>
      </c>
      <c r="H2863" s="10">
        <v>1</v>
      </c>
      <c r="I2863" s="12">
        <v>2.35</v>
      </c>
      <c r="J2863" s="398" t="s">
        <v>25</v>
      </c>
      <c r="K2863" s="398" t="s">
        <v>25</v>
      </c>
      <c r="L2863" s="399">
        <v>44505</v>
      </c>
      <c r="M2863" s="398" t="s">
        <v>19</v>
      </c>
      <c r="N2863" s="10">
        <v>8875</v>
      </c>
    </row>
    <row r="2864" spans="1:14">
      <c r="A2864" s="9">
        <v>44503</v>
      </c>
      <c r="B2864" s="1">
        <v>15786</v>
      </c>
      <c r="C2864" s="929" t="s">
        <v>2807</v>
      </c>
      <c r="D2864" s="1" t="s">
        <v>22</v>
      </c>
      <c r="E2864" s="1" t="s">
        <v>3363</v>
      </c>
      <c r="F2864" s="2">
        <v>44505</v>
      </c>
      <c r="G2864" s="11" t="s">
        <v>3183</v>
      </c>
      <c r="H2864" s="10">
        <v>3</v>
      </c>
      <c r="I2864" s="12">
        <v>2.35</v>
      </c>
      <c r="J2864" s="398" t="s">
        <v>25</v>
      </c>
      <c r="K2864" s="398" t="s">
        <v>25</v>
      </c>
      <c r="L2864" s="399">
        <v>44505</v>
      </c>
      <c r="M2864" s="398" t="s">
        <v>19</v>
      </c>
      <c r="N2864" s="10">
        <v>8875</v>
      </c>
    </row>
    <row r="2865" spans="1:14">
      <c r="A2865" s="9">
        <v>44503</v>
      </c>
      <c r="B2865" s="1">
        <v>15787</v>
      </c>
      <c r="C2865" s="929" t="s">
        <v>2255</v>
      </c>
      <c r="D2865" s="1" t="s">
        <v>22</v>
      </c>
      <c r="E2865" s="1" t="s">
        <v>3364</v>
      </c>
      <c r="F2865" s="2">
        <v>44505</v>
      </c>
      <c r="G2865" s="11" t="s">
        <v>3358</v>
      </c>
      <c r="H2865" s="10">
        <v>1</v>
      </c>
      <c r="I2865" s="12">
        <v>2.35</v>
      </c>
      <c r="J2865" s="398" t="s">
        <v>25</v>
      </c>
      <c r="K2865" s="398" t="s">
        <v>25</v>
      </c>
      <c r="L2865" s="399">
        <v>44505</v>
      </c>
      <c r="M2865" s="398" t="s">
        <v>19</v>
      </c>
      <c r="N2865" s="10">
        <v>8875</v>
      </c>
    </row>
    <row r="2866" spans="1:14">
      <c r="A2866" s="9">
        <v>44503</v>
      </c>
      <c r="B2866" s="1">
        <v>15788</v>
      </c>
      <c r="C2866" s="929" t="s">
        <v>3323</v>
      </c>
      <c r="D2866" s="1" t="s">
        <v>22</v>
      </c>
      <c r="E2866" s="1" t="s">
        <v>3364</v>
      </c>
      <c r="F2866" s="2">
        <v>44505</v>
      </c>
      <c r="G2866" s="11" t="s">
        <v>3359</v>
      </c>
      <c r="H2866" s="10">
        <v>1</v>
      </c>
      <c r="I2866" s="12">
        <v>2.35</v>
      </c>
      <c r="J2866" s="398" t="s">
        <v>25</v>
      </c>
      <c r="K2866" s="398" t="s">
        <v>25</v>
      </c>
      <c r="L2866" s="399">
        <v>44505</v>
      </c>
      <c r="M2866" s="398" t="s">
        <v>19</v>
      </c>
      <c r="N2866" s="10">
        <v>8875</v>
      </c>
    </row>
    <row r="2867" spans="1:14">
      <c r="A2867" s="9">
        <v>44503</v>
      </c>
      <c r="B2867" s="1">
        <v>15789</v>
      </c>
      <c r="C2867" s="929" t="s">
        <v>125</v>
      </c>
      <c r="D2867" s="1" t="s">
        <v>22</v>
      </c>
      <c r="E2867" s="1" t="s">
        <v>3365</v>
      </c>
      <c r="F2867" s="2">
        <v>44505</v>
      </c>
      <c r="G2867" s="11" t="s">
        <v>127</v>
      </c>
      <c r="H2867" s="10">
        <v>1</v>
      </c>
      <c r="I2867" s="12">
        <v>2.35</v>
      </c>
      <c r="J2867" s="398" t="s">
        <v>25</v>
      </c>
      <c r="K2867" s="398" t="s">
        <v>25</v>
      </c>
      <c r="L2867" s="399">
        <v>44505</v>
      </c>
      <c r="M2867" s="398" t="s">
        <v>19</v>
      </c>
      <c r="N2867" s="10">
        <v>8875</v>
      </c>
    </row>
    <row r="2868" spans="1:14">
      <c r="A2868" s="9">
        <v>44503</v>
      </c>
      <c r="B2868" s="1">
        <v>15790</v>
      </c>
      <c r="C2868" s="929" t="s">
        <v>3312</v>
      </c>
      <c r="D2868" s="1" t="s">
        <v>22</v>
      </c>
      <c r="E2868" s="1" t="s">
        <v>3366</v>
      </c>
      <c r="F2868" s="2">
        <v>44505</v>
      </c>
      <c r="G2868" s="11" t="s">
        <v>3314</v>
      </c>
      <c r="H2868" s="10">
        <v>1</v>
      </c>
      <c r="I2868" s="12">
        <v>2.35</v>
      </c>
      <c r="J2868" s="398" t="s">
        <v>25</v>
      </c>
      <c r="K2868" s="398" t="s">
        <v>25</v>
      </c>
      <c r="L2868" s="399">
        <v>44505</v>
      </c>
      <c r="M2868" s="398" t="s">
        <v>19</v>
      </c>
      <c r="N2868" s="10">
        <v>8875</v>
      </c>
    </row>
    <row r="2869" spans="1:14">
      <c r="A2869" s="9">
        <v>44503</v>
      </c>
      <c r="B2869" s="1">
        <v>15791</v>
      </c>
      <c r="C2869" s="929" t="s">
        <v>341</v>
      </c>
      <c r="D2869" s="1" t="s">
        <v>22</v>
      </c>
      <c r="E2869" s="1" t="s">
        <v>3367</v>
      </c>
      <c r="F2869" s="2">
        <v>44505</v>
      </c>
      <c r="G2869" s="11" t="s">
        <v>343</v>
      </c>
      <c r="H2869" s="10">
        <v>46</v>
      </c>
      <c r="I2869" s="12">
        <v>2.35</v>
      </c>
      <c r="J2869" s="398" t="s">
        <v>25</v>
      </c>
      <c r="K2869" s="398" t="s">
        <v>25</v>
      </c>
      <c r="L2869" s="399">
        <v>44505</v>
      </c>
      <c r="M2869" s="398" t="s">
        <v>19</v>
      </c>
      <c r="N2869" s="10">
        <v>8875</v>
      </c>
    </row>
    <row r="2870" spans="1:14">
      <c r="A2870" s="9">
        <v>44503</v>
      </c>
      <c r="B2870" s="1">
        <v>15792</v>
      </c>
      <c r="C2870" s="929" t="s">
        <v>214</v>
      </c>
      <c r="D2870" s="1" t="s">
        <v>22</v>
      </c>
      <c r="E2870" s="1" t="s">
        <v>3368</v>
      </c>
      <c r="F2870" s="2">
        <v>44505</v>
      </c>
      <c r="G2870" s="11" t="s">
        <v>216</v>
      </c>
      <c r="H2870" s="10">
        <v>43</v>
      </c>
      <c r="I2870" s="12">
        <v>2.35</v>
      </c>
      <c r="J2870" s="398" t="s">
        <v>25</v>
      </c>
      <c r="K2870" s="398" t="s">
        <v>25</v>
      </c>
      <c r="L2870" s="399">
        <v>44505</v>
      </c>
      <c r="M2870" s="398" t="s">
        <v>19</v>
      </c>
      <c r="N2870" s="10">
        <v>8875</v>
      </c>
    </row>
    <row r="2871" spans="1:14">
      <c r="A2871" s="9">
        <v>44503</v>
      </c>
      <c r="B2871" s="1">
        <v>15793</v>
      </c>
      <c r="C2871" s="929" t="s">
        <v>3337</v>
      </c>
      <c r="D2871" s="1" t="s">
        <v>22</v>
      </c>
      <c r="E2871" s="1" t="s">
        <v>3369</v>
      </c>
      <c r="F2871" s="2">
        <v>44505</v>
      </c>
      <c r="G2871" s="11" t="s">
        <v>3370</v>
      </c>
      <c r="H2871" s="10">
        <v>30</v>
      </c>
      <c r="I2871" s="12">
        <v>2.35</v>
      </c>
      <c r="J2871" s="398" t="s">
        <v>25</v>
      </c>
      <c r="K2871" s="398" t="s">
        <v>25</v>
      </c>
      <c r="L2871" s="399">
        <v>44505</v>
      </c>
      <c r="M2871" s="398" t="s">
        <v>19</v>
      </c>
      <c r="N2871" s="10">
        <v>8875</v>
      </c>
    </row>
    <row r="2872" spans="1:14">
      <c r="A2872" s="9">
        <v>44503</v>
      </c>
      <c r="B2872" s="1">
        <v>15794</v>
      </c>
      <c r="C2872" s="929" t="s">
        <v>3339</v>
      </c>
      <c r="D2872" s="1" t="s">
        <v>22</v>
      </c>
      <c r="E2872" s="1" t="s">
        <v>3369</v>
      </c>
      <c r="F2872" s="2">
        <v>44505</v>
      </c>
      <c r="G2872" s="11" t="s">
        <v>3371</v>
      </c>
      <c r="H2872" s="10">
        <v>30</v>
      </c>
      <c r="I2872" s="12">
        <v>2.35</v>
      </c>
      <c r="J2872" s="398" t="s">
        <v>25</v>
      </c>
      <c r="K2872" s="398" t="s">
        <v>25</v>
      </c>
      <c r="L2872" s="399">
        <v>44505</v>
      </c>
      <c r="M2872" s="398" t="s">
        <v>19</v>
      </c>
      <c r="N2872" s="10">
        <v>8875</v>
      </c>
    </row>
    <row r="2873" spans="1:14">
      <c r="A2873" s="9">
        <v>44503</v>
      </c>
      <c r="B2873" s="1">
        <v>15795</v>
      </c>
      <c r="C2873" s="929" t="s">
        <v>480</v>
      </c>
      <c r="D2873" s="1" t="s">
        <v>22</v>
      </c>
      <c r="E2873" s="1" t="s">
        <v>3372</v>
      </c>
      <c r="F2873" s="2">
        <v>44505</v>
      </c>
      <c r="G2873" s="11" t="s">
        <v>3373</v>
      </c>
      <c r="H2873" s="10">
        <v>50</v>
      </c>
      <c r="I2873" s="12">
        <v>2.35</v>
      </c>
      <c r="J2873" s="398" t="s">
        <v>25</v>
      </c>
      <c r="K2873" s="398" t="s">
        <v>25</v>
      </c>
      <c r="L2873" s="399">
        <v>44505</v>
      </c>
      <c r="M2873" s="398" t="s">
        <v>19</v>
      </c>
      <c r="N2873" s="10">
        <v>8875</v>
      </c>
    </row>
    <row r="2874" spans="1:14">
      <c r="A2874" s="9">
        <v>44503</v>
      </c>
      <c r="B2874" s="1">
        <v>15796</v>
      </c>
      <c r="C2874" s="929" t="s">
        <v>37</v>
      </c>
      <c r="D2874" s="1" t="s">
        <v>22</v>
      </c>
      <c r="E2874" s="1" t="s">
        <v>3372</v>
      </c>
      <c r="F2874" s="2">
        <v>44505</v>
      </c>
      <c r="G2874" s="11" t="s">
        <v>38</v>
      </c>
      <c r="H2874" s="10">
        <v>30</v>
      </c>
      <c r="I2874" s="12">
        <v>2.35</v>
      </c>
      <c r="J2874" s="398" t="s">
        <v>25</v>
      </c>
      <c r="K2874" s="398" t="s">
        <v>25</v>
      </c>
      <c r="L2874" s="399">
        <v>44505</v>
      </c>
      <c r="M2874" s="398" t="s">
        <v>19</v>
      </c>
      <c r="N2874" s="10">
        <v>8875</v>
      </c>
    </row>
    <row r="2875" spans="1:14">
      <c r="A2875" s="9">
        <v>44503</v>
      </c>
      <c r="B2875" s="1">
        <v>15797</v>
      </c>
      <c r="C2875" s="929" t="s">
        <v>3374</v>
      </c>
      <c r="D2875" s="1" t="s">
        <v>22</v>
      </c>
      <c r="E2875" s="1" t="s">
        <v>3372</v>
      </c>
      <c r="F2875" s="2">
        <v>44505</v>
      </c>
      <c r="G2875" s="11" t="s">
        <v>3375</v>
      </c>
      <c r="H2875" s="10">
        <v>20</v>
      </c>
      <c r="I2875" s="12">
        <v>2.35</v>
      </c>
      <c r="J2875" s="398" t="s">
        <v>25</v>
      </c>
      <c r="K2875" s="398" t="s">
        <v>25</v>
      </c>
      <c r="L2875" s="399">
        <v>44505</v>
      </c>
      <c r="M2875" s="398" t="s">
        <v>19</v>
      </c>
      <c r="N2875" s="10">
        <v>8875</v>
      </c>
    </row>
    <row r="2876" spans="1:14">
      <c r="A2876" s="9">
        <v>44503</v>
      </c>
      <c r="B2876" s="1">
        <v>15798</v>
      </c>
      <c r="C2876" s="929" t="s">
        <v>254</v>
      </c>
      <c r="D2876" s="1" t="s">
        <v>22</v>
      </c>
      <c r="E2876" s="1" t="s">
        <v>3376</v>
      </c>
      <c r="F2876" s="2">
        <v>44505</v>
      </c>
      <c r="G2876" s="11" t="s">
        <v>256</v>
      </c>
      <c r="H2876" s="10">
        <v>44</v>
      </c>
      <c r="I2876" s="12">
        <v>2.35</v>
      </c>
      <c r="J2876" s="398" t="s">
        <v>25</v>
      </c>
      <c r="K2876" s="398" t="s">
        <v>25</v>
      </c>
      <c r="L2876" s="399">
        <v>44505</v>
      </c>
      <c r="M2876" s="398" t="s">
        <v>19</v>
      </c>
      <c r="N2876" s="10">
        <v>8875</v>
      </c>
    </row>
    <row r="2877" spans="1:14">
      <c r="A2877" s="9">
        <v>44503</v>
      </c>
      <c r="B2877" s="1">
        <v>15799</v>
      </c>
      <c r="C2877" s="929" t="s">
        <v>2661</v>
      </c>
      <c r="D2877" s="1" t="s">
        <v>22</v>
      </c>
      <c r="E2877" s="1" t="s">
        <v>3377</v>
      </c>
      <c r="F2877" s="2">
        <v>44505</v>
      </c>
      <c r="G2877" s="11" t="s">
        <v>2542</v>
      </c>
      <c r="H2877" s="10">
        <v>234</v>
      </c>
      <c r="I2877" s="12">
        <v>3.15</v>
      </c>
      <c r="J2877" s="398" t="s">
        <v>25</v>
      </c>
      <c r="K2877" s="398" t="s">
        <v>25</v>
      </c>
      <c r="L2877" s="399">
        <v>44505</v>
      </c>
      <c r="M2877" s="398" t="s">
        <v>19</v>
      </c>
      <c r="N2877" s="10">
        <v>8875</v>
      </c>
    </row>
    <row r="2878" spans="1:14">
      <c r="A2878" s="9">
        <v>44503</v>
      </c>
      <c r="B2878" s="1">
        <v>15800</v>
      </c>
      <c r="C2878" s="929" t="s">
        <v>1869</v>
      </c>
      <c r="D2878" s="1" t="s">
        <v>22</v>
      </c>
      <c r="E2878" s="1" t="s">
        <v>3377</v>
      </c>
      <c r="F2878" s="2">
        <v>44505</v>
      </c>
      <c r="G2878" s="11" t="s">
        <v>1870</v>
      </c>
      <c r="H2878" s="10">
        <v>234</v>
      </c>
      <c r="I2878" s="12">
        <v>2.35</v>
      </c>
      <c r="J2878" s="398" t="s">
        <v>25</v>
      </c>
      <c r="K2878" s="398" t="s">
        <v>25</v>
      </c>
      <c r="L2878" s="399">
        <v>44505</v>
      </c>
      <c r="M2878" s="398" t="s">
        <v>19</v>
      </c>
      <c r="N2878" s="10">
        <v>8875</v>
      </c>
    </row>
    <row r="2879" spans="1:14">
      <c r="A2879" s="9">
        <v>44503</v>
      </c>
      <c r="B2879" s="1">
        <v>15801</v>
      </c>
      <c r="C2879" s="929" t="s">
        <v>73</v>
      </c>
      <c r="D2879" s="1" t="s">
        <v>22</v>
      </c>
      <c r="E2879" s="1" t="s">
        <v>3378</v>
      </c>
      <c r="F2879" s="2">
        <v>44505</v>
      </c>
      <c r="G2879" s="11" t="s">
        <v>74</v>
      </c>
      <c r="H2879" s="10">
        <v>2</v>
      </c>
      <c r="I2879" s="12">
        <v>2.35</v>
      </c>
      <c r="J2879" s="398" t="s">
        <v>25</v>
      </c>
      <c r="K2879" s="398" t="s">
        <v>25</v>
      </c>
      <c r="L2879" s="399">
        <v>44505</v>
      </c>
      <c r="M2879" s="398" t="s">
        <v>19</v>
      </c>
      <c r="N2879" s="10">
        <v>8922</v>
      </c>
    </row>
    <row r="2880" spans="1:14">
      <c r="A2880" s="9">
        <v>44503</v>
      </c>
      <c r="B2880" s="1">
        <v>15802</v>
      </c>
      <c r="C2880" s="929" t="s">
        <v>37</v>
      </c>
      <c r="D2880" s="1" t="s">
        <v>22</v>
      </c>
      <c r="E2880" s="1" t="s">
        <v>3378</v>
      </c>
      <c r="F2880" s="2">
        <v>44505</v>
      </c>
      <c r="G2880" s="11" t="s">
        <v>38</v>
      </c>
      <c r="H2880" s="10">
        <v>4</v>
      </c>
      <c r="I2880" s="12">
        <v>2.35</v>
      </c>
      <c r="J2880" s="398" t="s">
        <v>25</v>
      </c>
      <c r="K2880" s="398" t="s">
        <v>25</v>
      </c>
      <c r="L2880" s="399">
        <v>44505</v>
      </c>
      <c r="M2880" s="398" t="s">
        <v>19</v>
      </c>
      <c r="N2880" s="10">
        <v>8922</v>
      </c>
    </row>
    <row r="2881" spans="1:15">
      <c r="A2881" s="9">
        <v>44503</v>
      </c>
      <c r="B2881" s="1">
        <v>15803</v>
      </c>
      <c r="C2881" s="929" t="s">
        <v>158</v>
      </c>
      <c r="D2881" s="1" t="s">
        <v>22</v>
      </c>
      <c r="E2881" s="1" t="s">
        <v>3379</v>
      </c>
      <c r="F2881" s="2">
        <v>44505</v>
      </c>
      <c r="G2881" s="11" t="s">
        <v>160</v>
      </c>
      <c r="H2881" s="10">
        <v>80</v>
      </c>
      <c r="I2881" s="12">
        <v>2.35</v>
      </c>
      <c r="J2881" s="398" t="s">
        <v>25</v>
      </c>
      <c r="K2881" s="398" t="s">
        <v>25</v>
      </c>
      <c r="L2881" s="399">
        <v>44505</v>
      </c>
      <c r="M2881" s="398" t="s">
        <v>19</v>
      </c>
      <c r="N2881" s="10">
        <v>8922</v>
      </c>
    </row>
    <row r="2882" spans="1:15">
      <c r="A2882" s="9">
        <v>44503</v>
      </c>
      <c r="B2882" s="1">
        <v>15804</v>
      </c>
      <c r="C2882" s="929" t="s">
        <v>3380</v>
      </c>
      <c r="D2882" s="1" t="s">
        <v>22</v>
      </c>
      <c r="E2882" s="1" t="s">
        <v>3379</v>
      </c>
      <c r="F2882" s="2">
        <v>44505</v>
      </c>
      <c r="G2882" s="11" t="s">
        <v>3329</v>
      </c>
      <c r="H2882" s="10">
        <v>7</v>
      </c>
      <c r="I2882" s="12">
        <v>4.5</v>
      </c>
      <c r="J2882" s="398" t="s">
        <v>25</v>
      </c>
      <c r="K2882" s="398" t="s">
        <v>25</v>
      </c>
      <c r="L2882" s="399">
        <v>44505</v>
      </c>
      <c r="M2882" s="398" t="s">
        <v>19</v>
      </c>
      <c r="N2882" s="10">
        <v>8922</v>
      </c>
      <c r="O2882" s="391">
        <v>4808.0399999999991</v>
      </c>
    </row>
    <row r="2883" spans="1:15" s="400" customFormat="1">
      <c r="A2883" s="9">
        <v>44508</v>
      </c>
      <c r="B2883" s="1">
        <v>15805</v>
      </c>
      <c r="C2883" s="929" t="s">
        <v>272</v>
      </c>
      <c r="D2883" s="1" t="s">
        <v>22</v>
      </c>
      <c r="E2883" s="1" t="s">
        <v>3381</v>
      </c>
      <c r="F2883" s="2">
        <v>44510</v>
      </c>
      <c r="G2883" s="11" t="s">
        <v>274</v>
      </c>
      <c r="H2883" s="10">
        <v>1</v>
      </c>
      <c r="I2883" s="12">
        <v>2.35</v>
      </c>
      <c r="J2883" s="398" t="s">
        <v>25</v>
      </c>
      <c r="K2883" s="398" t="s">
        <v>25</v>
      </c>
      <c r="L2883" s="399">
        <v>44508</v>
      </c>
      <c r="M2883" s="398" t="s">
        <v>19</v>
      </c>
      <c r="N2883" s="10">
        <v>8922</v>
      </c>
    </row>
    <row r="2884" spans="1:15">
      <c r="A2884" s="9">
        <v>44508</v>
      </c>
      <c r="B2884" s="1">
        <v>15806</v>
      </c>
      <c r="C2884" s="929" t="s">
        <v>2807</v>
      </c>
      <c r="D2884" s="1" t="s">
        <v>22</v>
      </c>
      <c r="E2884" s="1" t="s">
        <v>3382</v>
      </c>
      <c r="F2884" s="2">
        <v>44510</v>
      </c>
      <c r="G2884" s="11" t="s">
        <v>3183</v>
      </c>
      <c r="H2884" s="10">
        <v>1</v>
      </c>
      <c r="I2884" s="12">
        <v>2.35</v>
      </c>
      <c r="J2884" s="398" t="s">
        <v>25</v>
      </c>
      <c r="K2884" s="398" t="s">
        <v>25</v>
      </c>
      <c r="L2884" s="399">
        <v>44508</v>
      </c>
      <c r="M2884" s="398" t="s">
        <v>19</v>
      </c>
      <c r="N2884" s="10">
        <v>8922</v>
      </c>
    </row>
    <row r="2885" spans="1:15">
      <c r="A2885" s="9">
        <v>44508</v>
      </c>
      <c r="B2885" s="1">
        <v>15807</v>
      </c>
      <c r="C2885" s="929" t="s">
        <v>940</v>
      </c>
      <c r="D2885" s="1" t="s">
        <v>22</v>
      </c>
      <c r="E2885" s="1" t="s">
        <v>3383</v>
      </c>
      <c r="F2885" s="2">
        <v>44510</v>
      </c>
      <c r="G2885" s="11" t="s">
        <v>1055</v>
      </c>
      <c r="H2885" s="10">
        <v>1</v>
      </c>
      <c r="I2885" s="12">
        <v>2.35</v>
      </c>
      <c r="J2885" s="398" t="s">
        <v>25</v>
      </c>
      <c r="K2885" s="398" t="s">
        <v>25</v>
      </c>
      <c r="L2885" s="399">
        <v>44509</v>
      </c>
      <c r="M2885" s="398" t="s">
        <v>19</v>
      </c>
      <c r="N2885" s="10">
        <v>8922</v>
      </c>
    </row>
    <row r="2886" spans="1:15">
      <c r="A2886" s="9">
        <v>44508</v>
      </c>
      <c r="B2886" s="1">
        <v>15808</v>
      </c>
      <c r="C2886" s="929" t="s">
        <v>940</v>
      </c>
      <c r="D2886" s="1" t="s">
        <v>22</v>
      </c>
      <c r="E2886" s="1" t="s">
        <v>3384</v>
      </c>
      <c r="F2886" s="2">
        <v>44510</v>
      </c>
      <c r="G2886" s="11" t="s">
        <v>1055</v>
      </c>
      <c r="H2886" s="10">
        <v>18</v>
      </c>
      <c r="I2886" s="12">
        <v>2.35</v>
      </c>
      <c r="J2886" s="398" t="s">
        <v>25</v>
      </c>
      <c r="K2886" s="398" t="s">
        <v>25</v>
      </c>
      <c r="L2886" s="399">
        <v>44509</v>
      </c>
      <c r="M2886" s="398" t="s">
        <v>19</v>
      </c>
      <c r="N2886" s="10">
        <v>8922</v>
      </c>
    </row>
    <row r="2887" spans="1:15">
      <c r="A2887" s="9">
        <v>44508</v>
      </c>
      <c r="B2887" s="1">
        <v>15809</v>
      </c>
      <c r="C2887" s="929" t="s">
        <v>2807</v>
      </c>
      <c r="D2887" s="1" t="s">
        <v>22</v>
      </c>
      <c r="E2887" s="1" t="s">
        <v>336</v>
      </c>
      <c r="F2887" s="2">
        <v>44510</v>
      </c>
      <c r="G2887" s="11" t="s">
        <v>3183</v>
      </c>
      <c r="H2887" s="10">
        <v>2</v>
      </c>
      <c r="I2887" s="12">
        <v>2.35</v>
      </c>
      <c r="J2887" s="398" t="s">
        <v>25</v>
      </c>
      <c r="K2887" s="398" t="s">
        <v>25</v>
      </c>
      <c r="L2887" s="399">
        <v>44509</v>
      </c>
      <c r="M2887" s="398" t="s">
        <v>19</v>
      </c>
      <c r="N2887" s="10">
        <v>8922</v>
      </c>
    </row>
    <row r="2888" spans="1:15">
      <c r="A2888" s="9">
        <v>44508</v>
      </c>
      <c r="B2888" s="1">
        <v>15810</v>
      </c>
      <c r="C2888" s="929" t="s">
        <v>37</v>
      </c>
      <c r="D2888" s="1" t="s">
        <v>22</v>
      </c>
      <c r="E2888" s="1" t="s">
        <v>3385</v>
      </c>
      <c r="F2888" s="2">
        <v>44510</v>
      </c>
      <c r="G2888" s="11" t="s">
        <v>38</v>
      </c>
      <c r="H2888" s="10">
        <v>3</v>
      </c>
      <c r="I2888" s="12">
        <v>2.35</v>
      </c>
      <c r="J2888" s="398" t="s">
        <v>25</v>
      </c>
      <c r="K2888" s="398" t="s">
        <v>25</v>
      </c>
      <c r="L2888" s="399">
        <v>44509</v>
      </c>
      <c r="M2888" s="398" t="s">
        <v>19</v>
      </c>
      <c r="N2888" s="10">
        <v>8922</v>
      </c>
    </row>
    <row r="2889" spans="1:15">
      <c r="A2889" s="9">
        <v>44508</v>
      </c>
      <c r="B2889" s="1">
        <v>15811</v>
      </c>
      <c r="C2889" s="929" t="s">
        <v>182</v>
      </c>
      <c r="D2889" s="1" t="s">
        <v>22</v>
      </c>
      <c r="E2889" s="1" t="s">
        <v>3385</v>
      </c>
      <c r="F2889" s="2">
        <v>44510</v>
      </c>
      <c r="G2889" s="11" t="s">
        <v>184</v>
      </c>
      <c r="H2889" s="10">
        <v>3</v>
      </c>
      <c r="I2889" s="12">
        <v>2.35</v>
      </c>
      <c r="J2889" s="398" t="s">
        <v>25</v>
      </c>
      <c r="K2889" s="398" t="s">
        <v>25</v>
      </c>
      <c r="L2889" s="399">
        <v>44509</v>
      </c>
      <c r="M2889" s="398" t="s">
        <v>19</v>
      </c>
      <c r="N2889" s="10">
        <v>8922</v>
      </c>
    </row>
    <row r="2890" spans="1:15">
      <c r="A2890" s="9">
        <v>44508</v>
      </c>
      <c r="B2890" s="1">
        <v>15812</v>
      </c>
      <c r="C2890" s="929" t="s">
        <v>201</v>
      </c>
      <c r="D2890" s="1" t="s">
        <v>22</v>
      </c>
      <c r="E2890" s="1" t="s">
        <v>3386</v>
      </c>
      <c r="F2890" s="2">
        <v>44510</v>
      </c>
      <c r="G2890" s="11" t="s">
        <v>203</v>
      </c>
      <c r="H2890" s="10">
        <v>12</v>
      </c>
      <c r="I2890" s="12">
        <v>2.35</v>
      </c>
      <c r="J2890" s="398" t="s">
        <v>25</v>
      </c>
      <c r="K2890" s="398" t="s">
        <v>25</v>
      </c>
      <c r="L2890" s="399">
        <v>44509</v>
      </c>
      <c r="M2890" s="398" t="s">
        <v>19</v>
      </c>
      <c r="N2890" s="10">
        <v>8922</v>
      </c>
    </row>
    <row r="2891" spans="1:15">
      <c r="A2891" s="9">
        <v>44508</v>
      </c>
      <c r="B2891" s="1">
        <v>15813</v>
      </c>
      <c r="C2891" s="929" t="s">
        <v>3387</v>
      </c>
      <c r="D2891" s="1" t="s">
        <v>22</v>
      </c>
      <c r="E2891" s="1" t="s">
        <v>1</v>
      </c>
      <c r="F2891" s="2">
        <v>44510</v>
      </c>
      <c r="G2891" s="11" t="s">
        <v>3388</v>
      </c>
      <c r="H2891" s="10">
        <v>1</v>
      </c>
      <c r="I2891" s="12">
        <v>3.75</v>
      </c>
      <c r="J2891" s="398" t="s">
        <v>25</v>
      </c>
      <c r="K2891" s="398" t="s">
        <v>25</v>
      </c>
      <c r="L2891" s="399">
        <v>44509</v>
      </c>
      <c r="M2891" s="398" t="s">
        <v>19</v>
      </c>
      <c r="N2891" s="10">
        <v>8922</v>
      </c>
    </row>
    <row r="2892" spans="1:15">
      <c r="A2892" s="9">
        <v>44508</v>
      </c>
      <c r="B2892" s="1">
        <v>15814</v>
      </c>
      <c r="C2892" s="929" t="s">
        <v>262</v>
      </c>
      <c r="D2892" s="1" t="s">
        <v>22</v>
      </c>
      <c r="E2892" s="1" t="s">
        <v>3389</v>
      </c>
      <c r="F2892" s="2">
        <v>44510</v>
      </c>
      <c r="G2892" s="11" t="s">
        <v>264</v>
      </c>
      <c r="H2892" s="10">
        <v>1</v>
      </c>
      <c r="I2892" s="12">
        <v>2.35</v>
      </c>
      <c r="J2892" s="398" t="s">
        <v>25</v>
      </c>
      <c r="K2892" s="398" t="s">
        <v>25</v>
      </c>
      <c r="L2892" s="399">
        <v>44509</v>
      </c>
      <c r="M2892" s="398" t="s">
        <v>19</v>
      </c>
      <c r="N2892" s="10">
        <v>8922</v>
      </c>
    </row>
    <row r="2893" spans="1:15">
      <c r="A2893" s="9">
        <v>44508</v>
      </c>
      <c r="B2893" s="1">
        <v>15815</v>
      </c>
      <c r="C2893" s="929" t="s">
        <v>265</v>
      </c>
      <c r="D2893" s="1" t="s">
        <v>22</v>
      </c>
      <c r="E2893" s="1" t="s">
        <v>3389</v>
      </c>
      <c r="F2893" s="2">
        <v>44510</v>
      </c>
      <c r="G2893" s="11" t="s">
        <v>266</v>
      </c>
      <c r="H2893" s="10">
        <v>1</v>
      </c>
      <c r="I2893" s="12">
        <v>2.35</v>
      </c>
      <c r="J2893" s="398" t="s">
        <v>25</v>
      </c>
      <c r="K2893" s="398" t="s">
        <v>25</v>
      </c>
      <c r="L2893" s="399">
        <v>44509</v>
      </c>
      <c r="M2893" s="398" t="s">
        <v>19</v>
      </c>
      <c r="N2893" s="10">
        <v>8922</v>
      </c>
    </row>
    <row r="2894" spans="1:15">
      <c r="A2894" s="9">
        <v>44508</v>
      </c>
      <c r="B2894" s="1">
        <v>15816</v>
      </c>
      <c r="C2894" s="929" t="s">
        <v>3390</v>
      </c>
      <c r="D2894" s="1" t="s">
        <v>22</v>
      </c>
      <c r="E2894" s="1" t="s">
        <v>1805</v>
      </c>
      <c r="F2894" s="2">
        <v>44510</v>
      </c>
      <c r="G2894" s="871" t="s">
        <v>3391</v>
      </c>
      <c r="H2894" s="10">
        <v>0</v>
      </c>
      <c r="I2894" s="694">
        <v>1</v>
      </c>
      <c r="J2894" s="398" t="s">
        <v>25</v>
      </c>
      <c r="K2894" s="398" t="s">
        <v>25</v>
      </c>
      <c r="L2894" s="399">
        <v>44509</v>
      </c>
      <c r="M2894" s="398" t="s">
        <v>19</v>
      </c>
      <c r="N2894" s="10">
        <v>8922</v>
      </c>
    </row>
    <row r="2895" spans="1:15">
      <c r="A2895" s="9">
        <v>44508</v>
      </c>
      <c r="B2895" s="1">
        <v>15817</v>
      </c>
      <c r="C2895" s="929" t="s">
        <v>473</v>
      </c>
      <c r="D2895" s="1" t="s">
        <v>22</v>
      </c>
      <c r="E2895" s="1" t="s">
        <v>3392</v>
      </c>
      <c r="F2895" s="2">
        <v>44510</v>
      </c>
      <c r="G2895" s="11" t="s">
        <v>475</v>
      </c>
      <c r="H2895" s="10">
        <v>5</v>
      </c>
      <c r="I2895" s="12">
        <v>2.35</v>
      </c>
      <c r="J2895" s="398" t="s">
        <v>25</v>
      </c>
      <c r="K2895" s="398" t="s">
        <v>25</v>
      </c>
      <c r="L2895" s="399">
        <v>44509</v>
      </c>
      <c r="M2895" s="398" t="s">
        <v>19</v>
      </c>
      <c r="N2895" s="10">
        <v>8922</v>
      </c>
    </row>
    <row r="2896" spans="1:15">
      <c r="A2896" s="9">
        <v>44508</v>
      </c>
      <c r="B2896" s="1">
        <v>15818</v>
      </c>
      <c r="C2896" s="929" t="s">
        <v>666</v>
      </c>
      <c r="D2896" s="1" t="s">
        <v>22</v>
      </c>
      <c r="E2896" s="1" t="s">
        <v>3392</v>
      </c>
      <c r="F2896" s="2">
        <v>44510</v>
      </c>
      <c r="G2896" s="11" t="s">
        <v>3393</v>
      </c>
      <c r="H2896" s="10">
        <v>5</v>
      </c>
      <c r="I2896" s="12">
        <v>2.35</v>
      </c>
      <c r="J2896" s="398" t="s">
        <v>25</v>
      </c>
      <c r="K2896" s="398" t="s">
        <v>25</v>
      </c>
      <c r="L2896" s="399">
        <v>44509</v>
      </c>
      <c r="M2896" s="398" t="s">
        <v>19</v>
      </c>
      <c r="N2896" s="10">
        <v>8922</v>
      </c>
    </row>
    <row r="2897" spans="1:14">
      <c r="A2897" s="9">
        <v>44508</v>
      </c>
      <c r="B2897" s="1">
        <v>15819</v>
      </c>
      <c r="C2897" s="929" t="s">
        <v>3394</v>
      </c>
      <c r="D2897" s="1" t="s">
        <v>22</v>
      </c>
      <c r="E2897" s="1" t="s">
        <v>1</v>
      </c>
      <c r="F2897" s="2">
        <v>44510</v>
      </c>
      <c r="G2897" s="11" t="s">
        <v>3395</v>
      </c>
      <c r="H2897" s="10">
        <v>1</v>
      </c>
      <c r="I2897" s="12">
        <v>3.75</v>
      </c>
      <c r="J2897" s="398" t="s">
        <v>25</v>
      </c>
      <c r="K2897" s="398" t="s">
        <v>25</v>
      </c>
      <c r="L2897" s="399">
        <v>44509</v>
      </c>
      <c r="M2897" s="398" t="s">
        <v>19</v>
      </c>
      <c r="N2897" s="10">
        <v>8922</v>
      </c>
    </row>
    <row r="2898" spans="1:14">
      <c r="A2898" s="9">
        <v>44508</v>
      </c>
      <c r="B2898" s="1">
        <v>15820</v>
      </c>
      <c r="C2898" s="929" t="s">
        <v>3396</v>
      </c>
      <c r="D2898" s="1" t="s">
        <v>22</v>
      </c>
      <c r="E2898" s="1" t="s">
        <v>1</v>
      </c>
      <c r="F2898" s="2">
        <v>44510</v>
      </c>
      <c r="G2898" s="11" t="s">
        <v>3395</v>
      </c>
      <c r="H2898" s="10">
        <v>1</v>
      </c>
      <c r="I2898" s="12">
        <v>3.75</v>
      </c>
      <c r="J2898" s="398" t="s">
        <v>25</v>
      </c>
      <c r="K2898" s="398" t="s">
        <v>25</v>
      </c>
      <c r="L2898" s="399">
        <v>44509</v>
      </c>
      <c r="M2898" s="398" t="s">
        <v>19</v>
      </c>
      <c r="N2898" s="10">
        <v>8922</v>
      </c>
    </row>
    <row r="2899" spans="1:14">
      <c r="A2899" s="9">
        <v>44508</v>
      </c>
      <c r="B2899" s="1">
        <v>15821</v>
      </c>
      <c r="C2899" s="929" t="s">
        <v>3397</v>
      </c>
      <c r="D2899" s="1" t="s">
        <v>22</v>
      </c>
      <c r="E2899" s="1" t="s">
        <v>1</v>
      </c>
      <c r="F2899" s="2">
        <v>44510</v>
      </c>
      <c r="G2899" s="11" t="s">
        <v>3398</v>
      </c>
      <c r="H2899" s="10">
        <v>1</v>
      </c>
      <c r="I2899" s="12">
        <v>3.75</v>
      </c>
      <c r="J2899" s="398" t="s">
        <v>25</v>
      </c>
      <c r="K2899" s="398" t="s">
        <v>25</v>
      </c>
      <c r="L2899" s="399">
        <v>44509</v>
      </c>
      <c r="M2899" s="398" t="s">
        <v>19</v>
      </c>
      <c r="N2899" s="10">
        <v>8922</v>
      </c>
    </row>
    <row r="2900" spans="1:14">
      <c r="A2900" s="9">
        <v>44508</v>
      </c>
      <c r="B2900" s="1">
        <v>15822</v>
      </c>
      <c r="C2900" s="929" t="s">
        <v>220</v>
      </c>
      <c r="D2900" s="1" t="s">
        <v>22</v>
      </c>
      <c r="E2900" s="1" t="s">
        <v>3399</v>
      </c>
      <c r="F2900" s="2">
        <v>44510</v>
      </c>
      <c r="G2900" s="11" t="s">
        <v>222</v>
      </c>
      <c r="H2900" s="10">
        <v>10</v>
      </c>
      <c r="I2900" s="12">
        <v>2.35</v>
      </c>
      <c r="J2900" s="398" t="s">
        <v>25</v>
      </c>
      <c r="K2900" s="398" t="s">
        <v>25</v>
      </c>
      <c r="L2900" s="399">
        <v>44509</v>
      </c>
      <c r="M2900" s="398" t="s">
        <v>19</v>
      </c>
      <c r="N2900" s="10">
        <v>8922</v>
      </c>
    </row>
    <row r="2901" spans="1:14">
      <c r="A2901" s="9">
        <v>44508</v>
      </c>
      <c r="B2901" s="1">
        <v>15823</v>
      </c>
      <c r="C2901" s="929" t="s">
        <v>3400</v>
      </c>
      <c r="D2901" s="1" t="s">
        <v>22</v>
      </c>
      <c r="E2901" s="1" t="s">
        <v>1</v>
      </c>
      <c r="F2901" s="2">
        <v>44510</v>
      </c>
      <c r="G2901" s="11" t="s">
        <v>3401</v>
      </c>
      <c r="H2901" s="10">
        <v>1</v>
      </c>
      <c r="I2901" s="12">
        <v>3.75</v>
      </c>
      <c r="J2901" s="398" t="s">
        <v>25</v>
      </c>
      <c r="K2901" s="398" t="s">
        <v>25</v>
      </c>
      <c r="L2901" s="399">
        <v>44509</v>
      </c>
      <c r="M2901" s="398" t="s">
        <v>19</v>
      </c>
      <c r="N2901" s="10">
        <v>8922</v>
      </c>
    </row>
    <row r="2902" spans="1:14">
      <c r="A2902" s="9">
        <v>44509</v>
      </c>
      <c r="B2902" s="1">
        <v>15824</v>
      </c>
      <c r="C2902" s="929" t="s">
        <v>272</v>
      </c>
      <c r="D2902" s="1" t="s">
        <v>22</v>
      </c>
      <c r="E2902" s="1" t="s">
        <v>3402</v>
      </c>
      <c r="F2902" s="2">
        <v>44512</v>
      </c>
      <c r="G2902" s="11" t="s">
        <v>274</v>
      </c>
      <c r="H2902" s="10">
        <v>1</v>
      </c>
      <c r="I2902" s="12">
        <v>2.35</v>
      </c>
      <c r="J2902" s="398" t="s">
        <v>25</v>
      </c>
      <c r="K2902" s="398" t="s">
        <v>25</v>
      </c>
      <c r="L2902" s="399">
        <v>44510</v>
      </c>
      <c r="M2902" s="398" t="s">
        <v>19</v>
      </c>
      <c r="N2902" s="10">
        <v>8922</v>
      </c>
    </row>
    <row r="2903" spans="1:14">
      <c r="A2903" s="9">
        <v>44509</v>
      </c>
      <c r="B2903" s="1">
        <v>15825</v>
      </c>
      <c r="C2903" s="929" t="s">
        <v>863</v>
      </c>
      <c r="D2903" s="1" t="s">
        <v>22</v>
      </c>
      <c r="E2903" s="1" t="s">
        <v>3403</v>
      </c>
      <c r="F2903" s="2">
        <v>44512</v>
      </c>
      <c r="G2903" s="11" t="s">
        <v>865</v>
      </c>
      <c r="H2903" s="10">
        <v>1</v>
      </c>
      <c r="I2903" s="12">
        <v>2.35</v>
      </c>
      <c r="J2903" s="398" t="s">
        <v>25</v>
      </c>
      <c r="K2903" s="398" t="s">
        <v>25</v>
      </c>
      <c r="L2903" s="399">
        <v>44510</v>
      </c>
      <c r="M2903" s="398" t="s">
        <v>19</v>
      </c>
      <c r="N2903" s="10">
        <v>8922</v>
      </c>
    </row>
    <row r="2904" spans="1:14">
      <c r="A2904" s="9">
        <v>44509</v>
      </c>
      <c r="B2904" s="1">
        <v>15826</v>
      </c>
      <c r="C2904" s="929" t="s">
        <v>1289</v>
      </c>
      <c r="D2904" s="1" t="s">
        <v>22</v>
      </c>
      <c r="E2904" s="1" t="s">
        <v>3404</v>
      </c>
      <c r="F2904" s="2">
        <v>44512</v>
      </c>
      <c r="G2904" s="11" t="s">
        <v>1291</v>
      </c>
      <c r="H2904" s="10">
        <v>3</v>
      </c>
      <c r="I2904" s="12">
        <v>2.35</v>
      </c>
      <c r="J2904" s="398" t="s">
        <v>25</v>
      </c>
      <c r="K2904" s="398" t="s">
        <v>25</v>
      </c>
      <c r="L2904" s="399">
        <v>44510</v>
      </c>
      <c r="M2904" s="398" t="s">
        <v>19</v>
      </c>
      <c r="N2904" s="10">
        <v>8922</v>
      </c>
    </row>
    <row r="2905" spans="1:14">
      <c r="A2905" s="9">
        <v>44509</v>
      </c>
      <c r="B2905" s="1">
        <v>15827</v>
      </c>
      <c r="C2905" s="929" t="s">
        <v>2836</v>
      </c>
      <c r="D2905" s="1" t="s">
        <v>22</v>
      </c>
      <c r="E2905" s="1" t="s">
        <v>3405</v>
      </c>
      <c r="F2905" s="2">
        <v>44512</v>
      </c>
      <c r="G2905" s="11" t="s">
        <v>3406</v>
      </c>
      <c r="H2905" s="10">
        <v>2</v>
      </c>
      <c r="I2905" s="12">
        <v>2.35</v>
      </c>
      <c r="J2905" s="398" t="s">
        <v>25</v>
      </c>
      <c r="K2905" s="398" t="s">
        <v>25</v>
      </c>
      <c r="L2905" s="399">
        <v>44510</v>
      </c>
      <c r="M2905" s="398" t="s">
        <v>19</v>
      </c>
      <c r="N2905" s="10">
        <v>8922</v>
      </c>
    </row>
    <row r="2906" spans="1:14">
      <c r="A2906" s="9">
        <v>44509</v>
      </c>
      <c r="B2906" s="1">
        <v>15828</v>
      </c>
      <c r="C2906" s="929" t="s">
        <v>3407</v>
      </c>
      <c r="D2906" s="1" t="s">
        <v>22</v>
      </c>
      <c r="E2906" s="1" t="s">
        <v>1</v>
      </c>
      <c r="F2906" s="2">
        <v>44512</v>
      </c>
      <c r="G2906" s="11" t="s">
        <v>3160</v>
      </c>
      <c r="H2906" s="10">
        <v>1</v>
      </c>
      <c r="I2906" s="12">
        <v>3.75</v>
      </c>
      <c r="J2906" s="398" t="s">
        <v>25</v>
      </c>
      <c r="K2906" s="398" t="s">
        <v>25</v>
      </c>
      <c r="L2906" s="399">
        <v>44510</v>
      </c>
      <c r="M2906" s="398" t="s">
        <v>19</v>
      </c>
      <c r="N2906" s="10">
        <v>8922</v>
      </c>
    </row>
    <row r="2907" spans="1:14">
      <c r="A2907" s="9">
        <v>44509</v>
      </c>
      <c r="B2907" s="1">
        <v>15829</v>
      </c>
      <c r="C2907" s="929" t="s">
        <v>39</v>
      </c>
      <c r="D2907" s="1" t="s">
        <v>22</v>
      </c>
      <c r="E2907" s="1" t="s">
        <v>3408</v>
      </c>
      <c r="F2907" s="2">
        <v>44512</v>
      </c>
      <c r="G2907" s="11" t="s">
        <v>40</v>
      </c>
      <c r="H2907" s="10">
        <v>3</v>
      </c>
      <c r="I2907" s="12">
        <v>2.35</v>
      </c>
      <c r="J2907" s="398" t="s">
        <v>25</v>
      </c>
      <c r="K2907" s="398" t="s">
        <v>25</v>
      </c>
      <c r="L2907" s="399">
        <v>44510</v>
      </c>
      <c r="M2907" s="398" t="s">
        <v>19</v>
      </c>
      <c r="N2907" s="10">
        <v>8922</v>
      </c>
    </row>
    <row r="2908" spans="1:14">
      <c r="A2908" s="9">
        <v>44509</v>
      </c>
      <c r="B2908" s="1">
        <v>15830</v>
      </c>
      <c r="C2908" s="929" t="s">
        <v>3409</v>
      </c>
      <c r="D2908" s="1" t="s">
        <v>22</v>
      </c>
      <c r="E2908" s="1" t="s">
        <v>3410</v>
      </c>
      <c r="F2908" s="2">
        <v>44512</v>
      </c>
      <c r="G2908" s="11" t="s">
        <v>3411</v>
      </c>
      <c r="H2908" s="10">
        <v>5</v>
      </c>
      <c r="I2908" s="12">
        <v>2.35</v>
      </c>
      <c r="J2908" s="398" t="s">
        <v>25</v>
      </c>
      <c r="K2908" s="398" t="s">
        <v>25</v>
      </c>
      <c r="L2908" s="399">
        <v>44510</v>
      </c>
      <c r="M2908" s="398" t="s">
        <v>19</v>
      </c>
      <c r="N2908" s="10">
        <v>8922</v>
      </c>
    </row>
    <row r="2909" spans="1:14">
      <c r="A2909" s="9">
        <v>44509</v>
      </c>
      <c r="B2909" s="1">
        <v>15831</v>
      </c>
      <c r="C2909" s="929" t="s">
        <v>432</v>
      </c>
      <c r="D2909" s="1" t="s">
        <v>22</v>
      </c>
      <c r="E2909" s="1" t="s">
        <v>3412</v>
      </c>
      <c r="F2909" s="2">
        <v>44512</v>
      </c>
      <c r="G2909" s="11" t="s">
        <v>434</v>
      </c>
      <c r="H2909" s="10">
        <v>36</v>
      </c>
      <c r="I2909" s="12">
        <v>2.35</v>
      </c>
      <c r="J2909" s="398" t="s">
        <v>25</v>
      </c>
      <c r="K2909" s="398" t="s">
        <v>25</v>
      </c>
      <c r="L2909" s="399">
        <v>44510</v>
      </c>
      <c r="M2909" s="398" t="s">
        <v>19</v>
      </c>
      <c r="N2909" s="10">
        <v>8922</v>
      </c>
    </row>
    <row r="2910" spans="1:14">
      <c r="A2910" s="9">
        <v>44509</v>
      </c>
      <c r="B2910" s="1">
        <v>15832</v>
      </c>
      <c r="C2910" s="929" t="s">
        <v>428</v>
      </c>
      <c r="D2910" s="1" t="s">
        <v>22</v>
      </c>
      <c r="E2910" s="1" t="s">
        <v>3413</v>
      </c>
      <c r="F2910" s="2">
        <v>44512</v>
      </c>
      <c r="G2910" s="11" t="s">
        <v>430</v>
      </c>
      <c r="H2910" s="10">
        <v>8</v>
      </c>
      <c r="I2910" s="12">
        <v>2.35</v>
      </c>
      <c r="J2910" s="398" t="s">
        <v>25</v>
      </c>
      <c r="K2910" s="398" t="s">
        <v>25</v>
      </c>
      <c r="L2910" s="399">
        <v>44510</v>
      </c>
      <c r="M2910" s="398" t="s">
        <v>19</v>
      </c>
      <c r="N2910" s="10">
        <v>8922</v>
      </c>
    </row>
    <row r="2911" spans="1:14">
      <c r="A2911" s="9">
        <v>44541</v>
      </c>
      <c r="B2911" s="1">
        <v>15833</v>
      </c>
      <c r="C2911" s="929" t="s">
        <v>3414</v>
      </c>
      <c r="D2911" s="1" t="s">
        <v>22</v>
      </c>
      <c r="E2911" s="1" t="s">
        <v>3415</v>
      </c>
      <c r="F2911" s="2">
        <v>44512</v>
      </c>
      <c r="G2911" s="11" t="s">
        <v>3416</v>
      </c>
      <c r="H2911" s="10">
        <v>2</v>
      </c>
      <c r="I2911" s="12">
        <v>2.35</v>
      </c>
      <c r="J2911" s="398" t="s">
        <v>25</v>
      </c>
      <c r="K2911" s="398" t="s">
        <v>25</v>
      </c>
      <c r="L2911" s="399">
        <v>44512</v>
      </c>
      <c r="M2911" s="398" t="s">
        <v>19</v>
      </c>
      <c r="N2911" s="10">
        <v>8922</v>
      </c>
    </row>
    <row r="2912" spans="1:14">
      <c r="A2912" s="9">
        <v>44541</v>
      </c>
      <c r="B2912" s="1">
        <v>15834</v>
      </c>
      <c r="C2912" s="929" t="s">
        <v>3223</v>
      </c>
      <c r="D2912" s="1" t="s">
        <v>22</v>
      </c>
      <c r="E2912" s="1" t="s">
        <v>3415</v>
      </c>
      <c r="F2912" s="2">
        <v>44512</v>
      </c>
      <c r="G2912" s="11" t="s">
        <v>3224</v>
      </c>
      <c r="H2912" s="10">
        <v>2</v>
      </c>
      <c r="I2912" s="12">
        <v>2.35</v>
      </c>
      <c r="J2912" s="398" t="s">
        <v>25</v>
      </c>
      <c r="K2912" s="398" t="s">
        <v>25</v>
      </c>
      <c r="L2912" s="399">
        <v>44512</v>
      </c>
      <c r="M2912" s="398" t="s">
        <v>19</v>
      </c>
      <c r="N2912" s="10">
        <v>8922</v>
      </c>
    </row>
    <row r="2913" spans="1:14">
      <c r="A2913" s="9">
        <v>44541</v>
      </c>
      <c r="B2913" s="1">
        <v>15835</v>
      </c>
      <c r="C2913" s="929" t="s">
        <v>3250</v>
      </c>
      <c r="D2913" s="1" t="s">
        <v>22</v>
      </c>
      <c r="E2913" s="1" t="s">
        <v>3417</v>
      </c>
      <c r="F2913" s="2">
        <v>44512</v>
      </c>
      <c r="G2913" s="11" t="s">
        <v>712</v>
      </c>
      <c r="H2913" s="10">
        <v>1</v>
      </c>
      <c r="I2913" s="12">
        <v>2.35</v>
      </c>
      <c r="J2913" s="398" t="s">
        <v>25</v>
      </c>
      <c r="K2913" s="398" t="s">
        <v>25</v>
      </c>
      <c r="L2913" s="399">
        <v>44512</v>
      </c>
      <c r="M2913" s="398" t="s">
        <v>19</v>
      </c>
      <c r="N2913" s="10">
        <v>8922</v>
      </c>
    </row>
    <row r="2914" spans="1:14">
      <c r="A2914" s="9">
        <v>44541</v>
      </c>
      <c r="B2914" s="1">
        <v>15836</v>
      </c>
      <c r="C2914" s="929" t="s">
        <v>3418</v>
      </c>
      <c r="D2914" s="1" t="s">
        <v>22</v>
      </c>
      <c r="E2914" s="1" t="s">
        <v>3419</v>
      </c>
      <c r="F2914" s="2">
        <v>44512</v>
      </c>
      <c r="G2914" s="11" t="s">
        <v>3420</v>
      </c>
      <c r="H2914" s="10">
        <v>32</v>
      </c>
      <c r="I2914" s="12">
        <v>2.35</v>
      </c>
      <c r="J2914" s="398" t="s">
        <v>25</v>
      </c>
      <c r="K2914" s="398" t="s">
        <v>25</v>
      </c>
      <c r="L2914" s="399">
        <v>44512</v>
      </c>
      <c r="M2914" s="398" t="s">
        <v>19</v>
      </c>
      <c r="N2914" s="10">
        <v>8922</v>
      </c>
    </row>
    <row r="2915" spans="1:14">
      <c r="A2915" s="9">
        <v>44541</v>
      </c>
      <c r="B2915" s="1">
        <v>15837</v>
      </c>
      <c r="C2915" s="929" t="s">
        <v>151</v>
      </c>
      <c r="D2915" s="1" t="s">
        <v>22</v>
      </c>
      <c r="E2915" s="1" t="s">
        <v>3421</v>
      </c>
      <c r="F2915" s="2">
        <v>44512</v>
      </c>
      <c r="G2915" s="11" t="s">
        <v>153</v>
      </c>
      <c r="H2915" s="10">
        <v>2</v>
      </c>
      <c r="I2915" s="12">
        <v>2.35</v>
      </c>
      <c r="J2915" s="398" t="s">
        <v>25</v>
      </c>
      <c r="K2915" s="398" t="s">
        <v>25</v>
      </c>
      <c r="L2915" s="399">
        <v>44512</v>
      </c>
      <c r="M2915" s="398" t="s">
        <v>19</v>
      </c>
      <c r="N2915" s="10">
        <v>8922</v>
      </c>
    </row>
    <row r="2916" spans="1:14">
      <c r="A2916" s="9">
        <v>44541</v>
      </c>
      <c r="B2916" s="1">
        <v>15838</v>
      </c>
      <c r="C2916" s="929" t="s">
        <v>3223</v>
      </c>
      <c r="D2916" s="1" t="s">
        <v>22</v>
      </c>
      <c r="E2916" s="1" t="s">
        <v>3421</v>
      </c>
      <c r="F2916" s="2">
        <v>44512</v>
      </c>
      <c r="G2916" s="11" t="s">
        <v>3224</v>
      </c>
      <c r="H2916" s="10">
        <v>2</v>
      </c>
      <c r="I2916" s="12">
        <v>2.35</v>
      </c>
      <c r="J2916" s="398" t="s">
        <v>25</v>
      </c>
      <c r="K2916" s="398" t="s">
        <v>25</v>
      </c>
      <c r="L2916" s="399">
        <v>44512</v>
      </c>
      <c r="M2916" s="398" t="s">
        <v>19</v>
      </c>
      <c r="N2916" s="10">
        <v>8922</v>
      </c>
    </row>
    <row r="2917" spans="1:14">
      <c r="A2917" s="9">
        <v>44541</v>
      </c>
      <c r="B2917" s="1">
        <v>15839</v>
      </c>
      <c r="C2917" s="929" t="s">
        <v>147</v>
      </c>
      <c r="D2917" s="1" t="s">
        <v>22</v>
      </c>
      <c r="E2917" s="1" t="s">
        <v>3422</v>
      </c>
      <c r="F2917" s="2">
        <v>44512</v>
      </c>
      <c r="G2917" s="11" t="s">
        <v>149</v>
      </c>
      <c r="H2917" s="10">
        <v>6</v>
      </c>
      <c r="I2917" s="12">
        <v>2.35</v>
      </c>
      <c r="J2917" s="398" t="s">
        <v>25</v>
      </c>
      <c r="K2917" s="398" t="s">
        <v>25</v>
      </c>
      <c r="L2917" s="399">
        <v>44512</v>
      </c>
      <c r="M2917" s="398" t="s">
        <v>19</v>
      </c>
      <c r="N2917" s="10">
        <v>8922</v>
      </c>
    </row>
    <row r="2918" spans="1:14">
      <c r="A2918" s="9">
        <v>44541</v>
      </c>
      <c r="B2918" s="1">
        <v>15840</v>
      </c>
      <c r="C2918" s="929" t="s">
        <v>1074</v>
      </c>
      <c r="D2918" s="1" t="s">
        <v>22</v>
      </c>
      <c r="E2918" s="1" t="s">
        <v>3423</v>
      </c>
      <c r="F2918" s="2">
        <v>44512</v>
      </c>
      <c r="G2918" s="11" t="s">
        <v>1156</v>
      </c>
      <c r="H2918" s="10">
        <v>3</v>
      </c>
      <c r="I2918" s="12">
        <v>2.35</v>
      </c>
      <c r="J2918" s="398" t="s">
        <v>25</v>
      </c>
      <c r="K2918" s="398" t="s">
        <v>25</v>
      </c>
      <c r="L2918" s="399">
        <v>44512</v>
      </c>
      <c r="M2918" s="398" t="s">
        <v>19</v>
      </c>
      <c r="N2918" s="10">
        <v>8922</v>
      </c>
    </row>
    <row r="2919" spans="1:14">
      <c r="A2919" s="9">
        <v>44541</v>
      </c>
      <c r="B2919" s="1">
        <v>15841</v>
      </c>
      <c r="C2919" s="929" t="s">
        <v>3424</v>
      </c>
      <c r="D2919" s="1" t="s">
        <v>22</v>
      </c>
      <c r="E2919" s="1" t="s">
        <v>336</v>
      </c>
      <c r="F2919" s="2">
        <v>44512</v>
      </c>
      <c r="G2919" s="11" t="s">
        <v>3425</v>
      </c>
      <c r="H2919" s="10">
        <v>1</v>
      </c>
      <c r="I2919" s="12">
        <v>2.35</v>
      </c>
      <c r="J2919" s="398" t="s">
        <v>25</v>
      </c>
      <c r="K2919" s="398" t="s">
        <v>25</v>
      </c>
      <c r="L2919" s="399">
        <v>44512</v>
      </c>
      <c r="M2919" s="398" t="s">
        <v>19</v>
      </c>
      <c r="N2919" s="10">
        <v>8922</v>
      </c>
    </row>
    <row r="2920" spans="1:14">
      <c r="A2920" s="9">
        <v>44541</v>
      </c>
      <c r="B2920" s="1">
        <v>15842</v>
      </c>
      <c r="C2920" s="929" t="s">
        <v>3418</v>
      </c>
      <c r="D2920" s="1" t="s">
        <v>22</v>
      </c>
      <c r="E2920" s="1" t="s">
        <v>1</v>
      </c>
      <c r="F2920" s="2">
        <v>44512</v>
      </c>
      <c r="G2920" s="11" t="s">
        <v>3426</v>
      </c>
      <c r="H2920" s="10">
        <v>1</v>
      </c>
      <c r="I2920" s="12">
        <v>3.75</v>
      </c>
      <c r="J2920" s="398" t="s">
        <v>25</v>
      </c>
      <c r="K2920" s="398" t="s">
        <v>25</v>
      </c>
      <c r="L2920" s="399">
        <v>44512</v>
      </c>
      <c r="M2920" s="398" t="s">
        <v>19</v>
      </c>
      <c r="N2920" s="10">
        <v>8922</v>
      </c>
    </row>
    <row r="2921" spans="1:14">
      <c r="A2921" s="9">
        <v>44541</v>
      </c>
      <c r="B2921" s="1">
        <v>15843</v>
      </c>
      <c r="C2921" s="929" t="s">
        <v>2043</v>
      </c>
      <c r="D2921" s="1" t="s">
        <v>22</v>
      </c>
      <c r="E2921" s="1" t="s">
        <v>3427</v>
      </c>
      <c r="F2921" s="2">
        <v>44512</v>
      </c>
      <c r="G2921" s="11" t="s">
        <v>242</v>
      </c>
      <c r="H2921" s="10">
        <v>4</v>
      </c>
      <c r="I2921" s="12">
        <v>2.35</v>
      </c>
      <c r="J2921" s="398" t="s">
        <v>25</v>
      </c>
      <c r="K2921" s="398" t="s">
        <v>25</v>
      </c>
      <c r="L2921" s="399">
        <v>44512</v>
      </c>
      <c r="M2921" s="398" t="s">
        <v>19</v>
      </c>
      <c r="N2921" s="10">
        <v>8922</v>
      </c>
    </row>
    <row r="2922" spans="1:14">
      <c r="A2922" s="9">
        <v>44541</v>
      </c>
      <c r="B2922" s="1">
        <v>15844</v>
      </c>
      <c r="C2922" s="929" t="s">
        <v>2041</v>
      </c>
      <c r="D2922" s="1" t="s">
        <v>22</v>
      </c>
      <c r="E2922" s="1" t="s">
        <v>3427</v>
      </c>
      <c r="F2922" s="2">
        <v>44512</v>
      </c>
      <c r="G2922" s="11" t="s">
        <v>1228</v>
      </c>
      <c r="H2922" s="10">
        <v>4</v>
      </c>
      <c r="I2922" s="12">
        <v>2.35</v>
      </c>
      <c r="J2922" s="398" t="s">
        <v>25</v>
      </c>
      <c r="K2922" s="398" t="s">
        <v>25</v>
      </c>
      <c r="L2922" s="399">
        <v>44512</v>
      </c>
      <c r="M2922" s="398" t="s">
        <v>19</v>
      </c>
      <c r="N2922" s="10">
        <v>8922</v>
      </c>
    </row>
    <row r="2923" spans="1:14">
      <c r="A2923" s="9">
        <v>44541</v>
      </c>
      <c r="B2923" s="1">
        <v>15845</v>
      </c>
      <c r="C2923" s="929" t="s">
        <v>2045</v>
      </c>
      <c r="D2923" s="1" t="s">
        <v>22</v>
      </c>
      <c r="E2923" s="1" t="s">
        <v>3427</v>
      </c>
      <c r="F2923" s="2">
        <v>44512</v>
      </c>
      <c r="G2923" s="11" t="s">
        <v>2046</v>
      </c>
      <c r="H2923" s="10">
        <v>4</v>
      </c>
      <c r="I2923" s="12">
        <v>2.35</v>
      </c>
      <c r="J2923" s="398" t="s">
        <v>25</v>
      </c>
      <c r="K2923" s="398" t="s">
        <v>25</v>
      </c>
      <c r="L2923" s="399">
        <v>44512</v>
      </c>
      <c r="M2923" s="398" t="s">
        <v>19</v>
      </c>
      <c r="N2923" s="10">
        <v>8922</v>
      </c>
    </row>
    <row r="2924" spans="1:14">
      <c r="A2924" s="9">
        <v>44541</v>
      </c>
      <c r="B2924" s="1">
        <v>15846</v>
      </c>
      <c r="C2924" s="929" t="s">
        <v>2841</v>
      </c>
      <c r="D2924" s="1" t="s">
        <v>22</v>
      </c>
      <c r="E2924" s="1" t="s">
        <v>3427</v>
      </c>
      <c r="F2924" s="2">
        <v>44512</v>
      </c>
      <c r="G2924" s="11" t="s">
        <v>3195</v>
      </c>
      <c r="H2924" s="10">
        <v>4</v>
      </c>
      <c r="I2924" s="12">
        <v>2.35</v>
      </c>
      <c r="J2924" s="398" t="s">
        <v>25</v>
      </c>
      <c r="K2924" s="398" t="s">
        <v>25</v>
      </c>
      <c r="L2924" s="399">
        <v>44512</v>
      </c>
      <c r="M2924" s="398" t="s">
        <v>19</v>
      </c>
      <c r="N2924" s="10">
        <v>8922</v>
      </c>
    </row>
    <row r="2925" spans="1:14">
      <c r="A2925" s="9">
        <v>44541</v>
      </c>
      <c r="B2925" s="1">
        <v>15847</v>
      </c>
      <c r="C2925" s="929" t="s">
        <v>2049</v>
      </c>
      <c r="D2925" s="1" t="s">
        <v>22</v>
      </c>
      <c r="E2925" s="1" t="s">
        <v>3427</v>
      </c>
      <c r="F2925" s="2">
        <v>44512</v>
      </c>
      <c r="G2925" s="11" t="s">
        <v>2050</v>
      </c>
      <c r="H2925" s="10">
        <v>4</v>
      </c>
      <c r="I2925" s="12">
        <v>2.35</v>
      </c>
      <c r="J2925" s="398" t="s">
        <v>25</v>
      </c>
      <c r="K2925" s="398" t="s">
        <v>25</v>
      </c>
      <c r="L2925" s="399">
        <v>44512</v>
      </c>
      <c r="M2925" s="398" t="s">
        <v>19</v>
      </c>
      <c r="N2925" s="10">
        <v>8922</v>
      </c>
    </row>
    <row r="2926" spans="1:14">
      <c r="A2926" s="9">
        <v>44541</v>
      </c>
      <c r="B2926" s="1">
        <v>15848</v>
      </c>
      <c r="C2926" s="929" t="s">
        <v>2047</v>
      </c>
      <c r="D2926" s="1" t="s">
        <v>22</v>
      </c>
      <c r="E2926" s="1" t="s">
        <v>3427</v>
      </c>
      <c r="F2926" s="2">
        <v>44512</v>
      </c>
      <c r="G2926" s="11" t="s">
        <v>2048</v>
      </c>
      <c r="H2926" s="10">
        <v>4</v>
      </c>
      <c r="I2926" s="12">
        <v>2.35</v>
      </c>
      <c r="J2926" s="398" t="s">
        <v>25</v>
      </c>
      <c r="K2926" s="398" t="s">
        <v>25</v>
      </c>
      <c r="L2926" s="399">
        <v>44512</v>
      </c>
      <c r="M2926" s="398" t="s">
        <v>19</v>
      </c>
      <c r="N2926" s="10">
        <v>8922</v>
      </c>
    </row>
    <row r="2927" spans="1:14">
      <c r="A2927" s="9">
        <v>44541</v>
      </c>
      <c r="B2927" s="1">
        <v>15849</v>
      </c>
      <c r="C2927" s="929" t="s">
        <v>1671</v>
      </c>
      <c r="D2927" s="1" t="s">
        <v>22</v>
      </c>
      <c r="E2927" s="1" t="s">
        <v>3428</v>
      </c>
      <c r="F2927" s="2">
        <v>44512</v>
      </c>
      <c r="G2927" s="11" t="s">
        <v>1673</v>
      </c>
      <c r="H2927" s="10">
        <v>73</v>
      </c>
      <c r="I2927" s="12">
        <v>2.35</v>
      </c>
      <c r="J2927" s="398" t="s">
        <v>25</v>
      </c>
      <c r="K2927" s="398" t="s">
        <v>25</v>
      </c>
      <c r="L2927" s="399">
        <v>44512</v>
      </c>
      <c r="M2927" s="398" t="s">
        <v>19</v>
      </c>
      <c r="N2927" s="10">
        <v>8922</v>
      </c>
    </row>
    <row r="2928" spans="1:14">
      <c r="A2928" s="9">
        <v>44541</v>
      </c>
      <c r="B2928" s="1">
        <v>15850</v>
      </c>
      <c r="C2928" s="929" t="s">
        <v>324</v>
      </c>
      <c r="D2928" s="1" t="s">
        <v>22</v>
      </c>
      <c r="E2928" s="1" t="s">
        <v>3429</v>
      </c>
      <c r="F2928" s="2">
        <v>44512</v>
      </c>
      <c r="G2928" s="11" t="s">
        <v>326</v>
      </c>
      <c r="H2928" s="10">
        <v>1</v>
      </c>
      <c r="I2928" s="12">
        <v>2.35</v>
      </c>
      <c r="J2928" s="398" t="s">
        <v>25</v>
      </c>
      <c r="K2928" s="398" t="s">
        <v>25</v>
      </c>
      <c r="L2928" s="399">
        <v>44512</v>
      </c>
      <c r="M2928" s="398" t="s">
        <v>19</v>
      </c>
      <c r="N2928" s="10">
        <v>8922</v>
      </c>
    </row>
    <row r="2929" spans="1:15">
      <c r="A2929" s="9">
        <v>44541</v>
      </c>
      <c r="B2929" s="1">
        <v>15851</v>
      </c>
      <c r="C2929" s="929" t="s">
        <v>327</v>
      </c>
      <c r="D2929" s="1" t="s">
        <v>22</v>
      </c>
      <c r="E2929" s="1" t="s">
        <v>3430</v>
      </c>
      <c r="F2929" s="2">
        <v>44512</v>
      </c>
      <c r="G2929" s="11" t="s">
        <v>329</v>
      </c>
      <c r="H2929" s="10">
        <v>2</v>
      </c>
      <c r="I2929" s="12">
        <v>2.35</v>
      </c>
      <c r="J2929" s="398" t="s">
        <v>25</v>
      </c>
      <c r="K2929" s="398" t="s">
        <v>25</v>
      </c>
      <c r="L2929" s="399">
        <v>44512</v>
      </c>
      <c r="M2929" s="398" t="s">
        <v>19</v>
      </c>
      <c r="N2929" s="10">
        <v>8922</v>
      </c>
    </row>
    <row r="2930" spans="1:15">
      <c r="A2930" s="9">
        <v>44541</v>
      </c>
      <c r="B2930" s="1">
        <v>15852</v>
      </c>
      <c r="C2930" s="929" t="s">
        <v>1224</v>
      </c>
      <c r="D2930" s="1" t="s">
        <v>22</v>
      </c>
      <c r="E2930" s="1" t="s">
        <v>336</v>
      </c>
      <c r="F2930" s="2">
        <v>44512</v>
      </c>
      <c r="G2930" s="11" t="s">
        <v>1754</v>
      </c>
      <c r="H2930" s="10">
        <v>3</v>
      </c>
      <c r="I2930" s="12">
        <v>2.35</v>
      </c>
      <c r="J2930" s="398" t="s">
        <v>25</v>
      </c>
      <c r="K2930" s="398" t="s">
        <v>25</v>
      </c>
      <c r="L2930" s="399">
        <v>44512</v>
      </c>
      <c r="M2930" s="398" t="s">
        <v>19</v>
      </c>
      <c r="N2930" s="10">
        <v>8922</v>
      </c>
    </row>
    <row r="2931" spans="1:15">
      <c r="A2931" s="9">
        <v>44541</v>
      </c>
      <c r="B2931" s="1">
        <v>15853</v>
      </c>
      <c r="C2931" s="929" t="s">
        <v>251</v>
      </c>
      <c r="D2931" s="1" t="s">
        <v>22</v>
      </c>
      <c r="E2931" s="1" t="s">
        <v>336</v>
      </c>
      <c r="F2931" s="2">
        <v>44512</v>
      </c>
      <c r="G2931" s="11" t="s">
        <v>253</v>
      </c>
      <c r="H2931" s="10">
        <v>3</v>
      </c>
      <c r="I2931" s="12">
        <v>2.35</v>
      </c>
      <c r="J2931" s="398" t="s">
        <v>25</v>
      </c>
      <c r="K2931" s="398" t="s">
        <v>25</v>
      </c>
      <c r="L2931" s="399">
        <v>44512</v>
      </c>
      <c r="M2931" s="398" t="s">
        <v>19</v>
      </c>
      <c r="N2931" s="10">
        <v>8922</v>
      </c>
    </row>
    <row r="2932" spans="1:15" ht="15.75" thickBot="1">
      <c r="A2932" s="9">
        <v>44541</v>
      </c>
      <c r="B2932" s="1">
        <v>15854</v>
      </c>
      <c r="C2932" s="929" t="s">
        <v>3104</v>
      </c>
      <c r="D2932" s="1" t="s">
        <v>22</v>
      </c>
      <c r="E2932" s="1" t="s">
        <v>336</v>
      </c>
      <c r="F2932" s="2">
        <v>44512</v>
      </c>
      <c r="G2932" s="11" t="s">
        <v>3115</v>
      </c>
      <c r="H2932" s="10">
        <v>1</v>
      </c>
      <c r="I2932" s="12">
        <v>2.35</v>
      </c>
      <c r="J2932" s="398" t="s">
        <v>25</v>
      </c>
      <c r="K2932" s="398" t="s">
        <v>25</v>
      </c>
      <c r="L2932" s="399">
        <v>44512</v>
      </c>
      <c r="M2932" s="398" t="s">
        <v>19</v>
      </c>
      <c r="N2932" s="10">
        <v>8922</v>
      </c>
      <c r="O2932" s="391">
        <v>821.1</v>
      </c>
    </row>
    <row r="2933" spans="1:15" s="400" customFormat="1">
      <c r="A2933" s="9">
        <v>44541</v>
      </c>
      <c r="B2933" s="1">
        <v>15855</v>
      </c>
      <c r="C2933" s="929" t="s">
        <v>3250</v>
      </c>
      <c r="D2933" s="1" t="s">
        <v>22</v>
      </c>
      <c r="E2933" s="1" t="s">
        <v>3431</v>
      </c>
      <c r="F2933" s="2">
        <v>44512</v>
      </c>
      <c r="G2933" s="11" t="s">
        <v>712</v>
      </c>
      <c r="H2933" s="10">
        <v>1</v>
      </c>
      <c r="I2933" s="12">
        <v>2.35</v>
      </c>
      <c r="J2933" s="398" t="s">
        <v>25</v>
      </c>
      <c r="K2933" s="398" t="s">
        <v>25</v>
      </c>
      <c r="L2933" s="399">
        <v>44515</v>
      </c>
      <c r="M2933" s="398" t="s">
        <v>19</v>
      </c>
      <c r="N2933" s="10">
        <v>8992</v>
      </c>
    </row>
    <row r="2934" spans="1:15">
      <c r="A2934" s="9">
        <v>44541</v>
      </c>
      <c r="B2934" s="1">
        <v>15856</v>
      </c>
      <c r="C2934" s="929" t="s">
        <v>3432</v>
      </c>
      <c r="D2934" s="1" t="s">
        <v>22</v>
      </c>
      <c r="E2934" s="1" t="s">
        <v>3433</v>
      </c>
      <c r="F2934" s="2">
        <v>44512</v>
      </c>
      <c r="G2934" s="11" t="s">
        <v>3434</v>
      </c>
      <c r="H2934" s="10">
        <v>3</v>
      </c>
      <c r="I2934" s="12">
        <v>2.35</v>
      </c>
      <c r="J2934" s="398" t="s">
        <v>25</v>
      </c>
      <c r="K2934" s="398" t="s">
        <v>25</v>
      </c>
      <c r="L2934" s="399">
        <v>44515</v>
      </c>
      <c r="M2934" s="398" t="s">
        <v>19</v>
      </c>
      <c r="N2934" s="10">
        <v>8992</v>
      </c>
    </row>
    <row r="2935" spans="1:15">
      <c r="A2935" s="9">
        <v>44541</v>
      </c>
      <c r="B2935" s="1">
        <v>15857</v>
      </c>
      <c r="C2935" s="929" t="s">
        <v>3432</v>
      </c>
      <c r="D2935" s="1" t="s">
        <v>22</v>
      </c>
      <c r="E2935" s="1" t="s">
        <v>3435</v>
      </c>
      <c r="F2935" s="2">
        <v>44512</v>
      </c>
      <c r="G2935" s="11" t="s">
        <v>3434</v>
      </c>
      <c r="H2935" s="10">
        <v>28</v>
      </c>
      <c r="I2935" s="12">
        <v>2.35</v>
      </c>
      <c r="J2935" s="398" t="s">
        <v>25</v>
      </c>
      <c r="K2935" s="398" t="s">
        <v>25</v>
      </c>
      <c r="L2935" s="399">
        <v>44515</v>
      </c>
      <c r="M2935" s="398" t="s">
        <v>19</v>
      </c>
      <c r="N2935" s="10">
        <v>8992</v>
      </c>
    </row>
    <row r="2936" spans="1:15">
      <c r="A2936" s="9">
        <v>44541</v>
      </c>
      <c r="B2936" s="1">
        <v>15858</v>
      </c>
      <c r="C2936" s="929" t="s">
        <v>3432</v>
      </c>
      <c r="D2936" s="1" t="s">
        <v>22</v>
      </c>
      <c r="E2936" s="1" t="s">
        <v>3436</v>
      </c>
      <c r="F2936" s="2">
        <v>44512</v>
      </c>
      <c r="G2936" s="11" t="s">
        <v>3434</v>
      </c>
      <c r="H2936" s="10">
        <v>7</v>
      </c>
      <c r="I2936" s="12">
        <v>2.35</v>
      </c>
      <c r="J2936" s="398" t="s">
        <v>25</v>
      </c>
      <c r="K2936" s="398" t="s">
        <v>25</v>
      </c>
      <c r="L2936" s="399">
        <v>44515</v>
      </c>
      <c r="M2936" s="398" t="s">
        <v>19</v>
      </c>
      <c r="N2936" s="10">
        <v>8992</v>
      </c>
    </row>
    <row r="2937" spans="1:15">
      <c r="A2937" s="9">
        <v>44541</v>
      </c>
      <c r="B2937" s="1">
        <v>15859</v>
      </c>
      <c r="C2937" s="929" t="s">
        <v>220</v>
      </c>
      <c r="D2937" s="1" t="s">
        <v>22</v>
      </c>
      <c r="E2937" s="1" t="s">
        <v>3437</v>
      </c>
      <c r="F2937" s="2">
        <v>44512</v>
      </c>
      <c r="G2937" s="11" t="s">
        <v>222</v>
      </c>
      <c r="H2937" s="10">
        <v>6</v>
      </c>
      <c r="I2937" s="12">
        <v>2.35</v>
      </c>
      <c r="J2937" s="398" t="s">
        <v>25</v>
      </c>
      <c r="K2937" s="398" t="s">
        <v>25</v>
      </c>
      <c r="L2937" s="399">
        <v>44515</v>
      </c>
      <c r="M2937" s="398" t="s">
        <v>19</v>
      </c>
      <c r="N2937" s="10">
        <v>8992</v>
      </c>
    </row>
    <row r="2938" spans="1:15">
      <c r="A2938" s="9">
        <v>44541</v>
      </c>
      <c r="B2938" s="1">
        <v>15860</v>
      </c>
      <c r="C2938" s="929" t="s">
        <v>715</v>
      </c>
      <c r="D2938" s="1" t="s">
        <v>22</v>
      </c>
      <c r="E2938" s="1" t="s">
        <v>3438</v>
      </c>
      <c r="F2938" s="2">
        <v>44512</v>
      </c>
      <c r="G2938" s="11" t="s">
        <v>1772</v>
      </c>
      <c r="H2938" s="10">
        <v>2</v>
      </c>
      <c r="I2938" s="12">
        <v>2.35</v>
      </c>
      <c r="J2938" s="398" t="s">
        <v>25</v>
      </c>
      <c r="K2938" s="398" t="s">
        <v>25</v>
      </c>
      <c r="L2938" s="399">
        <v>44515</v>
      </c>
      <c r="M2938" s="398" t="s">
        <v>19</v>
      </c>
      <c r="N2938" s="10">
        <v>8992</v>
      </c>
    </row>
    <row r="2939" spans="1:15">
      <c r="A2939" s="9">
        <v>44541</v>
      </c>
      <c r="B2939" s="1">
        <v>15861</v>
      </c>
      <c r="C2939" s="929" t="s">
        <v>559</v>
      </c>
      <c r="D2939" s="1" t="s">
        <v>22</v>
      </c>
      <c r="E2939" s="1" t="s">
        <v>3439</v>
      </c>
      <c r="F2939" s="2">
        <v>44512</v>
      </c>
      <c r="G2939" s="11" t="s">
        <v>561</v>
      </c>
      <c r="H2939" s="10">
        <v>22</v>
      </c>
      <c r="I2939" s="12">
        <v>2.35</v>
      </c>
      <c r="J2939" s="398" t="s">
        <v>25</v>
      </c>
      <c r="K2939" s="398" t="s">
        <v>25</v>
      </c>
      <c r="L2939" s="399">
        <v>44515</v>
      </c>
      <c r="M2939" s="398" t="s">
        <v>19</v>
      </c>
      <c r="N2939" s="10">
        <v>8992</v>
      </c>
    </row>
    <row r="2940" spans="1:15">
      <c r="A2940" s="9">
        <v>44541</v>
      </c>
      <c r="B2940" s="1">
        <v>15862</v>
      </c>
      <c r="C2940" s="929" t="s">
        <v>1074</v>
      </c>
      <c r="D2940" s="1" t="s">
        <v>22</v>
      </c>
      <c r="E2940" s="1" t="s">
        <v>3440</v>
      </c>
      <c r="F2940" s="2">
        <v>44512</v>
      </c>
      <c r="G2940" s="11" t="s">
        <v>1156</v>
      </c>
      <c r="H2940" s="10">
        <v>1</v>
      </c>
      <c r="I2940" s="12">
        <v>2.35</v>
      </c>
      <c r="J2940" s="398" t="s">
        <v>25</v>
      </c>
      <c r="K2940" s="398" t="s">
        <v>25</v>
      </c>
      <c r="L2940" s="399">
        <v>44515</v>
      </c>
      <c r="M2940" s="398" t="s">
        <v>19</v>
      </c>
      <c r="N2940" s="10">
        <v>8992</v>
      </c>
    </row>
    <row r="2941" spans="1:15">
      <c r="A2941" s="9">
        <v>44541</v>
      </c>
      <c r="B2941" s="1">
        <v>15863</v>
      </c>
      <c r="C2941" s="929" t="s">
        <v>1100</v>
      </c>
      <c r="D2941" s="1" t="s">
        <v>22</v>
      </c>
      <c r="E2941" s="1" t="s">
        <v>3441</v>
      </c>
      <c r="F2941" s="2">
        <v>44512</v>
      </c>
      <c r="G2941" s="11" t="s">
        <v>1102</v>
      </c>
      <c r="H2941" s="10">
        <v>17</v>
      </c>
      <c r="I2941" s="12">
        <v>2.35</v>
      </c>
      <c r="J2941" s="398" t="s">
        <v>25</v>
      </c>
      <c r="K2941" s="398" t="s">
        <v>25</v>
      </c>
      <c r="L2941" s="399">
        <v>44515</v>
      </c>
      <c r="M2941" s="398" t="s">
        <v>19</v>
      </c>
      <c r="N2941" s="10">
        <v>8992</v>
      </c>
    </row>
    <row r="2942" spans="1:15">
      <c r="A2942" s="9">
        <v>44516</v>
      </c>
      <c r="B2942" s="1">
        <v>15864</v>
      </c>
      <c r="C2942" s="929" t="s">
        <v>724</v>
      </c>
      <c r="D2942" s="1" t="s">
        <v>22</v>
      </c>
      <c r="E2942" s="1" t="s">
        <v>1</v>
      </c>
      <c r="F2942" s="2">
        <v>44517</v>
      </c>
      <c r="G2942" s="11" t="s">
        <v>3442</v>
      </c>
      <c r="H2942" s="10">
        <v>1</v>
      </c>
      <c r="I2942" s="12">
        <v>3.75</v>
      </c>
      <c r="J2942" s="398" t="s">
        <v>25</v>
      </c>
      <c r="K2942" s="398" t="s">
        <v>25</v>
      </c>
      <c r="L2942" s="399">
        <v>44515</v>
      </c>
      <c r="M2942" s="398" t="s">
        <v>19</v>
      </c>
      <c r="N2942" s="10">
        <v>8992</v>
      </c>
    </row>
    <row r="2943" spans="1:15">
      <c r="A2943" s="9">
        <v>44516</v>
      </c>
      <c r="B2943" s="1">
        <v>15865</v>
      </c>
      <c r="C2943" s="929" t="s">
        <v>3443</v>
      </c>
      <c r="D2943" s="1" t="s">
        <v>22</v>
      </c>
      <c r="E2943" s="1" t="s">
        <v>1</v>
      </c>
      <c r="F2943" s="2">
        <v>44517</v>
      </c>
      <c r="G2943" s="11" t="s">
        <v>3444</v>
      </c>
      <c r="H2943" s="10">
        <v>1</v>
      </c>
      <c r="I2943" s="12">
        <v>3.75</v>
      </c>
      <c r="J2943" s="398" t="s">
        <v>25</v>
      </c>
      <c r="K2943" s="398" t="s">
        <v>25</v>
      </c>
      <c r="L2943" s="399">
        <v>44515</v>
      </c>
      <c r="M2943" s="398" t="s">
        <v>19</v>
      </c>
      <c r="N2943" s="10">
        <v>8992</v>
      </c>
    </row>
    <row r="2944" spans="1:15">
      <c r="A2944" s="9">
        <v>44516</v>
      </c>
      <c r="B2944" s="1">
        <v>15866</v>
      </c>
      <c r="C2944" s="929" t="s">
        <v>3445</v>
      </c>
      <c r="D2944" s="1" t="s">
        <v>22</v>
      </c>
      <c r="E2944" s="1" t="s">
        <v>1</v>
      </c>
      <c r="F2944" s="2">
        <v>44517</v>
      </c>
      <c r="G2944" s="11" t="s">
        <v>3446</v>
      </c>
      <c r="H2944" s="10">
        <v>1</v>
      </c>
      <c r="I2944" s="12">
        <v>3.75</v>
      </c>
      <c r="J2944" s="398" t="s">
        <v>25</v>
      </c>
      <c r="K2944" s="398" t="s">
        <v>25</v>
      </c>
      <c r="L2944" s="399">
        <v>44515</v>
      </c>
      <c r="M2944" s="398" t="s">
        <v>19</v>
      </c>
      <c r="N2944" s="10">
        <v>8992</v>
      </c>
    </row>
    <row r="2945" spans="1:15">
      <c r="A2945" s="9">
        <v>44516</v>
      </c>
      <c r="B2945" s="1">
        <v>15867</v>
      </c>
      <c r="C2945" s="929" t="s">
        <v>3447</v>
      </c>
      <c r="D2945" s="1" t="s">
        <v>22</v>
      </c>
      <c r="E2945" s="1" t="s">
        <v>1</v>
      </c>
      <c r="F2945" s="2">
        <v>44517</v>
      </c>
      <c r="G2945" s="11" t="s">
        <v>3401</v>
      </c>
      <c r="H2945" s="10">
        <v>1</v>
      </c>
      <c r="I2945" s="12">
        <v>3.75</v>
      </c>
      <c r="J2945" s="398" t="s">
        <v>25</v>
      </c>
      <c r="K2945" s="398" t="s">
        <v>25</v>
      </c>
      <c r="L2945" s="399">
        <v>44515</v>
      </c>
      <c r="M2945" s="398" t="s">
        <v>19</v>
      </c>
      <c r="N2945" s="10">
        <v>8992</v>
      </c>
    </row>
    <row r="2946" spans="1:15">
      <c r="A2946" s="9">
        <v>44516</v>
      </c>
      <c r="B2946" s="1">
        <v>15868</v>
      </c>
      <c r="C2946" s="929" t="s">
        <v>3448</v>
      </c>
      <c r="D2946" s="1" t="s">
        <v>22</v>
      </c>
      <c r="E2946" s="1" t="s">
        <v>1</v>
      </c>
      <c r="F2946" s="2">
        <v>44517</v>
      </c>
      <c r="G2946" s="11" t="s">
        <v>3449</v>
      </c>
      <c r="H2946" s="10">
        <v>1</v>
      </c>
      <c r="I2946" s="12">
        <v>3.75</v>
      </c>
      <c r="J2946" s="398" t="s">
        <v>25</v>
      </c>
      <c r="K2946" s="398" t="s">
        <v>25</v>
      </c>
      <c r="L2946" s="399">
        <v>44516</v>
      </c>
      <c r="M2946" s="398" t="s">
        <v>19</v>
      </c>
      <c r="N2946" s="10">
        <v>8992</v>
      </c>
    </row>
    <row r="2947" spans="1:15">
      <c r="A2947" s="9">
        <v>44517</v>
      </c>
      <c r="B2947" s="1">
        <v>15869</v>
      </c>
      <c r="C2947" s="929" t="s">
        <v>286</v>
      </c>
      <c r="D2947" s="1" t="s">
        <v>22</v>
      </c>
      <c r="E2947" s="1" t="s">
        <v>3450</v>
      </c>
      <c r="F2947" s="2">
        <v>44519</v>
      </c>
      <c r="G2947" s="11" t="s">
        <v>30</v>
      </c>
      <c r="H2947" s="10">
        <v>22</v>
      </c>
      <c r="I2947" s="12">
        <v>2.35</v>
      </c>
      <c r="J2947" s="398" t="s">
        <v>25</v>
      </c>
      <c r="K2947" s="398" t="s">
        <v>25</v>
      </c>
      <c r="L2947" s="399">
        <v>44517</v>
      </c>
      <c r="M2947" s="398" t="s">
        <v>19</v>
      </c>
      <c r="N2947" s="10">
        <v>8992</v>
      </c>
    </row>
    <row r="2948" spans="1:15">
      <c r="A2948" s="9">
        <v>44517</v>
      </c>
      <c r="B2948" s="1">
        <v>15870</v>
      </c>
      <c r="C2948" s="929" t="s">
        <v>3312</v>
      </c>
      <c r="D2948" s="1" t="s">
        <v>22</v>
      </c>
      <c r="E2948" s="1" t="s">
        <v>3451</v>
      </c>
      <c r="F2948" s="2">
        <v>44519</v>
      </c>
      <c r="G2948" s="11" t="s">
        <v>3314</v>
      </c>
      <c r="H2948" s="10">
        <v>1</v>
      </c>
      <c r="I2948" s="12">
        <v>2.35</v>
      </c>
      <c r="J2948" s="398" t="s">
        <v>25</v>
      </c>
      <c r="K2948" s="398" t="s">
        <v>25</v>
      </c>
      <c r="L2948" s="399">
        <v>44517</v>
      </c>
      <c r="M2948" s="398" t="s">
        <v>19</v>
      </c>
      <c r="N2948" s="10">
        <v>8992</v>
      </c>
    </row>
    <row r="2949" spans="1:15">
      <c r="A2949" s="9">
        <v>44517</v>
      </c>
      <c r="B2949" s="1">
        <v>15871</v>
      </c>
      <c r="C2949" s="929" t="s">
        <v>896</v>
      </c>
      <c r="D2949" s="1" t="s">
        <v>22</v>
      </c>
      <c r="E2949" s="1" t="s">
        <v>3452</v>
      </c>
      <c r="F2949" s="2">
        <v>44519</v>
      </c>
      <c r="G2949" s="11" t="s">
        <v>898</v>
      </c>
      <c r="H2949" s="10">
        <v>2</v>
      </c>
      <c r="I2949" s="12">
        <v>2.35</v>
      </c>
      <c r="J2949" s="398" t="s">
        <v>25</v>
      </c>
      <c r="K2949" s="398" t="s">
        <v>25</v>
      </c>
      <c r="L2949" s="399">
        <v>44517</v>
      </c>
      <c r="M2949" s="398" t="s">
        <v>19</v>
      </c>
      <c r="N2949" s="10">
        <v>8992</v>
      </c>
    </row>
    <row r="2950" spans="1:15">
      <c r="A2950" s="9">
        <v>44517</v>
      </c>
      <c r="B2950" s="1">
        <v>15872</v>
      </c>
      <c r="C2950" s="929" t="s">
        <v>893</v>
      </c>
      <c r="D2950" s="1" t="s">
        <v>22</v>
      </c>
      <c r="E2950" s="1" t="s">
        <v>3453</v>
      </c>
      <c r="F2950" s="2">
        <v>44519</v>
      </c>
      <c r="G2950" s="11" t="s">
        <v>895</v>
      </c>
      <c r="H2950" s="10">
        <v>1</v>
      </c>
      <c r="I2950" s="12">
        <v>2.35</v>
      </c>
      <c r="J2950" s="398" t="s">
        <v>25</v>
      </c>
      <c r="K2950" s="398" t="s">
        <v>25</v>
      </c>
      <c r="L2950" s="399">
        <v>44517</v>
      </c>
      <c r="M2950" s="398" t="s">
        <v>19</v>
      </c>
      <c r="N2950" s="10">
        <v>8992</v>
      </c>
    </row>
    <row r="2951" spans="1:15">
      <c r="A2951" s="9">
        <v>44517</v>
      </c>
      <c r="B2951" s="1">
        <v>15873</v>
      </c>
      <c r="C2951" s="929" t="s">
        <v>1100</v>
      </c>
      <c r="D2951" s="1" t="s">
        <v>22</v>
      </c>
      <c r="E2951" s="1" t="s">
        <v>3454</v>
      </c>
      <c r="F2951" s="2">
        <v>44519</v>
      </c>
      <c r="G2951" s="11" t="s">
        <v>1102</v>
      </c>
      <c r="H2951" s="10">
        <v>2</v>
      </c>
      <c r="I2951" s="12">
        <v>2.35</v>
      </c>
      <c r="J2951" s="398" t="s">
        <v>25</v>
      </c>
      <c r="K2951" s="398" t="s">
        <v>25</v>
      </c>
      <c r="L2951" s="399">
        <v>44517</v>
      </c>
      <c r="M2951" s="398" t="s">
        <v>19</v>
      </c>
      <c r="N2951" s="10">
        <v>8992</v>
      </c>
    </row>
    <row r="2952" spans="1:15">
      <c r="A2952" s="9">
        <v>44517</v>
      </c>
      <c r="B2952" s="1">
        <v>15874</v>
      </c>
      <c r="C2952" s="929" t="s">
        <v>1100</v>
      </c>
      <c r="D2952" s="1" t="s">
        <v>22</v>
      </c>
      <c r="E2952" s="1" t="s">
        <v>3455</v>
      </c>
      <c r="F2952" s="2">
        <v>44519</v>
      </c>
      <c r="G2952" s="11" t="s">
        <v>1102</v>
      </c>
      <c r="H2952" s="10">
        <v>12</v>
      </c>
      <c r="I2952" s="12">
        <v>2.35</v>
      </c>
      <c r="J2952" s="398" t="s">
        <v>25</v>
      </c>
      <c r="K2952" s="398" t="s">
        <v>25</v>
      </c>
      <c r="L2952" s="399">
        <v>44517</v>
      </c>
      <c r="M2952" s="398" t="s">
        <v>19</v>
      </c>
      <c r="N2952" s="10">
        <v>8992</v>
      </c>
    </row>
    <row r="2953" spans="1:15">
      <c r="A2953" s="9">
        <v>44517</v>
      </c>
      <c r="B2953" s="1">
        <v>15875</v>
      </c>
      <c r="C2953" s="929" t="s">
        <v>158</v>
      </c>
      <c r="D2953" s="1" t="s">
        <v>22</v>
      </c>
      <c r="E2953" s="1" t="s">
        <v>3456</v>
      </c>
      <c r="F2953" s="2">
        <v>44519</v>
      </c>
      <c r="G2953" s="11" t="s">
        <v>160</v>
      </c>
      <c r="H2953" s="10">
        <v>2</v>
      </c>
      <c r="I2953" s="12">
        <v>2.35</v>
      </c>
      <c r="J2953" s="398" t="s">
        <v>25</v>
      </c>
      <c r="K2953" s="398" t="s">
        <v>25</v>
      </c>
      <c r="L2953" s="399">
        <v>44517</v>
      </c>
      <c r="M2953" s="398" t="s">
        <v>19</v>
      </c>
      <c r="N2953" s="10">
        <v>8992</v>
      </c>
    </row>
    <row r="2954" spans="1:15">
      <c r="A2954" s="9">
        <v>44517</v>
      </c>
      <c r="B2954" s="1">
        <v>15876</v>
      </c>
      <c r="C2954" s="929" t="s">
        <v>1045</v>
      </c>
      <c r="D2954" s="1" t="s">
        <v>22</v>
      </c>
      <c r="E2954" s="1" t="s">
        <v>3457</v>
      </c>
      <c r="F2954" s="2">
        <v>44519</v>
      </c>
      <c r="G2954" s="11" t="s">
        <v>1047</v>
      </c>
      <c r="H2954" s="10">
        <v>23</v>
      </c>
      <c r="I2954" s="12">
        <v>2.35</v>
      </c>
      <c r="J2954" s="398" t="s">
        <v>25</v>
      </c>
      <c r="K2954" s="398" t="s">
        <v>25</v>
      </c>
      <c r="L2954" s="399">
        <v>44517</v>
      </c>
      <c r="M2954" s="398" t="s">
        <v>19</v>
      </c>
      <c r="N2954" s="10">
        <v>8992</v>
      </c>
    </row>
    <row r="2955" spans="1:15">
      <c r="A2955" s="9">
        <v>44517</v>
      </c>
      <c r="B2955" s="1">
        <v>15877</v>
      </c>
      <c r="C2955" s="929" t="s">
        <v>272</v>
      </c>
      <c r="D2955" s="1" t="s">
        <v>22</v>
      </c>
      <c r="E2955" s="1" t="s">
        <v>3458</v>
      </c>
      <c r="F2955" s="2">
        <v>44519</v>
      </c>
      <c r="G2955" s="11" t="s">
        <v>274</v>
      </c>
      <c r="H2955" s="10">
        <v>6</v>
      </c>
      <c r="I2955" s="12">
        <v>2.35</v>
      </c>
      <c r="J2955" s="398" t="s">
        <v>25</v>
      </c>
      <c r="K2955" s="398" t="s">
        <v>25</v>
      </c>
      <c r="L2955" s="399">
        <v>44517</v>
      </c>
      <c r="M2955" s="398" t="s">
        <v>19</v>
      </c>
      <c r="N2955" s="10">
        <v>8992</v>
      </c>
    </row>
    <row r="2956" spans="1:15">
      <c r="A2956" s="9">
        <v>44517</v>
      </c>
      <c r="B2956" s="1">
        <v>15878</v>
      </c>
      <c r="C2956" s="929" t="s">
        <v>3448</v>
      </c>
      <c r="D2956" s="1" t="s">
        <v>22</v>
      </c>
      <c r="E2956" s="1" t="s">
        <v>3459</v>
      </c>
      <c r="F2956" s="2">
        <v>44519</v>
      </c>
      <c r="G2956" s="11" t="s">
        <v>3460</v>
      </c>
      <c r="H2956" s="10">
        <v>2</v>
      </c>
      <c r="I2956" s="12">
        <v>2.35</v>
      </c>
      <c r="J2956" s="398" t="s">
        <v>25</v>
      </c>
      <c r="K2956" s="398" t="s">
        <v>25</v>
      </c>
      <c r="L2956" s="399">
        <v>44517</v>
      </c>
      <c r="M2956" s="398" t="s">
        <v>19</v>
      </c>
      <c r="N2956" s="10">
        <v>8992</v>
      </c>
    </row>
    <row r="2957" spans="1:15">
      <c r="A2957" s="9">
        <v>44517</v>
      </c>
      <c r="B2957" s="1">
        <v>15879</v>
      </c>
      <c r="C2957" s="929" t="s">
        <v>1074</v>
      </c>
      <c r="D2957" s="1" t="s">
        <v>22</v>
      </c>
      <c r="E2957" s="1" t="s">
        <v>3459</v>
      </c>
      <c r="F2957" s="2">
        <v>44519</v>
      </c>
      <c r="G2957" s="11" t="s">
        <v>1156</v>
      </c>
      <c r="H2957" s="10">
        <v>2</v>
      </c>
      <c r="I2957" s="12">
        <v>2.35</v>
      </c>
      <c r="J2957" s="398" t="s">
        <v>25</v>
      </c>
      <c r="K2957" s="398" t="s">
        <v>25</v>
      </c>
      <c r="L2957" s="399">
        <v>44517</v>
      </c>
      <c r="M2957" s="398" t="s">
        <v>19</v>
      </c>
      <c r="N2957" s="10">
        <v>8992</v>
      </c>
    </row>
    <row r="2958" spans="1:15">
      <c r="A2958" s="9">
        <v>44517</v>
      </c>
      <c r="B2958" s="1">
        <v>15880</v>
      </c>
      <c r="C2958" s="929" t="s">
        <v>158</v>
      </c>
      <c r="D2958" s="1" t="s">
        <v>22</v>
      </c>
      <c r="E2958" s="1" t="s">
        <v>3461</v>
      </c>
      <c r="F2958" s="2">
        <v>44519</v>
      </c>
      <c r="G2958" s="11" t="s">
        <v>160</v>
      </c>
      <c r="H2958" s="10">
        <v>4</v>
      </c>
      <c r="I2958" s="12">
        <v>2.35</v>
      </c>
      <c r="J2958" s="398" t="s">
        <v>25</v>
      </c>
      <c r="K2958" s="398" t="s">
        <v>25</v>
      </c>
      <c r="L2958" s="399">
        <v>44517</v>
      </c>
      <c r="M2958" s="398" t="s">
        <v>19</v>
      </c>
      <c r="N2958" s="10">
        <v>8992</v>
      </c>
    </row>
    <row r="2959" spans="1:15">
      <c r="A2959" s="9">
        <v>44518</v>
      </c>
      <c r="B2959" s="1">
        <v>15881</v>
      </c>
      <c r="C2959" s="929" t="s">
        <v>3462</v>
      </c>
      <c r="D2959" s="1" t="s">
        <v>22</v>
      </c>
      <c r="E2959" s="1" t="s">
        <v>1</v>
      </c>
      <c r="F2959" s="2">
        <v>44519</v>
      </c>
      <c r="G2959" s="11" t="s">
        <v>3463</v>
      </c>
      <c r="H2959" s="10">
        <v>1</v>
      </c>
      <c r="I2959" s="12">
        <v>3.75</v>
      </c>
      <c r="J2959" s="398" t="s">
        <v>25</v>
      </c>
      <c r="K2959" s="398" t="s">
        <v>25</v>
      </c>
      <c r="L2959" s="399">
        <v>44519</v>
      </c>
      <c r="M2959" s="398" t="s">
        <v>19</v>
      </c>
      <c r="N2959" s="10">
        <v>8992</v>
      </c>
    </row>
    <row r="2960" spans="1:15" ht="15.75" thickBot="1">
      <c r="A2960" s="9">
        <v>44518</v>
      </c>
      <c r="B2960" s="1">
        <v>15882</v>
      </c>
      <c r="C2960" s="929" t="s">
        <v>3464</v>
      </c>
      <c r="D2960" s="1" t="s">
        <v>22</v>
      </c>
      <c r="E2960" s="1" t="s">
        <v>1</v>
      </c>
      <c r="F2960" s="2">
        <v>44519</v>
      </c>
      <c r="G2960" s="11" t="s">
        <v>3465</v>
      </c>
      <c r="H2960" s="10">
        <v>1</v>
      </c>
      <c r="I2960" s="12">
        <v>3.75</v>
      </c>
      <c r="J2960" s="398" t="s">
        <v>25</v>
      </c>
      <c r="K2960" s="398" t="s">
        <v>25</v>
      </c>
      <c r="L2960" s="399">
        <v>44519</v>
      </c>
      <c r="M2960" s="398" t="s">
        <v>19</v>
      </c>
      <c r="N2960" s="10">
        <v>8992</v>
      </c>
      <c r="O2960" s="391">
        <v>499.61999999999995</v>
      </c>
    </row>
    <row r="2961" spans="1:14">
      <c r="A2961" s="9">
        <v>44522</v>
      </c>
      <c r="B2961" s="1">
        <v>15883</v>
      </c>
      <c r="C2961" s="929" t="s">
        <v>425</v>
      </c>
      <c r="D2961" s="1" t="s">
        <v>22</v>
      </c>
      <c r="E2961" s="1" t="s">
        <v>3461</v>
      </c>
      <c r="F2961" s="2">
        <v>44523</v>
      </c>
      <c r="G2961" s="11" t="s">
        <v>427</v>
      </c>
      <c r="H2961" s="10">
        <v>13</v>
      </c>
      <c r="I2961" s="12">
        <v>2.35</v>
      </c>
      <c r="J2961" s="398" t="s">
        <v>25</v>
      </c>
      <c r="K2961" s="398" t="s">
        <v>25</v>
      </c>
      <c r="L2961" s="399">
        <v>44522</v>
      </c>
      <c r="M2961" s="398" t="s">
        <v>19</v>
      </c>
      <c r="N2961" s="10">
        <v>8992</v>
      </c>
    </row>
    <row r="2962" spans="1:14">
      <c r="A2962" s="9">
        <v>44522</v>
      </c>
      <c r="B2962" s="1">
        <v>15884</v>
      </c>
      <c r="C2962" s="929" t="s">
        <v>1100</v>
      </c>
      <c r="D2962" s="1" t="s">
        <v>22</v>
      </c>
      <c r="E2962" s="1" t="s">
        <v>3466</v>
      </c>
      <c r="F2962" s="2">
        <v>44523</v>
      </c>
      <c r="G2962" s="11" t="s">
        <v>1102</v>
      </c>
      <c r="H2962" s="10">
        <v>18</v>
      </c>
      <c r="I2962" s="12">
        <v>2.35</v>
      </c>
      <c r="J2962" s="398" t="s">
        <v>25</v>
      </c>
      <c r="K2962" s="398" t="s">
        <v>25</v>
      </c>
      <c r="L2962" s="399">
        <v>44522</v>
      </c>
      <c r="M2962" s="398" t="s">
        <v>19</v>
      </c>
      <c r="N2962" s="10">
        <v>8992</v>
      </c>
    </row>
    <row r="2963" spans="1:14">
      <c r="A2963" s="9">
        <v>44522</v>
      </c>
      <c r="B2963" s="1">
        <v>15885</v>
      </c>
      <c r="C2963" s="929" t="s">
        <v>3149</v>
      </c>
      <c r="D2963" s="1" t="s">
        <v>22</v>
      </c>
      <c r="E2963" s="1" t="s">
        <v>3467</v>
      </c>
      <c r="F2963" s="2">
        <v>44523</v>
      </c>
      <c r="G2963" s="11" t="s">
        <v>1379</v>
      </c>
      <c r="H2963" s="10">
        <v>274</v>
      </c>
      <c r="I2963" s="12">
        <v>2.35</v>
      </c>
      <c r="J2963" s="398" t="s">
        <v>25</v>
      </c>
      <c r="K2963" s="398" t="s">
        <v>25</v>
      </c>
      <c r="L2963" s="399">
        <v>44523</v>
      </c>
      <c r="M2963" s="398" t="s">
        <v>19</v>
      </c>
      <c r="N2963" s="10">
        <v>8992</v>
      </c>
    </row>
    <row r="2964" spans="1:14">
      <c r="A2964" s="9">
        <v>44522</v>
      </c>
      <c r="B2964" s="1">
        <v>15886</v>
      </c>
      <c r="C2964" s="929" t="s">
        <v>3468</v>
      </c>
      <c r="D2964" s="1" t="s">
        <v>22</v>
      </c>
      <c r="E2964" s="1" t="s">
        <v>3467</v>
      </c>
      <c r="F2964" s="2">
        <v>44523</v>
      </c>
      <c r="G2964" s="11" t="s">
        <v>3469</v>
      </c>
      <c r="H2964" s="10">
        <v>274</v>
      </c>
      <c r="I2964" s="12">
        <v>2.35</v>
      </c>
      <c r="J2964" s="398" t="s">
        <v>25</v>
      </c>
      <c r="K2964" s="398" t="s">
        <v>25</v>
      </c>
      <c r="L2964" s="399">
        <v>44523</v>
      </c>
      <c r="M2964" s="398" t="s">
        <v>19</v>
      </c>
      <c r="N2964" s="10">
        <v>8992</v>
      </c>
    </row>
    <row r="2965" spans="1:14">
      <c r="A2965" s="9">
        <v>44522</v>
      </c>
      <c r="B2965" s="1">
        <v>15887</v>
      </c>
      <c r="C2965" s="929" t="s">
        <v>3464</v>
      </c>
      <c r="D2965" s="1" t="s">
        <v>22</v>
      </c>
      <c r="E2965" s="1" t="s">
        <v>3467</v>
      </c>
      <c r="F2965" s="2">
        <v>44523</v>
      </c>
      <c r="G2965" s="11" t="s">
        <v>3470</v>
      </c>
      <c r="H2965" s="10">
        <v>367</v>
      </c>
      <c r="I2965" s="12">
        <v>2.35</v>
      </c>
      <c r="J2965" s="398" t="s">
        <v>25</v>
      </c>
      <c r="K2965" s="398" t="s">
        <v>25</v>
      </c>
      <c r="L2965" s="399">
        <v>44523</v>
      </c>
      <c r="M2965" s="398" t="s">
        <v>19</v>
      </c>
      <c r="N2965" s="10">
        <v>8992</v>
      </c>
    </row>
    <row r="2966" spans="1:14">
      <c r="A2966" s="9">
        <v>44522</v>
      </c>
      <c r="B2966" s="1">
        <v>15888</v>
      </c>
      <c r="C2966" s="929" t="s">
        <v>88</v>
      </c>
      <c r="D2966" s="1" t="s">
        <v>22</v>
      </c>
      <c r="E2966" s="1" t="s">
        <v>3471</v>
      </c>
      <c r="F2966" s="2">
        <v>44523</v>
      </c>
      <c r="G2966" s="11" t="s">
        <v>90</v>
      </c>
      <c r="H2966" s="10">
        <v>2</v>
      </c>
      <c r="I2966" s="12">
        <v>2.35</v>
      </c>
      <c r="J2966" s="398" t="s">
        <v>25</v>
      </c>
      <c r="K2966" s="398" t="s">
        <v>25</v>
      </c>
      <c r="L2966" s="399">
        <v>44523</v>
      </c>
      <c r="M2966" s="398" t="s">
        <v>19</v>
      </c>
      <c r="N2966" s="10">
        <v>8992</v>
      </c>
    </row>
    <row r="2967" spans="1:14">
      <c r="A2967" s="9">
        <v>44522</v>
      </c>
      <c r="B2967" s="1">
        <v>15889</v>
      </c>
      <c r="C2967" s="929" t="s">
        <v>1107</v>
      </c>
      <c r="D2967" s="1" t="s">
        <v>22</v>
      </c>
      <c r="E2967" s="1" t="s">
        <v>3472</v>
      </c>
      <c r="F2967" s="2">
        <v>44523</v>
      </c>
      <c r="G2967" s="11" t="s">
        <v>1390</v>
      </c>
      <c r="H2967" s="10">
        <v>2</v>
      </c>
      <c r="I2967" s="12">
        <v>2.35</v>
      </c>
      <c r="J2967" s="398" t="s">
        <v>25</v>
      </c>
      <c r="K2967" s="398" t="s">
        <v>25</v>
      </c>
      <c r="L2967" s="399">
        <v>44523</v>
      </c>
      <c r="M2967" s="398" t="s">
        <v>19</v>
      </c>
      <c r="N2967" s="10">
        <v>8992</v>
      </c>
    </row>
    <row r="2968" spans="1:14">
      <c r="A2968" s="9">
        <v>44522</v>
      </c>
      <c r="B2968" s="1">
        <v>15890</v>
      </c>
      <c r="C2968" s="929" t="s">
        <v>1387</v>
      </c>
      <c r="D2968" s="1" t="s">
        <v>22</v>
      </c>
      <c r="E2968" s="1" t="s">
        <v>3472</v>
      </c>
      <c r="F2968" s="2">
        <v>44523</v>
      </c>
      <c r="G2968" s="11" t="s">
        <v>1389</v>
      </c>
      <c r="H2968" s="10">
        <v>2</v>
      </c>
      <c r="I2968" s="12">
        <v>2.35</v>
      </c>
      <c r="J2968" s="398" t="s">
        <v>25</v>
      </c>
      <c r="K2968" s="398" t="s">
        <v>25</v>
      </c>
      <c r="L2968" s="399">
        <v>44523</v>
      </c>
      <c r="M2968" s="398" t="s">
        <v>19</v>
      </c>
      <c r="N2968" s="10">
        <v>8992</v>
      </c>
    </row>
    <row r="2969" spans="1:14">
      <c r="A2969" s="9">
        <v>44522</v>
      </c>
      <c r="B2969" s="1">
        <v>15891</v>
      </c>
      <c r="C2969" s="929" t="s">
        <v>710</v>
      </c>
      <c r="D2969" s="1" t="s">
        <v>22</v>
      </c>
      <c r="E2969" s="1" t="s">
        <v>3473</v>
      </c>
      <c r="F2969" s="2">
        <v>44523</v>
      </c>
      <c r="G2969" s="11" t="s">
        <v>712</v>
      </c>
      <c r="H2969" s="10">
        <v>31</v>
      </c>
      <c r="I2969" s="12">
        <v>2.35</v>
      </c>
      <c r="J2969" s="398" t="s">
        <v>25</v>
      </c>
      <c r="K2969" s="398" t="s">
        <v>25</v>
      </c>
      <c r="L2969" s="399">
        <v>44523</v>
      </c>
      <c r="M2969" s="398" t="s">
        <v>19</v>
      </c>
      <c r="N2969" s="10">
        <v>8992</v>
      </c>
    </row>
    <row r="2970" spans="1:14">
      <c r="A2970" s="9">
        <v>44522</v>
      </c>
      <c r="B2970" s="1">
        <v>15892</v>
      </c>
      <c r="C2970" s="929" t="s">
        <v>703</v>
      </c>
      <c r="D2970" s="1" t="s">
        <v>22</v>
      </c>
      <c r="E2970" s="1" t="s">
        <v>3474</v>
      </c>
      <c r="F2970" s="2">
        <v>44523</v>
      </c>
      <c r="G2970" s="11" t="s">
        <v>705</v>
      </c>
      <c r="H2970" s="10">
        <v>21</v>
      </c>
      <c r="I2970" s="12">
        <v>2.35</v>
      </c>
      <c r="J2970" s="398" t="s">
        <v>25</v>
      </c>
      <c r="K2970" s="398" t="s">
        <v>25</v>
      </c>
      <c r="L2970" s="399">
        <v>44523</v>
      </c>
      <c r="M2970" s="398" t="s">
        <v>19</v>
      </c>
      <c r="N2970" s="10">
        <v>8992</v>
      </c>
    </row>
    <row r="2971" spans="1:14">
      <c r="A2971" s="9">
        <v>44522</v>
      </c>
      <c r="B2971" s="1">
        <v>15893</v>
      </c>
      <c r="C2971" s="929" t="s">
        <v>324</v>
      </c>
      <c r="D2971" s="1" t="s">
        <v>22</v>
      </c>
      <c r="E2971" s="1" t="s">
        <v>3475</v>
      </c>
      <c r="F2971" s="2">
        <v>44523</v>
      </c>
      <c r="G2971" s="11" t="s">
        <v>326</v>
      </c>
      <c r="H2971" s="10">
        <v>1</v>
      </c>
      <c r="I2971" s="12">
        <v>2.35</v>
      </c>
      <c r="J2971" s="398" t="s">
        <v>25</v>
      </c>
      <c r="K2971" s="398" t="s">
        <v>25</v>
      </c>
      <c r="L2971" s="399">
        <v>44523</v>
      </c>
      <c r="M2971" s="398" t="s">
        <v>19</v>
      </c>
      <c r="N2971" s="10">
        <v>8992</v>
      </c>
    </row>
    <row r="2972" spans="1:14">
      <c r="A2972" s="9">
        <v>44522</v>
      </c>
      <c r="B2972" s="1">
        <v>15894</v>
      </c>
      <c r="C2972" s="929" t="s">
        <v>220</v>
      </c>
      <c r="D2972" s="1" t="s">
        <v>22</v>
      </c>
      <c r="E2972" s="1" t="s">
        <v>3476</v>
      </c>
      <c r="F2972" s="2">
        <v>44523</v>
      </c>
      <c r="G2972" s="11" t="s">
        <v>222</v>
      </c>
      <c r="H2972" s="10">
        <v>23</v>
      </c>
      <c r="I2972" s="12">
        <v>2.35</v>
      </c>
      <c r="J2972" s="398" t="s">
        <v>25</v>
      </c>
      <c r="K2972" s="398" t="s">
        <v>25</v>
      </c>
      <c r="L2972" s="399">
        <v>44523</v>
      </c>
      <c r="M2972" s="398" t="s">
        <v>19</v>
      </c>
      <c r="N2972" s="10">
        <v>8992</v>
      </c>
    </row>
    <row r="2973" spans="1:14">
      <c r="A2973" s="9">
        <v>44522</v>
      </c>
      <c r="B2973" s="1">
        <v>15895</v>
      </c>
      <c r="C2973" s="929" t="s">
        <v>217</v>
      </c>
      <c r="D2973" s="1" t="s">
        <v>22</v>
      </c>
      <c r="E2973" s="1" t="s">
        <v>3477</v>
      </c>
      <c r="F2973" s="2">
        <v>44523</v>
      </c>
      <c r="G2973" s="11" t="s">
        <v>219</v>
      </c>
      <c r="H2973" s="10">
        <v>37</v>
      </c>
      <c r="I2973" s="12">
        <v>2.35</v>
      </c>
      <c r="J2973" s="398" t="s">
        <v>25</v>
      </c>
      <c r="K2973" s="398" t="s">
        <v>25</v>
      </c>
      <c r="L2973" s="399">
        <v>44523</v>
      </c>
      <c r="M2973" s="398" t="s">
        <v>19</v>
      </c>
      <c r="N2973" s="10">
        <v>8992</v>
      </c>
    </row>
    <row r="2974" spans="1:14">
      <c r="A2974" s="9">
        <v>44522</v>
      </c>
      <c r="B2974" s="1">
        <v>15896</v>
      </c>
      <c r="C2974" s="929" t="s">
        <v>188</v>
      </c>
      <c r="D2974" s="1" t="s">
        <v>22</v>
      </c>
      <c r="E2974" s="1" t="s">
        <v>3478</v>
      </c>
      <c r="F2974" s="2">
        <v>44523</v>
      </c>
      <c r="G2974" s="11" t="s">
        <v>190</v>
      </c>
      <c r="H2974" s="10">
        <v>11</v>
      </c>
      <c r="I2974" s="12">
        <v>2.35</v>
      </c>
      <c r="J2974" s="398" t="s">
        <v>25</v>
      </c>
      <c r="K2974" s="398" t="s">
        <v>25</v>
      </c>
      <c r="L2974" s="399">
        <v>44523</v>
      </c>
      <c r="M2974" s="398" t="s">
        <v>19</v>
      </c>
      <c r="N2974" s="10">
        <v>8992</v>
      </c>
    </row>
    <row r="2975" spans="1:14">
      <c r="A2975" s="9">
        <v>44522</v>
      </c>
      <c r="B2975" s="1">
        <v>15897</v>
      </c>
      <c r="C2975" s="929" t="s">
        <v>188</v>
      </c>
      <c r="D2975" s="1" t="s">
        <v>22</v>
      </c>
      <c r="E2975" s="1" t="s">
        <v>3479</v>
      </c>
      <c r="F2975" s="2">
        <v>44523</v>
      </c>
      <c r="G2975" s="11" t="s">
        <v>190</v>
      </c>
      <c r="H2975" s="10">
        <v>8</v>
      </c>
      <c r="I2975" s="12">
        <v>2.35</v>
      </c>
      <c r="J2975" s="398" t="s">
        <v>25</v>
      </c>
      <c r="K2975" s="398" t="s">
        <v>25</v>
      </c>
      <c r="L2975" s="399">
        <v>44523</v>
      </c>
      <c r="M2975" s="398" t="s">
        <v>19</v>
      </c>
      <c r="N2975" s="10">
        <v>8992</v>
      </c>
    </row>
    <row r="2976" spans="1:14">
      <c r="A2976" s="9">
        <v>44522</v>
      </c>
      <c r="B2976" s="1">
        <v>15898</v>
      </c>
      <c r="C2976" s="929" t="s">
        <v>147</v>
      </c>
      <c r="D2976" s="1" t="s">
        <v>22</v>
      </c>
      <c r="E2976" s="1" t="s">
        <v>3480</v>
      </c>
      <c r="F2976" s="2">
        <v>44523</v>
      </c>
      <c r="G2976" s="11" t="s">
        <v>149</v>
      </c>
      <c r="H2976" s="10">
        <v>36</v>
      </c>
      <c r="I2976" s="12">
        <v>2.35</v>
      </c>
      <c r="J2976" s="398" t="s">
        <v>25</v>
      </c>
      <c r="K2976" s="398" t="s">
        <v>25</v>
      </c>
      <c r="L2976" s="399">
        <v>44523</v>
      </c>
      <c r="M2976" s="398" t="s">
        <v>19</v>
      </c>
      <c r="N2976" s="10">
        <v>8992</v>
      </c>
    </row>
    <row r="2977" spans="1:14">
      <c r="A2977" s="9">
        <v>44522</v>
      </c>
      <c r="B2977" s="1">
        <v>15899</v>
      </c>
      <c r="C2977" s="929" t="s">
        <v>766</v>
      </c>
      <c r="D2977" s="1" t="s">
        <v>22</v>
      </c>
      <c r="E2977" s="1" t="s">
        <v>336</v>
      </c>
      <c r="F2977" s="2">
        <v>44523</v>
      </c>
      <c r="G2977" s="11" t="s">
        <v>767</v>
      </c>
      <c r="H2977" s="10">
        <v>5</v>
      </c>
      <c r="I2977" s="12">
        <v>2.35</v>
      </c>
      <c r="J2977" s="398" t="s">
        <v>25</v>
      </c>
      <c r="K2977" s="398" t="s">
        <v>25</v>
      </c>
      <c r="L2977" s="399">
        <v>44523</v>
      </c>
      <c r="M2977" s="398" t="s">
        <v>19</v>
      </c>
      <c r="N2977" s="10">
        <v>8992</v>
      </c>
    </row>
    <row r="2978" spans="1:14">
      <c r="A2978" s="9">
        <v>44523</v>
      </c>
      <c r="B2978" s="1">
        <v>15900</v>
      </c>
      <c r="C2978" s="929" t="s">
        <v>3481</v>
      </c>
      <c r="D2978" s="1" t="s">
        <v>22</v>
      </c>
      <c r="E2978" s="1" t="s">
        <v>1</v>
      </c>
      <c r="F2978" s="2">
        <v>44524</v>
      </c>
      <c r="G2978" s="11" t="s">
        <v>3482</v>
      </c>
      <c r="H2978" s="10">
        <v>1</v>
      </c>
      <c r="I2978" s="12">
        <v>3.75</v>
      </c>
      <c r="J2978" s="398" t="s">
        <v>25</v>
      </c>
      <c r="K2978" s="398" t="s">
        <v>25</v>
      </c>
      <c r="L2978" s="399">
        <v>44524</v>
      </c>
      <c r="M2978" s="398" t="s">
        <v>19</v>
      </c>
      <c r="N2978" s="10">
        <v>8992</v>
      </c>
    </row>
    <row r="2979" spans="1:14">
      <c r="A2979" s="9">
        <v>44524</v>
      </c>
      <c r="B2979" s="1">
        <v>15901</v>
      </c>
      <c r="C2979" s="929" t="s">
        <v>3483</v>
      </c>
      <c r="D2979" s="1" t="s">
        <v>22</v>
      </c>
      <c r="E2979" s="1" t="s">
        <v>1</v>
      </c>
      <c r="F2979" s="2">
        <v>44524</v>
      </c>
      <c r="G2979" s="11" t="s">
        <v>3484</v>
      </c>
      <c r="H2979" s="10">
        <v>1</v>
      </c>
      <c r="I2979" s="12">
        <v>3.75</v>
      </c>
      <c r="J2979" s="398" t="s">
        <v>25</v>
      </c>
      <c r="K2979" s="398" t="s">
        <v>25</v>
      </c>
      <c r="L2979" s="399">
        <v>44524</v>
      </c>
      <c r="M2979" s="398" t="s">
        <v>19</v>
      </c>
      <c r="N2979" s="10">
        <v>8992</v>
      </c>
    </row>
    <row r="2980" spans="1:14">
      <c r="A2980" s="9">
        <v>44524</v>
      </c>
      <c r="B2980" s="1">
        <v>15902</v>
      </c>
      <c r="C2980" s="929" t="s">
        <v>3485</v>
      </c>
      <c r="D2980" s="1" t="s">
        <v>22</v>
      </c>
      <c r="E2980" s="1" t="s">
        <v>3486</v>
      </c>
      <c r="F2980" s="2">
        <v>44526</v>
      </c>
      <c r="G2980" s="11" t="s">
        <v>3487</v>
      </c>
      <c r="H2980" s="10">
        <v>65</v>
      </c>
      <c r="I2980" s="12">
        <v>2.35</v>
      </c>
      <c r="J2980" s="398" t="s">
        <v>25</v>
      </c>
      <c r="K2980" s="398" t="s">
        <v>25</v>
      </c>
      <c r="L2980" s="399">
        <v>44524</v>
      </c>
      <c r="M2980" s="398" t="s">
        <v>19</v>
      </c>
      <c r="N2980" s="10">
        <v>8992</v>
      </c>
    </row>
    <row r="2981" spans="1:14">
      <c r="A2981" s="9">
        <v>44524</v>
      </c>
      <c r="B2981" s="1">
        <v>15903</v>
      </c>
      <c r="C2981" s="929" t="s">
        <v>3488</v>
      </c>
      <c r="D2981" s="1" t="s">
        <v>22</v>
      </c>
      <c r="E2981" s="1" t="s">
        <v>3489</v>
      </c>
      <c r="F2981" s="2">
        <v>44526</v>
      </c>
      <c r="G2981" s="11" t="s">
        <v>3490</v>
      </c>
      <c r="H2981" s="10">
        <v>127</v>
      </c>
      <c r="I2981" s="12">
        <v>3.15</v>
      </c>
      <c r="J2981" s="398" t="s">
        <v>25</v>
      </c>
      <c r="K2981" s="398" t="s">
        <v>25</v>
      </c>
      <c r="L2981" s="399">
        <v>44525</v>
      </c>
      <c r="M2981" s="398" t="s">
        <v>19</v>
      </c>
      <c r="N2981" s="10">
        <v>8992</v>
      </c>
    </row>
    <row r="2982" spans="1:14">
      <c r="A2982" s="9">
        <v>44525</v>
      </c>
      <c r="B2982" s="1">
        <v>15904</v>
      </c>
      <c r="C2982" s="929" t="s">
        <v>316</v>
      </c>
      <c r="D2982" s="1" t="s">
        <v>22</v>
      </c>
      <c r="E2982" s="1" t="s">
        <v>3491</v>
      </c>
      <c r="F2982" s="2">
        <v>44526</v>
      </c>
      <c r="G2982" s="11" t="s">
        <v>318</v>
      </c>
      <c r="H2982" s="10">
        <v>6</v>
      </c>
      <c r="I2982" s="12">
        <v>2.35</v>
      </c>
      <c r="J2982" s="398" t="s">
        <v>25</v>
      </c>
      <c r="K2982" s="398" t="s">
        <v>25</v>
      </c>
      <c r="L2982" s="399">
        <v>44525</v>
      </c>
      <c r="M2982" s="398" t="s">
        <v>19</v>
      </c>
      <c r="N2982" s="10">
        <v>8992</v>
      </c>
    </row>
    <row r="2983" spans="1:14">
      <c r="A2983" s="9">
        <v>44525</v>
      </c>
      <c r="B2983" s="1">
        <v>15905</v>
      </c>
      <c r="C2983" s="929" t="s">
        <v>2366</v>
      </c>
      <c r="D2983" s="1" t="s">
        <v>22</v>
      </c>
      <c r="E2983" s="1" t="s">
        <v>3492</v>
      </c>
      <c r="F2983" s="2">
        <v>44526</v>
      </c>
      <c r="G2983" s="11" t="s">
        <v>2414</v>
      </c>
      <c r="H2983" s="10">
        <v>1</v>
      </c>
      <c r="I2983" s="12">
        <v>2.35</v>
      </c>
      <c r="J2983" s="398" t="s">
        <v>25</v>
      </c>
      <c r="K2983" s="398" t="s">
        <v>25</v>
      </c>
      <c r="L2983" s="399">
        <v>44525</v>
      </c>
      <c r="M2983" s="398" t="s">
        <v>19</v>
      </c>
      <c r="N2983" s="10">
        <v>8992</v>
      </c>
    </row>
    <row r="2984" spans="1:14">
      <c r="A2984" s="9">
        <v>44525</v>
      </c>
      <c r="B2984" s="1">
        <v>15906</v>
      </c>
      <c r="C2984" s="929" t="s">
        <v>341</v>
      </c>
      <c r="D2984" s="1" t="s">
        <v>22</v>
      </c>
      <c r="E2984" s="1" t="s">
        <v>3493</v>
      </c>
      <c r="F2984" s="2">
        <v>44526</v>
      </c>
      <c r="G2984" s="11" t="s">
        <v>343</v>
      </c>
      <c r="H2984" s="10">
        <v>12</v>
      </c>
      <c r="I2984" s="12">
        <v>2.35</v>
      </c>
      <c r="J2984" s="398" t="s">
        <v>25</v>
      </c>
      <c r="K2984" s="398" t="s">
        <v>25</v>
      </c>
      <c r="L2984" s="399">
        <v>44525</v>
      </c>
      <c r="M2984" s="398" t="s">
        <v>19</v>
      </c>
      <c r="N2984" s="10">
        <v>8992</v>
      </c>
    </row>
    <row r="2985" spans="1:14">
      <c r="A2985" s="9">
        <v>44525</v>
      </c>
      <c r="B2985" s="1">
        <v>15907</v>
      </c>
      <c r="C2985" s="929" t="s">
        <v>3481</v>
      </c>
      <c r="D2985" s="1" t="s">
        <v>22</v>
      </c>
      <c r="E2985" s="1" t="s">
        <v>3494</v>
      </c>
      <c r="F2985" s="2">
        <v>44526</v>
      </c>
      <c r="G2985" s="11" t="s">
        <v>3495</v>
      </c>
      <c r="H2985" s="10">
        <v>17</v>
      </c>
      <c r="I2985" s="12">
        <v>2.35</v>
      </c>
      <c r="J2985" s="398" t="s">
        <v>25</v>
      </c>
      <c r="K2985" s="398" t="s">
        <v>25</v>
      </c>
      <c r="L2985" s="399">
        <v>44525</v>
      </c>
      <c r="M2985" s="398" t="s">
        <v>19</v>
      </c>
      <c r="N2985" s="10">
        <v>8992</v>
      </c>
    </row>
    <row r="2986" spans="1:14">
      <c r="A2986" s="9">
        <v>44525</v>
      </c>
      <c r="B2986" s="1">
        <v>15908</v>
      </c>
      <c r="C2986" s="929" t="s">
        <v>201</v>
      </c>
      <c r="D2986" s="1" t="s">
        <v>22</v>
      </c>
      <c r="E2986" s="1" t="s">
        <v>3496</v>
      </c>
      <c r="F2986" s="2">
        <v>44526</v>
      </c>
      <c r="G2986" s="11" t="s">
        <v>203</v>
      </c>
      <c r="H2986" s="10">
        <v>3</v>
      </c>
      <c r="I2986" s="12">
        <v>2.35</v>
      </c>
      <c r="J2986" s="398" t="s">
        <v>25</v>
      </c>
      <c r="K2986" s="398" t="s">
        <v>25</v>
      </c>
      <c r="L2986" s="399">
        <v>44525</v>
      </c>
      <c r="M2986" s="398" t="s">
        <v>19</v>
      </c>
      <c r="N2986" s="10">
        <v>8992</v>
      </c>
    </row>
    <row r="2987" spans="1:14">
      <c r="A2987" s="9">
        <v>44525</v>
      </c>
      <c r="B2987" s="1">
        <v>15909</v>
      </c>
      <c r="C2987" s="929" t="s">
        <v>201</v>
      </c>
      <c r="D2987" s="1" t="s">
        <v>22</v>
      </c>
      <c r="E2987" s="1" t="s">
        <v>3497</v>
      </c>
      <c r="F2987" s="2">
        <v>44526</v>
      </c>
      <c r="G2987" s="11" t="s">
        <v>203</v>
      </c>
      <c r="H2987" s="10">
        <v>10</v>
      </c>
      <c r="I2987" s="12">
        <v>2.35</v>
      </c>
      <c r="J2987" s="398" t="s">
        <v>25</v>
      </c>
      <c r="K2987" s="398" t="s">
        <v>25</v>
      </c>
      <c r="L2987" s="399">
        <v>44525</v>
      </c>
      <c r="M2987" s="398" t="s">
        <v>19</v>
      </c>
      <c r="N2987" s="10">
        <v>8992</v>
      </c>
    </row>
    <row r="2988" spans="1:14">
      <c r="A2988" s="9">
        <v>44525</v>
      </c>
      <c r="B2988" s="1">
        <v>15910</v>
      </c>
      <c r="C2988" s="929" t="s">
        <v>412</v>
      </c>
      <c r="D2988" s="1" t="s">
        <v>22</v>
      </c>
      <c r="E2988" s="1" t="s">
        <v>3498</v>
      </c>
      <c r="F2988" s="2">
        <v>44526</v>
      </c>
      <c r="G2988" s="11" t="s">
        <v>414</v>
      </c>
      <c r="H2988" s="10">
        <v>2</v>
      </c>
      <c r="I2988" s="12">
        <v>2.35</v>
      </c>
      <c r="J2988" s="398" t="s">
        <v>25</v>
      </c>
      <c r="K2988" s="398" t="s">
        <v>25</v>
      </c>
      <c r="L2988" s="399">
        <v>44525</v>
      </c>
      <c r="M2988" s="398" t="s">
        <v>19</v>
      </c>
      <c r="N2988" s="10">
        <v>8992</v>
      </c>
    </row>
    <row r="2989" spans="1:14">
      <c r="A2989" s="9">
        <v>44525</v>
      </c>
      <c r="B2989" s="1">
        <v>15911</v>
      </c>
      <c r="C2989" s="929" t="s">
        <v>341</v>
      </c>
      <c r="D2989" s="1" t="s">
        <v>22</v>
      </c>
      <c r="E2989" s="1" t="s">
        <v>3499</v>
      </c>
      <c r="F2989" s="2">
        <v>44526</v>
      </c>
      <c r="G2989" s="11" t="s">
        <v>343</v>
      </c>
      <c r="H2989" s="10">
        <v>1</v>
      </c>
      <c r="I2989" s="12">
        <v>2.35</v>
      </c>
      <c r="J2989" s="398" t="s">
        <v>25</v>
      </c>
      <c r="K2989" s="398" t="s">
        <v>25</v>
      </c>
      <c r="L2989" s="399">
        <v>44525</v>
      </c>
      <c r="M2989" s="398" t="s">
        <v>19</v>
      </c>
      <c r="N2989" s="10">
        <v>8992</v>
      </c>
    </row>
    <row r="2990" spans="1:14">
      <c r="A2990" s="9">
        <v>44525</v>
      </c>
      <c r="B2990" s="1">
        <v>15912</v>
      </c>
      <c r="C2990" s="929" t="s">
        <v>28</v>
      </c>
      <c r="D2990" s="1" t="s">
        <v>22</v>
      </c>
      <c r="E2990" s="1" t="s">
        <v>3500</v>
      </c>
      <c r="F2990" s="2">
        <v>44526</v>
      </c>
      <c r="G2990" s="11" t="s">
        <v>30</v>
      </c>
      <c r="H2990" s="10">
        <v>1</v>
      </c>
      <c r="I2990" s="12">
        <v>2.35</v>
      </c>
      <c r="J2990" s="398" t="s">
        <v>25</v>
      </c>
      <c r="K2990" s="398" t="s">
        <v>25</v>
      </c>
      <c r="L2990" s="399">
        <v>44525</v>
      </c>
      <c r="M2990" s="398" t="s">
        <v>19</v>
      </c>
      <c r="N2990" s="10">
        <v>8992</v>
      </c>
    </row>
    <row r="2991" spans="1:14">
      <c r="A2991" s="9">
        <v>44525</v>
      </c>
      <c r="B2991" s="1">
        <v>15913</v>
      </c>
      <c r="C2991" s="929" t="s">
        <v>1969</v>
      </c>
      <c r="D2991" s="1" t="s">
        <v>22</v>
      </c>
      <c r="E2991" s="1" t="s">
        <v>3501</v>
      </c>
      <c r="F2991" s="2">
        <v>44526</v>
      </c>
      <c r="G2991" s="11" t="s">
        <v>3035</v>
      </c>
      <c r="H2991" s="10">
        <v>1</v>
      </c>
      <c r="I2991" s="12">
        <v>2.35</v>
      </c>
      <c r="J2991" s="398" t="s">
        <v>25</v>
      </c>
      <c r="K2991" s="398" t="s">
        <v>25</v>
      </c>
      <c r="L2991" s="399">
        <v>44525</v>
      </c>
      <c r="M2991" s="398" t="s">
        <v>19</v>
      </c>
      <c r="N2991" s="10">
        <v>8992</v>
      </c>
    </row>
    <row r="2992" spans="1:14">
      <c r="A2992" s="9">
        <v>44525</v>
      </c>
      <c r="B2992" s="1">
        <v>15914</v>
      </c>
      <c r="C2992" s="929" t="s">
        <v>703</v>
      </c>
      <c r="D2992" s="1" t="s">
        <v>22</v>
      </c>
      <c r="E2992" s="1" t="s">
        <v>3502</v>
      </c>
      <c r="F2992" s="2">
        <v>44526</v>
      </c>
      <c r="G2992" s="11" t="s">
        <v>705</v>
      </c>
      <c r="H2992" s="10">
        <v>13</v>
      </c>
      <c r="I2992" s="12">
        <v>2.35</v>
      </c>
      <c r="J2992" s="398" t="s">
        <v>25</v>
      </c>
      <c r="K2992" s="398" t="s">
        <v>25</v>
      </c>
      <c r="L2992" s="399">
        <v>44525</v>
      </c>
      <c r="M2992" s="398" t="s">
        <v>19</v>
      </c>
      <c r="N2992" s="10">
        <v>8992</v>
      </c>
    </row>
    <row r="2993" spans="1:15">
      <c r="A2993" s="9">
        <v>44525</v>
      </c>
      <c r="B2993" s="1">
        <v>15915</v>
      </c>
      <c r="C2993" s="929" t="s">
        <v>710</v>
      </c>
      <c r="D2993" s="1" t="s">
        <v>22</v>
      </c>
      <c r="E2993" s="1" t="s">
        <v>3503</v>
      </c>
      <c r="F2993" s="2">
        <v>44526</v>
      </c>
      <c r="G2993" s="11" t="s">
        <v>712</v>
      </c>
      <c r="H2993" s="10">
        <v>1</v>
      </c>
      <c r="I2993" s="12">
        <v>2.35</v>
      </c>
      <c r="J2993" s="398" t="s">
        <v>25</v>
      </c>
      <c r="K2993" s="398" t="s">
        <v>25</v>
      </c>
      <c r="L2993" s="399">
        <v>44525</v>
      </c>
      <c r="M2993" s="398" t="s">
        <v>19</v>
      </c>
      <c r="N2993" s="10">
        <v>8992</v>
      </c>
    </row>
    <row r="2994" spans="1:15">
      <c r="A2994" s="9">
        <v>44525</v>
      </c>
      <c r="B2994" s="1">
        <v>15916</v>
      </c>
      <c r="C2994" s="929" t="s">
        <v>3250</v>
      </c>
      <c r="D2994" s="1" t="s">
        <v>22</v>
      </c>
      <c r="E2994" s="1" t="s">
        <v>3504</v>
      </c>
      <c r="F2994" s="2">
        <v>44526</v>
      </c>
      <c r="G2994" s="11" t="s">
        <v>712</v>
      </c>
      <c r="H2994" s="10">
        <v>3</v>
      </c>
      <c r="I2994" s="12">
        <v>2.35</v>
      </c>
      <c r="J2994" s="398" t="s">
        <v>25</v>
      </c>
      <c r="K2994" s="398" t="s">
        <v>25</v>
      </c>
      <c r="L2994" s="399">
        <v>44525</v>
      </c>
      <c r="M2994" s="398" t="s">
        <v>19</v>
      </c>
      <c r="N2994" s="10">
        <v>8992</v>
      </c>
    </row>
    <row r="2995" spans="1:15">
      <c r="A2995" s="9">
        <v>44525</v>
      </c>
      <c r="B2995" s="1">
        <v>15917</v>
      </c>
      <c r="C2995" s="929" t="s">
        <v>679</v>
      </c>
      <c r="D2995" s="1" t="s">
        <v>22</v>
      </c>
      <c r="E2995" s="1" t="s">
        <v>3505</v>
      </c>
      <c r="F2995" s="2">
        <v>44526</v>
      </c>
      <c r="G2995" s="11" t="s">
        <v>680</v>
      </c>
      <c r="H2995" s="10">
        <v>18</v>
      </c>
      <c r="I2995" s="12">
        <v>2.35</v>
      </c>
      <c r="J2995" s="398" t="s">
        <v>25</v>
      </c>
      <c r="K2995" s="398" t="s">
        <v>25</v>
      </c>
      <c r="L2995" s="399">
        <v>44525</v>
      </c>
      <c r="M2995" s="398" t="s">
        <v>19</v>
      </c>
      <c r="N2995" s="10">
        <v>8992</v>
      </c>
    </row>
    <row r="2996" spans="1:15">
      <c r="A2996" s="9">
        <v>44525</v>
      </c>
      <c r="B2996" s="1">
        <v>15918</v>
      </c>
      <c r="C2996" s="929" t="s">
        <v>182</v>
      </c>
      <c r="D2996" s="1" t="s">
        <v>22</v>
      </c>
      <c r="E2996" s="1" t="s">
        <v>3506</v>
      </c>
      <c r="F2996" s="2">
        <v>44526</v>
      </c>
      <c r="G2996" s="11" t="s">
        <v>184</v>
      </c>
      <c r="H2996" s="10">
        <v>28</v>
      </c>
      <c r="I2996" s="12">
        <v>2.35</v>
      </c>
      <c r="J2996" s="398" t="s">
        <v>25</v>
      </c>
      <c r="K2996" s="398" t="s">
        <v>25</v>
      </c>
      <c r="L2996" s="399">
        <v>44525</v>
      </c>
      <c r="M2996" s="398" t="s">
        <v>19</v>
      </c>
      <c r="N2996" s="10">
        <v>8992</v>
      </c>
    </row>
    <row r="2997" spans="1:15">
      <c r="A2997" s="9">
        <v>44525</v>
      </c>
      <c r="B2997" s="1">
        <v>15919</v>
      </c>
      <c r="C2997" s="929" t="s">
        <v>37</v>
      </c>
      <c r="D2997" s="1" t="s">
        <v>22</v>
      </c>
      <c r="E2997" s="1" t="s">
        <v>3506</v>
      </c>
      <c r="F2997" s="2">
        <v>44526</v>
      </c>
      <c r="G2997" s="11" t="s">
        <v>38</v>
      </c>
      <c r="H2997" s="10">
        <v>28</v>
      </c>
      <c r="I2997" s="12">
        <v>2.35</v>
      </c>
      <c r="J2997" s="398" t="s">
        <v>25</v>
      </c>
      <c r="K2997" s="398" t="s">
        <v>25</v>
      </c>
      <c r="L2997" s="399">
        <v>44525</v>
      </c>
      <c r="M2997" s="398" t="s">
        <v>19</v>
      </c>
      <c r="N2997" s="10">
        <v>8992</v>
      </c>
    </row>
    <row r="2998" spans="1:15">
      <c r="A2998" s="9">
        <v>44525</v>
      </c>
      <c r="B2998" s="1">
        <v>15920</v>
      </c>
      <c r="C2998" s="929" t="s">
        <v>3507</v>
      </c>
      <c r="D2998" s="1" t="s">
        <v>22</v>
      </c>
      <c r="E2998" s="1" t="s">
        <v>1</v>
      </c>
      <c r="F2998" s="2">
        <v>44526</v>
      </c>
      <c r="G2998" s="11" t="s">
        <v>3508</v>
      </c>
      <c r="H2998" s="10">
        <v>1</v>
      </c>
      <c r="I2998" s="12">
        <v>3.75</v>
      </c>
      <c r="J2998" s="398" t="s">
        <v>25</v>
      </c>
      <c r="K2998" s="398" t="s">
        <v>25</v>
      </c>
      <c r="L2998" s="399">
        <v>44525</v>
      </c>
      <c r="M2998" s="398" t="s">
        <v>19</v>
      </c>
      <c r="N2998" s="10">
        <v>8992</v>
      </c>
    </row>
    <row r="2999" spans="1:15">
      <c r="A2999" s="9">
        <v>44525</v>
      </c>
      <c r="B2999" s="1">
        <v>15921</v>
      </c>
      <c r="C2999" s="929" t="s">
        <v>3509</v>
      </c>
      <c r="D2999" s="1" t="s">
        <v>22</v>
      </c>
      <c r="E2999" s="1" t="s">
        <v>1</v>
      </c>
      <c r="F2999" s="2">
        <v>44526</v>
      </c>
      <c r="G2999" s="11" t="s">
        <v>3510</v>
      </c>
      <c r="H2999" s="10">
        <v>1</v>
      </c>
      <c r="I2999" s="12">
        <v>3.75</v>
      </c>
      <c r="J2999" s="398" t="s">
        <v>25</v>
      </c>
      <c r="K2999" s="398" t="s">
        <v>25</v>
      </c>
      <c r="L2999" s="399">
        <v>44525</v>
      </c>
      <c r="M2999" s="398" t="s">
        <v>19</v>
      </c>
      <c r="N2999" s="10">
        <v>8992</v>
      </c>
    </row>
    <row r="3000" spans="1:15">
      <c r="A3000" s="9">
        <v>44525</v>
      </c>
      <c r="B3000" s="1">
        <v>15922</v>
      </c>
      <c r="C3000" s="929" t="s">
        <v>3511</v>
      </c>
      <c r="D3000" s="1" t="s">
        <v>22</v>
      </c>
      <c r="E3000" s="1" t="s">
        <v>1</v>
      </c>
      <c r="F3000" s="2">
        <v>44526</v>
      </c>
      <c r="G3000" s="11" t="s">
        <v>3510</v>
      </c>
      <c r="H3000" s="10">
        <v>1</v>
      </c>
      <c r="I3000" s="12">
        <v>3.75</v>
      </c>
      <c r="J3000" s="398" t="s">
        <v>25</v>
      </c>
      <c r="K3000" s="398" t="s">
        <v>25</v>
      </c>
      <c r="L3000" s="399">
        <v>44525</v>
      </c>
      <c r="M3000" s="398" t="s">
        <v>19</v>
      </c>
      <c r="N3000" s="10">
        <v>8992</v>
      </c>
    </row>
    <row r="3001" spans="1:15">
      <c r="A3001" s="9">
        <v>44525</v>
      </c>
      <c r="B3001" s="1">
        <v>15923</v>
      </c>
      <c r="C3001" s="929" t="s">
        <v>3512</v>
      </c>
      <c r="D3001" s="1" t="s">
        <v>22</v>
      </c>
      <c r="E3001" s="1" t="s">
        <v>1</v>
      </c>
      <c r="F3001" s="2">
        <v>44526</v>
      </c>
      <c r="G3001" s="11" t="s">
        <v>3513</v>
      </c>
      <c r="H3001" s="10">
        <v>1</v>
      </c>
      <c r="I3001" s="12">
        <v>3.75</v>
      </c>
      <c r="J3001" s="398" t="s">
        <v>25</v>
      </c>
      <c r="K3001" s="398" t="s">
        <v>25</v>
      </c>
      <c r="L3001" s="399">
        <v>44525</v>
      </c>
      <c r="M3001" s="398" t="s">
        <v>19</v>
      </c>
      <c r="N3001" s="10">
        <v>8992</v>
      </c>
    </row>
    <row r="3002" spans="1:15">
      <c r="A3002" s="9">
        <v>44525</v>
      </c>
      <c r="B3002" s="1">
        <v>15924</v>
      </c>
      <c r="C3002" s="929" t="s">
        <v>3514</v>
      </c>
      <c r="D3002" s="1" t="s">
        <v>22</v>
      </c>
      <c r="E3002" s="1" t="s">
        <v>1</v>
      </c>
      <c r="F3002" s="2">
        <v>44526</v>
      </c>
      <c r="G3002" s="11" t="s">
        <v>3515</v>
      </c>
      <c r="H3002" s="10">
        <v>1</v>
      </c>
      <c r="I3002" s="12">
        <v>3.75</v>
      </c>
      <c r="J3002" s="398" t="s">
        <v>25</v>
      </c>
      <c r="K3002" s="398" t="s">
        <v>25</v>
      </c>
      <c r="L3002" s="399">
        <v>44525</v>
      </c>
      <c r="M3002" s="398" t="s">
        <v>19</v>
      </c>
      <c r="N3002" s="10">
        <v>8992</v>
      </c>
    </row>
    <row r="3003" spans="1:15">
      <c r="A3003" s="9">
        <v>44526</v>
      </c>
      <c r="B3003" s="1">
        <v>15925</v>
      </c>
      <c r="C3003" s="929" t="s">
        <v>3512</v>
      </c>
      <c r="D3003" s="1" t="s">
        <v>22</v>
      </c>
      <c r="E3003" s="1" t="s">
        <v>3516</v>
      </c>
      <c r="F3003" s="2">
        <v>44526</v>
      </c>
      <c r="G3003" s="11" t="s">
        <v>3517</v>
      </c>
      <c r="H3003" s="10">
        <v>3</v>
      </c>
      <c r="I3003" s="12">
        <v>2.35</v>
      </c>
      <c r="J3003" s="398" t="s">
        <v>25</v>
      </c>
      <c r="K3003" s="398" t="s">
        <v>25</v>
      </c>
      <c r="L3003" s="399">
        <v>44526</v>
      </c>
      <c r="M3003" s="398" t="s">
        <v>19</v>
      </c>
      <c r="N3003" s="10">
        <v>8992</v>
      </c>
    </row>
    <row r="3004" spans="1:15">
      <c r="A3004" s="9">
        <v>44526</v>
      </c>
      <c r="B3004" s="1">
        <v>15926</v>
      </c>
      <c r="C3004" s="929" t="s">
        <v>3514</v>
      </c>
      <c r="D3004" s="1" t="s">
        <v>22</v>
      </c>
      <c r="E3004" s="1" t="s">
        <v>3516</v>
      </c>
      <c r="F3004" s="2">
        <v>44526</v>
      </c>
      <c r="G3004" s="11" t="s">
        <v>3518</v>
      </c>
      <c r="H3004" s="10">
        <v>3</v>
      </c>
      <c r="I3004" s="12">
        <v>2.35</v>
      </c>
      <c r="J3004" s="398" t="s">
        <v>25</v>
      </c>
      <c r="K3004" s="398" t="s">
        <v>25</v>
      </c>
      <c r="L3004" s="399">
        <v>44526</v>
      </c>
      <c r="M3004" s="398" t="s">
        <v>19</v>
      </c>
      <c r="N3004" s="10">
        <v>8992</v>
      </c>
    </row>
    <row r="3005" spans="1:15" s="400" customFormat="1">
      <c r="A3005" s="9">
        <v>44526</v>
      </c>
      <c r="B3005" s="1">
        <v>15927</v>
      </c>
      <c r="C3005" s="929" t="s">
        <v>182</v>
      </c>
      <c r="D3005" s="1" t="s">
        <v>22</v>
      </c>
      <c r="E3005" s="1" t="s">
        <v>3519</v>
      </c>
      <c r="F3005" s="2">
        <v>44526</v>
      </c>
      <c r="G3005" s="11" t="s">
        <v>184</v>
      </c>
      <c r="H3005" s="10">
        <v>2</v>
      </c>
      <c r="I3005" s="12">
        <v>2.35</v>
      </c>
      <c r="J3005" s="398" t="s">
        <v>25</v>
      </c>
      <c r="K3005" s="398" t="s">
        <v>25</v>
      </c>
      <c r="L3005" s="399">
        <v>44526</v>
      </c>
      <c r="M3005" s="398" t="s">
        <v>19</v>
      </c>
      <c r="N3005" s="10">
        <v>9039</v>
      </c>
    </row>
    <row r="3006" spans="1:15" ht="15.75" thickBot="1">
      <c r="A3006" s="9">
        <v>44526</v>
      </c>
      <c r="B3006" s="1">
        <v>15928</v>
      </c>
      <c r="C3006" s="929" t="s">
        <v>158</v>
      </c>
      <c r="D3006" s="1" t="s">
        <v>22</v>
      </c>
      <c r="E3006" s="1" t="s">
        <v>3520</v>
      </c>
      <c r="F3006" s="2">
        <v>44526</v>
      </c>
      <c r="G3006" s="11" t="s">
        <v>160</v>
      </c>
      <c r="H3006" s="10">
        <v>1</v>
      </c>
      <c r="I3006" s="12">
        <v>2.35</v>
      </c>
      <c r="J3006" s="398" t="s">
        <v>25</v>
      </c>
      <c r="K3006" s="398" t="s">
        <v>25</v>
      </c>
      <c r="L3006" s="399">
        <v>44526</v>
      </c>
      <c r="M3006" s="398" t="s">
        <v>19</v>
      </c>
      <c r="N3006" s="10">
        <v>9039</v>
      </c>
      <c r="O3006" s="391">
        <v>4301.6399999999994</v>
      </c>
    </row>
    <row r="3007" spans="1:15">
      <c r="A3007" s="9">
        <v>44526</v>
      </c>
      <c r="B3007" s="1">
        <v>15929</v>
      </c>
      <c r="C3007" s="929" t="s">
        <v>3462</v>
      </c>
      <c r="D3007" s="1" t="s">
        <v>22</v>
      </c>
      <c r="E3007" s="1" t="s">
        <v>3521</v>
      </c>
      <c r="F3007" s="2">
        <v>44529</v>
      </c>
      <c r="G3007" s="11" t="s">
        <v>3522</v>
      </c>
      <c r="H3007" s="10">
        <v>20</v>
      </c>
      <c r="I3007" s="12">
        <v>2.35</v>
      </c>
      <c r="J3007" s="398" t="s">
        <v>25</v>
      </c>
      <c r="K3007" s="398" t="s">
        <v>25</v>
      </c>
      <c r="L3007" s="399">
        <v>44529</v>
      </c>
      <c r="M3007" s="398" t="s">
        <v>19</v>
      </c>
      <c r="N3007" s="10">
        <v>9039</v>
      </c>
    </row>
    <row r="3008" spans="1:15">
      <c r="A3008" s="9">
        <v>44526</v>
      </c>
      <c r="B3008" s="1">
        <v>15930</v>
      </c>
      <c r="C3008" s="929" t="s">
        <v>3523</v>
      </c>
      <c r="D3008" s="1" t="s">
        <v>22</v>
      </c>
      <c r="E3008" s="1" t="s">
        <v>3524</v>
      </c>
      <c r="F3008" s="2">
        <v>44529</v>
      </c>
      <c r="G3008" s="11" t="s">
        <v>3525</v>
      </c>
      <c r="H3008" s="10">
        <v>5</v>
      </c>
      <c r="I3008" s="12">
        <v>2.35</v>
      </c>
      <c r="J3008" s="398" t="s">
        <v>25</v>
      </c>
      <c r="K3008" s="398" t="s">
        <v>25</v>
      </c>
      <c r="L3008" s="399">
        <v>44529</v>
      </c>
      <c r="M3008" s="398" t="s">
        <v>19</v>
      </c>
      <c r="N3008" s="10">
        <v>9039</v>
      </c>
    </row>
    <row r="3009" spans="1:14">
      <c r="A3009" s="9">
        <v>44526</v>
      </c>
      <c r="B3009" s="1">
        <v>15931</v>
      </c>
      <c r="C3009" s="929" t="s">
        <v>3223</v>
      </c>
      <c r="D3009" s="1" t="s">
        <v>22</v>
      </c>
      <c r="E3009" s="1" t="s">
        <v>3524</v>
      </c>
      <c r="F3009" s="2">
        <v>44529</v>
      </c>
      <c r="G3009" s="11" t="s">
        <v>3224</v>
      </c>
      <c r="H3009" s="10">
        <v>5</v>
      </c>
      <c r="I3009" s="12">
        <v>2.35</v>
      </c>
      <c r="J3009" s="398" t="s">
        <v>25</v>
      </c>
      <c r="K3009" s="398" t="s">
        <v>25</v>
      </c>
      <c r="L3009" s="399">
        <v>44529</v>
      </c>
      <c r="M3009" s="398" t="s">
        <v>19</v>
      </c>
      <c r="N3009" s="10">
        <v>9039</v>
      </c>
    </row>
    <row r="3010" spans="1:14">
      <c r="A3010" s="9">
        <v>44526</v>
      </c>
      <c r="B3010" s="1">
        <v>15932</v>
      </c>
      <c r="C3010" s="929" t="s">
        <v>292</v>
      </c>
      <c r="D3010" s="1" t="s">
        <v>22</v>
      </c>
      <c r="E3010" s="1" t="s">
        <v>1</v>
      </c>
      <c r="F3010" s="2">
        <v>44529</v>
      </c>
      <c r="G3010" s="11" t="s">
        <v>3526</v>
      </c>
      <c r="H3010" s="10">
        <v>1</v>
      </c>
      <c r="I3010" s="12">
        <v>3.75</v>
      </c>
      <c r="J3010" s="398" t="s">
        <v>25</v>
      </c>
      <c r="K3010" s="398" t="s">
        <v>25</v>
      </c>
      <c r="L3010" s="399">
        <v>44529</v>
      </c>
      <c r="M3010" s="398" t="s">
        <v>19</v>
      </c>
      <c r="N3010" s="10">
        <v>9039</v>
      </c>
    </row>
    <row r="3011" spans="1:14">
      <c r="A3011" s="9">
        <v>44526</v>
      </c>
      <c r="B3011" s="1">
        <v>15933</v>
      </c>
      <c r="C3011" s="929" t="s">
        <v>3527</v>
      </c>
      <c r="D3011" s="1" t="s">
        <v>22</v>
      </c>
      <c r="E3011" s="1" t="s">
        <v>1</v>
      </c>
      <c r="F3011" s="2">
        <v>44529</v>
      </c>
      <c r="G3011" s="11" t="s">
        <v>3528</v>
      </c>
      <c r="H3011" s="10">
        <v>1</v>
      </c>
      <c r="I3011" s="12">
        <v>3.75</v>
      </c>
      <c r="J3011" s="398" t="s">
        <v>25</v>
      </c>
      <c r="K3011" s="398" t="s">
        <v>25</v>
      </c>
      <c r="L3011" s="399">
        <v>44529</v>
      </c>
      <c r="M3011" s="398" t="s">
        <v>19</v>
      </c>
      <c r="N3011" s="10">
        <v>9039</v>
      </c>
    </row>
    <row r="3012" spans="1:14">
      <c r="A3012" s="9">
        <v>44526</v>
      </c>
      <c r="B3012" s="1">
        <v>15934</v>
      </c>
      <c r="C3012" s="929" t="s">
        <v>2141</v>
      </c>
      <c r="D3012" s="1" t="s">
        <v>22</v>
      </c>
      <c r="E3012" s="1" t="s">
        <v>1</v>
      </c>
      <c r="F3012" s="2">
        <v>44529</v>
      </c>
      <c r="G3012" s="11" t="s">
        <v>3529</v>
      </c>
      <c r="H3012" s="10">
        <v>1</v>
      </c>
      <c r="I3012" s="12">
        <v>3.75</v>
      </c>
      <c r="J3012" s="398" t="s">
        <v>25</v>
      </c>
      <c r="K3012" s="398" t="s">
        <v>25</v>
      </c>
      <c r="L3012" s="399">
        <v>44529</v>
      </c>
      <c r="M3012" s="398" t="s">
        <v>19</v>
      </c>
      <c r="N3012" s="10">
        <v>9039</v>
      </c>
    </row>
    <row r="3013" spans="1:14">
      <c r="A3013" s="9">
        <v>44526</v>
      </c>
      <c r="B3013" s="1">
        <v>15935</v>
      </c>
      <c r="C3013" s="929" t="s">
        <v>251</v>
      </c>
      <c r="D3013" s="1" t="s">
        <v>22</v>
      </c>
      <c r="E3013" s="1" t="s">
        <v>3530</v>
      </c>
      <c r="F3013" s="2">
        <v>44529</v>
      </c>
      <c r="G3013" s="11" t="s">
        <v>253</v>
      </c>
      <c r="H3013" s="10">
        <v>1</v>
      </c>
      <c r="I3013" s="12">
        <v>2.35</v>
      </c>
      <c r="J3013" s="398" t="s">
        <v>25</v>
      </c>
      <c r="K3013" s="398" t="s">
        <v>25</v>
      </c>
      <c r="L3013" s="399">
        <v>44529</v>
      </c>
      <c r="M3013" s="398" t="s">
        <v>19</v>
      </c>
      <c r="N3013" s="10">
        <v>9039</v>
      </c>
    </row>
    <row r="3014" spans="1:14">
      <c r="A3014" s="9">
        <v>44526</v>
      </c>
      <c r="B3014" s="1">
        <v>15936</v>
      </c>
      <c r="C3014" s="929" t="s">
        <v>70</v>
      </c>
      <c r="D3014" s="1" t="s">
        <v>22</v>
      </c>
      <c r="E3014" s="1" t="s">
        <v>3531</v>
      </c>
      <c r="F3014" s="2">
        <v>44529</v>
      </c>
      <c r="G3014" s="11" t="s">
        <v>71</v>
      </c>
      <c r="H3014" s="10">
        <v>12</v>
      </c>
      <c r="I3014" s="12">
        <v>2.35</v>
      </c>
      <c r="J3014" s="398" t="s">
        <v>25</v>
      </c>
      <c r="K3014" s="398" t="s">
        <v>25</v>
      </c>
      <c r="L3014" s="399">
        <v>44529</v>
      </c>
      <c r="M3014" s="398" t="s">
        <v>19</v>
      </c>
      <c r="N3014" s="10">
        <v>9039</v>
      </c>
    </row>
    <row r="3015" spans="1:14">
      <c r="A3015" s="9">
        <v>44526</v>
      </c>
      <c r="B3015" s="1">
        <v>15937</v>
      </c>
      <c r="C3015" s="929" t="s">
        <v>182</v>
      </c>
      <c r="D3015" s="1" t="s">
        <v>22</v>
      </c>
      <c r="E3015" s="1" t="s">
        <v>3532</v>
      </c>
      <c r="F3015" s="2">
        <v>44529</v>
      </c>
      <c r="G3015" s="11" t="s">
        <v>184</v>
      </c>
      <c r="H3015" s="10">
        <v>37</v>
      </c>
      <c r="I3015" s="12">
        <v>2.35</v>
      </c>
      <c r="J3015" s="398" t="s">
        <v>25</v>
      </c>
      <c r="K3015" s="398" t="s">
        <v>25</v>
      </c>
      <c r="L3015" s="399">
        <v>44529</v>
      </c>
      <c r="M3015" s="398" t="s">
        <v>19</v>
      </c>
      <c r="N3015" s="10">
        <v>9039</v>
      </c>
    </row>
    <row r="3016" spans="1:14">
      <c r="A3016" s="9">
        <v>44526</v>
      </c>
      <c r="B3016" s="1">
        <v>15938</v>
      </c>
      <c r="C3016" s="929" t="s">
        <v>53</v>
      </c>
      <c r="D3016" s="1" t="s">
        <v>22</v>
      </c>
      <c r="E3016" s="1" t="s">
        <v>3532</v>
      </c>
      <c r="F3016" s="2">
        <v>44529</v>
      </c>
      <c r="G3016" s="11" t="s">
        <v>55</v>
      </c>
      <c r="H3016" s="10">
        <v>23</v>
      </c>
      <c r="I3016" s="12">
        <v>2.35</v>
      </c>
      <c r="J3016" s="398" t="s">
        <v>25</v>
      </c>
      <c r="K3016" s="398" t="s">
        <v>25</v>
      </c>
      <c r="L3016" s="399">
        <v>44529</v>
      </c>
      <c r="M3016" s="398" t="s">
        <v>19</v>
      </c>
      <c r="N3016" s="10">
        <v>9039</v>
      </c>
    </row>
    <row r="3017" spans="1:14">
      <c r="A3017" s="9">
        <v>44526</v>
      </c>
      <c r="B3017" s="1">
        <v>15939</v>
      </c>
      <c r="C3017" s="929" t="s">
        <v>151</v>
      </c>
      <c r="D3017" s="1" t="s">
        <v>22</v>
      </c>
      <c r="E3017" s="1" t="s">
        <v>3533</v>
      </c>
      <c r="F3017" s="2">
        <v>44530</v>
      </c>
      <c r="G3017" s="11" t="s">
        <v>153</v>
      </c>
      <c r="H3017" s="10">
        <v>2</v>
      </c>
      <c r="I3017" s="12">
        <v>2.35</v>
      </c>
      <c r="J3017" s="398" t="s">
        <v>25</v>
      </c>
      <c r="K3017" s="398" t="s">
        <v>25</v>
      </c>
      <c r="L3017" s="399">
        <v>44530</v>
      </c>
      <c r="M3017" s="398" t="s">
        <v>19</v>
      </c>
      <c r="N3017" s="10">
        <v>9039</v>
      </c>
    </row>
    <row r="3018" spans="1:14">
      <c r="A3018" s="9">
        <v>44526</v>
      </c>
      <c r="B3018" s="1">
        <v>15940</v>
      </c>
      <c r="C3018" s="929" t="s">
        <v>3534</v>
      </c>
      <c r="D3018" s="1" t="s">
        <v>22</v>
      </c>
      <c r="E3018" s="1" t="s">
        <v>3535</v>
      </c>
      <c r="F3018" s="2">
        <v>44530</v>
      </c>
      <c r="G3018" s="11" t="s">
        <v>3536</v>
      </c>
      <c r="H3018" s="10">
        <v>3</v>
      </c>
      <c r="I3018" s="12">
        <v>2.35</v>
      </c>
      <c r="J3018" s="398" t="s">
        <v>25</v>
      </c>
      <c r="K3018" s="398" t="s">
        <v>25</v>
      </c>
      <c r="L3018" s="399">
        <v>44530</v>
      </c>
      <c r="M3018" s="398" t="s">
        <v>19</v>
      </c>
      <c r="N3018" s="10">
        <v>9039</v>
      </c>
    </row>
    <row r="3019" spans="1:14">
      <c r="A3019" s="9">
        <v>44526</v>
      </c>
      <c r="B3019" s="1">
        <v>15941</v>
      </c>
      <c r="C3019" s="929" t="s">
        <v>3537</v>
      </c>
      <c r="D3019" s="1" t="s">
        <v>22</v>
      </c>
      <c r="E3019" s="1" t="s">
        <v>3538</v>
      </c>
      <c r="F3019" s="2">
        <v>44530</v>
      </c>
      <c r="G3019" s="11" t="s">
        <v>3539</v>
      </c>
      <c r="H3019" s="10">
        <v>3</v>
      </c>
      <c r="I3019" s="12">
        <v>2.35</v>
      </c>
      <c r="J3019" s="398" t="s">
        <v>25</v>
      </c>
      <c r="K3019" s="398" t="s">
        <v>25</v>
      </c>
      <c r="L3019" s="399">
        <v>44530</v>
      </c>
      <c r="M3019" s="398" t="s">
        <v>19</v>
      </c>
      <c r="N3019" s="10">
        <v>9039</v>
      </c>
    </row>
    <row r="3020" spans="1:14">
      <c r="A3020" s="9">
        <v>44526</v>
      </c>
      <c r="B3020" s="1">
        <v>15942</v>
      </c>
      <c r="C3020" s="929" t="s">
        <v>3540</v>
      </c>
      <c r="D3020" s="1" t="s">
        <v>22</v>
      </c>
      <c r="E3020" s="1" t="s">
        <v>3541</v>
      </c>
      <c r="F3020" s="2">
        <v>44530</v>
      </c>
      <c r="G3020" s="11" t="s">
        <v>3542</v>
      </c>
      <c r="H3020" s="10">
        <v>2</v>
      </c>
      <c r="I3020" s="12">
        <v>2.35</v>
      </c>
      <c r="J3020" s="398" t="s">
        <v>25</v>
      </c>
      <c r="K3020" s="398" t="s">
        <v>25</v>
      </c>
      <c r="L3020" s="399">
        <v>44530</v>
      </c>
      <c r="M3020" s="398" t="s">
        <v>19</v>
      </c>
      <c r="N3020" s="10">
        <v>9039</v>
      </c>
    </row>
    <row r="3021" spans="1:14">
      <c r="A3021" s="9">
        <v>44526</v>
      </c>
      <c r="B3021" s="1">
        <v>15943</v>
      </c>
      <c r="C3021" s="929" t="s">
        <v>3319</v>
      </c>
      <c r="D3021" s="1" t="s">
        <v>22</v>
      </c>
      <c r="E3021" s="1" t="s">
        <v>3543</v>
      </c>
      <c r="F3021" s="2">
        <v>44530</v>
      </c>
      <c r="G3021" s="11" t="s">
        <v>3544</v>
      </c>
      <c r="H3021" s="10">
        <v>1</v>
      </c>
      <c r="I3021" s="12">
        <v>2.35</v>
      </c>
      <c r="J3021" s="398" t="s">
        <v>25</v>
      </c>
      <c r="K3021" s="398" t="s">
        <v>25</v>
      </c>
      <c r="L3021" s="399">
        <v>44530</v>
      </c>
      <c r="M3021" s="398" t="s">
        <v>19</v>
      </c>
      <c r="N3021" s="10">
        <v>9039</v>
      </c>
    </row>
    <row r="3022" spans="1:14">
      <c r="A3022" s="9">
        <v>44526</v>
      </c>
      <c r="B3022" s="1">
        <v>15944</v>
      </c>
      <c r="C3022" s="929" t="s">
        <v>234</v>
      </c>
      <c r="D3022" s="1" t="s">
        <v>22</v>
      </c>
      <c r="E3022" s="1" t="s">
        <v>3545</v>
      </c>
      <c r="F3022" s="2">
        <v>44530</v>
      </c>
      <c r="G3022" s="11" t="s">
        <v>236</v>
      </c>
      <c r="H3022" s="10">
        <v>2</v>
      </c>
      <c r="I3022" s="12">
        <v>2.35</v>
      </c>
      <c r="J3022" s="398" t="s">
        <v>25</v>
      </c>
      <c r="K3022" s="398" t="s">
        <v>25</v>
      </c>
      <c r="L3022" s="399">
        <v>44530</v>
      </c>
      <c r="M3022" s="398" t="s">
        <v>19</v>
      </c>
      <c r="N3022" s="10">
        <v>9039</v>
      </c>
    </row>
    <row r="3023" spans="1:14">
      <c r="A3023" s="9">
        <v>44526</v>
      </c>
      <c r="B3023" s="1">
        <v>15945</v>
      </c>
      <c r="C3023" s="929" t="s">
        <v>3483</v>
      </c>
      <c r="D3023" s="1" t="s">
        <v>22</v>
      </c>
      <c r="E3023" s="1" t="s">
        <v>3546</v>
      </c>
      <c r="F3023" s="2">
        <v>44530</v>
      </c>
      <c r="G3023" s="11" t="s">
        <v>3547</v>
      </c>
      <c r="H3023" s="10">
        <v>1</v>
      </c>
      <c r="I3023" s="12">
        <v>2.35</v>
      </c>
      <c r="J3023" s="398" t="s">
        <v>25</v>
      </c>
      <c r="K3023" s="398" t="s">
        <v>25</v>
      </c>
      <c r="L3023" s="399">
        <v>44530</v>
      </c>
      <c r="M3023" s="398" t="s">
        <v>19</v>
      </c>
      <c r="N3023" s="10">
        <v>9039</v>
      </c>
    </row>
    <row r="3024" spans="1:14">
      <c r="A3024" s="9">
        <v>44526</v>
      </c>
      <c r="B3024" s="1">
        <v>15946</v>
      </c>
      <c r="C3024" s="929" t="s">
        <v>386</v>
      </c>
      <c r="D3024" s="1" t="s">
        <v>22</v>
      </c>
      <c r="E3024" s="1" t="s">
        <v>3548</v>
      </c>
      <c r="F3024" s="2">
        <v>44530</v>
      </c>
      <c r="G3024" s="11" t="s">
        <v>388</v>
      </c>
      <c r="H3024" s="10">
        <v>12</v>
      </c>
      <c r="I3024" s="12">
        <v>2.35</v>
      </c>
      <c r="J3024" s="398" t="s">
        <v>25</v>
      </c>
      <c r="K3024" s="398" t="s">
        <v>25</v>
      </c>
      <c r="L3024" s="399">
        <v>44530</v>
      </c>
      <c r="M3024" s="398" t="s">
        <v>19</v>
      </c>
      <c r="N3024" s="10">
        <v>9039</v>
      </c>
    </row>
    <row r="3025" spans="1:14">
      <c r="A3025" s="9">
        <v>44526</v>
      </c>
      <c r="B3025" s="1">
        <v>15947</v>
      </c>
      <c r="C3025" s="929" t="s">
        <v>2661</v>
      </c>
      <c r="D3025" s="1" t="s">
        <v>22</v>
      </c>
      <c r="E3025" s="1" t="s">
        <v>3549</v>
      </c>
      <c r="F3025" s="2">
        <v>44530</v>
      </c>
      <c r="G3025" s="11" t="s">
        <v>2542</v>
      </c>
      <c r="H3025" s="10">
        <v>95</v>
      </c>
      <c r="I3025" s="12">
        <v>3.15</v>
      </c>
      <c r="J3025" s="398" t="s">
        <v>25</v>
      </c>
      <c r="K3025" s="398" t="s">
        <v>25</v>
      </c>
      <c r="L3025" s="399">
        <v>44530</v>
      </c>
      <c r="M3025" s="398" t="s">
        <v>19</v>
      </c>
      <c r="N3025" s="10">
        <v>9039</v>
      </c>
    </row>
    <row r="3026" spans="1:14">
      <c r="A3026" s="9">
        <v>44526</v>
      </c>
      <c r="B3026" s="1">
        <v>15948</v>
      </c>
      <c r="C3026" s="929" t="s">
        <v>1869</v>
      </c>
      <c r="D3026" s="1" t="s">
        <v>22</v>
      </c>
      <c r="E3026" s="1" t="s">
        <v>3549</v>
      </c>
      <c r="F3026" s="2">
        <v>44530</v>
      </c>
      <c r="G3026" s="11" t="s">
        <v>1870</v>
      </c>
      <c r="H3026" s="10">
        <v>95</v>
      </c>
      <c r="I3026" s="12">
        <v>2.35</v>
      </c>
      <c r="J3026" s="398" t="s">
        <v>25</v>
      </c>
      <c r="K3026" s="398" t="s">
        <v>25</v>
      </c>
      <c r="L3026" s="399">
        <v>44530</v>
      </c>
      <c r="M3026" s="398" t="s">
        <v>19</v>
      </c>
      <c r="N3026" s="10">
        <v>9039</v>
      </c>
    </row>
    <row r="3027" spans="1:14">
      <c r="A3027" s="9">
        <v>44526</v>
      </c>
      <c r="B3027" s="1">
        <v>15949</v>
      </c>
      <c r="C3027" s="929" t="s">
        <v>3512</v>
      </c>
      <c r="D3027" s="1" t="s">
        <v>22</v>
      </c>
      <c r="E3027" s="1" t="s">
        <v>3550</v>
      </c>
      <c r="F3027" s="2">
        <v>44530</v>
      </c>
      <c r="G3027" s="11" t="s">
        <v>3517</v>
      </c>
      <c r="H3027" s="10">
        <v>65</v>
      </c>
      <c r="I3027" s="12">
        <v>2.35</v>
      </c>
      <c r="J3027" s="398" t="s">
        <v>25</v>
      </c>
      <c r="K3027" s="398" t="s">
        <v>25</v>
      </c>
      <c r="L3027" s="399">
        <v>44530</v>
      </c>
      <c r="M3027" s="398" t="s">
        <v>19</v>
      </c>
      <c r="N3027" s="10">
        <v>9039</v>
      </c>
    </row>
    <row r="3028" spans="1:14">
      <c r="A3028" s="9">
        <v>44526</v>
      </c>
      <c r="B3028" s="1">
        <v>15950</v>
      </c>
      <c r="C3028" s="929" t="s">
        <v>3514</v>
      </c>
      <c r="D3028" s="1" t="s">
        <v>22</v>
      </c>
      <c r="E3028" s="1" t="s">
        <v>3550</v>
      </c>
      <c r="F3028" s="2">
        <v>44530</v>
      </c>
      <c r="G3028" s="11" t="s">
        <v>3518</v>
      </c>
      <c r="H3028" s="10">
        <v>65</v>
      </c>
      <c r="I3028" s="12">
        <v>2.35</v>
      </c>
      <c r="J3028" s="398" t="s">
        <v>25</v>
      </c>
      <c r="K3028" s="398" t="s">
        <v>25</v>
      </c>
      <c r="L3028" s="399">
        <v>44530</v>
      </c>
      <c r="M3028" s="398" t="s">
        <v>19</v>
      </c>
      <c r="N3028" s="10">
        <v>9039</v>
      </c>
    </row>
    <row r="3029" spans="1:14">
      <c r="A3029" s="9">
        <v>44526</v>
      </c>
      <c r="B3029" s="1">
        <v>15951</v>
      </c>
      <c r="C3029" s="929" t="s">
        <v>5</v>
      </c>
      <c r="D3029" s="1" t="s">
        <v>22</v>
      </c>
      <c r="E3029" s="1" t="s">
        <v>3550</v>
      </c>
      <c r="F3029" s="2">
        <v>44530</v>
      </c>
      <c r="G3029" s="11" t="s">
        <v>3329</v>
      </c>
      <c r="H3029" s="10">
        <v>6</v>
      </c>
      <c r="I3029" s="12">
        <v>4.5</v>
      </c>
      <c r="J3029" s="398" t="s">
        <v>25</v>
      </c>
      <c r="K3029" s="398" t="s">
        <v>25</v>
      </c>
      <c r="L3029" s="399">
        <v>44530</v>
      </c>
      <c r="M3029" s="398" t="s">
        <v>19</v>
      </c>
      <c r="N3029" s="10">
        <v>9039</v>
      </c>
    </row>
    <row r="3030" spans="1:14">
      <c r="A3030" s="9">
        <v>44530</v>
      </c>
      <c r="B3030" s="1">
        <v>15952</v>
      </c>
      <c r="C3030" s="929" t="s">
        <v>3551</v>
      </c>
      <c r="D3030" s="1" t="s">
        <v>22</v>
      </c>
      <c r="E3030" s="1" t="s">
        <v>3552</v>
      </c>
      <c r="F3030" s="2">
        <v>44531</v>
      </c>
      <c r="G3030" s="11" t="s">
        <v>3553</v>
      </c>
      <c r="H3030" s="10">
        <v>3</v>
      </c>
      <c r="I3030" s="12">
        <v>2.35</v>
      </c>
      <c r="J3030" s="398" t="s">
        <v>25</v>
      </c>
      <c r="K3030" s="398" t="s">
        <v>25</v>
      </c>
      <c r="L3030" s="399">
        <v>44531</v>
      </c>
      <c r="M3030" s="398" t="s">
        <v>19</v>
      </c>
      <c r="N3030" s="10">
        <v>9039</v>
      </c>
    </row>
    <row r="3031" spans="1:14">
      <c r="A3031" s="9">
        <v>44531</v>
      </c>
      <c r="B3031" s="1">
        <v>15953</v>
      </c>
      <c r="C3031" s="929" t="s">
        <v>1289</v>
      </c>
      <c r="D3031" s="1" t="s">
        <v>22</v>
      </c>
      <c r="E3031" s="1" t="s">
        <v>3554</v>
      </c>
      <c r="F3031" s="2">
        <v>44531</v>
      </c>
      <c r="G3031" s="11" t="s">
        <v>1291</v>
      </c>
      <c r="H3031" s="10">
        <v>15</v>
      </c>
      <c r="I3031" s="12">
        <v>2.35</v>
      </c>
      <c r="J3031" s="398" t="s">
        <v>25</v>
      </c>
      <c r="K3031" s="398" t="s">
        <v>25</v>
      </c>
      <c r="L3031" s="399">
        <v>44531</v>
      </c>
      <c r="M3031" s="398" t="s">
        <v>19</v>
      </c>
      <c r="N3031" s="10">
        <v>9039</v>
      </c>
    </row>
    <row r="3032" spans="1:14">
      <c r="A3032" s="9">
        <v>44531</v>
      </c>
      <c r="B3032" s="1">
        <v>15954</v>
      </c>
      <c r="C3032" s="929" t="s">
        <v>272</v>
      </c>
      <c r="D3032" s="1" t="s">
        <v>22</v>
      </c>
      <c r="E3032" s="1" t="s">
        <v>3555</v>
      </c>
      <c r="F3032" s="2">
        <v>44531</v>
      </c>
      <c r="G3032" s="11" t="s">
        <v>274</v>
      </c>
      <c r="H3032" s="10">
        <v>7</v>
      </c>
      <c r="I3032" s="12">
        <v>2.35</v>
      </c>
      <c r="J3032" s="398" t="s">
        <v>25</v>
      </c>
      <c r="K3032" s="398" t="s">
        <v>25</v>
      </c>
      <c r="L3032" s="399">
        <v>44531</v>
      </c>
      <c r="M3032" s="398" t="s">
        <v>19</v>
      </c>
      <c r="N3032" s="10">
        <v>9039</v>
      </c>
    </row>
    <row r="3033" spans="1:14">
      <c r="A3033" s="9">
        <v>44531</v>
      </c>
      <c r="B3033" s="1">
        <v>15955</v>
      </c>
      <c r="C3033" s="929" t="s">
        <v>154</v>
      </c>
      <c r="D3033" s="1" t="s">
        <v>22</v>
      </c>
      <c r="E3033" s="1" t="s">
        <v>3556</v>
      </c>
      <c r="F3033" s="2">
        <v>44531</v>
      </c>
      <c r="G3033" s="11" t="s">
        <v>155</v>
      </c>
      <c r="H3033" s="10">
        <v>4</v>
      </c>
      <c r="I3033" s="12">
        <v>2.35</v>
      </c>
      <c r="J3033" s="398" t="s">
        <v>25</v>
      </c>
      <c r="K3033" s="398" t="s">
        <v>25</v>
      </c>
      <c r="L3033" s="399">
        <v>44531</v>
      </c>
      <c r="M3033" s="398" t="s">
        <v>19</v>
      </c>
      <c r="N3033" s="10">
        <v>9039</v>
      </c>
    </row>
    <row r="3034" spans="1:14">
      <c r="A3034" s="9">
        <v>44531</v>
      </c>
      <c r="B3034" s="1">
        <v>15956</v>
      </c>
      <c r="C3034" s="929" t="s">
        <v>316</v>
      </c>
      <c r="D3034" s="1" t="s">
        <v>22</v>
      </c>
      <c r="E3034" s="1" t="s">
        <v>3557</v>
      </c>
      <c r="F3034" s="2">
        <v>44531</v>
      </c>
      <c r="G3034" s="11" t="s">
        <v>318</v>
      </c>
      <c r="H3034" s="10">
        <v>4</v>
      </c>
      <c r="I3034" s="12">
        <v>2.35</v>
      </c>
      <c r="J3034" s="398" t="s">
        <v>25</v>
      </c>
      <c r="K3034" s="398" t="s">
        <v>25</v>
      </c>
      <c r="L3034" s="399">
        <v>44531</v>
      </c>
      <c r="M3034" s="398" t="s">
        <v>19</v>
      </c>
      <c r="N3034" s="10">
        <v>9039</v>
      </c>
    </row>
    <row r="3035" spans="1:14">
      <c r="A3035" s="9">
        <v>44531</v>
      </c>
      <c r="B3035" s="1">
        <v>15957</v>
      </c>
      <c r="C3035" s="929" t="s">
        <v>703</v>
      </c>
      <c r="D3035" s="1" t="s">
        <v>22</v>
      </c>
      <c r="E3035" s="1" t="s">
        <v>3558</v>
      </c>
      <c r="F3035" s="2">
        <v>44531</v>
      </c>
      <c r="G3035" s="11" t="s">
        <v>705</v>
      </c>
      <c r="H3035" s="10">
        <v>8</v>
      </c>
      <c r="I3035" s="12">
        <v>2.35</v>
      </c>
      <c r="J3035" s="398" t="s">
        <v>25</v>
      </c>
      <c r="K3035" s="398" t="s">
        <v>25</v>
      </c>
      <c r="L3035" s="399">
        <v>44531</v>
      </c>
      <c r="M3035" s="398" t="s">
        <v>19</v>
      </c>
      <c r="N3035" s="10">
        <v>9039</v>
      </c>
    </row>
    <row r="3036" spans="1:14">
      <c r="A3036" s="9">
        <v>44531</v>
      </c>
      <c r="B3036" s="1">
        <v>15958</v>
      </c>
      <c r="C3036" s="929" t="s">
        <v>1100</v>
      </c>
      <c r="D3036" s="1" t="s">
        <v>22</v>
      </c>
      <c r="E3036" s="1" t="s">
        <v>3559</v>
      </c>
      <c r="F3036" s="2">
        <v>44531</v>
      </c>
      <c r="G3036" s="11" t="s">
        <v>1102</v>
      </c>
      <c r="H3036" s="10">
        <v>12</v>
      </c>
      <c r="I3036" s="12">
        <v>2.35</v>
      </c>
      <c r="J3036" s="398" t="s">
        <v>25</v>
      </c>
      <c r="K3036" s="398" t="s">
        <v>25</v>
      </c>
      <c r="L3036" s="399">
        <v>44531</v>
      </c>
      <c r="M3036" s="398" t="s">
        <v>19</v>
      </c>
      <c r="N3036" s="10">
        <v>9039</v>
      </c>
    </row>
    <row r="3037" spans="1:14">
      <c r="A3037" s="9">
        <v>44533</v>
      </c>
      <c r="B3037" s="1">
        <v>15959</v>
      </c>
      <c r="C3037" s="929" t="s">
        <v>125</v>
      </c>
      <c r="D3037" s="1" t="s">
        <v>22</v>
      </c>
      <c r="E3037" s="1" t="s">
        <v>3560</v>
      </c>
      <c r="F3037" s="2">
        <v>44533</v>
      </c>
      <c r="G3037" s="11" t="s">
        <v>127</v>
      </c>
      <c r="H3037" s="10">
        <v>1</v>
      </c>
      <c r="I3037" s="12">
        <v>2.35</v>
      </c>
      <c r="J3037" s="398" t="s">
        <v>25</v>
      </c>
      <c r="K3037" s="398" t="s">
        <v>25</v>
      </c>
      <c r="L3037" s="399">
        <v>44533</v>
      </c>
      <c r="M3037" s="398" t="s">
        <v>19</v>
      </c>
      <c r="N3037" s="10">
        <v>9039</v>
      </c>
    </row>
    <row r="3038" spans="1:14">
      <c r="A3038" s="9">
        <v>44533</v>
      </c>
      <c r="B3038" s="1">
        <v>15960</v>
      </c>
      <c r="C3038" s="929" t="s">
        <v>3409</v>
      </c>
      <c r="D3038" s="1" t="s">
        <v>22</v>
      </c>
      <c r="E3038" s="1" t="s">
        <v>3561</v>
      </c>
      <c r="F3038" s="2">
        <v>44533</v>
      </c>
      <c r="G3038" s="11" t="s">
        <v>3411</v>
      </c>
      <c r="H3038" s="10">
        <v>6</v>
      </c>
      <c r="I3038" s="12">
        <v>2.35</v>
      </c>
      <c r="J3038" s="398" t="s">
        <v>25</v>
      </c>
      <c r="K3038" s="398" t="s">
        <v>25</v>
      </c>
      <c r="L3038" s="399">
        <v>44533</v>
      </c>
      <c r="M3038" s="398" t="s">
        <v>19</v>
      </c>
      <c r="N3038" s="10">
        <v>9039</v>
      </c>
    </row>
    <row r="3039" spans="1:14">
      <c r="A3039" s="9">
        <v>44533</v>
      </c>
      <c r="B3039" s="1">
        <v>15961</v>
      </c>
      <c r="C3039" s="929" t="s">
        <v>1729</v>
      </c>
      <c r="D3039" s="1" t="s">
        <v>22</v>
      </c>
      <c r="E3039" s="1" t="s">
        <v>3562</v>
      </c>
      <c r="F3039" s="2">
        <v>44533</v>
      </c>
      <c r="G3039" s="11" t="s">
        <v>1018</v>
      </c>
      <c r="H3039" s="10">
        <v>1</v>
      </c>
      <c r="I3039" s="12">
        <v>2.35</v>
      </c>
      <c r="J3039" s="398" t="s">
        <v>25</v>
      </c>
      <c r="K3039" s="398" t="s">
        <v>25</v>
      </c>
      <c r="L3039" s="399">
        <v>44533</v>
      </c>
      <c r="M3039" s="398" t="s">
        <v>19</v>
      </c>
      <c r="N3039" s="10">
        <v>9039</v>
      </c>
    </row>
    <row r="3040" spans="1:14">
      <c r="A3040" s="9">
        <v>44533</v>
      </c>
      <c r="B3040" s="1">
        <v>15962</v>
      </c>
      <c r="C3040" s="929" t="s">
        <v>37</v>
      </c>
      <c r="D3040" s="1" t="s">
        <v>22</v>
      </c>
      <c r="E3040" s="1" t="s">
        <v>3563</v>
      </c>
      <c r="F3040" s="2">
        <v>44533</v>
      </c>
      <c r="G3040" s="11" t="s">
        <v>38</v>
      </c>
      <c r="H3040" s="10">
        <v>1</v>
      </c>
      <c r="I3040" s="12">
        <v>2.35</v>
      </c>
      <c r="J3040" s="398" t="s">
        <v>25</v>
      </c>
      <c r="K3040" s="398" t="s">
        <v>25</v>
      </c>
      <c r="L3040" s="399">
        <v>44533</v>
      </c>
      <c r="M3040" s="398" t="s">
        <v>19</v>
      </c>
      <c r="N3040" s="10">
        <v>9039</v>
      </c>
    </row>
    <row r="3041" spans="1:15" ht="15.75" thickBot="1">
      <c r="A3041" s="9">
        <v>44533</v>
      </c>
      <c r="B3041" s="1">
        <v>15963</v>
      </c>
      <c r="C3041" s="929" t="s">
        <v>893</v>
      </c>
      <c r="D3041" s="1" t="s">
        <v>22</v>
      </c>
      <c r="E3041" s="1" t="s">
        <v>3564</v>
      </c>
      <c r="F3041" s="2">
        <v>44533</v>
      </c>
      <c r="G3041" s="11" t="s">
        <v>895</v>
      </c>
      <c r="H3041" s="10">
        <v>1</v>
      </c>
      <c r="I3041" s="12">
        <v>2.35</v>
      </c>
      <c r="J3041" s="398" t="s">
        <v>25</v>
      </c>
      <c r="K3041" s="398" t="s">
        <v>25</v>
      </c>
      <c r="L3041" s="399">
        <v>44533</v>
      </c>
      <c r="M3041" s="398" t="s">
        <v>19</v>
      </c>
      <c r="N3041" s="10">
        <v>9039</v>
      </c>
      <c r="O3041" s="391">
        <v>1580.9399999999998</v>
      </c>
    </row>
    <row r="3042" spans="1:15" s="400" customFormat="1">
      <c r="A3042" s="9">
        <v>44533</v>
      </c>
      <c r="B3042" s="1">
        <v>15964</v>
      </c>
      <c r="C3042" s="929" t="s">
        <v>28</v>
      </c>
      <c r="D3042" s="1" t="s">
        <v>22</v>
      </c>
      <c r="E3042" s="1" t="s">
        <v>3565</v>
      </c>
      <c r="F3042" s="2">
        <v>44540</v>
      </c>
      <c r="G3042" s="11" t="s">
        <v>30</v>
      </c>
      <c r="H3042" s="10">
        <v>5</v>
      </c>
      <c r="I3042" s="12">
        <v>2.35</v>
      </c>
      <c r="J3042" s="398" t="s">
        <v>25</v>
      </c>
      <c r="K3042" s="398" t="s">
        <v>25</v>
      </c>
      <c r="L3042" s="399">
        <v>44537</v>
      </c>
      <c r="M3042" s="398" t="s">
        <v>19</v>
      </c>
      <c r="N3042" s="10">
        <v>9091</v>
      </c>
    </row>
    <row r="3043" spans="1:15">
      <c r="A3043" s="9">
        <v>44533</v>
      </c>
      <c r="B3043" s="1">
        <v>15965</v>
      </c>
      <c r="C3043" s="929" t="s">
        <v>473</v>
      </c>
      <c r="D3043" s="1" t="s">
        <v>22</v>
      </c>
      <c r="E3043" s="1" t="s">
        <v>3566</v>
      </c>
      <c r="F3043" s="2">
        <v>44540</v>
      </c>
      <c r="G3043" s="11" t="s">
        <v>475</v>
      </c>
      <c r="H3043" s="10">
        <v>2</v>
      </c>
      <c r="I3043" s="12">
        <v>2.35</v>
      </c>
      <c r="J3043" s="398" t="s">
        <v>25</v>
      </c>
      <c r="K3043" s="398" t="s">
        <v>25</v>
      </c>
      <c r="L3043" s="399">
        <v>44537</v>
      </c>
      <c r="M3043" s="398" t="s">
        <v>19</v>
      </c>
      <c r="N3043" s="10">
        <v>9091</v>
      </c>
    </row>
    <row r="3044" spans="1:15">
      <c r="A3044" s="9">
        <v>44533</v>
      </c>
      <c r="B3044" s="1">
        <v>15966</v>
      </c>
      <c r="C3044" s="929" t="s">
        <v>3238</v>
      </c>
      <c r="D3044" s="1" t="s">
        <v>22</v>
      </c>
      <c r="E3044" s="1" t="s">
        <v>3567</v>
      </c>
      <c r="F3044" s="2">
        <v>44540</v>
      </c>
      <c r="G3044" s="11" t="s">
        <v>3568</v>
      </c>
      <c r="H3044" s="10">
        <v>1</v>
      </c>
      <c r="I3044" s="12">
        <v>2.35</v>
      </c>
      <c r="J3044" s="398" t="s">
        <v>25</v>
      </c>
      <c r="K3044" s="398" t="s">
        <v>25</v>
      </c>
      <c r="L3044" s="399">
        <v>44537</v>
      </c>
      <c r="M3044" s="398" t="s">
        <v>19</v>
      </c>
      <c r="N3044" s="10">
        <v>9091</v>
      </c>
    </row>
    <row r="3045" spans="1:15">
      <c r="A3045" s="9">
        <v>44533</v>
      </c>
      <c r="B3045" s="1">
        <v>15967</v>
      </c>
      <c r="C3045" s="929" t="s">
        <v>324</v>
      </c>
      <c r="D3045" s="1" t="s">
        <v>22</v>
      </c>
      <c r="E3045" s="1" t="s">
        <v>3569</v>
      </c>
      <c r="F3045" s="2">
        <v>44540</v>
      </c>
      <c r="G3045" s="11" t="s">
        <v>326</v>
      </c>
      <c r="H3045" s="10">
        <v>1</v>
      </c>
      <c r="I3045" s="12">
        <v>2.35</v>
      </c>
      <c r="J3045" s="398" t="s">
        <v>25</v>
      </c>
      <c r="K3045" s="398" t="s">
        <v>25</v>
      </c>
      <c r="L3045" s="399">
        <v>44537</v>
      </c>
      <c r="M3045" s="398" t="s">
        <v>19</v>
      </c>
      <c r="N3045" s="10">
        <v>9091</v>
      </c>
    </row>
    <row r="3046" spans="1:15">
      <c r="A3046" s="9">
        <v>44533</v>
      </c>
      <c r="B3046" s="1">
        <v>15968</v>
      </c>
      <c r="C3046" s="929" t="s">
        <v>341</v>
      </c>
      <c r="D3046" s="1" t="s">
        <v>22</v>
      </c>
      <c r="E3046" s="1" t="s">
        <v>3570</v>
      </c>
      <c r="F3046" s="2">
        <v>44540</v>
      </c>
      <c r="G3046" s="11" t="s">
        <v>343</v>
      </c>
      <c r="H3046" s="10">
        <v>1</v>
      </c>
      <c r="I3046" s="12">
        <v>2.35</v>
      </c>
      <c r="J3046" s="398" t="s">
        <v>25</v>
      </c>
      <c r="K3046" s="398" t="s">
        <v>25</v>
      </c>
      <c r="L3046" s="399">
        <v>44537</v>
      </c>
      <c r="M3046" s="398" t="s">
        <v>19</v>
      </c>
      <c r="N3046" s="10">
        <v>9091</v>
      </c>
    </row>
    <row r="3047" spans="1:15">
      <c r="A3047" s="9">
        <v>44533</v>
      </c>
      <c r="B3047" s="1">
        <v>15969</v>
      </c>
      <c r="C3047" s="929" t="s">
        <v>341</v>
      </c>
      <c r="D3047" s="1" t="s">
        <v>22</v>
      </c>
      <c r="E3047" s="1" t="s">
        <v>3571</v>
      </c>
      <c r="F3047" s="2">
        <v>44540</v>
      </c>
      <c r="G3047" s="11" t="s">
        <v>343</v>
      </c>
      <c r="H3047" s="10">
        <v>2</v>
      </c>
      <c r="I3047" s="12">
        <v>2.35</v>
      </c>
      <c r="J3047" s="398" t="s">
        <v>25</v>
      </c>
      <c r="K3047" s="398" t="s">
        <v>25</v>
      </c>
      <c r="L3047" s="399">
        <v>44537</v>
      </c>
      <c r="M3047" s="398" t="s">
        <v>19</v>
      </c>
      <c r="N3047" s="10">
        <v>9091</v>
      </c>
    </row>
    <row r="3048" spans="1:15">
      <c r="A3048" s="9">
        <v>44533</v>
      </c>
      <c r="B3048" s="1">
        <v>15970</v>
      </c>
      <c r="C3048" s="929" t="s">
        <v>397</v>
      </c>
      <c r="D3048" s="1" t="s">
        <v>22</v>
      </c>
      <c r="E3048" s="1" t="s">
        <v>3572</v>
      </c>
      <c r="F3048" s="2">
        <v>44540</v>
      </c>
      <c r="G3048" s="11" t="s">
        <v>399</v>
      </c>
      <c r="H3048" s="10">
        <v>6</v>
      </c>
      <c r="I3048" s="12">
        <v>2.35</v>
      </c>
      <c r="J3048" s="398" t="s">
        <v>25</v>
      </c>
      <c r="K3048" s="398" t="s">
        <v>25</v>
      </c>
      <c r="L3048" s="399">
        <v>44537</v>
      </c>
      <c r="M3048" s="398" t="s">
        <v>19</v>
      </c>
      <c r="N3048" s="10">
        <v>9091</v>
      </c>
    </row>
    <row r="3049" spans="1:15">
      <c r="A3049" s="9">
        <v>44533</v>
      </c>
      <c r="B3049" s="1">
        <v>15971</v>
      </c>
      <c r="C3049" s="929" t="s">
        <v>683</v>
      </c>
      <c r="D3049" s="1" t="s">
        <v>22</v>
      </c>
      <c r="E3049" s="1" t="s">
        <v>3573</v>
      </c>
      <c r="F3049" s="2">
        <v>44540</v>
      </c>
      <c r="G3049" s="11" t="s">
        <v>685</v>
      </c>
      <c r="H3049" s="10">
        <v>6</v>
      </c>
      <c r="I3049" s="12">
        <v>2.35</v>
      </c>
      <c r="J3049" s="398" t="s">
        <v>25</v>
      </c>
      <c r="K3049" s="398" t="s">
        <v>25</v>
      </c>
      <c r="L3049" s="399">
        <v>44537</v>
      </c>
      <c r="M3049" s="398" t="s">
        <v>19</v>
      </c>
      <c r="N3049" s="10">
        <v>9091</v>
      </c>
    </row>
    <row r="3050" spans="1:15">
      <c r="A3050" s="9">
        <v>44533</v>
      </c>
      <c r="B3050" s="1">
        <v>15972</v>
      </c>
      <c r="C3050" s="929" t="s">
        <v>1098</v>
      </c>
      <c r="D3050" s="1" t="s">
        <v>22</v>
      </c>
      <c r="E3050" s="1" t="s">
        <v>3574</v>
      </c>
      <c r="F3050" s="2">
        <v>44540</v>
      </c>
      <c r="G3050" s="11" t="s">
        <v>1096</v>
      </c>
      <c r="H3050" s="10">
        <v>7</v>
      </c>
      <c r="I3050" s="12">
        <v>2.35</v>
      </c>
      <c r="J3050" s="398" t="s">
        <v>25</v>
      </c>
      <c r="K3050" s="398" t="s">
        <v>25</v>
      </c>
      <c r="L3050" s="399">
        <v>44537</v>
      </c>
      <c r="M3050" s="398" t="s">
        <v>19</v>
      </c>
      <c r="N3050" s="10">
        <v>9091</v>
      </c>
    </row>
    <row r="3051" spans="1:15">
      <c r="A3051" s="9">
        <v>44533</v>
      </c>
      <c r="B3051" s="1">
        <v>15973</v>
      </c>
      <c r="C3051" s="929" t="s">
        <v>1098</v>
      </c>
      <c r="D3051" s="1" t="s">
        <v>22</v>
      </c>
      <c r="E3051" s="1" t="s">
        <v>3575</v>
      </c>
      <c r="F3051" s="2">
        <v>44540</v>
      </c>
      <c r="G3051" s="11" t="s">
        <v>1096</v>
      </c>
      <c r="H3051" s="10">
        <v>7</v>
      </c>
      <c r="I3051" s="12">
        <v>2.35</v>
      </c>
      <c r="J3051" s="398" t="s">
        <v>25</v>
      </c>
      <c r="K3051" s="398" t="s">
        <v>25</v>
      </c>
      <c r="L3051" s="399">
        <v>44537</v>
      </c>
      <c r="M3051" s="398" t="s">
        <v>19</v>
      </c>
      <c r="N3051" s="10">
        <v>9091</v>
      </c>
    </row>
    <row r="3052" spans="1:15">
      <c r="A3052" s="9">
        <v>44533</v>
      </c>
      <c r="B3052" s="1">
        <v>15974</v>
      </c>
      <c r="C3052" s="929" t="s">
        <v>501</v>
      </c>
      <c r="D3052" s="1" t="s">
        <v>22</v>
      </c>
      <c r="E3052" s="1" t="s">
        <v>3576</v>
      </c>
      <c r="F3052" s="2">
        <v>44540</v>
      </c>
      <c r="G3052" s="11" t="s">
        <v>503</v>
      </c>
      <c r="H3052" s="10">
        <v>4</v>
      </c>
      <c r="I3052" s="12">
        <v>2.35</v>
      </c>
      <c r="J3052" s="398" t="s">
        <v>25</v>
      </c>
      <c r="K3052" s="398" t="s">
        <v>25</v>
      </c>
      <c r="L3052" s="399">
        <v>44537</v>
      </c>
      <c r="M3052" s="398" t="s">
        <v>19</v>
      </c>
      <c r="N3052" s="10">
        <v>9091</v>
      </c>
    </row>
    <row r="3053" spans="1:15">
      <c r="A3053" s="9">
        <v>44533</v>
      </c>
      <c r="B3053" s="1">
        <v>15975</v>
      </c>
      <c r="C3053" s="929" t="s">
        <v>487</v>
      </c>
      <c r="D3053" s="1" t="s">
        <v>22</v>
      </c>
      <c r="E3053" s="1" t="s">
        <v>3577</v>
      </c>
      <c r="F3053" s="2">
        <v>44540</v>
      </c>
      <c r="G3053" s="11" t="s">
        <v>489</v>
      </c>
      <c r="H3053" s="10">
        <v>14</v>
      </c>
      <c r="I3053" s="12">
        <v>2.35</v>
      </c>
      <c r="J3053" s="398" t="s">
        <v>25</v>
      </c>
      <c r="K3053" s="398" t="s">
        <v>25</v>
      </c>
      <c r="L3053" s="399">
        <v>44537</v>
      </c>
      <c r="M3053" s="398" t="s">
        <v>19</v>
      </c>
      <c r="N3053" s="10">
        <v>9091</v>
      </c>
    </row>
    <row r="3054" spans="1:15">
      <c r="A3054" s="9">
        <v>44533</v>
      </c>
      <c r="B3054" s="1">
        <v>15976</v>
      </c>
      <c r="C3054" s="929" t="s">
        <v>182</v>
      </c>
      <c r="D3054" s="1" t="s">
        <v>22</v>
      </c>
      <c r="E3054" s="1" t="s">
        <v>3578</v>
      </c>
      <c r="F3054" s="2">
        <v>44540</v>
      </c>
      <c r="G3054" s="11" t="s">
        <v>184</v>
      </c>
      <c r="H3054" s="10">
        <v>9</v>
      </c>
      <c r="I3054" s="12">
        <v>2.35</v>
      </c>
      <c r="J3054" s="398" t="s">
        <v>25</v>
      </c>
      <c r="K3054" s="398" t="s">
        <v>25</v>
      </c>
      <c r="L3054" s="399">
        <v>44537</v>
      </c>
      <c r="M3054" s="398" t="s">
        <v>19</v>
      </c>
      <c r="N3054" s="10">
        <v>9091</v>
      </c>
    </row>
    <row r="3055" spans="1:15">
      <c r="A3055" s="9">
        <v>44539</v>
      </c>
      <c r="B3055" s="1">
        <v>15977</v>
      </c>
      <c r="C3055" s="929" t="s">
        <v>1368</v>
      </c>
      <c r="D3055" s="1" t="s">
        <v>22</v>
      </c>
      <c r="E3055" s="1" t="s">
        <v>3579</v>
      </c>
      <c r="F3055" s="2">
        <v>44540</v>
      </c>
      <c r="G3055" s="11" t="s">
        <v>1457</v>
      </c>
      <c r="H3055" s="10">
        <v>5</v>
      </c>
      <c r="I3055" s="12">
        <v>2.35</v>
      </c>
      <c r="J3055" s="398" t="s">
        <v>25</v>
      </c>
      <c r="K3055" s="398" t="s">
        <v>25</v>
      </c>
      <c r="L3055" s="399">
        <v>44539</v>
      </c>
      <c r="M3055" s="398" t="s">
        <v>19</v>
      </c>
      <c r="N3055" s="10">
        <v>9091</v>
      </c>
    </row>
    <row r="3056" spans="1:15">
      <c r="A3056" s="9">
        <v>44539</v>
      </c>
      <c r="B3056" s="1">
        <v>15978</v>
      </c>
      <c r="C3056" s="929" t="s">
        <v>3443</v>
      </c>
      <c r="D3056" s="1" t="s">
        <v>22</v>
      </c>
      <c r="E3056" s="1" t="s">
        <v>3580</v>
      </c>
      <c r="F3056" s="2">
        <v>44540</v>
      </c>
      <c r="G3056" s="11" t="s">
        <v>3581</v>
      </c>
      <c r="H3056" s="10">
        <v>9</v>
      </c>
      <c r="I3056" s="12">
        <v>2.35</v>
      </c>
      <c r="J3056" s="398" t="s">
        <v>25</v>
      </c>
      <c r="K3056" s="398" t="s">
        <v>25</v>
      </c>
      <c r="L3056" s="399">
        <v>44539</v>
      </c>
      <c r="M3056" s="398" t="s">
        <v>19</v>
      </c>
      <c r="N3056" s="10">
        <v>9091</v>
      </c>
    </row>
    <row r="3057" spans="1:14">
      <c r="A3057" s="9">
        <v>44539</v>
      </c>
      <c r="B3057" s="1">
        <v>15979</v>
      </c>
      <c r="C3057" s="929" t="s">
        <v>1100</v>
      </c>
      <c r="D3057" s="1" t="s">
        <v>22</v>
      </c>
      <c r="E3057" s="1" t="s">
        <v>3582</v>
      </c>
      <c r="F3057" s="2">
        <v>44540</v>
      </c>
      <c r="G3057" s="11" t="s">
        <v>1102</v>
      </c>
      <c r="H3057" s="10">
        <v>4</v>
      </c>
      <c r="I3057" s="12">
        <v>2.35</v>
      </c>
      <c r="J3057" s="398" t="s">
        <v>25</v>
      </c>
      <c r="K3057" s="398" t="s">
        <v>25</v>
      </c>
      <c r="L3057" s="399">
        <v>44539</v>
      </c>
      <c r="M3057" s="398" t="s">
        <v>19</v>
      </c>
      <c r="N3057" s="10">
        <v>9091</v>
      </c>
    </row>
    <row r="3058" spans="1:14">
      <c r="A3058" s="9">
        <v>44539</v>
      </c>
      <c r="B3058" s="1">
        <v>15980</v>
      </c>
      <c r="C3058" s="929" t="s">
        <v>341</v>
      </c>
      <c r="D3058" s="1" t="s">
        <v>22</v>
      </c>
      <c r="E3058" s="1" t="s">
        <v>3583</v>
      </c>
      <c r="F3058" s="2">
        <v>44540</v>
      </c>
      <c r="G3058" s="11" t="s">
        <v>343</v>
      </c>
      <c r="H3058" s="10">
        <v>22</v>
      </c>
      <c r="I3058" s="12">
        <v>2.35</v>
      </c>
      <c r="J3058" s="398" t="s">
        <v>25</v>
      </c>
      <c r="K3058" s="398" t="s">
        <v>25</v>
      </c>
      <c r="L3058" s="399">
        <v>44539</v>
      </c>
      <c r="M3058" s="398" t="s">
        <v>19</v>
      </c>
      <c r="N3058" s="10">
        <v>9091</v>
      </c>
    </row>
    <row r="3059" spans="1:14">
      <c r="A3059" s="9">
        <v>44539</v>
      </c>
      <c r="B3059" s="1">
        <v>15981</v>
      </c>
      <c r="C3059" s="929" t="s">
        <v>73</v>
      </c>
      <c r="D3059" s="1" t="s">
        <v>22</v>
      </c>
      <c r="E3059" s="1" t="s">
        <v>3584</v>
      </c>
      <c r="F3059" s="2">
        <v>44540</v>
      </c>
      <c r="G3059" s="11" t="s">
        <v>74</v>
      </c>
      <c r="H3059" s="10">
        <v>6</v>
      </c>
      <c r="I3059" s="12">
        <v>2.35</v>
      </c>
      <c r="J3059" s="398" t="s">
        <v>25</v>
      </c>
      <c r="K3059" s="398" t="s">
        <v>25</v>
      </c>
      <c r="L3059" s="399">
        <v>44539</v>
      </c>
      <c r="M3059" s="398" t="s">
        <v>19</v>
      </c>
      <c r="N3059" s="10">
        <v>9091</v>
      </c>
    </row>
    <row r="3060" spans="1:14">
      <c r="A3060" s="9">
        <v>44539</v>
      </c>
      <c r="B3060" s="1">
        <v>15982</v>
      </c>
      <c r="C3060" s="929" t="s">
        <v>37</v>
      </c>
      <c r="D3060" s="1" t="s">
        <v>22</v>
      </c>
      <c r="E3060" s="1" t="s">
        <v>3584</v>
      </c>
      <c r="F3060" s="2">
        <v>44540</v>
      </c>
      <c r="G3060" s="11" t="s">
        <v>38</v>
      </c>
      <c r="H3060" s="10">
        <v>5</v>
      </c>
      <c r="I3060" s="12">
        <v>2.35</v>
      </c>
      <c r="J3060" s="398" t="s">
        <v>25</v>
      </c>
      <c r="K3060" s="398" t="s">
        <v>25</v>
      </c>
      <c r="L3060" s="399">
        <v>44539</v>
      </c>
      <c r="M3060" s="398" t="s">
        <v>19</v>
      </c>
      <c r="N3060" s="10">
        <v>9091</v>
      </c>
    </row>
    <row r="3061" spans="1:14">
      <c r="A3061" s="9">
        <v>44539</v>
      </c>
      <c r="B3061" s="1">
        <v>15983</v>
      </c>
      <c r="C3061" s="929" t="s">
        <v>3380</v>
      </c>
      <c r="D3061" s="1" t="s">
        <v>22</v>
      </c>
      <c r="E3061" s="1" t="s">
        <v>3584</v>
      </c>
      <c r="F3061" s="2">
        <v>44540</v>
      </c>
      <c r="G3061" s="11" t="s">
        <v>3329</v>
      </c>
      <c r="H3061" s="10">
        <v>1</v>
      </c>
      <c r="I3061" s="12">
        <v>4.5</v>
      </c>
      <c r="J3061" s="398" t="s">
        <v>25</v>
      </c>
      <c r="K3061" s="398" t="s">
        <v>25</v>
      </c>
      <c r="L3061" s="399">
        <v>44539</v>
      </c>
      <c r="M3061" s="398" t="s">
        <v>19</v>
      </c>
      <c r="N3061" s="10">
        <v>9091</v>
      </c>
    </row>
    <row r="3062" spans="1:14">
      <c r="A3062" s="9">
        <v>44539</v>
      </c>
      <c r="B3062" s="1">
        <v>15984</v>
      </c>
      <c r="C3062" s="929" t="s">
        <v>182</v>
      </c>
      <c r="D3062" s="1" t="s">
        <v>22</v>
      </c>
      <c r="E3062" s="1" t="s">
        <v>3585</v>
      </c>
      <c r="F3062" s="2">
        <v>44540</v>
      </c>
      <c r="G3062" s="11" t="s">
        <v>184</v>
      </c>
      <c r="H3062" s="10">
        <v>3</v>
      </c>
      <c r="I3062" s="12">
        <v>2.35</v>
      </c>
      <c r="J3062" s="398" t="s">
        <v>25</v>
      </c>
      <c r="K3062" s="398" t="s">
        <v>25</v>
      </c>
      <c r="L3062" s="399">
        <v>44539</v>
      </c>
      <c r="M3062" s="398" t="s">
        <v>19</v>
      </c>
      <c r="N3062" s="10">
        <v>9091</v>
      </c>
    </row>
    <row r="3063" spans="1:14">
      <c r="A3063" s="9">
        <v>44540</v>
      </c>
      <c r="B3063" s="1">
        <v>15985</v>
      </c>
      <c r="C3063" s="929" t="s">
        <v>37</v>
      </c>
      <c r="D3063" s="1" t="s">
        <v>22</v>
      </c>
      <c r="E3063" s="1" t="s">
        <v>1972</v>
      </c>
      <c r="F3063" s="2">
        <v>44540</v>
      </c>
      <c r="G3063" s="11" t="s">
        <v>38</v>
      </c>
      <c r="H3063" s="10">
        <v>7</v>
      </c>
      <c r="I3063" s="12">
        <v>2.35</v>
      </c>
      <c r="J3063" s="398" t="s">
        <v>25</v>
      </c>
      <c r="K3063" s="398" t="s">
        <v>25</v>
      </c>
      <c r="L3063" s="399">
        <v>44540</v>
      </c>
      <c r="M3063" s="398" t="s">
        <v>19</v>
      </c>
      <c r="N3063" s="10">
        <v>9091</v>
      </c>
    </row>
    <row r="3064" spans="1:14">
      <c r="A3064" s="9">
        <v>44540</v>
      </c>
      <c r="B3064" s="1">
        <v>15986</v>
      </c>
      <c r="C3064" s="929" t="s">
        <v>432</v>
      </c>
      <c r="D3064" s="1" t="s">
        <v>22</v>
      </c>
      <c r="E3064" s="1" t="s">
        <v>1972</v>
      </c>
      <c r="F3064" s="2">
        <v>44540</v>
      </c>
      <c r="G3064" s="11" t="s">
        <v>434</v>
      </c>
      <c r="H3064" s="10">
        <v>7</v>
      </c>
      <c r="I3064" s="12">
        <v>2.35</v>
      </c>
      <c r="J3064" s="398" t="s">
        <v>25</v>
      </c>
      <c r="K3064" s="398" t="s">
        <v>25</v>
      </c>
      <c r="L3064" s="399">
        <v>44540</v>
      </c>
      <c r="M3064" s="398" t="s">
        <v>19</v>
      </c>
      <c r="N3064" s="10">
        <v>9091</v>
      </c>
    </row>
    <row r="3065" spans="1:14">
      <c r="A3065" s="9">
        <v>44540</v>
      </c>
      <c r="B3065" s="1">
        <v>15987</v>
      </c>
      <c r="C3065" s="929" t="s">
        <v>1969</v>
      </c>
      <c r="D3065" s="1" t="s">
        <v>22</v>
      </c>
      <c r="E3065" s="1" t="s">
        <v>3586</v>
      </c>
      <c r="F3065" s="2">
        <v>44540</v>
      </c>
      <c r="G3065" s="11" t="s">
        <v>3035</v>
      </c>
      <c r="H3065" s="10">
        <v>13</v>
      </c>
      <c r="I3065" s="12">
        <v>2.35</v>
      </c>
      <c r="J3065" s="398" t="s">
        <v>25</v>
      </c>
      <c r="K3065" s="398" t="s">
        <v>25</v>
      </c>
      <c r="L3065" s="399">
        <v>44540</v>
      </c>
      <c r="M3065" s="398" t="s">
        <v>19</v>
      </c>
      <c r="N3065" s="10">
        <v>9091</v>
      </c>
    </row>
    <row r="3066" spans="1:14">
      <c r="A3066" s="9">
        <v>44540</v>
      </c>
      <c r="B3066" s="1">
        <v>15988</v>
      </c>
      <c r="C3066" s="929" t="s">
        <v>1289</v>
      </c>
      <c r="D3066" s="1" t="s">
        <v>22</v>
      </c>
      <c r="E3066" s="1" t="s">
        <v>3587</v>
      </c>
      <c r="F3066" s="2">
        <v>44540</v>
      </c>
      <c r="G3066" s="11" t="s">
        <v>1291</v>
      </c>
      <c r="H3066" s="10">
        <v>5</v>
      </c>
      <c r="I3066" s="12">
        <v>2.35</v>
      </c>
      <c r="J3066" s="398" t="s">
        <v>25</v>
      </c>
      <c r="K3066" s="398" t="s">
        <v>25</v>
      </c>
      <c r="L3066" s="399">
        <v>44540</v>
      </c>
      <c r="M3066" s="398" t="s">
        <v>19</v>
      </c>
      <c r="N3066" s="10">
        <v>9091</v>
      </c>
    </row>
    <row r="3067" spans="1:14">
      <c r="A3067" s="9">
        <v>44540</v>
      </c>
      <c r="B3067" s="1">
        <v>15989</v>
      </c>
      <c r="C3067" s="929" t="s">
        <v>2665</v>
      </c>
      <c r="D3067" s="1" t="s">
        <v>22</v>
      </c>
      <c r="E3067" s="1" t="s">
        <v>3588</v>
      </c>
      <c r="F3067" s="2">
        <v>44540</v>
      </c>
      <c r="G3067" s="11" t="s">
        <v>2667</v>
      </c>
      <c r="H3067" s="10">
        <v>1</v>
      </c>
      <c r="I3067" s="12">
        <v>2.35</v>
      </c>
      <c r="J3067" s="398" t="s">
        <v>25</v>
      </c>
      <c r="K3067" s="398" t="s">
        <v>25</v>
      </c>
      <c r="L3067" s="399">
        <v>44540</v>
      </c>
      <c r="M3067" s="398" t="s">
        <v>19</v>
      </c>
      <c r="N3067" s="10">
        <v>9091</v>
      </c>
    </row>
    <row r="3068" spans="1:14">
      <c r="A3068" s="9">
        <v>44540</v>
      </c>
      <c r="B3068" s="1">
        <v>15990</v>
      </c>
      <c r="C3068" s="929" t="s">
        <v>272</v>
      </c>
      <c r="D3068" s="1" t="s">
        <v>22</v>
      </c>
      <c r="E3068" s="1" t="s">
        <v>3589</v>
      </c>
      <c r="F3068" s="2">
        <v>44540</v>
      </c>
      <c r="G3068" s="11" t="s">
        <v>274</v>
      </c>
      <c r="H3068" s="10">
        <v>1</v>
      </c>
      <c r="I3068" s="12">
        <v>2.35</v>
      </c>
      <c r="J3068" s="398" t="s">
        <v>25</v>
      </c>
      <c r="K3068" s="398" t="s">
        <v>25</v>
      </c>
      <c r="L3068" s="399">
        <v>44540</v>
      </c>
      <c r="M3068" s="398" t="s">
        <v>19</v>
      </c>
      <c r="N3068" s="10">
        <v>9091</v>
      </c>
    </row>
    <row r="3069" spans="1:14">
      <c r="A3069" s="9">
        <v>44540</v>
      </c>
      <c r="B3069" s="1">
        <v>15991</v>
      </c>
      <c r="C3069" s="929" t="s">
        <v>193</v>
      </c>
      <c r="D3069" s="1" t="s">
        <v>22</v>
      </c>
      <c r="E3069" s="1" t="s">
        <v>3590</v>
      </c>
      <c r="F3069" s="2">
        <v>44540</v>
      </c>
      <c r="G3069" s="11" t="s">
        <v>194</v>
      </c>
      <c r="H3069" s="10">
        <v>1</v>
      </c>
      <c r="I3069" s="12">
        <v>2.35</v>
      </c>
      <c r="J3069" s="398" t="s">
        <v>25</v>
      </c>
      <c r="K3069" s="398" t="s">
        <v>25</v>
      </c>
      <c r="L3069" s="399">
        <v>44540</v>
      </c>
      <c r="M3069" s="398" t="s">
        <v>19</v>
      </c>
      <c r="N3069" s="10">
        <v>9091</v>
      </c>
    </row>
    <row r="3070" spans="1:14">
      <c r="A3070" s="9">
        <v>44540</v>
      </c>
      <c r="B3070" s="1">
        <v>15992</v>
      </c>
      <c r="C3070" s="929" t="s">
        <v>1098</v>
      </c>
      <c r="D3070" s="1" t="s">
        <v>22</v>
      </c>
      <c r="E3070" s="1" t="s">
        <v>3591</v>
      </c>
      <c r="F3070" s="2">
        <v>44540</v>
      </c>
      <c r="G3070" s="11" t="s">
        <v>1096</v>
      </c>
      <c r="H3070" s="10">
        <v>7</v>
      </c>
      <c r="I3070" s="12">
        <v>2.35</v>
      </c>
      <c r="J3070" s="398" t="s">
        <v>25</v>
      </c>
      <c r="K3070" s="398" t="s">
        <v>25</v>
      </c>
      <c r="L3070" s="399">
        <v>44540</v>
      </c>
      <c r="M3070" s="398" t="s">
        <v>19</v>
      </c>
      <c r="N3070" s="10">
        <v>9091</v>
      </c>
    </row>
    <row r="3071" spans="1:14">
      <c r="A3071" s="9">
        <v>44540</v>
      </c>
      <c r="B3071" s="1">
        <v>15993</v>
      </c>
      <c r="C3071" s="929" t="s">
        <v>234</v>
      </c>
      <c r="D3071" s="1" t="s">
        <v>22</v>
      </c>
      <c r="E3071" s="1" t="s">
        <v>3592</v>
      </c>
      <c r="F3071" s="2">
        <v>44540</v>
      </c>
      <c r="G3071" s="11" t="s">
        <v>236</v>
      </c>
      <c r="H3071" s="10">
        <v>2</v>
      </c>
      <c r="I3071" s="12">
        <v>2.35</v>
      </c>
      <c r="J3071" s="398" t="s">
        <v>25</v>
      </c>
      <c r="K3071" s="398" t="s">
        <v>25</v>
      </c>
      <c r="L3071" s="399">
        <v>44540</v>
      </c>
      <c r="M3071" s="398" t="s">
        <v>19</v>
      </c>
      <c r="N3071" s="10">
        <v>9091</v>
      </c>
    </row>
    <row r="3072" spans="1:14">
      <c r="A3072" s="9">
        <v>44540</v>
      </c>
      <c r="B3072" s="1">
        <v>15994</v>
      </c>
      <c r="C3072" s="929" t="s">
        <v>487</v>
      </c>
      <c r="D3072" s="1" t="s">
        <v>22</v>
      </c>
      <c r="E3072" s="1" t="s">
        <v>3593</v>
      </c>
      <c r="F3072" s="2">
        <v>44540</v>
      </c>
      <c r="G3072" s="11" t="s">
        <v>489</v>
      </c>
      <c r="H3072" s="10">
        <v>7</v>
      </c>
      <c r="I3072" s="12">
        <v>2.35</v>
      </c>
      <c r="J3072" s="398" t="s">
        <v>25</v>
      </c>
      <c r="K3072" s="398" t="s">
        <v>25</v>
      </c>
      <c r="L3072" s="399">
        <v>44540</v>
      </c>
      <c r="M3072" s="398" t="s">
        <v>19</v>
      </c>
      <c r="N3072" s="10">
        <v>9091</v>
      </c>
    </row>
    <row r="3073" spans="1:15">
      <c r="A3073" s="9">
        <v>44540</v>
      </c>
      <c r="B3073" s="1">
        <v>15995</v>
      </c>
      <c r="C3073" s="929" t="s">
        <v>147</v>
      </c>
      <c r="D3073" s="1" t="s">
        <v>22</v>
      </c>
      <c r="E3073" s="1" t="s">
        <v>3594</v>
      </c>
      <c r="F3073" s="2">
        <v>44540</v>
      </c>
      <c r="G3073" s="11" t="s">
        <v>149</v>
      </c>
      <c r="H3073" s="10">
        <v>6</v>
      </c>
      <c r="I3073" s="12">
        <v>2.35</v>
      </c>
      <c r="J3073" s="398" t="s">
        <v>25</v>
      </c>
      <c r="K3073" s="398" t="s">
        <v>25</v>
      </c>
      <c r="L3073" s="399">
        <v>44540</v>
      </c>
      <c r="M3073" s="398" t="s">
        <v>19</v>
      </c>
      <c r="N3073" s="10">
        <v>9091</v>
      </c>
      <c r="O3073" s="391">
        <v>501.72000000000014</v>
      </c>
    </row>
    <row r="3074" spans="1:15">
      <c r="A3074" s="9">
        <v>44543</v>
      </c>
      <c r="B3074" s="1">
        <v>15996</v>
      </c>
      <c r="C3074" s="929" t="s">
        <v>182</v>
      </c>
      <c r="D3074" s="1" t="s">
        <v>22</v>
      </c>
      <c r="E3074" s="1" t="s">
        <v>3595</v>
      </c>
      <c r="F3074" s="2">
        <v>44543</v>
      </c>
      <c r="G3074" s="11" t="s">
        <v>184</v>
      </c>
      <c r="H3074" s="10">
        <v>28</v>
      </c>
      <c r="I3074" s="12">
        <v>2.35</v>
      </c>
      <c r="J3074" s="398" t="s">
        <v>25</v>
      </c>
      <c r="K3074" s="398" t="s">
        <v>25</v>
      </c>
      <c r="L3074" s="399">
        <v>44543</v>
      </c>
      <c r="M3074" s="398" t="s">
        <v>19</v>
      </c>
      <c r="N3074" s="10">
        <v>9091</v>
      </c>
    </row>
    <row r="3075" spans="1:15">
      <c r="A3075" s="9">
        <v>44543</v>
      </c>
      <c r="B3075" s="1">
        <v>15997</v>
      </c>
      <c r="C3075" s="929" t="s">
        <v>223</v>
      </c>
      <c r="D3075" s="1" t="s">
        <v>22</v>
      </c>
      <c r="E3075" s="1" t="s">
        <v>3596</v>
      </c>
      <c r="F3075" s="2">
        <v>44543</v>
      </c>
      <c r="G3075" s="11" t="s">
        <v>225</v>
      </c>
      <c r="H3075" s="10">
        <v>4</v>
      </c>
      <c r="I3075" s="12">
        <v>2.35</v>
      </c>
      <c r="J3075" s="398" t="s">
        <v>25</v>
      </c>
      <c r="K3075" s="398" t="s">
        <v>25</v>
      </c>
      <c r="L3075" s="399">
        <v>44543</v>
      </c>
      <c r="M3075" s="398" t="s">
        <v>19</v>
      </c>
      <c r="N3075" s="10">
        <v>9091</v>
      </c>
    </row>
    <row r="3076" spans="1:15">
      <c r="A3076" s="9">
        <v>44543</v>
      </c>
      <c r="B3076" s="1">
        <v>15998</v>
      </c>
      <c r="C3076" s="929" t="s">
        <v>182</v>
      </c>
      <c r="D3076" s="1" t="s">
        <v>22</v>
      </c>
      <c r="E3076" s="1" t="s">
        <v>3596</v>
      </c>
      <c r="F3076" s="2">
        <v>44543</v>
      </c>
      <c r="G3076" s="11" t="s">
        <v>184</v>
      </c>
      <c r="H3076" s="10">
        <v>4</v>
      </c>
      <c r="I3076" s="12">
        <v>2.35</v>
      </c>
      <c r="J3076" s="398" t="s">
        <v>25</v>
      </c>
      <c r="K3076" s="398" t="s">
        <v>25</v>
      </c>
      <c r="L3076" s="399">
        <v>44543</v>
      </c>
      <c r="M3076" s="398" t="s">
        <v>19</v>
      </c>
      <c r="N3076" s="10">
        <v>9091</v>
      </c>
    </row>
    <row r="3077" spans="1:15">
      <c r="A3077" s="9">
        <v>44543</v>
      </c>
      <c r="B3077" s="1">
        <v>15999</v>
      </c>
      <c r="C3077" s="929" t="s">
        <v>286</v>
      </c>
      <c r="D3077" s="1" t="s">
        <v>22</v>
      </c>
      <c r="E3077" s="1" t="s">
        <v>3597</v>
      </c>
      <c r="F3077" s="2">
        <v>44543</v>
      </c>
      <c r="G3077" s="11" t="s">
        <v>30</v>
      </c>
      <c r="H3077" s="10">
        <v>11</v>
      </c>
      <c r="I3077" s="12">
        <v>2.35</v>
      </c>
      <c r="J3077" s="398" t="s">
        <v>25</v>
      </c>
      <c r="K3077" s="398" t="s">
        <v>25</v>
      </c>
      <c r="L3077" s="399">
        <v>44543</v>
      </c>
      <c r="M3077" s="398" t="s">
        <v>19</v>
      </c>
      <c r="N3077" s="10">
        <v>9091</v>
      </c>
    </row>
    <row r="3078" spans="1:15">
      <c r="A3078" s="9">
        <v>44543</v>
      </c>
      <c r="B3078" s="1">
        <v>16000</v>
      </c>
      <c r="C3078" s="929" t="s">
        <v>2812</v>
      </c>
      <c r="D3078" s="1" t="s">
        <v>22</v>
      </c>
      <c r="E3078" s="1" t="s">
        <v>3598</v>
      </c>
      <c r="F3078" s="2">
        <v>44543</v>
      </c>
      <c r="G3078" s="11" t="s">
        <v>3007</v>
      </c>
      <c r="H3078" s="10">
        <v>1</v>
      </c>
      <c r="I3078" s="12">
        <v>2.35</v>
      </c>
      <c r="J3078" s="398" t="s">
        <v>25</v>
      </c>
      <c r="K3078" s="398" t="s">
        <v>25</v>
      </c>
      <c r="L3078" s="399">
        <v>44543</v>
      </c>
      <c r="M3078" s="398" t="s">
        <v>19</v>
      </c>
      <c r="N3078" s="10">
        <v>9091</v>
      </c>
    </row>
    <row r="3079" spans="1:15">
      <c r="A3079" s="9">
        <v>44543</v>
      </c>
      <c r="B3079" s="1">
        <v>16001</v>
      </c>
      <c r="C3079" s="929" t="s">
        <v>3599</v>
      </c>
      <c r="D3079" s="1" t="s">
        <v>22</v>
      </c>
      <c r="E3079" s="1" t="s">
        <v>3600</v>
      </c>
      <c r="F3079" s="2">
        <v>44543</v>
      </c>
      <c r="G3079" s="11" t="s">
        <v>3601</v>
      </c>
      <c r="H3079" s="10">
        <v>2</v>
      </c>
      <c r="I3079" s="12">
        <v>2.35</v>
      </c>
      <c r="J3079" s="398" t="s">
        <v>25</v>
      </c>
      <c r="K3079" s="398" t="s">
        <v>25</v>
      </c>
      <c r="L3079" s="399">
        <v>44543</v>
      </c>
      <c r="M3079" s="398" t="s">
        <v>19</v>
      </c>
      <c r="N3079" s="10">
        <v>9091</v>
      </c>
    </row>
    <row r="3080" spans="1:15">
      <c r="A3080" s="9">
        <v>44543</v>
      </c>
      <c r="B3080" s="1">
        <v>16002</v>
      </c>
      <c r="C3080" s="929" t="s">
        <v>3602</v>
      </c>
      <c r="D3080" s="1" t="s">
        <v>22</v>
      </c>
      <c r="E3080" s="1" t="s">
        <v>3600</v>
      </c>
      <c r="F3080" s="2">
        <v>44543</v>
      </c>
      <c r="G3080" s="11" t="s">
        <v>3603</v>
      </c>
      <c r="H3080" s="10">
        <v>2</v>
      </c>
      <c r="I3080" s="12">
        <v>2.35</v>
      </c>
      <c r="J3080" s="398" t="s">
        <v>25</v>
      </c>
      <c r="K3080" s="398" t="s">
        <v>25</v>
      </c>
      <c r="L3080" s="399">
        <v>44543</v>
      </c>
      <c r="M3080" s="398" t="s">
        <v>19</v>
      </c>
      <c r="N3080" s="10">
        <v>9091</v>
      </c>
    </row>
    <row r="3081" spans="1:15">
      <c r="A3081" s="9">
        <v>44543</v>
      </c>
      <c r="B3081" s="1">
        <v>16003</v>
      </c>
      <c r="C3081" s="929" t="s">
        <v>3604</v>
      </c>
      <c r="D3081" s="1" t="s">
        <v>22</v>
      </c>
      <c r="E3081" s="1" t="s">
        <v>3600</v>
      </c>
      <c r="F3081" s="2">
        <v>44543</v>
      </c>
      <c r="G3081" s="11" t="s">
        <v>3605</v>
      </c>
      <c r="H3081" s="10">
        <v>2</v>
      </c>
      <c r="I3081" s="12">
        <v>2.35</v>
      </c>
      <c r="J3081" s="398" t="s">
        <v>25</v>
      </c>
      <c r="K3081" s="398" t="s">
        <v>25</v>
      </c>
      <c r="L3081" s="399">
        <v>44543</v>
      </c>
      <c r="M3081" s="398" t="s">
        <v>19</v>
      </c>
      <c r="N3081" s="10">
        <v>9091</v>
      </c>
    </row>
    <row r="3082" spans="1:15">
      <c r="A3082" s="9">
        <v>44543</v>
      </c>
      <c r="B3082" s="1">
        <v>16004</v>
      </c>
      <c r="C3082" s="929" t="s">
        <v>182</v>
      </c>
      <c r="D3082" s="1" t="s">
        <v>22</v>
      </c>
      <c r="E3082" s="1" t="s">
        <v>3606</v>
      </c>
      <c r="F3082" s="2">
        <v>44543</v>
      </c>
      <c r="G3082" s="11" t="s">
        <v>184</v>
      </c>
      <c r="H3082" s="10">
        <v>14</v>
      </c>
      <c r="I3082" s="12">
        <v>2.35</v>
      </c>
      <c r="J3082" s="398" t="s">
        <v>25</v>
      </c>
      <c r="K3082" s="398" t="s">
        <v>25</v>
      </c>
      <c r="L3082" s="399">
        <v>44543</v>
      </c>
      <c r="M3082" s="398" t="s">
        <v>19</v>
      </c>
      <c r="N3082" s="10">
        <v>9091</v>
      </c>
    </row>
    <row r="3083" spans="1:15">
      <c r="A3083" s="9">
        <v>44543</v>
      </c>
      <c r="B3083" s="1">
        <v>16005</v>
      </c>
      <c r="C3083" s="929" t="s">
        <v>172</v>
      </c>
      <c r="D3083" s="1" t="s">
        <v>22</v>
      </c>
      <c r="E3083" s="1" t="s">
        <v>3607</v>
      </c>
      <c r="F3083" s="2">
        <v>44543</v>
      </c>
      <c r="G3083" s="11" t="s">
        <v>173</v>
      </c>
      <c r="H3083" s="10">
        <v>69</v>
      </c>
      <c r="I3083" s="12">
        <v>2.35</v>
      </c>
      <c r="J3083" s="398" t="s">
        <v>25</v>
      </c>
      <c r="K3083" s="398" t="s">
        <v>25</v>
      </c>
      <c r="L3083" s="399">
        <v>44543</v>
      </c>
      <c r="M3083" s="398" t="s">
        <v>19</v>
      </c>
      <c r="N3083" s="10">
        <v>9091</v>
      </c>
    </row>
    <row r="3084" spans="1:15">
      <c r="A3084" s="9">
        <v>44543</v>
      </c>
      <c r="B3084" s="1">
        <v>16006</v>
      </c>
      <c r="C3084" s="929" t="s">
        <v>968</v>
      </c>
      <c r="D3084" s="1" t="s">
        <v>22</v>
      </c>
      <c r="E3084" s="1" t="s">
        <v>3608</v>
      </c>
      <c r="F3084" s="2">
        <v>44545</v>
      </c>
      <c r="G3084" s="11" t="s">
        <v>970</v>
      </c>
      <c r="H3084" s="10">
        <v>174</v>
      </c>
      <c r="I3084" s="12">
        <v>2.35</v>
      </c>
      <c r="J3084" s="398" t="s">
        <v>25</v>
      </c>
      <c r="K3084" s="398" t="s">
        <v>25</v>
      </c>
      <c r="L3084" s="399">
        <v>44544</v>
      </c>
      <c r="M3084" s="398" t="s">
        <v>19</v>
      </c>
      <c r="N3084" s="10">
        <v>9091</v>
      </c>
    </row>
    <row r="3085" spans="1:15">
      <c r="A3085" s="9">
        <v>44543</v>
      </c>
      <c r="B3085" s="1">
        <v>16007</v>
      </c>
      <c r="C3085" s="929" t="s">
        <v>971</v>
      </c>
      <c r="D3085" s="1" t="s">
        <v>22</v>
      </c>
      <c r="E3085" s="1" t="s">
        <v>3608</v>
      </c>
      <c r="F3085" s="2">
        <v>44545</v>
      </c>
      <c r="G3085" s="11" t="s">
        <v>972</v>
      </c>
      <c r="H3085" s="10">
        <v>174</v>
      </c>
      <c r="I3085" s="12">
        <v>2.35</v>
      </c>
      <c r="J3085" s="398" t="s">
        <v>25</v>
      </c>
      <c r="K3085" s="398" t="s">
        <v>25</v>
      </c>
      <c r="L3085" s="399">
        <v>44544</v>
      </c>
      <c r="M3085" s="398" t="s">
        <v>19</v>
      </c>
      <c r="N3085" s="10">
        <v>9091</v>
      </c>
    </row>
    <row r="3086" spans="1:15">
      <c r="A3086" s="9">
        <v>44543</v>
      </c>
      <c r="B3086" s="1">
        <v>16008</v>
      </c>
      <c r="C3086" s="929" t="s">
        <v>751</v>
      </c>
      <c r="D3086" s="1" t="s">
        <v>22</v>
      </c>
      <c r="E3086" s="1" t="s">
        <v>3609</v>
      </c>
      <c r="F3086" s="2">
        <v>44545</v>
      </c>
      <c r="G3086" s="11" t="s">
        <v>753</v>
      </c>
      <c r="H3086" s="10">
        <v>2</v>
      </c>
      <c r="I3086" s="12">
        <v>2.35</v>
      </c>
      <c r="J3086" s="398" t="s">
        <v>25</v>
      </c>
      <c r="K3086" s="398" t="s">
        <v>25</v>
      </c>
      <c r="L3086" s="399">
        <v>44544</v>
      </c>
      <c r="M3086" s="398" t="s">
        <v>19</v>
      </c>
      <c r="N3086" s="10">
        <v>9091</v>
      </c>
    </row>
    <row r="3087" spans="1:15">
      <c r="A3087" s="9">
        <v>44543</v>
      </c>
      <c r="B3087" s="1">
        <v>16009</v>
      </c>
      <c r="C3087" s="929" t="s">
        <v>1074</v>
      </c>
      <c r="D3087" s="1" t="s">
        <v>22</v>
      </c>
      <c r="E3087" s="1" t="s">
        <v>3610</v>
      </c>
      <c r="F3087" s="2">
        <v>44545</v>
      </c>
      <c r="G3087" s="11" t="s">
        <v>1156</v>
      </c>
      <c r="H3087" s="10">
        <v>2</v>
      </c>
      <c r="I3087" s="12">
        <v>2.35</v>
      </c>
      <c r="J3087" s="398" t="s">
        <v>25</v>
      </c>
      <c r="K3087" s="398" t="s">
        <v>25</v>
      </c>
      <c r="L3087" s="399">
        <v>44544</v>
      </c>
      <c r="M3087" s="398" t="s">
        <v>19</v>
      </c>
      <c r="N3087" s="10">
        <v>9091</v>
      </c>
    </row>
    <row r="3088" spans="1:15">
      <c r="A3088" s="9">
        <v>44543</v>
      </c>
      <c r="B3088" s="1">
        <v>16010</v>
      </c>
      <c r="C3088" s="929" t="s">
        <v>1074</v>
      </c>
      <c r="D3088" s="1" t="s">
        <v>22</v>
      </c>
      <c r="E3088" s="1" t="s">
        <v>3611</v>
      </c>
      <c r="F3088" s="2">
        <v>44545</v>
      </c>
      <c r="G3088" s="11" t="s">
        <v>1156</v>
      </c>
      <c r="H3088" s="10">
        <v>2</v>
      </c>
      <c r="I3088" s="12">
        <v>2.35</v>
      </c>
      <c r="J3088" s="398" t="s">
        <v>25</v>
      </c>
      <c r="K3088" s="398" t="s">
        <v>25</v>
      </c>
      <c r="L3088" s="399">
        <v>44544</v>
      </c>
      <c r="M3088" s="398" t="s">
        <v>19</v>
      </c>
      <c r="N3088" s="10">
        <v>9091</v>
      </c>
    </row>
    <row r="3089" spans="1:14">
      <c r="A3089" s="9">
        <v>44543</v>
      </c>
      <c r="B3089" s="1">
        <v>16011</v>
      </c>
      <c r="C3089" s="929" t="s">
        <v>193</v>
      </c>
      <c r="D3089" s="1" t="s">
        <v>22</v>
      </c>
      <c r="E3089" s="1" t="s">
        <v>3612</v>
      </c>
      <c r="F3089" s="2">
        <v>44545</v>
      </c>
      <c r="G3089" s="11" t="s">
        <v>194</v>
      </c>
      <c r="H3089" s="10">
        <v>1</v>
      </c>
      <c r="I3089" s="12">
        <v>2.35</v>
      </c>
      <c r="J3089" s="398" t="s">
        <v>25</v>
      </c>
      <c r="K3089" s="398" t="s">
        <v>25</v>
      </c>
      <c r="L3089" s="399">
        <v>44544</v>
      </c>
      <c r="M3089" s="398" t="s">
        <v>19</v>
      </c>
      <c r="N3089" s="10">
        <v>9091</v>
      </c>
    </row>
    <row r="3090" spans="1:14">
      <c r="A3090" s="9">
        <v>44543</v>
      </c>
      <c r="B3090" s="1">
        <v>16012</v>
      </c>
      <c r="C3090" s="929" t="s">
        <v>1650</v>
      </c>
      <c r="D3090" s="1" t="s">
        <v>22</v>
      </c>
      <c r="E3090" s="1" t="s">
        <v>3613</v>
      </c>
      <c r="F3090" s="2">
        <v>44545</v>
      </c>
      <c r="G3090" s="11" t="s">
        <v>1652</v>
      </c>
      <c r="H3090" s="10">
        <v>74</v>
      </c>
      <c r="I3090" s="12">
        <v>2.35</v>
      </c>
      <c r="J3090" s="398" t="s">
        <v>25</v>
      </c>
      <c r="K3090" s="398" t="s">
        <v>25</v>
      </c>
      <c r="L3090" s="399">
        <v>44544</v>
      </c>
      <c r="M3090" s="398" t="s">
        <v>19</v>
      </c>
      <c r="N3090" s="10">
        <v>9091</v>
      </c>
    </row>
    <row r="3091" spans="1:14">
      <c r="A3091" s="9">
        <v>44543</v>
      </c>
      <c r="B3091" s="1">
        <v>16013</v>
      </c>
      <c r="C3091" s="929" t="s">
        <v>3614</v>
      </c>
      <c r="D3091" s="1" t="s">
        <v>22</v>
      </c>
      <c r="E3091" s="1" t="s">
        <v>3613</v>
      </c>
      <c r="F3091" s="2">
        <v>44545</v>
      </c>
      <c r="G3091" s="11" t="s">
        <v>3615</v>
      </c>
      <c r="H3091" s="10">
        <v>74</v>
      </c>
      <c r="I3091" s="12">
        <v>2.35</v>
      </c>
      <c r="J3091" s="398" t="s">
        <v>25</v>
      </c>
      <c r="K3091" s="398" t="s">
        <v>25</v>
      </c>
      <c r="L3091" s="399">
        <v>44544</v>
      </c>
      <c r="M3091" s="398" t="s">
        <v>19</v>
      </c>
      <c r="N3091" s="10">
        <v>9091</v>
      </c>
    </row>
    <row r="3092" spans="1:14">
      <c r="A3092" s="9">
        <v>44543</v>
      </c>
      <c r="B3092" s="1">
        <v>16014</v>
      </c>
      <c r="C3092" s="929" t="s">
        <v>182</v>
      </c>
      <c r="D3092" s="1" t="s">
        <v>22</v>
      </c>
      <c r="E3092" s="1" t="s">
        <v>3616</v>
      </c>
      <c r="F3092" s="2">
        <v>44545</v>
      </c>
      <c r="G3092" s="11" t="s">
        <v>184</v>
      </c>
      <c r="H3092" s="10">
        <v>6</v>
      </c>
      <c r="I3092" s="12">
        <v>2.35</v>
      </c>
      <c r="J3092" s="398" t="s">
        <v>25</v>
      </c>
      <c r="K3092" s="398" t="s">
        <v>25</v>
      </c>
      <c r="L3092" s="399">
        <v>44544</v>
      </c>
      <c r="M3092" s="398" t="s">
        <v>19</v>
      </c>
      <c r="N3092" s="10">
        <v>9091</v>
      </c>
    </row>
    <row r="3093" spans="1:14">
      <c r="A3093" s="9">
        <v>44545</v>
      </c>
      <c r="B3093" s="1">
        <v>16015</v>
      </c>
      <c r="C3093" s="929" t="s">
        <v>1074</v>
      </c>
      <c r="D3093" s="1" t="s">
        <v>22</v>
      </c>
      <c r="E3093" s="1" t="s">
        <v>3617</v>
      </c>
      <c r="F3093" s="2">
        <v>44545</v>
      </c>
      <c r="G3093" s="11" t="s">
        <v>1156</v>
      </c>
      <c r="H3093" s="10">
        <v>2</v>
      </c>
      <c r="I3093" s="12">
        <v>2.35</v>
      </c>
      <c r="J3093" s="398" t="s">
        <v>25</v>
      </c>
      <c r="K3093" s="398" t="s">
        <v>25</v>
      </c>
      <c r="L3093" s="399">
        <v>44545</v>
      </c>
      <c r="M3093" s="398" t="s">
        <v>19</v>
      </c>
      <c r="N3093" s="10">
        <v>9091</v>
      </c>
    </row>
    <row r="3094" spans="1:14">
      <c r="A3094" s="9">
        <v>44545</v>
      </c>
      <c r="B3094" s="1">
        <v>16016</v>
      </c>
      <c r="C3094" s="929" t="s">
        <v>3618</v>
      </c>
      <c r="D3094" s="1" t="s">
        <v>22</v>
      </c>
      <c r="E3094" s="1" t="s">
        <v>3617</v>
      </c>
      <c r="F3094" s="2">
        <v>44545</v>
      </c>
      <c r="G3094" s="11" t="s">
        <v>3619</v>
      </c>
      <c r="H3094" s="10">
        <v>1</v>
      </c>
      <c r="I3094" s="12">
        <v>2.35</v>
      </c>
      <c r="J3094" s="398" t="s">
        <v>25</v>
      </c>
      <c r="K3094" s="398" t="s">
        <v>25</v>
      </c>
      <c r="L3094" s="399">
        <v>44545</v>
      </c>
      <c r="M3094" s="398" t="s">
        <v>19</v>
      </c>
      <c r="N3094" s="10">
        <v>9091</v>
      </c>
    </row>
    <row r="3095" spans="1:14">
      <c r="A3095" s="9">
        <v>44545</v>
      </c>
      <c r="B3095" s="1">
        <v>16017</v>
      </c>
      <c r="C3095" s="929" t="s">
        <v>3620</v>
      </c>
      <c r="D3095" s="1" t="s">
        <v>22</v>
      </c>
      <c r="E3095" s="1" t="s">
        <v>3617</v>
      </c>
      <c r="F3095" s="2">
        <v>44545</v>
      </c>
      <c r="G3095" s="11" t="s">
        <v>3621</v>
      </c>
      <c r="H3095" s="10">
        <v>1</v>
      </c>
      <c r="I3095" s="12">
        <v>2.35</v>
      </c>
      <c r="J3095" s="398" t="s">
        <v>25</v>
      </c>
      <c r="K3095" s="398" t="s">
        <v>25</v>
      </c>
      <c r="L3095" s="399">
        <v>44545</v>
      </c>
      <c r="M3095" s="398" t="s">
        <v>19</v>
      </c>
      <c r="N3095" s="10">
        <v>9091</v>
      </c>
    </row>
    <row r="3096" spans="1:14">
      <c r="A3096" s="9">
        <v>44545</v>
      </c>
      <c r="B3096" s="1">
        <v>16018</v>
      </c>
      <c r="C3096" s="929" t="s">
        <v>3622</v>
      </c>
      <c r="D3096" s="1" t="s">
        <v>22</v>
      </c>
      <c r="E3096" s="1" t="s">
        <v>3617</v>
      </c>
      <c r="F3096" s="2">
        <v>44545</v>
      </c>
      <c r="G3096" s="11" t="s">
        <v>3623</v>
      </c>
      <c r="H3096" s="10">
        <v>1</v>
      </c>
      <c r="I3096" s="12">
        <v>2.35</v>
      </c>
      <c r="J3096" s="398" t="s">
        <v>25</v>
      </c>
      <c r="K3096" s="398" t="s">
        <v>25</v>
      </c>
      <c r="L3096" s="399">
        <v>44545</v>
      </c>
      <c r="M3096" s="398" t="s">
        <v>19</v>
      </c>
      <c r="N3096" s="10">
        <v>9091</v>
      </c>
    </row>
    <row r="3097" spans="1:14">
      <c r="A3097" s="9">
        <v>44546</v>
      </c>
      <c r="B3097" s="1">
        <v>16019</v>
      </c>
      <c r="C3097" s="929" t="s">
        <v>3483</v>
      </c>
      <c r="D3097" s="1" t="s">
        <v>22</v>
      </c>
      <c r="E3097" s="1" t="s">
        <v>3624</v>
      </c>
      <c r="F3097" s="2">
        <v>44546</v>
      </c>
      <c r="G3097" s="11" t="s">
        <v>3547</v>
      </c>
      <c r="H3097" s="10">
        <v>9</v>
      </c>
      <c r="I3097" s="12">
        <v>2.35</v>
      </c>
      <c r="J3097" s="398" t="s">
        <v>25</v>
      </c>
      <c r="K3097" s="398" t="s">
        <v>25</v>
      </c>
      <c r="L3097" s="399">
        <v>44546</v>
      </c>
      <c r="M3097" s="398" t="s">
        <v>19</v>
      </c>
      <c r="N3097" s="10">
        <v>9091</v>
      </c>
    </row>
    <row r="3098" spans="1:14">
      <c r="A3098" s="9">
        <v>44546</v>
      </c>
      <c r="B3098" s="1">
        <v>16020</v>
      </c>
      <c r="C3098" s="929" t="s">
        <v>262</v>
      </c>
      <c r="D3098" s="1" t="s">
        <v>22</v>
      </c>
      <c r="E3098" s="1" t="s">
        <v>3625</v>
      </c>
      <c r="F3098" s="2">
        <v>44546</v>
      </c>
      <c r="G3098" s="11" t="s">
        <v>264</v>
      </c>
      <c r="H3098" s="10">
        <v>43</v>
      </c>
      <c r="I3098" s="12">
        <v>2.35</v>
      </c>
      <c r="J3098" s="398" t="s">
        <v>25</v>
      </c>
      <c r="K3098" s="398" t="s">
        <v>25</v>
      </c>
      <c r="L3098" s="399">
        <v>44546</v>
      </c>
      <c r="M3098" s="398" t="s">
        <v>19</v>
      </c>
      <c r="N3098" s="10">
        <v>9091</v>
      </c>
    </row>
    <row r="3099" spans="1:14">
      <c r="A3099" s="9">
        <v>44546</v>
      </c>
      <c r="B3099" s="1">
        <v>16021</v>
      </c>
      <c r="C3099" s="929" t="s">
        <v>265</v>
      </c>
      <c r="D3099" s="1" t="s">
        <v>22</v>
      </c>
      <c r="E3099" s="1" t="s">
        <v>3625</v>
      </c>
      <c r="F3099" s="2">
        <v>44546</v>
      </c>
      <c r="G3099" s="11" t="s">
        <v>266</v>
      </c>
      <c r="H3099" s="10">
        <v>43</v>
      </c>
      <c r="I3099" s="12">
        <v>2.35</v>
      </c>
      <c r="J3099" s="398" t="s">
        <v>25</v>
      </c>
      <c r="K3099" s="398" t="s">
        <v>25</v>
      </c>
      <c r="L3099" s="399">
        <v>44546</v>
      </c>
      <c r="M3099" s="398" t="s">
        <v>19</v>
      </c>
      <c r="N3099" s="10">
        <v>9091</v>
      </c>
    </row>
    <row r="3100" spans="1:14">
      <c r="A3100" s="9">
        <v>44546</v>
      </c>
      <c r="B3100" s="1">
        <v>16022</v>
      </c>
      <c r="C3100" s="929" t="s">
        <v>254</v>
      </c>
      <c r="D3100" s="1" t="s">
        <v>22</v>
      </c>
      <c r="E3100" s="1" t="s">
        <v>3626</v>
      </c>
      <c r="F3100" s="2">
        <v>44546</v>
      </c>
      <c r="G3100" s="11" t="s">
        <v>256</v>
      </c>
      <c r="H3100" s="10">
        <v>8</v>
      </c>
      <c r="I3100" s="12">
        <v>2.35</v>
      </c>
      <c r="J3100" s="398" t="s">
        <v>25</v>
      </c>
      <c r="K3100" s="398" t="s">
        <v>25</v>
      </c>
      <c r="L3100" s="399">
        <v>44546</v>
      </c>
      <c r="M3100" s="398" t="s">
        <v>19</v>
      </c>
      <c r="N3100" s="10">
        <v>9091</v>
      </c>
    </row>
    <row r="3101" spans="1:14">
      <c r="A3101" s="9">
        <v>44546</v>
      </c>
      <c r="B3101" s="1">
        <v>16023</v>
      </c>
      <c r="C3101" s="929" t="s">
        <v>758</v>
      </c>
      <c r="D3101" s="1" t="s">
        <v>22</v>
      </c>
      <c r="E3101" s="1" t="s">
        <v>3627</v>
      </c>
      <c r="F3101" s="2">
        <v>44546</v>
      </c>
      <c r="G3101" s="11" t="s">
        <v>759</v>
      </c>
      <c r="H3101" s="10">
        <v>71</v>
      </c>
      <c r="I3101" s="12">
        <v>2.35</v>
      </c>
      <c r="J3101" s="398" t="s">
        <v>25</v>
      </c>
      <c r="K3101" s="398" t="s">
        <v>25</v>
      </c>
      <c r="L3101" s="399">
        <v>44546</v>
      </c>
      <c r="M3101" s="398" t="s">
        <v>19</v>
      </c>
      <c r="N3101" s="10">
        <v>9091</v>
      </c>
    </row>
    <row r="3102" spans="1:14">
      <c r="A3102" s="9">
        <v>44546</v>
      </c>
      <c r="B3102" s="1">
        <v>16024</v>
      </c>
      <c r="C3102" s="929" t="s">
        <v>1387</v>
      </c>
      <c r="D3102" s="1" t="s">
        <v>22</v>
      </c>
      <c r="E3102" s="1" t="s">
        <v>3628</v>
      </c>
      <c r="F3102" s="2">
        <v>44546</v>
      </c>
      <c r="G3102" s="11" t="s">
        <v>1389</v>
      </c>
      <c r="H3102" s="10">
        <v>2</v>
      </c>
      <c r="I3102" s="12">
        <v>2.35</v>
      </c>
      <c r="J3102" s="398" t="s">
        <v>25</v>
      </c>
      <c r="K3102" s="398" t="s">
        <v>25</v>
      </c>
      <c r="L3102" s="399">
        <v>44546</v>
      </c>
      <c r="M3102" s="398" t="s">
        <v>19</v>
      </c>
      <c r="N3102" s="10">
        <v>9091</v>
      </c>
    </row>
    <row r="3103" spans="1:14">
      <c r="A3103" s="9">
        <v>44546</v>
      </c>
      <c r="B3103" s="1">
        <v>16025</v>
      </c>
      <c r="C3103" s="929" t="s">
        <v>1107</v>
      </c>
      <c r="D3103" s="1" t="s">
        <v>22</v>
      </c>
      <c r="E3103" s="1" t="s">
        <v>3628</v>
      </c>
      <c r="F3103" s="2">
        <v>44546</v>
      </c>
      <c r="G3103" s="11" t="s">
        <v>1390</v>
      </c>
      <c r="H3103" s="10">
        <v>2</v>
      </c>
      <c r="I3103" s="12">
        <v>2.35</v>
      </c>
      <c r="J3103" s="398" t="s">
        <v>25</v>
      </c>
      <c r="K3103" s="398" t="s">
        <v>25</v>
      </c>
      <c r="L3103" s="399">
        <v>44546</v>
      </c>
      <c r="M3103" s="398" t="s">
        <v>19</v>
      </c>
      <c r="N3103" s="10">
        <v>9091</v>
      </c>
    </row>
    <row r="3104" spans="1:14">
      <c r="A3104" s="9">
        <v>44546</v>
      </c>
      <c r="B3104" s="1">
        <v>16026</v>
      </c>
      <c r="C3104" s="929" t="s">
        <v>3629</v>
      </c>
      <c r="D3104" s="1" t="s">
        <v>22</v>
      </c>
      <c r="E3104" s="1" t="s">
        <v>3630</v>
      </c>
      <c r="F3104" s="2">
        <v>44546</v>
      </c>
      <c r="G3104" s="11" t="s">
        <v>3631</v>
      </c>
      <c r="H3104" s="10">
        <v>1</v>
      </c>
      <c r="I3104" s="12">
        <v>2.35</v>
      </c>
      <c r="J3104" s="398" t="s">
        <v>25</v>
      </c>
      <c r="K3104" s="398" t="s">
        <v>25</v>
      </c>
      <c r="L3104" s="399">
        <v>44546</v>
      </c>
      <c r="M3104" s="398" t="s">
        <v>19</v>
      </c>
      <c r="N3104" s="10">
        <v>9091</v>
      </c>
    </row>
    <row r="3105" spans="1:14">
      <c r="A3105" s="9">
        <v>44546</v>
      </c>
      <c r="B3105" s="1">
        <v>16027</v>
      </c>
      <c r="C3105" s="929" t="s">
        <v>201</v>
      </c>
      <c r="D3105" s="1" t="s">
        <v>22</v>
      </c>
      <c r="E3105" s="1" t="s">
        <v>3630</v>
      </c>
      <c r="F3105" s="2">
        <v>44546</v>
      </c>
      <c r="G3105" s="11" t="s">
        <v>203</v>
      </c>
      <c r="H3105" s="10">
        <v>3</v>
      </c>
      <c r="I3105" s="12">
        <v>2.35</v>
      </c>
      <c r="J3105" s="398" t="s">
        <v>25</v>
      </c>
      <c r="K3105" s="398" t="s">
        <v>25</v>
      </c>
      <c r="L3105" s="399">
        <v>44546</v>
      </c>
      <c r="M3105" s="398" t="s">
        <v>19</v>
      </c>
      <c r="N3105" s="10">
        <v>9091</v>
      </c>
    </row>
    <row r="3106" spans="1:14">
      <c r="A3106" s="9">
        <v>44546</v>
      </c>
      <c r="B3106" s="1">
        <v>16028</v>
      </c>
      <c r="C3106" s="929" t="s">
        <v>1348</v>
      </c>
      <c r="D3106" s="1" t="s">
        <v>22</v>
      </c>
      <c r="E3106" s="1" t="s">
        <v>3632</v>
      </c>
      <c r="F3106" s="2">
        <v>44546</v>
      </c>
      <c r="G3106" s="11" t="s">
        <v>1350</v>
      </c>
      <c r="H3106" s="10">
        <v>7</v>
      </c>
      <c r="I3106" s="12">
        <v>3.15</v>
      </c>
      <c r="J3106" s="398" t="s">
        <v>25</v>
      </c>
      <c r="K3106" s="398" t="s">
        <v>25</v>
      </c>
      <c r="L3106" s="399">
        <v>44546</v>
      </c>
      <c r="M3106" s="398" t="s">
        <v>19</v>
      </c>
      <c r="N3106" s="10">
        <v>9091</v>
      </c>
    </row>
    <row r="3107" spans="1:14" s="400" customFormat="1">
      <c r="A3107" s="9">
        <v>44547</v>
      </c>
      <c r="B3107" s="1">
        <v>16029</v>
      </c>
      <c r="C3107" s="929" t="s">
        <v>3633</v>
      </c>
      <c r="D3107" s="1" t="s">
        <v>22</v>
      </c>
      <c r="E3107" s="1" t="s">
        <v>3634</v>
      </c>
      <c r="F3107" s="2">
        <v>44547</v>
      </c>
      <c r="G3107" s="11" t="s">
        <v>3635</v>
      </c>
      <c r="H3107" s="10">
        <v>7</v>
      </c>
      <c r="I3107" s="12">
        <v>2.35</v>
      </c>
      <c r="J3107" s="398" t="s">
        <v>25</v>
      </c>
      <c r="K3107" s="398" t="s">
        <v>25</v>
      </c>
      <c r="L3107" s="399">
        <v>44547</v>
      </c>
      <c r="M3107" s="398" t="s">
        <v>19</v>
      </c>
      <c r="N3107" s="10">
        <v>9142</v>
      </c>
    </row>
    <row r="3108" spans="1:14">
      <c r="A3108" s="9">
        <v>44547</v>
      </c>
      <c r="B3108" s="1">
        <v>16030</v>
      </c>
      <c r="C3108" s="929" t="s">
        <v>3633</v>
      </c>
      <c r="D3108" s="1" t="s">
        <v>22</v>
      </c>
      <c r="E3108" s="1" t="s">
        <v>336</v>
      </c>
      <c r="F3108" s="2">
        <v>44547</v>
      </c>
      <c r="G3108" s="11" t="s">
        <v>3635</v>
      </c>
      <c r="H3108" s="10">
        <v>1</v>
      </c>
      <c r="I3108" s="12">
        <v>2.35</v>
      </c>
      <c r="J3108" s="398" t="s">
        <v>25</v>
      </c>
      <c r="K3108" s="398" t="s">
        <v>25</v>
      </c>
      <c r="L3108" s="399">
        <v>44547</v>
      </c>
      <c r="M3108" s="398" t="s">
        <v>19</v>
      </c>
      <c r="N3108" s="10">
        <v>9142</v>
      </c>
    </row>
    <row r="3109" spans="1:14">
      <c r="A3109" s="9">
        <v>44547</v>
      </c>
      <c r="B3109" s="1">
        <v>16031</v>
      </c>
      <c r="C3109" s="929" t="s">
        <v>463</v>
      </c>
      <c r="D3109" s="1" t="s">
        <v>22</v>
      </c>
      <c r="E3109" s="1" t="s">
        <v>3636</v>
      </c>
      <c r="F3109" s="2">
        <v>44547</v>
      </c>
      <c r="G3109" s="11" t="s">
        <v>465</v>
      </c>
      <c r="H3109" s="10">
        <v>4</v>
      </c>
      <c r="I3109" s="12">
        <v>2.35</v>
      </c>
      <c r="J3109" s="398" t="s">
        <v>25</v>
      </c>
      <c r="K3109" s="398" t="s">
        <v>25</v>
      </c>
      <c r="L3109" s="399">
        <v>44547</v>
      </c>
      <c r="M3109" s="398" t="s">
        <v>19</v>
      </c>
      <c r="N3109" s="10">
        <v>9142</v>
      </c>
    </row>
    <row r="3110" spans="1:14">
      <c r="A3110" s="9">
        <v>44547</v>
      </c>
      <c r="B3110" s="1">
        <v>16032</v>
      </c>
      <c r="C3110" s="929" t="s">
        <v>2267</v>
      </c>
      <c r="D3110" s="1" t="s">
        <v>22</v>
      </c>
      <c r="E3110" s="1" t="s">
        <v>3637</v>
      </c>
      <c r="F3110" s="2">
        <v>44547</v>
      </c>
      <c r="G3110" s="11" t="s">
        <v>2434</v>
      </c>
      <c r="H3110" s="10">
        <v>1</v>
      </c>
      <c r="I3110" s="12">
        <v>2.35</v>
      </c>
      <c r="J3110" s="398" t="s">
        <v>25</v>
      </c>
      <c r="K3110" s="398" t="s">
        <v>25</v>
      </c>
      <c r="L3110" s="399">
        <v>44547</v>
      </c>
      <c r="M3110" s="398" t="s">
        <v>19</v>
      </c>
      <c r="N3110" s="10">
        <v>9142</v>
      </c>
    </row>
    <row r="3111" spans="1:14">
      <c r="A3111" s="9">
        <v>44547</v>
      </c>
      <c r="B3111" s="1">
        <v>16033</v>
      </c>
      <c r="C3111" s="929" t="s">
        <v>3638</v>
      </c>
      <c r="D3111" s="1" t="s">
        <v>22</v>
      </c>
      <c r="E3111" s="1" t="s">
        <v>3639</v>
      </c>
      <c r="F3111" s="2">
        <v>44547</v>
      </c>
      <c r="G3111" s="11" t="s">
        <v>3640</v>
      </c>
      <c r="H3111" s="10">
        <v>1</v>
      </c>
      <c r="I3111" s="12">
        <v>7.5</v>
      </c>
      <c r="J3111" s="398" t="s">
        <v>25</v>
      </c>
      <c r="K3111" s="398" t="s">
        <v>25</v>
      </c>
      <c r="L3111" s="399">
        <v>44547</v>
      </c>
      <c r="M3111" s="398" t="s">
        <v>19</v>
      </c>
      <c r="N3111" s="10">
        <v>9142</v>
      </c>
    </row>
    <row r="3112" spans="1:14">
      <c r="A3112" s="9">
        <v>44550</v>
      </c>
      <c r="B3112" s="1">
        <v>16034</v>
      </c>
      <c r="C3112" s="929" t="s">
        <v>182</v>
      </c>
      <c r="D3112" s="1" t="s">
        <v>22</v>
      </c>
      <c r="E3112" s="1" t="s">
        <v>3641</v>
      </c>
      <c r="F3112" s="2">
        <v>44550</v>
      </c>
      <c r="G3112" s="11" t="s">
        <v>184</v>
      </c>
      <c r="H3112" s="10">
        <v>1</v>
      </c>
      <c r="I3112" s="12">
        <v>2.35</v>
      </c>
      <c r="J3112" s="398" t="s">
        <v>25</v>
      </c>
      <c r="K3112" s="398" t="s">
        <v>25</v>
      </c>
      <c r="L3112" s="399">
        <v>44550</v>
      </c>
      <c r="M3112" s="398" t="s">
        <v>19</v>
      </c>
      <c r="N3112" s="10">
        <v>9142</v>
      </c>
    </row>
    <row r="3113" spans="1:14">
      <c r="A3113" s="9">
        <v>44550</v>
      </c>
      <c r="B3113" s="1">
        <v>16035</v>
      </c>
      <c r="C3113" s="929" t="s">
        <v>1074</v>
      </c>
      <c r="D3113" s="1" t="s">
        <v>22</v>
      </c>
      <c r="E3113" s="1" t="s">
        <v>3642</v>
      </c>
      <c r="F3113" s="2">
        <v>44550</v>
      </c>
      <c r="G3113" s="11" t="s">
        <v>1156</v>
      </c>
      <c r="H3113" s="10">
        <v>1</v>
      </c>
      <c r="I3113" s="12">
        <v>2.35</v>
      </c>
      <c r="J3113" s="398" t="s">
        <v>25</v>
      </c>
      <c r="K3113" s="398" t="s">
        <v>25</v>
      </c>
      <c r="L3113" s="399">
        <v>44550</v>
      </c>
      <c r="M3113" s="398" t="s">
        <v>19</v>
      </c>
      <c r="N3113" s="10">
        <v>9142</v>
      </c>
    </row>
    <row r="3114" spans="1:14">
      <c r="A3114" s="9">
        <v>44550</v>
      </c>
      <c r="B3114" s="1">
        <v>16036</v>
      </c>
      <c r="C3114" s="929" t="s">
        <v>896</v>
      </c>
      <c r="D3114" s="1" t="s">
        <v>22</v>
      </c>
      <c r="E3114" s="1" t="s">
        <v>3643</v>
      </c>
      <c r="F3114" s="2">
        <v>44550</v>
      </c>
      <c r="G3114" s="11" t="s">
        <v>898</v>
      </c>
      <c r="H3114" s="10">
        <v>1</v>
      </c>
      <c r="I3114" s="12">
        <v>2.35</v>
      </c>
      <c r="J3114" s="398" t="s">
        <v>25</v>
      </c>
      <c r="K3114" s="398" t="s">
        <v>25</v>
      </c>
      <c r="L3114" s="399">
        <v>44550</v>
      </c>
      <c r="M3114" s="398" t="s">
        <v>19</v>
      </c>
      <c r="N3114" s="10">
        <v>9142</v>
      </c>
    </row>
    <row r="3115" spans="1:14">
      <c r="A3115" s="9">
        <v>44551</v>
      </c>
      <c r="B3115" s="1">
        <v>16037</v>
      </c>
      <c r="C3115" s="929" t="s">
        <v>182</v>
      </c>
      <c r="D3115" s="1" t="s">
        <v>22</v>
      </c>
      <c r="E3115" s="1" t="s">
        <v>1972</v>
      </c>
      <c r="F3115" s="2">
        <v>44551</v>
      </c>
      <c r="G3115" s="11" t="s">
        <v>184</v>
      </c>
      <c r="H3115" s="10">
        <v>4</v>
      </c>
      <c r="I3115" s="12">
        <v>2.35</v>
      </c>
      <c r="J3115" s="398" t="s">
        <v>25</v>
      </c>
      <c r="K3115" s="398" t="s">
        <v>25</v>
      </c>
      <c r="L3115" s="399">
        <v>44551</v>
      </c>
      <c r="M3115" s="398" t="s">
        <v>19</v>
      </c>
      <c r="N3115" s="10">
        <v>9142</v>
      </c>
    </row>
    <row r="3116" spans="1:14">
      <c r="A3116" s="9">
        <v>44551</v>
      </c>
      <c r="B3116" s="1">
        <v>16038</v>
      </c>
      <c r="C3116" s="929" t="s">
        <v>1324</v>
      </c>
      <c r="D3116" s="1" t="s">
        <v>22</v>
      </c>
      <c r="E3116" s="1" t="s">
        <v>3644</v>
      </c>
      <c r="F3116" s="2">
        <v>44551</v>
      </c>
      <c r="G3116" s="11" t="s">
        <v>1325</v>
      </c>
      <c r="H3116" s="10">
        <v>3</v>
      </c>
      <c r="I3116" s="12">
        <v>2.35</v>
      </c>
      <c r="J3116" s="398" t="s">
        <v>25</v>
      </c>
      <c r="K3116" s="398" t="s">
        <v>25</v>
      </c>
      <c r="L3116" s="399">
        <v>44551</v>
      </c>
      <c r="M3116" s="398" t="s">
        <v>19</v>
      </c>
      <c r="N3116" s="10">
        <v>9142</v>
      </c>
    </row>
    <row r="3117" spans="1:14">
      <c r="A3117" s="9">
        <v>44551</v>
      </c>
      <c r="B3117" s="1">
        <v>16039</v>
      </c>
      <c r="C3117" s="929" t="s">
        <v>1319</v>
      </c>
      <c r="D3117" s="1" t="s">
        <v>22</v>
      </c>
      <c r="E3117" s="1" t="s">
        <v>3644</v>
      </c>
      <c r="F3117" s="2">
        <v>44551</v>
      </c>
      <c r="G3117" s="11" t="s">
        <v>1321</v>
      </c>
      <c r="H3117" s="10">
        <v>3</v>
      </c>
      <c r="I3117" s="12">
        <v>2.35</v>
      </c>
      <c r="J3117" s="398" t="s">
        <v>25</v>
      </c>
      <c r="K3117" s="398" t="s">
        <v>25</v>
      </c>
      <c r="L3117" s="399">
        <v>44551</v>
      </c>
      <c r="M3117" s="398" t="s">
        <v>19</v>
      </c>
      <c r="N3117" s="10">
        <v>9142</v>
      </c>
    </row>
    <row r="3118" spans="1:14">
      <c r="A3118" s="9">
        <v>44551</v>
      </c>
      <c r="B3118" s="1">
        <v>16040</v>
      </c>
      <c r="C3118" s="929" t="s">
        <v>1322</v>
      </c>
      <c r="D3118" s="1" t="s">
        <v>22</v>
      </c>
      <c r="E3118" s="1" t="s">
        <v>3644</v>
      </c>
      <c r="F3118" s="2">
        <v>44551</v>
      </c>
      <c r="G3118" s="11" t="s">
        <v>1323</v>
      </c>
      <c r="H3118" s="10">
        <v>6</v>
      </c>
      <c r="I3118" s="12">
        <v>2.35</v>
      </c>
      <c r="J3118" s="398" t="s">
        <v>25</v>
      </c>
      <c r="K3118" s="398" t="s">
        <v>25</v>
      </c>
      <c r="L3118" s="399">
        <v>44551</v>
      </c>
      <c r="M3118" s="398" t="s">
        <v>19</v>
      </c>
      <c r="N3118" s="10">
        <v>9142</v>
      </c>
    </row>
    <row r="3119" spans="1:14">
      <c r="A3119" s="9">
        <v>44551</v>
      </c>
      <c r="B3119" s="1">
        <v>16041</v>
      </c>
      <c r="C3119" s="929" t="s">
        <v>3645</v>
      </c>
      <c r="D3119" s="1" t="s">
        <v>22</v>
      </c>
      <c r="E3119" s="1" t="s">
        <v>3644</v>
      </c>
      <c r="F3119" s="2">
        <v>44551</v>
      </c>
      <c r="G3119" s="11" t="s">
        <v>3646</v>
      </c>
      <c r="H3119" s="10">
        <v>3</v>
      </c>
      <c r="I3119" s="12">
        <v>2.35</v>
      </c>
      <c r="J3119" s="398" t="s">
        <v>25</v>
      </c>
      <c r="K3119" s="398" t="s">
        <v>25</v>
      </c>
      <c r="L3119" s="399">
        <v>44551</v>
      </c>
      <c r="M3119" s="398" t="s">
        <v>19</v>
      </c>
      <c r="N3119" s="10">
        <v>9142</v>
      </c>
    </row>
    <row r="3120" spans="1:14">
      <c r="A3120" s="9">
        <v>44551</v>
      </c>
      <c r="B3120" s="1">
        <v>16042</v>
      </c>
      <c r="C3120" s="929" t="s">
        <v>1324</v>
      </c>
      <c r="D3120" s="1" t="s">
        <v>22</v>
      </c>
      <c r="E3120" s="1" t="s">
        <v>3647</v>
      </c>
      <c r="F3120" s="2">
        <v>44551</v>
      </c>
      <c r="G3120" s="11" t="s">
        <v>1325</v>
      </c>
      <c r="H3120" s="10">
        <v>11</v>
      </c>
      <c r="I3120" s="12">
        <v>2.35</v>
      </c>
      <c r="J3120" s="398" t="s">
        <v>25</v>
      </c>
      <c r="K3120" s="398" t="s">
        <v>25</v>
      </c>
      <c r="L3120" s="399">
        <v>44551</v>
      </c>
      <c r="M3120" s="398" t="s">
        <v>19</v>
      </c>
      <c r="N3120" s="10">
        <v>9142</v>
      </c>
    </row>
    <row r="3121" spans="1:14">
      <c r="A3121" s="9">
        <v>44551</v>
      </c>
      <c r="B3121" s="1">
        <v>16043</v>
      </c>
      <c r="C3121" s="929" t="s">
        <v>1319</v>
      </c>
      <c r="D3121" s="1" t="s">
        <v>22</v>
      </c>
      <c r="E3121" s="1" t="s">
        <v>3647</v>
      </c>
      <c r="F3121" s="2">
        <v>44551</v>
      </c>
      <c r="G3121" s="11" t="s">
        <v>1321</v>
      </c>
      <c r="H3121" s="10">
        <v>11</v>
      </c>
      <c r="I3121" s="12">
        <v>2.35</v>
      </c>
      <c r="J3121" s="398" t="s">
        <v>25</v>
      </c>
      <c r="K3121" s="398" t="s">
        <v>25</v>
      </c>
      <c r="L3121" s="399">
        <v>44551</v>
      </c>
      <c r="M3121" s="398" t="s">
        <v>19</v>
      </c>
      <c r="N3121" s="10">
        <v>9142</v>
      </c>
    </row>
    <row r="3122" spans="1:14">
      <c r="A3122" s="9">
        <v>44551</v>
      </c>
      <c r="B3122" s="1">
        <v>16044</v>
      </c>
      <c r="C3122" s="929" t="s">
        <v>1322</v>
      </c>
      <c r="D3122" s="1" t="s">
        <v>22</v>
      </c>
      <c r="E3122" s="1" t="s">
        <v>3647</v>
      </c>
      <c r="F3122" s="2">
        <v>44551</v>
      </c>
      <c r="G3122" s="11" t="s">
        <v>1323</v>
      </c>
      <c r="H3122" s="10">
        <v>22</v>
      </c>
      <c r="I3122" s="12">
        <v>2.35</v>
      </c>
      <c r="J3122" s="398" t="s">
        <v>25</v>
      </c>
      <c r="K3122" s="398" t="s">
        <v>25</v>
      </c>
      <c r="L3122" s="399">
        <v>44551</v>
      </c>
      <c r="M3122" s="398" t="s">
        <v>19</v>
      </c>
      <c r="N3122" s="10">
        <v>9142</v>
      </c>
    </row>
    <row r="3123" spans="1:14">
      <c r="A3123" s="9">
        <v>44551</v>
      </c>
      <c r="B3123" s="1">
        <v>16045</v>
      </c>
      <c r="C3123" s="929" t="s">
        <v>3645</v>
      </c>
      <c r="D3123" s="1" t="s">
        <v>22</v>
      </c>
      <c r="E3123" s="1" t="s">
        <v>3647</v>
      </c>
      <c r="F3123" s="2">
        <v>44551</v>
      </c>
      <c r="G3123" s="11" t="s">
        <v>3646</v>
      </c>
      <c r="H3123" s="10">
        <v>11</v>
      </c>
      <c r="I3123" s="12">
        <v>2.35</v>
      </c>
      <c r="J3123" s="398" t="s">
        <v>25</v>
      </c>
      <c r="K3123" s="398" t="s">
        <v>25</v>
      </c>
      <c r="L3123" s="399">
        <v>44551</v>
      </c>
      <c r="M3123" s="398" t="s">
        <v>19</v>
      </c>
      <c r="N3123" s="10">
        <v>9142</v>
      </c>
    </row>
    <row r="3124" spans="1:14">
      <c r="A3124" s="9">
        <v>44551</v>
      </c>
      <c r="B3124" s="1">
        <v>16046</v>
      </c>
      <c r="C3124" s="929" t="s">
        <v>3462</v>
      </c>
      <c r="D3124" s="1" t="s">
        <v>22</v>
      </c>
      <c r="E3124" s="1" t="s">
        <v>3648</v>
      </c>
      <c r="F3124" s="2">
        <v>44551</v>
      </c>
      <c r="G3124" s="11" t="s">
        <v>3522</v>
      </c>
      <c r="H3124" s="10">
        <v>6</v>
      </c>
      <c r="I3124" s="12">
        <v>2.35</v>
      </c>
      <c r="J3124" s="398" t="s">
        <v>25</v>
      </c>
      <c r="K3124" s="398" t="s">
        <v>25</v>
      </c>
      <c r="L3124" s="399">
        <v>44551</v>
      </c>
      <c r="M3124" s="398" t="s">
        <v>19</v>
      </c>
      <c r="N3124" s="10">
        <v>9142</v>
      </c>
    </row>
    <row r="3125" spans="1:14">
      <c r="A3125" s="9">
        <v>44551</v>
      </c>
      <c r="B3125" s="1">
        <v>16047</v>
      </c>
      <c r="C3125" s="929" t="s">
        <v>1074</v>
      </c>
      <c r="D3125" s="1" t="s">
        <v>22</v>
      </c>
      <c r="E3125" s="1" t="s">
        <v>3649</v>
      </c>
      <c r="F3125" s="2">
        <v>44551</v>
      </c>
      <c r="G3125" s="11" t="s">
        <v>1156</v>
      </c>
      <c r="H3125" s="10">
        <v>1</v>
      </c>
      <c r="I3125" s="12">
        <v>2.35</v>
      </c>
      <c r="J3125" s="398" t="s">
        <v>25</v>
      </c>
      <c r="K3125" s="398" t="s">
        <v>25</v>
      </c>
      <c r="L3125" s="399">
        <v>44551</v>
      </c>
      <c r="M3125" s="398" t="s">
        <v>19</v>
      </c>
      <c r="N3125" s="10">
        <v>9142</v>
      </c>
    </row>
    <row r="3126" spans="1:14">
      <c r="A3126" s="9">
        <v>44565</v>
      </c>
      <c r="B3126" s="1">
        <v>16048</v>
      </c>
      <c r="C3126" s="929" t="s">
        <v>73</v>
      </c>
      <c r="D3126" s="1" t="s">
        <v>22</v>
      </c>
      <c r="E3126" s="1" t="s">
        <v>3650</v>
      </c>
      <c r="F3126" s="2">
        <v>44567</v>
      </c>
      <c r="G3126" s="11" t="s">
        <v>74</v>
      </c>
      <c r="H3126" s="10">
        <v>29</v>
      </c>
      <c r="I3126" s="12">
        <v>2.35</v>
      </c>
      <c r="J3126" s="398" t="s">
        <v>25</v>
      </c>
      <c r="K3126" s="398" t="s">
        <v>25</v>
      </c>
      <c r="L3126" s="399">
        <v>44565</v>
      </c>
      <c r="M3126" s="398" t="s">
        <v>19</v>
      </c>
      <c r="N3126" s="10">
        <v>9142</v>
      </c>
    </row>
    <row r="3127" spans="1:14">
      <c r="A3127" s="9">
        <v>44565</v>
      </c>
      <c r="B3127" s="1">
        <v>16049</v>
      </c>
      <c r="C3127" s="929" t="s">
        <v>39</v>
      </c>
      <c r="D3127" s="1" t="s">
        <v>22</v>
      </c>
      <c r="E3127" s="1" t="s">
        <v>3650</v>
      </c>
      <c r="F3127" s="2">
        <v>44567</v>
      </c>
      <c r="G3127" s="11" t="s">
        <v>40</v>
      </c>
      <c r="H3127" s="10">
        <v>29</v>
      </c>
      <c r="I3127" s="12">
        <v>2.35</v>
      </c>
      <c r="J3127" s="398" t="s">
        <v>25</v>
      </c>
      <c r="K3127" s="398" t="s">
        <v>25</v>
      </c>
      <c r="L3127" s="399">
        <v>44565</v>
      </c>
      <c r="M3127" s="398" t="s">
        <v>19</v>
      </c>
      <c r="N3127" s="10">
        <v>9142</v>
      </c>
    </row>
    <row r="3128" spans="1:14">
      <c r="A3128" s="9">
        <v>44565</v>
      </c>
      <c r="B3128" s="1">
        <v>16050</v>
      </c>
      <c r="C3128" s="929" t="s">
        <v>109</v>
      </c>
      <c r="D3128" s="1" t="s">
        <v>22</v>
      </c>
      <c r="E3128" s="1" t="s">
        <v>3650</v>
      </c>
      <c r="F3128" s="2">
        <v>44567</v>
      </c>
      <c r="G3128" s="11" t="s">
        <v>36</v>
      </c>
      <c r="H3128" s="10">
        <v>26</v>
      </c>
      <c r="I3128" s="12">
        <v>2.35</v>
      </c>
      <c r="J3128" s="398" t="s">
        <v>25</v>
      </c>
      <c r="K3128" s="398" t="s">
        <v>25</v>
      </c>
      <c r="L3128" s="399">
        <v>44565</v>
      </c>
      <c r="M3128" s="398" t="s">
        <v>19</v>
      </c>
      <c r="N3128" s="10">
        <v>9142</v>
      </c>
    </row>
    <row r="3129" spans="1:14">
      <c r="A3129" s="9">
        <v>44565</v>
      </c>
      <c r="B3129" s="1">
        <v>16051</v>
      </c>
      <c r="C3129" s="929" t="s">
        <v>3651</v>
      </c>
      <c r="D3129" s="1" t="s">
        <v>22</v>
      </c>
      <c r="E3129" s="1" t="s">
        <v>3650</v>
      </c>
      <c r="F3129" s="2">
        <v>44567</v>
      </c>
      <c r="G3129" s="11" t="s">
        <v>3652</v>
      </c>
      <c r="H3129" s="10">
        <v>29</v>
      </c>
      <c r="I3129" s="12">
        <v>2.35</v>
      </c>
      <c r="J3129" s="398" t="s">
        <v>25</v>
      </c>
      <c r="K3129" s="398" t="s">
        <v>25</v>
      </c>
      <c r="L3129" s="399">
        <v>44565</v>
      </c>
      <c r="M3129" s="398" t="s">
        <v>19</v>
      </c>
      <c r="N3129" s="10">
        <v>9142</v>
      </c>
    </row>
    <row r="3130" spans="1:14">
      <c r="A3130" s="9">
        <v>44565</v>
      </c>
      <c r="B3130" s="1">
        <v>16052</v>
      </c>
      <c r="C3130" s="929" t="s">
        <v>324</v>
      </c>
      <c r="D3130" s="1" t="s">
        <v>22</v>
      </c>
      <c r="E3130" s="1" t="s">
        <v>3653</v>
      </c>
      <c r="F3130" s="2">
        <v>44567</v>
      </c>
      <c r="G3130" s="11" t="s">
        <v>326</v>
      </c>
      <c r="H3130" s="10">
        <v>6</v>
      </c>
      <c r="I3130" s="12">
        <v>2.35</v>
      </c>
      <c r="J3130" s="398" t="s">
        <v>25</v>
      </c>
      <c r="K3130" s="398" t="s">
        <v>25</v>
      </c>
      <c r="L3130" s="399">
        <v>44566</v>
      </c>
      <c r="M3130" s="398" t="s">
        <v>19</v>
      </c>
      <c r="N3130" s="10">
        <v>9142</v>
      </c>
    </row>
    <row r="3131" spans="1:14">
      <c r="A3131" s="9">
        <v>44565</v>
      </c>
      <c r="B3131" s="1">
        <v>16053</v>
      </c>
      <c r="C3131" s="929" t="s">
        <v>70</v>
      </c>
      <c r="D3131" s="1" t="s">
        <v>22</v>
      </c>
      <c r="E3131" s="1" t="s">
        <v>3654</v>
      </c>
      <c r="F3131" s="2">
        <v>44567</v>
      </c>
      <c r="G3131" s="11" t="s">
        <v>71</v>
      </c>
      <c r="H3131" s="10">
        <v>24</v>
      </c>
      <c r="I3131" s="12">
        <v>2.35</v>
      </c>
      <c r="J3131" s="398" t="s">
        <v>25</v>
      </c>
      <c r="K3131" s="398" t="s">
        <v>25</v>
      </c>
      <c r="L3131" s="399">
        <v>44566</v>
      </c>
      <c r="M3131" s="398" t="s">
        <v>19</v>
      </c>
      <c r="N3131" s="10">
        <v>9142</v>
      </c>
    </row>
    <row r="3132" spans="1:14">
      <c r="A3132" s="9">
        <v>44565</v>
      </c>
      <c r="B3132" s="1">
        <v>16054</v>
      </c>
      <c r="C3132" s="929" t="s">
        <v>272</v>
      </c>
      <c r="D3132" s="1" t="s">
        <v>22</v>
      </c>
      <c r="E3132" s="1" t="s">
        <v>3655</v>
      </c>
      <c r="F3132" s="2">
        <v>44567</v>
      </c>
      <c r="G3132" s="11" t="s">
        <v>274</v>
      </c>
      <c r="H3132" s="10">
        <v>4</v>
      </c>
      <c r="I3132" s="12">
        <v>2.35</v>
      </c>
      <c r="J3132" s="398" t="s">
        <v>25</v>
      </c>
      <c r="K3132" s="398" t="s">
        <v>25</v>
      </c>
      <c r="L3132" s="399">
        <v>44566</v>
      </c>
      <c r="M3132" s="398" t="s">
        <v>19</v>
      </c>
      <c r="N3132" s="10">
        <v>9142</v>
      </c>
    </row>
    <row r="3133" spans="1:14">
      <c r="A3133" s="9">
        <v>44565</v>
      </c>
      <c r="B3133" s="1">
        <v>16055</v>
      </c>
      <c r="C3133" s="929" t="s">
        <v>70</v>
      </c>
      <c r="D3133" s="1" t="s">
        <v>22</v>
      </c>
      <c r="E3133" s="1" t="s">
        <v>3656</v>
      </c>
      <c r="F3133" s="2">
        <v>44567</v>
      </c>
      <c r="G3133" s="11" t="s">
        <v>71</v>
      </c>
      <c r="H3133" s="10">
        <v>19</v>
      </c>
      <c r="I3133" s="12">
        <v>2.35</v>
      </c>
      <c r="J3133" s="398" t="s">
        <v>25</v>
      </c>
      <c r="K3133" s="398" t="s">
        <v>25</v>
      </c>
      <c r="L3133" s="399">
        <v>44566</v>
      </c>
      <c r="M3133" s="398" t="s">
        <v>19</v>
      </c>
      <c r="N3133" s="10">
        <v>9142</v>
      </c>
    </row>
    <row r="3134" spans="1:14">
      <c r="A3134" s="9">
        <v>44565</v>
      </c>
      <c r="B3134" s="1">
        <v>16056</v>
      </c>
      <c r="C3134" s="929" t="s">
        <v>240</v>
      </c>
      <c r="D3134" s="1" t="s">
        <v>22</v>
      </c>
      <c r="E3134" s="1" t="s">
        <v>3656</v>
      </c>
      <c r="F3134" s="2">
        <v>44567</v>
      </c>
      <c r="G3134" s="11" t="s">
        <v>242</v>
      </c>
      <c r="H3134" s="10">
        <v>19</v>
      </c>
      <c r="I3134" s="12">
        <v>2.35</v>
      </c>
      <c r="J3134" s="398" t="s">
        <v>25</v>
      </c>
      <c r="K3134" s="398" t="s">
        <v>25</v>
      </c>
      <c r="L3134" s="399">
        <v>44566</v>
      </c>
      <c r="M3134" s="398" t="s">
        <v>19</v>
      </c>
      <c r="N3134" s="10">
        <v>9142</v>
      </c>
    </row>
    <row r="3135" spans="1:14">
      <c r="A3135" s="9">
        <v>44565</v>
      </c>
      <c r="B3135" s="1">
        <v>16057</v>
      </c>
      <c r="C3135" s="929" t="s">
        <v>1202</v>
      </c>
      <c r="D3135" s="1" t="s">
        <v>22</v>
      </c>
      <c r="E3135" s="1" t="s">
        <v>3656</v>
      </c>
      <c r="F3135" s="2">
        <v>44567</v>
      </c>
      <c r="G3135" s="11" t="s">
        <v>1204</v>
      </c>
      <c r="H3135" s="10">
        <v>19</v>
      </c>
      <c r="I3135" s="12">
        <v>2.35</v>
      </c>
      <c r="J3135" s="398" t="s">
        <v>25</v>
      </c>
      <c r="K3135" s="398" t="s">
        <v>25</v>
      </c>
      <c r="L3135" s="399">
        <v>44566</v>
      </c>
      <c r="M3135" s="398" t="s">
        <v>19</v>
      </c>
      <c r="N3135" s="10">
        <v>9142</v>
      </c>
    </row>
    <row r="3136" spans="1:14">
      <c r="A3136" s="9">
        <v>44565</v>
      </c>
      <c r="B3136" s="1">
        <v>16058</v>
      </c>
      <c r="C3136" s="929" t="s">
        <v>39</v>
      </c>
      <c r="D3136" s="1" t="s">
        <v>22</v>
      </c>
      <c r="E3136" s="1" t="s">
        <v>3656</v>
      </c>
      <c r="F3136" s="2">
        <v>44567</v>
      </c>
      <c r="G3136" s="11" t="s">
        <v>40</v>
      </c>
      <c r="H3136" s="10">
        <v>19</v>
      </c>
      <c r="I3136" s="12">
        <v>2.35</v>
      </c>
      <c r="J3136" s="398" t="s">
        <v>25</v>
      </c>
      <c r="K3136" s="398" t="s">
        <v>25</v>
      </c>
      <c r="L3136" s="399">
        <v>44566</v>
      </c>
      <c r="M3136" s="398" t="s">
        <v>19</v>
      </c>
      <c r="N3136" s="10">
        <v>9142</v>
      </c>
    </row>
    <row r="3137" spans="1:14">
      <c r="A3137" s="9">
        <v>44565</v>
      </c>
      <c r="B3137" s="1">
        <v>16059</v>
      </c>
      <c r="C3137" s="929" t="s">
        <v>1227</v>
      </c>
      <c r="D3137" s="1" t="s">
        <v>22</v>
      </c>
      <c r="E3137" s="1" t="s">
        <v>3656</v>
      </c>
      <c r="F3137" s="2">
        <v>44567</v>
      </c>
      <c r="G3137" s="11" t="s">
        <v>1228</v>
      </c>
      <c r="H3137" s="10">
        <v>15</v>
      </c>
      <c r="I3137" s="12">
        <v>2.35</v>
      </c>
      <c r="J3137" s="398" t="s">
        <v>25</v>
      </c>
      <c r="K3137" s="398" t="s">
        <v>25</v>
      </c>
      <c r="L3137" s="399">
        <v>44566</v>
      </c>
      <c r="M3137" s="398" t="s">
        <v>19</v>
      </c>
      <c r="N3137" s="10">
        <v>9142</v>
      </c>
    </row>
    <row r="3138" spans="1:14">
      <c r="A3138" s="9">
        <v>44565</v>
      </c>
      <c r="B3138" s="1">
        <v>16060</v>
      </c>
      <c r="C3138" s="929" t="s">
        <v>487</v>
      </c>
      <c r="D3138" s="1" t="s">
        <v>22</v>
      </c>
      <c r="E3138" s="1" t="s">
        <v>3657</v>
      </c>
      <c r="F3138" s="2">
        <v>44567</v>
      </c>
      <c r="G3138" s="11" t="s">
        <v>489</v>
      </c>
      <c r="H3138" s="10">
        <v>7</v>
      </c>
      <c r="I3138" s="12">
        <v>2.35</v>
      </c>
      <c r="J3138" s="398" t="s">
        <v>25</v>
      </c>
      <c r="K3138" s="398" t="s">
        <v>25</v>
      </c>
      <c r="L3138" s="399">
        <v>44566</v>
      </c>
      <c r="M3138" s="398" t="s">
        <v>19</v>
      </c>
      <c r="N3138" s="10">
        <v>9142</v>
      </c>
    </row>
    <row r="3139" spans="1:14">
      <c r="A3139" s="9">
        <v>44565</v>
      </c>
      <c r="B3139" s="1">
        <v>16061</v>
      </c>
      <c r="C3139" s="929" t="s">
        <v>1100</v>
      </c>
      <c r="D3139" s="1" t="s">
        <v>22</v>
      </c>
      <c r="E3139" s="1" t="s">
        <v>3658</v>
      </c>
      <c r="F3139" s="2">
        <v>44567</v>
      </c>
      <c r="G3139" s="11" t="s">
        <v>1102</v>
      </c>
      <c r="H3139" s="10">
        <v>3</v>
      </c>
      <c r="I3139" s="12">
        <v>2.35</v>
      </c>
      <c r="J3139" s="398" t="s">
        <v>25</v>
      </c>
      <c r="K3139" s="398" t="s">
        <v>25</v>
      </c>
      <c r="L3139" s="399">
        <v>44566</v>
      </c>
      <c r="M3139" s="398" t="s">
        <v>19</v>
      </c>
      <c r="N3139" s="10">
        <v>9142</v>
      </c>
    </row>
    <row r="3140" spans="1:14">
      <c r="A3140" s="9">
        <v>44565</v>
      </c>
      <c r="B3140" s="1">
        <v>16062</v>
      </c>
      <c r="C3140" s="929" t="s">
        <v>463</v>
      </c>
      <c r="D3140" s="1" t="s">
        <v>22</v>
      </c>
      <c r="E3140" s="1" t="s">
        <v>3659</v>
      </c>
      <c r="F3140" s="2">
        <v>44567</v>
      </c>
      <c r="G3140" s="11" t="s">
        <v>465</v>
      </c>
      <c r="H3140" s="10">
        <v>1</v>
      </c>
      <c r="I3140" s="12">
        <v>2.35</v>
      </c>
      <c r="J3140" s="398" t="s">
        <v>25</v>
      </c>
      <c r="K3140" s="398" t="s">
        <v>25</v>
      </c>
      <c r="L3140" s="399">
        <v>44566</v>
      </c>
      <c r="M3140" s="398" t="s">
        <v>19</v>
      </c>
      <c r="N3140" s="10">
        <v>9142</v>
      </c>
    </row>
    <row r="3141" spans="1:14">
      <c r="A3141" s="9">
        <v>44565</v>
      </c>
      <c r="B3141" s="1">
        <v>16063</v>
      </c>
      <c r="C3141" s="929" t="s">
        <v>37</v>
      </c>
      <c r="D3141" s="1" t="s">
        <v>22</v>
      </c>
      <c r="E3141" s="1" t="s">
        <v>3660</v>
      </c>
      <c r="F3141" s="2">
        <v>44567</v>
      </c>
      <c r="G3141" s="11" t="s">
        <v>38</v>
      </c>
      <c r="H3141" s="10">
        <v>2</v>
      </c>
      <c r="I3141" s="12">
        <v>2.35</v>
      </c>
      <c r="J3141" s="398" t="s">
        <v>25</v>
      </c>
      <c r="K3141" s="398" t="s">
        <v>25</v>
      </c>
      <c r="L3141" s="399">
        <v>44566</v>
      </c>
      <c r="M3141" s="398" t="s">
        <v>19</v>
      </c>
      <c r="N3141" s="10">
        <v>9142</v>
      </c>
    </row>
    <row r="3142" spans="1:14">
      <c r="A3142" s="9">
        <v>44565</v>
      </c>
      <c r="B3142" s="1">
        <v>16064</v>
      </c>
      <c r="C3142" s="929" t="s">
        <v>3523</v>
      </c>
      <c r="D3142" s="1" t="s">
        <v>22</v>
      </c>
      <c r="E3142" s="1" t="s">
        <v>3661</v>
      </c>
      <c r="F3142" s="2">
        <v>44567</v>
      </c>
      <c r="G3142" s="11" t="s">
        <v>3525</v>
      </c>
      <c r="H3142" s="10">
        <v>1</v>
      </c>
      <c r="I3142" s="12">
        <v>2.35</v>
      </c>
      <c r="J3142" s="398" t="s">
        <v>25</v>
      </c>
      <c r="K3142" s="398" t="s">
        <v>25</v>
      </c>
      <c r="L3142" s="399">
        <v>44566</v>
      </c>
      <c r="M3142" s="398" t="s">
        <v>19</v>
      </c>
      <c r="N3142" s="10">
        <v>9142</v>
      </c>
    </row>
    <row r="3143" spans="1:14">
      <c r="A3143" s="9">
        <v>44565</v>
      </c>
      <c r="B3143" s="1">
        <v>16065</v>
      </c>
      <c r="C3143" s="929" t="s">
        <v>3223</v>
      </c>
      <c r="D3143" s="1" t="s">
        <v>22</v>
      </c>
      <c r="E3143" s="1" t="s">
        <v>3661</v>
      </c>
      <c r="F3143" s="2">
        <v>44567</v>
      </c>
      <c r="G3143" s="11" t="s">
        <v>3224</v>
      </c>
      <c r="H3143" s="10">
        <v>1</v>
      </c>
      <c r="I3143" s="12">
        <v>2.35</v>
      </c>
      <c r="J3143" s="398" t="s">
        <v>25</v>
      </c>
      <c r="K3143" s="398" t="s">
        <v>25</v>
      </c>
      <c r="L3143" s="399">
        <v>44566</v>
      </c>
      <c r="M3143" s="398" t="s">
        <v>19</v>
      </c>
      <c r="N3143" s="10">
        <v>9142</v>
      </c>
    </row>
    <row r="3144" spans="1:14">
      <c r="A3144" s="9">
        <v>44565</v>
      </c>
      <c r="B3144" s="1">
        <v>16066</v>
      </c>
      <c r="C3144" s="929" t="s">
        <v>380</v>
      </c>
      <c r="D3144" s="1" t="s">
        <v>22</v>
      </c>
      <c r="E3144" s="1" t="s">
        <v>3662</v>
      </c>
      <c r="F3144" s="2">
        <v>44567</v>
      </c>
      <c r="G3144" s="11" t="s">
        <v>382</v>
      </c>
      <c r="H3144" s="10">
        <v>2</v>
      </c>
      <c r="I3144" s="12">
        <v>2.35</v>
      </c>
      <c r="J3144" s="398" t="s">
        <v>25</v>
      </c>
      <c r="K3144" s="398" t="s">
        <v>25</v>
      </c>
      <c r="L3144" s="399">
        <v>44566</v>
      </c>
      <c r="M3144" s="398" t="s">
        <v>19</v>
      </c>
      <c r="N3144" s="10">
        <v>9142</v>
      </c>
    </row>
    <row r="3145" spans="1:14">
      <c r="A3145" s="9">
        <v>44565</v>
      </c>
      <c r="B3145" s="1">
        <v>16067</v>
      </c>
      <c r="C3145" s="929" t="s">
        <v>341</v>
      </c>
      <c r="D3145" s="1" t="s">
        <v>22</v>
      </c>
      <c r="E3145" s="1" t="s">
        <v>3663</v>
      </c>
      <c r="F3145" s="2">
        <v>44567</v>
      </c>
      <c r="G3145" s="11" t="s">
        <v>343</v>
      </c>
      <c r="H3145" s="10">
        <v>14</v>
      </c>
      <c r="I3145" s="12">
        <v>2.35</v>
      </c>
      <c r="J3145" s="398" t="s">
        <v>25</v>
      </c>
      <c r="K3145" s="398" t="s">
        <v>25</v>
      </c>
      <c r="L3145" s="399">
        <v>44566</v>
      </c>
      <c r="M3145" s="398" t="s">
        <v>19</v>
      </c>
      <c r="N3145" s="10">
        <v>9142</v>
      </c>
    </row>
    <row r="3146" spans="1:14">
      <c r="A3146" s="9">
        <v>44565</v>
      </c>
      <c r="B3146" s="1">
        <v>16068</v>
      </c>
      <c r="C3146" s="929" t="s">
        <v>3250</v>
      </c>
      <c r="D3146" s="1" t="s">
        <v>22</v>
      </c>
      <c r="E3146" s="1" t="s">
        <v>3664</v>
      </c>
      <c r="F3146" s="2">
        <v>44567</v>
      </c>
      <c r="G3146" s="11" t="s">
        <v>712</v>
      </c>
      <c r="H3146" s="10">
        <v>1</v>
      </c>
      <c r="I3146" s="12">
        <v>2.35</v>
      </c>
      <c r="J3146" s="398" t="s">
        <v>25</v>
      </c>
      <c r="K3146" s="398" t="s">
        <v>25</v>
      </c>
      <c r="L3146" s="399">
        <v>44566</v>
      </c>
      <c r="M3146" s="398" t="s">
        <v>19</v>
      </c>
      <c r="N3146" s="10">
        <v>9142</v>
      </c>
    </row>
    <row r="3147" spans="1:14">
      <c r="A3147" s="9">
        <v>44565</v>
      </c>
      <c r="B3147" s="1">
        <v>16069</v>
      </c>
      <c r="C3147" s="929" t="s">
        <v>73</v>
      </c>
      <c r="D3147" s="1" t="s">
        <v>22</v>
      </c>
      <c r="E3147" s="1" t="s">
        <v>3665</v>
      </c>
      <c r="F3147" s="2">
        <v>44567</v>
      </c>
      <c r="G3147" s="11" t="s">
        <v>74</v>
      </c>
      <c r="H3147" s="10">
        <v>23</v>
      </c>
      <c r="I3147" s="12">
        <v>2.35</v>
      </c>
      <c r="J3147" s="398" t="s">
        <v>25</v>
      </c>
      <c r="K3147" s="398" t="s">
        <v>25</v>
      </c>
      <c r="L3147" s="399">
        <v>44566</v>
      </c>
      <c r="M3147" s="398" t="s">
        <v>19</v>
      </c>
      <c r="N3147" s="10">
        <v>9142</v>
      </c>
    </row>
    <row r="3148" spans="1:14">
      <c r="A3148" s="9">
        <v>44565</v>
      </c>
      <c r="B3148" s="1">
        <v>16070</v>
      </c>
      <c r="C3148" s="929" t="s">
        <v>39</v>
      </c>
      <c r="D3148" s="1" t="s">
        <v>22</v>
      </c>
      <c r="E3148" s="1" t="s">
        <v>3665</v>
      </c>
      <c r="F3148" s="2">
        <v>44567</v>
      </c>
      <c r="G3148" s="11" t="s">
        <v>40</v>
      </c>
      <c r="H3148" s="10">
        <v>23</v>
      </c>
      <c r="I3148" s="12">
        <v>2.35</v>
      </c>
      <c r="J3148" s="398" t="s">
        <v>25</v>
      </c>
      <c r="K3148" s="398" t="s">
        <v>25</v>
      </c>
      <c r="L3148" s="399">
        <v>44566</v>
      </c>
      <c r="M3148" s="398" t="s">
        <v>19</v>
      </c>
      <c r="N3148" s="10">
        <v>9142</v>
      </c>
    </row>
    <row r="3149" spans="1:14">
      <c r="A3149" s="9">
        <v>44565</v>
      </c>
      <c r="B3149" s="1">
        <v>16071</v>
      </c>
      <c r="C3149" s="929" t="s">
        <v>240</v>
      </c>
      <c r="D3149" s="1" t="s">
        <v>22</v>
      </c>
      <c r="E3149" s="1" t="s">
        <v>3665</v>
      </c>
      <c r="F3149" s="2">
        <v>44567</v>
      </c>
      <c r="G3149" s="11" t="s">
        <v>242</v>
      </c>
      <c r="H3149" s="10">
        <v>23</v>
      </c>
      <c r="I3149" s="12">
        <v>2.35</v>
      </c>
      <c r="J3149" s="398" t="s">
        <v>25</v>
      </c>
      <c r="K3149" s="398" t="s">
        <v>25</v>
      </c>
      <c r="L3149" s="399">
        <v>44566</v>
      </c>
      <c r="M3149" s="398" t="s">
        <v>19</v>
      </c>
      <c r="N3149" s="10">
        <v>9142</v>
      </c>
    </row>
    <row r="3150" spans="1:14">
      <c r="A3150" s="9">
        <v>44565</v>
      </c>
      <c r="B3150" s="1">
        <v>16072</v>
      </c>
      <c r="C3150" s="929" t="s">
        <v>3509</v>
      </c>
      <c r="D3150" s="1" t="s">
        <v>22</v>
      </c>
      <c r="E3150" s="1" t="s">
        <v>3665</v>
      </c>
      <c r="F3150" s="2">
        <v>44567</v>
      </c>
      <c r="G3150" s="11" t="s">
        <v>3666</v>
      </c>
      <c r="H3150" s="10">
        <v>23</v>
      </c>
      <c r="I3150" s="12">
        <v>2.35</v>
      </c>
      <c r="J3150" s="398" t="s">
        <v>25</v>
      </c>
      <c r="K3150" s="398" t="s">
        <v>25</v>
      </c>
      <c r="L3150" s="399">
        <v>44566</v>
      </c>
      <c r="M3150" s="398" t="s">
        <v>19</v>
      </c>
      <c r="N3150" s="10">
        <v>9142</v>
      </c>
    </row>
    <row r="3151" spans="1:14">
      <c r="A3151" s="9">
        <v>44565</v>
      </c>
      <c r="B3151" s="1">
        <v>16073</v>
      </c>
      <c r="C3151" s="929" t="s">
        <v>3667</v>
      </c>
      <c r="D3151" s="1" t="s">
        <v>22</v>
      </c>
      <c r="E3151" s="1" t="s">
        <v>1</v>
      </c>
      <c r="F3151" s="2">
        <v>44567</v>
      </c>
      <c r="G3151" s="11" t="s">
        <v>3668</v>
      </c>
      <c r="H3151" s="10">
        <v>1</v>
      </c>
      <c r="I3151" s="12">
        <v>3.75</v>
      </c>
      <c r="J3151" s="398" t="s">
        <v>25</v>
      </c>
      <c r="K3151" s="398" t="s">
        <v>25</v>
      </c>
      <c r="L3151" s="399">
        <v>44566</v>
      </c>
      <c r="M3151" s="398" t="s">
        <v>19</v>
      </c>
      <c r="N3151" s="10">
        <v>9142</v>
      </c>
    </row>
    <row r="3152" spans="1:14">
      <c r="A3152" s="9">
        <v>44565</v>
      </c>
      <c r="B3152" s="1">
        <v>16074</v>
      </c>
      <c r="C3152" s="929" t="s">
        <v>3669</v>
      </c>
      <c r="D3152" s="1" t="s">
        <v>22</v>
      </c>
      <c r="E3152" s="1" t="s">
        <v>1</v>
      </c>
      <c r="F3152" s="2">
        <v>44567</v>
      </c>
      <c r="G3152" s="11" t="s">
        <v>3670</v>
      </c>
      <c r="H3152" s="10">
        <v>1</v>
      </c>
      <c r="I3152" s="12">
        <v>3.75</v>
      </c>
      <c r="J3152" s="398" t="s">
        <v>25</v>
      </c>
      <c r="K3152" s="398" t="s">
        <v>25</v>
      </c>
      <c r="L3152" s="399">
        <v>44566</v>
      </c>
      <c r="M3152" s="398" t="s">
        <v>19</v>
      </c>
      <c r="N3152" s="10">
        <v>9142</v>
      </c>
    </row>
    <row r="3153" spans="1:14">
      <c r="A3153" s="9">
        <v>44565</v>
      </c>
      <c r="B3153" s="1">
        <v>16075</v>
      </c>
      <c r="C3153" s="929" t="s">
        <v>3671</v>
      </c>
      <c r="D3153" s="1" t="s">
        <v>22</v>
      </c>
      <c r="E3153" s="1" t="s">
        <v>1</v>
      </c>
      <c r="F3153" s="2">
        <v>44567</v>
      </c>
      <c r="G3153" s="11" t="s">
        <v>3672</v>
      </c>
      <c r="H3153" s="10">
        <v>1</v>
      </c>
      <c r="I3153" s="12">
        <v>3.75</v>
      </c>
      <c r="J3153" s="398" t="s">
        <v>25</v>
      </c>
      <c r="K3153" s="398" t="s">
        <v>25</v>
      </c>
      <c r="L3153" s="399">
        <v>44566</v>
      </c>
      <c r="M3153" s="398" t="s">
        <v>19</v>
      </c>
      <c r="N3153" s="10">
        <v>9142</v>
      </c>
    </row>
    <row r="3154" spans="1:14">
      <c r="A3154" s="9">
        <v>44565</v>
      </c>
      <c r="B3154" s="1">
        <v>16076</v>
      </c>
      <c r="C3154" s="929" t="s">
        <v>3673</v>
      </c>
      <c r="D3154" s="1" t="s">
        <v>22</v>
      </c>
      <c r="E3154" s="1" t="s">
        <v>1</v>
      </c>
      <c r="F3154" s="2">
        <v>44567</v>
      </c>
      <c r="G3154" s="11" t="s">
        <v>3674</v>
      </c>
      <c r="H3154" s="10">
        <v>1</v>
      </c>
      <c r="I3154" s="12">
        <v>3.75</v>
      </c>
      <c r="J3154" s="398" t="s">
        <v>25</v>
      </c>
      <c r="K3154" s="398" t="s">
        <v>25</v>
      </c>
      <c r="L3154" s="399">
        <v>44566</v>
      </c>
      <c r="M3154" s="398" t="s">
        <v>19</v>
      </c>
      <c r="N3154" s="10">
        <v>9142</v>
      </c>
    </row>
    <row r="3155" spans="1:14">
      <c r="A3155" s="9">
        <v>44565</v>
      </c>
      <c r="B3155" s="1">
        <v>16077</v>
      </c>
      <c r="C3155" s="929" t="s">
        <v>3675</v>
      </c>
      <c r="D3155" s="1" t="s">
        <v>22</v>
      </c>
      <c r="E3155" s="1" t="s">
        <v>1</v>
      </c>
      <c r="F3155" s="2">
        <v>44567</v>
      </c>
      <c r="G3155" s="11" t="s">
        <v>3676</v>
      </c>
      <c r="H3155" s="10">
        <v>1</v>
      </c>
      <c r="I3155" s="12">
        <v>3.75</v>
      </c>
      <c r="J3155" s="398" t="s">
        <v>25</v>
      </c>
      <c r="K3155" s="398" t="s">
        <v>25</v>
      </c>
      <c r="L3155" s="399">
        <v>44566</v>
      </c>
      <c r="M3155" s="398" t="s">
        <v>19</v>
      </c>
      <c r="N3155" s="10">
        <v>9142</v>
      </c>
    </row>
    <row r="3156" spans="1:14">
      <c r="A3156" s="9">
        <v>44567</v>
      </c>
      <c r="B3156" s="1">
        <v>16078</v>
      </c>
      <c r="C3156" s="929" t="s">
        <v>3432</v>
      </c>
      <c r="D3156" s="1" t="s">
        <v>22</v>
      </c>
      <c r="E3156" s="1" t="s">
        <v>3677</v>
      </c>
      <c r="F3156" s="2">
        <v>44567</v>
      </c>
      <c r="G3156" s="11" t="s">
        <v>3434</v>
      </c>
      <c r="H3156" s="10">
        <v>1</v>
      </c>
      <c r="I3156" s="12">
        <v>2.35</v>
      </c>
      <c r="J3156" s="398" t="s">
        <v>25</v>
      </c>
      <c r="K3156" s="398" t="s">
        <v>25</v>
      </c>
      <c r="L3156" s="399">
        <v>44567</v>
      </c>
      <c r="M3156" s="398" t="s">
        <v>19</v>
      </c>
      <c r="N3156" s="10">
        <v>9142</v>
      </c>
    </row>
    <row r="3157" spans="1:14">
      <c r="A3157" s="9">
        <v>44567</v>
      </c>
      <c r="B3157" s="1">
        <v>16079</v>
      </c>
      <c r="C3157" s="929" t="s">
        <v>721</v>
      </c>
      <c r="D3157" s="1" t="s">
        <v>22</v>
      </c>
      <c r="E3157" s="1" t="s">
        <v>3678</v>
      </c>
      <c r="F3157" s="2">
        <v>44567</v>
      </c>
      <c r="G3157" s="11" t="s">
        <v>723</v>
      </c>
      <c r="H3157" s="10">
        <v>10</v>
      </c>
      <c r="I3157" s="12">
        <v>2.35</v>
      </c>
      <c r="J3157" s="398" t="s">
        <v>25</v>
      </c>
      <c r="K3157" s="398" t="s">
        <v>25</v>
      </c>
      <c r="L3157" s="399">
        <v>44567</v>
      </c>
      <c r="M3157" s="398" t="s">
        <v>19</v>
      </c>
      <c r="N3157" s="10">
        <v>9142</v>
      </c>
    </row>
    <row r="3158" spans="1:14">
      <c r="A3158" s="9">
        <v>44567</v>
      </c>
      <c r="B3158" s="1">
        <v>16080</v>
      </c>
      <c r="C3158" s="929" t="s">
        <v>390</v>
      </c>
      <c r="D3158" s="1" t="s">
        <v>22</v>
      </c>
      <c r="E3158" s="1" t="s">
        <v>3679</v>
      </c>
      <c r="F3158" s="2">
        <v>44567</v>
      </c>
      <c r="G3158" s="11" t="s">
        <v>392</v>
      </c>
      <c r="H3158" s="10">
        <v>23</v>
      </c>
      <c r="I3158" s="12">
        <v>2.35</v>
      </c>
      <c r="J3158" s="398" t="s">
        <v>25</v>
      </c>
      <c r="K3158" s="398" t="s">
        <v>25</v>
      </c>
      <c r="L3158" s="399">
        <v>44567</v>
      </c>
      <c r="M3158" s="398" t="s">
        <v>19</v>
      </c>
      <c r="N3158" s="10">
        <v>9142</v>
      </c>
    </row>
    <row r="3159" spans="1:14">
      <c r="A3159" s="9">
        <v>44567</v>
      </c>
      <c r="B3159" s="1">
        <v>16081</v>
      </c>
      <c r="C3159" s="929" t="s">
        <v>683</v>
      </c>
      <c r="D3159" s="1" t="s">
        <v>22</v>
      </c>
      <c r="E3159" s="1" t="s">
        <v>3680</v>
      </c>
      <c r="F3159" s="2">
        <v>44567</v>
      </c>
      <c r="G3159" s="11" t="s">
        <v>685</v>
      </c>
      <c r="H3159" s="10">
        <v>11</v>
      </c>
      <c r="I3159" s="12">
        <v>2.35</v>
      </c>
      <c r="J3159" s="398" t="s">
        <v>25</v>
      </c>
      <c r="K3159" s="398" t="s">
        <v>25</v>
      </c>
      <c r="L3159" s="399">
        <v>44567</v>
      </c>
      <c r="M3159" s="398" t="s">
        <v>19</v>
      </c>
      <c r="N3159" s="10">
        <v>9142</v>
      </c>
    </row>
    <row r="3160" spans="1:14">
      <c r="A3160" s="9">
        <v>44567</v>
      </c>
      <c r="B3160" s="1">
        <v>16082</v>
      </c>
      <c r="C3160" s="929" t="s">
        <v>380</v>
      </c>
      <c r="D3160" s="1" t="s">
        <v>22</v>
      </c>
      <c r="E3160" s="1" t="s">
        <v>3681</v>
      </c>
      <c r="F3160" s="2">
        <v>44567</v>
      </c>
      <c r="G3160" s="11" t="s">
        <v>382</v>
      </c>
      <c r="H3160" s="10">
        <v>14</v>
      </c>
      <c r="I3160" s="12">
        <v>2.35</v>
      </c>
      <c r="J3160" s="398" t="s">
        <v>25</v>
      </c>
      <c r="K3160" s="398" t="s">
        <v>25</v>
      </c>
      <c r="L3160" s="399">
        <v>44567</v>
      </c>
      <c r="M3160" s="398" t="s">
        <v>19</v>
      </c>
      <c r="N3160" s="10">
        <v>9142</v>
      </c>
    </row>
    <row r="3161" spans="1:14">
      <c r="A3161" s="9">
        <v>44567</v>
      </c>
      <c r="B3161" s="1">
        <v>16083</v>
      </c>
      <c r="C3161" s="929" t="s">
        <v>3682</v>
      </c>
      <c r="D3161" s="1" t="s">
        <v>22</v>
      </c>
      <c r="E3161" s="1" t="s">
        <v>3683</v>
      </c>
      <c r="F3161" s="2">
        <v>44567</v>
      </c>
      <c r="G3161" s="11" t="s">
        <v>3684</v>
      </c>
      <c r="H3161" s="10">
        <v>1</v>
      </c>
      <c r="I3161" s="12">
        <v>2.35</v>
      </c>
      <c r="J3161" s="398" t="s">
        <v>25</v>
      </c>
      <c r="K3161" s="398" t="s">
        <v>25</v>
      </c>
      <c r="L3161" s="399">
        <v>44567</v>
      </c>
      <c r="M3161" s="398" t="s">
        <v>19</v>
      </c>
      <c r="N3161" s="10">
        <v>9142</v>
      </c>
    </row>
    <row r="3162" spans="1:14">
      <c r="A3162" s="9">
        <v>44567</v>
      </c>
      <c r="B3162" s="1">
        <v>16084</v>
      </c>
      <c r="C3162" s="929" t="s">
        <v>519</v>
      </c>
      <c r="D3162" s="1" t="s">
        <v>22</v>
      </c>
      <c r="E3162" s="1" t="s">
        <v>3685</v>
      </c>
      <c r="F3162" s="2">
        <v>44567</v>
      </c>
      <c r="G3162" s="11" t="s">
        <v>521</v>
      </c>
      <c r="H3162" s="10">
        <v>7</v>
      </c>
      <c r="I3162" s="12">
        <v>2.35</v>
      </c>
      <c r="J3162" s="398" t="s">
        <v>25</v>
      </c>
      <c r="K3162" s="398" t="s">
        <v>25</v>
      </c>
      <c r="L3162" s="399">
        <v>44567</v>
      </c>
      <c r="M3162" s="398" t="s">
        <v>19</v>
      </c>
      <c r="N3162" s="10">
        <v>9142</v>
      </c>
    </row>
    <row r="3163" spans="1:14">
      <c r="A3163" s="9">
        <v>44567</v>
      </c>
      <c r="B3163" s="1">
        <v>16085</v>
      </c>
      <c r="C3163" s="929" t="s">
        <v>147</v>
      </c>
      <c r="D3163" s="1" t="s">
        <v>22</v>
      </c>
      <c r="E3163" s="1" t="s">
        <v>3686</v>
      </c>
      <c r="F3163" s="2">
        <v>44567</v>
      </c>
      <c r="G3163" s="11" t="s">
        <v>149</v>
      </c>
      <c r="H3163" s="10">
        <v>11</v>
      </c>
      <c r="I3163" s="12">
        <v>2.35</v>
      </c>
      <c r="J3163" s="398" t="s">
        <v>25</v>
      </c>
      <c r="K3163" s="398" t="s">
        <v>25</v>
      </c>
      <c r="L3163" s="399">
        <v>44567</v>
      </c>
      <c r="M3163" s="398" t="s">
        <v>19</v>
      </c>
      <c r="N3163" s="10">
        <v>9142</v>
      </c>
    </row>
    <row r="3164" spans="1:14">
      <c r="A3164" s="9">
        <v>44567</v>
      </c>
      <c r="B3164" s="1">
        <v>16086</v>
      </c>
      <c r="C3164" s="929" t="s">
        <v>262</v>
      </c>
      <c r="D3164" s="1" t="s">
        <v>22</v>
      </c>
      <c r="E3164" s="1" t="s">
        <v>3687</v>
      </c>
      <c r="F3164" s="2">
        <v>44567</v>
      </c>
      <c r="G3164" s="11" t="s">
        <v>264</v>
      </c>
      <c r="H3164" s="10">
        <v>7</v>
      </c>
      <c r="I3164" s="12">
        <v>2.35</v>
      </c>
      <c r="J3164" s="398" t="s">
        <v>25</v>
      </c>
      <c r="K3164" s="398" t="s">
        <v>25</v>
      </c>
      <c r="L3164" s="399">
        <v>44567</v>
      </c>
      <c r="M3164" s="398" t="s">
        <v>19</v>
      </c>
      <c r="N3164" s="10">
        <v>9142</v>
      </c>
    </row>
    <row r="3165" spans="1:14">
      <c r="A3165" s="9">
        <v>44567</v>
      </c>
      <c r="B3165" s="1">
        <v>16087</v>
      </c>
      <c r="C3165" s="929" t="s">
        <v>265</v>
      </c>
      <c r="D3165" s="1" t="s">
        <v>22</v>
      </c>
      <c r="E3165" s="1" t="s">
        <v>3687</v>
      </c>
      <c r="F3165" s="2">
        <v>44567</v>
      </c>
      <c r="G3165" s="11" t="s">
        <v>266</v>
      </c>
      <c r="H3165" s="10">
        <v>7</v>
      </c>
      <c r="I3165" s="12">
        <v>2.35</v>
      </c>
      <c r="J3165" s="398" t="s">
        <v>25</v>
      </c>
      <c r="K3165" s="398" t="s">
        <v>25</v>
      </c>
      <c r="L3165" s="399">
        <v>44567</v>
      </c>
      <c r="M3165" s="398" t="s">
        <v>19</v>
      </c>
      <c r="N3165" s="10">
        <v>9142</v>
      </c>
    </row>
    <row r="3166" spans="1:14">
      <c r="A3166" s="9">
        <v>44567</v>
      </c>
      <c r="B3166" s="1">
        <v>16088</v>
      </c>
      <c r="C3166" s="929" t="s">
        <v>147</v>
      </c>
      <c r="D3166" s="1" t="s">
        <v>22</v>
      </c>
      <c r="E3166" s="1" t="s">
        <v>3688</v>
      </c>
      <c r="F3166" s="2">
        <v>44567</v>
      </c>
      <c r="G3166" s="11" t="s">
        <v>149</v>
      </c>
      <c r="H3166" s="10">
        <v>5</v>
      </c>
      <c r="I3166" s="12">
        <v>2.35</v>
      </c>
      <c r="J3166" s="398" t="s">
        <v>25</v>
      </c>
      <c r="K3166" s="398" t="s">
        <v>25</v>
      </c>
      <c r="L3166" s="399">
        <v>44567</v>
      </c>
      <c r="M3166" s="398" t="s">
        <v>19</v>
      </c>
      <c r="N3166" s="10">
        <v>9142</v>
      </c>
    </row>
    <row r="3167" spans="1:14">
      <c r="A3167" s="9">
        <v>44567</v>
      </c>
      <c r="B3167" s="1">
        <v>16089</v>
      </c>
      <c r="C3167" s="929" t="s">
        <v>31</v>
      </c>
      <c r="D3167" s="1" t="s">
        <v>22</v>
      </c>
      <c r="E3167" s="1" t="s">
        <v>3689</v>
      </c>
      <c r="F3167" s="2">
        <v>44567</v>
      </c>
      <c r="G3167" s="11" t="s">
        <v>33</v>
      </c>
      <c r="H3167" s="10">
        <v>11</v>
      </c>
      <c r="I3167" s="12">
        <v>2.35</v>
      </c>
      <c r="J3167" s="398" t="s">
        <v>25</v>
      </c>
      <c r="K3167" s="398" t="s">
        <v>25</v>
      </c>
      <c r="L3167" s="399">
        <v>44567</v>
      </c>
      <c r="M3167" s="398" t="s">
        <v>19</v>
      </c>
      <c r="N3167" s="10">
        <v>9142</v>
      </c>
    </row>
    <row r="3168" spans="1:14">
      <c r="A3168" s="9">
        <v>44567</v>
      </c>
      <c r="B3168" s="1">
        <v>16090</v>
      </c>
      <c r="C3168" s="929" t="s">
        <v>519</v>
      </c>
      <c r="D3168" s="1" t="s">
        <v>22</v>
      </c>
      <c r="E3168" s="1" t="s">
        <v>3690</v>
      </c>
      <c r="F3168" s="2">
        <v>44567</v>
      </c>
      <c r="G3168" s="11" t="s">
        <v>521</v>
      </c>
      <c r="H3168" s="10">
        <v>8</v>
      </c>
      <c r="I3168" s="12">
        <v>2.35</v>
      </c>
      <c r="J3168" s="398" t="s">
        <v>25</v>
      </c>
      <c r="K3168" s="398" t="s">
        <v>25</v>
      </c>
      <c r="L3168" s="399">
        <v>44567</v>
      </c>
      <c r="M3168" s="398" t="s">
        <v>19</v>
      </c>
      <c r="N3168" s="10">
        <v>9142</v>
      </c>
    </row>
    <row r="3169" spans="1:14">
      <c r="A3169" s="9">
        <v>44567</v>
      </c>
      <c r="B3169" s="1">
        <v>16091</v>
      </c>
      <c r="C3169" s="929" t="s">
        <v>3691</v>
      </c>
      <c r="D3169" s="1" t="s">
        <v>22</v>
      </c>
      <c r="E3169" s="1" t="s">
        <v>3692</v>
      </c>
      <c r="F3169" s="2">
        <v>44567</v>
      </c>
      <c r="G3169" s="11" t="s">
        <v>3693</v>
      </c>
      <c r="H3169" s="10">
        <v>8</v>
      </c>
      <c r="I3169" s="12">
        <v>2.35</v>
      </c>
      <c r="J3169" s="398" t="s">
        <v>25</v>
      </c>
      <c r="K3169" s="398" t="s">
        <v>25</v>
      </c>
      <c r="L3169" s="399">
        <v>44567</v>
      </c>
      <c r="M3169" s="398" t="s">
        <v>19</v>
      </c>
      <c r="N3169" s="10">
        <v>9142</v>
      </c>
    </row>
    <row r="3170" spans="1:14">
      <c r="A3170" s="9">
        <v>44567</v>
      </c>
      <c r="B3170" s="1">
        <v>16092</v>
      </c>
      <c r="C3170" s="929" t="s">
        <v>3694</v>
      </c>
      <c r="D3170" s="1" t="s">
        <v>22</v>
      </c>
      <c r="E3170" s="1" t="s">
        <v>3692</v>
      </c>
      <c r="F3170" s="2">
        <v>44567</v>
      </c>
      <c r="G3170" s="11" t="s">
        <v>3695</v>
      </c>
      <c r="H3170" s="10">
        <v>8</v>
      </c>
      <c r="I3170" s="12">
        <v>2.35</v>
      </c>
      <c r="J3170" s="398" t="s">
        <v>25</v>
      </c>
      <c r="K3170" s="398" t="s">
        <v>25</v>
      </c>
      <c r="L3170" s="399">
        <v>44567</v>
      </c>
      <c r="M3170" s="398" t="s">
        <v>19</v>
      </c>
      <c r="N3170" s="10">
        <v>9142</v>
      </c>
    </row>
    <row r="3171" spans="1:14">
      <c r="A3171" s="9">
        <v>44567</v>
      </c>
      <c r="B3171" s="1">
        <v>16093</v>
      </c>
      <c r="C3171" s="929" t="s">
        <v>3696</v>
      </c>
      <c r="D3171" s="1" t="s">
        <v>22</v>
      </c>
      <c r="E3171" s="1" t="s">
        <v>1</v>
      </c>
      <c r="F3171" s="2">
        <v>44568</v>
      </c>
      <c r="G3171" s="11" t="s">
        <v>3697</v>
      </c>
      <c r="H3171" s="10">
        <v>1</v>
      </c>
      <c r="I3171" s="12">
        <v>3.75</v>
      </c>
      <c r="J3171" s="398" t="s">
        <v>25</v>
      </c>
      <c r="K3171" s="398" t="s">
        <v>25</v>
      </c>
      <c r="L3171" s="399">
        <v>44568</v>
      </c>
      <c r="M3171" s="398" t="s">
        <v>19</v>
      </c>
      <c r="N3171" s="10">
        <v>9142</v>
      </c>
    </row>
    <row r="3172" spans="1:14">
      <c r="A3172" s="9">
        <v>44567</v>
      </c>
      <c r="B3172" s="1">
        <v>16094</v>
      </c>
      <c r="C3172" s="929" t="s">
        <v>34</v>
      </c>
      <c r="D3172" s="1" t="s">
        <v>22</v>
      </c>
      <c r="E3172" s="1" t="s">
        <v>3698</v>
      </c>
      <c r="F3172" s="2">
        <v>44568</v>
      </c>
      <c r="G3172" s="11" t="s">
        <v>36</v>
      </c>
      <c r="H3172" s="10">
        <v>19</v>
      </c>
      <c r="I3172" s="12">
        <v>2.35</v>
      </c>
      <c r="J3172" s="398" t="s">
        <v>25</v>
      </c>
      <c r="K3172" s="398" t="s">
        <v>25</v>
      </c>
      <c r="L3172" s="399">
        <v>44568</v>
      </c>
      <c r="M3172" s="398" t="s">
        <v>19</v>
      </c>
      <c r="N3172" s="10">
        <v>9142</v>
      </c>
    </row>
    <row r="3173" spans="1:14">
      <c r="A3173" s="9">
        <v>44567</v>
      </c>
      <c r="B3173" s="1">
        <v>16095</v>
      </c>
      <c r="C3173" s="929" t="s">
        <v>39</v>
      </c>
      <c r="D3173" s="1" t="s">
        <v>22</v>
      </c>
      <c r="E3173" s="1" t="s">
        <v>3698</v>
      </c>
      <c r="F3173" s="2">
        <v>44568</v>
      </c>
      <c r="G3173" s="11" t="s">
        <v>40</v>
      </c>
      <c r="H3173" s="10">
        <v>21</v>
      </c>
      <c r="I3173" s="12">
        <v>2.35</v>
      </c>
      <c r="J3173" s="398" t="s">
        <v>25</v>
      </c>
      <c r="K3173" s="398" t="s">
        <v>25</v>
      </c>
      <c r="L3173" s="399">
        <v>44568</v>
      </c>
      <c r="M3173" s="398" t="s">
        <v>19</v>
      </c>
      <c r="N3173" s="10">
        <v>9142</v>
      </c>
    </row>
    <row r="3174" spans="1:14">
      <c r="A3174" s="9">
        <v>44567</v>
      </c>
      <c r="B3174" s="1">
        <v>16096</v>
      </c>
      <c r="C3174" s="929" t="s">
        <v>37</v>
      </c>
      <c r="D3174" s="1" t="s">
        <v>22</v>
      </c>
      <c r="E3174" s="1" t="s">
        <v>3698</v>
      </c>
      <c r="F3174" s="2">
        <v>44568</v>
      </c>
      <c r="G3174" s="11" t="s">
        <v>38</v>
      </c>
      <c r="H3174" s="10">
        <v>20</v>
      </c>
      <c r="I3174" s="12">
        <v>2.35</v>
      </c>
      <c r="J3174" s="398" t="s">
        <v>25</v>
      </c>
      <c r="K3174" s="398" t="s">
        <v>25</v>
      </c>
      <c r="L3174" s="399">
        <v>44568</v>
      </c>
      <c r="M3174" s="398" t="s">
        <v>19</v>
      </c>
      <c r="N3174" s="10">
        <v>9142</v>
      </c>
    </row>
    <row r="3175" spans="1:14">
      <c r="A3175" s="9">
        <v>44567</v>
      </c>
      <c r="B3175" s="1">
        <v>16097</v>
      </c>
      <c r="C3175" s="929" t="s">
        <v>2171</v>
      </c>
      <c r="D3175" s="1" t="s">
        <v>22</v>
      </c>
      <c r="E3175" s="1" t="s">
        <v>3698</v>
      </c>
      <c r="F3175" s="2">
        <v>44568</v>
      </c>
      <c r="G3175" s="11" t="s">
        <v>2191</v>
      </c>
      <c r="H3175" s="10">
        <v>21</v>
      </c>
      <c r="I3175" s="12">
        <v>2.35</v>
      </c>
      <c r="J3175" s="398" t="s">
        <v>25</v>
      </c>
      <c r="K3175" s="398" t="s">
        <v>25</v>
      </c>
      <c r="L3175" s="399">
        <v>44568</v>
      </c>
      <c r="M3175" s="398" t="s">
        <v>19</v>
      </c>
      <c r="N3175" s="10">
        <v>9142</v>
      </c>
    </row>
    <row r="3176" spans="1:14">
      <c r="A3176" s="9">
        <v>44567</v>
      </c>
      <c r="B3176" s="1">
        <v>16098</v>
      </c>
      <c r="C3176" s="929" t="s">
        <v>198</v>
      </c>
      <c r="D3176" s="1" t="s">
        <v>22</v>
      </c>
      <c r="E3176" s="1" t="s">
        <v>3699</v>
      </c>
      <c r="F3176" s="2">
        <v>44568</v>
      </c>
      <c r="G3176" s="11" t="s">
        <v>200</v>
      </c>
      <c r="H3176" s="10">
        <v>1</v>
      </c>
      <c r="I3176" s="12">
        <v>2.35</v>
      </c>
      <c r="J3176" s="398" t="s">
        <v>25</v>
      </c>
      <c r="K3176" s="398" t="s">
        <v>25</v>
      </c>
      <c r="L3176" s="399">
        <v>44568</v>
      </c>
      <c r="M3176" s="398" t="s">
        <v>19</v>
      </c>
      <c r="N3176" s="10">
        <v>9142</v>
      </c>
    </row>
    <row r="3177" spans="1:14">
      <c r="A3177" s="9">
        <v>44567</v>
      </c>
      <c r="B3177" s="1">
        <v>16099</v>
      </c>
      <c r="C3177" s="929" t="s">
        <v>73</v>
      </c>
      <c r="D3177" s="1" t="s">
        <v>22</v>
      </c>
      <c r="E3177" s="1" t="s">
        <v>3700</v>
      </c>
      <c r="F3177" s="2">
        <v>44568</v>
      </c>
      <c r="G3177" s="11" t="s">
        <v>74</v>
      </c>
      <c r="H3177" s="10">
        <v>22</v>
      </c>
      <c r="I3177" s="12">
        <v>2.35</v>
      </c>
      <c r="J3177" s="398" t="s">
        <v>25</v>
      </c>
      <c r="K3177" s="398" t="s">
        <v>25</v>
      </c>
      <c r="L3177" s="399">
        <v>44568</v>
      </c>
      <c r="M3177" s="398" t="s">
        <v>19</v>
      </c>
      <c r="N3177" s="10">
        <v>9142</v>
      </c>
    </row>
    <row r="3178" spans="1:14">
      <c r="A3178" s="9">
        <v>44567</v>
      </c>
      <c r="B3178" s="1">
        <v>16100</v>
      </c>
      <c r="C3178" s="929" t="s">
        <v>37</v>
      </c>
      <c r="D3178" s="1" t="s">
        <v>22</v>
      </c>
      <c r="E3178" s="1" t="s">
        <v>3700</v>
      </c>
      <c r="F3178" s="2">
        <v>44568</v>
      </c>
      <c r="G3178" s="11" t="s">
        <v>38</v>
      </c>
      <c r="H3178" s="10">
        <v>22</v>
      </c>
      <c r="I3178" s="12">
        <v>2.35</v>
      </c>
      <c r="J3178" s="398" t="s">
        <v>25</v>
      </c>
      <c r="K3178" s="398" t="s">
        <v>25</v>
      </c>
      <c r="L3178" s="399">
        <v>44568</v>
      </c>
      <c r="M3178" s="398" t="s">
        <v>19</v>
      </c>
      <c r="N3178" s="10">
        <v>9142</v>
      </c>
    </row>
    <row r="3179" spans="1:14">
      <c r="A3179" s="9">
        <v>44567</v>
      </c>
      <c r="B3179" s="1">
        <v>16101</v>
      </c>
      <c r="C3179" s="929" t="s">
        <v>39</v>
      </c>
      <c r="D3179" s="1" t="s">
        <v>22</v>
      </c>
      <c r="E3179" s="1" t="s">
        <v>3700</v>
      </c>
      <c r="F3179" s="2">
        <v>44568</v>
      </c>
      <c r="G3179" s="11" t="s">
        <v>40</v>
      </c>
      <c r="H3179" s="10">
        <v>22</v>
      </c>
      <c r="I3179" s="12">
        <v>2.35</v>
      </c>
      <c r="J3179" s="398" t="s">
        <v>25</v>
      </c>
      <c r="K3179" s="398" t="s">
        <v>25</v>
      </c>
      <c r="L3179" s="399">
        <v>44568</v>
      </c>
      <c r="M3179" s="398" t="s">
        <v>19</v>
      </c>
      <c r="N3179" s="10">
        <v>9142</v>
      </c>
    </row>
    <row r="3180" spans="1:14">
      <c r="A3180" s="9">
        <v>44567</v>
      </c>
      <c r="B3180" s="1">
        <v>16102</v>
      </c>
      <c r="C3180" s="929" t="s">
        <v>1969</v>
      </c>
      <c r="D3180" s="1" t="s">
        <v>22</v>
      </c>
      <c r="E3180" s="1" t="s">
        <v>3701</v>
      </c>
      <c r="F3180" s="2">
        <v>44568</v>
      </c>
      <c r="G3180" s="11" t="s">
        <v>3035</v>
      </c>
      <c r="H3180" s="10">
        <v>3</v>
      </c>
      <c r="I3180" s="12">
        <v>2.35</v>
      </c>
      <c r="J3180" s="398" t="s">
        <v>25</v>
      </c>
      <c r="K3180" s="398" t="s">
        <v>25</v>
      </c>
      <c r="L3180" s="399">
        <v>44568</v>
      </c>
      <c r="M3180" s="398" t="s">
        <v>19</v>
      </c>
      <c r="N3180" s="10">
        <v>9142</v>
      </c>
    </row>
    <row r="3181" spans="1:14">
      <c r="A3181" s="9">
        <v>44567</v>
      </c>
      <c r="B3181" s="1">
        <v>16103</v>
      </c>
      <c r="C3181" s="929" t="s">
        <v>528</v>
      </c>
      <c r="D3181" s="1" t="s">
        <v>22</v>
      </c>
      <c r="E3181" s="1" t="s">
        <v>3702</v>
      </c>
      <c r="F3181" s="2">
        <v>44568</v>
      </c>
      <c r="G3181" s="11" t="s">
        <v>530</v>
      </c>
      <c r="H3181" s="10">
        <v>23</v>
      </c>
      <c r="I3181" s="12">
        <v>2.35</v>
      </c>
      <c r="J3181" s="398" t="s">
        <v>25</v>
      </c>
      <c r="K3181" s="398" t="s">
        <v>25</v>
      </c>
      <c r="L3181" s="399">
        <v>44568</v>
      </c>
      <c r="M3181" s="398" t="s">
        <v>19</v>
      </c>
      <c r="N3181" s="10">
        <v>9142</v>
      </c>
    </row>
    <row r="3182" spans="1:14">
      <c r="A3182" s="9">
        <v>44567</v>
      </c>
      <c r="B3182" s="1">
        <v>16104</v>
      </c>
      <c r="C3182" s="929" t="s">
        <v>531</v>
      </c>
      <c r="D3182" s="1" t="s">
        <v>22</v>
      </c>
      <c r="E3182" s="1" t="s">
        <v>3702</v>
      </c>
      <c r="F3182" s="2">
        <v>44568</v>
      </c>
      <c r="G3182" s="11" t="s">
        <v>532</v>
      </c>
      <c r="H3182" s="10">
        <v>23</v>
      </c>
      <c r="I3182" s="12">
        <v>2.35</v>
      </c>
      <c r="J3182" s="398" t="s">
        <v>25</v>
      </c>
      <c r="K3182" s="398" t="s">
        <v>25</v>
      </c>
      <c r="L3182" s="399">
        <v>44568</v>
      </c>
      <c r="M3182" s="398" t="s">
        <v>19</v>
      </c>
      <c r="N3182" s="10">
        <v>9142</v>
      </c>
    </row>
    <row r="3183" spans="1:14">
      <c r="A3183" s="9">
        <v>44567</v>
      </c>
      <c r="B3183" s="1">
        <v>16105</v>
      </c>
      <c r="C3183" s="929" t="s">
        <v>39</v>
      </c>
      <c r="D3183" s="1" t="s">
        <v>22</v>
      </c>
      <c r="E3183" s="1" t="s">
        <v>3702</v>
      </c>
      <c r="F3183" s="2">
        <v>44568</v>
      </c>
      <c r="G3183" s="11" t="s">
        <v>40</v>
      </c>
      <c r="H3183" s="10">
        <v>46</v>
      </c>
      <c r="I3183" s="12">
        <v>2.35</v>
      </c>
      <c r="J3183" s="398" t="s">
        <v>25</v>
      </c>
      <c r="K3183" s="398" t="s">
        <v>25</v>
      </c>
      <c r="L3183" s="399">
        <v>44568</v>
      </c>
      <c r="M3183" s="398" t="s">
        <v>19</v>
      </c>
      <c r="N3183" s="10">
        <v>9142</v>
      </c>
    </row>
    <row r="3184" spans="1:14">
      <c r="A3184" s="9">
        <v>44567</v>
      </c>
      <c r="B3184" s="1">
        <v>16106</v>
      </c>
      <c r="C3184" s="929" t="s">
        <v>1100</v>
      </c>
      <c r="D3184" s="1" t="s">
        <v>22</v>
      </c>
      <c r="E3184" s="1" t="s">
        <v>3703</v>
      </c>
      <c r="F3184" s="2">
        <v>44568</v>
      </c>
      <c r="G3184" s="11" t="s">
        <v>1102</v>
      </c>
      <c r="H3184" s="10">
        <v>6</v>
      </c>
      <c r="I3184" s="12">
        <v>2.35</v>
      </c>
      <c r="J3184" s="398" t="s">
        <v>25</v>
      </c>
      <c r="K3184" s="398" t="s">
        <v>25</v>
      </c>
      <c r="L3184" s="399">
        <v>44568</v>
      </c>
      <c r="M3184" s="398" t="s">
        <v>19</v>
      </c>
      <c r="N3184" s="10">
        <v>9142</v>
      </c>
    </row>
    <row r="3185" spans="1:14">
      <c r="A3185" s="9">
        <v>44567</v>
      </c>
      <c r="B3185" s="1">
        <v>16107</v>
      </c>
      <c r="C3185" s="929" t="s">
        <v>3704</v>
      </c>
      <c r="D3185" s="1" t="s">
        <v>22</v>
      </c>
      <c r="E3185" s="1" t="s">
        <v>3705</v>
      </c>
      <c r="F3185" s="2">
        <v>44568</v>
      </c>
      <c r="G3185" s="11" t="s">
        <v>3706</v>
      </c>
      <c r="H3185" s="10">
        <v>25</v>
      </c>
      <c r="I3185" s="12">
        <v>2.35</v>
      </c>
      <c r="J3185" s="398" t="s">
        <v>25</v>
      </c>
      <c r="K3185" s="398" t="s">
        <v>25</v>
      </c>
      <c r="L3185" s="399">
        <v>44568</v>
      </c>
      <c r="M3185" s="398" t="s">
        <v>19</v>
      </c>
      <c r="N3185" s="10">
        <v>9142</v>
      </c>
    </row>
    <row r="3186" spans="1:14">
      <c r="A3186" s="9">
        <v>44567</v>
      </c>
      <c r="B3186" s="1">
        <v>16108</v>
      </c>
      <c r="C3186" s="929" t="s">
        <v>212</v>
      </c>
      <c r="D3186" s="1" t="s">
        <v>22</v>
      </c>
      <c r="E3186" s="1" t="s">
        <v>3705</v>
      </c>
      <c r="F3186" s="2">
        <v>44568</v>
      </c>
      <c r="G3186" s="11" t="s">
        <v>213</v>
      </c>
      <c r="H3186" s="10">
        <v>25</v>
      </c>
      <c r="I3186" s="12">
        <v>2.35</v>
      </c>
      <c r="J3186" s="398" t="s">
        <v>25</v>
      </c>
      <c r="K3186" s="398" t="s">
        <v>25</v>
      </c>
      <c r="L3186" s="399">
        <v>44568</v>
      </c>
      <c r="M3186" s="398" t="s">
        <v>19</v>
      </c>
      <c r="N3186" s="10">
        <v>9142</v>
      </c>
    </row>
    <row r="3187" spans="1:14">
      <c r="A3187" s="9">
        <v>44567</v>
      </c>
      <c r="B3187" s="1">
        <v>16109</v>
      </c>
      <c r="C3187" s="929" t="s">
        <v>3707</v>
      </c>
      <c r="D3187" s="1" t="s">
        <v>22</v>
      </c>
      <c r="E3187" s="1" t="s">
        <v>3705</v>
      </c>
      <c r="F3187" s="2">
        <v>44568</v>
      </c>
      <c r="G3187" s="11" t="s">
        <v>3708</v>
      </c>
      <c r="H3187" s="10">
        <v>22</v>
      </c>
      <c r="I3187" s="12">
        <v>2.35</v>
      </c>
      <c r="J3187" s="398" t="s">
        <v>25</v>
      </c>
      <c r="K3187" s="398" t="s">
        <v>25</v>
      </c>
      <c r="L3187" s="399">
        <v>44568</v>
      </c>
      <c r="M3187" s="398" t="s">
        <v>19</v>
      </c>
      <c r="N3187" s="10">
        <v>9142</v>
      </c>
    </row>
    <row r="3188" spans="1:14">
      <c r="A3188" s="9">
        <v>44567</v>
      </c>
      <c r="B3188" s="1">
        <v>16110</v>
      </c>
      <c r="C3188" s="929" t="s">
        <v>37</v>
      </c>
      <c r="D3188" s="1" t="s">
        <v>22</v>
      </c>
      <c r="E3188" s="1" t="s">
        <v>3705</v>
      </c>
      <c r="F3188" s="2">
        <v>44568</v>
      </c>
      <c r="G3188" s="11" t="s">
        <v>38</v>
      </c>
      <c r="H3188" s="10">
        <v>24</v>
      </c>
      <c r="I3188" s="12">
        <v>2.35</v>
      </c>
      <c r="J3188" s="398" t="s">
        <v>25</v>
      </c>
      <c r="K3188" s="398" t="s">
        <v>25</v>
      </c>
      <c r="L3188" s="399">
        <v>44568</v>
      </c>
      <c r="M3188" s="398" t="s">
        <v>19</v>
      </c>
      <c r="N3188" s="10">
        <v>9142</v>
      </c>
    </row>
    <row r="3189" spans="1:14">
      <c r="A3189" s="9">
        <v>44567</v>
      </c>
      <c r="B3189" s="1">
        <v>16111</v>
      </c>
      <c r="C3189" s="929" t="s">
        <v>39</v>
      </c>
      <c r="D3189" s="1" t="s">
        <v>22</v>
      </c>
      <c r="E3189" s="1" t="s">
        <v>3705</v>
      </c>
      <c r="F3189" s="2">
        <v>44568</v>
      </c>
      <c r="G3189" s="11" t="s">
        <v>40</v>
      </c>
      <c r="H3189" s="10">
        <v>25</v>
      </c>
      <c r="I3189" s="12">
        <v>2.35</v>
      </c>
      <c r="J3189" s="398" t="s">
        <v>25</v>
      </c>
      <c r="K3189" s="398" t="s">
        <v>25</v>
      </c>
      <c r="L3189" s="399">
        <v>44568</v>
      </c>
      <c r="M3189" s="398" t="s">
        <v>19</v>
      </c>
      <c r="N3189" s="10">
        <v>9142</v>
      </c>
    </row>
    <row r="3190" spans="1:14">
      <c r="A3190" s="9">
        <v>44567</v>
      </c>
      <c r="B3190" s="1">
        <v>16112</v>
      </c>
      <c r="C3190" s="929" t="s">
        <v>147</v>
      </c>
      <c r="D3190" s="1" t="s">
        <v>22</v>
      </c>
      <c r="E3190" s="1" t="s">
        <v>3709</v>
      </c>
      <c r="F3190" s="2">
        <v>44568</v>
      </c>
      <c r="G3190" s="11" t="s">
        <v>149</v>
      </c>
      <c r="H3190" s="10">
        <v>3</v>
      </c>
      <c r="I3190" s="12">
        <v>2.35</v>
      </c>
      <c r="J3190" s="398" t="s">
        <v>25</v>
      </c>
      <c r="K3190" s="398" t="s">
        <v>25</v>
      </c>
      <c r="L3190" s="399">
        <v>44568</v>
      </c>
      <c r="M3190" s="398" t="s">
        <v>19</v>
      </c>
      <c r="N3190" s="10">
        <v>9142</v>
      </c>
    </row>
    <row r="3191" spans="1:14">
      <c r="A3191" s="9">
        <v>44567</v>
      </c>
      <c r="B3191" s="1">
        <v>16113</v>
      </c>
      <c r="C3191" s="929" t="s">
        <v>3710</v>
      </c>
      <c r="D3191" s="1" t="s">
        <v>22</v>
      </c>
      <c r="E3191" s="1" t="s">
        <v>3711</v>
      </c>
      <c r="F3191" s="2">
        <v>44568</v>
      </c>
      <c r="G3191" s="11" t="s">
        <v>3712</v>
      </c>
      <c r="H3191" s="10">
        <v>15</v>
      </c>
      <c r="I3191" s="12">
        <v>2.35</v>
      </c>
      <c r="J3191" s="398" t="s">
        <v>25</v>
      </c>
      <c r="K3191" s="398" t="s">
        <v>25</v>
      </c>
      <c r="L3191" s="399">
        <v>44568</v>
      </c>
      <c r="M3191" s="398" t="s">
        <v>19</v>
      </c>
      <c r="N3191" s="10">
        <v>9142</v>
      </c>
    </row>
    <row r="3192" spans="1:14" s="400" customFormat="1">
      <c r="A3192" s="9">
        <v>44567</v>
      </c>
      <c r="B3192" s="1">
        <v>16114</v>
      </c>
      <c r="C3192" s="929" t="s">
        <v>3713</v>
      </c>
      <c r="D3192" s="1" t="s">
        <v>22</v>
      </c>
      <c r="E3192" s="1" t="s">
        <v>3714</v>
      </c>
      <c r="F3192" s="2">
        <v>44568</v>
      </c>
      <c r="G3192" s="11" t="s">
        <v>3715</v>
      </c>
      <c r="H3192" s="10">
        <v>8</v>
      </c>
      <c r="I3192" s="12">
        <v>2.35</v>
      </c>
      <c r="J3192" s="398" t="s">
        <v>25</v>
      </c>
      <c r="K3192" s="398" t="s">
        <v>25</v>
      </c>
      <c r="L3192" s="399">
        <v>44568</v>
      </c>
      <c r="M3192" s="398" t="s">
        <v>19</v>
      </c>
      <c r="N3192" s="10">
        <v>9167</v>
      </c>
    </row>
    <row r="3193" spans="1:14">
      <c r="A3193" s="9">
        <v>44567</v>
      </c>
      <c r="B3193" s="1">
        <v>16115</v>
      </c>
      <c r="C3193" s="929" t="s">
        <v>212</v>
      </c>
      <c r="D3193" s="1" t="s">
        <v>22</v>
      </c>
      <c r="E3193" s="1" t="s">
        <v>3714</v>
      </c>
      <c r="F3193" s="2">
        <v>44568</v>
      </c>
      <c r="G3193" s="11" t="s">
        <v>213</v>
      </c>
      <c r="H3193" s="10">
        <v>8</v>
      </c>
      <c r="I3193" s="12">
        <v>2.35</v>
      </c>
      <c r="J3193" s="398" t="s">
        <v>25</v>
      </c>
      <c r="K3193" s="398" t="s">
        <v>25</v>
      </c>
      <c r="L3193" s="399">
        <v>44568</v>
      </c>
      <c r="M3193" s="398" t="s">
        <v>19</v>
      </c>
      <c r="N3193" s="10">
        <v>9167</v>
      </c>
    </row>
    <row r="3194" spans="1:14">
      <c r="A3194" s="9">
        <v>44567</v>
      </c>
      <c r="B3194" s="1">
        <v>16116</v>
      </c>
      <c r="C3194" s="929" t="s">
        <v>3707</v>
      </c>
      <c r="D3194" s="1" t="s">
        <v>22</v>
      </c>
      <c r="E3194" s="1" t="s">
        <v>3714</v>
      </c>
      <c r="F3194" s="2">
        <v>44568</v>
      </c>
      <c r="G3194" s="11" t="s">
        <v>3708</v>
      </c>
      <c r="H3194" s="10">
        <v>7</v>
      </c>
      <c r="I3194" s="12">
        <v>2.35</v>
      </c>
      <c r="J3194" s="398" t="s">
        <v>25</v>
      </c>
      <c r="K3194" s="398" t="s">
        <v>25</v>
      </c>
      <c r="L3194" s="399">
        <v>44568</v>
      </c>
      <c r="M3194" s="398" t="s">
        <v>19</v>
      </c>
      <c r="N3194" s="10">
        <v>9167</v>
      </c>
    </row>
    <row r="3195" spans="1:14">
      <c r="A3195" s="9">
        <v>44567</v>
      </c>
      <c r="B3195" s="1">
        <v>16117</v>
      </c>
      <c r="C3195" s="929" t="s">
        <v>37</v>
      </c>
      <c r="D3195" s="1" t="s">
        <v>22</v>
      </c>
      <c r="E3195" s="1" t="s">
        <v>3714</v>
      </c>
      <c r="F3195" s="2">
        <v>44568</v>
      </c>
      <c r="G3195" s="11" t="s">
        <v>38</v>
      </c>
      <c r="H3195" s="10">
        <v>8</v>
      </c>
      <c r="I3195" s="12">
        <v>2.35</v>
      </c>
      <c r="J3195" s="398" t="s">
        <v>25</v>
      </c>
      <c r="K3195" s="398" t="s">
        <v>25</v>
      </c>
      <c r="L3195" s="399">
        <v>44568</v>
      </c>
      <c r="M3195" s="398" t="s">
        <v>19</v>
      </c>
      <c r="N3195" s="10">
        <v>9167</v>
      </c>
    </row>
    <row r="3196" spans="1:14">
      <c r="A3196" s="9">
        <v>44567</v>
      </c>
      <c r="B3196" s="1">
        <v>16118</v>
      </c>
      <c r="C3196" s="929" t="s">
        <v>39</v>
      </c>
      <c r="D3196" s="1" t="s">
        <v>22</v>
      </c>
      <c r="E3196" s="1" t="s">
        <v>3714</v>
      </c>
      <c r="F3196" s="2">
        <v>44568</v>
      </c>
      <c r="G3196" s="11" t="s">
        <v>40</v>
      </c>
      <c r="H3196" s="10">
        <v>8</v>
      </c>
      <c r="I3196" s="12">
        <v>2.35</v>
      </c>
      <c r="J3196" s="398" t="s">
        <v>25</v>
      </c>
      <c r="K3196" s="398" t="s">
        <v>25</v>
      </c>
      <c r="L3196" s="399">
        <v>44568</v>
      </c>
      <c r="M3196" s="398" t="s">
        <v>19</v>
      </c>
      <c r="N3196" s="10">
        <v>9167</v>
      </c>
    </row>
    <row r="3197" spans="1:14">
      <c r="A3197" s="9">
        <v>44568</v>
      </c>
      <c r="B3197" s="1">
        <v>16119</v>
      </c>
      <c r="C3197" s="929" t="s">
        <v>3031</v>
      </c>
      <c r="D3197" s="1" t="s">
        <v>22</v>
      </c>
      <c r="E3197" s="1" t="s">
        <v>3716</v>
      </c>
      <c r="F3197" s="2">
        <v>44568</v>
      </c>
      <c r="G3197" s="11" t="s">
        <v>3033</v>
      </c>
      <c r="H3197" s="10">
        <v>22</v>
      </c>
      <c r="I3197" s="12">
        <v>2.35</v>
      </c>
      <c r="J3197" s="398" t="s">
        <v>25</v>
      </c>
      <c r="K3197" s="398" t="s">
        <v>25</v>
      </c>
      <c r="L3197" s="399">
        <v>44568</v>
      </c>
      <c r="M3197" s="398" t="s">
        <v>19</v>
      </c>
      <c r="N3197" s="10">
        <v>9167</v>
      </c>
    </row>
    <row r="3198" spans="1:14">
      <c r="A3198" s="9">
        <v>44568</v>
      </c>
      <c r="B3198" s="1">
        <v>16120</v>
      </c>
      <c r="C3198" s="929" t="s">
        <v>490</v>
      </c>
      <c r="D3198" s="1" t="s">
        <v>22</v>
      </c>
      <c r="E3198" s="1" t="s">
        <v>3717</v>
      </c>
      <c r="F3198" s="2">
        <v>44568</v>
      </c>
      <c r="G3198" s="11" t="s">
        <v>492</v>
      </c>
      <c r="H3198" s="10">
        <v>5</v>
      </c>
      <c r="I3198" s="12">
        <v>2.35</v>
      </c>
      <c r="J3198" s="398" t="s">
        <v>25</v>
      </c>
      <c r="K3198" s="398" t="s">
        <v>25</v>
      </c>
      <c r="L3198" s="399">
        <v>44568</v>
      </c>
      <c r="M3198" s="398" t="s">
        <v>19</v>
      </c>
      <c r="N3198" s="10">
        <v>9167</v>
      </c>
    </row>
    <row r="3199" spans="1:14">
      <c r="A3199" s="9">
        <v>44571</v>
      </c>
      <c r="B3199" s="1">
        <v>16121</v>
      </c>
      <c r="C3199" s="929" t="s">
        <v>3718</v>
      </c>
      <c r="D3199" s="1" t="s">
        <v>22</v>
      </c>
      <c r="E3199" s="1" t="s">
        <v>1</v>
      </c>
      <c r="F3199" s="2">
        <v>44572</v>
      </c>
      <c r="G3199" s="11" t="s">
        <v>3676</v>
      </c>
      <c r="H3199" s="10">
        <v>1</v>
      </c>
      <c r="I3199" s="12">
        <v>3.75</v>
      </c>
      <c r="J3199" s="398" t="s">
        <v>25</v>
      </c>
      <c r="K3199" s="398" t="s">
        <v>25</v>
      </c>
      <c r="L3199" s="399">
        <v>44572</v>
      </c>
      <c r="M3199" s="398" t="s">
        <v>19</v>
      </c>
      <c r="N3199" s="10">
        <v>9167</v>
      </c>
    </row>
    <row r="3200" spans="1:14">
      <c r="A3200" s="9">
        <v>44571</v>
      </c>
      <c r="B3200" s="1">
        <v>16122</v>
      </c>
      <c r="C3200" s="929" t="s">
        <v>3719</v>
      </c>
      <c r="D3200" s="1" t="s">
        <v>22</v>
      </c>
      <c r="E3200" s="1" t="s">
        <v>1</v>
      </c>
      <c r="F3200" s="2">
        <v>44572</v>
      </c>
      <c r="G3200" s="11" t="s">
        <v>3720</v>
      </c>
      <c r="H3200" s="10">
        <v>1</v>
      </c>
      <c r="I3200" s="12">
        <v>3.75</v>
      </c>
      <c r="J3200" s="398" t="s">
        <v>25</v>
      </c>
      <c r="K3200" s="398" t="s">
        <v>25</v>
      </c>
      <c r="L3200" s="399">
        <v>44572</v>
      </c>
      <c r="M3200" s="398" t="s">
        <v>19</v>
      </c>
      <c r="N3200" s="10">
        <v>9167</v>
      </c>
    </row>
    <row r="3201" spans="1:14">
      <c r="A3201" s="9">
        <v>44571</v>
      </c>
      <c r="B3201" s="1">
        <v>16123</v>
      </c>
      <c r="C3201" s="929" t="s">
        <v>3713</v>
      </c>
      <c r="D3201" s="1" t="s">
        <v>22</v>
      </c>
      <c r="E3201" s="1" t="s">
        <v>3721</v>
      </c>
      <c r="F3201" s="2">
        <v>44572</v>
      </c>
      <c r="G3201" s="11" t="s">
        <v>3715</v>
      </c>
      <c r="H3201" s="10">
        <v>2</v>
      </c>
      <c r="I3201" s="12">
        <v>2.35</v>
      </c>
      <c r="J3201" s="398" t="s">
        <v>25</v>
      </c>
      <c r="K3201" s="398" t="s">
        <v>25</v>
      </c>
      <c r="L3201" s="399">
        <v>44572</v>
      </c>
      <c r="M3201" s="398" t="s">
        <v>19</v>
      </c>
      <c r="N3201" s="10">
        <v>9167</v>
      </c>
    </row>
    <row r="3202" spans="1:14">
      <c r="A3202" s="9">
        <v>44571</v>
      </c>
      <c r="B3202" s="1">
        <v>16124</v>
      </c>
      <c r="C3202" s="929" t="s">
        <v>212</v>
      </c>
      <c r="D3202" s="1" t="s">
        <v>22</v>
      </c>
      <c r="E3202" s="1" t="s">
        <v>3721</v>
      </c>
      <c r="F3202" s="2">
        <v>44572</v>
      </c>
      <c r="G3202" s="11" t="s">
        <v>213</v>
      </c>
      <c r="H3202" s="10">
        <v>2</v>
      </c>
      <c r="I3202" s="12">
        <v>2.35</v>
      </c>
      <c r="J3202" s="398" t="s">
        <v>25</v>
      </c>
      <c r="K3202" s="398" t="s">
        <v>25</v>
      </c>
      <c r="L3202" s="399">
        <v>44572</v>
      </c>
      <c r="M3202" s="398" t="s">
        <v>19</v>
      </c>
      <c r="N3202" s="10">
        <v>9167</v>
      </c>
    </row>
    <row r="3203" spans="1:14">
      <c r="A3203" s="9">
        <v>44571</v>
      </c>
      <c r="B3203" s="1">
        <v>16125</v>
      </c>
      <c r="C3203" s="929" t="s">
        <v>3707</v>
      </c>
      <c r="D3203" s="1" t="s">
        <v>22</v>
      </c>
      <c r="E3203" s="1" t="s">
        <v>3721</v>
      </c>
      <c r="F3203" s="2">
        <v>44572</v>
      </c>
      <c r="G3203" s="11" t="s">
        <v>3708</v>
      </c>
      <c r="H3203" s="10">
        <v>2</v>
      </c>
      <c r="I3203" s="12">
        <v>2.35</v>
      </c>
      <c r="J3203" s="398" t="s">
        <v>25</v>
      </c>
      <c r="K3203" s="398" t="s">
        <v>25</v>
      </c>
      <c r="L3203" s="399">
        <v>44572</v>
      </c>
      <c r="M3203" s="398" t="s">
        <v>19</v>
      </c>
      <c r="N3203" s="10">
        <v>9167</v>
      </c>
    </row>
    <row r="3204" spans="1:14">
      <c r="A3204" s="9">
        <v>44571</v>
      </c>
      <c r="B3204" s="1">
        <v>16126</v>
      </c>
      <c r="C3204" s="929" t="s">
        <v>37</v>
      </c>
      <c r="D3204" s="1" t="s">
        <v>22</v>
      </c>
      <c r="E3204" s="1" t="s">
        <v>3721</v>
      </c>
      <c r="F3204" s="2">
        <v>44572</v>
      </c>
      <c r="G3204" s="11" t="s">
        <v>38</v>
      </c>
      <c r="H3204" s="10">
        <v>2</v>
      </c>
      <c r="I3204" s="12">
        <v>2.35</v>
      </c>
      <c r="J3204" s="398" t="s">
        <v>25</v>
      </c>
      <c r="K3204" s="398" t="s">
        <v>25</v>
      </c>
      <c r="L3204" s="399">
        <v>44572</v>
      </c>
      <c r="M3204" s="398" t="s">
        <v>19</v>
      </c>
      <c r="N3204" s="10">
        <v>9167</v>
      </c>
    </row>
    <row r="3205" spans="1:14">
      <c r="A3205" s="9">
        <v>44571</v>
      </c>
      <c r="B3205" s="1">
        <v>16127</v>
      </c>
      <c r="C3205" s="929" t="s">
        <v>39</v>
      </c>
      <c r="D3205" s="1" t="s">
        <v>22</v>
      </c>
      <c r="E3205" s="1" t="s">
        <v>3721</v>
      </c>
      <c r="F3205" s="2">
        <v>44572</v>
      </c>
      <c r="G3205" s="11" t="s">
        <v>40</v>
      </c>
      <c r="H3205" s="10">
        <v>2</v>
      </c>
      <c r="I3205" s="12">
        <v>2.35</v>
      </c>
      <c r="J3205" s="398" t="s">
        <v>25</v>
      </c>
      <c r="K3205" s="398" t="s">
        <v>25</v>
      </c>
      <c r="L3205" s="399">
        <v>44572</v>
      </c>
      <c r="M3205" s="398" t="s">
        <v>19</v>
      </c>
      <c r="N3205" s="10">
        <v>9167</v>
      </c>
    </row>
    <row r="3206" spans="1:14">
      <c r="A3206" s="9">
        <v>44571</v>
      </c>
      <c r="B3206" s="1">
        <v>16128</v>
      </c>
      <c r="C3206" s="929" t="s">
        <v>324</v>
      </c>
      <c r="D3206" s="1" t="s">
        <v>22</v>
      </c>
      <c r="E3206" s="1" t="s">
        <v>3722</v>
      </c>
      <c r="F3206" s="2">
        <v>44572</v>
      </c>
      <c r="G3206" s="11" t="s">
        <v>326</v>
      </c>
      <c r="H3206" s="10">
        <v>1</v>
      </c>
      <c r="I3206" s="12">
        <v>2.35</v>
      </c>
      <c r="J3206" s="398" t="s">
        <v>25</v>
      </c>
      <c r="K3206" s="398" t="s">
        <v>25</v>
      </c>
      <c r="L3206" s="399">
        <v>44572</v>
      </c>
      <c r="M3206" s="398" t="s">
        <v>19</v>
      </c>
      <c r="N3206" s="10">
        <v>9167</v>
      </c>
    </row>
    <row r="3207" spans="1:14">
      <c r="A3207" s="9">
        <v>44571</v>
      </c>
      <c r="B3207" s="1">
        <v>16129</v>
      </c>
      <c r="C3207" s="929" t="s">
        <v>73</v>
      </c>
      <c r="D3207" s="1" t="s">
        <v>22</v>
      </c>
      <c r="E3207" s="1" t="s">
        <v>3723</v>
      </c>
      <c r="F3207" s="2">
        <v>44572</v>
      </c>
      <c r="G3207" s="11" t="s">
        <v>74</v>
      </c>
      <c r="H3207" s="10">
        <v>8</v>
      </c>
      <c r="I3207" s="12">
        <v>2.35</v>
      </c>
      <c r="J3207" s="398" t="s">
        <v>25</v>
      </c>
      <c r="K3207" s="398" t="s">
        <v>25</v>
      </c>
      <c r="L3207" s="399">
        <v>44572</v>
      </c>
      <c r="M3207" s="398" t="s">
        <v>19</v>
      </c>
      <c r="N3207" s="10">
        <v>9167</v>
      </c>
    </row>
    <row r="3208" spans="1:14">
      <c r="A3208" s="9">
        <v>44571</v>
      </c>
      <c r="B3208" s="1">
        <v>16130</v>
      </c>
      <c r="C3208" s="929" t="s">
        <v>37</v>
      </c>
      <c r="D3208" s="1" t="s">
        <v>22</v>
      </c>
      <c r="E3208" s="1" t="s">
        <v>3723</v>
      </c>
      <c r="F3208" s="2">
        <v>44572</v>
      </c>
      <c r="G3208" s="11" t="s">
        <v>38</v>
      </c>
      <c r="H3208" s="10">
        <v>8</v>
      </c>
      <c r="I3208" s="12">
        <v>2.35</v>
      </c>
      <c r="J3208" s="398" t="s">
        <v>25</v>
      </c>
      <c r="K3208" s="398" t="s">
        <v>25</v>
      </c>
      <c r="L3208" s="399">
        <v>44572</v>
      </c>
      <c r="M3208" s="398" t="s">
        <v>19</v>
      </c>
      <c r="N3208" s="10">
        <v>9167</v>
      </c>
    </row>
    <row r="3209" spans="1:14">
      <c r="A3209" s="9">
        <v>44571</v>
      </c>
      <c r="B3209" s="1">
        <v>16131</v>
      </c>
      <c r="C3209" s="929" t="s">
        <v>39</v>
      </c>
      <c r="D3209" s="1" t="s">
        <v>22</v>
      </c>
      <c r="E3209" s="1" t="s">
        <v>3723</v>
      </c>
      <c r="F3209" s="2">
        <v>44572</v>
      </c>
      <c r="G3209" s="11" t="s">
        <v>40</v>
      </c>
      <c r="H3209" s="10">
        <v>8</v>
      </c>
      <c r="I3209" s="12">
        <v>2.35</v>
      </c>
      <c r="J3209" s="398" t="s">
        <v>25</v>
      </c>
      <c r="K3209" s="398" t="s">
        <v>25</v>
      </c>
      <c r="L3209" s="399">
        <v>44572</v>
      </c>
      <c r="M3209" s="398" t="s">
        <v>19</v>
      </c>
      <c r="N3209" s="10">
        <v>9167</v>
      </c>
    </row>
    <row r="3210" spans="1:14">
      <c r="A3210" s="9">
        <v>44571</v>
      </c>
      <c r="B3210" s="1">
        <v>16132</v>
      </c>
      <c r="C3210" s="929" t="s">
        <v>147</v>
      </c>
      <c r="D3210" s="1" t="s">
        <v>22</v>
      </c>
      <c r="E3210" s="1" t="s">
        <v>3724</v>
      </c>
      <c r="F3210" s="2">
        <v>44572</v>
      </c>
      <c r="G3210" s="11" t="s">
        <v>149</v>
      </c>
      <c r="H3210" s="10">
        <v>3</v>
      </c>
      <c r="I3210" s="12">
        <v>2.35</v>
      </c>
      <c r="J3210" s="398" t="s">
        <v>25</v>
      </c>
      <c r="K3210" s="398" t="s">
        <v>25</v>
      </c>
      <c r="L3210" s="399">
        <v>44572</v>
      </c>
      <c r="M3210" s="398" t="s">
        <v>19</v>
      </c>
      <c r="N3210" s="10">
        <v>9167</v>
      </c>
    </row>
    <row r="3211" spans="1:14">
      <c r="A3211" s="9">
        <v>44572</v>
      </c>
      <c r="B3211" s="1">
        <v>16133</v>
      </c>
      <c r="C3211" s="929" t="s">
        <v>3696</v>
      </c>
      <c r="D3211" s="1" t="s">
        <v>22</v>
      </c>
      <c r="E3211" s="1" t="s">
        <v>1</v>
      </c>
      <c r="F3211" s="2">
        <v>44572</v>
      </c>
      <c r="G3211" s="11" t="s">
        <v>3725</v>
      </c>
      <c r="H3211" s="10">
        <v>1</v>
      </c>
      <c r="I3211" s="12">
        <v>3.75</v>
      </c>
      <c r="J3211" s="398" t="s">
        <v>25</v>
      </c>
      <c r="K3211" s="398" t="s">
        <v>25</v>
      </c>
      <c r="L3211" s="399">
        <v>44572</v>
      </c>
      <c r="M3211" s="398" t="s">
        <v>19</v>
      </c>
      <c r="N3211" s="10">
        <v>9167</v>
      </c>
    </row>
    <row r="3212" spans="1:14">
      <c r="A3212" s="9">
        <v>44572</v>
      </c>
      <c r="B3212" s="1">
        <v>16134</v>
      </c>
      <c r="C3212" s="929" t="s">
        <v>3726</v>
      </c>
      <c r="D3212" s="1" t="s">
        <v>22</v>
      </c>
      <c r="E3212" s="1" t="s">
        <v>1</v>
      </c>
      <c r="F3212" s="2">
        <v>44572</v>
      </c>
      <c r="G3212" s="11" t="s">
        <v>3727</v>
      </c>
      <c r="H3212" s="10">
        <v>1</v>
      </c>
      <c r="I3212" s="12">
        <v>3.75</v>
      </c>
      <c r="J3212" s="398" t="s">
        <v>25</v>
      </c>
      <c r="K3212" s="398" t="s">
        <v>25</v>
      </c>
      <c r="L3212" s="399">
        <v>44572</v>
      </c>
      <c r="M3212" s="398" t="s">
        <v>19</v>
      </c>
      <c r="N3212" s="10">
        <v>9167</v>
      </c>
    </row>
    <row r="3213" spans="1:14">
      <c r="A3213" s="9">
        <v>44575</v>
      </c>
      <c r="B3213" s="1">
        <v>16135</v>
      </c>
      <c r="C3213" s="929" t="s">
        <v>559</v>
      </c>
      <c r="D3213" s="1" t="s">
        <v>22</v>
      </c>
      <c r="E3213" s="1" t="s">
        <v>3728</v>
      </c>
      <c r="F3213" s="2">
        <v>44575</v>
      </c>
      <c r="G3213" s="11" t="s">
        <v>561</v>
      </c>
      <c r="H3213" s="10">
        <v>9</v>
      </c>
      <c r="I3213" s="12">
        <v>2.35</v>
      </c>
      <c r="J3213" s="398" t="s">
        <v>25</v>
      </c>
      <c r="K3213" s="398" t="s">
        <v>25</v>
      </c>
      <c r="L3213" s="399">
        <v>44575</v>
      </c>
      <c r="M3213" s="398" t="s">
        <v>19</v>
      </c>
      <c r="N3213" s="10">
        <v>9167</v>
      </c>
    </row>
    <row r="3214" spans="1:14">
      <c r="A3214" s="9">
        <v>44575</v>
      </c>
      <c r="B3214" s="1">
        <v>16136</v>
      </c>
      <c r="C3214" s="929" t="s">
        <v>559</v>
      </c>
      <c r="D3214" s="1" t="s">
        <v>22</v>
      </c>
      <c r="E3214" s="1" t="s">
        <v>3729</v>
      </c>
      <c r="F3214" s="2">
        <v>44575</v>
      </c>
      <c r="G3214" s="11" t="s">
        <v>561</v>
      </c>
      <c r="H3214" s="10">
        <v>4</v>
      </c>
      <c r="I3214" s="12">
        <v>2.35</v>
      </c>
      <c r="J3214" s="398" t="s">
        <v>25</v>
      </c>
      <c r="K3214" s="398" t="s">
        <v>25</v>
      </c>
      <c r="L3214" s="399">
        <v>44575</v>
      </c>
      <c r="M3214" s="398" t="s">
        <v>19</v>
      </c>
      <c r="N3214" s="10">
        <v>9167</v>
      </c>
    </row>
    <row r="3215" spans="1:14">
      <c r="A3215" s="9">
        <v>44575</v>
      </c>
      <c r="B3215" s="1">
        <v>16137</v>
      </c>
      <c r="C3215" s="929" t="s">
        <v>2812</v>
      </c>
      <c r="D3215" s="1" t="s">
        <v>22</v>
      </c>
      <c r="E3215" s="1" t="s">
        <v>3730</v>
      </c>
      <c r="F3215" s="2">
        <v>44575</v>
      </c>
      <c r="G3215" s="11" t="s">
        <v>3007</v>
      </c>
      <c r="H3215" s="10">
        <v>5</v>
      </c>
      <c r="I3215" s="12">
        <v>2.35</v>
      </c>
      <c r="J3215" s="398" t="s">
        <v>25</v>
      </c>
      <c r="K3215" s="398" t="s">
        <v>25</v>
      </c>
      <c r="L3215" s="399">
        <v>44575</v>
      </c>
      <c r="M3215" s="398" t="s">
        <v>19</v>
      </c>
      <c r="N3215" s="10">
        <v>9167</v>
      </c>
    </row>
    <row r="3216" spans="1:14">
      <c r="A3216" s="9">
        <v>44575</v>
      </c>
      <c r="B3216" s="1">
        <v>16138</v>
      </c>
      <c r="C3216" s="929" t="s">
        <v>2228</v>
      </c>
      <c r="D3216" s="1" t="s">
        <v>22</v>
      </c>
      <c r="E3216" s="1" t="s">
        <v>3731</v>
      </c>
      <c r="F3216" s="2">
        <v>44575</v>
      </c>
      <c r="G3216" s="11" t="s">
        <v>2229</v>
      </c>
      <c r="H3216" s="10">
        <v>52</v>
      </c>
      <c r="I3216" s="12">
        <v>2.35</v>
      </c>
      <c r="J3216" s="398" t="s">
        <v>25</v>
      </c>
      <c r="K3216" s="398" t="s">
        <v>25</v>
      </c>
      <c r="L3216" s="399">
        <v>44575</v>
      </c>
      <c r="M3216" s="398" t="s">
        <v>19</v>
      </c>
      <c r="N3216" s="10">
        <v>9167</v>
      </c>
    </row>
    <row r="3217" spans="1:14">
      <c r="A3217" s="9">
        <v>44575</v>
      </c>
      <c r="B3217" s="1">
        <v>16139</v>
      </c>
      <c r="C3217" s="929" t="s">
        <v>234</v>
      </c>
      <c r="D3217" s="1" t="s">
        <v>22</v>
      </c>
      <c r="E3217" s="1" t="s">
        <v>3732</v>
      </c>
      <c r="F3217" s="2">
        <v>44575</v>
      </c>
      <c r="G3217" s="11" t="s">
        <v>236</v>
      </c>
      <c r="H3217" s="10">
        <v>2</v>
      </c>
      <c r="I3217" s="12">
        <v>2.35</v>
      </c>
      <c r="J3217" s="398" t="s">
        <v>25</v>
      </c>
      <c r="K3217" s="398" t="s">
        <v>25</v>
      </c>
      <c r="L3217" s="399">
        <v>44575</v>
      </c>
      <c r="M3217" s="398" t="s">
        <v>19</v>
      </c>
      <c r="N3217" s="10">
        <v>9167</v>
      </c>
    </row>
    <row r="3218" spans="1:14">
      <c r="A3218" s="9">
        <v>44575</v>
      </c>
      <c r="B3218" s="1">
        <v>16140</v>
      </c>
      <c r="C3218" s="929" t="s">
        <v>88</v>
      </c>
      <c r="D3218" s="1" t="s">
        <v>22</v>
      </c>
      <c r="E3218" s="1" t="s">
        <v>3733</v>
      </c>
      <c r="F3218" s="2">
        <v>44575</v>
      </c>
      <c r="G3218" s="11" t="s">
        <v>90</v>
      </c>
      <c r="H3218" s="10">
        <v>2</v>
      </c>
      <c r="I3218" s="12">
        <v>2.35</v>
      </c>
      <c r="J3218" s="398" t="s">
        <v>25</v>
      </c>
      <c r="K3218" s="398" t="s">
        <v>25</v>
      </c>
      <c r="L3218" s="399">
        <v>44575</v>
      </c>
      <c r="M3218" s="398" t="s">
        <v>19</v>
      </c>
      <c r="N3218" s="10">
        <v>9167</v>
      </c>
    </row>
    <row r="3219" spans="1:14">
      <c r="A3219" s="9">
        <v>44575</v>
      </c>
      <c r="B3219" s="1">
        <v>16141</v>
      </c>
      <c r="C3219" s="929" t="s">
        <v>710</v>
      </c>
      <c r="D3219" s="1" t="s">
        <v>22</v>
      </c>
      <c r="E3219" s="1" t="s">
        <v>3734</v>
      </c>
      <c r="F3219" s="2">
        <v>44575</v>
      </c>
      <c r="G3219" s="11" t="s">
        <v>712</v>
      </c>
      <c r="H3219" s="10">
        <v>1</v>
      </c>
      <c r="I3219" s="12">
        <v>2.35</v>
      </c>
      <c r="J3219" s="398" t="s">
        <v>25</v>
      </c>
      <c r="K3219" s="398" t="s">
        <v>25</v>
      </c>
      <c r="L3219" s="399">
        <v>44575</v>
      </c>
      <c r="M3219" s="398" t="s">
        <v>19</v>
      </c>
      <c r="N3219" s="10">
        <v>9167</v>
      </c>
    </row>
    <row r="3220" spans="1:14">
      <c r="A3220" s="9">
        <v>44575</v>
      </c>
      <c r="B3220" s="1">
        <v>16142</v>
      </c>
      <c r="C3220" s="929" t="s">
        <v>1016</v>
      </c>
      <c r="D3220" s="1" t="s">
        <v>22</v>
      </c>
      <c r="E3220" s="1" t="s">
        <v>3735</v>
      </c>
      <c r="F3220" s="2">
        <v>44575</v>
      </c>
      <c r="G3220" s="11" t="s">
        <v>1018</v>
      </c>
      <c r="H3220" s="10">
        <v>1</v>
      </c>
      <c r="I3220" s="12">
        <v>2.35</v>
      </c>
      <c r="J3220" s="398" t="s">
        <v>25</v>
      </c>
      <c r="K3220" s="398" t="s">
        <v>25</v>
      </c>
      <c r="L3220" s="399">
        <v>44575</v>
      </c>
      <c r="M3220" s="398" t="s">
        <v>19</v>
      </c>
      <c r="N3220" s="10">
        <v>9167</v>
      </c>
    </row>
    <row r="3221" spans="1:14">
      <c r="A3221" s="9">
        <v>44575</v>
      </c>
      <c r="B3221" s="1">
        <v>16143</v>
      </c>
      <c r="C3221" s="929" t="s">
        <v>1368</v>
      </c>
      <c r="D3221" s="1" t="s">
        <v>22</v>
      </c>
      <c r="E3221" s="1" t="s">
        <v>3736</v>
      </c>
      <c r="F3221" s="2">
        <v>44575</v>
      </c>
      <c r="G3221" s="11" t="s">
        <v>1457</v>
      </c>
      <c r="H3221" s="10">
        <v>1</v>
      </c>
      <c r="I3221" s="12">
        <v>2.35</v>
      </c>
      <c r="J3221" s="398" t="s">
        <v>25</v>
      </c>
      <c r="K3221" s="398" t="s">
        <v>25</v>
      </c>
      <c r="L3221" s="399">
        <v>44575</v>
      </c>
      <c r="M3221" s="398" t="s">
        <v>19</v>
      </c>
      <c r="N3221" s="10">
        <v>9167</v>
      </c>
    </row>
    <row r="3222" spans="1:14">
      <c r="A3222" s="9">
        <v>44575</v>
      </c>
      <c r="B3222" s="1">
        <v>16144</v>
      </c>
      <c r="C3222" s="929" t="s">
        <v>2228</v>
      </c>
      <c r="D3222" s="1" t="s">
        <v>22</v>
      </c>
      <c r="E3222" s="1" t="s">
        <v>3737</v>
      </c>
      <c r="F3222" s="2">
        <v>44575</v>
      </c>
      <c r="G3222" s="11" t="s">
        <v>2229</v>
      </c>
      <c r="H3222" s="10">
        <v>15</v>
      </c>
      <c r="I3222" s="12">
        <v>2.35</v>
      </c>
      <c r="J3222" s="398" t="s">
        <v>25</v>
      </c>
      <c r="K3222" s="398" t="s">
        <v>25</v>
      </c>
      <c r="L3222" s="399">
        <v>44575</v>
      </c>
      <c r="M3222" s="398" t="s">
        <v>19</v>
      </c>
      <c r="N3222" s="10">
        <v>9167</v>
      </c>
    </row>
    <row r="3223" spans="1:14">
      <c r="A3223" s="9">
        <v>44575</v>
      </c>
      <c r="B3223" s="1">
        <v>16145</v>
      </c>
      <c r="C3223" s="929" t="s">
        <v>2228</v>
      </c>
      <c r="D3223" s="1" t="s">
        <v>22</v>
      </c>
      <c r="E3223" s="1" t="s">
        <v>3738</v>
      </c>
      <c r="F3223" s="2">
        <v>44575</v>
      </c>
      <c r="G3223" s="11" t="s">
        <v>2229</v>
      </c>
      <c r="H3223" s="10">
        <v>13</v>
      </c>
      <c r="I3223" s="12">
        <v>2.35</v>
      </c>
      <c r="J3223" s="398" t="s">
        <v>25</v>
      </c>
      <c r="K3223" s="398" t="s">
        <v>25</v>
      </c>
      <c r="L3223" s="399">
        <v>44575</v>
      </c>
      <c r="M3223" s="398" t="s">
        <v>19</v>
      </c>
      <c r="N3223" s="10">
        <v>9167</v>
      </c>
    </row>
    <row r="3224" spans="1:14">
      <c r="A3224" s="9">
        <v>44575</v>
      </c>
      <c r="B3224" s="1">
        <v>16146</v>
      </c>
      <c r="C3224" s="929" t="s">
        <v>715</v>
      </c>
      <c r="D3224" s="1" t="s">
        <v>22</v>
      </c>
      <c r="E3224" s="1" t="s">
        <v>3739</v>
      </c>
      <c r="F3224" s="2">
        <v>44575</v>
      </c>
      <c r="G3224" s="11" t="s">
        <v>1772</v>
      </c>
      <c r="H3224" s="10">
        <v>33</v>
      </c>
      <c r="I3224" s="12">
        <v>2.35</v>
      </c>
      <c r="J3224" s="398" t="s">
        <v>25</v>
      </c>
      <c r="K3224" s="398" t="s">
        <v>25</v>
      </c>
      <c r="L3224" s="399">
        <v>44575</v>
      </c>
      <c r="M3224" s="398" t="s">
        <v>19</v>
      </c>
      <c r="N3224" s="10">
        <v>9167</v>
      </c>
    </row>
    <row r="3225" spans="1:14">
      <c r="A3225" s="9">
        <v>44575</v>
      </c>
      <c r="B3225" s="1">
        <v>16147</v>
      </c>
      <c r="C3225" s="929" t="s">
        <v>3633</v>
      </c>
      <c r="D3225" s="1" t="s">
        <v>22</v>
      </c>
      <c r="E3225" s="1" t="s">
        <v>1972</v>
      </c>
      <c r="F3225" s="2">
        <v>44575</v>
      </c>
      <c r="G3225" s="11" t="s">
        <v>3635</v>
      </c>
      <c r="H3225" s="10">
        <v>3</v>
      </c>
      <c r="I3225" s="12">
        <v>2.35</v>
      </c>
      <c r="J3225" s="398" t="s">
        <v>25</v>
      </c>
      <c r="K3225" s="398" t="s">
        <v>25</v>
      </c>
      <c r="L3225" s="399">
        <v>44575</v>
      </c>
      <c r="M3225" s="398" t="s">
        <v>19</v>
      </c>
      <c r="N3225" s="10">
        <v>9167</v>
      </c>
    </row>
    <row r="3226" spans="1:14" s="400" customFormat="1">
      <c r="A3226" s="9">
        <v>44575</v>
      </c>
      <c r="B3226" s="1">
        <v>16148</v>
      </c>
      <c r="C3226" s="929" t="s">
        <v>445</v>
      </c>
      <c r="D3226" s="1" t="s">
        <v>22</v>
      </c>
      <c r="E3226" s="1" t="s">
        <v>3740</v>
      </c>
      <c r="F3226" s="2">
        <v>44579</v>
      </c>
      <c r="G3226" s="11" t="s">
        <v>447</v>
      </c>
      <c r="H3226" s="10">
        <v>1</v>
      </c>
      <c r="I3226" s="12">
        <v>2.35</v>
      </c>
      <c r="J3226" s="398" t="s">
        <v>25</v>
      </c>
      <c r="K3226" s="398" t="s">
        <v>25</v>
      </c>
      <c r="L3226" s="399">
        <v>44575</v>
      </c>
      <c r="M3226" s="398" t="s">
        <v>19</v>
      </c>
      <c r="N3226" s="10">
        <v>9201</v>
      </c>
    </row>
    <row r="3227" spans="1:14">
      <c r="A3227" s="9">
        <v>44575</v>
      </c>
      <c r="B3227" s="1">
        <v>16149</v>
      </c>
      <c r="C3227" s="929" t="s">
        <v>324</v>
      </c>
      <c r="D3227" s="1" t="s">
        <v>22</v>
      </c>
      <c r="E3227" s="1" t="s">
        <v>3741</v>
      </c>
      <c r="F3227" s="2">
        <v>44579</v>
      </c>
      <c r="G3227" s="11" t="s">
        <v>326</v>
      </c>
      <c r="H3227" s="10">
        <v>4</v>
      </c>
      <c r="I3227" s="12">
        <v>2.35</v>
      </c>
      <c r="J3227" s="398" t="s">
        <v>25</v>
      </c>
      <c r="K3227" s="398" t="s">
        <v>25</v>
      </c>
      <c r="L3227" s="399">
        <v>44575</v>
      </c>
      <c r="M3227" s="398" t="s">
        <v>19</v>
      </c>
      <c r="N3227" s="10">
        <v>9201</v>
      </c>
    </row>
    <row r="3228" spans="1:14">
      <c r="A3228" s="9">
        <v>44575</v>
      </c>
      <c r="B3228" s="1">
        <v>16150</v>
      </c>
      <c r="C3228" s="929" t="s">
        <v>3514</v>
      </c>
      <c r="D3228" s="1" t="s">
        <v>22</v>
      </c>
      <c r="E3228" s="1" t="s">
        <v>3742</v>
      </c>
      <c r="F3228" s="2">
        <v>44579</v>
      </c>
      <c r="G3228" s="11" t="s">
        <v>3518</v>
      </c>
      <c r="H3228" s="10">
        <v>1</v>
      </c>
      <c r="I3228" s="12">
        <v>2.35</v>
      </c>
      <c r="J3228" s="398" t="s">
        <v>25</v>
      </c>
      <c r="K3228" s="398" t="s">
        <v>25</v>
      </c>
      <c r="L3228" s="399">
        <v>44575</v>
      </c>
      <c r="M3228" s="398" t="s">
        <v>19</v>
      </c>
      <c r="N3228" s="10">
        <v>9201</v>
      </c>
    </row>
    <row r="3229" spans="1:14">
      <c r="A3229" s="9">
        <v>44575</v>
      </c>
      <c r="B3229" s="1">
        <v>16151</v>
      </c>
      <c r="C3229" s="929" t="s">
        <v>3512</v>
      </c>
      <c r="D3229" s="1" t="s">
        <v>22</v>
      </c>
      <c r="E3229" s="1" t="s">
        <v>3742</v>
      </c>
      <c r="F3229" s="2">
        <v>44579</v>
      </c>
      <c r="G3229" s="11" t="s">
        <v>3517</v>
      </c>
      <c r="H3229" s="10">
        <v>1</v>
      </c>
      <c r="I3229" s="12">
        <v>2.35</v>
      </c>
      <c r="J3229" s="398" t="s">
        <v>25</v>
      </c>
      <c r="K3229" s="398" t="s">
        <v>25</v>
      </c>
      <c r="L3229" s="399">
        <v>44575</v>
      </c>
      <c r="M3229" s="398" t="s">
        <v>19</v>
      </c>
      <c r="N3229" s="10">
        <v>9201</v>
      </c>
    </row>
    <row r="3230" spans="1:14">
      <c r="A3230" s="9">
        <v>44575</v>
      </c>
      <c r="B3230" s="1">
        <v>16152</v>
      </c>
      <c r="C3230" s="929" t="s">
        <v>324</v>
      </c>
      <c r="D3230" s="1" t="s">
        <v>22</v>
      </c>
      <c r="E3230" s="1" t="s">
        <v>3743</v>
      </c>
      <c r="F3230" s="2">
        <v>44579</v>
      </c>
      <c r="G3230" s="11" t="s">
        <v>326</v>
      </c>
      <c r="H3230" s="10">
        <v>1</v>
      </c>
      <c r="I3230" s="12">
        <v>2.35</v>
      </c>
      <c r="J3230" s="398" t="s">
        <v>25</v>
      </c>
      <c r="K3230" s="398" t="s">
        <v>25</v>
      </c>
      <c r="L3230" s="399">
        <v>44575</v>
      </c>
      <c r="M3230" s="398" t="s">
        <v>19</v>
      </c>
      <c r="N3230" s="10">
        <v>9201</v>
      </c>
    </row>
    <row r="3231" spans="1:14">
      <c r="A3231" s="9">
        <v>44575</v>
      </c>
      <c r="B3231" s="1">
        <v>16153</v>
      </c>
      <c r="C3231" s="929" t="s">
        <v>70</v>
      </c>
      <c r="D3231" s="1" t="s">
        <v>22</v>
      </c>
      <c r="E3231" s="1" t="s">
        <v>3744</v>
      </c>
      <c r="F3231" s="2">
        <v>44579</v>
      </c>
      <c r="G3231" s="11" t="s">
        <v>71</v>
      </c>
      <c r="H3231" s="10">
        <v>18</v>
      </c>
      <c r="I3231" s="12">
        <v>2.35</v>
      </c>
      <c r="J3231" s="398" t="s">
        <v>25</v>
      </c>
      <c r="K3231" s="398" t="s">
        <v>25</v>
      </c>
      <c r="L3231" s="399">
        <v>44575</v>
      </c>
      <c r="M3231" s="398" t="s">
        <v>19</v>
      </c>
      <c r="N3231" s="10">
        <v>9201</v>
      </c>
    </row>
    <row r="3232" spans="1:14">
      <c r="A3232" s="9">
        <v>44575</v>
      </c>
      <c r="B3232" s="1">
        <v>16154</v>
      </c>
      <c r="C3232" s="929" t="s">
        <v>240</v>
      </c>
      <c r="D3232" s="1" t="s">
        <v>22</v>
      </c>
      <c r="E3232" s="1" t="s">
        <v>3744</v>
      </c>
      <c r="F3232" s="2">
        <v>44579</v>
      </c>
      <c r="G3232" s="11" t="s">
        <v>242</v>
      </c>
      <c r="H3232" s="10">
        <v>18</v>
      </c>
      <c r="I3232" s="12">
        <v>2.35</v>
      </c>
      <c r="J3232" s="398" t="s">
        <v>25</v>
      </c>
      <c r="K3232" s="398" t="s">
        <v>25</v>
      </c>
      <c r="L3232" s="399">
        <v>44575</v>
      </c>
      <c r="M3232" s="398" t="s">
        <v>19</v>
      </c>
      <c r="N3232" s="10">
        <v>9201</v>
      </c>
    </row>
    <row r="3233" spans="1:14">
      <c r="A3233" s="9">
        <v>44575</v>
      </c>
      <c r="B3233" s="1">
        <v>16155</v>
      </c>
      <c r="C3233" s="929" t="s">
        <v>1227</v>
      </c>
      <c r="D3233" s="1" t="s">
        <v>22</v>
      </c>
      <c r="E3233" s="1" t="s">
        <v>3744</v>
      </c>
      <c r="F3233" s="2">
        <v>44579</v>
      </c>
      <c r="G3233" s="11" t="s">
        <v>1228</v>
      </c>
      <c r="H3233" s="10">
        <v>18</v>
      </c>
      <c r="I3233" s="12">
        <v>2.35</v>
      </c>
      <c r="J3233" s="398" t="s">
        <v>25</v>
      </c>
      <c r="K3233" s="398" t="s">
        <v>25</v>
      </c>
      <c r="L3233" s="399">
        <v>44575</v>
      </c>
      <c r="M3233" s="398" t="s">
        <v>19</v>
      </c>
      <c r="N3233" s="10">
        <v>9201</v>
      </c>
    </row>
    <row r="3234" spans="1:14">
      <c r="A3234" s="9">
        <v>44575</v>
      </c>
      <c r="B3234" s="1">
        <v>16156</v>
      </c>
      <c r="C3234" s="929" t="s">
        <v>1202</v>
      </c>
      <c r="D3234" s="1" t="s">
        <v>22</v>
      </c>
      <c r="E3234" s="1" t="s">
        <v>3744</v>
      </c>
      <c r="F3234" s="2">
        <v>44579</v>
      </c>
      <c r="G3234" s="11" t="s">
        <v>1204</v>
      </c>
      <c r="H3234" s="10">
        <v>18</v>
      </c>
      <c r="I3234" s="12">
        <v>2.35</v>
      </c>
      <c r="J3234" s="398" t="s">
        <v>25</v>
      </c>
      <c r="K3234" s="398" t="s">
        <v>25</v>
      </c>
      <c r="L3234" s="399">
        <v>44575</v>
      </c>
      <c r="M3234" s="398" t="s">
        <v>19</v>
      </c>
      <c r="N3234" s="10">
        <v>9201</v>
      </c>
    </row>
    <row r="3235" spans="1:14">
      <c r="A3235" s="9">
        <v>44575</v>
      </c>
      <c r="B3235" s="1">
        <v>16157</v>
      </c>
      <c r="C3235" s="929" t="s">
        <v>39</v>
      </c>
      <c r="D3235" s="1" t="s">
        <v>22</v>
      </c>
      <c r="E3235" s="1" t="s">
        <v>3744</v>
      </c>
      <c r="F3235" s="2">
        <v>44579</v>
      </c>
      <c r="G3235" s="11" t="s">
        <v>40</v>
      </c>
      <c r="H3235" s="10">
        <v>18</v>
      </c>
      <c r="I3235" s="12">
        <v>2.35</v>
      </c>
      <c r="J3235" s="398" t="s">
        <v>25</v>
      </c>
      <c r="K3235" s="398" t="s">
        <v>25</v>
      </c>
      <c r="L3235" s="399">
        <v>44575</v>
      </c>
      <c r="M3235" s="398" t="s">
        <v>19</v>
      </c>
      <c r="N3235" s="10">
        <v>9201</v>
      </c>
    </row>
    <row r="3236" spans="1:14">
      <c r="A3236" s="9">
        <v>44575</v>
      </c>
      <c r="B3236" s="1">
        <v>16158</v>
      </c>
      <c r="C3236" s="929" t="s">
        <v>70</v>
      </c>
      <c r="D3236" s="1" t="s">
        <v>22</v>
      </c>
      <c r="E3236" s="1" t="s">
        <v>3745</v>
      </c>
      <c r="F3236" s="2">
        <v>44579</v>
      </c>
      <c r="G3236" s="11" t="s">
        <v>71</v>
      </c>
      <c r="H3236" s="10">
        <v>7</v>
      </c>
      <c r="I3236" s="12">
        <v>2.35</v>
      </c>
      <c r="J3236" s="398" t="s">
        <v>25</v>
      </c>
      <c r="K3236" s="398" t="s">
        <v>25</v>
      </c>
      <c r="L3236" s="399">
        <v>44575</v>
      </c>
      <c r="M3236" s="398" t="s">
        <v>19</v>
      </c>
      <c r="N3236" s="10">
        <v>9201</v>
      </c>
    </row>
    <row r="3237" spans="1:14">
      <c r="A3237" s="9">
        <v>44575</v>
      </c>
      <c r="B3237" s="1">
        <v>16159</v>
      </c>
      <c r="C3237" s="929" t="s">
        <v>240</v>
      </c>
      <c r="D3237" s="1" t="s">
        <v>22</v>
      </c>
      <c r="E3237" s="1" t="s">
        <v>3745</v>
      </c>
      <c r="F3237" s="2">
        <v>44579</v>
      </c>
      <c r="G3237" s="11" t="s">
        <v>242</v>
      </c>
      <c r="H3237" s="10">
        <v>7</v>
      </c>
      <c r="I3237" s="12">
        <v>2.35</v>
      </c>
      <c r="J3237" s="398" t="s">
        <v>25</v>
      </c>
      <c r="K3237" s="398" t="s">
        <v>25</v>
      </c>
      <c r="L3237" s="399">
        <v>44575</v>
      </c>
      <c r="M3237" s="398" t="s">
        <v>19</v>
      </c>
      <c r="N3237" s="10">
        <v>9201</v>
      </c>
    </row>
    <row r="3238" spans="1:14">
      <c r="A3238" s="9">
        <v>44575</v>
      </c>
      <c r="B3238" s="1">
        <v>16160</v>
      </c>
      <c r="C3238" s="929" t="s">
        <v>1227</v>
      </c>
      <c r="D3238" s="1" t="s">
        <v>22</v>
      </c>
      <c r="E3238" s="1" t="s">
        <v>3745</v>
      </c>
      <c r="F3238" s="2">
        <v>44579</v>
      </c>
      <c r="G3238" s="11" t="s">
        <v>1228</v>
      </c>
      <c r="H3238" s="10">
        <v>7</v>
      </c>
      <c r="I3238" s="12">
        <v>2.35</v>
      </c>
      <c r="J3238" s="398" t="s">
        <v>25</v>
      </c>
      <c r="K3238" s="398" t="s">
        <v>25</v>
      </c>
      <c r="L3238" s="399">
        <v>44575</v>
      </c>
      <c r="M3238" s="398" t="s">
        <v>19</v>
      </c>
      <c r="N3238" s="10">
        <v>9201</v>
      </c>
    </row>
    <row r="3239" spans="1:14">
      <c r="A3239" s="9">
        <v>44575</v>
      </c>
      <c r="B3239" s="1">
        <v>16161</v>
      </c>
      <c r="C3239" s="929" t="s">
        <v>1202</v>
      </c>
      <c r="D3239" s="1" t="s">
        <v>22</v>
      </c>
      <c r="E3239" s="1" t="s">
        <v>3745</v>
      </c>
      <c r="F3239" s="2">
        <v>44579</v>
      </c>
      <c r="G3239" s="11" t="s">
        <v>1204</v>
      </c>
      <c r="H3239" s="10">
        <v>7</v>
      </c>
      <c r="I3239" s="12">
        <v>2.35</v>
      </c>
      <c r="J3239" s="398" t="s">
        <v>25</v>
      </c>
      <c r="K3239" s="398" t="s">
        <v>25</v>
      </c>
      <c r="L3239" s="399">
        <v>44575</v>
      </c>
      <c r="M3239" s="398" t="s">
        <v>19</v>
      </c>
      <c r="N3239" s="10">
        <v>9201</v>
      </c>
    </row>
    <row r="3240" spans="1:14">
      <c r="A3240" s="9">
        <v>44575</v>
      </c>
      <c r="B3240" s="1">
        <v>16162</v>
      </c>
      <c r="C3240" s="929" t="s">
        <v>39</v>
      </c>
      <c r="D3240" s="1" t="s">
        <v>22</v>
      </c>
      <c r="E3240" s="1" t="s">
        <v>3745</v>
      </c>
      <c r="F3240" s="2">
        <v>44579</v>
      </c>
      <c r="G3240" s="11" t="s">
        <v>40</v>
      </c>
      <c r="H3240" s="10">
        <v>7</v>
      </c>
      <c r="I3240" s="12">
        <v>2.35</v>
      </c>
      <c r="J3240" s="398" t="s">
        <v>25</v>
      </c>
      <c r="K3240" s="398" t="s">
        <v>25</v>
      </c>
      <c r="L3240" s="399">
        <v>44575</v>
      </c>
      <c r="M3240" s="398" t="s">
        <v>19</v>
      </c>
      <c r="N3240" s="10">
        <v>9201</v>
      </c>
    </row>
    <row r="3241" spans="1:14">
      <c r="A3241" s="9">
        <v>44575</v>
      </c>
      <c r="B3241" s="1">
        <v>16163</v>
      </c>
      <c r="C3241" s="929" t="s">
        <v>751</v>
      </c>
      <c r="D3241" s="1" t="s">
        <v>22</v>
      </c>
      <c r="E3241" s="1" t="s">
        <v>3746</v>
      </c>
      <c r="F3241" s="2">
        <v>44579</v>
      </c>
      <c r="G3241" s="11" t="s">
        <v>753</v>
      </c>
      <c r="H3241" s="10">
        <v>17</v>
      </c>
      <c r="I3241" s="12">
        <v>2.35</v>
      </c>
      <c r="J3241" s="398" t="s">
        <v>25</v>
      </c>
      <c r="K3241" s="398" t="s">
        <v>25</v>
      </c>
      <c r="L3241" s="399">
        <v>44575</v>
      </c>
      <c r="M3241" s="398" t="s">
        <v>19</v>
      </c>
      <c r="N3241" s="10">
        <v>9201</v>
      </c>
    </row>
    <row r="3242" spans="1:14">
      <c r="A3242" s="9">
        <v>44575</v>
      </c>
      <c r="B3242" s="1">
        <v>16164</v>
      </c>
      <c r="C3242" s="929" t="s">
        <v>3713</v>
      </c>
      <c r="D3242" s="1" t="s">
        <v>22</v>
      </c>
      <c r="E3242" s="1" t="s">
        <v>3747</v>
      </c>
      <c r="F3242" s="2">
        <v>44579</v>
      </c>
      <c r="G3242" s="11" t="s">
        <v>3715</v>
      </c>
      <c r="H3242" s="10">
        <v>2</v>
      </c>
      <c r="I3242" s="12">
        <v>2.35</v>
      </c>
      <c r="J3242" s="398" t="s">
        <v>25</v>
      </c>
      <c r="K3242" s="398" t="s">
        <v>25</v>
      </c>
      <c r="L3242" s="399">
        <v>44575</v>
      </c>
      <c r="M3242" s="398" t="s">
        <v>19</v>
      </c>
      <c r="N3242" s="10">
        <v>9201</v>
      </c>
    </row>
    <row r="3243" spans="1:14">
      <c r="A3243" s="9">
        <v>44575</v>
      </c>
      <c r="B3243" s="1">
        <v>16165</v>
      </c>
      <c r="C3243" s="929" t="s">
        <v>3707</v>
      </c>
      <c r="D3243" s="1" t="s">
        <v>22</v>
      </c>
      <c r="E3243" s="1" t="s">
        <v>3747</v>
      </c>
      <c r="F3243" s="2">
        <v>44579</v>
      </c>
      <c r="G3243" s="11" t="s">
        <v>3708</v>
      </c>
      <c r="H3243" s="10">
        <v>2</v>
      </c>
      <c r="I3243" s="12">
        <v>2.35</v>
      </c>
      <c r="J3243" s="398" t="s">
        <v>25</v>
      </c>
      <c r="K3243" s="398" t="s">
        <v>25</v>
      </c>
      <c r="L3243" s="399">
        <v>44575</v>
      </c>
      <c r="M3243" s="398" t="s">
        <v>19</v>
      </c>
      <c r="N3243" s="10">
        <v>9201</v>
      </c>
    </row>
    <row r="3244" spans="1:14">
      <c r="A3244" s="9">
        <v>44575</v>
      </c>
      <c r="B3244" s="1">
        <v>16166</v>
      </c>
      <c r="C3244" s="929" t="s">
        <v>212</v>
      </c>
      <c r="D3244" s="1" t="s">
        <v>22</v>
      </c>
      <c r="E3244" s="1" t="s">
        <v>3747</v>
      </c>
      <c r="F3244" s="2">
        <v>44579</v>
      </c>
      <c r="G3244" s="11" t="s">
        <v>213</v>
      </c>
      <c r="H3244" s="10">
        <v>2</v>
      </c>
      <c r="I3244" s="12">
        <v>2.35</v>
      </c>
      <c r="J3244" s="398" t="s">
        <v>25</v>
      </c>
      <c r="K3244" s="398" t="s">
        <v>25</v>
      </c>
      <c r="L3244" s="399">
        <v>44575</v>
      </c>
      <c r="M3244" s="398" t="s">
        <v>19</v>
      </c>
      <c r="N3244" s="10">
        <v>9201</v>
      </c>
    </row>
    <row r="3245" spans="1:14">
      <c r="A3245" s="9">
        <v>44575</v>
      </c>
      <c r="B3245" s="1">
        <v>16167</v>
      </c>
      <c r="C3245" s="929" t="s">
        <v>37</v>
      </c>
      <c r="D3245" s="1" t="s">
        <v>22</v>
      </c>
      <c r="E3245" s="1" t="s">
        <v>3747</v>
      </c>
      <c r="F3245" s="2">
        <v>44579</v>
      </c>
      <c r="G3245" s="11" t="s">
        <v>38</v>
      </c>
      <c r="H3245" s="10">
        <v>2</v>
      </c>
      <c r="I3245" s="12">
        <v>2.35</v>
      </c>
      <c r="J3245" s="398" t="s">
        <v>25</v>
      </c>
      <c r="K3245" s="398" t="s">
        <v>25</v>
      </c>
      <c r="L3245" s="399">
        <v>44575</v>
      </c>
      <c r="M3245" s="398" t="s">
        <v>19</v>
      </c>
      <c r="N3245" s="10">
        <v>9201</v>
      </c>
    </row>
    <row r="3246" spans="1:14">
      <c r="A3246" s="9">
        <v>44575</v>
      </c>
      <c r="B3246" s="1">
        <v>16168</v>
      </c>
      <c r="C3246" s="929" t="s">
        <v>39</v>
      </c>
      <c r="D3246" s="1" t="s">
        <v>22</v>
      </c>
      <c r="E3246" s="1" t="s">
        <v>3747</v>
      </c>
      <c r="F3246" s="2">
        <v>44579</v>
      </c>
      <c r="G3246" s="11" t="s">
        <v>40</v>
      </c>
      <c r="H3246" s="10">
        <v>2</v>
      </c>
      <c r="I3246" s="12">
        <v>2.35</v>
      </c>
      <c r="J3246" s="398" t="s">
        <v>25</v>
      </c>
      <c r="K3246" s="398" t="s">
        <v>25</v>
      </c>
      <c r="L3246" s="399">
        <v>44575</v>
      </c>
      <c r="M3246" s="398" t="s">
        <v>19</v>
      </c>
      <c r="N3246" s="10">
        <v>9201</v>
      </c>
    </row>
    <row r="3247" spans="1:14">
      <c r="A3247" s="9">
        <v>44575</v>
      </c>
      <c r="B3247" s="1">
        <v>16169</v>
      </c>
      <c r="C3247" s="929" t="s">
        <v>3704</v>
      </c>
      <c r="D3247" s="1" t="s">
        <v>22</v>
      </c>
      <c r="E3247" s="1" t="s">
        <v>3748</v>
      </c>
      <c r="F3247" s="2">
        <v>44579</v>
      </c>
      <c r="G3247" s="11" t="s">
        <v>3706</v>
      </c>
      <c r="H3247" s="10">
        <v>4</v>
      </c>
      <c r="I3247" s="12">
        <v>2.35</v>
      </c>
      <c r="J3247" s="398" t="s">
        <v>25</v>
      </c>
      <c r="K3247" s="398" t="s">
        <v>25</v>
      </c>
      <c r="L3247" s="399">
        <v>44575</v>
      </c>
      <c r="M3247" s="398" t="s">
        <v>19</v>
      </c>
      <c r="N3247" s="10">
        <v>9201</v>
      </c>
    </row>
    <row r="3248" spans="1:14">
      <c r="A3248" s="9">
        <v>44575</v>
      </c>
      <c r="B3248" s="1">
        <v>16170</v>
      </c>
      <c r="C3248" s="929" t="s">
        <v>212</v>
      </c>
      <c r="D3248" s="1" t="s">
        <v>22</v>
      </c>
      <c r="E3248" s="1" t="s">
        <v>3748</v>
      </c>
      <c r="F3248" s="2">
        <v>44579</v>
      </c>
      <c r="G3248" s="11" t="s">
        <v>213</v>
      </c>
      <c r="H3248" s="10">
        <v>4</v>
      </c>
      <c r="I3248" s="12">
        <v>2.35</v>
      </c>
      <c r="J3248" s="398" t="s">
        <v>25</v>
      </c>
      <c r="K3248" s="398" t="s">
        <v>25</v>
      </c>
      <c r="L3248" s="399">
        <v>44575</v>
      </c>
      <c r="M3248" s="398" t="s">
        <v>19</v>
      </c>
      <c r="N3248" s="10">
        <v>9201</v>
      </c>
    </row>
    <row r="3249" spans="1:14">
      <c r="A3249" s="9">
        <v>44575</v>
      </c>
      <c r="B3249" s="1">
        <v>16171</v>
      </c>
      <c r="C3249" s="929" t="s">
        <v>3707</v>
      </c>
      <c r="D3249" s="1" t="s">
        <v>22</v>
      </c>
      <c r="E3249" s="1" t="s">
        <v>3748</v>
      </c>
      <c r="F3249" s="2">
        <v>44579</v>
      </c>
      <c r="G3249" s="11" t="s">
        <v>3708</v>
      </c>
      <c r="H3249" s="10">
        <v>4</v>
      </c>
      <c r="I3249" s="12">
        <v>2.35</v>
      </c>
      <c r="J3249" s="398" t="s">
        <v>25</v>
      </c>
      <c r="K3249" s="398" t="s">
        <v>25</v>
      </c>
      <c r="L3249" s="399">
        <v>44575</v>
      </c>
      <c r="M3249" s="398" t="s">
        <v>19</v>
      </c>
      <c r="N3249" s="10">
        <v>9201</v>
      </c>
    </row>
    <row r="3250" spans="1:14">
      <c r="A3250" s="9">
        <v>44575</v>
      </c>
      <c r="B3250" s="1">
        <v>16172</v>
      </c>
      <c r="C3250" s="929" t="s">
        <v>37</v>
      </c>
      <c r="D3250" s="1" t="s">
        <v>22</v>
      </c>
      <c r="E3250" s="1" t="s">
        <v>3748</v>
      </c>
      <c r="F3250" s="2">
        <v>44579</v>
      </c>
      <c r="G3250" s="11" t="s">
        <v>38</v>
      </c>
      <c r="H3250" s="10">
        <v>4</v>
      </c>
      <c r="I3250" s="12">
        <v>2.35</v>
      </c>
      <c r="J3250" s="398" t="s">
        <v>25</v>
      </c>
      <c r="K3250" s="398" t="s">
        <v>25</v>
      </c>
      <c r="L3250" s="399">
        <v>44575</v>
      </c>
      <c r="M3250" s="398" t="s">
        <v>19</v>
      </c>
      <c r="N3250" s="10">
        <v>9201</v>
      </c>
    </row>
    <row r="3251" spans="1:14">
      <c r="A3251" s="9">
        <v>44575</v>
      </c>
      <c r="B3251" s="1">
        <v>16173</v>
      </c>
      <c r="C3251" s="929" t="s">
        <v>39</v>
      </c>
      <c r="D3251" s="1" t="s">
        <v>22</v>
      </c>
      <c r="E3251" s="1" t="s">
        <v>3748</v>
      </c>
      <c r="F3251" s="2">
        <v>44579</v>
      </c>
      <c r="G3251" s="11" t="s">
        <v>40</v>
      </c>
      <c r="H3251" s="10">
        <v>4</v>
      </c>
      <c r="I3251" s="12">
        <v>2.35</v>
      </c>
      <c r="J3251" s="398" t="s">
        <v>25</v>
      </c>
      <c r="K3251" s="398" t="s">
        <v>25</v>
      </c>
      <c r="L3251" s="399">
        <v>44575</v>
      </c>
      <c r="M3251" s="398" t="s">
        <v>19</v>
      </c>
      <c r="N3251" s="10">
        <v>9201</v>
      </c>
    </row>
    <row r="3252" spans="1:14">
      <c r="A3252" s="9">
        <v>44575</v>
      </c>
      <c r="B3252" s="1">
        <v>16174</v>
      </c>
      <c r="C3252" s="929" t="s">
        <v>3488</v>
      </c>
      <c r="D3252" s="1" t="s">
        <v>22</v>
      </c>
      <c r="E3252" s="1" t="s">
        <v>3749</v>
      </c>
      <c r="F3252" s="2">
        <v>44579</v>
      </c>
      <c r="G3252" s="11" t="s">
        <v>3490</v>
      </c>
      <c r="H3252" s="10">
        <v>4</v>
      </c>
      <c r="I3252" s="12">
        <v>3.15</v>
      </c>
      <c r="J3252" s="398" t="s">
        <v>25</v>
      </c>
      <c r="K3252" s="398" t="s">
        <v>25</v>
      </c>
      <c r="L3252" s="399">
        <v>44575</v>
      </c>
      <c r="M3252" s="398" t="s">
        <v>19</v>
      </c>
      <c r="N3252" s="10">
        <v>9201</v>
      </c>
    </row>
    <row r="3253" spans="1:14">
      <c r="A3253" s="9">
        <v>44575</v>
      </c>
      <c r="B3253" s="1">
        <v>16175</v>
      </c>
      <c r="C3253" s="929" t="s">
        <v>3750</v>
      </c>
      <c r="D3253" s="1" t="s">
        <v>22</v>
      </c>
      <c r="E3253" s="1" t="s">
        <v>3749</v>
      </c>
      <c r="F3253" s="2">
        <v>44579</v>
      </c>
      <c r="G3253" s="11" t="s">
        <v>3751</v>
      </c>
      <c r="H3253" s="10">
        <v>4</v>
      </c>
      <c r="I3253" s="12">
        <v>2.35</v>
      </c>
      <c r="J3253" s="398" t="s">
        <v>25</v>
      </c>
      <c r="K3253" s="398" t="s">
        <v>25</v>
      </c>
      <c r="L3253" s="399">
        <v>44575</v>
      </c>
      <c r="M3253" s="398" t="s">
        <v>19</v>
      </c>
      <c r="N3253" s="10">
        <v>9201</v>
      </c>
    </row>
    <row r="3254" spans="1:14">
      <c r="A3254" s="9">
        <v>44575</v>
      </c>
      <c r="B3254" s="1">
        <v>16176</v>
      </c>
      <c r="C3254" s="929" t="s">
        <v>968</v>
      </c>
      <c r="D3254" s="1" t="s">
        <v>22</v>
      </c>
      <c r="E3254" s="1" t="s">
        <v>3752</v>
      </c>
      <c r="F3254" s="2">
        <v>44579</v>
      </c>
      <c r="G3254" s="11" t="s">
        <v>970</v>
      </c>
      <c r="H3254" s="10">
        <v>46</v>
      </c>
      <c r="I3254" s="12">
        <v>2.35</v>
      </c>
      <c r="J3254" s="398" t="s">
        <v>25</v>
      </c>
      <c r="K3254" s="398" t="s">
        <v>25</v>
      </c>
      <c r="L3254" s="399">
        <v>44575</v>
      </c>
      <c r="M3254" s="398" t="s">
        <v>19</v>
      </c>
      <c r="N3254" s="10">
        <v>9201</v>
      </c>
    </row>
    <row r="3255" spans="1:14">
      <c r="A3255" s="9">
        <v>44575</v>
      </c>
      <c r="B3255" s="1">
        <v>16177</v>
      </c>
      <c r="C3255" s="929" t="s">
        <v>971</v>
      </c>
      <c r="D3255" s="1" t="s">
        <v>22</v>
      </c>
      <c r="E3255" s="1" t="s">
        <v>3752</v>
      </c>
      <c r="F3255" s="2">
        <v>44579</v>
      </c>
      <c r="G3255" s="11" t="s">
        <v>972</v>
      </c>
      <c r="H3255" s="10">
        <v>46</v>
      </c>
      <c r="I3255" s="12">
        <v>2.35</v>
      </c>
      <c r="J3255" s="398" t="s">
        <v>25</v>
      </c>
      <c r="K3255" s="398" t="s">
        <v>25</v>
      </c>
      <c r="L3255" s="399">
        <v>44575</v>
      </c>
      <c r="M3255" s="398" t="s">
        <v>19</v>
      </c>
      <c r="N3255" s="10">
        <v>9201</v>
      </c>
    </row>
    <row r="3256" spans="1:14">
      <c r="A3256" s="9">
        <v>44575</v>
      </c>
      <c r="B3256" s="1">
        <v>16178</v>
      </c>
      <c r="C3256" s="929" t="s">
        <v>1961</v>
      </c>
      <c r="D3256" s="1" t="s">
        <v>22</v>
      </c>
      <c r="E3256" s="1" t="s">
        <v>1</v>
      </c>
      <c r="F3256" s="2">
        <v>44579</v>
      </c>
      <c r="G3256" s="11" t="s">
        <v>1962</v>
      </c>
      <c r="H3256" s="10">
        <v>2</v>
      </c>
      <c r="I3256" s="12">
        <v>3.15</v>
      </c>
      <c r="J3256" s="398" t="s">
        <v>25</v>
      </c>
      <c r="K3256" s="398" t="s">
        <v>25</v>
      </c>
      <c r="L3256" s="399">
        <v>44575</v>
      </c>
      <c r="M3256" s="398" t="s">
        <v>19</v>
      </c>
      <c r="N3256" s="10">
        <v>9201</v>
      </c>
    </row>
    <row r="3257" spans="1:14">
      <c r="A3257" s="9">
        <v>44579</v>
      </c>
      <c r="B3257" s="1">
        <v>16179</v>
      </c>
      <c r="C3257" s="929" t="s">
        <v>3713</v>
      </c>
      <c r="D3257" s="1" t="s">
        <v>22</v>
      </c>
      <c r="E3257" s="1" t="s">
        <v>3753</v>
      </c>
      <c r="F3257" s="2">
        <v>44579</v>
      </c>
      <c r="G3257" s="11" t="s">
        <v>3715</v>
      </c>
      <c r="H3257" s="10">
        <v>5</v>
      </c>
      <c r="I3257" s="12">
        <v>2.35</v>
      </c>
      <c r="J3257" s="398" t="s">
        <v>25</v>
      </c>
      <c r="K3257" s="398" t="s">
        <v>25</v>
      </c>
      <c r="L3257" s="399">
        <v>44579</v>
      </c>
      <c r="M3257" s="398" t="s">
        <v>19</v>
      </c>
      <c r="N3257" s="10">
        <v>9201</v>
      </c>
    </row>
    <row r="3258" spans="1:14">
      <c r="A3258" s="9">
        <v>44579</v>
      </c>
      <c r="B3258" s="1">
        <v>16180</v>
      </c>
      <c r="C3258" s="929" t="s">
        <v>212</v>
      </c>
      <c r="D3258" s="1" t="s">
        <v>22</v>
      </c>
      <c r="E3258" s="1" t="s">
        <v>3753</v>
      </c>
      <c r="F3258" s="2">
        <v>44579</v>
      </c>
      <c r="G3258" s="11" t="s">
        <v>213</v>
      </c>
      <c r="H3258" s="10">
        <v>5</v>
      </c>
      <c r="I3258" s="12">
        <v>2.35</v>
      </c>
      <c r="J3258" s="398" t="s">
        <v>25</v>
      </c>
      <c r="K3258" s="398" t="s">
        <v>25</v>
      </c>
      <c r="L3258" s="399">
        <v>44579</v>
      </c>
      <c r="M3258" s="398" t="s">
        <v>19</v>
      </c>
      <c r="N3258" s="10">
        <v>9201</v>
      </c>
    </row>
    <row r="3259" spans="1:14">
      <c r="A3259" s="9">
        <v>44579</v>
      </c>
      <c r="B3259" s="1">
        <v>16181</v>
      </c>
      <c r="C3259" s="929" t="s">
        <v>3707</v>
      </c>
      <c r="D3259" s="1" t="s">
        <v>22</v>
      </c>
      <c r="E3259" s="1" t="s">
        <v>3753</v>
      </c>
      <c r="F3259" s="2">
        <v>44579</v>
      </c>
      <c r="G3259" s="11" t="s">
        <v>3708</v>
      </c>
      <c r="H3259" s="10">
        <v>5</v>
      </c>
      <c r="I3259" s="12">
        <v>2.35</v>
      </c>
      <c r="J3259" s="398" t="s">
        <v>25</v>
      </c>
      <c r="K3259" s="398" t="s">
        <v>25</v>
      </c>
      <c r="L3259" s="399">
        <v>44579</v>
      </c>
      <c r="M3259" s="398" t="s">
        <v>19</v>
      </c>
      <c r="N3259" s="10">
        <v>9201</v>
      </c>
    </row>
    <row r="3260" spans="1:14">
      <c r="A3260" s="9">
        <v>44579</v>
      </c>
      <c r="B3260" s="1">
        <v>16182</v>
      </c>
      <c r="C3260" s="929" t="s">
        <v>37</v>
      </c>
      <c r="D3260" s="1" t="s">
        <v>22</v>
      </c>
      <c r="E3260" s="1" t="s">
        <v>3753</v>
      </c>
      <c r="F3260" s="2">
        <v>44579</v>
      </c>
      <c r="G3260" s="11" t="s">
        <v>38</v>
      </c>
      <c r="H3260" s="10">
        <v>5</v>
      </c>
      <c r="I3260" s="12">
        <v>2.35</v>
      </c>
      <c r="J3260" s="398" t="s">
        <v>25</v>
      </c>
      <c r="K3260" s="398" t="s">
        <v>25</v>
      </c>
      <c r="L3260" s="399">
        <v>44579</v>
      </c>
      <c r="M3260" s="398" t="s">
        <v>19</v>
      </c>
      <c r="N3260" s="10">
        <v>9201</v>
      </c>
    </row>
    <row r="3261" spans="1:14">
      <c r="A3261" s="9">
        <v>44579</v>
      </c>
      <c r="B3261" s="1">
        <v>16183</v>
      </c>
      <c r="C3261" s="929" t="s">
        <v>39</v>
      </c>
      <c r="D3261" s="1" t="s">
        <v>22</v>
      </c>
      <c r="E3261" s="1" t="s">
        <v>3753</v>
      </c>
      <c r="F3261" s="2">
        <v>44579</v>
      </c>
      <c r="G3261" s="11" t="s">
        <v>40</v>
      </c>
      <c r="H3261" s="10">
        <v>5</v>
      </c>
      <c r="I3261" s="12">
        <v>2.35</v>
      </c>
      <c r="J3261" s="398" t="s">
        <v>25</v>
      </c>
      <c r="K3261" s="398" t="s">
        <v>25</v>
      </c>
      <c r="L3261" s="399">
        <v>44579</v>
      </c>
      <c r="M3261" s="398" t="s">
        <v>19</v>
      </c>
      <c r="N3261" s="10">
        <v>9201</v>
      </c>
    </row>
    <row r="3262" spans="1:14">
      <c r="A3262" s="9">
        <v>44579</v>
      </c>
      <c r="B3262" s="1">
        <v>16184</v>
      </c>
      <c r="C3262" s="929" t="s">
        <v>573</v>
      </c>
      <c r="D3262" s="1" t="s">
        <v>22</v>
      </c>
      <c r="E3262" s="1" t="s">
        <v>3754</v>
      </c>
      <c r="F3262" s="2">
        <v>44580</v>
      </c>
      <c r="G3262" s="11" t="s">
        <v>575</v>
      </c>
      <c r="H3262" s="10">
        <v>12</v>
      </c>
      <c r="I3262" s="12">
        <v>2.35</v>
      </c>
      <c r="J3262" s="398" t="s">
        <v>25</v>
      </c>
      <c r="K3262" s="398" t="s">
        <v>25</v>
      </c>
      <c r="L3262" s="399">
        <v>44580</v>
      </c>
      <c r="M3262" s="398" t="s">
        <v>19</v>
      </c>
      <c r="N3262" s="10">
        <v>9201</v>
      </c>
    </row>
    <row r="3263" spans="1:14">
      <c r="A3263" s="9">
        <v>44579</v>
      </c>
      <c r="B3263" s="1">
        <v>16185</v>
      </c>
      <c r="C3263" s="929" t="s">
        <v>573</v>
      </c>
      <c r="D3263" s="1" t="s">
        <v>22</v>
      </c>
      <c r="E3263" s="1" t="s">
        <v>3755</v>
      </c>
      <c r="F3263" s="2">
        <v>44580</v>
      </c>
      <c r="G3263" s="11" t="s">
        <v>575</v>
      </c>
      <c r="H3263" s="10">
        <v>36</v>
      </c>
      <c r="I3263" s="12">
        <v>2.35</v>
      </c>
      <c r="J3263" s="398" t="s">
        <v>25</v>
      </c>
      <c r="K3263" s="398" t="s">
        <v>25</v>
      </c>
      <c r="L3263" s="399">
        <v>44580</v>
      </c>
      <c r="M3263" s="398" t="s">
        <v>19</v>
      </c>
      <c r="N3263" s="10">
        <v>9201</v>
      </c>
    </row>
    <row r="3264" spans="1:14">
      <c r="A3264" s="9">
        <v>44579</v>
      </c>
      <c r="B3264" s="1">
        <v>16186</v>
      </c>
      <c r="C3264" s="929" t="s">
        <v>37</v>
      </c>
      <c r="D3264" s="1" t="s">
        <v>22</v>
      </c>
      <c r="E3264" s="1" t="s">
        <v>3756</v>
      </c>
      <c r="F3264" s="2">
        <v>44580</v>
      </c>
      <c r="G3264" s="11" t="s">
        <v>38</v>
      </c>
      <c r="H3264" s="10">
        <v>1</v>
      </c>
      <c r="I3264" s="12">
        <v>2.35</v>
      </c>
      <c r="J3264" s="398" t="s">
        <v>25</v>
      </c>
      <c r="K3264" s="398" t="s">
        <v>25</v>
      </c>
      <c r="L3264" s="399">
        <v>44580</v>
      </c>
      <c r="M3264" s="398" t="s">
        <v>19</v>
      </c>
      <c r="N3264" s="10">
        <v>9201</v>
      </c>
    </row>
    <row r="3265" spans="1:14">
      <c r="A3265" s="9">
        <v>44579</v>
      </c>
      <c r="B3265" s="1">
        <v>16187</v>
      </c>
      <c r="C3265" s="929" t="s">
        <v>280</v>
      </c>
      <c r="D3265" s="1" t="s">
        <v>22</v>
      </c>
      <c r="E3265" s="1" t="s">
        <v>3757</v>
      </c>
      <c r="F3265" s="2">
        <v>44580</v>
      </c>
      <c r="G3265" s="11" t="s">
        <v>700</v>
      </c>
      <c r="H3265" s="10">
        <v>33</v>
      </c>
      <c r="I3265" s="12">
        <v>2.35</v>
      </c>
      <c r="J3265" s="398" t="s">
        <v>25</v>
      </c>
      <c r="K3265" s="398" t="s">
        <v>25</v>
      </c>
      <c r="L3265" s="399">
        <v>44580</v>
      </c>
      <c r="M3265" s="398" t="s">
        <v>19</v>
      </c>
      <c r="N3265" s="10">
        <v>9201</v>
      </c>
    </row>
    <row r="3266" spans="1:14">
      <c r="A3266" s="9">
        <v>44579</v>
      </c>
      <c r="B3266" s="1">
        <v>16188</v>
      </c>
      <c r="C3266" s="929" t="s">
        <v>182</v>
      </c>
      <c r="D3266" s="1" t="s">
        <v>22</v>
      </c>
      <c r="E3266" s="1" t="s">
        <v>3758</v>
      </c>
      <c r="F3266" s="2">
        <v>44580</v>
      </c>
      <c r="G3266" s="11" t="s">
        <v>184</v>
      </c>
      <c r="H3266" s="10">
        <v>64</v>
      </c>
      <c r="I3266" s="12">
        <v>2.35</v>
      </c>
      <c r="J3266" s="398" t="s">
        <v>25</v>
      </c>
      <c r="K3266" s="398" t="s">
        <v>25</v>
      </c>
      <c r="L3266" s="399">
        <v>44580</v>
      </c>
      <c r="M3266" s="398" t="s">
        <v>19</v>
      </c>
      <c r="N3266" s="10">
        <v>9201</v>
      </c>
    </row>
    <row r="3267" spans="1:14">
      <c r="A3267" s="9">
        <v>44579</v>
      </c>
      <c r="B3267" s="1">
        <v>16189</v>
      </c>
      <c r="C3267" s="929" t="s">
        <v>37</v>
      </c>
      <c r="D3267" s="1" t="s">
        <v>22</v>
      </c>
      <c r="E3267" s="1" t="s">
        <v>3759</v>
      </c>
      <c r="F3267" s="2">
        <v>44580</v>
      </c>
      <c r="G3267" s="11" t="s">
        <v>38</v>
      </c>
      <c r="H3267" s="10">
        <v>3</v>
      </c>
      <c r="I3267" s="12">
        <v>2.35</v>
      </c>
      <c r="J3267" s="398" t="s">
        <v>25</v>
      </c>
      <c r="K3267" s="398" t="s">
        <v>25</v>
      </c>
      <c r="L3267" s="399">
        <v>44580</v>
      </c>
      <c r="M3267" s="398" t="s">
        <v>19</v>
      </c>
      <c r="N3267" s="10">
        <v>9201</v>
      </c>
    </row>
    <row r="3268" spans="1:14">
      <c r="A3268" s="9">
        <v>44579</v>
      </c>
      <c r="B3268" s="1">
        <v>16190</v>
      </c>
      <c r="C3268" s="929" t="s">
        <v>73</v>
      </c>
      <c r="D3268" s="1" t="s">
        <v>22</v>
      </c>
      <c r="E3268" s="1" t="s">
        <v>3760</v>
      </c>
      <c r="F3268" s="2">
        <v>44580</v>
      </c>
      <c r="G3268" s="11" t="s">
        <v>74</v>
      </c>
      <c r="H3268" s="10">
        <v>11</v>
      </c>
      <c r="I3268" s="12">
        <v>2.35</v>
      </c>
      <c r="J3268" s="398" t="s">
        <v>25</v>
      </c>
      <c r="K3268" s="398" t="s">
        <v>25</v>
      </c>
      <c r="L3268" s="399">
        <v>44580</v>
      </c>
      <c r="M3268" s="398" t="s">
        <v>19</v>
      </c>
      <c r="N3268" s="10">
        <v>9201</v>
      </c>
    </row>
    <row r="3269" spans="1:14">
      <c r="A3269" s="9">
        <v>44579</v>
      </c>
      <c r="B3269" s="1">
        <v>16191</v>
      </c>
      <c r="C3269" s="929" t="s">
        <v>39</v>
      </c>
      <c r="D3269" s="1" t="s">
        <v>22</v>
      </c>
      <c r="E3269" s="1" t="s">
        <v>3760</v>
      </c>
      <c r="F3269" s="2">
        <v>44580</v>
      </c>
      <c r="G3269" s="11" t="s">
        <v>40</v>
      </c>
      <c r="H3269" s="10">
        <v>22</v>
      </c>
      <c r="I3269" s="12">
        <v>2.35</v>
      </c>
      <c r="J3269" s="398" t="s">
        <v>25</v>
      </c>
      <c r="K3269" s="398" t="s">
        <v>25</v>
      </c>
      <c r="L3269" s="399">
        <v>44580</v>
      </c>
      <c r="M3269" s="398" t="s">
        <v>19</v>
      </c>
      <c r="N3269" s="10">
        <v>9201</v>
      </c>
    </row>
    <row r="3270" spans="1:14">
      <c r="A3270" s="9">
        <v>44579</v>
      </c>
      <c r="B3270" s="1">
        <v>16192</v>
      </c>
      <c r="C3270" s="929" t="s">
        <v>240</v>
      </c>
      <c r="D3270" s="1" t="s">
        <v>22</v>
      </c>
      <c r="E3270" s="1" t="s">
        <v>3760</v>
      </c>
      <c r="F3270" s="2">
        <v>44580</v>
      </c>
      <c r="G3270" s="11" t="s">
        <v>242</v>
      </c>
      <c r="H3270" s="10">
        <v>11</v>
      </c>
      <c r="I3270" s="12">
        <v>2.35</v>
      </c>
      <c r="J3270" s="398" t="s">
        <v>25</v>
      </c>
      <c r="K3270" s="398" t="s">
        <v>25</v>
      </c>
      <c r="L3270" s="399">
        <v>44580</v>
      </c>
      <c r="M3270" s="398" t="s">
        <v>19</v>
      </c>
      <c r="N3270" s="10">
        <v>9201</v>
      </c>
    </row>
    <row r="3271" spans="1:14">
      <c r="A3271" s="9">
        <v>44579</v>
      </c>
      <c r="B3271" s="1">
        <v>16193</v>
      </c>
      <c r="C3271" s="929" t="s">
        <v>3509</v>
      </c>
      <c r="D3271" s="1" t="s">
        <v>22</v>
      </c>
      <c r="E3271" s="1" t="s">
        <v>3760</v>
      </c>
      <c r="F3271" s="2">
        <v>44580</v>
      </c>
      <c r="G3271" s="11" t="s">
        <v>3666</v>
      </c>
      <c r="H3271" s="10">
        <v>11</v>
      </c>
      <c r="I3271" s="12">
        <v>2.35</v>
      </c>
      <c r="J3271" s="398" t="s">
        <v>25</v>
      </c>
      <c r="K3271" s="398" t="s">
        <v>25</v>
      </c>
      <c r="L3271" s="399">
        <v>44580</v>
      </c>
      <c r="M3271" s="398" t="s">
        <v>19</v>
      </c>
      <c r="N3271" s="10">
        <v>9201</v>
      </c>
    </row>
    <row r="3272" spans="1:14">
      <c r="A3272" s="9">
        <v>44579</v>
      </c>
      <c r="B3272" s="1">
        <v>16194</v>
      </c>
      <c r="C3272" s="929" t="s">
        <v>852</v>
      </c>
      <c r="D3272" s="1" t="s">
        <v>22</v>
      </c>
      <c r="E3272" s="1" t="s">
        <v>3761</v>
      </c>
      <c r="F3272" s="2">
        <v>44580</v>
      </c>
      <c r="G3272" s="11" t="s">
        <v>854</v>
      </c>
      <c r="H3272" s="10">
        <v>6</v>
      </c>
      <c r="I3272" s="12">
        <v>2.35</v>
      </c>
      <c r="J3272" s="398" t="s">
        <v>25</v>
      </c>
      <c r="K3272" s="398" t="s">
        <v>25</v>
      </c>
      <c r="L3272" s="399">
        <v>44580</v>
      </c>
      <c r="M3272" s="398" t="s">
        <v>19</v>
      </c>
      <c r="N3272" s="10">
        <v>9201</v>
      </c>
    </row>
    <row r="3273" spans="1:14">
      <c r="A3273" s="9">
        <v>44579</v>
      </c>
      <c r="B3273" s="1">
        <v>16195</v>
      </c>
      <c r="C3273" s="929" t="s">
        <v>73</v>
      </c>
      <c r="D3273" s="1" t="s">
        <v>22</v>
      </c>
      <c r="E3273" s="1" t="s">
        <v>3762</v>
      </c>
      <c r="F3273" s="2">
        <v>44580</v>
      </c>
      <c r="G3273" s="11" t="s">
        <v>74</v>
      </c>
      <c r="H3273" s="10">
        <v>5</v>
      </c>
      <c r="I3273" s="12">
        <v>2.35</v>
      </c>
      <c r="J3273" s="398" t="s">
        <v>25</v>
      </c>
      <c r="K3273" s="398" t="s">
        <v>25</v>
      </c>
      <c r="L3273" s="399">
        <v>44580</v>
      </c>
      <c r="M3273" s="398" t="s">
        <v>19</v>
      </c>
      <c r="N3273" s="10">
        <v>9201</v>
      </c>
    </row>
    <row r="3274" spans="1:14">
      <c r="A3274" s="9">
        <v>44579</v>
      </c>
      <c r="B3274" s="1">
        <v>16196</v>
      </c>
      <c r="C3274" s="929" t="s">
        <v>39</v>
      </c>
      <c r="D3274" s="1" t="s">
        <v>22</v>
      </c>
      <c r="E3274" s="1" t="s">
        <v>3760</v>
      </c>
      <c r="F3274" s="2">
        <v>44580</v>
      </c>
      <c r="G3274" s="11" t="s">
        <v>40</v>
      </c>
      <c r="H3274" s="10">
        <v>5</v>
      </c>
      <c r="I3274" s="12">
        <v>2.35</v>
      </c>
      <c r="J3274" s="398" t="s">
        <v>25</v>
      </c>
      <c r="K3274" s="398" t="s">
        <v>25</v>
      </c>
      <c r="L3274" s="399">
        <v>44580</v>
      </c>
      <c r="M3274" s="398" t="s">
        <v>19</v>
      </c>
      <c r="N3274" s="10">
        <v>9201</v>
      </c>
    </row>
    <row r="3275" spans="1:14">
      <c r="A3275" s="9">
        <v>44579</v>
      </c>
      <c r="B3275" s="1">
        <v>16197</v>
      </c>
      <c r="C3275" s="929" t="s">
        <v>240</v>
      </c>
      <c r="D3275" s="1" t="s">
        <v>22</v>
      </c>
      <c r="E3275" s="1" t="s">
        <v>3760</v>
      </c>
      <c r="F3275" s="2">
        <v>44580</v>
      </c>
      <c r="G3275" s="11" t="s">
        <v>242</v>
      </c>
      <c r="H3275" s="10">
        <v>5</v>
      </c>
      <c r="I3275" s="12">
        <v>2.35</v>
      </c>
      <c r="J3275" s="398" t="s">
        <v>25</v>
      </c>
      <c r="K3275" s="398" t="s">
        <v>25</v>
      </c>
      <c r="L3275" s="399">
        <v>44580</v>
      </c>
      <c r="M3275" s="398" t="s">
        <v>19</v>
      </c>
      <c r="N3275" s="10">
        <v>9201</v>
      </c>
    </row>
    <row r="3276" spans="1:14">
      <c r="A3276" s="9">
        <v>44579</v>
      </c>
      <c r="B3276" s="1">
        <v>16198</v>
      </c>
      <c r="C3276" s="929" t="s">
        <v>3509</v>
      </c>
      <c r="D3276" s="1" t="s">
        <v>22</v>
      </c>
      <c r="E3276" s="1" t="s">
        <v>3760</v>
      </c>
      <c r="F3276" s="2">
        <v>44580</v>
      </c>
      <c r="G3276" s="11" t="s">
        <v>3666</v>
      </c>
      <c r="H3276" s="10">
        <v>5</v>
      </c>
      <c r="I3276" s="12">
        <v>2.35</v>
      </c>
      <c r="J3276" s="398" t="s">
        <v>25</v>
      </c>
      <c r="K3276" s="398" t="s">
        <v>25</v>
      </c>
      <c r="L3276" s="399">
        <v>44580</v>
      </c>
      <c r="M3276" s="398" t="s">
        <v>19</v>
      </c>
      <c r="N3276" s="10">
        <v>9201</v>
      </c>
    </row>
    <row r="3277" spans="1:14">
      <c r="A3277" s="9">
        <v>44579</v>
      </c>
      <c r="B3277" s="1">
        <v>16199</v>
      </c>
      <c r="C3277" s="929" t="s">
        <v>193</v>
      </c>
      <c r="D3277" s="1" t="s">
        <v>22</v>
      </c>
      <c r="E3277" s="1" t="s">
        <v>3763</v>
      </c>
      <c r="F3277" s="2">
        <v>44580</v>
      </c>
      <c r="G3277" s="11" t="s">
        <v>194</v>
      </c>
      <c r="H3277" s="10">
        <v>4</v>
      </c>
      <c r="I3277" s="12">
        <v>2.35</v>
      </c>
      <c r="J3277" s="398" t="s">
        <v>25</v>
      </c>
      <c r="K3277" s="398" t="s">
        <v>25</v>
      </c>
      <c r="L3277" s="399">
        <v>44580</v>
      </c>
      <c r="M3277" s="398" t="s">
        <v>19</v>
      </c>
      <c r="N3277" s="10">
        <v>9201</v>
      </c>
    </row>
    <row r="3278" spans="1:14">
      <c r="A3278" s="9">
        <v>44579</v>
      </c>
      <c r="B3278" s="1">
        <v>16200</v>
      </c>
      <c r="C3278" s="929" t="s">
        <v>573</v>
      </c>
      <c r="D3278" s="1" t="s">
        <v>22</v>
      </c>
      <c r="E3278" s="1" t="s">
        <v>3764</v>
      </c>
      <c r="F3278" s="2">
        <v>44580</v>
      </c>
      <c r="G3278" s="11" t="s">
        <v>575</v>
      </c>
      <c r="H3278" s="10">
        <v>1</v>
      </c>
      <c r="I3278" s="12">
        <v>2.35</v>
      </c>
      <c r="J3278" s="398" t="s">
        <v>25</v>
      </c>
      <c r="K3278" s="398" t="s">
        <v>25</v>
      </c>
      <c r="L3278" s="399">
        <v>44580</v>
      </c>
      <c r="M3278" s="398" t="s">
        <v>19</v>
      </c>
      <c r="N3278" s="10">
        <v>9201</v>
      </c>
    </row>
    <row r="3279" spans="1:14">
      <c r="A3279" s="9">
        <v>44579</v>
      </c>
      <c r="B3279" s="1">
        <v>16201</v>
      </c>
      <c r="C3279" s="929" t="s">
        <v>490</v>
      </c>
      <c r="D3279" s="1" t="s">
        <v>22</v>
      </c>
      <c r="E3279" s="1" t="s">
        <v>3765</v>
      </c>
      <c r="F3279" s="2">
        <v>44580</v>
      </c>
      <c r="G3279" s="11" t="s">
        <v>492</v>
      </c>
      <c r="H3279" s="10">
        <v>1</v>
      </c>
      <c r="I3279" s="12">
        <v>2.35</v>
      </c>
      <c r="J3279" s="398" t="s">
        <v>25</v>
      </c>
      <c r="K3279" s="398" t="s">
        <v>25</v>
      </c>
      <c r="L3279" s="399">
        <v>44580</v>
      </c>
      <c r="M3279" s="398" t="s">
        <v>19</v>
      </c>
      <c r="N3279" s="10">
        <v>9201</v>
      </c>
    </row>
    <row r="3280" spans="1:14">
      <c r="A3280" s="9">
        <v>44579</v>
      </c>
      <c r="B3280" s="1">
        <v>16202</v>
      </c>
      <c r="C3280" s="929" t="s">
        <v>679</v>
      </c>
      <c r="D3280" s="1" t="s">
        <v>22</v>
      </c>
      <c r="E3280" s="1" t="s">
        <v>3766</v>
      </c>
      <c r="F3280" s="2">
        <v>44580</v>
      </c>
      <c r="G3280" s="11" t="s">
        <v>680</v>
      </c>
      <c r="H3280" s="10">
        <v>4</v>
      </c>
      <c r="I3280" s="12">
        <v>2.35</v>
      </c>
      <c r="J3280" s="398" t="s">
        <v>25</v>
      </c>
      <c r="K3280" s="398" t="s">
        <v>25</v>
      </c>
      <c r="L3280" s="399">
        <v>44580</v>
      </c>
      <c r="M3280" s="398" t="s">
        <v>19</v>
      </c>
      <c r="N3280" s="10">
        <v>9201</v>
      </c>
    </row>
    <row r="3281" spans="1:14">
      <c r="A3281" s="9">
        <v>44579</v>
      </c>
      <c r="B3281" s="1">
        <v>16203</v>
      </c>
      <c r="C3281" s="929" t="s">
        <v>3767</v>
      </c>
      <c r="D3281" s="1" t="s">
        <v>22</v>
      </c>
      <c r="E3281" s="1" t="s">
        <v>3768</v>
      </c>
      <c r="F3281" s="2">
        <v>44580</v>
      </c>
      <c r="G3281" s="11" t="s">
        <v>3769</v>
      </c>
      <c r="H3281" s="10">
        <v>2</v>
      </c>
      <c r="I3281" s="12">
        <v>2.35</v>
      </c>
      <c r="J3281" s="398" t="s">
        <v>25</v>
      </c>
      <c r="K3281" s="398" t="s">
        <v>25</v>
      </c>
      <c r="L3281" s="399">
        <v>44580</v>
      </c>
      <c r="M3281" s="398" t="s">
        <v>19</v>
      </c>
      <c r="N3281" s="10">
        <v>9201</v>
      </c>
    </row>
    <row r="3282" spans="1:14">
      <c r="A3282" s="9">
        <v>44579</v>
      </c>
      <c r="B3282" s="1">
        <v>16204</v>
      </c>
      <c r="C3282" s="929" t="s">
        <v>5</v>
      </c>
      <c r="D3282" s="1" t="s">
        <v>22</v>
      </c>
      <c r="E3282" s="1" t="s">
        <v>3768</v>
      </c>
      <c r="F3282" s="2">
        <v>44580</v>
      </c>
      <c r="G3282" s="11" t="s">
        <v>3329</v>
      </c>
      <c r="H3282" s="10">
        <v>1</v>
      </c>
      <c r="I3282" s="12">
        <v>4.5</v>
      </c>
      <c r="J3282" s="398" t="s">
        <v>25</v>
      </c>
      <c r="K3282" s="398" t="s">
        <v>25</v>
      </c>
      <c r="L3282" s="399">
        <v>44580</v>
      </c>
      <c r="M3282" s="398" t="s">
        <v>19</v>
      </c>
      <c r="N3282" s="10">
        <v>9201</v>
      </c>
    </row>
    <row r="3283" spans="1:14">
      <c r="A3283" s="9">
        <v>44579</v>
      </c>
      <c r="B3283" s="1">
        <v>16205</v>
      </c>
      <c r="C3283" s="929" t="s">
        <v>3667</v>
      </c>
      <c r="D3283" s="1" t="s">
        <v>22</v>
      </c>
      <c r="E3283" s="1" t="s">
        <v>3770</v>
      </c>
      <c r="F3283" s="2">
        <v>44580</v>
      </c>
      <c r="G3283" s="11" t="s">
        <v>3771</v>
      </c>
      <c r="H3283" s="10">
        <v>4</v>
      </c>
      <c r="I3283" s="12">
        <v>2.35</v>
      </c>
      <c r="J3283" s="398" t="s">
        <v>25</v>
      </c>
      <c r="K3283" s="398" t="s">
        <v>25</v>
      </c>
      <c r="L3283" s="399">
        <v>44580</v>
      </c>
      <c r="M3283" s="398" t="s">
        <v>19</v>
      </c>
      <c r="N3283" s="10">
        <v>9201</v>
      </c>
    </row>
    <row r="3284" spans="1:14">
      <c r="A3284" s="9">
        <v>44579</v>
      </c>
      <c r="B3284" s="1">
        <v>16206</v>
      </c>
      <c r="C3284" s="929" t="s">
        <v>1650</v>
      </c>
      <c r="D3284" s="1" t="s">
        <v>22</v>
      </c>
      <c r="E3284" s="1" t="s">
        <v>3772</v>
      </c>
      <c r="F3284" s="2">
        <v>44580</v>
      </c>
      <c r="G3284" s="11" t="s">
        <v>1652</v>
      </c>
      <c r="H3284" s="10">
        <v>2</v>
      </c>
      <c r="I3284" s="12">
        <v>2.35</v>
      </c>
      <c r="J3284" s="398" t="s">
        <v>25</v>
      </c>
      <c r="K3284" s="398" t="s">
        <v>25</v>
      </c>
      <c r="L3284" s="399">
        <v>44580</v>
      </c>
      <c r="M3284" s="398" t="s">
        <v>19</v>
      </c>
      <c r="N3284" s="10">
        <v>9201</v>
      </c>
    </row>
    <row r="3285" spans="1:14">
      <c r="A3285" s="9">
        <v>44579</v>
      </c>
      <c r="B3285" s="1">
        <v>16207</v>
      </c>
      <c r="C3285" s="929" t="s">
        <v>3614</v>
      </c>
      <c r="D3285" s="1" t="s">
        <v>22</v>
      </c>
      <c r="E3285" s="1" t="s">
        <v>3772</v>
      </c>
      <c r="F3285" s="2">
        <v>44580</v>
      </c>
      <c r="G3285" s="11" t="s">
        <v>3615</v>
      </c>
      <c r="H3285" s="10">
        <v>2</v>
      </c>
      <c r="I3285" s="12">
        <v>2.35</v>
      </c>
      <c r="J3285" s="398" t="s">
        <v>25</v>
      </c>
      <c r="K3285" s="398" t="s">
        <v>25</v>
      </c>
      <c r="L3285" s="399">
        <v>44580</v>
      </c>
      <c r="M3285" s="398" t="s">
        <v>19</v>
      </c>
      <c r="N3285" s="10">
        <v>9201</v>
      </c>
    </row>
    <row r="3286" spans="1:14">
      <c r="A3286" s="9">
        <v>44579</v>
      </c>
      <c r="B3286" s="1">
        <v>16208</v>
      </c>
      <c r="C3286" s="929" t="s">
        <v>327</v>
      </c>
      <c r="D3286" s="1" t="s">
        <v>22</v>
      </c>
      <c r="E3286" s="1" t="s">
        <v>3773</v>
      </c>
      <c r="F3286" s="2">
        <v>44580</v>
      </c>
      <c r="G3286" s="11" t="s">
        <v>329</v>
      </c>
      <c r="H3286" s="10">
        <v>1</v>
      </c>
      <c r="I3286" s="12">
        <v>2.35</v>
      </c>
      <c r="J3286" s="398" t="s">
        <v>25</v>
      </c>
      <c r="K3286" s="398" t="s">
        <v>25</v>
      </c>
      <c r="L3286" s="399">
        <v>44580</v>
      </c>
      <c r="M3286" s="398" t="s">
        <v>19</v>
      </c>
      <c r="N3286" s="10">
        <v>9201</v>
      </c>
    </row>
    <row r="3287" spans="1:14">
      <c r="A3287" s="9">
        <v>44579</v>
      </c>
      <c r="B3287" s="1">
        <v>16209</v>
      </c>
      <c r="C3287" s="929" t="s">
        <v>3696</v>
      </c>
      <c r="D3287" s="1" t="s">
        <v>22</v>
      </c>
      <c r="E3287" s="1" t="s">
        <v>3774</v>
      </c>
      <c r="F3287" s="2">
        <v>44580</v>
      </c>
      <c r="G3287" s="11" t="s">
        <v>3775</v>
      </c>
      <c r="H3287" s="10">
        <v>1</v>
      </c>
      <c r="I3287" s="12">
        <v>2.35</v>
      </c>
      <c r="J3287" s="398" t="s">
        <v>25</v>
      </c>
      <c r="K3287" s="398" t="s">
        <v>25</v>
      </c>
      <c r="L3287" s="399">
        <v>44580</v>
      </c>
      <c r="M3287" s="398" t="s">
        <v>19</v>
      </c>
      <c r="N3287" s="10">
        <v>9201</v>
      </c>
    </row>
    <row r="3288" spans="1:14">
      <c r="A3288" s="9">
        <v>44579</v>
      </c>
      <c r="B3288" s="1">
        <v>16210</v>
      </c>
      <c r="C3288" s="929" t="s">
        <v>3726</v>
      </c>
      <c r="D3288" s="1" t="s">
        <v>22</v>
      </c>
      <c r="E3288" s="1" t="s">
        <v>3774</v>
      </c>
      <c r="F3288" s="2">
        <v>44580</v>
      </c>
      <c r="G3288" s="11" t="s">
        <v>3776</v>
      </c>
      <c r="H3288" s="10">
        <v>1</v>
      </c>
      <c r="I3288" s="12">
        <v>2.35</v>
      </c>
      <c r="J3288" s="398" t="s">
        <v>25</v>
      </c>
      <c r="K3288" s="398" t="s">
        <v>25</v>
      </c>
      <c r="L3288" s="399">
        <v>44580</v>
      </c>
      <c r="M3288" s="398" t="s">
        <v>19</v>
      </c>
      <c r="N3288" s="10">
        <v>9201</v>
      </c>
    </row>
    <row r="3289" spans="1:14">
      <c r="A3289" s="9">
        <v>44579</v>
      </c>
      <c r="B3289" s="1">
        <v>16211</v>
      </c>
      <c r="C3289" s="929" t="s">
        <v>3777</v>
      </c>
      <c r="D3289" s="1" t="s">
        <v>22</v>
      </c>
      <c r="E3289" s="1" t="s">
        <v>1</v>
      </c>
      <c r="F3289" s="2">
        <v>44580</v>
      </c>
      <c r="G3289" s="11" t="s">
        <v>3778</v>
      </c>
      <c r="H3289" s="10">
        <v>1</v>
      </c>
      <c r="I3289" s="12">
        <v>3.75</v>
      </c>
      <c r="J3289" s="398" t="s">
        <v>25</v>
      </c>
      <c r="K3289" s="398" t="s">
        <v>25</v>
      </c>
      <c r="L3289" s="399">
        <v>44580</v>
      </c>
      <c r="M3289" s="398" t="s">
        <v>19</v>
      </c>
      <c r="N3289" s="10">
        <v>9201</v>
      </c>
    </row>
    <row r="3290" spans="1:14">
      <c r="A3290" s="9">
        <v>44579</v>
      </c>
      <c r="B3290" s="1">
        <v>16212</v>
      </c>
      <c r="C3290" s="929" t="s">
        <v>3779</v>
      </c>
      <c r="D3290" s="1" t="s">
        <v>22</v>
      </c>
      <c r="E3290" s="1" t="s">
        <v>1</v>
      </c>
      <c r="F3290" s="2">
        <v>44580</v>
      </c>
      <c r="G3290" s="11" t="s">
        <v>3780</v>
      </c>
      <c r="H3290" s="10">
        <v>1</v>
      </c>
      <c r="I3290" s="12">
        <v>3.75</v>
      </c>
      <c r="J3290" s="398" t="s">
        <v>25</v>
      </c>
      <c r="K3290" s="398" t="s">
        <v>25</v>
      </c>
      <c r="L3290" s="399">
        <v>44580</v>
      </c>
      <c r="M3290" s="398" t="s">
        <v>19</v>
      </c>
      <c r="N3290" s="10">
        <v>9201</v>
      </c>
    </row>
    <row r="3291" spans="1:14">
      <c r="A3291" s="9">
        <v>44579</v>
      </c>
      <c r="B3291" s="1">
        <v>16213</v>
      </c>
      <c r="C3291" s="929" t="s">
        <v>3781</v>
      </c>
      <c r="D3291" s="1" t="s">
        <v>22</v>
      </c>
      <c r="E3291" s="1" t="s">
        <v>1</v>
      </c>
      <c r="F3291" s="2">
        <v>44580</v>
      </c>
      <c r="G3291" s="11" t="s">
        <v>3782</v>
      </c>
      <c r="H3291" s="10">
        <v>1</v>
      </c>
      <c r="I3291" s="12">
        <v>3.75</v>
      </c>
      <c r="J3291" s="398" t="s">
        <v>25</v>
      </c>
      <c r="K3291" s="398" t="s">
        <v>25</v>
      </c>
      <c r="L3291" s="399">
        <v>44580</v>
      </c>
      <c r="M3291" s="398" t="s">
        <v>19</v>
      </c>
      <c r="N3291" s="10">
        <v>9201</v>
      </c>
    </row>
    <row r="3292" spans="1:14">
      <c r="A3292" s="9">
        <v>44579</v>
      </c>
      <c r="B3292" s="1">
        <v>16214</v>
      </c>
      <c r="C3292" s="929" t="s">
        <v>3783</v>
      </c>
      <c r="D3292" s="1" t="s">
        <v>22</v>
      </c>
      <c r="E3292" s="1" t="s">
        <v>3784</v>
      </c>
      <c r="F3292" s="2">
        <v>44580</v>
      </c>
      <c r="G3292" s="11" t="s">
        <v>3785</v>
      </c>
      <c r="H3292" s="10">
        <v>2</v>
      </c>
      <c r="I3292" s="12">
        <v>2.35</v>
      </c>
      <c r="J3292" s="398" t="s">
        <v>25</v>
      </c>
      <c r="K3292" s="398" t="s">
        <v>25</v>
      </c>
      <c r="L3292" s="399">
        <v>44580</v>
      </c>
      <c r="M3292" s="398" t="s">
        <v>19</v>
      </c>
      <c r="N3292" s="10">
        <v>9201</v>
      </c>
    </row>
    <row r="3293" spans="1:14">
      <c r="A3293" s="9">
        <v>44579</v>
      </c>
      <c r="B3293" s="1">
        <v>16215</v>
      </c>
      <c r="C3293" s="929" t="s">
        <v>3786</v>
      </c>
      <c r="D3293" s="1" t="s">
        <v>22</v>
      </c>
      <c r="E3293" s="1" t="s">
        <v>3784</v>
      </c>
      <c r="F3293" s="2">
        <v>44580</v>
      </c>
      <c r="G3293" s="11" t="s">
        <v>3787</v>
      </c>
      <c r="H3293" s="10">
        <v>2</v>
      </c>
      <c r="I3293" s="12">
        <v>2.35</v>
      </c>
      <c r="J3293" s="398" t="s">
        <v>25</v>
      </c>
      <c r="K3293" s="398" t="s">
        <v>25</v>
      </c>
      <c r="L3293" s="399">
        <v>44580</v>
      </c>
      <c r="M3293" s="398" t="s">
        <v>19</v>
      </c>
      <c r="N3293" s="10">
        <v>9201</v>
      </c>
    </row>
    <row r="3294" spans="1:14">
      <c r="A3294" s="9">
        <v>44579</v>
      </c>
      <c r="B3294" s="1">
        <v>16216</v>
      </c>
      <c r="C3294" s="929" t="s">
        <v>3788</v>
      </c>
      <c r="D3294" s="1" t="s">
        <v>22</v>
      </c>
      <c r="E3294" s="1" t="s">
        <v>3784</v>
      </c>
      <c r="F3294" s="2">
        <v>44580</v>
      </c>
      <c r="G3294" s="11" t="s">
        <v>3789</v>
      </c>
      <c r="H3294" s="10">
        <v>1</v>
      </c>
      <c r="I3294" s="12">
        <v>2.35</v>
      </c>
      <c r="J3294" s="398" t="s">
        <v>25</v>
      </c>
      <c r="K3294" s="398" t="s">
        <v>25</v>
      </c>
      <c r="L3294" s="399">
        <v>44580</v>
      </c>
      <c r="M3294" s="398" t="s">
        <v>19</v>
      </c>
      <c r="N3294" s="10">
        <v>9201</v>
      </c>
    </row>
    <row r="3295" spans="1:14">
      <c r="A3295" s="9">
        <v>44579</v>
      </c>
      <c r="B3295" s="1">
        <v>16217</v>
      </c>
      <c r="C3295" s="929" t="s">
        <v>3790</v>
      </c>
      <c r="D3295" s="1" t="s">
        <v>22</v>
      </c>
      <c r="E3295" s="1" t="s">
        <v>3784</v>
      </c>
      <c r="F3295" s="2">
        <v>44580</v>
      </c>
      <c r="G3295" s="11" t="s">
        <v>3791</v>
      </c>
      <c r="H3295" s="10">
        <v>2</v>
      </c>
      <c r="I3295" s="12">
        <v>2.35</v>
      </c>
      <c r="J3295" s="398" t="s">
        <v>25</v>
      </c>
      <c r="K3295" s="398" t="s">
        <v>25</v>
      </c>
      <c r="L3295" s="399">
        <v>44580</v>
      </c>
      <c r="M3295" s="398" t="s">
        <v>19</v>
      </c>
      <c r="N3295" s="10">
        <v>9201</v>
      </c>
    </row>
    <row r="3296" spans="1:14">
      <c r="A3296" s="9">
        <v>44579</v>
      </c>
      <c r="B3296" s="1">
        <v>16218</v>
      </c>
      <c r="C3296" s="929" t="s">
        <v>3792</v>
      </c>
      <c r="D3296" s="1" t="s">
        <v>22</v>
      </c>
      <c r="E3296" s="1" t="s">
        <v>3784</v>
      </c>
      <c r="F3296" s="2">
        <v>44580</v>
      </c>
      <c r="G3296" s="11" t="s">
        <v>3793</v>
      </c>
      <c r="H3296" s="10">
        <v>1</v>
      </c>
      <c r="I3296" s="12">
        <v>2.35</v>
      </c>
      <c r="J3296" s="398" t="s">
        <v>25</v>
      </c>
      <c r="K3296" s="398" t="s">
        <v>25</v>
      </c>
      <c r="L3296" s="399">
        <v>44580</v>
      </c>
      <c r="M3296" s="398" t="s">
        <v>19</v>
      </c>
      <c r="N3296" s="10">
        <v>9201</v>
      </c>
    </row>
    <row r="3297" spans="1:14">
      <c r="A3297" s="9">
        <v>44579</v>
      </c>
      <c r="B3297" s="1">
        <v>16219</v>
      </c>
      <c r="C3297" s="929" t="s">
        <v>272</v>
      </c>
      <c r="D3297" s="1" t="s">
        <v>22</v>
      </c>
      <c r="E3297" s="1" t="s">
        <v>3794</v>
      </c>
      <c r="F3297" s="2">
        <v>44580</v>
      </c>
      <c r="G3297" s="11" t="s">
        <v>274</v>
      </c>
      <c r="H3297" s="10">
        <v>1</v>
      </c>
      <c r="I3297" s="12">
        <v>2.35</v>
      </c>
      <c r="J3297" s="398" t="s">
        <v>25</v>
      </c>
      <c r="K3297" s="398" t="s">
        <v>25</v>
      </c>
      <c r="L3297" s="399">
        <v>44580</v>
      </c>
      <c r="M3297" s="398" t="s">
        <v>19</v>
      </c>
      <c r="N3297" s="10">
        <v>9201</v>
      </c>
    </row>
    <row r="3298" spans="1:14">
      <c r="A3298" s="9">
        <v>44579</v>
      </c>
      <c r="B3298" s="1">
        <v>16220</v>
      </c>
      <c r="C3298" s="929" t="s">
        <v>2141</v>
      </c>
      <c r="D3298" s="1" t="s">
        <v>22</v>
      </c>
      <c r="E3298" s="1" t="s">
        <v>3795</v>
      </c>
      <c r="F3298" s="2">
        <v>44580</v>
      </c>
      <c r="G3298" s="11" t="s">
        <v>2143</v>
      </c>
      <c r="H3298" s="10">
        <v>133</v>
      </c>
      <c r="I3298" s="12">
        <v>2.35</v>
      </c>
      <c r="J3298" s="398" t="s">
        <v>25</v>
      </c>
      <c r="K3298" s="398">
        <v>250</v>
      </c>
      <c r="L3298" s="399">
        <v>44580</v>
      </c>
      <c r="M3298" s="398" t="s">
        <v>19</v>
      </c>
      <c r="N3298" s="10">
        <v>9201</v>
      </c>
    </row>
    <row r="3299" spans="1:14">
      <c r="A3299" s="9">
        <v>44579</v>
      </c>
      <c r="B3299" s="1">
        <v>16221</v>
      </c>
      <c r="C3299" s="929" t="s">
        <v>139</v>
      </c>
      <c r="D3299" s="1" t="s">
        <v>22</v>
      </c>
      <c r="E3299" s="1" t="s">
        <v>3795</v>
      </c>
      <c r="F3299" s="2">
        <v>44580</v>
      </c>
      <c r="G3299" s="11" t="s">
        <v>3796</v>
      </c>
      <c r="H3299" s="10">
        <v>133</v>
      </c>
      <c r="I3299" s="12">
        <v>2.35</v>
      </c>
      <c r="J3299" s="398" t="s">
        <v>25</v>
      </c>
      <c r="K3299" s="398" t="s">
        <v>25</v>
      </c>
      <c r="L3299" s="399">
        <v>44580</v>
      </c>
      <c r="M3299" s="398" t="s">
        <v>19</v>
      </c>
      <c r="N3299" s="10">
        <v>9201</v>
      </c>
    </row>
    <row r="3300" spans="1:14" s="400" customFormat="1">
      <c r="A3300" s="9">
        <v>44585</v>
      </c>
      <c r="B3300" s="1">
        <v>16222</v>
      </c>
      <c r="C3300" s="929" t="s">
        <v>3797</v>
      </c>
      <c r="D3300" s="1" t="s">
        <v>22</v>
      </c>
      <c r="E3300" s="1" t="s">
        <v>1</v>
      </c>
      <c r="F3300" s="2">
        <v>44585</v>
      </c>
      <c r="G3300" s="11" t="s">
        <v>3798</v>
      </c>
      <c r="H3300" s="10">
        <v>1</v>
      </c>
      <c r="I3300" s="12">
        <v>3.75</v>
      </c>
      <c r="J3300" s="398" t="s">
        <v>25</v>
      </c>
      <c r="K3300" s="398" t="s">
        <v>25</v>
      </c>
      <c r="L3300" s="399">
        <v>44585</v>
      </c>
      <c r="M3300" s="398" t="s">
        <v>19</v>
      </c>
      <c r="N3300" s="10">
        <v>9229</v>
      </c>
    </row>
    <row r="3301" spans="1:14">
      <c r="A3301" s="9">
        <v>44585</v>
      </c>
      <c r="B3301" s="1">
        <v>16223</v>
      </c>
      <c r="C3301" s="929" t="s">
        <v>455</v>
      </c>
      <c r="D3301" s="1" t="s">
        <v>22</v>
      </c>
      <c r="E3301" s="1" t="s">
        <v>3799</v>
      </c>
      <c r="F3301" s="2">
        <v>44585</v>
      </c>
      <c r="G3301" s="11" t="s">
        <v>457</v>
      </c>
      <c r="H3301" s="10">
        <v>1</v>
      </c>
      <c r="I3301" s="12">
        <v>2.35</v>
      </c>
      <c r="J3301" s="398" t="s">
        <v>25</v>
      </c>
      <c r="K3301" s="398" t="s">
        <v>25</v>
      </c>
      <c r="L3301" s="399">
        <v>44585</v>
      </c>
      <c r="M3301" s="398" t="s">
        <v>19</v>
      </c>
      <c r="N3301" s="10">
        <v>9229</v>
      </c>
    </row>
    <row r="3302" spans="1:14">
      <c r="A3302" s="9">
        <v>44585</v>
      </c>
      <c r="B3302" s="1">
        <v>16224</v>
      </c>
      <c r="C3302" s="929" t="s">
        <v>519</v>
      </c>
      <c r="D3302" s="1" t="s">
        <v>22</v>
      </c>
      <c r="E3302" s="1" t="s">
        <v>3800</v>
      </c>
      <c r="F3302" s="2">
        <v>44585</v>
      </c>
      <c r="G3302" s="11" t="s">
        <v>521</v>
      </c>
      <c r="H3302" s="10">
        <v>2</v>
      </c>
      <c r="I3302" s="12">
        <v>2.35</v>
      </c>
      <c r="J3302" s="398" t="s">
        <v>25</v>
      </c>
      <c r="K3302" s="398" t="s">
        <v>25</v>
      </c>
      <c r="L3302" s="399">
        <v>44585</v>
      </c>
      <c r="M3302" s="398" t="s">
        <v>19</v>
      </c>
      <c r="N3302" s="10">
        <v>9229</v>
      </c>
    </row>
    <row r="3303" spans="1:14">
      <c r="A3303" s="9">
        <v>44585</v>
      </c>
      <c r="B3303" s="1">
        <v>16225</v>
      </c>
      <c r="C3303" s="929" t="s">
        <v>234</v>
      </c>
      <c r="D3303" s="1" t="s">
        <v>22</v>
      </c>
      <c r="E3303" s="1" t="s">
        <v>3801</v>
      </c>
      <c r="F3303" s="2">
        <v>44585</v>
      </c>
      <c r="G3303" s="11" t="s">
        <v>236</v>
      </c>
      <c r="H3303" s="10">
        <v>1</v>
      </c>
      <c r="I3303" s="12">
        <v>2.35</v>
      </c>
      <c r="J3303" s="398" t="s">
        <v>25</v>
      </c>
      <c r="K3303" s="398" t="s">
        <v>25</v>
      </c>
      <c r="L3303" s="399">
        <v>44585</v>
      </c>
      <c r="M3303" s="398" t="s">
        <v>19</v>
      </c>
      <c r="N3303" s="10">
        <v>9229</v>
      </c>
    </row>
    <row r="3304" spans="1:14">
      <c r="A3304" s="9">
        <v>44585</v>
      </c>
      <c r="B3304" s="1">
        <v>16226</v>
      </c>
      <c r="C3304" s="929" t="s">
        <v>324</v>
      </c>
      <c r="D3304" s="1" t="s">
        <v>22</v>
      </c>
      <c r="E3304" s="1" t="s">
        <v>3802</v>
      </c>
      <c r="F3304" s="2">
        <v>44585</v>
      </c>
      <c r="G3304" s="11" t="s">
        <v>326</v>
      </c>
      <c r="H3304" s="10">
        <v>1</v>
      </c>
      <c r="I3304" s="12">
        <v>2.35</v>
      </c>
      <c r="J3304" s="398" t="s">
        <v>25</v>
      </c>
      <c r="K3304" s="398" t="s">
        <v>25</v>
      </c>
      <c r="L3304" s="399">
        <v>44585</v>
      </c>
      <c r="M3304" s="398" t="s">
        <v>19</v>
      </c>
      <c r="N3304" s="10">
        <v>9229</v>
      </c>
    </row>
    <row r="3305" spans="1:14">
      <c r="A3305" s="9">
        <v>44585</v>
      </c>
      <c r="B3305" s="1">
        <v>16227</v>
      </c>
      <c r="C3305" s="929" t="s">
        <v>3803</v>
      </c>
      <c r="D3305" s="1" t="s">
        <v>22</v>
      </c>
      <c r="E3305" s="1" t="s">
        <v>1</v>
      </c>
      <c r="F3305" s="2">
        <v>44585</v>
      </c>
      <c r="G3305" s="11" t="s">
        <v>3804</v>
      </c>
      <c r="H3305" s="10">
        <v>1</v>
      </c>
      <c r="I3305" s="12">
        <v>3.75</v>
      </c>
      <c r="J3305" s="398" t="s">
        <v>25</v>
      </c>
      <c r="K3305" s="398" t="s">
        <v>25</v>
      </c>
      <c r="L3305" s="399">
        <v>44585</v>
      </c>
      <c r="M3305" s="398" t="s">
        <v>19</v>
      </c>
      <c r="N3305" s="10">
        <v>9229</v>
      </c>
    </row>
    <row r="3306" spans="1:14">
      <c r="A3306" s="9">
        <v>44585</v>
      </c>
      <c r="B3306" s="1">
        <v>16228</v>
      </c>
      <c r="C3306" s="929" t="s">
        <v>3805</v>
      </c>
      <c r="D3306" s="1" t="s">
        <v>22</v>
      </c>
      <c r="E3306" s="1" t="s">
        <v>1</v>
      </c>
      <c r="F3306" s="2">
        <v>44585</v>
      </c>
      <c r="G3306" s="11" t="s">
        <v>3806</v>
      </c>
      <c r="H3306" s="10">
        <v>1</v>
      </c>
      <c r="I3306" s="12">
        <v>3.75</v>
      </c>
      <c r="J3306" s="398" t="s">
        <v>25</v>
      </c>
      <c r="K3306" s="398" t="s">
        <v>25</v>
      </c>
      <c r="L3306" s="399">
        <v>44585</v>
      </c>
      <c r="M3306" s="398" t="s">
        <v>19</v>
      </c>
      <c r="N3306" s="10">
        <v>9229</v>
      </c>
    </row>
    <row r="3307" spans="1:14">
      <c r="A3307" s="9">
        <v>44585</v>
      </c>
      <c r="B3307" s="1">
        <v>16229</v>
      </c>
      <c r="C3307" s="929" t="s">
        <v>510</v>
      </c>
      <c r="D3307" s="1" t="s">
        <v>22</v>
      </c>
      <c r="E3307" s="1" t="s">
        <v>3807</v>
      </c>
      <c r="F3307" s="2">
        <v>44585</v>
      </c>
      <c r="G3307" s="11" t="s">
        <v>512</v>
      </c>
      <c r="H3307" s="10">
        <v>29</v>
      </c>
      <c r="I3307" s="12">
        <v>2.35</v>
      </c>
      <c r="J3307" s="398" t="s">
        <v>25</v>
      </c>
      <c r="K3307" s="398" t="s">
        <v>25</v>
      </c>
      <c r="L3307" s="399">
        <v>44585</v>
      </c>
      <c r="M3307" s="398" t="s">
        <v>19</v>
      </c>
      <c r="N3307" s="10">
        <v>9229</v>
      </c>
    </row>
    <row r="3308" spans="1:14">
      <c r="A3308" s="9">
        <v>44585</v>
      </c>
      <c r="B3308" s="1">
        <v>16230</v>
      </c>
      <c r="C3308" s="929" t="s">
        <v>147</v>
      </c>
      <c r="D3308" s="1" t="s">
        <v>22</v>
      </c>
      <c r="E3308" s="1" t="s">
        <v>3808</v>
      </c>
      <c r="F3308" s="2">
        <v>44585</v>
      </c>
      <c r="G3308" s="11" t="s">
        <v>149</v>
      </c>
      <c r="H3308" s="10">
        <v>28</v>
      </c>
      <c r="I3308" s="12">
        <v>2.35</v>
      </c>
      <c r="J3308" s="398" t="s">
        <v>25</v>
      </c>
      <c r="K3308" s="398" t="s">
        <v>25</v>
      </c>
      <c r="L3308" s="399">
        <v>44585</v>
      </c>
      <c r="M3308" s="398" t="s">
        <v>19</v>
      </c>
      <c r="N3308" s="10">
        <v>9229</v>
      </c>
    </row>
    <row r="3309" spans="1:14">
      <c r="A3309" s="9">
        <v>44585</v>
      </c>
      <c r="B3309" s="1">
        <v>16231</v>
      </c>
      <c r="C3309" s="929" t="s">
        <v>519</v>
      </c>
      <c r="D3309" s="1" t="s">
        <v>22</v>
      </c>
      <c r="E3309" s="1" t="s">
        <v>3809</v>
      </c>
      <c r="F3309" s="2">
        <v>44585</v>
      </c>
      <c r="G3309" s="11" t="s">
        <v>521</v>
      </c>
      <c r="H3309" s="10">
        <v>26</v>
      </c>
      <c r="I3309" s="12">
        <v>2.35</v>
      </c>
      <c r="J3309" s="398" t="s">
        <v>25</v>
      </c>
      <c r="K3309" s="398" t="s">
        <v>25</v>
      </c>
      <c r="L3309" s="399">
        <v>44585</v>
      </c>
      <c r="M3309" s="398" t="s">
        <v>19</v>
      </c>
      <c r="N3309" s="10">
        <v>9229</v>
      </c>
    </row>
    <row r="3310" spans="1:14">
      <c r="A3310" s="9">
        <v>44585</v>
      </c>
      <c r="B3310" s="1">
        <v>16232</v>
      </c>
      <c r="C3310" s="929" t="s">
        <v>758</v>
      </c>
      <c r="D3310" s="1" t="s">
        <v>22</v>
      </c>
      <c r="E3310" s="1" t="s">
        <v>3810</v>
      </c>
      <c r="F3310" s="2">
        <v>44585</v>
      </c>
      <c r="G3310" s="11" t="s">
        <v>759</v>
      </c>
      <c r="H3310" s="10">
        <v>6</v>
      </c>
      <c r="I3310" s="12">
        <v>2.35</v>
      </c>
      <c r="J3310" s="398" t="s">
        <v>25</v>
      </c>
      <c r="K3310" s="398" t="s">
        <v>25</v>
      </c>
      <c r="L3310" s="399">
        <v>44585</v>
      </c>
      <c r="M3310" s="398" t="s">
        <v>19</v>
      </c>
      <c r="N3310" s="10">
        <v>9229</v>
      </c>
    </row>
    <row r="3311" spans="1:14">
      <c r="A3311" s="9">
        <v>44585</v>
      </c>
      <c r="B3311" s="1">
        <v>16233</v>
      </c>
      <c r="C3311" s="929" t="s">
        <v>907</v>
      </c>
      <c r="D3311" s="1" t="s">
        <v>22</v>
      </c>
      <c r="E3311" s="1" t="s">
        <v>3811</v>
      </c>
      <c r="F3311" s="2">
        <v>44585</v>
      </c>
      <c r="G3311" s="11" t="s">
        <v>908</v>
      </c>
      <c r="H3311" s="10">
        <v>6</v>
      </c>
      <c r="I3311" s="12">
        <v>2.35</v>
      </c>
      <c r="J3311" s="398" t="s">
        <v>25</v>
      </c>
      <c r="K3311" s="398" t="s">
        <v>25</v>
      </c>
      <c r="L3311" s="399">
        <v>44585</v>
      </c>
      <c r="M3311" s="398" t="s">
        <v>19</v>
      </c>
      <c r="N3311" s="10">
        <v>9229</v>
      </c>
    </row>
    <row r="3312" spans="1:14">
      <c r="A3312" s="9">
        <v>44585</v>
      </c>
      <c r="B3312" s="1">
        <v>16234</v>
      </c>
      <c r="C3312" s="929" t="s">
        <v>3633</v>
      </c>
      <c r="D3312" s="1" t="s">
        <v>22</v>
      </c>
      <c r="E3312" s="1" t="s">
        <v>3812</v>
      </c>
      <c r="F3312" s="2">
        <v>44585</v>
      </c>
      <c r="G3312" s="11" t="s">
        <v>3635</v>
      </c>
      <c r="H3312" s="10">
        <v>4</v>
      </c>
      <c r="I3312" s="12">
        <v>2.35</v>
      </c>
      <c r="J3312" s="398" t="s">
        <v>25</v>
      </c>
      <c r="K3312" s="398" t="s">
        <v>25</v>
      </c>
      <c r="L3312" s="399">
        <v>44585</v>
      </c>
      <c r="M3312" s="398" t="s">
        <v>19</v>
      </c>
      <c r="N3312" s="10">
        <v>9229</v>
      </c>
    </row>
    <row r="3313" spans="1:14">
      <c r="A3313" s="9">
        <v>44585</v>
      </c>
      <c r="B3313" s="1">
        <v>16235</v>
      </c>
      <c r="C3313" s="929" t="s">
        <v>262</v>
      </c>
      <c r="D3313" s="1" t="s">
        <v>22</v>
      </c>
      <c r="E3313" s="1" t="s">
        <v>3813</v>
      </c>
      <c r="F3313" s="2">
        <v>44585</v>
      </c>
      <c r="G3313" s="11" t="s">
        <v>264</v>
      </c>
      <c r="H3313" s="10">
        <v>11</v>
      </c>
      <c r="I3313" s="12">
        <v>2.35</v>
      </c>
      <c r="J3313" s="398" t="s">
        <v>25</v>
      </c>
      <c r="K3313" s="398" t="s">
        <v>25</v>
      </c>
      <c r="L3313" s="399">
        <v>44585</v>
      </c>
      <c r="M3313" s="398" t="s">
        <v>19</v>
      </c>
      <c r="N3313" s="10">
        <v>9229</v>
      </c>
    </row>
    <row r="3314" spans="1:14">
      <c r="A3314" s="9">
        <v>44585</v>
      </c>
      <c r="B3314" s="1">
        <v>16236</v>
      </c>
      <c r="C3314" s="929" t="s">
        <v>265</v>
      </c>
      <c r="D3314" s="1" t="s">
        <v>22</v>
      </c>
      <c r="E3314" s="1" t="s">
        <v>3813</v>
      </c>
      <c r="F3314" s="2">
        <v>44585</v>
      </c>
      <c r="G3314" s="11" t="s">
        <v>266</v>
      </c>
      <c r="H3314" s="10">
        <v>11</v>
      </c>
      <c r="I3314" s="12">
        <v>2.35</v>
      </c>
      <c r="J3314" s="398" t="s">
        <v>25</v>
      </c>
      <c r="K3314" s="398" t="s">
        <v>25</v>
      </c>
      <c r="L3314" s="399">
        <v>44585</v>
      </c>
      <c r="M3314" s="398" t="s">
        <v>19</v>
      </c>
      <c r="N3314" s="10">
        <v>9229</v>
      </c>
    </row>
    <row r="3315" spans="1:14">
      <c r="A3315" s="9">
        <v>44585</v>
      </c>
      <c r="B3315" s="1">
        <v>16237</v>
      </c>
      <c r="C3315" s="929" t="s">
        <v>595</v>
      </c>
      <c r="D3315" s="1" t="s">
        <v>22</v>
      </c>
      <c r="E3315" s="1" t="s">
        <v>3814</v>
      </c>
      <c r="F3315" s="2">
        <v>44587</v>
      </c>
      <c r="G3315" s="11" t="s">
        <v>462</v>
      </c>
      <c r="H3315" s="10">
        <v>88</v>
      </c>
      <c r="I3315" s="12">
        <v>2.35</v>
      </c>
      <c r="J3315" s="398" t="s">
        <v>25</v>
      </c>
      <c r="K3315" s="398" t="s">
        <v>25</v>
      </c>
      <c r="L3315" s="399">
        <v>44586</v>
      </c>
      <c r="M3315" s="398" t="s">
        <v>19</v>
      </c>
      <c r="N3315" s="10">
        <v>9229</v>
      </c>
    </row>
    <row r="3316" spans="1:14">
      <c r="A3316" s="9">
        <v>44586</v>
      </c>
      <c r="B3316" s="1">
        <v>16238</v>
      </c>
      <c r="C3316" s="929" t="s">
        <v>1074</v>
      </c>
      <c r="D3316" s="1" t="s">
        <v>22</v>
      </c>
      <c r="E3316" s="1" t="s">
        <v>3815</v>
      </c>
      <c r="F3316" s="2">
        <v>44587</v>
      </c>
      <c r="G3316" s="11" t="s">
        <v>1156</v>
      </c>
      <c r="H3316" s="10">
        <v>123</v>
      </c>
      <c r="I3316" s="12">
        <v>2.35</v>
      </c>
      <c r="J3316" s="398" t="s">
        <v>25</v>
      </c>
      <c r="K3316" s="398" t="s">
        <v>25</v>
      </c>
      <c r="L3316" s="399">
        <v>44586</v>
      </c>
      <c r="M3316" s="398" t="s">
        <v>19</v>
      </c>
      <c r="N3316" s="10">
        <v>9229</v>
      </c>
    </row>
    <row r="3317" spans="1:14">
      <c r="A3317" s="9">
        <v>44586</v>
      </c>
      <c r="B3317" s="1">
        <v>16239</v>
      </c>
      <c r="C3317" s="929" t="s">
        <v>3816</v>
      </c>
      <c r="D3317" s="1" t="s">
        <v>22</v>
      </c>
      <c r="E3317" s="1" t="s">
        <v>3817</v>
      </c>
      <c r="F3317" s="2">
        <v>44587</v>
      </c>
      <c r="G3317" s="11" t="s">
        <v>3818</v>
      </c>
      <c r="H3317" s="10">
        <v>7</v>
      </c>
      <c r="I3317" s="12">
        <v>2.35</v>
      </c>
      <c r="J3317" s="398" t="s">
        <v>25</v>
      </c>
      <c r="K3317" s="398" t="s">
        <v>25</v>
      </c>
      <c r="L3317" s="399">
        <v>44587</v>
      </c>
      <c r="M3317" s="398" t="s">
        <v>19</v>
      </c>
      <c r="N3317" s="10">
        <v>9229</v>
      </c>
    </row>
    <row r="3318" spans="1:14">
      <c r="A3318" s="9">
        <v>44586</v>
      </c>
      <c r="B3318" s="1">
        <v>16240</v>
      </c>
      <c r="C3318" s="929" t="s">
        <v>21</v>
      </c>
      <c r="D3318" s="1" t="s">
        <v>22</v>
      </c>
      <c r="E3318" s="1" t="s">
        <v>3817</v>
      </c>
      <c r="F3318" s="2">
        <v>44587</v>
      </c>
      <c r="G3318" s="11" t="s">
        <v>24</v>
      </c>
      <c r="H3318" s="10">
        <v>7</v>
      </c>
      <c r="I3318" s="12">
        <v>2.35</v>
      </c>
      <c r="J3318" s="398" t="s">
        <v>25</v>
      </c>
      <c r="K3318" s="398" t="s">
        <v>25</v>
      </c>
      <c r="L3318" s="399">
        <v>44587</v>
      </c>
      <c r="M3318" s="398" t="s">
        <v>19</v>
      </c>
      <c r="N3318" s="10">
        <v>9229</v>
      </c>
    </row>
    <row r="3319" spans="1:14">
      <c r="A3319" s="9">
        <v>44586</v>
      </c>
      <c r="B3319" s="1">
        <v>16241</v>
      </c>
      <c r="C3319" s="929" t="s">
        <v>3819</v>
      </c>
      <c r="D3319" s="1" t="s">
        <v>22</v>
      </c>
      <c r="E3319" s="1" t="s">
        <v>3820</v>
      </c>
      <c r="F3319" s="2">
        <v>44587</v>
      </c>
      <c r="G3319" s="11" t="s">
        <v>3821</v>
      </c>
      <c r="H3319" s="10">
        <v>18</v>
      </c>
      <c r="I3319" s="12">
        <v>2.35</v>
      </c>
      <c r="J3319" s="398" t="s">
        <v>25</v>
      </c>
      <c r="K3319" s="398" t="s">
        <v>25</v>
      </c>
      <c r="L3319" s="399">
        <v>44587</v>
      </c>
      <c r="M3319" s="398" t="s">
        <v>19</v>
      </c>
      <c r="N3319" s="10">
        <v>9229</v>
      </c>
    </row>
    <row r="3320" spans="1:14">
      <c r="A3320" s="9">
        <v>44586</v>
      </c>
      <c r="B3320" s="1">
        <v>16242</v>
      </c>
      <c r="C3320" s="929" t="s">
        <v>473</v>
      </c>
      <c r="D3320" s="1" t="s">
        <v>22</v>
      </c>
      <c r="E3320" s="1" t="s">
        <v>3822</v>
      </c>
      <c r="F3320" s="2">
        <v>44587</v>
      </c>
      <c r="G3320" s="11" t="s">
        <v>475</v>
      </c>
      <c r="H3320" s="10">
        <v>12</v>
      </c>
      <c r="I3320" s="12">
        <v>2.35</v>
      </c>
      <c r="J3320" s="398" t="s">
        <v>25</v>
      </c>
      <c r="K3320" s="398" t="s">
        <v>25</v>
      </c>
      <c r="L3320" s="399">
        <v>44587</v>
      </c>
      <c r="M3320" s="398" t="s">
        <v>19</v>
      </c>
      <c r="N3320" s="10">
        <v>9229</v>
      </c>
    </row>
    <row r="3321" spans="1:14">
      <c r="A3321" s="9">
        <v>44586</v>
      </c>
      <c r="B3321" s="1">
        <v>16243</v>
      </c>
      <c r="C3321" s="929" t="s">
        <v>3823</v>
      </c>
      <c r="D3321" s="1" t="s">
        <v>22</v>
      </c>
      <c r="E3321" s="1" t="s">
        <v>3824</v>
      </c>
      <c r="F3321" s="2">
        <v>44587</v>
      </c>
      <c r="G3321" s="11" t="s">
        <v>3825</v>
      </c>
      <c r="H3321" s="10">
        <v>2</v>
      </c>
      <c r="I3321" s="12">
        <v>2.35</v>
      </c>
      <c r="J3321" s="398" t="s">
        <v>25</v>
      </c>
      <c r="K3321" s="398" t="s">
        <v>25</v>
      </c>
      <c r="L3321" s="399">
        <v>44587</v>
      </c>
      <c r="M3321" s="398" t="s">
        <v>19</v>
      </c>
      <c r="N3321" s="10">
        <v>9229</v>
      </c>
    </row>
    <row r="3322" spans="1:14">
      <c r="A3322" s="9">
        <v>44586</v>
      </c>
      <c r="B3322" s="1">
        <v>16244</v>
      </c>
      <c r="C3322" s="929" t="s">
        <v>37</v>
      </c>
      <c r="D3322" s="1" t="s">
        <v>22</v>
      </c>
      <c r="E3322" s="1" t="s">
        <v>3826</v>
      </c>
      <c r="F3322" s="2">
        <v>44587</v>
      </c>
      <c r="G3322" s="11" t="s">
        <v>38</v>
      </c>
      <c r="H3322" s="10">
        <v>4</v>
      </c>
      <c r="I3322" s="12">
        <v>2.35</v>
      </c>
      <c r="J3322" s="398" t="s">
        <v>25</v>
      </c>
      <c r="K3322" s="398" t="s">
        <v>25</v>
      </c>
      <c r="L3322" s="399">
        <v>44587</v>
      </c>
      <c r="M3322" s="398" t="s">
        <v>19</v>
      </c>
      <c r="N3322" s="10">
        <v>9229</v>
      </c>
    </row>
    <row r="3323" spans="1:14">
      <c r="A3323" s="9">
        <v>44586</v>
      </c>
      <c r="B3323" s="1">
        <v>16245</v>
      </c>
      <c r="C3323" s="929" t="s">
        <v>645</v>
      </c>
      <c r="D3323" s="1" t="s">
        <v>22</v>
      </c>
      <c r="E3323" s="1" t="s">
        <v>3827</v>
      </c>
      <c r="F3323" s="2">
        <v>44587</v>
      </c>
      <c r="G3323" s="11" t="s">
        <v>647</v>
      </c>
      <c r="H3323" s="10">
        <v>16</v>
      </c>
      <c r="I3323" s="12">
        <v>2.35</v>
      </c>
      <c r="J3323" s="398" t="s">
        <v>25</v>
      </c>
      <c r="K3323" s="398" t="s">
        <v>25</v>
      </c>
      <c r="L3323" s="399">
        <v>44587</v>
      </c>
      <c r="M3323" s="398" t="s">
        <v>19</v>
      </c>
      <c r="N3323" s="10">
        <v>9229</v>
      </c>
    </row>
    <row r="3324" spans="1:14">
      <c r="A3324" s="9">
        <v>44586</v>
      </c>
      <c r="B3324" s="1">
        <v>16246</v>
      </c>
      <c r="C3324" s="929" t="s">
        <v>37</v>
      </c>
      <c r="D3324" s="1" t="s">
        <v>22</v>
      </c>
      <c r="E3324" s="1" t="s">
        <v>3827</v>
      </c>
      <c r="F3324" s="2">
        <v>44587</v>
      </c>
      <c r="G3324" s="11" t="s">
        <v>38</v>
      </c>
      <c r="H3324" s="10">
        <v>16</v>
      </c>
      <c r="I3324" s="12">
        <v>2.35</v>
      </c>
      <c r="J3324" s="398" t="s">
        <v>25</v>
      </c>
      <c r="K3324" s="398" t="s">
        <v>25</v>
      </c>
      <c r="L3324" s="399">
        <v>44587</v>
      </c>
      <c r="M3324" s="398" t="s">
        <v>19</v>
      </c>
      <c r="N3324" s="10">
        <v>9229</v>
      </c>
    </row>
    <row r="3325" spans="1:14">
      <c r="A3325" s="9">
        <v>44586</v>
      </c>
      <c r="B3325" s="1">
        <v>16247</v>
      </c>
      <c r="C3325" s="929" t="s">
        <v>37</v>
      </c>
      <c r="D3325" s="1" t="s">
        <v>22</v>
      </c>
      <c r="E3325" s="1" t="s">
        <v>3827</v>
      </c>
      <c r="F3325" s="2">
        <v>44587</v>
      </c>
      <c r="G3325" s="11" t="s">
        <v>38</v>
      </c>
      <c r="H3325" s="10">
        <v>16</v>
      </c>
      <c r="I3325" s="12">
        <v>2.35</v>
      </c>
      <c r="J3325" s="398" t="s">
        <v>25</v>
      </c>
      <c r="K3325" s="398" t="s">
        <v>25</v>
      </c>
      <c r="L3325" s="399">
        <v>44587</v>
      </c>
      <c r="M3325" s="398" t="s">
        <v>19</v>
      </c>
      <c r="N3325" s="10">
        <v>9229</v>
      </c>
    </row>
    <row r="3326" spans="1:14">
      <c r="A3326" s="9">
        <v>44586</v>
      </c>
      <c r="B3326" s="1">
        <v>16248</v>
      </c>
      <c r="C3326" s="929" t="s">
        <v>2141</v>
      </c>
      <c r="D3326" s="1" t="s">
        <v>22</v>
      </c>
      <c r="E3326" s="1" t="s">
        <v>3828</v>
      </c>
      <c r="F3326" s="2">
        <v>44592</v>
      </c>
      <c r="G3326" s="11" t="s">
        <v>2143</v>
      </c>
      <c r="H3326" s="10">
        <v>1381</v>
      </c>
      <c r="I3326" s="12">
        <v>2.35</v>
      </c>
      <c r="J3326" s="398" t="s">
        <v>25</v>
      </c>
      <c r="K3326" s="398">
        <v>1627</v>
      </c>
      <c r="L3326" s="399">
        <v>44588</v>
      </c>
      <c r="M3326" s="398" t="s">
        <v>19</v>
      </c>
      <c r="N3326" s="10">
        <v>9229</v>
      </c>
    </row>
    <row r="3327" spans="1:14">
      <c r="A3327" s="9">
        <v>44586</v>
      </c>
      <c r="B3327" s="1">
        <v>16249</v>
      </c>
      <c r="C3327" s="929" t="s">
        <v>139</v>
      </c>
      <c r="D3327" s="1" t="s">
        <v>22</v>
      </c>
      <c r="E3327" s="1" t="s">
        <v>3828</v>
      </c>
      <c r="F3327" s="2">
        <v>44592</v>
      </c>
      <c r="G3327" s="11" t="s">
        <v>3796</v>
      </c>
      <c r="H3327" s="10">
        <v>1343</v>
      </c>
      <c r="I3327" s="12">
        <v>2.35</v>
      </c>
      <c r="J3327" s="398" t="s">
        <v>25</v>
      </c>
      <c r="K3327" s="398" t="s">
        <v>25</v>
      </c>
      <c r="L3327" s="399">
        <v>44588</v>
      </c>
      <c r="M3327" s="398" t="s">
        <v>19</v>
      </c>
      <c r="N3327" s="10">
        <v>9229</v>
      </c>
    </row>
    <row r="3328" spans="1:14">
      <c r="A3328" s="9">
        <v>44586</v>
      </c>
      <c r="B3328" s="1">
        <v>16250</v>
      </c>
      <c r="C3328" s="929" t="s">
        <v>37</v>
      </c>
      <c r="D3328" s="1" t="s">
        <v>22</v>
      </c>
      <c r="E3328" s="1" t="s">
        <v>3829</v>
      </c>
      <c r="F3328" s="2">
        <v>44592</v>
      </c>
      <c r="G3328" s="11" t="s">
        <v>38</v>
      </c>
      <c r="H3328" s="10">
        <v>2</v>
      </c>
      <c r="I3328" s="12">
        <v>2.35</v>
      </c>
      <c r="J3328" s="398" t="s">
        <v>25</v>
      </c>
      <c r="K3328" s="398" t="s">
        <v>25</v>
      </c>
      <c r="L3328" s="399">
        <v>44588</v>
      </c>
      <c r="M3328" s="398" t="s">
        <v>19</v>
      </c>
      <c r="N3328" s="10">
        <v>9229</v>
      </c>
    </row>
    <row r="3329" spans="1:14">
      <c r="A3329" s="9">
        <v>44586</v>
      </c>
      <c r="B3329" s="1">
        <v>16251</v>
      </c>
      <c r="C3329" s="929" t="s">
        <v>595</v>
      </c>
      <c r="D3329" s="1" t="s">
        <v>22</v>
      </c>
      <c r="E3329" s="1" t="s">
        <v>3829</v>
      </c>
      <c r="F3329" s="2">
        <v>44592</v>
      </c>
      <c r="G3329" s="11" t="s">
        <v>462</v>
      </c>
      <c r="H3329" s="10">
        <v>2</v>
      </c>
      <c r="I3329" s="12">
        <v>2.35</v>
      </c>
      <c r="J3329" s="398" t="s">
        <v>25</v>
      </c>
      <c r="K3329" s="398" t="s">
        <v>25</v>
      </c>
      <c r="L3329" s="399">
        <v>44588</v>
      </c>
      <c r="M3329" s="398" t="s">
        <v>19</v>
      </c>
      <c r="N3329" s="10">
        <v>9229</v>
      </c>
    </row>
    <row r="3330" spans="1:14">
      <c r="A3330" s="9">
        <v>44586</v>
      </c>
      <c r="B3330" s="1">
        <v>16252</v>
      </c>
      <c r="C3330" s="929" t="s">
        <v>37</v>
      </c>
      <c r="D3330" s="1" t="s">
        <v>22</v>
      </c>
      <c r="E3330" s="1" t="s">
        <v>3830</v>
      </c>
      <c r="F3330" s="2">
        <v>44592</v>
      </c>
      <c r="G3330" s="11" t="s">
        <v>38</v>
      </c>
      <c r="H3330" s="10">
        <v>2</v>
      </c>
      <c r="I3330" s="12">
        <v>2.35</v>
      </c>
      <c r="J3330" s="398" t="s">
        <v>25</v>
      </c>
      <c r="K3330" s="398" t="s">
        <v>25</v>
      </c>
      <c r="L3330" s="399">
        <v>44588</v>
      </c>
      <c r="M3330" s="398" t="s">
        <v>19</v>
      </c>
      <c r="N3330" s="10">
        <v>9229</v>
      </c>
    </row>
    <row r="3331" spans="1:14">
      <c r="A3331" s="9">
        <v>44586</v>
      </c>
      <c r="B3331" s="1">
        <v>16253</v>
      </c>
      <c r="C3331" s="929" t="s">
        <v>595</v>
      </c>
      <c r="D3331" s="1" t="s">
        <v>22</v>
      </c>
      <c r="E3331" s="1" t="s">
        <v>3830</v>
      </c>
      <c r="F3331" s="2">
        <v>44592</v>
      </c>
      <c r="G3331" s="11" t="s">
        <v>462</v>
      </c>
      <c r="H3331" s="10">
        <v>2</v>
      </c>
      <c r="I3331" s="12">
        <v>2.35</v>
      </c>
      <c r="J3331" s="398" t="s">
        <v>25</v>
      </c>
      <c r="K3331" s="398" t="s">
        <v>25</v>
      </c>
      <c r="L3331" s="399">
        <v>44588</v>
      </c>
      <c r="M3331" s="398" t="s">
        <v>19</v>
      </c>
      <c r="N3331" s="10">
        <v>9229</v>
      </c>
    </row>
    <row r="3332" spans="1:14">
      <c r="A3332" s="9">
        <v>44586</v>
      </c>
      <c r="B3332" s="1">
        <v>16254</v>
      </c>
      <c r="C3332" s="929" t="s">
        <v>37</v>
      </c>
      <c r="D3332" s="1" t="s">
        <v>22</v>
      </c>
      <c r="E3332" s="1" t="s">
        <v>3831</v>
      </c>
      <c r="F3332" s="2">
        <v>44592</v>
      </c>
      <c r="G3332" s="11" t="s">
        <v>38</v>
      </c>
      <c r="H3332" s="10">
        <v>2</v>
      </c>
      <c r="I3332" s="12">
        <v>2.35</v>
      </c>
      <c r="J3332" s="398" t="s">
        <v>25</v>
      </c>
      <c r="K3332" s="398" t="s">
        <v>25</v>
      </c>
      <c r="L3332" s="399">
        <v>44588</v>
      </c>
      <c r="M3332" s="398" t="s">
        <v>19</v>
      </c>
      <c r="N3332" s="10">
        <v>9229</v>
      </c>
    </row>
    <row r="3333" spans="1:14">
      <c r="A3333" s="9">
        <v>44586</v>
      </c>
      <c r="B3333" s="1">
        <v>16255</v>
      </c>
      <c r="C3333" s="929" t="s">
        <v>595</v>
      </c>
      <c r="D3333" s="1" t="s">
        <v>22</v>
      </c>
      <c r="E3333" s="1" t="s">
        <v>3831</v>
      </c>
      <c r="F3333" s="2">
        <v>44592</v>
      </c>
      <c r="G3333" s="11" t="s">
        <v>462</v>
      </c>
      <c r="H3333" s="10">
        <v>2</v>
      </c>
      <c r="I3333" s="12">
        <v>2.35</v>
      </c>
      <c r="J3333" s="398" t="s">
        <v>25</v>
      </c>
      <c r="K3333" s="398" t="s">
        <v>25</v>
      </c>
      <c r="L3333" s="399">
        <v>44588</v>
      </c>
      <c r="M3333" s="398" t="s">
        <v>19</v>
      </c>
      <c r="N3333" s="10">
        <v>9229</v>
      </c>
    </row>
    <row r="3334" spans="1:14">
      <c r="A3334" s="9">
        <v>44586</v>
      </c>
      <c r="B3334" s="1">
        <v>16256</v>
      </c>
      <c r="C3334" s="929" t="s">
        <v>158</v>
      </c>
      <c r="D3334" s="1" t="s">
        <v>22</v>
      </c>
      <c r="E3334" s="1" t="s">
        <v>3832</v>
      </c>
      <c r="F3334" s="2">
        <v>44592</v>
      </c>
      <c r="G3334" s="11" t="s">
        <v>160</v>
      </c>
      <c r="H3334" s="10">
        <v>56</v>
      </c>
      <c r="I3334" s="12">
        <v>2.35</v>
      </c>
      <c r="J3334" s="398" t="s">
        <v>25</v>
      </c>
      <c r="K3334" s="398" t="s">
        <v>25</v>
      </c>
      <c r="L3334" s="399">
        <v>44589</v>
      </c>
      <c r="M3334" s="398" t="s">
        <v>19</v>
      </c>
      <c r="N3334" s="10">
        <v>9229</v>
      </c>
    </row>
    <row r="3335" spans="1:14">
      <c r="A3335" s="9">
        <v>44586</v>
      </c>
      <c r="B3335" s="1">
        <v>16257</v>
      </c>
      <c r="C3335" s="929" t="s">
        <v>595</v>
      </c>
      <c r="D3335" s="1" t="s">
        <v>22</v>
      </c>
      <c r="E3335" s="1" t="s">
        <v>3833</v>
      </c>
      <c r="F3335" s="2">
        <v>44592</v>
      </c>
      <c r="G3335" s="11" t="s">
        <v>462</v>
      </c>
      <c r="H3335" s="10">
        <v>31</v>
      </c>
      <c r="I3335" s="12">
        <v>2.35</v>
      </c>
      <c r="J3335" s="398" t="s">
        <v>25</v>
      </c>
      <c r="K3335" s="398" t="s">
        <v>25</v>
      </c>
      <c r="L3335" s="399">
        <v>44589</v>
      </c>
      <c r="M3335" s="398" t="s">
        <v>19</v>
      </c>
      <c r="N3335" s="10">
        <v>9229</v>
      </c>
    </row>
    <row r="3336" spans="1:14">
      <c r="A3336" s="9">
        <v>44586</v>
      </c>
      <c r="B3336" s="1">
        <v>16258</v>
      </c>
      <c r="C3336" s="929" t="s">
        <v>158</v>
      </c>
      <c r="D3336" s="1" t="s">
        <v>22</v>
      </c>
      <c r="E3336" s="1" t="s">
        <v>3834</v>
      </c>
      <c r="F3336" s="2">
        <v>44592</v>
      </c>
      <c r="G3336" s="11" t="s">
        <v>160</v>
      </c>
      <c r="H3336" s="10">
        <v>20</v>
      </c>
      <c r="I3336" s="12">
        <v>2.35</v>
      </c>
      <c r="J3336" s="398" t="s">
        <v>25</v>
      </c>
      <c r="K3336" s="398" t="s">
        <v>25</v>
      </c>
      <c r="L3336" s="399">
        <v>44589</v>
      </c>
      <c r="M3336" s="398" t="s">
        <v>19</v>
      </c>
      <c r="N3336" s="10">
        <v>9229</v>
      </c>
    </row>
    <row r="3337" spans="1:14">
      <c r="A3337" s="9">
        <v>44586</v>
      </c>
      <c r="B3337" s="1">
        <v>16259</v>
      </c>
      <c r="C3337" s="929" t="s">
        <v>930</v>
      </c>
      <c r="D3337" s="1" t="s">
        <v>22</v>
      </c>
      <c r="E3337" s="1" t="s">
        <v>3835</v>
      </c>
      <c r="F3337" s="2">
        <v>44592</v>
      </c>
      <c r="G3337" s="11" t="s">
        <v>932</v>
      </c>
      <c r="H3337" s="10">
        <v>2</v>
      </c>
      <c r="I3337" s="12">
        <v>2.35</v>
      </c>
      <c r="J3337" s="398" t="s">
        <v>25</v>
      </c>
      <c r="K3337" s="398" t="s">
        <v>25</v>
      </c>
      <c r="L3337" s="399">
        <v>44589</v>
      </c>
      <c r="M3337" s="398" t="s">
        <v>19</v>
      </c>
      <c r="N3337" s="10">
        <v>9229</v>
      </c>
    </row>
    <row r="3338" spans="1:14">
      <c r="A3338" s="9">
        <v>44586</v>
      </c>
      <c r="B3338" s="1">
        <v>16260</v>
      </c>
      <c r="C3338" s="929" t="s">
        <v>933</v>
      </c>
      <c r="D3338" s="1" t="s">
        <v>22</v>
      </c>
      <c r="E3338" s="1" t="s">
        <v>3835</v>
      </c>
      <c r="F3338" s="2">
        <v>44592</v>
      </c>
      <c r="G3338" s="11" t="s">
        <v>934</v>
      </c>
      <c r="H3338" s="10">
        <v>2</v>
      </c>
      <c r="I3338" s="12">
        <v>2.35</v>
      </c>
      <c r="J3338" s="398" t="s">
        <v>25</v>
      </c>
      <c r="K3338" s="398" t="s">
        <v>25</v>
      </c>
      <c r="L3338" s="399">
        <v>44589</v>
      </c>
      <c r="M3338" s="398" t="s">
        <v>19</v>
      </c>
      <c r="N3338" s="10">
        <v>9229</v>
      </c>
    </row>
    <row r="3339" spans="1:14">
      <c r="A3339" s="9">
        <v>44586</v>
      </c>
      <c r="B3339" s="1">
        <v>16261</v>
      </c>
      <c r="C3339" s="929" t="s">
        <v>2024</v>
      </c>
      <c r="D3339" s="1" t="s">
        <v>22</v>
      </c>
      <c r="E3339" s="1" t="s">
        <v>3836</v>
      </c>
      <c r="F3339" s="2">
        <v>44592</v>
      </c>
      <c r="G3339" s="11" t="s">
        <v>2026</v>
      </c>
      <c r="H3339" s="10">
        <v>1</v>
      </c>
      <c r="I3339" s="12">
        <v>2.35</v>
      </c>
      <c r="J3339" s="398" t="s">
        <v>25</v>
      </c>
      <c r="K3339" s="398" t="s">
        <v>25</v>
      </c>
      <c r="L3339" s="399">
        <v>44589</v>
      </c>
      <c r="M3339" s="398" t="s">
        <v>19</v>
      </c>
      <c r="N3339" s="10">
        <v>9229</v>
      </c>
    </row>
    <row r="3340" spans="1:14">
      <c r="A3340" s="9">
        <v>44586</v>
      </c>
      <c r="B3340" s="1">
        <v>16262</v>
      </c>
      <c r="C3340" s="929" t="s">
        <v>158</v>
      </c>
      <c r="D3340" s="1" t="s">
        <v>22</v>
      </c>
      <c r="E3340" s="1" t="s">
        <v>3836</v>
      </c>
      <c r="F3340" s="2">
        <v>44592</v>
      </c>
      <c r="G3340" s="11" t="s">
        <v>160</v>
      </c>
      <c r="H3340" s="10">
        <v>4</v>
      </c>
      <c r="I3340" s="12">
        <v>2.35</v>
      </c>
      <c r="J3340" s="398" t="s">
        <v>25</v>
      </c>
      <c r="K3340" s="398" t="s">
        <v>25</v>
      </c>
      <c r="L3340" s="399">
        <v>44589</v>
      </c>
      <c r="M3340" s="398" t="s">
        <v>19</v>
      </c>
      <c r="N3340" s="10">
        <v>9229</v>
      </c>
    </row>
    <row r="3341" spans="1:14">
      <c r="A3341" s="9">
        <v>44586</v>
      </c>
      <c r="B3341" s="1">
        <v>16263</v>
      </c>
      <c r="C3341" s="929" t="s">
        <v>352</v>
      </c>
      <c r="D3341" s="1" t="s">
        <v>22</v>
      </c>
      <c r="E3341" s="1" t="s">
        <v>3837</v>
      </c>
      <c r="F3341" s="2">
        <v>44592</v>
      </c>
      <c r="G3341" s="11" t="s">
        <v>354</v>
      </c>
      <c r="H3341" s="10">
        <v>3</v>
      </c>
      <c r="I3341" s="12">
        <v>2.35</v>
      </c>
      <c r="J3341" s="398" t="s">
        <v>25</v>
      </c>
      <c r="K3341" s="398" t="s">
        <v>25</v>
      </c>
      <c r="L3341" s="399">
        <v>44589</v>
      </c>
      <c r="M3341" s="398" t="s">
        <v>19</v>
      </c>
      <c r="N3341" s="10">
        <v>9229</v>
      </c>
    </row>
    <row r="3342" spans="1:14">
      <c r="A3342" s="9">
        <v>44586</v>
      </c>
      <c r="B3342" s="1">
        <v>16264</v>
      </c>
      <c r="C3342" s="929" t="s">
        <v>595</v>
      </c>
      <c r="D3342" s="1" t="s">
        <v>22</v>
      </c>
      <c r="E3342" s="1" t="s">
        <v>3838</v>
      </c>
      <c r="F3342" s="2">
        <v>44592</v>
      </c>
      <c r="G3342" s="11" t="s">
        <v>462</v>
      </c>
      <c r="H3342" s="10">
        <v>26</v>
      </c>
      <c r="I3342" s="12">
        <v>2.35</v>
      </c>
      <c r="J3342" s="398" t="s">
        <v>25</v>
      </c>
      <c r="K3342" s="398" t="s">
        <v>25</v>
      </c>
      <c r="L3342" s="399">
        <v>44589</v>
      </c>
      <c r="M3342" s="398" t="s">
        <v>19</v>
      </c>
      <c r="N3342" s="10">
        <v>9229</v>
      </c>
    </row>
    <row r="3343" spans="1:14">
      <c r="A3343" s="9">
        <v>44586</v>
      </c>
      <c r="B3343" s="1">
        <v>16265</v>
      </c>
      <c r="C3343" s="929" t="s">
        <v>125</v>
      </c>
      <c r="D3343" s="1" t="s">
        <v>22</v>
      </c>
      <c r="E3343" s="1" t="s">
        <v>3839</v>
      </c>
      <c r="F3343" s="2">
        <v>44592</v>
      </c>
      <c r="G3343" s="11" t="s">
        <v>127</v>
      </c>
      <c r="H3343" s="10">
        <v>2</v>
      </c>
      <c r="I3343" s="12">
        <v>2.35</v>
      </c>
      <c r="J3343" s="398" t="s">
        <v>25</v>
      </c>
      <c r="K3343" s="398" t="s">
        <v>25</v>
      </c>
      <c r="L3343" s="399">
        <v>44589</v>
      </c>
      <c r="M3343" s="398" t="s">
        <v>19</v>
      </c>
      <c r="N3343" s="10">
        <v>9229</v>
      </c>
    </row>
    <row r="3344" spans="1:14">
      <c r="A3344" s="9">
        <v>44586</v>
      </c>
      <c r="B3344" s="1">
        <v>16266</v>
      </c>
      <c r="C3344" s="929" t="s">
        <v>234</v>
      </c>
      <c r="D3344" s="1" t="s">
        <v>22</v>
      </c>
      <c r="E3344" s="1" t="s">
        <v>3840</v>
      </c>
      <c r="F3344" s="2">
        <v>44592</v>
      </c>
      <c r="G3344" s="11" t="s">
        <v>236</v>
      </c>
      <c r="H3344" s="10">
        <v>5</v>
      </c>
      <c r="I3344" s="12">
        <v>2.35</v>
      </c>
      <c r="J3344" s="398" t="s">
        <v>25</v>
      </c>
      <c r="K3344" s="398" t="s">
        <v>25</v>
      </c>
      <c r="L3344" s="399">
        <v>44589</v>
      </c>
      <c r="M3344" s="398" t="s">
        <v>19</v>
      </c>
      <c r="N3344" s="10">
        <v>9229</v>
      </c>
    </row>
    <row r="3345" spans="1:14">
      <c r="A3345" s="9">
        <v>44586</v>
      </c>
      <c r="B3345" s="1">
        <v>16267</v>
      </c>
      <c r="C3345" s="929" t="s">
        <v>3841</v>
      </c>
      <c r="D3345" s="1" t="s">
        <v>22</v>
      </c>
      <c r="E3345" s="1" t="s">
        <v>1</v>
      </c>
      <c r="F3345" s="2">
        <v>44592</v>
      </c>
      <c r="G3345" s="11" t="s">
        <v>3842</v>
      </c>
      <c r="H3345" s="10">
        <v>1</v>
      </c>
      <c r="I3345" s="12">
        <v>3.75</v>
      </c>
      <c r="J3345" s="398" t="s">
        <v>25</v>
      </c>
      <c r="K3345" s="398" t="s">
        <v>25</v>
      </c>
      <c r="L3345" s="399">
        <v>44589</v>
      </c>
      <c r="M3345" s="398" t="s">
        <v>19</v>
      </c>
      <c r="N3345" s="10">
        <v>9229</v>
      </c>
    </row>
    <row r="3346" spans="1:14">
      <c r="A3346" s="9">
        <v>44586</v>
      </c>
      <c r="B3346" s="1">
        <v>16268</v>
      </c>
      <c r="C3346" s="929" t="s">
        <v>3696</v>
      </c>
      <c r="D3346" s="1" t="s">
        <v>22</v>
      </c>
      <c r="E3346" s="1" t="s">
        <v>1</v>
      </c>
      <c r="F3346" s="2">
        <v>44592</v>
      </c>
      <c r="G3346" s="11" t="s">
        <v>3843</v>
      </c>
      <c r="H3346" s="10">
        <v>1</v>
      </c>
      <c r="I3346" s="12">
        <v>3.75</v>
      </c>
      <c r="J3346" s="398" t="s">
        <v>25</v>
      </c>
      <c r="K3346" s="398" t="s">
        <v>25</v>
      </c>
      <c r="L3346" s="399">
        <v>44589</v>
      </c>
      <c r="M3346" s="398" t="s">
        <v>19</v>
      </c>
      <c r="N3346" s="10">
        <v>9229</v>
      </c>
    </row>
    <row r="3347" spans="1:14">
      <c r="A3347" s="9">
        <v>44586</v>
      </c>
      <c r="B3347" s="1">
        <v>16269</v>
      </c>
      <c r="C3347" s="929" t="s">
        <v>3726</v>
      </c>
      <c r="D3347" s="1" t="s">
        <v>22</v>
      </c>
      <c r="E3347" s="1" t="s">
        <v>1</v>
      </c>
      <c r="F3347" s="2">
        <v>44592</v>
      </c>
      <c r="G3347" s="11" t="s">
        <v>3844</v>
      </c>
      <c r="H3347" s="10">
        <v>1</v>
      </c>
      <c r="I3347" s="12">
        <v>3.75</v>
      </c>
      <c r="J3347" s="398" t="s">
        <v>25</v>
      </c>
      <c r="K3347" s="398" t="s">
        <v>25</v>
      </c>
      <c r="L3347" s="399">
        <v>44589</v>
      </c>
      <c r="M3347" s="398" t="s">
        <v>19</v>
      </c>
      <c r="N3347" s="10">
        <v>9229</v>
      </c>
    </row>
    <row r="3348" spans="1:14" s="400" customFormat="1">
      <c r="A3348" s="9">
        <v>44589</v>
      </c>
      <c r="B3348" s="1">
        <v>16270</v>
      </c>
      <c r="C3348" s="929" t="s">
        <v>229</v>
      </c>
      <c r="D3348" s="1" t="s">
        <v>22</v>
      </c>
      <c r="E3348" s="1" t="s">
        <v>3845</v>
      </c>
      <c r="F3348" s="2">
        <v>44592</v>
      </c>
      <c r="G3348" s="11" t="s">
        <v>231</v>
      </c>
      <c r="H3348" s="10">
        <v>119</v>
      </c>
      <c r="I3348" s="12">
        <v>2.35</v>
      </c>
      <c r="J3348" s="398" t="s">
        <v>25</v>
      </c>
      <c r="K3348" s="398" t="s">
        <v>25</v>
      </c>
      <c r="L3348" s="399">
        <v>44589</v>
      </c>
      <c r="M3348" s="398" t="s">
        <v>19</v>
      </c>
      <c r="N3348" s="10">
        <v>9256</v>
      </c>
    </row>
    <row r="3349" spans="1:14">
      <c r="A3349" s="9">
        <v>44589</v>
      </c>
      <c r="B3349" s="1">
        <v>16271</v>
      </c>
      <c r="C3349" s="929" t="s">
        <v>3409</v>
      </c>
      <c r="D3349" s="1" t="s">
        <v>22</v>
      </c>
      <c r="E3349" s="1" t="s">
        <v>3846</v>
      </c>
      <c r="F3349" s="2">
        <v>44592</v>
      </c>
      <c r="G3349" s="11" t="s">
        <v>3411</v>
      </c>
      <c r="H3349" s="10">
        <v>1</v>
      </c>
      <c r="I3349" s="12">
        <v>2.35</v>
      </c>
      <c r="J3349" s="398" t="s">
        <v>25</v>
      </c>
      <c r="K3349" s="398" t="s">
        <v>25</v>
      </c>
      <c r="L3349" s="399">
        <v>44589</v>
      </c>
      <c r="M3349" s="398" t="s">
        <v>19</v>
      </c>
      <c r="N3349" s="10">
        <v>9256</v>
      </c>
    </row>
    <row r="3350" spans="1:14">
      <c r="A3350" s="9">
        <v>44589</v>
      </c>
      <c r="B3350" s="1">
        <v>16272</v>
      </c>
      <c r="C3350" s="929" t="s">
        <v>3409</v>
      </c>
      <c r="D3350" s="1" t="s">
        <v>22</v>
      </c>
      <c r="E3350" s="1" t="s">
        <v>3847</v>
      </c>
      <c r="F3350" s="2">
        <v>44592</v>
      </c>
      <c r="G3350" s="11" t="s">
        <v>3411</v>
      </c>
      <c r="H3350" s="10">
        <v>1</v>
      </c>
      <c r="I3350" s="12">
        <v>2.35</v>
      </c>
      <c r="J3350" s="398" t="s">
        <v>25</v>
      </c>
      <c r="K3350" s="398" t="s">
        <v>25</v>
      </c>
      <c r="L3350" s="399">
        <v>44589</v>
      </c>
      <c r="M3350" s="398" t="s">
        <v>19</v>
      </c>
      <c r="N3350" s="10">
        <v>9256</v>
      </c>
    </row>
    <row r="3351" spans="1:14">
      <c r="A3351" s="9">
        <v>44589</v>
      </c>
      <c r="B3351" s="1">
        <v>16273</v>
      </c>
      <c r="C3351" s="929" t="s">
        <v>3409</v>
      </c>
      <c r="D3351" s="1" t="s">
        <v>22</v>
      </c>
      <c r="E3351" s="1" t="s">
        <v>3848</v>
      </c>
      <c r="F3351" s="2">
        <v>44592</v>
      </c>
      <c r="G3351" s="11" t="s">
        <v>3411</v>
      </c>
      <c r="H3351" s="10">
        <v>1</v>
      </c>
      <c r="I3351" s="12">
        <v>2.35</v>
      </c>
      <c r="J3351" s="398" t="s">
        <v>25</v>
      </c>
      <c r="K3351" s="398" t="s">
        <v>25</v>
      </c>
      <c r="L3351" s="399">
        <v>44589</v>
      </c>
      <c r="M3351" s="398" t="s">
        <v>19</v>
      </c>
      <c r="N3351" s="10">
        <v>9256</v>
      </c>
    </row>
    <row r="3352" spans="1:14">
      <c r="A3352" s="9">
        <v>44589</v>
      </c>
      <c r="B3352" s="1">
        <v>16274</v>
      </c>
      <c r="C3352" s="929" t="s">
        <v>3409</v>
      </c>
      <c r="D3352" s="1" t="s">
        <v>22</v>
      </c>
      <c r="E3352" s="1" t="s">
        <v>3849</v>
      </c>
      <c r="F3352" s="2">
        <v>44592</v>
      </c>
      <c r="G3352" s="11" t="s">
        <v>3411</v>
      </c>
      <c r="H3352" s="10">
        <v>1</v>
      </c>
      <c r="I3352" s="12">
        <v>2.35</v>
      </c>
      <c r="J3352" s="398" t="s">
        <v>25</v>
      </c>
      <c r="K3352" s="398" t="s">
        <v>25</v>
      </c>
      <c r="L3352" s="399">
        <v>44589</v>
      </c>
      <c r="M3352" s="398" t="s">
        <v>19</v>
      </c>
      <c r="N3352" s="10">
        <v>9256</v>
      </c>
    </row>
    <row r="3353" spans="1:14">
      <c r="A3353" s="9">
        <v>44589</v>
      </c>
      <c r="B3353" s="1">
        <v>16275</v>
      </c>
      <c r="C3353" s="929" t="s">
        <v>37</v>
      </c>
      <c r="D3353" s="1" t="s">
        <v>22</v>
      </c>
      <c r="E3353" s="1" t="s">
        <v>3850</v>
      </c>
      <c r="F3353" s="2">
        <v>44592</v>
      </c>
      <c r="G3353" s="11" t="s">
        <v>38</v>
      </c>
      <c r="H3353" s="10">
        <v>2</v>
      </c>
      <c r="I3353" s="12">
        <v>2.35</v>
      </c>
      <c r="J3353" s="398" t="s">
        <v>25</v>
      </c>
      <c r="K3353" s="398" t="s">
        <v>25</v>
      </c>
      <c r="L3353" s="399">
        <v>44589</v>
      </c>
      <c r="M3353" s="398" t="s">
        <v>19</v>
      </c>
      <c r="N3353" s="10">
        <v>9256</v>
      </c>
    </row>
    <row r="3354" spans="1:14">
      <c r="A3354" s="9">
        <v>44589</v>
      </c>
      <c r="B3354" s="1">
        <v>16276</v>
      </c>
      <c r="C3354" s="929" t="s">
        <v>595</v>
      </c>
      <c r="D3354" s="1" t="s">
        <v>22</v>
      </c>
      <c r="E3354" s="1" t="s">
        <v>3850</v>
      </c>
      <c r="F3354" s="2">
        <v>44592</v>
      </c>
      <c r="G3354" s="11" t="s">
        <v>462</v>
      </c>
      <c r="H3354" s="10">
        <v>2</v>
      </c>
      <c r="I3354" s="12">
        <v>2.35</v>
      </c>
      <c r="J3354" s="398" t="s">
        <v>25</v>
      </c>
      <c r="K3354" s="398" t="s">
        <v>25</v>
      </c>
      <c r="L3354" s="399">
        <v>44589</v>
      </c>
      <c r="M3354" s="398" t="s">
        <v>19</v>
      </c>
      <c r="N3354" s="10">
        <v>9256</v>
      </c>
    </row>
    <row r="3355" spans="1:14">
      <c r="A3355" s="9">
        <v>44589</v>
      </c>
      <c r="B3355" s="1">
        <v>16277</v>
      </c>
      <c r="C3355" s="929" t="s">
        <v>37</v>
      </c>
      <c r="D3355" s="1" t="s">
        <v>22</v>
      </c>
      <c r="E3355" s="1" t="s">
        <v>3851</v>
      </c>
      <c r="F3355" s="2">
        <v>44592</v>
      </c>
      <c r="G3355" s="11" t="s">
        <v>38</v>
      </c>
      <c r="H3355" s="10">
        <v>2</v>
      </c>
      <c r="I3355" s="12">
        <v>2.35</v>
      </c>
      <c r="J3355" s="398" t="s">
        <v>25</v>
      </c>
      <c r="K3355" s="398" t="s">
        <v>25</v>
      </c>
      <c r="L3355" s="399">
        <v>44589</v>
      </c>
      <c r="M3355" s="398" t="s">
        <v>19</v>
      </c>
      <c r="N3355" s="10">
        <v>9256</v>
      </c>
    </row>
    <row r="3356" spans="1:14">
      <c r="A3356" s="9">
        <v>44589</v>
      </c>
      <c r="B3356" s="1">
        <v>16278</v>
      </c>
      <c r="C3356" s="929" t="s">
        <v>595</v>
      </c>
      <c r="D3356" s="1" t="s">
        <v>22</v>
      </c>
      <c r="E3356" s="1" t="s">
        <v>3851</v>
      </c>
      <c r="F3356" s="2">
        <v>44592</v>
      </c>
      <c r="G3356" s="11" t="s">
        <v>462</v>
      </c>
      <c r="H3356" s="10">
        <v>2</v>
      </c>
      <c r="I3356" s="12">
        <v>2.35</v>
      </c>
      <c r="J3356" s="398" t="s">
        <v>25</v>
      </c>
      <c r="K3356" s="398" t="s">
        <v>25</v>
      </c>
      <c r="L3356" s="399">
        <v>44589</v>
      </c>
      <c r="M3356" s="398" t="s">
        <v>19</v>
      </c>
      <c r="N3356" s="10">
        <v>9256</v>
      </c>
    </row>
    <row r="3357" spans="1:14">
      <c r="A3357" s="9">
        <v>44589</v>
      </c>
      <c r="B3357" s="1">
        <v>16279</v>
      </c>
      <c r="C3357" s="929" t="s">
        <v>37</v>
      </c>
      <c r="D3357" s="1" t="s">
        <v>22</v>
      </c>
      <c r="E3357" s="1" t="s">
        <v>3852</v>
      </c>
      <c r="F3357" s="2">
        <v>44592</v>
      </c>
      <c r="G3357" s="11" t="s">
        <v>38</v>
      </c>
      <c r="H3357" s="10">
        <v>1</v>
      </c>
      <c r="I3357" s="12">
        <v>2.35</v>
      </c>
      <c r="J3357" s="398" t="s">
        <v>25</v>
      </c>
      <c r="K3357" s="398" t="s">
        <v>25</v>
      </c>
      <c r="L3357" s="399">
        <v>44589</v>
      </c>
      <c r="M3357" s="398" t="s">
        <v>19</v>
      </c>
      <c r="N3357" s="10">
        <v>9256</v>
      </c>
    </row>
    <row r="3358" spans="1:14">
      <c r="A3358" s="9">
        <v>44589</v>
      </c>
      <c r="B3358" s="1">
        <v>16280</v>
      </c>
      <c r="C3358" s="929" t="s">
        <v>595</v>
      </c>
      <c r="D3358" s="1" t="s">
        <v>22</v>
      </c>
      <c r="E3358" s="1" t="s">
        <v>3852</v>
      </c>
      <c r="F3358" s="2">
        <v>44592</v>
      </c>
      <c r="G3358" s="11" t="s">
        <v>462</v>
      </c>
      <c r="H3358" s="10">
        <v>1</v>
      </c>
      <c r="I3358" s="12">
        <v>2.35</v>
      </c>
      <c r="J3358" s="398" t="s">
        <v>25</v>
      </c>
      <c r="K3358" s="398" t="s">
        <v>25</v>
      </c>
      <c r="L3358" s="399">
        <v>44589</v>
      </c>
      <c r="M3358" s="398" t="s">
        <v>19</v>
      </c>
      <c r="N3358" s="10">
        <v>9256</v>
      </c>
    </row>
    <row r="3359" spans="1:14">
      <c r="A3359" s="9">
        <v>44589</v>
      </c>
      <c r="B3359" s="1">
        <v>16281</v>
      </c>
      <c r="C3359" s="929" t="s">
        <v>386</v>
      </c>
      <c r="D3359" s="1" t="s">
        <v>22</v>
      </c>
      <c r="E3359" s="1" t="s">
        <v>3853</v>
      </c>
      <c r="F3359" s="2">
        <v>44592</v>
      </c>
      <c r="G3359" s="11" t="s">
        <v>388</v>
      </c>
      <c r="H3359" s="10">
        <v>2</v>
      </c>
      <c r="I3359" s="12">
        <v>2.35</v>
      </c>
      <c r="J3359" s="398" t="s">
        <v>25</v>
      </c>
      <c r="K3359" s="398" t="s">
        <v>25</v>
      </c>
      <c r="L3359" s="399">
        <v>44589</v>
      </c>
      <c r="M3359" s="398" t="s">
        <v>19</v>
      </c>
      <c r="N3359" s="10">
        <v>9256</v>
      </c>
    </row>
    <row r="3360" spans="1:14">
      <c r="A3360" s="9">
        <v>44589</v>
      </c>
      <c r="B3360" s="1">
        <v>16282</v>
      </c>
      <c r="C3360" s="929" t="s">
        <v>3238</v>
      </c>
      <c r="D3360" s="1" t="s">
        <v>22</v>
      </c>
      <c r="E3360" s="1" t="s">
        <v>3854</v>
      </c>
      <c r="F3360" s="2">
        <v>44592</v>
      </c>
      <c r="G3360" s="11" t="s">
        <v>3568</v>
      </c>
      <c r="H3360" s="10">
        <v>5</v>
      </c>
      <c r="I3360" s="12">
        <v>2.35</v>
      </c>
      <c r="J3360" s="398" t="s">
        <v>25</v>
      </c>
      <c r="K3360" s="398" t="s">
        <v>25</v>
      </c>
      <c r="L3360" s="399">
        <v>44589</v>
      </c>
      <c r="M3360" s="398" t="s">
        <v>19</v>
      </c>
      <c r="N3360" s="10">
        <v>9256</v>
      </c>
    </row>
    <row r="3361" spans="1:15" ht="15.75" thickBot="1">
      <c r="A3361" s="9">
        <v>44589</v>
      </c>
      <c r="B3361" s="1">
        <v>16283</v>
      </c>
      <c r="C3361" s="929" t="s">
        <v>37</v>
      </c>
      <c r="D3361" s="1" t="s">
        <v>22</v>
      </c>
      <c r="E3361" s="1" t="s">
        <v>3854</v>
      </c>
      <c r="F3361" s="2">
        <v>44592</v>
      </c>
      <c r="G3361" s="11" t="s">
        <v>38</v>
      </c>
      <c r="H3361" s="10">
        <v>5</v>
      </c>
      <c r="I3361" s="12">
        <v>2.35</v>
      </c>
      <c r="J3361" s="398" t="s">
        <v>25</v>
      </c>
      <c r="K3361" s="398" t="s">
        <v>25</v>
      </c>
      <c r="L3361" s="399">
        <v>44589</v>
      </c>
      <c r="M3361" s="398" t="s">
        <v>19</v>
      </c>
      <c r="N3361" s="10">
        <v>9256</v>
      </c>
      <c r="O3361" s="391">
        <v>15409.260000000017</v>
      </c>
    </row>
    <row r="3362" spans="1:15">
      <c r="A3362" s="9">
        <v>44594</v>
      </c>
      <c r="B3362" s="1">
        <v>16284</v>
      </c>
      <c r="C3362" s="929" t="s">
        <v>3855</v>
      </c>
      <c r="D3362" s="1" t="s">
        <v>22</v>
      </c>
      <c r="E3362" s="1" t="s">
        <v>1</v>
      </c>
      <c r="F3362" s="2">
        <v>44596</v>
      </c>
      <c r="G3362" s="11" t="s">
        <v>3856</v>
      </c>
      <c r="H3362" s="10">
        <v>1</v>
      </c>
      <c r="I3362" s="12">
        <v>2.35</v>
      </c>
      <c r="J3362" s="398" t="s">
        <v>25</v>
      </c>
      <c r="K3362" s="398" t="s">
        <v>25</v>
      </c>
      <c r="L3362" s="399">
        <v>44595</v>
      </c>
      <c r="M3362" s="398" t="s">
        <v>19</v>
      </c>
      <c r="N3362" s="10">
        <v>9256</v>
      </c>
    </row>
    <row r="3363" spans="1:15">
      <c r="A3363" s="9">
        <v>44594</v>
      </c>
      <c r="B3363" s="1">
        <v>16285</v>
      </c>
      <c r="C3363" s="929" t="s">
        <v>758</v>
      </c>
      <c r="D3363" s="1" t="s">
        <v>22</v>
      </c>
      <c r="E3363" s="1" t="s">
        <v>3857</v>
      </c>
      <c r="F3363" s="2">
        <v>44596</v>
      </c>
      <c r="G3363" s="11" t="s">
        <v>759</v>
      </c>
      <c r="H3363" s="10">
        <v>18</v>
      </c>
      <c r="I3363" s="12">
        <v>2.35</v>
      </c>
      <c r="J3363" s="398" t="s">
        <v>25</v>
      </c>
      <c r="K3363" s="398" t="s">
        <v>25</v>
      </c>
      <c r="L3363" s="399">
        <v>44595</v>
      </c>
      <c r="M3363" s="398" t="s">
        <v>19</v>
      </c>
      <c r="N3363" s="10">
        <v>9256</v>
      </c>
    </row>
    <row r="3364" spans="1:15">
      <c r="A3364" s="9">
        <v>44594</v>
      </c>
      <c r="B3364" s="1">
        <v>16286</v>
      </c>
      <c r="C3364" s="929" t="s">
        <v>1229</v>
      </c>
      <c r="D3364" s="1" t="s">
        <v>22</v>
      </c>
      <c r="E3364" s="1" t="s">
        <v>3858</v>
      </c>
      <c r="F3364" s="2">
        <v>44596</v>
      </c>
      <c r="G3364" s="11" t="s">
        <v>1231</v>
      </c>
      <c r="H3364" s="10">
        <v>12</v>
      </c>
      <c r="I3364" s="12">
        <v>2.35</v>
      </c>
      <c r="J3364" s="398" t="s">
        <v>25</v>
      </c>
      <c r="K3364" s="398" t="s">
        <v>25</v>
      </c>
      <c r="L3364" s="399">
        <v>44595</v>
      </c>
      <c r="M3364" s="398" t="s">
        <v>19</v>
      </c>
      <c r="N3364" s="10">
        <v>9256</v>
      </c>
    </row>
    <row r="3365" spans="1:15">
      <c r="A3365" s="9">
        <v>44594</v>
      </c>
      <c r="B3365" s="1">
        <v>16287</v>
      </c>
      <c r="C3365" s="929" t="s">
        <v>397</v>
      </c>
      <c r="D3365" s="1" t="s">
        <v>22</v>
      </c>
      <c r="E3365" s="1" t="s">
        <v>3859</v>
      </c>
      <c r="F3365" s="2">
        <v>44596</v>
      </c>
      <c r="G3365" s="11" t="s">
        <v>399</v>
      </c>
      <c r="H3365" s="10">
        <v>7</v>
      </c>
      <c r="I3365" s="12">
        <v>2.35</v>
      </c>
      <c r="J3365" s="398" t="s">
        <v>25</v>
      </c>
      <c r="K3365" s="398" t="s">
        <v>25</v>
      </c>
      <c r="L3365" s="399">
        <v>44595</v>
      </c>
      <c r="M3365" s="398" t="s">
        <v>19</v>
      </c>
      <c r="N3365" s="10">
        <v>9256</v>
      </c>
    </row>
    <row r="3366" spans="1:15">
      <c r="A3366" s="9">
        <v>44594</v>
      </c>
      <c r="B3366" s="1">
        <v>16288</v>
      </c>
      <c r="C3366" s="929" t="s">
        <v>397</v>
      </c>
      <c r="D3366" s="1" t="s">
        <v>22</v>
      </c>
      <c r="E3366" s="1" t="s">
        <v>3860</v>
      </c>
      <c r="F3366" s="2">
        <v>44596</v>
      </c>
      <c r="G3366" s="11" t="s">
        <v>399</v>
      </c>
      <c r="H3366" s="10">
        <v>5</v>
      </c>
      <c r="I3366" s="12">
        <v>2.35</v>
      </c>
      <c r="J3366" s="398" t="s">
        <v>25</v>
      </c>
      <c r="K3366" s="398" t="s">
        <v>25</v>
      </c>
      <c r="L3366" s="399">
        <v>44595</v>
      </c>
      <c r="M3366" s="398" t="s">
        <v>19</v>
      </c>
      <c r="N3366" s="10">
        <v>9256</v>
      </c>
    </row>
    <row r="3367" spans="1:15">
      <c r="A3367" s="9">
        <v>44594</v>
      </c>
      <c r="B3367" s="1">
        <v>16289</v>
      </c>
      <c r="C3367" s="929" t="s">
        <v>100</v>
      </c>
      <c r="D3367" s="1" t="s">
        <v>22</v>
      </c>
      <c r="E3367" s="1" t="s">
        <v>3861</v>
      </c>
      <c r="F3367" s="2">
        <v>44596</v>
      </c>
      <c r="G3367" s="11" t="s">
        <v>101</v>
      </c>
      <c r="H3367" s="10">
        <v>11</v>
      </c>
      <c r="I3367" s="12">
        <v>2.35</v>
      </c>
      <c r="J3367" s="398" t="s">
        <v>25</v>
      </c>
      <c r="K3367" s="398" t="s">
        <v>25</v>
      </c>
      <c r="L3367" s="399">
        <v>44595</v>
      </c>
      <c r="M3367" s="398" t="s">
        <v>19</v>
      </c>
      <c r="N3367" s="10">
        <v>9256</v>
      </c>
    </row>
    <row r="3368" spans="1:15">
      <c r="A3368" s="9">
        <v>44594</v>
      </c>
      <c r="B3368" s="1">
        <v>16290</v>
      </c>
      <c r="C3368" s="929" t="s">
        <v>483</v>
      </c>
      <c r="D3368" s="1" t="s">
        <v>22</v>
      </c>
      <c r="E3368" s="1" t="s">
        <v>3862</v>
      </c>
      <c r="F3368" s="2">
        <v>44596</v>
      </c>
      <c r="G3368" s="11" t="s">
        <v>485</v>
      </c>
      <c r="H3368" s="10">
        <v>4</v>
      </c>
      <c r="I3368" s="12">
        <v>2.35</v>
      </c>
      <c r="J3368" s="398" t="s">
        <v>25</v>
      </c>
      <c r="K3368" s="398" t="s">
        <v>25</v>
      </c>
      <c r="L3368" s="399">
        <v>44595</v>
      </c>
      <c r="M3368" s="398" t="s">
        <v>19</v>
      </c>
      <c r="N3368" s="10">
        <v>9256</v>
      </c>
    </row>
    <row r="3369" spans="1:15">
      <c r="A3369" s="9">
        <v>44594</v>
      </c>
      <c r="B3369" s="1">
        <v>16291</v>
      </c>
      <c r="C3369" s="929" t="s">
        <v>386</v>
      </c>
      <c r="D3369" s="1" t="s">
        <v>22</v>
      </c>
      <c r="E3369" s="1" t="s">
        <v>3863</v>
      </c>
      <c r="F3369" s="2">
        <v>44596</v>
      </c>
      <c r="G3369" s="11" t="s">
        <v>388</v>
      </c>
      <c r="H3369" s="10">
        <v>1</v>
      </c>
      <c r="I3369" s="12">
        <v>2.35</v>
      </c>
      <c r="J3369" s="398" t="s">
        <v>25</v>
      </c>
      <c r="K3369" s="398" t="s">
        <v>25</v>
      </c>
      <c r="L3369" s="399">
        <v>44595</v>
      </c>
      <c r="M3369" s="398" t="s">
        <v>19</v>
      </c>
      <c r="N3369" s="10">
        <v>9256</v>
      </c>
    </row>
    <row r="3370" spans="1:15">
      <c r="A3370" s="9">
        <v>44594</v>
      </c>
      <c r="B3370" s="1">
        <v>16292</v>
      </c>
      <c r="C3370" s="929" t="s">
        <v>1229</v>
      </c>
      <c r="D3370" s="1" t="s">
        <v>22</v>
      </c>
      <c r="E3370" s="1" t="s">
        <v>3864</v>
      </c>
      <c r="F3370" s="2">
        <v>44596</v>
      </c>
      <c r="G3370" s="11" t="s">
        <v>1231</v>
      </c>
      <c r="H3370" s="10">
        <v>1</v>
      </c>
      <c r="I3370" s="12">
        <v>2.35</v>
      </c>
      <c r="J3370" s="398" t="s">
        <v>25</v>
      </c>
      <c r="K3370" s="398" t="s">
        <v>25</v>
      </c>
      <c r="L3370" s="399">
        <v>44595</v>
      </c>
      <c r="M3370" s="398" t="s">
        <v>19</v>
      </c>
      <c r="N3370" s="10">
        <v>9256</v>
      </c>
    </row>
    <row r="3371" spans="1:15">
      <c r="A3371" s="9">
        <v>44594</v>
      </c>
      <c r="B3371" s="1">
        <v>16293</v>
      </c>
      <c r="C3371" s="929" t="s">
        <v>1616</v>
      </c>
      <c r="D3371" s="1" t="s">
        <v>22</v>
      </c>
      <c r="E3371" s="1" t="s">
        <v>3865</v>
      </c>
      <c r="F3371" s="2">
        <v>44596</v>
      </c>
      <c r="G3371" s="11" t="s">
        <v>1617</v>
      </c>
      <c r="H3371" s="10">
        <v>37</v>
      </c>
      <c r="I3371" s="12">
        <v>2.35</v>
      </c>
      <c r="J3371" s="398" t="s">
        <v>25</v>
      </c>
      <c r="K3371" s="398" t="s">
        <v>25</v>
      </c>
      <c r="L3371" s="399">
        <v>44595</v>
      </c>
      <c r="M3371" s="398" t="s">
        <v>19</v>
      </c>
      <c r="N3371" s="10">
        <v>9256</v>
      </c>
    </row>
    <row r="3372" spans="1:15">
      <c r="A3372" s="9">
        <v>44594</v>
      </c>
      <c r="B3372" s="1">
        <v>16294</v>
      </c>
      <c r="C3372" s="929" t="s">
        <v>1336</v>
      </c>
      <c r="D3372" s="1" t="s">
        <v>22</v>
      </c>
      <c r="E3372" s="1" t="s">
        <v>3865</v>
      </c>
      <c r="F3372" s="2">
        <v>44596</v>
      </c>
      <c r="G3372" s="11" t="s">
        <v>1615</v>
      </c>
      <c r="H3372" s="10">
        <v>37</v>
      </c>
      <c r="I3372" s="12">
        <v>2.35</v>
      </c>
      <c r="J3372" s="398" t="s">
        <v>25</v>
      </c>
      <c r="K3372" s="398" t="s">
        <v>25</v>
      </c>
      <c r="L3372" s="399">
        <v>44595</v>
      </c>
      <c r="M3372" s="398" t="s">
        <v>19</v>
      </c>
      <c r="N3372" s="10">
        <v>9256</v>
      </c>
    </row>
    <row r="3373" spans="1:15">
      <c r="A3373" s="9">
        <v>44594</v>
      </c>
      <c r="B3373" s="1">
        <v>16295</v>
      </c>
      <c r="C3373" s="929" t="s">
        <v>39</v>
      </c>
      <c r="D3373" s="1" t="s">
        <v>22</v>
      </c>
      <c r="E3373" s="1" t="s">
        <v>3865</v>
      </c>
      <c r="F3373" s="2">
        <v>44596</v>
      </c>
      <c r="G3373" s="11" t="s">
        <v>40</v>
      </c>
      <c r="H3373" s="10">
        <v>37</v>
      </c>
      <c r="I3373" s="12">
        <v>2.35</v>
      </c>
      <c r="J3373" s="398" t="s">
        <v>25</v>
      </c>
      <c r="K3373" s="398" t="s">
        <v>25</v>
      </c>
      <c r="L3373" s="399">
        <v>44595</v>
      </c>
      <c r="M3373" s="398" t="s">
        <v>19</v>
      </c>
      <c r="N3373" s="10">
        <v>9256</v>
      </c>
    </row>
    <row r="3374" spans="1:15">
      <c r="A3374" s="9">
        <v>44594</v>
      </c>
      <c r="B3374" s="1">
        <v>16296</v>
      </c>
      <c r="C3374" s="929" t="s">
        <v>1229</v>
      </c>
      <c r="D3374" s="1" t="s">
        <v>22</v>
      </c>
      <c r="E3374" s="1" t="s">
        <v>3866</v>
      </c>
      <c r="F3374" s="2">
        <v>44596</v>
      </c>
      <c r="G3374" s="11" t="s">
        <v>1231</v>
      </c>
      <c r="H3374" s="10">
        <v>46</v>
      </c>
      <c r="I3374" s="12">
        <v>2.35</v>
      </c>
      <c r="J3374" s="398" t="s">
        <v>25</v>
      </c>
      <c r="K3374" s="398" t="s">
        <v>25</v>
      </c>
      <c r="L3374" s="399">
        <v>44595</v>
      </c>
      <c r="M3374" s="398" t="s">
        <v>19</v>
      </c>
      <c r="N3374" s="10">
        <v>9256</v>
      </c>
    </row>
    <row r="3375" spans="1:15">
      <c r="A3375" s="9">
        <v>44594</v>
      </c>
      <c r="B3375" s="1">
        <v>16297</v>
      </c>
      <c r="C3375" s="929" t="s">
        <v>3841</v>
      </c>
      <c r="D3375" s="1" t="s">
        <v>22</v>
      </c>
      <c r="E3375" s="1" t="s">
        <v>3867</v>
      </c>
      <c r="F3375" s="2">
        <v>44596</v>
      </c>
      <c r="G3375" s="11" t="s">
        <v>3868</v>
      </c>
      <c r="H3375" s="10">
        <v>16</v>
      </c>
      <c r="I3375" s="12">
        <v>2.35</v>
      </c>
      <c r="J3375" s="398" t="s">
        <v>25</v>
      </c>
      <c r="K3375" s="398" t="s">
        <v>25</v>
      </c>
      <c r="L3375" s="399">
        <v>44595</v>
      </c>
      <c r="M3375" s="398" t="s">
        <v>19</v>
      </c>
      <c r="N3375" s="10">
        <v>9256</v>
      </c>
    </row>
    <row r="3376" spans="1:15">
      <c r="A3376" s="9">
        <v>44594</v>
      </c>
      <c r="B3376" s="1">
        <v>16298</v>
      </c>
      <c r="C3376" s="929" t="s">
        <v>3869</v>
      </c>
      <c r="D3376" s="1" t="s">
        <v>22</v>
      </c>
      <c r="E3376" s="1" t="s">
        <v>1</v>
      </c>
      <c r="F3376" s="2">
        <v>44596</v>
      </c>
      <c r="G3376" s="11" t="s">
        <v>3870</v>
      </c>
      <c r="H3376" s="10">
        <v>1</v>
      </c>
      <c r="I3376" s="12">
        <v>3.75</v>
      </c>
      <c r="J3376" s="398" t="s">
        <v>25</v>
      </c>
      <c r="K3376" s="398" t="s">
        <v>25</v>
      </c>
      <c r="L3376" s="399">
        <v>44595</v>
      </c>
      <c r="M3376" s="398" t="s">
        <v>19</v>
      </c>
      <c r="N3376" s="10">
        <v>9256</v>
      </c>
    </row>
    <row r="3377" spans="1:14">
      <c r="A3377" s="9">
        <v>44594</v>
      </c>
      <c r="B3377" s="1">
        <v>16299</v>
      </c>
      <c r="C3377" s="929" t="s">
        <v>3673</v>
      </c>
      <c r="D3377" s="1" t="s">
        <v>22</v>
      </c>
      <c r="E3377" s="1" t="s">
        <v>1</v>
      </c>
      <c r="F3377" s="2">
        <v>44596</v>
      </c>
      <c r="G3377" s="11" t="s">
        <v>3871</v>
      </c>
      <c r="H3377" s="10">
        <v>1</v>
      </c>
      <c r="I3377" s="12">
        <v>3.75</v>
      </c>
      <c r="J3377" s="398" t="s">
        <v>25</v>
      </c>
      <c r="K3377" s="398" t="s">
        <v>25</v>
      </c>
      <c r="L3377" s="399">
        <v>44595</v>
      </c>
      <c r="M3377" s="398" t="s">
        <v>19</v>
      </c>
      <c r="N3377" s="10">
        <v>9256</v>
      </c>
    </row>
    <row r="3378" spans="1:14">
      <c r="A3378" s="9">
        <v>44594</v>
      </c>
      <c r="B3378" s="1">
        <v>16300</v>
      </c>
      <c r="C3378" s="929" t="s">
        <v>3718</v>
      </c>
      <c r="D3378" s="1" t="s">
        <v>22</v>
      </c>
      <c r="E3378" s="1" t="s">
        <v>1</v>
      </c>
      <c r="F3378" s="2">
        <v>44596</v>
      </c>
      <c r="G3378" s="11" t="s">
        <v>3872</v>
      </c>
      <c r="H3378" s="10">
        <v>1</v>
      </c>
      <c r="I3378" s="12">
        <v>3.75</v>
      </c>
      <c r="J3378" s="398" t="s">
        <v>25</v>
      </c>
      <c r="K3378" s="398" t="s">
        <v>25</v>
      </c>
      <c r="L3378" s="399">
        <v>44595</v>
      </c>
      <c r="M3378" s="398" t="s">
        <v>19</v>
      </c>
      <c r="N3378" s="10">
        <v>9256</v>
      </c>
    </row>
    <row r="3379" spans="1:14">
      <c r="A3379" s="9">
        <v>44594</v>
      </c>
      <c r="B3379" s="1">
        <v>16301</v>
      </c>
      <c r="C3379" s="929" t="s">
        <v>3873</v>
      </c>
      <c r="D3379" s="1" t="s">
        <v>22</v>
      </c>
      <c r="E3379" s="1" t="s">
        <v>1</v>
      </c>
      <c r="F3379" s="2">
        <v>44596</v>
      </c>
      <c r="G3379" s="11" t="s">
        <v>3874</v>
      </c>
      <c r="H3379" s="10">
        <v>1</v>
      </c>
      <c r="I3379" s="12">
        <v>3.75</v>
      </c>
      <c r="J3379" s="398" t="s">
        <v>25</v>
      </c>
      <c r="K3379" s="398" t="s">
        <v>25</v>
      </c>
      <c r="L3379" s="399">
        <v>44595</v>
      </c>
      <c r="M3379" s="398" t="s">
        <v>19</v>
      </c>
      <c r="N3379" s="10">
        <v>9256</v>
      </c>
    </row>
    <row r="3380" spans="1:14">
      <c r="A3380" s="9">
        <v>44594</v>
      </c>
      <c r="B3380" s="1">
        <v>16302</v>
      </c>
      <c r="C3380" s="929" t="s">
        <v>3875</v>
      </c>
      <c r="D3380" s="1" t="s">
        <v>22</v>
      </c>
      <c r="E3380" s="1" t="s">
        <v>1</v>
      </c>
      <c r="F3380" s="2">
        <v>44596</v>
      </c>
      <c r="G3380" s="11" t="s">
        <v>3876</v>
      </c>
      <c r="H3380" s="10">
        <v>1</v>
      </c>
      <c r="I3380" s="12">
        <v>3.75</v>
      </c>
      <c r="J3380" s="398" t="s">
        <v>25</v>
      </c>
      <c r="K3380" s="398" t="s">
        <v>25</v>
      </c>
      <c r="L3380" s="399">
        <v>44595</v>
      </c>
      <c r="M3380" s="398" t="s">
        <v>19</v>
      </c>
      <c r="N3380" s="10">
        <v>9256</v>
      </c>
    </row>
    <row r="3381" spans="1:14">
      <c r="A3381" s="9">
        <v>44594</v>
      </c>
      <c r="B3381" s="1">
        <v>16303</v>
      </c>
      <c r="C3381" s="929" t="s">
        <v>3877</v>
      </c>
      <c r="D3381" s="1" t="s">
        <v>22</v>
      </c>
      <c r="E3381" s="1" t="s">
        <v>1</v>
      </c>
      <c r="F3381" s="2">
        <v>44596</v>
      </c>
      <c r="G3381" s="11" t="s">
        <v>3878</v>
      </c>
      <c r="H3381" s="10">
        <v>1</v>
      </c>
      <c r="I3381" s="12">
        <v>3.75</v>
      </c>
      <c r="J3381" s="398" t="s">
        <v>25</v>
      </c>
      <c r="K3381" s="398" t="s">
        <v>25</v>
      </c>
      <c r="L3381" s="399">
        <v>44595</v>
      </c>
      <c r="M3381" s="398" t="s">
        <v>19</v>
      </c>
      <c r="N3381" s="10">
        <v>9256</v>
      </c>
    </row>
    <row r="3382" spans="1:14">
      <c r="A3382" s="9">
        <v>44594</v>
      </c>
      <c r="B3382" s="1">
        <v>16304</v>
      </c>
      <c r="C3382" s="929" t="s">
        <v>710</v>
      </c>
      <c r="D3382" s="1" t="s">
        <v>22</v>
      </c>
      <c r="E3382" s="1" t="s">
        <v>3879</v>
      </c>
      <c r="F3382" s="2">
        <v>44596</v>
      </c>
      <c r="G3382" s="11" t="s">
        <v>712</v>
      </c>
      <c r="H3382" s="10">
        <v>1</v>
      </c>
      <c r="I3382" s="12">
        <v>2.35</v>
      </c>
      <c r="J3382" s="398" t="s">
        <v>25</v>
      </c>
      <c r="K3382" s="398" t="s">
        <v>25</v>
      </c>
      <c r="L3382" s="399">
        <v>44595</v>
      </c>
      <c r="M3382" s="398" t="s">
        <v>19</v>
      </c>
      <c r="N3382" s="10">
        <v>9256</v>
      </c>
    </row>
    <row r="3383" spans="1:14">
      <c r="A3383" s="9">
        <v>44594</v>
      </c>
      <c r="B3383" s="1">
        <v>16305</v>
      </c>
      <c r="C3383" s="929" t="s">
        <v>3250</v>
      </c>
      <c r="D3383" s="1" t="s">
        <v>22</v>
      </c>
      <c r="E3383" s="1" t="s">
        <v>3880</v>
      </c>
      <c r="F3383" s="2">
        <v>44596</v>
      </c>
      <c r="G3383" s="11" t="s">
        <v>712</v>
      </c>
      <c r="H3383" s="10">
        <v>4</v>
      </c>
      <c r="I3383" s="12">
        <v>2.35</v>
      </c>
      <c r="J3383" s="398" t="s">
        <v>25</v>
      </c>
      <c r="K3383" s="398" t="s">
        <v>25</v>
      </c>
      <c r="L3383" s="399">
        <v>44595</v>
      </c>
      <c r="M3383" s="398" t="s">
        <v>19</v>
      </c>
      <c r="N3383" s="10">
        <v>9256</v>
      </c>
    </row>
    <row r="3384" spans="1:14">
      <c r="A3384" s="9">
        <v>44594</v>
      </c>
      <c r="B3384" s="1">
        <v>16306</v>
      </c>
      <c r="C3384" s="929" t="s">
        <v>319</v>
      </c>
      <c r="D3384" s="1" t="s">
        <v>22</v>
      </c>
      <c r="E3384" s="1" t="s">
        <v>3881</v>
      </c>
      <c r="F3384" s="2">
        <v>44596</v>
      </c>
      <c r="G3384" s="11" t="s">
        <v>321</v>
      </c>
      <c r="H3384" s="10">
        <v>102</v>
      </c>
      <c r="I3384" s="12">
        <v>2.35</v>
      </c>
      <c r="J3384" s="398" t="s">
        <v>25</v>
      </c>
      <c r="K3384" s="398" t="s">
        <v>25</v>
      </c>
      <c r="L3384" s="399">
        <v>44595</v>
      </c>
      <c r="M3384" s="398" t="s">
        <v>19</v>
      </c>
      <c r="N3384" s="10">
        <v>9256</v>
      </c>
    </row>
    <row r="3385" spans="1:14">
      <c r="A3385" s="9">
        <v>44594</v>
      </c>
      <c r="B3385" s="1">
        <v>16307</v>
      </c>
      <c r="C3385" s="929" t="s">
        <v>1759</v>
      </c>
      <c r="D3385" s="1" t="s">
        <v>22</v>
      </c>
      <c r="E3385" s="1" t="s">
        <v>3882</v>
      </c>
      <c r="F3385" s="2">
        <v>44596</v>
      </c>
      <c r="G3385" s="11" t="s">
        <v>1693</v>
      </c>
      <c r="H3385" s="10">
        <v>145</v>
      </c>
      <c r="I3385" s="12">
        <v>2.35</v>
      </c>
      <c r="J3385" s="398" t="s">
        <v>25</v>
      </c>
      <c r="K3385" s="398" t="s">
        <v>25</v>
      </c>
      <c r="L3385" s="399">
        <v>44595</v>
      </c>
      <c r="M3385" s="398" t="s">
        <v>19</v>
      </c>
      <c r="N3385" s="10">
        <v>9256</v>
      </c>
    </row>
    <row r="3386" spans="1:14">
      <c r="A3386" s="9">
        <v>44594</v>
      </c>
      <c r="B3386" s="1">
        <v>16308</v>
      </c>
      <c r="C3386" s="929" t="s">
        <v>220</v>
      </c>
      <c r="D3386" s="1" t="s">
        <v>22</v>
      </c>
      <c r="E3386" s="1">
        <v>50258</v>
      </c>
      <c r="F3386" s="2">
        <v>44596</v>
      </c>
      <c r="G3386" s="11" t="s">
        <v>222</v>
      </c>
      <c r="H3386" s="10">
        <v>13</v>
      </c>
      <c r="I3386" s="12">
        <v>2.35</v>
      </c>
      <c r="J3386" s="398" t="s">
        <v>25</v>
      </c>
      <c r="K3386" s="398" t="s">
        <v>25</v>
      </c>
      <c r="L3386" s="399">
        <v>44595</v>
      </c>
      <c r="M3386" s="398" t="s">
        <v>19</v>
      </c>
      <c r="N3386" s="10">
        <v>9256</v>
      </c>
    </row>
    <row r="3387" spans="1:14">
      <c r="A3387" s="9">
        <v>44594</v>
      </c>
      <c r="B3387" s="1">
        <v>16309</v>
      </c>
      <c r="C3387" s="929" t="s">
        <v>3883</v>
      </c>
      <c r="D3387" s="1" t="s">
        <v>22</v>
      </c>
      <c r="E3387" s="1" t="s">
        <v>3884</v>
      </c>
      <c r="F3387" s="2">
        <v>44596</v>
      </c>
      <c r="G3387" s="11" t="s">
        <v>3885</v>
      </c>
      <c r="H3387" s="10">
        <v>3</v>
      </c>
      <c r="I3387" s="12">
        <v>3.75</v>
      </c>
      <c r="J3387" s="398" t="s">
        <v>25</v>
      </c>
      <c r="K3387" s="398" t="s">
        <v>25</v>
      </c>
      <c r="L3387" s="399">
        <v>44595</v>
      </c>
      <c r="M3387" s="398" t="s">
        <v>19</v>
      </c>
      <c r="N3387" s="10">
        <v>9256</v>
      </c>
    </row>
    <row r="3388" spans="1:14" s="400" customFormat="1">
      <c r="A3388" s="9">
        <v>44596</v>
      </c>
      <c r="B3388" s="1">
        <v>16310</v>
      </c>
      <c r="C3388" s="929" t="s">
        <v>3886</v>
      </c>
      <c r="D3388" s="1" t="s">
        <v>22</v>
      </c>
      <c r="E3388" s="1" t="s">
        <v>3887</v>
      </c>
      <c r="F3388" s="2">
        <v>44596</v>
      </c>
      <c r="G3388" s="11" t="s">
        <v>3888</v>
      </c>
      <c r="H3388" s="10">
        <v>62</v>
      </c>
      <c r="I3388" s="12">
        <v>2.35</v>
      </c>
      <c r="J3388" s="398" t="s">
        <v>25</v>
      </c>
      <c r="K3388" s="398" t="s">
        <v>25</v>
      </c>
      <c r="L3388" s="399">
        <v>44596</v>
      </c>
      <c r="M3388" s="398" t="s">
        <v>19</v>
      </c>
      <c r="N3388" s="10">
        <v>9302</v>
      </c>
    </row>
    <row r="3389" spans="1:14">
      <c r="A3389" s="9">
        <v>44596</v>
      </c>
      <c r="B3389" s="1">
        <v>16311</v>
      </c>
      <c r="C3389" s="929" t="s">
        <v>37</v>
      </c>
      <c r="D3389" s="1" t="s">
        <v>22</v>
      </c>
      <c r="E3389" s="1" t="s">
        <v>3889</v>
      </c>
      <c r="F3389" s="2">
        <v>44596</v>
      </c>
      <c r="G3389" s="11" t="s">
        <v>38</v>
      </c>
      <c r="H3389" s="10">
        <v>32</v>
      </c>
      <c r="I3389" s="12">
        <v>2.35</v>
      </c>
      <c r="J3389" s="398" t="s">
        <v>25</v>
      </c>
      <c r="K3389" s="398" t="s">
        <v>25</v>
      </c>
      <c r="L3389" s="399">
        <v>44596</v>
      </c>
      <c r="M3389" s="398" t="s">
        <v>19</v>
      </c>
      <c r="N3389" s="10">
        <v>9302</v>
      </c>
    </row>
    <row r="3390" spans="1:14">
      <c r="A3390" s="9">
        <v>44596</v>
      </c>
      <c r="B3390" s="1">
        <v>16312</v>
      </c>
      <c r="C3390" s="929" t="s">
        <v>182</v>
      </c>
      <c r="D3390" s="1" t="s">
        <v>22</v>
      </c>
      <c r="E3390" s="1" t="s">
        <v>3890</v>
      </c>
      <c r="F3390" s="2">
        <v>44596</v>
      </c>
      <c r="G3390" s="11" t="s">
        <v>184</v>
      </c>
      <c r="H3390" s="10">
        <v>13</v>
      </c>
      <c r="I3390" s="12">
        <v>2.35</v>
      </c>
      <c r="J3390" s="398" t="s">
        <v>25</v>
      </c>
      <c r="K3390" s="398" t="s">
        <v>25</v>
      </c>
      <c r="L3390" s="399">
        <v>44596</v>
      </c>
      <c r="M3390" s="398" t="s">
        <v>19</v>
      </c>
      <c r="N3390" s="10">
        <v>9302</v>
      </c>
    </row>
    <row r="3391" spans="1:14">
      <c r="A3391" s="9">
        <v>44596</v>
      </c>
      <c r="B3391" s="1">
        <v>16313</v>
      </c>
      <c r="C3391" s="929" t="s">
        <v>37</v>
      </c>
      <c r="D3391" s="1" t="s">
        <v>22</v>
      </c>
      <c r="E3391" s="1" t="s">
        <v>3890</v>
      </c>
      <c r="F3391" s="2">
        <v>44596</v>
      </c>
      <c r="G3391" s="11" t="s">
        <v>38</v>
      </c>
      <c r="H3391" s="10">
        <v>13</v>
      </c>
      <c r="I3391" s="12">
        <v>2.35</v>
      </c>
      <c r="J3391" s="398" t="s">
        <v>25</v>
      </c>
      <c r="K3391" s="398" t="s">
        <v>25</v>
      </c>
      <c r="L3391" s="399">
        <v>44596</v>
      </c>
      <c r="M3391" s="398" t="s">
        <v>19</v>
      </c>
      <c r="N3391" s="10">
        <v>9302</v>
      </c>
    </row>
    <row r="3392" spans="1:14">
      <c r="A3392" s="9">
        <v>44596</v>
      </c>
      <c r="B3392" s="1">
        <v>16314</v>
      </c>
      <c r="C3392" s="929" t="s">
        <v>573</v>
      </c>
      <c r="D3392" s="1" t="s">
        <v>22</v>
      </c>
      <c r="E3392" s="1" t="s">
        <v>3891</v>
      </c>
      <c r="F3392" s="2">
        <v>44596</v>
      </c>
      <c r="G3392" s="11" t="s">
        <v>575</v>
      </c>
      <c r="H3392" s="10">
        <v>20</v>
      </c>
      <c r="I3392" s="12">
        <v>2.35</v>
      </c>
      <c r="J3392" s="398" t="s">
        <v>25</v>
      </c>
      <c r="K3392" s="398" t="s">
        <v>25</v>
      </c>
      <c r="L3392" s="399">
        <v>44596</v>
      </c>
      <c r="M3392" s="398" t="s">
        <v>19</v>
      </c>
      <c r="N3392" s="10">
        <v>9302</v>
      </c>
    </row>
    <row r="3393" spans="1:15">
      <c r="A3393" s="9">
        <v>44596</v>
      </c>
      <c r="B3393" s="1">
        <v>16315</v>
      </c>
      <c r="C3393" s="929" t="s">
        <v>154</v>
      </c>
      <c r="D3393" s="1" t="s">
        <v>22</v>
      </c>
      <c r="E3393" s="1" t="s">
        <v>3892</v>
      </c>
      <c r="F3393" s="2">
        <v>44596</v>
      </c>
      <c r="G3393" s="11" t="s">
        <v>155</v>
      </c>
      <c r="H3393" s="10">
        <v>9</v>
      </c>
      <c r="I3393" s="12">
        <v>2.35</v>
      </c>
      <c r="J3393" s="398" t="s">
        <v>25</v>
      </c>
      <c r="K3393" s="398" t="s">
        <v>25</v>
      </c>
      <c r="L3393" s="399">
        <v>44596</v>
      </c>
      <c r="M3393" s="398" t="s">
        <v>19</v>
      </c>
      <c r="N3393" s="10">
        <v>9302</v>
      </c>
    </row>
    <row r="3394" spans="1:15">
      <c r="A3394" s="9">
        <v>44596</v>
      </c>
      <c r="B3394" s="1">
        <v>16316</v>
      </c>
      <c r="C3394" s="929" t="s">
        <v>857</v>
      </c>
      <c r="D3394" s="1" t="s">
        <v>22</v>
      </c>
      <c r="E3394" s="1" t="s">
        <v>3893</v>
      </c>
      <c r="F3394" s="2">
        <v>44596</v>
      </c>
      <c r="G3394" s="11" t="s">
        <v>859</v>
      </c>
      <c r="H3394" s="10">
        <v>2</v>
      </c>
      <c r="I3394" s="12">
        <v>2.35</v>
      </c>
      <c r="J3394" s="398" t="s">
        <v>25</v>
      </c>
      <c r="K3394" s="398" t="s">
        <v>25</v>
      </c>
      <c r="L3394" s="399">
        <v>44596</v>
      </c>
      <c r="M3394" s="398" t="s">
        <v>19</v>
      </c>
      <c r="N3394" s="10">
        <v>9302</v>
      </c>
    </row>
    <row r="3395" spans="1:15">
      <c r="A3395" s="9">
        <v>44596</v>
      </c>
      <c r="B3395" s="1">
        <v>16317</v>
      </c>
      <c r="C3395" s="929" t="s">
        <v>857</v>
      </c>
      <c r="D3395" s="1" t="s">
        <v>22</v>
      </c>
      <c r="E3395" s="1" t="s">
        <v>3894</v>
      </c>
      <c r="F3395" s="2">
        <v>44596</v>
      </c>
      <c r="G3395" s="11" t="s">
        <v>859</v>
      </c>
      <c r="H3395" s="10">
        <v>12</v>
      </c>
      <c r="I3395" s="12">
        <v>2.35</v>
      </c>
      <c r="J3395" s="398" t="s">
        <v>25</v>
      </c>
      <c r="K3395" s="398" t="s">
        <v>25</v>
      </c>
      <c r="L3395" s="399">
        <v>44596</v>
      </c>
      <c r="M3395" s="398" t="s">
        <v>19</v>
      </c>
      <c r="N3395" s="10">
        <v>9302</v>
      </c>
    </row>
    <row r="3396" spans="1:15">
      <c r="A3396" s="9">
        <v>44596</v>
      </c>
      <c r="B3396" s="1">
        <v>16318</v>
      </c>
      <c r="C3396" s="929" t="s">
        <v>3895</v>
      </c>
      <c r="D3396" s="1" t="s">
        <v>22</v>
      </c>
      <c r="E3396" s="1" t="s">
        <v>3896</v>
      </c>
      <c r="F3396" s="2">
        <v>44596</v>
      </c>
      <c r="G3396" s="11" t="s">
        <v>3897</v>
      </c>
      <c r="H3396" s="10">
        <v>6</v>
      </c>
      <c r="I3396" s="12">
        <v>2.35</v>
      </c>
      <c r="J3396" s="398" t="s">
        <v>25</v>
      </c>
      <c r="K3396" s="398" t="s">
        <v>25</v>
      </c>
      <c r="L3396" s="399">
        <v>44596</v>
      </c>
      <c r="M3396" s="398" t="s">
        <v>19</v>
      </c>
      <c r="N3396" s="10">
        <v>9302</v>
      </c>
    </row>
    <row r="3397" spans="1:15">
      <c r="A3397" s="9">
        <v>44596</v>
      </c>
      <c r="B3397" s="1">
        <v>16319</v>
      </c>
      <c r="C3397" s="929" t="s">
        <v>3895</v>
      </c>
      <c r="D3397" s="1" t="s">
        <v>22</v>
      </c>
      <c r="E3397" s="1" t="s">
        <v>3898</v>
      </c>
      <c r="F3397" s="2">
        <v>44596</v>
      </c>
      <c r="G3397" s="11" t="s">
        <v>3897</v>
      </c>
      <c r="H3397" s="10">
        <v>13</v>
      </c>
      <c r="I3397" s="12">
        <v>2.35</v>
      </c>
      <c r="J3397" s="398" t="s">
        <v>25</v>
      </c>
      <c r="K3397" s="398" t="s">
        <v>25</v>
      </c>
      <c r="L3397" s="399">
        <v>44596</v>
      </c>
      <c r="M3397" s="398" t="s">
        <v>19</v>
      </c>
      <c r="N3397" s="10">
        <v>9302</v>
      </c>
    </row>
    <row r="3398" spans="1:15">
      <c r="A3398" s="9">
        <v>44596</v>
      </c>
      <c r="B3398" s="1">
        <v>16320</v>
      </c>
      <c r="C3398" s="929" t="s">
        <v>316</v>
      </c>
      <c r="D3398" s="1" t="s">
        <v>22</v>
      </c>
      <c r="E3398" s="1" t="s">
        <v>3899</v>
      </c>
      <c r="F3398" s="2">
        <v>44596</v>
      </c>
      <c r="G3398" s="11" t="s">
        <v>318</v>
      </c>
      <c r="H3398" s="10">
        <v>2</v>
      </c>
      <c r="I3398" s="12">
        <v>2.35</v>
      </c>
      <c r="J3398" s="398" t="s">
        <v>25</v>
      </c>
      <c r="K3398" s="398" t="s">
        <v>25</v>
      </c>
      <c r="L3398" s="399">
        <v>44596</v>
      </c>
      <c r="M3398" s="398" t="s">
        <v>19</v>
      </c>
      <c r="N3398" s="10">
        <v>9302</v>
      </c>
    </row>
    <row r="3399" spans="1:15">
      <c r="A3399" s="9">
        <v>44596</v>
      </c>
      <c r="B3399" s="1">
        <v>16321</v>
      </c>
      <c r="C3399" s="929" t="s">
        <v>1279</v>
      </c>
      <c r="D3399" s="1" t="s">
        <v>22</v>
      </c>
      <c r="E3399" s="1" t="s">
        <v>3899</v>
      </c>
      <c r="F3399" s="2">
        <v>44596</v>
      </c>
      <c r="G3399" s="11" t="s">
        <v>1281</v>
      </c>
      <c r="H3399" s="10">
        <v>1</v>
      </c>
      <c r="I3399" s="12">
        <v>2.35</v>
      </c>
      <c r="J3399" s="398" t="s">
        <v>25</v>
      </c>
      <c r="K3399" s="398" t="s">
        <v>25</v>
      </c>
      <c r="L3399" s="399">
        <v>44596</v>
      </c>
      <c r="M3399" s="398" t="s">
        <v>19</v>
      </c>
      <c r="N3399" s="10">
        <v>9302</v>
      </c>
    </row>
    <row r="3400" spans="1:15">
      <c r="A3400" s="9">
        <v>44596</v>
      </c>
      <c r="B3400" s="1">
        <v>16322</v>
      </c>
      <c r="C3400" s="929" t="s">
        <v>286</v>
      </c>
      <c r="D3400" s="1" t="s">
        <v>22</v>
      </c>
      <c r="E3400" s="1" t="s">
        <v>3900</v>
      </c>
      <c r="F3400" s="2">
        <v>44596</v>
      </c>
      <c r="G3400" s="11" t="s">
        <v>30</v>
      </c>
      <c r="H3400" s="10">
        <v>49</v>
      </c>
      <c r="I3400" s="12">
        <v>2.35</v>
      </c>
      <c r="J3400" s="398" t="s">
        <v>25</v>
      </c>
      <c r="K3400" s="398" t="s">
        <v>25</v>
      </c>
      <c r="L3400" s="399">
        <v>44596</v>
      </c>
      <c r="M3400" s="398" t="s">
        <v>19</v>
      </c>
      <c r="N3400" s="10">
        <v>9302</v>
      </c>
    </row>
    <row r="3401" spans="1:15">
      <c r="A3401" s="9">
        <v>44596</v>
      </c>
      <c r="B3401" s="1">
        <v>16323</v>
      </c>
      <c r="C3401" s="929" t="s">
        <v>3901</v>
      </c>
      <c r="D3401" s="1" t="s">
        <v>22</v>
      </c>
      <c r="E3401" s="1" t="s">
        <v>1</v>
      </c>
      <c r="F3401" s="2">
        <v>44596</v>
      </c>
      <c r="G3401" s="11" t="s">
        <v>3902</v>
      </c>
      <c r="H3401" s="10">
        <v>1</v>
      </c>
      <c r="I3401" s="12">
        <v>3.75</v>
      </c>
      <c r="J3401" s="398" t="s">
        <v>25</v>
      </c>
      <c r="K3401" s="398" t="s">
        <v>25</v>
      </c>
      <c r="L3401" s="399">
        <v>44596</v>
      </c>
      <c r="M3401" s="398" t="s">
        <v>19</v>
      </c>
      <c r="N3401" s="10">
        <v>9302</v>
      </c>
    </row>
    <row r="3402" spans="1:15">
      <c r="A3402" s="9">
        <v>44596</v>
      </c>
      <c r="B3402" s="1">
        <v>16324</v>
      </c>
      <c r="C3402" s="929" t="s">
        <v>3903</v>
      </c>
      <c r="D3402" s="1" t="s">
        <v>22</v>
      </c>
      <c r="E3402" s="1" t="s">
        <v>1</v>
      </c>
      <c r="F3402" s="2">
        <v>44596</v>
      </c>
      <c r="G3402" s="11" t="s">
        <v>3904</v>
      </c>
      <c r="H3402" s="10">
        <v>1</v>
      </c>
      <c r="I3402" s="12">
        <v>3.75</v>
      </c>
      <c r="J3402" s="398" t="s">
        <v>25</v>
      </c>
      <c r="K3402" s="398" t="s">
        <v>25</v>
      </c>
      <c r="L3402" s="399">
        <v>44596</v>
      </c>
      <c r="M3402" s="398" t="s">
        <v>19</v>
      </c>
      <c r="N3402" s="10">
        <v>9302</v>
      </c>
    </row>
    <row r="3403" spans="1:15" ht="15.75" thickBot="1">
      <c r="A3403" s="9">
        <v>44596</v>
      </c>
      <c r="B3403" s="1">
        <v>16325</v>
      </c>
      <c r="C3403" s="929" t="s">
        <v>3905</v>
      </c>
      <c r="D3403" s="1" t="s">
        <v>22</v>
      </c>
      <c r="E3403" s="1" t="s">
        <v>1</v>
      </c>
      <c r="F3403" s="2">
        <v>44596</v>
      </c>
      <c r="G3403" s="11" t="s">
        <v>3906</v>
      </c>
      <c r="H3403" s="10">
        <v>1</v>
      </c>
      <c r="I3403" s="12">
        <v>3.75</v>
      </c>
      <c r="J3403" s="398" t="s">
        <v>25</v>
      </c>
      <c r="K3403" s="398" t="s">
        <v>25</v>
      </c>
      <c r="L3403" s="399">
        <v>44596</v>
      </c>
      <c r="M3403" s="398" t="s">
        <v>19</v>
      </c>
      <c r="N3403" s="10">
        <v>9302</v>
      </c>
      <c r="O3403" s="391">
        <v>2118.2399999999998</v>
      </c>
    </row>
    <row r="3404" spans="1:15">
      <c r="A3404" s="9">
        <v>44596</v>
      </c>
      <c r="B3404" s="1">
        <v>16326</v>
      </c>
      <c r="C3404" s="929" t="s">
        <v>3907</v>
      </c>
      <c r="D3404" s="1" t="s">
        <v>22</v>
      </c>
      <c r="E3404" s="1" t="s">
        <v>1</v>
      </c>
      <c r="F3404" s="2">
        <v>44599</v>
      </c>
      <c r="G3404" s="11" t="s">
        <v>3908</v>
      </c>
      <c r="H3404" s="10">
        <v>1</v>
      </c>
      <c r="I3404" s="12">
        <v>3.75</v>
      </c>
      <c r="J3404" s="398" t="s">
        <v>25</v>
      </c>
      <c r="K3404" s="398" t="s">
        <v>25</v>
      </c>
      <c r="L3404" s="399">
        <v>44599</v>
      </c>
      <c r="M3404" s="398" t="s">
        <v>19</v>
      </c>
      <c r="N3404" s="10">
        <v>9302</v>
      </c>
    </row>
    <row r="3405" spans="1:15">
      <c r="A3405" s="9">
        <v>44596</v>
      </c>
      <c r="B3405" s="1">
        <v>16327</v>
      </c>
      <c r="C3405" s="929" t="s">
        <v>3909</v>
      </c>
      <c r="D3405" s="1" t="s">
        <v>22</v>
      </c>
      <c r="E3405" s="1" t="s">
        <v>1</v>
      </c>
      <c r="F3405" s="2">
        <v>44599</v>
      </c>
      <c r="G3405" s="11" t="s">
        <v>3444</v>
      </c>
      <c r="H3405" s="10">
        <v>1</v>
      </c>
      <c r="I3405" s="12">
        <v>3.75</v>
      </c>
      <c r="J3405" s="398" t="s">
        <v>25</v>
      </c>
      <c r="K3405" s="398" t="s">
        <v>25</v>
      </c>
      <c r="L3405" s="399">
        <v>44599</v>
      </c>
      <c r="M3405" s="398" t="s">
        <v>19</v>
      </c>
      <c r="N3405" s="10">
        <v>9302</v>
      </c>
    </row>
    <row r="3406" spans="1:15">
      <c r="A3406" s="9">
        <v>44596</v>
      </c>
      <c r="B3406" s="1">
        <v>16328</v>
      </c>
      <c r="C3406" s="929" t="s">
        <v>3910</v>
      </c>
      <c r="D3406" s="1" t="s">
        <v>22</v>
      </c>
      <c r="E3406" s="1" t="s">
        <v>1</v>
      </c>
      <c r="F3406" s="2">
        <v>44599</v>
      </c>
      <c r="G3406" s="11" t="s">
        <v>3911</v>
      </c>
      <c r="H3406" s="10">
        <v>2</v>
      </c>
      <c r="I3406" s="12">
        <v>3.75</v>
      </c>
      <c r="J3406" s="398" t="s">
        <v>25</v>
      </c>
      <c r="K3406" s="398" t="s">
        <v>25</v>
      </c>
      <c r="L3406" s="399">
        <v>44599</v>
      </c>
      <c r="M3406" s="398" t="s">
        <v>19</v>
      </c>
      <c r="N3406" s="10">
        <v>9302</v>
      </c>
    </row>
    <row r="3407" spans="1:15">
      <c r="A3407" s="9">
        <v>44596</v>
      </c>
      <c r="B3407" s="1">
        <v>16329</v>
      </c>
      <c r="C3407" s="929" t="s">
        <v>3912</v>
      </c>
      <c r="D3407" s="1" t="s">
        <v>22</v>
      </c>
      <c r="E3407" s="1" t="s">
        <v>1</v>
      </c>
      <c r="F3407" s="2">
        <v>44599</v>
      </c>
      <c r="G3407" s="11" t="s">
        <v>3913</v>
      </c>
      <c r="H3407" s="10">
        <v>2</v>
      </c>
      <c r="I3407" s="12">
        <v>3.75</v>
      </c>
      <c r="J3407" s="398" t="s">
        <v>25</v>
      </c>
      <c r="K3407" s="398" t="s">
        <v>25</v>
      </c>
      <c r="L3407" s="399">
        <v>44599</v>
      </c>
      <c r="M3407" s="398" t="s">
        <v>19</v>
      </c>
      <c r="N3407" s="10">
        <v>9302</v>
      </c>
    </row>
    <row r="3408" spans="1:15">
      <c r="A3408" s="9">
        <v>44599</v>
      </c>
      <c r="B3408" s="1">
        <v>16330</v>
      </c>
      <c r="C3408" s="929" t="s">
        <v>3914</v>
      </c>
      <c r="D3408" s="1" t="s">
        <v>22</v>
      </c>
      <c r="E3408" s="1" t="s">
        <v>3915</v>
      </c>
      <c r="F3408" s="2">
        <v>44603</v>
      </c>
      <c r="G3408" s="11" t="s">
        <v>3916</v>
      </c>
      <c r="H3408" s="10">
        <v>90</v>
      </c>
      <c r="I3408" s="12">
        <v>2.35</v>
      </c>
      <c r="J3408" s="398" t="s">
        <v>25</v>
      </c>
      <c r="K3408" s="398" t="s">
        <v>25</v>
      </c>
      <c r="L3408" s="399">
        <v>44600</v>
      </c>
      <c r="M3408" s="398" t="s">
        <v>19</v>
      </c>
      <c r="N3408" s="10">
        <v>9302</v>
      </c>
    </row>
    <row r="3409" spans="1:14">
      <c r="A3409" s="9">
        <v>44599</v>
      </c>
      <c r="B3409" s="1">
        <v>16331</v>
      </c>
      <c r="C3409" s="929" t="s">
        <v>73</v>
      </c>
      <c r="D3409" s="1" t="s">
        <v>22</v>
      </c>
      <c r="E3409" s="1" t="s">
        <v>3917</v>
      </c>
      <c r="F3409" s="2">
        <v>44603</v>
      </c>
      <c r="G3409" s="11" t="s">
        <v>74</v>
      </c>
      <c r="H3409" s="10">
        <v>2</v>
      </c>
      <c r="I3409" s="12">
        <v>2.35</v>
      </c>
      <c r="J3409" s="398" t="s">
        <v>25</v>
      </c>
      <c r="K3409" s="398" t="s">
        <v>25</v>
      </c>
      <c r="L3409" s="399">
        <v>44600</v>
      </c>
      <c r="M3409" s="398" t="s">
        <v>19</v>
      </c>
      <c r="N3409" s="10">
        <v>9302</v>
      </c>
    </row>
    <row r="3410" spans="1:14">
      <c r="A3410" s="9">
        <v>44599</v>
      </c>
      <c r="B3410" s="1">
        <v>16332</v>
      </c>
      <c r="C3410" s="929" t="s">
        <v>39</v>
      </c>
      <c r="D3410" s="1" t="s">
        <v>22</v>
      </c>
      <c r="E3410" s="1" t="s">
        <v>3917</v>
      </c>
      <c r="F3410" s="2">
        <v>44603</v>
      </c>
      <c r="G3410" s="11" t="s">
        <v>40</v>
      </c>
      <c r="H3410" s="10">
        <v>2</v>
      </c>
      <c r="I3410" s="12">
        <v>2.35</v>
      </c>
      <c r="J3410" s="398" t="s">
        <v>25</v>
      </c>
      <c r="K3410" s="398" t="s">
        <v>25</v>
      </c>
      <c r="L3410" s="399">
        <v>44600</v>
      </c>
      <c r="M3410" s="398" t="s">
        <v>19</v>
      </c>
      <c r="N3410" s="10">
        <v>9302</v>
      </c>
    </row>
    <row r="3411" spans="1:14">
      <c r="A3411" s="9">
        <v>44599</v>
      </c>
      <c r="B3411" s="1">
        <v>16333</v>
      </c>
      <c r="C3411" s="929" t="s">
        <v>109</v>
      </c>
      <c r="D3411" s="1" t="s">
        <v>22</v>
      </c>
      <c r="E3411" s="1" t="s">
        <v>3917</v>
      </c>
      <c r="F3411" s="2">
        <v>44603</v>
      </c>
      <c r="G3411" s="11" t="s">
        <v>36</v>
      </c>
      <c r="H3411" s="10">
        <v>2</v>
      </c>
      <c r="I3411" s="12">
        <v>2.35</v>
      </c>
      <c r="J3411" s="398" t="s">
        <v>25</v>
      </c>
      <c r="K3411" s="398" t="s">
        <v>25</v>
      </c>
      <c r="L3411" s="399">
        <v>44600</v>
      </c>
      <c r="M3411" s="398" t="s">
        <v>19</v>
      </c>
      <c r="N3411" s="10">
        <v>9302</v>
      </c>
    </row>
    <row r="3412" spans="1:14">
      <c r="A3412" s="9">
        <v>44599</v>
      </c>
      <c r="B3412" s="1">
        <v>16334</v>
      </c>
      <c r="C3412" s="929" t="s">
        <v>3651</v>
      </c>
      <c r="D3412" s="1" t="s">
        <v>22</v>
      </c>
      <c r="E3412" s="1" t="s">
        <v>3917</v>
      </c>
      <c r="F3412" s="2">
        <v>44603</v>
      </c>
      <c r="G3412" s="11" t="s">
        <v>3652</v>
      </c>
      <c r="H3412" s="10">
        <v>2</v>
      </c>
      <c r="I3412" s="12">
        <v>2.35</v>
      </c>
      <c r="J3412" s="398" t="s">
        <v>25</v>
      </c>
      <c r="K3412" s="398" t="s">
        <v>25</v>
      </c>
      <c r="L3412" s="399">
        <v>44600</v>
      </c>
      <c r="M3412" s="398" t="s">
        <v>19</v>
      </c>
      <c r="N3412" s="10">
        <v>9302</v>
      </c>
    </row>
    <row r="3413" spans="1:14">
      <c r="A3413" s="9">
        <v>44599</v>
      </c>
      <c r="B3413" s="1">
        <v>16335</v>
      </c>
      <c r="C3413" s="929" t="s">
        <v>341</v>
      </c>
      <c r="D3413" s="1" t="s">
        <v>22</v>
      </c>
      <c r="E3413" s="1" t="s">
        <v>3918</v>
      </c>
      <c r="F3413" s="2">
        <v>44603</v>
      </c>
      <c r="G3413" s="11" t="s">
        <v>343</v>
      </c>
      <c r="H3413" s="10">
        <v>4</v>
      </c>
      <c r="I3413" s="12">
        <v>2.35</v>
      </c>
      <c r="J3413" s="398" t="s">
        <v>25</v>
      </c>
      <c r="K3413" s="398" t="s">
        <v>25</v>
      </c>
      <c r="L3413" s="399">
        <v>44600</v>
      </c>
      <c r="M3413" s="398" t="s">
        <v>19</v>
      </c>
      <c r="N3413" s="10">
        <v>9302</v>
      </c>
    </row>
    <row r="3414" spans="1:14">
      <c r="A3414" s="9">
        <v>44599</v>
      </c>
      <c r="B3414" s="1">
        <v>16336</v>
      </c>
      <c r="C3414" s="929" t="s">
        <v>147</v>
      </c>
      <c r="D3414" s="1" t="s">
        <v>22</v>
      </c>
      <c r="E3414" s="1" t="s">
        <v>3919</v>
      </c>
      <c r="F3414" s="2">
        <v>44603</v>
      </c>
      <c r="G3414" s="11" t="s">
        <v>149</v>
      </c>
      <c r="H3414" s="10">
        <v>15</v>
      </c>
      <c r="I3414" s="12">
        <v>2.35</v>
      </c>
      <c r="J3414" s="398" t="s">
        <v>25</v>
      </c>
      <c r="K3414" s="398" t="s">
        <v>25</v>
      </c>
      <c r="L3414" s="399">
        <v>44600</v>
      </c>
      <c r="M3414" s="398" t="s">
        <v>19</v>
      </c>
      <c r="N3414" s="10">
        <v>9302</v>
      </c>
    </row>
    <row r="3415" spans="1:14">
      <c r="A3415" s="9">
        <v>44599</v>
      </c>
      <c r="B3415" s="1">
        <v>16337</v>
      </c>
      <c r="C3415" s="929" t="s">
        <v>3920</v>
      </c>
      <c r="D3415" s="1" t="s">
        <v>22</v>
      </c>
      <c r="E3415" s="1" t="s">
        <v>3921</v>
      </c>
      <c r="F3415" s="2">
        <v>44603</v>
      </c>
      <c r="G3415" s="11" t="s">
        <v>3922</v>
      </c>
      <c r="H3415" s="10">
        <v>109</v>
      </c>
      <c r="I3415" s="12">
        <v>2.35</v>
      </c>
      <c r="J3415" s="398" t="s">
        <v>25</v>
      </c>
      <c r="K3415" s="398" t="s">
        <v>25</v>
      </c>
      <c r="L3415" s="399">
        <v>44600</v>
      </c>
      <c r="M3415" s="398" t="s">
        <v>19</v>
      </c>
      <c r="N3415" s="10">
        <v>9302</v>
      </c>
    </row>
    <row r="3416" spans="1:14">
      <c r="A3416" s="9">
        <v>44599</v>
      </c>
      <c r="B3416" s="1">
        <v>16338</v>
      </c>
      <c r="C3416" s="929" t="s">
        <v>2594</v>
      </c>
      <c r="D3416" s="1" t="s">
        <v>22</v>
      </c>
      <c r="E3416" s="1" t="s">
        <v>3923</v>
      </c>
      <c r="F3416" s="2">
        <v>44603</v>
      </c>
      <c r="G3416" s="11" t="s">
        <v>2697</v>
      </c>
      <c r="H3416" s="10">
        <v>180</v>
      </c>
      <c r="I3416" s="12">
        <v>2.35</v>
      </c>
      <c r="J3416" s="398" t="s">
        <v>25</v>
      </c>
      <c r="K3416" s="398" t="s">
        <v>25</v>
      </c>
      <c r="L3416" s="399">
        <v>44600</v>
      </c>
      <c r="M3416" s="398" t="s">
        <v>19</v>
      </c>
      <c r="N3416" s="10">
        <v>9302</v>
      </c>
    </row>
    <row r="3417" spans="1:14">
      <c r="A3417" s="9">
        <v>44599</v>
      </c>
      <c r="B3417" s="1">
        <v>16339</v>
      </c>
      <c r="C3417" s="929" t="s">
        <v>1959</v>
      </c>
      <c r="D3417" s="1" t="s">
        <v>22</v>
      </c>
      <c r="E3417" s="1" t="s">
        <v>3923</v>
      </c>
      <c r="F3417" s="2">
        <v>44603</v>
      </c>
      <c r="G3417" s="11" t="s">
        <v>2039</v>
      </c>
      <c r="H3417" s="10">
        <v>65</v>
      </c>
      <c r="I3417" s="12">
        <v>2.35</v>
      </c>
      <c r="J3417" s="398" t="s">
        <v>25</v>
      </c>
      <c r="K3417" s="398" t="s">
        <v>25</v>
      </c>
      <c r="L3417" s="399">
        <v>44600</v>
      </c>
      <c r="M3417" s="398" t="s">
        <v>19</v>
      </c>
      <c r="N3417" s="10">
        <v>9302</v>
      </c>
    </row>
    <row r="3418" spans="1:14">
      <c r="A3418" s="9">
        <v>44599</v>
      </c>
      <c r="B3418" s="1">
        <v>16340</v>
      </c>
      <c r="C3418" s="929" t="s">
        <v>116</v>
      </c>
      <c r="D3418" s="1" t="s">
        <v>22</v>
      </c>
      <c r="E3418" s="1" t="s">
        <v>3924</v>
      </c>
      <c r="F3418" s="2">
        <v>44603</v>
      </c>
      <c r="G3418" s="11" t="s">
        <v>1149</v>
      </c>
      <c r="H3418" s="10">
        <v>9</v>
      </c>
      <c r="I3418" s="12">
        <v>2.35</v>
      </c>
      <c r="J3418" s="398" t="s">
        <v>25</v>
      </c>
      <c r="K3418" s="398" t="s">
        <v>25</v>
      </c>
      <c r="L3418" s="399">
        <v>44600</v>
      </c>
      <c r="M3418" s="398" t="s">
        <v>19</v>
      </c>
      <c r="N3418" s="10">
        <v>9302</v>
      </c>
    </row>
    <row r="3419" spans="1:14">
      <c r="A3419" s="9">
        <v>44599</v>
      </c>
      <c r="B3419" s="1">
        <v>16341</v>
      </c>
      <c r="C3419" s="929" t="s">
        <v>73</v>
      </c>
      <c r="D3419" s="1" t="s">
        <v>22</v>
      </c>
      <c r="E3419" s="1" t="s">
        <v>3924</v>
      </c>
      <c r="F3419" s="2">
        <v>44603</v>
      </c>
      <c r="G3419" s="11" t="s">
        <v>74</v>
      </c>
      <c r="H3419" s="10">
        <v>9</v>
      </c>
      <c r="I3419" s="12">
        <v>2.35</v>
      </c>
      <c r="J3419" s="398" t="s">
        <v>25</v>
      </c>
      <c r="K3419" s="398" t="s">
        <v>25</v>
      </c>
      <c r="L3419" s="399">
        <v>44600</v>
      </c>
      <c r="M3419" s="398" t="s">
        <v>19</v>
      </c>
      <c r="N3419" s="10">
        <v>9302</v>
      </c>
    </row>
    <row r="3420" spans="1:14">
      <c r="A3420" s="9">
        <v>44599</v>
      </c>
      <c r="B3420" s="1">
        <v>16342</v>
      </c>
      <c r="C3420" s="929" t="s">
        <v>1519</v>
      </c>
      <c r="D3420" s="1" t="s">
        <v>22</v>
      </c>
      <c r="E3420" s="1" t="s">
        <v>3924</v>
      </c>
      <c r="F3420" s="2">
        <v>44603</v>
      </c>
      <c r="G3420" s="11" t="s">
        <v>1548</v>
      </c>
      <c r="H3420" s="10">
        <v>9</v>
      </c>
      <c r="I3420" s="12">
        <v>2.35</v>
      </c>
      <c r="J3420" s="398" t="s">
        <v>25</v>
      </c>
      <c r="K3420" s="398" t="s">
        <v>25</v>
      </c>
      <c r="L3420" s="399">
        <v>44600</v>
      </c>
      <c r="M3420" s="398" t="s">
        <v>19</v>
      </c>
      <c r="N3420" s="10">
        <v>9302</v>
      </c>
    </row>
    <row r="3421" spans="1:14">
      <c r="A3421" s="9">
        <v>44599</v>
      </c>
      <c r="B3421" s="1">
        <v>16343</v>
      </c>
      <c r="C3421" s="929" t="s">
        <v>3925</v>
      </c>
      <c r="D3421" s="1" t="s">
        <v>22</v>
      </c>
      <c r="E3421" s="1" t="s">
        <v>1</v>
      </c>
      <c r="F3421" s="2">
        <v>44603</v>
      </c>
      <c r="G3421" s="11" t="s">
        <v>3926</v>
      </c>
      <c r="H3421" s="10">
        <v>1</v>
      </c>
      <c r="I3421" s="12">
        <v>3.75</v>
      </c>
      <c r="J3421" s="398" t="s">
        <v>25</v>
      </c>
      <c r="K3421" s="398" t="s">
        <v>25</v>
      </c>
      <c r="L3421" s="399">
        <v>44600</v>
      </c>
      <c r="M3421" s="398" t="s">
        <v>19</v>
      </c>
      <c r="N3421" s="10">
        <v>9302</v>
      </c>
    </row>
    <row r="3422" spans="1:14">
      <c r="A3422" s="9">
        <v>44599</v>
      </c>
      <c r="B3422" s="1">
        <v>16344</v>
      </c>
      <c r="C3422" s="929" t="s">
        <v>3927</v>
      </c>
      <c r="D3422" s="1" t="s">
        <v>22</v>
      </c>
      <c r="E3422" s="1" t="s">
        <v>1</v>
      </c>
      <c r="F3422" s="2">
        <v>44603</v>
      </c>
      <c r="G3422" s="11" t="s">
        <v>3926</v>
      </c>
      <c r="H3422" s="10">
        <v>1</v>
      </c>
      <c r="I3422" s="12">
        <v>3.75</v>
      </c>
      <c r="J3422" s="398" t="s">
        <v>25</v>
      </c>
      <c r="K3422" s="398" t="s">
        <v>25</v>
      </c>
      <c r="L3422" s="399">
        <v>44600</v>
      </c>
      <c r="M3422" s="398" t="s">
        <v>19</v>
      </c>
      <c r="N3422" s="10">
        <v>9302</v>
      </c>
    </row>
    <row r="3423" spans="1:14">
      <c r="A3423" s="9">
        <v>44599</v>
      </c>
      <c r="B3423" s="1">
        <v>16345</v>
      </c>
      <c r="C3423" s="929" t="s">
        <v>595</v>
      </c>
      <c r="D3423" s="1" t="s">
        <v>22</v>
      </c>
      <c r="E3423" s="1" t="s">
        <v>3928</v>
      </c>
      <c r="F3423" s="2">
        <v>44603</v>
      </c>
      <c r="G3423" s="11" t="s">
        <v>462</v>
      </c>
      <c r="H3423" s="10">
        <v>8</v>
      </c>
      <c r="I3423" s="12">
        <v>2.35</v>
      </c>
      <c r="J3423" s="398" t="s">
        <v>25</v>
      </c>
      <c r="K3423" s="398" t="s">
        <v>25</v>
      </c>
      <c r="L3423" s="399">
        <v>44600</v>
      </c>
      <c r="M3423" s="398" t="s">
        <v>19</v>
      </c>
      <c r="N3423" s="10">
        <v>9302</v>
      </c>
    </row>
    <row r="3424" spans="1:14">
      <c r="A3424" s="9">
        <v>44599</v>
      </c>
      <c r="B3424" s="1">
        <v>16346</v>
      </c>
      <c r="C3424" s="929" t="s">
        <v>3910</v>
      </c>
      <c r="D3424" s="1" t="s">
        <v>22</v>
      </c>
      <c r="E3424" s="1" t="s">
        <v>3929</v>
      </c>
      <c r="F3424" s="2">
        <v>44603</v>
      </c>
      <c r="G3424" s="11" t="s">
        <v>3930</v>
      </c>
      <c r="H3424" s="10">
        <v>132</v>
      </c>
      <c r="I3424" s="12">
        <v>2.35</v>
      </c>
      <c r="J3424" s="398" t="s">
        <v>25</v>
      </c>
      <c r="K3424" s="398" t="s">
        <v>25</v>
      </c>
      <c r="L3424" s="399">
        <v>44600</v>
      </c>
      <c r="M3424" s="398" t="s">
        <v>19</v>
      </c>
      <c r="N3424" s="10">
        <v>9302</v>
      </c>
    </row>
    <row r="3425" spans="1:14">
      <c r="A3425" s="9">
        <v>44599</v>
      </c>
      <c r="B3425" s="1">
        <v>16347</v>
      </c>
      <c r="C3425" s="929" t="s">
        <v>5</v>
      </c>
      <c r="D3425" s="1" t="s">
        <v>22</v>
      </c>
      <c r="E3425" s="1" t="s">
        <v>3929</v>
      </c>
      <c r="F3425" s="2">
        <v>44603</v>
      </c>
      <c r="G3425" s="11" t="s">
        <v>3329</v>
      </c>
      <c r="H3425" s="10">
        <v>23</v>
      </c>
      <c r="I3425" s="12">
        <v>4.5</v>
      </c>
      <c r="J3425" s="398" t="s">
        <v>25</v>
      </c>
      <c r="K3425" s="398" t="s">
        <v>25</v>
      </c>
      <c r="L3425" s="399">
        <v>44600</v>
      </c>
      <c r="M3425" s="398" t="s">
        <v>19</v>
      </c>
      <c r="N3425" s="10">
        <v>9302</v>
      </c>
    </row>
    <row r="3426" spans="1:14">
      <c r="A3426" s="9">
        <v>44601</v>
      </c>
      <c r="B3426" s="1">
        <v>16348</v>
      </c>
      <c r="C3426" s="929" t="s">
        <v>914</v>
      </c>
      <c r="D3426" s="1" t="s">
        <v>22</v>
      </c>
      <c r="E3426" s="1" t="s">
        <v>3931</v>
      </c>
      <c r="F3426" s="2">
        <v>44603</v>
      </c>
      <c r="G3426" s="11" t="s">
        <v>916</v>
      </c>
      <c r="H3426" s="10">
        <v>50</v>
      </c>
      <c r="I3426" s="12">
        <v>2.35</v>
      </c>
      <c r="J3426" s="398" t="s">
        <v>25</v>
      </c>
      <c r="K3426" s="398" t="s">
        <v>25</v>
      </c>
      <c r="L3426" s="399">
        <v>44602</v>
      </c>
      <c r="M3426" s="398" t="s">
        <v>19</v>
      </c>
      <c r="N3426" s="10">
        <v>9302</v>
      </c>
    </row>
    <row r="3427" spans="1:14">
      <c r="A3427" s="9">
        <v>44601</v>
      </c>
      <c r="B3427" s="1">
        <v>16349</v>
      </c>
      <c r="C3427" s="929" t="s">
        <v>182</v>
      </c>
      <c r="D3427" s="1" t="s">
        <v>22</v>
      </c>
      <c r="E3427" s="1" t="s">
        <v>3932</v>
      </c>
      <c r="F3427" s="2">
        <v>44603</v>
      </c>
      <c r="G3427" s="11" t="s">
        <v>184</v>
      </c>
      <c r="H3427" s="10">
        <v>2</v>
      </c>
      <c r="I3427" s="12">
        <v>2.35</v>
      </c>
      <c r="J3427" s="398" t="s">
        <v>25</v>
      </c>
      <c r="K3427" s="398" t="s">
        <v>25</v>
      </c>
      <c r="L3427" s="399">
        <v>44602</v>
      </c>
      <c r="M3427" s="398" t="s">
        <v>19</v>
      </c>
      <c r="N3427" s="10">
        <v>9302</v>
      </c>
    </row>
    <row r="3428" spans="1:14">
      <c r="A3428" s="9">
        <v>44601</v>
      </c>
      <c r="B3428" s="1">
        <v>16350</v>
      </c>
      <c r="C3428" s="929" t="s">
        <v>37</v>
      </c>
      <c r="D3428" s="1" t="s">
        <v>22</v>
      </c>
      <c r="E3428" s="1" t="s">
        <v>3932</v>
      </c>
      <c r="F3428" s="2">
        <v>44603</v>
      </c>
      <c r="G3428" s="11" t="s">
        <v>38</v>
      </c>
      <c r="H3428" s="10">
        <v>6</v>
      </c>
      <c r="I3428" s="12">
        <v>2.35</v>
      </c>
      <c r="J3428" s="398" t="s">
        <v>25</v>
      </c>
      <c r="K3428" s="398" t="s">
        <v>25</v>
      </c>
      <c r="L3428" s="399">
        <v>44602</v>
      </c>
      <c r="M3428" s="398" t="s">
        <v>19</v>
      </c>
      <c r="N3428" s="10">
        <v>9302</v>
      </c>
    </row>
    <row r="3429" spans="1:14">
      <c r="A3429" s="9">
        <v>44601</v>
      </c>
      <c r="B3429" s="1">
        <v>16351</v>
      </c>
      <c r="C3429" s="929" t="s">
        <v>286</v>
      </c>
      <c r="D3429" s="1" t="s">
        <v>22</v>
      </c>
      <c r="E3429" s="1" t="s">
        <v>3933</v>
      </c>
      <c r="F3429" s="2">
        <v>44603</v>
      </c>
      <c r="G3429" s="11" t="s">
        <v>30</v>
      </c>
      <c r="H3429" s="10">
        <v>18</v>
      </c>
      <c r="I3429" s="12">
        <v>2.35</v>
      </c>
      <c r="J3429" s="398" t="s">
        <v>25</v>
      </c>
      <c r="K3429" s="398" t="s">
        <v>25</v>
      </c>
      <c r="L3429" s="399">
        <v>44602</v>
      </c>
      <c r="M3429" s="398" t="s">
        <v>19</v>
      </c>
      <c r="N3429" s="10">
        <v>9302</v>
      </c>
    </row>
    <row r="3430" spans="1:14">
      <c r="A3430" s="9">
        <v>44601</v>
      </c>
      <c r="B3430" s="1">
        <v>16352</v>
      </c>
      <c r="C3430" s="929" t="s">
        <v>158</v>
      </c>
      <c r="D3430" s="1" t="s">
        <v>22</v>
      </c>
      <c r="E3430" s="1" t="s">
        <v>3934</v>
      </c>
      <c r="F3430" s="2">
        <v>44603</v>
      </c>
      <c r="G3430" s="11" t="s">
        <v>160</v>
      </c>
      <c r="H3430" s="10">
        <v>1</v>
      </c>
      <c r="I3430" s="12">
        <v>2.35</v>
      </c>
      <c r="J3430" s="398" t="s">
        <v>25</v>
      </c>
      <c r="K3430" s="398" t="s">
        <v>25</v>
      </c>
      <c r="L3430" s="399">
        <v>44602</v>
      </c>
      <c r="M3430" s="398" t="s">
        <v>19</v>
      </c>
      <c r="N3430" s="10">
        <v>9302</v>
      </c>
    </row>
    <row r="3431" spans="1:14">
      <c r="A3431" s="9">
        <v>44601</v>
      </c>
      <c r="B3431" s="1">
        <v>16353</v>
      </c>
      <c r="C3431" s="929" t="s">
        <v>73</v>
      </c>
      <c r="D3431" s="1" t="s">
        <v>22</v>
      </c>
      <c r="E3431" s="1" t="s">
        <v>3935</v>
      </c>
      <c r="F3431" s="2">
        <v>44603</v>
      </c>
      <c r="G3431" s="11" t="s">
        <v>74</v>
      </c>
      <c r="H3431" s="10">
        <v>1</v>
      </c>
      <c r="I3431" s="12">
        <v>2.35</v>
      </c>
      <c r="J3431" s="398" t="s">
        <v>25</v>
      </c>
      <c r="K3431" s="398" t="s">
        <v>25</v>
      </c>
      <c r="L3431" s="399">
        <v>44602</v>
      </c>
      <c r="M3431" s="398" t="s">
        <v>19</v>
      </c>
      <c r="N3431" s="10">
        <v>9302</v>
      </c>
    </row>
    <row r="3432" spans="1:14">
      <c r="A3432" s="9">
        <v>44601</v>
      </c>
      <c r="B3432" s="1">
        <v>16354</v>
      </c>
      <c r="C3432" s="929" t="s">
        <v>3238</v>
      </c>
      <c r="D3432" s="1" t="s">
        <v>22</v>
      </c>
      <c r="E3432" s="1" t="s">
        <v>3936</v>
      </c>
      <c r="F3432" s="2">
        <v>44603</v>
      </c>
      <c r="G3432" s="11" t="s">
        <v>3568</v>
      </c>
      <c r="H3432" s="10">
        <v>1</v>
      </c>
      <c r="I3432" s="12">
        <v>2.35</v>
      </c>
      <c r="J3432" s="398" t="s">
        <v>25</v>
      </c>
      <c r="K3432" s="398" t="s">
        <v>25</v>
      </c>
      <c r="L3432" s="399">
        <v>44602</v>
      </c>
      <c r="M3432" s="398" t="s">
        <v>19</v>
      </c>
      <c r="N3432" s="10">
        <v>9302</v>
      </c>
    </row>
    <row r="3433" spans="1:14">
      <c r="A3433" s="9">
        <v>44601</v>
      </c>
      <c r="B3433" s="1">
        <v>16355</v>
      </c>
      <c r="C3433" s="929" t="s">
        <v>3937</v>
      </c>
      <c r="D3433" s="1" t="s">
        <v>22</v>
      </c>
      <c r="E3433" s="1" t="s">
        <v>1</v>
      </c>
      <c r="F3433" s="2">
        <v>44603</v>
      </c>
      <c r="G3433" s="11" t="s">
        <v>3938</v>
      </c>
      <c r="H3433" s="10">
        <v>1</v>
      </c>
      <c r="I3433" s="12">
        <v>3.75</v>
      </c>
      <c r="J3433" s="398" t="s">
        <v>25</v>
      </c>
      <c r="K3433" s="398" t="s">
        <v>25</v>
      </c>
      <c r="L3433" s="399">
        <v>44602</v>
      </c>
      <c r="M3433" s="398" t="s">
        <v>19</v>
      </c>
      <c r="N3433" s="10">
        <v>9302</v>
      </c>
    </row>
    <row r="3434" spans="1:14">
      <c r="A3434" s="9">
        <v>44601</v>
      </c>
      <c r="B3434" s="1">
        <v>16356</v>
      </c>
      <c r="C3434" s="929" t="s">
        <v>3939</v>
      </c>
      <c r="D3434" s="1" t="s">
        <v>22</v>
      </c>
      <c r="E3434" s="1" t="s">
        <v>1</v>
      </c>
      <c r="F3434" s="2">
        <v>44603</v>
      </c>
      <c r="G3434" s="11" t="s">
        <v>3940</v>
      </c>
      <c r="H3434" s="10">
        <v>1</v>
      </c>
      <c r="I3434" s="12">
        <v>3.75</v>
      </c>
      <c r="J3434" s="398" t="s">
        <v>25</v>
      </c>
      <c r="K3434" s="398" t="s">
        <v>25</v>
      </c>
      <c r="L3434" s="399">
        <v>44602</v>
      </c>
      <c r="M3434" s="398" t="s">
        <v>19</v>
      </c>
      <c r="N3434" s="10">
        <v>9302</v>
      </c>
    </row>
    <row r="3435" spans="1:14">
      <c r="A3435" s="9">
        <v>44602</v>
      </c>
      <c r="B3435" s="1">
        <v>16357</v>
      </c>
      <c r="C3435" s="929" t="s">
        <v>147</v>
      </c>
      <c r="D3435" s="1" t="s">
        <v>22</v>
      </c>
      <c r="E3435" s="1" t="s">
        <v>3941</v>
      </c>
      <c r="F3435" s="2">
        <v>44603</v>
      </c>
      <c r="G3435" s="11" t="s">
        <v>149</v>
      </c>
      <c r="H3435" s="10">
        <v>63</v>
      </c>
      <c r="I3435" s="12">
        <v>2.35</v>
      </c>
      <c r="J3435" s="398" t="s">
        <v>25</v>
      </c>
      <c r="K3435" s="398" t="s">
        <v>25</v>
      </c>
      <c r="L3435" s="399">
        <v>44603</v>
      </c>
      <c r="M3435" s="398" t="s">
        <v>19</v>
      </c>
      <c r="N3435" s="10">
        <v>9302</v>
      </c>
    </row>
    <row r="3436" spans="1:14">
      <c r="A3436" s="9">
        <v>44602</v>
      </c>
      <c r="B3436" s="1">
        <v>16358</v>
      </c>
      <c r="C3436" s="929" t="s">
        <v>573</v>
      </c>
      <c r="D3436" s="1" t="s">
        <v>22</v>
      </c>
      <c r="E3436" s="1" t="s">
        <v>3942</v>
      </c>
      <c r="F3436" s="2">
        <v>44603</v>
      </c>
      <c r="G3436" s="11" t="s">
        <v>575</v>
      </c>
      <c r="H3436" s="10">
        <v>12</v>
      </c>
      <c r="I3436" s="12">
        <v>2.35</v>
      </c>
      <c r="J3436" s="398" t="s">
        <v>25</v>
      </c>
      <c r="K3436" s="398" t="s">
        <v>25</v>
      </c>
      <c r="L3436" s="399">
        <v>44603</v>
      </c>
      <c r="M3436" s="398" t="s">
        <v>19</v>
      </c>
      <c r="N3436" s="10">
        <v>9302</v>
      </c>
    </row>
    <row r="3437" spans="1:14">
      <c r="A3437" s="9">
        <v>44602</v>
      </c>
      <c r="B3437" s="1">
        <v>16359</v>
      </c>
      <c r="C3437" s="929" t="s">
        <v>262</v>
      </c>
      <c r="D3437" s="1" t="s">
        <v>22</v>
      </c>
      <c r="E3437" s="1" t="s">
        <v>3943</v>
      </c>
      <c r="F3437" s="2">
        <v>44603</v>
      </c>
      <c r="G3437" s="11" t="s">
        <v>264</v>
      </c>
      <c r="H3437" s="10">
        <v>12</v>
      </c>
      <c r="I3437" s="12">
        <v>2.35</v>
      </c>
      <c r="J3437" s="398" t="s">
        <v>25</v>
      </c>
      <c r="K3437" s="398" t="s">
        <v>25</v>
      </c>
      <c r="L3437" s="399">
        <v>44603</v>
      </c>
      <c r="M3437" s="398" t="s">
        <v>19</v>
      </c>
      <c r="N3437" s="10">
        <v>9302</v>
      </c>
    </row>
    <row r="3438" spans="1:14">
      <c r="A3438" s="9">
        <v>44602</v>
      </c>
      <c r="B3438" s="1">
        <v>16360</v>
      </c>
      <c r="C3438" s="929" t="s">
        <v>265</v>
      </c>
      <c r="D3438" s="1" t="s">
        <v>22</v>
      </c>
      <c r="E3438" s="1" t="s">
        <v>3943</v>
      </c>
      <c r="F3438" s="2">
        <v>44603</v>
      </c>
      <c r="G3438" s="11" t="s">
        <v>266</v>
      </c>
      <c r="H3438" s="10">
        <v>12</v>
      </c>
      <c r="I3438" s="12">
        <v>2.35</v>
      </c>
      <c r="J3438" s="398" t="s">
        <v>25</v>
      </c>
      <c r="K3438" s="398" t="s">
        <v>25</v>
      </c>
      <c r="L3438" s="399">
        <v>44603</v>
      </c>
      <c r="M3438" s="398" t="s">
        <v>19</v>
      </c>
      <c r="N3438" s="10">
        <v>9302</v>
      </c>
    </row>
    <row r="3439" spans="1:14">
      <c r="A3439" s="9">
        <v>44602</v>
      </c>
      <c r="B3439" s="1">
        <v>16361</v>
      </c>
      <c r="C3439" s="929" t="s">
        <v>102</v>
      </c>
      <c r="D3439" s="1" t="s">
        <v>22</v>
      </c>
      <c r="E3439" s="1" t="s">
        <v>3944</v>
      </c>
      <c r="F3439" s="2">
        <v>44603</v>
      </c>
      <c r="G3439" s="11" t="s">
        <v>104</v>
      </c>
      <c r="H3439" s="10">
        <v>2</v>
      </c>
      <c r="I3439" s="12">
        <v>2.35</v>
      </c>
      <c r="J3439" s="398" t="s">
        <v>25</v>
      </c>
      <c r="K3439" s="398" t="s">
        <v>25</v>
      </c>
      <c r="L3439" s="399">
        <v>44603</v>
      </c>
      <c r="M3439" s="398" t="s">
        <v>19</v>
      </c>
      <c r="N3439" s="10">
        <v>9302</v>
      </c>
    </row>
    <row r="3440" spans="1:14">
      <c r="A3440" s="9">
        <v>44602</v>
      </c>
      <c r="B3440" s="1">
        <v>16362</v>
      </c>
      <c r="C3440" s="929" t="s">
        <v>893</v>
      </c>
      <c r="D3440" s="1" t="s">
        <v>22</v>
      </c>
      <c r="E3440" s="1" t="s">
        <v>3945</v>
      </c>
      <c r="F3440" s="2">
        <v>44603</v>
      </c>
      <c r="G3440" s="11" t="s">
        <v>895</v>
      </c>
      <c r="H3440" s="10">
        <v>4</v>
      </c>
      <c r="I3440" s="12">
        <v>2.35</v>
      </c>
      <c r="J3440" s="398" t="s">
        <v>25</v>
      </c>
      <c r="K3440" s="398" t="s">
        <v>25</v>
      </c>
      <c r="L3440" s="399">
        <v>44603</v>
      </c>
      <c r="M3440" s="398" t="s">
        <v>19</v>
      </c>
      <c r="N3440" s="10">
        <v>9302</v>
      </c>
    </row>
    <row r="3441" spans="1:15">
      <c r="A3441" s="9">
        <v>44602</v>
      </c>
      <c r="B3441" s="1">
        <v>16363</v>
      </c>
      <c r="C3441" s="929" t="s">
        <v>5</v>
      </c>
      <c r="D3441" s="1" t="s">
        <v>22</v>
      </c>
      <c r="E3441" s="1" t="s">
        <v>3945</v>
      </c>
      <c r="F3441" s="2">
        <v>44603</v>
      </c>
      <c r="G3441" s="11" t="s">
        <v>3329</v>
      </c>
      <c r="H3441" s="10">
        <v>3</v>
      </c>
      <c r="I3441" s="12">
        <v>4.5</v>
      </c>
      <c r="J3441" s="398" t="s">
        <v>25</v>
      </c>
      <c r="K3441" s="398" t="s">
        <v>25</v>
      </c>
      <c r="L3441" s="399">
        <v>44603</v>
      </c>
      <c r="M3441" s="398" t="s">
        <v>19</v>
      </c>
      <c r="N3441" s="10">
        <v>9302</v>
      </c>
    </row>
    <row r="3442" spans="1:15">
      <c r="A3442" s="9">
        <v>44602</v>
      </c>
      <c r="B3442" s="1">
        <v>16364</v>
      </c>
      <c r="C3442" s="929" t="s">
        <v>193</v>
      </c>
      <c r="D3442" s="1" t="s">
        <v>22</v>
      </c>
      <c r="E3442" s="1" t="s">
        <v>3946</v>
      </c>
      <c r="F3442" s="2">
        <v>44603</v>
      </c>
      <c r="G3442" s="11" t="s">
        <v>194</v>
      </c>
      <c r="H3442" s="10">
        <v>1</v>
      </c>
      <c r="I3442" s="12">
        <v>2.35</v>
      </c>
      <c r="J3442" s="398" t="s">
        <v>25</v>
      </c>
      <c r="K3442" s="398" t="s">
        <v>25</v>
      </c>
      <c r="L3442" s="399">
        <v>44603</v>
      </c>
      <c r="M3442" s="398" t="s">
        <v>19</v>
      </c>
      <c r="N3442" s="10">
        <v>9302</v>
      </c>
    </row>
    <row r="3443" spans="1:15">
      <c r="A3443" s="9">
        <v>44602</v>
      </c>
      <c r="B3443" s="1">
        <v>16365</v>
      </c>
      <c r="C3443" s="929" t="s">
        <v>573</v>
      </c>
      <c r="D3443" s="1" t="s">
        <v>22</v>
      </c>
      <c r="E3443" s="1" t="s">
        <v>3947</v>
      </c>
      <c r="F3443" s="2">
        <v>44603</v>
      </c>
      <c r="G3443" s="11" t="s">
        <v>575</v>
      </c>
      <c r="H3443" s="10">
        <v>1</v>
      </c>
      <c r="I3443" s="12">
        <v>2.35</v>
      </c>
      <c r="J3443" s="398" t="s">
        <v>25</v>
      </c>
      <c r="K3443" s="398" t="s">
        <v>25</v>
      </c>
      <c r="L3443" s="399">
        <v>44603</v>
      </c>
      <c r="M3443" s="398" t="s">
        <v>19</v>
      </c>
      <c r="N3443" s="10">
        <v>9336</v>
      </c>
    </row>
    <row r="3444" spans="1:15">
      <c r="A3444" s="9">
        <v>44602</v>
      </c>
      <c r="B3444" s="1">
        <v>16366</v>
      </c>
      <c r="C3444" s="929" t="s">
        <v>573</v>
      </c>
      <c r="D3444" s="1" t="s">
        <v>22</v>
      </c>
      <c r="E3444" s="1" t="s">
        <v>3948</v>
      </c>
      <c r="F3444" s="2">
        <v>44603</v>
      </c>
      <c r="G3444" s="11" t="s">
        <v>575</v>
      </c>
      <c r="H3444" s="10">
        <v>2</v>
      </c>
      <c r="I3444" s="12">
        <v>2.35</v>
      </c>
      <c r="J3444" s="398" t="s">
        <v>25</v>
      </c>
      <c r="K3444" s="398" t="s">
        <v>25</v>
      </c>
      <c r="L3444" s="399">
        <v>44603</v>
      </c>
      <c r="M3444" s="398" t="s">
        <v>19</v>
      </c>
      <c r="N3444" s="10">
        <v>9336</v>
      </c>
    </row>
    <row r="3445" spans="1:15" ht="15.75" thickBot="1">
      <c r="A3445" s="9">
        <v>44602</v>
      </c>
      <c r="B3445" s="1">
        <v>16367</v>
      </c>
      <c r="C3445" s="929" t="s">
        <v>432</v>
      </c>
      <c r="D3445" s="1" t="s">
        <v>22</v>
      </c>
      <c r="E3445" s="1" t="s">
        <v>3949</v>
      </c>
      <c r="F3445" s="2">
        <v>44603</v>
      </c>
      <c r="G3445" s="11" t="s">
        <v>434</v>
      </c>
      <c r="H3445" s="10">
        <v>3</v>
      </c>
      <c r="I3445" s="12">
        <v>2.35</v>
      </c>
      <c r="J3445" s="398" t="s">
        <v>25</v>
      </c>
      <c r="K3445" s="398" t="s">
        <v>25</v>
      </c>
      <c r="L3445" s="399">
        <v>44603</v>
      </c>
      <c r="M3445" s="398" t="s">
        <v>19</v>
      </c>
      <c r="N3445" s="10">
        <v>9336</v>
      </c>
      <c r="O3445" s="391">
        <v>2523.1799999999994</v>
      </c>
    </row>
    <row r="3446" spans="1:15">
      <c r="A3446" s="9">
        <v>44606</v>
      </c>
      <c r="B3446" s="1">
        <v>16368</v>
      </c>
      <c r="C3446" s="929" t="s">
        <v>3939</v>
      </c>
      <c r="D3446" s="1" t="s">
        <v>22</v>
      </c>
      <c r="E3446" s="1" t="s">
        <v>1</v>
      </c>
      <c r="F3446" s="2">
        <v>44606</v>
      </c>
      <c r="G3446" s="11" t="s">
        <v>3940</v>
      </c>
      <c r="H3446" s="10">
        <v>1</v>
      </c>
      <c r="I3446" s="12">
        <v>3.75</v>
      </c>
      <c r="J3446" s="398" t="s">
        <v>25</v>
      </c>
      <c r="K3446" s="398" t="s">
        <v>25</v>
      </c>
      <c r="L3446" s="399">
        <v>44606</v>
      </c>
      <c r="M3446" s="398" t="s">
        <v>19</v>
      </c>
      <c r="N3446" s="10">
        <v>9336</v>
      </c>
    </row>
    <row r="3447" spans="1:15">
      <c r="A3447" s="9">
        <v>44606</v>
      </c>
      <c r="B3447" s="1">
        <v>16369</v>
      </c>
      <c r="C3447" s="929" t="s">
        <v>3925</v>
      </c>
      <c r="D3447" s="1" t="s">
        <v>22</v>
      </c>
      <c r="E3447" s="1" t="s">
        <v>1</v>
      </c>
      <c r="F3447" s="2">
        <v>44606</v>
      </c>
      <c r="G3447" s="11" t="s">
        <v>3926</v>
      </c>
      <c r="H3447" s="10">
        <v>1</v>
      </c>
      <c r="I3447" s="12">
        <v>3.75</v>
      </c>
      <c r="J3447" s="398" t="s">
        <v>25</v>
      </c>
      <c r="K3447" s="398" t="s">
        <v>25</v>
      </c>
      <c r="L3447" s="399">
        <v>44606</v>
      </c>
      <c r="M3447" s="398" t="s">
        <v>19</v>
      </c>
      <c r="N3447" s="10">
        <v>9336</v>
      </c>
    </row>
    <row r="3448" spans="1:15">
      <c r="A3448" s="9">
        <v>44606</v>
      </c>
      <c r="B3448" s="1">
        <v>16370</v>
      </c>
      <c r="C3448" s="929" t="s">
        <v>3927</v>
      </c>
      <c r="D3448" s="1" t="s">
        <v>22</v>
      </c>
      <c r="E3448" s="1" t="s">
        <v>1</v>
      </c>
      <c r="F3448" s="2">
        <v>44606</v>
      </c>
      <c r="G3448" s="11" t="s">
        <v>3926</v>
      </c>
      <c r="H3448" s="10">
        <v>1</v>
      </c>
      <c r="I3448" s="12">
        <v>3.75</v>
      </c>
      <c r="J3448" s="398" t="s">
        <v>25</v>
      </c>
      <c r="K3448" s="398" t="s">
        <v>25</v>
      </c>
      <c r="L3448" s="399">
        <v>44606</v>
      </c>
      <c r="M3448" s="398" t="s">
        <v>19</v>
      </c>
      <c r="N3448" s="10">
        <v>9336</v>
      </c>
    </row>
    <row r="3449" spans="1:15">
      <c r="A3449" s="9">
        <v>44606</v>
      </c>
      <c r="B3449" s="1">
        <v>16371</v>
      </c>
      <c r="C3449" s="929" t="s">
        <v>455</v>
      </c>
      <c r="D3449" s="1" t="s">
        <v>22</v>
      </c>
      <c r="E3449" s="1" t="s">
        <v>3950</v>
      </c>
      <c r="F3449" s="2">
        <v>44606</v>
      </c>
      <c r="G3449" s="11" t="s">
        <v>457</v>
      </c>
      <c r="H3449" s="10">
        <v>24</v>
      </c>
      <c r="I3449" s="12">
        <v>2.35</v>
      </c>
      <c r="J3449" s="398" t="s">
        <v>25</v>
      </c>
      <c r="K3449" s="398" t="s">
        <v>25</v>
      </c>
      <c r="L3449" s="399">
        <v>44606</v>
      </c>
      <c r="M3449" s="398" t="s">
        <v>19</v>
      </c>
      <c r="N3449" s="10">
        <v>9336</v>
      </c>
    </row>
    <row r="3450" spans="1:15">
      <c r="A3450" s="9">
        <v>44606</v>
      </c>
      <c r="B3450" s="1">
        <v>16372</v>
      </c>
      <c r="C3450" s="929" t="s">
        <v>802</v>
      </c>
      <c r="D3450" s="1" t="s">
        <v>22</v>
      </c>
      <c r="E3450" s="1" t="s">
        <v>3951</v>
      </c>
      <c r="F3450" s="2">
        <v>44606</v>
      </c>
      <c r="G3450" s="11" t="s">
        <v>712</v>
      </c>
      <c r="H3450" s="10">
        <v>18</v>
      </c>
      <c r="I3450" s="12">
        <v>2.35</v>
      </c>
      <c r="J3450" s="398" t="s">
        <v>25</v>
      </c>
      <c r="K3450" s="398" t="s">
        <v>25</v>
      </c>
      <c r="L3450" s="399">
        <v>44606</v>
      </c>
      <c r="M3450" s="398" t="s">
        <v>19</v>
      </c>
      <c r="N3450" s="10">
        <v>9336</v>
      </c>
    </row>
    <row r="3451" spans="1:15">
      <c r="A3451" s="9">
        <v>44606</v>
      </c>
      <c r="B3451" s="1">
        <v>16373</v>
      </c>
      <c r="C3451" s="929" t="s">
        <v>3952</v>
      </c>
      <c r="D3451" s="1" t="s">
        <v>22</v>
      </c>
      <c r="E3451" s="1" t="s">
        <v>1</v>
      </c>
      <c r="F3451" s="2">
        <v>44606</v>
      </c>
      <c r="G3451" s="11" t="s">
        <v>3953</v>
      </c>
      <c r="H3451" s="10">
        <v>1</v>
      </c>
      <c r="I3451" s="12">
        <v>3.75</v>
      </c>
      <c r="J3451" s="398" t="s">
        <v>25</v>
      </c>
      <c r="K3451" s="398" t="s">
        <v>25</v>
      </c>
      <c r="L3451" s="399">
        <v>44606</v>
      </c>
      <c r="M3451" s="398" t="s">
        <v>19</v>
      </c>
      <c r="N3451" s="10">
        <v>9336</v>
      </c>
    </row>
    <row r="3452" spans="1:15">
      <c r="A3452" s="9">
        <v>44606</v>
      </c>
      <c r="B3452" s="1">
        <v>16374</v>
      </c>
      <c r="C3452" s="929" t="s">
        <v>3704</v>
      </c>
      <c r="D3452" s="1" t="s">
        <v>22</v>
      </c>
      <c r="E3452" s="1" t="s">
        <v>3954</v>
      </c>
      <c r="F3452" s="2">
        <v>44606</v>
      </c>
      <c r="G3452" s="11" t="s">
        <v>3706</v>
      </c>
      <c r="H3452" s="10">
        <v>4</v>
      </c>
      <c r="I3452" s="12">
        <v>2.35</v>
      </c>
      <c r="J3452" s="398" t="s">
        <v>25</v>
      </c>
      <c r="K3452" s="398" t="s">
        <v>25</v>
      </c>
      <c r="L3452" s="399">
        <v>44606</v>
      </c>
      <c r="M3452" s="398" t="s">
        <v>19</v>
      </c>
      <c r="N3452" s="10">
        <v>9336</v>
      </c>
    </row>
    <row r="3453" spans="1:15">
      <c r="A3453" s="9">
        <v>44606</v>
      </c>
      <c r="B3453" s="1">
        <v>16375</v>
      </c>
      <c r="C3453" s="929" t="s">
        <v>212</v>
      </c>
      <c r="D3453" s="1" t="s">
        <v>22</v>
      </c>
      <c r="E3453" s="1" t="s">
        <v>3954</v>
      </c>
      <c r="F3453" s="2">
        <v>44606</v>
      </c>
      <c r="G3453" s="11" t="s">
        <v>213</v>
      </c>
      <c r="H3453" s="10">
        <v>4</v>
      </c>
      <c r="I3453" s="12">
        <v>2.35</v>
      </c>
      <c r="J3453" s="398" t="s">
        <v>25</v>
      </c>
      <c r="K3453" s="398" t="s">
        <v>25</v>
      </c>
      <c r="L3453" s="399">
        <v>44606</v>
      </c>
      <c r="M3453" s="398" t="s">
        <v>19</v>
      </c>
      <c r="N3453" s="10">
        <v>9336</v>
      </c>
    </row>
    <row r="3454" spans="1:15">
      <c r="A3454" s="9">
        <v>44606</v>
      </c>
      <c r="B3454" s="1">
        <v>16376</v>
      </c>
      <c r="C3454" s="929" t="s">
        <v>3707</v>
      </c>
      <c r="D3454" s="1" t="s">
        <v>22</v>
      </c>
      <c r="E3454" s="1" t="s">
        <v>3954</v>
      </c>
      <c r="F3454" s="2">
        <v>44606</v>
      </c>
      <c r="G3454" s="11" t="s">
        <v>3708</v>
      </c>
      <c r="H3454" s="10">
        <v>4</v>
      </c>
      <c r="I3454" s="12">
        <v>2.35</v>
      </c>
      <c r="J3454" s="398" t="s">
        <v>25</v>
      </c>
      <c r="K3454" s="398" t="s">
        <v>25</v>
      </c>
      <c r="L3454" s="399">
        <v>44606</v>
      </c>
      <c r="M3454" s="398" t="s">
        <v>19</v>
      </c>
      <c r="N3454" s="10">
        <v>9336</v>
      </c>
    </row>
    <row r="3455" spans="1:15">
      <c r="A3455" s="9">
        <v>44606</v>
      </c>
      <c r="B3455" s="1">
        <v>16377</v>
      </c>
      <c r="C3455" s="929" t="s">
        <v>37</v>
      </c>
      <c r="D3455" s="1" t="s">
        <v>22</v>
      </c>
      <c r="E3455" s="1" t="s">
        <v>3954</v>
      </c>
      <c r="F3455" s="2">
        <v>44606</v>
      </c>
      <c r="G3455" s="11" t="s">
        <v>38</v>
      </c>
      <c r="H3455" s="10">
        <v>4</v>
      </c>
      <c r="I3455" s="12">
        <v>2.35</v>
      </c>
      <c r="J3455" s="398" t="s">
        <v>25</v>
      </c>
      <c r="K3455" s="398" t="s">
        <v>25</v>
      </c>
      <c r="L3455" s="399">
        <v>44606</v>
      </c>
      <c r="M3455" s="398" t="s">
        <v>19</v>
      </c>
      <c r="N3455" s="10">
        <v>9336</v>
      </c>
    </row>
    <row r="3456" spans="1:15">
      <c r="A3456" s="9">
        <v>44606</v>
      </c>
      <c r="B3456" s="1">
        <v>16378</v>
      </c>
      <c r="C3456" s="929" t="s">
        <v>39</v>
      </c>
      <c r="D3456" s="1" t="s">
        <v>22</v>
      </c>
      <c r="E3456" s="1" t="s">
        <v>3954</v>
      </c>
      <c r="F3456" s="2">
        <v>44606</v>
      </c>
      <c r="G3456" s="11" t="s">
        <v>40</v>
      </c>
      <c r="H3456" s="10">
        <v>4</v>
      </c>
      <c r="I3456" s="12">
        <v>2.35</v>
      </c>
      <c r="J3456" s="398" t="s">
        <v>25</v>
      </c>
      <c r="K3456" s="398" t="s">
        <v>25</v>
      </c>
      <c r="L3456" s="399">
        <v>44606</v>
      </c>
      <c r="M3456" s="398" t="s">
        <v>19</v>
      </c>
      <c r="N3456" s="10">
        <v>9336</v>
      </c>
    </row>
    <row r="3457" spans="1:14">
      <c r="A3457" s="9">
        <v>44606</v>
      </c>
      <c r="B3457" s="1">
        <v>16379</v>
      </c>
      <c r="C3457" s="929" t="s">
        <v>1671</v>
      </c>
      <c r="D3457" s="1" t="s">
        <v>22</v>
      </c>
      <c r="E3457" s="1" t="s">
        <v>3955</v>
      </c>
      <c r="F3457" s="2">
        <v>44606</v>
      </c>
      <c r="G3457" s="11" t="s">
        <v>3956</v>
      </c>
      <c r="H3457" s="10">
        <v>26</v>
      </c>
      <c r="I3457" s="12">
        <v>2.35</v>
      </c>
      <c r="J3457" s="398">
        <v>26</v>
      </c>
      <c r="K3457" s="398" t="s">
        <v>25</v>
      </c>
      <c r="L3457" s="399">
        <v>44606</v>
      </c>
      <c r="M3457" s="398" t="s">
        <v>19</v>
      </c>
      <c r="N3457" s="10">
        <v>9336</v>
      </c>
    </row>
    <row r="3458" spans="1:14">
      <c r="A3458" s="9">
        <v>44606</v>
      </c>
      <c r="B3458" s="1">
        <v>16380</v>
      </c>
      <c r="C3458" s="929" t="s">
        <v>710</v>
      </c>
      <c r="D3458" s="1" t="s">
        <v>22</v>
      </c>
      <c r="E3458" s="1" t="s">
        <v>3957</v>
      </c>
      <c r="F3458" s="2">
        <v>44606</v>
      </c>
      <c r="G3458" s="11" t="s">
        <v>712</v>
      </c>
      <c r="H3458" s="10">
        <v>48</v>
      </c>
      <c r="I3458" s="12">
        <v>2.35</v>
      </c>
      <c r="J3458" s="398" t="s">
        <v>25</v>
      </c>
      <c r="K3458" s="398" t="s">
        <v>25</v>
      </c>
      <c r="L3458" s="399">
        <v>44606</v>
      </c>
      <c r="M3458" s="398" t="s">
        <v>19</v>
      </c>
      <c r="N3458" s="10">
        <v>9336</v>
      </c>
    </row>
    <row r="3459" spans="1:14">
      <c r="A3459" s="9">
        <v>44606</v>
      </c>
      <c r="B3459" s="1">
        <v>16381</v>
      </c>
      <c r="C3459" s="929" t="s">
        <v>147</v>
      </c>
      <c r="D3459" s="1" t="s">
        <v>22</v>
      </c>
      <c r="E3459" s="1" t="s">
        <v>3958</v>
      </c>
      <c r="F3459" s="2">
        <v>44606</v>
      </c>
      <c r="G3459" s="11" t="s">
        <v>149</v>
      </c>
      <c r="H3459" s="10">
        <v>76</v>
      </c>
      <c r="I3459" s="12">
        <v>2.35</v>
      </c>
      <c r="J3459" s="398" t="s">
        <v>25</v>
      </c>
      <c r="K3459" s="398" t="s">
        <v>25</v>
      </c>
      <c r="L3459" s="399">
        <v>44606</v>
      </c>
      <c r="M3459" s="398" t="s">
        <v>19</v>
      </c>
      <c r="N3459" s="10">
        <v>9336</v>
      </c>
    </row>
    <row r="3460" spans="1:14">
      <c r="A3460" s="9">
        <v>44606</v>
      </c>
      <c r="B3460" s="1">
        <v>16382</v>
      </c>
      <c r="C3460" s="929" t="s">
        <v>710</v>
      </c>
      <c r="D3460" s="1" t="s">
        <v>22</v>
      </c>
      <c r="E3460" s="1" t="s">
        <v>3959</v>
      </c>
      <c r="F3460" s="2">
        <v>44606</v>
      </c>
      <c r="G3460" s="11" t="s">
        <v>712</v>
      </c>
      <c r="H3460" s="10">
        <v>7</v>
      </c>
      <c r="I3460" s="12">
        <v>2.35</v>
      </c>
      <c r="J3460" s="398" t="s">
        <v>25</v>
      </c>
      <c r="K3460" s="398" t="s">
        <v>25</v>
      </c>
      <c r="L3460" s="399">
        <v>44606</v>
      </c>
      <c r="M3460" s="398" t="s">
        <v>19</v>
      </c>
      <c r="N3460" s="10">
        <v>9336</v>
      </c>
    </row>
    <row r="3461" spans="1:14">
      <c r="A3461" s="9">
        <v>44606</v>
      </c>
      <c r="B3461" s="1">
        <v>16383</v>
      </c>
      <c r="C3461" s="929" t="s">
        <v>262</v>
      </c>
      <c r="D3461" s="1" t="s">
        <v>22</v>
      </c>
      <c r="E3461" s="1" t="s">
        <v>3960</v>
      </c>
      <c r="F3461" s="2">
        <v>44606</v>
      </c>
      <c r="G3461" s="11" t="s">
        <v>264</v>
      </c>
      <c r="H3461" s="10">
        <v>14</v>
      </c>
      <c r="I3461" s="12">
        <v>2.35</v>
      </c>
      <c r="J3461" s="398" t="s">
        <v>25</v>
      </c>
      <c r="K3461" s="398" t="s">
        <v>25</v>
      </c>
      <c r="L3461" s="399">
        <v>44606</v>
      </c>
      <c r="M3461" s="398" t="s">
        <v>19</v>
      </c>
      <c r="N3461" s="10">
        <v>9336</v>
      </c>
    </row>
    <row r="3462" spans="1:14">
      <c r="A3462" s="9">
        <v>44606</v>
      </c>
      <c r="B3462" s="1">
        <v>16384</v>
      </c>
      <c r="C3462" s="929" t="s">
        <v>265</v>
      </c>
      <c r="D3462" s="1" t="s">
        <v>22</v>
      </c>
      <c r="E3462" s="1" t="s">
        <v>3960</v>
      </c>
      <c r="F3462" s="2">
        <v>44606</v>
      </c>
      <c r="G3462" s="11" t="s">
        <v>266</v>
      </c>
      <c r="H3462" s="10">
        <v>14</v>
      </c>
      <c r="I3462" s="12">
        <v>2.35</v>
      </c>
      <c r="J3462" s="398" t="s">
        <v>25</v>
      </c>
      <c r="K3462" s="398" t="s">
        <v>25</v>
      </c>
      <c r="L3462" s="399">
        <v>44606</v>
      </c>
      <c r="M3462" s="398" t="s">
        <v>19</v>
      </c>
      <c r="N3462" s="10">
        <v>9336</v>
      </c>
    </row>
    <row r="3463" spans="1:14">
      <c r="A3463" s="9">
        <v>44606</v>
      </c>
      <c r="B3463" s="1">
        <v>16385</v>
      </c>
      <c r="C3463" s="929" t="s">
        <v>182</v>
      </c>
      <c r="D3463" s="1" t="s">
        <v>22</v>
      </c>
      <c r="E3463" s="1" t="s">
        <v>3961</v>
      </c>
      <c r="F3463" s="2">
        <v>44606</v>
      </c>
      <c r="G3463" s="11" t="s">
        <v>184</v>
      </c>
      <c r="H3463" s="10">
        <v>2</v>
      </c>
      <c r="I3463" s="12">
        <v>2.35</v>
      </c>
      <c r="J3463" s="398" t="s">
        <v>25</v>
      </c>
      <c r="K3463" s="398" t="s">
        <v>25</v>
      </c>
      <c r="L3463" s="399">
        <v>44606</v>
      </c>
      <c r="M3463" s="398" t="s">
        <v>19</v>
      </c>
      <c r="N3463" s="10">
        <v>9336</v>
      </c>
    </row>
    <row r="3464" spans="1:14">
      <c r="A3464" s="9">
        <v>44606</v>
      </c>
      <c r="B3464" s="1">
        <v>16386</v>
      </c>
      <c r="C3464" s="929" t="s">
        <v>3962</v>
      </c>
      <c r="D3464" s="1" t="s">
        <v>22</v>
      </c>
      <c r="E3464" s="1" t="s">
        <v>3963</v>
      </c>
      <c r="F3464" s="2">
        <v>44606</v>
      </c>
      <c r="G3464" s="11" t="s">
        <v>3964</v>
      </c>
      <c r="H3464" s="10">
        <v>2</v>
      </c>
      <c r="I3464" s="12">
        <v>2.35</v>
      </c>
      <c r="J3464" s="398" t="s">
        <v>25</v>
      </c>
      <c r="K3464" s="398" t="s">
        <v>25</v>
      </c>
      <c r="L3464" s="399">
        <v>44606</v>
      </c>
      <c r="M3464" s="398" t="s">
        <v>19</v>
      </c>
      <c r="N3464" s="10">
        <v>9336</v>
      </c>
    </row>
    <row r="3465" spans="1:14">
      <c r="A3465" s="9">
        <v>44606</v>
      </c>
      <c r="B3465" s="1">
        <v>16387</v>
      </c>
      <c r="C3465" s="929" t="s">
        <v>3905</v>
      </c>
      <c r="D3465" s="1" t="s">
        <v>22</v>
      </c>
      <c r="E3465" s="1" t="s">
        <v>3965</v>
      </c>
      <c r="F3465" s="2">
        <v>44606</v>
      </c>
      <c r="G3465" s="11" t="s">
        <v>3966</v>
      </c>
      <c r="H3465" s="10">
        <v>5</v>
      </c>
      <c r="I3465" s="12">
        <v>2.35</v>
      </c>
      <c r="J3465" s="398" t="s">
        <v>25</v>
      </c>
      <c r="K3465" s="398" t="s">
        <v>25</v>
      </c>
      <c r="L3465" s="399">
        <v>44606</v>
      </c>
      <c r="M3465" s="398" t="s">
        <v>19</v>
      </c>
      <c r="N3465" s="10">
        <v>9336</v>
      </c>
    </row>
    <row r="3466" spans="1:14">
      <c r="A3466" s="9">
        <v>44606</v>
      </c>
      <c r="B3466" s="1">
        <v>16388</v>
      </c>
      <c r="C3466" s="929" t="s">
        <v>73</v>
      </c>
      <c r="D3466" s="1" t="s">
        <v>22</v>
      </c>
      <c r="E3466" s="1" t="s">
        <v>3967</v>
      </c>
      <c r="F3466" s="2">
        <v>44608</v>
      </c>
      <c r="G3466" s="11" t="s">
        <v>74</v>
      </c>
      <c r="H3466" s="10">
        <v>10</v>
      </c>
      <c r="I3466" s="12">
        <v>2.35</v>
      </c>
      <c r="J3466" s="398" t="s">
        <v>25</v>
      </c>
      <c r="K3466" s="398" t="s">
        <v>25</v>
      </c>
      <c r="L3466" s="399">
        <v>44607</v>
      </c>
      <c r="M3466" s="398" t="s">
        <v>19</v>
      </c>
      <c r="N3466" s="10">
        <v>9336</v>
      </c>
    </row>
    <row r="3467" spans="1:14">
      <c r="A3467" s="9">
        <v>44606</v>
      </c>
      <c r="B3467" s="1">
        <v>16389</v>
      </c>
      <c r="C3467" s="929" t="s">
        <v>39</v>
      </c>
      <c r="D3467" s="1" t="s">
        <v>22</v>
      </c>
      <c r="E3467" s="1" t="s">
        <v>3967</v>
      </c>
      <c r="F3467" s="2">
        <v>44608</v>
      </c>
      <c r="G3467" s="11" t="s">
        <v>40</v>
      </c>
      <c r="H3467" s="10">
        <v>10</v>
      </c>
      <c r="I3467" s="12">
        <v>2.35</v>
      </c>
      <c r="J3467" s="398" t="s">
        <v>25</v>
      </c>
      <c r="K3467" s="398" t="s">
        <v>25</v>
      </c>
      <c r="L3467" s="399">
        <v>44607</v>
      </c>
      <c r="M3467" s="398" t="s">
        <v>19</v>
      </c>
      <c r="N3467" s="10">
        <v>9336</v>
      </c>
    </row>
    <row r="3468" spans="1:14">
      <c r="A3468" s="9">
        <v>44606</v>
      </c>
      <c r="B3468" s="1">
        <v>16390</v>
      </c>
      <c r="C3468" s="929" t="s">
        <v>109</v>
      </c>
      <c r="D3468" s="1" t="s">
        <v>22</v>
      </c>
      <c r="E3468" s="1" t="s">
        <v>3967</v>
      </c>
      <c r="F3468" s="2">
        <v>44608</v>
      </c>
      <c r="G3468" s="11" t="s">
        <v>36</v>
      </c>
      <c r="H3468" s="10">
        <v>10</v>
      </c>
      <c r="I3468" s="12">
        <v>2.35</v>
      </c>
      <c r="J3468" s="398" t="s">
        <v>25</v>
      </c>
      <c r="K3468" s="398" t="s">
        <v>25</v>
      </c>
      <c r="L3468" s="399">
        <v>44607</v>
      </c>
      <c r="M3468" s="398" t="s">
        <v>19</v>
      </c>
      <c r="N3468" s="10">
        <v>9336</v>
      </c>
    </row>
    <row r="3469" spans="1:14">
      <c r="A3469" s="9">
        <v>44606</v>
      </c>
      <c r="B3469" s="1">
        <v>16391</v>
      </c>
      <c r="C3469" s="929" t="s">
        <v>3651</v>
      </c>
      <c r="D3469" s="1" t="s">
        <v>22</v>
      </c>
      <c r="E3469" s="1" t="s">
        <v>3967</v>
      </c>
      <c r="F3469" s="2">
        <v>44608</v>
      </c>
      <c r="G3469" s="11" t="s">
        <v>3652</v>
      </c>
      <c r="H3469" s="10">
        <v>10</v>
      </c>
      <c r="I3469" s="12">
        <v>2.35</v>
      </c>
      <c r="J3469" s="398" t="s">
        <v>25</v>
      </c>
      <c r="K3469" s="398" t="s">
        <v>25</v>
      </c>
      <c r="L3469" s="399">
        <v>44607</v>
      </c>
      <c r="M3469" s="398" t="s">
        <v>19</v>
      </c>
      <c r="N3469" s="10">
        <v>9336</v>
      </c>
    </row>
    <row r="3470" spans="1:14">
      <c r="A3470" s="9">
        <v>44606</v>
      </c>
      <c r="B3470" s="1">
        <v>16392</v>
      </c>
      <c r="C3470" s="929" t="s">
        <v>3633</v>
      </c>
      <c r="D3470" s="1" t="s">
        <v>22</v>
      </c>
      <c r="E3470" s="1" t="s">
        <v>3968</v>
      </c>
      <c r="F3470" s="2">
        <v>44608</v>
      </c>
      <c r="G3470" s="11" t="s">
        <v>3635</v>
      </c>
      <c r="H3470" s="10">
        <v>197</v>
      </c>
      <c r="I3470" s="12">
        <v>2.35</v>
      </c>
      <c r="J3470" s="398" t="s">
        <v>25</v>
      </c>
      <c r="K3470" s="398" t="s">
        <v>25</v>
      </c>
      <c r="L3470" s="399">
        <v>44607</v>
      </c>
      <c r="M3470" s="398" t="s">
        <v>19</v>
      </c>
      <c r="N3470" s="10">
        <v>9336</v>
      </c>
    </row>
    <row r="3471" spans="1:14">
      <c r="A3471" s="9">
        <v>44606</v>
      </c>
      <c r="B3471" s="1">
        <v>16393</v>
      </c>
      <c r="C3471" s="929" t="s">
        <v>3920</v>
      </c>
      <c r="D3471" s="1" t="s">
        <v>22</v>
      </c>
      <c r="E3471" s="1" t="s">
        <v>3969</v>
      </c>
      <c r="F3471" s="2">
        <v>44608</v>
      </c>
      <c r="G3471" s="11" t="s">
        <v>3922</v>
      </c>
      <c r="H3471" s="10">
        <v>27</v>
      </c>
      <c r="I3471" s="12">
        <v>2.35</v>
      </c>
      <c r="J3471" s="398" t="s">
        <v>25</v>
      </c>
      <c r="K3471" s="398" t="s">
        <v>25</v>
      </c>
      <c r="L3471" s="399">
        <v>44607</v>
      </c>
      <c r="M3471" s="398" t="s">
        <v>19</v>
      </c>
      <c r="N3471" s="10">
        <v>9336</v>
      </c>
    </row>
    <row r="3472" spans="1:14">
      <c r="A3472" s="9">
        <v>44606</v>
      </c>
      <c r="B3472" s="1">
        <v>16394</v>
      </c>
      <c r="C3472" s="929" t="s">
        <v>2024</v>
      </c>
      <c r="D3472" s="1" t="s">
        <v>22</v>
      </c>
      <c r="E3472" s="1" t="s">
        <v>3970</v>
      </c>
      <c r="F3472" s="2">
        <v>44608</v>
      </c>
      <c r="G3472" s="11" t="s">
        <v>2026</v>
      </c>
      <c r="H3472" s="10">
        <v>2</v>
      </c>
      <c r="I3472" s="12">
        <v>2.35</v>
      </c>
      <c r="J3472" s="398" t="s">
        <v>25</v>
      </c>
      <c r="K3472" s="398" t="s">
        <v>25</v>
      </c>
      <c r="L3472" s="399">
        <v>44607</v>
      </c>
      <c r="M3472" s="398" t="s">
        <v>19</v>
      </c>
      <c r="N3472" s="10">
        <v>9336</v>
      </c>
    </row>
    <row r="3473" spans="1:14">
      <c r="A3473" s="9">
        <v>44606</v>
      </c>
      <c r="B3473" s="1">
        <v>16395</v>
      </c>
      <c r="C3473" s="929" t="s">
        <v>595</v>
      </c>
      <c r="D3473" s="1" t="s">
        <v>22</v>
      </c>
      <c r="E3473" s="1" t="s">
        <v>3970</v>
      </c>
      <c r="F3473" s="2">
        <v>44608</v>
      </c>
      <c r="G3473" s="11" t="s">
        <v>462</v>
      </c>
      <c r="H3473" s="10">
        <v>1</v>
      </c>
      <c r="I3473" s="12">
        <v>2.35</v>
      </c>
      <c r="J3473" s="398" t="s">
        <v>25</v>
      </c>
      <c r="K3473" s="398" t="s">
        <v>25</v>
      </c>
      <c r="L3473" s="399">
        <v>44607</v>
      </c>
      <c r="M3473" s="398" t="s">
        <v>19</v>
      </c>
      <c r="N3473" s="10">
        <v>9336</v>
      </c>
    </row>
    <row r="3474" spans="1:14">
      <c r="A3474" s="9">
        <v>44606</v>
      </c>
      <c r="B3474" s="1">
        <v>16396</v>
      </c>
      <c r="C3474" s="929" t="s">
        <v>158</v>
      </c>
      <c r="D3474" s="1" t="s">
        <v>22</v>
      </c>
      <c r="E3474" s="1" t="s">
        <v>3970</v>
      </c>
      <c r="F3474" s="2">
        <v>44608</v>
      </c>
      <c r="G3474" s="11" t="s">
        <v>160</v>
      </c>
      <c r="H3474" s="10">
        <v>1</v>
      </c>
      <c r="I3474" s="12">
        <v>2.35</v>
      </c>
      <c r="J3474" s="398" t="s">
        <v>25</v>
      </c>
      <c r="K3474" s="398" t="s">
        <v>25</v>
      </c>
      <c r="L3474" s="399">
        <v>44607</v>
      </c>
      <c r="M3474" s="398" t="s">
        <v>19</v>
      </c>
      <c r="N3474" s="10">
        <v>9336</v>
      </c>
    </row>
    <row r="3475" spans="1:14">
      <c r="A3475" s="9">
        <v>44606</v>
      </c>
      <c r="B3475" s="1">
        <v>16397</v>
      </c>
      <c r="C3475" s="929" t="s">
        <v>182</v>
      </c>
      <c r="D3475" s="1" t="s">
        <v>22</v>
      </c>
      <c r="E3475" s="1" t="s">
        <v>3971</v>
      </c>
      <c r="F3475" s="2">
        <v>44608</v>
      </c>
      <c r="G3475" s="11" t="s">
        <v>184</v>
      </c>
      <c r="H3475" s="10">
        <v>3</v>
      </c>
      <c r="I3475" s="12">
        <v>2.35</v>
      </c>
      <c r="J3475" s="398" t="s">
        <v>25</v>
      </c>
      <c r="K3475" s="398" t="s">
        <v>25</v>
      </c>
      <c r="L3475" s="399">
        <v>44607</v>
      </c>
      <c r="M3475" s="398" t="s">
        <v>19</v>
      </c>
      <c r="N3475" s="10">
        <v>9336</v>
      </c>
    </row>
    <row r="3476" spans="1:14">
      <c r="A3476" s="9">
        <v>44606</v>
      </c>
      <c r="B3476" s="1">
        <v>16398</v>
      </c>
      <c r="C3476" s="929" t="s">
        <v>3238</v>
      </c>
      <c r="D3476" s="1" t="s">
        <v>22</v>
      </c>
      <c r="E3476" s="1" t="s">
        <v>3971</v>
      </c>
      <c r="F3476" s="2">
        <v>44608</v>
      </c>
      <c r="G3476" s="11" t="s">
        <v>3568</v>
      </c>
      <c r="H3476" s="10">
        <v>5</v>
      </c>
      <c r="I3476" s="12">
        <v>2.35</v>
      </c>
      <c r="J3476" s="398" t="s">
        <v>25</v>
      </c>
      <c r="K3476" s="398" t="s">
        <v>25</v>
      </c>
      <c r="L3476" s="399">
        <v>44607</v>
      </c>
      <c r="M3476" s="398" t="s">
        <v>19</v>
      </c>
      <c r="N3476" s="10">
        <v>9336</v>
      </c>
    </row>
    <row r="3477" spans="1:14">
      <c r="A3477" s="9">
        <v>44606</v>
      </c>
      <c r="B3477" s="1">
        <v>16399</v>
      </c>
      <c r="C3477" s="929" t="s">
        <v>1452</v>
      </c>
      <c r="D3477" s="1" t="s">
        <v>22</v>
      </c>
      <c r="E3477" s="1" t="s">
        <v>3972</v>
      </c>
      <c r="F3477" s="2">
        <v>44608</v>
      </c>
      <c r="G3477" s="11" t="s">
        <v>93</v>
      </c>
      <c r="H3477" s="10">
        <v>1</v>
      </c>
      <c r="I3477" s="12">
        <v>2.35</v>
      </c>
      <c r="J3477" s="398" t="s">
        <v>25</v>
      </c>
      <c r="K3477" s="398" t="s">
        <v>25</v>
      </c>
      <c r="L3477" s="399">
        <v>44607</v>
      </c>
      <c r="M3477" s="398" t="s">
        <v>19</v>
      </c>
      <c r="N3477" s="10">
        <v>9336</v>
      </c>
    </row>
    <row r="3478" spans="1:14">
      <c r="A3478" s="9">
        <v>44606</v>
      </c>
      <c r="B3478" s="1">
        <v>16400</v>
      </c>
      <c r="C3478" s="929" t="s">
        <v>352</v>
      </c>
      <c r="D3478" s="1" t="s">
        <v>22</v>
      </c>
      <c r="E3478" s="1" t="s">
        <v>3973</v>
      </c>
      <c r="F3478" s="2">
        <v>44608</v>
      </c>
      <c r="G3478" s="11" t="s">
        <v>354</v>
      </c>
      <c r="H3478" s="10">
        <v>3</v>
      </c>
      <c r="I3478" s="12">
        <v>2.35</v>
      </c>
      <c r="J3478" s="398" t="s">
        <v>25</v>
      </c>
      <c r="K3478" s="398" t="s">
        <v>25</v>
      </c>
      <c r="L3478" s="399">
        <v>44607</v>
      </c>
      <c r="M3478" s="398" t="s">
        <v>19</v>
      </c>
      <c r="N3478" s="10">
        <v>9336</v>
      </c>
    </row>
    <row r="3479" spans="1:14">
      <c r="A3479" s="9">
        <v>44606</v>
      </c>
      <c r="B3479" s="1">
        <v>16401</v>
      </c>
      <c r="C3479" s="929" t="s">
        <v>1229</v>
      </c>
      <c r="D3479" s="1" t="s">
        <v>22</v>
      </c>
      <c r="E3479" s="1" t="s">
        <v>3974</v>
      </c>
      <c r="F3479" s="2">
        <v>44608</v>
      </c>
      <c r="G3479" s="11" t="s">
        <v>1231</v>
      </c>
      <c r="H3479" s="10">
        <v>4</v>
      </c>
      <c r="I3479" s="12">
        <v>2.35</v>
      </c>
      <c r="J3479" s="398" t="s">
        <v>25</v>
      </c>
      <c r="K3479" s="398" t="s">
        <v>25</v>
      </c>
      <c r="L3479" s="399">
        <v>44607</v>
      </c>
      <c r="M3479" s="398" t="s">
        <v>19</v>
      </c>
      <c r="N3479" s="10">
        <v>9336</v>
      </c>
    </row>
    <row r="3480" spans="1:14">
      <c r="A3480" s="9">
        <v>44606</v>
      </c>
      <c r="B3480" s="1">
        <v>16402</v>
      </c>
      <c r="C3480" s="929" t="s">
        <v>710</v>
      </c>
      <c r="D3480" s="1" t="s">
        <v>22</v>
      </c>
      <c r="E3480" s="1" t="s">
        <v>3975</v>
      </c>
      <c r="F3480" s="2">
        <v>44608</v>
      </c>
      <c r="G3480" s="11" t="s">
        <v>3976</v>
      </c>
      <c r="H3480" s="10">
        <v>103</v>
      </c>
      <c r="I3480" s="12">
        <v>2.35</v>
      </c>
      <c r="J3480" s="398" t="s">
        <v>25</v>
      </c>
      <c r="K3480" s="398" t="s">
        <v>25</v>
      </c>
      <c r="L3480" s="399">
        <v>44607</v>
      </c>
      <c r="M3480" s="398" t="s">
        <v>19</v>
      </c>
      <c r="N3480" s="10">
        <v>9336</v>
      </c>
    </row>
    <row r="3481" spans="1:14">
      <c r="A3481" s="9">
        <v>44606</v>
      </c>
      <c r="B3481" s="1">
        <v>16403</v>
      </c>
      <c r="C3481" s="929" t="s">
        <v>53</v>
      </c>
      <c r="D3481" s="1" t="s">
        <v>22</v>
      </c>
      <c r="E3481" s="1" t="s">
        <v>3977</v>
      </c>
      <c r="F3481" s="2">
        <v>44608</v>
      </c>
      <c r="G3481" s="11" t="s">
        <v>55</v>
      </c>
      <c r="H3481" s="10">
        <v>16</v>
      </c>
      <c r="I3481" s="12">
        <v>2.35</v>
      </c>
      <c r="J3481" s="398" t="s">
        <v>25</v>
      </c>
      <c r="K3481" s="398" t="s">
        <v>25</v>
      </c>
      <c r="L3481" s="399">
        <v>44607</v>
      </c>
      <c r="M3481" s="398" t="s">
        <v>19</v>
      </c>
      <c r="N3481" s="10">
        <v>9336</v>
      </c>
    </row>
    <row r="3482" spans="1:14">
      <c r="A3482" s="9">
        <v>44606</v>
      </c>
      <c r="B3482" s="1">
        <v>16404</v>
      </c>
      <c r="C3482" s="929" t="s">
        <v>536</v>
      </c>
      <c r="D3482" s="1" t="s">
        <v>22</v>
      </c>
      <c r="E3482" s="1" t="s">
        <v>3978</v>
      </c>
      <c r="F3482" s="2">
        <v>44608</v>
      </c>
      <c r="G3482" s="11" t="s">
        <v>538</v>
      </c>
      <c r="H3482" s="10">
        <v>21</v>
      </c>
      <c r="I3482" s="12">
        <v>2.35</v>
      </c>
      <c r="J3482" s="398" t="s">
        <v>25</v>
      </c>
      <c r="K3482" s="398" t="s">
        <v>25</v>
      </c>
      <c r="L3482" s="399">
        <v>44607</v>
      </c>
      <c r="M3482" s="398" t="s">
        <v>19</v>
      </c>
      <c r="N3482" s="10">
        <v>9336</v>
      </c>
    </row>
    <row r="3483" spans="1:14">
      <c r="A3483" s="9">
        <v>44606</v>
      </c>
      <c r="B3483" s="1">
        <v>16405</v>
      </c>
      <c r="C3483" s="929" t="s">
        <v>3905</v>
      </c>
      <c r="D3483" s="1" t="s">
        <v>22</v>
      </c>
      <c r="E3483" s="1" t="s">
        <v>3979</v>
      </c>
      <c r="F3483" s="2">
        <v>44608</v>
      </c>
      <c r="G3483" s="11" t="s">
        <v>3966</v>
      </c>
      <c r="H3483" s="10">
        <v>34</v>
      </c>
      <c r="I3483" s="12">
        <v>2.35</v>
      </c>
      <c r="J3483" s="398" t="s">
        <v>25</v>
      </c>
      <c r="K3483" s="398" t="s">
        <v>25</v>
      </c>
      <c r="L3483" s="399">
        <v>44607</v>
      </c>
      <c r="M3483" s="398" t="s">
        <v>19</v>
      </c>
      <c r="N3483" s="10">
        <v>9336</v>
      </c>
    </row>
    <row r="3484" spans="1:14">
      <c r="A3484" s="9">
        <v>44606</v>
      </c>
      <c r="B3484" s="1">
        <v>16406</v>
      </c>
      <c r="C3484" s="929" t="s">
        <v>455</v>
      </c>
      <c r="D3484" s="1" t="s">
        <v>22</v>
      </c>
      <c r="E3484" s="1" t="s">
        <v>3980</v>
      </c>
      <c r="F3484" s="2">
        <v>44608</v>
      </c>
      <c r="G3484" s="11" t="s">
        <v>457</v>
      </c>
      <c r="H3484" s="10">
        <v>36</v>
      </c>
      <c r="I3484" s="12">
        <v>2.35</v>
      </c>
      <c r="J3484" s="398" t="s">
        <v>25</v>
      </c>
      <c r="K3484" s="398" t="s">
        <v>25</v>
      </c>
      <c r="L3484" s="399">
        <v>44607</v>
      </c>
      <c r="M3484" s="398" t="s">
        <v>19</v>
      </c>
      <c r="N3484" s="10">
        <v>9336</v>
      </c>
    </row>
    <row r="3485" spans="1:14">
      <c r="A3485" s="9">
        <v>44606</v>
      </c>
      <c r="B3485" s="1">
        <v>16407</v>
      </c>
      <c r="C3485" s="929" t="s">
        <v>262</v>
      </c>
      <c r="D3485" s="1" t="s">
        <v>22</v>
      </c>
      <c r="E3485" s="1" t="s">
        <v>3981</v>
      </c>
      <c r="F3485" s="2">
        <v>44608</v>
      </c>
      <c r="G3485" s="11" t="s">
        <v>264</v>
      </c>
      <c r="H3485" s="10">
        <v>17</v>
      </c>
      <c r="I3485" s="12">
        <v>2.35</v>
      </c>
      <c r="J3485" s="398" t="s">
        <v>25</v>
      </c>
      <c r="K3485" s="398" t="s">
        <v>25</v>
      </c>
      <c r="L3485" s="399">
        <v>44607</v>
      </c>
      <c r="M3485" s="398" t="s">
        <v>19</v>
      </c>
      <c r="N3485" s="10">
        <v>9336</v>
      </c>
    </row>
    <row r="3486" spans="1:14">
      <c r="A3486" s="9">
        <v>44606</v>
      </c>
      <c r="B3486" s="1">
        <v>16408</v>
      </c>
      <c r="C3486" s="929" t="s">
        <v>265</v>
      </c>
      <c r="D3486" s="1" t="s">
        <v>22</v>
      </c>
      <c r="E3486" s="1" t="s">
        <v>3981</v>
      </c>
      <c r="F3486" s="2">
        <v>44608</v>
      </c>
      <c r="G3486" s="11" t="s">
        <v>266</v>
      </c>
      <c r="H3486" s="10">
        <v>17</v>
      </c>
      <c r="I3486" s="12">
        <v>2.35</v>
      </c>
      <c r="J3486" s="398" t="s">
        <v>25</v>
      </c>
      <c r="K3486" s="398" t="s">
        <v>25</v>
      </c>
      <c r="L3486" s="399">
        <v>44607</v>
      </c>
      <c r="M3486" s="398" t="s">
        <v>19</v>
      </c>
      <c r="N3486" s="10">
        <v>9336</v>
      </c>
    </row>
    <row r="3487" spans="1:14">
      <c r="A3487" s="9">
        <v>44606</v>
      </c>
      <c r="B3487" s="1">
        <v>16409</v>
      </c>
      <c r="C3487" s="929" t="s">
        <v>182</v>
      </c>
      <c r="D3487" s="1" t="s">
        <v>22</v>
      </c>
      <c r="E3487" s="1" t="s">
        <v>3982</v>
      </c>
      <c r="F3487" s="2">
        <v>44608</v>
      </c>
      <c r="G3487" s="11" t="s">
        <v>184</v>
      </c>
      <c r="H3487" s="10">
        <v>8</v>
      </c>
      <c r="I3487" s="12">
        <v>2.35</v>
      </c>
      <c r="J3487" s="398" t="s">
        <v>25</v>
      </c>
      <c r="K3487" s="398" t="s">
        <v>25</v>
      </c>
      <c r="L3487" s="399">
        <v>44607</v>
      </c>
      <c r="M3487" s="398" t="s">
        <v>19</v>
      </c>
      <c r="N3487" s="10">
        <v>9336</v>
      </c>
    </row>
    <row r="3488" spans="1:14">
      <c r="A3488" s="9">
        <v>44606</v>
      </c>
      <c r="B3488" s="1">
        <v>16410</v>
      </c>
      <c r="C3488" s="929" t="s">
        <v>37</v>
      </c>
      <c r="D3488" s="1" t="s">
        <v>22</v>
      </c>
      <c r="E3488" s="1" t="s">
        <v>3982</v>
      </c>
      <c r="F3488" s="2">
        <v>44608</v>
      </c>
      <c r="G3488" s="11" t="s">
        <v>38</v>
      </c>
      <c r="H3488" s="10">
        <v>8</v>
      </c>
      <c r="I3488" s="12">
        <v>2.35</v>
      </c>
      <c r="J3488" s="398" t="s">
        <v>25</v>
      </c>
      <c r="K3488" s="398" t="s">
        <v>25</v>
      </c>
      <c r="L3488" s="399">
        <v>44607</v>
      </c>
      <c r="M3488" s="398" t="s">
        <v>19</v>
      </c>
      <c r="N3488" s="10">
        <v>9336</v>
      </c>
    </row>
    <row r="3489" spans="1:14">
      <c r="A3489" s="9">
        <v>44607</v>
      </c>
      <c r="B3489" s="1">
        <v>16411</v>
      </c>
      <c r="C3489" s="929" t="s">
        <v>73</v>
      </c>
      <c r="D3489" s="1" t="s">
        <v>22</v>
      </c>
      <c r="E3489" s="1" t="s">
        <v>3983</v>
      </c>
      <c r="F3489" s="2">
        <v>44608</v>
      </c>
      <c r="G3489" s="11" t="s">
        <v>74</v>
      </c>
      <c r="H3489" s="10">
        <v>26</v>
      </c>
      <c r="I3489" s="12">
        <v>2.35</v>
      </c>
      <c r="J3489" s="398" t="s">
        <v>25</v>
      </c>
      <c r="K3489" s="398" t="s">
        <v>25</v>
      </c>
      <c r="L3489" s="399">
        <v>44608</v>
      </c>
      <c r="M3489" s="398" t="s">
        <v>19</v>
      </c>
      <c r="N3489" s="10">
        <v>9336</v>
      </c>
    </row>
    <row r="3490" spans="1:14">
      <c r="A3490" s="9">
        <v>44607</v>
      </c>
      <c r="B3490" s="1">
        <v>16412</v>
      </c>
      <c r="C3490" s="929" t="s">
        <v>37</v>
      </c>
      <c r="D3490" s="1" t="s">
        <v>22</v>
      </c>
      <c r="E3490" s="1" t="s">
        <v>3983</v>
      </c>
      <c r="F3490" s="2">
        <v>44608</v>
      </c>
      <c r="G3490" s="11" t="s">
        <v>38</v>
      </c>
      <c r="H3490" s="10">
        <v>25</v>
      </c>
      <c r="I3490" s="12">
        <v>2.35</v>
      </c>
      <c r="J3490" s="398" t="s">
        <v>25</v>
      </c>
      <c r="K3490" s="398" t="s">
        <v>25</v>
      </c>
      <c r="L3490" s="399">
        <v>44608</v>
      </c>
      <c r="M3490" s="398" t="s">
        <v>19</v>
      </c>
      <c r="N3490" s="10">
        <v>9336</v>
      </c>
    </row>
    <row r="3491" spans="1:14">
      <c r="A3491" s="9">
        <v>44607</v>
      </c>
      <c r="B3491" s="1">
        <v>16413</v>
      </c>
      <c r="C3491" s="929" t="s">
        <v>3912</v>
      </c>
      <c r="D3491" s="1" t="s">
        <v>22</v>
      </c>
      <c r="E3491" s="1" t="s">
        <v>3983</v>
      </c>
      <c r="F3491" s="2">
        <v>44608</v>
      </c>
      <c r="G3491" s="11" t="s">
        <v>3984</v>
      </c>
      <c r="H3491" s="10">
        <v>25</v>
      </c>
      <c r="I3491" s="12">
        <v>2.35</v>
      </c>
      <c r="J3491" s="398" t="s">
        <v>25</v>
      </c>
      <c r="K3491" s="398" t="s">
        <v>25</v>
      </c>
      <c r="L3491" s="399">
        <v>44608</v>
      </c>
      <c r="M3491" s="398" t="s">
        <v>19</v>
      </c>
      <c r="N3491" s="10">
        <v>9336</v>
      </c>
    </row>
    <row r="3492" spans="1:14">
      <c r="A3492" s="9">
        <v>44607</v>
      </c>
      <c r="B3492" s="1">
        <v>16414</v>
      </c>
      <c r="C3492" s="929" t="s">
        <v>5</v>
      </c>
      <c r="D3492" s="1" t="s">
        <v>22</v>
      </c>
      <c r="E3492" s="1" t="s">
        <v>3983</v>
      </c>
      <c r="F3492" s="2">
        <v>44608</v>
      </c>
      <c r="G3492" s="11" t="s">
        <v>3329</v>
      </c>
      <c r="H3492" s="10">
        <v>6</v>
      </c>
      <c r="I3492" s="12">
        <v>4.5</v>
      </c>
      <c r="J3492" s="398" t="s">
        <v>25</v>
      </c>
      <c r="K3492" s="398" t="s">
        <v>25</v>
      </c>
      <c r="L3492" s="399">
        <v>44608</v>
      </c>
      <c r="M3492" s="398" t="s">
        <v>19</v>
      </c>
      <c r="N3492" s="10">
        <v>9336</v>
      </c>
    </row>
    <row r="3493" spans="1:14">
      <c r="A3493" s="9">
        <v>44606</v>
      </c>
      <c r="B3493" s="1">
        <v>16415</v>
      </c>
      <c r="C3493" s="929" t="s">
        <v>262</v>
      </c>
      <c r="D3493" s="1" t="s">
        <v>22</v>
      </c>
      <c r="E3493" s="1" t="s">
        <v>3985</v>
      </c>
      <c r="F3493" s="2">
        <v>44608</v>
      </c>
      <c r="G3493" s="11" t="s">
        <v>264</v>
      </c>
      <c r="H3493" s="10">
        <v>21</v>
      </c>
      <c r="I3493" s="12">
        <v>2.35</v>
      </c>
      <c r="J3493" s="398" t="s">
        <v>25</v>
      </c>
      <c r="K3493" s="398" t="s">
        <v>25</v>
      </c>
      <c r="L3493" s="399">
        <v>44608</v>
      </c>
      <c r="M3493" s="398" t="s">
        <v>19</v>
      </c>
      <c r="N3493" s="10">
        <v>9336</v>
      </c>
    </row>
    <row r="3494" spans="1:14">
      <c r="A3494" s="9">
        <v>44606</v>
      </c>
      <c r="B3494" s="1">
        <v>16416</v>
      </c>
      <c r="C3494" s="929" t="s">
        <v>265</v>
      </c>
      <c r="D3494" s="1" t="s">
        <v>22</v>
      </c>
      <c r="E3494" s="1" t="s">
        <v>3985</v>
      </c>
      <c r="F3494" s="2">
        <v>44608</v>
      </c>
      <c r="G3494" s="11" t="s">
        <v>266</v>
      </c>
      <c r="H3494" s="10">
        <v>21</v>
      </c>
      <c r="I3494" s="12">
        <v>2.35</v>
      </c>
      <c r="J3494" s="398" t="s">
        <v>25</v>
      </c>
      <c r="K3494" s="398" t="s">
        <v>25</v>
      </c>
      <c r="L3494" s="399">
        <v>44608</v>
      </c>
      <c r="M3494" s="398" t="s">
        <v>19</v>
      </c>
      <c r="N3494" s="10">
        <v>9336</v>
      </c>
    </row>
    <row r="3495" spans="1:14">
      <c r="A3495" s="9">
        <v>44606</v>
      </c>
      <c r="B3495" s="1">
        <v>16417</v>
      </c>
      <c r="C3495" s="929" t="s">
        <v>455</v>
      </c>
      <c r="D3495" s="1" t="s">
        <v>22</v>
      </c>
      <c r="E3495" s="1" t="s">
        <v>3986</v>
      </c>
      <c r="F3495" s="2">
        <v>44608</v>
      </c>
      <c r="G3495" s="11" t="s">
        <v>457</v>
      </c>
      <c r="H3495" s="10">
        <v>21</v>
      </c>
      <c r="I3495" s="12">
        <v>2.35</v>
      </c>
      <c r="J3495" s="398" t="s">
        <v>25</v>
      </c>
      <c r="K3495" s="398" t="s">
        <v>25</v>
      </c>
      <c r="L3495" s="399">
        <v>44608</v>
      </c>
      <c r="M3495" s="398" t="s">
        <v>19</v>
      </c>
      <c r="N3495" s="10">
        <v>9336</v>
      </c>
    </row>
    <row r="3496" spans="1:14">
      <c r="A3496" s="9">
        <v>44607</v>
      </c>
      <c r="B3496" s="1">
        <v>16418</v>
      </c>
      <c r="C3496" s="929" t="s">
        <v>5</v>
      </c>
      <c r="D3496" s="1" t="s">
        <v>22</v>
      </c>
      <c r="E3496" s="1" t="s">
        <v>3986</v>
      </c>
      <c r="F3496" s="2">
        <v>44608</v>
      </c>
      <c r="G3496" s="11" t="s">
        <v>3329</v>
      </c>
      <c r="H3496" s="10">
        <v>7</v>
      </c>
      <c r="I3496" s="12">
        <v>4.5</v>
      </c>
      <c r="J3496" s="398" t="s">
        <v>25</v>
      </c>
      <c r="K3496" s="398" t="s">
        <v>25</v>
      </c>
      <c r="L3496" s="399">
        <v>44608</v>
      </c>
      <c r="M3496" s="398" t="s">
        <v>19</v>
      </c>
      <c r="N3496" s="10">
        <v>9336</v>
      </c>
    </row>
    <row r="3497" spans="1:14">
      <c r="A3497" s="9">
        <v>44607</v>
      </c>
      <c r="B3497" s="1">
        <v>16419</v>
      </c>
      <c r="C3497" s="929" t="s">
        <v>286</v>
      </c>
      <c r="D3497" s="1" t="s">
        <v>22</v>
      </c>
      <c r="E3497" s="1" t="s">
        <v>3987</v>
      </c>
      <c r="F3497" s="2">
        <v>44608</v>
      </c>
      <c r="G3497" s="11" t="s">
        <v>30</v>
      </c>
      <c r="H3497" s="10">
        <v>21</v>
      </c>
      <c r="I3497" s="12">
        <v>2.35</v>
      </c>
      <c r="J3497" s="398" t="s">
        <v>25</v>
      </c>
      <c r="K3497" s="398" t="s">
        <v>25</v>
      </c>
      <c r="L3497" s="399">
        <v>44608</v>
      </c>
      <c r="M3497" s="398" t="s">
        <v>19</v>
      </c>
      <c r="N3497" s="10">
        <v>9336</v>
      </c>
    </row>
    <row r="3498" spans="1:14">
      <c r="A3498" s="9">
        <v>44607</v>
      </c>
      <c r="B3498" s="1">
        <v>16420</v>
      </c>
      <c r="C3498" s="929" t="s">
        <v>352</v>
      </c>
      <c r="D3498" s="1" t="s">
        <v>22</v>
      </c>
      <c r="E3498" s="1" t="s">
        <v>3988</v>
      </c>
      <c r="F3498" s="2">
        <v>44608</v>
      </c>
      <c r="G3498" s="11" t="s">
        <v>354</v>
      </c>
      <c r="H3498" s="10">
        <v>13</v>
      </c>
      <c r="I3498" s="12">
        <v>2.35</v>
      </c>
      <c r="J3498" s="398" t="s">
        <v>25</v>
      </c>
      <c r="K3498" s="398" t="s">
        <v>25</v>
      </c>
      <c r="L3498" s="399">
        <v>44608</v>
      </c>
      <c r="M3498" s="398" t="s">
        <v>19</v>
      </c>
      <c r="N3498" s="10">
        <v>9336</v>
      </c>
    </row>
    <row r="3499" spans="1:14">
      <c r="A3499" s="9">
        <v>44607</v>
      </c>
      <c r="B3499" s="1">
        <v>16421</v>
      </c>
      <c r="C3499" s="929" t="s">
        <v>73</v>
      </c>
      <c r="D3499" s="1" t="s">
        <v>22</v>
      </c>
      <c r="E3499" s="1" t="s">
        <v>3989</v>
      </c>
      <c r="F3499" s="2">
        <v>44608</v>
      </c>
      <c r="G3499" s="11" t="s">
        <v>74</v>
      </c>
      <c r="H3499" s="10">
        <v>4</v>
      </c>
      <c r="I3499" s="12">
        <v>2.35</v>
      </c>
      <c r="J3499" s="398" t="s">
        <v>25</v>
      </c>
      <c r="K3499" s="398" t="s">
        <v>25</v>
      </c>
      <c r="L3499" s="399">
        <v>44608</v>
      </c>
      <c r="M3499" s="398" t="s">
        <v>19</v>
      </c>
      <c r="N3499" s="10">
        <v>9336</v>
      </c>
    </row>
    <row r="3500" spans="1:14">
      <c r="A3500" s="9">
        <v>44607</v>
      </c>
      <c r="B3500" s="1">
        <v>16422</v>
      </c>
      <c r="C3500" s="929" t="s">
        <v>39</v>
      </c>
      <c r="D3500" s="1" t="s">
        <v>22</v>
      </c>
      <c r="E3500" s="1" t="s">
        <v>3989</v>
      </c>
      <c r="F3500" s="2">
        <v>44608</v>
      </c>
      <c r="G3500" s="11" t="s">
        <v>40</v>
      </c>
      <c r="H3500" s="10">
        <v>4</v>
      </c>
      <c r="I3500" s="12">
        <v>2.35</v>
      </c>
      <c r="J3500" s="398" t="s">
        <v>25</v>
      </c>
      <c r="K3500" s="398" t="s">
        <v>25</v>
      </c>
      <c r="L3500" s="399">
        <v>44608</v>
      </c>
      <c r="M3500" s="398" t="s">
        <v>19</v>
      </c>
      <c r="N3500" s="10">
        <v>9336</v>
      </c>
    </row>
    <row r="3501" spans="1:14">
      <c r="A3501" s="9">
        <v>44607</v>
      </c>
      <c r="B3501" s="1">
        <v>16423</v>
      </c>
      <c r="C3501" s="929" t="s">
        <v>240</v>
      </c>
      <c r="D3501" s="1" t="s">
        <v>22</v>
      </c>
      <c r="E3501" s="1" t="s">
        <v>3989</v>
      </c>
      <c r="F3501" s="2">
        <v>44608</v>
      </c>
      <c r="G3501" s="11" t="s">
        <v>242</v>
      </c>
      <c r="H3501" s="10">
        <v>4</v>
      </c>
      <c r="I3501" s="12">
        <v>2.35</v>
      </c>
      <c r="J3501" s="398" t="s">
        <v>25</v>
      </c>
      <c r="K3501" s="398" t="s">
        <v>25</v>
      </c>
      <c r="L3501" s="399">
        <v>44608</v>
      </c>
      <c r="M3501" s="398" t="s">
        <v>19</v>
      </c>
      <c r="N3501" s="10">
        <v>9336</v>
      </c>
    </row>
    <row r="3502" spans="1:14">
      <c r="A3502" s="9">
        <v>44607</v>
      </c>
      <c r="B3502" s="1">
        <v>16424</v>
      </c>
      <c r="C3502" s="929" t="s">
        <v>3509</v>
      </c>
      <c r="D3502" s="1" t="s">
        <v>22</v>
      </c>
      <c r="E3502" s="1" t="s">
        <v>3989</v>
      </c>
      <c r="F3502" s="2">
        <v>44608</v>
      </c>
      <c r="G3502" s="11" t="s">
        <v>3666</v>
      </c>
      <c r="H3502" s="10">
        <v>4</v>
      </c>
      <c r="I3502" s="12">
        <v>2.35</v>
      </c>
      <c r="J3502" s="398" t="s">
        <v>25</v>
      </c>
      <c r="K3502" s="398" t="s">
        <v>25</v>
      </c>
      <c r="L3502" s="399">
        <v>44608</v>
      </c>
      <c r="M3502" s="398" t="s">
        <v>19</v>
      </c>
      <c r="N3502" s="10">
        <v>9336</v>
      </c>
    </row>
    <row r="3503" spans="1:14">
      <c r="A3503" s="9">
        <v>44607</v>
      </c>
      <c r="B3503" s="1">
        <v>16425</v>
      </c>
      <c r="C3503" s="929" t="s">
        <v>3925</v>
      </c>
      <c r="D3503" s="1" t="s">
        <v>22</v>
      </c>
      <c r="E3503" s="1" t="s">
        <v>1</v>
      </c>
      <c r="F3503" s="2">
        <v>44608</v>
      </c>
      <c r="G3503" s="11" t="s">
        <v>3926</v>
      </c>
      <c r="H3503" s="10">
        <v>1</v>
      </c>
      <c r="I3503" s="12">
        <v>3.75</v>
      </c>
      <c r="J3503" s="398" t="s">
        <v>25</v>
      </c>
      <c r="K3503" s="398" t="s">
        <v>25</v>
      </c>
      <c r="L3503" s="399">
        <v>44608</v>
      </c>
      <c r="M3503" s="398" t="s">
        <v>19</v>
      </c>
      <c r="N3503" s="10">
        <v>9336</v>
      </c>
    </row>
    <row r="3504" spans="1:14">
      <c r="A3504" s="9">
        <v>44607</v>
      </c>
      <c r="B3504" s="1">
        <v>16426</v>
      </c>
      <c r="C3504" s="929" t="s">
        <v>3927</v>
      </c>
      <c r="D3504" s="1" t="s">
        <v>22</v>
      </c>
      <c r="E3504" s="1" t="s">
        <v>1</v>
      </c>
      <c r="F3504" s="2">
        <v>44608</v>
      </c>
      <c r="G3504" s="11" t="s">
        <v>3926</v>
      </c>
      <c r="H3504" s="10">
        <v>1</v>
      </c>
      <c r="I3504" s="12">
        <v>3.75</v>
      </c>
      <c r="J3504" s="398" t="s">
        <v>25</v>
      </c>
      <c r="K3504" s="398" t="s">
        <v>25</v>
      </c>
      <c r="L3504" s="399">
        <v>44608</v>
      </c>
      <c r="M3504" s="398" t="s">
        <v>19</v>
      </c>
      <c r="N3504" s="10">
        <v>9336</v>
      </c>
    </row>
    <row r="3505" spans="1:14">
      <c r="A3505" s="9">
        <v>44607</v>
      </c>
      <c r="B3505" s="1">
        <v>16427</v>
      </c>
      <c r="C3505" s="929" t="s">
        <v>3927</v>
      </c>
      <c r="D3505" s="1" t="s">
        <v>22</v>
      </c>
      <c r="E3505" s="1" t="s">
        <v>1</v>
      </c>
      <c r="F3505" s="2">
        <v>44608</v>
      </c>
      <c r="G3505" s="11" t="s">
        <v>3990</v>
      </c>
      <c r="H3505" s="10">
        <v>1</v>
      </c>
      <c r="I3505" s="12">
        <v>2.35</v>
      </c>
      <c r="J3505" s="398" t="s">
        <v>25</v>
      </c>
      <c r="K3505" s="398" t="s">
        <v>25</v>
      </c>
      <c r="L3505" s="399">
        <v>44608</v>
      </c>
      <c r="M3505" s="398" t="s">
        <v>19</v>
      </c>
      <c r="N3505" s="10">
        <v>9336</v>
      </c>
    </row>
    <row r="3506" spans="1:14">
      <c r="A3506" s="9">
        <v>44607</v>
      </c>
      <c r="B3506" s="1">
        <v>16428</v>
      </c>
      <c r="C3506" s="929" t="s">
        <v>569</v>
      </c>
      <c r="D3506" s="1" t="s">
        <v>22</v>
      </c>
      <c r="E3506" s="1" t="s">
        <v>3991</v>
      </c>
      <c r="F3506" s="2">
        <v>44608</v>
      </c>
      <c r="G3506" s="11" t="s">
        <v>571</v>
      </c>
      <c r="H3506" s="10">
        <v>16</v>
      </c>
      <c r="I3506" s="12">
        <v>2.35</v>
      </c>
      <c r="J3506" s="398" t="s">
        <v>25</v>
      </c>
      <c r="K3506" s="398" t="s">
        <v>25</v>
      </c>
      <c r="L3506" s="399">
        <v>44608</v>
      </c>
      <c r="M3506" s="398" t="s">
        <v>19</v>
      </c>
      <c r="N3506" s="10">
        <v>9336</v>
      </c>
    </row>
    <row r="3507" spans="1:14">
      <c r="A3507" s="9">
        <v>44607</v>
      </c>
      <c r="B3507" s="1">
        <v>16429</v>
      </c>
      <c r="C3507" s="929" t="s">
        <v>3819</v>
      </c>
      <c r="D3507" s="1" t="s">
        <v>22</v>
      </c>
      <c r="E3507" s="1" t="s">
        <v>3992</v>
      </c>
      <c r="F3507" s="2">
        <v>44608</v>
      </c>
      <c r="G3507" s="11" t="s">
        <v>3821</v>
      </c>
      <c r="H3507" s="10">
        <v>6</v>
      </c>
      <c r="I3507" s="12">
        <v>2.35</v>
      </c>
      <c r="J3507" s="398" t="s">
        <v>25</v>
      </c>
      <c r="K3507" s="398" t="s">
        <v>25</v>
      </c>
      <c r="L3507" s="399">
        <v>44608</v>
      </c>
      <c r="M3507" s="398" t="s">
        <v>19</v>
      </c>
      <c r="N3507" s="10">
        <v>9336</v>
      </c>
    </row>
    <row r="3508" spans="1:14">
      <c r="A3508" s="9">
        <v>44607</v>
      </c>
      <c r="B3508" s="1">
        <v>16430</v>
      </c>
      <c r="C3508" s="929" t="s">
        <v>3993</v>
      </c>
      <c r="D3508" s="1" t="s">
        <v>22</v>
      </c>
      <c r="E3508" s="1" t="s">
        <v>3994</v>
      </c>
      <c r="F3508" s="2">
        <v>44608</v>
      </c>
      <c r="G3508" s="11" t="s">
        <v>3995</v>
      </c>
      <c r="H3508" s="10">
        <v>1</v>
      </c>
      <c r="I3508" s="12">
        <v>2.35</v>
      </c>
      <c r="J3508" s="398" t="s">
        <v>25</v>
      </c>
      <c r="K3508" s="398" t="s">
        <v>25</v>
      </c>
      <c r="L3508" s="399">
        <v>44608</v>
      </c>
      <c r="M3508" s="398" t="s">
        <v>19</v>
      </c>
      <c r="N3508" s="10">
        <v>9336</v>
      </c>
    </row>
    <row r="3509" spans="1:14">
      <c r="A3509" s="9">
        <v>44607</v>
      </c>
      <c r="B3509" s="1">
        <v>16431</v>
      </c>
      <c r="C3509" s="929" t="s">
        <v>154</v>
      </c>
      <c r="D3509" s="1" t="s">
        <v>22</v>
      </c>
      <c r="E3509" s="1" t="s">
        <v>3996</v>
      </c>
      <c r="F3509" s="2">
        <v>44608</v>
      </c>
      <c r="G3509" s="11" t="s">
        <v>155</v>
      </c>
      <c r="H3509" s="10">
        <v>9</v>
      </c>
      <c r="I3509" s="12">
        <v>2.35</v>
      </c>
      <c r="J3509" s="398" t="s">
        <v>25</v>
      </c>
      <c r="K3509" s="398" t="s">
        <v>25</v>
      </c>
      <c r="L3509" s="399">
        <v>44608</v>
      </c>
      <c r="M3509" s="398" t="s">
        <v>19</v>
      </c>
      <c r="N3509" s="10">
        <v>9336</v>
      </c>
    </row>
    <row r="3510" spans="1:14">
      <c r="A3510" s="9">
        <v>44607</v>
      </c>
      <c r="B3510" s="1">
        <v>16432</v>
      </c>
      <c r="C3510" s="929" t="s">
        <v>151</v>
      </c>
      <c r="D3510" s="1" t="s">
        <v>22</v>
      </c>
      <c r="E3510" s="1" t="s">
        <v>3996</v>
      </c>
      <c r="F3510" s="2">
        <v>44608</v>
      </c>
      <c r="G3510" s="11" t="s">
        <v>153</v>
      </c>
      <c r="H3510" s="10">
        <v>9</v>
      </c>
      <c r="I3510" s="12">
        <v>2.35</v>
      </c>
      <c r="J3510" s="398" t="s">
        <v>25</v>
      </c>
      <c r="K3510" s="398" t="s">
        <v>25</v>
      </c>
      <c r="L3510" s="399">
        <v>44608</v>
      </c>
      <c r="M3510" s="398" t="s">
        <v>19</v>
      </c>
      <c r="N3510" s="10">
        <v>9336</v>
      </c>
    </row>
    <row r="3511" spans="1:14">
      <c r="A3511" s="9">
        <v>44607</v>
      </c>
      <c r="B3511" s="1">
        <v>16433</v>
      </c>
      <c r="C3511" s="929" t="s">
        <v>286</v>
      </c>
      <c r="D3511" s="1" t="s">
        <v>22</v>
      </c>
      <c r="E3511" s="1" t="s">
        <v>3997</v>
      </c>
      <c r="F3511" s="2">
        <v>44608</v>
      </c>
      <c r="G3511" s="11" t="s">
        <v>30</v>
      </c>
      <c r="H3511" s="10">
        <v>1</v>
      </c>
      <c r="I3511" s="12">
        <v>2.35</v>
      </c>
      <c r="J3511" s="398" t="s">
        <v>25</v>
      </c>
      <c r="K3511" s="398" t="s">
        <v>25</v>
      </c>
      <c r="L3511" s="399">
        <v>44608</v>
      </c>
      <c r="M3511" s="398" t="s">
        <v>19</v>
      </c>
      <c r="N3511" s="10">
        <v>9336</v>
      </c>
    </row>
    <row r="3512" spans="1:14">
      <c r="A3512" s="9">
        <v>44607</v>
      </c>
      <c r="B3512" s="1">
        <v>16434</v>
      </c>
      <c r="C3512" s="929" t="s">
        <v>286</v>
      </c>
      <c r="D3512" s="1" t="s">
        <v>22</v>
      </c>
      <c r="E3512" s="1" t="s">
        <v>3998</v>
      </c>
      <c r="F3512" s="2">
        <v>44608</v>
      </c>
      <c r="G3512" s="11" t="s">
        <v>30</v>
      </c>
      <c r="H3512" s="10">
        <v>1</v>
      </c>
      <c r="I3512" s="12">
        <v>2.35</v>
      </c>
      <c r="J3512" s="398" t="s">
        <v>25</v>
      </c>
      <c r="K3512" s="398" t="s">
        <v>25</v>
      </c>
      <c r="L3512" s="399">
        <v>44608</v>
      </c>
      <c r="M3512" s="398" t="s">
        <v>19</v>
      </c>
      <c r="N3512" s="10">
        <v>9336</v>
      </c>
    </row>
    <row r="3513" spans="1:14">
      <c r="A3513" s="9">
        <v>44607</v>
      </c>
      <c r="B3513" s="1">
        <v>16435</v>
      </c>
      <c r="C3513" s="929" t="s">
        <v>3999</v>
      </c>
      <c r="D3513" s="1" t="s">
        <v>22</v>
      </c>
      <c r="E3513" s="1" t="s">
        <v>1</v>
      </c>
      <c r="F3513" s="2">
        <v>44608</v>
      </c>
      <c r="G3513" s="11" t="s">
        <v>4000</v>
      </c>
      <c r="H3513" s="10">
        <v>1</v>
      </c>
      <c r="I3513" s="12">
        <v>3.75</v>
      </c>
      <c r="J3513" s="398" t="s">
        <v>25</v>
      </c>
      <c r="K3513" s="398" t="s">
        <v>25</v>
      </c>
      <c r="L3513" s="399">
        <v>44608</v>
      </c>
      <c r="M3513" s="398" t="s">
        <v>19</v>
      </c>
      <c r="N3513" s="10">
        <v>9336</v>
      </c>
    </row>
    <row r="3514" spans="1:14">
      <c r="A3514" s="9">
        <v>44607</v>
      </c>
      <c r="B3514" s="1">
        <v>16436</v>
      </c>
      <c r="C3514" s="929" t="s">
        <v>286</v>
      </c>
      <c r="D3514" s="1" t="s">
        <v>22</v>
      </c>
      <c r="E3514" s="1" t="s">
        <v>4001</v>
      </c>
      <c r="F3514" s="2">
        <v>44608</v>
      </c>
      <c r="G3514" s="11" t="s">
        <v>30</v>
      </c>
      <c r="H3514" s="10">
        <v>28</v>
      </c>
      <c r="I3514" s="12">
        <v>2.35</v>
      </c>
      <c r="J3514" s="398" t="s">
        <v>25</v>
      </c>
      <c r="K3514" s="398" t="s">
        <v>25</v>
      </c>
      <c r="L3514" s="399">
        <v>44608</v>
      </c>
      <c r="M3514" s="398" t="s">
        <v>19</v>
      </c>
      <c r="N3514" s="10">
        <v>9336</v>
      </c>
    </row>
    <row r="3515" spans="1:14">
      <c r="A3515" s="9">
        <v>44607</v>
      </c>
      <c r="B3515" s="1">
        <v>16437</v>
      </c>
      <c r="C3515" s="929" t="s">
        <v>4002</v>
      </c>
      <c r="D3515" s="1" t="s">
        <v>22</v>
      </c>
      <c r="E3515" s="1" t="s">
        <v>1</v>
      </c>
      <c r="F3515" s="2">
        <v>44608</v>
      </c>
      <c r="G3515" s="11" t="s">
        <v>4003</v>
      </c>
      <c r="H3515" s="10">
        <v>1</v>
      </c>
      <c r="I3515" s="12">
        <v>3.75</v>
      </c>
      <c r="J3515" s="398" t="s">
        <v>25</v>
      </c>
      <c r="K3515" s="398" t="s">
        <v>25</v>
      </c>
      <c r="L3515" s="399">
        <v>44608</v>
      </c>
      <c r="M3515" s="398" t="s">
        <v>19</v>
      </c>
      <c r="N3515" s="10">
        <v>9336</v>
      </c>
    </row>
    <row r="3516" spans="1:14">
      <c r="A3516" s="9">
        <v>44609</v>
      </c>
      <c r="B3516" s="1">
        <v>16438</v>
      </c>
      <c r="C3516" s="929" t="s">
        <v>672</v>
      </c>
      <c r="D3516" s="1" t="s">
        <v>22</v>
      </c>
      <c r="E3516" s="1" t="s">
        <v>4004</v>
      </c>
      <c r="F3516" s="2">
        <v>44610</v>
      </c>
      <c r="G3516" s="11" t="s">
        <v>674</v>
      </c>
      <c r="H3516" s="10">
        <v>55</v>
      </c>
      <c r="I3516" s="12">
        <v>2.35</v>
      </c>
      <c r="J3516" s="398" t="s">
        <v>25</v>
      </c>
      <c r="K3516" s="398" t="s">
        <v>25</v>
      </c>
      <c r="L3516" s="399">
        <v>44610</v>
      </c>
      <c r="M3516" s="398" t="s">
        <v>19</v>
      </c>
      <c r="N3516" s="10">
        <v>9336</v>
      </c>
    </row>
    <row r="3517" spans="1:14">
      <c r="A3517" s="9">
        <v>44609</v>
      </c>
      <c r="B3517" s="1">
        <v>16439</v>
      </c>
      <c r="C3517" s="929" t="s">
        <v>182</v>
      </c>
      <c r="D3517" s="1" t="s">
        <v>22</v>
      </c>
      <c r="E3517" s="1" t="s">
        <v>4005</v>
      </c>
      <c r="F3517" s="2">
        <v>44610</v>
      </c>
      <c r="G3517" s="11" t="s">
        <v>184</v>
      </c>
      <c r="H3517" s="10">
        <v>1</v>
      </c>
      <c r="I3517" s="12">
        <v>2.35</v>
      </c>
      <c r="J3517" s="398" t="s">
        <v>25</v>
      </c>
      <c r="K3517" s="398" t="s">
        <v>25</v>
      </c>
      <c r="L3517" s="399">
        <v>44610</v>
      </c>
      <c r="M3517" s="398" t="s">
        <v>19</v>
      </c>
      <c r="N3517" s="10">
        <v>9336</v>
      </c>
    </row>
    <row r="3518" spans="1:14">
      <c r="A3518" s="9">
        <v>44609</v>
      </c>
      <c r="B3518" s="1">
        <v>16440</v>
      </c>
      <c r="C3518" s="929" t="s">
        <v>37</v>
      </c>
      <c r="D3518" s="1" t="s">
        <v>22</v>
      </c>
      <c r="E3518" s="1" t="s">
        <v>4005</v>
      </c>
      <c r="F3518" s="2">
        <v>44610</v>
      </c>
      <c r="G3518" s="11" t="s">
        <v>38</v>
      </c>
      <c r="H3518" s="10">
        <v>3</v>
      </c>
      <c r="I3518" s="12">
        <v>2.35</v>
      </c>
      <c r="J3518" s="398" t="s">
        <v>25</v>
      </c>
      <c r="K3518" s="398" t="s">
        <v>25</v>
      </c>
      <c r="L3518" s="399">
        <v>44610</v>
      </c>
      <c r="M3518" s="398" t="s">
        <v>19</v>
      </c>
      <c r="N3518" s="10">
        <v>9336</v>
      </c>
    </row>
    <row r="3519" spans="1:14">
      <c r="A3519" s="9">
        <v>44609</v>
      </c>
      <c r="B3519" s="1">
        <v>16441</v>
      </c>
      <c r="C3519" s="929" t="s">
        <v>37</v>
      </c>
      <c r="D3519" s="1" t="s">
        <v>22</v>
      </c>
      <c r="E3519" s="1" t="s">
        <v>4006</v>
      </c>
      <c r="F3519" s="2">
        <v>44610</v>
      </c>
      <c r="G3519" s="11" t="s">
        <v>38</v>
      </c>
      <c r="H3519" s="10">
        <v>5</v>
      </c>
      <c r="I3519" s="12">
        <v>2.35</v>
      </c>
      <c r="J3519" s="398" t="s">
        <v>25</v>
      </c>
      <c r="K3519" s="398" t="s">
        <v>25</v>
      </c>
      <c r="L3519" s="399">
        <v>44610</v>
      </c>
      <c r="M3519" s="398" t="s">
        <v>19</v>
      </c>
      <c r="N3519" s="10">
        <v>9336</v>
      </c>
    </row>
    <row r="3520" spans="1:14">
      <c r="A3520" s="9">
        <v>44609</v>
      </c>
      <c r="B3520" s="1">
        <v>16442</v>
      </c>
      <c r="C3520" s="929" t="s">
        <v>182</v>
      </c>
      <c r="D3520" s="1" t="s">
        <v>22</v>
      </c>
      <c r="E3520" s="1" t="s">
        <v>4006</v>
      </c>
      <c r="F3520" s="2">
        <v>44610</v>
      </c>
      <c r="G3520" s="11" t="s">
        <v>184</v>
      </c>
      <c r="H3520" s="10">
        <v>4</v>
      </c>
      <c r="I3520" s="12">
        <v>2.35</v>
      </c>
      <c r="J3520" s="398" t="s">
        <v>25</v>
      </c>
      <c r="K3520" s="398" t="s">
        <v>25</v>
      </c>
      <c r="L3520" s="399">
        <v>44610</v>
      </c>
      <c r="M3520" s="398" t="s">
        <v>19</v>
      </c>
      <c r="N3520" s="10">
        <v>9336</v>
      </c>
    </row>
    <row r="3521" spans="1:15">
      <c r="A3521" s="9">
        <v>44609</v>
      </c>
      <c r="B3521" s="1">
        <v>16443</v>
      </c>
      <c r="C3521" s="929" t="s">
        <v>458</v>
      </c>
      <c r="D3521" s="1" t="s">
        <v>22</v>
      </c>
      <c r="E3521" s="1" t="s">
        <v>4007</v>
      </c>
      <c r="F3521" s="2">
        <v>44610</v>
      </c>
      <c r="G3521" s="11" t="s">
        <v>460</v>
      </c>
      <c r="H3521" s="10">
        <v>32</v>
      </c>
      <c r="I3521" s="12">
        <v>2.35</v>
      </c>
      <c r="J3521" s="398" t="s">
        <v>25</v>
      </c>
      <c r="K3521" s="398" t="s">
        <v>25</v>
      </c>
      <c r="L3521" s="399">
        <v>44610</v>
      </c>
      <c r="M3521" s="398" t="s">
        <v>19</v>
      </c>
      <c r="N3521" s="10">
        <v>9336</v>
      </c>
    </row>
    <row r="3522" spans="1:15">
      <c r="A3522" s="9">
        <v>44609</v>
      </c>
      <c r="B3522" s="1">
        <v>16444</v>
      </c>
      <c r="C3522" s="929" t="s">
        <v>1824</v>
      </c>
      <c r="D3522" s="1" t="s">
        <v>22</v>
      </c>
      <c r="E3522" s="1" t="s">
        <v>4008</v>
      </c>
      <c r="F3522" s="2">
        <v>44610</v>
      </c>
      <c r="G3522" s="11" t="s">
        <v>682</v>
      </c>
      <c r="H3522" s="10">
        <v>6</v>
      </c>
      <c r="I3522" s="12">
        <v>2.35</v>
      </c>
      <c r="J3522" s="398" t="s">
        <v>25</v>
      </c>
      <c r="K3522" s="398" t="s">
        <v>25</v>
      </c>
      <c r="L3522" s="399">
        <v>44610</v>
      </c>
      <c r="M3522" s="398" t="s">
        <v>19</v>
      </c>
      <c r="N3522" s="10">
        <v>9336</v>
      </c>
    </row>
    <row r="3523" spans="1:15">
      <c r="A3523" s="9">
        <v>44609</v>
      </c>
      <c r="B3523" s="1">
        <v>16445</v>
      </c>
      <c r="C3523" s="929" t="s">
        <v>498</v>
      </c>
      <c r="D3523" s="1" t="s">
        <v>22</v>
      </c>
      <c r="E3523" s="1" t="s">
        <v>4009</v>
      </c>
      <c r="F3523" s="2">
        <v>44610</v>
      </c>
      <c r="G3523" s="11" t="s">
        <v>500</v>
      </c>
      <c r="H3523" s="10">
        <v>42</v>
      </c>
      <c r="I3523" s="12">
        <v>2.35</v>
      </c>
      <c r="J3523" s="398" t="s">
        <v>25</v>
      </c>
      <c r="K3523" s="398" t="s">
        <v>25</v>
      </c>
      <c r="L3523" s="399">
        <v>44610</v>
      </c>
      <c r="M3523" s="398" t="s">
        <v>19</v>
      </c>
      <c r="N3523" s="10">
        <v>9336</v>
      </c>
    </row>
    <row r="3524" spans="1:15">
      <c r="A3524" s="9">
        <v>44609</v>
      </c>
      <c r="B3524" s="1">
        <v>16446</v>
      </c>
      <c r="C3524" s="929" t="s">
        <v>46</v>
      </c>
      <c r="D3524" s="1" t="s">
        <v>22</v>
      </c>
      <c r="E3524" s="1" t="s">
        <v>4010</v>
      </c>
      <c r="F3524" s="2">
        <v>44610</v>
      </c>
      <c r="G3524" s="11" t="s">
        <v>48</v>
      </c>
      <c r="H3524" s="10">
        <v>25</v>
      </c>
      <c r="I3524" s="12">
        <v>2.35</v>
      </c>
      <c r="J3524" s="398" t="s">
        <v>25</v>
      </c>
      <c r="K3524" s="398" t="s">
        <v>25</v>
      </c>
      <c r="L3524" s="399">
        <v>44610</v>
      </c>
      <c r="M3524" s="398" t="s">
        <v>19</v>
      </c>
      <c r="N3524" s="10">
        <v>9336</v>
      </c>
    </row>
    <row r="3525" spans="1:15">
      <c r="A3525" s="9">
        <v>44609</v>
      </c>
      <c r="B3525" s="1">
        <v>16447</v>
      </c>
      <c r="C3525" s="929" t="s">
        <v>857</v>
      </c>
      <c r="D3525" s="1" t="s">
        <v>22</v>
      </c>
      <c r="E3525" s="1" t="s">
        <v>4011</v>
      </c>
      <c r="F3525" s="2">
        <v>44610</v>
      </c>
      <c r="G3525" s="11" t="s">
        <v>859</v>
      </c>
      <c r="H3525" s="10">
        <v>24</v>
      </c>
      <c r="I3525" s="12">
        <v>2.35</v>
      </c>
      <c r="J3525" s="398" t="s">
        <v>25</v>
      </c>
      <c r="K3525" s="398" t="s">
        <v>25</v>
      </c>
      <c r="L3525" s="399">
        <v>44610</v>
      </c>
      <c r="M3525" s="398" t="s">
        <v>19</v>
      </c>
      <c r="N3525" s="10">
        <v>9336</v>
      </c>
    </row>
    <row r="3526" spans="1:15">
      <c r="A3526" s="9">
        <v>44609</v>
      </c>
      <c r="B3526" s="1">
        <v>16448</v>
      </c>
      <c r="C3526" s="929" t="s">
        <v>3993</v>
      </c>
      <c r="D3526" s="1" t="s">
        <v>22</v>
      </c>
      <c r="E3526" s="1" t="s">
        <v>4012</v>
      </c>
      <c r="F3526" s="2">
        <v>44610</v>
      </c>
      <c r="G3526" s="11" t="s">
        <v>3995</v>
      </c>
      <c r="H3526" s="10">
        <v>15</v>
      </c>
      <c r="I3526" s="12">
        <v>2.35</v>
      </c>
      <c r="J3526" s="398" t="s">
        <v>25</v>
      </c>
      <c r="K3526" s="398" t="s">
        <v>25</v>
      </c>
      <c r="L3526" s="399">
        <v>44610</v>
      </c>
      <c r="M3526" s="398" t="s">
        <v>19</v>
      </c>
      <c r="N3526" s="10">
        <v>9336</v>
      </c>
    </row>
    <row r="3527" spans="1:15">
      <c r="A3527" s="9">
        <v>44609</v>
      </c>
      <c r="B3527" s="1">
        <v>16449</v>
      </c>
      <c r="C3527" s="929" t="s">
        <v>3396</v>
      </c>
      <c r="D3527" s="1" t="s">
        <v>22</v>
      </c>
      <c r="E3527" s="1" t="s">
        <v>4013</v>
      </c>
      <c r="F3527" s="2">
        <v>44610</v>
      </c>
      <c r="G3527" s="11" t="s">
        <v>4014</v>
      </c>
      <c r="H3527" s="10">
        <v>8</v>
      </c>
      <c r="I3527" s="12">
        <v>2.35</v>
      </c>
      <c r="J3527" s="398" t="s">
        <v>25</v>
      </c>
      <c r="K3527" s="398" t="s">
        <v>25</v>
      </c>
      <c r="L3527" s="399">
        <v>44610</v>
      </c>
      <c r="M3527" s="398" t="s">
        <v>19</v>
      </c>
      <c r="N3527" s="10">
        <v>9336</v>
      </c>
    </row>
    <row r="3528" spans="1:15">
      <c r="A3528" s="9">
        <v>44609</v>
      </c>
      <c r="B3528" s="1">
        <v>16450</v>
      </c>
      <c r="C3528" s="929" t="s">
        <v>182</v>
      </c>
      <c r="D3528" s="1" t="s">
        <v>22</v>
      </c>
      <c r="E3528" s="1" t="s">
        <v>4015</v>
      </c>
      <c r="F3528" s="2">
        <v>44610</v>
      </c>
      <c r="G3528" s="11" t="s">
        <v>184</v>
      </c>
      <c r="H3528" s="10">
        <v>7</v>
      </c>
      <c r="I3528" s="12">
        <v>2.35</v>
      </c>
      <c r="J3528" s="398" t="s">
        <v>25</v>
      </c>
      <c r="K3528" s="398" t="s">
        <v>25</v>
      </c>
      <c r="L3528" s="399">
        <v>44610</v>
      </c>
      <c r="M3528" s="398" t="s">
        <v>19</v>
      </c>
      <c r="N3528" s="10">
        <v>9336</v>
      </c>
    </row>
    <row r="3529" spans="1:15">
      <c r="A3529" s="9">
        <v>44609</v>
      </c>
      <c r="B3529" s="1">
        <v>16451</v>
      </c>
      <c r="C3529" s="929" t="s">
        <v>37</v>
      </c>
      <c r="D3529" s="1" t="s">
        <v>22</v>
      </c>
      <c r="E3529" s="1" t="s">
        <v>4015</v>
      </c>
      <c r="F3529" s="2">
        <v>44610</v>
      </c>
      <c r="G3529" s="11" t="s">
        <v>38</v>
      </c>
      <c r="H3529" s="10">
        <v>7</v>
      </c>
      <c r="I3529" s="12">
        <v>2.35</v>
      </c>
      <c r="J3529" s="398" t="s">
        <v>25</v>
      </c>
      <c r="K3529" s="398" t="s">
        <v>25</v>
      </c>
      <c r="L3529" s="399">
        <v>44610</v>
      </c>
      <c r="M3529" s="398" t="s">
        <v>19</v>
      </c>
      <c r="N3529" s="10">
        <v>9336</v>
      </c>
    </row>
    <row r="3530" spans="1:15">
      <c r="A3530" s="9">
        <v>44609</v>
      </c>
      <c r="B3530" s="1">
        <v>16452</v>
      </c>
      <c r="C3530" s="929" t="s">
        <v>182</v>
      </c>
      <c r="D3530" s="1" t="s">
        <v>22</v>
      </c>
      <c r="E3530" s="1" t="s">
        <v>4016</v>
      </c>
      <c r="F3530" s="2">
        <v>44610</v>
      </c>
      <c r="G3530" s="11" t="s">
        <v>184</v>
      </c>
      <c r="H3530" s="10">
        <v>2</v>
      </c>
      <c r="I3530" s="12">
        <v>2.35</v>
      </c>
      <c r="J3530" s="398" t="s">
        <v>25</v>
      </c>
      <c r="K3530" s="398" t="s">
        <v>25</v>
      </c>
      <c r="L3530" s="399">
        <v>44610</v>
      </c>
      <c r="M3530" s="398" t="s">
        <v>19</v>
      </c>
      <c r="N3530" s="10">
        <v>9336</v>
      </c>
    </row>
    <row r="3531" spans="1:15">
      <c r="A3531" s="9">
        <v>44609</v>
      </c>
      <c r="B3531" s="1">
        <v>16453</v>
      </c>
      <c r="C3531" s="929" t="s">
        <v>3873</v>
      </c>
      <c r="D3531" s="1" t="s">
        <v>22</v>
      </c>
      <c r="E3531" s="1" t="s">
        <v>4017</v>
      </c>
      <c r="F3531" s="2">
        <v>44610</v>
      </c>
      <c r="G3531" s="11" t="s">
        <v>4018</v>
      </c>
      <c r="H3531" s="10">
        <v>2</v>
      </c>
      <c r="I3531" s="12">
        <v>2.35</v>
      </c>
      <c r="J3531" s="398" t="s">
        <v>25</v>
      </c>
      <c r="K3531" s="398" t="s">
        <v>25</v>
      </c>
      <c r="L3531" s="399">
        <v>44610</v>
      </c>
      <c r="M3531" s="398" t="s">
        <v>19</v>
      </c>
      <c r="N3531" s="10">
        <v>9336</v>
      </c>
    </row>
    <row r="3532" spans="1:15">
      <c r="A3532" s="9">
        <v>44609</v>
      </c>
      <c r="B3532" s="1">
        <v>16454</v>
      </c>
      <c r="C3532" s="929" t="s">
        <v>2156</v>
      </c>
      <c r="D3532" s="1" t="s">
        <v>22</v>
      </c>
      <c r="E3532" s="1" t="s">
        <v>4019</v>
      </c>
      <c r="F3532" s="2">
        <v>44610</v>
      </c>
      <c r="G3532" s="11" t="s">
        <v>2157</v>
      </c>
      <c r="H3532" s="10">
        <v>2</v>
      </c>
      <c r="I3532" s="12">
        <v>2.35</v>
      </c>
      <c r="J3532" s="398" t="s">
        <v>25</v>
      </c>
      <c r="K3532" s="398" t="s">
        <v>25</v>
      </c>
      <c r="L3532" s="399">
        <v>44610</v>
      </c>
      <c r="M3532" s="398" t="s">
        <v>19</v>
      </c>
      <c r="N3532" s="10">
        <v>9336</v>
      </c>
    </row>
    <row r="3533" spans="1:15">
      <c r="A3533" s="9">
        <v>44609</v>
      </c>
      <c r="B3533" s="1">
        <v>16455</v>
      </c>
      <c r="C3533" s="929" t="s">
        <v>675</v>
      </c>
      <c r="D3533" s="1" t="s">
        <v>22</v>
      </c>
      <c r="E3533" s="1" t="s">
        <v>4020</v>
      </c>
      <c r="F3533" s="2">
        <v>44610</v>
      </c>
      <c r="G3533" s="11" t="s">
        <v>677</v>
      </c>
      <c r="H3533" s="10">
        <v>23</v>
      </c>
      <c r="I3533" s="12">
        <v>2.35</v>
      </c>
      <c r="J3533" s="398" t="s">
        <v>25</v>
      </c>
      <c r="K3533" s="398" t="s">
        <v>25</v>
      </c>
      <c r="L3533" s="399">
        <v>44610</v>
      </c>
      <c r="M3533" s="398" t="s">
        <v>19</v>
      </c>
      <c r="N3533" s="10">
        <v>9336</v>
      </c>
    </row>
    <row r="3534" spans="1:15" s="400" customFormat="1" ht="15.75" thickBot="1">
      <c r="A3534" s="9">
        <v>44609</v>
      </c>
      <c r="B3534" s="1">
        <v>16456</v>
      </c>
      <c r="C3534" s="929" t="s">
        <v>2665</v>
      </c>
      <c r="D3534" s="1" t="s">
        <v>22</v>
      </c>
      <c r="E3534" s="1" t="s">
        <v>4021</v>
      </c>
      <c r="F3534" s="2">
        <v>44610</v>
      </c>
      <c r="G3534" s="11" t="s">
        <v>2667</v>
      </c>
      <c r="H3534" s="10">
        <v>23</v>
      </c>
      <c r="I3534" s="12">
        <v>2.35</v>
      </c>
      <c r="J3534" s="398" t="s">
        <v>25</v>
      </c>
      <c r="K3534" s="398" t="s">
        <v>25</v>
      </c>
      <c r="L3534" s="399">
        <v>44610</v>
      </c>
      <c r="M3534" s="398" t="s">
        <v>19</v>
      </c>
      <c r="N3534" s="10">
        <v>9382</v>
      </c>
      <c r="O3534" s="391">
        <v>3907.8599999999983</v>
      </c>
    </row>
    <row r="3535" spans="1:15">
      <c r="A3535" s="9">
        <v>44609</v>
      </c>
      <c r="B3535" s="1">
        <v>16457</v>
      </c>
      <c r="C3535" s="929" t="s">
        <v>1691</v>
      </c>
      <c r="D3535" s="1" t="s">
        <v>22</v>
      </c>
      <c r="E3535" s="1" t="s">
        <v>4022</v>
      </c>
      <c r="F3535" s="2">
        <v>44613</v>
      </c>
      <c r="G3535" s="11" t="s">
        <v>1761</v>
      </c>
      <c r="H3535" s="10">
        <v>625</v>
      </c>
      <c r="I3535" s="12">
        <v>2.35</v>
      </c>
      <c r="J3535" s="398">
        <v>625</v>
      </c>
      <c r="K3535" s="398" t="s">
        <v>25</v>
      </c>
      <c r="L3535" s="399">
        <v>44613</v>
      </c>
      <c r="M3535" s="398" t="s">
        <v>19</v>
      </c>
      <c r="N3535" s="10">
        <v>9382</v>
      </c>
    </row>
    <row r="3536" spans="1:15">
      <c r="A3536" s="9">
        <v>44613</v>
      </c>
      <c r="B3536" s="1">
        <v>16458</v>
      </c>
      <c r="C3536" s="929" t="s">
        <v>1283</v>
      </c>
      <c r="D3536" s="1" t="s">
        <v>22</v>
      </c>
      <c r="E3536" s="1" t="s">
        <v>4023</v>
      </c>
      <c r="F3536" s="2">
        <v>44617</v>
      </c>
      <c r="G3536" s="11" t="s">
        <v>524</v>
      </c>
      <c r="H3536" s="10">
        <v>142</v>
      </c>
      <c r="I3536" s="12">
        <v>2.35</v>
      </c>
      <c r="J3536" s="398" t="s">
        <v>25</v>
      </c>
      <c r="K3536" s="398" t="s">
        <v>25</v>
      </c>
      <c r="L3536" s="399">
        <v>44614</v>
      </c>
      <c r="M3536" s="398" t="s">
        <v>19</v>
      </c>
      <c r="N3536" s="10">
        <v>9382</v>
      </c>
    </row>
    <row r="3537" spans="1:14">
      <c r="A3537" s="9">
        <v>44613</v>
      </c>
      <c r="B3537" s="1">
        <v>16459</v>
      </c>
      <c r="C3537" s="929" t="s">
        <v>451</v>
      </c>
      <c r="D3537" s="1" t="s">
        <v>22</v>
      </c>
      <c r="E3537" s="1" t="s">
        <v>4024</v>
      </c>
      <c r="F3537" s="2">
        <v>44617</v>
      </c>
      <c r="G3537" s="11" t="s">
        <v>453</v>
      </c>
      <c r="H3537" s="10">
        <v>11</v>
      </c>
      <c r="I3537" s="12">
        <v>2.35</v>
      </c>
      <c r="J3537" s="398" t="s">
        <v>25</v>
      </c>
      <c r="K3537" s="398" t="s">
        <v>25</v>
      </c>
      <c r="L3537" s="399">
        <v>44614</v>
      </c>
      <c r="M3537" s="398" t="s">
        <v>19</v>
      </c>
      <c r="N3537" s="10">
        <v>9382</v>
      </c>
    </row>
    <row r="3538" spans="1:14">
      <c r="A3538" s="9">
        <v>44613</v>
      </c>
      <c r="B3538" s="1">
        <v>16460</v>
      </c>
      <c r="C3538" s="929" t="s">
        <v>451</v>
      </c>
      <c r="D3538" s="1" t="s">
        <v>22</v>
      </c>
      <c r="E3538" s="1" t="s">
        <v>4025</v>
      </c>
      <c r="F3538" s="2">
        <v>44617</v>
      </c>
      <c r="G3538" s="11" t="s">
        <v>453</v>
      </c>
      <c r="H3538" s="10">
        <v>11</v>
      </c>
      <c r="I3538" s="12">
        <v>2.35</v>
      </c>
      <c r="J3538" s="398" t="s">
        <v>25</v>
      </c>
      <c r="K3538" s="398" t="s">
        <v>25</v>
      </c>
      <c r="L3538" s="399">
        <v>44614</v>
      </c>
      <c r="M3538" s="398" t="s">
        <v>19</v>
      </c>
      <c r="N3538" s="10">
        <v>9382</v>
      </c>
    </row>
    <row r="3539" spans="1:14">
      <c r="A3539" s="9">
        <v>44613</v>
      </c>
      <c r="B3539" s="1">
        <v>16461</v>
      </c>
      <c r="C3539" s="929" t="s">
        <v>262</v>
      </c>
      <c r="D3539" s="1" t="s">
        <v>22</v>
      </c>
      <c r="E3539" s="1" t="s">
        <v>4026</v>
      </c>
      <c r="F3539" s="2">
        <v>44617</v>
      </c>
      <c r="G3539" s="11" t="s">
        <v>264</v>
      </c>
      <c r="H3539" s="10">
        <v>5</v>
      </c>
      <c r="I3539" s="12">
        <v>2.35</v>
      </c>
      <c r="J3539" s="398" t="s">
        <v>25</v>
      </c>
      <c r="K3539" s="398" t="s">
        <v>25</v>
      </c>
      <c r="L3539" s="399">
        <v>44614</v>
      </c>
      <c r="M3539" s="398" t="s">
        <v>19</v>
      </c>
      <c r="N3539" s="10">
        <v>9382</v>
      </c>
    </row>
    <row r="3540" spans="1:14">
      <c r="A3540" s="9">
        <v>44613</v>
      </c>
      <c r="B3540" s="1">
        <v>16462</v>
      </c>
      <c r="C3540" s="929" t="s">
        <v>265</v>
      </c>
      <c r="D3540" s="1" t="s">
        <v>22</v>
      </c>
      <c r="E3540" s="1" t="s">
        <v>4026</v>
      </c>
      <c r="F3540" s="2">
        <v>44617</v>
      </c>
      <c r="G3540" s="11" t="s">
        <v>266</v>
      </c>
      <c r="H3540" s="10">
        <v>5</v>
      </c>
      <c r="I3540" s="12">
        <v>2.35</v>
      </c>
      <c r="J3540" s="398" t="s">
        <v>25</v>
      </c>
      <c r="K3540" s="398" t="s">
        <v>25</v>
      </c>
      <c r="L3540" s="399">
        <v>44614</v>
      </c>
      <c r="M3540" s="398" t="s">
        <v>19</v>
      </c>
      <c r="N3540" s="10">
        <v>9382</v>
      </c>
    </row>
    <row r="3541" spans="1:14">
      <c r="A3541" s="9">
        <v>44613</v>
      </c>
      <c r="B3541" s="1">
        <v>16463</v>
      </c>
      <c r="C3541" s="929" t="s">
        <v>863</v>
      </c>
      <c r="D3541" s="1" t="s">
        <v>22</v>
      </c>
      <c r="E3541" s="1" t="s">
        <v>4027</v>
      </c>
      <c r="F3541" s="2">
        <v>44617</v>
      </c>
      <c r="G3541" s="11" t="s">
        <v>865</v>
      </c>
      <c r="H3541" s="10">
        <v>7</v>
      </c>
      <c r="I3541" s="12">
        <v>2.35</v>
      </c>
      <c r="J3541" s="398" t="s">
        <v>25</v>
      </c>
      <c r="K3541" s="398" t="s">
        <v>25</v>
      </c>
      <c r="L3541" s="399">
        <v>44614</v>
      </c>
      <c r="M3541" s="398" t="s">
        <v>19</v>
      </c>
      <c r="N3541" s="10">
        <v>9382</v>
      </c>
    </row>
    <row r="3542" spans="1:14">
      <c r="A3542" s="9">
        <v>44613</v>
      </c>
      <c r="B3542" s="1">
        <v>16464</v>
      </c>
      <c r="C3542" s="929" t="s">
        <v>37</v>
      </c>
      <c r="D3542" s="1" t="s">
        <v>22</v>
      </c>
      <c r="E3542" s="1" t="s">
        <v>4028</v>
      </c>
      <c r="F3542" s="2">
        <v>44617</v>
      </c>
      <c r="G3542" s="11" t="s">
        <v>38</v>
      </c>
      <c r="H3542" s="10">
        <v>2</v>
      </c>
      <c r="I3542" s="12">
        <v>2.35</v>
      </c>
      <c r="J3542" s="398" t="s">
        <v>25</v>
      </c>
      <c r="K3542" s="398" t="s">
        <v>25</v>
      </c>
      <c r="L3542" s="399">
        <v>44614</v>
      </c>
      <c r="M3542" s="398" t="s">
        <v>19</v>
      </c>
      <c r="N3542" s="10">
        <v>9382</v>
      </c>
    </row>
    <row r="3543" spans="1:14">
      <c r="A3543" s="9">
        <v>44613</v>
      </c>
      <c r="B3543" s="1">
        <v>16465</v>
      </c>
      <c r="C3543" s="929" t="s">
        <v>182</v>
      </c>
      <c r="D3543" s="1" t="s">
        <v>22</v>
      </c>
      <c r="E3543" s="1" t="s">
        <v>4028</v>
      </c>
      <c r="F3543" s="2">
        <v>44617</v>
      </c>
      <c r="G3543" s="11" t="s">
        <v>184</v>
      </c>
      <c r="H3543" s="10">
        <v>2</v>
      </c>
      <c r="I3543" s="12">
        <v>2.35</v>
      </c>
      <c r="J3543" s="398" t="s">
        <v>25</v>
      </c>
      <c r="K3543" s="398" t="s">
        <v>25</v>
      </c>
      <c r="L3543" s="399">
        <v>44614</v>
      </c>
      <c r="M3543" s="398" t="s">
        <v>19</v>
      </c>
      <c r="N3543" s="10">
        <v>9382</v>
      </c>
    </row>
    <row r="3544" spans="1:14">
      <c r="A3544" s="9">
        <v>44613</v>
      </c>
      <c r="B3544" s="1">
        <v>16466</v>
      </c>
      <c r="C3544" s="929" t="s">
        <v>863</v>
      </c>
      <c r="D3544" s="1" t="s">
        <v>22</v>
      </c>
      <c r="E3544" s="1" t="s">
        <v>4029</v>
      </c>
      <c r="F3544" s="2">
        <v>44617</v>
      </c>
      <c r="G3544" s="11" t="s">
        <v>865</v>
      </c>
      <c r="H3544" s="10">
        <v>7</v>
      </c>
      <c r="I3544" s="12">
        <v>2.35</v>
      </c>
      <c r="J3544" s="398" t="s">
        <v>25</v>
      </c>
      <c r="K3544" s="398" t="s">
        <v>25</v>
      </c>
      <c r="L3544" s="399">
        <v>44614</v>
      </c>
      <c r="M3544" s="398" t="s">
        <v>19</v>
      </c>
      <c r="N3544" s="10">
        <v>9382</v>
      </c>
    </row>
    <row r="3545" spans="1:14">
      <c r="A3545" s="9">
        <v>44613</v>
      </c>
      <c r="B3545" s="1">
        <v>16467</v>
      </c>
      <c r="C3545" s="929" t="s">
        <v>516</v>
      </c>
      <c r="D3545" s="1" t="s">
        <v>22</v>
      </c>
      <c r="E3545" s="1" t="s">
        <v>4030</v>
      </c>
      <c r="F3545" s="2">
        <v>44617</v>
      </c>
      <c r="G3545" s="11" t="s">
        <v>518</v>
      </c>
      <c r="H3545" s="10">
        <v>22</v>
      </c>
      <c r="I3545" s="12">
        <v>2.35</v>
      </c>
      <c r="J3545" s="398" t="s">
        <v>25</v>
      </c>
      <c r="K3545" s="398" t="s">
        <v>25</v>
      </c>
      <c r="L3545" s="399">
        <v>44614</v>
      </c>
      <c r="M3545" s="398" t="s">
        <v>19</v>
      </c>
      <c r="N3545" s="10">
        <v>9382</v>
      </c>
    </row>
    <row r="3546" spans="1:14">
      <c r="A3546" s="9">
        <v>44613</v>
      </c>
      <c r="B3546" s="1">
        <v>16468</v>
      </c>
      <c r="C3546" s="929" t="s">
        <v>316</v>
      </c>
      <c r="D3546" s="1" t="s">
        <v>22</v>
      </c>
      <c r="E3546" s="1" t="s">
        <v>4031</v>
      </c>
      <c r="F3546" s="2">
        <v>44617</v>
      </c>
      <c r="G3546" s="11" t="s">
        <v>318</v>
      </c>
      <c r="H3546" s="10">
        <v>1</v>
      </c>
      <c r="I3546" s="12">
        <v>2.35</v>
      </c>
      <c r="J3546" s="398" t="s">
        <v>25</v>
      </c>
      <c r="K3546" s="398" t="s">
        <v>25</v>
      </c>
      <c r="L3546" s="399">
        <v>44614</v>
      </c>
      <c r="M3546" s="398" t="s">
        <v>19</v>
      </c>
      <c r="N3546" s="10">
        <v>9382</v>
      </c>
    </row>
    <row r="3547" spans="1:14">
      <c r="A3547" s="9">
        <v>44613</v>
      </c>
      <c r="B3547" s="1">
        <v>16469</v>
      </c>
      <c r="C3547" s="929" t="s">
        <v>1172</v>
      </c>
      <c r="D3547" s="1" t="s">
        <v>22</v>
      </c>
      <c r="E3547" s="1" t="s">
        <v>4032</v>
      </c>
      <c r="F3547" s="2">
        <v>44617</v>
      </c>
      <c r="G3547" s="11" t="s">
        <v>1174</v>
      </c>
      <c r="H3547" s="10">
        <v>2</v>
      </c>
      <c r="I3547" s="12">
        <v>2.35</v>
      </c>
      <c r="J3547" s="398" t="s">
        <v>25</v>
      </c>
      <c r="K3547" s="398" t="s">
        <v>25</v>
      </c>
      <c r="L3547" s="399">
        <v>44614</v>
      </c>
      <c r="M3547" s="398" t="s">
        <v>19</v>
      </c>
      <c r="N3547" s="10">
        <v>9382</v>
      </c>
    </row>
    <row r="3548" spans="1:14">
      <c r="A3548" s="9">
        <v>44613</v>
      </c>
      <c r="B3548" s="1">
        <v>16470</v>
      </c>
      <c r="C3548" s="929" t="s">
        <v>3873</v>
      </c>
      <c r="D3548" s="1" t="s">
        <v>22</v>
      </c>
      <c r="E3548" s="1" t="s">
        <v>4033</v>
      </c>
      <c r="F3548" s="2">
        <v>44617</v>
      </c>
      <c r="G3548" s="11" t="s">
        <v>4018</v>
      </c>
      <c r="H3548" s="10">
        <v>1</v>
      </c>
      <c r="I3548" s="12">
        <v>2.35</v>
      </c>
      <c r="J3548" s="398" t="s">
        <v>25</v>
      </c>
      <c r="K3548" s="398" t="s">
        <v>25</v>
      </c>
      <c r="L3548" s="399">
        <v>44614</v>
      </c>
      <c r="M3548" s="398" t="s">
        <v>19</v>
      </c>
      <c r="N3548" s="10">
        <v>9382</v>
      </c>
    </row>
    <row r="3549" spans="1:14">
      <c r="A3549" s="9">
        <v>44613</v>
      </c>
      <c r="B3549" s="1">
        <v>16471</v>
      </c>
      <c r="C3549" s="929" t="s">
        <v>262</v>
      </c>
      <c r="D3549" s="1" t="s">
        <v>22</v>
      </c>
      <c r="E3549" s="1" t="s">
        <v>4034</v>
      </c>
      <c r="F3549" s="2">
        <v>44617</v>
      </c>
      <c r="G3549" s="11" t="s">
        <v>264</v>
      </c>
      <c r="H3549" s="10">
        <v>2</v>
      </c>
      <c r="I3549" s="12">
        <v>2.35</v>
      </c>
      <c r="J3549" s="398" t="s">
        <v>25</v>
      </c>
      <c r="K3549" s="398" t="s">
        <v>25</v>
      </c>
      <c r="L3549" s="399">
        <v>44614</v>
      </c>
      <c r="M3549" s="398" t="s">
        <v>19</v>
      </c>
      <c r="N3549" s="10">
        <v>9382</v>
      </c>
    </row>
    <row r="3550" spans="1:14">
      <c r="A3550" s="9">
        <v>44615</v>
      </c>
      <c r="B3550" s="1">
        <v>16472</v>
      </c>
      <c r="C3550" s="929" t="s">
        <v>265</v>
      </c>
      <c r="D3550" s="1" t="s">
        <v>22</v>
      </c>
      <c r="E3550" s="1" t="s">
        <v>4034</v>
      </c>
      <c r="F3550" s="2">
        <v>44617</v>
      </c>
      <c r="G3550" s="11" t="s">
        <v>266</v>
      </c>
      <c r="H3550" s="10">
        <v>2</v>
      </c>
      <c r="I3550" s="12">
        <v>2.35</v>
      </c>
      <c r="J3550" s="398" t="s">
        <v>25</v>
      </c>
      <c r="K3550" s="398" t="s">
        <v>25</v>
      </c>
      <c r="L3550" s="399">
        <v>44614</v>
      </c>
      <c r="M3550" s="398" t="s">
        <v>19</v>
      </c>
      <c r="N3550" s="10">
        <v>9382</v>
      </c>
    </row>
    <row r="3551" spans="1:14">
      <c r="A3551" s="9">
        <v>44615</v>
      </c>
      <c r="B3551" s="1">
        <v>16473</v>
      </c>
      <c r="C3551" s="929" t="s">
        <v>2156</v>
      </c>
      <c r="D3551" s="1" t="s">
        <v>22</v>
      </c>
      <c r="E3551" s="1" t="s">
        <v>4035</v>
      </c>
      <c r="F3551" s="2">
        <v>44617</v>
      </c>
      <c r="G3551" s="11" t="s">
        <v>2157</v>
      </c>
      <c r="H3551" s="10">
        <v>1</v>
      </c>
      <c r="I3551" s="12">
        <v>2.35</v>
      </c>
      <c r="J3551" s="398" t="s">
        <v>25</v>
      </c>
      <c r="K3551" s="398" t="s">
        <v>25</v>
      </c>
      <c r="L3551" s="399">
        <v>44614</v>
      </c>
      <c r="M3551" s="398" t="s">
        <v>19</v>
      </c>
      <c r="N3551" s="10">
        <v>9382</v>
      </c>
    </row>
    <row r="3552" spans="1:14">
      <c r="A3552" s="9">
        <v>44615</v>
      </c>
      <c r="B3552" s="1">
        <v>16474</v>
      </c>
      <c r="C3552" s="929" t="s">
        <v>355</v>
      </c>
      <c r="D3552" s="1" t="s">
        <v>22</v>
      </c>
      <c r="E3552" s="1" t="s">
        <v>4036</v>
      </c>
      <c r="F3552" s="2">
        <v>44617</v>
      </c>
      <c r="G3552" s="11" t="s">
        <v>357</v>
      </c>
      <c r="H3552" s="10">
        <v>39</v>
      </c>
      <c r="I3552" s="12">
        <v>2.35</v>
      </c>
      <c r="J3552" s="398" t="s">
        <v>25</v>
      </c>
      <c r="K3552" s="398" t="s">
        <v>25</v>
      </c>
      <c r="L3552" s="399">
        <v>44615</v>
      </c>
      <c r="M3552" s="398" t="s">
        <v>19</v>
      </c>
      <c r="N3552" s="10">
        <v>9382</v>
      </c>
    </row>
    <row r="3553" spans="1:14">
      <c r="A3553" s="9">
        <v>44615</v>
      </c>
      <c r="B3553" s="1">
        <v>16475</v>
      </c>
      <c r="C3553" s="929" t="s">
        <v>220</v>
      </c>
      <c r="D3553" s="1" t="s">
        <v>22</v>
      </c>
      <c r="E3553" s="1" t="s">
        <v>4037</v>
      </c>
      <c r="F3553" s="2">
        <v>44617</v>
      </c>
      <c r="G3553" s="11" t="s">
        <v>222</v>
      </c>
      <c r="H3553" s="10">
        <v>30</v>
      </c>
      <c r="I3553" s="12">
        <v>2.35</v>
      </c>
      <c r="J3553" s="398" t="s">
        <v>25</v>
      </c>
      <c r="K3553" s="398" t="s">
        <v>25</v>
      </c>
      <c r="L3553" s="399">
        <v>44615</v>
      </c>
      <c r="M3553" s="398" t="s">
        <v>19</v>
      </c>
      <c r="N3553" s="10">
        <v>9382</v>
      </c>
    </row>
    <row r="3554" spans="1:14">
      <c r="A3554" s="9">
        <v>44615</v>
      </c>
      <c r="B3554" s="1">
        <v>16476</v>
      </c>
      <c r="C3554" s="929" t="s">
        <v>3633</v>
      </c>
      <c r="D3554" s="1" t="s">
        <v>22</v>
      </c>
      <c r="E3554" s="1" t="s">
        <v>4038</v>
      </c>
      <c r="F3554" s="2">
        <v>44617</v>
      </c>
      <c r="G3554" s="11" t="s">
        <v>3635</v>
      </c>
      <c r="H3554" s="10">
        <v>4</v>
      </c>
      <c r="I3554" s="12">
        <v>2.35</v>
      </c>
      <c r="J3554" s="398" t="s">
        <v>25</v>
      </c>
      <c r="K3554" s="398" t="s">
        <v>25</v>
      </c>
      <c r="L3554" s="399">
        <v>44615</v>
      </c>
      <c r="M3554" s="398" t="s">
        <v>19</v>
      </c>
      <c r="N3554" s="10">
        <v>9382</v>
      </c>
    </row>
    <row r="3555" spans="1:14">
      <c r="A3555" s="9">
        <v>44615</v>
      </c>
      <c r="B3555" s="1">
        <v>16477</v>
      </c>
      <c r="C3555" s="929" t="s">
        <v>226</v>
      </c>
      <c r="D3555" s="1" t="s">
        <v>22</v>
      </c>
      <c r="E3555" s="1" t="s">
        <v>4039</v>
      </c>
      <c r="F3555" s="2">
        <v>44617</v>
      </c>
      <c r="G3555" s="11" t="s">
        <v>228</v>
      </c>
      <c r="H3555" s="10">
        <v>6</v>
      </c>
      <c r="I3555" s="12">
        <v>2.35</v>
      </c>
      <c r="J3555" s="398" t="s">
        <v>25</v>
      </c>
      <c r="K3555" s="398" t="s">
        <v>25</v>
      </c>
      <c r="L3555" s="399">
        <v>44615</v>
      </c>
      <c r="M3555" s="398" t="s">
        <v>19</v>
      </c>
      <c r="N3555" s="10">
        <v>9382</v>
      </c>
    </row>
    <row r="3556" spans="1:14">
      <c r="A3556" s="9">
        <v>44615</v>
      </c>
      <c r="B3556" s="1">
        <v>16478</v>
      </c>
      <c r="C3556" s="929" t="s">
        <v>286</v>
      </c>
      <c r="D3556" s="1" t="s">
        <v>22</v>
      </c>
      <c r="E3556" s="1" t="s">
        <v>4040</v>
      </c>
      <c r="F3556" s="2">
        <v>44617</v>
      </c>
      <c r="G3556" s="11" t="s">
        <v>30</v>
      </c>
      <c r="H3556" s="10">
        <v>12</v>
      </c>
      <c r="I3556" s="12">
        <v>2.35</v>
      </c>
      <c r="J3556" s="398" t="s">
        <v>25</v>
      </c>
      <c r="K3556" s="398" t="s">
        <v>25</v>
      </c>
      <c r="L3556" s="399">
        <v>44615</v>
      </c>
      <c r="M3556" s="398" t="s">
        <v>19</v>
      </c>
      <c r="N3556" s="10">
        <v>9382</v>
      </c>
    </row>
    <row r="3557" spans="1:14">
      <c r="A3557" s="9">
        <v>44615</v>
      </c>
      <c r="B3557" s="1">
        <v>16479</v>
      </c>
      <c r="C3557" s="929" t="s">
        <v>254</v>
      </c>
      <c r="D3557" s="1" t="s">
        <v>22</v>
      </c>
      <c r="E3557" s="1" t="s">
        <v>4041</v>
      </c>
      <c r="F3557" s="2">
        <v>44617</v>
      </c>
      <c r="G3557" s="11" t="s">
        <v>256</v>
      </c>
      <c r="H3557" s="10">
        <v>128</v>
      </c>
      <c r="I3557" s="12">
        <v>2.35</v>
      </c>
      <c r="J3557" s="398" t="s">
        <v>25</v>
      </c>
      <c r="K3557" s="398" t="s">
        <v>25</v>
      </c>
      <c r="L3557" s="399">
        <v>44615</v>
      </c>
      <c r="M3557" s="398" t="s">
        <v>19</v>
      </c>
      <c r="N3557" s="10">
        <v>9382</v>
      </c>
    </row>
    <row r="3558" spans="1:14">
      <c r="A3558" s="9">
        <v>44615</v>
      </c>
      <c r="B3558" s="1">
        <v>16480</v>
      </c>
      <c r="C3558" s="929" t="s">
        <v>158</v>
      </c>
      <c r="D3558" s="1" t="s">
        <v>22</v>
      </c>
      <c r="E3558" s="1" t="s">
        <v>4042</v>
      </c>
      <c r="F3558" s="2">
        <v>44617</v>
      </c>
      <c r="G3558" s="11" t="s">
        <v>160</v>
      </c>
      <c r="H3558" s="10">
        <v>8</v>
      </c>
      <c r="I3558" s="12">
        <v>2.35</v>
      </c>
      <c r="J3558" s="398" t="s">
        <v>25</v>
      </c>
      <c r="K3558" s="398" t="s">
        <v>25</v>
      </c>
      <c r="L3558" s="399">
        <v>44615</v>
      </c>
      <c r="M3558" s="398" t="s">
        <v>19</v>
      </c>
      <c r="N3558" s="10">
        <v>9382</v>
      </c>
    </row>
    <row r="3559" spans="1:14">
      <c r="A3559" s="9">
        <v>44615</v>
      </c>
      <c r="B3559" s="1">
        <v>16481</v>
      </c>
      <c r="C3559" s="929" t="s">
        <v>595</v>
      </c>
      <c r="D3559" s="1" t="s">
        <v>22</v>
      </c>
      <c r="E3559" s="1" t="s">
        <v>4043</v>
      </c>
      <c r="F3559" s="2">
        <v>44617</v>
      </c>
      <c r="G3559" s="11" t="s">
        <v>462</v>
      </c>
      <c r="H3559" s="10">
        <v>11</v>
      </c>
      <c r="I3559" s="12">
        <v>2.35</v>
      </c>
      <c r="J3559" s="398" t="s">
        <v>25</v>
      </c>
      <c r="K3559" s="398" t="s">
        <v>25</v>
      </c>
      <c r="L3559" s="399">
        <v>44616</v>
      </c>
      <c r="M3559" s="398" t="s">
        <v>19</v>
      </c>
      <c r="N3559" s="10">
        <v>9382</v>
      </c>
    </row>
    <row r="3560" spans="1:14">
      <c r="A3560" s="9">
        <v>44615</v>
      </c>
      <c r="B3560" s="1">
        <v>16482</v>
      </c>
      <c r="C3560" s="929" t="s">
        <v>3488</v>
      </c>
      <c r="D3560" s="1" t="s">
        <v>22</v>
      </c>
      <c r="E3560" s="1" t="s">
        <v>4044</v>
      </c>
      <c r="F3560" s="2">
        <v>44617</v>
      </c>
      <c r="G3560" s="11" t="s">
        <v>3490</v>
      </c>
      <c r="H3560" s="10">
        <v>284</v>
      </c>
      <c r="I3560" s="12">
        <v>3.15</v>
      </c>
      <c r="J3560" s="398" t="s">
        <v>25</v>
      </c>
      <c r="K3560" s="398" t="s">
        <v>25</v>
      </c>
      <c r="L3560" s="399">
        <v>44616</v>
      </c>
      <c r="M3560" s="398" t="s">
        <v>19</v>
      </c>
      <c r="N3560" s="10">
        <v>9382</v>
      </c>
    </row>
    <row r="3561" spans="1:14">
      <c r="A3561" s="9">
        <v>44615</v>
      </c>
      <c r="B3561" s="1">
        <v>16483</v>
      </c>
      <c r="C3561" s="929" t="s">
        <v>355</v>
      </c>
      <c r="D3561" s="1" t="s">
        <v>22</v>
      </c>
      <c r="E3561" s="1" t="s">
        <v>4044</v>
      </c>
      <c r="F3561" s="2">
        <v>44617</v>
      </c>
      <c r="G3561" s="11" t="s">
        <v>357</v>
      </c>
      <c r="H3561" s="10">
        <v>18</v>
      </c>
      <c r="I3561" s="12">
        <v>2.35</v>
      </c>
      <c r="J3561" s="398" t="s">
        <v>25</v>
      </c>
      <c r="K3561" s="398" t="s">
        <v>25</v>
      </c>
      <c r="L3561" s="399">
        <v>44616</v>
      </c>
      <c r="M3561" s="398" t="s">
        <v>19</v>
      </c>
      <c r="N3561" s="10">
        <v>9382</v>
      </c>
    </row>
    <row r="3562" spans="1:14">
      <c r="A3562" s="9">
        <v>44615</v>
      </c>
      <c r="B3562" s="1">
        <v>16484</v>
      </c>
      <c r="C3562" s="929" t="s">
        <v>595</v>
      </c>
      <c r="D3562" s="1" t="s">
        <v>22</v>
      </c>
      <c r="E3562" s="1" t="s">
        <v>4045</v>
      </c>
      <c r="F3562" s="2">
        <v>44617</v>
      </c>
      <c r="G3562" s="11" t="s">
        <v>462</v>
      </c>
      <c r="H3562" s="10">
        <v>55</v>
      </c>
      <c r="I3562" s="12">
        <v>2.35</v>
      </c>
      <c r="J3562" s="398" t="s">
        <v>25</v>
      </c>
      <c r="K3562" s="398" t="s">
        <v>25</v>
      </c>
      <c r="L3562" s="399">
        <v>44616</v>
      </c>
      <c r="M3562" s="398" t="s">
        <v>19</v>
      </c>
      <c r="N3562" s="10">
        <v>9382</v>
      </c>
    </row>
    <row r="3563" spans="1:14">
      <c r="A3563" s="9">
        <v>44615</v>
      </c>
      <c r="B3563" s="1">
        <v>16485</v>
      </c>
      <c r="C3563" s="929" t="s">
        <v>595</v>
      </c>
      <c r="D3563" s="1" t="s">
        <v>22</v>
      </c>
      <c r="E3563" s="1" t="s">
        <v>4046</v>
      </c>
      <c r="F3563" s="2">
        <v>44617</v>
      </c>
      <c r="G3563" s="11" t="s">
        <v>462</v>
      </c>
      <c r="H3563" s="10">
        <v>22</v>
      </c>
      <c r="I3563" s="12">
        <v>2.35</v>
      </c>
      <c r="J3563" s="398" t="s">
        <v>25</v>
      </c>
      <c r="K3563" s="398" t="s">
        <v>25</v>
      </c>
      <c r="L3563" s="399">
        <v>44616</v>
      </c>
      <c r="M3563" s="398" t="s">
        <v>19</v>
      </c>
      <c r="N3563" s="10">
        <v>9382</v>
      </c>
    </row>
    <row r="3564" spans="1:14">
      <c r="A3564" s="9">
        <v>44615</v>
      </c>
      <c r="B3564" s="1">
        <v>16486</v>
      </c>
      <c r="C3564" s="929" t="s">
        <v>675</v>
      </c>
      <c r="D3564" s="1" t="s">
        <v>22</v>
      </c>
      <c r="E3564" s="1" t="s">
        <v>4047</v>
      </c>
      <c r="F3564" s="2">
        <v>44617</v>
      </c>
      <c r="G3564" s="11" t="s">
        <v>677</v>
      </c>
      <c r="H3564" s="10">
        <v>7</v>
      </c>
      <c r="I3564" s="12">
        <v>2.35</v>
      </c>
      <c r="J3564" s="398" t="s">
        <v>25</v>
      </c>
      <c r="K3564" s="398" t="s">
        <v>25</v>
      </c>
      <c r="L3564" s="399">
        <v>44616</v>
      </c>
      <c r="M3564" s="398" t="s">
        <v>19</v>
      </c>
      <c r="N3564" s="10">
        <v>9382</v>
      </c>
    </row>
    <row r="3565" spans="1:14">
      <c r="A3565" s="9">
        <v>44615</v>
      </c>
      <c r="B3565" s="1">
        <v>16487</v>
      </c>
      <c r="C3565" s="929" t="s">
        <v>3767</v>
      </c>
      <c r="D3565" s="1" t="s">
        <v>22</v>
      </c>
      <c r="E3565" s="1" t="s">
        <v>4048</v>
      </c>
      <c r="F3565" s="2">
        <v>44617</v>
      </c>
      <c r="G3565" s="11" t="s">
        <v>3769</v>
      </c>
      <c r="H3565" s="10">
        <v>12</v>
      </c>
      <c r="I3565" s="12">
        <v>2.35</v>
      </c>
      <c r="J3565" s="398" t="s">
        <v>25</v>
      </c>
      <c r="K3565" s="398" t="s">
        <v>25</v>
      </c>
      <c r="L3565" s="399">
        <v>44616</v>
      </c>
      <c r="M3565" s="398" t="s">
        <v>19</v>
      </c>
      <c r="N3565" s="10">
        <v>9382</v>
      </c>
    </row>
    <row r="3566" spans="1:14">
      <c r="A3566" s="9">
        <v>44615</v>
      </c>
      <c r="B3566" s="1">
        <v>16488</v>
      </c>
      <c r="C3566" s="929" t="s">
        <v>595</v>
      </c>
      <c r="D3566" s="1" t="s">
        <v>22</v>
      </c>
      <c r="E3566" s="1" t="s">
        <v>4049</v>
      </c>
      <c r="F3566" s="2">
        <v>44617</v>
      </c>
      <c r="G3566" s="11" t="s">
        <v>462</v>
      </c>
      <c r="H3566" s="10">
        <v>12</v>
      </c>
      <c r="I3566" s="12">
        <v>2.35</v>
      </c>
      <c r="J3566" s="398" t="s">
        <v>25</v>
      </c>
      <c r="K3566" s="398" t="s">
        <v>25</v>
      </c>
      <c r="L3566" s="399">
        <v>44616</v>
      </c>
      <c r="M3566" s="398" t="s">
        <v>19</v>
      </c>
      <c r="N3566" s="10">
        <v>9382</v>
      </c>
    </row>
    <row r="3567" spans="1:14">
      <c r="A3567" s="9">
        <v>44615</v>
      </c>
      <c r="B3567" s="1">
        <v>16489</v>
      </c>
      <c r="C3567" s="929" t="s">
        <v>254</v>
      </c>
      <c r="D3567" s="1" t="s">
        <v>22</v>
      </c>
      <c r="E3567" s="1" t="s">
        <v>4050</v>
      </c>
      <c r="F3567" s="2">
        <v>44617</v>
      </c>
      <c r="G3567" s="11" t="s">
        <v>256</v>
      </c>
      <c r="H3567" s="10">
        <v>22</v>
      </c>
      <c r="I3567" s="12">
        <v>2.35</v>
      </c>
      <c r="J3567" s="398" t="s">
        <v>25</v>
      </c>
      <c r="K3567" s="398" t="s">
        <v>25</v>
      </c>
      <c r="L3567" s="399">
        <v>44616</v>
      </c>
      <c r="M3567" s="398" t="s">
        <v>19</v>
      </c>
      <c r="N3567" s="10">
        <v>9382</v>
      </c>
    </row>
    <row r="3568" spans="1:14">
      <c r="A3568" s="9">
        <v>44615</v>
      </c>
      <c r="B3568" s="1">
        <v>16490</v>
      </c>
      <c r="C3568" s="929" t="s">
        <v>3767</v>
      </c>
      <c r="D3568" s="1" t="s">
        <v>22</v>
      </c>
      <c r="E3568" s="1" t="s">
        <v>4051</v>
      </c>
      <c r="F3568" s="2">
        <v>44617</v>
      </c>
      <c r="G3568" s="11" t="s">
        <v>3769</v>
      </c>
      <c r="H3568" s="10">
        <v>17</v>
      </c>
      <c r="I3568" s="12">
        <v>2.35</v>
      </c>
      <c r="J3568" s="398" t="s">
        <v>25</v>
      </c>
      <c r="K3568" s="398" t="s">
        <v>25</v>
      </c>
      <c r="L3568" s="399">
        <v>44616</v>
      </c>
      <c r="M3568" s="398" t="s">
        <v>19</v>
      </c>
      <c r="N3568" s="10">
        <v>9382</v>
      </c>
    </row>
    <row r="3569" spans="1:14">
      <c r="A3569" s="9">
        <v>44615</v>
      </c>
      <c r="B3569" s="1">
        <v>16491</v>
      </c>
      <c r="C3569" s="929" t="s">
        <v>28</v>
      </c>
      <c r="D3569" s="1" t="s">
        <v>22</v>
      </c>
      <c r="E3569" s="1" t="s">
        <v>4052</v>
      </c>
      <c r="F3569" s="2">
        <v>44617</v>
      </c>
      <c r="G3569" s="11" t="s">
        <v>30</v>
      </c>
      <c r="H3569" s="10">
        <v>124</v>
      </c>
      <c r="I3569" s="12">
        <v>2.35</v>
      </c>
      <c r="J3569" s="398" t="s">
        <v>25</v>
      </c>
      <c r="K3569" s="398" t="s">
        <v>25</v>
      </c>
      <c r="L3569" s="399">
        <v>44616</v>
      </c>
      <c r="M3569" s="398" t="s">
        <v>19</v>
      </c>
      <c r="N3569" s="10">
        <v>9382</v>
      </c>
    </row>
    <row r="3570" spans="1:14">
      <c r="A3570" s="9">
        <v>44615</v>
      </c>
      <c r="B3570" s="1">
        <v>16492</v>
      </c>
      <c r="C3570" s="929" t="s">
        <v>5</v>
      </c>
      <c r="D3570" s="1" t="s">
        <v>22</v>
      </c>
      <c r="E3570" s="1" t="s">
        <v>4052</v>
      </c>
      <c r="F3570" s="2">
        <v>44617</v>
      </c>
      <c r="G3570" s="11" t="s">
        <v>3329</v>
      </c>
      <c r="H3570" s="10">
        <v>14</v>
      </c>
      <c r="I3570" s="12">
        <v>4.5</v>
      </c>
      <c r="J3570" s="398" t="s">
        <v>25</v>
      </c>
      <c r="K3570" s="398" t="s">
        <v>25</v>
      </c>
      <c r="L3570" s="399">
        <v>44616</v>
      </c>
      <c r="M3570" s="398" t="s">
        <v>19</v>
      </c>
      <c r="N3570" s="10">
        <v>9382</v>
      </c>
    </row>
    <row r="3571" spans="1:14">
      <c r="A3571" s="9">
        <v>44615</v>
      </c>
      <c r="B3571" s="1">
        <v>16493</v>
      </c>
      <c r="C3571" s="929" t="s">
        <v>254</v>
      </c>
      <c r="D3571" s="1" t="s">
        <v>22</v>
      </c>
      <c r="E3571" s="1" t="s">
        <v>4053</v>
      </c>
      <c r="F3571" s="2">
        <v>44617</v>
      </c>
      <c r="G3571" s="11" t="s">
        <v>256</v>
      </c>
      <c r="H3571" s="10">
        <v>53</v>
      </c>
      <c r="I3571" s="12">
        <v>2.35</v>
      </c>
      <c r="J3571" s="398" t="s">
        <v>25</v>
      </c>
      <c r="K3571" s="398" t="s">
        <v>25</v>
      </c>
      <c r="L3571" s="399">
        <v>44616</v>
      </c>
      <c r="M3571" s="398" t="s">
        <v>19</v>
      </c>
      <c r="N3571" s="10">
        <v>9382</v>
      </c>
    </row>
    <row r="3572" spans="1:14">
      <c r="A3572" s="9">
        <v>44615</v>
      </c>
      <c r="B3572" s="1">
        <v>16494</v>
      </c>
      <c r="C3572" s="929" t="s">
        <v>37</v>
      </c>
      <c r="D3572" s="1" t="s">
        <v>22</v>
      </c>
      <c r="E3572" s="1" t="s">
        <v>4054</v>
      </c>
      <c r="F3572" s="2">
        <v>44617</v>
      </c>
      <c r="G3572" s="11" t="s">
        <v>38</v>
      </c>
      <c r="H3572" s="10">
        <v>7</v>
      </c>
      <c r="I3572" s="12">
        <v>2.35</v>
      </c>
      <c r="J3572" s="398" t="s">
        <v>25</v>
      </c>
      <c r="K3572" s="398" t="s">
        <v>25</v>
      </c>
      <c r="L3572" s="399">
        <v>44616</v>
      </c>
      <c r="M3572" s="398" t="s">
        <v>19</v>
      </c>
      <c r="N3572" s="10">
        <v>9382</v>
      </c>
    </row>
    <row r="3573" spans="1:14">
      <c r="A3573" s="9">
        <v>44615</v>
      </c>
      <c r="B3573" s="1">
        <v>16495</v>
      </c>
      <c r="C3573" s="929" t="s">
        <v>4055</v>
      </c>
      <c r="D3573" s="1" t="s">
        <v>22</v>
      </c>
      <c r="E3573" s="1" t="s">
        <v>4054</v>
      </c>
      <c r="F3573" s="2">
        <v>44617</v>
      </c>
      <c r="G3573" s="11" t="s">
        <v>4056</v>
      </c>
      <c r="H3573" s="10">
        <v>7</v>
      </c>
      <c r="I3573" s="12">
        <v>2.35</v>
      </c>
      <c r="J3573" s="398" t="s">
        <v>25</v>
      </c>
      <c r="K3573" s="398" t="s">
        <v>25</v>
      </c>
      <c r="L3573" s="399">
        <v>44616</v>
      </c>
      <c r="M3573" s="398" t="s">
        <v>19</v>
      </c>
      <c r="N3573" s="10">
        <v>9382</v>
      </c>
    </row>
    <row r="3574" spans="1:14">
      <c r="A3574" s="9">
        <v>44615</v>
      </c>
      <c r="B3574" s="1">
        <v>16496</v>
      </c>
      <c r="C3574" s="929" t="s">
        <v>4057</v>
      </c>
      <c r="D3574" s="1" t="s">
        <v>22</v>
      </c>
      <c r="E3574" s="1" t="s">
        <v>4054</v>
      </c>
      <c r="F3574" s="2">
        <v>44617</v>
      </c>
      <c r="G3574" s="11" t="s">
        <v>4058</v>
      </c>
      <c r="H3574" s="10">
        <v>8</v>
      </c>
      <c r="I3574" s="12">
        <v>2.35</v>
      </c>
      <c r="J3574" s="398" t="s">
        <v>25</v>
      </c>
      <c r="K3574" s="398" t="s">
        <v>25</v>
      </c>
      <c r="L3574" s="399">
        <v>44616</v>
      </c>
      <c r="M3574" s="398" t="s">
        <v>19</v>
      </c>
      <c r="N3574" s="10">
        <v>9382</v>
      </c>
    </row>
    <row r="3575" spans="1:14">
      <c r="A3575" s="9">
        <v>44615</v>
      </c>
      <c r="B3575" s="1">
        <v>16497</v>
      </c>
      <c r="C3575" s="929" t="s">
        <v>254</v>
      </c>
      <c r="D3575" s="1" t="s">
        <v>22</v>
      </c>
      <c r="E3575" s="1" t="s">
        <v>4059</v>
      </c>
      <c r="F3575" s="2">
        <v>44617</v>
      </c>
      <c r="G3575" s="11" t="s">
        <v>256</v>
      </c>
      <c r="H3575" s="10">
        <v>52</v>
      </c>
      <c r="I3575" s="12">
        <v>2.35</v>
      </c>
      <c r="J3575" s="398" t="s">
        <v>25</v>
      </c>
      <c r="K3575" s="398" t="s">
        <v>25</v>
      </c>
      <c r="L3575" s="399">
        <v>44616</v>
      </c>
      <c r="M3575" s="398" t="s">
        <v>19</v>
      </c>
      <c r="N3575" s="10">
        <v>9382</v>
      </c>
    </row>
    <row r="3576" spans="1:14">
      <c r="A3576" s="9">
        <v>44615</v>
      </c>
      <c r="B3576" s="1">
        <v>16498</v>
      </c>
      <c r="C3576" s="929" t="s">
        <v>220</v>
      </c>
      <c r="D3576" s="1" t="s">
        <v>22</v>
      </c>
      <c r="E3576" s="1" t="s">
        <v>4060</v>
      </c>
      <c r="F3576" s="2">
        <v>44617</v>
      </c>
      <c r="G3576" s="11" t="s">
        <v>222</v>
      </c>
      <c r="H3576" s="10">
        <v>71</v>
      </c>
      <c r="I3576" s="12">
        <v>2.35</v>
      </c>
      <c r="J3576" s="398" t="s">
        <v>25</v>
      </c>
      <c r="K3576" s="398" t="s">
        <v>25</v>
      </c>
      <c r="L3576" s="399">
        <v>44616</v>
      </c>
      <c r="M3576" s="398" t="s">
        <v>19</v>
      </c>
      <c r="N3576" s="10">
        <v>9382</v>
      </c>
    </row>
    <row r="3577" spans="1:14">
      <c r="A3577" s="9">
        <v>44615</v>
      </c>
      <c r="B3577" s="1">
        <v>16499</v>
      </c>
      <c r="C3577" s="929" t="s">
        <v>31</v>
      </c>
      <c r="D3577" s="1" t="s">
        <v>22</v>
      </c>
      <c r="E3577" s="2" t="s">
        <v>4061</v>
      </c>
      <c r="F3577" s="2">
        <v>44617</v>
      </c>
      <c r="G3577" s="11" t="s">
        <v>33</v>
      </c>
      <c r="H3577" s="10">
        <v>78</v>
      </c>
      <c r="I3577" s="12">
        <v>2.35</v>
      </c>
      <c r="J3577" s="398" t="s">
        <v>25</v>
      </c>
      <c r="K3577" s="398" t="s">
        <v>25</v>
      </c>
      <c r="L3577" s="399">
        <v>44616</v>
      </c>
      <c r="M3577" s="398" t="s">
        <v>19</v>
      </c>
      <c r="N3577" s="10">
        <v>9382</v>
      </c>
    </row>
    <row r="3578" spans="1:14">
      <c r="A3578" s="9">
        <v>44615</v>
      </c>
      <c r="B3578" s="1">
        <v>16500</v>
      </c>
      <c r="C3578" s="929" t="s">
        <v>94</v>
      </c>
      <c r="D3578" s="1" t="s">
        <v>22</v>
      </c>
      <c r="E3578" s="1" t="s">
        <v>4062</v>
      </c>
      <c r="F3578" s="2">
        <v>44617</v>
      </c>
      <c r="G3578" s="11" t="s">
        <v>96</v>
      </c>
      <c r="H3578" s="10">
        <v>39</v>
      </c>
      <c r="I3578" s="12">
        <v>2.35</v>
      </c>
      <c r="J3578" s="398" t="s">
        <v>25</v>
      </c>
      <c r="K3578" s="398" t="s">
        <v>25</v>
      </c>
      <c r="L3578" s="399">
        <v>44616</v>
      </c>
      <c r="M3578" s="398" t="s">
        <v>19</v>
      </c>
      <c r="N3578" s="10">
        <v>9382</v>
      </c>
    </row>
    <row r="3579" spans="1:14">
      <c r="A3579" s="9">
        <v>44615</v>
      </c>
      <c r="B3579" s="1">
        <v>16501</v>
      </c>
      <c r="C3579" s="929" t="s">
        <v>4063</v>
      </c>
      <c r="D3579" s="1" t="s">
        <v>22</v>
      </c>
      <c r="E3579" s="1" t="s">
        <v>1</v>
      </c>
      <c r="F3579" s="2">
        <v>44617</v>
      </c>
      <c r="G3579" s="11" t="s">
        <v>4064</v>
      </c>
      <c r="H3579" s="10">
        <v>1</v>
      </c>
      <c r="I3579" s="12">
        <v>3.75</v>
      </c>
      <c r="J3579" s="398" t="s">
        <v>25</v>
      </c>
      <c r="K3579" s="398" t="s">
        <v>25</v>
      </c>
      <c r="L3579" s="399">
        <v>44616</v>
      </c>
      <c r="M3579" s="398" t="s">
        <v>19</v>
      </c>
      <c r="N3579" s="10">
        <v>9382</v>
      </c>
    </row>
    <row r="3580" spans="1:14">
      <c r="A3580" s="9">
        <v>44615</v>
      </c>
      <c r="B3580" s="1">
        <v>16502</v>
      </c>
      <c r="C3580" s="929" t="s">
        <v>4065</v>
      </c>
      <c r="D3580" s="1" t="s">
        <v>22</v>
      </c>
      <c r="E3580" s="1" t="s">
        <v>1</v>
      </c>
      <c r="F3580" s="2">
        <v>44617</v>
      </c>
      <c r="G3580" s="11" t="s">
        <v>4066</v>
      </c>
      <c r="H3580" s="10">
        <v>1</v>
      </c>
      <c r="I3580" s="12">
        <v>3.75</v>
      </c>
      <c r="J3580" s="398" t="s">
        <v>25</v>
      </c>
      <c r="K3580" s="398" t="s">
        <v>25</v>
      </c>
      <c r="L3580" s="399">
        <v>44616</v>
      </c>
      <c r="M3580" s="398" t="s">
        <v>19</v>
      </c>
      <c r="N3580" s="10">
        <v>9382</v>
      </c>
    </row>
    <row r="3581" spans="1:14">
      <c r="A3581" s="9">
        <v>44616</v>
      </c>
      <c r="B3581" s="1">
        <v>16503</v>
      </c>
      <c r="C3581" s="929" t="s">
        <v>262</v>
      </c>
      <c r="D3581" s="1" t="s">
        <v>22</v>
      </c>
      <c r="E3581" s="1" t="s">
        <v>4067</v>
      </c>
      <c r="F3581" s="2">
        <v>44617</v>
      </c>
      <c r="G3581" s="11" t="s">
        <v>264</v>
      </c>
      <c r="H3581" s="10">
        <v>29</v>
      </c>
      <c r="I3581" s="12">
        <v>2.35</v>
      </c>
      <c r="J3581" s="398" t="s">
        <v>25</v>
      </c>
      <c r="K3581" s="398" t="s">
        <v>25</v>
      </c>
      <c r="L3581" s="399">
        <v>44617</v>
      </c>
      <c r="M3581" s="398" t="s">
        <v>19</v>
      </c>
      <c r="N3581" s="10">
        <v>9382</v>
      </c>
    </row>
    <row r="3582" spans="1:14">
      <c r="A3582" s="9">
        <v>44616</v>
      </c>
      <c r="B3582" s="1">
        <v>16504</v>
      </c>
      <c r="C3582" s="929" t="s">
        <v>265</v>
      </c>
      <c r="D3582" s="1" t="s">
        <v>22</v>
      </c>
      <c r="E3582" s="1" t="s">
        <v>4067</v>
      </c>
      <c r="F3582" s="2">
        <v>44617</v>
      </c>
      <c r="G3582" s="11" t="s">
        <v>266</v>
      </c>
      <c r="H3582" s="10">
        <v>29</v>
      </c>
      <c r="I3582" s="12">
        <v>2.35</v>
      </c>
      <c r="J3582" s="398" t="s">
        <v>25</v>
      </c>
      <c r="K3582" s="398" t="s">
        <v>25</v>
      </c>
      <c r="L3582" s="399">
        <v>44617</v>
      </c>
      <c r="M3582" s="398" t="s">
        <v>19</v>
      </c>
      <c r="N3582" s="10">
        <v>9382</v>
      </c>
    </row>
    <row r="3583" spans="1:14">
      <c r="A3583" s="9">
        <v>44616</v>
      </c>
      <c r="B3583" s="1">
        <v>16505</v>
      </c>
      <c r="C3583" s="929" t="s">
        <v>566</v>
      </c>
      <c r="D3583" s="1" t="s">
        <v>22</v>
      </c>
      <c r="E3583" s="1" t="s">
        <v>4068</v>
      </c>
      <c r="F3583" s="2">
        <v>44617</v>
      </c>
      <c r="G3583" s="11" t="s">
        <v>568</v>
      </c>
      <c r="H3583" s="10">
        <v>16</v>
      </c>
      <c r="I3583" s="12">
        <v>2.35</v>
      </c>
      <c r="J3583" s="398" t="s">
        <v>25</v>
      </c>
      <c r="K3583" s="398" t="s">
        <v>25</v>
      </c>
      <c r="L3583" s="399">
        <v>44617</v>
      </c>
      <c r="M3583" s="398" t="s">
        <v>19</v>
      </c>
      <c r="N3583" s="10">
        <v>9382</v>
      </c>
    </row>
    <row r="3584" spans="1:14">
      <c r="A3584" s="9">
        <v>44616</v>
      </c>
      <c r="B3584" s="1">
        <v>16506</v>
      </c>
      <c r="C3584" s="929" t="s">
        <v>102</v>
      </c>
      <c r="D3584" s="1" t="s">
        <v>22</v>
      </c>
      <c r="E3584" s="1" t="s">
        <v>336</v>
      </c>
      <c r="F3584" s="2">
        <v>44617</v>
      </c>
      <c r="G3584" s="11" t="s">
        <v>104</v>
      </c>
      <c r="H3584" s="10">
        <v>16</v>
      </c>
      <c r="I3584" s="12">
        <v>2.35</v>
      </c>
      <c r="J3584" s="398" t="s">
        <v>25</v>
      </c>
      <c r="K3584" s="398" t="s">
        <v>25</v>
      </c>
      <c r="L3584" s="399">
        <v>44617</v>
      </c>
      <c r="M3584" s="398" t="s">
        <v>19</v>
      </c>
      <c r="N3584" s="10">
        <v>9382</v>
      </c>
    </row>
    <row r="3585" spans="1:15">
      <c r="A3585" s="9">
        <v>44616</v>
      </c>
      <c r="B3585" s="1">
        <v>16507</v>
      </c>
      <c r="C3585" s="929" t="s">
        <v>857</v>
      </c>
      <c r="D3585" s="1" t="s">
        <v>22</v>
      </c>
      <c r="E3585" s="1" t="s">
        <v>4069</v>
      </c>
      <c r="F3585" s="2">
        <v>44617</v>
      </c>
      <c r="G3585" s="11" t="s">
        <v>859</v>
      </c>
      <c r="H3585" s="10">
        <v>1</v>
      </c>
      <c r="I3585" s="12">
        <v>2.35</v>
      </c>
      <c r="J3585" s="398" t="s">
        <v>25</v>
      </c>
      <c r="K3585" s="398" t="s">
        <v>25</v>
      </c>
      <c r="L3585" s="399">
        <v>44617</v>
      </c>
      <c r="M3585" s="398" t="s">
        <v>19</v>
      </c>
      <c r="N3585" s="10">
        <v>9382</v>
      </c>
    </row>
    <row r="3586" spans="1:15" ht="15.75" thickBot="1">
      <c r="A3586" s="9">
        <v>44616</v>
      </c>
      <c r="B3586" s="1">
        <v>16508</v>
      </c>
      <c r="C3586" s="929" t="s">
        <v>1671</v>
      </c>
      <c r="D3586" s="1" t="s">
        <v>22</v>
      </c>
      <c r="E3586" s="1" t="s">
        <v>4070</v>
      </c>
      <c r="F3586" s="2">
        <v>44617</v>
      </c>
      <c r="G3586" s="11" t="s">
        <v>1673</v>
      </c>
      <c r="H3586" s="10">
        <v>156</v>
      </c>
      <c r="I3586" s="12">
        <v>2.35</v>
      </c>
      <c r="J3586" s="398" t="s">
        <v>25</v>
      </c>
      <c r="K3586" s="398" t="s">
        <v>25</v>
      </c>
      <c r="L3586" s="399">
        <v>44617</v>
      </c>
      <c r="M3586" s="398" t="s">
        <v>19</v>
      </c>
      <c r="N3586" s="10">
        <v>9382</v>
      </c>
      <c r="O3586" s="391">
        <v>6695.4599999999991</v>
      </c>
    </row>
    <row r="3587" spans="1:15" s="3" customFormat="1">
      <c r="A3587" s="9">
        <v>44616</v>
      </c>
      <c r="B3587" s="1">
        <v>16509</v>
      </c>
      <c r="C3587" s="929" t="s">
        <v>4071</v>
      </c>
      <c r="D3587" s="1" t="s">
        <v>22</v>
      </c>
      <c r="E3587" s="1" t="s">
        <v>4072</v>
      </c>
      <c r="F3587" s="2">
        <v>44621</v>
      </c>
      <c r="G3587" s="11" t="s">
        <v>4073</v>
      </c>
      <c r="H3587" s="10">
        <v>117</v>
      </c>
      <c r="I3587" s="12">
        <v>2.35</v>
      </c>
      <c r="J3587" s="398" t="s">
        <v>25</v>
      </c>
      <c r="K3587" s="398" t="s">
        <v>25</v>
      </c>
      <c r="L3587" s="399">
        <v>44620</v>
      </c>
      <c r="M3587" s="398" t="s">
        <v>19</v>
      </c>
      <c r="N3587" s="10">
        <v>9419</v>
      </c>
    </row>
    <row r="3588" spans="1:15">
      <c r="A3588" s="9">
        <v>44616</v>
      </c>
      <c r="B3588" s="1">
        <v>16510</v>
      </c>
      <c r="C3588" s="929" t="s">
        <v>559</v>
      </c>
      <c r="D3588" s="1" t="s">
        <v>22</v>
      </c>
      <c r="E3588" s="1" t="s">
        <v>4074</v>
      </c>
      <c r="F3588" s="2">
        <v>44621</v>
      </c>
      <c r="G3588" s="11" t="s">
        <v>561</v>
      </c>
      <c r="H3588" s="10">
        <v>28</v>
      </c>
      <c r="I3588" s="12">
        <v>2.35</v>
      </c>
      <c r="J3588" s="398" t="s">
        <v>25</v>
      </c>
      <c r="K3588" s="398" t="s">
        <v>25</v>
      </c>
      <c r="L3588" s="399">
        <v>44620</v>
      </c>
      <c r="M3588" s="398" t="s">
        <v>19</v>
      </c>
      <c r="N3588" s="10">
        <v>9419</v>
      </c>
    </row>
    <row r="3589" spans="1:15">
      <c r="A3589" s="9">
        <v>44616</v>
      </c>
      <c r="B3589" s="1">
        <v>16511</v>
      </c>
      <c r="C3589" s="929" t="s">
        <v>3999</v>
      </c>
      <c r="D3589" s="1" t="s">
        <v>22</v>
      </c>
      <c r="E3589" s="1" t="s">
        <v>4075</v>
      </c>
      <c r="F3589" s="2">
        <v>44621</v>
      </c>
      <c r="G3589" s="11" t="s">
        <v>4076</v>
      </c>
      <c r="H3589" s="10">
        <v>22</v>
      </c>
      <c r="I3589" s="12">
        <v>2.35</v>
      </c>
      <c r="J3589" s="398" t="s">
        <v>25</v>
      </c>
      <c r="K3589" s="398" t="s">
        <v>25</v>
      </c>
      <c r="L3589" s="399">
        <v>44620</v>
      </c>
      <c r="M3589" s="398" t="s">
        <v>19</v>
      </c>
      <c r="N3589" s="10">
        <v>9419</v>
      </c>
    </row>
    <row r="3590" spans="1:15">
      <c r="A3590" s="9">
        <v>44616</v>
      </c>
      <c r="B3590" s="1">
        <v>16512</v>
      </c>
      <c r="C3590" s="929" t="s">
        <v>688</v>
      </c>
      <c r="D3590" s="1" t="s">
        <v>22</v>
      </c>
      <c r="E3590" s="1" t="s">
        <v>4077</v>
      </c>
      <c r="F3590" s="2">
        <v>44621</v>
      </c>
      <c r="G3590" s="11" t="s">
        <v>690</v>
      </c>
      <c r="H3590" s="10">
        <v>14</v>
      </c>
      <c r="I3590" s="12">
        <v>2.35</v>
      </c>
      <c r="J3590" s="398" t="s">
        <v>25</v>
      </c>
      <c r="K3590" s="398" t="s">
        <v>25</v>
      </c>
      <c r="L3590" s="399">
        <v>44620</v>
      </c>
      <c r="M3590" s="398" t="s">
        <v>19</v>
      </c>
      <c r="N3590" s="10">
        <v>9419</v>
      </c>
    </row>
    <row r="3591" spans="1:15">
      <c r="A3591" s="9">
        <v>44620</v>
      </c>
      <c r="B3591" s="1">
        <v>16513</v>
      </c>
      <c r="C3591" s="929" t="s">
        <v>432</v>
      </c>
      <c r="D3591" s="1" t="s">
        <v>22</v>
      </c>
      <c r="E3591" s="1" t="s">
        <v>4078</v>
      </c>
      <c r="F3591" s="2">
        <v>44624</v>
      </c>
      <c r="G3591" s="11" t="s">
        <v>434</v>
      </c>
      <c r="H3591" s="10">
        <v>112</v>
      </c>
      <c r="I3591" s="12">
        <v>2.35</v>
      </c>
      <c r="J3591" s="398" t="s">
        <v>25</v>
      </c>
      <c r="K3591" s="398" t="s">
        <v>25</v>
      </c>
      <c r="L3591" s="399">
        <v>44621</v>
      </c>
      <c r="M3591" s="398" t="s">
        <v>19</v>
      </c>
      <c r="N3591" s="10">
        <v>9419</v>
      </c>
    </row>
    <row r="3592" spans="1:15">
      <c r="A3592" s="9">
        <v>44620</v>
      </c>
      <c r="B3592" s="1">
        <v>16514</v>
      </c>
      <c r="C3592" s="929" t="s">
        <v>1074</v>
      </c>
      <c r="D3592" s="1" t="s">
        <v>22</v>
      </c>
      <c r="E3592" s="1" t="s">
        <v>4079</v>
      </c>
      <c r="F3592" s="2">
        <v>44624</v>
      </c>
      <c r="G3592" s="11" t="s">
        <v>1156</v>
      </c>
      <c r="H3592" s="10">
        <v>1</v>
      </c>
      <c r="I3592" s="12">
        <v>2.35</v>
      </c>
      <c r="J3592" s="398" t="s">
        <v>25</v>
      </c>
      <c r="K3592" s="398" t="s">
        <v>25</v>
      </c>
      <c r="L3592" s="399">
        <v>44621</v>
      </c>
      <c r="M3592" s="398" t="s">
        <v>19</v>
      </c>
      <c r="N3592" s="10">
        <v>9419</v>
      </c>
    </row>
    <row r="3593" spans="1:15">
      <c r="A3593" s="9">
        <v>44620</v>
      </c>
      <c r="B3593" s="1">
        <v>16515</v>
      </c>
      <c r="C3593" s="929" t="s">
        <v>341</v>
      </c>
      <c r="D3593" s="1" t="s">
        <v>22</v>
      </c>
      <c r="E3593" s="1" t="s">
        <v>4080</v>
      </c>
      <c r="F3593" s="2">
        <v>44624</v>
      </c>
      <c r="G3593" s="11" t="s">
        <v>343</v>
      </c>
      <c r="H3593" s="10">
        <v>2</v>
      </c>
      <c r="I3593" s="12">
        <v>2.35</v>
      </c>
      <c r="J3593" s="398" t="s">
        <v>25</v>
      </c>
      <c r="K3593" s="398" t="s">
        <v>25</v>
      </c>
      <c r="L3593" s="399">
        <v>44621</v>
      </c>
      <c r="M3593" s="398" t="s">
        <v>19</v>
      </c>
      <c r="N3593" s="10">
        <v>9419</v>
      </c>
    </row>
    <row r="3594" spans="1:15">
      <c r="A3594" s="9">
        <v>44620</v>
      </c>
      <c r="B3594" s="1">
        <v>16516</v>
      </c>
      <c r="C3594" s="929" t="s">
        <v>341</v>
      </c>
      <c r="D3594" s="1" t="s">
        <v>22</v>
      </c>
      <c r="E3594" s="1" t="s">
        <v>4081</v>
      </c>
      <c r="F3594" s="2">
        <v>44624</v>
      </c>
      <c r="G3594" s="11" t="s">
        <v>343</v>
      </c>
      <c r="H3594" s="10">
        <v>1</v>
      </c>
      <c r="I3594" s="12">
        <v>2.35</v>
      </c>
      <c r="J3594" s="398" t="s">
        <v>25</v>
      </c>
      <c r="K3594" s="398" t="s">
        <v>25</v>
      </c>
      <c r="L3594" s="399">
        <v>44621</v>
      </c>
      <c r="M3594" s="398" t="s">
        <v>19</v>
      </c>
      <c r="N3594" s="10">
        <v>9419</v>
      </c>
    </row>
    <row r="3595" spans="1:15">
      <c r="A3595" s="9">
        <v>44620</v>
      </c>
      <c r="B3595" s="1">
        <v>16517</v>
      </c>
      <c r="C3595" s="929" t="s">
        <v>4082</v>
      </c>
      <c r="D3595" s="1" t="s">
        <v>22</v>
      </c>
      <c r="E3595" s="1" t="s">
        <v>4083</v>
      </c>
      <c r="F3595" s="2">
        <v>44624</v>
      </c>
      <c r="G3595" s="11" t="s">
        <v>4084</v>
      </c>
      <c r="H3595" s="10">
        <v>4</v>
      </c>
      <c r="I3595" s="12">
        <v>2.35</v>
      </c>
      <c r="J3595" s="398" t="s">
        <v>25</v>
      </c>
      <c r="K3595" s="398" t="s">
        <v>25</v>
      </c>
      <c r="L3595" s="399">
        <v>44621</v>
      </c>
      <c r="M3595" s="398" t="s">
        <v>19</v>
      </c>
      <c r="N3595" s="10">
        <v>9419</v>
      </c>
    </row>
    <row r="3596" spans="1:15">
      <c r="A3596" s="9">
        <v>44620</v>
      </c>
      <c r="B3596" s="1">
        <v>16518</v>
      </c>
      <c r="C3596" s="929" t="s">
        <v>3031</v>
      </c>
      <c r="D3596" s="1" t="s">
        <v>22</v>
      </c>
      <c r="E3596" s="1" t="s">
        <v>4085</v>
      </c>
      <c r="F3596" s="2">
        <v>44624</v>
      </c>
      <c r="G3596" s="11" t="s">
        <v>3033</v>
      </c>
      <c r="H3596" s="10">
        <v>1</v>
      </c>
      <c r="I3596" s="12">
        <v>2.35</v>
      </c>
      <c r="J3596" s="398" t="s">
        <v>25</v>
      </c>
      <c r="K3596" s="398" t="s">
        <v>25</v>
      </c>
      <c r="L3596" s="399">
        <v>44621</v>
      </c>
      <c r="M3596" s="398" t="s">
        <v>19</v>
      </c>
      <c r="N3596" s="10">
        <v>9419</v>
      </c>
    </row>
    <row r="3597" spans="1:15">
      <c r="A3597" s="9">
        <v>44620</v>
      </c>
      <c r="B3597" s="1">
        <v>16519</v>
      </c>
      <c r="C3597" s="929" t="s">
        <v>2809</v>
      </c>
      <c r="D3597" s="1" t="s">
        <v>22</v>
      </c>
      <c r="E3597" s="1" t="s">
        <v>4086</v>
      </c>
      <c r="F3597" s="2">
        <v>44624</v>
      </c>
      <c r="G3597" s="11" t="s">
        <v>4087</v>
      </c>
      <c r="H3597" s="10">
        <v>4</v>
      </c>
      <c r="I3597" s="12">
        <v>2.35</v>
      </c>
      <c r="J3597" s="398" t="s">
        <v>25</v>
      </c>
      <c r="K3597" s="398" t="s">
        <v>25</v>
      </c>
      <c r="L3597" s="399">
        <v>44621</v>
      </c>
      <c r="M3597" s="398" t="s">
        <v>19</v>
      </c>
      <c r="N3597" s="10">
        <v>9419</v>
      </c>
    </row>
    <row r="3598" spans="1:15">
      <c r="A3598" s="9">
        <v>44620</v>
      </c>
      <c r="B3598" s="1">
        <v>16520</v>
      </c>
      <c r="C3598" s="929" t="s">
        <v>226</v>
      </c>
      <c r="D3598" s="1" t="s">
        <v>22</v>
      </c>
      <c r="E3598" s="1" t="s">
        <v>4088</v>
      </c>
      <c r="F3598" s="2">
        <v>44624</v>
      </c>
      <c r="G3598" s="11" t="s">
        <v>228</v>
      </c>
      <c r="H3598" s="10">
        <v>12</v>
      </c>
      <c r="I3598" s="12">
        <v>2.35</v>
      </c>
      <c r="J3598" s="398" t="s">
        <v>25</v>
      </c>
      <c r="K3598" s="398" t="s">
        <v>25</v>
      </c>
      <c r="L3598" s="399">
        <v>44621</v>
      </c>
      <c r="M3598" s="398" t="s">
        <v>19</v>
      </c>
      <c r="N3598" s="10">
        <v>9419</v>
      </c>
    </row>
    <row r="3599" spans="1:15">
      <c r="A3599" s="9">
        <v>44620</v>
      </c>
      <c r="B3599" s="1">
        <v>16521</v>
      </c>
      <c r="C3599" s="929" t="s">
        <v>4089</v>
      </c>
      <c r="D3599" s="1" t="s">
        <v>22</v>
      </c>
      <c r="E3599" s="1" t="s">
        <v>4090</v>
      </c>
      <c r="F3599" s="2">
        <v>44624</v>
      </c>
      <c r="G3599" s="11" t="s">
        <v>4091</v>
      </c>
      <c r="H3599" s="10">
        <v>28</v>
      </c>
      <c r="I3599" s="12">
        <v>2.35</v>
      </c>
      <c r="J3599" s="398" t="s">
        <v>25</v>
      </c>
      <c r="K3599" s="398" t="s">
        <v>25</v>
      </c>
      <c r="L3599" s="399">
        <v>44621</v>
      </c>
      <c r="M3599" s="398" t="s">
        <v>19</v>
      </c>
      <c r="N3599" s="10">
        <v>9419</v>
      </c>
    </row>
    <row r="3600" spans="1:15">
      <c r="A3600" s="9">
        <v>44620</v>
      </c>
      <c r="B3600" s="1">
        <v>16522</v>
      </c>
      <c r="C3600" s="929" t="s">
        <v>37</v>
      </c>
      <c r="D3600" s="1" t="s">
        <v>22</v>
      </c>
      <c r="E3600" s="1" t="s">
        <v>4090</v>
      </c>
      <c r="F3600" s="2">
        <v>44624</v>
      </c>
      <c r="G3600" s="11" t="s">
        <v>38</v>
      </c>
      <c r="H3600" s="10">
        <v>28</v>
      </c>
      <c r="I3600" s="12">
        <v>2.35</v>
      </c>
      <c r="J3600" s="398" t="s">
        <v>25</v>
      </c>
      <c r="K3600" s="398" t="s">
        <v>25</v>
      </c>
      <c r="L3600" s="399">
        <v>44621</v>
      </c>
      <c r="M3600" s="398" t="s">
        <v>19</v>
      </c>
      <c r="N3600" s="10">
        <v>9419</v>
      </c>
    </row>
    <row r="3601" spans="1:14">
      <c r="A3601" s="9">
        <v>44620</v>
      </c>
      <c r="B3601" s="1">
        <v>16523</v>
      </c>
      <c r="C3601" s="929" t="s">
        <v>4089</v>
      </c>
      <c r="D3601" s="1" t="s">
        <v>22</v>
      </c>
      <c r="E3601" s="1" t="s">
        <v>4092</v>
      </c>
      <c r="F3601" s="2">
        <v>44624</v>
      </c>
      <c r="G3601" s="11" t="s">
        <v>4091</v>
      </c>
      <c r="H3601" s="10">
        <v>60</v>
      </c>
      <c r="I3601" s="12">
        <v>2.35</v>
      </c>
      <c r="J3601" s="398" t="s">
        <v>25</v>
      </c>
      <c r="K3601" s="398" t="s">
        <v>25</v>
      </c>
      <c r="L3601" s="399">
        <v>44621</v>
      </c>
      <c r="M3601" s="398" t="s">
        <v>19</v>
      </c>
      <c r="N3601" s="10">
        <v>9419</v>
      </c>
    </row>
    <row r="3602" spans="1:14">
      <c r="A3602" s="9">
        <v>44620</v>
      </c>
      <c r="B3602" s="1">
        <v>16524</v>
      </c>
      <c r="C3602" s="929" t="s">
        <v>37</v>
      </c>
      <c r="D3602" s="1" t="s">
        <v>22</v>
      </c>
      <c r="E3602" s="1" t="s">
        <v>4092</v>
      </c>
      <c r="F3602" s="2">
        <v>44624</v>
      </c>
      <c r="G3602" s="11" t="s">
        <v>38</v>
      </c>
      <c r="H3602" s="10">
        <v>60</v>
      </c>
      <c r="I3602" s="12">
        <v>2.35</v>
      </c>
      <c r="J3602" s="398" t="s">
        <v>25</v>
      </c>
      <c r="K3602" s="398" t="s">
        <v>25</v>
      </c>
      <c r="L3602" s="399">
        <v>44621</v>
      </c>
      <c r="M3602" s="398" t="s">
        <v>19</v>
      </c>
      <c r="N3602" s="10">
        <v>9419</v>
      </c>
    </row>
    <row r="3603" spans="1:14">
      <c r="A3603" s="9">
        <v>44620</v>
      </c>
      <c r="B3603" s="1">
        <v>16525</v>
      </c>
      <c r="C3603" s="929" t="s">
        <v>4082</v>
      </c>
      <c r="D3603" s="1" t="s">
        <v>22</v>
      </c>
      <c r="E3603" s="1" t="s">
        <v>4093</v>
      </c>
      <c r="F3603" s="2">
        <v>44624</v>
      </c>
      <c r="G3603" s="11" t="s">
        <v>4084</v>
      </c>
      <c r="H3603" s="10">
        <v>24</v>
      </c>
      <c r="I3603" s="12">
        <v>2.35</v>
      </c>
      <c r="J3603" s="398" t="s">
        <v>25</v>
      </c>
      <c r="K3603" s="398" t="s">
        <v>25</v>
      </c>
      <c r="L3603" s="399">
        <v>44621</v>
      </c>
      <c r="M3603" s="398" t="s">
        <v>19</v>
      </c>
      <c r="N3603" s="10">
        <v>9419</v>
      </c>
    </row>
    <row r="3604" spans="1:14">
      <c r="A3604" s="9">
        <v>44620</v>
      </c>
      <c r="B3604" s="1">
        <v>16526</v>
      </c>
      <c r="C3604" s="929" t="s">
        <v>3952</v>
      </c>
      <c r="D3604" s="1" t="s">
        <v>22</v>
      </c>
      <c r="E3604" s="1" t="s">
        <v>4094</v>
      </c>
      <c r="F3604" s="2">
        <v>44624</v>
      </c>
      <c r="G3604" s="11" t="s">
        <v>4095</v>
      </c>
      <c r="H3604" s="10">
        <v>4</v>
      </c>
      <c r="I3604" s="12">
        <v>2.35</v>
      </c>
      <c r="J3604" s="398" t="s">
        <v>25</v>
      </c>
      <c r="K3604" s="398" t="s">
        <v>25</v>
      </c>
      <c r="L3604" s="399">
        <v>44621</v>
      </c>
      <c r="M3604" s="398" t="s">
        <v>19</v>
      </c>
      <c r="N3604" s="10">
        <v>9419</v>
      </c>
    </row>
    <row r="3605" spans="1:14">
      <c r="A3605" s="9">
        <v>44620</v>
      </c>
      <c r="B3605" s="1">
        <v>16527</v>
      </c>
      <c r="C3605" s="929" t="s">
        <v>1042</v>
      </c>
      <c r="D3605" s="1" t="s">
        <v>22</v>
      </c>
      <c r="E3605" s="1" t="s">
        <v>4096</v>
      </c>
      <c r="F3605" s="2">
        <v>44624</v>
      </c>
      <c r="G3605" s="11" t="s">
        <v>1044</v>
      </c>
      <c r="H3605" s="10">
        <v>6</v>
      </c>
      <c r="I3605" s="12">
        <v>2.35</v>
      </c>
      <c r="J3605" s="398" t="s">
        <v>25</v>
      </c>
      <c r="K3605" s="398" t="s">
        <v>25</v>
      </c>
      <c r="L3605" s="399">
        <v>44621</v>
      </c>
      <c r="M3605" s="398" t="s">
        <v>19</v>
      </c>
      <c r="N3605" s="10">
        <v>9419</v>
      </c>
    </row>
    <row r="3606" spans="1:14">
      <c r="A3606" s="9">
        <v>44620</v>
      </c>
      <c r="B3606" s="1">
        <v>16528</v>
      </c>
      <c r="C3606" s="929" t="s">
        <v>863</v>
      </c>
      <c r="D3606" s="1" t="s">
        <v>22</v>
      </c>
      <c r="E3606" s="1" t="s">
        <v>4097</v>
      </c>
      <c r="F3606" s="2">
        <v>44624</v>
      </c>
      <c r="G3606" s="11" t="s">
        <v>865</v>
      </c>
      <c r="H3606" s="10">
        <v>8</v>
      </c>
      <c r="I3606" s="12">
        <v>2.35</v>
      </c>
      <c r="J3606" s="398" t="s">
        <v>25</v>
      </c>
      <c r="K3606" s="398" t="s">
        <v>25</v>
      </c>
      <c r="L3606" s="399">
        <v>44621</v>
      </c>
      <c r="M3606" s="398" t="s">
        <v>19</v>
      </c>
      <c r="N3606" s="10">
        <v>9419</v>
      </c>
    </row>
    <row r="3607" spans="1:14">
      <c r="A3607" s="9">
        <v>44620</v>
      </c>
      <c r="B3607" s="1">
        <v>16529</v>
      </c>
      <c r="C3607" s="929" t="s">
        <v>4082</v>
      </c>
      <c r="D3607" s="1" t="s">
        <v>22</v>
      </c>
      <c r="E3607" s="1" t="s">
        <v>4098</v>
      </c>
      <c r="F3607" s="2">
        <v>44624</v>
      </c>
      <c r="G3607" s="11" t="s">
        <v>4084</v>
      </c>
      <c r="H3607" s="10">
        <v>24</v>
      </c>
      <c r="I3607" s="12">
        <v>2.35</v>
      </c>
      <c r="J3607" s="398" t="s">
        <v>25</v>
      </c>
      <c r="K3607" s="398" t="s">
        <v>25</v>
      </c>
      <c r="L3607" s="399">
        <v>44621</v>
      </c>
      <c r="M3607" s="398" t="s">
        <v>19</v>
      </c>
      <c r="N3607" s="10">
        <v>9419</v>
      </c>
    </row>
    <row r="3608" spans="1:14">
      <c r="A3608" s="9">
        <v>44620</v>
      </c>
      <c r="B3608" s="1">
        <v>16530</v>
      </c>
      <c r="C3608" s="929" t="s">
        <v>3682</v>
      </c>
      <c r="D3608" s="1" t="s">
        <v>22</v>
      </c>
      <c r="E3608" s="1" t="s">
        <v>4099</v>
      </c>
      <c r="F3608" s="2">
        <v>44624</v>
      </c>
      <c r="G3608" s="11" t="s">
        <v>3684</v>
      </c>
      <c r="H3608" s="10">
        <v>4</v>
      </c>
      <c r="I3608" s="12">
        <v>2.35</v>
      </c>
      <c r="J3608" s="398" t="s">
        <v>25</v>
      </c>
      <c r="K3608" s="398" t="s">
        <v>25</v>
      </c>
      <c r="L3608" s="399">
        <v>44621</v>
      </c>
      <c r="M3608" s="398" t="s">
        <v>19</v>
      </c>
      <c r="N3608" s="10">
        <v>9419</v>
      </c>
    </row>
    <row r="3609" spans="1:14">
      <c r="A3609" s="9">
        <v>44620</v>
      </c>
      <c r="B3609" s="1">
        <v>16531</v>
      </c>
      <c r="C3609" s="929" t="s">
        <v>3682</v>
      </c>
      <c r="D3609" s="1" t="s">
        <v>22</v>
      </c>
      <c r="E3609" s="1" t="s">
        <v>4100</v>
      </c>
      <c r="F3609" s="2">
        <v>44624</v>
      </c>
      <c r="G3609" s="11" t="s">
        <v>3684</v>
      </c>
      <c r="H3609" s="10">
        <v>4</v>
      </c>
      <c r="I3609" s="12">
        <v>2.35</v>
      </c>
      <c r="J3609" s="398" t="s">
        <v>25</v>
      </c>
      <c r="K3609" s="398" t="s">
        <v>25</v>
      </c>
      <c r="L3609" s="399">
        <v>44621</v>
      </c>
      <c r="M3609" s="398" t="s">
        <v>19</v>
      </c>
      <c r="N3609" s="10">
        <v>9419</v>
      </c>
    </row>
    <row r="3610" spans="1:14">
      <c r="A3610" s="9">
        <v>44620</v>
      </c>
      <c r="B3610" s="1">
        <v>16532</v>
      </c>
      <c r="C3610" s="929" t="s">
        <v>1045</v>
      </c>
      <c r="D3610" s="1" t="s">
        <v>22</v>
      </c>
      <c r="E3610" s="1" t="s">
        <v>4101</v>
      </c>
      <c r="F3610" s="2">
        <v>44624</v>
      </c>
      <c r="G3610" s="11" t="s">
        <v>1047</v>
      </c>
      <c r="H3610" s="10">
        <v>2</v>
      </c>
      <c r="I3610" s="12">
        <v>2.35</v>
      </c>
      <c r="J3610" s="398" t="s">
        <v>25</v>
      </c>
      <c r="K3610" s="398" t="s">
        <v>25</v>
      </c>
      <c r="L3610" s="399">
        <v>44621</v>
      </c>
      <c r="M3610" s="398" t="s">
        <v>19</v>
      </c>
      <c r="N3610" s="10">
        <v>9419</v>
      </c>
    </row>
    <row r="3611" spans="1:14">
      <c r="A3611" s="9">
        <v>44620</v>
      </c>
      <c r="B3611" s="1">
        <v>16533</v>
      </c>
      <c r="C3611" s="929" t="s">
        <v>28</v>
      </c>
      <c r="D3611" s="1" t="s">
        <v>22</v>
      </c>
      <c r="E3611" s="1" t="s">
        <v>4102</v>
      </c>
      <c r="F3611" s="2">
        <v>44624</v>
      </c>
      <c r="G3611" s="11" t="s">
        <v>30</v>
      </c>
      <c r="H3611" s="10">
        <v>4</v>
      </c>
      <c r="I3611" s="12">
        <v>2.35</v>
      </c>
      <c r="J3611" s="398" t="s">
        <v>25</v>
      </c>
      <c r="K3611" s="398" t="s">
        <v>25</v>
      </c>
      <c r="L3611" s="399">
        <v>44621</v>
      </c>
      <c r="M3611" s="398" t="s">
        <v>19</v>
      </c>
      <c r="N3611" s="10">
        <v>9419</v>
      </c>
    </row>
    <row r="3612" spans="1:14">
      <c r="A3612" s="9">
        <v>44620</v>
      </c>
      <c r="B3612" s="1">
        <v>16534</v>
      </c>
      <c r="C3612" s="929" t="s">
        <v>3031</v>
      </c>
      <c r="D3612" s="1" t="s">
        <v>22</v>
      </c>
      <c r="E3612" s="1" t="s">
        <v>4103</v>
      </c>
      <c r="F3612" s="2">
        <v>44624</v>
      </c>
      <c r="G3612" s="11" t="s">
        <v>3033</v>
      </c>
      <c r="H3612" s="10">
        <v>3</v>
      </c>
      <c r="I3612" s="12">
        <v>2.35</v>
      </c>
      <c r="J3612" s="398" t="s">
        <v>25</v>
      </c>
      <c r="K3612" s="398" t="s">
        <v>25</v>
      </c>
      <c r="L3612" s="399">
        <v>44621</v>
      </c>
      <c r="M3612" s="398" t="s">
        <v>19</v>
      </c>
      <c r="N3612" s="10">
        <v>9419</v>
      </c>
    </row>
    <row r="3613" spans="1:14">
      <c r="A3613" s="9">
        <v>44620</v>
      </c>
      <c r="B3613" s="1">
        <v>16535</v>
      </c>
      <c r="C3613" s="929" t="s">
        <v>397</v>
      </c>
      <c r="D3613" s="1" t="s">
        <v>22</v>
      </c>
      <c r="E3613" s="1" t="s">
        <v>4104</v>
      </c>
      <c r="F3613" s="2">
        <v>44624</v>
      </c>
      <c r="G3613" s="11" t="s">
        <v>399</v>
      </c>
      <c r="H3613" s="10">
        <v>2</v>
      </c>
      <c r="I3613" s="12">
        <v>2.35</v>
      </c>
      <c r="J3613" s="398" t="s">
        <v>25</v>
      </c>
      <c r="K3613" s="398" t="s">
        <v>25</v>
      </c>
      <c r="L3613" s="399">
        <v>44621</v>
      </c>
      <c r="M3613" s="398" t="s">
        <v>19</v>
      </c>
      <c r="N3613" s="10">
        <v>9419</v>
      </c>
    </row>
    <row r="3614" spans="1:14">
      <c r="A3614" s="9">
        <v>44620</v>
      </c>
      <c r="B3614" s="1">
        <v>16536</v>
      </c>
      <c r="C3614" s="929" t="s">
        <v>683</v>
      </c>
      <c r="D3614" s="1" t="s">
        <v>22</v>
      </c>
      <c r="E3614" s="1" t="s">
        <v>4105</v>
      </c>
      <c r="F3614" s="2">
        <v>44624</v>
      </c>
      <c r="G3614" s="11" t="s">
        <v>685</v>
      </c>
      <c r="H3614" s="10">
        <v>1</v>
      </c>
      <c r="I3614" s="12">
        <v>2.35</v>
      </c>
      <c r="J3614" s="398" t="s">
        <v>25</v>
      </c>
      <c r="K3614" s="398" t="s">
        <v>25</v>
      </c>
      <c r="L3614" s="399">
        <v>44621</v>
      </c>
      <c r="M3614" s="398" t="s">
        <v>19</v>
      </c>
      <c r="N3614" s="10">
        <v>9419</v>
      </c>
    </row>
    <row r="3615" spans="1:14">
      <c r="A3615" s="9">
        <v>44620</v>
      </c>
      <c r="B3615" s="1">
        <v>16537</v>
      </c>
      <c r="C3615" s="929" t="s">
        <v>490</v>
      </c>
      <c r="D3615" s="1" t="s">
        <v>22</v>
      </c>
      <c r="E3615" s="1" t="s">
        <v>4106</v>
      </c>
      <c r="F3615" s="2">
        <v>44624</v>
      </c>
      <c r="G3615" s="11" t="s">
        <v>492</v>
      </c>
      <c r="H3615" s="10">
        <v>16</v>
      </c>
      <c r="I3615" s="12">
        <v>2.35</v>
      </c>
      <c r="J3615" s="398" t="s">
        <v>25</v>
      </c>
      <c r="K3615" s="398" t="s">
        <v>25</v>
      </c>
      <c r="L3615" s="399">
        <v>44621</v>
      </c>
      <c r="M3615" s="398" t="s">
        <v>19</v>
      </c>
      <c r="N3615" s="10">
        <v>9419</v>
      </c>
    </row>
    <row r="3616" spans="1:14">
      <c r="A3616" s="9">
        <v>44620</v>
      </c>
      <c r="B3616" s="1">
        <v>16538</v>
      </c>
      <c r="C3616" s="929" t="s">
        <v>595</v>
      </c>
      <c r="D3616" s="1" t="s">
        <v>22</v>
      </c>
      <c r="E3616" s="1" t="s">
        <v>4107</v>
      </c>
      <c r="F3616" s="2">
        <v>44624</v>
      </c>
      <c r="G3616" s="11" t="s">
        <v>462</v>
      </c>
      <c r="H3616" s="10">
        <v>8</v>
      </c>
      <c r="I3616" s="12">
        <v>2.35</v>
      </c>
      <c r="J3616" s="398" t="s">
        <v>25</v>
      </c>
      <c r="K3616" s="398" t="s">
        <v>25</v>
      </c>
      <c r="L3616" s="399">
        <v>44621</v>
      </c>
      <c r="M3616" s="398" t="s">
        <v>19</v>
      </c>
      <c r="N3616" s="10">
        <v>9419</v>
      </c>
    </row>
    <row r="3617" spans="1:14">
      <c r="A3617" s="9">
        <v>44620</v>
      </c>
      <c r="B3617" s="1">
        <v>16539</v>
      </c>
      <c r="C3617" s="929" t="s">
        <v>780</v>
      </c>
      <c r="D3617" s="1" t="s">
        <v>22</v>
      </c>
      <c r="E3617" s="1" t="s">
        <v>4108</v>
      </c>
      <c r="F3617" s="2">
        <v>44624</v>
      </c>
      <c r="G3617" s="11" t="s">
        <v>782</v>
      </c>
      <c r="H3617" s="10">
        <v>62</v>
      </c>
      <c r="I3617" s="12">
        <v>2.35</v>
      </c>
      <c r="J3617" s="398" t="s">
        <v>25</v>
      </c>
      <c r="K3617" s="398" t="s">
        <v>25</v>
      </c>
      <c r="L3617" s="399">
        <v>44621</v>
      </c>
      <c r="M3617" s="398" t="s">
        <v>19</v>
      </c>
      <c r="N3617" s="10">
        <v>9419</v>
      </c>
    </row>
    <row r="3618" spans="1:14">
      <c r="A3618" s="9">
        <v>44620</v>
      </c>
      <c r="B3618" s="1">
        <v>16540</v>
      </c>
      <c r="C3618" s="929" t="s">
        <v>109</v>
      </c>
      <c r="D3618" s="1" t="s">
        <v>22</v>
      </c>
      <c r="E3618" s="1" t="s">
        <v>4109</v>
      </c>
      <c r="F3618" s="2">
        <v>44624</v>
      </c>
      <c r="G3618" s="11" t="s">
        <v>36</v>
      </c>
      <c r="H3618" s="10">
        <v>3</v>
      </c>
      <c r="I3618" s="12">
        <v>2.35</v>
      </c>
      <c r="J3618" s="398" t="s">
        <v>25</v>
      </c>
      <c r="K3618" s="398" t="s">
        <v>25</v>
      </c>
      <c r="L3618" s="399">
        <v>44622</v>
      </c>
      <c r="M3618" s="398" t="s">
        <v>19</v>
      </c>
      <c r="N3618" s="10">
        <v>9419</v>
      </c>
    </row>
    <row r="3619" spans="1:14">
      <c r="A3619" s="9">
        <v>44620</v>
      </c>
      <c r="B3619" s="1">
        <v>16541</v>
      </c>
      <c r="C3619" s="929" t="s">
        <v>3651</v>
      </c>
      <c r="D3619" s="1" t="s">
        <v>22</v>
      </c>
      <c r="E3619" s="1" t="s">
        <v>4109</v>
      </c>
      <c r="F3619" s="2">
        <v>44624</v>
      </c>
      <c r="G3619" s="11" t="s">
        <v>3652</v>
      </c>
      <c r="H3619" s="10">
        <v>3</v>
      </c>
      <c r="I3619" s="12">
        <v>2.35</v>
      </c>
      <c r="J3619" s="398" t="s">
        <v>25</v>
      </c>
      <c r="K3619" s="398" t="s">
        <v>25</v>
      </c>
      <c r="L3619" s="399">
        <v>44622</v>
      </c>
      <c r="M3619" s="398" t="s">
        <v>19</v>
      </c>
      <c r="N3619" s="10">
        <v>9419</v>
      </c>
    </row>
    <row r="3620" spans="1:14">
      <c r="A3620" s="9">
        <v>44620</v>
      </c>
      <c r="B3620" s="1">
        <v>16542</v>
      </c>
      <c r="C3620" s="929" t="s">
        <v>39</v>
      </c>
      <c r="D3620" s="1" t="s">
        <v>22</v>
      </c>
      <c r="E3620" s="1" t="s">
        <v>4109</v>
      </c>
      <c r="F3620" s="2">
        <v>44624</v>
      </c>
      <c r="G3620" s="11" t="s">
        <v>40</v>
      </c>
      <c r="H3620" s="10">
        <v>3</v>
      </c>
      <c r="I3620" s="12">
        <v>2.35</v>
      </c>
      <c r="J3620" s="398" t="s">
        <v>25</v>
      </c>
      <c r="K3620" s="398" t="s">
        <v>25</v>
      </c>
      <c r="L3620" s="399">
        <v>44622</v>
      </c>
      <c r="M3620" s="398" t="s">
        <v>19</v>
      </c>
      <c r="N3620" s="10">
        <v>9419</v>
      </c>
    </row>
    <row r="3621" spans="1:14">
      <c r="A3621" s="9">
        <v>44620</v>
      </c>
      <c r="B3621" s="1">
        <v>16543</v>
      </c>
      <c r="C3621" s="929" t="s">
        <v>73</v>
      </c>
      <c r="D3621" s="1" t="s">
        <v>22</v>
      </c>
      <c r="E3621" s="1" t="s">
        <v>4109</v>
      </c>
      <c r="F3621" s="2">
        <v>44624</v>
      </c>
      <c r="G3621" s="11" t="s">
        <v>74</v>
      </c>
      <c r="H3621" s="10">
        <v>3</v>
      </c>
      <c r="I3621" s="12">
        <v>2.35</v>
      </c>
      <c r="J3621" s="398" t="s">
        <v>25</v>
      </c>
      <c r="K3621" s="398" t="s">
        <v>25</v>
      </c>
      <c r="L3621" s="399">
        <v>44622</v>
      </c>
      <c r="M3621" s="398" t="s">
        <v>19</v>
      </c>
      <c r="N3621" s="10">
        <v>9419</v>
      </c>
    </row>
    <row r="3622" spans="1:14">
      <c r="A3622" s="9">
        <v>44620</v>
      </c>
      <c r="B3622" s="1">
        <v>16544</v>
      </c>
      <c r="C3622" s="929" t="s">
        <v>26</v>
      </c>
      <c r="D3622" s="1" t="s">
        <v>22</v>
      </c>
      <c r="E3622" s="1" t="s">
        <v>4110</v>
      </c>
      <c r="F3622" s="2">
        <v>44624</v>
      </c>
      <c r="G3622" s="11" t="s">
        <v>27</v>
      </c>
      <c r="H3622" s="10">
        <v>53</v>
      </c>
      <c r="I3622" s="12">
        <v>2.35</v>
      </c>
      <c r="J3622" s="398" t="s">
        <v>25</v>
      </c>
      <c r="K3622" s="398" t="s">
        <v>25</v>
      </c>
      <c r="L3622" s="399">
        <v>44622</v>
      </c>
      <c r="M3622" s="398" t="s">
        <v>19</v>
      </c>
      <c r="N3622" s="10">
        <v>9419</v>
      </c>
    </row>
    <row r="3623" spans="1:14">
      <c r="A3623" s="9">
        <v>44620</v>
      </c>
      <c r="B3623" s="1">
        <v>16545</v>
      </c>
      <c r="C3623" s="929" t="s">
        <v>1074</v>
      </c>
      <c r="D3623" s="1" t="s">
        <v>22</v>
      </c>
      <c r="E3623" s="1" t="s">
        <v>4079</v>
      </c>
      <c r="F3623" s="2">
        <v>44624</v>
      </c>
      <c r="G3623" s="11" t="s">
        <v>1156</v>
      </c>
      <c r="H3623" s="10">
        <v>1</v>
      </c>
      <c r="I3623" s="12">
        <v>2.35</v>
      </c>
      <c r="J3623" s="398" t="s">
        <v>25</v>
      </c>
      <c r="K3623" s="398" t="s">
        <v>25</v>
      </c>
      <c r="L3623" s="399">
        <v>44622</v>
      </c>
      <c r="M3623" s="398" t="s">
        <v>19</v>
      </c>
      <c r="N3623" s="10">
        <v>9419</v>
      </c>
    </row>
    <row r="3624" spans="1:14">
      <c r="A3624" s="9">
        <v>44620</v>
      </c>
      <c r="B3624" s="1">
        <v>16546</v>
      </c>
      <c r="C3624" s="929" t="s">
        <v>3704</v>
      </c>
      <c r="D3624" s="1" t="s">
        <v>22</v>
      </c>
      <c r="E3624" s="1" t="s">
        <v>4111</v>
      </c>
      <c r="F3624" s="2">
        <v>44624</v>
      </c>
      <c r="G3624" s="11" t="s">
        <v>3706</v>
      </c>
      <c r="H3624" s="10">
        <v>1</v>
      </c>
      <c r="I3624" s="12">
        <v>2.35</v>
      </c>
      <c r="J3624" s="398" t="s">
        <v>25</v>
      </c>
      <c r="K3624" s="398" t="s">
        <v>25</v>
      </c>
      <c r="L3624" s="399">
        <v>44622</v>
      </c>
      <c r="M3624" s="398" t="s">
        <v>19</v>
      </c>
      <c r="N3624" s="10">
        <v>9419</v>
      </c>
    </row>
    <row r="3625" spans="1:14">
      <c r="A3625" s="9">
        <v>44620</v>
      </c>
      <c r="B3625" s="1">
        <v>16547</v>
      </c>
      <c r="C3625" s="929" t="s">
        <v>212</v>
      </c>
      <c r="D3625" s="1" t="s">
        <v>22</v>
      </c>
      <c r="E3625" s="1" t="s">
        <v>4111</v>
      </c>
      <c r="F3625" s="2">
        <v>44624</v>
      </c>
      <c r="G3625" s="11" t="s">
        <v>213</v>
      </c>
      <c r="H3625" s="10">
        <v>1</v>
      </c>
      <c r="I3625" s="12">
        <v>2.35</v>
      </c>
      <c r="J3625" s="398" t="s">
        <v>25</v>
      </c>
      <c r="K3625" s="398" t="s">
        <v>25</v>
      </c>
      <c r="L3625" s="399">
        <v>44622</v>
      </c>
      <c r="M3625" s="398" t="s">
        <v>19</v>
      </c>
      <c r="N3625" s="10">
        <v>9419</v>
      </c>
    </row>
    <row r="3626" spans="1:14">
      <c r="A3626" s="9">
        <v>44620</v>
      </c>
      <c r="B3626" s="1">
        <v>16548</v>
      </c>
      <c r="C3626" s="929" t="s">
        <v>3707</v>
      </c>
      <c r="D3626" s="1" t="s">
        <v>22</v>
      </c>
      <c r="E3626" s="1" t="s">
        <v>4111</v>
      </c>
      <c r="F3626" s="2">
        <v>44624</v>
      </c>
      <c r="G3626" s="11" t="s">
        <v>3708</v>
      </c>
      <c r="H3626" s="10">
        <v>1</v>
      </c>
      <c r="I3626" s="12">
        <v>2.35</v>
      </c>
      <c r="J3626" s="398" t="s">
        <v>25</v>
      </c>
      <c r="K3626" s="398" t="s">
        <v>25</v>
      </c>
      <c r="L3626" s="399">
        <v>44622</v>
      </c>
      <c r="M3626" s="398" t="s">
        <v>19</v>
      </c>
      <c r="N3626" s="10">
        <v>9419</v>
      </c>
    </row>
    <row r="3627" spans="1:14">
      <c r="A3627" s="9">
        <v>44620</v>
      </c>
      <c r="B3627" s="1">
        <v>16549</v>
      </c>
      <c r="C3627" s="929" t="s">
        <v>37</v>
      </c>
      <c r="D3627" s="1" t="s">
        <v>22</v>
      </c>
      <c r="E3627" s="1" t="s">
        <v>4111</v>
      </c>
      <c r="F3627" s="2">
        <v>44624</v>
      </c>
      <c r="G3627" s="11" t="s">
        <v>38</v>
      </c>
      <c r="H3627" s="10">
        <v>1</v>
      </c>
      <c r="I3627" s="12">
        <v>2.35</v>
      </c>
      <c r="J3627" s="398" t="s">
        <v>25</v>
      </c>
      <c r="K3627" s="398" t="s">
        <v>25</v>
      </c>
      <c r="L3627" s="399">
        <v>44622</v>
      </c>
      <c r="M3627" s="398" t="s">
        <v>19</v>
      </c>
      <c r="N3627" s="10">
        <v>9419</v>
      </c>
    </row>
    <row r="3628" spans="1:14">
      <c r="A3628" s="9">
        <v>44620</v>
      </c>
      <c r="B3628" s="1">
        <v>16550</v>
      </c>
      <c r="C3628" s="929" t="s">
        <v>39</v>
      </c>
      <c r="D3628" s="1" t="s">
        <v>22</v>
      </c>
      <c r="E3628" s="1" t="s">
        <v>4111</v>
      </c>
      <c r="F3628" s="2">
        <v>44624</v>
      </c>
      <c r="G3628" s="11" t="s">
        <v>40</v>
      </c>
      <c r="H3628" s="10">
        <v>1</v>
      </c>
      <c r="I3628" s="12">
        <v>2.35</v>
      </c>
      <c r="J3628" s="398" t="s">
        <v>25</v>
      </c>
      <c r="K3628" s="398" t="s">
        <v>25</v>
      </c>
      <c r="L3628" s="399">
        <v>44622</v>
      </c>
      <c r="M3628" s="398" t="s">
        <v>19</v>
      </c>
      <c r="N3628" s="10">
        <v>9419</v>
      </c>
    </row>
    <row r="3629" spans="1:14">
      <c r="A3629" s="9">
        <v>44620</v>
      </c>
      <c r="B3629" s="1">
        <v>16551</v>
      </c>
      <c r="C3629" s="929" t="s">
        <v>286</v>
      </c>
      <c r="D3629" s="1" t="s">
        <v>22</v>
      </c>
      <c r="E3629" s="1" t="s">
        <v>4112</v>
      </c>
      <c r="F3629" s="2">
        <v>44624</v>
      </c>
      <c r="G3629" s="11" t="s">
        <v>30</v>
      </c>
      <c r="H3629" s="10">
        <v>174</v>
      </c>
      <c r="I3629" s="12">
        <v>2.35</v>
      </c>
      <c r="J3629" s="398" t="s">
        <v>25</v>
      </c>
      <c r="K3629" s="398" t="s">
        <v>25</v>
      </c>
      <c r="L3629" s="399">
        <v>44622</v>
      </c>
      <c r="M3629" s="398" t="s">
        <v>19</v>
      </c>
      <c r="N3629" s="10">
        <v>9419</v>
      </c>
    </row>
    <row r="3630" spans="1:14">
      <c r="A3630" s="9">
        <v>44620</v>
      </c>
      <c r="B3630" s="1">
        <v>16552</v>
      </c>
      <c r="C3630" s="929" t="s">
        <v>5</v>
      </c>
      <c r="D3630" s="1" t="s">
        <v>22</v>
      </c>
      <c r="E3630" s="1" t="s">
        <v>4112</v>
      </c>
      <c r="F3630" s="2">
        <v>44624</v>
      </c>
      <c r="G3630" s="11" t="s">
        <v>3329</v>
      </c>
      <c r="H3630" s="10">
        <v>15</v>
      </c>
      <c r="I3630" s="12">
        <v>4.5</v>
      </c>
      <c r="J3630" s="398" t="s">
        <v>25</v>
      </c>
      <c r="K3630" s="398" t="s">
        <v>25</v>
      </c>
      <c r="L3630" s="399">
        <v>44622</v>
      </c>
      <c r="M3630" s="398" t="s">
        <v>19</v>
      </c>
      <c r="N3630" s="10">
        <v>9419</v>
      </c>
    </row>
    <row r="3631" spans="1:14">
      <c r="A3631" s="9">
        <v>44620</v>
      </c>
      <c r="B3631" s="1">
        <v>16553</v>
      </c>
      <c r="C3631" s="929" t="s">
        <v>1283</v>
      </c>
      <c r="D3631" s="1" t="s">
        <v>22</v>
      </c>
      <c r="E3631" s="1" t="s">
        <v>4113</v>
      </c>
      <c r="F3631" s="2">
        <v>44624</v>
      </c>
      <c r="G3631" s="11" t="s">
        <v>524</v>
      </c>
      <c r="H3631" s="10">
        <v>1</v>
      </c>
      <c r="I3631" s="12">
        <v>2.35</v>
      </c>
      <c r="J3631" s="398" t="s">
        <v>25</v>
      </c>
      <c r="K3631" s="398" t="s">
        <v>25</v>
      </c>
      <c r="L3631" s="399">
        <v>44622</v>
      </c>
      <c r="M3631" s="398" t="s">
        <v>19</v>
      </c>
      <c r="N3631" s="10">
        <v>9419</v>
      </c>
    </row>
    <row r="3632" spans="1:14">
      <c r="A3632" s="9">
        <v>44620</v>
      </c>
      <c r="B3632" s="1">
        <v>16554</v>
      </c>
      <c r="C3632" s="929" t="s">
        <v>302</v>
      </c>
      <c r="D3632" s="1" t="s">
        <v>22</v>
      </c>
      <c r="E3632" s="1" t="s">
        <v>4114</v>
      </c>
      <c r="F3632" s="2">
        <v>44624</v>
      </c>
      <c r="G3632" s="11" t="s">
        <v>303</v>
      </c>
      <c r="H3632" s="10">
        <v>17</v>
      </c>
      <c r="I3632" s="12">
        <v>2.35</v>
      </c>
      <c r="J3632" s="398" t="s">
        <v>25</v>
      </c>
      <c r="K3632" s="398" t="s">
        <v>25</v>
      </c>
      <c r="L3632" s="399">
        <v>44622</v>
      </c>
      <c r="M3632" s="398" t="s">
        <v>19</v>
      </c>
      <c r="N3632" s="10">
        <v>9419</v>
      </c>
    </row>
    <row r="3633" spans="1:14">
      <c r="A3633" s="9">
        <v>44620</v>
      </c>
      <c r="B3633" s="1">
        <v>16555</v>
      </c>
      <c r="C3633" s="929" t="s">
        <v>39</v>
      </c>
      <c r="D3633" s="1" t="s">
        <v>22</v>
      </c>
      <c r="E3633" s="1" t="s">
        <v>4115</v>
      </c>
      <c r="F3633" s="2">
        <v>44624</v>
      </c>
      <c r="G3633" s="11" t="s">
        <v>40</v>
      </c>
      <c r="H3633" s="10">
        <v>39</v>
      </c>
      <c r="I3633" s="12">
        <v>2.35</v>
      </c>
      <c r="J3633" s="398" t="s">
        <v>25</v>
      </c>
      <c r="K3633" s="398" t="s">
        <v>25</v>
      </c>
      <c r="L3633" s="399">
        <v>44622</v>
      </c>
      <c r="M3633" s="398" t="s">
        <v>19</v>
      </c>
      <c r="N3633" s="10">
        <v>9419</v>
      </c>
    </row>
    <row r="3634" spans="1:14">
      <c r="A3634" s="9">
        <v>44620</v>
      </c>
      <c r="B3634" s="1">
        <v>16556</v>
      </c>
      <c r="C3634" s="929" t="s">
        <v>37</v>
      </c>
      <c r="D3634" s="1" t="s">
        <v>22</v>
      </c>
      <c r="E3634" s="1" t="s">
        <v>4115</v>
      </c>
      <c r="F3634" s="2">
        <v>44624</v>
      </c>
      <c r="G3634" s="11" t="s">
        <v>38</v>
      </c>
      <c r="H3634" s="10">
        <v>38</v>
      </c>
      <c r="I3634" s="12">
        <v>2.35</v>
      </c>
      <c r="J3634" s="398" t="s">
        <v>25</v>
      </c>
      <c r="K3634" s="398" t="s">
        <v>25</v>
      </c>
      <c r="L3634" s="399">
        <v>44622</v>
      </c>
      <c r="M3634" s="398" t="s">
        <v>19</v>
      </c>
      <c r="N3634" s="10">
        <v>9419</v>
      </c>
    </row>
    <row r="3635" spans="1:14">
      <c r="A3635" s="9">
        <v>44620</v>
      </c>
      <c r="B3635" s="1">
        <v>16557</v>
      </c>
      <c r="C3635" s="929" t="s">
        <v>73</v>
      </c>
      <c r="D3635" s="1" t="s">
        <v>22</v>
      </c>
      <c r="E3635" s="1" t="s">
        <v>4115</v>
      </c>
      <c r="F3635" s="2">
        <v>44624</v>
      </c>
      <c r="G3635" s="11" t="s">
        <v>74</v>
      </c>
      <c r="H3635" s="10">
        <v>39</v>
      </c>
      <c r="I3635" s="12">
        <v>2.35</v>
      </c>
      <c r="J3635" s="398" t="s">
        <v>25</v>
      </c>
      <c r="K3635" s="398" t="s">
        <v>25</v>
      </c>
      <c r="L3635" s="399">
        <v>44622</v>
      </c>
      <c r="M3635" s="398" t="s">
        <v>19</v>
      </c>
      <c r="N3635" s="10">
        <v>9419</v>
      </c>
    </row>
    <row r="3636" spans="1:14">
      <c r="A3636" s="9">
        <v>44620</v>
      </c>
      <c r="B3636" s="1">
        <v>16558</v>
      </c>
      <c r="C3636" s="929" t="s">
        <v>4063</v>
      </c>
      <c r="D3636" s="1" t="s">
        <v>22</v>
      </c>
      <c r="E3636" s="1" t="s">
        <v>4115</v>
      </c>
      <c r="F3636" s="2">
        <v>44624</v>
      </c>
      <c r="G3636" s="11" t="s">
        <v>4116</v>
      </c>
      <c r="H3636" s="10">
        <v>39</v>
      </c>
      <c r="I3636" s="12">
        <v>2.35</v>
      </c>
      <c r="J3636" s="398" t="s">
        <v>25</v>
      </c>
      <c r="K3636" s="398" t="s">
        <v>25</v>
      </c>
      <c r="L3636" s="399">
        <v>44622</v>
      </c>
      <c r="M3636" s="398" t="s">
        <v>19</v>
      </c>
      <c r="N3636" s="10">
        <v>9419</v>
      </c>
    </row>
    <row r="3637" spans="1:14">
      <c r="A3637" s="9">
        <v>44620</v>
      </c>
      <c r="B3637" s="1">
        <v>16559</v>
      </c>
      <c r="C3637" s="929" t="s">
        <v>5</v>
      </c>
      <c r="D3637" s="1" t="s">
        <v>22</v>
      </c>
      <c r="E3637" s="1" t="s">
        <v>4115</v>
      </c>
      <c r="F3637" s="2">
        <v>44624</v>
      </c>
      <c r="G3637" s="11" t="s">
        <v>3329</v>
      </c>
      <c r="H3637" s="10">
        <v>4</v>
      </c>
      <c r="I3637" s="12">
        <v>4.5</v>
      </c>
      <c r="J3637" s="398" t="s">
        <v>25</v>
      </c>
      <c r="K3637" s="398" t="s">
        <v>25</v>
      </c>
      <c r="L3637" s="399">
        <v>44622</v>
      </c>
      <c r="M3637" s="398" t="s">
        <v>19</v>
      </c>
      <c r="N3637" s="10">
        <v>9419</v>
      </c>
    </row>
    <row r="3638" spans="1:14">
      <c r="A3638" s="9">
        <v>44620</v>
      </c>
      <c r="B3638" s="1">
        <v>16560</v>
      </c>
      <c r="C3638" s="929" t="s">
        <v>4117</v>
      </c>
      <c r="D3638" s="1" t="s">
        <v>22</v>
      </c>
      <c r="E3638" s="1" t="s">
        <v>4118</v>
      </c>
      <c r="F3638" s="2">
        <v>44624</v>
      </c>
      <c r="G3638" s="11" t="s">
        <v>4119</v>
      </c>
      <c r="H3638" s="10">
        <v>6</v>
      </c>
      <c r="I3638" s="12">
        <v>2.35</v>
      </c>
      <c r="J3638" s="398" t="s">
        <v>25</v>
      </c>
      <c r="K3638" s="398" t="s">
        <v>25</v>
      </c>
      <c r="L3638" s="399">
        <v>44622</v>
      </c>
      <c r="M3638" s="398" t="s">
        <v>19</v>
      </c>
      <c r="N3638" s="10">
        <v>9419</v>
      </c>
    </row>
    <row r="3639" spans="1:14">
      <c r="A3639" s="9">
        <v>44620</v>
      </c>
      <c r="B3639" s="1">
        <v>16561</v>
      </c>
      <c r="C3639" s="929" t="s">
        <v>4120</v>
      </c>
      <c r="D3639" s="1" t="s">
        <v>22</v>
      </c>
      <c r="E3639" s="1" t="s">
        <v>4118</v>
      </c>
      <c r="F3639" s="2">
        <v>44624</v>
      </c>
      <c r="G3639" s="11" t="s">
        <v>4121</v>
      </c>
      <c r="H3639" s="10">
        <v>2</v>
      </c>
      <c r="I3639" s="12">
        <v>2.35</v>
      </c>
      <c r="J3639" s="398" t="s">
        <v>25</v>
      </c>
      <c r="K3639" s="398" t="s">
        <v>25</v>
      </c>
      <c r="L3639" s="399">
        <v>44622</v>
      </c>
      <c r="M3639" s="398" t="s">
        <v>19</v>
      </c>
      <c r="N3639" s="10">
        <v>9419</v>
      </c>
    </row>
    <row r="3640" spans="1:14">
      <c r="A3640" s="9">
        <v>44620</v>
      </c>
      <c r="B3640" s="1">
        <v>16562</v>
      </c>
      <c r="C3640" s="929" t="s">
        <v>3905</v>
      </c>
      <c r="D3640" s="1" t="s">
        <v>22</v>
      </c>
      <c r="E3640" s="1" t="s">
        <v>4122</v>
      </c>
      <c r="F3640" s="2">
        <v>44624</v>
      </c>
      <c r="G3640" s="11" t="s">
        <v>3966</v>
      </c>
      <c r="H3640" s="10">
        <v>1</v>
      </c>
      <c r="I3640" s="12">
        <v>2.35</v>
      </c>
      <c r="J3640" s="398" t="s">
        <v>25</v>
      </c>
      <c r="K3640" s="398" t="s">
        <v>25</v>
      </c>
      <c r="L3640" s="399">
        <v>44622</v>
      </c>
      <c r="M3640" s="398" t="s">
        <v>19</v>
      </c>
      <c r="N3640" s="10">
        <v>9419</v>
      </c>
    </row>
    <row r="3641" spans="1:14">
      <c r="A3641" s="9">
        <v>44620</v>
      </c>
      <c r="B3641" s="1">
        <v>16563</v>
      </c>
      <c r="C3641" s="929" t="s">
        <v>893</v>
      </c>
      <c r="D3641" s="1" t="s">
        <v>22</v>
      </c>
      <c r="E3641" s="1" t="s">
        <v>4123</v>
      </c>
      <c r="F3641" s="2">
        <v>44624</v>
      </c>
      <c r="G3641" s="11" t="s">
        <v>895</v>
      </c>
      <c r="H3641" s="10">
        <v>32</v>
      </c>
      <c r="I3641" s="12">
        <v>2.35</v>
      </c>
      <c r="J3641" s="398" t="s">
        <v>25</v>
      </c>
      <c r="K3641" s="398" t="s">
        <v>25</v>
      </c>
      <c r="L3641" s="399">
        <v>44622</v>
      </c>
      <c r="M3641" s="398" t="s">
        <v>19</v>
      </c>
      <c r="N3641" s="10">
        <v>9419</v>
      </c>
    </row>
    <row r="3642" spans="1:14">
      <c r="A3642" s="9">
        <v>44620</v>
      </c>
      <c r="B3642" s="1">
        <v>16564</v>
      </c>
      <c r="C3642" s="929" t="s">
        <v>5</v>
      </c>
      <c r="D3642" s="1" t="s">
        <v>22</v>
      </c>
      <c r="E3642" s="1" t="s">
        <v>4123</v>
      </c>
      <c r="F3642" s="2">
        <v>44624</v>
      </c>
      <c r="G3642" s="11" t="s">
        <v>3329</v>
      </c>
      <c r="H3642" s="10">
        <v>6</v>
      </c>
      <c r="I3642" s="12">
        <v>4.5</v>
      </c>
      <c r="J3642" s="398" t="s">
        <v>25</v>
      </c>
      <c r="K3642" s="398" t="s">
        <v>25</v>
      </c>
      <c r="L3642" s="399">
        <v>44622</v>
      </c>
      <c r="M3642" s="398" t="s">
        <v>19</v>
      </c>
      <c r="N3642" s="10">
        <v>9419</v>
      </c>
    </row>
    <row r="3643" spans="1:14">
      <c r="A3643" s="9">
        <v>44620</v>
      </c>
      <c r="B3643" s="1">
        <v>16565</v>
      </c>
      <c r="C3643" s="929" t="s">
        <v>5</v>
      </c>
      <c r="D3643" s="1" t="s">
        <v>22</v>
      </c>
      <c r="E3643" s="1" t="s">
        <v>4124</v>
      </c>
      <c r="F3643" s="2">
        <v>44624</v>
      </c>
      <c r="G3643" s="11" t="s">
        <v>3329</v>
      </c>
      <c r="H3643" s="10">
        <v>3</v>
      </c>
      <c r="I3643" s="12">
        <v>4.5</v>
      </c>
      <c r="J3643" s="398" t="s">
        <v>25</v>
      </c>
      <c r="K3643" s="398" t="s">
        <v>25</v>
      </c>
      <c r="L3643" s="399">
        <v>44622</v>
      </c>
      <c r="M3643" s="398" t="s">
        <v>19</v>
      </c>
      <c r="N3643" s="10">
        <v>9419</v>
      </c>
    </row>
    <row r="3644" spans="1:14">
      <c r="A3644" s="9">
        <v>44620</v>
      </c>
      <c r="B3644" s="1">
        <v>16566</v>
      </c>
      <c r="C3644" s="929" t="s">
        <v>37</v>
      </c>
      <c r="D3644" s="1" t="s">
        <v>22</v>
      </c>
      <c r="E3644" s="1" t="s">
        <v>4125</v>
      </c>
      <c r="F3644" s="2">
        <v>44624</v>
      </c>
      <c r="G3644" s="11" t="s">
        <v>38</v>
      </c>
      <c r="H3644" s="10">
        <v>1</v>
      </c>
      <c r="I3644" s="12">
        <v>2.35</v>
      </c>
      <c r="J3644" s="398" t="s">
        <v>25</v>
      </c>
      <c r="K3644" s="398" t="s">
        <v>25</v>
      </c>
      <c r="L3644" s="399">
        <v>44622</v>
      </c>
      <c r="M3644" s="398" t="s">
        <v>19</v>
      </c>
      <c r="N3644" s="10">
        <v>9419</v>
      </c>
    </row>
    <row r="3645" spans="1:14">
      <c r="A3645" s="9">
        <v>44620</v>
      </c>
      <c r="B3645" s="1">
        <v>16567</v>
      </c>
      <c r="C3645" s="929" t="s">
        <v>802</v>
      </c>
      <c r="D3645" s="1" t="s">
        <v>22</v>
      </c>
      <c r="E3645" s="1" t="s">
        <v>4126</v>
      </c>
      <c r="F3645" s="2">
        <v>44624</v>
      </c>
      <c r="G3645" s="11" t="s">
        <v>712</v>
      </c>
      <c r="H3645" s="10">
        <v>2</v>
      </c>
      <c r="I3645" s="12">
        <v>2.35</v>
      </c>
      <c r="J3645" s="398" t="s">
        <v>25</v>
      </c>
      <c r="K3645" s="398" t="s">
        <v>25</v>
      </c>
      <c r="L3645" s="399">
        <v>44622</v>
      </c>
      <c r="M3645" s="398" t="s">
        <v>19</v>
      </c>
      <c r="N3645" s="10">
        <v>9419</v>
      </c>
    </row>
    <row r="3646" spans="1:14">
      <c r="A3646" s="9">
        <v>44620</v>
      </c>
      <c r="B3646" s="1">
        <v>16568</v>
      </c>
      <c r="C3646" s="929" t="s">
        <v>324</v>
      </c>
      <c r="D3646" s="1" t="s">
        <v>22</v>
      </c>
      <c r="E3646" s="1" t="s">
        <v>4127</v>
      </c>
      <c r="F3646" s="2">
        <v>44624</v>
      </c>
      <c r="G3646" s="11" t="s">
        <v>326</v>
      </c>
      <c r="H3646" s="10">
        <v>9</v>
      </c>
      <c r="I3646" s="12">
        <v>2.35</v>
      </c>
      <c r="J3646" s="398" t="s">
        <v>25</v>
      </c>
      <c r="K3646" s="398" t="s">
        <v>25</v>
      </c>
      <c r="L3646" s="399">
        <v>44622</v>
      </c>
      <c r="M3646" s="398" t="s">
        <v>19</v>
      </c>
      <c r="N3646" s="10">
        <v>9419</v>
      </c>
    </row>
    <row r="3647" spans="1:14">
      <c r="A3647" s="9">
        <v>44620</v>
      </c>
      <c r="B3647" s="1">
        <v>16569</v>
      </c>
      <c r="C3647" s="929" t="s">
        <v>3682</v>
      </c>
      <c r="D3647" s="1" t="s">
        <v>22</v>
      </c>
      <c r="E3647" s="1" t="s">
        <v>4128</v>
      </c>
      <c r="F3647" s="2">
        <v>44624</v>
      </c>
      <c r="G3647" s="11" t="s">
        <v>3684</v>
      </c>
      <c r="H3647" s="10">
        <v>20</v>
      </c>
      <c r="I3647" s="12">
        <v>2.35</v>
      </c>
      <c r="J3647" s="398" t="s">
        <v>25</v>
      </c>
      <c r="K3647" s="398" t="s">
        <v>25</v>
      </c>
      <c r="L3647" s="399">
        <v>44622</v>
      </c>
      <c r="M3647" s="398" t="s">
        <v>19</v>
      </c>
      <c r="N3647" s="10">
        <v>9419</v>
      </c>
    </row>
    <row r="3648" spans="1:14">
      <c r="A3648" s="9">
        <v>44620</v>
      </c>
      <c r="B3648" s="1">
        <v>16570</v>
      </c>
      <c r="C3648" s="929" t="s">
        <v>1042</v>
      </c>
      <c r="D3648" s="1" t="s">
        <v>22</v>
      </c>
      <c r="E3648" s="1" t="s">
        <v>4129</v>
      </c>
      <c r="F3648" s="2">
        <v>44624</v>
      </c>
      <c r="G3648" s="11" t="s">
        <v>1044</v>
      </c>
      <c r="H3648" s="10">
        <v>17</v>
      </c>
      <c r="I3648" s="12">
        <v>2.35</v>
      </c>
      <c r="J3648" s="398" t="s">
        <v>25</v>
      </c>
      <c r="K3648" s="398" t="s">
        <v>25</v>
      </c>
      <c r="L3648" s="399">
        <v>44622</v>
      </c>
      <c r="M3648" s="398" t="s">
        <v>19</v>
      </c>
      <c r="N3648" s="10">
        <v>9419</v>
      </c>
    </row>
    <row r="3649" spans="1:14">
      <c r="A3649" s="9">
        <v>44620</v>
      </c>
      <c r="B3649" s="1">
        <v>16571</v>
      </c>
      <c r="C3649" s="929" t="s">
        <v>573</v>
      </c>
      <c r="D3649" s="1" t="s">
        <v>22</v>
      </c>
      <c r="E3649" s="1" t="s">
        <v>4130</v>
      </c>
      <c r="F3649" s="2">
        <v>44624</v>
      </c>
      <c r="G3649" s="11" t="s">
        <v>575</v>
      </c>
      <c r="H3649" s="10">
        <v>10</v>
      </c>
      <c r="I3649" s="12">
        <v>2.35</v>
      </c>
      <c r="J3649" s="398" t="s">
        <v>25</v>
      </c>
      <c r="K3649" s="398" t="s">
        <v>25</v>
      </c>
      <c r="L3649" s="399">
        <v>44622</v>
      </c>
      <c r="M3649" s="398" t="s">
        <v>19</v>
      </c>
      <c r="N3649" s="10">
        <v>9419</v>
      </c>
    </row>
    <row r="3650" spans="1:14">
      <c r="A3650" s="9">
        <v>44620</v>
      </c>
      <c r="B3650" s="1">
        <v>16572</v>
      </c>
      <c r="C3650" s="929" t="s">
        <v>182</v>
      </c>
      <c r="D3650" s="1" t="s">
        <v>22</v>
      </c>
      <c r="E3650" s="1" t="s">
        <v>4131</v>
      </c>
      <c r="F3650" s="2">
        <v>44624</v>
      </c>
      <c r="G3650" s="11" t="s">
        <v>184</v>
      </c>
      <c r="H3650" s="10">
        <v>156</v>
      </c>
      <c r="I3650" s="12">
        <v>2.35</v>
      </c>
      <c r="J3650" s="398" t="s">
        <v>25</v>
      </c>
      <c r="K3650" s="398" t="s">
        <v>25</v>
      </c>
      <c r="L3650" s="399">
        <v>44624</v>
      </c>
      <c r="M3650" s="398" t="s">
        <v>19</v>
      </c>
      <c r="N3650" s="10">
        <v>9419</v>
      </c>
    </row>
    <row r="3651" spans="1:14">
      <c r="A3651" s="9">
        <v>44620</v>
      </c>
      <c r="B3651" s="1">
        <v>16573</v>
      </c>
      <c r="C3651" s="929" t="s">
        <v>5</v>
      </c>
      <c r="D3651" s="1" t="s">
        <v>22</v>
      </c>
      <c r="E3651" s="1" t="s">
        <v>4131</v>
      </c>
      <c r="F3651" s="2">
        <v>44624</v>
      </c>
      <c r="G3651" s="11" t="s">
        <v>3329</v>
      </c>
      <c r="H3651" s="10">
        <v>10</v>
      </c>
      <c r="I3651" s="12">
        <v>4.5</v>
      </c>
      <c r="J3651" s="398" t="s">
        <v>25</v>
      </c>
      <c r="K3651" s="398" t="s">
        <v>25</v>
      </c>
      <c r="L3651" s="399">
        <v>44624</v>
      </c>
      <c r="M3651" s="398" t="s">
        <v>19</v>
      </c>
      <c r="N3651" s="10">
        <v>9419</v>
      </c>
    </row>
    <row r="3652" spans="1:14">
      <c r="A3652" s="9">
        <v>44620</v>
      </c>
      <c r="B3652" s="1">
        <v>16574</v>
      </c>
      <c r="C3652" s="929" t="s">
        <v>262</v>
      </c>
      <c r="D3652" s="1" t="s">
        <v>22</v>
      </c>
      <c r="E3652" s="1" t="s">
        <v>4132</v>
      </c>
      <c r="F3652" s="2">
        <v>44624</v>
      </c>
      <c r="G3652" s="11" t="s">
        <v>264</v>
      </c>
      <c r="H3652" s="10">
        <v>13</v>
      </c>
      <c r="I3652" s="12">
        <v>2.35</v>
      </c>
      <c r="J3652" s="398" t="s">
        <v>25</v>
      </c>
      <c r="K3652" s="398" t="s">
        <v>25</v>
      </c>
      <c r="L3652" s="399">
        <v>44624</v>
      </c>
      <c r="M3652" s="398" t="s">
        <v>19</v>
      </c>
      <c r="N3652" s="10">
        <v>9419</v>
      </c>
    </row>
    <row r="3653" spans="1:14">
      <c r="A3653" s="9">
        <v>44620</v>
      </c>
      <c r="B3653" s="1">
        <v>16575</v>
      </c>
      <c r="C3653" s="929" t="s">
        <v>265</v>
      </c>
      <c r="D3653" s="1" t="s">
        <v>22</v>
      </c>
      <c r="E3653" s="1" t="s">
        <v>4132</v>
      </c>
      <c r="F3653" s="2">
        <v>44624</v>
      </c>
      <c r="G3653" s="11" t="s">
        <v>266</v>
      </c>
      <c r="H3653" s="10">
        <v>13</v>
      </c>
      <c r="I3653" s="12">
        <v>2.35</v>
      </c>
      <c r="J3653" s="398" t="s">
        <v>25</v>
      </c>
      <c r="K3653" s="398" t="s">
        <v>25</v>
      </c>
      <c r="L3653" s="399">
        <v>44624</v>
      </c>
      <c r="M3653" s="398" t="s">
        <v>19</v>
      </c>
      <c r="N3653" s="10">
        <v>9419</v>
      </c>
    </row>
    <row r="3654" spans="1:14">
      <c r="A3654" s="9">
        <v>44620</v>
      </c>
      <c r="B3654" s="1">
        <v>16576</v>
      </c>
      <c r="C3654" s="929" t="s">
        <v>3633</v>
      </c>
      <c r="D3654" s="1" t="s">
        <v>22</v>
      </c>
      <c r="E3654" s="1" t="s">
        <v>4133</v>
      </c>
      <c r="F3654" s="2">
        <v>44624</v>
      </c>
      <c r="G3654" s="11" t="s">
        <v>3635</v>
      </c>
      <c r="H3654" s="10">
        <v>15</v>
      </c>
      <c r="I3654" s="12">
        <v>2.35</v>
      </c>
      <c r="J3654" s="398" t="s">
        <v>25</v>
      </c>
      <c r="K3654" s="398" t="s">
        <v>25</v>
      </c>
      <c r="L3654" s="399">
        <v>44624</v>
      </c>
      <c r="M3654" s="398" t="s">
        <v>19</v>
      </c>
      <c r="N3654" s="10">
        <v>9419</v>
      </c>
    </row>
    <row r="3655" spans="1:14">
      <c r="A3655" s="9">
        <v>44620</v>
      </c>
      <c r="B3655" s="1">
        <v>16577</v>
      </c>
      <c r="C3655" s="929" t="s">
        <v>147</v>
      </c>
      <c r="D3655" s="1" t="s">
        <v>22</v>
      </c>
      <c r="E3655" s="1" t="s">
        <v>4134</v>
      </c>
      <c r="F3655" s="2">
        <v>44624</v>
      </c>
      <c r="G3655" s="11" t="s">
        <v>149</v>
      </c>
      <c r="H3655" s="10">
        <v>9</v>
      </c>
      <c r="I3655" s="12">
        <v>2.35</v>
      </c>
      <c r="J3655" s="398" t="s">
        <v>25</v>
      </c>
      <c r="K3655" s="398" t="s">
        <v>25</v>
      </c>
      <c r="L3655" s="399">
        <v>44624</v>
      </c>
      <c r="M3655" s="398" t="s">
        <v>19</v>
      </c>
      <c r="N3655" s="10">
        <v>9419</v>
      </c>
    </row>
    <row r="3656" spans="1:14">
      <c r="A3656" s="9">
        <v>44620</v>
      </c>
      <c r="B3656" s="1">
        <v>16578</v>
      </c>
      <c r="C3656" s="929" t="s">
        <v>198</v>
      </c>
      <c r="D3656" s="1" t="s">
        <v>22</v>
      </c>
      <c r="E3656" s="1" t="s">
        <v>4135</v>
      </c>
      <c r="F3656" s="2">
        <v>44624</v>
      </c>
      <c r="G3656" s="11" t="s">
        <v>200</v>
      </c>
      <c r="H3656" s="10">
        <v>27</v>
      </c>
      <c r="I3656" s="12">
        <v>2.35</v>
      </c>
      <c r="J3656" s="398" t="s">
        <v>25</v>
      </c>
      <c r="K3656" s="398" t="s">
        <v>25</v>
      </c>
      <c r="L3656" s="399">
        <v>44624</v>
      </c>
      <c r="M3656" s="398" t="s">
        <v>19</v>
      </c>
      <c r="N3656" s="10">
        <v>9419</v>
      </c>
    </row>
    <row r="3657" spans="1:14">
      <c r="A3657" s="9">
        <v>44620</v>
      </c>
      <c r="B3657" s="1">
        <v>16579</v>
      </c>
      <c r="C3657" s="929" t="s">
        <v>1100</v>
      </c>
      <c r="D3657" s="1" t="s">
        <v>22</v>
      </c>
      <c r="E3657" s="1" t="s">
        <v>4136</v>
      </c>
      <c r="F3657" s="2">
        <v>44624</v>
      </c>
      <c r="G3657" s="11" t="s">
        <v>1102</v>
      </c>
      <c r="H3657" s="10">
        <v>8</v>
      </c>
      <c r="I3657" s="12">
        <v>2.35</v>
      </c>
      <c r="J3657" s="398" t="s">
        <v>25</v>
      </c>
      <c r="K3657" s="398" t="s">
        <v>25</v>
      </c>
      <c r="L3657" s="399">
        <v>44624</v>
      </c>
      <c r="M3657" s="398" t="s">
        <v>19</v>
      </c>
      <c r="N3657" s="10">
        <v>9419</v>
      </c>
    </row>
    <row r="3658" spans="1:14">
      <c r="A3658" s="9">
        <v>44620</v>
      </c>
      <c r="B3658" s="1">
        <v>16580</v>
      </c>
      <c r="C3658" s="929" t="s">
        <v>1100</v>
      </c>
      <c r="D3658" s="1" t="s">
        <v>22</v>
      </c>
      <c r="E3658" s="1" t="s">
        <v>4137</v>
      </c>
      <c r="F3658" s="2">
        <v>44624</v>
      </c>
      <c r="G3658" s="11" t="s">
        <v>1102</v>
      </c>
      <c r="H3658" s="10">
        <v>12</v>
      </c>
      <c r="I3658" s="12">
        <v>2.35</v>
      </c>
      <c r="J3658" s="398" t="s">
        <v>25</v>
      </c>
      <c r="K3658" s="398" t="s">
        <v>25</v>
      </c>
      <c r="L3658" s="399">
        <v>44624</v>
      </c>
      <c r="M3658" s="398" t="s">
        <v>19</v>
      </c>
      <c r="N3658" s="10">
        <v>9419</v>
      </c>
    </row>
    <row r="3659" spans="1:14">
      <c r="A3659" s="9">
        <v>44620</v>
      </c>
      <c r="B3659" s="1">
        <v>16581</v>
      </c>
      <c r="C3659" s="929" t="s">
        <v>397</v>
      </c>
      <c r="D3659" s="1" t="s">
        <v>22</v>
      </c>
      <c r="E3659" s="1" t="s">
        <v>4138</v>
      </c>
      <c r="F3659" s="2">
        <v>44624</v>
      </c>
      <c r="G3659" s="11" t="s">
        <v>399</v>
      </c>
      <c r="H3659" s="10">
        <v>10</v>
      </c>
      <c r="I3659" s="12">
        <v>2.35</v>
      </c>
      <c r="J3659" s="398" t="s">
        <v>25</v>
      </c>
      <c r="K3659" s="398" t="s">
        <v>25</v>
      </c>
      <c r="L3659" s="399">
        <v>44624</v>
      </c>
      <c r="M3659" s="398" t="s">
        <v>19</v>
      </c>
      <c r="N3659" s="10">
        <v>9419</v>
      </c>
    </row>
    <row r="3660" spans="1:14">
      <c r="A3660" s="9">
        <v>44620</v>
      </c>
      <c r="B3660" s="1">
        <v>16582</v>
      </c>
      <c r="C3660" s="929" t="s">
        <v>53</v>
      </c>
      <c r="D3660" s="1" t="s">
        <v>22</v>
      </c>
      <c r="E3660" s="1" t="s">
        <v>4139</v>
      </c>
      <c r="F3660" s="2">
        <v>44624</v>
      </c>
      <c r="G3660" s="11" t="s">
        <v>55</v>
      </c>
      <c r="H3660" s="10">
        <v>13</v>
      </c>
      <c r="I3660" s="12">
        <v>2.35</v>
      </c>
      <c r="J3660" s="398" t="s">
        <v>25</v>
      </c>
      <c r="K3660" s="398" t="s">
        <v>25</v>
      </c>
      <c r="L3660" s="399">
        <v>44624</v>
      </c>
      <c r="M3660" s="398" t="s">
        <v>19</v>
      </c>
      <c r="N3660" s="10">
        <v>9419</v>
      </c>
    </row>
    <row r="3661" spans="1:14">
      <c r="A3661" s="9">
        <v>44620</v>
      </c>
      <c r="B3661" s="1">
        <v>16583</v>
      </c>
      <c r="C3661" s="929" t="s">
        <v>182</v>
      </c>
      <c r="D3661" s="1" t="s">
        <v>22</v>
      </c>
      <c r="E3661" s="1" t="s">
        <v>4139</v>
      </c>
      <c r="F3661" s="2">
        <v>44624</v>
      </c>
      <c r="G3661" s="11" t="s">
        <v>184</v>
      </c>
      <c r="H3661" s="10">
        <v>16</v>
      </c>
      <c r="I3661" s="12">
        <v>2.35</v>
      </c>
      <c r="J3661" s="398" t="s">
        <v>25</v>
      </c>
      <c r="K3661" s="398" t="s">
        <v>25</v>
      </c>
      <c r="L3661" s="399">
        <v>44624</v>
      </c>
      <c r="M3661" s="398" t="s">
        <v>19</v>
      </c>
      <c r="N3661" s="10">
        <v>9419</v>
      </c>
    </row>
    <row r="3662" spans="1:14">
      <c r="A3662" s="9">
        <v>44620</v>
      </c>
      <c r="B3662" s="1">
        <v>16584</v>
      </c>
      <c r="C3662" s="929" t="s">
        <v>316</v>
      </c>
      <c r="D3662" s="1" t="s">
        <v>22</v>
      </c>
      <c r="E3662" s="1" t="s">
        <v>4140</v>
      </c>
      <c r="F3662" s="2">
        <v>44624</v>
      </c>
      <c r="G3662" s="11" t="s">
        <v>318</v>
      </c>
      <c r="H3662" s="10">
        <v>12</v>
      </c>
      <c r="I3662" s="12">
        <v>2.35</v>
      </c>
      <c r="J3662" s="398" t="s">
        <v>25</v>
      </c>
      <c r="K3662" s="398" t="s">
        <v>25</v>
      </c>
      <c r="L3662" s="399">
        <v>44624</v>
      </c>
      <c r="M3662" s="398" t="s">
        <v>19</v>
      </c>
      <c r="N3662" s="10">
        <v>9419</v>
      </c>
    </row>
    <row r="3663" spans="1:14">
      <c r="A3663" s="9">
        <v>44620</v>
      </c>
      <c r="B3663" s="1">
        <v>16585</v>
      </c>
      <c r="C3663" s="929" t="s">
        <v>5</v>
      </c>
      <c r="D3663" s="1" t="s">
        <v>22</v>
      </c>
      <c r="E3663" s="1" t="s">
        <v>4140</v>
      </c>
      <c r="F3663" s="2">
        <v>44624</v>
      </c>
      <c r="G3663" s="11" t="s">
        <v>3329</v>
      </c>
      <c r="H3663" s="10">
        <v>3</v>
      </c>
      <c r="I3663" s="12">
        <v>4.5</v>
      </c>
      <c r="J3663" s="398" t="s">
        <v>25</v>
      </c>
      <c r="K3663" s="398" t="s">
        <v>25</v>
      </c>
      <c r="L3663" s="399">
        <v>44624</v>
      </c>
      <c r="M3663" s="398" t="s">
        <v>19</v>
      </c>
      <c r="N3663" s="10">
        <v>9419</v>
      </c>
    </row>
    <row r="3664" spans="1:14">
      <c r="A3664" s="9">
        <v>44620</v>
      </c>
      <c r="B3664" s="1">
        <v>16586</v>
      </c>
      <c r="C3664" s="929" t="s">
        <v>758</v>
      </c>
      <c r="D3664" s="1" t="s">
        <v>22</v>
      </c>
      <c r="E3664" s="1" t="s">
        <v>4141</v>
      </c>
      <c r="F3664" s="2">
        <v>44624</v>
      </c>
      <c r="G3664" s="11" t="s">
        <v>759</v>
      </c>
      <c r="H3664" s="10">
        <v>62</v>
      </c>
      <c r="I3664" s="12">
        <v>2.35</v>
      </c>
      <c r="J3664" s="398" t="s">
        <v>25</v>
      </c>
      <c r="K3664" s="398" t="s">
        <v>25</v>
      </c>
      <c r="L3664" s="399">
        <v>44624</v>
      </c>
      <c r="M3664" s="398" t="s">
        <v>19</v>
      </c>
      <c r="N3664" s="10">
        <v>9419</v>
      </c>
    </row>
    <row r="3665" spans="1:14">
      <c r="A3665" s="9">
        <v>44620</v>
      </c>
      <c r="B3665" s="1">
        <v>16587</v>
      </c>
      <c r="C3665" s="929" t="s">
        <v>3031</v>
      </c>
      <c r="D3665" s="1" t="s">
        <v>22</v>
      </c>
      <c r="E3665" s="1" t="s">
        <v>4142</v>
      </c>
      <c r="F3665" s="2">
        <v>44624</v>
      </c>
      <c r="G3665" s="11" t="s">
        <v>3033</v>
      </c>
      <c r="H3665" s="10">
        <v>32</v>
      </c>
      <c r="I3665" s="12">
        <v>2.35</v>
      </c>
      <c r="J3665" s="398" t="s">
        <v>25</v>
      </c>
      <c r="K3665" s="398" t="s">
        <v>25</v>
      </c>
      <c r="L3665" s="399">
        <v>44624</v>
      </c>
      <c r="M3665" s="398" t="s">
        <v>19</v>
      </c>
      <c r="N3665" s="10">
        <v>9419</v>
      </c>
    </row>
    <row r="3666" spans="1:14">
      <c r="A3666" s="9">
        <v>44620</v>
      </c>
      <c r="B3666" s="1">
        <v>16588</v>
      </c>
      <c r="C3666" s="929" t="s">
        <v>3629</v>
      </c>
      <c r="D3666" s="1" t="s">
        <v>22</v>
      </c>
      <c r="E3666" s="1" t="s">
        <v>4143</v>
      </c>
      <c r="F3666" s="2">
        <v>44624</v>
      </c>
      <c r="G3666" s="11" t="s">
        <v>3631</v>
      </c>
      <c r="H3666" s="10">
        <v>1</v>
      </c>
      <c r="I3666" s="12">
        <v>2.35</v>
      </c>
      <c r="J3666" s="398" t="s">
        <v>25</v>
      </c>
      <c r="K3666" s="398" t="s">
        <v>25</v>
      </c>
      <c r="L3666" s="399">
        <v>44624</v>
      </c>
      <c r="M3666" s="398" t="s">
        <v>19</v>
      </c>
      <c r="N3666" s="10">
        <v>9419</v>
      </c>
    </row>
    <row r="3667" spans="1:14">
      <c r="A3667" s="9">
        <v>44620</v>
      </c>
      <c r="B3667" s="1">
        <v>16589</v>
      </c>
      <c r="C3667" s="929" t="s">
        <v>201</v>
      </c>
      <c r="D3667" s="1" t="s">
        <v>22</v>
      </c>
      <c r="E3667" s="1" t="s">
        <v>4143</v>
      </c>
      <c r="F3667" s="2">
        <v>44624</v>
      </c>
      <c r="G3667" s="11" t="s">
        <v>203</v>
      </c>
      <c r="H3667" s="10">
        <v>2</v>
      </c>
      <c r="I3667" s="12">
        <v>2.35</v>
      </c>
      <c r="J3667" s="398" t="s">
        <v>25</v>
      </c>
      <c r="K3667" s="398" t="s">
        <v>25</v>
      </c>
      <c r="L3667" s="399">
        <v>44624</v>
      </c>
      <c r="M3667" s="398" t="s">
        <v>19</v>
      </c>
      <c r="N3667" s="10">
        <v>9419</v>
      </c>
    </row>
    <row r="3668" spans="1:14">
      <c r="A3668" s="9">
        <v>44620</v>
      </c>
      <c r="B3668" s="1">
        <v>16590</v>
      </c>
      <c r="C3668" s="929" t="s">
        <v>220</v>
      </c>
      <c r="D3668" s="1" t="s">
        <v>22</v>
      </c>
      <c r="E3668" s="1" t="s">
        <v>4144</v>
      </c>
      <c r="F3668" s="2">
        <v>44624</v>
      </c>
      <c r="G3668" s="11" t="s">
        <v>222</v>
      </c>
      <c r="H3668" s="10">
        <v>3</v>
      </c>
      <c r="I3668" s="12">
        <v>2.35</v>
      </c>
      <c r="J3668" s="398" t="s">
        <v>25</v>
      </c>
      <c r="K3668" s="398" t="s">
        <v>25</v>
      </c>
      <c r="L3668" s="399">
        <v>44624</v>
      </c>
      <c r="M3668" s="398" t="s">
        <v>19</v>
      </c>
      <c r="N3668" s="10">
        <v>9419</v>
      </c>
    </row>
    <row r="3669" spans="1:14">
      <c r="A3669" s="9">
        <v>44620</v>
      </c>
      <c r="B3669" s="1">
        <v>16591</v>
      </c>
      <c r="C3669" s="929" t="s">
        <v>73</v>
      </c>
      <c r="D3669" s="1" t="s">
        <v>22</v>
      </c>
      <c r="E3669" s="1" t="s">
        <v>4145</v>
      </c>
      <c r="F3669" s="2">
        <v>44624</v>
      </c>
      <c r="G3669" s="11" t="s">
        <v>74</v>
      </c>
      <c r="H3669" s="10">
        <v>10</v>
      </c>
      <c r="I3669" s="12">
        <v>2.35</v>
      </c>
      <c r="J3669" s="398" t="s">
        <v>25</v>
      </c>
      <c r="K3669" s="398" t="s">
        <v>25</v>
      </c>
      <c r="L3669" s="399">
        <v>44624</v>
      </c>
      <c r="M3669" s="398" t="s">
        <v>19</v>
      </c>
      <c r="N3669" s="10">
        <v>9419</v>
      </c>
    </row>
    <row r="3670" spans="1:14">
      <c r="A3670" s="9">
        <v>44620</v>
      </c>
      <c r="B3670" s="1">
        <v>16592</v>
      </c>
      <c r="C3670" s="929" t="s">
        <v>37</v>
      </c>
      <c r="D3670" s="1" t="s">
        <v>22</v>
      </c>
      <c r="E3670" s="1" t="s">
        <v>4145</v>
      </c>
      <c r="F3670" s="2">
        <v>44624</v>
      </c>
      <c r="G3670" s="11" t="s">
        <v>38</v>
      </c>
      <c r="H3670" s="10">
        <v>10</v>
      </c>
      <c r="I3670" s="12">
        <v>2.35</v>
      </c>
      <c r="J3670" s="398" t="s">
        <v>25</v>
      </c>
      <c r="K3670" s="398" t="s">
        <v>25</v>
      </c>
      <c r="L3670" s="399">
        <v>44624</v>
      </c>
      <c r="M3670" s="398" t="s">
        <v>19</v>
      </c>
      <c r="N3670" s="10">
        <v>9419</v>
      </c>
    </row>
    <row r="3671" spans="1:14">
      <c r="A3671" s="9">
        <v>44620</v>
      </c>
      <c r="B3671" s="1">
        <v>16593</v>
      </c>
      <c r="C3671" s="929" t="s">
        <v>39</v>
      </c>
      <c r="D3671" s="1" t="s">
        <v>22</v>
      </c>
      <c r="E3671" s="1" t="s">
        <v>4145</v>
      </c>
      <c r="F3671" s="2">
        <v>44624</v>
      </c>
      <c r="G3671" s="11" t="s">
        <v>40</v>
      </c>
      <c r="H3671" s="10">
        <v>10</v>
      </c>
      <c r="I3671" s="12">
        <v>2.35</v>
      </c>
      <c r="J3671" s="398" t="s">
        <v>25</v>
      </c>
      <c r="K3671" s="398" t="s">
        <v>25</v>
      </c>
      <c r="L3671" s="399">
        <v>44624</v>
      </c>
      <c r="M3671" s="398" t="s">
        <v>19</v>
      </c>
      <c r="N3671" s="10">
        <v>9419</v>
      </c>
    </row>
    <row r="3672" spans="1:14">
      <c r="A3672" s="9">
        <v>44620</v>
      </c>
      <c r="B3672" s="1">
        <v>16594</v>
      </c>
      <c r="C3672" s="929" t="s">
        <v>73</v>
      </c>
      <c r="D3672" s="1" t="s">
        <v>22</v>
      </c>
      <c r="E3672" s="1" t="s">
        <v>4146</v>
      </c>
      <c r="F3672" s="2">
        <v>44624</v>
      </c>
      <c r="G3672" s="11" t="s">
        <v>74</v>
      </c>
      <c r="H3672" s="10">
        <v>7</v>
      </c>
      <c r="I3672" s="12">
        <v>2.35</v>
      </c>
      <c r="J3672" s="398" t="s">
        <v>25</v>
      </c>
      <c r="K3672" s="398" t="s">
        <v>25</v>
      </c>
      <c r="L3672" s="399">
        <v>44624</v>
      </c>
      <c r="M3672" s="398" t="s">
        <v>19</v>
      </c>
      <c r="N3672" s="10">
        <v>9419</v>
      </c>
    </row>
    <row r="3673" spans="1:14">
      <c r="A3673" s="9">
        <v>44620</v>
      </c>
      <c r="B3673" s="1">
        <v>16595</v>
      </c>
      <c r="C3673" s="929" t="s">
        <v>37</v>
      </c>
      <c r="D3673" s="1" t="s">
        <v>22</v>
      </c>
      <c r="E3673" s="1" t="s">
        <v>4146</v>
      </c>
      <c r="F3673" s="2">
        <v>44624</v>
      </c>
      <c r="G3673" s="11" t="s">
        <v>38</v>
      </c>
      <c r="H3673" s="10">
        <v>7</v>
      </c>
      <c r="I3673" s="12">
        <v>2.35</v>
      </c>
      <c r="J3673" s="398" t="s">
        <v>25</v>
      </c>
      <c r="K3673" s="398" t="s">
        <v>25</v>
      </c>
      <c r="L3673" s="399">
        <v>44624</v>
      </c>
      <c r="M3673" s="398" t="s">
        <v>19</v>
      </c>
      <c r="N3673" s="10">
        <v>9419</v>
      </c>
    </row>
    <row r="3674" spans="1:14">
      <c r="A3674" s="9">
        <v>44620</v>
      </c>
      <c r="B3674" s="1">
        <v>16596</v>
      </c>
      <c r="C3674" s="929" t="s">
        <v>39</v>
      </c>
      <c r="D3674" s="1" t="s">
        <v>22</v>
      </c>
      <c r="E3674" s="1" t="s">
        <v>4146</v>
      </c>
      <c r="F3674" s="2">
        <v>44624</v>
      </c>
      <c r="G3674" s="11" t="s">
        <v>40</v>
      </c>
      <c r="H3674" s="10">
        <v>7</v>
      </c>
      <c r="I3674" s="12">
        <v>2.35</v>
      </c>
      <c r="J3674" s="398" t="s">
        <v>25</v>
      </c>
      <c r="K3674" s="398" t="s">
        <v>25</v>
      </c>
      <c r="L3674" s="399">
        <v>44624</v>
      </c>
      <c r="M3674" s="398" t="s">
        <v>19</v>
      </c>
      <c r="N3674" s="10">
        <v>9419</v>
      </c>
    </row>
    <row r="3675" spans="1:14">
      <c r="A3675" s="9">
        <v>44620</v>
      </c>
      <c r="B3675" s="1">
        <v>16597</v>
      </c>
      <c r="C3675" s="929" t="s">
        <v>4147</v>
      </c>
      <c r="D3675" s="1" t="s">
        <v>22</v>
      </c>
      <c r="E3675" s="1" t="s">
        <v>4148</v>
      </c>
      <c r="F3675" s="2">
        <v>44624</v>
      </c>
      <c r="G3675" s="11" t="s">
        <v>4149</v>
      </c>
      <c r="H3675" s="10">
        <v>1</v>
      </c>
      <c r="I3675" s="12">
        <v>2.35</v>
      </c>
      <c r="J3675" s="398" t="s">
        <v>25</v>
      </c>
      <c r="K3675" s="398" t="s">
        <v>25</v>
      </c>
      <c r="L3675" s="399">
        <v>44624</v>
      </c>
      <c r="M3675" s="398" t="s">
        <v>19</v>
      </c>
      <c r="N3675" s="10">
        <v>9419</v>
      </c>
    </row>
    <row r="3676" spans="1:14">
      <c r="A3676" s="9">
        <v>44620</v>
      </c>
      <c r="B3676" s="1">
        <v>16598</v>
      </c>
      <c r="C3676" s="929" t="s">
        <v>4150</v>
      </c>
      <c r="D3676" s="1" t="s">
        <v>22</v>
      </c>
      <c r="E3676" s="1" t="s">
        <v>4148</v>
      </c>
      <c r="F3676" s="2">
        <v>44624</v>
      </c>
      <c r="G3676" s="11" t="s">
        <v>4151</v>
      </c>
      <c r="H3676" s="10">
        <v>1</v>
      </c>
      <c r="I3676" s="12">
        <v>2.35</v>
      </c>
      <c r="J3676" s="398" t="s">
        <v>25</v>
      </c>
      <c r="K3676" s="398" t="s">
        <v>25</v>
      </c>
      <c r="L3676" s="399">
        <v>44624</v>
      </c>
      <c r="M3676" s="398" t="s">
        <v>19</v>
      </c>
      <c r="N3676" s="10">
        <v>9419</v>
      </c>
    </row>
    <row r="3677" spans="1:14">
      <c r="A3677" s="9">
        <v>44620</v>
      </c>
      <c r="B3677" s="1">
        <v>16599</v>
      </c>
      <c r="C3677" s="929" t="s">
        <v>1462</v>
      </c>
      <c r="D3677" s="1" t="s">
        <v>22</v>
      </c>
      <c r="E3677" s="1" t="s">
        <v>4152</v>
      </c>
      <c r="F3677" s="2">
        <v>44624</v>
      </c>
      <c r="G3677" s="11" t="s">
        <v>1463</v>
      </c>
      <c r="H3677" s="10">
        <v>136</v>
      </c>
      <c r="I3677" s="12">
        <v>2.35</v>
      </c>
      <c r="J3677" s="398" t="s">
        <v>25</v>
      </c>
      <c r="K3677" s="398" t="s">
        <v>25</v>
      </c>
      <c r="L3677" s="399">
        <v>44624</v>
      </c>
      <c r="M3677" s="398" t="s">
        <v>19</v>
      </c>
      <c r="N3677" s="10">
        <v>9419</v>
      </c>
    </row>
    <row r="3678" spans="1:14">
      <c r="A3678" s="9">
        <v>44620</v>
      </c>
      <c r="B3678" s="1">
        <v>16600</v>
      </c>
      <c r="C3678" s="929" t="s">
        <v>158</v>
      </c>
      <c r="D3678" s="1" t="s">
        <v>22</v>
      </c>
      <c r="E3678" s="1" t="s">
        <v>4153</v>
      </c>
      <c r="F3678" s="2">
        <v>44624</v>
      </c>
      <c r="G3678" s="11" t="s">
        <v>160</v>
      </c>
      <c r="H3678" s="10">
        <v>18</v>
      </c>
      <c r="I3678" s="12">
        <v>2.35</v>
      </c>
      <c r="J3678" s="398" t="s">
        <v>25</v>
      </c>
      <c r="K3678" s="398" t="s">
        <v>25</v>
      </c>
      <c r="L3678" s="399">
        <v>44624</v>
      </c>
      <c r="M3678" s="398" t="s">
        <v>19</v>
      </c>
      <c r="N3678" s="10">
        <v>9419</v>
      </c>
    </row>
    <row r="3679" spans="1:14">
      <c r="A3679" s="9">
        <v>44620</v>
      </c>
      <c r="B3679" s="1">
        <v>16601</v>
      </c>
      <c r="C3679" s="929" t="s">
        <v>501</v>
      </c>
      <c r="D3679" s="1" t="s">
        <v>22</v>
      </c>
      <c r="E3679" s="1" t="s">
        <v>4154</v>
      </c>
      <c r="F3679" s="2">
        <v>44624</v>
      </c>
      <c r="G3679" s="11" t="s">
        <v>503</v>
      </c>
      <c r="H3679" s="10">
        <v>21</v>
      </c>
      <c r="I3679" s="12">
        <v>2.35</v>
      </c>
      <c r="J3679" s="398" t="s">
        <v>25</v>
      </c>
      <c r="K3679" s="398" t="s">
        <v>25</v>
      </c>
      <c r="L3679" s="399">
        <v>44624</v>
      </c>
      <c r="M3679" s="398" t="s">
        <v>19</v>
      </c>
      <c r="N3679" s="10">
        <v>9419</v>
      </c>
    </row>
    <row r="3680" spans="1:14">
      <c r="A3680" s="9">
        <v>44620</v>
      </c>
      <c r="B3680" s="1">
        <v>16602</v>
      </c>
      <c r="C3680" s="929" t="s">
        <v>455</v>
      </c>
      <c r="D3680" s="1" t="s">
        <v>22</v>
      </c>
      <c r="E3680" s="1" t="s">
        <v>4155</v>
      </c>
      <c r="F3680" s="2">
        <v>44624</v>
      </c>
      <c r="G3680" s="11" t="s">
        <v>457</v>
      </c>
      <c r="H3680" s="10">
        <v>5</v>
      </c>
      <c r="I3680" s="12">
        <v>2.35</v>
      </c>
      <c r="J3680" s="398" t="s">
        <v>25</v>
      </c>
      <c r="K3680" s="398" t="s">
        <v>25</v>
      </c>
      <c r="L3680" s="399">
        <v>44624</v>
      </c>
      <c r="M3680" s="398" t="s">
        <v>19</v>
      </c>
      <c r="N3680" s="10">
        <v>9419</v>
      </c>
    </row>
    <row r="3681" spans="1:15">
      <c r="A3681" s="9">
        <v>44620</v>
      </c>
      <c r="B3681" s="1">
        <v>16603</v>
      </c>
      <c r="C3681" s="929" t="s">
        <v>455</v>
      </c>
      <c r="D3681" s="1" t="s">
        <v>22</v>
      </c>
      <c r="E3681" s="1" t="s">
        <v>4156</v>
      </c>
      <c r="F3681" s="2">
        <v>44624</v>
      </c>
      <c r="G3681" s="11" t="s">
        <v>457</v>
      </c>
      <c r="H3681" s="10">
        <v>10</v>
      </c>
      <c r="I3681" s="12">
        <v>2.35</v>
      </c>
      <c r="J3681" s="398" t="s">
        <v>25</v>
      </c>
      <c r="K3681" s="398" t="s">
        <v>25</v>
      </c>
      <c r="L3681" s="399">
        <v>44624</v>
      </c>
      <c r="M3681" s="398" t="s">
        <v>19</v>
      </c>
      <c r="N3681" s="10">
        <v>9419</v>
      </c>
    </row>
    <row r="3682" spans="1:15">
      <c r="A3682" s="9">
        <v>44620</v>
      </c>
      <c r="B3682" s="1">
        <v>16604</v>
      </c>
      <c r="C3682" s="929" t="s">
        <v>555</v>
      </c>
      <c r="D3682" s="1" t="s">
        <v>22</v>
      </c>
      <c r="E3682" s="1" t="s">
        <v>4157</v>
      </c>
      <c r="F3682" s="2">
        <v>44624</v>
      </c>
      <c r="G3682" s="11" t="s">
        <v>556</v>
      </c>
      <c r="H3682" s="10">
        <v>17</v>
      </c>
      <c r="I3682" s="12">
        <v>2.35</v>
      </c>
      <c r="J3682" s="398" t="s">
        <v>25</v>
      </c>
      <c r="K3682" s="398" t="s">
        <v>25</v>
      </c>
      <c r="L3682" s="399">
        <v>44624</v>
      </c>
      <c r="M3682" s="398" t="s">
        <v>19</v>
      </c>
      <c r="N3682" s="10">
        <v>9419</v>
      </c>
    </row>
    <row r="3683" spans="1:15" s="3" customFormat="1">
      <c r="A3683" s="9">
        <v>44623</v>
      </c>
      <c r="B3683" s="1">
        <v>16605</v>
      </c>
      <c r="C3683" s="929" t="s">
        <v>37</v>
      </c>
      <c r="D3683" s="1" t="s">
        <v>22</v>
      </c>
      <c r="E3683" s="1" t="s">
        <v>4158</v>
      </c>
      <c r="F3683" s="2">
        <v>44624</v>
      </c>
      <c r="G3683" s="11" t="s">
        <v>38</v>
      </c>
      <c r="H3683" s="10">
        <v>1</v>
      </c>
      <c r="I3683" s="12">
        <v>2.35</v>
      </c>
      <c r="J3683" s="398" t="s">
        <v>25</v>
      </c>
      <c r="K3683" s="398" t="s">
        <v>25</v>
      </c>
      <c r="L3683" s="399">
        <v>44624</v>
      </c>
      <c r="M3683" s="398" t="s">
        <v>19</v>
      </c>
      <c r="N3683" s="10">
        <v>9467</v>
      </c>
    </row>
    <row r="3684" spans="1:15">
      <c r="A3684" s="9">
        <v>44623</v>
      </c>
      <c r="B3684" s="1">
        <v>16606</v>
      </c>
      <c r="C3684" s="929" t="s">
        <v>519</v>
      </c>
      <c r="D3684" s="1" t="s">
        <v>22</v>
      </c>
      <c r="E3684" s="1" t="s">
        <v>4159</v>
      </c>
      <c r="F3684" s="2">
        <v>44624</v>
      </c>
      <c r="G3684" s="11" t="s">
        <v>521</v>
      </c>
      <c r="H3684" s="10">
        <v>108</v>
      </c>
      <c r="I3684" s="12">
        <v>2.35</v>
      </c>
      <c r="J3684" s="398" t="s">
        <v>25</v>
      </c>
      <c r="K3684" s="398" t="s">
        <v>25</v>
      </c>
      <c r="L3684" s="399">
        <v>44624</v>
      </c>
      <c r="M3684" s="398" t="s">
        <v>19</v>
      </c>
      <c r="N3684" s="10">
        <v>9467</v>
      </c>
    </row>
    <row r="3685" spans="1:15">
      <c r="A3685" s="9">
        <v>44623</v>
      </c>
      <c r="B3685" s="1">
        <v>16607</v>
      </c>
      <c r="C3685" s="929" t="s">
        <v>4120</v>
      </c>
      <c r="D3685" s="1" t="s">
        <v>22</v>
      </c>
      <c r="E3685" s="1" t="s">
        <v>4160</v>
      </c>
      <c r="F3685" s="2">
        <v>44624</v>
      </c>
      <c r="G3685" s="11" t="s">
        <v>4121</v>
      </c>
      <c r="H3685" s="10">
        <v>1</v>
      </c>
      <c r="I3685" s="12">
        <v>2.35</v>
      </c>
      <c r="J3685" s="398" t="s">
        <v>25</v>
      </c>
      <c r="K3685" s="398" t="s">
        <v>25</v>
      </c>
      <c r="L3685" s="399">
        <v>44624</v>
      </c>
      <c r="M3685" s="398" t="s">
        <v>19</v>
      </c>
      <c r="N3685" s="10">
        <v>9467</v>
      </c>
    </row>
    <row r="3686" spans="1:15">
      <c r="A3686" s="9">
        <v>44623</v>
      </c>
      <c r="B3686" s="1">
        <v>16608</v>
      </c>
      <c r="C3686" s="929" t="s">
        <v>4117</v>
      </c>
      <c r="D3686" s="1" t="s">
        <v>22</v>
      </c>
      <c r="E3686" s="1" t="s">
        <v>4160</v>
      </c>
      <c r="F3686" s="2">
        <v>44624</v>
      </c>
      <c r="G3686" s="11" t="s">
        <v>4119</v>
      </c>
      <c r="H3686" s="10">
        <v>3</v>
      </c>
      <c r="I3686" s="12">
        <v>2.35</v>
      </c>
      <c r="J3686" s="398" t="s">
        <v>25</v>
      </c>
      <c r="K3686" s="398" t="s">
        <v>25</v>
      </c>
      <c r="L3686" s="399">
        <v>44624</v>
      </c>
      <c r="M3686" s="398" t="s">
        <v>19</v>
      </c>
      <c r="N3686" s="10">
        <v>9467</v>
      </c>
    </row>
    <row r="3687" spans="1:15">
      <c r="A3687" s="9">
        <v>44623</v>
      </c>
      <c r="B3687" s="1">
        <v>16609</v>
      </c>
      <c r="C3687" s="929" t="s">
        <v>4120</v>
      </c>
      <c r="D3687" s="1" t="s">
        <v>22</v>
      </c>
      <c r="E3687" s="1" t="s">
        <v>4161</v>
      </c>
      <c r="F3687" s="2">
        <v>44624</v>
      </c>
      <c r="G3687" s="11" t="s">
        <v>4121</v>
      </c>
      <c r="H3687" s="10">
        <v>1</v>
      </c>
      <c r="I3687" s="12">
        <v>2.35</v>
      </c>
      <c r="J3687" s="398" t="s">
        <v>25</v>
      </c>
      <c r="K3687" s="398" t="s">
        <v>25</v>
      </c>
      <c r="L3687" s="399">
        <v>44624</v>
      </c>
      <c r="M3687" s="398" t="s">
        <v>19</v>
      </c>
      <c r="N3687" s="10">
        <v>9467</v>
      </c>
    </row>
    <row r="3688" spans="1:15">
      <c r="A3688" s="9">
        <v>44623</v>
      </c>
      <c r="B3688" s="1">
        <v>16610</v>
      </c>
      <c r="C3688" s="929" t="s">
        <v>4117</v>
      </c>
      <c r="D3688" s="1" t="s">
        <v>22</v>
      </c>
      <c r="E3688" s="1" t="s">
        <v>4161</v>
      </c>
      <c r="F3688" s="2">
        <v>44624</v>
      </c>
      <c r="G3688" s="11" t="s">
        <v>4119</v>
      </c>
      <c r="H3688" s="10">
        <v>1</v>
      </c>
      <c r="I3688" s="12">
        <v>2.35</v>
      </c>
      <c r="J3688" s="398" t="s">
        <v>25</v>
      </c>
      <c r="K3688" s="398" t="s">
        <v>25</v>
      </c>
      <c r="L3688" s="399">
        <v>44624</v>
      </c>
      <c r="M3688" s="398" t="s">
        <v>19</v>
      </c>
      <c r="N3688" s="10">
        <v>9467</v>
      </c>
    </row>
    <row r="3689" spans="1:15">
      <c r="A3689" s="9">
        <v>44623</v>
      </c>
      <c r="B3689" s="1">
        <v>16611</v>
      </c>
      <c r="C3689" s="929" t="s">
        <v>1759</v>
      </c>
      <c r="D3689" s="1" t="s">
        <v>22</v>
      </c>
      <c r="E3689" s="1" t="s">
        <v>4162</v>
      </c>
      <c r="F3689" s="2">
        <v>44624</v>
      </c>
      <c r="G3689" s="11" t="s">
        <v>1761</v>
      </c>
      <c r="H3689" s="10">
        <v>43</v>
      </c>
      <c r="I3689" s="12">
        <v>2.35</v>
      </c>
      <c r="J3689" s="398">
        <v>43</v>
      </c>
      <c r="K3689" s="398" t="s">
        <v>25</v>
      </c>
      <c r="L3689" s="399">
        <v>44624</v>
      </c>
      <c r="M3689" s="398" t="s">
        <v>19</v>
      </c>
      <c r="N3689" s="10">
        <v>9467</v>
      </c>
    </row>
    <row r="3690" spans="1:15">
      <c r="A3690" s="9">
        <v>44623</v>
      </c>
      <c r="B3690" s="1">
        <v>16612</v>
      </c>
      <c r="C3690" s="929" t="s">
        <v>3031</v>
      </c>
      <c r="D3690" s="1" t="s">
        <v>22</v>
      </c>
      <c r="E3690" s="1" t="s">
        <v>4163</v>
      </c>
      <c r="F3690" s="2">
        <v>44624</v>
      </c>
      <c r="G3690" s="11" t="s">
        <v>3033</v>
      </c>
      <c r="H3690" s="10">
        <v>4</v>
      </c>
      <c r="I3690" s="12">
        <v>2.35</v>
      </c>
      <c r="J3690" s="398" t="s">
        <v>25</v>
      </c>
      <c r="K3690" s="398" t="s">
        <v>25</v>
      </c>
      <c r="L3690" s="399">
        <v>44624</v>
      </c>
      <c r="M3690" s="398" t="s">
        <v>19</v>
      </c>
      <c r="N3690" s="10">
        <v>9467</v>
      </c>
    </row>
    <row r="3691" spans="1:15">
      <c r="A3691" s="9">
        <v>44623</v>
      </c>
      <c r="B3691" s="1">
        <v>16613</v>
      </c>
      <c r="C3691" s="929" t="s">
        <v>3645</v>
      </c>
      <c r="D3691" s="1" t="s">
        <v>22</v>
      </c>
      <c r="E3691" s="1" t="s">
        <v>336</v>
      </c>
      <c r="F3691" s="2">
        <v>44624</v>
      </c>
      <c r="G3691" s="11" t="s">
        <v>3646</v>
      </c>
      <c r="H3691" s="10">
        <v>15</v>
      </c>
      <c r="I3691" s="12">
        <v>2.35</v>
      </c>
      <c r="J3691" s="398" t="s">
        <v>25</v>
      </c>
      <c r="K3691" s="398" t="s">
        <v>25</v>
      </c>
      <c r="L3691" s="399">
        <v>44624</v>
      </c>
      <c r="M3691" s="398" t="s">
        <v>19</v>
      </c>
      <c r="N3691" s="10">
        <v>9467</v>
      </c>
    </row>
    <row r="3692" spans="1:15">
      <c r="A3692" s="9">
        <v>44623</v>
      </c>
      <c r="B3692" s="1">
        <v>16614</v>
      </c>
      <c r="C3692" s="929" t="s">
        <v>182</v>
      </c>
      <c r="D3692" s="1" t="s">
        <v>22</v>
      </c>
      <c r="E3692" s="1" t="s">
        <v>4164</v>
      </c>
      <c r="F3692" s="2">
        <v>44624</v>
      </c>
      <c r="G3692" s="11" t="s">
        <v>184</v>
      </c>
      <c r="H3692" s="10">
        <v>26</v>
      </c>
      <c r="I3692" s="12">
        <v>2.35</v>
      </c>
      <c r="J3692" s="398" t="s">
        <v>25</v>
      </c>
      <c r="K3692" s="398" t="s">
        <v>25</v>
      </c>
      <c r="L3692" s="399">
        <v>44624</v>
      </c>
      <c r="M3692" s="398" t="s">
        <v>19</v>
      </c>
      <c r="N3692" s="10">
        <v>9467</v>
      </c>
    </row>
    <row r="3693" spans="1:15">
      <c r="A3693" s="9">
        <v>44623</v>
      </c>
      <c r="B3693" s="1">
        <v>16615</v>
      </c>
      <c r="C3693" s="929" t="s">
        <v>286</v>
      </c>
      <c r="D3693" s="1" t="s">
        <v>22</v>
      </c>
      <c r="E3693" s="1" t="s">
        <v>4165</v>
      </c>
      <c r="F3693" s="2">
        <v>44624</v>
      </c>
      <c r="G3693" s="11" t="s">
        <v>30</v>
      </c>
      <c r="H3693" s="10">
        <v>12</v>
      </c>
      <c r="I3693" s="12">
        <v>2.35</v>
      </c>
      <c r="J3693" s="398" t="s">
        <v>25</v>
      </c>
      <c r="K3693" s="398" t="s">
        <v>25</v>
      </c>
      <c r="L3693" s="399">
        <v>44624</v>
      </c>
      <c r="M3693" s="398" t="s">
        <v>19</v>
      </c>
      <c r="N3693" s="10">
        <v>9467</v>
      </c>
    </row>
    <row r="3694" spans="1:15">
      <c r="A3694" s="9">
        <v>44623</v>
      </c>
      <c r="B3694" s="1">
        <v>16616</v>
      </c>
      <c r="C3694" s="929" t="s">
        <v>715</v>
      </c>
      <c r="D3694" s="1" t="s">
        <v>22</v>
      </c>
      <c r="E3694" s="1" t="s">
        <v>4166</v>
      </c>
      <c r="F3694" s="2">
        <v>44624</v>
      </c>
      <c r="G3694" s="11" t="s">
        <v>1772</v>
      </c>
      <c r="H3694" s="10">
        <v>5</v>
      </c>
      <c r="I3694" s="12">
        <v>2.35</v>
      </c>
      <c r="J3694" s="398" t="s">
        <v>25</v>
      </c>
      <c r="K3694" s="398" t="s">
        <v>25</v>
      </c>
      <c r="L3694" s="399">
        <v>44624</v>
      </c>
      <c r="M3694" s="398" t="s">
        <v>19</v>
      </c>
      <c r="N3694" s="10">
        <v>9467</v>
      </c>
    </row>
    <row r="3695" spans="1:15" ht="15.75" thickBot="1">
      <c r="A3695" s="9">
        <v>44623</v>
      </c>
      <c r="B3695" s="1">
        <v>16617</v>
      </c>
      <c r="C3695" s="929" t="s">
        <v>102</v>
      </c>
      <c r="D3695" s="1" t="s">
        <v>22</v>
      </c>
      <c r="E3695" s="1" t="s">
        <v>4167</v>
      </c>
      <c r="F3695" s="2">
        <v>44624</v>
      </c>
      <c r="G3695" s="11" t="s">
        <v>104</v>
      </c>
      <c r="H3695" s="10">
        <v>107</v>
      </c>
      <c r="I3695" s="12">
        <v>2.35</v>
      </c>
      <c r="J3695" s="398" t="s">
        <v>25</v>
      </c>
      <c r="K3695" s="398" t="s">
        <v>25</v>
      </c>
      <c r="L3695" s="399">
        <v>44624</v>
      </c>
      <c r="M3695" s="398" t="s">
        <v>19</v>
      </c>
      <c r="N3695" s="10">
        <v>9467</v>
      </c>
      <c r="O3695" s="391">
        <v>6360.06</v>
      </c>
    </row>
    <row r="3696" spans="1:15">
      <c r="A3696" s="9">
        <v>44627</v>
      </c>
      <c r="B3696" s="1">
        <v>16618</v>
      </c>
      <c r="C3696" s="929" t="s">
        <v>4168</v>
      </c>
      <c r="D3696" s="1" t="s">
        <v>22</v>
      </c>
      <c r="E3696" s="1" t="s">
        <v>1</v>
      </c>
      <c r="F3696" s="2">
        <v>44627</v>
      </c>
      <c r="G3696" s="11" t="s">
        <v>4169</v>
      </c>
      <c r="H3696" s="10">
        <v>1</v>
      </c>
      <c r="I3696" s="12">
        <v>3.75</v>
      </c>
      <c r="J3696" s="398" t="s">
        <v>25</v>
      </c>
      <c r="K3696" s="398" t="s">
        <v>25</v>
      </c>
      <c r="L3696" s="399">
        <v>44627</v>
      </c>
      <c r="M3696" s="398" t="s">
        <v>19</v>
      </c>
      <c r="N3696" s="10">
        <v>9467</v>
      </c>
    </row>
    <row r="3697" spans="1:14">
      <c r="A3697" s="9">
        <v>44627</v>
      </c>
      <c r="B3697" s="1">
        <v>16619</v>
      </c>
      <c r="C3697" s="929" t="s">
        <v>4170</v>
      </c>
      <c r="D3697" s="1" t="s">
        <v>22</v>
      </c>
      <c r="E3697" s="1" t="s">
        <v>1</v>
      </c>
      <c r="F3697" s="2">
        <v>44627</v>
      </c>
      <c r="G3697" s="11" t="s">
        <v>4171</v>
      </c>
      <c r="H3697" s="10">
        <v>1</v>
      </c>
      <c r="I3697" s="12">
        <v>3.75</v>
      </c>
      <c r="J3697" s="398" t="s">
        <v>25</v>
      </c>
      <c r="K3697" s="398" t="s">
        <v>25</v>
      </c>
      <c r="L3697" s="399">
        <v>44627</v>
      </c>
      <c r="M3697" s="398" t="s">
        <v>19</v>
      </c>
      <c r="N3697" s="10">
        <v>9467</v>
      </c>
    </row>
    <row r="3698" spans="1:14">
      <c r="A3698" s="9">
        <v>44627</v>
      </c>
      <c r="B3698" s="1">
        <v>16620</v>
      </c>
      <c r="C3698" s="929" t="s">
        <v>4172</v>
      </c>
      <c r="D3698" s="1" t="s">
        <v>22</v>
      </c>
      <c r="E3698" s="1" t="s">
        <v>1</v>
      </c>
      <c r="F3698" s="2">
        <v>44627</v>
      </c>
      <c r="G3698" s="11" t="s">
        <v>4173</v>
      </c>
      <c r="H3698" s="10">
        <v>1</v>
      </c>
      <c r="I3698" s="12">
        <v>3.75</v>
      </c>
      <c r="J3698" s="398" t="s">
        <v>25</v>
      </c>
      <c r="K3698" s="398" t="s">
        <v>25</v>
      </c>
      <c r="L3698" s="399">
        <v>44627</v>
      </c>
      <c r="M3698" s="398" t="s">
        <v>19</v>
      </c>
      <c r="N3698" s="10">
        <v>9467</v>
      </c>
    </row>
    <row r="3699" spans="1:14">
      <c r="A3699" s="9">
        <v>44627</v>
      </c>
      <c r="B3699" s="1">
        <v>16621</v>
      </c>
      <c r="C3699" s="929" t="s">
        <v>4174</v>
      </c>
      <c r="D3699" s="1" t="s">
        <v>22</v>
      </c>
      <c r="E3699" s="1" t="s">
        <v>1</v>
      </c>
      <c r="F3699" s="2">
        <v>44627</v>
      </c>
      <c r="G3699" s="11" t="s">
        <v>4175</v>
      </c>
      <c r="H3699" s="10">
        <v>1</v>
      </c>
      <c r="I3699" s="12">
        <v>3.75</v>
      </c>
      <c r="J3699" s="398" t="s">
        <v>25</v>
      </c>
      <c r="K3699" s="398" t="s">
        <v>25</v>
      </c>
      <c r="L3699" s="399">
        <v>44627</v>
      </c>
      <c r="M3699" s="398" t="s">
        <v>19</v>
      </c>
      <c r="N3699" s="10">
        <v>9467</v>
      </c>
    </row>
    <row r="3700" spans="1:14">
      <c r="A3700" s="9">
        <v>44627</v>
      </c>
      <c r="B3700" s="1">
        <v>16622</v>
      </c>
      <c r="C3700" s="929" t="s">
        <v>4176</v>
      </c>
      <c r="D3700" s="1" t="s">
        <v>22</v>
      </c>
      <c r="E3700" s="1" t="s">
        <v>1</v>
      </c>
      <c r="F3700" s="2">
        <v>44627</v>
      </c>
      <c r="G3700" s="11" t="s">
        <v>4177</v>
      </c>
      <c r="H3700" s="10">
        <v>1</v>
      </c>
      <c r="I3700" s="12">
        <v>3.75</v>
      </c>
      <c r="J3700" s="398" t="s">
        <v>25</v>
      </c>
      <c r="K3700" s="398" t="s">
        <v>25</v>
      </c>
      <c r="L3700" s="399">
        <v>44627</v>
      </c>
      <c r="M3700" s="398" t="s">
        <v>19</v>
      </c>
      <c r="N3700" s="10">
        <v>9467</v>
      </c>
    </row>
    <row r="3701" spans="1:14">
      <c r="A3701" s="9">
        <v>44627</v>
      </c>
      <c r="B3701" s="1">
        <v>16623</v>
      </c>
      <c r="C3701" s="929" t="s">
        <v>4178</v>
      </c>
      <c r="D3701" s="1" t="s">
        <v>22</v>
      </c>
      <c r="E3701" s="1" t="s">
        <v>1</v>
      </c>
      <c r="F3701" s="2">
        <v>44627</v>
      </c>
      <c r="G3701" s="11" t="s">
        <v>4179</v>
      </c>
      <c r="H3701" s="10">
        <v>1</v>
      </c>
      <c r="I3701" s="12">
        <v>3.75</v>
      </c>
      <c r="J3701" s="398" t="s">
        <v>25</v>
      </c>
      <c r="K3701" s="398" t="s">
        <v>25</v>
      </c>
      <c r="L3701" s="399">
        <v>44627</v>
      </c>
      <c r="M3701" s="398" t="s">
        <v>19</v>
      </c>
      <c r="N3701" s="10">
        <v>9467</v>
      </c>
    </row>
    <row r="3702" spans="1:14">
      <c r="A3702" s="9">
        <v>44627</v>
      </c>
      <c r="B3702" s="1">
        <v>16624</v>
      </c>
      <c r="C3702" s="929" t="s">
        <v>4176</v>
      </c>
      <c r="D3702" s="1" t="s">
        <v>22</v>
      </c>
      <c r="E3702" s="1" t="s">
        <v>4180</v>
      </c>
      <c r="F3702" s="2">
        <v>44627</v>
      </c>
      <c r="G3702" s="11" t="s">
        <v>4181</v>
      </c>
      <c r="H3702" s="10">
        <v>1</v>
      </c>
      <c r="I3702" s="12">
        <v>5</v>
      </c>
      <c r="J3702" s="398" t="s">
        <v>25</v>
      </c>
      <c r="K3702" s="398" t="s">
        <v>25</v>
      </c>
      <c r="L3702" s="399">
        <v>44627</v>
      </c>
      <c r="M3702" s="398" t="s">
        <v>19</v>
      </c>
      <c r="N3702" s="10">
        <v>9467</v>
      </c>
    </row>
    <row r="3703" spans="1:14">
      <c r="A3703" s="9">
        <v>44627</v>
      </c>
      <c r="B3703" s="1">
        <v>16625</v>
      </c>
      <c r="C3703" s="929" t="s">
        <v>2330</v>
      </c>
      <c r="D3703" s="1" t="s">
        <v>22</v>
      </c>
      <c r="E3703" s="1" t="s">
        <v>4182</v>
      </c>
      <c r="F3703" s="2">
        <v>44627</v>
      </c>
      <c r="G3703" s="11" t="s">
        <v>2546</v>
      </c>
      <c r="H3703" s="10">
        <v>5</v>
      </c>
      <c r="I3703" s="12">
        <v>2.35</v>
      </c>
      <c r="J3703" s="398" t="s">
        <v>25</v>
      </c>
      <c r="K3703" s="398" t="s">
        <v>25</v>
      </c>
      <c r="L3703" s="399">
        <v>44627</v>
      </c>
      <c r="M3703" s="398" t="s">
        <v>19</v>
      </c>
      <c r="N3703" s="10">
        <v>9467</v>
      </c>
    </row>
    <row r="3704" spans="1:14">
      <c r="A3704" s="9">
        <v>44627</v>
      </c>
      <c r="B3704" s="1">
        <v>16626</v>
      </c>
      <c r="C3704" s="929" t="s">
        <v>37</v>
      </c>
      <c r="D3704" s="1" t="s">
        <v>22</v>
      </c>
      <c r="E3704" s="1" t="s">
        <v>4182</v>
      </c>
      <c r="F3704" s="2">
        <v>44627</v>
      </c>
      <c r="G3704" s="11" t="s">
        <v>38</v>
      </c>
      <c r="H3704" s="10">
        <v>5</v>
      </c>
      <c r="I3704" s="12">
        <v>2.35</v>
      </c>
      <c r="J3704" s="398" t="s">
        <v>25</v>
      </c>
      <c r="K3704" s="398" t="s">
        <v>25</v>
      </c>
      <c r="L3704" s="399">
        <v>44627</v>
      </c>
      <c r="M3704" s="398" t="s">
        <v>19</v>
      </c>
      <c r="N3704" s="10">
        <v>9467</v>
      </c>
    </row>
    <row r="3705" spans="1:14">
      <c r="A3705" s="9">
        <v>44627</v>
      </c>
      <c r="B3705" s="1">
        <v>16627</v>
      </c>
      <c r="C3705" s="929" t="s">
        <v>2365</v>
      </c>
      <c r="D3705" s="1" t="s">
        <v>22</v>
      </c>
      <c r="E3705" s="1" t="s">
        <v>4182</v>
      </c>
      <c r="F3705" s="2">
        <v>44627</v>
      </c>
      <c r="G3705" s="11" t="s">
        <v>2545</v>
      </c>
      <c r="H3705" s="10">
        <v>5</v>
      </c>
      <c r="I3705" s="12">
        <v>2.35</v>
      </c>
      <c r="J3705" s="398" t="s">
        <v>25</v>
      </c>
      <c r="K3705" s="398" t="s">
        <v>25</v>
      </c>
      <c r="L3705" s="399">
        <v>44627</v>
      </c>
      <c r="M3705" s="398" t="s">
        <v>19</v>
      </c>
      <c r="N3705" s="10">
        <v>9467</v>
      </c>
    </row>
    <row r="3706" spans="1:14">
      <c r="A3706" s="9">
        <v>44627</v>
      </c>
      <c r="B3706" s="1">
        <v>16628</v>
      </c>
      <c r="C3706" s="929" t="s">
        <v>73</v>
      </c>
      <c r="D3706" s="1" t="s">
        <v>22</v>
      </c>
      <c r="E3706" s="1" t="s">
        <v>4182</v>
      </c>
      <c r="F3706" s="2">
        <v>44627</v>
      </c>
      <c r="G3706" s="11" t="s">
        <v>74</v>
      </c>
      <c r="H3706" s="10">
        <v>5</v>
      </c>
      <c r="I3706" s="12">
        <v>2.35</v>
      </c>
      <c r="J3706" s="398" t="s">
        <v>25</v>
      </c>
      <c r="K3706" s="398" t="s">
        <v>25</v>
      </c>
      <c r="L3706" s="399">
        <v>44627</v>
      </c>
      <c r="M3706" s="398" t="s">
        <v>19</v>
      </c>
      <c r="N3706" s="10">
        <v>9467</v>
      </c>
    </row>
    <row r="3707" spans="1:14">
      <c r="A3707" s="9">
        <v>44627</v>
      </c>
      <c r="B3707" s="1">
        <v>16629</v>
      </c>
      <c r="C3707" s="929" t="s">
        <v>490</v>
      </c>
      <c r="D3707" s="1" t="s">
        <v>22</v>
      </c>
      <c r="E3707" s="1" t="s">
        <v>4183</v>
      </c>
      <c r="F3707" s="2">
        <v>44627</v>
      </c>
      <c r="G3707" s="11" t="s">
        <v>492</v>
      </c>
      <c r="H3707" s="10">
        <v>7</v>
      </c>
      <c r="I3707" s="12">
        <v>2.35</v>
      </c>
      <c r="J3707" s="398" t="s">
        <v>25</v>
      </c>
      <c r="K3707" s="398" t="s">
        <v>25</v>
      </c>
      <c r="L3707" s="399">
        <v>44627</v>
      </c>
      <c r="M3707" s="398" t="s">
        <v>19</v>
      </c>
      <c r="N3707" s="10">
        <v>9467</v>
      </c>
    </row>
    <row r="3708" spans="1:14">
      <c r="A3708" s="9">
        <v>44627</v>
      </c>
      <c r="B3708" s="1">
        <v>16630</v>
      </c>
      <c r="C3708" s="929" t="s">
        <v>147</v>
      </c>
      <c r="D3708" s="1" t="s">
        <v>22</v>
      </c>
      <c r="E3708" s="1" t="s">
        <v>4184</v>
      </c>
      <c r="F3708" s="2">
        <v>44627</v>
      </c>
      <c r="G3708" s="11" t="s">
        <v>149</v>
      </c>
      <c r="H3708" s="10">
        <v>81</v>
      </c>
      <c r="I3708" s="12">
        <v>2.35</v>
      </c>
      <c r="J3708" s="398" t="s">
        <v>25</v>
      </c>
      <c r="K3708" s="398" t="s">
        <v>25</v>
      </c>
      <c r="L3708" s="399">
        <v>44627</v>
      </c>
      <c r="M3708" s="398" t="s">
        <v>19</v>
      </c>
      <c r="N3708" s="10">
        <v>9467</v>
      </c>
    </row>
    <row r="3709" spans="1:14">
      <c r="A3709" s="9">
        <v>44627</v>
      </c>
      <c r="B3709" s="1">
        <v>16631</v>
      </c>
      <c r="C3709" s="929" t="s">
        <v>683</v>
      </c>
      <c r="D3709" s="1" t="s">
        <v>22</v>
      </c>
      <c r="E3709" s="1" t="s">
        <v>4185</v>
      </c>
      <c r="F3709" s="2">
        <v>44627</v>
      </c>
      <c r="G3709" s="11" t="s">
        <v>685</v>
      </c>
      <c r="H3709" s="10">
        <v>40</v>
      </c>
      <c r="I3709" s="12">
        <v>2.35</v>
      </c>
      <c r="J3709" s="398" t="s">
        <v>25</v>
      </c>
      <c r="K3709" s="398" t="s">
        <v>25</v>
      </c>
      <c r="L3709" s="399">
        <v>44627</v>
      </c>
      <c r="M3709" s="398" t="s">
        <v>19</v>
      </c>
      <c r="N3709" s="10">
        <v>9467</v>
      </c>
    </row>
    <row r="3710" spans="1:14">
      <c r="A3710" s="9">
        <v>44627</v>
      </c>
      <c r="B3710" s="1">
        <v>16632</v>
      </c>
      <c r="C3710" s="929" t="s">
        <v>198</v>
      </c>
      <c r="D3710" s="1" t="s">
        <v>22</v>
      </c>
      <c r="E3710" s="1" t="s">
        <v>4186</v>
      </c>
      <c r="F3710" s="2">
        <v>44627</v>
      </c>
      <c r="G3710" s="11" t="s">
        <v>200</v>
      </c>
      <c r="H3710" s="10">
        <v>6</v>
      </c>
      <c r="I3710" s="12">
        <v>2.35</v>
      </c>
      <c r="J3710" s="398" t="s">
        <v>25</v>
      </c>
      <c r="K3710" s="398" t="s">
        <v>25</v>
      </c>
      <c r="L3710" s="399">
        <v>44627</v>
      </c>
      <c r="M3710" s="398" t="s">
        <v>19</v>
      </c>
      <c r="N3710" s="10">
        <v>9467</v>
      </c>
    </row>
    <row r="3711" spans="1:14">
      <c r="A3711" s="9">
        <v>44627</v>
      </c>
      <c r="B3711" s="1">
        <v>16633</v>
      </c>
      <c r="C3711" s="929" t="s">
        <v>34</v>
      </c>
      <c r="D3711" s="1" t="s">
        <v>22</v>
      </c>
      <c r="E3711" s="1" t="s">
        <v>4187</v>
      </c>
      <c r="F3711" s="2">
        <v>44627</v>
      </c>
      <c r="G3711" s="11" t="s">
        <v>36</v>
      </c>
      <c r="H3711" s="10">
        <v>6</v>
      </c>
      <c r="I3711" s="12">
        <v>2.35</v>
      </c>
      <c r="J3711" s="398" t="s">
        <v>25</v>
      </c>
      <c r="K3711" s="398" t="s">
        <v>25</v>
      </c>
      <c r="L3711" s="399">
        <v>44627</v>
      </c>
      <c r="M3711" s="398" t="s">
        <v>19</v>
      </c>
      <c r="N3711" s="10">
        <v>9467</v>
      </c>
    </row>
    <row r="3712" spans="1:14">
      <c r="A3712" s="9">
        <v>44627</v>
      </c>
      <c r="B3712" s="1">
        <v>16634</v>
      </c>
      <c r="C3712" s="929" t="s">
        <v>39</v>
      </c>
      <c r="D3712" s="1" t="s">
        <v>22</v>
      </c>
      <c r="E3712" s="1" t="s">
        <v>4187</v>
      </c>
      <c r="F3712" s="2">
        <v>44627</v>
      </c>
      <c r="G3712" s="11" t="s">
        <v>40</v>
      </c>
      <c r="H3712" s="10">
        <v>6</v>
      </c>
      <c r="I3712" s="12">
        <v>2.35</v>
      </c>
      <c r="J3712" s="398" t="s">
        <v>25</v>
      </c>
      <c r="K3712" s="398" t="s">
        <v>25</v>
      </c>
      <c r="L3712" s="399">
        <v>44627</v>
      </c>
      <c r="M3712" s="398" t="s">
        <v>19</v>
      </c>
      <c r="N3712" s="10">
        <v>9467</v>
      </c>
    </row>
    <row r="3713" spans="1:14">
      <c r="A3713" s="9">
        <v>44627</v>
      </c>
      <c r="B3713" s="1">
        <v>16635</v>
      </c>
      <c r="C3713" s="929" t="s">
        <v>37</v>
      </c>
      <c r="D3713" s="1" t="s">
        <v>22</v>
      </c>
      <c r="E3713" s="1" t="s">
        <v>4187</v>
      </c>
      <c r="F3713" s="2">
        <v>44627</v>
      </c>
      <c r="G3713" s="11" t="s">
        <v>38</v>
      </c>
      <c r="H3713" s="10">
        <v>6</v>
      </c>
      <c r="I3713" s="12">
        <v>2.35</v>
      </c>
      <c r="J3713" s="398" t="s">
        <v>25</v>
      </c>
      <c r="K3713" s="398" t="s">
        <v>25</v>
      </c>
      <c r="L3713" s="399">
        <v>44627</v>
      </c>
      <c r="M3713" s="398" t="s">
        <v>19</v>
      </c>
      <c r="N3713" s="10">
        <v>9467</v>
      </c>
    </row>
    <row r="3714" spans="1:14">
      <c r="A3714" s="9">
        <v>44627</v>
      </c>
      <c r="B3714" s="1">
        <v>16636</v>
      </c>
      <c r="C3714" s="929" t="s">
        <v>2171</v>
      </c>
      <c r="D3714" s="1" t="s">
        <v>22</v>
      </c>
      <c r="E3714" s="1" t="s">
        <v>4187</v>
      </c>
      <c r="F3714" s="2">
        <v>44627</v>
      </c>
      <c r="G3714" s="11" t="s">
        <v>2191</v>
      </c>
      <c r="H3714" s="10">
        <v>6</v>
      </c>
      <c r="I3714" s="12">
        <v>2.35</v>
      </c>
      <c r="J3714" s="398" t="s">
        <v>25</v>
      </c>
      <c r="K3714" s="398" t="s">
        <v>25</v>
      </c>
      <c r="L3714" s="399">
        <v>44627</v>
      </c>
      <c r="M3714" s="398" t="s">
        <v>19</v>
      </c>
      <c r="N3714" s="10">
        <v>9467</v>
      </c>
    </row>
    <row r="3715" spans="1:14">
      <c r="A3715" s="9">
        <v>44627</v>
      </c>
      <c r="B3715" s="1">
        <v>16637</v>
      </c>
      <c r="C3715" s="929" t="s">
        <v>802</v>
      </c>
      <c r="D3715" s="1" t="s">
        <v>22</v>
      </c>
      <c r="E3715" s="1" t="s">
        <v>4188</v>
      </c>
      <c r="F3715" s="2">
        <v>44627</v>
      </c>
      <c r="G3715" s="11" t="s">
        <v>712</v>
      </c>
      <c r="H3715" s="10">
        <v>2</v>
      </c>
      <c r="I3715" s="12">
        <v>2.35</v>
      </c>
      <c r="J3715" s="398" t="s">
        <v>25</v>
      </c>
      <c r="K3715" s="398" t="s">
        <v>25</v>
      </c>
      <c r="L3715" s="399">
        <v>44627</v>
      </c>
      <c r="M3715" s="398" t="s">
        <v>19</v>
      </c>
      <c r="N3715" s="10">
        <v>9467</v>
      </c>
    </row>
    <row r="3716" spans="1:14">
      <c r="A3716" s="9">
        <v>44627</v>
      </c>
      <c r="B3716" s="1">
        <v>16638</v>
      </c>
      <c r="C3716" s="929" t="s">
        <v>198</v>
      </c>
      <c r="D3716" s="1" t="s">
        <v>22</v>
      </c>
      <c r="E3716" s="1" t="s">
        <v>4189</v>
      </c>
      <c r="F3716" s="2">
        <v>44627</v>
      </c>
      <c r="G3716" s="11" t="s">
        <v>200</v>
      </c>
      <c r="H3716" s="10">
        <v>25</v>
      </c>
      <c r="I3716" s="12">
        <v>2.35</v>
      </c>
      <c r="J3716" s="398" t="s">
        <v>25</v>
      </c>
      <c r="K3716" s="398" t="s">
        <v>25</v>
      </c>
      <c r="L3716" s="399">
        <v>44627</v>
      </c>
      <c r="M3716" s="398" t="s">
        <v>19</v>
      </c>
      <c r="N3716" s="10">
        <v>9467</v>
      </c>
    </row>
    <row r="3717" spans="1:14">
      <c r="A3717" s="9">
        <v>44627</v>
      </c>
      <c r="B3717" s="1">
        <v>16639</v>
      </c>
      <c r="C3717" s="929" t="s">
        <v>316</v>
      </c>
      <c r="D3717" s="1" t="s">
        <v>22</v>
      </c>
      <c r="E3717" s="1" t="s">
        <v>4190</v>
      </c>
      <c r="F3717" s="2">
        <v>44627</v>
      </c>
      <c r="G3717" s="11" t="s">
        <v>318</v>
      </c>
      <c r="H3717" s="10">
        <v>10</v>
      </c>
      <c r="I3717" s="12">
        <v>2.35</v>
      </c>
      <c r="J3717" s="398" t="s">
        <v>25</v>
      </c>
      <c r="K3717" s="398" t="s">
        <v>25</v>
      </c>
      <c r="L3717" s="399">
        <v>44627</v>
      </c>
      <c r="M3717" s="398" t="s">
        <v>19</v>
      </c>
      <c r="N3717" s="10">
        <v>9467</v>
      </c>
    </row>
    <row r="3718" spans="1:14">
      <c r="A3718" s="9">
        <v>44627</v>
      </c>
      <c r="B3718" s="1">
        <v>16640</v>
      </c>
      <c r="C3718" s="929" t="s">
        <v>721</v>
      </c>
      <c r="D3718" s="1" t="s">
        <v>22</v>
      </c>
      <c r="E3718" s="1" t="s">
        <v>4191</v>
      </c>
      <c r="F3718" s="2">
        <v>44627</v>
      </c>
      <c r="G3718" s="11" t="s">
        <v>723</v>
      </c>
      <c r="H3718" s="10">
        <v>30</v>
      </c>
      <c r="I3718" s="12">
        <v>2.35</v>
      </c>
      <c r="J3718" s="398" t="s">
        <v>25</v>
      </c>
      <c r="K3718" s="398" t="s">
        <v>25</v>
      </c>
      <c r="L3718" s="399">
        <v>44627</v>
      </c>
      <c r="M3718" s="398" t="s">
        <v>19</v>
      </c>
      <c r="N3718" s="10">
        <v>9467</v>
      </c>
    </row>
    <row r="3719" spans="1:14">
      <c r="A3719" s="9">
        <v>44627</v>
      </c>
      <c r="B3719" s="1">
        <v>16641</v>
      </c>
      <c r="C3719" s="929" t="s">
        <v>4192</v>
      </c>
      <c r="D3719" s="1" t="s">
        <v>22</v>
      </c>
      <c r="E3719" s="1" t="s">
        <v>4193</v>
      </c>
      <c r="F3719" s="2">
        <v>44627</v>
      </c>
      <c r="G3719" s="11" t="s">
        <v>4194</v>
      </c>
      <c r="H3719" s="10">
        <v>16</v>
      </c>
      <c r="I3719" s="12">
        <v>2.35</v>
      </c>
      <c r="J3719" s="398" t="s">
        <v>25</v>
      </c>
      <c r="K3719" s="398" t="s">
        <v>25</v>
      </c>
      <c r="L3719" s="399">
        <v>44627</v>
      </c>
      <c r="M3719" s="398" t="s">
        <v>19</v>
      </c>
      <c r="N3719" s="10">
        <v>9467</v>
      </c>
    </row>
    <row r="3720" spans="1:14">
      <c r="A3720" s="9">
        <v>44627</v>
      </c>
      <c r="B3720" s="1">
        <v>16642</v>
      </c>
      <c r="C3720" s="929" t="s">
        <v>116</v>
      </c>
      <c r="D3720" s="1" t="s">
        <v>22</v>
      </c>
      <c r="E3720" s="1" t="s">
        <v>4195</v>
      </c>
      <c r="F3720" s="2">
        <v>44627</v>
      </c>
      <c r="G3720" s="11" t="s">
        <v>1149</v>
      </c>
      <c r="H3720" s="10">
        <v>1</v>
      </c>
      <c r="I3720" s="12">
        <v>2.35</v>
      </c>
      <c r="J3720" s="398" t="s">
        <v>25</v>
      </c>
      <c r="K3720" s="398" t="s">
        <v>25</v>
      </c>
      <c r="L3720" s="399">
        <v>44627</v>
      </c>
      <c r="M3720" s="398" t="s">
        <v>19</v>
      </c>
      <c r="N3720" s="10">
        <v>9467</v>
      </c>
    </row>
    <row r="3721" spans="1:14">
      <c r="A3721" s="9">
        <v>44627</v>
      </c>
      <c r="B3721" s="1">
        <v>16643</v>
      </c>
      <c r="C3721" s="929" t="s">
        <v>73</v>
      </c>
      <c r="D3721" s="1" t="s">
        <v>22</v>
      </c>
      <c r="E3721" s="1" t="s">
        <v>4195</v>
      </c>
      <c r="F3721" s="2">
        <v>44627</v>
      </c>
      <c r="G3721" s="11" t="s">
        <v>74</v>
      </c>
      <c r="H3721" s="10">
        <v>1</v>
      </c>
      <c r="I3721" s="12">
        <v>2.35</v>
      </c>
      <c r="J3721" s="398" t="s">
        <v>25</v>
      </c>
      <c r="K3721" s="398" t="s">
        <v>25</v>
      </c>
      <c r="L3721" s="399">
        <v>44627</v>
      </c>
      <c r="M3721" s="398" t="s">
        <v>19</v>
      </c>
      <c r="N3721" s="10">
        <v>9467</v>
      </c>
    </row>
    <row r="3722" spans="1:14">
      <c r="A3722" s="9">
        <v>44627</v>
      </c>
      <c r="B3722" s="1">
        <v>16644</v>
      </c>
      <c r="C3722" s="929" t="s">
        <v>4002</v>
      </c>
      <c r="D3722" s="1" t="s">
        <v>22</v>
      </c>
      <c r="E3722" s="1" t="s">
        <v>4196</v>
      </c>
      <c r="F3722" s="2">
        <v>44627</v>
      </c>
      <c r="G3722" s="11" t="s">
        <v>4197</v>
      </c>
      <c r="H3722" s="10">
        <v>22</v>
      </c>
      <c r="I3722" s="12">
        <v>2.35</v>
      </c>
      <c r="J3722" s="398" t="s">
        <v>25</v>
      </c>
      <c r="K3722" s="398" t="s">
        <v>25</v>
      </c>
      <c r="L3722" s="399">
        <v>44627</v>
      </c>
      <c r="M3722" s="398" t="s">
        <v>19</v>
      </c>
      <c r="N3722" s="10">
        <v>9467</v>
      </c>
    </row>
    <row r="3723" spans="1:14">
      <c r="A3723" s="9">
        <v>44627</v>
      </c>
      <c r="B3723" s="1">
        <v>16645</v>
      </c>
      <c r="C3723" s="929" t="s">
        <v>5</v>
      </c>
      <c r="D3723" s="1" t="s">
        <v>22</v>
      </c>
      <c r="E3723" s="1" t="s">
        <v>4196</v>
      </c>
      <c r="F3723" s="2">
        <v>44627</v>
      </c>
      <c r="G3723" s="11" t="s">
        <v>3329</v>
      </c>
      <c r="H3723" s="10">
        <v>2</v>
      </c>
      <c r="I3723" s="12">
        <v>4.5</v>
      </c>
      <c r="J3723" s="398" t="s">
        <v>25</v>
      </c>
      <c r="K3723" s="398" t="s">
        <v>25</v>
      </c>
      <c r="L3723" s="399">
        <v>44627</v>
      </c>
      <c r="M3723" s="398" t="s">
        <v>19</v>
      </c>
      <c r="N3723" s="10">
        <v>9467</v>
      </c>
    </row>
    <row r="3724" spans="1:14">
      <c r="A3724" s="9">
        <v>44627</v>
      </c>
      <c r="B3724" s="1">
        <v>16646</v>
      </c>
      <c r="C3724" s="929" t="s">
        <v>559</v>
      </c>
      <c r="D3724" s="1" t="s">
        <v>22</v>
      </c>
      <c r="E3724" s="1" t="s">
        <v>4198</v>
      </c>
      <c r="F3724" s="2">
        <v>44627</v>
      </c>
      <c r="G3724" s="11" t="s">
        <v>561</v>
      </c>
      <c r="H3724" s="10">
        <v>13</v>
      </c>
      <c r="I3724" s="12">
        <v>2.35</v>
      </c>
      <c r="J3724" s="398" t="s">
        <v>25</v>
      </c>
      <c r="K3724" s="398" t="s">
        <v>25</v>
      </c>
      <c r="L3724" s="399">
        <v>44627</v>
      </c>
      <c r="M3724" s="398" t="s">
        <v>19</v>
      </c>
      <c r="N3724" s="10">
        <v>9467</v>
      </c>
    </row>
    <row r="3725" spans="1:14">
      <c r="A3725" s="9">
        <v>44627</v>
      </c>
      <c r="B3725" s="1">
        <v>16647</v>
      </c>
      <c r="C3725" s="929" t="s">
        <v>473</v>
      </c>
      <c r="D3725" s="1" t="s">
        <v>22</v>
      </c>
      <c r="E3725" s="1" t="s">
        <v>4199</v>
      </c>
      <c r="F3725" s="2">
        <v>44627</v>
      </c>
      <c r="G3725" s="11" t="s">
        <v>475</v>
      </c>
      <c r="H3725" s="10">
        <v>10</v>
      </c>
      <c r="I3725" s="12">
        <v>2.35</v>
      </c>
      <c r="J3725" s="398" t="s">
        <v>25</v>
      </c>
      <c r="K3725" s="398" t="s">
        <v>25</v>
      </c>
      <c r="L3725" s="399">
        <v>44627</v>
      </c>
      <c r="M3725" s="398" t="s">
        <v>19</v>
      </c>
      <c r="N3725" s="10">
        <v>9467</v>
      </c>
    </row>
    <row r="3726" spans="1:14">
      <c r="A3726" s="9">
        <v>44627</v>
      </c>
      <c r="B3726" s="1">
        <v>16648</v>
      </c>
      <c r="C3726" s="929" t="s">
        <v>473</v>
      </c>
      <c r="D3726" s="1" t="s">
        <v>22</v>
      </c>
      <c r="E3726" s="1" t="s">
        <v>4200</v>
      </c>
      <c r="F3726" s="2">
        <v>44627</v>
      </c>
      <c r="G3726" s="11" t="s">
        <v>475</v>
      </c>
      <c r="H3726" s="10">
        <v>21</v>
      </c>
      <c r="I3726" s="12">
        <v>2.35</v>
      </c>
      <c r="J3726" s="398" t="s">
        <v>25</v>
      </c>
      <c r="K3726" s="398" t="s">
        <v>25</v>
      </c>
      <c r="L3726" s="399">
        <v>44627</v>
      </c>
      <c r="M3726" s="398" t="s">
        <v>19</v>
      </c>
      <c r="N3726" s="10">
        <v>9467</v>
      </c>
    </row>
    <row r="3727" spans="1:14">
      <c r="A3727" s="9">
        <v>44627</v>
      </c>
      <c r="B3727" s="1">
        <v>16649</v>
      </c>
      <c r="C3727" s="929" t="s">
        <v>445</v>
      </c>
      <c r="D3727" s="1" t="s">
        <v>22</v>
      </c>
      <c r="E3727" s="1" t="s">
        <v>4201</v>
      </c>
      <c r="F3727" s="2">
        <v>44627</v>
      </c>
      <c r="G3727" s="11" t="s">
        <v>447</v>
      </c>
      <c r="H3727" s="10">
        <v>8</v>
      </c>
      <c r="I3727" s="12">
        <v>2.35</v>
      </c>
      <c r="J3727" s="398" t="s">
        <v>25</v>
      </c>
      <c r="K3727" s="398" t="s">
        <v>25</v>
      </c>
      <c r="L3727" s="399">
        <v>44627</v>
      </c>
      <c r="M3727" s="398" t="s">
        <v>19</v>
      </c>
      <c r="N3727" s="10">
        <v>9467</v>
      </c>
    </row>
    <row r="3728" spans="1:14">
      <c r="A3728" s="9">
        <v>44627</v>
      </c>
      <c r="B3728" s="1">
        <v>16650</v>
      </c>
      <c r="C3728" s="929" t="s">
        <v>802</v>
      </c>
      <c r="D3728" s="1" t="s">
        <v>22</v>
      </c>
      <c r="E3728" s="1" t="s">
        <v>4202</v>
      </c>
      <c r="F3728" s="2">
        <v>44627</v>
      </c>
      <c r="G3728" s="11" t="s">
        <v>712</v>
      </c>
      <c r="H3728" s="10">
        <v>12</v>
      </c>
      <c r="I3728" s="12">
        <v>2.35</v>
      </c>
      <c r="J3728" s="398" t="s">
        <v>25</v>
      </c>
      <c r="K3728" s="398" t="s">
        <v>25</v>
      </c>
      <c r="L3728" s="399">
        <v>44627</v>
      </c>
      <c r="M3728" s="398" t="s">
        <v>19</v>
      </c>
      <c r="N3728" s="10">
        <v>9467</v>
      </c>
    </row>
    <row r="3729" spans="1:14">
      <c r="A3729" s="9">
        <v>44627</v>
      </c>
      <c r="B3729" s="1">
        <v>16651</v>
      </c>
      <c r="C3729" s="929" t="s">
        <v>672</v>
      </c>
      <c r="D3729" s="1" t="s">
        <v>22</v>
      </c>
      <c r="E3729" s="1" t="s">
        <v>4203</v>
      </c>
      <c r="F3729" s="2">
        <v>44627</v>
      </c>
      <c r="G3729" s="11" t="s">
        <v>674</v>
      </c>
      <c r="H3729" s="10">
        <v>20</v>
      </c>
      <c r="I3729" s="12">
        <v>2.35</v>
      </c>
      <c r="J3729" s="398" t="s">
        <v>25</v>
      </c>
      <c r="K3729" s="398" t="s">
        <v>25</v>
      </c>
      <c r="L3729" s="399">
        <v>44627</v>
      </c>
      <c r="M3729" s="398" t="s">
        <v>19</v>
      </c>
      <c r="N3729" s="10">
        <v>9467</v>
      </c>
    </row>
    <row r="3730" spans="1:14">
      <c r="A3730" s="9">
        <v>44627</v>
      </c>
      <c r="B3730" s="1">
        <v>16652</v>
      </c>
      <c r="C3730" s="929" t="s">
        <v>37</v>
      </c>
      <c r="D3730" s="1" t="s">
        <v>22</v>
      </c>
      <c r="E3730" s="1" t="s">
        <v>4203</v>
      </c>
      <c r="F3730" s="2">
        <v>44627</v>
      </c>
      <c r="G3730" s="11" t="s">
        <v>38</v>
      </c>
      <c r="H3730" s="10">
        <v>16</v>
      </c>
      <c r="I3730" s="12">
        <v>2.35</v>
      </c>
      <c r="J3730" s="398" t="s">
        <v>25</v>
      </c>
      <c r="K3730" s="398" t="s">
        <v>25</v>
      </c>
      <c r="L3730" s="399">
        <v>44627</v>
      </c>
      <c r="M3730" s="398" t="s">
        <v>19</v>
      </c>
      <c r="N3730" s="10">
        <v>9467</v>
      </c>
    </row>
    <row r="3731" spans="1:14">
      <c r="A3731" s="9">
        <v>44627</v>
      </c>
      <c r="B3731" s="1">
        <v>16653</v>
      </c>
      <c r="C3731" s="929" t="s">
        <v>893</v>
      </c>
      <c r="D3731" s="1" t="s">
        <v>22</v>
      </c>
      <c r="E3731" s="1" t="s">
        <v>4204</v>
      </c>
      <c r="F3731" s="2">
        <v>44627</v>
      </c>
      <c r="G3731" s="11" t="s">
        <v>895</v>
      </c>
      <c r="H3731" s="10">
        <v>12</v>
      </c>
      <c r="I3731" s="12">
        <v>2.35</v>
      </c>
      <c r="J3731" s="398" t="s">
        <v>25</v>
      </c>
      <c r="K3731" s="398" t="s">
        <v>25</v>
      </c>
      <c r="L3731" s="399">
        <v>44627</v>
      </c>
      <c r="M3731" s="398" t="s">
        <v>19</v>
      </c>
      <c r="N3731" s="10">
        <v>9467</v>
      </c>
    </row>
    <row r="3732" spans="1:14">
      <c r="A3732" s="9">
        <v>44627</v>
      </c>
      <c r="B3732" s="1">
        <v>16654</v>
      </c>
      <c r="C3732" s="929" t="s">
        <v>302</v>
      </c>
      <c r="D3732" s="1" t="s">
        <v>22</v>
      </c>
      <c r="E3732" s="1" t="s">
        <v>4205</v>
      </c>
      <c r="F3732" s="2">
        <v>44627</v>
      </c>
      <c r="G3732" s="11" t="s">
        <v>303</v>
      </c>
      <c r="H3732" s="10">
        <v>7</v>
      </c>
      <c r="I3732" s="12">
        <v>2.35</v>
      </c>
      <c r="J3732" s="398" t="s">
        <v>25</v>
      </c>
      <c r="K3732" s="398" t="s">
        <v>25</v>
      </c>
      <c r="L3732" s="399">
        <v>44627</v>
      </c>
      <c r="M3732" s="398" t="s">
        <v>19</v>
      </c>
      <c r="N3732" s="10">
        <v>9467</v>
      </c>
    </row>
    <row r="3733" spans="1:14">
      <c r="A3733" s="9">
        <v>44627</v>
      </c>
      <c r="B3733" s="1">
        <v>16655</v>
      </c>
      <c r="C3733" s="929" t="s">
        <v>88</v>
      </c>
      <c r="D3733" s="1" t="s">
        <v>22</v>
      </c>
      <c r="E3733" s="1" t="s">
        <v>4206</v>
      </c>
      <c r="F3733" s="2">
        <v>44627</v>
      </c>
      <c r="G3733" s="11" t="s">
        <v>90</v>
      </c>
      <c r="H3733" s="10">
        <v>9</v>
      </c>
      <c r="I3733" s="12">
        <v>2.35</v>
      </c>
      <c r="J3733" s="398" t="s">
        <v>25</v>
      </c>
      <c r="K3733" s="398" t="s">
        <v>25</v>
      </c>
      <c r="L3733" s="399">
        <v>44627</v>
      </c>
      <c r="M3733" s="398" t="s">
        <v>19</v>
      </c>
      <c r="N3733" s="10">
        <v>9467</v>
      </c>
    </row>
    <row r="3734" spans="1:14">
      <c r="A3734" s="9">
        <v>44627</v>
      </c>
      <c r="B3734" s="1">
        <v>16656</v>
      </c>
      <c r="C3734" s="929" t="s">
        <v>37</v>
      </c>
      <c r="D3734" s="1" t="s">
        <v>22</v>
      </c>
      <c r="E3734" s="1" t="s">
        <v>4206</v>
      </c>
      <c r="F3734" s="2">
        <v>44627</v>
      </c>
      <c r="G3734" s="11" t="s">
        <v>38</v>
      </c>
      <c r="H3734" s="10">
        <v>6</v>
      </c>
      <c r="I3734" s="12">
        <v>2.35</v>
      </c>
      <c r="J3734" s="398" t="s">
        <v>25</v>
      </c>
      <c r="K3734" s="398" t="s">
        <v>25</v>
      </c>
      <c r="L3734" s="399">
        <v>44627</v>
      </c>
      <c r="M3734" s="398" t="s">
        <v>19</v>
      </c>
      <c r="N3734" s="10">
        <v>9467</v>
      </c>
    </row>
    <row r="3735" spans="1:14">
      <c r="A3735" s="9">
        <v>44627</v>
      </c>
      <c r="B3735" s="1">
        <v>16657</v>
      </c>
      <c r="C3735" s="929" t="s">
        <v>5</v>
      </c>
      <c r="D3735" s="1" t="s">
        <v>22</v>
      </c>
      <c r="E3735" s="1" t="s">
        <v>4206</v>
      </c>
      <c r="F3735" s="2">
        <v>44627</v>
      </c>
      <c r="G3735" s="11" t="s">
        <v>3329</v>
      </c>
      <c r="H3735" s="10">
        <v>1</v>
      </c>
      <c r="I3735" s="12">
        <v>4.5</v>
      </c>
      <c r="J3735" s="398" t="s">
        <v>25</v>
      </c>
      <c r="K3735" s="398" t="s">
        <v>25</v>
      </c>
      <c r="L3735" s="399">
        <v>44627</v>
      </c>
      <c r="M3735" s="398" t="s">
        <v>19</v>
      </c>
      <c r="N3735" s="10">
        <v>9467</v>
      </c>
    </row>
    <row r="3736" spans="1:14">
      <c r="A3736" s="9">
        <v>44627</v>
      </c>
      <c r="B3736" s="1">
        <v>16658</v>
      </c>
      <c r="C3736" s="929" t="s">
        <v>3914</v>
      </c>
      <c r="D3736" s="1" t="s">
        <v>22</v>
      </c>
      <c r="E3736" s="1" t="s">
        <v>4207</v>
      </c>
      <c r="F3736" s="2">
        <v>44627</v>
      </c>
      <c r="G3736" s="11" t="s">
        <v>3916</v>
      </c>
      <c r="H3736" s="10">
        <v>46</v>
      </c>
      <c r="I3736" s="12">
        <v>2.35</v>
      </c>
      <c r="J3736" s="398" t="s">
        <v>25</v>
      </c>
      <c r="K3736" s="398" t="s">
        <v>25</v>
      </c>
      <c r="L3736" s="399">
        <v>44627</v>
      </c>
      <c r="M3736" s="398" t="s">
        <v>19</v>
      </c>
      <c r="N3736" s="10">
        <v>9467</v>
      </c>
    </row>
    <row r="3737" spans="1:14">
      <c r="A3737" s="9">
        <v>44627</v>
      </c>
      <c r="B3737" s="1">
        <v>16659</v>
      </c>
      <c r="C3737" s="929" t="s">
        <v>185</v>
      </c>
      <c r="D3737" s="1" t="s">
        <v>22</v>
      </c>
      <c r="E3737" s="1" t="s">
        <v>4208</v>
      </c>
      <c r="F3737" s="2">
        <v>44627</v>
      </c>
      <c r="G3737" s="11" t="s">
        <v>187</v>
      </c>
      <c r="H3737" s="10">
        <v>15</v>
      </c>
      <c r="I3737" s="12">
        <v>2.35</v>
      </c>
      <c r="J3737" s="398" t="s">
        <v>25</v>
      </c>
      <c r="K3737" s="398" t="s">
        <v>25</v>
      </c>
      <c r="L3737" s="399">
        <v>44627</v>
      </c>
      <c r="M3737" s="398" t="s">
        <v>19</v>
      </c>
      <c r="N3737" s="10">
        <v>9467</v>
      </c>
    </row>
    <row r="3738" spans="1:14">
      <c r="A3738" s="9">
        <v>44627</v>
      </c>
      <c r="B3738" s="1">
        <v>16660</v>
      </c>
      <c r="C3738" s="929" t="s">
        <v>710</v>
      </c>
      <c r="D3738" s="1" t="s">
        <v>22</v>
      </c>
      <c r="E3738" s="1" t="s">
        <v>4209</v>
      </c>
      <c r="F3738" s="2">
        <v>44627</v>
      </c>
      <c r="G3738" s="11" t="s">
        <v>712</v>
      </c>
      <c r="H3738" s="10">
        <v>53</v>
      </c>
      <c r="I3738" s="12">
        <v>2.35</v>
      </c>
      <c r="J3738" s="398" t="s">
        <v>25</v>
      </c>
      <c r="K3738" s="398" t="s">
        <v>25</v>
      </c>
      <c r="L3738" s="399">
        <v>44627</v>
      </c>
      <c r="M3738" s="398" t="s">
        <v>19</v>
      </c>
      <c r="N3738" s="10">
        <v>9467</v>
      </c>
    </row>
    <row r="3739" spans="1:14">
      <c r="A3739" s="9">
        <v>44627</v>
      </c>
      <c r="B3739" s="1">
        <v>16661</v>
      </c>
      <c r="C3739" s="929" t="s">
        <v>324</v>
      </c>
      <c r="D3739" s="1" t="s">
        <v>22</v>
      </c>
      <c r="E3739" s="1" t="s">
        <v>4210</v>
      </c>
      <c r="F3739" s="2">
        <v>44627</v>
      </c>
      <c r="G3739" s="11" t="s">
        <v>326</v>
      </c>
      <c r="H3739" s="10">
        <v>16</v>
      </c>
      <c r="I3739" s="12">
        <v>2.35</v>
      </c>
      <c r="J3739" s="398" t="s">
        <v>25</v>
      </c>
      <c r="K3739" s="398" t="s">
        <v>25</v>
      </c>
      <c r="L3739" s="399">
        <v>44627</v>
      </c>
      <c r="M3739" s="398" t="s">
        <v>19</v>
      </c>
      <c r="N3739" s="10">
        <v>9467</v>
      </c>
    </row>
    <row r="3740" spans="1:14">
      <c r="A3740" s="9">
        <v>44627</v>
      </c>
      <c r="B3740" s="1">
        <v>16662</v>
      </c>
      <c r="C3740" s="929" t="s">
        <v>2193</v>
      </c>
      <c r="D3740" s="1" t="s">
        <v>22</v>
      </c>
      <c r="E3740" s="1" t="s">
        <v>4211</v>
      </c>
      <c r="F3740" s="2">
        <v>44627</v>
      </c>
      <c r="G3740" s="11" t="s">
        <v>2374</v>
      </c>
      <c r="H3740" s="10">
        <v>31</v>
      </c>
      <c r="I3740" s="12">
        <v>2.35</v>
      </c>
      <c r="J3740" s="398" t="s">
        <v>25</v>
      </c>
      <c r="K3740" s="398" t="s">
        <v>25</v>
      </c>
      <c r="L3740" s="399">
        <v>44627</v>
      </c>
      <c r="M3740" s="398" t="s">
        <v>19</v>
      </c>
      <c r="N3740" s="10">
        <v>9467</v>
      </c>
    </row>
    <row r="3741" spans="1:14">
      <c r="A3741" s="9">
        <v>44627</v>
      </c>
      <c r="B3741" s="1">
        <v>16663</v>
      </c>
      <c r="C3741" s="929" t="s">
        <v>28</v>
      </c>
      <c r="D3741" s="1" t="s">
        <v>22</v>
      </c>
      <c r="E3741" s="1" t="s">
        <v>4212</v>
      </c>
      <c r="F3741" s="2">
        <v>44629</v>
      </c>
      <c r="G3741" s="11" t="s">
        <v>30</v>
      </c>
      <c r="H3741" s="10">
        <v>9</v>
      </c>
      <c r="I3741" s="12">
        <v>2.35</v>
      </c>
      <c r="J3741" s="398" t="s">
        <v>25</v>
      </c>
      <c r="K3741" s="398" t="s">
        <v>25</v>
      </c>
      <c r="L3741" s="399">
        <v>44628</v>
      </c>
      <c r="M3741" s="398" t="s">
        <v>19</v>
      </c>
      <c r="N3741" s="10">
        <v>9467</v>
      </c>
    </row>
    <row r="3742" spans="1:14">
      <c r="A3742" s="9">
        <v>44627</v>
      </c>
      <c r="B3742" s="1">
        <v>16664</v>
      </c>
      <c r="C3742" s="929" t="s">
        <v>735</v>
      </c>
      <c r="D3742" s="1" t="s">
        <v>22</v>
      </c>
      <c r="E3742" s="1" t="s">
        <v>4212</v>
      </c>
      <c r="F3742" s="2">
        <v>44629</v>
      </c>
      <c r="G3742" s="11" t="s">
        <v>736</v>
      </c>
      <c r="H3742" s="10">
        <v>9</v>
      </c>
      <c r="I3742" s="12">
        <v>2.35</v>
      </c>
      <c r="J3742" s="398" t="s">
        <v>25</v>
      </c>
      <c r="K3742" s="398" t="s">
        <v>25</v>
      </c>
      <c r="L3742" s="399">
        <v>44628</v>
      </c>
      <c r="M3742" s="398" t="s">
        <v>19</v>
      </c>
      <c r="N3742" s="10">
        <v>9467</v>
      </c>
    </row>
    <row r="3743" spans="1:14">
      <c r="A3743" s="9">
        <v>44627</v>
      </c>
      <c r="B3743" s="1">
        <v>16665</v>
      </c>
      <c r="C3743" s="929" t="s">
        <v>254</v>
      </c>
      <c r="D3743" s="1" t="s">
        <v>22</v>
      </c>
      <c r="E3743" s="1" t="s">
        <v>4213</v>
      </c>
      <c r="F3743" s="2">
        <v>44629</v>
      </c>
      <c r="G3743" s="11" t="s">
        <v>256</v>
      </c>
      <c r="H3743" s="10">
        <v>10</v>
      </c>
      <c r="I3743" s="12">
        <v>2.35</v>
      </c>
      <c r="J3743" s="398" t="s">
        <v>25</v>
      </c>
      <c r="K3743" s="398" t="s">
        <v>25</v>
      </c>
      <c r="L3743" s="399">
        <v>44628</v>
      </c>
      <c r="M3743" s="398" t="s">
        <v>19</v>
      </c>
      <c r="N3743" s="10">
        <v>9467</v>
      </c>
    </row>
    <row r="3744" spans="1:14">
      <c r="A3744" s="9">
        <v>44627</v>
      </c>
      <c r="B3744" s="1">
        <v>16666</v>
      </c>
      <c r="C3744" s="929" t="s">
        <v>4214</v>
      </c>
      <c r="D3744" s="1" t="s">
        <v>22</v>
      </c>
      <c r="E3744" s="1" t="s">
        <v>4215</v>
      </c>
      <c r="F3744" s="2">
        <v>44629</v>
      </c>
      <c r="G3744" s="11" t="s">
        <v>4216</v>
      </c>
      <c r="H3744" s="10">
        <v>3</v>
      </c>
      <c r="I3744" s="12">
        <v>2.35</v>
      </c>
      <c r="J3744" s="398" t="s">
        <v>25</v>
      </c>
      <c r="K3744" s="398" t="s">
        <v>25</v>
      </c>
      <c r="L3744" s="399">
        <v>44628</v>
      </c>
      <c r="M3744" s="398" t="s">
        <v>19</v>
      </c>
      <c r="N3744" s="10">
        <v>9467</v>
      </c>
    </row>
    <row r="3745" spans="1:14">
      <c r="A3745" s="9">
        <v>44627</v>
      </c>
      <c r="B3745" s="1">
        <v>16667</v>
      </c>
      <c r="C3745" s="929" t="s">
        <v>3779</v>
      </c>
      <c r="D3745" s="1" t="s">
        <v>22</v>
      </c>
      <c r="E3745" s="1" t="s">
        <v>4215</v>
      </c>
      <c r="F3745" s="2">
        <v>44629</v>
      </c>
      <c r="G3745" s="11" t="s">
        <v>4217</v>
      </c>
      <c r="H3745" s="10">
        <v>3</v>
      </c>
      <c r="I3745" s="12">
        <v>2.35</v>
      </c>
      <c r="J3745" s="398" t="s">
        <v>25</v>
      </c>
      <c r="K3745" s="398" t="s">
        <v>25</v>
      </c>
      <c r="L3745" s="399">
        <v>44628</v>
      </c>
      <c r="M3745" s="398" t="s">
        <v>19</v>
      </c>
      <c r="N3745" s="10">
        <v>9467</v>
      </c>
    </row>
    <row r="3746" spans="1:14">
      <c r="A3746" s="9">
        <v>44627</v>
      </c>
      <c r="B3746" s="1">
        <v>16668</v>
      </c>
      <c r="C3746" s="929" t="s">
        <v>528</v>
      </c>
      <c r="D3746" s="1" t="s">
        <v>22</v>
      </c>
      <c r="E3746" s="1" t="s">
        <v>4218</v>
      </c>
      <c r="F3746" s="2">
        <v>44629</v>
      </c>
      <c r="G3746" s="11" t="s">
        <v>530</v>
      </c>
      <c r="H3746" s="10">
        <v>6</v>
      </c>
      <c r="I3746" s="12">
        <v>2.35</v>
      </c>
      <c r="J3746" s="398" t="s">
        <v>25</v>
      </c>
      <c r="K3746" s="398" t="s">
        <v>25</v>
      </c>
      <c r="L3746" s="399">
        <v>44628</v>
      </c>
      <c r="M3746" s="398" t="s">
        <v>19</v>
      </c>
      <c r="N3746" s="10">
        <v>9467</v>
      </c>
    </row>
    <row r="3747" spans="1:14">
      <c r="A3747" s="9">
        <v>44627</v>
      </c>
      <c r="B3747" s="1">
        <v>16669</v>
      </c>
      <c r="C3747" s="929" t="s">
        <v>531</v>
      </c>
      <c r="D3747" s="1" t="s">
        <v>22</v>
      </c>
      <c r="E3747" s="1" t="s">
        <v>4218</v>
      </c>
      <c r="F3747" s="2">
        <v>44629</v>
      </c>
      <c r="G3747" s="11" t="s">
        <v>532</v>
      </c>
      <c r="H3747" s="10">
        <v>6</v>
      </c>
      <c r="I3747" s="12">
        <v>2.35</v>
      </c>
      <c r="J3747" s="398" t="s">
        <v>25</v>
      </c>
      <c r="K3747" s="398" t="s">
        <v>25</v>
      </c>
      <c r="L3747" s="399">
        <v>44628</v>
      </c>
      <c r="M3747" s="398" t="s">
        <v>19</v>
      </c>
      <c r="N3747" s="10">
        <v>9467</v>
      </c>
    </row>
    <row r="3748" spans="1:14">
      <c r="A3748" s="9">
        <v>44627</v>
      </c>
      <c r="B3748" s="1">
        <v>16670</v>
      </c>
      <c r="C3748" s="929" t="s">
        <v>39</v>
      </c>
      <c r="D3748" s="1" t="s">
        <v>22</v>
      </c>
      <c r="E3748" s="1" t="s">
        <v>4218</v>
      </c>
      <c r="F3748" s="2">
        <v>44629</v>
      </c>
      <c r="G3748" s="11" t="s">
        <v>40</v>
      </c>
      <c r="H3748" s="10">
        <v>12</v>
      </c>
      <c r="I3748" s="12">
        <v>2.35</v>
      </c>
      <c r="J3748" s="398" t="s">
        <v>25</v>
      </c>
      <c r="K3748" s="398" t="s">
        <v>25</v>
      </c>
      <c r="L3748" s="399">
        <v>44628</v>
      </c>
      <c r="M3748" s="398" t="s">
        <v>19</v>
      </c>
      <c r="N3748" s="10">
        <v>9467</v>
      </c>
    </row>
    <row r="3749" spans="1:14">
      <c r="A3749" s="9">
        <v>44627</v>
      </c>
      <c r="B3749" s="1">
        <v>16671</v>
      </c>
      <c r="C3749" s="929" t="s">
        <v>147</v>
      </c>
      <c r="D3749" s="1" t="s">
        <v>22</v>
      </c>
      <c r="E3749" s="1" t="s">
        <v>4219</v>
      </c>
      <c r="F3749" s="2">
        <v>44629</v>
      </c>
      <c r="G3749" s="11" t="s">
        <v>149</v>
      </c>
      <c r="H3749" s="10">
        <v>65</v>
      </c>
      <c r="I3749" s="12">
        <v>2.35</v>
      </c>
      <c r="J3749" s="398" t="s">
        <v>25</v>
      </c>
      <c r="K3749" s="398" t="s">
        <v>25</v>
      </c>
      <c r="L3749" s="399">
        <v>44628</v>
      </c>
      <c r="M3749" s="398" t="s">
        <v>19</v>
      </c>
      <c r="N3749" s="10">
        <v>9467</v>
      </c>
    </row>
    <row r="3750" spans="1:14">
      <c r="A3750" s="9">
        <v>44627</v>
      </c>
      <c r="B3750" s="1">
        <v>16672</v>
      </c>
      <c r="C3750" s="929" t="s">
        <v>672</v>
      </c>
      <c r="D3750" s="1" t="s">
        <v>22</v>
      </c>
      <c r="E3750" s="1" t="s">
        <v>4220</v>
      </c>
      <c r="F3750" s="2">
        <v>44629</v>
      </c>
      <c r="G3750" s="11" t="s">
        <v>674</v>
      </c>
      <c r="H3750" s="10">
        <v>12</v>
      </c>
      <c r="I3750" s="12">
        <v>2.35</v>
      </c>
      <c r="J3750" s="398" t="s">
        <v>25</v>
      </c>
      <c r="K3750" s="398" t="s">
        <v>25</v>
      </c>
      <c r="L3750" s="399">
        <v>44628</v>
      </c>
      <c r="M3750" s="398" t="s">
        <v>19</v>
      </c>
      <c r="N3750" s="10">
        <v>9467</v>
      </c>
    </row>
    <row r="3751" spans="1:14">
      <c r="A3751" s="9">
        <v>44627</v>
      </c>
      <c r="B3751" s="1">
        <v>16673</v>
      </c>
      <c r="C3751" s="929" t="s">
        <v>182</v>
      </c>
      <c r="D3751" s="1" t="s">
        <v>22</v>
      </c>
      <c r="E3751" s="1" t="s">
        <v>4221</v>
      </c>
      <c r="F3751" s="2">
        <v>44629</v>
      </c>
      <c r="G3751" s="11" t="s">
        <v>184</v>
      </c>
      <c r="H3751" s="10">
        <v>48</v>
      </c>
      <c r="I3751" s="12">
        <v>2.35</v>
      </c>
      <c r="J3751" s="398" t="s">
        <v>25</v>
      </c>
      <c r="K3751" s="398" t="s">
        <v>25</v>
      </c>
      <c r="L3751" s="399">
        <v>44628</v>
      </c>
      <c r="M3751" s="398" t="s">
        <v>19</v>
      </c>
      <c r="N3751" s="10">
        <v>9467</v>
      </c>
    </row>
    <row r="3752" spans="1:14">
      <c r="A3752" s="9">
        <v>44627</v>
      </c>
      <c r="B3752" s="1">
        <v>16674</v>
      </c>
      <c r="C3752" s="929" t="s">
        <v>4222</v>
      </c>
      <c r="D3752" s="1" t="s">
        <v>22</v>
      </c>
      <c r="E3752" s="1" t="s">
        <v>4223</v>
      </c>
      <c r="F3752" s="2">
        <v>44629</v>
      </c>
      <c r="G3752" s="11" t="s">
        <v>4224</v>
      </c>
      <c r="H3752" s="10">
        <v>32</v>
      </c>
      <c r="I3752" s="12">
        <v>2.35</v>
      </c>
      <c r="J3752" s="398" t="s">
        <v>25</v>
      </c>
      <c r="K3752" s="398" t="s">
        <v>25</v>
      </c>
      <c r="L3752" s="399">
        <v>44628</v>
      </c>
      <c r="M3752" s="398" t="s">
        <v>19</v>
      </c>
      <c r="N3752" s="10">
        <v>9467</v>
      </c>
    </row>
    <row r="3753" spans="1:14">
      <c r="A3753" s="9">
        <v>44627</v>
      </c>
      <c r="B3753" s="1">
        <v>16675</v>
      </c>
      <c r="C3753" s="929" t="s">
        <v>4225</v>
      </c>
      <c r="D3753" s="1" t="s">
        <v>22</v>
      </c>
      <c r="E3753" s="1" t="s">
        <v>4223</v>
      </c>
      <c r="F3753" s="2">
        <v>44629</v>
      </c>
      <c r="G3753" s="11" t="s">
        <v>4226</v>
      </c>
      <c r="H3753" s="10">
        <v>32</v>
      </c>
      <c r="I3753" s="12">
        <v>2.35</v>
      </c>
      <c r="J3753" s="398" t="s">
        <v>25</v>
      </c>
      <c r="K3753" s="398" t="s">
        <v>25</v>
      </c>
      <c r="L3753" s="399">
        <v>44628</v>
      </c>
      <c r="M3753" s="398" t="s">
        <v>19</v>
      </c>
      <c r="N3753" s="10">
        <v>9467</v>
      </c>
    </row>
    <row r="3754" spans="1:14">
      <c r="A3754" s="9">
        <v>44627</v>
      </c>
      <c r="B3754" s="1">
        <v>16676</v>
      </c>
      <c r="C3754" s="929" t="s">
        <v>4227</v>
      </c>
      <c r="D3754" s="1" t="s">
        <v>22</v>
      </c>
      <c r="E3754" s="1" t="s">
        <v>4223</v>
      </c>
      <c r="F3754" s="2">
        <v>44629</v>
      </c>
      <c r="G3754" s="11" t="s">
        <v>4228</v>
      </c>
      <c r="H3754" s="10">
        <v>32</v>
      </c>
      <c r="I3754" s="12">
        <v>2.35</v>
      </c>
      <c r="J3754" s="398" t="s">
        <v>25</v>
      </c>
      <c r="K3754" s="398" t="s">
        <v>25</v>
      </c>
      <c r="L3754" s="399">
        <v>44628</v>
      </c>
      <c r="M3754" s="398" t="s">
        <v>19</v>
      </c>
      <c r="N3754" s="10">
        <v>9467</v>
      </c>
    </row>
    <row r="3755" spans="1:14">
      <c r="A3755" s="9">
        <v>44627</v>
      </c>
      <c r="B3755" s="1">
        <v>16677</v>
      </c>
      <c r="C3755" s="929" t="s">
        <v>4222</v>
      </c>
      <c r="D3755" s="1" t="s">
        <v>22</v>
      </c>
      <c r="E3755" s="1" t="s">
        <v>4229</v>
      </c>
      <c r="F3755" s="2">
        <v>44629</v>
      </c>
      <c r="G3755" s="11" t="s">
        <v>4224</v>
      </c>
      <c r="H3755" s="10">
        <v>2</v>
      </c>
      <c r="I3755" s="12">
        <v>2.35</v>
      </c>
      <c r="J3755" s="398" t="s">
        <v>25</v>
      </c>
      <c r="K3755" s="398" t="s">
        <v>25</v>
      </c>
      <c r="L3755" s="399">
        <v>44628</v>
      </c>
      <c r="M3755" s="398" t="s">
        <v>19</v>
      </c>
      <c r="N3755" s="10">
        <v>9467</v>
      </c>
    </row>
    <row r="3756" spans="1:14">
      <c r="A3756" s="9">
        <v>44627</v>
      </c>
      <c r="B3756" s="1">
        <v>16678</v>
      </c>
      <c r="C3756" s="929" t="s">
        <v>4225</v>
      </c>
      <c r="D3756" s="1" t="s">
        <v>22</v>
      </c>
      <c r="E3756" s="1" t="s">
        <v>4223</v>
      </c>
      <c r="F3756" s="2">
        <v>44629</v>
      </c>
      <c r="G3756" s="11" t="s">
        <v>4226</v>
      </c>
      <c r="H3756" s="10">
        <v>2</v>
      </c>
      <c r="I3756" s="12">
        <v>2.35</v>
      </c>
      <c r="J3756" s="398" t="s">
        <v>25</v>
      </c>
      <c r="K3756" s="398" t="s">
        <v>25</v>
      </c>
      <c r="L3756" s="399">
        <v>44628</v>
      </c>
      <c r="M3756" s="398" t="s">
        <v>19</v>
      </c>
      <c r="N3756" s="10">
        <v>9467</v>
      </c>
    </row>
    <row r="3757" spans="1:14">
      <c r="A3757" s="9">
        <v>44627</v>
      </c>
      <c r="B3757" s="1">
        <v>16679</v>
      </c>
      <c r="C3757" s="929" t="s">
        <v>4227</v>
      </c>
      <c r="D3757" s="1" t="s">
        <v>22</v>
      </c>
      <c r="E3757" s="1" t="s">
        <v>4223</v>
      </c>
      <c r="F3757" s="2">
        <v>44629</v>
      </c>
      <c r="G3757" s="11" t="s">
        <v>4228</v>
      </c>
      <c r="H3757" s="10">
        <v>2</v>
      </c>
      <c r="I3757" s="12">
        <v>2.35</v>
      </c>
      <c r="J3757" s="398" t="s">
        <v>25</v>
      </c>
      <c r="K3757" s="398" t="s">
        <v>25</v>
      </c>
      <c r="L3757" s="399">
        <v>44628</v>
      </c>
      <c r="M3757" s="398" t="s">
        <v>19</v>
      </c>
      <c r="N3757" s="10">
        <v>9467</v>
      </c>
    </row>
    <row r="3758" spans="1:14">
      <c r="A3758" s="9">
        <v>44627</v>
      </c>
      <c r="B3758" s="1">
        <v>16680</v>
      </c>
      <c r="C3758" s="929" t="s">
        <v>1452</v>
      </c>
      <c r="D3758" s="1" t="s">
        <v>22</v>
      </c>
      <c r="E3758" s="1" t="s">
        <v>4230</v>
      </c>
      <c r="F3758" s="2">
        <v>44629</v>
      </c>
      <c r="G3758" s="11" t="s">
        <v>93</v>
      </c>
      <c r="H3758" s="10">
        <v>28</v>
      </c>
      <c r="I3758" s="12">
        <v>2.35</v>
      </c>
      <c r="J3758" s="398" t="s">
        <v>25</v>
      </c>
      <c r="K3758" s="398" t="s">
        <v>25</v>
      </c>
      <c r="L3758" s="399">
        <v>44628</v>
      </c>
      <c r="M3758" s="398" t="s">
        <v>19</v>
      </c>
      <c r="N3758" s="10">
        <v>9467</v>
      </c>
    </row>
    <row r="3759" spans="1:14">
      <c r="A3759" s="9">
        <v>44627</v>
      </c>
      <c r="B3759" s="1">
        <v>16681</v>
      </c>
      <c r="C3759" s="929" t="s">
        <v>808</v>
      </c>
      <c r="D3759" s="1" t="s">
        <v>22</v>
      </c>
      <c r="E3759" s="1" t="s">
        <v>4230</v>
      </c>
      <c r="F3759" s="2">
        <v>44629</v>
      </c>
      <c r="G3759" s="11" t="s">
        <v>810</v>
      </c>
      <c r="H3759" s="10">
        <v>38</v>
      </c>
      <c r="I3759" s="12">
        <v>2.35</v>
      </c>
      <c r="J3759" s="398" t="s">
        <v>25</v>
      </c>
      <c r="K3759" s="398" t="s">
        <v>25</v>
      </c>
      <c r="L3759" s="399">
        <v>44628</v>
      </c>
      <c r="M3759" s="398" t="s">
        <v>19</v>
      </c>
      <c r="N3759" s="10">
        <v>9467</v>
      </c>
    </row>
    <row r="3760" spans="1:14">
      <c r="A3760" s="9">
        <v>44627</v>
      </c>
      <c r="B3760" s="1">
        <v>16682</v>
      </c>
      <c r="C3760" s="929" t="s">
        <v>91</v>
      </c>
      <c r="D3760" s="1" t="s">
        <v>22</v>
      </c>
      <c r="E3760" s="1" t="s">
        <v>4231</v>
      </c>
      <c r="F3760" s="2">
        <v>44629</v>
      </c>
      <c r="G3760" s="11" t="s">
        <v>93</v>
      </c>
      <c r="H3760" s="10">
        <v>34</v>
      </c>
      <c r="I3760" s="12">
        <v>2.35</v>
      </c>
      <c r="J3760" s="398" t="s">
        <v>25</v>
      </c>
      <c r="K3760" s="398" t="s">
        <v>25</v>
      </c>
      <c r="L3760" s="399">
        <v>44628</v>
      </c>
      <c r="M3760" s="398" t="s">
        <v>19</v>
      </c>
      <c r="N3760" s="10">
        <v>9467</v>
      </c>
    </row>
    <row r="3761" spans="1:14">
      <c r="A3761" s="9">
        <v>44627</v>
      </c>
      <c r="B3761" s="1">
        <v>16683</v>
      </c>
      <c r="C3761" s="929" t="s">
        <v>683</v>
      </c>
      <c r="D3761" s="1" t="s">
        <v>22</v>
      </c>
      <c r="E3761" s="1" t="s">
        <v>4232</v>
      </c>
      <c r="F3761" s="2">
        <v>44629</v>
      </c>
      <c r="G3761" s="11" t="s">
        <v>685</v>
      </c>
      <c r="H3761" s="10">
        <v>22</v>
      </c>
      <c r="I3761" s="12">
        <v>2.35</v>
      </c>
      <c r="J3761" s="398" t="s">
        <v>25</v>
      </c>
      <c r="K3761" s="398" t="s">
        <v>25</v>
      </c>
      <c r="L3761" s="399">
        <v>44628</v>
      </c>
      <c r="M3761" s="398" t="s">
        <v>19</v>
      </c>
      <c r="N3761" s="10">
        <v>9467</v>
      </c>
    </row>
    <row r="3762" spans="1:14">
      <c r="A3762" s="9">
        <v>44627</v>
      </c>
      <c r="B3762" s="1">
        <v>16684</v>
      </c>
      <c r="C3762" s="929" t="s">
        <v>721</v>
      </c>
      <c r="D3762" s="1" t="s">
        <v>22</v>
      </c>
      <c r="E3762" s="1" t="s">
        <v>4233</v>
      </c>
      <c r="F3762" s="2">
        <v>44629</v>
      </c>
      <c r="G3762" s="11" t="s">
        <v>723</v>
      </c>
      <c r="H3762" s="10">
        <v>23</v>
      </c>
      <c r="I3762" s="12">
        <v>2.35</v>
      </c>
      <c r="J3762" s="398" t="s">
        <v>25</v>
      </c>
      <c r="K3762" s="398" t="s">
        <v>25</v>
      </c>
      <c r="L3762" s="399">
        <v>44628</v>
      </c>
      <c r="M3762" s="398" t="s">
        <v>19</v>
      </c>
      <c r="N3762" s="10">
        <v>9467</v>
      </c>
    </row>
    <row r="3763" spans="1:14">
      <c r="A3763" s="9">
        <v>44627</v>
      </c>
      <c r="B3763" s="1">
        <v>16685</v>
      </c>
      <c r="C3763" s="929" t="s">
        <v>3803</v>
      </c>
      <c r="D3763" s="1" t="s">
        <v>22</v>
      </c>
      <c r="E3763" s="1" t="s">
        <v>4234</v>
      </c>
      <c r="F3763" s="2">
        <v>44629</v>
      </c>
      <c r="G3763" s="11" t="s">
        <v>4235</v>
      </c>
      <c r="H3763" s="10">
        <v>26</v>
      </c>
      <c r="I3763" s="12">
        <v>2.35</v>
      </c>
      <c r="J3763" s="398" t="s">
        <v>25</v>
      </c>
      <c r="K3763" s="398" t="s">
        <v>25</v>
      </c>
      <c r="L3763" s="399">
        <v>44628</v>
      </c>
      <c r="M3763" s="398" t="s">
        <v>19</v>
      </c>
      <c r="N3763" s="10">
        <v>9467</v>
      </c>
    </row>
    <row r="3764" spans="1:14">
      <c r="A3764" s="9">
        <v>44627</v>
      </c>
      <c r="B3764" s="1">
        <v>16686</v>
      </c>
      <c r="C3764" s="929" t="s">
        <v>3805</v>
      </c>
      <c r="D3764" s="1" t="s">
        <v>22</v>
      </c>
      <c r="E3764" s="1" t="s">
        <v>4234</v>
      </c>
      <c r="F3764" s="2">
        <v>44629</v>
      </c>
      <c r="G3764" s="11" t="s">
        <v>4236</v>
      </c>
      <c r="H3764" s="10">
        <v>26</v>
      </c>
      <c r="I3764" s="12">
        <v>2.35</v>
      </c>
      <c r="J3764" s="398" t="s">
        <v>25</v>
      </c>
      <c r="K3764" s="398" t="s">
        <v>25</v>
      </c>
      <c r="L3764" s="399">
        <v>44628</v>
      </c>
      <c r="M3764" s="398" t="s">
        <v>19</v>
      </c>
      <c r="N3764" s="10">
        <v>9467</v>
      </c>
    </row>
    <row r="3765" spans="1:14">
      <c r="A3765" s="9">
        <v>44627</v>
      </c>
      <c r="B3765" s="1">
        <v>16687</v>
      </c>
      <c r="C3765" s="929" t="s">
        <v>3855</v>
      </c>
      <c r="D3765" s="1" t="s">
        <v>22</v>
      </c>
      <c r="E3765" s="1" t="s">
        <v>4237</v>
      </c>
      <c r="F3765" s="2">
        <v>44629</v>
      </c>
      <c r="G3765" s="11" t="s">
        <v>4238</v>
      </c>
      <c r="H3765" s="10">
        <v>14</v>
      </c>
      <c r="I3765" s="12">
        <v>2.35</v>
      </c>
      <c r="J3765" s="398" t="s">
        <v>25</v>
      </c>
      <c r="K3765" s="398" t="s">
        <v>25</v>
      </c>
      <c r="L3765" s="399">
        <v>44628</v>
      </c>
      <c r="M3765" s="398" t="s">
        <v>19</v>
      </c>
      <c r="N3765" s="10">
        <v>9467</v>
      </c>
    </row>
    <row r="3766" spans="1:14">
      <c r="A3766" s="9">
        <v>44627</v>
      </c>
      <c r="B3766" s="1">
        <v>16688</v>
      </c>
      <c r="C3766" s="929" t="s">
        <v>102</v>
      </c>
      <c r="D3766" s="1" t="s">
        <v>22</v>
      </c>
      <c r="E3766" s="1" t="s">
        <v>4239</v>
      </c>
      <c r="F3766" s="2">
        <v>44629</v>
      </c>
      <c r="G3766" s="11" t="s">
        <v>104</v>
      </c>
      <c r="H3766" s="10">
        <v>89</v>
      </c>
      <c r="I3766" s="12">
        <v>2.35</v>
      </c>
      <c r="J3766" s="398" t="s">
        <v>25</v>
      </c>
      <c r="K3766" s="398" t="s">
        <v>25</v>
      </c>
      <c r="L3766" s="399">
        <v>44628</v>
      </c>
      <c r="M3766" s="398" t="s">
        <v>19</v>
      </c>
      <c r="N3766" s="10">
        <v>9467</v>
      </c>
    </row>
    <row r="3767" spans="1:14">
      <c r="A3767" s="9">
        <v>44627</v>
      </c>
      <c r="B3767" s="1">
        <v>16689</v>
      </c>
      <c r="C3767" s="929" t="s">
        <v>595</v>
      </c>
      <c r="D3767" s="1" t="s">
        <v>22</v>
      </c>
      <c r="E3767" s="1" t="s">
        <v>4240</v>
      </c>
      <c r="F3767" s="2">
        <v>44629</v>
      </c>
      <c r="G3767" s="11" t="s">
        <v>462</v>
      </c>
      <c r="H3767" s="10">
        <v>47</v>
      </c>
      <c r="I3767" s="12">
        <v>2.35</v>
      </c>
      <c r="J3767" s="398" t="s">
        <v>25</v>
      </c>
      <c r="K3767" s="398" t="s">
        <v>25</v>
      </c>
      <c r="L3767" s="399">
        <v>44629</v>
      </c>
      <c r="M3767" s="398" t="s">
        <v>19</v>
      </c>
      <c r="N3767" s="10">
        <v>9467</v>
      </c>
    </row>
    <row r="3768" spans="1:14">
      <c r="A3768" s="9">
        <v>44627</v>
      </c>
      <c r="B3768" s="1">
        <v>16690</v>
      </c>
      <c r="C3768" s="929" t="s">
        <v>4241</v>
      </c>
      <c r="D3768" s="1" t="s">
        <v>22</v>
      </c>
      <c r="E3768" s="1" t="s">
        <v>1</v>
      </c>
      <c r="F3768" s="2">
        <v>44629</v>
      </c>
      <c r="G3768" s="11" t="s">
        <v>4242</v>
      </c>
      <c r="H3768" s="10">
        <v>1</v>
      </c>
      <c r="I3768" s="12">
        <v>3.75</v>
      </c>
      <c r="J3768" s="398" t="s">
        <v>25</v>
      </c>
      <c r="K3768" s="398" t="s">
        <v>25</v>
      </c>
      <c r="L3768" s="399">
        <v>44629</v>
      </c>
      <c r="M3768" s="398" t="s">
        <v>19</v>
      </c>
      <c r="N3768" s="10">
        <v>9467</v>
      </c>
    </row>
    <row r="3769" spans="1:14">
      <c r="A3769" s="9">
        <v>44627</v>
      </c>
      <c r="B3769" s="1">
        <v>16691</v>
      </c>
      <c r="C3769" s="929" t="s">
        <v>4243</v>
      </c>
      <c r="D3769" s="1" t="s">
        <v>22</v>
      </c>
      <c r="E3769" s="1" t="s">
        <v>1</v>
      </c>
      <c r="F3769" s="2">
        <v>44629</v>
      </c>
      <c r="G3769" s="11" t="s">
        <v>4244</v>
      </c>
      <c r="H3769" s="10">
        <v>1</v>
      </c>
      <c r="I3769" s="12">
        <v>3.75</v>
      </c>
      <c r="J3769" s="398" t="s">
        <v>25</v>
      </c>
      <c r="K3769" s="398" t="s">
        <v>25</v>
      </c>
      <c r="L3769" s="399">
        <v>44629</v>
      </c>
      <c r="M3769" s="398" t="s">
        <v>19</v>
      </c>
      <c r="N3769" s="10">
        <v>9467</v>
      </c>
    </row>
    <row r="3770" spans="1:14">
      <c r="A3770" s="9">
        <v>44627</v>
      </c>
      <c r="B3770" s="1">
        <v>16692</v>
      </c>
      <c r="C3770" s="929" t="s">
        <v>533</v>
      </c>
      <c r="D3770" s="1" t="s">
        <v>22</v>
      </c>
      <c r="E3770" s="1" t="s">
        <v>4245</v>
      </c>
      <c r="F3770" s="2">
        <v>44629</v>
      </c>
      <c r="G3770" s="11" t="s">
        <v>535</v>
      </c>
      <c r="H3770" s="10">
        <v>40</v>
      </c>
      <c r="I3770" s="12">
        <v>2.35</v>
      </c>
      <c r="J3770" s="398" t="s">
        <v>25</v>
      </c>
      <c r="K3770" s="398" t="s">
        <v>25</v>
      </c>
      <c r="L3770" s="399">
        <v>44629</v>
      </c>
      <c r="M3770" s="398" t="s">
        <v>19</v>
      </c>
      <c r="N3770" s="10">
        <v>9467</v>
      </c>
    </row>
    <row r="3771" spans="1:14">
      <c r="A3771" s="9">
        <v>44627</v>
      </c>
      <c r="B3771" s="1">
        <v>16693</v>
      </c>
      <c r="C3771" s="929" t="s">
        <v>2193</v>
      </c>
      <c r="D3771" s="1" t="s">
        <v>22</v>
      </c>
      <c r="E3771" s="1" t="s">
        <v>4246</v>
      </c>
      <c r="F3771" s="2">
        <v>44629</v>
      </c>
      <c r="G3771" s="11" t="s">
        <v>2374</v>
      </c>
      <c r="H3771" s="10">
        <v>18</v>
      </c>
      <c r="I3771" s="12">
        <v>2.35</v>
      </c>
      <c r="J3771" s="398" t="s">
        <v>25</v>
      </c>
      <c r="K3771" s="398" t="s">
        <v>25</v>
      </c>
      <c r="L3771" s="399">
        <v>44629</v>
      </c>
      <c r="M3771" s="398" t="s">
        <v>19</v>
      </c>
      <c r="N3771" s="10">
        <v>9467</v>
      </c>
    </row>
    <row r="3772" spans="1:14">
      <c r="A3772" s="9">
        <v>44627</v>
      </c>
      <c r="B3772" s="1">
        <v>16694</v>
      </c>
      <c r="C3772" s="929" t="s">
        <v>31</v>
      </c>
      <c r="D3772" s="1" t="s">
        <v>22</v>
      </c>
      <c r="E3772" s="1" t="s">
        <v>4247</v>
      </c>
      <c r="F3772" s="2">
        <v>44629</v>
      </c>
      <c r="G3772" s="11" t="s">
        <v>33</v>
      </c>
      <c r="H3772" s="10">
        <v>25</v>
      </c>
      <c r="I3772" s="12">
        <v>2.35</v>
      </c>
      <c r="J3772" s="398" t="s">
        <v>25</v>
      </c>
      <c r="K3772" s="398" t="s">
        <v>25</v>
      </c>
      <c r="L3772" s="399">
        <v>44629</v>
      </c>
      <c r="M3772" s="398" t="s">
        <v>19</v>
      </c>
      <c r="N3772" s="10">
        <v>9467</v>
      </c>
    </row>
    <row r="3773" spans="1:14">
      <c r="A3773" s="9">
        <v>44627</v>
      </c>
      <c r="B3773" s="1">
        <v>16695</v>
      </c>
      <c r="C3773" s="929" t="s">
        <v>185</v>
      </c>
      <c r="D3773" s="1" t="s">
        <v>22</v>
      </c>
      <c r="E3773" s="1" t="s">
        <v>4248</v>
      </c>
      <c r="F3773" s="2">
        <v>44629</v>
      </c>
      <c r="G3773" s="11" t="s">
        <v>187</v>
      </c>
      <c r="H3773" s="10">
        <v>77</v>
      </c>
      <c r="I3773" s="12">
        <v>2.35</v>
      </c>
      <c r="J3773" s="398" t="s">
        <v>25</v>
      </c>
      <c r="K3773" s="398" t="s">
        <v>25</v>
      </c>
      <c r="L3773" s="399">
        <v>44629</v>
      </c>
      <c r="M3773" s="398" t="s">
        <v>19</v>
      </c>
      <c r="N3773" s="10">
        <v>9467</v>
      </c>
    </row>
    <row r="3774" spans="1:14">
      <c r="A3774" s="9">
        <v>44627</v>
      </c>
      <c r="B3774" s="1">
        <v>16696</v>
      </c>
      <c r="C3774" s="929" t="s">
        <v>316</v>
      </c>
      <c r="D3774" s="1" t="s">
        <v>22</v>
      </c>
      <c r="E3774" s="1" t="s">
        <v>4249</v>
      </c>
      <c r="F3774" s="2">
        <v>44629</v>
      </c>
      <c r="G3774" s="11" t="s">
        <v>318</v>
      </c>
      <c r="H3774" s="10">
        <v>3</v>
      </c>
      <c r="I3774" s="12">
        <v>2.35</v>
      </c>
      <c r="J3774" s="398" t="s">
        <v>25</v>
      </c>
      <c r="K3774" s="398" t="s">
        <v>25</v>
      </c>
      <c r="L3774" s="399">
        <v>44629</v>
      </c>
      <c r="M3774" s="398" t="s">
        <v>19</v>
      </c>
      <c r="N3774" s="10">
        <v>9467</v>
      </c>
    </row>
    <row r="3775" spans="1:14">
      <c r="A3775" s="9">
        <v>44627</v>
      </c>
      <c r="B3775" s="1">
        <v>16697</v>
      </c>
      <c r="C3775" s="929" t="s">
        <v>519</v>
      </c>
      <c r="D3775" s="1" t="s">
        <v>22</v>
      </c>
      <c r="E3775" s="1" t="s">
        <v>4250</v>
      </c>
      <c r="F3775" s="2">
        <v>44629</v>
      </c>
      <c r="G3775" s="11" t="s">
        <v>521</v>
      </c>
      <c r="H3775" s="10">
        <v>8</v>
      </c>
      <c r="I3775" s="12">
        <v>2.35</v>
      </c>
      <c r="J3775" s="398" t="s">
        <v>25</v>
      </c>
      <c r="K3775" s="398" t="s">
        <v>25</v>
      </c>
      <c r="L3775" s="399">
        <v>44629</v>
      </c>
      <c r="M3775" s="398" t="s">
        <v>19</v>
      </c>
      <c r="N3775" s="10">
        <v>9467</v>
      </c>
    </row>
    <row r="3776" spans="1:14">
      <c r="A3776" s="9">
        <v>44627</v>
      </c>
      <c r="B3776" s="1">
        <v>16698</v>
      </c>
      <c r="C3776" s="929" t="s">
        <v>519</v>
      </c>
      <c r="D3776" s="1" t="s">
        <v>22</v>
      </c>
      <c r="E3776" s="1" t="s">
        <v>4251</v>
      </c>
      <c r="F3776" s="2">
        <v>44629</v>
      </c>
      <c r="G3776" s="11" t="s">
        <v>521</v>
      </c>
      <c r="H3776" s="10">
        <v>10</v>
      </c>
      <c r="I3776" s="12">
        <v>2.35</v>
      </c>
      <c r="J3776" s="398" t="s">
        <v>25</v>
      </c>
      <c r="K3776" s="398" t="s">
        <v>25</v>
      </c>
      <c r="L3776" s="399">
        <v>44629</v>
      </c>
      <c r="M3776" s="398" t="s">
        <v>19</v>
      </c>
      <c r="N3776" s="10">
        <v>9467</v>
      </c>
    </row>
    <row r="3777" spans="1:14">
      <c r="A3777" s="9">
        <v>44627</v>
      </c>
      <c r="B3777" s="1">
        <v>16699</v>
      </c>
      <c r="C3777" s="929" t="s">
        <v>226</v>
      </c>
      <c r="D3777" s="1" t="s">
        <v>22</v>
      </c>
      <c r="E3777" s="1" t="s">
        <v>4252</v>
      </c>
      <c r="F3777" s="2">
        <v>44629</v>
      </c>
      <c r="G3777" s="11" t="s">
        <v>228</v>
      </c>
      <c r="H3777" s="10">
        <v>4</v>
      </c>
      <c r="I3777" s="12">
        <v>2.35</v>
      </c>
      <c r="J3777" s="398" t="s">
        <v>25</v>
      </c>
      <c r="K3777" s="398" t="s">
        <v>25</v>
      </c>
      <c r="L3777" s="399">
        <v>44629</v>
      </c>
      <c r="M3777" s="398" t="s">
        <v>19</v>
      </c>
      <c r="N3777" s="10">
        <v>9467</v>
      </c>
    </row>
    <row r="3778" spans="1:14">
      <c r="A3778" s="9">
        <v>44627</v>
      </c>
      <c r="B3778" s="1">
        <v>16700</v>
      </c>
      <c r="C3778" s="929" t="s">
        <v>3914</v>
      </c>
      <c r="D3778" s="1" t="s">
        <v>22</v>
      </c>
      <c r="E3778" s="1" t="s">
        <v>4253</v>
      </c>
      <c r="F3778" s="2">
        <v>44629</v>
      </c>
      <c r="G3778" s="11" t="s">
        <v>3916</v>
      </c>
      <c r="H3778" s="10">
        <v>36</v>
      </c>
      <c r="I3778" s="12">
        <v>2.35</v>
      </c>
      <c r="J3778" s="398" t="s">
        <v>25</v>
      </c>
      <c r="K3778" s="398" t="s">
        <v>25</v>
      </c>
      <c r="L3778" s="399">
        <v>44629</v>
      </c>
      <c r="M3778" s="398" t="s">
        <v>19</v>
      </c>
      <c r="N3778" s="10">
        <v>9467</v>
      </c>
    </row>
    <row r="3779" spans="1:14">
      <c r="A3779" s="9">
        <v>44627</v>
      </c>
      <c r="B3779" s="1">
        <v>16701</v>
      </c>
      <c r="C3779" s="929" t="s">
        <v>257</v>
      </c>
      <c r="D3779" s="1" t="s">
        <v>22</v>
      </c>
      <c r="E3779" s="1" t="s">
        <v>4254</v>
      </c>
      <c r="F3779" s="2">
        <v>44629</v>
      </c>
      <c r="G3779" s="11" t="s">
        <v>258</v>
      </c>
      <c r="H3779" s="10">
        <v>15</v>
      </c>
      <c r="I3779" s="12">
        <v>2.35</v>
      </c>
      <c r="J3779" s="398" t="s">
        <v>25</v>
      </c>
      <c r="K3779" s="398" t="s">
        <v>25</v>
      </c>
      <c r="L3779" s="399">
        <v>44629</v>
      </c>
      <c r="M3779" s="398" t="s">
        <v>19</v>
      </c>
      <c r="N3779" s="10">
        <v>9467</v>
      </c>
    </row>
    <row r="3780" spans="1:14">
      <c r="A3780" s="9">
        <v>44627</v>
      </c>
      <c r="B3780" s="1">
        <v>16702</v>
      </c>
      <c r="C3780" s="929" t="s">
        <v>254</v>
      </c>
      <c r="D3780" s="1" t="s">
        <v>22</v>
      </c>
      <c r="E3780" s="1" t="s">
        <v>4254</v>
      </c>
      <c r="F3780" s="2">
        <v>44629</v>
      </c>
      <c r="G3780" s="11" t="s">
        <v>256</v>
      </c>
      <c r="H3780" s="10">
        <v>74</v>
      </c>
      <c r="I3780" s="12">
        <v>2.35</v>
      </c>
      <c r="J3780" s="398" t="s">
        <v>25</v>
      </c>
      <c r="K3780" s="398" t="s">
        <v>25</v>
      </c>
      <c r="L3780" s="399">
        <v>44629</v>
      </c>
      <c r="M3780" s="398" t="s">
        <v>19</v>
      </c>
      <c r="N3780" s="10">
        <v>9467</v>
      </c>
    </row>
    <row r="3781" spans="1:14">
      <c r="A3781" s="9">
        <v>44627</v>
      </c>
      <c r="B3781" s="1">
        <v>16703</v>
      </c>
      <c r="C3781" s="929" t="s">
        <v>386</v>
      </c>
      <c r="D3781" s="1" t="s">
        <v>22</v>
      </c>
      <c r="E3781" s="1" t="s">
        <v>4255</v>
      </c>
      <c r="F3781" s="2">
        <v>44629</v>
      </c>
      <c r="G3781" s="11" t="s">
        <v>388</v>
      </c>
      <c r="H3781" s="10">
        <v>2</v>
      </c>
      <c r="I3781" s="12">
        <v>2.35</v>
      </c>
      <c r="J3781" s="398" t="s">
        <v>25</v>
      </c>
      <c r="K3781" s="398" t="s">
        <v>25</v>
      </c>
      <c r="L3781" s="399">
        <v>44629</v>
      </c>
      <c r="M3781" s="398" t="s">
        <v>19</v>
      </c>
      <c r="N3781" s="10">
        <v>9467</v>
      </c>
    </row>
    <row r="3782" spans="1:14">
      <c r="A3782" s="9">
        <v>44627</v>
      </c>
      <c r="B3782" s="1">
        <v>16704</v>
      </c>
      <c r="C3782" s="929" t="s">
        <v>3914</v>
      </c>
      <c r="D3782" s="1" t="s">
        <v>22</v>
      </c>
      <c r="E3782" s="1" t="s">
        <v>4256</v>
      </c>
      <c r="F3782" s="2">
        <v>44629</v>
      </c>
      <c r="G3782" s="11" t="s">
        <v>3916</v>
      </c>
      <c r="H3782" s="10">
        <v>9</v>
      </c>
      <c r="I3782" s="12">
        <v>2.35</v>
      </c>
      <c r="J3782" s="398" t="s">
        <v>25</v>
      </c>
      <c r="K3782" s="398" t="s">
        <v>25</v>
      </c>
      <c r="L3782" s="399">
        <v>44629</v>
      </c>
      <c r="M3782" s="398" t="s">
        <v>19</v>
      </c>
      <c r="N3782" s="10">
        <v>9467</v>
      </c>
    </row>
    <row r="3783" spans="1:14">
      <c r="A3783" s="9">
        <v>44627</v>
      </c>
      <c r="B3783" s="1">
        <v>16705</v>
      </c>
      <c r="C3783" s="929" t="s">
        <v>226</v>
      </c>
      <c r="D3783" s="1" t="s">
        <v>22</v>
      </c>
      <c r="E3783" s="1" t="s">
        <v>4257</v>
      </c>
      <c r="F3783" s="2">
        <v>44629</v>
      </c>
      <c r="G3783" s="11" t="s">
        <v>228</v>
      </c>
      <c r="H3783" s="10">
        <v>19</v>
      </c>
      <c r="I3783" s="12">
        <v>2.35</v>
      </c>
      <c r="J3783" s="398" t="s">
        <v>25</v>
      </c>
      <c r="K3783" s="398" t="s">
        <v>25</v>
      </c>
      <c r="L3783" s="399">
        <v>44629</v>
      </c>
      <c r="M3783" s="398" t="s">
        <v>19</v>
      </c>
      <c r="N3783" s="10">
        <v>9467</v>
      </c>
    </row>
    <row r="3784" spans="1:14">
      <c r="A3784" s="9">
        <v>44627</v>
      </c>
      <c r="B3784" s="1">
        <v>16706</v>
      </c>
      <c r="C3784" s="929" t="s">
        <v>2776</v>
      </c>
      <c r="D3784" s="1" t="s">
        <v>22</v>
      </c>
      <c r="E3784" s="1" t="s">
        <v>4258</v>
      </c>
      <c r="F3784" s="2">
        <v>44629</v>
      </c>
      <c r="G3784" s="11" t="s">
        <v>2778</v>
      </c>
      <c r="H3784" s="10">
        <v>19</v>
      </c>
      <c r="I3784" s="12">
        <v>2.35</v>
      </c>
      <c r="J3784" s="398" t="s">
        <v>25</v>
      </c>
      <c r="K3784" s="398" t="s">
        <v>25</v>
      </c>
      <c r="L3784" s="399">
        <v>44629</v>
      </c>
      <c r="M3784" s="398" t="s">
        <v>19</v>
      </c>
      <c r="N3784" s="10">
        <v>9467</v>
      </c>
    </row>
    <row r="3785" spans="1:14">
      <c r="A3785" s="9">
        <v>44627</v>
      </c>
      <c r="B3785" s="1">
        <v>16707</v>
      </c>
      <c r="C3785" s="929" t="s">
        <v>2779</v>
      </c>
      <c r="D3785" s="1" t="s">
        <v>22</v>
      </c>
      <c r="E3785" s="1" t="s">
        <v>4258</v>
      </c>
      <c r="F3785" s="2">
        <v>44629</v>
      </c>
      <c r="G3785" s="11" t="s">
        <v>2780</v>
      </c>
      <c r="H3785" s="10">
        <v>19</v>
      </c>
      <c r="I3785" s="12">
        <v>2.35</v>
      </c>
      <c r="J3785" s="398" t="s">
        <v>25</v>
      </c>
      <c r="K3785" s="398" t="s">
        <v>25</v>
      </c>
      <c r="L3785" s="399">
        <v>44629</v>
      </c>
      <c r="M3785" s="398" t="s">
        <v>19</v>
      </c>
      <c r="N3785" s="10">
        <v>9467</v>
      </c>
    </row>
    <row r="3786" spans="1:14">
      <c r="A3786" s="9">
        <v>44627</v>
      </c>
      <c r="B3786" s="1">
        <v>16708</v>
      </c>
      <c r="C3786" s="929" t="s">
        <v>688</v>
      </c>
      <c r="D3786" s="1" t="s">
        <v>22</v>
      </c>
      <c r="E3786" s="1" t="s">
        <v>4259</v>
      </c>
      <c r="F3786" s="2">
        <v>44629</v>
      </c>
      <c r="G3786" s="11" t="s">
        <v>690</v>
      </c>
      <c r="H3786" s="10">
        <v>12</v>
      </c>
      <c r="I3786" s="12">
        <v>2.35</v>
      </c>
      <c r="J3786" s="398" t="s">
        <v>25</v>
      </c>
      <c r="K3786" s="398" t="s">
        <v>25</v>
      </c>
      <c r="L3786" s="399">
        <v>44629</v>
      </c>
      <c r="M3786" s="398" t="s">
        <v>19</v>
      </c>
      <c r="N3786" s="10">
        <v>9467</v>
      </c>
    </row>
    <row r="3787" spans="1:14">
      <c r="A3787" s="9">
        <v>44627</v>
      </c>
      <c r="B3787" s="1">
        <v>16709</v>
      </c>
      <c r="C3787" s="929" t="s">
        <v>451</v>
      </c>
      <c r="D3787" s="1" t="s">
        <v>22</v>
      </c>
      <c r="E3787" s="1" t="s">
        <v>4260</v>
      </c>
      <c r="F3787" s="2">
        <v>44629</v>
      </c>
      <c r="G3787" s="11" t="s">
        <v>453</v>
      </c>
      <c r="H3787" s="10">
        <v>20</v>
      </c>
      <c r="I3787" s="12">
        <v>2.35</v>
      </c>
      <c r="J3787" s="398" t="s">
        <v>25</v>
      </c>
      <c r="K3787" s="398" t="s">
        <v>25</v>
      </c>
      <c r="L3787" s="399">
        <v>44629</v>
      </c>
      <c r="M3787" s="398" t="s">
        <v>19</v>
      </c>
      <c r="N3787" s="10">
        <v>9467</v>
      </c>
    </row>
    <row r="3788" spans="1:14">
      <c r="A3788" s="9">
        <v>44627</v>
      </c>
      <c r="B3788" s="1">
        <v>16710</v>
      </c>
      <c r="C3788" s="929" t="s">
        <v>220</v>
      </c>
      <c r="D3788" s="1" t="s">
        <v>22</v>
      </c>
      <c r="E3788" s="1" t="s">
        <v>4261</v>
      </c>
      <c r="F3788" s="2">
        <v>44629</v>
      </c>
      <c r="G3788" s="11" t="s">
        <v>222</v>
      </c>
      <c r="H3788" s="10">
        <v>17</v>
      </c>
      <c r="I3788" s="12">
        <v>2.35</v>
      </c>
      <c r="J3788" s="398" t="s">
        <v>25</v>
      </c>
      <c r="K3788" s="398" t="s">
        <v>25</v>
      </c>
      <c r="L3788" s="399">
        <v>44629</v>
      </c>
      <c r="M3788" s="398" t="s">
        <v>19</v>
      </c>
      <c r="N3788" s="10">
        <v>9467</v>
      </c>
    </row>
    <row r="3789" spans="1:14">
      <c r="A3789" s="9">
        <v>44627</v>
      </c>
      <c r="B3789" s="1">
        <v>16711</v>
      </c>
      <c r="C3789" s="929" t="s">
        <v>254</v>
      </c>
      <c r="D3789" s="1" t="s">
        <v>22</v>
      </c>
      <c r="E3789" s="1" t="s">
        <v>4262</v>
      </c>
      <c r="F3789" s="2">
        <v>44629</v>
      </c>
      <c r="G3789" s="11" t="s">
        <v>256</v>
      </c>
      <c r="H3789" s="10">
        <v>22</v>
      </c>
      <c r="I3789" s="12">
        <v>2.35</v>
      </c>
      <c r="J3789" s="398" t="s">
        <v>25</v>
      </c>
      <c r="K3789" s="398" t="s">
        <v>25</v>
      </c>
      <c r="L3789" s="399">
        <v>44629</v>
      </c>
      <c r="M3789" s="398" t="s">
        <v>19</v>
      </c>
      <c r="N3789" s="10">
        <v>9467</v>
      </c>
    </row>
    <row r="3790" spans="1:14">
      <c r="A3790" s="9">
        <v>44627</v>
      </c>
      <c r="B3790" s="1">
        <v>16712</v>
      </c>
      <c r="C3790" s="929" t="s">
        <v>3633</v>
      </c>
      <c r="D3790" s="1" t="s">
        <v>22</v>
      </c>
      <c r="E3790" s="1" t="s">
        <v>4263</v>
      </c>
      <c r="F3790" s="2">
        <v>44629</v>
      </c>
      <c r="G3790" s="11" t="s">
        <v>3635</v>
      </c>
      <c r="H3790" s="10">
        <v>4</v>
      </c>
      <c r="I3790" s="12">
        <v>2.35</v>
      </c>
      <c r="J3790" s="398" t="s">
        <v>25</v>
      </c>
      <c r="K3790" s="398" t="s">
        <v>25</v>
      </c>
      <c r="L3790" s="399">
        <v>44629</v>
      </c>
      <c r="M3790" s="398" t="s">
        <v>19</v>
      </c>
      <c r="N3790" s="10">
        <v>9467</v>
      </c>
    </row>
    <row r="3791" spans="1:14">
      <c r="A3791" s="9">
        <v>44627</v>
      </c>
      <c r="B3791" s="1">
        <v>16713</v>
      </c>
      <c r="C3791" s="929" t="s">
        <v>501</v>
      </c>
      <c r="D3791" s="1" t="s">
        <v>22</v>
      </c>
      <c r="E3791" s="1" t="s">
        <v>4264</v>
      </c>
      <c r="F3791" s="2">
        <v>44629</v>
      </c>
      <c r="G3791" s="11" t="s">
        <v>503</v>
      </c>
      <c r="H3791" s="10">
        <v>4</v>
      </c>
      <c r="I3791" s="12">
        <v>2.35</v>
      </c>
      <c r="J3791" s="398" t="s">
        <v>25</v>
      </c>
      <c r="K3791" s="398" t="s">
        <v>25</v>
      </c>
      <c r="L3791" s="399">
        <v>44629</v>
      </c>
      <c r="M3791" s="398" t="s">
        <v>19</v>
      </c>
      <c r="N3791" s="10">
        <v>9467</v>
      </c>
    </row>
    <row r="3792" spans="1:14">
      <c r="A3792" s="9">
        <v>44627</v>
      </c>
      <c r="B3792" s="1">
        <v>16714</v>
      </c>
      <c r="C3792" s="929" t="s">
        <v>533</v>
      </c>
      <c r="D3792" s="1" t="s">
        <v>22</v>
      </c>
      <c r="E3792" s="1" t="s">
        <v>4265</v>
      </c>
      <c r="F3792" s="2">
        <v>44631</v>
      </c>
      <c r="G3792" s="11" t="s">
        <v>535</v>
      </c>
      <c r="H3792" s="10">
        <v>27</v>
      </c>
      <c r="I3792" s="12">
        <v>2.35</v>
      </c>
      <c r="J3792" s="398" t="s">
        <v>25</v>
      </c>
      <c r="K3792" s="398" t="s">
        <v>25</v>
      </c>
      <c r="L3792" s="399">
        <v>44630</v>
      </c>
      <c r="M3792" s="398" t="s">
        <v>19</v>
      </c>
      <c r="N3792" s="10">
        <v>9467</v>
      </c>
    </row>
    <row r="3793" spans="1:14">
      <c r="A3793" s="9">
        <v>44627</v>
      </c>
      <c r="B3793" s="1">
        <v>16715</v>
      </c>
      <c r="C3793" s="929" t="s">
        <v>3667</v>
      </c>
      <c r="D3793" s="1" t="s">
        <v>22</v>
      </c>
      <c r="E3793" s="1" t="s">
        <v>4266</v>
      </c>
      <c r="F3793" s="2">
        <v>44631</v>
      </c>
      <c r="G3793" s="11" t="s">
        <v>3771</v>
      </c>
      <c r="H3793" s="10">
        <v>6</v>
      </c>
      <c r="I3793" s="12">
        <v>2.35</v>
      </c>
      <c r="J3793" s="398" t="s">
        <v>25</v>
      </c>
      <c r="K3793" s="398" t="s">
        <v>25</v>
      </c>
      <c r="L3793" s="399">
        <v>44630</v>
      </c>
      <c r="M3793" s="398" t="s">
        <v>19</v>
      </c>
      <c r="N3793" s="10">
        <v>9467</v>
      </c>
    </row>
    <row r="3794" spans="1:14">
      <c r="A3794" s="9">
        <v>44627</v>
      </c>
      <c r="B3794" s="1">
        <v>16716</v>
      </c>
      <c r="C3794" s="929" t="s">
        <v>2809</v>
      </c>
      <c r="D3794" s="1" t="s">
        <v>22</v>
      </c>
      <c r="E3794" s="1" t="s">
        <v>4267</v>
      </c>
      <c r="F3794" s="2">
        <v>44631</v>
      </c>
      <c r="G3794" s="11" t="s">
        <v>4087</v>
      </c>
      <c r="H3794" s="10">
        <v>33</v>
      </c>
      <c r="I3794" s="12">
        <v>2.35</v>
      </c>
      <c r="J3794" s="398" t="s">
        <v>25</v>
      </c>
      <c r="K3794" s="398" t="s">
        <v>25</v>
      </c>
      <c r="L3794" s="399">
        <v>44630</v>
      </c>
      <c r="M3794" s="398" t="s">
        <v>19</v>
      </c>
      <c r="N3794" s="10">
        <v>9467</v>
      </c>
    </row>
    <row r="3795" spans="1:14">
      <c r="A3795" s="9">
        <v>44627</v>
      </c>
      <c r="B3795" s="1">
        <v>16717</v>
      </c>
      <c r="C3795" s="929" t="s">
        <v>2809</v>
      </c>
      <c r="D3795" s="1" t="s">
        <v>22</v>
      </c>
      <c r="E3795" s="1" t="s">
        <v>4268</v>
      </c>
      <c r="F3795" s="2">
        <v>44631</v>
      </c>
      <c r="G3795" s="11" t="s">
        <v>4087</v>
      </c>
      <c r="H3795" s="10">
        <v>4</v>
      </c>
      <c r="I3795" s="12">
        <v>2.35</v>
      </c>
      <c r="J3795" s="398" t="s">
        <v>25</v>
      </c>
      <c r="K3795" s="398" t="s">
        <v>25</v>
      </c>
      <c r="L3795" s="399">
        <v>44630</v>
      </c>
      <c r="M3795" s="398" t="s">
        <v>19</v>
      </c>
      <c r="N3795" s="10">
        <v>9467</v>
      </c>
    </row>
    <row r="3796" spans="1:14">
      <c r="A3796" s="9">
        <v>44627</v>
      </c>
      <c r="B3796" s="1">
        <v>16718</v>
      </c>
      <c r="C3796" s="929" t="s">
        <v>28</v>
      </c>
      <c r="D3796" s="1" t="s">
        <v>22</v>
      </c>
      <c r="E3796" s="1" t="s">
        <v>4269</v>
      </c>
      <c r="F3796" s="2">
        <v>44631</v>
      </c>
      <c r="G3796" s="11" t="s">
        <v>30</v>
      </c>
      <c r="H3796" s="10">
        <v>26</v>
      </c>
      <c r="I3796" s="12">
        <v>2.35</v>
      </c>
      <c r="J3796" s="398" t="s">
        <v>25</v>
      </c>
      <c r="K3796" s="398" t="s">
        <v>25</v>
      </c>
      <c r="L3796" s="399">
        <v>44630</v>
      </c>
      <c r="M3796" s="398" t="s">
        <v>19</v>
      </c>
      <c r="N3796" s="10">
        <v>9467</v>
      </c>
    </row>
    <row r="3797" spans="1:14">
      <c r="A3797" s="9">
        <v>44627</v>
      </c>
      <c r="B3797" s="1">
        <v>16719</v>
      </c>
      <c r="C3797" s="929" t="s">
        <v>254</v>
      </c>
      <c r="D3797" s="1" t="s">
        <v>22</v>
      </c>
      <c r="E3797" s="1" t="s">
        <v>4270</v>
      </c>
      <c r="F3797" s="2">
        <v>44631</v>
      </c>
      <c r="G3797" s="11" t="s">
        <v>256</v>
      </c>
      <c r="H3797" s="10">
        <v>10</v>
      </c>
      <c r="I3797" s="12">
        <v>2.35</v>
      </c>
      <c r="J3797" s="398" t="s">
        <v>25</v>
      </c>
      <c r="K3797" s="398" t="s">
        <v>25</v>
      </c>
      <c r="L3797" s="399">
        <v>44630</v>
      </c>
      <c r="M3797" s="398" t="s">
        <v>19</v>
      </c>
      <c r="N3797" s="10">
        <v>9467</v>
      </c>
    </row>
    <row r="3798" spans="1:14">
      <c r="A3798" s="9">
        <v>44627</v>
      </c>
      <c r="B3798" s="1">
        <v>16720</v>
      </c>
      <c r="C3798" s="929" t="s">
        <v>2779</v>
      </c>
      <c r="D3798" s="1" t="s">
        <v>22</v>
      </c>
      <c r="E3798" s="1" t="s">
        <v>4271</v>
      </c>
      <c r="F3798" s="2">
        <v>44631</v>
      </c>
      <c r="G3798" s="11" t="s">
        <v>2780</v>
      </c>
      <c r="H3798" s="10">
        <v>23</v>
      </c>
      <c r="I3798" s="12">
        <v>2.35</v>
      </c>
      <c r="J3798" s="398" t="s">
        <v>25</v>
      </c>
      <c r="K3798" s="398" t="s">
        <v>25</v>
      </c>
      <c r="L3798" s="399">
        <v>44630</v>
      </c>
      <c r="M3798" s="398" t="s">
        <v>19</v>
      </c>
      <c r="N3798" s="10">
        <v>9467</v>
      </c>
    </row>
    <row r="3799" spans="1:14">
      <c r="A3799" s="9">
        <v>44627</v>
      </c>
      <c r="B3799" s="1">
        <v>16721</v>
      </c>
      <c r="C3799" s="929" t="s">
        <v>2776</v>
      </c>
      <c r="D3799" s="1" t="s">
        <v>22</v>
      </c>
      <c r="E3799" s="1" t="s">
        <v>4271</v>
      </c>
      <c r="F3799" s="2">
        <v>44631</v>
      </c>
      <c r="G3799" s="11" t="s">
        <v>2778</v>
      </c>
      <c r="H3799" s="10">
        <v>23</v>
      </c>
      <c r="I3799" s="12">
        <v>2.35</v>
      </c>
      <c r="J3799" s="398" t="s">
        <v>25</v>
      </c>
      <c r="K3799" s="398" t="s">
        <v>25</v>
      </c>
      <c r="L3799" s="399">
        <v>44630</v>
      </c>
      <c r="M3799" s="398" t="s">
        <v>19</v>
      </c>
      <c r="N3799" s="10">
        <v>9467</v>
      </c>
    </row>
    <row r="3800" spans="1:14">
      <c r="A3800" s="9">
        <v>44627</v>
      </c>
      <c r="B3800" s="1">
        <v>16722</v>
      </c>
      <c r="C3800" s="929" t="s">
        <v>257</v>
      </c>
      <c r="D3800" s="1" t="s">
        <v>22</v>
      </c>
      <c r="E3800" s="1" t="s">
        <v>4272</v>
      </c>
      <c r="F3800" s="2">
        <v>44631</v>
      </c>
      <c r="G3800" s="11" t="s">
        <v>258</v>
      </c>
      <c r="H3800" s="10">
        <v>35</v>
      </c>
      <c r="I3800" s="12">
        <v>2.35</v>
      </c>
      <c r="J3800" s="398" t="s">
        <v>25</v>
      </c>
      <c r="K3800" s="398" t="s">
        <v>25</v>
      </c>
      <c r="L3800" s="399">
        <v>44630</v>
      </c>
      <c r="M3800" s="398" t="s">
        <v>19</v>
      </c>
      <c r="N3800" s="10">
        <v>9467</v>
      </c>
    </row>
    <row r="3801" spans="1:14">
      <c r="A3801" s="9">
        <v>44627</v>
      </c>
      <c r="B3801" s="1">
        <v>16723</v>
      </c>
      <c r="C3801" s="929" t="s">
        <v>1143</v>
      </c>
      <c r="D3801" s="1" t="s">
        <v>22</v>
      </c>
      <c r="E3801" s="1" t="s">
        <v>4273</v>
      </c>
      <c r="F3801" s="2">
        <v>44631</v>
      </c>
      <c r="G3801" s="11" t="s">
        <v>1145</v>
      </c>
      <c r="H3801" s="10">
        <v>60</v>
      </c>
      <c r="I3801" s="12">
        <v>2.35</v>
      </c>
      <c r="J3801" s="398" t="s">
        <v>25</v>
      </c>
      <c r="K3801" s="398" t="s">
        <v>25</v>
      </c>
      <c r="L3801" s="399">
        <v>44630</v>
      </c>
      <c r="M3801" s="398" t="s">
        <v>19</v>
      </c>
      <c r="N3801" s="10">
        <v>9467</v>
      </c>
    </row>
    <row r="3802" spans="1:14">
      <c r="A3802" s="9">
        <v>44627</v>
      </c>
      <c r="B3802" s="1">
        <v>16724</v>
      </c>
      <c r="C3802" s="929" t="s">
        <v>2779</v>
      </c>
      <c r="D3802" s="1" t="s">
        <v>22</v>
      </c>
      <c r="E3802" s="1" t="s">
        <v>4274</v>
      </c>
      <c r="F3802" s="2">
        <v>44631</v>
      </c>
      <c r="G3802" s="11" t="s">
        <v>2780</v>
      </c>
      <c r="H3802" s="10">
        <v>20</v>
      </c>
      <c r="I3802" s="12">
        <v>2.35</v>
      </c>
      <c r="J3802" s="398" t="s">
        <v>25</v>
      </c>
      <c r="K3802" s="398" t="s">
        <v>25</v>
      </c>
      <c r="L3802" s="399">
        <v>44630</v>
      </c>
      <c r="M3802" s="398" t="s">
        <v>19</v>
      </c>
      <c r="N3802" s="10">
        <v>9467</v>
      </c>
    </row>
    <row r="3803" spans="1:14">
      <c r="A3803" s="9">
        <v>44627</v>
      </c>
      <c r="B3803" s="1">
        <v>16725</v>
      </c>
      <c r="C3803" s="929" t="s">
        <v>2776</v>
      </c>
      <c r="D3803" s="1" t="s">
        <v>22</v>
      </c>
      <c r="E3803" s="1" t="s">
        <v>4274</v>
      </c>
      <c r="F3803" s="2">
        <v>44631</v>
      </c>
      <c r="G3803" s="11" t="s">
        <v>2778</v>
      </c>
      <c r="H3803" s="10">
        <v>20</v>
      </c>
      <c r="I3803" s="12">
        <v>2.35</v>
      </c>
      <c r="J3803" s="398" t="s">
        <v>25</v>
      </c>
      <c r="K3803" s="398" t="s">
        <v>25</v>
      </c>
      <c r="L3803" s="399">
        <v>44630</v>
      </c>
      <c r="M3803" s="398" t="s">
        <v>19</v>
      </c>
      <c r="N3803" s="10">
        <v>9467</v>
      </c>
    </row>
    <row r="3804" spans="1:14">
      <c r="A3804" s="9">
        <v>44627</v>
      </c>
      <c r="B3804" s="1">
        <v>16726</v>
      </c>
      <c r="C3804" s="929" t="s">
        <v>4275</v>
      </c>
      <c r="D3804" s="1" t="s">
        <v>22</v>
      </c>
      <c r="E3804" s="1" t="s">
        <v>4276</v>
      </c>
      <c r="F3804" s="2">
        <v>44631</v>
      </c>
      <c r="G3804" s="11" t="s">
        <v>4277</v>
      </c>
      <c r="H3804" s="10">
        <v>16</v>
      </c>
      <c r="I3804" s="12">
        <v>2.35</v>
      </c>
      <c r="J3804" s="398" t="s">
        <v>25</v>
      </c>
      <c r="K3804" s="398" t="s">
        <v>25</v>
      </c>
      <c r="L3804" s="399">
        <v>44630</v>
      </c>
      <c r="M3804" s="398" t="s">
        <v>19</v>
      </c>
      <c r="N3804" s="10">
        <v>9467</v>
      </c>
    </row>
    <row r="3805" spans="1:14">
      <c r="A3805" s="9">
        <v>44627</v>
      </c>
      <c r="B3805" s="1">
        <v>16727</v>
      </c>
      <c r="C3805" s="929" t="s">
        <v>1143</v>
      </c>
      <c r="D3805" s="1" t="s">
        <v>22</v>
      </c>
      <c r="E3805" s="1" t="s">
        <v>4278</v>
      </c>
      <c r="F3805" s="2">
        <v>44631</v>
      </c>
      <c r="G3805" s="11" t="s">
        <v>1145</v>
      </c>
      <c r="H3805" s="10">
        <v>9</v>
      </c>
      <c r="I3805" s="12">
        <v>2.35</v>
      </c>
      <c r="J3805" s="398" t="s">
        <v>25</v>
      </c>
      <c r="K3805" s="398" t="s">
        <v>25</v>
      </c>
      <c r="L3805" s="399">
        <v>44630</v>
      </c>
      <c r="M3805" s="398" t="s">
        <v>19</v>
      </c>
      <c r="N3805" s="10">
        <v>9467</v>
      </c>
    </row>
    <row r="3806" spans="1:14">
      <c r="A3806" s="9">
        <v>44627</v>
      </c>
      <c r="B3806" s="1">
        <v>16728</v>
      </c>
      <c r="C3806" s="929" t="s">
        <v>4071</v>
      </c>
      <c r="D3806" s="1" t="s">
        <v>22</v>
      </c>
      <c r="E3806" s="1" t="s">
        <v>4279</v>
      </c>
      <c r="F3806" s="2">
        <v>44631</v>
      </c>
      <c r="G3806" s="11" t="s">
        <v>4073</v>
      </c>
      <c r="H3806" s="10">
        <v>18</v>
      </c>
      <c r="I3806" s="12">
        <v>2.35</v>
      </c>
      <c r="J3806" s="398" t="s">
        <v>25</v>
      </c>
      <c r="K3806" s="398" t="s">
        <v>25</v>
      </c>
      <c r="L3806" s="399">
        <v>44630</v>
      </c>
      <c r="M3806" s="398" t="s">
        <v>19</v>
      </c>
      <c r="N3806" s="10">
        <v>9467</v>
      </c>
    </row>
    <row r="3807" spans="1:14">
      <c r="A3807" s="9">
        <v>44627</v>
      </c>
      <c r="B3807" s="1">
        <v>16729</v>
      </c>
      <c r="C3807" s="929" t="s">
        <v>672</v>
      </c>
      <c r="D3807" s="1" t="s">
        <v>22</v>
      </c>
      <c r="E3807" s="1" t="s">
        <v>4280</v>
      </c>
      <c r="F3807" s="2">
        <v>44631</v>
      </c>
      <c r="G3807" s="11" t="s">
        <v>674</v>
      </c>
      <c r="H3807" s="10">
        <v>18</v>
      </c>
      <c r="I3807" s="12">
        <v>2.35</v>
      </c>
      <c r="J3807" s="398" t="s">
        <v>25</v>
      </c>
      <c r="K3807" s="398" t="s">
        <v>25</v>
      </c>
      <c r="L3807" s="399">
        <v>44630</v>
      </c>
      <c r="M3807" s="398" t="s">
        <v>19</v>
      </c>
      <c r="N3807" s="10">
        <v>9467</v>
      </c>
    </row>
    <row r="3808" spans="1:14">
      <c r="A3808" s="9">
        <v>44627</v>
      </c>
      <c r="B3808" s="1">
        <v>16730</v>
      </c>
      <c r="C3808" s="929" t="s">
        <v>893</v>
      </c>
      <c r="D3808" s="1" t="s">
        <v>22</v>
      </c>
      <c r="E3808" s="1" t="s">
        <v>4281</v>
      </c>
      <c r="F3808" s="2">
        <v>44631</v>
      </c>
      <c r="G3808" s="11" t="s">
        <v>895</v>
      </c>
      <c r="H3808" s="10">
        <v>21</v>
      </c>
      <c r="I3808" s="12">
        <v>2.35</v>
      </c>
      <c r="J3808" s="398" t="s">
        <v>25</v>
      </c>
      <c r="K3808" s="398" t="s">
        <v>25</v>
      </c>
      <c r="L3808" s="399">
        <v>44630</v>
      </c>
      <c r="M3808" s="398" t="s">
        <v>19</v>
      </c>
      <c r="N3808" s="10">
        <v>9467</v>
      </c>
    </row>
    <row r="3809" spans="1:14">
      <c r="A3809" s="9">
        <v>44627</v>
      </c>
      <c r="B3809" s="1">
        <v>16731</v>
      </c>
      <c r="C3809" s="929" t="s">
        <v>4282</v>
      </c>
      <c r="D3809" s="1" t="s">
        <v>22</v>
      </c>
      <c r="E3809" s="1" t="s">
        <v>4283</v>
      </c>
      <c r="F3809" s="2">
        <v>44631</v>
      </c>
      <c r="G3809" s="11" t="s">
        <v>4284</v>
      </c>
      <c r="H3809" s="10">
        <v>9</v>
      </c>
      <c r="I3809" s="12">
        <v>2.35</v>
      </c>
      <c r="J3809" s="398" t="s">
        <v>25</v>
      </c>
      <c r="K3809" s="398" t="s">
        <v>25</v>
      </c>
      <c r="L3809" s="399">
        <v>44630</v>
      </c>
      <c r="M3809" s="398" t="s">
        <v>19</v>
      </c>
      <c r="N3809" s="10">
        <v>9467</v>
      </c>
    </row>
    <row r="3810" spans="1:14">
      <c r="A3810" s="9">
        <v>44627</v>
      </c>
      <c r="B3810" s="1">
        <v>16732</v>
      </c>
      <c r="C3810" s="929" t="s">
        <v>5</v>
      </c>
      <c r="D3810" s="1" t="s">
        <v>22</v>
      </c>
      <c r="E3810" s="1" t="s">
        <v>4283</v>
      </c>
      <c r="F3810" s="2">
        <v>44631</v>
      </c>
      <c r="G3810" s="11" t="s">
        <v>3329</v>
      </c>
      <c r="H3810" s="10">
        <v>1</v>
      </c>
      <c r="I3810" s="12">
        <v>4.5</v>
      </c>
      <c r="J3810" s="398" t="s">
        <v>25</v>
      </c>
      <c r="K3810" s="398" t="s">
        <v>25</v>
      </c>
      <c r="L3810" s="399">
        <v>44630</v>
      </c>
      <c r="M3810" s="398" t="s">
        <v>19</v>
      </c>
      <c r="N3810" s="10">
        <v>9467</v>
      </c>
    </row>
    <row r="3811" spans="1:14">
      <c r="A3811" s="9">
        <v>44627</v>
      </c>
      <c r="B3811" s="1">
        <v>16733</v>
      </c>
      <c r="C3811" s="929" t="s">
        <v>2809</v>
      </c>
      <c r="D3811" s="1" t="s">
        <v>22</v>
      </c>
      <c r="E3811" s="1" t="s">
        <v>4285</v>
      </c>
      <c r="F3811" s="2">
        <v>44631</v>
      </c>
      <c r="G3811" s="11" t="s">
        <v>4087</v>
      </c>
      <c r="H3811" s="10">
        <v>43</v>
      </c>
      <c r="I3811" s="12">
        <v>2.35</v>
      </c>
      <c r="J3811" s="398" t="s">
        <v>25</v>
      </c>
      <c r="K3811" s="398" t="s">
        <v>25</v>
      </c>
      <c r="L3811" s="399">
        <v>44630</v>
      </c>
      <c r="M3811" s="398" t="s">
        <v>19</v>
      </c>
      <c r="N3811" s="10">
        <v>9467</v>
      </c>
    </row>
    <row r="3812" spans="1:14">
      <c r="A3812" s="9">
        <v>44627</v>
      </c>
      <c r="B3812" s="1">
        <v>16734</v>
      </c>
      <c r="C3812" s="929" t="s">
        <v>3682</v>
      </c>
      <c r="D3812" s="1" t="s">
        <v>22</v>
      </c>
      <c r="E3812" s="1" t="s">
        <v>4286</v>
      </c>
      <c r="F3812" s="2">
        <v>44631</v>
      </c>
      <c r="G3812" s="11" t="s">
        <v>3684</v>
      </c>
      <c r="H3812" s="10">
        <v>114</v>
      </c>
      <c r="I3812" s="12">
        <v>2.35</v>
      </c>
      <c r="J3812" s="398" t="s">
        <v>25</v>
      </c>
      <c r="K3812" s="398" t="s">
        <v>25</v>
      </c>
      <c r="L3812" s="399">
        <v>44630</v>
      </c>
      <c r="M3812" s="398" t="s">
        <v>19</v>
      </c>
      <c r="N3812" s="10">
        <v>9467</v>
      </c>
    </row>
    <row r="3813" spans="1:14">
      <c r="A3813" s="9">
        <v>44627</v>
      </c>
      <c r="B3813" s="1">
        <v>16735</v>
      </c>
      <c r="C3813" s="929" t="s">
        <v>3682</v>
      </c>
      <c r="D3813" s="1" t="s">
        <v>22</v>
      </c>
      <c r="E3813" s="1" t="s">
        <v>4287</v>
      </c>
      <c r="F3813" s="2">
        <v>44631</v>
      </c>
      <c r="G3813" s="11" t="s">
        <v>3684</v>
      </c>
      <c r="H3813" s="10">
        <v>15</v>
      </c>
      <c r="I3813" s="12">
        <v>2.35</v>
      </c>
      <c r="J3813" s="398" t="s">
        <v>25</v>
      </c>
      <c r="K3813" s="398" t="s">
        <v>25</v>
      </c>
      <c r="L3813" s="399">
        <v>44630</v>
      </c>
      <c r="M3813" s="398" t="s">
        <v>19</v>
      </c>
      <c r="N3813" s="10">
        <v>9467</v>
      </c>
    </row>
    <row r="3814" spans="1:14">
      <c r="A3814" s="9">
        <v>44627</v>
      </c>
      <c r="B3814" s="1">
        <v>16736</v>
      </c>
      <c r="C3814" s="929" t="s">
        <v>893</v>
      </c>
      <c r="D3814" s="1" t="s">
        <v>22</v>
      </c>
      <c r="E3814" s="1" t="s">
        <v>4288</v>
      </c>
      <c r="F3814" s="2">
        <v>44631</v>
      </c>
      <c r="G3814" s="11" t="s">
        <v>895</v>
      </c>
      <c r="H3814" s="10">
        <v>22</v>
      </c>
      <c r="I3814" s="12">
        <v>2.35</v>
      </c>
      <c r="J3814" s="398" t="s">
        <v>25</v>
      </c>
      <c r="K3814" s="398" t="s">
        <v>25</v>
      </c>
      <c r="L3814" s="399">
        <v>44630</v>
      </c>
      <c r="M3814" s="398" t="s">
        <v>19</v>
      </c>
      <c r="N3814" s="10">
        <v>9467</v>
      </c>
    </row>
    <row r="3815" spans="1:14">
      <c r="A3815" s="9">
        <v>44627</v>
      </c>
      <c r="B3815" s="1">
        <v>16737</v>
      </c>
      <c r="C3815" s="929" t="s">
        <v>1289</v>
      </c>
      <c r="D3815" s="1" t="s">
        <v>22</v>
      </c>
      <c r="E3815" s="1" t="s">
        <v>4289</v>
      </c>
      <c r="F3815" s="2">
        <v>44631</v>
      </c>
      <c r="G3815" s="11" t="s">
        <v>1291</v>
      </c>
      <c r="H3815" s="10">
        <v>9</v>
      </c>
      <c r="I3815" s="12">
        <v>2.35</v>
      </c>
      <c r="J3815" s="398" t="s">
        <v>25</v>
      </c>
      <c r="K3815" s="398" t="s">
        <v>25</v>
      </c>
      <c r="L3815" s="399">
        <v>44630</v>
      </c>
      <c r="M3815" s="398" t="s">
        <v>19</v>
      </c>
      <c r="N3815" s="10">
        <v>9467</v>
      </c>
    </row>
    <row r="3816" spans="1:14">
      <c r="A3816" s="9">
        <v>44627</v>
      </c>
      <c r="B3816" s="1">
        <v>16738</v>
      </c>
      <c r="C3816" s="929" t="s">
        <v>4290</v>
      </c>
      <c r="D3816" s="1" t="s">
        <v>22</v>
      </c>
      <c r="E3816" s="1" t="s">
        <v>1</v>
      </c>
      <c r="F3816" s="2">
        <v>44631</v>
      </c>
      <c r="G3816" s="11" t="s">
        <v>4291</v>
      </c>
      <c r="H3816" s="10">
        <v>1</v>
      </c>
      <c r="I3816" s="12">
        <v>3.75</v>
      </c>
      <c r="J3816" s="398" t="s">
        <v>25</v>
      </c>
      <c r="K3816" s="398" t="s">
        <v>25</v>
      </c>
      <c r="L3816" s="399">
        <v>44630</v>
      </c>
      <c r="M3816" s="398" t="s">
        <v>19</v>
      </c>
      <c r="N3816" s="10">
        <v>9467</v>
      </c>
    </row>
    <row r="3817" spans="1:14">
      <c r="A3817" s="9">
        <v>44627</v>
      </c>
      <c r="B3817" s="1">
        <v>16739</v>
      </c>
      <c r="C3817" s="929" t="s">
        <v>4292</v>
      </c>
      <c r="D3817" s="1" t="s">
        <v>22</v>
      </c>
      <c r="E3817" s="1" t="s">
        <v>1</v>
      </c>
      <c r="F3817" s="2">
        <v>44631</v>
      </c>
      <c r="G3817" s="11" t="s">
        <v>4293</v>
      </c>
      <c r="H3817" s="10">
        <v>1</v>
      </c>
      <c r="I3817" s="12">
        <v>3.75</v>
      </c>
      <c r="J3817" s="398" t="s">
        <v>25</v>
      </c>
      <c r="K3817" s="398" t="s">
        <v>25</v>
      </c>
      <c r="L3817" s="399">
        <v>44630</v>
      </c>
      <c r="M3817" s="398" t="s">
        <v>19</v>
      </c>
      <c r="N3817" s="10">
        <v>9467</v>
      </c>
    </row>
    <row r="3818" spans="1:14">
      <c r="A3818" s="9">
        <v>44627</v>
      </c>
      <c r="B3818" s="1">
        <v>16740</v>
      </c>
      <c r="C3818" s="929" t="s">
        <v>4294</v>
      </c>
      <c r="D3818" s="1" t="s">
        <v>22</v>
      </c>
      <c r="E3818" s="1" t="s">
        <v>1</v>
      </c>
      <c r="F3818" s="2">
        <v>44631</v>
      </c>
      <c r="G3818" s="11" t="s">
        <v>4295</v>
      </c>
      <c r="H3818" s="10">
        <v>1</v>
      </c>
      <c r="I3818" s="12">
        <v>3.75</v>
      </c>
      <c r="J3818" s="398" t="s">
        <v>25</v>
      </c>
      <c r="K3818" s="398" t="s">
        <v>25</v>
      </c>
      <c r="L3818" s="399">
        <v>44630</v>
      </c>
      <c r="M3818" s="398" t="s">
        <v>19</v>
      </c>
      <c r="N3818" s="10">
        <v>9467</v>
      </c>
    </row>
    <row r="3819" spans="1:14">
      <c r="A3819" s="9">
        <v>44627</v>
      </c>
      <c r="B3819" s="1">
        <v>16741</v>
      </c>
      <c r="C3819" s="929" t="s">
        <v>3682</v>
      </c>
      <c r="D3819" s="1" t="s">
        <v>22</v>
      </c>
      <c r="E3819" s="1" t="s">
        <v>4296</v>
      </c>
      <c r="F3819" s="2">
        <v>44631</v>
      </c>
      <c r="G3819" s="11" t="s">
        <v>3684</v>
      </c>
      <c r="H3819" s="10">
        <v>31</v>
      </c>
      <c r="I3819" s="12">
        <v>2.35</v>
      </c>
      <c r="J3819" s="398" t="s">
        <v>25</v>
      </c>
      <c r="K3819" s="398" t="s">
        <v>25</v>
      </c>
      <c r="L3819" s="399">
        <v>44630</v>
      </c>
      <c r="M3819" s="398" t="s">
        <v>19</v>
      </c>
      <c r="N3819" s="10">
        <v>9467</v>
      </c>
    </row>
    <row r="3820" spans="1:14">
      <c r="A3820" s="9">
        <v>44627</v>
      </c>
      <c r="B3820" s="1">
        <v>16742</v>
      </c>
      <c r="C3820" s="929" t="s">
        <v>3199</v>
      </c>
      <c r="D3820" s="1" t="s">
        <v>22</v>
      </c>
      <c r="E3820" s="1" t="s">
        <v>4297</v>
      </c>
      <c r="F3820" s="2">
        <v>44631</v>
      </c>
      <c r="G3820" s="11" t="s">
        <v>4298</v>
      </c>
      <c r="H3820" s="10">
        <v>36</v>
      </c>
      <c r="I3820" s="12">
        <v>2.35</v>
      </c>
      <c r="J3820" s="398" t="s">
        <v>25</v>
      </c>
      <c r="K3820" s="398" t="s">
        <v>25</v>
      </c>
      <c r="L3820" s="399">
        <v>44630</v>
      </c>
      <c r="M3820" s="398" t="s">
        <v>19</v>
      </c>
      <c r="N3820" s="10">
        <v>9467</v>
      </c>
    </row>
    <row r="3821" spans="1:14">
      <c r="A3821" s="9">
        <v>44627</v>
      </c>
      <c r="B3821" s="1">
        <v>16743</v>
      </c>
      <c r="C3821" s="929" t="s">
        <v>3201</v>
      </c>
      <c r="D3821" s="1" t="s">
        <v>22</v>
      </c>
      <c r="E3821" s="1" t="s">
        <v>4297</v>
      </c>
      <c r="F3821" s="2">
        <v>44631</v>
      </c>
      <c r="G3821" s="11" t="s">
        <v>4299</v>
      </c>
      <c r="H3821" s="10">
        <v>36</v>
      </c>
      <c r="I3821" s="12">
        <v>2.35</v>
      </c>
      <c r="J3821" s="398" t="s">
        <v>25</v>
      </c>
      <c r="K3821" s="398" t="s">
        <v>25</v>
      </c>
      <c r="L3821" s="399">
        <v>44630</v>
      </c>
      <c r="M3821" s="398" t="s">
        <v>19</v>
      </c>
      <c r="N3821" s="10">
        <v>9467</v>
      </c>
    </row>
    <row r="3822" spans="1:14">
      <c r="A3822" s="9">
        <v>44627</v>
      </c>
      <c r="B3822" s="1">
        <v>16744</v>
      </c>
      <c r="C3822" s="929" t="s">
        <v>451</v>
      </c>
      <c r="D3822" s="1" t="s">
        <v>22</v>
      </c>
      <c r="E3822" s="1" t="s">
        <v>4297</v>
      </c>
      <c r="F3822" s="2">
        <v>44631</v>
      </c>
      <c r="G3822" s="11" t="s">
        <v>453</v>
      </c>
      <c r="H3822" s="10">
        <v>36</v>
      </c>
      <c r="I3822" s="12">
        <v>2.35</v>
      </c>
      <c r="J3822" s="398" t="s">
        <v>25</v>
      </c>
      <c r="K3822" s="398" t="s">
        <v>25</v>
      </c>
      <c r="L3822" s="399">
        <v>44630</v>
      </c>
      <c r="M3822" s="398" t="s">
        <v>19</v>
      </c>
      <c r="N3822" s="10">
        <v>9467</v>
      </c>
    </row>
    <row r="3823" spans="1:14">
      <c r="A3823" s="9">
        <v>44627</v>
      </c>
      <c r="B3823" s="1">
        <v>16745</v>
      </c>
      <c r="C3823" s="929" t="s">
        <v>94</v>
      </c>
      <c r="D3823" s="1" t="s">
        <v>22</v>
      </c>
      <c r="E3823" s="1" t="s">
        <v>4300</v>
      </c>
      <c r="F3823" s="2">
        <v>44631</v>
      </c>
      <c r="G3823" s="11" t="s">
        <v>96</v>
      </c>
      <c r="H3823" s="10">
        <v>30</v>
      </c>
      <c r="I3823" s="12">
        <v>2.35</v>
      </c>
      <c r="J3823" s="398" t="s">
        <v>25</v>
      </c>
      <c r="K3823" s="398" t="s">
        <v>25</v>
      </c>
      <c r="L3823" s="399">
        <v>44630</v>
      </c>
      <c r="M3823" s="398" t="s">
        <v>19</v>
      </c>
      <c r="N3823" s="10">
        <v>9467</v>
      </c>
    </row>
    <row r="3824" spans="1:14">
      <c r="A3824" s="9">
        <v>44627</v>
      </c>
      <c r="B3824" s="1">
        <v>16746</v>
      </c>
      <c r="C3824" s="929" t="s">
        <v>519</v>
      </c>
      <c r="D3824" s="1" t="s">
        <v>22</v>
      </c>
      <c r="E3824" s="1" t="s">
        <v>4301</v>
      </c>
      <c r="F3824" s="2">
        <v>44631</v>
      </c>
      <c r="G3824" s="11" t="s">
        <v>521</v>
      </c>
      <c r="H3824" s="10">
        <v>14</v>
      </c>
      <c r="I3824" s="12">
        <v>2.35</v>
      </c>
      <c r="J3824" s="398" t="s">
        <v>25</v>
      </c>
      <c r="K3824" s="398" t="s">
        <v>25</v>
      </c>
      <c r="L3824" s="399">
        <v>44630</v>
      </c>
      <c r="M3824" s="398" t="s">
        <v>19</v>
      </c>
      <c r="N3824" s="10">
        <v>9467</v>
      </c>
    </row>
    <row r="3825" spans="1:14">
      <c r="A3825" s="9">
        <v>44629</v>
      </c>
      <c r="B3825" s="1">
        <v>16747</v>
      </c>
      <c r="C3825" s="929" t="s">
        <v>4275</v>
      </c>
      <c r="D3825" s="1" t="s">
        <v>22</v>
      </c>
      <c r="E3825" s="1" t="s">
        <v>4302</v>
      </c>
      <c r="F3825" s="2">
        <v>44631</v>
      </c>
      <c r="G3825" s="11" t="s">
        <v>4277</v>
      </c>
      <c r="H3825" s="10">
        <v>55</v>
      </c>
      <c r="I3825" s="12">
        <v>2.35</v>
      </c>
      <c r="J3825" s="398" t="s">
        <v>25</v>
      </c>
      <c r="K3825" s="398" t="s">
        <v>25</v>
      </c>
      <c r="L3825" s="399">
        <v>44631</v>
      </c>
      <c r="M3825" s="398" t="s">
        <v>19</v>
      </c>
      <c r="N3825" s="10">
        <v>9467</v>
      </c>
    </row>
    <row r="3826" spans="1:14">
      <c r="A3826" s="9">
        <v>44629</v>
      </c>
      <c r="B3826" s="1">
        <v>16748</v>
      </c>
      <c r="C3826" s="929" t="s">
        <v>1283</v>
      </c>
      <c r="D3826" s="1" t="s">
        <v>22</v>
      </c>
      <c r="E3826" s="1" t="s">
        <v>4303</v>
      </c>
      <c r="F3826" s="2">
        <v>44631</v>
      </c>
      <c r="G3826" s="11" t="s">
        <v>524</v>
      </c>
      <c r="H3826" s="10">
        <v>25</v>
      </c>
      <c r="I3826" s="12">
        <v>2.35</v>
      </c>
      <c r="J3826" s="398" t="s">
        <v>25</v>
      </c>
      <c r="K3826" s="398" t="s">
        <v>25</v>
      </c>
      <c r="L3826" s="399">
        <v>44631</v>
      </c>
      <c r="M3826" s="398" t="s">
        <v>19</v>
      </c>
      <c r="N3826" s="10">
        <v>9467</v>
      </c>
    </row>
    <row r="3827" spans="1:14">
      <c r="A3827" s="9">
        <v>44629</v>
      </c>
      <c r="B3827" s="1">
        <v>16749</v>
      </c>
      <c r="C3827" s="929" t="s">
        <v>432</v>
      </c>
      <c r="D3827" s="1" t="s">
        <v>22</v>
      </c>
      <c r="E3827" s="1" t="s">
        <v>4304</v>
      </c>
      <c r="F3827" s="2">
        <v>44631</v>
      </c>
      <c r="G3827" s="11" t="s">
        <v>434</v>
      </c>
      <c r="H3827" s="10">
        <v>68</v>
      </c>
      <c r="I3827" s="12">
        <v>2.35</v>
      </c>
      <c r="J3827" s="398" t="s">
        <v>25</v>
      </c>
      <c r="K3827" s="398" t="s">
        <v>25</v>
      </c>
      <c r="L3827" s="399">
        <v>44631</v>
      </c>
      <c r="M3827" s="398" t="s">
        <v>19</v>
      </c>
      <c r="N3827" s="10">
        <v>9467</v>
      </c>
    </row>
    <row r="3828" spans="1:14">
      <c r="A3828" s="9">
        <v>44629</v>
      </c>
      <c r="B3828" s="1">
        <v>16750</v>
      </c>
      <c r="C3828" s="929" t="s">
        <v>420</v>
      </c>
      <c r="D3828" s="1" t="s">
        <v>22</v>
      </c>
      <c r="E3828" s="1" t="s">
        <v>4305</v>
      </c>
      <c r="F3828" s="2">
        <v>44631</v>
      </c>
      <c r="G3828" s="11" t="s">
        <v>422</v>
      </c>
      <c r="H3828" s="10">
        <v>9</v>
      </c>
      <c r="I3828" s="12">
        <v>2.35</v>
      </c>
      <c r="J3828" s="398" t="s">
        <v>25</v>
      </c>
      <c r="K3828" s="398" t="s">
        <v>25</v>
      </c>
      <c r="L3828" s="399">
        <v>44631</v>
      </c>
      <c r="M3828" s="398" t="s">
        <v>19</v>
      </c>
      <c r="N3828" s="10">
        <v>9467</v>
      </c>
    </row>
    <row r="3829" spans="1:14">
      <c r="A3829" s="9">
        <v>44629</v>
      </c>
      <c r="B3829" s="1">
        <v>16751</v>
      </c>
      <c r="C3829" s="929" t="s">
        <v>710</v>
      </c>
      <c r="D3829" s="1" t="s">
        <v>22</v>
      </c>
      <c r="E3829" s="1" t="s">
        <v>4306</v>
      </c>
      <c r="F3829" s="2">
        <v>44631</v>
      </c>
      <c r="G3829" s="11" t="s">
        <v>712</v>
      </c>
      <c r="H3829" s="10">
        <v>6</v>
      </c>
      <c r="I3829" s="12">
        <v>2.35</v>
      </c>
      <c r="J3829" s="398" t="s">
        <v>25</v>
      </c>
      <c r="K3829" s="398" t="s">
        <v>25</v>
      </c>
      <c r="L3829" s="399">
        <v>44631</v>
      </c>
      <c r="M3829" s="398" t="s">
        <v>19</v>
      </c>
      <c r="N3829" s="10">
        <v>9467</v>
      </c>
    </row>
    <row r="3830" spans="1:14">
      <c r="A3830" s="9">
        <v>44629</v>
      </c>
      <c r="B3830" s="1">
        <v>16752</v>
      </c>
      <c r="C3830" s="929" t="s">
        <v>397</v>
      </c>
      <c r="D3830" s="1" t="s">
        <v>22</v>
      </c>
      <c r="E3830" s="1" t="s">
        <v>4307</v>
      </c>
      <c r="F3830" s="2">
        <v>44631</v>
      </c>
      <c r="G3830" s="11" t="s">
        <v>399</v>
      </c>
      <c r="H3830" s="10">
        <v>2</v>
      </c>
      <c r="I3830" s="12">
        <v>2.35</v>
      </c>
      <c r="J3830" s="398" t="s">
        <v>25</v>
      </c>
      <c r="K3830" s="398" t="s">
        <v>25</v>
      </c>
      <c r="L3830" s="399">
        <v>44631</v>
      </c>
      <c r="M3830" s="398" t="s">
        <v>19</v>
      </c>
      <c r="N3830" s="10">
        <v>9467</v>
      </c>
    </row>
    <row r="3831" spans="1:14">
      <c r="A3831" s="9">
        <v>44629</v>
      </c>
      <c r="B3831" s="1">
        <v>16753</v>
      </c>
      <c r="C3831" s="929" t="s">
        <v>182</v>
      </c>
      <c r="D3831" s="1" t="s">
        <v>22</v>
      </c>
      <c r="E3831" s="1" t="s">
        <v>4308</v>
      </c>
      <c r="F3831" s="2">
        <v>44631</v>
      </c>
      <c r="G3831" s="11" t="s">
        <v>184</v>
      </c>
      <c r="H3831" s="10">
        <v>2</v>
      </c>
      <c r="I3831" s="12">
        <v>2.35</v>
      </c>
      <c r="J3831" s="398" t="s">
        <v>25</v>
      </c>
      <c r="K3831" s="398" t="s">
        <v>25</v>
      </c>
      <c r="L3831" s="399">
        <v>44631</v>
      </c>
      <c r="M3831" s="398" t="s">
        <v>19</v>
      </c>
      <c r="N3831" s="10">
        <v>9467</v>
      </c>
    </row>
    <row r="3832" spans="1:14">
      <c r="A3832" s="9">
        <v>44629</v>
      </c>
      <c r="B3832" s="1">
        <v>16754</v>
      </c>
      <c r="C3832" s="929" t="s">
        <v>3238</v>
      </c>
      <c r="D3832" s="1" t="s">
        <v>22</v>
      </c>
      <c r="E3832" s="1" t="s">
        <v>4308</v>
      </c>
      <c r="F3832" s="2">
        <v>44631</v>
      </c>
      <c r="G3832" s="11" t="s">
        <v>3568</v>
      </c>
      <c r="H3832" s="10">
        <v>2</v>
      </c>
      <c r="I3832" s="12">
        <v>2.35</v>
      </c>
      <c r="J3832" s="398" t="s">
        <v>25</v>
      </c>
      <c r="K3832" s="398" t="s">
        <v>25</v>
      </c>
      <c r="L3832" s="399">
        <v>44631</v>
      </c>
      <c r="M3832" s="398" t="s">
        <v>19</v>
      </c>
      <c r="N3832" s="10">
        <v>9467</v>
      </c>
    </row>
    <row r="3833" spans="1:14">
      <c r="A3833" s="9">
        <v>44629</v>
      </c>
      <c r="B3833" s="1">
        <v>16755</v>
      </c>
      <c r="C3833" s="929" t="s">
        <v>5</v>
      </c>
      <c r="D3833" s="1" t="s">
        <v>22</v>
      </c>
      <c r="E3833" s="1" t="s">
        <v>4308</v>
      </c>
      <c r="F3833" s="2">
        <v>44631</v>
      </c>
      <c r="G3833" s="11" t="s">
        <v>3329</v>
      </c>
      <c r="H3833" s="10">
        <v>1</v>
      </c>
      <c r="I3833" s="12">
        <v>4.5</v>
      </c>
      <c r="J3833" s="398" t="s">
        <v>25</v>
      </c>
      <c r="K3833" s="398" t="s">
        <v>25</v>
      </c>
      <c r="L3833" s="399">
        <v>44631</v>
      </c>
      <c r="M3833" s="398" t="s">
        <v>19</v>
      </c>
      <c r="N3833" s="10">
        <v>9467</v>
      </c>
    </row>
    <row r="3834" spans="1:14">
      <c r="A3834" s="9">
        <v>44629</v>
      </c>
      <c r="B3834" s="1">
        <v>16756</v>
      </c>
      <c r="C3834" s="929" t="s">
        <v>73</v>
      </c>
      <c r="D3834" s="1" t="s">
        <v>22</v>
      </c>
      <c r="E3834" s="1" t="s">
        <v>4309</v>
      </c>
      <c r="F3834" s="2">
        <v>44631</v>
      </c>
      <c r="G3834" s="11" t="s">
        <v>74</v>
      </c>
      <c r="H3834" s="10">
        <v>1</v>
      </c>
      <c r="I3834" s="12">
        <v>2.35</v>
      </c>
      <c r="J3834" s="398" t="s">
        <v>25</v>
      </c>
      <c r="K3834" s="398" t="s">
        <v>25</v>
      </c>
      <c r="L3834" s="399">
        <v>44631</v>
      </c>
      <c r="M3834" s="398" t="s">
        <v>19</v>
      </c>
      <c r="N3834" s="10">
        <v>9467</v>
      </c>
    </row>
    <row r="3835" spans="1:14">
      <c r="A3835" s="9">
        <v>44629</v>
      </c>
      <c r="B3835" s="1">
        <v>16757</v>
      </c>
      <c r="C3835" s="929" t="s">
        <v>37</v>
      </c>
      <c r="D3835" s="1" t="s">
        <v>22</v>
      </c>
      <c r="E3835" s="1" t="s">
        <v>4309</v>
      </c>
      <c r="F3835" s="2">
        <v>44631</v>
      </c>
      <c r="G3835" s="11" t="s">
        <v>38</v>
      </c>
      <c r="H3835" s="10">
        <v>1</v>
      </c>
      <c r="I3835" s="12">
        <v>2.35</v>
      </c>
      <c r="J3835" s="398" t="s">
        <v>25</v>
      </c>
      <c r="K3835" s="398" t="s">
        <v>25</v>
      </c>
      <c r="L3835" s="399">
        <v>44631</v>
      </c>
      <c r="M3835" s="398" t="s">
        <v>19</v>
      </c>
      <c r="N3835" s="10">
        <v>9467</v>
      </c>
    </row>
    <row r="3836" spans="1:14">
      <c r="A3836" s="9">
        <v>44629</v>
      </c>
      <c r="B3836" s="1">
        <v>16758</v>
      </c>
      <c r="C3836" s="929" t="s">
        <v>39</v>
      </c>
      <c r="D3836" s="1" t="s">
        <v>22</v>
      </c>
      <c r="E3836" s="1" t="s">
        <v>4309</v>
      </c>
      <c r="F3836" s="2">
        <v>44631</v>
      </c>
      <c r="G3836" s="11" t="s">
        <v>40</v>
      </c>
      <c r="H3836" s="10">
        <v>1</v>
      </c>
      <c r="I3836" s="12">
        <v>2.35</v>
      </c>
      <c r="J3836" s="398" t="s">
        <v>25</v>
      </c>
      <c r="K3836" s="398" t="s">
        <v>25</v>
      </c>
      <c r="L3836" s="399">
        <v>44631</v>
      </c>
      <c r="M3836" s="398" t="s">
        <v>19</v>
      </c>
      <c r="N3836" s="10">
        <v>9467</v>
      </c>
    </row>
    <row r="3837" spans="1:14">
      <c r="A3837" s="9">
        <v>44629</v>
      </c>
      <c r="B3837" s="1">
        <v>16759</v>
      </c>
      <c r="C3837" s="929" t="s">
        <v>102</v>
      </c>
      <c r="D3837" s="1" t="s">
        <v>22</v>
      </c>
      <c r="E3837" s="1" t="s">
        <v>4310</v>
      </c>
      <c r="F3837" s="2">
        <v>44631</v>
      </c>
      <c r="G3837" s="11" t="s">
        <v>104</v>
      </c>
      <c r="H3837" s="10">
        <v>75</v>
      </c>
      <c r="I3837" s="12">
        <v>2.35</v>
      </c>
      <c r="J3837" s="398" t="s">
        <v>25</v>
      </c>
      <c r="K3837" s="398" t="s">
        <v>25</v>
      </c>
      <c r="L3837" s="399">
        <v>44631</v>
      </c>
      <c r="M3837" s="398" t="s">
        <v>19</v>
      </c>
      <c r="N3837" s="10">
        <v>9467</v>
      </c>
    </row>
    <row r="3838" spans="1:14">
      <c r="A3838" s="9">
        <v>44629</v>
      </c>
      <c r="B3838" s="1">
        <v>16760</v>
      </c>
      <c r="C3838" s="929" t="s">
        <v>182</v>
      </c>
      <c r="D3838" s="1" t="s">
        <v>22</v>
      </c>
      <c r="E3838" s="1" t="s">
        <v>4311</v>
      </c>
      <c r="F3838" s="2">
        <v>44631</v>
      </c>
      <c r="G3838" s="11" t="s">
        <v>184</v>
      </c>
      <c r="H3838" s="10">
        <v>4</v>
      </c>
      <c r="I3838" s="12">
        <v>2.35</v>
      </c>
      <c r="J3838" s="398" t="s">
        <v>25</v>
      </c>
      <c r="K3838" s="398" t="s">
        <v>25</v>
      </c>
      <c r="L3838" s="399">
        <v>44631</v>
      </c>
      <c r="M3838" s="398" t="s">
        <v>19</v>
      </c>
      <c r="N3838" s="10">
        <v>9467</v>
      </c>
    </row>
    <row r="3839" spans="1:14">
      <c r="A3839" s="9">
        <v>44629</v>
      </c>
      <c r="B3839" s="1">
        <v>16761</v>
      </c>
      <c r="C3839" s="929" t="s">
        <v>53</v>
      </c>
      <c r="D3839" s="1" t="s">
        <v>22</v>
      </c>
      <c r="E3839" s="1" t="s">
        <v>4311</v>
      </c>
      <c r="F3839" s="2">
        <v>44631</v>
      </c>
      <c r="G3839" s="11" t="s">
        <v>55</v>
      </c>
      <c r="H3839" s="10">
        <v>16</v>
      </c>
      <c r="I3839" s="12">
        <v>2.35</v>
      </c>
      <c r="J3839" s="398" t="s">
        <v>25</v>
      </c>
      <c r="K3839" s="398" t="s">
        <v>25</v>
      </c>
      <c r="L3839" s="399">
        <v>44631</v>
      </c>
      <c r="M3839" s="398" t="s">
        <v>19</v>
      </c>
      <c r="N3839" s="10">
        <v>9467</v>
      </c>
    </row>
    <row r="3840" spans="1:14">
      <c r="A3840" s="9">
        <v>44629</v>
      </c>
      <c r="B3840" s="1">
        <v>16762</v>
      </c>
      <c r="C3840" s="929" t="s">
        <v>3682</v>
      </c>
      <c r="D3840" s="1" t="s">
        <v>22</v>
      </c>
      <c r="E3840" s="1" t="s">
        <v>4312</v>
      </c>
      <c r="F3840" s="2">
        <v>44631</v>
      </c>
      <c r="G3840" s="11" t="s">
        <v>3684</v>
      </c>
      <c r="H3840" s="10">
        <v>33</v>
      </c>
      <c r="I3840" s="12">
        <v>2.35</v>
      </c>
      <c r="J3840" s="398" t="s">
        <v>25</v>
      </c>
      <c r="K3840" s="398" t="s">
        <v>25</v>
      </c>
      <c r="L3840" s="399">
        <v>44631</v>
      </c>
      <c r="M3840" s="398" t="s">
        <v>19</v>
      </c>
      <c r="N3840" s="10">
        <v>9467</v>
      </c>
    </row>
    <row r="3841" spans="1:14">
      <c r="A3841" s="9">
        <v>44629</v>
      </c>
      <c r="B3841" s="1">
        <v>16763</v>
      </c>
      <c r="C3841" s="929" t="s">
        <v>490</v>
      </c>
      <c r="D3841" s="1" t="s">
        <v>22</v>
      </c>
      <c r="E3841" s="1" t="s">
        <v>4313</v>
      </c>
      <c r="F3841" s="2">
        <v>44631</v>
      </c>
      <c r="G3841" s="11" t="s">
        <v>492</v>
      </c>
      <c r="H3841" s="10">
        <v>6</v>
      </c>
      <c r="I3841" s="12">
        <v>2.35</v>
      </c>
      <c r="J3841" s="398" t="s">
        <v>25</v>
      </c>
      <c r="K3841" s="398" t="s">
        <v>25</v>
      </c>
      <c r="L3841" s="399">
        <v>44631</v>
      </c>
      <c r="M3841" s="398" t="s">
        <v>19</v>
      </c>
      <c r="N3841" s="10">
        <v>9467</v>
      </c>
    </row>
    <row r="3842" spans="1:14">
      <c r="A3842" s="9">
        <v>44629</v>
      </c>
      <c r="B3842" s="1">
        <v>16764</v>
      </c>
      <c r="C3842" s="929" t="s">
        <v>490</v>
      </c>
      <c r="D3842" s="1" t="s">
        <v>22</v>
      </c>
      <c r="E3842" s="1" t="s">
        <v>4314</v>
      </c>
      <c r="F3842" s="2">
        <v>44631</v>
      </c>
      <c r="G3842" s="11" t="s">
        <v>492</v>
      </c>
      <c r="H3842" s="10">
        <v>10</v>
      </c>
      <c r="I3842" s="12">
        <v>2.35</v>
      </c>
      <c r="J3842" s="398" t="s">
        <v>25</v>
      </c>
      <c r="K3842" s="398" t="s">
        <v>25</v>
      </c>
      <c r="L3842" s="399">
        <v>44631</v>
      </c>
      <c r="M3842" s="398" t="s">
        <v>19</v>
      </c>
      <c r="N3842" s="10">
        <v>9467</v>
      </c>
    </row>
    <row r="3843" spans="1:14">
      <c r="A3843" s="9">
        <v>44629</v>
      </c>
      <c r="B3843" s="1">
        <v>16765</v>
      </c>
      <c r="C3843" s="929" t="s">
        <v>672</v>
      </c>
      <c r="D3843" s="1" t="s">
        <v>22</v>
      </c>
      <c r="E3843" s="1" t="s">
        <v>4315</v>
      </c>
      <c r="F3843" s="2">
        <v>44631</v>
      </c>
      <c r="G3843" s="11" t="s">
        <v>674</v>
      </c>
      <c r="H3843" s="10">
        <v>5</v>
      </c>
      <c r="I3843" s="12">
        <v>2.35</v>
      </c>
      <c r="J3843" s="398" t="s">
        <v>25</v>
      </c>
      <c r="K3843" s="398" t="s">
        <v>25</v>
      </c>
      <c r="L3843" s="399">
        <v>44631</v>
      </c>
      <c r="M3843" s="398" t="s">
        <v>19</v>
      </c>
      <c r="N3843" s="10">
        <v>9467</v>
      </c>
    </row>
    <row r="3844" spans="1:14">
      <c r="A3844" s="9">
        <v>44629</v>
      </c>
      <c r="B3844" s="1">
        <v>16766</v>
      </c>
      <c r="C3844" s="929" t="s">
        <v>2267</v>
      </c>
      <c r="D3844" s="1" t="s">
        <v>22</v>
      </c>
      <c r="E3844" s="1" t="s">
        <v>4316</v>
      </c>
      <c r="F3844" s="2">
        <v>44631</v>
      </c>
      <c r="G3844" s="10" t="s">
        <v>2434</v>
      </c>
      <c r="H3844" s="10">
        <v>47</v>
      </c>
      <c r="I3844" s="12">
        <v>2.35</v>
      </c>
      <c r="J3844" s="398" t="s">
        <v>25</v>
      </c>
      <c r="K3844" s="398" t="s">
        <v>25</v>
      </c>
      <c r="L3844" s="399">
        <v>44631</v>
      </c>
      <c r="M3844" s="398" t="s">
        <v>19</v>
      </c>
      <c r="N3844" s="10">
        <v>9467</v>
      </c>
    </row>
    <row r="3845" spans="1:14">
      <c r="A3845" s="9">
        <v>44629</v>
      </c>
      <c r="B3845" s="1">
        <v>16767</v>
      </c>
      <c r="C3845" s="929" t="s">
        <v>2267</v>
      </c>
      <c r="D3845" s="1" t="s">
        <v>22</v>
      </c>
      <c r="E3845" s="1" t="s">
        <v>4317</v>
      </c>
      <c r="F3845" s="2">
        <v>44631</v>
      </c>
      <c r="G3845" s="10" t="s">
        <v>2434</v>
      </c>
      <c r="H3845" s="10">
        <v>72</v>
      </c>
      <c r="I3845" s="12">
        <v>2.35</v>
      </c>
      <c r="J3845" s="398" t="s">
        <v>25</v>
      </c>
      <c r="K3845" s="398" t="s">
        <v>25</v>
      </c>
      <c r="L3845" s="399">
        <v>44631</v>
      </c>
      <c r="M3845" s="398" t="s">
        <v>19</v>
      </c>
      <c r="N3845" s="10">
        <v>9467</v>
      </c>
    </row>
    <row r="3846" spans="1:14">
      <c r="A3846" s="712">
        <v>44629</v>
      </c>
      <c r="B3846" s="1">
        <v>16768</v>
      </c>
      <c r="C3846" s="929" t="s">
        <v>316</v>
      </c>
      <c r="D3846" s="1" t="s">
        <v>22</v>
      </c>
      <c r="E3846" s="1" t="s">
        <v>336</v>
      </c>
      <c r="F3846" s="2">
        <v>44631</v>
      </c>
      <c r="G3846" s="10" t="s">
        <v>318</v>
      </c>
      <c r="H3846" s="10">
        <v>27</v>
      </c>
      <c r="I3846" s="12">
        <v>2.35</v>
      </c>
      <c r="J3846" s="398" t="s">
        <v>25</v>
      </c>
      <c r="K3846" s="398" t="s">
        <v>25</v>
      </c>
      <c r="L3846" s="399">
        <v>44631</v>
      </c>
      <c r="M3846" s="398" t="s">
        <v>19</v>
      </c>
      <c r="N3846" s="10">
        <v>9497</v>
      </c>
    </row>
    <row r="3847" spans="1:14">
      <c r="A3847" s="712">
        <v>44629</v>
      </c>
      <c r="B3847" s="1">
        <v>16769</v>
      </c>
      <c r="C3847" s="929" t="s">
        <v>4002</v>
      </c>
      <c r="D3847" s="1" t="s">
        <v>22</v>
      </c>
      <c r="E3847" s="1" t="s">
        <v>4318</v>
      </c>
      <c r="F3847" s="2">
        <v>44631</v>
      </c>
      <c r="G3847" s="10" t="s">
        <v>4197</v>
      </c>
      <c r="H3847" s="10">
        <v>2</v>
      </c>
      <c r="I3847" s="12">
        <v>2.35</v>
      </c>
      <c r="J3847" s="398" t="s">
        <v>25</v>
      </c>
      <c r="K3847" s="398" t="s">
        <v>25</v>
      </c>
      <c r="L3847" s="399">
        <v>44631</v>
      </c>
      <c r="M3847" s="398" t="s">
        <v>19</v>
      </c>
      <c r="N3847" s="10">
        <v>9497</v>
      </c>
    </row>
    <row r="3848" spans="1:14">
      <c r="A3848" s="712">
        <v>44629</v>
      </c>
      <c r="B3848" s="1">
        <v>16770</v>
      </c>
      <c r="C3848" s="929" t="s">
        <v>5</v>
      </c>
      <c r="D3848" s="1" t="s">
        <v>22</v>
      </c>
      <c r="E3848" s="1" t="s">
        <v>4318</v>
      </c>
      <c r="F3848" s="2">
        <v>44631</v>
      </c>
      <c r="G3848" s="10" t="s">
        <v>3329</v>
      </c>
      <c r="H3848" s="10">
        <v>2</v>
      </c>
      <c r="I3848" s="12">
        <v>4.5</v>
      </c>
      <c r="J3848" s="398" t="s">
        <v>25</v>
      </c>
      <c r="K3848" s="398" t="s">
        <v>25</v>
      </c>
      <c r="L3848" s="399">
        <v>44631</v>
      </c>
      <c r="M3848" s="398" t="s">
        <v>19</v>
      </c>
      <c r="N3848" s="10">
        <v>9497</v>
      </c>
    </row>
    <row r="3849" spans="1:14">
      <c r="A3849" s="712">
        <v>44629</v>
      </c>
      <c r="B3849" s="1">
        <v>16771</v>
      </c>
      <c r="C3849" s="929" t="s">
        <v>4319</v>
      </c>
      <c r="D3849" s="1" t="s">
        <v>22</v>
      </c>
      <c r="E3849" s="1" t="s">
        <v>1</v>
      </c>
      <c r="F3849" s="2">
        <v>44631</v>
      </c>
      <c r="G3849" s="10" t="s">
        <v>4320</v>
      </c>
      <c r="H3849" s="10">
        <v>1</v>
      </c>
      <c r="I3849" s="12">
        <v>3.75</v>
      </c>
      <c r="J3849" s="398" t="s">
        <v>25</v>
      </c>
      <c r="K3849" s="398" t="s">
        <v>25</v>
      </c>
      <c r="L3849" s="399">
        <v>44631</v>
      </c>
      <c r="M3849" s="398" t="s">
        <v>19</v>
      </c>
      <c r="N3849" s="10">
        <v>9497</v>
      </c>
    </row>
    <row r="3850" spans="1:14">
      <c r="A3850" s="712">
        <v>44629</v>
      </c>
      <c r="B3850" s="1">
        <v>16772</v>
      </c>
      <c r="C3850" s="929" t="s">
        <v>4321</v>
      </c>
      <c r="D3850" s="1" t="s">
        <v>22</v>
      </c>
      <c r="E3850" s="1" t="s">
        <v>4322</v>
      </c>
      <c r="F3850" s="2">
        <v>44631</v>
      </c>
      <c r="G3850" s="10" t="s">
        <v>4323</v>
      </c>
      <c r="H3850" s="10">
        <v>1</v>
      </c>
      <c r="I3850" s="12">
        <v>3.75</v>
      </c>
      <c r="J3850" s="398" t="s">
        <v>25</v>
      </c>
      <c r="K3850" s="398" t="s">
        <v>25</v>
      </c>
      <c r="L3850" s="399">
        <v>44631</v>
      </c>
      <c r="M3850" s="398" t="s">
        <v>19</v>
      </c>
      <c r="N3850" s="10">
        <v>9497</v>
      </c>
    </row>
    <row r="3851" spans="1:14">
      <c r="A3851" s="712">
        <v>44629</v>
      </c>
      <c r="B3851" s="1">
        <v>16773</v>
      </c>
      <c r="C3851" s="929" t="s">
        <v>4324</v>
      </c>
      <c r="D3851" s="1" t="s">
        <v>22</v>
      </c>
      <c r="E3851" s="1" t="s">
        <v>4322</v>
      </c>
      <c r="F3851" s="2">
        <v>44631</v>
      </c>
      <c r="G3851" s="10" t="s">
        <v>4325</v>
      </c>
      <c r="H3851" s="10">
        <v>1</v>
      </c>
      <c r="I3851" s="12">
        <v>3.75</v>
      </c>
      <c r="J3851" s="398" t="s">
        <v>25</v>
      </c>
      <c r="K3851" s="398" t="s">
        <v>25</v>
      </c>
      <c r="L3851" s="399">
        <v>44631</v>
      </c>
      <c r="M3851" s="398" t="s">
        <v>19</v>
      </c>
      <c r="N3851" s="10">
        <v>9497</v>
      </c>
    </row>
    <row r="3852" spans="1:14">
      <c r="A3852" s="712">
        <v>44629</v>
      </c>
      <c r="B3852" s="1">
        <v>16774</v>
      </c>
      <c r="C3852" s="929" t="s">
        <v>4326</v>
      </c>
      <c r="D3852" s="1" t="s">
        <v>22</v>
      </c>
      <c r="E3852" s="1" t="s">
        <v>4322</v>
      </c>
      <c r="F3852" s="2">
        <v>44631</v>
      </c>
      <c r="G3852" s="10" t="s">
        <v>4327</v>
      </c>
      <c r="H3852" s="10">
        <v>1</v>
      </c>
      <c r="I3852" s="12">
        <v>2.35</v>
      </c>
      <c r="J3852" s="398" t="s">
        <v>25</v>
      </c>
      <c r="K3852" s="398" t="s">
        <v>25</v>
      </c>
      <c r="L3852" s="399">
        <v>44631</v>
      </c>
      <c r="M3852" s="398" t="s">
        <v>19</v>
      </c>
      <c r="N3852" s="10">
        <v>9497</v>
      </c>
    </row>
    <row r="3853" spans="1:14">
      <c r="A3853" s="712">
        <v>44629</v>
      </c>
      <c r="B3853" s="1">
        <v>16775</v>
      </c>
      <c r="C3853" s="929" t="s">
        <v>4328</v>
      </c>
      <c r="D3853" s="1" t="s">
        <v>22</v>
      </c>
      <c r="E3853" s="1" t="s">
        <v>4322</v>
      </c>
      <c r="F3853" s="2">
        <v>44631</v>
      </c>
      <c r="G3853" s="10" t="s">
        <v>4329</v>
      </c>
      <c r="H3853" s="10">
        <v>1</v>
      </c>
      <c r="I3853" s="12">
        <v>2.35</v>
      </c>
      <c r="J3853" s="398" t="s">
        <v>25</v>
      </c>
      <c r="K3853" s="398" t="s">
        <v>25</v>
      </c>
      <c r="L3853" s="399">
        <v>44631</v>
      </c>
      <c r="M3853" s="398" t="s">
        <v>19</v>
      </c>
      <c r="N3853" s="10">
        <v>9497</v>
      </c>
    </row>
    <row r="3854" spans="1:14">
      <c r="A3854" s="712">
        <v>44629</v>
      </c>
      <c r="B3854" s="1">
        <v>16776</v>
      </c>
      <c r="C3854" s="929" t="s">
        <v>1100</v>
      </c>
      <c r="D3854" s="1" t="s">
        <v>22</v>
      </c>
      <c r="E3854" s="1" t="s">
        <v>4330</v>
      </c>
      <c r="F3854" s="2">
        <v>44631</v>
      </c>
      <c r="G3854" s="398" t="s">
        <v>1102</v>
      </c>
      <c r="H3854" s="10">
        <v>19</v>
      </c>
      <c r="I3854" s="12">
        <v>2.35</v>
      </c>
      <c r="J3854" s="398" t="s">
        <v>25</v>
      </c>
      <c r="K3854" s="398" t="s">
        <v>25</v>
      </c>
      <c r="L3854" s="399">
        <v>44631</v>
      </c>
      <c r="M3854" s="398" t="s">
        <v>19</v>
      </c>
      <c r="N3854" s="10">
        <v>9497</v>
      </c>
    </row>
    <row r="3855" spans="1:14">
      <c r="A3855" s="712">
        <v>44629</v>
      </c>
      <c r="B3855" s="1">
        <v>16777</v>
      </c>
      <c r="C3855" s="929" t="s">
        <v>559</v>
      </c>
      <c r="D3855" s="1" t="s">
        <v>22</v>
      </c>
      <c r="E3855" s="1" t="s">
        <v>4331</v>
      </c>
      <c r="F3855" s="2">
        <v>44631</v>
      </c>
      <c r="G3855" s="10" t="s">
        <v>561</v>
      </c>
      <c r="H3855" s="10">
        <v>76</v>
      </c>
      <c r="I3855" s="12">
        <v>2.35</v>
      </c>
      <c r="J3855" s="398" t="s">
        <v>25</v>
      </c>
      <c r="K3855" s="398" t="s">
        <v>25</v>
      </c>
      <c r="L3855" s="399">
        <v>44631</v>
      </c>
      <c r="M3855" s="398" t="s">
        <v>19</v>
      </c>
      <c r="N3855" s="10">
        <v>9497</v>
      </c>
    </row>
    <row r="3856" spans="1:14">
      <c r="A3856" s="712">
        <v>44629</v>
      </c>
      <c r="B3856" s="1">
        <v>16778</v>
      </c>
      <c r="C3856" s="929" t="s">
        <v>3920</v>
      </c>
      <c r="D3856" s="1" t="s">
        <v>22</v>
      </c>
      <c r="E3856" s="1" t="s">
        <v>4332</v>
      </c>
      <c r="F3856" s="2">
        <v>44631</v>
      </c>
      <c r="G3856" s="10" t="s">
        <v>3922</v>
      </c>
      <c r="H3856" s="10">
        <v>25</v>
      </c>
      <c r="I3856" s="12">
        <v>2.35</v>
      </c>
      <c r="J3856" s="398" t="s">
        <v>25</v>
      </c>
      <c r="K3856" s="398" t="s">
        <v>25</v>
      </c>
      <c r="L3856" s="399">
        <v>44631</v>
      </c>
      <c r="M3856" s="398" t="s">
        <v>19</v>
      </c>
      <c r="N3856" s="10">
        <v>9497</v>
      </c>
    </row>
    <row r="3857" spans="1:15">
      <c r="A3857" s="712">
        <v>44629</v>
      </c>
      <c r="B3857" s="1">
        <v>16779</v>
      </c>
      <c r="C3857" s="929" t="s">
        <v>4333</v>
      </c>
      <c r="D3857" s="1" t="s">
        <v>22</v>
      </c>
      <c r="E3857" s="1" t="s">
        <v>4322</v>
      </c>
      <c r="F3857" s="2">
        <v>44631</v>
      </c>
      <c r="G3857" s="10" t="s">
        <v>4334</v>
      </c>
      <c r="H3857" s="10">
        <v>1</v>
      </c>
      <c r="I3857" s="12">
        <v>3.75</v>
      </c>
      <c r="J3857" s="398" t="s">
        <v>25</v>
      </c>
      <c r="K3857" s="398" t="s">
        <v>25</v>
      </c>
      <c r="L3857" s="399">
        <v>44631</v>
      </c>
      <c r="M3857" s="398" t="s">
        <v>19</v>
      </c>
      <c r="N3857" s="10">
        <v>9497</v>
      </c>
    </row>
    <row r="3858" spans="1:15">
      <c r="A3858" s="712">
        <v>44629</v>
      </c>
      <c r="B3858" s="1">
        <v>16780</v>
      </c>
      <c r="C3858" s="929" t="s">
        <v>4333</v>
      </c>
      <c r="D3858" s="1" t="s">
        <v>22</v>
      </c>
      <c r="E3858" s="1" t="s">
        <v>4335</v>
      </c>
      <c r="F3858" s="2">
        <v>44631</v>
      </c>
      <c r="G3858" s="10" t="s">
        <v>4336</v>
      </c>
      <c r="H3858" s="10">
        <v>2</v>
      </c>
      <c r="I3858" s="12">
        <v>2.35</v>
      </c>
      <c r="J3858" s="398" t="s">
        <v>25</v>
      </c>
      <c r="K3858" s="398" t="s">
        <v>25</v>
      </c>
      <c r="L3858" s="399">
        <v>44631</v>
      </c>
      <c r="M3858" s="398" t="s">
        <v>19</v>
      </c>
      <c r="N3858" s="10">
        <v>9497</v>
      </c>
      <c r="O3858" s="391">
        <v>8644.6200000000026</v>
      </c>
    </row>
    <row r="3859" spans="1:15">
      <c r="A3859" s="712">
        <v>44631</v>
      </c>
      <c r="B3859" s="1">
        <v>16781</v>
      </c>
      <c r="C3859" s="929" t="s">
        <v>272</v>
      </c>
      <c r="D3859" s="1" t="s">
        <v>22</v>
      </c>
      <c r="E3859" s="1" t="s">
        <v>4337</v>
      </c>
      <c r="F3859" s="2">
        <v>44636</v>
      </c>
      <c r="G3859" s="10" t="s">
        <v>274</v>
      </c>
      <c r="H3859" s="10">
        <v>4</v>
      </c>
      <c r="I3859" s="12">
        <v>2.35</v>
      </c>
      <c r="J3859" s="398" t="s">
        <v>25</v>
      </c>
      <c r="K3859" s="398" t="s">
        <v>25</v>
      </c>
      <c r="L3859" s="399">
        <v>44634</v>
      </c>
      <c r="M3859" s="398" t="s">
        <v>19</v>
      </c>
      <c r="N3859" s="10">
        <v>9497</v>
      </c>
    </row>
    <row r="3860" spans="1:15">
      <c r="A3860" s="712">
        <v>44631</v>
      </c>
      <c r="B3860" s="1">
        <v>16782</v>
      </c>
      <c r="C3860" s="929" t="s">
        <v>4338</v>
      </c>
      <c r="D3860" s="1" t="s">
        <v>22</v>
      </c>
      <c r="E3860" s="1" t="s">
        <v>4337</v>
      </c>
      <c r="F3860" s="2">
        <v>44636</v>
      </c>
      <c r="G3860" s="10" t="s">
        <v>840</v>
      </c>
      <c r="H3860" s="10">
        <v>3</v>
      </c>
      <c r="I3860" s="12">
        <v>2.35</v>
      </c>
      <c r="J3860" s="398" t="s">
        <v>25</v>
      </c>
      <c r="K3860" s="398" t="s">
        <v>25</v>
      </c>
      <c r="L3860" s="399">
        <v>44634</v>
      </c>
      <c r="M3860" s="398" t="s">
        <v>19</v>
      </c>
      <c r="N3860" s="10">
        <v>9497</v>
      </c>
    </row>
    <row r="3861" spans="1:15">
      <c r="A3861" s="712">
        <v>44631</v>
      </c>
      <c r="B3861" s="1">
        <v>16783</v>
      </c>
      <c r="C3861" s="929" t="s">
        <v>4339</v>
      </c>
      <c r="D3861" s="1" t="s">
        <v>22</v>
      </c>
      <c r="E3861" s="1" t="s">
        <v>4340</v>
      </c>
      <c r="F3861" s="2">
        <v>44636</v>
      </c>
      <c r="G3861" s="10" t="s">
        <v>4341</v>
      </c>
      <c r="H3861" s="10">
        <v>2</v>
      </c>
      <c r="I3861" s="12">
        <v>2.35</v>
      </c>
      <c r="J3861" s="398" t="s">
        <v>25</v>
      </c>
      <c r="K3861" s="398" t="s">
        <v>25</v>
      </c>
      <c r="L3861" s="399">
        <v>44634</v>
      </c>
      <c r="M3861" s="398" t="s">
        <v>19</v>
      </c>
      <c r="N3861" s="10">
        <v>9497</v>
      </c>
    </row>
    <row r="3862" spans="1:15">
      <c r="A3862" s="712">
        <v>44631</v>
      </c>
      <c r="B3862" s="1">
        <v>16784</v>
      </c>
      <c r="C3862" s="929" t="s">
        <v>4174</v>
      </c>
      <c r="D3862" s="1" t="s">
        <v>22</v>
      </c>
      <c r="E3862" s="1" t="s">
        <v>4342</v>
      </c>
      <c r="F3862" s="2">
        <v>44636</v>
      </c>
      <c r="G3862" s="10" t="s">
        <v>4343</v>
      </c>
      <c r="H3862" s="10">
        <v>3</v>
      </c>
      <c r="I3862" s="12">
        <v>2.35</v>
      </c>
      <c r="J3862" s="398" t="s">
        <v>25</v>
      </c>
      <c r="K3862" s="398" t="s">
        <v>25</v>
      </c>
      <c r="L3862" s="399">
        <v>44634</v>
      </c>
      <c r="M3862" s="398" t="s">
        <v>19</v>
      </c>
      <c r="N3862" s="10">
        <v>9497</v>
      </c>
    </row>
    <row r="3863" spans="1:15">
      <c r="A3863" s="712">
        <v>44631</v>
      </c>
      <c r="B3863" s="1">
        <v>16785</v>
      </c>
      <c r="C3863" s="929" t="s">
        <v>4172</v>
      </c>
      <c r="D3863" s="1" t="s">
        <v>22</v>
      </c>
      <c r="E3863" s="1" t="s">
        <v>4342</v>
      </c>
      <c r="F3863" s="2">
        <v>44636</v>
      </c>
      <c r="G3863" s="10" t="s">
        <v>4344</v>
      </c>
      <c r="H3863" s="10">
        <v>3</v>
      </c>
      <c r="I3863" s="12">
        <v>2.35</v>
      </c>
      <c r="J3863" s="398" t="s">
        <v>25</v>
      </c>
      <c r="K3863" s="398" t="s">
        <v>25</v>
      </c>
      <c r="L3863" s="399">
        <v>44634</v>
      </c>
      <c r="M3863" s="398" t="s">
        <v>19</v>
      </c>
      <c r="N3863" s="10">
        <v>9497</v>
      </c>
    </row>
    <row r="3864" spans="1:15">
      <c r="A3864" s="712">
        <v>44631</v>
      </c>
      <c r="B3864" s="1">
        <v>16786</v>
      </c>
      <c r="C3864" s="929" t="s">
        <v>3238</v>
      </c>
      <c r="D3864" s="1" t="s">
        <v>22</v>
      </c>
      <c r="E3864" s="1" t="s">
        <v>4345</v>
      </c>
      <c r="F3864" s="2">
        <v>44636</v>
      </c>
      <c r="G3864" s="10" t="s">
        <v>3568</v>
      </c>
      <c r="H3864" s="10">
        <v>4</v>
      </c>
      <c r="I3864" s="12">
        <v>2.35</v>
      </c>
      <c r="J3864" s="398" t="s">
        <v>25</v>
      </c>
      <c r="K3864" s="398" t="s">
        <v>25</v>
      </c>
      <c r="L3864" s="399">
        <v>44634</v>
      </c>
      <c r="M3864" s="398" t="s">
        <v>19</v>
      </c>
      <c r="N3864" s="10">
        <v>9497</v>
      </c>
    </row>
    <row r="3865" spans="1:15">
      <c r="A3865" s="712">
        <v>44631</v>
      </c>
      <c r="B3865" s="1">
        <v>16787</v>
      </c>
      <c r="C3865" s="929" t="s">
        <v>37</v>
      </c>
      <c r="D3865" s="1" t="s">
        <v>22</v>
      </c>
      <c r="E3865" s="1" t="s">
        <v>4346</v>
      </c>
      <c r="F3865" s="2">
        <v>44636</v>
      </c>
      <c r="G3865" s="10" t="s">
        <v>38</v>
      </c>
      <c r="H3865" s="10">
        <v>12</v>
      </c>
      <c r="I3865" s="12">
        <v>2.35</v>
      </c>
      <c r="J3865" s="398" t="s">
        <v>25</v>
      </c>
      <c r="K3865" s="398" t="s">
        <v>25</v>
      </c>
      <c r="L3865" s="399">
        <v>44634</v>
      </c>
      <c r="M3865" s="398" t="s">
        <v>19</v>
      </c>
      <c r="N3865" s="10">
        <v>9497</v>
      </c>
    </row>
    <row r="3866" spans="1:15">
      <c r="A3866" s="712">
        <v>44631</v>
      </c>
      <c r="B3866" s="1">
        <v>16788</v>
      </c>
      <c r="C3866" s="929" t="s">
        <v>37</v>
      </c>
      <c r="D3866" s="1" t="s">
        <v>22</v>
      </c>
      <c r="E3866" s="1" t="s">
        <v>4347</v>
      </c>
      <c r="F3866" s="2">
        <v>44636</v>
      </c>
      <c r="G3866" s="10" t="s">
        <v>38</v>
      </c>
      <c r="H3866" s="10">
        <v>4</v>
      </c>
      <c r="I3866" s="12">
        <v>2.35</v>
      </c>
      <c r="J3866" s="398" t="s">
        <v>25</v>
      </c>
      <c r="K3866" s="398" t="s">
        <v>25</v>
      </c>
      <c r="L3866" s="399">
        <v>44634</v>
      </c>
      <c r="M3866" s="398" t="s">
        <v>19</v>
      </c>
      <c r="N3866" s="10">
        <v>9497</v>
      </c>
    </row>
    <row r="3867" spans="1:15">
      <c r="A3867" s="712">
        <v>44631</v>
      </c>
      <c r="B3867" s="1">
        <v>16789</v>
      </c>
      <c r="C3867" s="929" t="s">
        <v>3962</v>
      </c>
      <c r="D3867" s="1" t="s">
        <v>22</v>
      </c>
      <c r="E3867" s="1" t="s">
        <v>4348</v>
      </c>
      <c r="F3867" s="2">
        <v>44636</v>
      </c>
      <c r="G3867" s="10" t="s">
        <v>3964</v>
      </c>
      <c r="H3867" s="10">
        <v>1</v>
      </c>
      <c r="I3867" s="12">
        <v>2.35</v>
      </c>
      <c r="J3867" s="398" t="s">
        <v>25</v>
      </c>
      <c r="K3867" s="398" t="s">
        <v>25</v>
      </c>
      <c r="L3867" s="399">
        <v>44634</v>
      </c>
      <c r="M3867" s="398" t="s">
        <v>19</v>
      </c>
      <c r="N3867" s="10">
        <v>9497</v>
      </c>
    </row>
    <row r="3868" spans="1:15">
      <c r="A3868" s="712">
        <v>44631</v>
      </c>
      <c r="B3868" s="1">
        <v>16790</v>
      </c>
      <c r="C3868" s="929" t="s">
        <v>397</v>
      </c>
      <c r="D3868" s="1" t="s">
        <v>22</v>
      </c>
      <c r="E3868" s="1" t="s">
        <v>4349</v>
      </c>
      <c r="F3868" s="2">
        <v>44636</v>
      </c>
      <c r="G3868" s="10" t="s">
        <v>399</v>
      </c>
      <c r="H3868" s="10">
        <v>8</v>
      </c>
      <c r="I3868" s="12">
        <v>2.35</v>
      </c>
      <c r="J3868" s="398" t="s">
        <v>25</v>
      </c>
      <c r="K3868" s="398" t="s">
        <v>25</v>
      </c>
      <c r="L3868" s="399">
        <v>44634</v>
      </c>
      <c r="M3868" s="398" t="s">
        <v>19</v>
      </c>
      <c r="N3868" s="10">
        <v>9497</v>
      </c>
    </row>
    <row r="3869" spans="1:15">
      <c r="A3869" s="712">
        <v>44631</v>
      </c>
      <c r="B3869" s="1">
        <v>16791</v>
      </c>
      <c r="C3869" s="929" t="s">
        <v>4350</v>
      </c>
      <c r="D3869" s="1" t="s">
        <v>22</v>
      </c>
      <c r="E3869" s="1" t="s">
        <v>4322</v>
      </c>
      <c r="F3869" s="2">
        <v>44636</v>
      </c>
      <c r="G3869" s="10" t="s">
        <v>4351</v>
      </c>
      <c r="H3869" s="10">
        <v>1</v>
      </c>
      <c r="I3869" s="12">
        <v>3.75</v>
      </c>
      <c r="J3869" s="398" t="s">
        <v>25</v>
      </c>
      <c r="K3869" s="398" t="s">
        <v>25</v>
      </c>
      <c r="L3869" s="399">
        <v>44634</v>
      </c>
      <c r="M3869" s="398" t="s">
        <v>19</v>
      </c>
      <c r="N3869" s="10">
        <v>9497</v>
      </c>
    </row>
    <row r="3870" spans="1:15">
      <c r="A3870" s="712">
        <v>44631</v>
      </c>
      <c r="B3870" s="1">
        <v>16792</v>
      </c>
      <c r="C3870" s="929" t="s">
        <v>234</v>
      </c>
      <c r="D3870" s="1" t="s">
        <v>22</v>
      </c>
      <c r="E3870" s="1" t="s">
        <v>4352</v>
      </c>
      <c r="F3870" s="2">
        <v>44636</v>
      </c>
      <c r="G3870" s="10" t="s">
        <v>236</v>
      </c>
      <c r="H3870" s="10">
        <v>4</v>
      </c>
      <c r="I3870" s="12">
        <v>2.35</v>
      </c>
      <c r="J3870" s="398" t="s">
        <v>25</v>
      </c>
      <c r="K3870" s="398" t="s">
        <v>25</v>
      </c>
      <c r="L3870" s="399">
        <v>44634</v>
      </c>
      <c r="M3870" s="398" t="s">
        <v>19</v>
      </c>
      <c r="N3870" s="10">
        <v>9497</v>
      </c>
    </row>
    <row r="3871" spans="1:15">
      <c r="A3871" s="712">
        <v>44631</v>
      </c>
      <c r="B3871" s="1">
        <v>16793</v>
      </c>
      <c r="C3871" s="929" t="s">
        <v>3767</v>
      </c>
      <c r="D3871" s="1" t="s">
        <v>22</v>
      </c>
      <c r="E3871" s="1" t="s">
        <v>4353</v>
      </c>
      <c r="F3871" s="2">
        <v>44636</v>
      </c>
      <c r="G3871" s="10" t="s">
        <v>3769</v>
      </c>
      <c r="H3871" s="10">
        <v>45</v>
      </c>
      <c r="I3871" s="12">
        <v>2.35</v>
      </c>
      <c r="J3871" s="398" t="s">
        <v>25</v>
      </c>
      <c r="K3871" s="398" t="s">
        <v>25</v>
      </c>
      <c r="L3871" s="399">
        <v>44634</v>
      </c>
      <c r="M3871" s="398" t="s">
        <v>19</v>
      </c>
      <c r="N3871" s="10">
        <v>9497</v>
      </c>
    </row>
    <row r="3872" spans="1:15">
      <c r="A3872" s="712">
        <v>44631</v>
      </c>
      <c r="B3872" s="1">
        <v>16794</v>
      </c>
      <c r="C3872" s="929" t="s">
        <v>3667</v>
      </c>
      <c r="D3872" s="1" t="s">
        <v>22</v>
      </c>
      <c r="E3872" s="1" t="s">
        <v>4354</v>
      </c>
      <c r="F3872" s="2">
        <v>44636</v>
      </c>
      <c r="G3872" s="10" t="s">
        <v>3771</v>
      </c>
      <c r="H3872" s="10">
        <v>506</v>
      </c>
      <c r="I3872" s="12">
        <v>2.35</v>
      </c>
      <c r="J3872" s="398" t="s">
        <v>25</v>
      </c>
      <c r="K3872" s="398" t="s">
        <v>25</v>
      </c>
      <c r="L3872" s="399">
        <v>44634</v>
      </c>
      <c r="M3872" s="398" t="s">
        <v>19</v>
      </c>
      <c r="N3872" s="10">
        <v>9497</v>
      </c>
    </row>
    <row r="3873" spans="1:14">
      <c r="A3873" s="712">
        <v>44631</v>
      </c>
      <c r="B3873" s="1">
        <v>16795</v>
      </c>
      <c r="C3873" s="929" t="s">
        <v>3914</v>
      </c>
      <c r="D3873" s="1" t="s">
        <v>22</v>
      </c>
      <c r="E3873" s="1" t="s">
        <v>4355</v>
      </c>
      <c r="F3873" s="2">
        <v>44636</v>
      </c>
      <c r="G3873" s="10" t="s">
        <v>3916</v>
      </c>
      <c r="H3873" s="10">
        <v>36</v>
      </c>
      <c r="I3873" s="12">
        <v>2.35</v>
      </c>
      <c r="J3873" s="398" t="s">
        <v>25</v>
      </c>
      <c r="K3873" s="398" t="s">
        <v>25</v>
      </c>
      <c r="L3873" s="399">
        <v>44634</v>
      </c>
      <c r="M3873" s="398" t="s">
        <v>19</v>
      </c>
      <c r="N3873" s="10">
        <v>9497</v>
      </c>
    </row>
    <row r="3874" spans="1:14">
      <c r="A3874" s="712">
        <v>44631</v>
      </c>
      <c r="B3874" s="1">
        <v>16796</v>
      </c>
      <c r="C3874" s="929" t="s">
        <v>3914</v>
      </c>
      <c r="D3874" s="1" t="s">
        <v>22</v>
      </c>
      <c r="E3874" s="1" t="s">
        <v>4356</v>
      </c>
      <c r="F3874" s="2">
        <v>44636</v>
      </c>
      <c r="G3874" s="10" t="s">
        <v>3916</v>
      </c>
      <c r="H3874" s="10">
        <v>4</v>
      </c>
      <c r="I3874" s="12">
        <v>2.35</v>
      </c>
      <c r="J3874" s="398" t="s">
        <v>25</v>
      </c>
      <c r="K3874" s="398" t="s">
        <v>25</v>
      </c>
      <c r="L3874" s="399">
        <v>44634</v>
      </c>
      <c r="M3874" s="398" t="s">
        <v>19</v>
      </c>
      <c r="N3874" s="10">
        <v>9497</v>
      </c>
    </row>
    <row r="3875" spans="1:14">
      <c r="A3875" s="712">
        <v>44631</v>
      </c>
      <c r="B3875" s="1">
        <v>16797</v>
      </c>
      <c r="C3875" s="929" t="s">
        <v>272</v>
      </c>
      <c r="D3875" s="1" t="s">
        <v>22</v>
      </c>
      <c r="E3875" s="1" t="s">
        <v>4357</v>
      </c>
      <c r="F3875" s="2">
        <v>44636</v>
      </c>
      <c r="G3875" s="10" t="s">
        <v>274</v>
      </c>
      <c r="H3875" s="10">
        <v>8</v>
      </c>
      <c r="I3875" s="12">
        <v>2.35</v>
      </c>
      <c r="J3875" s="398" t="s">
        <v>25</v>
      </c>
      <c r="K3875" s="398" t="s">
        <v>25</v>
      </c>
      <c r="L3875" s="399">
        <v>44634</v>
      </c>
      <c r="M3875" s="398" t="s">
        <v>19</v>
      </c>
      <c r="N3875" s="10">
        <v>9497</v>
      </c>
    </row>
    <row r="3876" spans="1:14">
      <c r="A3876" s="712">
        <v>44631</v>
      </c>
      <c r="B3876" s="1">
        <v>16798</v>
      </c>
      <c r="C3876" s="929" t="s">
        <v>151</v>
      </c>
      <c r="D3876" s="1" t="s">
        <v>22</v>
      </c>
      <c r="E3876" s="1" t="s">
        <v>4358</v>
      </c>
      <c r="F3876" s="2">
        <v>44636</v>
      </c>
      <c r="G3876" s="10" t="s">
        <v>153</v>
      </c>
      <c r="H3876" s="10">
        <v>1</v>
      </c>
      <c r="I3876" s="12">
        <v>2.35</v>
      </c>
      <c r="J3876" s="398" t="s">
        <v>25</v>
      </c>
      <c r="K3876" s="398" t="s">
        <v>25</v>
      </c>
      <c r="L3876" s="399">
        <v>44634</v>
      </c>
      <c r="M3876" s="398" t="s">
        <v>19</v>
      </c>
      <c r="N3876" s="10">
        <v>9497</v>
      </c>
    </row>
    <row r="3877" spans="1:14">
      <c r="A3877" s="712">
        <v>44631</v>
      </c>
      <c r="B3877" s="1">
        <v>16799</v>
      </c>
      <c r="C3877" s="929" t="s">
        <v>151</v>
      </c>
      <c r="D3877" s="1" t="s">
        <v>22</v>
      </c>
      <c r="E3877" s="1" t="s">
        <v>4359</v>
      </c>
      <c r="F3877" s="2">
        <v>44636</v>
      </c>
      <c r="G3877" s="10" t="s">
        <v>153</v>
      </c>
      <c r="H3877" s="10">
        <v>3</v>
      </c>
      <c r="I3877" s="12">
        <v>2.35</v>
      </c>
      <c r="J3877" s="398" t="s">
        <v>25</v>
      </c>
      <c r="K3877" s="398" t="s">
        <v>25</v>
      </c>
      <c r="L3877" s="399">
        <v>44634</v>
      </c>
      <c r="M3877" s="398" t="s">
        <v>19</v>
      </c>
      <c r="N3877" s="10">
        <v>9497</v>
      </c>
    </row>
    <row r="3878" spans="1:14">
      <c r="A3878" s="712">
        <v>44631</v>
      </c>
      <c r="B3878" s="1">
        <v>16800</v>
      </c>
      <c r="C3878" s="929" t="s">
        <v>154</v>
      </c>
      <c r="D3878" s="1" t="s">
        <v>22</v>
      </c>
      <c r="E3878" s="1" t="s">
        <v>4360</v>
      </c>
      <c r="F3878" s="2">
        <v>44636</v>
      </c>
      <c r="G3878" s="10" t="s">
        <v>155</v>
      </c>
      <c r="H3878" s="10">
        <v>2</v>
      </c>
      <c r="I3878" s="12">
        <v>2.35</v>
      </c>
      <c r="J3878" s="398" t="s">
        <v>25</v>
      </c>
      <c r="K3878" s="398" t="s">
        <v>25</v>
      </c>
      <c r="L3878" s="399">
        <v>44634</v>
      </c>
      <c r="M3878" s="398" t="s">
        <v>19</v>
      </c>
      <c r="N3878" s="10">
        <v>9497</v>
      </c>
    </row>
    <row r="3879" spans="1:14">
      <c r="A3879" s="712">
        <v>44631</v>
      </c>
      <c r="B3879" s="1">
        <v>16801</v>
      </c>
      <c r="C3879" s="929" t="s">
        <v>151</v>
      </c>
      <c r="D3879" s="1" t="s">
        <v>22</v>
      </c>
      <c r="E3879" s="1" t="s">
        <v>4361</v>
      </c>
      <c r="F3879" s="2">
        <v>44636</v>
      </c>
      <c r="G3879" s="10" t="s">
        <v>153</v>
      </c>
      <c r="H3879" s="10">
        <v>2</v>
      </c>
      <c r="I3879" s="12">
        <v>2.35</v>
      </c>
      <c r="J3879" s="398" t="s">
        <v>25</v>
      </c>
      <c r="K3879" s="398" t="s">
        <v>25</v>
      </c>
      <c r="L3879" s="399">
        <v>44634</v>
      </c>
      <c r="M3879" s="398" t="s">
        <v>19</v>
      </c>
      <c r="N3879" s="10">
        <v>9497</v>
      </c>
    </row>
    <row r="3880" spans="1:14">
      <c r="A3880" s="712">
        <v>44631</v>
      </c>
      <c r="B3880" s="1">
        <v>16802</v>
      </c>
      <c r="C3880" s="929" t="s">
        <v>151</v>
      </c>
      <c r="D3880" s="1" t="s">
        <v>22</v>
      </c>
      <c r="E3880" s="1" t="s">
        <v>4362</v>
      </c>
      <c r="F3880" s="2">
        <v>44636</v>
      </c>
      <c r="G3880" s="10" t="s">
        <v>153</v>
      </c>
      <c r="H3880" s="10">
        <v>1</v>
      </c>
      <c r="I3880" s="12">
        <v>2.35</v>
      </c>
      <c r="J3880" s="398" t="s">
        <v>25</v>
      </c>
      <c r="K3880" s="398" t="s">
        <v>25</v>
      </c>
      <c r="L3880" s="399">
        <v>44634</v>
      </c>
      <c r="M3880" s="398" t="s">
        <v>19</v>
      </c>
      <c r="N3880" s="10">
        <v>9497</v>
      </c>
    </row>
    <row r="3881" spans="1:14">
      <c r="A3881" s="712">
        <v>44631</v>
      </c>
      <c r="B3881" s="1">
        <v>16803</v>
      </c>
      <c r="C3881" s="929" t="s">
        <v>154</v>
      </c>
      <c r="D3881" s="1" t="s">
        <v>22</v>
      </c>
      <c r="E3881" s="1" t="s">
        <v>4362</v>
      </c>
      <c r="F3881" s="2">
        <v>44636</v>
      </c>
      <c r="G3881" s="10" t="s">
        <v>155</v>
      </c>
      <c r="H3881" s="10">
        <v>15</v>
      </c>
      <c r="I3881" s="12">
        <v>2.35</v>
      </c>
      <c r="J3881" s="398" t="s">
        <v>25</v>
      </c>
      <c r="K3881" s="398" t="s">
        <v>25</v>
      </c>
      <c r="L3881" s="399">
        <v>44634</v>
      </c>
      <c r="M3881" s="398" t="s">
        <v>19</v>
      </c>
      <c r="N3881" s="10">
        <v>9497</v>
      </c>
    </row>
    <row r="3882" spans="1:14">
      <c r="A3882" s="712">
        <v>44631</v>
      </c>
      <c r="B3882" s="1">
        <v>16804</v>
      </c>
      <c r="C3882" s="929" t="s">
        <v>151</v>
      </c>
      <c r="D3882" s="1" t="s">
        <v>22</v>
      </c>
      <c r="E3882" s="1" t="s">
        <v>4363</v>
      </c>
      <c r="F3882" s="2">
        <v>44636</v>
      </c>
      <c r="G3882" s="10" t="s">
        <v>153</v>
      </c>
      <c r="H3882" s="10">
        <v>9</v>
      </c>
      <c r="I3882" s="12">
        <v>2.35</v>
      </c>
      <c r="J3882" s="398" t="s">
        <v>25</v>
      </c>
      <c r="K3882" s="398" t="s">
        <v>25</v>
      </c>
      <c r="L3882" s="399">
        <v>44634</v>
      </c>
      <c r="M3882" s="398" t="s">
        <v>19</v>
      </c>
      <c r="N3882" s="10">
        <v>9497</v>
      </c>
    </row>
    <row r="3883" spans="1:14">
      <c r="A3883" s="712">
        <v>44631</v>
      </c>
      <c r="B3883" s="1">
        <v>16805</v>
      </c>
      <c r="C3883" s="929" t="s">
        <v>151</v>
      </c>
      <c r="D3883" s="1" t="s">
        <v>22</v>
      </c>
      <c r="E3883" s="1" t="s">
        <v>4364</v>
      </c>
      <c r="F3883" s="2">
        <v>44636</v>
      </c>
      <c r="G3883" s="10" t="s">
        <v>153</v>
      </c>
      <c r="H3883" s="10">
        <v>2</v>
      </c>
      <c r="I3883" s="12">
        <v>2.35</v>
      </c>
      <c r="J3883" s="398" t="s">
        <v>25</v>
      </c>
      <c r="K3883" s="398" t="s">
        <v>25</v>
      </c>
      <c r="L3883" s="399">
        <v>44634</v>
      </c>
      <c r="M3883" s="398" t="s">
        <v>19</v>
      </c>
      <c r="N3883" s="10">
        <v>9497</v>
      </c>
    </row>
    <row r="3884" spans="1:14">
      <c r="A3884" s="712">
        <v>44631</v>
      </c>
      <c r="B3884" s="1">
        <v>16806</v>
      </c>
      <c r="C3884" s="929" t="s">
        <v>151</v>
      </c>
      <c r="D3884" s="1" t="s">
        <v>22</v>
      </c>
      <c r="E3884" s="1" t="s">
        <v>4365</v>
      </c>
      <c r="F3884" s="2">
        <v>44636</v>
      </c>
      <c r="G3884" s="10" t="s">
        <v>153</v>
      </c>
      <c r="H3884" s="10">
        <v>8</v>
      </c>
      <c r="I3884" s="12">
        <v>2.35</v>
      </c>
      <c r="J3884" s="398" t="s">
        <v>25</v>
      </c>
      <c r="K3884" s="398" t="s">
        <v>25</v>
      </c>
      <c r="L3884" s="399">
        <v>44634</v>
      </c>
      <c r="M3884" s="398" t="s">
        <v>19</v>
      </c>
      <c r="N3884" s="10">
        <v>9497</v>
      </c>
    </row>
    <row r="3885" spans="1:14">
      <c r="A3885" s="712">
        <v>44631</v>
      </c>
      <c r="B3885" s="1">
        <v>16807</v>
      </c>
      <c r="C3885" s="929" t="s">
        <v>154</v>
      </c>
      <c r="D3885" s="1" t="s">
        <v>22</v>
      </c>
      <c r="E3885" s="1" t="s">
        <v>4365</v>
      </c>
      <c r="F3885" s="2">
        <v>44636</v>
      </c>
      <c r="G3885" s="10" t="s">
        <v>155</v>
      </c>
      <c r="H3885" s="10">
        <v>9</v>
      </c>
      <c r="I3885" s="12">
        <v>2.35</v>
      </c>
      <c r="J3885" s="398" t="s">
        <v>25</v>
      </c>
      <c r="K3885" s="398" t="s">
        <v>25</v>
      </c>
      <c r="L3885" s="399">
        <v>44634</v>
      </c>
      <c r="M3885" s="398" t="s">
        <v>19</v>
      </c>
      <c r="N3885" s="10">
        <v>9497</v>
      </c>
    </row>
    <row r="3886" spans="1:14">
      <c r="A3886" s="712">
        <v>44631</v>
      </c>
      <c r="B3886" s="1">
        <v>16808</v>
      </c>
      <c r="C3886" s="929" t="s">
        <v>151</v>
      </c>
      <c r="D3886" s="1" t="s">
        <v>22</v>
      </c>
      <c r="E3886" s="1" t="s">
        <v>4366</v>
      </c>
      <c r="F3886" s="2">
        <v>44636</v>
      </c>
      <c r="G3886" s="10" t="s">
        <v>153</v>
      </c>
      <c r="H3886" s="10">
        <v>4</v>
      </c>
      <c r="I3886" s="12">
        <v>2.35</v>
      </c>
      <c r="J3886" s="398" t="s">
        <v>25</v>
      </c>
      <c r="K3886" s="398" t="s">
        <v>25</v>
      </c>
      <c r="L3886" s="399">
        <v>44634</v>
      </c>
      <c r="M3886" s="398" t="s">
        <v>19</v>
      </c>
      <c r="N3886" s="10">
        <v>9497</v>
      </c>
    </row>
    <row r="3887" spans="1:14">
      <c r="A3887" s="712">
        <v>44631</v>
      </c>
      <c r="B3887" s="1">
        <v>16809</v>
      </c>
      <c r="C3887" s="929" t="s">
        <v>151</v>
      </c>
      <c r="D3887" s="1" t="s">
        <v>22</v>
      </c>
      <c r="E3887" s="1" t="s">
        <v>4367</v>
      </c>
      <c r="F3887" s="2">
        <v>44636</v>
      </c>
      <c r="G3887" s="10" t="s">
        <v>153</v>
      </c>
      <c r="H3887" s="10">
        <v>13</v>
      </c>
      <c r="I3887" s="12">
        <v>2.35</v>
      </c>
      <c r="J3887" s="398" t="s">
        <v>25</v>
      </c>
      <c r="K3887" s="398" t="s">
        <v>25</v>
      </c>
      <c r="L3887" s="399">
        <v>44634</v>
      </c>
      <c r="M3887" s="398" t="s">
        <v>19</v>
      </c>
      <c r="N3887" s="10">
        <v>9497</v>
      </c>
    </row>
    <row r="3888" spans="1:14">
      <c r="A3888" s="712">
        <v>44631</v>
      </c>
      <c r="B3888" s="1">
        <v>16810</v>
      </c>
      <c r="C3888" s="929" t="s">
        <v>154</v>
      </c>
      <c r="D3888" s="1" t="s">
        <v>22</v>
      </c>
      <c r="E3888" s="1" t="s">
        <v>4368</v>
      </c>
      <c r="F3888" s="2">
        <v>44636</v>
      </c>
      <c r="G3888" s="10" t="s">
        <v>155</v>
      </c>
      <c r="H3888" s="10">
        <v>14</v>
      </c>
      <c r="I3888" s="12">
        <v>2.35</v>
      </c>
      <c r="J3888" s="398" t="s">
        <v>25</v>
      </c>
      <c r="K3888" s="398" t="s">
        <v>25</v>
      </c>
      <c r="L3888" s="399">
        <v>44634</v>
      </c>
      <c r="M3888" s="398" t="s">
        <v>19</v>
      </c>
      <c r="N3888" s="10">
        <v>9497</v>
      </c>
    </row>
    <row r="3889" spans="1:14">
      <c r="A3889" s="712">
        <v>44631</v>
      </c>
      <c r="B3889" s="1">
        <v>16811</v>
      </c>
      <c r="C3889" s="929" t="s">
        <v>151</v>
      </c>
      <c r="D3889" s="1" t="s">
        <v>22</v>
      </c>
      <c r="E3889" s="1" t="s">
        <v>4369</v>
      </c>
      <c r="F3889" s="2">
        <v>44636</v>
      </c>
      <c r="G3889" s="10" t="s">
        <v>153</v>
      </c>
      <c r="H3889" s="10">
        <v>9</v>
      </c>
      <c r="I3889" s="12">
        <v>2.35</v>
      </c>
      <c r="J3889" s="398" t="s">
        <v>25</v>
      </c>
      <c r="K3889" s="398" t="s">
        <v>25</v>
      </c>
      <c r="L3889" s="399">
        <v>44634</v>
      </c>
      <c r="M3889" s="398" t="s">
        <v>19</v>
      </c>
      <c r="N3889" s="10">
        <v>9497</v>
      </c>
    </row>
    <row r="3890" spans="1:14">
      <c r="A3890" s="712">
        <v>44631</v>
      </c>
      <c r="B3890" s="1">
        <v>16812</v>
      </c>
      <c r="C3890" s="929" t="s">
        <v>151</v>
      </c>
      <c r="D3890" s="1" t="s">
        <v>22</v>
      </c>
      <c r="E3890" s="1" t="s">
        <v>4370</v>
      </c>
      <c r="F3890" s="2">
        <v>44636</v>
      </c>
      <c r="G3890" s="10" t="s">
        <v>153</v>
      </c>
      <c r="H3890" s="10">
        <v>18</v>
      </c>
      <c r="I3890" s="12">
        <v>2.35</v>
      </c>
      <c r="J3890" s="398" t="s">
        <v>25</v>
      </c>
      <c r="K3890" s="398" t="s">
        <v>25</v>
      </c>
      <c r="L3890" s="399">
        <v>44634</v>
      </c>
      <c r="M3890" s="398" t="s">
        <v>19</v>
      </c>
      <c r="N3890" s="10">
        <v>9497</v>
      </c>
    </row>
    <row r="3891" spans="1:14">
      <c r="A3891" s="712">
        <v>44631</v>
      </c>
      <c r="B3891" s="1">
        <v>16813</v>
      </c>
      <c r="C3891" s="929" t="s">
        <v>3869</v>
      </c>
      <c r="D3891" s="1" t="s">
        <v>22</v>
      </c>
      <c r="E3891" s="1" t="s">
        <v>4371</v>
      </c>
      <c r="F3891" s="2">
        <v>44636</v>
      </c>
      <c r="G3891" s="10" t="s">
        <v>4372</v>
      </c>
      <c r="H3891" s="10">
        <v>31</v>
      </c>
      <c r="I3891" s="12">
        <v>2.35</v>
      </c>
      <c r="J3891" s="398" t="s">
        <v>25</v>
      </c>
      <c r="K3891" s="398" t="s">
        <v>25</v>
      </c>
      <c r="L3891" s="399">
        <v>44634</v>
      </c>
      <c r="M3891" s="398" t="s">
        <v>19</v>
      </c>
      <c r="N3891" s="10">
        <v>9497</v>
      </c>
    </row>
    <row r="3892" spans="1:14">
      <c r="A3892" s="712">
        <v>44631</v>
      </c>
      <c r="B3892" s="1">
        <v>16814</v>
      </c>
      <c r="C3892" s="929" t="s">
        <v>4373</v>
      </c>
      <c r="D3892" s="1" t="s">
        <v>22</v>
      </c>
      <c r="E3892" s="1" t="s">
        <v>4371</v>
      </c>
      <c r="F3892" s="2">
        <v>44636</v>
      </c>
      <c r="G3892" s="10" t="s">
        <v>4374</v>
      </c>
      <c r="H3892" s="10">
        <v>2</v>
      </c>
      <c r="I3892" s="12">
        <v>2.35</v>
      </c>
      <c r="J3892" s="398" t="s">
        <v>25</v>
      </c>
      <c r="K3892" s="398" t="s">
        <v>25</v>
      </c>
      <c r="L3892" s="399">
        <v>44634</v>
      </c>
      <c r="M3892" s="398" t="s">
        <v>19</v>
      </c>
      <c r="N3892" s="10">
        <v>9497</v>
      </c>
    </row>
    <row r="3893" spans="1:14">
      <c r="A3893" s="712">
        <v>44631</v>
      </c>
      <c r="B3893" s="1">
        <v>16815</v>
      </c>
      <c r="C3893" s="929" t="s">
        <v>2836</v>
      </c>
      <c r="D3893" s="1" t="s">
        <v>22</v>
      </c>
      <c r="E3893" s="1" t="s">
        <v>4375</v>
      </c>
      <c r="F3893" s="2">
        <v>44636</v>
      </c>
      <c r="G3893" s="10" t="s">
        <v>3406</v>
      </c>
      <c r="H3893" s="10">
        <v>20</v>
      </c>
      <c r="I3893" s="12">
        <v>2.35</v>
      </c>
      <c r="J3893" s="398" t="s">
        <v>25</v>
      </c>
      <c r="K3893" s="398" t="s">
        <v>25</v>
      </c>
      <c r="L3893" s="399">
        <v>44634</v>
      </c>
      <c r="M3893" s="398" t="s">
        <v>19</v>
      </c>
      <c r="N3893" s="10">
        <v>9497</v>
      </c>
    </row>
    <row r="3894" spans="1:14">
      <c r="A3894" s="712">
        <v>44631</v>
      </c>
      <c r="B3894" s="1">
        <v>16816</v>
      </c>
      <c r="C3894" s="929" t="s">
        <v>4376</v>
      </c>
      <c r="D3894" s="1" t="s">
        <v>22</v>
      </c>
      <c r="E3894" s="1" t="s">
        <v>4377</v>
      </c>
      <c r="F3894" s="2">
        <v>44636</v>
      </c>
      <c r="G3894" s="10" t="s">
        <v>4378</v>
      </c>
      <c r="H3894" s="10">
        <v>6</v>
      </c>
      <c r="I3894" s="12">
        <v>2.35</v>
      </c>
      <c r="J3894" s="398" t="s">
        <v>25</v>
      </c>
      <c r="K3894" s="398" t="s">
        <v>25</v>
      </c>
      <c r="L3894" s="399">
        <v>44634</v>
      </c>
      <c r="M3894" s="398" t="s">
        <v>19</v>
      </c>
      <c r="N3894" s="10">
        <v>9497</v>
      </c>
    </row>
    <row r="3895" spans="1:14">
      <c r="A3895" s="712">
        <v>44631</v>
      </c>
      <c r="B3895" s="1">
        <v>16817</v>
      </c>
      <c r="C3895" s="929" t="s">
        <v>4376</v>
      </c>
      <c r="D3895" s="1" t="s">
        <v>22</v>
      </c>
      <c r="E3895" s="1" t="s">
        <v>4379</v>
      </c>
      <c r="F3895" s="2">
        <v>44636</v>
      </c>
      <c r="G3895" s="10" t="s">
        <v>4378</v>
      </c>
      <c r="H3895" s="10">
        <v>12</v>
      </c>
      <c r="I3895" s="12">
        <v>2.35</v>
      </c>
      <c r="J3895" s="398" t="s">
        <v>25</v>
      </c>
      <c r="K3895" s="398" t="s">
        <v>25</v>
      </c>
      <c r="L3895" s="399">
        <v>44634</v>
      </c>
      <c r="M3895" s="398" t="s">
        <v>19</v>
      </c>
      <c r="N3895" s="10">
        <v>9497</v>
      </c>
    </row>
    <row r="3896" spans="1:14">
      <c r="A3896" s="712">
        <v>44631</v>
      </c>
      <c r="B3896" s="1">
        <v>16818</v>
      </c>
      <c r="C3896" s="929" t="s">
        <v>4376</v>
      </c>
      <c r="D3896" s="1" t="s">
        <v>22</v>
      </c>
      <c r="E3896" s="1" t="s">
        <v>4380</v>
      </c>
      <c r="F3896" s="2">
        <v>44636</v>
      </c>
      <c r="G3896" s="10" t="s">
        <v>4378</v>
      </c>
      <c r="H3896" s="10">
        <v>4</v>
      </c>
      <c r="I3896" s="12">
        <v>2.35</v>
      </c>
      <c r="J3896" s="398" t="s">
        <v>25</v>
      </c>
      <c r="K3896" s="398" t="s">
        <v>25</v>
      </c>
      <c r="L3896" s="399">
        <v>44634</v>
      </c>
      <c r="M3896" s="398" t="s">
        <v>19</v>
      </c>
      <c r="N3896" s="10">
        <v>9497</v>
      </c>
    </row>
    <row r="3897" spans="1:14">
      <c r="A3897" s="712">
        <v>44631</v>
      </c>
      <c r="B3897" s="1">
        <v>16819</v>
      </c>
      <c r="C3897" s="929" t="s">
        <v>510</v>
      </c>
      <c r="D3897" s="1" t="s">
        <v>22</v>
      </c>
      <c r="E3897" s="1" t="s">
        <v>4381</v>
      </c>
      <c r="F3897" s="2">
        <v>44636</v>
      </c>
      <c r="G3897" s="10" t="s">
        <v>512</v>
      </c>
      <c r="H3897" s="10">
        <v>23</v>
      </c>
      <c r="I3897" s="12">
        <v>2.35</v>
      </c>
      <c r="J3897" s="398" t="s">
        <v>25</v>
      </c>
      <c r="K3897" s="398" t="s">
        <v>25</v>
      </c>
      <c r="L3897" s="399">
        <v>44634</v>
      </c>
      <c r="M3897" s="398" t="s">
        <v>19</v>
      </c>
      <c r="N3897" s="10">
        <v>9497</v>
      </c>
    </row>
    <row r="3898" spans="1:14">
      <c r="A3898" s="712">
        <v>44631</v>
      </c>
      <c r="B3898" s="1">
        <v>16820</v>
      </c>
      <c r="C3898" s="929" t="s">
        <v>510</v>
      </c>
      <c r="D3898" s="1" t="s">
        <v>22</v>
      </c>
      <c r="E3898" s="1" t="s">
        <v>4382</v>
      </c>
      <c r="F3898" s="2">
        <v>44636</v>
      </c>
      <c r="G3898" s="10" t="s">
        <v>512</v>
      </c>
      <c r="H3898" s="10">
        <v>6</v>
      </c>
      <c r="I3898" s="12">
        <v>2.35</v>
      </c>
      <c r="J3898" s="398" t="s">
        <v>25</v>
      </c>
      <c r="K3898" s="398" t="s">
        <v>25</v>
      </c>
      <c r="L3898" s="399">
        <v>44634</v>
      </c>
      <c r="M3898" s="398" t="s">
        <v>19</v>
      </c>
      <c r="N3898" s="10">
        <v>9497</v>
      </c>
    </row>
    <row r="3899" spans="1:14">
      <c r="A3899" s="712">
        <v>44631</v>
      </c>
      <c r="B3899" s="1">
        <v>16821</v>
      </c>
      <c r="C3899" s="929" t="s">
        <v>510</v>
      </c>
      <c r="D3899" s="1" t="s">
        <v>22</v>
      </c>
      <c r="E3899" s="1" t="s">
        <v>4383</v>
      </c>
      <c r="F3899" s="2">
        <v>44636</v>
      </c>
      <c r="G3899" s="10" t="s">
        <v>512</v>
      </c>
      <c r="H3899" s="10">
        <v>6</v>
      </c>
      <c r="I3899" s="12">
        <v>2.35</v>
      </c>
      <c r="J3899" s="398" t="s">
        <v>25</v>
      </c>
      <c r="K3899" s="398" t="s">
        <v>25</v>
      </c>
      <c r="L3899" s="399">
        <v>44634</v>
      </c>
      <c r="M3899" s="398" t="s">
        <v>19</v>
      </c>
      <c r="N3899" s="10">
        <v>9497</v>
      </c>
    </row>
    <row r="3900" spans="1:14">
      <c r="A3900" s="712">
        <v>44631</v>
      </c>
      <c r="B3900" s="1">
        <v>16822</v>
      </c>
      <c r="C3900" s="929" t="s">
        <v>380</v>
      </c>
      <c r="D3900" s="1" t="s">
        <v>22</v>
      </c>
      <c r="E3900" s="1" t="s">
        <v>4384</v>
      </c>
      <c r="F3900" s="2">
        <v>44636</v>
      </c>
      <c r="G3900" s="10" t="s">
        <v>382</v>
      </c>
      <c r="H3900" s="10">
        <v>6</v>
      </c>
      <c r="I3900" s="12">
        <v>2.35</v>
      </c>
      <c r="J3900" s="398" t="s">
        <v>25</v>
      </c>
      <c r="K3900" s="398" t="s">
        <v>25</v>
      </c>
      <c r="L3900" s="399">
        <v>44634</v>
      </c>
      <c r="M3900" s="398" t="s">
        <v>19</v>
      </c>
      <c r="N3900" s="10">
        <v>9497</v>
      </c>
    </row>
    <row r="3901" spans="1:14">
      <c r="A3901" s="712">
        <v>44631</v>
      </c>
      <c r="B3901" s="1">
        <v>16823</v>
      </c>
      <c r="C3901" s="929" t="s">
        <v>53</v>
      </c>
      <c r="D3901" s="1" t="s">
        <v>22</v>
      </c>
      <c r="E3901" s="1" t="s">
        <v>4384</v>
      </c>
      <c r="F3901" s="2">
        <v>44636</v>
      </c>
      <c r="G3901" s="10" t="s">
        <v>55</v>
      </c>
      <c r="H3901" s="10">
        <v>6</v>
      </c>
      <c r="I3901" s="12">
        <v>2.35</v>
      </c>
      <c r="J3901" s="398" t="s">
        <v>25</v>
      </c>
      <c r="K3901" s="398" t="s">
        <v>25</v>
      </c>
      <c r="L3901" s="399">
        <v>44634</v>
      </c>
      <c r="M3901" s="398" t="s">
        <v>19</v>
      </c>
      <c r="N3901" s="10">
        <v>9497</v>
      </c>
    </row>
    <row r="3902" spans="1:14">
      <c r="A3902" s="712">
        <v>44631</v>
      </c>
      <c r="B3902" s="1">
        <v>16824</v>
      </c>
      <c r="C3902" s="929" t="s">
        <v>182</v>
      </c>
      <c r="D3902" s="1" t="s">
        <v>22</v>
      </c>
      <c r="E3902" s="1" t="s">
        <v>4384</v>
      </c>
      <c r="F3902" s="2">
        <v>44636</v>
      </c>
      <c r="G3902" s="10" t="s">
        <v>184</v>
      </c>
      <c r="H3902" s="10">
        <v>1</v>
      </c>
      <c r="I3902" s="12">
        <v>2.35</v>
      </c>
      <c r="J3902" s="398" t="s">
        <v>25</v>
      </c>
      <c r="K3902" s="398" t="s">
        <v>25</v>
      </c>
      <c r="L3902" s="399">
        <v>44634</v>
      </c>
      <c r="M3902" s="398" t="s">
        <v>19</v>
      </c>
      <c r="N3902" s="10">
        <v>9497</v>
      </c>
    </row>
    <row r="3903" spans="1:14">
      <c r="A3903" s="712">
        <v>44631</v>
      </c>
      <c r="B3903" s="1">
        <v>16825</v>
      </c>
      <c r="C3903" s="929" t="s">
        <v>53</v>
      </c>
      <c r="D3903" s="1" t="s">
        <v>22</v>
      </c>
      <c r="E3903" s="1" t="s">
        <v>4385</v>
      </c>
      <c r="F3903" s="2">
        <v>44636</v>
      </c>
      <c r="G3903" s="10" t="s">
        <v>55</v>
      </c>
      <c r="H3903" s="10">
        <v>5</v>
      </c>
      <c r="I3903" s="12">
        <v>2.35</v>
      </c>
      <c r="J3903" s="398" t="s">
        <v>25</v>
      </c>
      <c r="K3903" s="398" t="s">
        <v>25</v>
      </c>
      <c r="L3903" s="399">
        <v>44634</v>
      </c>
      <c r="M3903" s="398" t="s">
        <v>19</v>
      </c>
      <c r="N3903" s="10">
        <v>9497</v>
      </c>
    </row>
    <row r="3904" spans="1:14">
      <c r="A3904" s="712">
        <v>44631</v>
      </c>
      <c r="B3904" s="1">
        <v>16826</v>
      </c>
      <c r="C3904" s="929" t="s">
        <v>182</v>
      </c>
      <c r="D3904" s="1" t="s">
        <v>22</v>
      </c>
      <c r="E3904" s="1" t="s">
        <v>4385</v>
      </c>
      <c r="F3904" s="2">
        <v>44636</v>
      </c>
      <c r="G3904" s="10" t="s">
        <v>184</v>
      </c>
      <c r="H3904" s="10">
        <v>5</v>
      </c>
      <c r="I3904" s="12">
        <v>2.35</v>
      </c>
      <c r="J3904" s="398" t="s">
        <v>25</v>
      </c>
      <c r="K3904" s="398" t="s">
        <v>25</v>
      </c>
      <c r="L3904" s="399">
        <v>44634</v>
      </c>
      <c r="M3904" s="398" t="s">
        <v>19</v>
      </c>
      <c r="N3904" s="10">
        <v>9497</v>
      </c>
    </row>
    <row r="3905" spans="1:14">
      <c r="A3905" s="712">
        <v>44631</v>
      </c>
      <c r="B3905" s="1">
        <v>16827</v>
      </c>
      <c r="C3905" s="929" t="s">
        <v>510</v>
      </c>
      <c r="D3905" s="1" t="s">
        <v>22</v>
      </c>
      <c r="E3905" s="1" t="s">
        <v>4386</v>
      </c>
      <c r="F3905" s="2">
        <v>44636</v>
      </c>
      <c r="G3905" s="10" t="s">
        <v>512</v>
      </c>
      <c r="H3905" s="10">
        <v>5</v>
      </c>
      <c r="I3905" s="12">
        <v>2.35</v>
      </c>
      <c r="J3905" s="398" t="s">
        <v>25</v>
      </c>
      <c r="K3905" s="398" t="s">
        <v>25</v>
      </c>
      <c r="L3905" s="399">
        <v>44634</v>
      </c>
      <c r="M3905" s="398" t="s">
        <v>19</v>
      </c>
      <c r="N3905" s="10">
        <v>9497</v>
      </c>
    </row>
    <row r="3906" spans="1:14">
      <c r="A3906" s="712">
        <v>44631</v>
      </c>
      <c r="B3906" s="1">
        <v>16828</v>
      </c>
      <c r="C3906" s="929" t="s">
        <v>102</v>
      </c>
      <c r="D3906" s="1" t="s">
        <v>22</v>
      </c>
      <c r="E3906" s="1" t="s">
        <v>4387</v>
      </c>
      <c r="F3906" s="2">
        <v>44636</v>
      </c>
      <c r="G3906" s="10" t="s">
        <v>104</v>
      </c>
      <c r="H3906" s="10">
        <v>27</v>
      </c>
      <c r="I3906" s="12">
        <v>2.35</v>
      </c>
      <c r="J3906" s="398" t="s">
        <v>25</v>
      </c>
      <c r="K3906" s="398" t="s">
        <v>25</v>
      </c>
      <c r="L3906" s="399">
        <v>44634</v>
      </c>
      <c r="M3906" s="398" t="s">
        <v>19</v>
      </c>
      <c r="N3906" s="10">
        <v>9497</v>
      </c>
    </row>
    <row r="3907" spans="1:14">
      <c r="A3907" s="712">
        <v>44631</v>
      </c>
      <c r="B3907" s="1">
        <v>16829</v>
      </c>
      <c r="C3907" s="929" t="s">
        <v>1098</v>
      </c>
      <c r="D3907" s="1" t="s">
        <v>22</v>
      </c>
      <c r="E3907" s="1" t="s">
        <v>4388</v>
      </c>
      <c r="F3907" s="2">
        <v>44636</v>
      </c>
      <c r="G3907" s="10" t="s">
        <v>1096</v>
      </c>
      <c r="H3907" s="10">
        <v>4</v>
      </c>
      <c r="I3907" s="12">
        <v>2.35</v>
      </c>
      <c r="J3907" s="398" t="s">
        <v>25</v>
      </c>
      <c r="K3907" s="398" t="s">
        <v>25</v>
      </c>
      <c r="L3907" s="399">
        <v>44634</v>
      </c>
      <c r="M3907" s="398" t="s">
        <v>19</v>
      </c>
      <c r="N3907" s="10">
        <v>9497</v>
      </c>
    </row>
    <row r="3908" spans="1:14">
      <c r="A3908" s="712">
        <v>44631</v>
      </c>
      <c r="B3908" s="1">
        <v>16830</v>
      </c>
      <c r="C3908" s="929" t="s">
        <v>380</v>
      </c>
      <c r="D3908" s="1" t="s">
        <v>22</v>
      </c>
      <c r="E3908" s="1" t="s">
        <v>4389</v>
      </c>
      <c r="F3908" s="2">
        <v>44636</v>
      </c>
      <c r="G3908" s="10" t="s">
        <v>382</v>
      </c>
      <c r="H3908" s="10">
        <v>14</v>
      </c>
      <c r="I3908" s="12">
        <v>2.35</v>
      </c>
      <c r="J3908" s="398" t="s">
        <v>25</v>
      </c>
      <c r="K3908" s="398" t="s">
        <v>25</v>
      </c>
      <c r="L3908" s="399">
        <v>44634</v>
      </c>
      <c r="M3908" s="398" t="s">
        <v>19</v>
      </c>
      <c r="N3908" s="10">
        <v>9497</v>
      </c>
    </row>
    <row r="3909" spans="1:14">
      <c r="A3909" s="712">
        <v>44631</v>
      </c>
      <c r="B3909" s="1">
        <v>16831</v>
      </c>
      <c r="C3909" s="929" t="s">
        <v>182</v>
      </c>
      <c r="D3909" s="1" t="s">
        <v>22</v>
      </c>
      <c r="E3909" s="1" t="s">
        <v>4389</v>
      </c>
      <c r="F3909" s="2">
        <v>44636</v>
      </c>
      <c r="G3909" s="10" t="s">
        <v>184</v>
      </c>
      <c r="H3909" s="10">
        <v>14</v>
      </c>
      <c r="I3909" s="12">
        <v>2.35</v>
      </c>
      <c r="J3909" s="398" t="s">
        <v>25</v>
      </c>
      <c r="K3909" s="398" t="s">
        <v>25</v>
      </c>
      <c r="L3909" s="399">
        <v>44635</v>
      </c>
      <c r="M3909" s="398" t="s">
        <v>19</v>
      </c>
      <c r="N3909" s="10">
        <v>9497</v>
      </c>
    </row>
    <row r="3910" spans="1:14">
      <c r="A3910" s="712">
        <v>44631</v>
      </c>
      <c r="B3910" s="1">
        <v>16832</v>
      </c>
      <c r="C3910" s="929" t="s">
        <v>182</v>
      </c>
      <c r="D3910" s="1" t="s">
        <v>22</v>
      </c>
      <c r="E3910" s="1" t="s">
        <v>4390</v>
      </c>
      <c r="F3910" s="2">
        <v>44636</v>
      </c>
      <c r="G3910" s="10" t="s">
        <v>184</v>
      </c>
      <c r="H3910" s="10">
        <v>10</v>
      </c>
      <c r="I3910" s="12">
        <v>2.35</v>
      </c>
      <c r="J3910" s="398" t="s">
        <v>25</v>
      </c>
      <c r="K3910" s="398" t="s">
        <v>25</v>
      </c>
      <c r="L3910" s="399">
        <v>44635</v>
      </c>
      <c r="M3910" s="398" t="s">
        <v>19</v>
      </c>
      <c r="N3910" s="10">
        <v>9497</v>
      </c>
    </row>
    <row r="3911" spans="1:14">
      <c r="A3911" s="712">
        <v>44631</v>
      </c>
      <c r="B3911" s="1">
        <v>16833</v>
      </c>
      <c r="C3911" s="929" t="s">
        <v>2856</v>
      </c>
      <c r="D3911" s="1" t="s">
        <v>22</v>
      </c>
      <c r="E3911" s="1" t="s">
        <v>4322</v>
      </c>
      <c r="F3911" s="2">
        <v>44636</v>
      </c>
      <c r="G3911" s="10" t="s">
        <v>4391</v>
      </c>
      <c r="H3911" s="10">
        <v>1</v>
      </c>
      <c r="I3911" s="12">
        <v>3.75</v>
      </c>
      <c r="J3911" s="398" t="s">
        <v>25</v>
      </c>
      <c r="K3911" s="398" t="s">
        <v>25</v>
      </c>
      <c r="L3911" s="399">
        <v>44635</v>
      </c>
      <c r="M3911" s="398" t="s">
        <v>19</v>
      </c>
      <c r="N3911" s="10">
        <v>9497</v>
      </c>
    </row>
    <row r="3912" spans="1:14">
      <c r="A3912" s="712">
        <v>44631</v>
      </c>
      <c r="B3912" s="1">
        <v>16834</v>
      </c>
      <c r="C3912" s="929" t="s">
        <v>2661</v>
      </c>
      <c r="D3912" s="1" t="s">
        <v>22</v>
      </c>
      <c r="E3912" s="1" t="s">
        <v>4392</v>
      </c>
      <c r="F3912" s="2">
        <v>44636</v>
      </c>
      <c r="G3912" s="10" t="s">
        <v>2542</v>
      </c>
      <c r="H3912" s="10">
        <v>36</v>
      </c>
      <c r="I3912" s="12">
        <v>3.15</v>
      </c>
      <c r="J3912" s="398" t="s">
        <v>25</v>
      </c>
      <c r="K3912" s="398" t="s">
        <v>25</v>
      </c>
      <c r="L3912" s="399">
        <v>44635</v>
      </c>
      <c r="M3912" s="398" t="s">
        <v>19</v>
      </c>
      <c r="N3912" s="10">
        <v>9497</v>
      </c>
    </row>
    <row r="3913" spans="1:14">
      <c r="A3913" s="712">
        <v>44631</v>
      </c>
      <c r="B3913" s="1">
        <v>16835</v>
      </c>
      <c r="C3913" s="929" t="s">
        <v>3390</v>
      </c>
      <c r="D3913" s="1" t="s">
        <v>22</v>
      </c>
      <c r="E3913" s="1" t="s">
        <v>3390</v>
      </c>
      <c r="F3913" s="2">
        <v>44636</v>
      </c>
      <c r="G3913" s="10" t="s">
        <v>4393</v>
      </c>
      <c r="H3913" s="10">
        <v>0</v>
      </c>
      <c r="I3913" s="12">
        <v>1</v>
      </c>
      <c r="J3913" s="398" t="s">
        <v>25</v>
      </c>
      <c r="K3913" s="398" t="s">
        <v>25</v>
      </c>
      <c r="L3913" s="399">
        <v>44635</v>
      </c>
      <c r="M3913" s="398" t="s">
        <v>19</v>
      </c>
      <c r="N3913" s="10">
        <v>9497</v>
      </c>
    </row>
    <row r="3914" spans="1:14">
      <c r="A3914" s="712">
        <v>44635</v>
      </c>
      <c r="B3914" s="1">
        <v>16836</v>
      </c>
      <c r="C3914" s="929" t="s">
        <v>808</v>
      </c>
      <c r="D3914" s="1" t="s">
        <v>22</v>
      </c>
      <c r="E3914" s="1" t="s">
        <v>336</v>
      </c>
      <c r="F3914" s="2">
        <v>44637</v>
      </c>
      <c r="G3914" s="10" t="s">
        <v>810</v>
      </c>
      <c r="H3914" s="10">
        <v>18</v>
      </c>
      <c r="I3914" s="12">
        <v>2.35</v>
      </c>
      <c r="J3914" s="398" t="s">
        <v>25</v>
      </c>
      <c r="K3914" s="398" t="s">
        <v>25</v>
      </c>
      <c r="L3914" s="399">
        <v>44636</v>
      </c>
      <c r="M3914" s="398" t="s">
        <v>19</v>
      </c>
      <c r="N3914" s="10">
        <v>9497</v>
      </c>
    </row>
    <row r="3915" spans="1:14">
      <c r="A3915" s="712">
        <v>44635</v>
      </c>
      <c r="B3915" s="1">
        <v>16837</v>
      </c>
      <c r="C3915" s="929" t="s">
        <v>91</v>
      </c>
      <c r="D3915" s="1" t="s">
        <v>22</v>
      </c>
      <c r="E3915" s="1" t="s">
        <v>336</v>
      </c>
      <c r="F3915" s="2">
        <v>44637</v>
      </c>
      <c r="G3915" s="10" t="s">
        <v>93</v>
      </c>
      <c r="H3915" s="10">
        <v>24</v>
      </c>
      <c r="I3915" s="12">
        <v>2.35</v>
      </c>
      <c r="J3915" s="398" t="s">
        <v>25</v>
      </c>
      <c r="K3915" s="398" t="s">
        <v>25</v>
      </c>
      <c r="L3915" s="399">
        <v>44636</v>
      </c>
      <c r="M3915" s="398" t="s">
        <v>19</v>
      </c>
      <c r="N3915" s="10">
        <v>9497</v>
      </c>
    </row>
    <row r="3916" spans="1:14">
      <c r="A3916" s="712">
        <v>44635</v>
      </c>
      <c r="B3916" s="1">
        <v>16838</v>
      </c>
      <c r="C3916" s="929" t="s">
        <v>116</v>
      </c>
      <c r="D3916" s="1" t="s">
        <v>22</v>
      </c>
      <c r="E3916" s="1" t="s">
        <v>4394</v>
      </c>
      <c r="F3916" s="2">
        <v>44637</v>
      </c>
      <c r="G3916" s="10" t="s">
        <v>1149</v>
      </c>
      <c r="H3916" s="10">
        <v>2</v>
      </c>
      <c r="I3916" s="12">
        <v>2.35</v>
      </c>
      <c r="J3916" s="398" t="s">
        <v>25</v>
      </c>
      <c r="K3916" s="398" t="s">
        <v>25</v>
      </c>
      <c r="L3916" s="399">
        <v>44636</v>
      </c>
      <c r="M3916" s="398" t="s">
        <v>19</v>
      </c>
      <c r="N3916" s="10">
        <v>9497</v>
      </c>
    </row>
    <row r="3917" spans="1:14">
      <c r="A3917" s="712">
        <v>44635</v>
      </c>
      <c r="B3917" s="1">
        <v>16839</v>
      </c>
      <c r="C3917" s="929" t="s">
        <v>91</v>
      </c>
      <c r="D3917" s="1" t="s">
        <v>22</v>
      </c>
      <c r="E3917" s="1" t="s">
        <v>4394</v>
      </c>
      <c r="F3917" s="2">
        <v>44637</v>
      </c>
      <c r="G3917" s="10" t="s">
        <v>93</v>
      </c>
      <c r="H3917" s="10">
        <v>2</v>
      </c>
      <c r="I3917" s="12">
        <v>2.35</v>
      </c>
      <c r="J3917" s="398" t="s">
        <v>25</v>
      </c>
      <c r="K3917" s="398" t="s">
        <v>25</v>
      </c>
      <c r="L3917" s="399">
        <v>44636</v>
      </c>
      <c r="M3917" s="398" t="s">
        <v>19</v>
      </c>
      <c r="N3917" s="10">
        <v>9497</v>
      </c>
    </row>
    <row r="3918" spans="1:14">
      <c r="A3918" s="712">
        <v>44635</v>
      </c>
      <c r="B3918" s="1">
        <v>16840</v>
      </c>
      <c r="C3918" s="929" t="s">
        <v>3914</v>
      </c>
      <c r="D3918" s="1" t="s">
        <v>22</v>
      </c>
      <c r="E3918" s="1" t="s">
        <v>4395</v>
      </c>
      <c r="F3918" s="2">
        <v>44637</v>
      </c>
      <c r="G3918" s="10" t="s">
        <v>3916</v>
      </c>
      <c r="H3918" s="10">
        <v>18</v>
      </c>
      <c r="I3918" s="12">
        <v>2.35</v>
      </c>
      <c r="J3918" s="398" t="s">
        <v>25</v>
      </c>
      <c r="K3918" s="398" t="s">
        <v>25</v>
      </c>
      <c r="L3918" s="399">
        <v>44636</v>
      </c>
      <c r="M3918" s="398" t="s">
        <v>19</v>
      </c>
      <c r="N3918" s="10">
        <v>9497</v>
      </c>
    </row>
    <row r="3919" spans="1:14">
      <c r="A3919" s="712">
        <v>44635</v>
      </c>
      <c r="B3919" s="1">
        <v>16841</v>
      </c>
      <c r="C3919" s="929" t="s">
        <v>316</v>
      </c>
      <c r="D3919" s="1" t="s">
        <v>22</v>
      </c>
      <c r="E3919" s="1" t="s">
        <v>4396</v>
      </c>
      <c r="F3919" s="2">
        <v>44637</v>
      </c>
      <c r="G3919" s="10" t="s">
        <v>318</v>
      </c>
      <c r="H3919" s="10">
        <v>3</v>
      </c>
      <c r="I3919" s="12">
        <v>2.35</v>
      </c>
      <c r="J3919" s="398" t="s">
        <v>25</v>
      </c>
      <c r="K3919" s="398" t="s">
        <v>25</v>
      </c>
      <c r="L3919" s="399">
        <v>44636</v>
      </c>
      <c r="M3919" s="398" t="s">
        <v>19</v>
      </c>
      <c r="N3919" s="10">
        <v>9497</v>
      </c>
    </row>
    <row r="3920" spans="1:14">
      <c r="A3920" s="712">
        <v>44635</v>
      </c>
      <c r="B3920" s="1">
        <v>16842</v>
      </c>
      <c r="C3920" s="929" t="s">
        <v>3396</v>
      </c>
      <c r="D3920" s="1" t="s">
        <v>22</v>
      </c>
      <c r="E3920" s="1" t="s">
        <v>4397</v>
      </c>
      <c r="F3920" s="2">
        <v>44637</v>
      </c>
      <c r="G3920" s="10" t="s">
        <v>4014</v>
      </c>
      <c r="H3920" s="10">
        <v>8</v>
      </c>
      <c r="I3920" s="12">
        <v>2.35</v>
      </c>
      <c r="J3920" s="398" t="s">
        <v>25</v>
      </c>
      <c r="K3920" s="398" t="s">
        <v>25</v>
      </c>
      <c r="L3920" s="399">
        <v>44636</v>
      </c>
      <c r="M3920" s="398" t="s">
        <v>19</v>
      </c>
      <c r="N3920" s="10">
        <v>9497</v>
      </c>
    </row>
    <row r="3921" spans="1:14">
      <c r="A3921" s="712">
        <v>44635</v>
      </c>
      <c r="B3921" s="1">
        <v>16843</v>
      </c>
      <c r="C3921" s="929" t="s">
        <v>1143</v>
      </c>
      <c r="D3921" s="1" t="s">
        <v>22</v>
      </c>
      <c r="E3921" s="1" t="s">
        <v>4398</v>
      </c>
      <c r="F3921" s="2">
        <v>44637</v>
      </c>
      <c r="G3921" s="10" t="s">
        <v>1145</v>
      </c>
      <c r="H3921" s="10">
        <v>10</v>
      </c>
      <c r="I3921" s="12">
        <v>2.35</v>
      </c>
      <c r="J3921" s="398" t="s">
        <v>25</v>
      </c>
      <c r="K3921" s="398" t="s">
        <v>25</v>
      </c>
      <c r="L3921" s="399">
        <v>44636</v>
      </c>
      <c r="M3921" s="398" t="s">
        <v>19</v>
      </c>
      <c r="N3921" s="10">
        <v>9497</v>
      </c>
    </row>
    <row r="3922" spans="1:14">
      <c r="A3922" s="712">
        <v>44635</v>
      </c>
      <c r="B3922" s="1">
        <v>16844</v>
      </c>
      <c r="C3922" s="929" t="s">
        <v>319</v>
      </c>
      <c r="D3922" s="1" t="s">
        <v>22</v>
      </c>
      <c r="E3922" s="1" t="s">
        <v>4399</v>
      </c>
      <c r="F3922" s="2">
        <v>44637</v>
      </c>
      <c r="G3922" s="10" t="s">
        <v>321</v>
      </c>
      <c r="H3922" s="10">
        <v>10</v>
      </c>
      <c r="I3922" s="12">
        <v>2.35</v>
      </c>
      <c r="J3922" s="398" t="s">
        <v>25</v>
      </c>
      <c r="K3922" s="398" t="s">
        <v>25</v>
      </c>
      <c r="L3922" s="399">
        <v>44636</v>
      </c>
      <c r="M3922" s="398" t="s">
        <v>19</v>
      </c>
      <c r="N3922" s="10">
        <v>9497</v>
      </c>
    </row>
    <row r="3923" spans="1:14">
      <c r="A3923" s="712">
        <v>44635</v>
      </c>
      <c r="B3923" s="1">
        <v>16845</v>
      </c>
      <c r="C3923" s="929" t="s">
        <v>147</v>
      </c>
      <c r="D3923" s="1" t="s">
        <v>22</v>
      </c>
      <c r="E3923" s="1" t="s">
        <v>4400</v>
      </c>
      <c r="F3923" s="2">
        <v>44637</v>
      </c>
      <c r="G3923" s="10" t="s">
        <v>149</v>
      </c>
      <c r="H3923" s="10">
        <v>7</v>
      </c>
      <c r="I3923" s="12">
        <v>2.35</v>
      </c>
      <c r="J3923" s="398" t="s">
        <v>25</v>
      </c>
      <c r="K3923" s="398" t="s">
        <v>25</v>
      </c>
      <c r="L3923" s="399">
        <v>44636</v>
      </c>
      <c r="M3923" s="398" t="s">
        <v>19</v>
      </c>
      <c r="N3923" s="10">
        <v>9497</v>
      </c>
    </row>
    <row r="3924" spans="1:14">
      <c r="A3924" s="712">
        <v>44635</v>
      </c>
      <c r="B3924" s="1">
        <v>16846</v>
      </c>
      <c r="C3924" s="929" t="s">
        <v>1759</v>
      </c>
      <c r="D3924" s="1" t="s">
        <v>22</v>
      </c>
      <c r="E3924" s="1" t="s">
        <v>4401</v>
      </c>
      <c r="F3924" s="2">
        <v>44637</v>
      </c>
      <c r="G3924" s="10" t="s">
        <v>1761</v>
      </c>
      <c r="H3924" s="10">
        <v>3</v>
      </c>
      <c r="I3924" s="12">
        <v>2.35</v>
      </c>
      <c r="J3924" s="398">
        <v>3</v>
      </c>
      <c r="K3924" s="398" t="s">
        <v>25</v>
      </c>
      <c r="L3924" s="399">
        <v>44636</v>
      </c>
      <c r="M3924" s="398" t="s">
        <v>19</v>
      </c>
      <c r="N3924" s="10">
        <v>9497</v>
      </c>
    </row>
    <row r="3925" spans="1:14">
      <c r="A3925" s="712">
        <v>44635</v>
      </c>
      <c r="B3925" s="1">
        <v>16847</v>
      </c>
      <c r="C3925" s="929" t="s">
        <v>147</v>
      </c>
      <c r="D3925" s="1" t="s">
        <v>22</v>
      </c>
      <c r="E3925" s="1" t="s">
        <v>4402</v>
      </c>
      <c r="F3925" s="2">
        <v>44637</v>
      </c>
      <c r="G3925" s="10" t="s">
        <v>149</v>
      </c>
      <c r="H3925" s="10">
        <v>9</v>
      </c>
      <c r="I3925" s="12">
        <v>2.35</v>
      </c>
      <c r="J3925" s="398" t="s">
        <v>25</v>
      </c>
      <c r="K3925" s="398" t="s">
        <v>25</v>
      </c>
      <c r="L3925" s="399">
        <v>44636</v>
      </c>
      <c r="M3925" s="398" t="s">
        <v>19</v>
      </c>
      <c r="N3925" s="10">
        <v>9497</v>
      </c>
    </row>
    <row r="3926" spans="1:14">
      <c r="A3926" s="712">
        <v>44635</v>
      </c>
      <c r="B3926" s="1">
        <v>16848</v>
      </c>
      <c r="C3926" s="929" t="s">
        <v>4057</v>
      </c>
      <c r="D3926" s="1" t="s">
        <v>22</v>
      </c>
      <c r="E3926" s="1" t="s">
        <v>4403</v>
      </c>
      <c r="F3926" s="2">
        <v>44637</v>
      </c>
      <c r="G3926" s="10" t="s">
        <v>4058</v>
      </c>
      <c r="H3926" s="10">
        <v>36</v>
      </c>
      <c r="I3926" s="12">
        <v>2.35</v>
      </c>
      <c r="J3926" s="398" t="s">
        <v>25</v>
      </c>
      <c r="K3926" s="398" t="s">
        <v>25</v>
      </c>
      <c r="L3926" s="399">
        <v>44636</v>
      </c>
      <c r="M3926" s="398" t="s">
        <v>19</v>
      </c>
      <c r="N3926" s="10">
        <v>9497</v>
      </c>
    </row>
    <row r="3927" spans="1:14">
      <c r="A3927" s="712">
        <v>44635</v>
      </c>
      <c r="B3927" s="1">
        <v>16849</v>
      </c>
      <c r="C3927" s="929" t="s">
        <v>4055</v>
      </c>
      <c r="D3927" s="1" t="s">
        <v>22</v>
      </c>
      <c r="E3927" s="1" t="s">
        <v>4403</v>
      </c>
      <c r="F3927" s="2">
        <v>44637</v>
      </c>
      <c r="G3927" s="10" t="s">
        <v>4056</v>
      </c>
      <c r="H3927" s="10">
        <v>36</v>
      </c>
      <c r="I3927" s="12">
        <v>2.35</v>
      </c>
      <c r="J3927" s="398" t="s">
        <v>25</v>
      </c>
      <c r="K3927" s="398" t="s">
        <v>25</v>
      </c>
      <c r="L3927" s="399">
        <v>44636</v>
      </c>
      <c r="M3927" s="398" t="s">
        <v>19</v>
      </c>
      <c r="N3927" s="10">
        <v>9497</v>
      </c>
    </row>
    <row r="3928" spans="1:14">
      <c r="A3928" s="712">
        <v>44635</v>
      </c>
      <c r="B3928" s="1">
        <v>16850</v>
      </c>
      <c r="C3928" s="929" t="s">
        <v>37</v>
      </c>
      <c r="D3928" s="1" t="s">
        <v>22</v>
      </c>
      <c r="E3928" s="1" t="s">
        <v>4403</v>
      </c>
      <c r="F3928" s="2">
        <v>44637</v>
      </c>
      <c r="G3928" s="10" t="s">
        <v>38</v>
      </c>
      <c r="H3928" s="10">
        <v>36</v>
      </c>
      <c r="I3928" s="12">
        <v>2.35</v>
      </c>
      <c r="J3928" s="398" t="s">
        <v>25</v>
      </c>
      <c r="K3928" s="398" t="s">
        <v>25</v>
      </c>
      <c r="L3928" s="399">
        <v>44636</v>
      </c>
      <c r="M3928" s="398" t="s">
        <v>19</v>
      </c>
      <c r="N3928" s="10">
        <v>9497</v>
      </c>
    </row>
    <row r="3929" spans="1:14">
      <c r="A3929" s="712">
        <v>44635</v>
      </c>
      <c r="B3929" s="1">
        <v>16851</v>
      </c>
      <c r="C3929" s="929" t="s">
        <v>1283</v>
      </c>
      <c r="D3929" s="1" t="s">
        <v>22</v>
      </c>
      <c r="E3929" s="1" t="s">
        <v>4404</v>
      </c>
      <c r="F3929" s="2">
        <v>44637</v>
      </c>
      <c r="G3929" s="10" t="s">
        <v>524</v>
      </c>
      <c r="H3929" s="10">
        <v>13</v>
      </c>
      <c r="I3929" s="12">
        <v>2.35</v>
      </c>
      <c r="J3929" s="398" t="s">
        <v>25</v>
      </c>
      <c r="K3929" s="398" t="s">
        <v>25</v>
      </c>
      <c r="L3929" s="399">
        <v>44636</v>
      </c>
      <c r="M3929" s="398" t="s">
        <v>19</v>
      </c>
      <c r="N3929" s="10">
        <v>9497</v>
      </c>
    </row>
    <row r="3930" spans="1:14">
      <c r="A3930" s="712">
        <v>44635</v>
      </c>
      <c r="B3930" s="1">
        <v>16852</v>
      </c>
      <c r="C3930" s="929" t="s">
        <v>2776</v>
      </c>
      <c r="D3930" s="1" t="s">
        <v>22</v>
      </c>
      <c r="E3930" s="1" t="s">
        <v>4405</v>
      </c>
      <c r="F3930" s="2">
        <v>44637</v>
      </c>
      <c r="G3930" s="10" t="s">
        <v>2778</v>
      </c>
      <c r="H3930" s="10">
        <v>220</v>
      </c>
      <c r="I3930" s="12">
        <v>2.35</v>
      </c>
      <c r="J3930" s="398" t="s">
        <v>25</v>
      </c>
      <c r="K3930" s="398" t="s">
        <v>25</v>
      </c>
      <c r="L3930" s="399">
        <v>44637</v>
      </c>
      <c r="M3930" s="398" t="s">
        <v>19</v>
      </c>
      <c r="N3930" s="10">
        <v>9497</v>
      </c>
    </row>
    <row r="3931" spans="1:14">
      <c r="A3931" s="712">
        <v>44635</v>
      </c>
      <c r="B3931" s="1">
        <v>16853</v>
      </c>
      <c r="C3931" s="929" t="s">
        <v>2779</v>
      </c>
      <c r="D3931" s="1" t="s">
        <v>22</v>
      </c>
      <c r="E3931" s="1" t="s">
        <v>4405</v>
      </c>
      <c r="F3931" s="2">
        <v>44637</v>
      </c>
      <c r="G3931" s="10" t="s">
        <v>2780</v>
      </c>
      <c r="H3931" s="10">
        <v>220</v>
      </c>
      <c r="I3931" s="12">
        <v>2.35</v>
      </c>
      <c r="J3931" s="398" t="s">
        <v>25</v>
      </c>
      <c r="K3931" s="398" t="s">
        <v>25</v>
      </c>
      <c r="L3931" s="399">
        <v>44637</v>
      </c>
      <c r="M3931" s="398" t="s">
        <v>19</v>
      </c>
      <c r="N3931" s="10">
        <v>9497</v>
      </c>
    </row>
    <row r="3932" spans="1:14">
      <c r="A3932" s="712">
        <v>44635</v>
      </c>
      <c r="B3932" s="1">
        <v>16854</v>
      </c>
      <c r="C3932" s="929" t="s">
        <v>2776</v>
      </c>
      <c r="D3932" s="1" t="s">
        <v>22</v>
      </c>
      <c r="E3932" s="1" t="s">
        <v>4406</v>
      </c>
      <c r="F3932" s="2">
        <v>44637</v>
      </c>
      <c r="G3932" s="10" t="s">
        <v>2778</v>
      </c>
      <c r="H3932" s="10">
        <v>10</v>
      </c>
      <c r="I3932" s="12">
        <v>2.35</v>
      </c>
      <c r="J3932" s="398" t="s">
        <v>25</v>
      </c>
      <c r="K3932" s="398" t="s">
        <v>25</v>
      </c>
      <c r="L3932" s="399">
        <v>44637</v>
      </c>
      <c r="M3932" s="398" t="s">
        <v>19</v>
      </c>
      <c r="N3932" s="10">
        <v>9497</v>
      </c>
    </row>
    <row r="3933" spans="1:14">
      <c r="A3933" s="712">
        <v>44635</v>
      </c>
      <c r="B3933" s="1">
        <v>16855</v>
      </c>
      <c r="C3933" s="929" t="s">
        <v>2779</v>
      </c>
      <c r="D3933" s="1" t="s">
        <v>22</v>
      </c>
      <c r="E3933" s="1" t="s">
        <v>4406</v>
      </c>
      <c r="F3933" s="2">
        <v>44637</v>
      </c>
      <c r="G3933" s="10" t="s">
        <v>2780</v>
      </c>
      <c r="H3933" s="10">
        <v>10</v>
      </c>
      <c r="I3933" s="12">
        <v>2.35</v>
      </c>
      <c r="J3933" s="398" t="s">
        <v>25</v>
      </c>
      <c r="K3933" s="398" t="s">
        <v>25</v>
      </c>
      <c r="L3933" s="399">
        <v>44637</v>
      </c>
      <c r="M3933" s="398" t="s">
        <v>19</v>
      </c>
      <c r="N3933" s="10">
        <v>9497</v>
      </c>
    </row>
    <row r="3934" spans="1:14">
      <c r="A3934" s="712">
        <v>44635</v>
      </c>
      <c r="B3934" s="1">
        <v>16856</v>
      </c>
      <c r="C3934" s="929" t="s">
        <v>2661</v>
      </c>
      <c r="D3934" s="1" t="s">
        <v>22</v>
      </c>
      <c r="E3934" s="1" t="s">
        <v>4407</v>
      </c>
      <c r="F3934" s="2">
        <v>44637</v>
      </c>
      <c r="G3934" s="10" t="s">
        <v>2542</v>
      </c>
      <c r="H3934" s="10">
        <v>87</v>
      </c>
      <c r="I3934" s="12">
        <v>3.15</v>
      </c>
      <c r="J3934" s="398" t="s">
        <v>25</v>
      </c>
      <c r="K3934" s="398" t="s">
        <v>25</v>
      </c>
      <c r="L3934" s="399">
        <v>44637</v>
      </c>
      <c r="M3934" s="398" t="s">
        <v>19</v>
      </c>
      <c r="N3934" s="10">
        <v>9497</v>
      </c>
    </row>
    <row r="3935" spans="1:14">
      <c r="A3935" s="712">
        <v>44635</v>
      </c>
      <c r="B3935" s="1">
        <v>16857</v>
      </c>
      <c r="C3935" s="929" t="s">
        <v>1869</v>
      </c>
      <c r="D3935" s="1" t="s">
        <v>22</v>
      </c>
      <c r="E3935" s="1" t="s">
        <v>4407</v>
      </c>
      <c r="F3935" s="2">
        <v>44637</v>
      </c>
      <c r="G3935" s="10" t="s">
        <v>1870</v>
      </c>
      <c r="H3935" s="10">
        <v>87</v>
      </c>
      <c r="I3935" s="12">
        <v>2.35</v>
      </c>
      <c r="J3935" s="398" t="s">
        <v>25</v>
      </c>
      <c r="K3935" s="398" t="s">
        <v>25</v>
      </c>
      <c r="L3935" s="399">
        <v>44637</v>
      </c>
      <c r="M3935" s="398" t="s">
        <v>19</v>
      </c>
      <c r="N3935" s="10">
        <v>9497</v>
      </c>
    </row>
    <row r="3936" spans="1:14">
      <c r="A3936" s="712">
        <v>44635</v>
      </c>
      <c r="B3936" s="1">
        <v>16858</v>
      </c>
      <c r="C3936" s="929" t="s">
        <v>3396</v>
      </c>
      <c r="D3936" s="1" t="s">
        <v>22</v>
      </c>
      <c r="E3936" s="1" t="s">
        <v>4408</v>
      </c>
      <c r="F3936" s="2">
        <v>44637</v>
      </c>
      <c r="G3936" s="10" t="s">
        <v>4014</v>
      </c>
      <c r="H3936" s="10">
        <v>4</v>
      </c>
      <c r="I3936" s="12">
        <v>2.35</v>
      </c>
      <c r="J3936" s="398" t="s">
        <v>25</v>
      </c>
      <c r="K3936" s="398" t="s">
        <v>25</v>
      </c>
      <c r="L3936" s="399">
        <v>44637</v>
      </c>
      <c r="M3936" s="398" t="s">
        <v>19</v>
      </c>
      <c r="N3936" s="10">
        <v>9497</v>
      </c>
    </row>
    <row r="3937" spans="1:14">
      <c r="A3937" s="712">
        <v>44635</v>
      </c>
      <c r="B3937" s="1">
        <v>16859</v>
      </c>
      <c r="C3937" s="929" t="s">
        <v>3396</v>
      </c>
      <c r="D3937" s="1" t="s">
        <v>22</v>
      </c>
      <c r="E3937" s="1" t="s">
        <v>4409</v>
      </c>
      <c r="F3937" s="2">
        <v>44637</v>
      </c>
      <c r="G3937" s="10" t="s">
        <v>4014</v>
      </c>
      <c r="H3937" s="10">
        <v>6</v>
      </c>
      <c r="I3937" s="12">
        <v>2.35</v>
      </c>
      <c r="J3937" s="398" t="s">
        <v>25</v>
      </c>
      <c r="K3937" s="398" t="s">
        <v>25</v>
      </c>
      <c r="L3937" s="399">
        <v>44637</v>
      </c>
      <c r="M3937" s="398" t="s">
        <v>19</v>
      </c>
      <c r="N3937" s="10">
        <v>9497</v>
      </c>
    </row>
    <row r="3938" spans="1:14">
      <c r="A3938" s="712">
        <v>44635</v>
      </c>
      <c r="B3938" s="1">
        <v>16860</v>
      </c>
      <c r="C3938" s="929" t="s">
        <v>4410</v>
      </c>
      <c r="D3938" s="1" t="s">
        <v>22</v>
      </c>
      <c r="E3938" s="1" t="s">
        <v>336</v>
      </c>
      <c r="F3938" s="2">
        <v>44637</v>
      </c>
      <c r="G3938" s="10" t="s">
        <v>4411</v>
      </c>
      <c r="H3938" s="10">
        <v>3</v>
      </c>
      <c r="I3938" s="12">
        <v>2.35</v>
      </c>
      <c r="J3938" s="398" t="s">
        <v>25</v>
      </c>
      <c r="K3938" s="398" t="s">
        <v>25</v>
      </c>
      <c r="L3938" s="399">
        <v>44637</v>
      </c>
      <c r="M3938" s="398" t="s">
        <v>19</v>
      </c>
      <c r="N3938" s="10">
        <v>9497</v>
      </c>
    </row>
    <row r="3939" spans="1:14">
      <c r="A3939" s="712">
        <v>44635</v>
      </c>
      <c r="B3939" s="1">
        <v>16861</v>
      </c>
      <c r="C3939" s="929" t="s">
        <v>182</v>
      </c>
      <c r="D3939" s="1" t="s">
        <v>22</v>
      </c>
      <c r="E3939" s="1" t="s">
        <v>4412</v>
      </c>
      <c r="F3939" s="2">
        <v>44637</v>
      </c>
      <c r="G3939" s="10" t="s">
        <v>184</v>
      </c>
      <c r="H3939" s="10">
        <v>25</v>
      </c>
      <c r="I3939" s="12">
        <v>2.35</v>
      </c>
      <c r="J3939" s="398" t="s">
        <v>25</v>
      </c>
      <c r="K3939" s="398" t="s">
        <v>25</v>
      </c>
      <c r="L3939" s="399">
        <v>44637</v>
      </c>
      <c r="M3939" s="398" t="s">
        <v>19</v>
      </c>
      <c r="N3939" s="10">
        <v>9497</v>
      </c>
    </row>
    <row r="3940" spans="1:14">
      <c r="A3940" s="712">
        <v>44635</v>
      </c>
      <c r="B3940" s="1">
        <v>16862</v>
      </c>
      <c r="C3940" s="929" t="s">
        <v>37</v>
      </c>
      <c r="D3940" s="1" t="s">
        <v>22</v>
      </c>
      <c r="E3940" s="1" t="s">
        <v>4412</v>
      </c>
      <c r="F3940" s="2">
        <v>44637</v>
      </c>
      <c r="G3940" s="10" t="s">
        <v>38</v>
      </c>
      <c r="H3940" s="10">
        <v>6</v>
      </c>
      <c r="I3940" s="12">
        <v>2.35</v>
      </c>
      <c r="J3940" s="398" t="s">
        <v>25</v>
      </c>
      <c r="K3940" s="398" t="s">
        <v>25</v>
      </c>
      <c r="L3940" s="399">
        <v>44637</v>
      </c>
      <c r="M3940" s="398" t="s">
        <v>19</v>
      </c>
      <c r="N3940" s="10">
        <v>9497</v>
      </c>
    </row>
    <row r="3941" spans="1:14">
      <c r="A3941" s="712">
        <v>44635</v>
      </c>
      <c r="B3941" s="1">
        <v>16863</v>
      </c>
      <c r="C3941" s="929" t="s">
        <v>595</v>
      </c>
      <c r="D3941" s="1" t="s">
        <v>22</v>
      </c>
      <c r="E3941" s="1" t="s">
        <v>4413</v>
      </c>
      <c r="F3941" s="2">
        <v>44637</v>
      </c>
      <c r="G3941" s="10" t="s">
        <v>462</v>
      </c>
      <c r="H3941" s="10">
        <v>1</v>
      </c>
      <c r="I3941" s="12">
        <v>2.35</v>
      </c>
      <c r="J3941" s="398" t="s">
        <v>25</v>
      </c>
      <c r="K3941" s="398" t="s">
        <v>25</v>
      </c>
      <c r="L3941" s="399">
        <v>44637</v>
      </c>
      <c r="M3941" s="398" t="s">
        <v>19</v>
      </c>
      <c r="N3941" s="10">
        <v>9497</v>
      </c>
    </row>
    <row r="3942" spans="1:14">
      <c r="A3942" s="712">
        <v>44635</v>
      </c>
      <c r="B3942" s="1">
        <v>16864</v>
      </c>
      <c r="C3942" s="929" t="s">
        <v>37</v>
      </c>
      <c r="D3942" s="1" t="s">
        <v>22</v>
      </c>
      <c r="E3942" s="1" t="s">
        <v>4413</v>
      </c>
      <c r="F3942" s="2">
        <v>44637</v>
      </c>
      <c r="G3942" s="10" t="s">
        <v>38</v>
      </c>
      <c r="H3942" s="10">
        <v>1</v>
      </c>
      <c r="I3942" s="12">
        <v>2.35</v>
      </c>
      <c r="J3942" s="398" t="s">
        <v>25</v>
      </c>
      <c r="K3942" s="398" t="s">
        <v>25</v>
      </c>
      <c r="L3942" s="399">
        <v>44637</v>
      </c>
      <c r="M3942" s="398" t="s">
        <v>19</v>
      </c>
      <c r="N3942" s="10">
        <v>9497</v>
      </c>
    </row>
    <row r="3943" spans="1:14">
      <c r="A3943" s="712">
        <v>44635</v>
      </c>
      <c r="B3943" s="1">
        <v>16865</v>
      </c>
      <c r="C3943" s="929" t="s">
        <v>4414</v>
      </c>
      <c r="D3943" s="1" t="s">
        <v>22</v>
      </c>
      <c r="E3943" s="1" t="s">
        <v>4415</v>
      </c>
      <c r="F3943" s="2">
        <v>44637</v>
      </c>
      <c r="G3943" s="10" t="s">
        <v>4416</v>
      </c>
      <c r="H3943" s="10">
        <v>50</v>
      </c>
      <c r="I3943" s="12">
        <v>2.35</v>
      </c>
      <c r="J3943" s="398" t="s">
        <v>25</v>
      </c>
      <c r="K3943" s="398" t="s">
        <v>25</v>
      </c>
      <c r="L3943" s="399">
        <v>44637</v>
      </c>
      <c r="M3943" s="398" t="s">
        <v>19</v>
      </c>
      <c r="N3943" s="10">
        <v>9497</v>
      </c>
    </row>
    <row r="3944" spans="1:14">
      <c r="A3944" s="712">
        <v>44635</v>
      </c>
      <c r="B3944" s="1">
        <v>16866</v>
      </c>
      <c r="C3944" s="929" t="s">
        <v>4414</v>
      </c>
      <c r="D3944" s="1" t="s">
        <v>22</v>
      </c>
      <c r="E3944" s="1" t="s">
        <v>4417</v>
      </c>
      <c r="F3944" s="2">
        <v>44637</v>
      </c>
      <c r="G3944" s="10" t="s">
        <v>4416</v>
      </c>
      <c r="H3944" s="10">
        <v>25</v>
      </c>
      <c r="I3944" s="12">
        <v>2.35</v>
      </c>
      <c r="J3944" s="398" t="s">
        <v>25</v>
      </c>
      <c r="K3944" s="398" t="s">
        <v>25</v>
      </c>
      <c r="L3944" s="399">
        <v>44637</v>
      </c>
      <c r="M3944" s="398" t="s">
        <v>19</v>
      </c>
      <c r="N3944" s="10">
        <v>9497</v>
      </c>
    </row>
    <row r="3945" spans="1:14">
      <c r="A3945" s="712">
        <v>44635</v>
      </c>
      <c r="B3945" s="1">
        <v>16867</v>
      </c>
      <c r="C3945" s="929" t="s">
        <v>4418</v>
      </c>
      <c r="D3945" s="1" t="s">
        <v>22</v>
      </c>
      <c r="E3945" s="1" t="s">
        <v>4322</v>
      </c>
      <c r="F3945" s="2">
        <v>44637</v>
      </c>
      <c r="G3945" s="10" t="s">
        <v>4419</v>
      </c>
      <c r="H3945" s="10">
        <v>1</v>
      </c>
      <c r="I3945" s="12">
        <v>3.75</v>
      </c>
      <c r="J3945" s="398" t="s">
        <v>25</v>
      </c>
      <c r="K3945" s="398" t="s">
        <v>25</v>
      </c>
      <c r="L3945" s="399">
        <v>44637</v>
      </c>
      <c r="M3945" s="398" t="s">
        <v>19</v>
      </c>
      <c r="N3945" s="10">
        <v>9497</v>
      </c>
    </row>
    <row r="3946" spans="1:14">
      <c r="A3946" s="712">
        <v>44635</v>
      </c>
      <c r="B3946" s="1">
        <v>16868</v>
      </c>
      <c r="C3946" s="929" t="s">
        <v>4420</v>
      </c>
      <c r="D3946" s="1" t="s">
        <v>22</v>
      </c>
      <c r="E3946" s="1" t="s">
        <v>4322</v>
      </c>
      <c r="F3946" s="2">
        <v>44637</v>
      </c>
      <c r="G3946" s="10" t="s">
        <v>4421</v>
      </c>
      <c r="H3946" s="10">
        <v>1</v>
      </c>
      <c r="I3946" s="12">
        <v>3.75</v>
      </c>
      <c r="J3946" s="398" t="s">
        <v>25</v>
      </c>
      <c r="K3946" s="398" t="s">
        <v>25</v>
      </c>
      <c r="L3946" s="399">
        <v>44637</v>
      </c>
      <c r="M3946" s="398" t="s">
        <v>19</v>
      </c>
      <c r="N3946" s="10">
        <v>9497</v>
      </c>
    </row>
    <row r="3947" spans="1:14">
      <c r="A3947" s="712">
        <v>44635</v>
      </c>
      <c r="B3947" s="1">
        <v>16869</v>
      </c>
      <c r="C3947" s="929" t="s">
        <v>319</v>
      </c>
      <c r="D3947" s="1" t="s">
        <v>22</v>
      </c>
      <c r="E3947" s="1" t="s">
        <v>4422</v>
      </c>
      <c r="F3947" s="399">
        <v>44638</v>
      </c>
      <c r="G3947" s="10" t="s">
        <v>321</v>
      </c>
      <c r="H3947" s="10">
        <v>151</v>
      </c>
      <c r="I3947" s="12">
        <v>2.35</v>
      </c>
      <c r="J3947" s="398" t="s">
        <v>25</v>
      </c>
      <c r="K3947" s="398" t="s">
        <v>25</v>
      </c>
      <c r="L3947" s="399">
        <v>44638</v>
      </c>
      <c r="M3947" s="398" t="s">
        <v>19</v>
      </c>
      <c r="N3947" s="10">
        <v>9497</v>
      </c>
    </row>
    <row r="3948" spans="1:14">
      <c r="A3948" s="712">
        <v>44635</v>
      </c>
      <c r="B3948" s="1">
        <v>16870</v>
      </c>
      <c r="C3948" s="929" t="s">
        <v>907</v>
      </c>
      <c r="D3948" s="1" t="s">
        <v>22</v>
      </c>
      <c r="E3948" s="1" t="s">
        <v>4423</v>
      </c>
      <c r="F3948" s="399">
        <v>44638</v>
      </c>
      <c r="G3948" s="10" t="s">
        <v>908</v>
      </c>
      <c r="H3948" s="10">
        <v>19</v>
      </c>
      <c r="I3948" s="12">
        <v>2.35</v>
      </c>
      <c r="J3948" s="398" t="s">
        <v>25</v>
      </c>
      <c r="K3948" s="398" t="s">
        <v>25</v>
      </c>
      <c r="L3948" s="399">
        <v>44638</v>
      </c>
      <c r="M3948" s="398" t="s">
        <v>19</v>
      </c>
      <c r="N3948" s="10">
        <v>9497</v>
      </c>
    </row>
    <row r="3949" spans="1:14">
      <c r="A3949" s="712">
        <v>44635</v>
      </c>
      <c r="B3949" s="1">
        <v>16871</v>
      </c>
      <c r="C3949" s="929" t="s">
        <v>909</v>
      </c>
      <c r="D3949" s="1" t="s">
        <v>22</v>
      </c>
      <c r="E3949" s="1" t="s">
        <v>4423</v>
      </c>
      <c r="F3949" s="399">
        <v>44638</v>
      </c>
      <c r="G3949" s="10" t="s">
        <v>910</v>
      </c>
      <c r="H3949" s="10">
        <v>6</v>
      </c>
      <c r="I3949" s="12">
        <v>2.35</v>
      </c>
      <c r="J3949" s="398" t="s">
        <v>25</v>
      </c>
      <c r="K3949" s="398" t="s">
        <v>25</v>
      </c>
      <c r="L3949" s="399">
        <v>44638</v>
      </c>
      <c r="M3949" s="398" t="s">
        <v>19</v>
      </c>
      <c r="N3949" s="10">
        <v>9497</v>
      </c>
    </row>
    <row r="3950" spans="1:14">
      <c r="A3950" s="712">
        <v>44635</v>
      </c>
      <c r="B3950" s="1">
        <v>16872</v>
      </c>
      <c r="C3950" s="929" t="s">
        <v>907</v>
      </c>
      <c r="D3950" s="1" t="s">
        <v>22</v>
      </c>
      <c r="E3950" s="1" t="s">
        <v>4424</v>
      </c>
      <c r="F3950" s="399">
        <v>44638</v>
      </c>
      <c r="G3950" s="10" t="s">
        <v>908</v>
      </c>
      <c r="H3950" s="10">
        <v>16</v>
      </c>
      <c r="I3950" s="12">
        <v>2.35</v>
      </c>
      <c r="J3950" s="398" t="s">
        <v>25</v>
      </c>
      <c r="K3950" s="398" t="s">
        <v>25</v>
      </c>
      <c r="L3950" s="399">
        <v>44638</v>
      </c>
      <c r="M3950" s="398" t="s">
        <v>19</v>
      </c>
      <c r="N3950" s="10">
        <v>9497</v>
      </c>
    </row>
    <row r="3951" spans="1:14">
      <c r="A3951" s="712">
        <v>44635</v>
      </c>
      <c r="B3951" s="1">
        <v>16873</v>
      </c>
      <c r="C3951" s="929" t="s">
        <v>3238</v>
      </c>
      <c r="D3951" s="1" t="s">
        <v>22</v>
      </c>
      <c r="E3951" s="1" t="s">
        <v>4425</v>
      </c>
      <c r="F3951" s="399">
        <v>44638</v>
      </c>
      <c r="G3951" s="10" t="s">
        <v>3568</v>
      </c>
      <c r="H3951" s="10">
        <v>6</v>
      </c>
      <c r="I3951" s="12">
        <v>2.35</v>
      </c>
      <c r="J3951" s="398" t="s">
        <v>25</v>
      </c>
      <c r="K3951" s="398" t="s">
        <v>25</v>
      </c>
      <c r="L3951" s="399">
        <v>44638</v>
      </c>
      <c r="M3951" s="398" t="s">
        <v>19</v>
      </c>
      <c r="N3951" s="10">
        <v>9497</v>
      </c>
    </row>
    <row r="3952" spans="1:14">
      <c r="A3952" s="712">
        <v>44635</v>
      </c>
      <c r="B3952" s="1">
        <v>16874</v>
      </c>
      <c r="C3952" s="929" t="s">
        <v>3238</v>
      </c>
      <c r="D3952" s="1" t="s">
        <v>22</v>
      </c>
      <c r="E3952" s="1" t="s">
        <v>4426</v>
      </c>
      <c r="F3952" s="399">
        <v>44638</v>
      </c>
      <c r="G3952" s="10" t="s">
        <v>3568</v>
      </c>
      <c r="H3952" s="10">
        <v>18</v>
      </c>
      <c r="I3952" s="12">
        <v>2.35</v>
      </c>
      <c r="J3952" s="398" t="s">
        <v>25</v>
      </c>
      <c r="K3952" s="398" t="s">
        <v>25</v>
      </c>
      <c r="L3952" s="399">
        <v>44638</v>
      </c>
      <c r="M3952" s="398" t="s">
        <v>19</v>
      </c>
      <c r="N3952" s="10">
        <v>9497</v>
      </c>
    </row>
    <row r="3953" spans="1:15">
      <c r="A3953" s="712">
        <v>44635</v>
      </c>
      <c r="B3953" s="1">
        <v>16875</v>
      </c>
      <c r="C3953" s="929" t="s">
        <v>182</v>
      </c>
      <c r="D3953" s="1" t="s">
        <v>22</v>
      </c>
      <c r="E3953" s="1" t="s">
        <v>4426</v>
      </c>
      <c r="F3953" s="399">
        <v>44638</v>
      </c>
      <c r="G3953" s="10" t="s">
        <v>184</v>
      </c>
      <c r="H3953" s="10">
        <v>6</v>
      </c>
      <c r="I3953" s="12">
        <v>2.35</v>
      </c>
      <c r="J3953" s="398" t="s">
        <v>25</v>
      </c>
      <c r="K3953" s="398" t="s">
        <v>25</v>
      </c>
      <c r="L3953" s="399">
        <v>44638</v>
      </c>
      <c r="M3953" s="398" t="s">
        <v>19</v>
      </c>
      <c r="N3953" s="10">
        <v>9497</v>
      </c>
    </row>
    <row r="3954" spans="1:15">
      <c r="A3954" s="712">
        <v>44635</v>
      </c>
      <c r="B3954" s="1">
        <v>16876</v>
      </c>
      <c r="C3954" s="929" t="s">
        <v>445</v>
      </c>
      <c r="D3954" s="1" t="s">
        <v>22</v>
      </c>
      <c r="E3954" s="1" t="s">
        <v>4427</v>
      </c>
      <c r="F3954" s="399">
        <v>44638</v>
      </c>
      <c r="G3954" s="10" t="s">
        <v>447</v>
      </c>
      <c r="H3954" s="10">
        <v>20</v>
      </c>
      <c r="I3954" s="12">
        <v>2.35</v>
      </c>
      <c r="J3954" s="398" t="s">
        <v>25</v>
      </c>
      <c r="K3954" s="398" t="s">
        <v>25</v>
      </c>
      <c r="L3954" s="399">
        <v>44638</v>
      </c>
      <c r="M3954" s="398" t="s">
        <v>19</v>
      </c>
      <c r="N3954" s="10">
        <v>9497</v>
      </c>
    </row>
    <row r="3955" spans="1:15">
      <c r="A3955" s="712">
        <v>44635</v>
      </c>
      <c r="B3955" s="1">
        <v>16877</v>
      </c>
      <c r="C3955" s="929" t="s">
        <v>182</v>
      </c>
      <c r="D3955" s="1" t="s">
        <v>22</v>
      </c>
      <c r="E3955" s="1" t="s">
        <v>4428</v>
      </c>
      <c r="F3955" s="399">
        <v>44638</v>
      </c>
      <c r="G3955" s="10" t="s">
        <v>184</v>
      </c>
      <c r="H3955" s="10">
        <v>28</v>
      </c>
      <c r="I3955" s="12">
        <v>2.35</v>
      </c>
      <c r="J3955" s="398" t="s">
        <v>25</v>
      </c>
      <c r="K3955" s="398" t="s">
        <v>25</v>
      </c>
      <c r="L3955" s="399">
        <v>44638</v>
      </c>
      <c r="M3955" s="398" t="s">
        <v>19</v>
      </c>
      <c r="N3955" s="10">
        <v>9497</v>
      </c>
    </row>
    <row r="3956" spans="1:15">
      <c r="A3956" s="712">
        <v>44635</v>
      </c>
      <c r="B3956" s="1">
        <v>16878</v>
      </c>
      <c r="C3956" s="929" t="s">
        <v>37</v>
      </c>
      <c r="D3956" s="1" t="s">
        <v>22</v>
      </c>
      <c r="E3956" s="1" t="s">
        <v>4428</v>
      </c>
      <c r="F3956" s="399">
        <v>44638</v>
      </c>
      <c r="G3956" s="10" t="s">
        <v>38</v>
      </c>
      <c r="H3956" s="10">
        <v>28</v>
      </c>
      <c r="I3956" s="12">
        <v>2.35</v>
      </c>
      <c r="J3956" s="398" t="s">
        <v>25</v>
      </c>
      <c r="K3956" s="398" t="s">
        <v>25</v>
      </c>
      <c r="L3956" s="399">
        <v>44638</v>
      </c>
      <c r="M3956" s="398" t="s">
        <v>19</v>
      </c>
      <c r="N3956" s="10">
        <v>9497</v>
      </c>
    </row>
    <row r="3957" spans="1:15">
      <c r="A3957" s="712">
        <v>44635</v>
      </c>
      <c r="B3957" s="1">
        <v>16879</v>
      </c>
      <c r="C3957" s="929" t="s">
        <v>182</v>
      </c>
      <c r="D3957" s="1" t="s">
        <v>22</v>
      </c>
      <c r="E3957" s="1" t="s">
        <v>4429</v>
      </c>
      <c r="F3957" s="399">
        <v>44638</v>
      </c>
      <c r="G3957" s="10" t="s">
        <v>184</v>
      </c>
      <c r="H3957" s="10">
        <v>57</v>
      </c>
      <c r="I3957" s="12">
        <v>2.35</v>
      </c>
      <c r="J3957" s="398" t="s">
        <v>25</v>
      </c>
      <c r="K3957" s="398" t="s">
        <v>25</v>
      </c>
      <c r="L3957" s="399">
        <v>44638</v>
      </c>
      <c r="M3957" s="398" t="s">
        <v>19</v>
      </c>
      <c r="N3957" s="10">
        <v>9497</v>
      </c>
    </row>
    <row r="3958" spans="1:15">
      <c r="A3958" s="712">
        <v>44635</v>
      </c>
      <c r="B3958" s="1">
        <v>16880</v>
      </c>
      <c r="C3958" s="929" t="s">
        <v>37</v>
      </c>
      <c r="D3958" s="1" t="s">
        <v>22</v>
      </c>
      <c r="E3958" s="1" t="s">
        <v>4429</v>
      </c>
      <c r="F3958" s="399">
        <v>44638</v>
      </c>
      <c r="G3958" s="10" t="s">
        <v>38</v>
      </c>
      <c r="H3958" s="10">
        <v>57</v>
      </c>
      <c r="I3958" s="12">
        <v>2.35</v>
      </c>
      <c r="J3958" s="398" t="s">
        <v>25</v>
      </c>
      <c r="K3958" s="398" t="s">
        <v>25</v>
      </c>
      <c r="L3958" s="399">
        <v>44638</v>
      </c>
      <c r="M3958" s="398" t="s">
        <v>19</v>
      </c>
      <c r="N3958" s="10">
        <v>9497</v>
      </c>
    </row>
    <row r="3959" spans="1:15">
      <c r="A3959" s="712">
        <v>44635</v>
      </c>
      <c r="B3959" s="1">
        <v>16881</v>
      </c>
      <c r="C3959" s="929" t="s">
        <v>1368</v>
      </c>
      <c r="D3959" s="1" t="s">
        <v>22</v>
      </c>
      <c r="E3959" s="1" t="s">
        <v>4429</v>
      </c>
      <c r="F3959" s="399">
        <v>44638</v>
      </c>
      <c r="G3959" s="10" t="s">
        <v>1457</v>
      </c>
      <c r="H3959" s="10">
        <v>57</v>
      </c>
      <c r="I3959" s="12">
        <v>2.35</v>
      </c>
      <c r="J3959" s="398" t="s">
        <v>25</v>
      </c>
      <c r="K3959" s="398" t="s">
        <v>25</v>
      </c>
      <c r="L3959" s="399">
        <v>44638</v>
      </c>
      <c r="M3959" s="398" t="s">
        <v>19</v>
      </c>
      <c r="N3959" s="10">
        <v>9497</v>
      </c>
    </row>
    <row r="3960" spans="1:15">
      <c r="A3960" s="712">
        <v>44635</v>
      </c>
      <c r="B3960" s="1">
        <v>16882</v>
      </c>
      <c r="C3960" s="929" t="s">
        <v>1098</v>
      </c>
      <c r="D3960" s="1" t="s">
        <v>22</v>
      </c>
      <c r="E3960" s="1" t="s">
        <v>4430</v>
      </c>
      <c r="F3960" s="399">
        <v>44638</v>
      </c>
      <c r="G3960" s="10" t="s">
        <v>1096</v>
      </c>
      <c r="H3960" s="10">
        <v>52</v>
      </c>
      <c r="I3960" s="12">
        <v>2.35</v>
      </c>
      <c r="J3960" s="398" t="s">
        <v>25</v>
      </c>
      <c r="K3960" s="398" t="s">
        <v>25</v>
      </c>
      <c r="L3960" s="399">
        <v>44638</v>
      </c>
      <c r="M3960" s="398" t="s">
        <v>19</v>
      </c>
      <c r="N3960" s="10">
        <v>9497</v>
      </c>
    </row>
    <row r="3961" spans="1:15">
      <c r="A3961" s="712">
        <v>44635</v>
      </c>
      <c r="B3961" s="1">
        <v>16883</v>
      </c>
      <c r="C3961" s="929" t="s">
        <v>5</v>
      </c>
      <c r="D3961" s="1" t="s">
        <v>22</v>
      </c>
      <c r="E3961" s="1" t="s">
        <v>4430</v>
      </c>
      <c r="F3961" s="399">
        <v>44638</v>
      </c>
      <c r="G3961" s="10" t="s">
        <v>3329</v>
      </c>
      <c r="H3961" s="10">
        <v>8</v>
      </c>
      <c r="I3961" s="12">
        <v>4.5</v>
      </c>
      <c r="J3961" s="398" t="s">
        <v>25</v>
      </c>
      <c r="K3961" s="398" t="s">
        <v>25</v>
      </c>
      <c r="L3961" s="399">
        <v>44638</v>
      </c>
      <c r="M3961" s="398" t="s">
        <v>19</v>
      </c>
      <c r="N3961" s="10">
        <v>9497</v>
      </c>
    </row>
    <row r="3962" spans="1:15">
      <c r="A3962" s="712">
        <v>44635</v>
      </c>
      <c r="B3962" s="1">
        <v>16884</v>
      </c>
      <c r="C3962" s="929" t="s">
        <v>1671</v>
      </c>
      <c r="D3962" s="1" t="s">
        <v>22</v>
      </c>
      <c r="E3962" s="1" t="s">
        <v>4431</v>
      </c>
      <c r="F3962" s="399">
        <v>44638</v>
      </c>
      <c r="G3962" s="10" t="s">
        <v>4432</v>
      </c>
      <c r="H3962" s="10">
        <v>109</v>
      </c>
      <c r="I3962" s="12">
        <v>2.35</v>
      </c>
      <c r="J3962" s="398">
        <v>109</v>
      </c>
      <c r="K3962" s="398" t="s">
        <v>25</v>
      </c>
      <c r="L3962" s="399">
        <v>44638</v>
      </c>
      <c r="M3962" s="398" t="s">
        <v>19</v>
      </c>
      <c r="N3962" s="10">
        <v>9549</v>
      </c>
    </row>
    <row r="3963" spans="1:15">
      <c r="A3963" s="712">
        <v>44635</v>
      </c>
      <c r="B3963" s="1">
        <v>16885</v>
      </c>
      <c r="C3963" s="929" t="s">
        <v>866</v>
      </c>
      <c r="D3963" s="1" t="s">
        <v>22</v>
      </c>
      <c r="E3963" s="1" t="s">
        <v>4221</v>
      </c>
      <c r="F3963" s="399">
        <v>44638</v>
      </c>
      <c r="G3963" s="10" t="s">
        <v>447</v>
      </c>
      <c r="H3963" s="10">
        <v>48</v>
      </c>
      <c r="I3963" s="12">
        <v>2.35</v>
      </c>
      <c r="J3963" s="398" t="s">
        <v>25</v>
      </c>
      <c r="K3963" s="398" t="s">
        <v>25</v>
      </c>
      <c r="L3963" s="399">
        <v>44638</v>
      </c>
      <c r="M3963" s="398" t="s">
        <v>19</v>
      </c>
      <c r="N3963" s="10">
        <v>9549</v>
      </c>
    </row>
    <row r="3964" spans="1:15">
      <c r="A3964" s="712">
        <v>44635</v>
      </c>
      <c r="B3964" s="1">
        <v>16886</v>
      </c>
      <c r="C3964" s="929" t="s">
        <v>102</v>
      </c>
      <c r="D3964" s="1" t="s">
        <v>22</v>
      </c>
      <c r="E3964" s="1" t="s">
        <v>4433</v>
      </c>
      <c r="F3964" s="399">
        <v>44638</v>
      </c>
      <c r="G3964" s="10" t="s">
        <v>104</v>
      </c>
      <c r="H3964" s="10">
        <v>18</v>
      </c>
      <c r="I3964" s="12">
        <v>2.35</v>
      </c>
      <c r="J3964" s="398" t="s">
        <v>25</v>
      </c>
      <c r="K3964" s="398" t="s">
        <v>25</v>
      </c>
      <c r="L3964" s="399">
        <v>44638</v>
      </c>
      <c r="M3964" s="398" t="s">
        <v>19</v>
      </c>
      <c r="N3964" s="10">
        <v>9549</v>
      </c>
    </row>
    <row r="3965" spans="1:15">
      <c r="A3965" s="712">
        <v>44635</v>
      </c>
      <c r="B3965" s="1">
        <v>16887</v>
      </c>
      <c r="C3965" s="929" t="s">
        <v>4292</v>
      </c>
      <c r="D3965" s="1" t="s">
        <v>22</v>
      </c>
      <c r="E3965" s="1" t="s">
        <v>4434</v>
      </c>
      <c r="F3965" s="399">
        <v>44638</v>
      </c>
      <c r="G3965" s="10" t="s">
        <v>4435</v>
      </c>
      <c r="H3965" s="10">
        <v>30</v>
      </c>
      <c r="I3965" s="12">
        <v>2.35</v>
      </c>
      <c r="J3965" s="398" t="s">
        <v>25</v>
      </c>
      <c r="K3965" s="398" t="s">
        <v>25</v>
      </c>
      <c r="L3965" s="399">
        <v>44638</v>
      </c>
      <c r="M3965" s="398" t="s">
        <v>19</v>
      </c>
      <c r="N3965" s="10">
        <v>9549</v>
      </c>
    </row>
    <row r="3966" spans="1:15">
      <c r="A3966" s="712">
        <v>44635</v>
      </c>
      <c r="B3966" s="1">
        <v>16888</v>
      </c>
      <c r="C3966" s="929" t="s">
        <v>3031</v>
      </c>
      <c r="D3966" s="1" t="s">
        <v>22</v>
      </c>
      <c r="E3966" s="1" t="s">
        <v>4436</v>
      </c>
      <c r="F3966" s="399">
        <v>44638</v>
      </c>
      <c r="G3966" s="10" t="s">
        <v>3033</v>
      </c>
      <c r="H3966" s="10">
        <v>6</v>
      </c>
      <c r="I3966" s="12">
        <v>2.35</v>
      </c>
      <c r="J3966" s="398" t="s">
        <v>25</v>
      </c>
      <c r="K3966" s="398" t="s">
        <v>25</v>
      </c>
      <c r="L3966" s="399">
        <v>44638</v>
      </c>
      <c r="M3966" s="398" t="s">
        <v>19</v>
      </c>
      <c r="N3966" s="10">
        <v>9549</v>
      </c>
      <c r="O3966" s="391">
        <v>7868.7600000000029</v>
      </c>
    </row>
    <row r="3967" spans="1:15">
      <c r="A3967" s="712">
        <v>44638</v>
      </c>
      <c r="B3967" s="1">
        <v>16889</v>
      </c>
      <c r="C3967" s="929" t="s">
        <v>198</v>
      </c>
      <c r="D3967" s="1" t="s">
        <v>22</v>
      </c>
      <c r="E3967" s="1" t="s">
        <v>4437</v>
      </c>
      <c r="F3967" s="399">
        <v>44616</v>
      </c>
      <c r="G3967" s="10" t="s">
        <v>200</v>
      </c>
      <c r="H3967" s="10">
        <v>12</v>
      </c>
      <c r="I3967" s="12">
        <v>2.35</v>
      </c>
      <c r="J3967" s="398" t="s">
        <v>25</v>
      </c>
      <c r="K3967" s="398" t="s">
        <v>25</v>
      </c>
      <c r="L3967" s="399">
        <v>44641</v>
      </c>
      <c r="M3967" s="398" t="s">
        <v>19</v>
      </c>
      <c r="N3967" s="10">
        <v>9549</v>
      </c>
    </row>
    <row r="3968" spans="1:15">
      <c r="A3968" s="712">
        <v>44638</v>
      </c>
      <c r="B3968" s="1">
        <v>16890</v>
      </c>
      <c r="C3968" s="929" t="s">
        <v>182</v>
      </c>
      <c r="D3968" s="1" t="s">
        <v>22</v>
      </c>
      <c r="E3968" s="1" t="s">
        <v>4438</v>
      </c>
      <c r="F3968" s="399">
        <v>44616</v>
      </c>
      <c r="G3968" s="10" t="s">
        <v>184</v>
      </c>
      <c r="H3968" s="10">
        <v>4</v>
      </c>
      <c r="I3968" s="12">
        <v>2.35</v>
      </c>
      <c r="J3968" s="398" t="s">
        <v>25</v>
      </c>
      <c r="K3968" s="398" t="s">
        <v>25</v>
      </c>
      <c r="L3968" s="399">
        <v>44641</v>
      </c>
      <c r="M3968" s="398" t="s">
        <v>19</v>
      </c>
      <c r="N3968" s="10">
        <v>9549</v>
      </c>
    </row>
    <row r="3969" spans="1:14">
      <c r="A3969" s="712">
        <v>44638</v>
      </c>
      <c r="B3969" s="1">
        <v>16891</v>
      </c>
      <c r="C3969" s="929" t="s">
        <v>37</v>
      </c>
      <c r="D3969" s="1" t="s">
        <v>22</v>
      </c>
      <c r="E3969" s="1" t="s">
        <v>4438</v>
      </c>
      <c r="F3969" s="399">
        <v>44616</v>
      </c>
      <c r="G3969" s="10" t="s">
        <v>38</v>
      </c>
      <c r="H3969" s="10">
        <v>4</v>
      </c>
      <c r="I3969" s="12">
        <v>2.35</v>
      </c>
      <c r="J3969" s="398" t="s">
        <v>25</v>
      </c>
      <c r="K3969" s="398" t="s">
        <v>25</v>
      </c>
      <c r="L3969" s="399">
        <v>44641</v>
      </c>
      <c r="M3969" s="398" t="s">
        <v>19</v>
      </c>
      <c r="N3969" s="10">
        <v>9549</v>
      </c>
    </row>
    <row r="3970" spans="1:14">
      <c r="A3970" s="712">
        <v>44638</v>
      </c>
      <c r="B3970" s="1">
        <v>16892</v>
      </c>
      <c r="C3970" s="929" t="s">
        <v>3031</v>
      </c>
      <c r="D3970" s="1" t="s">
        <v>22</v>
      </c>
      <c r="E3970" s="1" t="s">
        <v>4439</v>
      </c>
      <c r="F3970" s="399">
        <v>44616</v>
      </c>
      <c r="G3970" s="10" t="s">
        <v>3033</v>
      </c>
      <c r="H3970" s="10">
        <v>1</v>
      </c>
      <c r="I3970" s="12">
        <v>2.35</v>
      </c>
      <c r="J3970" s="398" t="s">
        <v>25</v>
      </c>
      <c r="K3970" s="398" t="s">
        <v>25</v>
      </c>
      <c r="L3970" s="399">
        <v>44641</v>
      </c>
      <c r="M3970" s="398" t="s">
        <v>19</v>
      </c>
      <c r="N3970" s="10">
        <v>9549</v>
      </c>
    </row>
    <row r="3971" spans="1:14">
      <c r="A3971" s="712">
        <v>44638</v>
      </c>
      <c r="B3971" s="1">
        <v>16893</v>
      </c>
      <c r="C3971" s="929" t="s">
        <v>420</v>
      </c>
      <c r="D3971" s="1" t="s">
        <v>22</v>
      </c>
      <c r="E3971" s="1" t="s">
        <v>4440</v>
      </c>
      <c r="F3971" s="399">
        <v>44616</v>
      </c>
      <c r="G3971" s="10" t="s">
        <v>422</v>
      </c>
      <c r="H3971" s="10">
        <v>169</v>
      </c>
      <c r="I3971" s="12">
        <v>2.35</v>
      </c>
      <c r="J3971" s="398" t="s">
        <v>25</v>
      </c>
      <c r="K3971" s="398" t="s">
        <v>25</v>
      </c>
      <c r="L3971" s="399">
        <v>44641</v>
      </c>
      <c r="M3971" s="398" t="s">
        <v>19</v>
      </c>
      <c r="N3971" s="10">
        <v>9549</v>
      </c>
    </row>
    <row r="3972" spans="1:14">
      <c r="A3972" s="712">
        <v>44638</v>
      </c>
      <c r="B3972" s="1">
        <v>16894</v>
      </c>
      <c r="C3972" s="929" t="s">
        <v>5</v>
      </c>
      <c r="D3972" s="1" t="s">
        <v>22</v>
      </c>
      <c r="E3972" s="1" t="s">
        <v>4440</v>
      </c>
      <c r="F3972" s="399">
        <v>44616</v>
      </c>
      <c r="G3972" s="10" t="s">
        <v>3329</v>
      </c>
      <c r="H3972" s="10">
        <v>8</v>
      </c>
      <c r="I3972" s="12">
        <v>4.5</v>
      </c>
      <c r="J3972" s="398" t="s">
        <v>25</v>
      </c>
      <c r="K3972" s="398" t="s">
        <v>25</v>
      </c>
      <c r="L3972" s="399">
        <v>44641</v>
      </c>
      <c r="M3972" s="398" t="s">
        <v>19</v>
      </c>
      <c r="N3972" s="10">
        <v>9549</v>
      </c>
    </row>
    <row r="3973" spans="1:14">
      <c r="A3973" s="712">
        <v>44638</v>
      </c>
      <c r="B3973" s="1">
        <v>16895</v>
      </c>
      <c r="C3973" s="929" t="s">
        <v>519</v>
      </c>
      <c r="D3973" s="1" t="s">
        <v>22</v>
      </c>
      <c r="E3973" s="1" t="s">
        <v>4441</v>
      </c>
      <c r="F3973" s="399">
        <v>44616</v>
      </c>
      <c r="G3973" s="10" t="s">
        <v>521</v>
      </c>
      <c r="H3973" s="10">
        <v>18</v>
      </c>
      <c r="I3973" s="12">
        <v>2.35</v>
      </c>
      <c r="J3973" s="398" t="s">
        <v>25</v>
      </c>
      <c r="K3973" s="398" t="s">
        <v>25</v>
      </c>
      <c r="L3973" s="399">
        <v>44641</v>
      </c>
      <c r="M3973" s="398" t="s">
        <v>19</v>
      </c>
      <c r="N3973" s="10">
        <v>9549</v>
      </c>
    </row>
    <row r="3974" spans="1:14">
      <c r="A3974" s="712">
        <v>44638</v>
      </c>
      <c r="B3974" s="1">
        <v>16896</v>
      </c>
      <c r="C3974" s="929" t="s">
        <v>397</v>
      </c>
      <c r="D3974" s="1" t="s">
        <v>22</v>
      </c>
      <c r="E3974" s="1" t="s">
        <v>4442</v>
      </c>
      <c r="F3974" s="399">
        <v>44616</v>
      </c>
      <c r="G3974" s="10" t="s">
        <v>399</v>
      </c>
      <c r="H3974" s="10">
        <v>7</v>
      </c>
      <c r="I3974" s="12">
        <v>2.35</v>
      </c>
      <c r="J3974" s="398" t="s">
        <v>25</v>
      </c>
      <c r="K3974" s="398" t="s">
        <v>25</v>
      </c>
      <c r="L3974" s="399">
        <v>44641</v>
      </c>
      <c r="M3974" s="398" t="s">
        <v>19</v>
      </c>
      <c r="N3974" s="10">
        <v>9549</v>
      </c>
    </row>
    <row r="3975" spans="1:14">
      <c r="A3975" s="712">
        <v>44638</v>
      </c>
      <c r="B3975" s="1">
        <v>16897</v>
      </c>
      <c r="C3975" s="929" t="s">
        <v>2193</v>
      </c>
      <c r="D3975" s="1" t="s">
        <v>22</v>
      </c>
      <c r="E3975" s="1" t="s">
        <v>4443</v>
      </c>
      <c r="F3975" s="399">
        <v>44616</v>
      </c>
      <c r="G3975" s="10" t="s">
        <v>2374</v>
      </c>
      <c r="H3975" s="10">
        <v>4</v>
      </c>
      <c r="I3975" s="12">
        <v>2.35</v>
      </c>
      <c r="J3975" s="398" t="s">
        <v>25</v>
      </c>
      <c r="K3975" s="398" t="s">
        <v>25</v>
      </c>
      <c r="L3975" s="399">
        <v>44641</v>
      </c>
      <c r="M3975" s="398" t="s">
        <v>19</v>
      </c>
      <c r="N3975" s="10">
        <v>9549</v>
      </c>
    </row>
    <row r="3976" spans="1:14">
      <c r="A3976" s="712">
        <v>44638</v>
      </c>
      <c r="B3976" s="1">
        <v>16898</v>
      </c>
      <c r="C3976" s="929" t="s">
        <v>182</v>
      </c>
      <c r="D3976" s="1" t="s">
        <v>22</v>
      </c>
      <c r="E3976" s="1" t="s">
        <v>4444</v>
      </c>
      <c r="F3976" s="399">
        <v>44616</v>
      </c>
      <c r="G3976" s="10" t="s">
        <v>184</v>
      </c>
      <c r="H3976" s="10">
        <v>1</v>
      </c>
      <c r="I3976" s="12">
        <v>2.35</v>
      </c>
      <c r="J3976" s="398" t="s">
        <v>25</v>
      </c>
      <c r="K3976" s="398" t="s">
        <v>25</v>
      </c>
      <c r="L3976" s="399">
        <v>44641</v>
      </c>
      <c r="M3976" s="398" t="s">
        <v>19</v>
      </c>
      <c r="N3976" s="10">
        <v>9549</v>
      </c>
    </row>
    <row r="3977" spans="1:14">
      <c r="A3977" s="712">
        <v>44638</v>
      </c>
      <c r="B3977" s="1">
        <v>16899</v>
      </c>
      <c r="C3977" s="929" t="s">
        <v>3031</v>
      </c>
      <c r="D3977" s="1" t="s">
        <v>22</v>
      </c>
      <c r="E3977" s="1" t="s">
        <v>4445</v>
      </c>
      <c r="F3977" s="399">
        <v>44616</v>
      </c>
      <c r="G3977" s="10" t="s">
        <v>3033</v>
      </c>
      <c r="H3977" s="10">
        <v>3</v>
      </c>
      <c r="I3977" s="12">
        <v>2.35</v>
      </c>
      <c r="J3977" s="398" t="s">
        <v>25</v>
      </c>
      <c r="K3977" s="398" t="s">
        <v>25</v>
      </c>
      <c r="L3977" s="399">
        <v>44641</v>
      </c>
      <c r="M3977" s="398" t="s">
        <v>19</v>
      </c>
      <c r="N3977" s="10">
        <v>9549</v>
      </c>
    </row>
    <row r="3978" spans="1:14">
      <c r="A3978" s="712">
        <v>44638</v>
      </c>
      <c r="B3978" s="1">
        <v>16900</v>
      </c>
      <c r="C3978" s="929" t="s">
        <v>559</v>
      </c>
      <c r="D3978" s="1" t="s">
        <v>22</v>
      </c>
      <c r="E3978" s="1" t="s">
        <v>4446</v>
      </c>
      <c r="F3978" s="399">
        <v>44616</v>
      </c>
      <c r="G3978" s="10" t="s">
        <v>561</v>
      </c>
      <c r="H3978" s="10">
        <v>2</v>
      </c>
      <c r="I3978" s="12">
        <v>2.35</v>
      </c>
      <c r="J3978" s="398" t="s">
        <v>25</v>
      </c>
      <c r="K3978" s="398" t="s">
        <v>25</v>
      </c>
      <c r="L3978" s="399">
        <v>44641</v>
      </c>
      <c r="M3978" s="398" t="s">
        <v>19</v>
      </c>
      <c r="N3978" s="10">
        <v>9549</v>
      </c>
    </row>
    <row r="3979" spans="1:14">
      <c r="A3979" s="712">
        <v>44638</v>
      </c>
      <c r="B3979" s="1">
        <v>16901</v>
      </c>
      <c r="C3979" s="929" t="s">
        <v>721</v>
      </c>
      <c r="D3979" s="1" t="s">
        <v>22</v>
      </c>
      <c r="E3979" s="1" t="s">
        <v>4447</v>
      </c>
      <c r="F3979" s="399">
        <v>44616</v>
      </c>
      <c r="G3979" s="10" t="s">
        <v>723</v>
      </c>
      <c r="H3979" s="10">
        <v>4</v>
      </c>
      <c r="I3979" s="12">
        <v>2.35</v>
      </c>
      <c r="J3979" s="398" t="s">
        <v>25</v>
      </c>
      <c r="K3979" s="398" t="s">
        <v>25</v>
      </c>
      <c r="L3979" s="399">
        <v>44641</v>
      </c>
      <c r="M3979" s="398" t="s">
        <v>19</v>
      </c>
      <c r="N3979" s="10">
        <v>9549</v>
      </c>
    </row>
    <row r="3980" spans="1:14">
      <c r="A3980" s="712">
        <v>44638</v>
      </c>
      <c r="B3980" s="1">
        <v>16902</v>
      </c>
      <c r="C3980" s="929" t="s">
        <v>262</v>
      </c>
      <c r="D3980" s="1" t="s">
        <v>22</v>
      </c>
      <c r="E3980" s="1" t="s">
        <v>4448</v>
      </c>
      <c r="F3980" s="399">
        <v>44616</v>
      </c>
      <c r="G3980" s="10" t="s">
        <v>264</v>
      </c>
      <c r="H3980" s="10">
        <v>15</v>
      </c>
      <c r="I3980" s="12">
        <v>2.35</v>
      </c>
      <c r="J3980" s="398" t="s">
        <v>25</v>
      </c>
      <c r="K3980" s="398" t="s">
        <v>25</v>
      </c>
      <c r="L3980" s="399">
        <v>44641</v>
      </c>
      <c r="M3980" s="398" t="s">
        <v>19</v>
      </c>
      <c r="N3980" s="10">
        <v>9549</v>
      </c>
    </row>
    <row r="3981" spans="1:14">
      <c r="A3981" s="712">
        <v>44638</v>
      </c>
      <c r="B3981" s="1">
        <v>16903</v>
      </c>
      <c r="C3981" s="929" t="s">
        <v>265</v>
      </c>
      <c r="D3981" s="1" t="s">
        <v>22</v>
      </c>
      <c r="E3981" s="1" t="s">
        <v>4448</v>
      </c>
      <c r="F3981" s="399">
        <v>44616</v>
      </c>
      <c r="G3981" s="10" t="s">
        <v>266</v>
      </c>
      <c r="H3981" s="10">
        <v>15</v>
      </c>
      <c r="I3981" s="12">
        <v>2.35</v>
      </c>
      <c r="J3981" s="398" t="s">
        <v>25</v>
      </c>
      <c r="K3981" s="398" t="s">
        <v>25</v>
      </c>
      <c r="L3981" s="399">
        <v>44641</v>
      </c>
      <c r="M3981" s="398" t="s">
        <v>19</v>
      </c>
      <c r="N3981" s="10">
        <v>9549</v>
      </c>
    </row>
    <row r="3982" spans="1:14">
      <c r="A3982" s="712">
        <v>44638</v>
      </c>
      <c r="B3982" s="1">
        <v>16904</v>
      </c>
      <c r="C3982" s="929" t="s">
        <v>262</v>
      </c>
      <c r="D3982" s="1" t="s">
        <v>22</v>
      </c>
      <c r="E3982" s="1" t="s">
        <v>4449</v>
      </c>
      <c r="F3982" s="399">
        <v>44616</v>
      </c>
      <c r="G3982" s="10" t="s">
        <v>264</v>
      </c>
      <c r="H3982" s="10">
        <v>11</v>
      </c>
      <c r="I3982" s="12">
        <v>2.35</v>
      </c>
      <c r="J3982" s="398" t="s">
        <v>25</v>
      </c>
      <c r="K3982" s="398" t="s">
        <v>25</v>
      </c>
      <c r="L3982" s="399">
        <v>44641</v>
      </c>
      <c r="M3982" s="398" t="s">
        <v>19</v>
      </c>
      <c r="N3982" s="10">
        <v>9549</v>
      </c>
    </row>
    <row r="3983" spans="1:14">
      <c r="A3983" s="712">
        <v>44638</v>
      </c>
      <c r="B3983" s="1">
        <v>16905</v>
      </c>
      <c r="C3983" s="929" t="s">
        <v>265</v>
      </c>
      <c r="D3983" s="1" t="s">
        <v>22</v>
      </c>
      <c r="E3983" s="1" t="s">
        <v>4449</v>
      </c>
      <c r="F3983" s="399">
        <v>44616</v>
      </c>
      <c r="G3983" s="10" t="s">
        <v>266</v>
      </c>
      <c r="H3983" s="10">
        <v>11</v>
      </c>
      <c r="I3983" s="12">
        <v>2.35</v>
      </c>
      <c r="J3983" s="398" t="s">
        <v>25</v>
      </c>
      <c r="K3983" s="398" t="s">
        <v>25</v>
      </c>
      <c r="L3983" s="399">
        <v>44641</v>
      </c>
      <c r="M3983" s="398" t="s">
        <v>19</v>
      </c>
      <c r="N3983" s="10">
        <v>9549</v>
      </c>
    </row>
    <row r="3984" spans="1:14">
      <c r="A3984" s="712">
        <v>44638</v>
      </c>
      <c r="B3984" s="1">
        <v>16906</v>
      </c>
      <c r="C3984" s="929" t="s">
        <v>158</v>
      </c>
      <c r="D3984" s="1" t="s">
        <v>22</v>
      </c>
      <c r="E3984" s="1" t="s">
        <v>4450</v>
      </c>
      <c r="F3984" s="399">
        <v>44616</v>
      </c>
      <c r="G3984" s="10" t="s">
        <v>160</v>
      </c>
      <c r="H3984" s="10">
        <v>24</v>
      </c>
      <c r="I3984" s="12">
        <v>2.35</v>
      </c>
      <c r="J3984" s="398" t="s">
        <v>25</v>
      </c>
      <c r="K3984" s="398" t="s">
        <v>25</v>
      </c>
      <c r="L3984" s="399">
        <v>44641</v>
      </c>
      <c r="M3984" s="398" t="s">
        <v>19</v>
      </c>
      <c r="N3984" s="10">
        <v>9549</v>
      </c>
    </row>
    <row r="3985" spans="1:14">
      <c r="A3985" s="712">
        <v>44638</v>
      </c>
      <c r="B3985" s="1">
        <v>16907</v>
      </c>
      <c r="C3985" s="929" t="s">
        <v>31</v>
      </c>
      <c r="D3985" s="1" t="s">
        <v>22</v>
      </c>
      <c r="E3985" s="1" t="s">
        <v>4451</v>
      </c>
      <c r="F3985" s="399">
        <v>44616</v>
      </c>
      <c r="G3985" s="10" t="s">
        <v>33</v>
      </c>
      <c r="H3985" s="10">
        <v>22</v>
      </c>
      <c r="I3985" s="12">
        <v>2.35</v>
      </c>
      <c r="J3985" s="398" t="s">
        <v>25</v>
      </c>
      <c r="K3985" s="398" t="s">
        <v>25</v>
      </c>
      <c r="L3985" s="399">
        <v>44641</v>
      </c>
      <c r="M3985" s="398" t="s">
        <v>19</v>
      </c>
      <c r="N3985" s="10">
        <v>9549</v>
      </c>
    </row>
    <row r="3986" spans="1:14">
      <c r="A3986" s="712">
        <v>44641</v>
      </c>
      <c r="B3986" s="1">
        <v>16908</v>
      </c>
      <c r="C3986" s="929" t="s">
        <v>3483</v>
      </c>
      <c r="D3986" s="1" t="s">
        <v>22</v>
      </c>
      <c r="E3986" s="1" t="s">
        <v>4452</v>
      </c>
      <c r="F3986" s="399">
        <v>44616</v>
      </c>
      <c r="G3986" s="10" t="s">
        <v>3547</v>
      </c>
      <c r="H3986" s="10">
        <v>125</v>
      </c>
      <c r="I3986" s="12">
        <v>2.35</v>
      </c>
      <c r="J3986" s="398" t="s">
        <v>25</v>
      </c>
      <c r="K3986" s="398" t="s">
        <v>25</v>
      </c>
      <c r="L3986" s="399">
        <v>44642</v>
      </c>
      <c r="M3986" s="398" t="s">
        <v>19</v>
      </c>
      <c r="N3986" s="10">
        <v>9549</v>
      </c>
    </row>
    <row r="3987" spans="1:14">
      <c r="A3987" s="712">
        <v>44641</v>
      </c>
      <c r="B3987" s="1">
        <v>16909</v>
      </c>
      <c r="C3987" s="929" t="s">
        <v>420</v>
      </c>
      <c r="D3987" s="1" t="s">
        <v>22</v>
      </c>
      <c r="E3987" s="1" t="s">
        <v>4453</v>
      </c>
      <c r="F3987" s="399">
        <v>44616</v>
      </c>
      <c r="G3987" s="10" t="s">
        <v>422</v>
      </c>
      <c r="H3987" s="10">
        <v>38</v>
      </c>
      <c r="I3987" s="12">
        <v>2.35</v>
      </c>
      <c r="J3987" s="398" t="s">
        <v>25</v>
      </c>
      <c r="K3987" s="398" t="s">
        <v>25</v>
      </c>
      <c r="L3987" s="399">
        <v>44642</v>
      </c>
      <c r="M3987" s="398" t="s">
        <v>19</v>
      </c>
      <c r="N3987" s="10">
        <v>9549</v>
      </c>
    </row>
    <row r="3988" spans="1:14">
      <c r="A3988" s="712">
        <v>44641</v>
      </c>
      <c r="B3988" s="1">
        <v>16910</v>
      </c>
      <c r="C3988" s="929" t="s">
        <v>688</v>
      </c>
      <c r="D3988" s="1" t="s">
        <v>22</v>
      </c>
      <c r="E3988" s="1" t="s">
        <v>4454</v>
      </c>
      <c r="F3988" s="399">
        <v>44616</v>
      </c>
      <c r="G3988" s="10" t="s">
        <v>690</v>
      </c>
      <c r="H3988" s="10">
        <v>96</v>
      </c>
      <c r="I3988" s="12">
        <v>2.35</v>
      </c>
      <c r="J3988" s="398" t="s">
        <v>25</v>
      </c>
      <c r="K3988" s="398" t="s">
        <v>25</v>
      </c>
      <c r="L3988" s="399">
        <v>44642</v>
      </c>
      <c r="M3988" s="398" t="s">
        <v>19</v>
      </c>
      <c r="N3988" s="10">
        <v>9549</v>
      </c>
    </row>
    <row r="3989" spans="1:14">
      <c r="A3989" s="712">
        <v>44641</v>
      </c>
      <c r="B3989" s="1">
        <v>16911</v>
      </c>
      <c r="C3989" s="929" t="s">
        <v>780</v>
      </c>
      <c r="D3989" s="1" t="s">
        <v>22</v>
      </c>
      <c r="E3989" s="1" t="s">
        <v>4455</v>
      </c>
      <c r="F3989" s="399">
        <v>44616</v>
      </c>
      <c r="G3989" s="10" t="s">
        <v>782</v>
      </c>
      <c r="H3989" s="10">
        <v>21</v>
      </c>
      <c r="I3989" s="12">
        <v>2.35</v>
      </c>
      <c r="J3989" s="398" t="s">
        <v>25</v>
      </c>
      <c r="K3989" s="398" t="s">
        <v>25</v>
      </c>
      <c r="L3989" s="399">
        <v>44642</v>
      </c>
      <c r="M3989" s="398" t="s">
        <v>19</v>
      </c>
      <c r="N3989" s="10">
        <v>9549</v>
      </c>
    </row>
    <row r="3990" spans="1:14">
      <c r="A3990" s="712">
        <v>44641</v>
      </c>
      <c r="B3990" s="1">
        <v>16912</v>
      </c>
      <c r="C3990" s="929" t="s">
        <v>3483</v>
      </c>
      <c r="D3990" s="1" t="s">
        <v>22</v>
      </c>
      <c r="E3990" s="1" t="s">
        <v>4456</v>
      </c>
      <c r="F3990" s="399">
        <v>44616</v>
      </c>
      <c r="G3990" s="10" t="s">
        <v>3547</v>
      </c>
      <c r="H3990" s="10">
        <v>3</v>
      </c>
      <c r="I3990" s="12">
        <v>2.35</v>
      </c>
      <c r="J3990" s="398" t="s">
        <v>25</v>
      </c>
      <c r="K3990" s="398" t="s">
        <v>25</v>
      </c>
      <c r="L3990" s="399">
        <v>44642</v>
      </c>
      <c r="M3990" s="398" t="s">
        <v>19</v>
      </c>
      <c r="N3990" s="10">
        <v>9549</v>
      </c>
    </row>
    <row r="3991" spans="1:14">
      <c r="A3991" s="712">
        <v>44641</v>
      </c>
      <c r="B3991" s="1">
        <v>16913</v>
      </c>
      <c r="C3991" s="929" t="s">
        <v>490</v>
      </c>
      <c r="D3991" s="1" t="s">
        <v>22</v>
      </c>
      <c r="E3991" s="1" t="s">
        <v>4457</v>
      </c>
      <c r="F3991" s="399">
        <v>44616</v>
      </c>
      <c r="G3991" s="10" t="s">
        <v>492</v>
      </c>
      <c r="H3991" s="10">
        <v>7</v>
      </c>
      <c r="I3991" s="12">
        <v>2.35</v>
      </c>
      <c r="J3991" s="398" t="s">
        <v>25</v>
      </c>
      <c r="K3991" s="398" t="s">
        <v>25</v>
      </c>
      <c r="L3991" s="399">
        <v>44642</v>
      </c>
      <c r="M3991" s="398" t="s">
        <v>19</v>
      </c>
      <c r="N3991" s="10">
        <v>9549</v>
      </c>
    </row>
    <row r="3992" spans="1:14">
      <c r="A3992" s="712">
        <v>44641</v>
      </c>
      <c r="B3992" s="1">
        <v>16914</v>
      </c>
      <c r="C3992" s="929" t="s">
        <v>5</v>
      </c>
      <c r="D3992" s="1" t="s">
        <v>22</v>
      </c>
      <c r="E3992" s="1" t="s">
        <v>4457</v>
      </c>
      <c r="F3992" s="399">
        <v>44616</v>
      </c>
      <c r="G3992" s="10" t="s">
        <v>3329</v>
      </c>
      <c r="H3992" s="10">
        <v>7</v>
      </c>
      <c r="I3992" s="12">
        <v>4.5</v>
      </c>
      <c r="J3992" s="398" t="s">
        <v>25</v>
      </c>
      <c r="K3992" s="398" t="s">
        <v>25</v>
      </c>
      <c r="L3992" s="399">
        <v>44642</v>
      </c>
      <c r="M3992" s="398" t="s">
        <v>19</v>
      </c>
      <c r="N3992" s="10">
        <v>9549</v>
      </c>
    </row>
    <row r="3993" spans="1:14">
      <c r="A3993" s="712">
        <v>44641</v>
      </c>
      <c r="B3993" s="1">
        <v>16915</v>
      </c>
      <c r="C3993" s="929" t="s">
        <v>1100</v>
      </c>
      <c r="D3993" s="1" t="s">
        <v>22</v>
      </c>
      <c r="E3993" s="1" t="s">
        <v>4458</v>
      </c>
      <c r="F3993" s="399">
        <v>44616</v>
      </c>
      <c r="G3993" s="10" t="s">
        <v>1102</v>
      </c>
      <c r="H3993" s="10">
        <v>2</v>
      </c>
      <c r="I3993" s="12">
        <v>2.35</v>
      </c>
      <c r="J3993" s="398" t="s">
        <v>25</v>
      </c>
      <c r="K3993" s="398" t="s">
        <v>25</v>
      </c>
      <c r="L3993" s="399">
        <v>44643</v>
      </c>
      <c r="M3993" s="398" t="s">
        <v>19</v>
      </c>
      <c r="N3993" s="10">
        <v>9549</v>
      </c>
    </row>
    <row r="3994" spans="1:14">
      <c r="A3994" s="712">
        <v>44641</v>
      </c>
      <c r="B3994" s="1">
        <v>16916</v>
      </c>
      <c r="C3994" s="929" t="s">
        <v>1100</v>
      </c>
      <c r="D3994" s="1" t="s">
        <v>22</v>
      </c>
      <c r="E3994" s="1" t="s">
        <v>4459</v>
      </c>
      <c r="F3994" s="399">
        <v>44616</v>
      </c>
      <c r="G3994" s="10" t="s">
        <v>1102</v>
      </c>
      <c r="H3994" s="10">
        <v>38</v>
      </c>
      <c r="I3994" s="12">
        <v>2.35</v>
      </c>
      <c r="J3994" s="398" t="s">
        <v>25</v>
      </c>
      <c r="K3994" s="398" t="s">
        <v>25</v>
      </c>
      <c r="L3994" s="399">
        <v>44643</v>
      </c>
      <c r="M3994" s="398" t="s">
        <v>19</v>
      </c>
      <c r="N3994" s="10">
        <v>9549</v>
      </c>
    </row>
    <row r="3995" spans="1:14">
      <c r="A3995" s="712">
        <v>44641</v>
      </c>
      <c r="B3995" s="1">
        <v>16917</v>
      </c>
      <c r="C3995" s="929" t="s">
        <v>1100</v>
      </c>
      <c r="D3995" s="1" t="s">
        <v>22</v>
      </c>
      <c r="E3995" s="1" t="s">
        <v>4460</v>
      </c>
      <c r="F3995" s="399">
        <v>44616</v>
      </c>
      <c r="G3995" s="10" t="s">
        <v>1102</v>
      </c>
      <c r="H3995" s="10">
        <v>14</v>
      </c>
      <c r="I3995" s="12">
        <v>2.35</v>
      </c>
      <c r="J3995" s="398" t="s">
        <v>25</v>
      </c>
      <c r="K3995" s="398" t="s">
        <v>25</v>
      </c>
      <c r="L3995" s="399">
        <v>44643</v>
      </c>
      <c r="M3995" s="398" t="s">
        <v>19</v>
      </c>
      <c r="N3995" s="10">
        <v>9549</v>
      </c>
    </row>
    <row r="3996" spans="1:14">
      <c r="A3996" s="712">
        <v>44641</v>
      </c>
      <c r="B3996" s="1">
        <v>16918</v>
      </c>
      <c r="C3996" s="929" t="s">
        <v>3907</v>
      </c>
      <c r="D3996" s="1" t="s">
        <v>22</v>
      </c>
      <c r="E3996" s="1" t="s">
        <v>4461</v>
      </c>
      <c r="F3996" s="399">
        <v>44616</v>
      </c>
      <c r="G3996" s="10" t="s">
        <v>4462</v>
      </c>
      <c r="H3996" s="10">
        <v>10</v>
      </c>
      <c r="I3996" s="12">
        <v>2.35</v>
      </c>
      <c r="J3996" s="398" t="s">
        <v>25</v>
      </c>
      <c r="K3996" s="398" t="s">
        <v>25</v>
      </c>
      <c r="L3996" s="399">
        <v>44643</v>
      </c>
      <c r="M3996" s="398" t="s">
        <v>19</v>
      </c>
      <c r="N3996" s="10">
        <v>9549</v>
      </c>
    </row>
    <row r="3997" spans="1:14">
      <c r="A3997" s="712">
        <v>44641</v>
      </c>
      <c r="B3997" s="1">
        <v>16919</v>
      </c>
      <c r="C3997" s="929" t="s">
        <v>280</v>
      </c>
      <c r="D3997" s="1" t="s">
        <v>22</v>
      </c>
      <c r="E3997" s="1" t="s">
        <v>4463</v>
      </c>
      <c r="F3997" s="399">
        <v>44616</v>
      </c>
      <c r="G3997" s="10" t="s">
        <v>700</v>
      </c>
      <c r="H3997" s="10">
        <v>4</v>
      </c>
      <c r="I3997" s="12">
        <v>2.35</v>
      </c>
      <c r="J3997" s="398" t="s">
        <v>25</v>
      </c>
      <c r="K3997" s="398" t="s">
        <v>25</v>
      </c>
      <c r="L3997" s="399">
        <v>44643</v>
      </c>
      <c r="M3997" s="398" t="s">
        <v>19</v>
      </c>
      <c r="N3997" s="10">
        <v>9549</v>
      </c>
    </row>
    <row r="3998" spans="1:14">
      <c r="A3998" s="712">
        <v>44641</v>
      </c>
      <c r="B3998" s="1">
        <v>16920</v>
      </c>
      <c r="C3998" s="929" t="s">
        <v>154</v>
      </c>
      <c r="D3998" s="1" t="s">
        <v>22</v>
      </c>
      <c r="E3998" s="1" t="s">
        <v>4464</v>
      </c>
      <c r="F3998" s="399">
        <v>44616</v>
      </c>
      <c r="G3998" s="10" t="s">
        <v>155</v>
      </c>
      <c r="H3998" s="10">
        <v>10</v>
      </c>
      <c r="I3998" s="12">
        <v>2.35</v>
      </c>
      <c r="J3998" s="398" t="s">
        <v>25</v>
      </c>
      <c r="K3998" s="398" t="s">
        <v>25</v>
      </c>
      <c r="L3998" s="399">
        <v>44643</v>
      </c>
      <c r="M3998" s="398" t="s">
        <v>19</v>
      </c>
      <c r="N3998" s="10">
        <v>9549</v>
      </c>
    </row>
    <row r="3999" spans="1:14">
      <c r="A3999" s="712">
        <v>44641</v>
      </c>
      <c r="B3999" s="1">
        <v>16921</v>
      </c>
      <c r="C3999" s="929" t="s">
        <v>1524</v>
      </c>
      <c r="D3999" s="1" t="s">
        <v>22</v>
      </c>
      <c r="E3999" s="1" t="s">
        <v>4465</v>
      </c>
      <c r="F3999" s="399">
        <v>44616</v>
      </c>
      <c r="G3999" s="10" t="s">
        <v>1526</v>
      </c>
      <c r="H3999" s="10">
        <v>3</v>
      </c>
      <c r="I3999" s="12">
        <v>2.35</v>
      </c>
      <c r="J3999" s="398" t="s">
        <v>25</v>
      </c>
      <c r="K3999" s="398" t="s">
        <v>25</v>
      </c>
      <c r="L3999" s="399">
        <v>44643</v>
      </c>
      <c r="M3999" s="398" t="s">
        <v>19</v>
      </c>
      <c r="N3999" s="10">
        <v>9549</v>
      </c>
    </row>
    <row r="4000" spans="1:14">
      <c r="A4000" s="712">
        <v>44641</v>
      </c>
      <c r="B4000" s="1">
        <v>16922</v>
      </c>
      <c r="C4000" s="929" t="s">
        <v>1100</v>
      </c>
      <c r="D4000" s="1" t="s">
        <v>22</v>
      </c>
      <c r="E4000" s="1" t="s">
        <v>4466</v>
      </c>
      <c r="F4000" s="399">
        <v>44616</v>
      </c>
      <c r="G4000" s="10" t="s">
        <v>1102</v>
      </c>
      <c r="H4000" s="10">
        <v>29</v>
      </c>
      <c r="I4000" s="12">
        <v>2.35</v>
      </c>
      <c r="J4000" s="398" t="s">
        <v>25</v>
      </c>
      <c r="K4000" s="398" t="s">
        <v>25</v>
      </c>
      <c r="L4000" s="399">
        <v>44643</v>
      </c>
      <c r="M4000" s="398" t="s">
        <v>19</v>
      </c>
      <c r="N4000" s="10">
        <v>9549</v>
      </c>
    </row>
    <row r="4001" spans="1:14">
      <c r="A4001" s="712">
        <v>44641</v>
      </c>
      <c r="B4001" s="1">
        <v>16923</v>
      </c>
      <c r="C4001" s="929" t="s">
        <v>2228</v>
      </c>
      <c r="D4001" s="1" t="s">
        <v>22</v>
      </c>
      <c r="E4001" s="1" t="s">
        <v>4467</v>
      </c>
      <c r="F4001" s="399">
        <v>44616</v>
      </c>
      <c r="G4001" s="10" t="s">
        <v>2229</v>
      </c>
      <c r="H4001" s="10">
        <v>122</v>
      </c>
      <c r="I4001" s="12">
        <v>2.35</v>
      </c>
      <c r="J4001" s="398" t="s">
        <v>25</v>
      </c>
      <c r="K4001" s="398" t="s">
        <v>25</v>
      </c>
      <c r="L4001" s="399">
        <v>44643</v>
      </c>
      <c r="M4001" s="398" t="s">
        <v>19</v>
      </c>
      <c r="N4001" s="10">
        <v>9549</v>
      </c>
    </row>
    <row r="4002" spans="1:14">
      <c r="A4002" s="712">
        <v>44641</v>
      </c>
      <c r="B4002" s="1">
        <v>16924</v>
      </c>
      <c r="C4002" s="929" t="s">
        <v>2228</v>
      </c>
      <c r="D4002" s="1" t="s">
        <v>22</v>
      </c>
      <c r="E4002" s="1" t="s">
        <v>4468</v>
      </c>
      <c r="F4002" s="399">
        <v>44616</v>
      </c>
      <c r="G4002" s="10" t="s">
        <v>2229</v>
      </c>
      <c r="H4002" s="10">
        <v>63</v>
      </c>
      <c r="I4002" s="12">
        <v>2.35</v>
      </c>
      <c r="J4002" s="398" t="s">
        <v>25</v>
      </c>
      <c r="K4002" s="398" t="s">
        <v>25</v>
      </c>
      <c r="L4002" s="399">
        <v>44643</v>
      </c>
      <c r="M4002" s="398" t="s">
        <v>19</v>
      </c>
      <c r="N4002" s="10">
        <v>9549</v>
      </c>
    </row>
    <row r="4003" spans="1:14">
      <c r="A4003" s="712">
        <v>44641</v>
      </c>
      <c r="B4003" s="1">
        <v>16925</v>
      </c>
      <c r="C4003" s="929" t="s">
        <v>1524</v>
      </c>
      <c r="D4003" s="1" t="s">
        <v>22</v>
      </c>
      <c r="E4003" s="1" t="s">
        <v>4469</v>
      </c>
      <c r="F4003" s="399">
        <v>44616</v>
      </c>
      <c r="G4003" s="10" t="s">
        <v>1526</v>
      </c>
      <c r="H4003" s="10">
        <v>104</v>
      </c>
      <c r="I4003" s="12">
        <v>2.35</v>
      </c>
      <c r="J4003" s="398" t="s">
        <v>25</v>
      </c>
      <c r="K4003" s="398" t="s">
        <v>25</v>
      </c>
      <c r="L4003" s="399">
        <v>44643</v>
      </c>
      <c r="M4003" s="398" t="s">
        <v>19</v>
      </c>
      <c r="N4003" s="10">
        <v>9549</v>
      </c>
    </row>
    <row r="4004" spans="1:14">
      <c r="A4004" s="712">
        <v>44641</v>
      </c>
      <c r="B4004" s="1">
        <v>16926</v>
      </c>
      <c r="C4004" s="929" t="s">
        <v>1524</v>
      </c>
      <c r="D4004" s="1" t="s">
        <v>22</v>
      </c>
      <c r="E4004" s="1" t="s">
        <v>4470</v>
      </c>
      <c r="F4004" s="399">
        <v>44616</v>
      </c>
      <c r="G4004" s="10" t="s">
        <v>1526</v>
      </c>
      <c r="H4004" s="10">
        <v>69</v>
      </c>
      <c r="I4004" s="12">
        <v>2.35</v>
      </c>
      <c r="J4004" s="398" t="s">
        <v>25</v>
      </c>
      <c r="K4004" s="398" t="s">
        <v>25</v>
      </c>
      <c r="L4004" s="399">
        <v>44643</v>
      </c>
      <c r="M4004" s="398" t="s">
        <v>19</v>
      </c>
      <c r="N4004" s="10">
        <v>9549</v>
      </c>
    </row>
    <row r="4005" spans="1:14">
      <c r="A4005" s="712">
        <v>44641</v>
      </c>
      <c r="B4005" s="1">
        <v>16927</v>
      </c>
      <c r="C4005" s="929" t="s">
        <v>1100</v>
      </c>
      <c r="D4005" s="1" t="s">
        <v>22</v>
      </c>
      <c r="E4005" s="1" t="s">
        <v>4471</v>
      </c>
      <c r="F4005" s="399">
        <v>44616</v>
      </c>
      <c r="G4005" s="10" t="s">
        <v>1102</v>
      </c>
      <c r="H4005" s="10">
        <v>10</v>
      </c>
      <c r="I4005" s="12">
        <v>2.35</v>
      </c>
      <c r="J4005" s="398" t="s">
        <v>25</v>
      </c>
      <c r="K4005" s="398" t="s">
        <v>25</v>
      </c>
      <c r="L4005" s="399">
        <v>44643</v>
      </c>
      <c r="M4005" s="398" t="s">
        <v>19</v>
      </c>
      <c r="N4005" s="10">
        <v>9549</v>
      </c>
    </row>
    <row r="4006" spans="1:14">
      <c r="A4006" s="712">
        <v>44641</v>
      </c>
      <c r="B4006" s="1">
        <v>16928</v>
      </c>
      <c r="C4006" s="929" t="s">
        <v>3907</v>
      </c>
      <c r="D4006" s="1" t="s">
        <v>22</v>
      </c>
      <c r="E4006" s="1" t="s">
        <v>4472</v>
      </c>
      <c r="F4006" s="399">
        <v>44616</v>
      </c>
      <c r="G4006" s="10" t="s">
        <v>4462</v>
      </c>
      <c r="H4006" s="10">
        <v>3</v>
      </c>
      <c r="I4006" s="12">
        <v>2.35</v>
      </c>
      <c r="J4006" s="398" t="s">
        <v>25</v>
      </c>
      <c r="K4006" s="398" t="s">
        <v>25</v>
      </c>
      <c r="L4006" s="399">
        <v>44643</v>
      </c>
      <c r="M4006" s="398" t="s">
        <v>19</v>
      </c>
      <c r="N4006" s="10">
        <v>9549</v>
      </c>
    </row>
    <row r="4007" spans="1:14">
      <c r="A4007" s="712">
        <v>44641</v>
      </c>
      <c r="B4007" s="1">
        <v>16929</v>
      </c>
      <c r="C4007" s="929" t="s">
        <v>4473</v>
      </c>
      <c r="D4007" s="1" t="s">
        <v>22</v>
      </c>
      <c r="E4007" s="1" t="s">
        <v>4322</v>
      </c>
      <c r="F4007" s="399">
        <v>44616</v>
      </c>
      <c r="G4007" s="10" t="s">
        <v>4474</v>
      </c>
      <c r="H4007" s="10">
        <v>1</v>
      </c>
      <c r="I4007" s="12">
        <v>3.75</v>
      </c>
      <c r="J4007" s="398" t="s">
        <v>25</v>
      </c>
      <c r="K4007" s="398" t="s">
        <v>25</v>
      </c>
      <c r="L4007" s="399">
        <v>44643</v>
      </c>
      <c r="M4007" s="398" t="s">
        <v>19</v>
      </c>
      <c r="N4007" s="10">
        <v>9549</v>
      </c>
    </row>
    <row r="4008" spans="1:14">
      <c r="A4008" s="712">
        <v>44641</v>
      </c>
      <c r="B4008" s="1">
        <v>16930</v>
      </c>
      <c r="C4008" s="929" t="s">
        <v>4475</v>
      </c>
      <c r="D4008" s="1" t="s">
        <v>22</v>
      </c>
      <c r="E4008" s="1" t="s">
        <v>4322</v>
      </c>
      <c r="F4008" s="399">
        <v>44616</v>
      </c>
      <c r="G4008" s="10" t="s">
        <v>4476</v>
      </c>
      <c r="H4008" s="10">
        <v>1</v>
      </c>
      <c r="I4008" s="12">
        <v>3.75</v>
      </c>
      <c r="J4008" s="398" t="s">
        <v>25</v>
      </c>
      <c r="K4008" s="398" t="s">
        <v>25</v>
      </c>
      <c r="L4008" s="399">
        <v>44643</v>
      </c>
      <c r="M4008" s="398" t="s">
        <v>19</v>
      </c>
      <c r="N4008" s="10">
        <v>9549</v>
      </c>
    </row>
    <row r="4009" spans="1:14">
      <c r="A4009" s="712">
        <v>44641</v>
      </c>
      <c r="B4009" s="1">
        <v>16931</v>
      </c>
      <c r="C4009" s="929" t="s">
        <v>4477</v>
      </c>
      <c r="D4009" s="1" t="s">
        <v>22</v>
      </c>
      <c r="E4009" s="1" t="s">
        <v>4322</v>
      </c>
      <c r="F4009" s="399">
        <v>44616</v>
      </c>
      <c r="G4009" s="10" t="s">
        <v>4478</v>
      </c>
      <c r="H4009" s="10">
        <v>1</v>
      </c>
      <c r="I4009" s="12">
        <v>3.75</v>
      </c>
      <c r="J4009" s="398" t="s">
        <v>25</v>
      </c>
      <c r="K4009" s="398" t="s">
        <v>25</v>
      </c>
      <c r="L4009" s="399">
        <v>44643</v>
      </c>
      <c r="M4009" s="398" t="s">
        <v>19</v>
      </c>
      <c r="N4009" s="10">
        <v>9549</v>
      </c>
    </row>
    <row r="4010" spans="1:14">
      <c r="A4010" s="712">
        <v>44641</v>
      </c>
      <c r="B4010" s="1">
        <v>16932</v>
      </c>
      <c r="C4010" s="929" t="s">
        <v>4479</v>
      </c>
      <c r="D4010" s="1" t="s">
        <v>22</v>
      </c>
      <c r="E4010" s="1" t="s">
        <v>4322</v>
      </c>
      <c r="F4010" s="399">
        <v>44616</v>
      </c>
      <c r="G4010" s="10" t="s">
        <v>4480</v>
      </c>
      <c r="H4010" s="10">
        <v>1</v>
      </c>
      <c r="I4010" s="12">
        <v>3.75</v>
      </c>
      <c r="J4010" s="398" t="s">
        <v>25</v>
      </c>
      <c r="K4010" s="398" t="s">
        <v>25</v>
      </c>
      <c r="L4010" s="399">
        <v>44643</v>
      </c>
      <c r="M4010" s="398" t="s">
        <v>19</v>
      </c>
      <c r="N4010" s="10">
        <v>9549</v>
      </c>
    </row>
    <row r="4011" spans="1:14">
      <c r="A4011" s="712">
        <v>44641</v>
      </c>
      <c r="B4011" s="1">
        <v>16933</v>
      </c>
      <c r="C4011" s="929" t="s">
        <v>4481</v>
      </c>
      <c r="D4011" s="1" t="s">
        <v>22</v>
      </c>
      <c r="E4011" s="1" t="s">
        <v>4322</v>
      </c>
      <c r="F4011" s="399">
        <v>44616</v>
      </c>
      <c r="G4011" s="10" t="s">
        <v>4482</v>
      </c>
      <c r="H4011" s="10">
        <v>1</v>
      </c>
      <c r="I4011" s="12">
        <v>3.75</v>
      </c>
      <c r="J4011" s="398" t="s">
        <v>25</v>
      </c>
      <c r="K4011" s="398" t="s">
        <v>25</v>
      </c>
      <c r="L4011" s="399">
        <v>44643</v>
      </c>
      <c r="M4011" s="398" t="s">
        <v>19</v>
      </c>
      <c r="N4011" s="10">
        <v>9549</v>
      </c>
    </row>
    <row r="4012" spans="1:14">
      <c r="A4012" s="712">
        <v>44641</v>
      </c>
      <c r="B4012" s="1">
        <v>16934</v>
      </c>
      <c r="C4012" s="929" t="s">
        <v>151</v>
      </c>
      <c r="D4012" s="1" t="s">
        <v>22</v>
      </c>
      <c r="E4012" s="1" t="s">
        <v>4483</v>
      </c>
      <c r="F4012" s="399">
        <v>44616</v>
      </c>
      <c r="G4012" s="10" t="s">
        <v>153</v>
      </c>
      <c r="H4012" s="10">
        <v>10</v>
      </c>
      <c r="I4012" s="12">
        <v>2.35</v>
      </c>
      <c r="J4012" s="398" t="s">
        <v>25</v>
      </c>
      <c r="K4012" s="398" t="s">
        <v>25</v>
      </c>
      <c r="L4012" s="399">
        <v>44643</v>
      </c>
      <c r="M4012" s="398" t="s">
        <v>19</v>
      </c>
      <c r="N4012" s="10">
        <v>9549</v>
      </c>
    </row>
    <row r="4013" spans="1:14">
      <c r="A4013" s="712">
        <v>44641</v>
      </c>
      <c r="B4013" s="1">
        <v>16935</v>
      </c>
      <c r="C4013" s="929" t="s">
        <v>1143</v>
      </c>
      <c r="D4013" s="1" t="s">
        <v>22</v>
      </c>
      <c r="E4013" s="1" t="s">
        <v>4484</v>
      </c>
      <c r="F4013" s="399">
        <v>44616</v>
      </c>
      <c r="G4013" s="10" t="s">
        <v>1145</v>
      </c>
      <c r="H4013" s="10">
        <v>12</v>
      </c>
      <c r="I4013" s="12">
        <v>2.35</v>
      </c>
      <c r="J4013" s="398" t="s">
        <v>25</v>
      </c>
      <c r="K4013" s="398" t="s">
        <v>25</v>
      </c>
      <c r="L4013" s="399">
        <v>44643</v>
      </c>
      <c r="M4013" s="398" t="s">
        <v>19</v>
      </c>
      <c r="N4013" s="10">
        <v>9549</v>
      </c>
    </row>
    <row r="4014" spans="1:14">
      <c r="A4014" s="712">
        <v>44641</v>
      </c>
      <c r="B4014" s="1">
        <v>16936</v>
      </c>
      <c r="C4014" s="929" t="s">
        <v>147</v>
      </c>
      <c r="D4014" s="1" t="s">
        <v>22</v>
      </c>
      <c r="E4014" s="1" t="s">
        <v>4485</v>
      </c>
      <c r="F4014" s="399">
        <v>44616</v>
      </c>
      <c r="G4014" s="10" t="s">
        <v>149</v>
      </c>
      <c r="H4014" s="10">
        <v>10</v>
      </c>
      <c r="I4014" s="12">
        <v>2.35</v>
      </c>
      <c r="J4014" s="398" t="s">
        <v>25</v>
      </c>
      <c r="K4014" s="398" t="s">
        <v>25</v>
      </c>
      <c r="L4014" s="399">
        <v>44643</v>
      </c>
      <c r="M4014" s="398" t="s">
        <v>19</v>
      </c>
      <c r="N4014" s="10">
        <v>9549</v>
      </c>
    </row>
    <row r="4015" spans="1:14">
      <c r="A4015" s="712">
        <v>44641</v>
      </c>
      <c r="B4015" s="1">
        <v>16937</v>
      </c>
      <c r="C4015" s="929" t="s">
        <v>4486</v>
      </c>
      <c r="D4015" s="1" t="s">
        <v>22</v>
      </c>
      <c r="E4015" s="1" t="s">
        <v>4487</v>
      </c>
      <c r="F4015" s="399">
        <v>44616</v>
      </c>
      <c r="G4015" s="10" t="s">
        <v>4488</v>
      </c>
      <c r="H4015" s="10">
        <v>44</v>
      </c>
      <c r="I4015" s="12">
        <v>2.35</v>
      </c>
      <c r="J4015" s="398" t="s">
        <v>25</v>
      </c>
      <c r="K4015" s="398" t="s">
        <v>25</v>
      </c>
      <c r="L4015" s="399">
        <v>44644</v>
      </c>
      <c r="M4015" s="398" t="s">
        <v>19</v>
      </c>
      <c r="N4015" s="10">
        <v>9549</v>
      </c>
    </row>
    <row r="4016" spans="1:14">
      <c r="A4016" s="712">
        <v>44641</v>
      </c>
      <c r="B4016" s="1">
        <v>16938</v>
      </c>
      <c r="C4016" s="929" t="s">
        <v>4326</v>
      </c>
      <c r="D4016" s="1" t="s">
        <v>22</v>
      </c>
      <c r="E4016" s="1" t="s">
        <v>4487</v>
      </c>
      <c r="F4016" s="399">
        <v>44616</v>
      </c>
      <c r="G4016" s="10" t="s">
        <v>4327</v>
      </c>
      <c r="H4016" s="10">
        <v>22</v>
      </c>
      <c r="I4016" s="12">
        <v>2.35</v>
      </c>
      <c r="J4016" s="398" t="s">
        <v>25</v>
      </c>
      <c r="K4016" s="398" t="s">
        <v>25</v>
      </c>
      <c r="L4016" s="399">
        <v>44644</v>
      </c>
      <c r="M4016" s="398" t="s">
        <v>19</v>
      </c>
      <c r="N4016" s="10">
        <v>9549</v>
      </c>
    </row>
    <row r="4017" spans="1:14">
      <c r="A4017" s="712">
        <v>44641</v>
      </c>
      <c r="B4017" s="1">
        <v>16939</v>
      </c>
      <c r="C4017" s="929" t="s">
        <v>4328</v>
      </c>
      <c r="D4017" s="1" t="s">
        <v>22</v>
      </c>
      <c r="E4017" s="1" t="s">
        <v>4487</v>
      </c>
      <c r="F4017" s="399">
        <v>44616</v>
      </c>
      <c r="G4017" s="10" t="s">
        <v>4329</v>
      </c>
      <c r="H4017" s="10">
        <v>22</v>
      </c>
      <c r="I4017" s="12">
        <v>2.35</v>
      </c>
      <c r="J4017" s="398" t="s">
        <v>25</v>
      </c>
      <c r="K4017" s="398" t="s">
        <v>25</v>
      </c>
      <c r="L4017" s="399">
        <v>44644</v>
      </c>
      <c r="M4017" s="398" t="s">
        <v>19</v>
      </c>
      <c r="N4017" s="10">
        <v>9549</v>
      </c>
    </row>
    <row r="4018" spans="1:14">
      <c r="A4018" s="712">
        <v>44641</v>
      </c>
      <c r="B4018" s="1">
        <v>16940</v>
      </c>
      <c r="C4018" s="929" t="s">
        <v>4321</v>
      </c>
      <c r="D4018" s="1" t="s">
        <v>22</v>
      </c>
      <c r="E4018" s="1" t="s">
        <v>4487</v>
      </c>
      <c r="F4018" s="399">
        <v>44616</v>
      </c>
      <c r="G4018" s="10" t="s">
        <v>4489</v>
      </c>
      <c r="H4018" s="10">
        <v>22</v>
      </c>
      <c r="I4018" s="12">
        <v>2.35</v>
      </c>
      <c r="J4018" s="398" t="s">
        <v>25</v>
      </c>
      <c r="K4018" s="398" t="s">
        <v>25</v>
      </c>
      <c r="L4018" s="399">
        <v>44644</v>
      </c>
      <c r="M4018" s="398" t="s">
        <v>19</v>
      </c>
      <c r="N4018" s="10">
        <v>9549</v>
      </c>
    </row>
    <row r="4019" spans="1:14">
      <c r="A4019" s="712">
        <v>44641</v>
      </c>
      <c r="B4019" s="1">
        <v>16941</v>
      </c>
      <c r="C4019" s="929" t="s">
        <v>4324</v>
      </c>
      <c r="D4019" s="1" t="s">
        <v>22</v>
      </c>
      <c r="E4019" s="1" t="s">
        <v>4487</v>
      </c>
      <c r="F4019" s="399">
        <v>44616</v>
      </c>
      <c r="G4019" s="10" t="s">
        <v>4490</v>
      </c>
      <c r="H4019" s="10">
        <v>22</v>
      </c>
      <c r="I4019" s="12">
        <v>2.35</v>
      </c>
      <c r="J4019" s="398" t="s">
        <v>25</v>
      </c>
      <c r="K4019" s="398" t="s">
        <v>25</v>
      </c>
      <c r="L4019" s="399">
        <v>44644</v>
      </c>
      <c r="M4019" s="398" t="s">
        <v>19</v>
      </c>
      <c r="N4019" s="10">
        <v>9549</v>
      </c>
    </row>
    <row r="4020" spans="1:14">
      <c r="A4020" s="712">
        <v>44641</v>
      </c>
      <c r="B4020" s="1">
        <v>16942</v>
      </c>
      <c r="C4020" s="929" t="s">
        <v>182</v>
      </c>
      <c r="D4020" s="1" t="s">
        <v>22</v>
      </c>
      <c r="E4020" s="1" t="s">
        <v>4491</v>
      </c>
      <c r="F4020" s="399">
        <v>44616</v>
      </c>
      <c r="G4020" s="10" t="s">
        <v>184</v>
      </c>
      <c r="H4020" s="10">
        <v>206</v>
      </c>
      <c r="I4020" s="12">
        <v>2.35</v>
      </c>
      <c r="J4020" s="398" t="s">
        <v>25</v>
      </c>
      <c r="K4020" s="398" t="s">
        <v>25</v>
      </c>
      <c r="L4020" s="399">
        <v>44644</v>
      </c>
      <c r="M4020" s="398" t="s">
        <v>19</v>
      </c>
      <c r="N4020" s="10">
        <v>9549</v>
      </c>
    </row>
    <row r="4021" spans="1:14">
      <c r="A4021" s="712">
        <v>44641</v>
      </c>
      <c r="B4021" s="1">
        <v>16943</v>
      </c>
      <c r="C4021" s="929" t="s">
        <v>37</v>
      </c>
      <c r="D4021" s="1" t="s">
        <v>22</v>
      </c>
      <c r="E4021" s="1" t="s">
        <v>4491</v>
      </c>
      <c r="F4021" s="399">
        <v>44616</v>
      </c>
      <c r="G4021" s="10" t="s">
        <v>38</v>
      </c>
      <c r="H4021" s="10">
        <v>206</v>
      </c>
      <c r="I4021" s="12">
        <v>2.35</v>
      </c>
      <c r="J4021" s="398" t="s">
        <v>25</v>
      </c>
      <c r="K4021" s="398" t="s">
        <v>25</v>
      </c>
      <c r="L4021" s="399">
        <v>44644</v>
      </c>
      <c r="M4021" s="398" t="s">
        <v>19</v>
      </c>
      <c r="N4021" s="10">
        <v>9549</v>
      </c>
    </row>
    <row r="4022" spans="1:14">
      <c r="A4022" s="712">
        <v>44641</v>
      </c>
      <c r="B4022" s="1">
        <v>16944</v>
      </c>
      <c r="C4022" s="929" t="s">
        <v>451</v>
      </c>
      <c r="D4022" s="1" t="s">
        <v>22</v>
      </c>
      <c r="E4022" s="1" t="s">
        <v>4492</v>
      </c>
      <c r="F4022" s="399">
        <v>44616</v>
      </c>
      <c r="G4022" s="10" t="s">
        <v>453</v>
      </c>
      <c r="H4022" s="10">
        <v>20</v>
      </c>
      <c r="I4022" s="12">
        <v>2.35</v>
      </c>
      <c r="J4022" s="398" t="s">
        <v>25</v>
      </c>
      <c r="K4022" s="398" t="s">
        <v>25</v>
      </c>
      <c r="L4022" s="399">
        <v>44644</v>
      </c>
      <c r="M4022" s="398" t="s">
        <v>19</v>
      </c>
      <c r="N4022" s="10">
        <v>9549</v>
      </c>
    </row>
    <row r="4023" spans="1:14">
      <c r="A4023" s="712">
        <v>44641</v>
      </c>
      <c r="B4023" s="1">
        <v>16945</v>
      </c>
      <c r="C4023" s="929" t="s">
        <v>1650</v>
      </c>
      <c r="D4023" s="1" t="s">
        <v>22</v>
      </c>
      <c r="E4023" s="1" t="s">
        <v>4493</v>
      </c>
      <c r="F4023" s="399">
        <v>44616</v>
      </c>
      <c r="G4023" s="10" t="s">
        <v>1652</v>
      </c>
      <c r="H4023" s="10">
        <v>22</v>
      </c>
      <c r="I4023" s="12">
        <v>2.35</v>
      </c>
      <c r="J4023" s="398" t="s">
        <v>25</v>
      </c>
      <c r="K4023" s="398" t="s">
        <v>25</v>
      </c>
      <c r="L4023" s="399">
        <v>44644</v>
      </c>
      <c r="M4023" s="398" t="s">
        <v>19</v>
      </c>
      <c r="N4023" s="10">
        <v>9549</v>
      </c>
    </row>
    <row r="4024" spans="1:14">
      <c r="A4024" s="712">
        <v>44641</v>
      </c>
      <c r="B4024" s="1">
        <v>16946</v>
      </c>
      <c r="C4024" s="929" t="s">
        <v>1650</v>
      </c>
      <c r="D4024" s="1" t="s">
        <v>22</v>
      </c>
      <c r="E4024" s="1" t="s">
        <v>4494</v>
      </c>
      <c r="F4024" s="399">
        <v>44616</v>
      </c>
      <c r="G4024" s="10" t="s">
        <v>1652</v>
      </c>
      <c r="H4024" s="10">
        <v>66</v>
      </c>
      <c r="I4024" s="12">
        <v>2.35</v>
      </c>
      <c r="J4024" s="398" t="s">
        <v>25</v>
      </c>
      <c r="K4024" s="398" t="s">
        <v>25</v>
      </c>
      <c r="L4024" s="399">
        <v>44644</v>
      </c>
      <c r="M4024" s="398" t="s">
        <v>19</v>
      </c>
      <c r="N4024" s="10">
        <v>9549</v>
      </c>
    </row>
    <row r="4025" spans="1:14">
      <c r="A4025" s="712">
        <v>44641</v>
      </c>
      <c r="B4025" s="1">
        <v>16947</v>
      </c>
      <c r="C4025" s="929" t="s">
        <v>1650</v>
      </c>
      <c r="D4025" s="1" t="s">
        <v>22</v>
      </c>
      <c r="E4025" s="1" t="s">
        <v>4495</v>
      </c>
      <c r="F4025" s="399">
        <v>44616</v>
      </c>
      <c r="G4025" s="10" t="s">
        <v>1652</v>
      </c>
      <c r="H4025" s="10">
        <v>12</v>
      </c>
      <c r="I4025" s="12">
        <v>2.35</v>
      </c>
      <c r="J4025" s="398" t="s">
        <v>25</v>
      </c>
      <c r="K4025" s="398" t="s">
        <v>25</v>
      </c>
      <c r="L4025" s="399">
        <v>44644</v>
      </c>
      <c r="M4025" s="398" t="s">
        <v>19</v>
      </c>
      <c r="N4025" s="10">
        <v>9549</v>
      </c>
    </row>
    <row r="4026" spans="1:14">
      <c r="A4026" s="712">
        <v>44641</v>
      </c>
      <c r="B4026" s="1">
        <v>16948</v>
      </c>
      <c r="C4026" s="929" t="s">
        <v>4496</v>
      </c>
      <c r="D4026" s="1" t="s">
        <v>22</v>
      </c>
      <c r="E4026" s="1" t="s">
        <v>4322</v>
      </c>
      <c r="F4026" s="399">
        <v>44616</v>
      </c>
      <c r="G4026" s="10" t="s">
        <v>4497</v>
      </c>
      <c r="H4026" s="10">
        <v>1</v>
      </c>
      <c r="I4026" s="12">
        <v>3.75</v>
      </c>
      <c r="J4026" s="398" t="s">
        <v>25</v>
      </c>
      <c r="K4026" s="398" t="s">
        <v>25</v>
      </c>
      <c r="L4026" s="399">
        <v>44644</v>
      </c>
      <c r="M4026" s="398" t="s">
        <v>19</v>
      </c>
      <c r="N4026" s="10">
        <v>9549</v>
      </c>
    </row>
    <row r="4027" spans="1:14">
      <c r="A4027" s="712">
        <v>44641</v>
      </c>
      <c r="B4027" s="1">
        <v>16949</v>
      </c>
      <c r="C4027" s="929" t="s">
        <v>4496</v>
      </c>
      <c r="D4027" s="1" t="s">
        <v>22</v>
      </c>
      <c r="E4027" s="1" t="s">
        <v>4498</v>
      </c>
      <c r="F4027" s="399">
        <v>44616</v>
      </c>
      <c r="G4027" s="10" t="s">
        <v>4499</v>
      </c>
      <c r="H4027" s="10">
        <v>4</v>
      </c>
      <c r="I4027" s="12">
        <v>2.35</v>
      </c>
      <c r="J4027" s="398" t="s">
        <v>25</v>
      </c>
      <c r="K4027" s="398" t="s">
        <v>25</v>
      </c>
      <c r="L4027" s="399">
        <v>44644</v>
      </c>
      <c r="M4027" s="398" t="s">
        <v>19</v>
      </c>
      <c r="N4027" s="10">
        <v>9549</v>
      </c>
    </row>
    <row r="4028" spans="1:14">
      <c r="A4028" s="712">
        <v>44641</v>
      </c>
      <c r="B4028" s="1">
        <v>16950</v>
      </c>
      <c r="C4028" s="929" t="s">
        <v>3633</v>
      </c>
      <c r="D4028" s="1" t="s">
        <v>22</v>
      </c>
      <c r="E4028" s="1" t="s">
        <v>4500</v>
      </c>
      <c r="F4028" s="399">
        <v>44645</v>
      </c>
      <c r="G4028" s="10" t="s">
        <v>3635</v>
      </c>
      <c r="H4028" s="10">
        <v>48</v>
      </c>
      <c r="I4028" s="12">
        <v>2.35</v>
      </c>
      <c r="J4028" s="398" t="s">
        <v>25</v>
      </c>
      <c r="K4028" s="398" t="s">
        <v>25</v>
      </c>
      <c r="L4028" s="399">
        <v>44645</v>
      </c>
      <c r="M4028" s="398" t="s">
        <v>19</v>
      </c>
      <c r="N4028" s="10">
        <v>9549</v>
      </c>
    </row>
    <row r="4029" spans="1:14">
      <c r="A4029" s="712">
        <v>44641</v>
      </c>
      <c r="B4029" s="1">
        <v>16951</v>
      </c>
      <c r="C4029" s="929" t="s">
        <v>1100</v>
      </c>
      <c r="D4029" s="1" t="s">
        <v>22</v>
      </c>
      <c r="E4029" s="1" t="s">
        <v>4501</v>
      </c>
      <c r="F4029" s="399">
        <v>44645</v>
      </c>
      <c r="G4029" s="10" t="s">
        <v>1102</v>
      </c>
      <c r="H4029" s="10">
        <v>36</v>
      </c>
      <c r="I4029" s="12">
        <v>2.35</v>
      </c>
      <c r="J4029" s="398" t="s">
        <v>25</v>
      </c>
      <c r="K4029" s="398" t="s">
        <v>25</v>
      </c>
      <c r="L4029" s="399">
        <v>44645</v>
      </c>
      <c r="M4029" s="398" t="s">
        <v>19</v>
      </c>
      <c r="N4029" s="10">
        <v>9549</v>
      </c>
    </row>
    <row r="4030" spans="1:14">
      <c r="A4030" s="712">
        <v>44641</v>
      </c>
      <c r="B4030" s="1">
        <v>16952</v>
      </c>
      <c r="C4030" s="929" t="s">
        <v>257</v>
      </c>
      <c r="D4030" s="1" t="s">
        <v>22</v>
      </c>
      <c r="E4030" s="1" t="s">
        <v>4502</v>
      </c>
      <c r="F4030" s="399">
        <v>44645</v>
      </c>
      <c r="G4030" s="10" t="s">
        <v>258</v>
      </c>
      <c r="H4030" s="10">
        <v>10</v>
      </c>
      <c r="I4030" s="12">
        <v>2.35</v>
      </c>
      <c r="J4030" s="398" t="s">
        <v>25</v>
      </c>
      <c r="K4030" s="398" t="s">
        <v>25</v>
      </c>
      <c r="L4030" s="399">
        <v>44645</v>
      </c>
      <c r="M4030" s="398" t="s">
        <v>19</v>
      </c>
      <c r="N4030" s="10">
        <v>9549</v>
      </c>
    </row>
    <row r="4031" spans="1:14">
      <c r="A4031" s="712">
        <v>44641</v>
      </c>
      <c r="B4031" s="1">
        <v>16953</v>
      </c>
      <c r="C4031" s="929" t="s">
        <v>1100</v>
      </c>
      <c r="D4031" s="1" t="s">
        <v>22</v>
      </c>
      <c r="E4031" s="1" t="s">
        <v>4503</v>
      </c>
      <c r="F4031" s="399">
        <v>44645</v>
      </c>
      <c r="G4031" s="10" t="s">
        <v>1102</v>
      </c>
      <c r="H4031" s="10">
        <v>1</v>
      </c>
      <c r="I4031" s="12">
        <v>2.35</v>
      </c>
      <c r="J4031" s="398" t="s">
        <v>25</v>
      </c>
      <c r="K4031" s="398" t="s">
        <v>25</v>
      </c>
      <c r="L4031" s="399">
        <v>44645</v>
      </c>
      <c r="M4031" s="398" t="s">
        <v>19</v>
      </c>
      <c r="N4031" s="10">
        <v>9549</v>
      </c>
    </row>
    <row r="4032" spans="1:14">
      <c r="A4032" s="712">
        <v>44641</v>
      </c>
      <c r="B4032" s="1">
        <v>16954</v>
      </c>
      <c r="C4032" s="929" t="s">
        <v>1283</v>
      </c>
      <c r="D4032" s="1" t="s">
        <v>22</v>
      </c>
      <c r="E4032" s="1" t="s">
        <v>4504</v>
      </c>
      <c r="F4032" s="399">
        <v>44645</v>
      </c>
      <c r="G4032" s="10" t="s">
        <v>524</v>
      </c>
      <c r="H4032" s="10">
        <v>1</v>
      </c>
      <c r="I4032" s="12">
        <v>2.35</v>
      </c>
      <c r="J4032" s="398" t="s">
        <v>25</v>
      </c>
      <c r="K4032" s="398" t="s">
        <v>25</v>
      </c>
      <c r="L4032" s="399">
        <v>44645</v>
      </c>
      <c r="M4032" s="398" t="s">
        <v>19</v>
      </c>
      <c r="N4032" s="10">
        <v>9549</v>
      </c>
    </row>
    <row r="4033" spans="1:14">
      <c r="A4033" s="712">
        <v>44641</v>
      </c>
      <c r="B4033" s="1">
        <v>16955</v>
      </c>
      <c r="C4033" s="929" t="s">
        <v>4120</v>
      </c>
      <c r="D4033" s="1" t="s">
        <v>22</v>
      </c>
      <c r="E4033" s="1" t="s">
        <v>4505</v>
      </c>
      <c r="F4033" s="399">
        <v>44645</v>
      </c>
      <c r="G4033" s="10" t="s">
        <v>4121</v>
      </c>
      <c r="H4033" s="10">
        <v>2</v>
      </c>
      <c r="I4033" s="12">
        <v>2.35</v>
      </c>
      <c r="J4033" s="398" t="s">
        <v>25</v>
      </c>
      <c r="K4033" s="398" t="s">
        <v>25</v>
      </c>
      <c r="L4033" s="399">
        <v>44645</v>
      </c>
      <c r="M4033" s="398" t="s">
        <v>19</v>
      </c>
      <c r="N4033" s="10">
        <v>9549</v>
      </c>
    </row>
    <row r="4034" spans="1:14">
      <c r="A4034" s="712">
        <v>44641</v>
      </c>
      <c r="B4034" s="1">
        <v>16956</v>
      </c>
      <c r="C4034" s="929" t="s">
        <v>1650</v>
      </c>
      <c r="D4034" s="1" t="s">
        <v>22</v>
      </c>
      <c r="E4034" s="1" t="s">
        <v>4506</v>
      </c>
      <c r="F4034" s="399">
        <v>44645</v>
      </c>
      <c r="G4034" s="10" t="s">
        <v>1652</v>
      </c>
      <c r="H4034" s="10">
        <v>80</v>
      </c>
      <c r="I4034" s="12">
        <v>2.35</v>
      </c>
      <c r="J4034" s="398" t="s">
        <v>25</v>
      </c>
      <c r="K4034" s="398" t="s">
        <v>25</v>
      </c>
      <c r="L4034" s="399">
        <v>44645</v>
      </c>
      <c r="M4034" s="398" t="s">
        <v>19</v>
      </c>
      <c r="N4034" s="10">
        <v>9549</v>
      </c>
    </row>
    <row r="4035" spans="1:14">
      <c r="A4035" s="712">
        <v>44641</v>
      </c>
      <c r="B4035" s="1">
        <v>16957</v>
      </c>
      <c r="C4035" s="929" t="s">
        <v>5</v>
      </c>
      <c r="D4035" s="1" t="s">
        <v>22</v>
      </c>
      <c r="E4035" s="1" t="s">
        <v>4506</v>
      </c>
      <c r="F4035" s="399">
        <v>44645</v>
      </c>
      <c r="G4035" s="10" t="s">
        <v>3329</v>
      </c>
      <c r="H4035" s="10">
        <v>11</v>
      </c>
      <c r="I4035" s="12">
        <v>4.5</v>
      </c>
      <c r="J4035" s="398" t="s">
        <v>25</v>
      </c>
      <c r="K4035" s="398" t="s">
        <v>25</v>
      </c>
      <c r="L4035" s="399">
        <v>44645</v>
      </c>
      <c r="M4035" s="398" t="s">
        <v>19</v>
      </c>
      <c r="N4035" s="10">
        <v>9549</v>
      </c>
    </row>
    <row r="4036" spans="1:14">
      <c r="A4036" s="712">
        <v>44641</v>
      </c>
      <c r="B4036" s="1">
        <v>16958</v>
      </c>
      <c r="C4036" s="929" t="s">
        <v>182</v>
      </c>
      <c r="D4036" s="1" t="s">
        <v>22</v>
      </c>
      <c r="E4036" s="1" t="s">
        <v>4507</v>
      </c>
      <c r="F4036" s="399">
        <v>44645</v>
      </c>
      <c r="G4036" s="10" t="s">
        <v>184</v>
      </c>
      <c r="H4036" s="10">
        <v>24</v>
      </c>
      <c r="I4036" s="12">
        <v>2.35</v>
      </c>
      <c r="J4036" s="398" t="s">
        <v>25</v>
      </c>
      <c r="K4036" s="398" t="s">
        <v>25</v>
      </c>
      <c r="L4036" s="399">
        <v>44645</v>
      </c>
      <c r="M4036" s="398" t="s">
        <v>19</v>
      </c>
      <c r="N4036" s="10">
        <v>9549</v>
      </c>
    </row>
    <row r="4037" spans="1:14">
      <c r="A4037" s="712">
        <v>44641</v>
      </c>
      <c r="B4037" s="1">
        <v>16959</v>
      </c>
      <c r="C4037" s="929" t="s">
        <v>37</v>
      </c>
      <c r="D4037" s="1" t="s">
        <v>22</v>
      </c>
      <c r="E4037" s="1" t="s">
        <v>4507</v>
      </c>
      <c r="F4037" s="399">
        <v>44645</v>
      </c>
      <c r="G4037" s="10" t="s">
        <v>38</v>
      </c>
      <c r="H4037" s="10">
        <v>24</v>
      </c>
      <c r="I4037" s="12">
        <v>2.35</v>
      </c>
      <c r="J4037" s="398" t="s">
        <v>25</v>
      </c>
      <c r="K4037" s="398" t="s">
        <v>25</v>
      </c>
      <c r="L4037" s="399">
        <v>44645</v>
      </c>
      <c r="M4037" s="398" t="s">
        <v>19</v>
      </c>
      <c r="N4037" s="10">
        <v>9549</v>
      </c>
    </row>
    <row r="4038" spans="1:14">
      <c r="A4038" s="712">
        <v>44641</v>
      </c>
      <c r="B4038" s="1">
        <v>16960</v>
      </c>
      <c r="C4038" s="929" t="s">
        <v>182</v>
      </c>
      <c r="D4038" s="1" t="s">
        <v>22</v>
      </c>
      <c r="E4038" s="1" t="s">
        <v>4508</v>
      </c>
      <c r="F4038" s="399">
        <v>44645</v>
      </c>
      <c r="G4038" s="10" t="s">
        <v>184</v>
      </c>
      <c r="H4038" s="10">
        <v>8</v>
      </c>
      <c r="I4038" s="12">
        <v>2.35</v>
      </c>
      <c r="J4038" s="398" t="s">
        <v>25</v>
      </c>
      <c r="K4038" s="398" t="s">
        <v>25</v>
      </c>
      <c r="L4038" s="399">
        <v>44645</v>
      </c>
      <c r="M4038" s="398" t="s">
        <v>19</v>
      </c>
      <c r="N4038" s="10">
        <v>9549</v>
      </c>
    </row>
    <row r="4039" spans="1:14">
      <c r="A4039" s="712">
        <v>44641</v>
      </c>
      <c r="B4039" s="1">
        <v>16961</v>
      </c>
      <c r="C4039" s="929" t="s">
        <v>37</v>
      </c>
      <c r="D4039" s="1" t="s">
        <v>22</v>
      </c>
      <c r="E4039" s="1" t="s">
        <v>4508</v>
      </c>
      <c r="F4039" s="399">
        <v>44645</v>
      </c>
      <c r="G4039" s="10" t="s">
        <v>38</v>
      </c>
      <c r="H4039" s="10">
        <v>8</v>
      </c>
      <c r="I4039" s="12">
        <v>2.35</v>
      </c>
      <c r="J4039" s="398" t="s">
        <v>25</v>
      </c>
      <c r="K4039" s="398" t="s">
        <v>25</v>
      </c>
      <c r="L4039" s="399">
        <v>44645</v>
      </c>
      <c r="M4039" s="398" t="s">
        <v>19</v>
      </c>
      <c r="N4039" s="10">
        <v>9549</v>
      </c>
    </row>
    <row r="4040" spans="1:14">
      <c r="A4040" s="712">
        <v>44641</v>
      </c>
      <c r="B4040" s="1">
        <v>16962</v>
      </c>
      <c r="C4040" s="929" t="s">
        <v>1650</v>
      </c>
      <c r="D4040" s="1" t="s">
        <v>22</v>
      </c>
      <c r="E4040" s="1" t="s">
        <v>4509</v>
      </c>
      <c r="F4040" s="399">
        <v>44645</v>
      </c>
      <c r="G4040" s="10" t="s">
        <v>1652</v>
      </c>
      <c r="H4040" s="10">
        <v>1</v>
      </c>
      <c r="I4040" s="12">
        <v>2.35</v>
      </c>
      <c r="J4040" s="398" t="s">
        <v>25</v>
      </c>
      <c r="K4040" s="398" t="s">
        <v>25</v>
      </c>
      <c r="L4040" s="399">
        <v>44645</v>
      </c>
      <c r="M4040" s="398" t="s">
        <v>19</v>
      </c>
      <c r="N4040" s="10">
        <v>9549</v>
      </c>
    </row>
    <row r="4041" spans="1:14">
      <c r="A4041" s="712">
        <v>44641</v>
      </c>
      <c r="B4041" s="1">
        <v>16963</v>
      </c>
      <c r="C4041" s="929" t="s">
        <v>102</v>
      </c>
      <c r="D4041" s="1" t="s">
        <v>22</v>
      </c>
      <c r="E4041" s="1" t="s">
        <v>4510</v>
      </c>
      <c r="F4041" s="399">
        <v>44645</v>
      </c>
      <c r="G4041" s="10" t="s">
        <v>104</v>
      </c>
      <c r="H4041" s="10">
        <v>6</v>
      </c>
      <c r="I4041" s="12">
        <v>2.35</v>
      </c>
      <c r="J4041" s="398" t="s">
        <v>25</v>
      </c>
      <c r="K4041" s="398" t="s">
        <v>25</v>
      </c>
      <c r="L4041" s="399">
        <v>44645</v>
      </c>
      <c r="M4041" s="398" t="s">
        <v>19</v>
      </c>
      <c r="N4041" s="10">
        <v>9549</v>
      </c>
    </row>
    <row r="4042" spans="1:14">
      <c r="A4042" s="712">
        <v>44641</v>
      </c>
      <c r="B4042" s="1">
        <v>16964</v>
      </c>
      <c r="C4042" s="929" t="s">
        <v>4192</v>
      </c>
      <c r="D4042" s="1" t="s">
        <v>22</v>
      </c>
      <c r="E4042" s="1" t="s">
        <v>4511</v>
      </c>
      <c r="F4042" s="399">
        <v>44645</v>
      </c>
      <c r="G4042" s="10" t="s">
        <v>4194</v>
      </c>
      <c r="H4042" s="10">
        <v>16</v>
      </c>
      <c r="I4042" s="946">
        <v>2.35</v>
      </c>
      <c r="J4042" s="398" t="s">
        <v>25</v>
      </c>
      <c r="K4042" s="398" t="s">
        <v>25</v>
      </c>
      <c r="L4042" s="399">
        <v>44645</v>
      </c>
      <c r="M4042" s="398" t="s">
        <v>19</v>
      </c>
      <c r="N4042" s="10">
        <v>9549</v>
      </c>
    </row>
    <row r="4043" spans="1:14">
      <c r="A4043" s="712">
        <v>44641</v>
      </c>
      <c r="B4043" s="1">
        <v>16965</v>
      </c>
      <c r="C4043" s="929" t="s">
        <v>672</v>
      </c>
      <c r="D4043" s="1" t="s">
        <v>22</v>
      </c>
      <c r="E4043" s="1" t="s">
        <v>4512</v>
      </c>
      <c r="F4043" s="399">
        <v>44645</v>
      </c>
      <c r="G4043" s="10" t="s">
        <v>674</v>
      </c>
      <c r="H4043" s="10">
        <v>2</v>
      </c>
      <c r="I4043" s="946">
        <v>2.35</v>
      </c>
      <c r="J4043" s="398" t="s">
        <v>25</v>
      </c>
      <c r="K4043" s="398" t="s">
        <v>25</v>
      </c>
      <c r="L4043" s="399">
        <v>44645</v>
      </c>
      <c r="M4043" s="398" t="s">
        <v>19</v>
      </c>
      <c r="N4043" s="10">
        <v>9549</v>
      </c>
    </row>
    <row r="4044" spans="1:14">
      <c r="A4044" s="712">
        <v>44641</v>
      </c>
      <c r="B4044" s="1">
        <v>16966</v>
      </c>
      <c r="C4044" s="929" t="s">
        <v>3223</v>
      </c>
      <c r="D4044" s="1" t="s">
        <v>22</v>
      </c>
      <c r="E4044" s="1" t="s">
        <v>4512</v>
      </c>
      <c r="F4044" s="399">
        <v>44645</v>
      </c>
      <c r="G4044" s="10" t="s">
        <v>3224</v>
      </c>
      <c r="H4044" s="10">
        <v>2</v>
      </c>
      <c r="I4044" s="946">
        <v>2.35</v>
      </c>
      <c r="J4044" s="398" t="s">
        <v>25</v>
      </c>
      <c r="K4044" s="398" t="s">
        <v>25</v>
      </c>
      <c r="L4044" s="399">
        <v>44645</v>
      </c>
      <c r="M4044" s="398" t="s">
        <v>19</v>
      </c>
      <c r="N4044" s="10">
        <v>9549</v>
      </c>
    </row>
    <row r="4045" spans="1:14">
      <c r="A4045" s="712">
        <v>44641</v>
      </c>
      <c r="B4045" s="1">
        <v>16967</v>
      </c>
      <c r="C4045" s="929" t="s">
        <v>182</v>
      </c>
      <c r="D4045" s="1" t="s">
        <v>22</v>
      </c>
      <c r="E4045" s="1" t="s">
        <v>336</v>
      </c>
      <c r="F4045" s="399">
        <v>44645</v>
      </c>
      <c r="G4045" s="10" t="s">
        <v>184</v>
      </c>
      <c r="H4045" s="10">
        <v>22</v>
      </c>
      <c r="I4045" s="946">
        <v>2.35</v>
      </c>
      <c r="J4045" s="398" t="s">
        <v>25</v>
      </c>
      <c r="K4045" s="398" t="s">
        <v>25</v>
      </c>
      <c r="L4045" s="399">
        <v>44645</v>
      </c>
      <c r="M4045" s="398" t="s">
        <v>19</v>
      </c>
      <c r="N4045" s="10">
        <v>9549</v>
      </c>
    </row>
    <row r="4046" spans="1:14">
      <c r="A4046" s="712">
        <v>44641</v>
      </c>
      <c r="B4046" s="1">
        <v>16968</v>
      </c>
      <c r="C4046" s="929" t="s">
        <v>3907</v>
      </c>
      <c r="D4046" s="1" t="s">
        <v>22</v>
      </c>
      <c r="E4046" s="1" t="s">
        <v>4513</v>
      </c>
      <c r="F4046" s="399">
        <v>44645</v>
      </c>
      <c r="G4046" s="10" t="s">
        <v>4462</v>
      </c>
      <c r="H4046" s="10">
        <v>72</v>
      </c>
      <c r="I4046" s="946">
        <v>2.35</v>
      </c>
      <c r="J4046" s="398" t="s">
        <v>25</v>
      </c>
      <c r="K4046" s="398" t="s">
        <v>25</v>
      </c>
      <c r="L4046" s="399">
        <v>44645</v>
      </c>
      <c r="M4046" s="398" t="s">
        <v>19</v>
      </c>
      <c r="N4046" s="10">
        <v>9549</v>
      </c>
    </row>
    <row r="4047" spans="1:14">
      <c r="A4047" s="712">
        <v>44641</v>
      </c>
      <c r="B4047" s="1">
        <v>16969</v>
      </c>
      <c r="C4047" s="929" t="s">
        <v>3907</v>
      </c>
      <c r="D4047" s="1" t="s">
        <v>22</v>
      </c>
      <c r="E4047" s="1" t="s">
        <v>4514</v>
      </c>
      <c r="F4047" s="399">
        <v>44645</v>
      </c>
      <c r="G4047" s="10" t="s">
        <v>4462</v>
      </c>
      <c r="H4047" s="10">
        <v>75</v>
      </c>
      <c r="I4047" s="946">
        <v>2.35</v>
      </c>
      <c r="J4047" s="398" t="s">
        <v>25</v>
      </c>
      <c r="K4047" s="398" t="s">
        <v>25</v>
      </c>
      <c r="L4047" s="399">
        <v>44645</v>
      </c>
      <c r="M4047" s="398" t="s">
        <v>19</v>
      </c>
      <c r="N4047" s="10">
        <v>9549</v>
      </c>
    </row>
    <row r="4048" spans="1:14">
      <c r="A4048" s="712">
        <v>44641</v>
      </c>
      <c r="B4048" s="1">
        <v>16970</v>
      </c>
      <c r="C4048" s="929" t="s">
        <v>37</v>
      </c>
      <c r="D4048" s="1" t="s">
        <v>22</v>
      </c>
      <c r="E4048" s="1" t="s">
        <v>4515</v>
      </c>
      <c r="F4048" s="399">
        <v>44645</v>
      </c>
      <c r="G4048" s="10" t="s">
        <v>38</v>
      </c>
      <c r="H4048" s="10">
        <v>5</v>
      </c>
      <c r="I4048" s="946">
        <v>2.35</v>
      </c>
      <c r="J4048" s="398" t="s">
        <v>25</v>
      </c>
      <c r="K4048" s="398" t="s">
        <v>25</v>
      </c>
      <c r="L4048" s="399">
        <v>44645</v>
      </c>
      <c r="M4048" s="398" t="s">
        <v>19</v>
      </c>
      <c r="N4048" s="10">
        <v>9549</v>
      </c>
    </row>
    <row r="4049" spans="1:15">
      <c r="A4049" s="712">
        <v>44641</v>
      </c>
      <c r="B4049" s="1">
        <v>16971</v>
      </c>
      <c r="C4049" s="929" t="s">
        <v>182</v>
      </c>
      <c r="D4049" s="1" t="s">
        <v>22</v>
      </c>
      <c r="E4049" s="1" t="s">
        <v>4515</v>
      </c>
      <c r="F4049" s="399">
        <v>44645</v>
      </c>
      <c r="G4049" s="10" t="s">
        <v>184</v>
      </c>
      <c r="H4049" s="10">
        <v>5</v>
      </c>
      <c r="I4049" s="946">
        <v>2.35</v>
      </c>
      <c r="J4049" s="398" t="s">
        <v>25</v>
      </c>
      <c r="K4049" s="398" t="s">
        <v>25</v>
      </c>
      <c r="L4049" s="399">
        <v>44645</v>
      </c>
      <c r="M4049" s="398" t="s">
        <v>19</v>
      </c>
      <c r="N4049" s="10">
        <v>9549</v>
      </c>
    </row>
    <row r="4050" spans="1:15">
      <c r="A4050" s="712">
        <v>44641</v>
      </c>
      <c r="B4050" s="1">
        <v>16972</v>
      </c>
      <c r="C4050" s="929" t="s">
        <v>4418</v>
      </c>
      <c r="D4050" s="1" t="s">
        <v>22</v>
      </c>
      <c r="E4050" s="1" t="s">
        <v>4516</v>
      </c>
      <c r="F4050" s="399">
        <v>44645</v>
      </c>
      <c r="G4050" s="10" t="s">
        <v>4517</v>
      </c>
      <c r="H4050" s="10">
        <v>19</v>
      </c>
      <c r="I4050" s="946">
        <v>2.35</v>
      </c>
      <c r="J4050" s="398" t="s">
        <v>25</v>
      </c>
      <c r="K4050" s="398" t="s">
        <v>25</v>
      </c>
      <c r="L4050" s="399">
        <v>44645</v>
      </c>
      <c r="M4050" s="398" t="s">
        <v>19</v>
      </c>
      <c r="N4050" s="10">
        <v>9549</v>
      </c>
    </row>
    <row r="4051" spans="1:15">
      <c r="A4051" s="712">
        <v>44641</v>
      </c>
      <c r="B4051" s="1">
        <v>16973</v>
      </c>
      <c r="C4051" s="929" t="s">
        <v>863</v>
      </c>
      <c r="D4051" s="1" t="s">
        <v>22</v>
      </c>
      <c r="E4051" s="1" t="s">
        <v>4518</v>
      </c>
      <c r="F4051" s="399">
        <v>44645</v>
      </c>
      <c r="G4051" s="10" t="s">
        <v>865</v>
      </c>
      <c r="H4051" s="10">
        <v>4</v>
      </c>
      <c r="I4051" s="946">
        <v>2.35</v>
      </c>
      <c r="J4051" s="398" t="s">
        <v>25</v>
      </c>
      <c r="K4051" s="398" t="s">
        <v>25</v>
      </c>
      <c r="L4051" s="399">
        <v>44645</v>
      </c>
      <c r="M4051" s="398" t="s">
        <v>19</v>
      </c>
      <c r="N4051" s="10">
        <v>9549</v>
      </c>
    </row>
    <row r="4052" spans="1:15">
      <c r="A4052" s="712">
        <v>44641</v>
      </c>
      <c r="B4052" s="1">
        <v>16974</v>
      </c>
      <c r="C4052" s="929" t="s">
        <v>5</v>
      </c>
      <c r="D4052" s="1" t="s">
        <v>22</v>
      </c>
      <c r="E4052" s="1" t="s">
        <v>4518</v>
      </c>
      <c r="F4052" s="399">
        <v>44645</v>
      </c>
      <c r="G4052" s="10" t="s">
        <v>3329</v>
      </c>
      <c r="H4052" s="10">
        <v>4</v>
      </c>
      <c r="I4052" s="946">
        <v>4.5</v>
      </c>
      <c r="J4052" s="398" t="s">
        <v>25</v>
      </c>
      <c r="K4052" s="398" t="s">
        <v>25</v>
      </c>
      <c r="L4052" s="399">
        <v>44645</v>
      </c>
      <c r="M4052" s="398" t="s">
        <v>19</v>
      </c>
      <c r="N4052" s="10">
        <v>9549</v>
      </c>
    </row>
    <row r="4053" spans="1:15">
      <c r="A4053" s="712">
        <v>44641</v>
      </c>
      <c r="B4053" s="1">
        <v>16975</v>
      </c>
      <c r="C4053" s="929" t="s">
        <v>341</v>
      </c>
      <c r="D4053" s="1" t="s">
        <v>22</v>
      </c>
      <c r="E4053" s="1" t="s">
        <v>4519</v>
      </c>
      <c r="F4053" s="399">
        <v>44645</v>
      </c>
      <c r="G4053" s="10" t="s">
        <v>343</v>
      </c>
      <c r="H4053" s="10">
        <v>60</v>
      </c>
      <c r="I4053" s="946">
        <v>2.35</v>
      </c>
      <c r="J4053" s="398" t="s">
        <v>25</v>
      </c>
      <c r="K4053" s="398" t="s">
        <v>25</v>
      </c>
      <c r="L4053" s="399">
        <v>44645</v>
      </c>
      <c r="M4053" s="398" t="s">
        <v>19</v>
      </c>
      <c r="N4053" s="10">
        <v>9549</v>
      </c>
    </row>
    <row r="4054" spans="1:15">
      <c r="A4054" s="712">
        <v>44641</v>
      </c>
      <c r="B4054" s="1">
        <v>16976</v>
      </c>
      <c r="C4054" s="929" t="s">
        <v>1650</v>
      </c>
      <c r="D4054" s="1" t="s">
        <v>22</v>
      </c>
      <c r="E4054" s="1" t="s">
        <v>4520</v>
      </c>
      <c r="F4054" s="399">
        <v>44645</v>
      </c>
      <c r="G4054" s="10" t="s">
        <v>1652</v>
      </c>
      <c r="H4054" s="10">
        <v>64</v>
      </c>
      <c r="I4054" s="946">
        <v>2.35</v>
      </c>
      <c r="J4054" s="398" t="s">
        <v>25</v>
      </c>
      <c r="K4054" s="398" t="s">
        <v>25</v>
      </c>
      <c r="L4054" s="399">
        <v>44645</v>
      </c>
      <c r="M4054" s="398" t="s">
        <v>19</v>
      </c>
      <c r="N4054" s="10">
        <v>9549</v>
      </c>
    </row>
    <row r="4055" spans="1:15">
      <c r="A4055" s="712">
        <v>44641</v>
      </c>
      <c r="B4055" s="1">
        <v>16977</v>
      </c>
      <c r="C4055" s="929" t="s">
        <v>272</v>
      </c>
      <c r="D4055" s="1" t="s">
        <v>22</v>
      </c>
      <c r="E4055" s="1" t="s">
        <v>4521</v>
      </c>
      <c r="F4055" s="399">
        <v>44645</v>
      </c>
      <c r="G4055" s="10" t="s">
        <v>274</v>
      </c>
      <c r="H4055" s="10">
        <v>10</v>
      </c>
      <c r="I4055" s="946">
        <v>2.35</v>
      </c>
      <c r="J4055" s="398" t="s">
        <v>25</v>
      </c>
      <c r="K4055" s="398" t="s">
        <v>25</v>
      </c>
      <c r="L4055" s="399">
        <v>44645</v>
      </c>
      <c r="M4055" s="398" t="s">
        <v>19</v>
      </c>
      <c r="N4055" s="10">
        <v>9549</v>
      </c>
    </row>
    <row r="4056" spans="1:15" ht="15.75" thickBot="1">
      <c r="A4056" s="712">
        <v>44641</v>
      </c>
      <c r="B4056" s="1">
        <v>16978</v>
      </c>
      <c r="C4056" s="929" t="s">
        <v>272</v>
      </c>
      <c r="D4056" s="1" t="s">
        <v>22</v>
      </c>
      <c r="E4056" s="1" t="s">
        <v>4522</v>
      </c>
      <c r="F4056" s="399">
        <v>44645</v>
      </c>
      <c r="G4056" s="10" t="s">
        <v>274</v>
      </c>
      <c r="H4056" s="10">
        <v>5</v>
      </c>
      <c r="I4056" s="946">
        <v>2.35</v>
      </c>
      <c r="J4056" s="398" t="s">
        <v>25</v>
      </c>
      <c r="K4056" s="398" t="s">
        <v>25</v>
      </c>
      <c r="L4056" s="399">
        <v>44645</v>
      </c>
      <c r="M4056" s="398" t="s">
        <v>19</v>
      </c>
      <c r="N4056" s="10">
        <v>9549</v>
      </c>
      <c r="O4056" s="391">
        <v>6979.56</v>
      </c>
    </row>
    <row r="4057" spans="1:15" s="400" customFormat="1">
      <c r="A4057" s="9">
        <v>44641</v>
      </c>
      <c r="B4057" s="1">
        <v>16979</v>
      </c>
      <c r="C4057" s="929" t="s">
        <v>1143</v>
      </c>
      <c r="D4057" s="1" t="s">
        <v>22</v>
      </c>
      <c r="E4057" s="1" t="s">
        <v>4523</v>
      </c>
      <c r="F4057" s="399">
        <v>44651</v>
      </c>
      <c r="G4057" s="10" t="s">
        <v>1145</v>
      </c>
      <c r="H4057" s="10">
        <v>167</v>
      </c>
      <c r="I4057" s="946">
        <v>2.35</v>
      </c>
      <c r="J4057" s="398" t="s">
        <v>25</v>
      </c>
      <c r="K4057" s="398" t="s">
        <v>25</v>
      </c>
      <c r="L4057" s="399">
        <v>44648</v>
      </c>
      <c r="M4057" s="398" t="s">
        <v>19</v>
      </c>
      <c r="N4057" s="10">
        <v>9584</v>
      </c>
    </row>
    <row r="4058" spans="1:15">
      <c r="A4058" s="9">
        <v>44641</v>
      </c>
      <c r="B4058" s="1">
        <v>16980</v>
      </c>
      <c r="C4058" s="929" t="s">
        <v>234</v>
      </c>
      <c r="D4058" s="1" t="s">
        <v>22</v>
      </c>
      <c r="E4058" s="1" t="s">
        <v>4524</v>
      </c>
      <c r="F4058" s="399">
        <v>44651</v>
      </c>
      <c r="G4058" s="10" t="s">
        <v>236</v>
      </c>
      <c r="H4058" s="10">
        <v>3</v>
      </c>
      <c r="I4058" s="946">
        <v>2.35</v>
      </c>
      <c r="J4058" s="398" t="s">
        <v>25</v>
      </c>
      <c r="K4058" s="398" t="s">
        <v>25</v>
      </c>
      <c r="L4058" s="399">
        <v>44648</v>
      </c>
      <c r="M4058" s="398" t="s">
        <v>19</v>
      </c>
      <c r="N4058" s="10">
        <v>9584</v>
      </c>
    </row>
    <row r="4059" spans="1:15">
      <c r="A4059" s="9">
        <v>44641</v>
      </c>
      <c r="B4059" s="1">
        <v>16981</v>
      </c>
      <c r="C4059" s="929" t="s">
        <v>3031</v>
      </c>
      <c r="D4059" s="1" t="s">
        <v>22</v>
      </c>
      <c r="E4059" s="1" t="s">
        <v>4525</v>
      </c>
      <c r="F4059" s="399">
        <v>44651</v>
      </c>
      <c r="G4059" s="10" t="s">
        <v>3033</v>
      </c>
      <c r="H4059" s="10">
        <v>1</v>
      </c>
      <c r="I4059" s="946">
        <v>2.35</v>
      </c>
      <c r="J4059" s="398" t="s">
        <v>25</v>
      </c>
      <c r="K4059" s="398" t="s">
        <v>25</v>
      </c>
      <c r="L4059" s="399">
        <v>44648</v>
      </c>
      <c r="M4059" s="398" t="s">
        <v>19</v>
      </c>
      <c r="N4059" s="10">
        <v>9584</v>
      </c>
    </row>
    <row r="4060" spans="1:15">
      <c r="A4060" s="9">
        <v>44641</v>
      </c>
      <c r="B4060" s="1">
        <v>16982</v>
      </c>
      <c r="C4060" s="929" t="s">
        <v>220</v>
      </c>
      <c r="D4060" s="1" t="s">
        <v>22</v>
      </c>
      <c r="E4060" s="1" t="s">
        <v>4526</v>
      </c>
      <c r="F4060" s="399">
        <v>44651</v>
      </c>
      <c r="G4060" s="10" t="s">
        <v>222</v>
      </c>
      <c r="H4060" s="10">
        <v>1</v>
      </c>
      <c r="I4060" s="946">
        <v>2.35</v>
      </c>
      <c r="J4060" s="398" t="s">
        <v>25</v>
      </c>
      <c r="K4060" s="398" t="s">
        <v>25</v>
      </c>
      <c r="L4060" s="399">
        <v>44648</v>
      </c>
      <c r="M4060" s="398" t="s">
        <v>19</v>
      </c>
      <c r="N4060" s="10">
        <v>9584</v>
      </c>
    </row>
    <row r="4061" spans="1:15">
      <c r="A4061" s="9">
        <v>44641</v>
      </c>
      <c r="B4061" s="1">
        <v>16983</v>
      </c>
      <c r="C4061" s="929" t="s">
        <v>808</v>
      </c>
      <c r="D4061" s="1" t="s">
        <v>22</v>
      </c>
      <c r="E4061" s="1" t="s">
        <v>4527</v>
      </c>
      <c r="F4061" s="399">
        <v>44651</v>
      </c>
      <c r="G4061" s="10" t="s">
        <v>810</v>
      </c>
      <c r="H4061" s="10">
        <v>2</v>
      </c>
      <c r="I4061" s="946">
        <v>2.35</v>
      </c>
      <c r="J4061" s="398" t="s">
        <v>25</v>
      </c>
      <c r="K4061" s="398" t="s">
        <v>25</v>
      </c>
      <c r="L4061" s="399">
        <v>44648</v>
      </c>
      <c r="M4061" s="398" t="s">
        <v>19</v>
      </c>
      <c r="N4061" s="10">
        <v>9584</v>
      </c>
    </row>
    <row r="4062" spans="1:15">
      <c r="A4062" s="9">
        <v>44641</v>
      </c>
      <c r="B4062" s="1">
        <v>16984</v>
      </c>
      <c r="C4062" s="929" t="s">
        <v>91</v>
      </c>
      <c r="D4062" s="1" t="s">
        <v>22</v>
      </c>
      <c r="E4062" s="1" t="s">
        <v>4527</v>
      </c>
      <c r="F4062" s="399">
        <v>44651</v>
      </c>
      <c r="G4062" s="10" t="s">
        <v>93</v>
      </c>
      <c r="H4062" s="10">
        <v>22</v>
      </c>
      <c r="I4062" s="946">
        <v>2.35</v>
      </c>
      <c r="J4062" s="398" t="s">
        <v>25</v>
      </c>
      <c r="K4062" s="398" t="s">
        <v>25</v>
      </c>
      <c r="L4062" s="399">
        <v>44648</v>
      </c>
      <c r="M4062" s="398" t="s">
        <v>19</v>
      </c>
      <c r="N4062" s="10">
        <v>9584</v>
      </c>
    </row>
    <row r="4063" spans="1:15">
      <c r="A4063" s="9">
        <v>44641</v>
      </c>
      <c r="B4063" s="1">
        <v>16985</v>
      </c>
      <c r="C4063" s="929" t="s">
        <v>272</v>
      </c>
      <c r="D4063" s="1" t="s">
        <v>22</v>
      </c>
      <c r="E4063" s="1" t="s">
        <v>4528</v>
      </c>
      <c r="F4063" s="399">
        <v>44651</v>
      </c>
      <c r="G4063" s="10" t="s">
        <v>274</v>
      </c>
      <c r="H4063" s="10">
        <v>7</v>
      </c>
      <c r="I4063" s="946">
        <v>2.35</v>
      </c>
      <c r="J4063" s="398" t="s">
        <v>25</v>
      </c>
      <c r="K4063" s="398" t="s">
        <v>25</v>
      </c>
      <c r="L4063" s="399">
        <v>44648</v>
      </c>
      <c r="M4063" s="398" t="s">
        <v>19</v>
      </c>
      <c r="N4063" s="10">
        <v>9584</v>
      </c>
    </row>
    <row r="4064" spans="1:15">
      <c r="A4064" s="9">
        <v>44641</v>
      </c>
      <c r="B4064" s="1">
        <v>16986</v>
      </c>
      <c r="C4064" s="929" t="s">
        <v>1100</v>
      </c>
      <c r="D4064" s="1" t="s">
        <v>22</v>
      </c>
      <c r="E4064" s="1" t="s">
        <v>4529</v>
      </c>
      <c r="F4064" s="399">
        <v>44651</v>
      </c>
      <c r="G4064" s="10" t="s">
        <v>1102</v>
      </c>
      <c r="H4064" s="10">
        <v>15</v>
      </c>
      <c r="I4064" s="946">
        <v>2.35</v>
      </c>
      <c r="J4064" s="398" t="s">
        <v>25</v>
      </c>
      <c r="K4064" s="398" t="s">
        <v>25</v>
      </c>
      <c r="L4064" s="399">
        <v>44648</v>
      </c>
      <c r="M4064" s="398" t="s">
        <v>19</v>
      </c>
      <c r="N4064" s="10">
        <v>9584</v>
      </c>
    </row>
    <row r="4065" spans="1:14">
      <c r="A4065" s="9">
        <v>44641</v>
      </c>
      <c r="B4065" s="1">
        <v>16987</v>
      </c>
      <c r="C4065" s="929" t="s">
        <v>1143</v>
      </c>
      <c r="D4065" s="1" t="s">
        <v>22</v>
      </c>
      <c r="E4065" s="1" t="s">
        <v>4530</v>
      </c>
      <c r="F4065" s="399">
        <v>44651</v>
      </c>
      <c r="G4065" s="10" t="s">
        <v>1145</v>
      </c>
      <c r="H4065" s="10">
        <v>57</v>
      </c>
      <c r="I4065" s="946">
        <v>2.35</v>
      </c>
      <c r="J4065" s="398" t="s">
        <v>25</v>
      </c>
      <c r="K4065" s="398" t="s">
        <v>25</v>
      </c>
      <c r="L4065" s="399">
        <v>44648</v>
      </c>
      <c r="M4065" s="398" t="s">
        <v>19</v>
      </c>
      <c r="N4065" s="10">
        <v>9584</v>
      </c>
    </row>
    <row r="4066" spans="1:14">
      <c r="A4066" s="9">
        <v>44641</v>
      </c>
      <c r="B4066" s="1">
        <v>16988</v>
      </c>
      <c r="C4066" s="929" t="s">
        <v>182</v>
      </c>
      <c r="D4066" s="1" t="s">
        <v>22</v>
      </c>
      <c r="E4066" s="1" t="s">
        <v>4531</v>
      </c>
      <c r="F4066" s="399">
        <v>44651</v>
      </c>
      <c r="G4066" s="10" t="s">
        <v>184</v>
      </c>
      <c r="H4066" s="10">
        <v>9</v>
      </c>
      <c r="I4066" s="946">
        <v>2.35</v>
      </c>
      <c r="J4066" s="398" t="s">
        <v>25</v>
      </c>
      <c r="K4066" s="398" t="s">
        <v>25</v>
      </c>
      <c r="L4066" s="399">
        <v>44649</v>
      </c>
      <c r="M4066" s="398" t="s">
        <v>19</v>
      </c>
      <c r="N4066" s="10">
        <v>9584</v>
      </c>
    </row>
    <row r="4067" spans="1:14">
      <c r="A4067" s="9">
        <v>44641</v>
      </c>
      <c r="B4067" s="1">
        <v>16989</v>
      </c>
      <c r="C4067" s="929" t="s">
        <v>53</v>
      </c>
      <c r="D4067" s="1" t="s">
        <v>22</v>
      </c>
      <c r="E4067" s="1" t="s">
        <v>4531</v>
      </c>
      <c r="F4067" s="399">
        <v>44651</v>
      </c>
      <c r="G4067" s="10" t="s">
        <v>55</v>
      </c>
      <c r="H4067" s="10">
        <v>5</v>
      </c>
      <c r="I4067" s="946">
        <v>2.35</v>
      </c>
      <c r="J4067" s="398" t="s">
        <v>25</v>
      </c>
      <c r="K4067" s="398" t="s">
        <v>25</v>
      </c>
      <c r="L4067" s="399">
        <v>44649</v>
      </c>
      <c r="M4067" s="398" t="s">
        <v>19</v>
      </c>
      <c r="N4067" s="10">
        <v>9584</v>
      </c>
    </row>
    <row r="4068" spans="1:14">
      <c r="A4068" s="9">
        <v>44641</v>
      </c>
      <c r="B4068" s="1">
        <v>16990</v>
      </c>
      <c r="C4068" s="929" t="s">
        <v>37</v>
      </c>
      <c r="D4068" s="1" t="s">
        <v>22</v>
      </c>
      <c r="E4068" s="1" t="s">
        <v>4531</v>
      </c>
      <c r="F4068" s="399">
        <v>44651</v>
      </c>
      <c r="G4068" s="10" t="s">
        <v>38</v>
      </c>
      <c r="H4068" s="10">
        <v>16</v>
      </c>
      <c r="I4068" s="946">
        <v>2.35</v>
      </c>
      <c r="J4068" s="398" t="s">
        <v>25</v>
      </c>
      <c r="K4068" s="398" t="s">
        <v>25</v>
      </c>
      <c r="L4068" s="399">
        <v>44649</v>
      </c>
      <c r="M4068" s="398" t="s">
        <v>19</v>
      </c>
      <c r="N4068" s="10">
        <v>9584</v>
      </c>
    </row>
    <row r="4069" spans="1:14">
      <c r="A4069" s="9">
        <v>44641</v>
      </c>
      <c r="B4069" s="1">
        <v>16991</v>
      </c>
      <c r="C4069" s="929" t="s">
        <v>3337</v>
      </c>
      <c r="D4069" s="1" t="s">
        <v>22</v>
      </c>
      <c r="E4069" s="1" t="s">
        <v>4532</v>
      </c>
      <c r="F4069" s="399">
        <v>44651</v>
      </c>
      <c r="G4069" s="10" t="s">
        <v>3370</v>
      </c>
      <c r="H4069" s="10">
        <v>30</v>
      </c>
      <c r="I4069" s="946">
        <v>2.35</v>
      </c>
      <c r="J4069" s="398" t="s">
        <v>25</v>
      </c>
      <c r="K4069" s="398" t="s">
        <v>25</v>
      </c>
      <c r="L4069" s="399">
        <v>44649</v>
      </c>
      <c r="M4069" s="398" t="s">
        <v>19</v>
      </c>
      <c r="N4069" s="10">
        <v>9584</v>
      </c>
    </row>
    <row r="4070" spans="1:14">
      <c r="A4070" s="9">
        <v>44641</v>
      </c>
      <c r="B4070" s="1">
        <v>16992</v>
      </c>
      <c r="C4070" s="929" t="s">
        <v>3937</v>
      </c>
      <c r="D4070" s="1" t="s">
        <v>22</v>
      </c>
      <c r="E4070" s="1" t="s">
        <v>4532</v>
      </c>
      <c r="F4070" s="399">
        <v>44651</v>
      </c>
      <c r="G4070" s="10" t="s">
        <v>4533</v>
      </c>
      <c r="H4070" s="10">
        <v>30</v>
      </c>
      <c r="I4070" s="946">
        <v>2.35</v>
      </c>
      <c r="J4070" s="398" t="s">
        <v>25</v>
      </c>
      <c r="K4070" s="398" t="s">
        <v>25</v>
      </c>
      <c r="L4070" s="399">
        <v>44649</v>
      </c>
      <c r="M4070" s="398" t="s">
        <v>19</v>
      </c>
      <c r="N4070" s="10">
        <v>9584</v>
      </c>
    </row>
    <row r="4071" spans="1:14">
      <c r="A4071" s="9">
        <v>44641</v>
      </c>
      <c r="B4071" s="1">
        <v>16993</v>
      </c>
      <c r="C4071" s="929" t="s">
        <v>107</v>
      </c>
      <c r="D4071" s="1" t="s">
        <v>22</v>
      </c>
      <c r="E4071" s="1" t="s">
        <v>4534</v>
      </c>
      <c r="F4071" s="399">
        <v>44651</v>
      </c>
      <c r="G4071" s="10" t="s">
        <v>124</v>
      </c>
      <c r="H4071" s="10">
        <v>14</v>
      </c>
      <c r="I4071" s="946">
        <v>2.35</v>
      </c>
      <c r="J4071" s="398" t="s">
        <v>25</v>
      </c>
      <c r="K4071" s="398" t="s">
        <v>25</v>
      </c>
      <c r="L4071" s="399">
        <v>44649</v>
      </c>
      <c r="M4071" s="398" t="s">
        <v>19</v>
      </c>
      <c r="N4071" s="10">
        <v>9584</v>
      </c>
    </row>
    <row r="4072" spans="1:14">
      <c r="A4072" s="9">
        <v>44641</v>
      </c>
      <c r="B4072" s="1">
        <v>16994</v>
      </c>
      <c r="C4072" s="929" t="s">
        <v>39</v>
      </c>
      <c r="D4072" s="1" t="s">
        <v>22</v>
      </c>
      <c r="E4072" s="1" t="s">
        <v>4534</v>
      </c>
      <c r="F4072" s="399">
        <v>44651</v>
      </c>
      <c r="G4072" s="10" t="s">
        <v>40</v>
      </c>
      <c r="H4072" s="10">
        <v>14</v>
      </c>
      <c r="I4072" s="946">
        <v>2.35</v>
      </c>
      <c r="J4072" s="398" t="s">
        <v>25</v>
      </c>
      <c r="K4072" s="398" t="s">
        <v>25</v>
      </c>
      <c r="L4072" s="399">
        <v>44649</v>
      </c>
      <c r="M4072" s="398" t="s">
        <v>19</v>
      </c>
      <c r="N4072" s="10">
        <v>9584</v>
      </c>
    </row>
    <row r="4073" spans="1:14">
      <c r="A4073" s="9">
        <v>44641</v>
      </c>
      <c r="B4073" s="1">
        <v>16995</v>
      </c>
      <c r="C4073" s="929" t="s">
        <v>37</v>
      </c>
      <c r="D4073" s="1" t="s">
        <v>22</v>
      </c>
      <c r="E4073" s="1" t="s">
        <v>4534</v>
      </c>
      <c r="F4073" s="399">
        <v>44651</v>
      </c>
      <c r="G4073" s="10" t="s">
        <v>38</v>
      </c>
      <c r="H4073" s="10">
        <v>14</v>
      </c>
      <c r="I4073" s="946">
        <v>2.35</v>
      </c>
      <c r="J4073" s="398" t="s">
        <v>25</v>
      </c>
      <c r="K4073" s="398" t="s">
        <v>25</v>
      </c>
      <c r="L4073" s="399">
        <v>44649</v>
      </c>
      <c r="M4073" s="398" t="s">
        <v>19</v>
      </c>
      <c r="N4073" s="10">
        <v>9584</v>
      </c>
    </row>
    <row r="4074" spans="1:14">
      <c r="A4074" s="9">
        <v>44641</v>
      </c>
      <c r="B4074" s="1">
        <v>16996</v>
      </c>
      <c r="C4074" s="929" t="s">
        <v>109</v>
      </c>
      <c r="D4074" s="1" t="s">
        <v>22</v>
      </c>
      <c r="E4074" s="1" t="s">
        <v>4534</v>
      </c>
      <c r="F4074" s="399">
        <v>44651</v>
      </c>
      <c r="G4074" s="10" t="s">
        <v>36</v>
      </c>
      <c r="H4074" s="10">
        <v>14</v>
      </c>
      <c r="I4074" s="946">
        <v>2.35</v>
      </c>
      <c r="J4074" s="398" t="s">
        <v>25</v>
      </c>
      <c r="K4074" s="398" t="s">
        <v>25</v>
      </c>
      <c r="L4074" s="399">
        <v>44649</v>
      </c>
      <c r="M4074" s="398" t="s">
        <v>19</v>
      </c>
      <c r="N4074" s="10">
        <v>9584</v>
      </c>
    </row>
    <row r="4075" spans="1:14">
      <c r="A4075" s="9">
        <v>44641</v>
      </c>
      <c r="B4075" s="1">
        <v>16997</v>
      </c>
      <c r="C4075" s="929" t="s">
        <v>2930</v>
      </c>
      <c r="D4075" s="1" t="s">
        <v>22</v>
      </c>
      <c r="E4075" s="1" t="s">
        <v>4535</v>
      </c>
      <c r="F4075" s="399">
        <v>44651</v>
      </c>
      <c r="G4075" s="10" t="s">
        <v>2932</v>
      </c>
      <c r="H4075" s="10">
        <v>101</v>
      </c>
      <c r="I4075" s="946">
        <v>2.35</v>
      </c>
      <c r="J4075" s="398" t="s">
        <v>25</v>
      </c>
      <c r="K4075" s="398" t="s">
        <v>25</v>
      </c>
      <c r="L4075" s="399">
        <v>44649</v>
      </c>
      <c r="M4075" s="398" t="s">
        <v>19</v>
      </c>
      <c r="N4075" s="10">
        <v>9584</v>
      </c>
    </row>
    <row r="4076" spans="1:14">
      <c r="A4076" s="9">
        <v>44641</v>
      </c>
      <c r="B4076" s="1">
        <v>16998</v>
      </c>
      <c r="C4076" s="929" t="s">
        <v>73</v>
      </c>
      <c r="D4076" s="1" t="s">
        <v>22</v>
      </c>
      <c r="E4076" s="1" t="s">
        <v>4536</v>
      </c>
      <c r="F4076" s="399">
        <v>44651</v>
      </c>
      <c r="G4076" s="10" t="s">
        <v>74</v>
      </c>
      <c r="H4076" s="10">
        <v>3</v>
      </c>
      <c r="I4076" s="946">
        <v>2.35</v>
      </c>
      <c r="J4076" s="398" t="s">
        <v>25</v>
      </c>
      <c r="K4076" s="398" t="s">
        <v>25</v>
      </c>
      <c r="L4076" s="399">
        <v>44649</v>
      </c>
      <c r="M4076" s="398" t="s">
        <v>19</v>
      </c>
      <c r="N4076" s="10">
        <v>9584</v>
      </c>
    </row>
    <row r="4077" spans="1:14">
      <c r="A4077" s="9">
        <v>44641</v>
      </c>
      <c r="B4077" s="1">
        <v>16999</v>
      </c>
      <c r="C4077" s="929" t="s">
        <v>2365</v>
      </c>
      <c r="D4077" s="1" t="s">
        <v>22</v>
      </c>
      <c r="E4077" s="1" t="s">
        <v>4536</v>
      </c>
      <c r="F4077" s="399">
        <v>44651</v>
      </c>
      <c r="G4077" s="10" t="s">
        <v>2545</v>
      </c>
      <c r="H4077" s="10">
        <v>2</v>
      </c>
      <c r="I4077" s="946">
        <v>2.35</v>
      </c>
      <c r="J4077" s="398" t="s">
        <v>25</v>
      </c>
      <c r="K4077" s="398" t="s">
        <v>25</v>
      </c>
      <c r="L4077" s="399">
        <v>44649</v>
      </c>
      <c r="M4077" s="398" t="s">
        <v>19</v>
      </c>
      <c r="N4077" s="10">
        <v>9584</v>
      </c>
    </row>
    <row r="4078" spans="1:14">
      <c r="A4078" s="9">
        <v>44641</v>
      </c>
      <c r="B4078" s="1">
        <v>17000</v>
      </c>
      <c r="C4078" s="929" t="s">
        <v>37</v>
      </c>
      <c r="D4078" s="1" t="s">
        <v>22</v>
      </c>
      <c r="E4078" s="1" t="s">
        <v>4536</v>
      </c>
      <c r="F4078" s="399">
        <v>44651</v>
      </c>
      <c r="G4078" s="10" t="s">
        <v>38</v>
      </c>
      <c r="H4078" s="10">
        <v>3</v>
      </c>
      <c r="I4078" s="946">
        <v>2.35</v>
      </c>
      <c r="J4078" s="398" t="s">
        <v>25</v>
      </c>
      <c r="K4078" s="398" t="s">
        <v>25</v>
      </c>
      <c r="L4078" s="399">
        <v>44649</v>
      </c>
      <c r="M4078" s="398" t="s">
        <v>19</v>
      </c>
      <c r="N4078" s="10">
        <v>9584</v>
      </c>
    </row>
    <row r="4079" spans="1:14">
      <c r="A4079" s="9">
        <v>44641</v>
      </c>
      <c r="B4079" s="1">
        <v>17001</v>
      </c>
      <c r="C4079" s="929" t="s">
        <v>2330</v>
      </c>
      <c r="D4079" s="1" t="s">
        <v>22</v>
      </c>
      <c r="E4079" s="1" t="s">
        <v>4536</v>
      </c>
      <c r="F4079" s="399">
        <v>44651</v>
      </c>
      <c r="G4079" s="10" t="s">
        <v>2546</v>
      </c>
      <c r="H4079" s="10">
        <v>3</v>
      </c>
      <c r="I4079" s="946">
        <v>2.35</v>
      </c>
      <c r="J4079" s="398" t="s">
        <v>25</v>
      </c>
      <c r="K4079" s="398" t="s">
        <v>25</v>
      </c>
      <c r="L4079" s="399">
        <v>44649</v>
      </c>
      <c r="M4079" s="398" t="s">
        <v>19</v>
      </c>
      <c r="N4079" s="10">
        <v>9584</v>
      </c>
    </row>
    <row r="4080" spans="1:14">
      <c r="A4080" s="9">
        <v>44641</v>
      </c>
      <c r="B4080" s="1">
        <v>17002</v>
      </c>
      <c r="C4080" s="929" t="s">
        <v>73</v>
      </c>
      <c r="D4080" s="1" t="s">
        <v>22</v>
      </c>
      <c r="E4080" s="1" t="s">
        <v>4537</v>
      </c>
      <c r="F4080" s="399">
        <v>44651</v>
      </c>
      <c r="G4080" s="10" t="s">
        <v>74</v>
      </c>
      <c r="H4080" s="10">
        <v>2</v>
      </c>
      <c r="I4080" s="946">
        <v>2.35</v>
      </c>
      <c r="J4080" s="398" t="s">
        <v>25</v>
      </c>
      <c r="K4080" s="398" t="s">
        <v>25</v>
      </c>
      <c r="L4080" s="399">
        <v>44649</v>
      </c>
      <c r="M4080" s="398" t="s">
        <v>19</v>
      </c>
      <c r="N4080" s="10">
        <v>9584</v>
      </c>
    </row>
    <row r="4081" spans="1:14">
      <c r="A4081" s="9">
        <v>44641</v>
      </c>
      <c r="B4081" s="1">
        <v>17003</v>
      </c>
      <c r="C4081" s="929" t="s">
        <v>2365</v>
      </c>
      <c r="D4081" s="1" t="s">
        <v>22</v>
      </c>
      <c r="E4081" s="1" t="s">
        <v>4537</v>
      </c>
      <c r="F4081" s="399">
        <v>44651</v>
      </c>
      <c r="G4081" s="10" t="s">
        <v>2545</v>
      </c>
      <c r="H4081" s="10">
        <v>2</v>
      </c>
      <c r="I4081" s="946">
        <v>2.35</v>
      </c>
      <c r="J4081" s="398" t="s">
        <v>25</v>
      </c>
      <c r="K4081" s="398" t="s">
        <v>25</v>
      </c>
      <c r="L4081" s="399">
        <v>44649</v>
      </c>
      <c r="M4081" s="398" t="s">
        <v>19</v>
      </c>
      <c r="N4081" s="10">
        <v>9584</v>
      </c>
    </row>
    <row r="4082" spans="1:14">
      <c r="A4082" s="9">
        <v>44641</v>
      </c>
      <c r="B4082" s="1">
        <v>17004</v>
      </c>
      <c r="C4082" s="929" t="s">
        <v>37</v>
      </c>
      <c r="D4082" s="1" t="s">
        <v>22</v>
      </c>
      <c r="E4082" s="1" t="s">
        <v>4537</v>
      </c>
      <c r="F4082" s="399">
        <v>44651</v>
      </c>
      <c r="G4082" s="10" t="s">
        <v>38</v>
      </c>
      <c r="H4082" s="10">
        <v>2</v>
      </c>
      <c r="I4082" s="946">
        <v>2.35</v>
      </c>
      <c r="J4082" s="398" t="s">
        <v>25</v>
      </c>
      <c r="K4082" s="398" t="s">
        <v>25</v>
      </c>
      <c r="L4082" s="399">
        <v>44649</v>
      </c>
      <c r="M4082" s="398" t="s">
        <v>19</v>
      </c>
      <c r="N4082" s="10">
        <v>9584</v>
      </c>
    </row>
    <row r="4083" spans="1:14">
      <c r="A4083" s="9">
        <v>44641</v>
      </c>
      <c r="B4083" s="1">
        <v>17005</v>
      </c>
      <c r="C4083" s="929" t="s">
        <v>2330</v>
      </c>
      <c r="D4083" s="1" t="s">
        <v>22</v>
      </c>
      <c r="E4083" s="1" t="s">
        <v>4537</v>
      </c>
      <c r="F4083" s="399">
        <v>44651</v>
      </c>
      <c r="G4083" s="10" t="s">
        <v>2546</v>
      </c>
      <c r="H4083" s="10">
        <v>2</v>
      </c>
      <c r="I4083" s="946">
        <v>2.35</v>
      </c>
      <c r="J4083" s="398" t="s">
        <v>25</v>
      </c>
      <c r="K4083" s="398" t="s">
        <v>25</v>
      </c>
      <c r="L4083" s="399">
        <v>44649</v>
      </c>
      <c r="M4083" s="398" t="s">
        <v>19</v>
      </c>
      <c r="N4083" s="10">
        <v>9584</v>
      </c>
    </row>
    <row r="4084" spans="1:14">
      <c r="A4084" s="9">
        <v>44645</v>
      </c>
      <c r="B4084" s="1">
        <v>17006</v>
      </c>
      <c r="C4084" s="929" t="s">
        <v>721</v>
      </c>
      <c r="D4084" s="1" t="s">
        <v>22</v>
      </c>
      <c r="E4084" s="1" t="s">
        <v>4538</v>
      </c>
      <c r="F4084" s="399">
        <v>44651</v>
      </c>
      <c r="G4084" s="10" t="s">
        <v>723</v>
      </c>
      <c r="H4084" s="10">
        <v>4</v>
      </c>
      <c r="I4084" s="946">
        <v>2.35</v>
      </c>
      <c r="J4084" s="398" t="s">
        <v>25</v>
      </c>
      <c r="K4084" s="398" t="s">
        <v>25</v>
      </c>
      <c r="L4084" s="399">
        <v>44649</v>
      </c>
      <c r="M4084" s="398" t="s">
        <v>19</v>
      </c>
      <c r="N4084" s="10">
        <v>9584</v>
      </c>
    </row>
    <row r="4085" spans="1:14">
      <c r="A4085" s="9">
        <v>44645</v>
      </c>
      <c r="B4085" s="1">
        <v>17007</v>
      </c>
      <c r="C4085" s="929" t="s">
        <v>3514</v>
      </c>
      <c r="D4085" s="1" t="s">
        <v>22</v>
      </c>
      <c r="E4085" s="1" t="s">
        <v>4539</v>
      </c>
      <c r="F4085" s="399">
        <v>44651</v>
      </c>
      <c r="G4085" s="10" t="s">
        <v>3518</v>
      </c>
      <c r="H4085" s="10">
        <v>18</v>
      </c>
      <c r="I4085" s="946">
        <v>2.35</v>
      </c>
      <c r="J4085" s="398" t="s">
        <v>25</v>
      </c>
      <c r="K4085" s="398" t="s">
        <v>25</v>
      </c>
      <c r="L4085" s="399">
        <v>44649</v>
      </c>
      <c r="M4085" s="398" t="s">
        <v>19</v>
      </c>
      <c r="N4085" s="10">
        <v>9584</v>
      </c>
    </row>
    <row r="4086" spans="1:14">
      <c r="A4086" s="9">
        <v>44645</v>
      </c>
      <c r="B4086" s="1">
        <v>17008</v>
      </c>
      <c r="C4086" s="929" t="s">
        <v>3512</v>
      </c>
      <c r="D4086" s="1" t="s">
        <v>22</v>
      </c>
      <c r="E4086" s="1" t="s">
        <v>4539</v>
      </c>
      <c r="F4086" s="399">
        <v>44651</v>
      </c>
      <c r="G4086" s="10" t="s">
        <v>3517</v>
      </c>
      <c r="H4086" s="10">
        <v>18</v>
      </c>
      <c r="I4086" s="946">
        <v>2.35</v>
      </c>
      <c r="J4086" s="398" t="s">
        <v>25</v>
      </c>
      <c r="K4086" s="398" t="s">
        <v>25</v>
      </c>
      <c r="L4086" s="399">
        <v>44649</v>
      </c>
      <c r="M4086" s="398" t="s">
        <v>19</v>
      </c>
      <c r="N4086" s="10">
        <v>9584</v>
      </c>
    </row>
    <row r="4087" spans="1:14">
      <c r="A4087" s="9">
        <v>44645</v>
      </c>
      <c r="B4087" s="1">
        <v>17009</v>
      </c>
      <c r="C4087" s="929" t="s">
        <v>37</v>
      </c>
      <c r="D4087" s="1" t="s">
        <v>22</v>
      </c>
      <c r="E4087" s="1" t="s">
        <v>4540</v>
      </c>
      <c r="F4087" s="399">
        <v>44651</v>
      </c>
      <c r="G4087" s="10" t="s">
        <v>38</v>
      </c>
      <c r="H4087" s="10">
        <v>4</v>
      </c>
      <c r="I4087" s="946">
        <v>2.35</v>
      </c>
      <c r="J4087" s="398" t="s">
        <v>25</v>
      </c>
      <c r="K4087" s="398" t="s">
        <v>25</v>
      </c>
      <c r="L4087" s="399">
        <v>44649</v>
      </c>
      <c r="M4087" s="398" t="s">
        <v>19</v>
      </c>
      <c r="N4087" s="10">
        <v>9584</v>
      </c>
    </row>
    <row r="4088" spans="1:14">
      <c r="A4088" s="9">
        <v>44645</v>
      </c>
      <c r="B4088" s="1">
        <v>17010</v>
      </c>
      <c r="C4088" s="929" t="s">
        <v>37</v>
      </c>
      <c r="D4088" s="1" t="s">
        <v>22</v>
      </c>
      <c r="E4088" s="1" t="s">
        <v>4540</v>
      </c>
      <c r="F4088" s="399">
        <v>44651</v>
      </c>
      <c r="G4088" s="10" t="s">
        <v>38</v>
      </c>
      <c r="H4088" s="10">
        <v>5</v>
      </c>
      <c r="I4088" s="946">
        <v>2.35</v>
      </c>
      <c r="J4088" s="398" t="s">
        <v>25</v>
      </c>
      <c r="K4088" s="398" t="s">
        <v>25</v>
      </c>
      <c r="L4088" s="399">
        <v>44649</v>
      </c>
      <c r="M4088" s="398" t="s">
        <v>19</v>
      </c>
      <c r="N4088" s="10">
        <v>9584</v>
      </c>
    </row>
    <row r="4089" spans="1:14">
      <c r="A4089" s="9">
        <v>44645</v>
      </c>
      <c r="B4089" s="1">
        <v>17011</v>
      </c>
      <c r="C4089" s="929" t="s">
        <v>4541</v>
      </c>
      <c r="D4089" s="1" t="s">
        <v>22</v>
      </c>
      <c r="E4089" s="1" t="s">
        <v>4322</v>
      </c>
      <c r="F4089" s="399">
        <v>44651</v>
      </c>
      <c r="G4089" s="10" t="s">
        <v>4542</v>
      </c>
      <c r="H4089" s="10">
        <v>1</v>
      </c>
      <c r="I4089" s="946">
        <v>3.75</v>
      </c>
      <c r="J4089" s="398" t="s">
        <v>25</v>
      </c>
      <c r="K4089" s="398" t="s">
        <v>25</v>
      </c>
      <c r="L4089" s="399">
        <v>44649</v>
      </c>
      <c r="M4089" s="398" t="s">
        <v>19</v>
      </c>
      <c r="N4089" s="10">
        <v>9584</v>
      </c>
    </row>
    <row r="4090" spans="1:14">
      <c r="A4090" s="9">
        <v>44645</v>
      </c>
      <c r="B4090" s="1">
        <v>17012</v>
      </c>
      <c r="C4090" s="929" t="s">
        <v>4543</v>
      </c>
      <c r="D4090" s="1" t="s">
        <v>22</v>
      </c>
      <c r="E4090" s="1" t="s">
        <v>4322</v>
      </c>
      <c r="F4090" s="399">
        <v>44651</v>
      </c>
      <c r="G4090" s="10" t="s">
        <v>4544</v>
      </c>
      <c r="H4090" s="10">
        <v>1</v>
      </c>
      <c r="I4090" s="946">
        <v>3.75</v>
      </c>
      <c r="J4090" s="398" t="s">
        <v>25</v>
      </c>
      <c r="K4090" s="398" t="s">
        <v>25</v>
      </c>
      <c r="L4090" s="399">
        <v>44649</v>
      </c>
      <c r="M4090" s="398" t="s">
        <v>19</v>
      </c>
      <c r="N4090" s="10">
        <v>9584</v>
      </c>
    </row>
    <row r="4091" spans="1:14">
      <c r="A4091" s="9">
        <v>44645</v>
      </c>
      <c r="B4091" s="1">
        <v>17013</v>
      </c>
      <c r="C4091" s="929" t="s">
        <v>4545</v>
      </c>
      <c r="D4091" s="1" t="s">
        <v>22</v>
      </c>
      <c r="E4091" s="1" t="s">
        <v>4322</v>
      </c>
      <c r="F4091" s="399">
        <v>44651</v>
      </c>
      <c r="G4091" s="10" t="s">
        <v>4546</v>
      </c>
      <c r="H4091" s="10">
        <v>1</v>
      </c>
      <c r="I4091" s="946">
        <v>3.75</v>
      </c>
      <c r="J4091" s="398" t="s">
        <v>25</v>
      </c>
      <c r="K4091" s="398" t="s">
        <v>25</v>
      </c>
      <c r="L4091" s="399">
        <v>44649</v>
      </c>
      <c r="M4091" s="398" t="s">
        <v>19</v>
      </c>
      <c r="N4091" s="10">
        <v>9584</v>
      </c>
    </row>
    <row r="4092" spans="1:14">
      <c r="A4092" s="9">
        <v>44645</v>
      </c>
      <c r="B4092" s="1">
        <v>17014</v>
      </c>
      <c r="C4092" s="929" t="s">
        <v>4547</v>
      </c>
      <c r="D4092" s="1" t="s">
        <v>22</v>
      </c>
      <c r="E4092" s="1" t="s">
        <v>4322</v>
      </c>
      <c r="F4092" s="399">
        <v>44651</v>
      </c>
      <c r="G4092" s="10" t="s">
        <v>4548</v>
      </c>
      <c r="H4092" s="10">
        <v>1</v>
      </c>
      <c r="I4092" s="946">
        <v>3.75</v>
      </c>
      <c r="J4092" s="398" t="s">
        <v>25</v>
      </c>
      <c r="K4092" s="398" t="s">
        <v>25</v>
      </c>
      <c r="L4092" s="399">
        <v>44649</v>
      </c>
      <c r="M4092" s="398" t="s">
        <v>19</v>
      </c>
      <c r="N4092" s="10">
        <v>9584</v>
      </c>
    </row>
    <row r="4093" spans="1:14">
      <c r="A4093" s="9">
        <v>44645</v>
      </c>
      <c r="B4093" s="1">
        <v>17015</v>
      </c>
      <c r="C4093" s="929" t="s">
        <v>4481</v>
      </c>
      <c r="D4093" s="1" t="s">
        <v>22</v>
      </c>
      <c r="E4093" s="1" t="s">
        <v>4322</v>
      </c>
      <c r="F4093" s="399">
        <v>44651</v>
      </c>
      <c r="G4093" s="10" t="s">
        <v>4482</v>
      </c>
      <c r="H4093" s="10">
        <v>1</v>
      </c>
      <c r="I4093" s="946">
        <v>3.75</v>
      </c>
      <c r="J4093" s="398" t="s">
        <v>25</v>
      </c>
      <c r="K4093" s="398" t="s">
        <v>25</v>
      </c>
      <c r="L4093" s="399">
        <v>44649</v>
      </c>
      <c r="M4093" s="398" t="s">
        <v>19</v>
      </c>
      <c r="N4093" s="10">
        <v>9584</v>
      </c>
    </row>
    <row r="4094" spans="1:14">
      <c r="A4094" s="9">
        <v>44645</v>
      </c>
      <c r="B4094" s="1">
        <v>17016</v>
      </c>
      <c r="C4094" s="929" t="s">
        <v>4549</v>
      </c>
      <c r="D4094" s="1" t="s">
        <v>22</v>
      </c>
      <c r="E4094" s="1" t="s">
        <v>4322</v>
      </c>
      <c r="F4094" s="399">
        <v>44651</v>
      </c>
      <c r="G4094" s="10" t="s">
        <v>4550</v>
      </c>
      <c r="H4094" s="10">
        <v>1</v>
      </c>
      <c r="I4094" s="946">
        <v>3.75</v>
      </c>
      <c r="J4094" s="398" t="s">
        <v>25</v>
      </c>
      <c r="K4094" s="398" t="s">
        <v>25</v>
      </c>
      <c r="L4094" s="399">
        <v>44649</v>
      </c>
      <c r="M4094" s="398" t="s">
        <v>19</v>
      </c>
      <c r="N4094" s="10">
        <v>9584</v>
      </c>
    </row>
    <row r="4095" spans="1:14">
      <c r="A4095" s="9">
        <v>44645</v>
      </c>
      <c r="B4095" s="1">
        <v>17017</v>
      </c>
      <c r="C4095" s="929" t="s">
        <v>4551</v>
      </c>
      <c r="D4095" s="1" t="s">
        <v>22</v>
      </c>
      <c r="E4095" s="1" t="s">
        <v>4322</v>
      </c>
      <c r="F4095" s="399">
        <v>44651</v>
      </c>
      <c r="G4095" s="10" t="s">
        <v>4552</v>
      </c>
      <c r="H4095" s="10">
        <v>1</v>
      </c>
      <c r="I4095" s="946">
        <v>3.75</v>
      </c>
      <c r="J4095" s="398" t="s">
        <v>25</v>
      </c>
      <c r="K4095" s="398" t="s">
        <v>25</v>
      </c>
      <c r="L4095" s="399">
        <v>44649</v>
      </c>
      <c r="M4095" s="398" t="s">
        <v>19</v>
      </c>
      <c r="N4095" s="10">
        <v>9584</v>
      </c>
    </row>
    <row r="4096" spans="1:14">
      <c r="A4096" s="9">
        <v>44645</v>
      </c>
      <c r="B4096" s="1">
        <v>17018</v>
      </c>
      <c r="C4096" s="929" t="s">
        <v>1100</v>
      </c>
      <c r="D4096" s="1" t="s">
        <v>22</v>
      </c>
      <c r="E4096" s="1" t="s">
        <v>4553</v>
      </c>
      <c r="F4096" s="399">
        <v>44651</v>
      </c>
      <c r="G4096" s="10" t="s">
        <v>1102</v>
      </c>
      <c r="H4096" s="10">
        <v>63</v>
      </c>
      <c r="I4096" s="946">
        <v>2.35</v>
      </c>
      <c r="J4096" s="398" t="s">
        <v>25</v>
      </c>
      <c r="K4096" s="398" t="s">
        <v>25</v>
      </c>
      <c r="L4096" s="399">
        <v>44649</v>
      </c>
      <c r="M4096" s="398" t="s">
        <v>19</v>
      </c>
      <c r="N4096" s="10">
        <v>9584</v>
      </c>
    </row>
    <row r="4097" spans="1:14">
      <c r="A4097" s="9">
        <v>44645</v>
      </c>
      <c r="B4097" s="1">
        <v>17019</v>
      </c>
      <c r="C4097" s="929" t="s">
        <v>455</v>
      </c>
      <c r="D4097" s="1" t="s">
        <v>22</v>
      </c>
      <c r="E4097" s="1" t="s">
        <v>4554</v>
      </c>
      <c r="F4097" s="399">
        <v>44651</v>
      </c>
      <c r="G4097" s="10" t="s">
        <v>457</v>
      </c>
      <c r="H4097" s="10">
        <v>100</v>
      </c>
      <c r="I4097" s="946">
        <v>2.35</v>
      </c>
      <c r="J4097" s="398" t="s">
        <v>25</v>
      </c>
      <c r="K4097" s="398" t="s">
        <v>25</v>
      </c>
      <c r="L4097" s="399">
        <v>44650</v>
      </c>
      <c r="M4097" s="398" t="s">
        <v>19</v>
      </c>
      <c r="N4097" s="10">
        <v>9584</v>
      </c>
    </row>
    <row r="4098" spans="1:14">
      <c r="A4098" s="9">
        <v>44645</v>
      </c>
      <c r="B4098" s="1">
        <v>17020</v>
      </c>
      <c r="C4098" s="929" t="s">
        <v>4555</v>
      </c>
      <c r="D4098" s="1" t="s">
        <v>22</v>
      </c>
      <c r="E4098" s="1" t="s">
        <v>4554</v>
      </c>
      <c r="F4098" s="399">
        <v>44651</v>
      </c>
      <c r="G4098" s="10" t="s">
        <v>4556</v>
      </c>
      <c r="H4098" s="10">
        <v>100</v>
      </c>
      <c r="I4098" s="946">
        <v>2.35</v>
      </c>
      <c r="J4098" s="398" t="s">
        <v>25</v>
      </c>
      <c r="K4098" s="398" t="s">
        <v>25</v>
      </c>
      <c r="L4098" s="399">
        <v>44650</v>
      </c>
      <c r="M4098" s="398" t="s">
        <v>19</v>
      </c>
      <c r="N4098" s="10">
        <v>9584</v>
      </c>
    </row>
    <row r="4099" spans="1:14">
      <c r="A4099" s="9">
        <v>44645</v>
      </c>
      <c r="B4099" s="1">
        <v>17021</v>
      </c>
      <c r="C4099" s="929" t="s">
        <v>650</v>
      </c>
      <c r="D4099" s="1" t="s">
        <v>22</v>
      </c>
      <c r="E4099" s="1" t="s">
        <v>4557</v>
      </c>
      <c r="F4099" s="399">
        <v>44651</v>
      </c>
      <c r="G4099" s="10" t="s">
        <v>652</v>
      </c>
      <c r="H4099" s="10">
        <v>53</v>
      </c>
      <c r="I4099" s="946">
        <v>2.35</v>
      </c>
      <c r="J4099" s="398" t="s">
        <v>25</v>
      </c>
      <c r="K4099" s="398" t="s">
        <v>25</v>
      </c>
      <c r="L4099" s="399">
        <v>44650</v>
      </c>
      <c r="M4099" s="398" t="s">
        <v>19</v>
      </c>
      <c r="N4099" s="10">
        <v>9584</v>
      </c>
    </row>
    <row r="4100" spans="1:14">
      <c r="A4100" s="9">
        <v>44645</v>
      </c>
      <c r="B4100" s="1">
        <v>17022</v>
      </c>
      <c r="C4100" s="929" t="s">
        <v>1169</v>
      </c>
      <c r="D4100" s="1" t="s">
        <v>22</v>
      </c>
      <c r="E4100" s="1" t="s">
        <v>4557</v>
      </c>
      <c r="F4100" s="399">
        <v>44651</v>
      </c>
      <c r="G4100" s="10" t="s">
        <v>1170</v>
      </c>
      <c r="H4100" s="10">
        <v>123</v>
      </c>
      <c r="I4100" s="946">
        <v>2.35</v>
      </c>
      <c r="J4100" s="398" t="s">
        <v>25</v>
      </c>
      <c r="K4100" s="398" t="s">
        <v>25</v>
      </c>
      <c r="L4100" s="399">
        <v>44650</v>
      </c>
      <c r="M4100" s="398" t="s">
        <v>19</v>
      </c>
      <c r="N4100" s="10">
        <v>9584</v>
      </c>
    </row>
    <row r="4101" spans="1:14">
      <c r="A4101" s="9">
        <v>44645</v>
      </c>
      <c r="B4101" s="1">
        <v>17023</v>
      </c>
      <c r="C4101" s="929" t="s">
        <v>650</v>
      </c>
      <c r="D4101" s="1" t="s">
        <v>22</v>
      </c>
      <c r="E4101" s="1" t="s">
        <v>4558</v>
      </c>
      <c r="F4101" s="399">
        <v>44651</v>
      </c>
      <c r="G4101" s="10" t="s">
        <v>652</v>
      </c>
      <c r="H4101" s="10">
        <v>74</v>
      </c>
      <c r="I4101" s="946">
        <v>2.35</v>
      </c>
      <c r="J4101" s="398" t="s">
        <v>25</v>
      </c>
      <c r="K4101" s="398" t="s">
        <v>25</v>
      </c>
      <c r="L4101" s="399">
        <v>44650</v>
      </c>
      <c r="M4101" s="398" t="s">
        <v>19</v>
      </c>
      <c r="N4101" s="10">
        <v>9584</v>
      </c>
    </row>
    <row r="4102" spans="1:14">
      <c r="A4102" s="9">
        <v>44645</v>
      </c>
      <c r="B4102" s="1">
        <v>17024</v>
      </c>
      <c r="C4102" s="929" t="s">
        <v>1169</v>
      </c>
      <c r="D4102" s="1" t="s">
        <v>22</v>
      </c>
      <c r="E4102" s="1" t="s">
        <v>4558</v>
      </c>
      <c r="F4102" s="399">
        <v>44651</v>
      </c>
      <c r="G4102" s="10" t="s">
        <v>1170</v>
      </c>
      <c r="H4102" s="10">
        <v>319</v>
      </c>
      <c r="I4102" s="946">
        <v>2.35</v>
      </c>
      <c r="J4102" s="398" t="s">
        <v>25</v>
      </c>
      <c r="K4102" s="398" t="s">
        <v>25</v>
      </c>
      <c r="L4102" s="399">
        <v>44650</v>
      </c>
      <c r="M4102" s="398" t="s">
        <v>19</v>
      </c>
      <c r="N4102" s="10">
        <v>9584</v>
      </c>
    </row>
    <row r="4103" spans="1:14">
      <c r="A4103" s="9">
        <v>44645</v>
      </c>
      <c r="B4103" s="1">
        <v>17025</v>
      </c>
      <c r="C4103" s="929" t="s">
        <v>4559</v>
      </c>
      <c r="D4103" s="1" t="s">
        <v>22</v>
      </c>
      <c r="E4103" s="1" t="s">
        <v>4322</v>
      </c>
      <c r="F4103" s="399">
        <v>44651</v>
      </c>
      <c r="G4103" s="10" t="s">
        <v>4560</v>
      </c>
      <c r="H4103" s="10">
        <v>1</v>
      </c>
      <c r="I4103" s="946">
        <v>3.75</v>
      </c>
      <c r="J4103" s="398" t="s">
        <v>25</v>
      </c>
      <c r="K4103" s="398" t="s">
        <v>25</v>
      </c>
      <c r="L4103" s="399">
        <v>44650</v>
      </c>
      <c r="M4103" s="398" t="s">
        <v>19</v>
      </c>
      <c r="N4103" s="10">
        <v>9584</v>
      </c>
    </row>
    <row r="4104" spans="1:14">
      <c r="A4104" s="9">
        <v>44645</v>
      </c>
      <c r="B4104" s="1">
        <v>17026</v>
      </c>
      <c r="C4104" s="929" t="s">
        <v>455</v>
      </c>
      <c r="D4104" s="1" t="s">
        <v>22</v>
      </c>
      <c r="E4104" s="1" t="s">
        <v>4561</v>
      </c>
      <c r="F4104" s="399">
        <v>44651</v>
      </c>
      <c r="G4104" s="10" t="s">
        <v>457</v>
      </c>
      <c r="H4104" s="10">
        <v>48</v>
      </c>
      <c r="I4104" s="946">
        <v>2.35</v>
      </c>
      <c r="J4104" s="398" t="s">
        <v>25</v>
      </c>
      <c r="K4104" s="398" t="s">
        <v>25</v>
      </c>
      <c r="L4104" s="399">
        <v>44651</v>
      </c>
      <c r="M4104" s="398" t="s">
        <v>19</v>
      </c>
      <c r="N4104" s="10">
        <v>9584</v>
      </c>
    </row>
    <row r="4105" spans="1:14">
      <c r="A4105" s="9">
        <v>44645</v>
      </c>
      <c r="B4105" s="1">
        <v>17027</v>
      </c>
      <c r="C4105" s="929" t="s">
        <v>4555</v>
      </c>
      <c r="D4105" s="1" t="s">
        <v>22</v>
      </c>
      <c r="E4105" s="1" t="s">
        <v>4561</v>
      </c>
      <c r="F4105" s="399">
        <v>44651</v>
      </c>
      <c r="G4105" s="10" t="s">
        <v>4556</v>
      </c>
      <c r="H4105" s="10">
        <v>48</v>
      </c>
      <c r="I4105" s="946">
        <v>2.35</v>
      </c>
      <c r="J4105" s="398" t="s">
        <v>25</v>
      </c>
      <c r="K4105" s="398" t="s">
        <v>25</v>
      </c>
      <c r="L4105" s="399">
        <v>44651</v>
      </c>
      <c r="M4105" s="398" t="s">
        <v>19</v>
      </c>
      <c r="N4105" s="10">
        <v>9584</v>
      </c>
    </row>
    <row r="4106" spans="1:14">
      <c r="A4106" s="9">
        <v>44645</v>
      </c>
      <c r="B4106" s="1">
        <v>17028</v>
      </c>
      <c r="C4106" s="929" t="s">
        <v>316</v>
      </c>
      <c r="D4106" s="1" t="s">
        <v>22</v>
      </c>
      <c r="E4106" s="1" t="s">
        <v>4562</v>
      </c>
      <c r="F4106" s="399">
        <v>44651</v>
      </c>
      <c r="G4106" s="10" t="s">
        <v>318</v>
      </c>
      <c r="H4106" s="10">
        <v>13</v>
      </c>
      <c r="I4106" s="946">
        <v>2.35</v>
      </c>
      <c r="J4106" s="398" t="s">
        <v>25</v>
      </c>
      <c r="K4106" s="398" t="s">
        <v>25</v>
      </c>
      <c r="L4106" s="399">
        <v>44651</v>
      </c>
      <c r="M4106" s="398" t="s">
        <v>19</v>
      </c>
      <c r="N4106" s="10">
        <v>9584</v>
      </c>
    </row>
    <row r="4107" spans="1:14">
      <c r="A4107" s="9">
        <v>44645</v>
      </c>
      <c r="B4107" s="1">
        <v>17029</v>
      </c>
      <c r="C4107" s="929" t="s">
        <v>953</v>
      </c>
      <c r="D4107" s="1" t="s">
        <v>22</v>
      </c>
      <c r="E4107" s="1" t="s">
        <v>4563</v>
      </c>
      <c r="F4107" s="399">
        <v>44651</v>
      </c>
      <c r="G4107" s="10" t="s">
        <v>955</v>
      </c>
      <c r="H4107" s="10">
        <v>2</v>
      </c>
      <c r="I4107" s="946">
        <v>2.35</v>
      </c>
      <c r="J4107" s="398" t="s">
        <v>25</v>
      </c>
      <c r="K4107" s="398" t="s">
        <v>25</v>
      </c>
      <c r="L4107" s="399">
        <v>44651</v>
      </c>
      <c r="M4107" s="398" t="s">
        <v>19</v>
      </c>
      <c r="N4107" s="10">
        <v>9584</v>
      </c>
    </row>
    <row r="4108" spans="1:14">
      <c r="A4108" s="9">
        <v>44645</v>
      </c>
      <c r="B4108" s="1">
        <v>17030</v>
      </c>
      <c r="C4108" s="929" t="s">
        <v>4168</v>
      </c>
      <c r="D4108" s="1" t="s">
        <v>22</v>
      </c>
      <c r="E4108" s="1" t="s">
        <v>4564</v>
      </c>
      <c r="F4108" s="399">
        <v>44651</v>
      </c>
      <c r="G4108" s="10" t="s">
        <v>4565</v>
      </c>
      <c r="H4108" s="10">
        <v>1</v>
      </c>
      <c r="I4108" s="946">
        <v>2.35</v>
      </c>
      <c r="J4108" s="398" t="s">
        <v>25</v>
      </c>
      <c r="K4108" s="398" t="s">
        <v>25</v>
      </c>
      <c r="L4108" s="399">
        <v>44651</v>
      </c>
      <c r="M4108" s="398" t="s">
        <v>19</v>
      </c>
      <c r="N4108" s="10">
        <v>9584</v>
      </c>
    </row>
    <row r="4109" spans="1:14">
      <c r="A4109" s="9">
        <v>44645</v>
      </c>
      <c r="B4109" s="1">
        <v>17031</v>
      </c>
      <c r="C4109" s="929" t="s">
        <v>4566</v>
      </c>
      <c r="D4109" s="1" t="s">
        <v>22</v>
      </c>
      <c r="E4109" s="1" t="s">
        <v>4322</v>
      </c>
      <c r="F4109" s="399">
        <v>44651</v>
      </c>
      <c r="G4109" s="10" t="s">
        <v>4567</v>
      </c>
      <c r="H4109" s="10">
        <v>1</v>
      </c>
      <c r="I4109" s="946">
        <v>3.75</v>
      </c>
      <c r="J4109" s="398" t="s">
        <v>25</v>
      </c>
      <c r="K4109" s="398" t="s">
        <v>25</v>
      </c>
      <c r="L4109" s="399">
        <v>44651</v>
      </c>
      <c r="M4109" s="398" t="s">
        <v>19</v>
      </c>
      <c r="N4109" s="10">
        <v>9584</v>
      </c>
    </row>
    <row r="4110" spans="1:14">
      <c r="A4110" s="9">
        <v>44645</v>
      </c>
      <c r="B4110" s="1">
        <v>17032</v>
      </c>
      <c r="C4110" s="929" t="s">
        <v>4065</v>
      </c>
      <c r="D4110" s="1" t="s">
        <v>22</v>
      </c>
      <c r="E4110" s="1" t="s">
        <v>4568</v>
      </c>
      <c r="F4110" s="399">
        <v>44651</v>
      </c>
      <c r="G4110" s="10" t="s">
        <v>4569</v>
      </c>
      <c r="H4110" s="10">
        <v>39</v>
      </c>
      <c r="I4110" s="946">
        <v>2.35</v>
      </c>
      <c r="J4110" s="398" t="s">
        <v>25</v>
      </c>
      <c r="K4110" s="398" t="s">
        <v>25</v>
      </c>
      <c r="L4110" s="399">
        <v>44651</v>
      </c>
      <c r="M4110" s="398" t="s">
        <v>19</v>
      </c>
      <c r="N4110" s="10">
        <v>9584</v>
      </c>
    </row>
    <row r="4111" spans="1:14">
      <c r="A4111" s="9">
        <v>44645</v>
      </c>
      <c r="B4111" s="1">
        <v>17033</v>
      </c>
      <c r="C4111" s="929" t="s">
        <v>1539</v>
      </c>
      <c r="D4111" s="1" t="s">
        <v>22</v>
      </c>
      <c r="E4111" s="1" t="s">
        <v>4570</v>
      </c>
      <c r="F4111" s="399">
        <v>44651</v>
      </c>
      <c r="G4111" s="10" t="s">
        <v>1541</v>
      </c>
      <c r="H4111" s="10">
        <v>17</v>
      </c>
      <c r="I4111" s="946">
        <v>2.35</v>
      </c>
      <c r="J4111" s="398" t="s">
        <v>25</v>
      </c>
      <c r="K4111" s="398" t="s">
        <v>25</v>
      </c>
      <c r="L4111" s="399">
        <v>44651</v>
      </c>
      <c r="M4111" s="398" t="s">
        <v>19</v>
      </c>
      <c r="N4111" s="10">
        <v>9584</v>
      </c>
    </row>
    <row r="4112" spans="1:14">
      <c r="A4112" s="9">
        <v>44645</v>
      </c>
      <c r="B4112" s="1">
        <v>17034</v>
      </c>
      <c r="C4112" s="929" t="s">
        <v>650</v>
      </c>
      <c r="D4112" s="1" t="s">
        <v>22</v>
      </c>
      <c r="E4112" s="1" t="s">
        <v>4571</v>
      </c>
      <c r="F4112" s="399">
        <v>44651</v>
      </c>
      <c r="G4112" s="10" t="s">
        <v>652</v>
      </c>
      <c r="H4112" s="10">
        <v>4</v>
      </c>
      <c r="I4112" s="946">
        <v>2.35</v>
      </c>
      <c r="J4112" s="398" t="s">
        <v>25</v>
      </c>
      <c r="K4112" s="398" t="s">
        <v>25</v>
      </c>
      <c r="L4112" s="399">
        <v>44651</v>
      </c>
      <c r="M4112" s="398" t="s">
        <v>19</v>
      </c>
      <c r="N4112" s="10">
        <v>9584</v>
      </c>
    </row>
    <row r="4113" spans="1:14">
      <c r="A4113" s="9">
        <v>44645</v>
      </c>
      <c r="B4113" s="1">
        <v>17035</v>
      </c>
      <c r="C4113" s="929" t="s">
        <v>341</v>
      </c>
      <c r="D4113" s="1" t="s">
        <v>22</v>
      </c>
      <c r="E4113" s="1" t="s">
        <v>4572</v>
      </c>
      <c r="F4113" s="399">
        <v>44651</v>
      </c>
      <c r="G4113" s="10" t="s">
        <v>343</v>
      </c>
      <c r="H4113" s="10">
        <v>40</v>
      </c>
      <c r="I4113" s="946">
        <v>2.35</v>
      </c>
      <c r="J4113" s="398" t="s">
        <v>25</v>
      </c>
      <c r="K4113" s="398" t="s">
        <v>25</v>
      </c>
      <c r="L4113" s="399">
        <v>44651</v>
      </c>
      <c r="M4113" s="398" t="s">
        <v>19</v>
      </c>
      <c r="N4113" s="10">
        <v>9584</v>
      </c>
    </row>
    <row r="4114" spans="1:14">
      <c r="A4114" s="9">
        <v>44645</v>
      </c>
      <c r="B4114" s="1">
        <v>17036</v>
      </c>
      <c r="C4114" s="929" t="s">
        <v>223</v>
      </c>
      <c r="D4114" s="1" t="s">
        <v>22</v>
      </c>
      <c r="E4114" s="1" t="s">
        <v>4573</v>
      </c>
      <c r="F4114" s="399">
        <v>44651</v>
      </c>
      <c r="G4114" s="10" t="s">
        <v>225</v>
      </c>
      <c r="H4114" s="10">
        <v>12</v>
      </c>
      <c r="I4114" s="946">
        <v>2.35</v>
      </c>
      <c r="J4114" s="398" t="s">
        <v>25</v>
      </c>
      <c r="K4114" s="398" t="s">
        <v>25</v>
      </c>
      <c r="L4114" s="399">
        <v>44651</v>
      </c>
      <c r="M4114" s="398" t="s">
        <v>19</v>
      </c>
      <c r="N4114" s="10">
        <v>9584</v>
      </c>
    </row>
    <row r="4115" spans="1:14">
      <c r="A4115" s="9">
        <v>44645</v>
      </c>
      <c r="B4115" s="1">
        <v>17037</v>
      </c>
      <c r="C4115" s="929" t="s">
        <v>182</v>
      </c>
      <c r="D4115" s="1" t="s">
        <v>22</v>
      </c>
      <c r="E4115" s="1" t="s">
        <v>4573</v>
      </c>
      <c r="F4115" s="399">
        <v>44651</v>
      </c>
      <c r="G4115" s="10" t="s">
        <v>184</v>
      </c>
      <c r="H4115" s="10">
        <v>6</v>
      </c>
      <c r="I4115" s="946">
        <v>2.35</v>
      </c>
      <c r="J4115" s="398" t="s">
        <v>25</v>
      </c>
      <c r="K4115" s="398" t="s">
        <v>25</v>
      </c>
      <c r="L4115" s="399">
        <v>44651</v>
      </c>
      <c r="M4115" s="398" t="s">
        <v>19</v>
      </c>
      <c r="N4115" s="10">
        <v>9584</v>
      </c>
    </row>
    <row r="4116" spans="1:14">
      <c r="A4116" s="9">
        <v>44645</v>
      </c>
      <c r="B4116" s="1">
        <v>17038</v>
      </c>
      <c r="C4116" s="929" t="s">
        <v>863</v>
      </c>
      <c r="D4116" s="1" t="s">
        <v>22</v>
      </c>
      <c r="E4116" s="1" t="s">
        <v>4574</v>
      </c>
      <c r="F4116" s="399">
        <v>44651</v>
      </c>
      <c r="G4116" s="10" t="s">
        <v>865</v>
      </c>
      <c r="H4116" s="10">
        <v>3</v>
      </c>
      <c r="I4116" s="946">
        <v>2.35</v>
      </c>
      <c r="J4116" s="398" t="s">
        <v>25</v>
      </c>
      <c r="K4116" s="398" t="s">
        <v>25</v>
      </c>
      <c r="L4116" s="399">
        <v>44651</v>
      </c>
      <c r="M4116" s="398" t="s">
        <v>19</v>
      </c>
      <c r="N4116" s="10">
        <v>9584</v>
      </c>
    </row>
    <row r="4117" spans="1:14">
      <c r="A4117" s="9">
        <v>44645</v>
      </c>
      <c r="B4117" s="1">
        <v>17039</v>
      </c>
      <c r="C4117" s="929" t="s">
        <v>863</v>
      </c>
      <c r="D4117" s="1" t="s">
        <v>22</v>
      </c>
      <c r="E4117" s="1" t="s">
        <v>4575</v>
      </c>
      <c r="F4117" s="399">
        <v>44651</v>
      </c>
      <c r="G4117" s="10" t="s">
        <v>865</v>
      </c>
      <c r="H4117" s="10">
        <v>4</v>
      </c>
      <c r="I4117" s="946">
        <v>2.35</v>
      </c>
      <c r="J4117" s="398" t="s">
        <v>25</v>
      </c>
      <c r="K4117" s="398" t="s">
        <v>25</v>
      </c>
      <c r="L4117" s="399">
        <v>44651</v>
      </c>
      <c r="M4117" s="398" t="s">
        <v>19</v>
      </c>
      <c r="N4117" s="10">
        <v>9584</v>
      </c>
    </row>
    <row r="4118" spans="1:14">
      <c r="A4118" s="9">
        <v>44645</v>
      </c>
      <c r="B4118" s="1">
        <v>17040</v>
      </c>
      <c r="C4118" s="929" t="s">
        <v>223</v>
      </c>
      <c r="D4118" s="1" t="s">
        <v>22</v>
      </c>
      <c r="E4118" s="1" t="s">
        <v>4576</v>
      </c>
      <c r="F4118" s="399">
        <v>44651</v>
      </c>
      <c r="G4118" s="10" t="s">
        <v>225</v>
      </c>
      <c r="H4118" s="10">
        <v>2</v>
      </c>
      <c r="I4118" s="946">
        <v>2.35</v>
      </c>
      <c r="J4118" s="398" t="s">
        <v>25</v>
      </c>
      <c r="K4118" s="398" t="s">
        <v>25</v>
      </c>
      <c r="L4118" s="399">
        <v>44651</v>
      </c>
      <c r="M4118" s="398" t="s">
        <v>19</v>
      </c>
      <c r="N4118" s="10">
        <v>9584</v>
      </c>
    </row>
    <row r="4119" spans="1:14">
      <c r="A4119" s="9">
        <v>44645</v>
      </c>
      <c r="B4119" s="1">
        <v>17041</v>
      </c>
      <c r="C4119" s="929" t="s">
        <v>182</v>
      </c>
      <c r="D4119" s="1" t="s">
        <v>22</v>
      </c>
      <c r="E4119" s="1" t="s">
        <v>4576</v>
      </c>
      <c r="F4119" s="399">
        <v>44651</v>
      </c>
      <c r="G4119" s="10" t="s">
        <v>184</v>
      </c>
      <c r="H4119" s="10">
        <v>2</v>
      </c>
      <c r="I4119" s="946">
        <v>2.35</v>
      </c>
      <c r="J4119" s="398" t="s">
        <v>25</v>
      </c>
      <c r="K4119" s="398" t="s">
        <v>25</v>
      </c>
      <c r="L4119" s="399">
        <v>44651</v>
      </c>
      <c r="M4119" s="398" t="s">
        <v>19</v>
      </c>
      <c r="N4119" s="10">
        <v>9584</v>
      </c>
    </row>
    <row r="4120" spans="1:14">
      <c r="A4120" s="9">
        <v>44645</v>
      </c>
      <c r="B4120" s="1">
        <v>17042</v>
      </c>
      <c r="C4120" s="929" t="s">
        <v>223</v>
      </c>
      <c r="D4120" s="1" t="s">
        <v>22</v>
      </c>
      <c r="E4120" s="1" t="s">
        <v>4577</v>
      </c>
      <c r="F4120" s="399">
        <v>44651</v>
      </c>
      <c r="G4120" s="10" t="s">
        <v>225</v>
      </c>
      <c r="H4120" s="10">
        <v>6</v>
      </c>
      <c r="I4120" s="946">
        <v>2.35</v>
      </c>
      <c r="J4120" s="398" t="s">
        <v>25</v>
      </c>
      <c r="K4120" s="398" t="s">
        <v>25</v>
      </c>
      <c r="L4120" s="399">
        <v>44651</v>
      </c>
      <c r="M4120" s="398" t="s">
        <v>19</v>
      </c>
      <c r="N4120" s="10">
        <v>9584</v>
      </c>
    </row>
    <row r="4121" spans="1:14">
      <c r="A4121" s="9">
        <v>44645</v>
      </c>
      <c r="B4121" s="1">
        <v>17043</v>
      </c>
      <c r="C4121" s="929" t="s">
        <v>182</v>
      </c>
      <c r="D4121" s="1" t="s">
        <v>22</v>
      </c>
      <c r="E4121" s="1" t="s">
        <v>4577</v>
      </c>
      <c r="F4121" s="399">
        <v>44651</v>
      </c>
      <c r="G4121" s="10" t="s">
        <v>184</v>
      </c>
      <c r="H4121" s="10">
        <v>6</v>
      </c>
      <c r="I4121" s="946">
        <v>2.35</v>
      </c>
      <c r="J4121" s="398" t="s">
        <v>25</v>
      </c>
      <c r="K4121" s="398" t="s">
        <v>25</v>
      </c>
      <c r="L4121" s="399">
        <v>44651</v>
      </c>
      <c r="M4121" s="398" t="s">
        <v>19</v>
      </c>
      <c r="N4121" s="10">
        <v>9584</v>
      </c>
    </row>
    <row r="4122" spans="1:14">
      <c r="A4122" s="9">
        <v>44645</v>
      </c>
      <c r="B4122" s="1">
        <v>17044</v>
      </c>
      <c r="C4122" s="929" t="s">
        <v>473</v>
      </c>
      <c r="D4122" s="1" t="s">
        <v>22</v>
      </c>
      <c r="E4122" s="1" t="s">
        <v>4578</v>
      </c>
      <c r="F4122" s="399">
        <v>44651</v>
      </c>
      <c r="G4122" s="10" t="s">
        <v>475</v>
      </c>
      <c r="H4122" s="10">
        <v>14</v>
      </c>
      <c r="I4122" s="946">
        <v>2.35</v>
      </c>
      <c r="J4122" s="398" t="s">
        <v>25</v>
      </c>
      <c r="K4122" s="398" t="s">
        <v>25</v>
      </c>
      <c r="L4122" s="399">
        <v>44651</v>
      </c>
      <c r="M4122" s="398" t="s">
        <v>19</v>
      </c>
      <c r="N4122" s="10">
        <v>9584</v>
      </c>
    </row>
    <row r="4123" spans="1:14">
      <c r="A4123" s="9">
        <v>44645</v>
      </c>
      <c r="B4123" s="1">
        <v>17045</v>
      </c>
      <c r="C4123" s="929" t="s">
        <v>3682</v>
      </c>
      <c r="D4123" s="1" t="s">
        <v>22</v>
      </c>
      <c r="E4123" s="1" t="s">
        <v>4579</v>
      </c>
      <c r="F4123" s="399">
        <v>44651</v>
      </c>
      <c r="G4123" s="10" t="s">
        <v>3684</v>
      </c>
      <c r="H4123" s="10">
        <v>3</v>
      </c>
      <c r="I4123" s="946">
        <v>2.35</v>
      </c>
      <c r="J4123" s="398" t="s">
        <v>25</v>
      </c>
      <c r="K4123" s="398" t="s">
        <v>25</v>
      </c>
      <c r="L4123" s="399">
        <v>44651</v>
      </c>
      <c r="M4123" s="398" t="s">
        <v>19</v>
      </c>
      <c r="N4123" s="10">
        <v>9584</v>
      </c>
    </row>
    <row r="4124" spans="1:14">
      <c r="A4124" s="9">
        <v>44645</v>
      </c>
      <c r="B4124" s="1">
        <v>17046</v>
      </c>
      <c r="C4124" s="929" t="s">
        <v>473</v>
      </c>
      <c r="D4124" s="1" t="s">
        <v>22</v>
      </c>
      <c r="E4124" s="1" t="s">
        <v>4580</v>
      </c>
      <c r="F4124" s="399">
        <v>44651</v>
      </c>
      <c r="G4124" s="10" t="s">
        <v>475</v>
      </c>
      <c r="H4124" s="10">
        <v>6</v>
      </c>
      <c r="I4124" s="946">
        <v>2.35</v>
      </c>
      <c r="J4124" s="398" t="s">
        <v>25</v>
      </c>
      <c r="K4124" s="398" t="s">
        <v>25</v>
      </c>
      <c r="L4124" s="399">
        <v>44651</v>
      </c>
      <c r="M4124" s="398" t="s">
        <v>19</v>
      </c>
      <c r="N4124" s="10">
        <v>9584</v>
      </c>
    </row>
    <row r="4125" spans="1:14">
      <c r="A4125" s="9">
        <v>44645</v>
      </c>
      <c r="B4125" s="1">
        <v>17047</v>
      </c>
      <c r="C4125" s="929" t="s">
        <v>715</v>
      </c>
      <c r="D4125" s="1" t="s">
        <v>22</v>
      </c>
      <c r="E4125" s="1" t="s">
        <v>4581</v>
      </c>
      <c r="F4125" s="399">
        <v>44651</v>
      </c>
      <c r="G4125" s="10" t="s">
        <v>1772</v>
      </c>
      <c r="H4125" s="10">
        <v>10</v>
      </c>
      <c r="I4125" s="946">
        <v>2.35</v>
      </c>
      <c r="J4125" s="398" t="s">
        <v>25</v>
      </c>
      <c r="K4125" s="398" t="s">
        <v>25</v>
      </c>
      <c r="L4125" s="399">
        <v>44651</v>
      </c>
      <c r="M4125" s="398" t="s">
        <v>19</v>
      </c>
      <c r="N4125" s="10">
        <v>9584</v>
      </c>
    </row>
    <row r="4126" spans="1:14">
      <c r="A4126" s="9">
        <v>44645</v>
      </c>
      <c r="B4126" s="1">
        <v>17048</v>
      </c>
      <c r="C4126" s="929" t="s">
        <v>73</v>
      </c>
      <c r="D4126" s="1" t="s">
        <v>22</v>
      </c>
      <c r="E4126" s="1" t="s">
        <v>4582</v>
      </c>
      <c r="F4126" s="399">
        <v>44651</v>
      </c>
      <c r="G4126" s="10" t="s">
        <v>74</v>
      </c>
      <c r="H4126" s="10">
        <v>9</v>
      </c>
      <c r="I4126" s="946">
        <v>2.35</v>
      </c>
      <c r="J4126" s="398" t="s">
        <v>25</v>
      </c>
      <c r="K4126" s="398" t="s">
        <v>25</v>
      </c>
      <c r="L4126" s="399">
        <v>44651</v>
      </c>
      <c r="M4126" s="398" t="s">
        <v>19</v>
      </c>
      <c r="N4126" s="10">
        <v>9584</v>
      </c>
    </row>
    <row r="4127" spans="1:14">
      <c r="A4127" s="9">
        <v>44645</v>
      </c>
      <c r="B4127" s="1">
        <v>17049</v>
      </c>
      <c r="C4127" s="929" t="s">
        <v>37</v>
      </c>
      <c r="D4127" s="1" t="s">
        <v>22</v>
      </c>
      <c r="E4127" s="1" t="s">
        <v>4582</v>
      </c>
      <c r="F4127" s="399">
        <v>44651</v>
      </c>
      <c r="G4127" s="10" t="s">
        <v>38</v>
      </c>
      <c r="H4127" s="10">
        <v>9</v>
      </c>
      <c r="I4127" s="946">
        <v>2.35</v>
      </c>
      <c r="J4127" s="398" t="s">
        <v>25</v>
      </c>
      <c r="K4127" s="398" t="s">
        <v>25</v>
      </c>
      <c r="L4127" s="399">
        <v>44651</v>
      </c>
      <c r="M4127" s="398" t="s">
        <v>19</v>
      </c>
      <c r="N4127" s="10">
        <v>9584</v>
      </c>
    </row>
    <row r="4128" spans="1:14">
      <c r="A4128" s="9">
        <v>44645</v>
      </c>
      <c r="B4128" s="1">
        <v>17050</v>
      </c>
      <c r="C4128" s="929" t="s">
        <v>473</v>
      </c>
      <c r="D4128" s="1" t="s">
        <v>22</v>
      </c>
      <c r="E4128" s="1" t="s">
        <v>4583</v>
      </c>
      <c r="F4128" s="399">
        <v>44651</v>
      </c>
      <c r="G4128" s="10" t="s">
        <v>475</v>
      </c>
      <c r="H4128" s="10">
        <v>17</v>
      </c>
      <c r="I4128" s="946">
        <v>2.35</v>
      </c>
      <c r="J4128" s="398" t="s">
        <v>25</v>
      </c>
      <c r="K4128" s="398" t="s">
        <v>25</v>
      </c>
      <c r="L4128" s="399">
        <v>44651</v>
      </c>
      <c r="M4128" s="398" t="s">
        <v>19</v>
      </c>
      <c r="N4128" s="10">
        <v>9584</v>
      </c>
    </row>
    <row r="4129" spans="1:14">
      <c r="A4129" s="9">
        <v>44645</v>
      </c>
      <c r="B4129" s="1">
        <v>17051</v>
      </c>
      <c r="C4129" s="929" t="s">
        <v>473</v>
      </c>
      <c r="D4129" s="1" t="s">
        <v>22</v>
      </c>
      <c r="E4129" s="1" t="s">
        <v>4584</v>
      </c>
      <c r="F4129" s="399">
        <v>44651</v>
      </c>
      <c r="G4129" s="10" t="s">
        <v>475</v>
      </c>
      <c r="H4129" s="10">
        <v>6</v>
      </c>
      <c r="I4129" s="946">
        <v>2.35</v>
      </c>
      <c r="J4129" s="398" t="s">
        <v>25</v>
      </c>
      <c r="K4129" s="398" t="s">
        <v>25</v>
      </c>
      <c r="L4129" s="399">
        <v>44651</v>
      </c>
      <c r="M4129" s="398" t="s">
        <v>19</v>
      </c>
      <c r="N4129" s="10">
        <v>9584</v>
      </c>
    </row>
    <row r="4130" spans="1:14">
      <c r="A4130" s="9">
        <v>44645</v>
      </c>
      <c r="B4130" s="1">
        <v>17052</v>
      </c>
      <c r="C4130" s="929" t="s">
        <v>473</v>
      </c>
      <c r="D4130" s="1" t="s">
        <v>22</v>
      </c>
      <c r="E4130" s="1" t="s">
        <v>4585</v>
      </c>
      <c r="F4130" s="399">
        <v>44651</v>
      </c>
      <c r="G4130" s="10" t="s">
        <v>475</v>
      </c>
      <c r="H4130" s="10">
        <v>10</v>
      </c>
      <c r="I4130" s="946">
        <v>2.35</v>
      </c>
      <c r="J4130" s="398" t="s">
        <v>25</v>
      </c>
      <c r="K4130" s="398" t="s">
        <v>25</v>
      </c>
      <c r="L4130" s="399">
        <v>44651</v>
      </c>
      <c r="M4130" s="398" t="s">
        <v>19</v>
      </c>
      <c r="N4130" s="10">
        <v>9584</v>
      </c>
    </row>
    <row r="4131" spans="1:14">
      <c r="A4131" s="9">
        <v>44645</v>
      </c>
      <c r="B4131" s="1">
        <v>17053</v>
      </c>
      <c r="C4131" s="929" t="s">
        <v>473</v>
      </c>
      <c r="D4131" s="1" t="s">
        <v>22</v>
      </c>
      <c r="E4131" s="1" t="s">
        <v>4586</v>
      </c>
      <c r="F4131" s="399">
        <v>44651</v>
      </c>
      <c r="G4131" s="10" t="s">
        <v>475</v>
      </c>
      <c r="H4131" s="10">
        <v>7</v>
      </c>
      <c r="I4131" s="946">
        <v>2.35</v>
      </c>
      <c r="J4131" s="398" t="s">
        <v>25</v>
      </c>
      <c r="K4131" s="398" t="s">
        <v>25</v>
      </c>
      <c r="L4131" s="399">
        <v>44651</v>
      </c>
      <c r="M4131" s="398" t="s">
        <v>19</v>
      </c>
      <c r="N4131" s="10">
        <v>9584</v>
      </c>
    </row>
    <row r="4132" spans="1:14">
      <c r="A4132" s="9">
        <v>44645</v>
      </c>
      <c r="B4132" s="1">
        <v>17054</v>
      </c>
      <c r="C4132" s="929" t="s">
        <v>1143</v>
      </c>
      <c r="D4132" s="1" t="s">
        <v>22</v>
      </c>
      <c r="E4132" s="1" t="s">
        <v>4587</v>
      </c>
      <c r="F4132" s="399">
        <v>44651</v>
      </c>
      <c r="G4132" s="10" t="s">
        <v>1145</v>
      </c>
      <c r="H4132" s="10">
        <v>4</v>
      </c>
      <c r="I4132" s="946">
        <v>2.35</v>
      </c>
      <c r="J4132" s="398" t="s">
        <v>25</v>
      </c>
      <c r="K4132" s="398" t="s">
        <v>25</v>
      </c>
      <c r="L4132" s="399">
        <v>44651</v>
      </c>
      <c r="M4132" s="398" t="s">
        <v>19</v>
      </c>
      <c r="N4132" s="10">
        <v>9584</v>
      </c>
    </row>
    <row r="4133" spans="1:14">
      <c r="A4133" s="9">
        <v>44645</v>
      </c>
      <c r="B4133" s="1">
        <v>17055</v>
      </c>
      <c r="C4133" s="929" t="s">
        <v>953</v>
      </c>
      <c r="D4133" s="1" t="s">
        <v>22</v>
      </c>
      <c r="E4133" s="1" t="s">
        <v>4588</v>
      </c>
      <c r="F4133" s="399">
        <v>44651</v>
      </c>
      <c r="G4133" s="10" t="s">
        <v>955</v>
      </c>
      <c r="H4133" s="10">
        <v>5</v>
      </c>
      <c r="I4133" s="946">
        <v>2.35</v>
      </c>
      <c r="J4133" s="398" t="s">
        <v>25</v>
      </c>
      <c r="K4133" s="398" t="s">
        <v>25</v>
      </c>
      <c r="L4133" s="399">
        <v>44651</v>
      </c>
      <c r="M4133" s="398" t="s">
        <v>19</v>
      </c>
      <c r="N4133" s="10">
        <v>9584</v>
      </c>
    </row>
    <row r="4134" spans="1:14">
      <c r="A4134" s="9">
        <v>44645</v>
      </c>
      <c r="B4134" s="1">
        <v>17056</v>
      </c>
      <c r="C4134" s="929" t="s">
        <v>490</v>
      </c>
      <c r="D4134" s="1" t="s">
        <v>22</v>
      </c>
      <c r="E4134" s="1" t="s">
        <v>4589</v>
      </c>
      <c r="F4134" s="399">
        <v>44651</v>
      </c>
      <c r="G4134" s="10" t="s">
        <v>492</v>
      </c>
      <c r="H4134" s="10">
        <v>6</v>
      </c>
      <c r="I4134" s="946">
        <v>2.35</v>
      </c>
      <c r="J4134" s="398" t="s">
        <v>25</v>
      </c>
      <c r="K4134" s="398" t="s">
        <v>25</v>
      </c>
      <c r="L4134" s="399">
        <v>44651</v>
      </c>
      <c r="M4134" s="398" t="s">
        <v>19</v>
      </c>
      <c r="N4134" s="10">
        <v>9584</v>
      </c>
    </row>
    <row r="4135" spans="1:14">
      <c r="A4135" s="9">
        <v>44645</v>
      </c>
      <c r="B4135" s="1">
        <v>17057</v>
      </c>
      <c r="C4135" s="929" t="s">
        <v>519</v>
      </c>
      <c r="D4135" s="1" t="s">
        <v>22</v>
      </c>
      <c r="E4135" s="1" t="s">
        <v>4590</v>
      </c>
      <c r="F4135" s="399">
        <v>44651</v>
      </c>
      <c r="G4135" s="10" t="s">
        <v>521</v>
      </c>
      <c r="H4135" s="10">
        <v>32</v>
      </c>
      <c r="I4135" s="946">
        <v>2.35</v>
      </c>
      <c r="J4135" s="398" t="s">
        <v>25</v>
      </c>
      <c r="K4135" s="398" t="s">
        <v>25</v>
      </c>
      <c r="L4135" s="399">
        <v>44651</v>
      </c>
      <c r="M4135" s="398" t="s">
        <v>19</v>
      </c>
      <c r="N4135" s="10">
        <v>9584</v>
      </c>
    </row>
    <row r="4136" spans="1:14">
      <c r="A4136" s="9">
        <v>44645</v>
      </c>
      <c r="B4136" s="1">
        <v>17058</v>
      </c>
      <c r="C4136" s="929" t="s">
        <v>519</v>
      </c>
      <c r="D4136" s="1" t="s">
        <v>22</v>
      </c>
      <c r="E4136" s="1" t="s">
        <v>4591</v>
      </c>
      <c r="F4136" s="399">
        <v>44651</v>
      </c>
      <c r="G4136" s="10" t="s">
        <v>521</v>
      </c>
      <c r="H4136" s="10">
        <v>3</v>
      </c>
      <c r="I4136" s="946">
        <v>2.35</v>
      </c>
      <c r="J4136" s="398" t="s">
        <v>25</v>
      </c>
      <c r="K4136" s="398" t="s">
        <v>25</v>
      </c>
      <c r="L4136" s="399">
        <v>44651</v>
      </c>
      <c r="M4136" s="398" t="s">
        <v>19</v>
      </c>
      <c r="N4136" s="10">
        <v>9584</v>
      </c>
    </row>
    <row r="4137" spans="1:14">
      <c r="A4137" s="9">
        <v>44645</v>
      </c>
      <c r="B4137" s="1">
        <v>17059</v>
      </c>
      <c r="C4137" s="929" t="s">
        <v>473</v>
      </c>
      <c r="D4137" s="1" t="s">
        <v>22</v>
      </c>
      <c r="E4137" s="1" t="s">
        <v>4592</v>
      </c>
      <c r="F4137" s="399">
        <v>44651</v>
      </c>
      <c r="G4137" s="10" t="s">
        <v>475</v>
      </c>
      <c r="H4137" s="10">
        <v>11</v>
      </c>
      <c r="I4137" s="946">
        <v>2.35</v>
      </c>
      <c r="J4137" s="398" t="s">
        <v>25</v>
      </c>
      <c r="K4137" s="398" t="s">
        <v>25</v>
      </c>
      <c r="L4137" s="399">
        <v>44651</v>
      </c>
      <c r="M4137" s="398" t="s">
        <v>19</v>
      </c>
      <c r="N4137" s="10">
        <v>9584</v>
      </c>
    </row>
    <row r="4138" spans="1:14">
      <c r="A4138" s="9">
        <v>44645</v>
      </c>
      <c r="B4138" s="1">
        <v>17060</v>
      </c>
      <c r="C4138" s="929" t="s">
        <v>3319</v>
      </c>
      <c r="D4138" s="1" t="s">
        <v>22</v>
      </c>
      <c r="E4138" s="1" t="s">
        <v>4593</v>
      </c>
      <c r="F4138" s="399">
        <v>44651</v>
      </c>
      <c r="G4138" s="10" t="s">
        <v>3544</v>
      </c>
      <c r="H4138" s="10">
        <v>18</v>
      </c>
      <c r="I4138" s="946">
        <v>2.35</v>
      </c>
      <c r="J4138" s="398" t="s">
        <v>25</v>
      </c>
      <c r="K4138" s="398" t="s">
        <v>25</v>
      </c>
      <c r="L4138" s="399">
        <v>44651</v>
      </c>
      <c r="M4138" s="398" t="s">
        <v>19</v>
      </c>
      <c r="N4138" s="10">
        <v>9584</v>
      </c>
    </row>
    <row r="4139" spans="1:14">
      <c r="A4139" s="9">
        <v>44645</v>
      </c>
      <c r="B4139" s="1">
        <v>17061</v>
      </c>
      <c r="C4139" s="929" t="s">
        <v>3319</v>
      </c>
      <c r="D4139" s="1" t="s">
        <v>22</v>
      </c>
      <c r="E4139" s="1" t="s">
        <v>4594</v>
      </c>
      <c r="F4139" s="399">
        <v>44651</v>
      </c>
      <c r="G4139" s="10" t="s">
        <v>3544</v>
      </c>
      <c r="H4139" s="10">
        <v>5</v>
      </c>
      <c r="I4139" s="946">
        <v>2.35</v>
      </c>
      <c r="J4139" s="398" t="s">
        <v>25</v>
      </c>
      <c r="K4139" s="398" t="s">
        <v>25</v>
      </c>
      <c r="L4139" s="399">
        <v>44651</v>
      </c>
      <c r="M4139" s="398" t="s">
        <v>19</v>
      </c>
      <c r="N4139" s="10">
        <v>9584</v>
      </c>
    </row>
    <row r="4140" spans="1:14">
      <c r="A4140" s="9">
        <v>44645</v>
      </c>
      <c r="B4140" s="1">
        <v>17062</v>
      </c>
      <c r="C4140" s="929" t="s">
        <v>3303</v>
      </c>
      <c r="D4140" s="1" t="s">
        <v>22</v>
      </c>
      <c r="E4140" s="1" t="s">
        <v>4595</v>
      </c>
      <c r="F4140" s="399">
        <v>44651</v>
      </c>
      <c r="G4140" s="10" t="s">
        <v>652</v>
      </c>
      <c r="H4140" s="10">
        <v>15</v>
      </c>
      <c r="I4140" s="946">
        <v>2.35</v>
      </c>
      <c r="J4140" s="398" t="s">
        <v>25</v>
      </c>
      <c r="K4140" s="398" t="s">
        <v>25</v>
      </c>
      <c r="L4140" s="399">
        <v>44651</v>
      </c>
      <c r="M4140" s="398" t="s">
        <v>19</v>
      </c>
      <c r="N4140" s="10">
        <v>9584</v>
      </c>
    </row>
    <row r="4141" spans="1:14">
      <c r="A4141" s="9">
        <v>44645</v>
      </c>
      <c r="B4141" s="1">
        <v>17063</v>
      </c>
      <c r="C4141" s="929" t="s">
        <v>1165</v>
      </c>
      <c r="D4141" s="1" t="s">
        <v>22</v>
      </c>
      <c r="E4141" s="1" t="s">
        <v>4595</v>
      </c>
      <c r="F4141" s="399">
        <v>44651</v>
      </c>
      <c r="G4141" s="10" t="s">
        <v>1167</v>
      </c>
      <c r="H4141" s="10">
        <v>44</v>
      </c>
      <c r="I4141" s="946">
        <v>2.35</v>
      </c>
      <c r="J4141" s="398" t="s">
        <v>25</v>
      </c>
      <c r="K4141" s="398" t="s">
        <v>25</v>
      </c>
      <c r="L4141" s="399">
        <v>44651</v>
      </c>
      <c r="M4141" s="398" t="s">
        <v>19</v>
      </c>
      <c r="N4141" s="10">
        <v>9584</v>
      </c>
    </row>
    <row r="4142" spans="1:14">
      <c r="A4142" s="9">
        <v>44645</v>
      </c>
      <c r="B4142" s="1">
        <v>17064</v>
      </c>
      <c r="C4142" s="929" t="s">
        <v>3303</v>
      </c>
      <c r="D4142" s="1" t="s">
        <v>22</v>
      </c>
      <c r="E4142" s="1" t="s">
        <v>4596</v>
      </c>
      <c r="F4142" s="399">
        <v>44651</v>
      </c>
      <c r="G4142" s="10" t="s">
        <v>652</v>
      </c>
      <c r="H4142" s="10">
        <v>52</v>
      </c>
      <c r="I4142" s="946">
        <v>2.35</v>
      </c>
      <c r="J4142" s="398" t="s">
        <v>25</v>
      </c>
      <c r="K4142" s="398" t="s">
        <v>25</v>
      </c>
      <c r="L4142" s="399">
        <v>44651</v>
      </c>
      <c r="M4142" s="398" t="s">
        <v>19</v>
      </c>
      <c r="N4142" s="10">
        <v>9584</v>
      </c>
    </row>
    <row r="4143" spans="1:14">
      <c r="A4143" s="9">
        <v>44645</v>
      </c>
      <c r="B4143" s="1">
        <v>17065</v>
      </c>
      <c r="C4143" s="929" t="s">
        <v>1165</v>
      </c>
      <c r="D4143" s="1" t="s">
        <v>22</v>
      </c>
      <c r="E4143" s="1" t="s">
        <v>4596</v>
      </c>
      <c r="F4143" s="399">
        <v>44651</v>
      </c>
      <c r="G4143" s="10" t="s">
        <v>1167</v>
      </c>
      <c r="H4143" s="10">
        <v>87</v>
      </c>
      <c r="I4143" s="946">
        <v>2.35</v>
      </c>
      <c r="J4143" s="398" t="s">
        <v>25</v>
      </c>
      <c r="K4143" s="398" t="s">
        <v>25</v>
      </c>
      <c r="L4143" s="399">
        <v>44651</v>
      </c>
      <c r="M4143" s="398" t="s">
        <v>19</v>
      </c>
      <c r="N4143" s="10">
        <v>9584</v>
      </c>
    </row>
    <row r="4144" spans="1:14">
      <c r="A4144" s="9">
        <v>44645</v>
      </c>
      <c r="B4144" s="1">
        <v>17066</v>
      </c>
      <c r="C4144" s="929" t="s">
        <v>223</v>
      </c>
      <c r="D4144" s="1" t="s">
        <v>22</v>
      </c>
      <c r="E4144" s="1" t="s">
        <v>4597</v>
      </c>
      <c r="F4144" s="399">
        <v>44651</v>
      </c>
      <c r="G4144" s="10" t="s">
        <v>225</v>
      </c>
      <c r="H4144" s="10">
        <v>9</v>
      </c>
      <c r="I4144" s="946">
        <v>2.35</v>
      </c>
      <c r="J4144" s="398" t="s">
        <v>25</v>
      </c>
      <c r="K4144" s="398" t="s">
        <v>25</v>
      </c>
      <c r="L4144" s="399">
        <v>44651</v>
      </c>
      <c r="M4144" s="398" t="s">
        <v>19</v>
      </c>
      <c r="N4144" s="10">
        <v>9584</v>
      </c>
    </row>
    <row r="4145" spans="1:14">
      <c r="A4145" s="9">
        <v>44645</v>
      </c>
      <c r="B4145" s="1">
        <v>17067</v>
      </c>
      <c r="C4145" s="929" t="s">
        <v>182</v>
      </c>
      <c r="D4145" s="1" t="s">
        <v>22</v>
      </c>
      <c r="E4145" s="1" t="s">
        <v>4597</v>
      </c>
      <c r="F4145" s="399">
        <v>44651</v>
      </c>
      <c r="G4145" s="10" t="s">
        <v>184</v>
      </c>
      <c r="H4145" s="10">
        <v>9</v>
      </c>
      <c r="I4145" s="946">
        <v>2.35</v>
      </c>
      <c r="J4145" s="398" t="s">
        <v>25</v>
      </c>
      <c r="K4145" s="398" t="s">
        <v>25</v>
      </c>
      <c r="L4145" s="399">
        <v>44651</v>
      </c>
      <c r="M4145" s="398" t="s">
        <v>19</v>
      </c>
      <c r="N4145" s="10">
        <v>9584</v>
      </c>
    </row>
    <row r="4146" spans="1:14">
      <c r="A4146" s="9">
        <v>44645</v>
      </c>
      <c r="B4146" s="1">
        <v>17068</v>
      </c>
      <c r="C4146" s="929" t="s">
        <v>741</v>
      </c>
      <c r="D4146" s="1" t="s">
        <v>22</v>
      </c>
      <c r="E4146" s="1" t="s">
        <v>4598</v>
      </c>
      <c r="F4146" s="399">
        <v>44651</v>
      </c>
      <c r="G4146" s="10" t="s">
        <v>743</v>
      </c>
      <c r="H4146" s="10">
        <v>8</v>
      </c>
      <c r="I4146" s="946">
        <v>2.35</v>
      </c>
      <c r="J4146" s="398" t="s">
        <v>25</v>
      </c>
      <c r="K4146" s="398" t="s">
        <v>25</v>
      </c>
      <c r="L4146" s="399">
        <v>44651</v>
      </c>
      <c r="M4146" s="398" t="s">
        <v>19</v>
      </c>
      <c r="N4146" s="10">
        <v>9584</v>
      </c>
    </row>
    <row r="4147" spans="1:14">
      <c r="A4147" s="9">
        <v>44645</v>
      </c>
      <c r="B4147" s="1">
        <v>17069</v>
      </c>
      <c r="C4147" s="929" t="s">
        <v>445</v>
      </c>
      <c r="D4147" s="1" t="s">
        <v>22</v>
      </c>
      <c r="E4147" s="1" t="s">
        <v>4599</v>
      </c>
      <c r="F4147" s="399">
        <v>44651</v>
      </c>
      <c r="G4147" s="10" t="s">
        <v>447</v>
      </c>
      <c r="H4147" s="10">
        <v>24</v>
      </c>
      <c r="I4147" s="946">
        <v>2.35</v>
      </c>
      <c r="J4147" s="398" t="s">
        <v>25</v>
      </c>
      <c r="K4147" s="398" t="s">
        <v>25</v>
      </c>
      <c r="L4147" s="399">
        <v>44651</v>
      </c>
      <c r="M4147" s="398" t="s">
        <v>19</v>
      </c>
      <c r="N4147" s="10">
        <v>9584</v>
      </c>
    </row>
    <row r="4148" spans="1:14">
      <c r="A4148" s="9">
        <v>44645</v>
      </c>
      <c r="B4148" s="1">
        <v>17070</v>
      </c>
      <c r="C4148" s="929" t="s">
        <v>214</v>
      </c>
      <c r="D4148" s="1" t="s">
        <v>22</v>
      </c>
      <c r="E4148" s="1" t="s">
        <v>4600</v>
      </c>
      <c r="F4148" s="399">
        <v>44652</v>
      </c>
      <c r="G4148" s="10" t="s">
        <v>216</v>
      </c>
      <c r="H4148" s="10">
        <v>12</v>
      </c>
      <c r="I4148" s="946">
        <v>2.35</v>
      </c>
      <c r="J4148" s="398" t="s">
        <v>25</v>
      </c>
      <c r="K4148" s="398" t="s">
        <v>25</v>
      </c>
      <c r="L4148" s="399">
        <v>44652</v>
      </c>
      <c r="M4148" s="398" t="s">
        <v>19</v>
      </c>
      <c r="N4148" s="10">
        <v>9584</v>
      </c>
    </row>
    <row r="4149" spans="1:14">
      <c r="A4149" s="9">
        <v>44645</v>
      </c>
      <c r="B4149" s="1">
        <v>17071</v>
      </c>
      <c r="C4149" s="929" t="s">
        <v>577</v>
      </c>
      <c r="D4149" s="1" t="s">
        <v>22</v>
      </c>
      <c r="E4149" s="1" t="s">
        <v>4601</v>
      </c>
      <c r="F4149" s="399">
        <v>44652</v>
      </c>
      <c r="G4149" s="10" t="s">
        <v>579</v>
      </c>
      <c r="H4149" s="10">
        <v>3</v>
      </c>
      <c r="I4149" s="946">
        <v>2.35</v>
      </c>
      <c r="J4149" s="398" t="s">
        <v>25</v>
      </c>
      <c r="K4149" s="398" t="s">
        <v>25</v>
      </c>
      <c r="L4149" s="399">
        <v>44652</v>
      </c>
      <c r="M4149" s="398" t="s">
        <v>19</v>
      </c>
      <c r="N4149" s="10">
        <v>9584</v>
      </c>
    </row>
    <row r="4150" spans="1:14">
      <c r="A4150" s="9">
        <v>44645</v>
      </c>
      <c r="B4150" s="1">
        <v>17072</v>
      </c>
      <c r="C4150" s="929" t="s">
        <v>220</v>
      </c>
      <c r="D4150" s="1" t="s">
        <v>22</v>
      </c>
      <c r="E4150" s="1" t="s">
        <v>4602</v>
      </c>
      <c r="F4150" s="399">
        <v>44652</v>
      </c>
      <c r="G4150" s="10" t="s">
        <v>222</v>
      </c>
      <c r="H4150" s="10">
        <v>10</v>
      </c>
      <c r="I4150" s="946">
        <v>2.35</v>
      </c>
      <c r="J4150" s="398" t="s">
        <v>25</v>
      </c>
      <c r="K4150" s="398" t="s">
        <v>25</v>
      </c>
      <c r="L4150" s="399">
        <v>44652</v>
      </c>
      <c r="M4150" s="398" t="s">
        <v>19</v>
      </c>
      <c r="N4150" s="10">
        <v>9584</v>
      </c>
    </row>
    <row r="4151" spans="1:14">
      <c r="A4151" s="9">
        <v>44645</v>
      </c>
      <c r="B4151" s="1">
        <v>17073</v>
      </c>
      <c r="C4151" s="929" t="s">
        <v>3317</v>
      </c>
      <c r="D4151" s="1" t="s">
        <v>22</v>
      </c>
      <c r="E4151" s="1" t="s">
        <v>4603</v>
      </c>
      <c r="F4151" s="399">
        <v>44652</v>
      </c>
      <c r="G4151" s="10" t="s">
        <v>4604</v>
      </c>
      <c r="H4151" s="10">
        <v>9</v>
      </c>
      <c r="I4151" s="946">
        <v>2.35</v>
      </c>
      <c r="J4151" s="398" t="s">
        <v>25</v>
      </c>
      <c r="K4151" s="398" t="s">
        <v>25</v>
      </c>
      <c r="L4151" s="399">
        <v>44652</v>
      </c>
      <c r="M4151" s="398" t="s">
        <v>19</v>
      </c>
      <c r="N4151" s="10">
        <v>9584</v>
      </c>
    </row>
    <row r="4152" spans="1:14">
      <c r="A4152" s="9">
        <v>44645</v>
      </c>
      <c r="B4152" s="1">
        <v>17074</v>
      </c>
      <c r="C4152" s="929" t="s">
        <v>3317</v>
      </c>
      <c r="D4152" s="1" t="s">
        <v>22</v>
      </c>
      <c r="E4152" s="1" t="s">
        <v>4605</v>
      </c>
      <c r="F4152" s="399">
        <v>44652</v>
      </c>
      <c r="G4152" s="10" t="s">
        <v>4604</v>
      </c>
      <c r="H4152" s="10">
        <v>20</v>
      </c>
      <c r="I4152" s="946">
        <v>2.35</v>
      </c>
      <c r="J4152" s="398" t="s">
        <v>25</v>
      </c>
      <c r="K4152" s="398" t="s">
        <v>25</v>
      </c>
      <c r="L4152" s="399">
        <v>44652</v>
      </c>
      <c r="M4152" s="398" t="s">
        <v>19</v>
      </c>
      <c r="N4152" s="10">
        <v>9584</v>
      </c>
    </row>
    <row r="4153" spans="1:14">
      <c r="A4153" s="9">
        <v>44645</v>
      </c>
      <c r="B4153" s="1">
        <v>17075</v>
      </c>
      <c r="C4153" s="929" t="s">
        <v>73</v>
      </c>
      <c r="D4153" s="1" t="s">
        <v>22</v>
      </c>
      <c r="E4153" s="1" t="s">
        <v>4606</v>
      </c>
      <c r="F4153" s="399">
        <v>44652</v>
      </c>
      <c r="G4153" s="10" t="s">
        <v>74</v>
      </c>
      <c r="H4153" s="10">
        <v>2</v>
      </c>
      <c r="I4153" s="946">
        <v>2.35</v>
      </c>
      <c r="J4153" s="398" t="s">
        <v>25</v>
      </c>
      <c r="K4153" s="398" t="s">
        <v>25</v>
      </c>
      <c r="L4153" s="399">
        <v>44652</v>
      </c>
      <c r="M4153" s="398" t="s">
        <v>19</v>
      </c>
      <c r="N4153" s="10">
        <v>9584</v>
      </c>
    </row>
    <row r="4154" spans="1:14">
      <c r="A4154" s="9">
        <v>44645</v>
      </c>
      <c r="B4154" s="1">
        <v>17076</v>
      </c>
      <c r="C4154" s="929" t="s">
        <v>67</v>
      </c>
      <c r="D4154" s="1" t="s">
        <v>22</v>
      </c>
      <c r="E4154" s="1" t="s">
        <v>4606</v>
      </c>
      <c r="F4154" s="399">
        <v>44652</v>
      </c>
      <c r="G4154" s="10" t="s">
        <v>69</v>
      </c>
      <c r="H4154" s="10">
        <v>2</v>
      </c>
      <c r="I4154" s="946">
        <v>2.35</v>
      </c>
      <c r="J4154" s="398" t="s">
        <v>25</v>
      </c>
      <c r="K4154" s="398" t="s">
        <v>25</v>
      </c>
      <c r="L4154" s="399">
        <v>44652</v>
      </c>
      <c r="M4154" s="398" t="s">
        <v>19</v>
      </c>
      <c r="N4154" s="10">
        <v>9584</v>
      </c>
    </row>
    <row r="4155" spans="1:14">
      <c r="A4155" s="9">
        <v>44645</v>
      </c>
      <c r="B4155" s="1">
        <v>17077</v>
      </c>
      <c r="C4155" s="929" t="s">
        <v>240</v>
      </c>
      <c r="D4155" s="1" t="s">
        <v>22</v>
      </c>
      <c r="E4155" s="1" t="s">
        <v>4606</v>
      </c>
      <c r="F4155" s="399">
        <v>44652</v>
      </c>
      <c r="G4155" s="10" t="s">
        <v>242</v>
      </c>
      <c r="H4155" s="10">
        <v>2</v>
      </c>
      <c r="I4155" s="946">
        <v>2.35</v>
      </c>
      <c r="J4155" s="398" t="s">
        <v>25</v>
      </c>
      <c r="K4155" s="398" t="s">
        <v>25</v>
      </c>
      <c r="L4155" s="399">
        <v>44652</v>
      </c>
      <c r="M4155" s="398" t="s">
        <v>19</v>
      </c>
      <c r="N4155" s="10">
        <v>9584</v>
      </c>
    </row>
    <row r="4156" spans="1:14">
      <c r="A4156" s="9">
        <v>44645</v>
      </c>
      <c r="B4156" s="1">
        <v>17078</v>
      </c>
      <c r="C4156" s="929" t="s">
        <v>3509</v>
      </c>
      <c r="D4156" s="1" t="s">
        <v>22</v>
      </c>
      <c r="E4156" s="1" t="s">
        <v>4606</v>
      </c>
      <c r="F4156" s="399">
        <v>44652</v>
      </c>
      <c r="G4156" s="10" t="s">
        <v>3666</v>
      </c>
      <c r="H4156" s="10">
        <v>2</v>
      </c>
      <c r="I4156" s="946">
        <v>2.35</v>
      </c>
      <c r="J4156" s="398" t="s">
        <v>25</v>
      </c>
      <c r="K4156" s="398" t="s">
        <v>25</v>
      </c>
      <c r="L4156" s="399">
        <v>44652</v>
      </c>
      <c r="M4156" s="398" t="s">
        <v>19</v>
      </c>
      <c r="N4156" s="10">
        <v>9584</v>
      </c>
    </row>
    <row r="4157" spans="1:14">
      <c r="A4157" s="9">
        <v>44645</v>
      </c>
      <c r="B4157" s="1">
        <v>17079</v>
      </c>
      <c r="C4157" s="929" t="s">
        <v>3319</v>
      </c>
      <c r="D4157" s="1" t="s">
        <v>22</v>
      </c>
      <c r="E4157" s="1" t="s">
        <v>4607</v>
      </c>
      <c r="F4157" s="399">
        <v>44652</v>
      </c>
      <c r="G4157" s="10" t="s">
        <v>3544</v>
      </c>
      <c r="H4157" s="10">
        <v>11</v>
      </c>
      <c r="I4157" s="946">
        <v>2.35</v>
      </c>
      <c r="J4157" s="398" t="s">
        <v>25</v>
      </c>
      <c r="K4157" s="398" t="s">
        <v>25</v>
      </c>
      <c r="L4157" s="399">
        <v>44652</v>
      </c>
      <c r="M4157" s="398" t="s">
        <v>19</v>
      </c>
      <c r="N4157" s="10">
        <v>9584</v>
      </c>
    </row>
    <row r="4158" spans="1:14">
      <c r="A4158" s="9">
        <v>44645</v>
      </c>
      <c r="B4158" s="1">
        <v>17080</v>
      </c>
      <c r="C4158" s="929" t="s">
        <v>3319</v>
      </c>
      <c r="D4158" s="1" t="s">
        <v>22</v>
      </c>
      <c r="E4158" s="1" t="s">
        <v>4608</v>
      </c>
      <c r="F4158" s="399">
        <v>44652</v>
      </c>
      <c r="G4158" s="10" t="s">
        <v>3544</v>
      </c>
      <c r="H4158" s="10">
        <v>10</v>
      </c>
      <c r="I4158" s="946">
        <v>2.35</v>
      </c>
      <c r="J4158" s="398" t="s">
        <v>25</v>
      </c>
      <c r="K4158" s="398" t="s">
        <v>25</v>
      </c>
      <c r="L4158" s="399">
        <v>44652</v>
      </c>
      <c r="M4158" s="398" t="s">
        <v>19</v>
      </c>
      <c r="N4158" s="10">
        <v>9584</v>
      </c>
    </row>
    <row r="4159" spans="1:14">
      <c r="A4159" s="9">
        <v>44645</v>
      </c>
      <c r="B4159" s="1">
        <v>17081</v>
      </c>
      <c r="C4159" s="929" t="s">
        <v>780</v>
      </c>
      <c r="D4159" s="1" t="s">
        <v>22</v>
      </c>
      <c r="E4159" s="1" t="s">
        <v>4609</v>
      </c>
      <c r="F4159" s="399">
        <v>44652</v>
      </c>
      <c r="G4159" s="10" t="s">
        <v>782</v>
      </c>
      <c r="H4159" s="10">
        <v>11</v>
      </c>
      <c r="I4159" s="946">
        <v>2.35</v>
      </c>
      <c r="J4159" s="398" t="s">
        <v>25</v>
      </c>
      <c r="K4159" s="398" t="s">
        <v>25</v>
      </c>
      <c r="L4159" s="399">
        <v>44652</v>
      </c>
      <c r="M4159" s="398" t="s">
        <v>19</v>
      </c>
      <c r="N4159" s="10">
        <v>9584</v>
      </c>
    </row>
    <row r="4160" spans="1:14">
      <c r="A4160" s="9">
        <v>44645</v>
      </c>
      <c r="B4160" s="1">
        <v>17082</v>
      </c>
      <c r="C4160" s="929" t="s">
        <v>741</v>
      </c>
      <c r="D4160" s="1" t="s">
        <v>22</v>
      </c>
      <c r="E4160" s="1" t="s">
        <v>4610</v>
      </c>
      <c r="F4160" s="399">
        <v>44652</v>
      </c>
      <c r="G4160" s="10" t="s">
        <v>743</v>
      </c>
      <c r="H4160" s="10">
        <v>4</v>
      </c>
      <c r="I4160" s="946">
        <v>2.35</v>
      </c>
      <c r="J4160" s="398" t="s">
        <v>25</v>
      </c>
      <c r="K4160" s="398" t="s">
        <v>25</v>
      </c>
      <c r="L4160" s="399">
        <v>44652</v>
      </c>
      <c r="M4160" s="398" t="s">
        <v>19</v>
      </c>
      <c r="N4160" s="10">
        <v>9584</v>
      </c>
    </row>
    <row r="4161" spans="1:14">
      <c r="A4161" s="9">
        <v>44645</v>
      </c>
      <c r="B4161" s="1">
        <v>17083</v>
      </c>
      <c r="C4161" s="929" t="s">
        <v>741</v>
      </c>
      <c r="D4161" s="1" t="s">
        <v>22</v>
      </c>
      <c r="E4161" s="1" t="s">
        <v>4611</v>
      </c>
      <c r="F4161" s="399">
        <v>44652</v>
      </c>
      <c r="G4161" s="10" t="s">
        <v>743</v>
      </c>
      <c r="H4161" s="10">
        <v>17</v>
      </c>
      <c r="I4161" s="946">
        <v>2.35</v>
      </c>
      <c r="J4161" s="398" t="s">
        <v>25</v>
      </c>
      <c r="K4161" s="398" t="s">
        <v>25</v>
      </c>
      <c r="L4161" s="399">
        <v>44652</v>
      </c>
      <c r="M4161" s="398" t="s">
        <v>19</v>
      </c>
      <c r="N4161" s="10">
        <v>9584</v>
      </c>
    </row>
    <row r="4162" spans="1:14">
      <c r="A4162" s="9">
        <v>44645</v>
      </c>
      <c r="B4162" s="1">
        <v>17084</v>
      </c>
      <c r="C4162" s="929" t="s">
        <v>2193</v>
      </c>
      <c r="D4162" s="1" t="s">
        <v>22</v>
      </c>
      <c r="E4162" s="1" t="s">
        <v>4612</v>
      </c>
      <c r="F4162" s="399">
        <v>44652</v>
      </c>
      <c r="G4162" s="10" t="s">
        <v>2374</v>
      </c>
      <c r="H4162" s="10">
        <v>12</v>
      </c>
      <c r="I4162" s="946">
        <v>2.35</v>
      </c>
      <c r="J4162" s="398" t="s">
        <v>25</v>
      </c>
      <c r="K4162" s="398" t="s">
        <v>25</v>
      </c>
      <c r="L4162" s="399">
        <v>44652</v>
      </c>
      <c r="M4162" s="398" t="s">
        <v>19</v>
      </c>
      <c r="N4162" s="10">
        <v>9584</v>
      </c>
    </row>
    <row r="4163" spans="1:14">
      <c r="A4163" s="9">
        <v>44645</v>
      </c>
      <c r="B4163" s="1">
        <v>17085</v>
      </c>
      <c r="C4163" s="929" t="s">
        <v>953</v>
      </c>
      <c r="D4163" s="1" t="s">
        <v>22</v>
      </c>
      <c r="E4163" s="1" t="s">
        <v>4613</v>
      </c>
      <c r="F4163" s="399">
        <v>44652</v>
      </c>
      <c r="G4163" s="10" t="s">
        <v>955</v>
      </c>
      <c r="H4163" s="10">
        <v>51</v>
      </c>
      <c r="I4163" s="946">
        <v>2.35</v>
      </c>
      <c r="J4163" s="398" t="s">
        <v>25</v>
      </c>
      <c r="K4163" s="398" t="s">
        <v>25</v>
      </c>
      <c r="L4163" s="399">
        <v>44652</v>
      </c>
      <c r="M4163" s="398" t="s">
        <v>19</v>
      </c>
      <c r="N4163" s="10">
        <v>9584</v>
      </c>
    </row>
    <row r="4164" spans="1:14">
      <c r="A4164" s="9">
        <v>44645</v>
      </c>
      <c r="B4164" s="1">
        <v>17086</v>
      </c>
      <c r="C4164" s="929" t="s">
        <v>953</v>
      </c>
      <c r="D4164" s="1" t="s">
        <v>22</v>
      </c>
      <c r="E4164" s="1" t="s">
        <v>4614</v>
      </c>
      <c r="F4164" s="399">
        <v>44652</v>
      </c>
      <c r="G4164" s="10" t="s">
        <v>955</v>
      </c>
      <c r="H4164" s="10">
        <v>26</v>
      </c>
      <c r="I4164" s="946">
        <v>2.35</v>
      </c>
      <c r="J4164" s="398" t="s">
        <v>25</v>
      </c>
      <c r="K4164" s="398" t="s">
        <v>25</v>
      </c>
      <c r="L4164" s="399">
        <v>44652</v>
      </c>
      <c r="M4164" s="398" t="s">
        <v>19</v>
      </c>
      <c r="N4164" s="10">
        <v>9584</v>
      </c>
    </row>
    <row r="4165" spans="1:14" s="400" customFormat="1">
      <c r="A4165" s="9">
        <v>44645</v>
      </c>
      <c r="B4165" s="1">
        <v>17087</v>
      </c>
      <c r="C4165" s="929" t="s">
        <v>876</v>
      </c>
      <c r="D4165" s="1" t="s">
        <v>22</v>
      </c>
      <c r="E4165" s="1" t="s">
        <v>4615</v>
      </c>
      <c r="F4165" s="399">
        <v>44652</v>
      </c>
      <c r="G4165" s="10" t="s">
        <v>878</v>
      </c>
      <c r="H4165" s="10">
        <v>26</v>
      </c>
      <c r="I4165" s="946">
        <v>2.35</v>
      </c>
      <c r="J4165" s="398" t="s">
        <v>25</v>
      </c>
      <c r="K4165" s="398" t="s">
        <v>25</v>
      </c>
      <c r="L4165" s="399">
        <v>44652</v>
      </c>
      <c r="M4165" s="398" t="s">
        <v>19</v>
      </c>
      <c r="N4165" s="10">
        <v>9656</v>
      </c>
    </row>
    <row r="4166" spans="1:14">
      <c r="A4166" s="9">
        <v>44645</v>
      </c>
      <c r="B4166" s="1">
        <v>17088</v>
      </c>
      <c r="C4166" s="929" t="s">
        <v>876</v>
      </c>
      <c r="D4166" s="1" t="s">
        <v>22</v>
      </c>
      <c r="E4166" s="1" t="s">
        <v>4616</v>
      </c>
      <c r="F4166" s="399">
        <v>44652</v>
      </c>
      <c r="G4166" s="10" t="s">
        <v>878</v>
      </c>
      <c r="H4166" s="10">
        <v>11</v>
      </c>
      <c r="I4166" s="946">
        <v>2.35</v>
      </c>
      <c r="J4166" s="398" t="s">
        <v>25</v>
      </c>
      <c r="K4166" s="398" t="s">
        <v>25</v>
      </c>
      <c r="L4166" s="399">
        <v>44652</v>
      </c>
      <c r="M4166" s="398" t="s">
        <v>19</v>
      </c>
      <c r="N4166" s="10">
        <v>9656</v>
      </c>
    </row>
    <row r="4167" spans="1:14">
      <c r="A4167" s="9">
        <v>44645</v>
      </c>
      <c r="B4167" s="1">
        <v>17089</v>
      </c>
      <c r="C4167" s="929" t="s">
        <v>275</v>
      </c>
      <c r="D4167" s="1" t="s">
        <v>22</v>
      </c>
      <c r="E4167" s="1" t="s">
        <v>4617</v>
      </c>
      <c r="F4167" s="399">
        <v>44652</v>
      </c>
      <c r="G4167" s="10" t="s">
        <v>505</v>
      </c>
      <c r="H4167" s="10">
        <v>11</v>
      </c>
      <c r="I4167" s="946">
        <v>2.35</v>
      </c>
      <c r="J4167" s="398" t="s">
        <v>25</v>
      </c>
      <c r="K4167" s="398" t="s">
        <v>25</v>
      </c>
      <c r="L4167" s="399">
        <v>44652</v>
      </c>
      <c r="M4167" s="398" t="s">
        <v>19</v>
      </c>
      <c r="N4167" s="10">
        <v>9656</v>
      </c>
    </row>
    <row r="4168" spans="1:14">
      <c r="A4168" s="9">
        <v>44645</v>
      </c>
      <c r="B4168" s="1">
        <v>17090</v>
      </c>
      <c r="C4168" s="929" t="s">
        <v>876</v>
      </c>
      <c r="D4168" s="1" t="s">
        <v>22</v>
      </c>
      <c r="E4168" s="1" t="s">
        <v>4617</v>
      </c>
      <c r="F4168" s="399">
        <v>44652</v>
      </c>
      <c r="G4168" s="10" t="s">
        <v>878</v>
      </c>
      <c r="H4168" s="10">
        <v>6</v>
      </c>
      <c r="I4168" s="946">
        <v>2.35</v>
      </c>
      <c r="J4168" s="398" t="s">
        <v>25</v>
      </c>
      <c r="K4168" s="398" t="s">
        <v>25</v>
      </c>
      <c r="L4168" s="399">
        <v>44652</v>
      </c>
      <c r="M4168" s="398" t="s">
        <v>19</v>
      </c>
      <c r="N4168" s="10">
        <v>9656</v>
      </c>
    </row>
    <row r="4169" spans="1:14">
      <c r="A4169" s="9">
        <v>44645</v>
      </c>
      <c r="B4169" s="1">
        <v>17091</v>
      </c>
      <c r="C4169" s="929" t="s">
        <v>555</v>
      </c>
      <c r="D4169" s="1" t="s">
        <v>22</v>
      </c>
      <c r="E4169" s="1" t="s">
        <v>4617</v>
      </c>
      <c r="F4169" s="399">
        <v>44652</v>
      </c>
      <c r="G4169" s="10" t="s">
        <v>556</v>
      </c>
      <c r="H4169" s="10">
        <v>12</v>
      </c>
      <c r="I4169" s="946">
        <v>2.35</v>
      </c>
      <c r="J4169" s="398" t="s">
        <v>25</v>
      </c>
      <c r="K4169" s="398" t="s">
        <v>25</v>
      </c>
      <c r="L4169" s="399">
        <v>44652</v>
      </c>
      <c r="M4169" s="398" t="s">
        <v>19</v>
      </c>
      <c r="N4169" s="10">
        <v>9656</v>
      </c>
    </row>
    <row r="4170" spans="1:14">
      <c r="A4170" s="9">
        <v>44645</v>
      </c>
      <c r="B4170" s="1">
        <v>17092</v>
      </c>
      <c r="C4170" s="929" t="s">
        <v>275</v>
      </c>
      <c r="D4170" s="1" t="s">
        <v>22</v>
      </c>
      <c r="E4170" s="1" t="s">
        <v>4618</v>
      </c>
      <c r="F4170" s="399">
        <v>44652</v>
      </c>
      <c r="G4170" s="10" t="s">
        <v>505</v>
      </c>
      <c r="H4170" s="10">
        <v>23</v>
      </c>
      <c r="I4170" s="946">
        <v>2.35</v>
      </c>
      <c r="J4170" s="398" t="s">
        <v>25</v>
      </c>
      <c r="K4170" s="398" t="s">
        <v>25</v>
      </c>
      <c r="L4170" s="399">
        <v>44652</v>
      </c>
      <c r="M4170" s="398" t="s">
        <v>19</v>
      </c>
      <c r="N4170" s="10">
        <v>9656</v>
      </c>
    </row>
    <row r="4171" spans="1:14">
      <c r="A4171" s="9">
        <v>44645</v>
      </c>
      <c r="B4171" s="1">
        <v>17093</v>
      </c>
      <c r="C4171" s="929" t="s">
        <v>4619</v>
      </c>
      <c r="D4171" s="1" t="s">
        <v>22</v>
      </c>
      <c r="E4171" s="1" t="s">
        <v>4620</v>
      </c>
      <c r="F4171" s="399">
        <v>44652</v>
      </c>
      <c r="G4171" s="10" t="s">
        <v>4621</v>
      </c>
      <c r="H4171" s="10">
        <v>51</v>
      </c>
      <c r="I4171" s="946">
        <v>2.35</v>
      </c>
      <c r="J4171" s="398" t="s">
        <v>25</v>
      </c>
      <c r="K4171" s="398" t="s">
        <v>25</v>
      </c>
      <c r="L4171" s="399">
        <v>44652</v>
      </c>
      <c r="M4171" s="398" t="s">
        <v>19</v>
      </c>
      <c r="N4171" s="10">
        <v>9656</v>
      </c>
    </row>
    <row r="4172" spans="1:14">
      <c r="A4172" s="9">
        <v>44645</v>
      </c>
      <c r="B4172" s="1">
        <v>17094</v>
      </c>
      <c r="C4172" s="929" t="s">
        <v>151</v>
      </c>
      <c r="D4172" s="1" t="s">
        <v>22</v>
      </c>
      <c r="E4172" s="1" t="s">
        <v>4622</v>
      </c>
      <c r="F4172" s="399">
        <v>44652</v>
      </c>
      <c r="G4172" s="10" t="s">
        <v>153</v>
      </c>
      <c r="H4172" s="10">
        <v>26</v>
      </c>
      <c r="I4172" s="946">
        <v>2.35</v>
      </c>
      <c r="J4172" s="398" t="s">
        <v>25</v>
      </c>
      <c r="K4172" s="398" t="s">
        <v>25</v>
      </c>
      <c r="L4172" s="399">
        <v>44652</v>
      </c>
      <c r="M4172" s="398" t="s">
        <v>19</v>
      </c>
      <c r="N4172" s="10">
        <v>9656</v>
      </c>
    </row>
    <row r="4173" spans="1:14">
      <c r="A4173" s="9">
        <v>44645</v>
      </c>
      <c r="B4173" s="1">
        <v>17095</v>
      </c>
      <c r="C4173" s="929" t="s">
        <v>519</v>
      </c>
      <c r="D4173" s="1" t="s">
        <v>22</v>
      </c>
      <c r="E4173" s="1" t="s">
        <v>4623</v>
      </c>
      <c r="F4173" s="399">
        <v>44652</v>
      </c>
      <c r="G4173" s="10" t="s">
        <v>521</v>
      </c>
      <c r="H4173" s="10">
        <v>6</v>
      </c>
      <c r="I4173" s="946">
        <v>2.35</v>
      </c>
      <c r="J4173" s="398" t="s">
        <v>25</v>
      </c>
      <c r="K4173" s="398" t="s">
        <v>25</v>
      </c>
      <c r="L4173" s="399">
        <v>44652</v>
      </c>
      <c r="M4173" s="398" t="s">
        <v>19</v>
      </c>
      <c r="N4173" s="10">
        <v>9656</v>
      </c>
    </row>
    <row r="4174" spans="1:14">
      <c r="A4174" s="9">
        <v>44645</v>
      </c>
      <c r="B4174" s="1">
        <v>17096</v>
      </c>
      <c r="C4174" s="929" t="s">
        <v>37</v>
      </c>
      <c r="D4174" s="1" t="s">
        <v>22</v>
      </c>
      <c r="E4174" s="1" t="s">
        <v>4624</v>
      </c>
      <c r="F4174" s="399">
        <v>44652</v>
      </c>
      <c r="G4174" s="10" t="s">
        <v>38</v>
      </c>
      <c r="H4174" s="10">
        <v>10</v>
      </c>
      <c r="I4174" s="946">
        <v>2.35</v>
      </c>
      <c r="J4174" s="398" t="s">
        <v>25</v>
      </c>
      <c r="K4174" s="398" t="s">
        <v>25</v>
      </c>
      <c r="L4174" s="399">
        <v>44652</v>
      </c>
      <c r="M4174" s="398" t="s">
        <v>19</v>
      </c>
      <c r="N4174" s="10">
        <v>9656</v>
      </c>
    </row>
    <row r="4175" spans="1:14">
      <c r="A4175" s="9">
        <v>44645</v>
      </c>
      <c r="B4175" s="1">
        <v>17097</v>
      </c>
      <c r="C4175" s="929" t="s">
        <v>516</v>
      </c>
      <c r="D4175" s="1" t="s">
        <v>22</v>
      </c>
      <c r="E4175" s="1" t="s">
        <v>4625</v>
      </c>
      <c r="F4175" s="399">
        <v>44652</v>
      </c>
      <c r="G4175" s="10" t="s">
        <v>518</v>
      </c>
      <c r="H4175" s="10">
        <v>12</v>
      </c>
      <c r="I4175" s="946">
        <v>2.35</v>
      </c>
      <c r="J4175" s="398" t="s">
        <v>25</v>
      </c>
      <c r="K4175" s="398" t="s">
        <v>25</v>
      </c>
      <c r="L4175" s="399">
        <v>44652</v>
      </c>
      <c r="M4175" s="398" t="s">
        <v>19</v>
      </c>
      <c r="N4175" s="10">
        <v>9656</v>
      </c>
    </row>
    <row r="4176" spans="1:14">
      <c r="A4176" s="9">
        <v>44645</v>
      </c>
      <c r="B4176" s="1">
        <v>17098</v>
      </c>
      <c r="C4176" s="929" t="s">
        <v>49</v>
      </c>
      <c r="D4176" s="1" t="s">
        <v>22</v>
      </c>
      <c r="E4176" s="1" t="s">
        <v>4626</v>
      </c>
      <c r="F4176" s="399">
        <v>44652</v>
      </c>
      <c r="G4176" s="10" t="s">
        <v>638</v>
      </c>
      <c r="H4176" s="10">
        <v>148</v>
      </c>
      <c r="I4176" s="946">
        <v>2.35</v>
      </c>
      <c r="J4176" s="398">
        <v>148</v>
      </c>
      <c r="K4176" s="398" t="s">
        <v>25</v>
      </c>
      <c r="L4176" s="399">
        <v>44652</v>
      </c>
      <c r="M4176" s="398" t="s">
        <v>19</v>
      </c>
      <c r="N4176" s="10">
        <v>9656</v>
      </c>
    </row>
    <row r="4177" spans="1:14">
      <c r="A4177" s="9">
        <v>44645</v>
      </c>
      <c r="B4177" s="1">
        <v>17099</v>
      </c>
      <c r="C4177" s="929" t="s">
        <v>577</v>
      </c>
      <c r="D4177" s="1" t="s">
        <v>22</v>
      </c>
      <c r="E4177" s="1" t="s">
        <v>4627</v>
      </c>
      <c r="F4177" s="399">
        <v>44652</v>
      </c>
      <c r="G4177" s="10" t="s">
        <v>579</v>
      </c>
      <c r="H4177" s="10">
        <v>31</v>
      </c>
      <c r="I4177" s="946">
        <v>2.35</v>
      </c>
      <c r="J4177" s="398" t="s">
        <v>25</v>
      </c>
      <c r="K4177" s="398" t="s">
        <v>25</v>
      </c>
      <c r="L4177" s="399">
        <v>44652</v>
      </c>
      <c r="M4177" s="398" t="s">
        <v>19</v>
      </c>
      <c r="N4177" s="10">
        <v>9656</v>
      </c>
    </row>
    <row r="4178" spans="1:14">
      <c r="A4178" s="9">
        <v>44645</v>
      </c>
      <c r="B4178" s="1">
        <v>17100</v>
      </c>
      <c r="C4178" s="929" t="s">
        <v>4168</v>
      </c>
      <c r="D4178" s="1" t="s">
        <v>22</v>
      </c>
      <c r="E4178" s="1" t="s">
        <v>4628</v>
      </c>
      <c r="F4178" s="399">
        <v>44652</v>
      </c>
      <c r="G4178" s="10" t="s">
        <v>4565</v>
      </c>
      <c r="H4178" s="10">
        <v>1</v>
      </c>
      <c r="I4178" s="946">
        <v>2.35</v>
      </c>
      <c r="J4178" s="398" t="s">
        <v>25</v>
      </c>
      <c r="K4178" s="398" t="s">
        <v>25</v>
      </c>
      <c r="L4178" s="399">
        <v>44652</v>
      </c>
      <c r="M4178" s="398" t="s">
        <v>19</v>
      </c>
      <c r="N4178" s="10">
        <v>9656</v>
      </c>
    </row>
    <row r="4179" spans="1:14">
      <c r="A4179" s="9">
        <v>44645</v>
      </c>
      <c r="B4179" s="1">
        <v>17101</v>
      </c>
      <c r="C4179" s="929" t="s">
        <v>487</v>
      </c>
      <c r="D4179" s="1" t="s">
        <v>22</v>
      </c>
      <c r="E4179" s="1" t="s">
        <v>4629</v>
      </c>
      <c r="F4179" s="399">
        <v>44652</v>
      </c>
      <c r="G4179" s="10" t="s">
        <v>489</v>
      </c>
      <c r="H4179" s="10">
        <v>3</v>
      </c>
      <c r="I4179" s="946">
        <v>2.35</v>
      </c>
      <c r="J4179" s="398" t="s">
        <v>25</v>
      </c>
      <c r="K4179" s="398" t="s">
        <v>25</v>
      </c>
      <c r="L4179" s="399">
        <v>44652</v>
      </c>
      <c r="M4179" s="398" t="s">
        <v>19</v>
      </c>
      <c r="N4179" s="10">
        <v>9656</v>
      </c>
    </row>
    <row r="4180" spans="1:14">
      <c r="A4180" s="9">
        <v>44645</v>
      </c>
      <c r="B4180" s="1">
        <v>17102</v>
      </c>
      <c r="C4180" s="929" t="s">
        <v>473</v>
      </c>
      <c r="D4180" s="1" t="s">
        <v>22</v>
      </c>
      <c r="E4180" s="1" t="s">
        <v>4630</v>
      </c>
      <c r="F4180" s="399">
        <v>44652</v>
      </c>
      <c r="G4180" s="10" t="s">
        <v>475</v>
      </c>
      <c r="H4180" s="10">
        <v>16</v>
      </c>
      <c r="I4180" s="946">
        <v>2.35</v>
      </c>
      <c r="J4180" s="398" t="s">
        <v>25</v>
      </c>
      <c r="K4180" s="398" t="s">
        <v>25</v>
      </c>
      <c r="L4180" s="399">
        <v>44652</v>
      </c>
      <c r="M4180" s="398" t="s">
        <v>19</v>
      </c>
      <c r="N4180" s="10">
        <v>9656</v>
      </c>
    </row>
    <row r="4181" spans="1:14">
      <c r="A4181" s="9">
        <v>44645</v>
      </c>
      <c r="B4181" s="1">
        <v>17103</v>
      </c>
      <c r="C4181" s="929" t="s">
        <v>953</v>
      </c>
      <c r="D4181" s="1" t="s">
        <v>22</v>
      </c>
      <c r="E4181" s="1" t="s">
        <v>4631</v>
      </c>
      <c r="F4181" s="399">
        <v>44652</v>
      </c>
      <c r="G4181" s="10" t="s">
        <v>955</v>
      </c>
      <c r="H4181" s="10">
        <v>2</v>
      </c>
      <c r="I4181" s="946">
        <v>2.35</v>
      </c>
      <c r="J4181" s="398" t="s">
        <v>25</v>
      </c>
      <c r="K4181" s="398" t="s">
        <v>25</v>
      </c>
      <c r="L4181" s="399">
        <v>44652</v>
      </c>
      <c r="M4181" s="398" t="s">
        <v>19</v>
      </c>
      <c r="N4181" s="10">
        <v>9656</v>
      </c>
    </row>
    <row r="4182" spans="1:14">
      <c r="A4182" s="9">
        <v>44645</v>
      </c>
      <c r="B4182" s="1">
        <v>17104</v>
      </c>
      <c r="C4182" s="929" t="s">
        <v>893</v>
      </c>
      <c r="D4182" s="1" t="s">
        <v>22</v>
      </c>
      <c r="E4182" s="1" t="s">
        <v>4632</v>
      </c>
      <c r="F4182" s="399">
        <v>44652</v>
      </c>
      <c r="G4182" s="10" t="s">
        <v>895</v>
      </c>
      <c r="H4182" s="10">
        <v>1</v>
      </c>
      <c r="I4182" s="946">
        <v>2.35</v>
      </c>
      <c r="J4182" s="398" t="s">
        <v>25</v>
      </c>
      <c r="K4182" s="398" t="s">
        <v>25</v>
      </c>
      <c r="L4182" s="399">
        <v>44652</v>
      </c>
      <c r="M4182" s="398" t="s">
        <v>19</v>
      </c>
      <c r="N4182" s="10">
        <v>9656</v>
      </c>
    </row>
    <row r="4183" spans="1:14">
      <c r="A4183" s="9">
        <v>44645</v>
      </c>
      <c r="B4183" s="1">
        <v>17105</v>
      </c>
      <c r="C4183" s="929" t="s">
        <v>510</v>
      </c>
      <c r="D4183" s="1" t="s">
        <v>22</v>
      </c>
      <c r="E4183" s="1" t="s">
        <v>4633</v>
      </c>
      <c r="F4183" s="399">
        <v>44652</v>
      </c>
      <c r="G4183" s="10" t="s">
        <v>512</v>
      </c>
      <c r="H4183" s="10">
        <v>1</v>
      </c>
      <c r="I4183" s="946">
        <v>2.35</v>
      </c>
      <c r="J4183" s="398" t="s">
        <v>25</v>
      </c>
      <c r="K4183" s="398" t="s">
        <v>25</v>
      </c>
      <c r="L4183" s="399">
        <v>44652</v>
      </c>
      <c r="M4183" s="398" t="s">
        <v>19</v>
      </c>
      <c r="N4183" s="10">
        <v>9656</v>
      </c>
    </row>
    <row r="4184" spans="1:14">
      <c r="A4184" s="9">
        <v>44645</v>
      </c>
      <c r="B4184" s="1">
        <v>17106</v>
      </c>
      <c r="C4184" s="929" t="s">
        <v>37</v>
      </c>
      <c r="D4184" s="1" t="s">
        <v>22</v>
      </c>
      <c r="E4184" s="1" t="s">
        <v>4634</v>
      </c>
      <c r="F4184" s="399">
        <v>44652</v>
      </c>
      <c r="G4184" s="10" t="s">
        <v>38</v>
      </c>
      <c r="H4184" s="10">
        <v>1</v>
      </c>
      <c r="I4184" s="946">
        <v>2.35</v>
      </c>
      <c r="J4184" s="398" t="s">
        <v>25</v>
      </c>
      <c r="K4184" s="398" t="s">
        <v>25</v>
      </c>
      <c r="L4184" s="399">
        <v>44652</v>
      </c>
      <c r="M4184" s="398" t="s">
        <v>19</v>
      </c>
      <c r="N4184" s="10">
        <v>9656</v>
      </c>
    </row>
    <row r="4185" spans="1:14">
      <c r="A4185" s="9">
        <v>44645</v>
      </c>
      <c r="B4185" s="1">
        <v>17107</v>
      </c>
      <c r="C4185" s="929" t="s">
        <v>2228</v>
      </c>
      <c r="D4185" s="1" t="s">
        <v>22</v>
      </c>
      <c r="E4185" s="1" t="s">
        <v>4635</v>
      </c>
      <c r="F4185" s="399">
        <v>44652</v>
      </c>
      <c r="G4185" s="10" t="s">
        <v>2229</v>
      </c>
      <c r="H4185" s="10">
        <v>2</v>
      </c>
      <c r="I4185" s="946">
        <v>2.35</v>
      </c>
      <c r="J4185" s="398" t="s">
        <v>25</v>
      </c>
      <c r="K4185" s="398" t="s">
        <v>25</v>
      </c>
      <c r="L4185" s="399">
        <v>44652</v>
      </c>
      <c r="M4185" s="398" t="s">
        <v>19</v>
      </c>
      <c r="N4185" s="10">
        <v>9656</v>
      </c>
    </row>
    <row r="4186" spans="1:14">
      <c r="A4186" s="9">
        <v>44645</v>
      </c>
      <c r="B4186" s="1">
        <v>17108</v>
      </c>
      <c r="C4186" s="929" t="s">
        <v>2809</v>
      </c>
      <c r="D4186" s="1" t="s">
        <v>22</v>
      </c>
      <c r="E4186" s="1" t="s">
        <v>4636</v>
      </c>
      <c r="F4186" s="399">
        <v>44652</v>
      </c>
      <c r="G4186" s="10" t="s">
        <v>4087</v>
      </c>
      <c r="H4186" s="10">
        <v>1</v>
      </c>
      <c r="I4186" s="946">
        <v>2.35</v>
      </c>
      <c r="J4186" s="398" t="s">
        <v>25</v>
      </c>
      <c r="K4186" s="398" t="s">
        <v>25</v>
      </c>
      <c r="L4186" s="399">
        <v>44652</v>
      </c>
      <c r="M4186" s="398" t="s">
        <v>19</v>
      </c>
      <c r="N4186" s="10">
        <v>9656</v>
      </c>
    </row>
    <row r="4187" spans="1:14">
      <c r="A4187" s="9">
        <v>44645</v>
      </c>
      <c r="B4187" s="1">
        <v>17109</v>
      </c>
      <c r="C4187" s="929" t="s">
        <v>316</v>
      </c>
      <c r="D4187" s="1" t="s">
        <v>22</v>
      </c>
      <c r="E4187" s="1" t="s">
        <v>4637</v>
      </c>
      <c r="F4187" s="399">
        <v>44652</v>
      </c>
      <c r="G4187" s="10" t="s">
        <v>318</v>
      </c>
      <c r="H4187" s="10">
        <v>2</v>
      </c>
      <c r="I4187" s="946">
        <v>2.35</v>
      </c>
      <c r="J4187" s="398" t="s">
        <v>25</v>
      </c>
      <c r="K4187" s="398" t="s">
        <v>25</v>
      </c>
      <c r="L4187" s="399">
        <v>44652</v>
      </c>
      <c r="M4187" s="398" t="s">
        <v>19</v>
      </c>
      <c r="N4187" s="10">
        <v>9656</v>
      </c>
    </row>
    <row r="4188" spans="1:14">
      <c r="A4188" s="9">
        <v>44645</v>
      </c>
      <c r="B4188" s="1">
        <v>17110</v>
      </c>
      <c r="C4188" s="929" t="s">
        <v>341</v>
      </c>
      <c r="D4188" s="1" t="s">
        <v>22</v>
      </c>
      <c r="E4188" s="1" t="s">
        <v>4638</v>
      </c>
      <c r="F4188" s="399">
        <v>44652</v>
      </c>
      <c r="G4188" s="10" t="s">
        <v>343</v>
      </c>
      <c r="H4188" s="10">
        <v>1</v>
      </c>
      <c r="I4188" s="946">
        <v>2.35</v>
      </c>
      <c r="J4188" s="398" t="s">
        <v>25</v>
      </c>
      <c r="K4188" s="398" t="s">
        <v>25</v>
      </c>
      <c r="L4188" s="399">
        <v>44652</v>
      </c>
      <c r="M4188" s="398" t="s">
        <v>19</v>
      </c>
      <c r="N4188" s="10">
        <v>9656</v>
      </c>
    </row>
    <row r="4189" spans="1:14">
      <c r="A4189" s="9">
        <v>44645</v>
      </c>
      <c r="B4189" s="1">
        <v>17111</v>
      </c>
      <c r="C4189" s="929" t="s">
        <v>272</v>
      </c>
      <c r="D4189" s="1" t="s">
        <v>22</v>
      </c>
      <c r="E4189" s="1" t="s">
        <v>4639</v>
      </c>
      <c r="F4189" s="399">
        <v>44652</v>
      </c>
      <c r="G4189" s="10" t="s">
        <v>274</v>
      </c>
      <c r="H4189" s="10">
        <v>3</v>
      </c>
      <c r="I4189" s="946">
        <v>2.35</v>
      </c>
      <c r="J4189" s="398" t="s">
        <v>25</v>
      </c>
      <c r="K4189" s="398" t="s">
        <v>25</v>
      </c>
      <c r="L4189" s="399">
        <v>44652</v>
      </c>
      <c r="M4189" s="398" t="s">
        <v>19</v>
      </c>
      <c r="N4189" s="10">
        <v>9656</v>
      </c>
    </row>
    <row r="4190" spans="1:14">
      <c r="A4190" s="9">
        <v>44645</v>
      </c>
      <c r="B4190" s="1">
        <v>17112</v>
      </c>
      <c r="C4190" s="929" t="s">
        <v>473</v>
      </c>
      <c r="D4190" s="1" t="s">
        <v>22</v>
      </c>
      <c r="E4190" s="1" t="s">
        <v>4640</v>
      </c>
      <c r="F4190" s="399">
        <v>44652</v>
      </c>
      <c r="G4190" s="10" t="s">
        <v>475</v>
      </c>
      <c r="H4190" s="10">
        <v>5</v>
      </c>
      <c r="I4190" s="946">
        <v>2.35</v>
      </c>
      <c r="J4190" s="398" t="s">
        <v>25</v>
      </c>
      <c r="K4190" s="398" t="s">
        <v>25</v>
      </c>
      <c r="L4190" s="399">
        <v>44652</v>
      </c>
      <c r="M4190" s="398" t="s">
        <v>19</v>
      </c>
      <c r="N4190" s="10">
        <v>9656</v>
      </c>
    </row>
    <row r="4191" spans="1:14">
      <c r="A4191" s="9">
        <v>44645</v>
      </c>
      <c r="B4191" s="1">
        <v>17113</v>
      </c>
      <c r="C4191" s="929" t="s">
        <v>721</v>
      </c>
      <c r="D4191" s="1" t="s">
        <v>22</v>
      </c>
      <c r="E4191" s="1" t="s">
        <v>4641</v>
      </c>
      <c r="F4191" s="399">
        <v>44652</v>
      </c>
      <c r="G4191" s="10" t="s">
        <v>723</v>
      </c>
      <c r="H4191" s="10">
        <v>3</v>
      </c>
      <c r="I4191" s="946">
        <v>2.35</v>
      </c>
      <c r="J4191" s="398" t="s">
        <v>25</v>
      </c>
      <c r="K4191" s="398" t="s">
        <v>25</v>
      </c>
      <c r="L4191" s="399">
        <v>44652</v>
      </c>
      <c r="M4191" s="398" t="s">
        <v>19</v>
      </c>
      <c r="N4191" s="10">
        <v>9656</v>
      </c>
    </row>
    <row r="4192" spans="1:14">
      <c r="A4192" s="9">
        <v>44645</v>
      </c>
      <c r="B4192" s="1">
        <v>17114</v>
      </c>
      <c r="C4192" s="929" t="s">
        <v>893</v>
      </c>
      <c r="D4192" s="1" t="s">
        <v>22</v>
      </c>
      <c r="E4192" s="1" t="s">
        <v>4642</v>
      </c>
      <c r="F4192" s="399">
        <v>44652</v>
      </c>
      <c r="G4192" s="10" t="s">
        <v>895</v>
      </c>
      <c r="H4192" s="10">
        <v>3</v>
      </c>
      <c r="I4192" s="946">
        <v>2.35</v>
      </c>
      <c r="J4192" s="398" t="s">
        <v>25</v>
      </c>
      <c r="K4192" s="398" t="s">
        <v>25</v>
      </c>
      <c r="L4192" s="399">
        <v>44652</v>
      </c>
      <c r="M4192" s="398" t="s">
        <v>19</v>
      </c>
      <c r="N4192" s="10">
        <v>9656</v>
      </c>
    </row>
    <row r="4193" spans="1:15">
      <c r="A4193" s="9">
        <v>44645</v>
      </c>
      <c r="B4193" s="1">
        <v>17115</v>
      </c>
      <c r="C4193" s="929" t="s">
        <v>498</v>
      </c>
      <c r="D4193" s="1" t="s">
        <v>22</v>
      </c>
      <c r="E4193" s="1" t="s">
        <v>4643</v>
      </c>
      <c r="F4193" s="399">
        <v>44652</v>
      </c>
      <c r="G4193" s="10" t="s">
        <v>500</v>
      </c>
      <c r="H4193" s="10">
        <v>6</v>
      </c>
      <c r="I4193" s="946">
        <v>2.35</v>
      </c>
      <c r="J4193" s="398" t="s">
        <v>25</v>
      </c>
      <c r="K4193" s="398" t="s">
        <v>25</v>
      </c>
      <c r="L4193" s="399">
        <v>44652</v>
      </c>
      <c r="M4193" s="398" t="s">
        <v>19</v>
      </c>
      <c r="N4193" s="10">
        <v>9656</v>
      </c>
    </row>
    <row r="4194" spans="1:15">
      <c r="A4194" s="9">
        <v>44645</v>
      </c>
      <c r="B4194" s="1">
        <v>17116</v>
      </c>
      <c r="C4194" s="929" t="s">
        <v>490</v>
      </c>
      <c r="D4194" s="1" t="s">
        <v>22</v>
      </c>
      <c r="E4194" s="1" t="s">
        <v>4644</v>
      </c>
      <c r="F4194" s="399">
        <v>44652</v>
      </c>
      <c r="G4194" s="10" t="s">
        <v>492</v>
      </c>
      <c r="H4194" s="10">
        <v>5</v>
      </c>
      <c r="I4194" s="946">
        <v>2.35</v>
      </c>
      <c r="J4194" s="398" t="s">
        <v>25</v>
      </c>
      <c r="K4194" s="398" t="s">
        <v>25</v>
      </c>
      <c r="L4194" s="399">
        <v>44652</v>
      </c>
      <c r="M4194" s="398" t="s">
        <v>19</v>
      </c>
      <c r="N4194" s="10">
        <v>9656</v>
      </c>
    </row>
    <row r="4195" spans="1:15">
      <c r="A4195" s="9">
        <v>44645</v>
      </c>
      <c r="B4195" s="1">
        <v>17117</v>
      </c>
      <c r="C4195" s="929" t="s">
        <v>893</v>
      </c>
      <c r="D4195" s="1" t="s">
        <v>22</v>
      </c>
      <c r="E4195" s="1" t="s">
        <v>4645</v>
      </c>
      <c r="F4195" s="399">
        <v>44652</v>
      </c>
      <c r="G4195" s="10" t="s">
        <v>895</v>
      </c>
      <c r="H4195" s="10">
        <v>3</v>
      </c>
      <c r="I4195" s="946">
        <v>2.35</v>
      </c>
      <c r="J4195" s="398" t="s">
        <v>25</v>
      </c>
      <c r="K4195" s="398" t="s">
        <v>25</v>
      </c>
      <c r="L4195" s="399">
        <v>44652</v>
      </c>
      <c r="M4195" s="398" t="s">
        <v>19</v>
      </c>
      <c r="N4195" s="10">
        <v>9656</v>
      </c>
    </row>
    <row r="4196" spans="1:15">
      <c r="A4196" s="9">
        <v>44645</v>
      </c>
      <c r="B4196" s="1">
        <v>17118</v>
      </c>
      <c r="C4196" s="929" t="s">
        <v>710</v>
      </c>
      <c r="D4196" s="1" t="s">
        <v>22</v>
      </c>
      <c r="E4196" s="1" t="s">
        <v>4646</v>
      </c>
      <c r="F4196" s="399">
        <v>44652</v>
      </c>
      <c r="G4196" s="10" t="s">
        <v>712</v>
      </c>
      <c r="H4196" s="10">
        <v>4</v>
      </c>
      <c r="I4196" s="946">
        <v>2.35</v>
      </c>
      <c r="J4196" s="398" t="s">
        <v>25</v>
      </c>
      <c r="K4196" s="398" t="s">
        <v>25</v>
      </c>
      <c r="L4196" s="399">
        <v>44652</v>
      </c>
      <c r="M4196" s="398" t="s">
        <v>19</v>
      </c>
      <c r="N4196" s="10">
        <v>9656</v>
      </c>
      <c r="O4196" s="391">
        <v>7779.4200000000055</v>
      </c>
    </row>
    <row r="4197" spans="1:15">
      <c r="A4197" s="9">
        <v>44645</v>
      </c>
      <c r="B4197" s="1">
        <v>17119</v>
      </c>
      <c r="C4197" s="929" t="s">
        <v>397</v>
      </c>
      <c r="D4197" s="1" t="s">
        <v>22</v>
      </c>
      <c r="E4197" s="1" t="s">
        <v>4647</v>
      </c>
      <c r="F4197" s="399">
        <v>44657</v>
      </c>
      <c r="G4197" s="10" t="s">
        <v>399</v>
      </c>
      <c r="H4197" s="10">
        <v>13</v>
      </c>
      <c r="I4197" s="946">
        <v>2.35</v>
      </c>
      <c r="J4197" s="398" t="s">
        <v>25</v>
      </c>
      <c r="K4197" s="398" t="s">
        <v>25</v>
      </c>
      <c r="L4197" s="399">
        <v>44655</v>
      </c>
      <c r="M4197" s="398" t="s">
        <v>19</v>
      </c>
      <c r="N4197" s="10">
        <v>9656</v>
      </c>
    </row>
    <row r="4198" spans="1:15">
      <c r="A4198" s="9">
        <v>44645</v>
      </c>
      <c r="B4198" s="1">
        <v>17120</v>
      </c>
      <c r="C4198" s="929" t="s">
        <v>595</v>
      </c>
      <c r="D4198" s="1" t="s">
        <v>22</v>
      </c>
      <c r="E4198" s="1" t="s">
        <v>4648</v>
      </c>
      <c r="F4198" s="399">
        <v>44657</v>
      </c>
      <c r="G4198" s="10" t="s">
        <v>462</v>
      </c>
      <c r="H4198" s="10">
        <v>8</v>
      </c>
      <c r="I4198" s="946">
        <v>2.35</v>
      </c>
      <c r="J4198" s="398" t="s">
        <v>25</v>
      </c>
      <c r="K4198" s="398" t="s">
        <v>25</v>
      </c>
      <c r="L4198" s="399">
        <v>44655</v>
      </c>
      <c r="M4198" s="398" t="s">
        <v>19</v>
      </c>
      <c r="N4198" s="10">
        <v>9656</v>
      </c>
    </row>
    <row r="4199" spans="1:15">
      <c r="A4199" s="9">
        <v>44645</v>
      </c>
      <c r="B4199" s="1">
        <v>17121</v>
      </c>
      <c r="C4199" s="929" t="s">
        <v>953</v>
      </c>
      <c r="D4199" s="1" t="s">
        <v>22</v>
      </c>
      <c r="E4199" s="1" t="s">
        <v>4649</v>
      </c>
      <c r="F4199" s="399">
        <v>44657</v>
      </c>
      <c r="G4199" s="10" t="s">
        <v>955</v>
      </c>
      <c r="H4199" s="10">
        <v>29</v>
      </c>
      <c r="I4199" s="946">
        <v>2.35</v>
      </c>
      <c r="J4199" s="398" t="s">
        <v>25</v>
      </c>
      <c r="K4199" s="398" t="s">
        <v>25</v>
      </c>
      <c r="L4199" s="399">
        <v>44655</v>
      </c>
      <c r="M4199" s="398" t="s">
        <v>19</v>
      </c>
      <c r="N4199" s="10">
        <v>9656</v>
      </c>
    </row>
    <row r="4200" spans="1:15">
      <c r="A4200" s="9">
        <v>44645</v>
      </c>
      <c r="B4200" s="1">
        <v>17122</v>
      </c>
      <c r="C4200" s="929" t="s">
        <v>3682</v>
      </c>
      <c r="D4200" s="1" t="s">
        <v>22</v>
      </c>
      <c r="E4200" s="1" t="s">
        <v>4650</v>
      </c>
      <c r="F4200" s="399">
        <v>44657</v>
      </c>
      <c r="G4200" s="10" t="s">
        <v>3684</v>
      </c>
      <c r="H4200" s="10">
        <v>15</v>
      </c>
      <c r="I4200" s="946">
        <v>2.35</v>
      </c>
      <c r="J4200" s="398" t="s">
        <v>25</v>
      </c>
      <c r="K4200" s="398" t="s">
        <v>25</v>
      </c>
      <c r="L4200" s="399">
        <v>44655</v>
      </c>
      <c r="M4200" s="398" t="s">
        <v>19</v>
      </c>
      <c r="N4200" s="10">
        <v>9656</v>
      </c>
    </row>
    <row r="4201" spans="1:15">
      <c r="A4201" s="9">
        <v>44645</v>
      </c>
      <c r="B4201" s="1">
        <v>17123</v>
      </c>
      <c r="C4201" s="929" t="s">
        <v>185</v>
      </c>
      <c r="D4201" s="1" t="s">
        <v>22</v>
      </c>
      <c r="E4201" s="1" t="s">
        <v>4651</v>
      </c>
      <c r="F4201" s="399">
        <v>44657</v>
      </c>
      <c r="G4201" s="10" t="s">
        <v>187</v>
      </c>
      <c r="H4201" s="10">
        <v>60</v>
      </c>
      <c r="I4201" s="946">
        <v>2.35</v>
      </c>
      <c r="J4201" s="398" t="s">
        <v>25</v>
      </c>
      <c r="K4201" s="398" t="s">
        <v>25</v>
      </c>
      <c r="L4201" s="399">
        <v>44655</v>
      </c>
      <c r="M4201" s="398" t="s">
        <v>19</v>
      </c>
      <c r="N4201" s="10">
        <v>9656</v>
      </c>
    </row>
    <row r="4202" spans="1:15">
      <c r="A4202" s="9">
        <v>44645</v>
      </c>
      <c r="B4202" s="1">
        <v>17124</v>
      </c>
      <c r="C4202" s="929" t="s">
        <v>272</v>
      </c>
      <c r="D4202" s="1" t="s">
        <v>22</v>
      </c>
      <c r="E4202" s="1" t="s">
        <v>4652</v>
      </c>
      <c r="F4202" s="399">
        <v>44657</v>
      </c>
      <c r="G4202" s="10" t="s">
        <v>274</v>
      </c>
      <c r="H4202" s="10">
        <v>5</v>
      </c>
      <c r="I4202" s="946">
        <v>2.35</v>
      </c>
      <c r="J4202" s="398" t="s">
        <v>25</v>
      </c>
      <c r="K4202" s="398" t="s">
        <v>25</v>
      </c>
      <c r="L4202" s="399">
        <v>44655</v>
      </c>
      <c r="M4202" s="398" t="s">
        <v>19</v>
      </c>
      <c r="N4202" s="10">
        <v>9656</v>
      </c>
    </row>
    <row r="4203" spans="1:15">
      <c r="A4203" s="9">
        <v>44645</v>
      </c>
      <c r="B4203" s="1">
        <v>17125</v>
      </c>
      <c r="C4203" s="929" t="s">
        <v>510</v>
      </c>
      <c r="D4203" s="1" t="s">
        <v>22</v>
      </c>
      <c r="E4203" s="1" t="s">
        <v>4653</v>
      </c>
      <c r="F4203" s="399">
        <v>44657</v>
      </c>
      <c r="G4203" s="10" t="s">
        <v>512</v>
      </c>
      <c r="H4203" s="10">
        <v>1</v>
      </c>
      <c r="I4203" s="946">
        <v>2.35</v>
      </c>
      <c r="J4203" s="398" t="s">
        <v>25</v>
      </c>
      <c r="K4203" s="398" t="s">
        <v>25</v>
      </c>
      <c r="L4203" s="399">
        <v>44655</v>
      </c>
      <c r="M4203" s="398" t="s">
        <v>19</v>
      </c>
      <c r="N4203" s="10">
        <v>9656</v>
      </c>
    </row>
    <row r="4204" spans="1:15">
      <c r="A4204" s="9">
        <v>44645</v>
      </c>
      <c r="B4204" s="1">
        <v>17126</v>
      </c>
      <c r="C4204" s="929" t="s">
        <v>49</v>
      </c>
      <c r="D4204" s="1" t="s">
        <v>22</v>
      </c>
      <c r="E4204" s="1" t="s">
        <v>4654</v>
      </c>
      <c r="F4204" s="399">
        <v>44657</v>
      </c>
      <c r="G4204" s="10" t="s">
        <v>638</v>
      </c>
      <c r="H4204" s="10">
        <v>71</v>
      </c>
      <c r="I4204" s="946">
        <v>2.35</v>
      </c>
      <c r="J4204" s="398">
        <v>71</v>
      </c>
      <c r="K4204" s="398" t="s">
        <v>25</v>
      </c>
      <c r="L4204" s="399">
        <v>44655</v>
      </c>
      <c r="M4204" s="398" t="s">
        <v>19</v>
      </c>
      <c r="N4204" s="10">
        <v>9656</v>
      </c>
    </row>
    <row r="4205" spans="1:15">
      <c r="A4205" s="9">
        <v>44645</v>
      </c>
      <c r="B4205" s="1">
        <v>17127</v>
      </c>
      <c r="C4205" s="929" t="s">
        <v>4292</v>
      </c>
      <c r="D4205" s="1" t="s">
        <v>22</v>
      </c>
      <c r="E4205" s="1" t="s">
        <v>4655</v>
      </c>
      <c r="F4205" s="399">
        <v>44657</v>
      </c>
      <c r="G4205" s="10" t="s">
        <v>4435</v>
      </c>
      <c r="H4205" s="10">
        <v>6</v>
      </c>
      <c r="I4205" s="946">
        <v>2.35</v>
      </c>
      <c r="J4205" s="398" t="s">
        <v>25</v>
      </c>
      <c r="K4205" s="398" t="s">
        <v>25</v>
      </c>
      <c r="L4205" s="399">
        <v>44655</v>
      </c>
      <c r="M4205" s="398" t="s">
        <v>19</v>
      </c>
      <c r="N4205" s="10">
        <v>9656</v>
      </c>
    </row>
    <row r="4206" spans="1:15">
      <c r="A4206" s="9">
        <v>44645</v>
      </c>
      <c r="B4206" s="1">
        <v>17128</v>
      </c>
      <c r="C4206" s="929" t="s">
        <v>3682</v>
      </c>
      <c r="D4206" s="1" t="s">
        <v>22</v>
      </c>
      <c r="E4206" s="1" t="s">
        <v>4656</v>
      </c>
      <c r="F4206" s="399">
        <v>44657</v>
      </c>
      <c r="G4206" s="10" t="s">
        <v>3684</v>
      </c>
      <c r="H4206" s="10">
        <v>35</v>
      </c>
      <c r="I4206" s="946">
        <v>2.35</v>
      </c>
      <c r="J4206" s="398" t="s">
        <v>25</v>
      </c>
      <c r="K4206" s="398" t="s">
        <v>25</v>
      </c>
      <c r="L4206" s="399">
        <v>44655</v>
      </c>
      <c r="M4206" s="398" t="s">
        <v>19</v>
      </c>
      <c r="N4206" s="10">
        <v>9656</v>
      </c>
    </row>
    <row r="4207" spans="1:15">
      <c r="A4207" s="9">
        <v>44645</v>
      </c>
      <c r="B4207" s="1">
        <v>17129</v>
      </c>
      <c r="C4207" s="929" t="s">
        <v>386</v>
      </c>
      <c r="D4207" s="1" t="s">
        <v>22</v>
      </c>
      <c r="E4207" s="1" t="s">
        <v>4657</v>
      </c>
      <c r="F4207" s="399">
        <v>44657</v>
      </c>
      <c r="G4207" s="10" t="s">
        <v>388</v>
      </c>
      <c r="H4207" s="10">
        <v>143</v>
      </c>
      <c r="I4207" s="946">
        <v>2.35</v>
      </c>
      <c r="J4207" s="398" t="s">
        <v>25</v>
      </c>
      <c r="K4207" s="398" t="s">
        <v>25</v>
      </c>
      <c r="L4207" s="399">
        <v>44655</v>
      </c>
      <c r="M4207" s="398" t="s">
        <v>19</v>
      </c>
      <c r="N4207" s="10">
        <v>9656</v>
      </c>
    </row>
    <row r="4208" spans="1:15">
      <c r="A4208" s="9">
        <v>44645</v>
      </c>
      <c r="B4208" s="1">
        <v>17130</v>
      </c>
      <c r="C4208" s="929" t="s">
        <v>4658</v>
      </c>
      <c r="D4208" s="1" t="s">
        <v>22</v>
      </c>
      <c r="E4208" s="1" t="s">
        <v>4322</v>
      </c>
      <c r="F4208" s="399">
        <v>44657</v>
      </c>
      <c r="G4208" s="10" t="s">
        <v>4659</v>
      </c>
      <c r="H4208" s="10">
        <v>1</v>
      </c>
      <c r="I4208" s="946">
        <v>3.75</v>
      </c>
      <c r="J4208" s="398" t="s">
        <v>25</v>
      </c>
      <c r="K4208" s="398" t="s">
        <v>25</v>
      </c>
      <c r="L4208" s="399">
        <v>44655</v>
      </c>
      <c r="M4208" s="398" t="s">
        <v>19</v>
      </c>
      <c r="N4208" s="10">
        <v>9656</v>
      </c>
    </row>
    <row r="4209" spans="1:14">
      <c r="A4209" s="9">
        <v>44645</v>
      </c>
      <c r="B4209" s="1">
        <v>17131</v>
      </c>
      <c r="C4209" s="929" t="s">
        <v>4660</v>
      </c>
      <c r="D4209" s="1" t="s">
        <v>22</v>
      </c>
      <c r="E4209" s="1" t="s">
        <v>4322</v>
      </c>
      <c r="F4209" s="399">
        <v>44657</v>
      </c>
      <c r="G4209" s="10" t="s">
        <v>4661</v>
      </c>
      <c r="H4209" s="10">
        <v>1</v>
      </c>
      <c r="I4209" s="946">
        <v>3.75</v>
      </c>
      <c r="J4209" s="398" t="s">
        <v>25</v>
      </c>
      <c r="K4209" s="398" t="s">
        <v>25</v>
      </c>
      <c r="L4209" s="399">
        <v>44655</v>
      </c>
      <c r="M4209" s="398" t="s">
        <v>19</v>
      </c>
      <c r="N4209" s="10">
        <v>9656</v>
      </c>
    </row>
    <row r="4210" spans="1:14">
      <c r="A4210" s="9">
        <v>44645</v>
      </c>
      <c r="B4210" s="1">
        <v>17132</v>
      </c>
      <c r="C4210" s="929" t="s">
        <v>1172</v>
      </c>
      <c r="D4210" s="1" t="s">
        <v>22</v>
      </c>
      <c r="E4210" s="1" t="s">
        <v>4662</v>
      </c>
      <c r="F4210" s="399">
        <v>44657</v>
      </c>
      <c r="G4210" s="10" t="s">
        <v>1174</v>
      </c>
      <c r="H4210" s="10">
        <v>13</v>
      </c>
      <c r="I4210" s="946">
        <v>2.35</v>
      </c>
      <c r="J4210" s="398" t="s">
        <v>25</v>
      </c>
      <c r="K4210" s="398" t="s">
        <v>25</v>
      </c>
      <c r="L4210" s="399">
        <v>44655</v>
      </c>
      <c r="M4210" s="398" t="s">
        <v>19</v>
      </c>
      <c r="N4210" s="10">
        <v>9656</v>
      </c>
    </row>
    <row r="4211" spans="1:14">
      <c r="A4211" s="9">
        <v>44645</v>
      </c>
      <c r="B4211" s="1">
        <v>17133</v>
      </c>
      <c r="C4211" s="929" t="s">
        <v>1172</v>
      </c>
      <c r="D4211" s="1" t="s">
        <v>22</v>
      </c>
      <c r="E4211" s="1" t="s">
        <v>4663</v>
      </c>
      <c r="F4211" s="399">
        <v>44657</v>
      </c>
      <c r="G4211" s="10" t="s">
        <v>1174</v>
      </c>
      <c r="H4211" s="10">
        <v>23</v>
      </c>
      <c r="I4211" s="946">
        <v>2.35</v>
      </c>
      <c r="J4211" s="398" t="s">
        <v>25</v>
      </c>
      <c r="K4211" s="398" t="s">
        <v>25</v>
      </c>
      <c r="L4211" s="399">
        <v>44655</v>
      </c>
      <c r="M4211" s="398" t="s">
        <v>19</v>
      </c>
      <c r="N4211" s="10">
        <v>9656</v>
      </c>
    </row>
    <row r="4212" spans="1:14">
      <c r="A4212" s="9">
        <v>44645</v>
      </c>
      <c r="B4212" s="1">
        <v>17134</v>
      </c>
      <c r="C4212" s="929" t="s">
        <v>1172</v>
      </c>
      <c r="D4212" s="1" t="s">
        <v>22</v>
      </c>
      <c r="E4212" s="1" t="s">
        <v>4664</v>
      </c>
      <c r="F4212" s="399">
        <v>44657</v>
      </c>
      <c r="G4212" s="10" t="s">
        <v>1174</v>
      </c>
      <c r="H4212" s="10">
        <v>45</v>
      </c>
      <c r="I4212" s="946">
        <v>2.35</v>
      </c>
      <c r="J4212" s="398" t="s">
        <v>25</v>
      </c>
      <c r="K4212" s="398" t="s">
        <v>25</v>
      </c>
      <c r="L4212" s="399">
        <v>44655</v>
      </c>
      <c r="M4212" s="398" t="s">
        <v>19</v>
      </c>
      <c r="N4212" s="10">
        <v>9656</v>
      </c>
    </row>
    <row r="4213" spans="1:14">
      <c r="A4213" s="9">
        <v>44645</v>
      </c>
      <c r="B4213" s="1">
        <v>17135</v>
      </c>
      <c r="C4213" s="929" t="s">
        <v>1172</v>
      </c>
      <c r="D4213" s="1" t="s">
        <v>22</v>
      </c>
      <c r="E4213" s="1" t="s">
        <v>4665</v>
      </c>
      <c r="F4213" s="399">
        <v>44657</v>
      </c>
      <c r="G4213" s="10" t="s">
        <v>1174</v>
      </c>
      <c r="H4213" s="10">
        <v>8</v>
      </c>
      <c r="I4213" s="946">
        <v>2.35</v>
      </c>
      <c r="J4213" s="398" t="s">
        <v>25</v>
      </c>
      <c r="K4213" s="398" t="s">
        <v>25</v>
      </c>
      <c r="L4213" s="399">
        <v>44655</v>
      </c>
      <c r="M4213" s="398" t="s">
        <v>19</v>
      </c>
      <c r="N4213" s="10">
        <v>9656</v>
      </c>
    </row>
    <row r="4214" spans="1:14">
      <c r="A4214" s="9">
        <v>44645</v>
      </c>
      <c r="B4214" s="1">
        <v>17136</v>
      </c>
      <c r="C4214" s="929" t="s">
        <v>1172</v>
      </c>
      <c r="D4214" s="1" t="s">
        <v>22</v>
      </c>
      <c r="E4214" s="1" t="s">
        <v>4666</v>
      </c>
      <c r="F4214" s="399">
        <v>44657</v>
      </c>
      <c r="G4214" s="10" t="s">
        <v>1174</v>
      </c>
      <c r="H4214" s="10">
        <v>8</v>
      </c>
      <c r="I4214" s="946">
        <v>2.35</v>
      </c>
      <c r="J4214" s="398" t="s">
        <v>25</v>
      </c>
      <c r="K4214" s="398" t="s">
        <v>25</v>
      </c>
      <c r="L4214" s="399">
        <v>44655</v>
      </c>
      <c r="M4214" s="398" t="s">
        <v>19</v>
      </c>
      <c r="N4214" s="10">
        <v>9656</v>
      </c>
    </row>
    <row r="4215" spans="1:14">
      <c r="A4215" s="9">
        <v>44645</v>
      </c>
      <c r="B4215" s="1">
        <v>17137</v>
      </c>
      <c r="C4215" s="929" t="s">
        <v>201</v>
      </c>
      <c r="D4215" s="1" t="s">
        <v>22</v>
      </c>
      <c r="E4215" s="1" t="s">
        <v>4667</v>
      </c>
      <c r="F4215" s="399">
        <v>44657</v>
      </c>
      <c r="G4215" s="10" t="s">
        <v>203</v>
      </c>
      <c r="H4215" s="10">
        <v>3</v>
      </c>
      <c r="I4215" s="946">
        <v>2.35</v>
      </c>
      <c r="J4215" s="398" t="s">
        <v>25</v>
      </c>
      <c r="K4215" s="398" t="s">
        <v>25</v>
      </c>
      <c r="L4215" s="399">
        <v>44655</v>
      </c>
      <c r="M4215" s="398" t="s">
        <v>19</v>
      </c>
      <c r="N4215" s="10">
        <v>9656</v>
      </c>
    </row>
    <row r="4216" spans="1:14">
      <c r="A4216" s="9">
        <v>44645</v>
      </c>
      <c r="B4216" s="1">
        <v>17138</v>
      </c>
      <c r="C4216" s="929" t="s">
        <v>201</v>
      </c>
      <c r="D4216" s="1" t="s">
        <v>22</v>
      </c>
      <c r="E4216" s="1" t="s">
        <v>4668</v>
      </c>
      <c r="F4216" s="399">
        <v>44657</v>
      </c>
      <c r="G4216" s="10" t="s">
        <v>203</v>
      </c>
      <c r="H4216" s="10">
        <v>6</v>
      </c>
      <c r="I4216" s="946">
        <v>2.35</v>
      </c>
      <c r="J4216" s="398" t="s">
        <v>25</v>
      </c>
      <c r="K4216" s="398" t="s">
        <v>25</v>
      </c>
      <c r="L4216" s="399">
        <v>44655</v>
      </c>
      <c r="M4216" s="398" t="s">
        <v>19</v>
      </c>
      <c r="N4216" s="10">
        <v>9656</v>
      </c>
    </row>
    <row r="4217" spans="1:14">
      <c r="A4217" s="9">
        <v>44645</v>
      </c>
      <c r="B4217" s="1">
        <v>17139</v>
      </c>
      <c r="C4217" s="929" t="s">
        <v>254</v>
      </c>
      <c r="D4217" s="1" t="s">
        <v>22</v>
      </c>
      <c r="E4217" s="1" t="s">
        <v>4669</v>
      </c>
      <c r="F4217" s="399">
        <v>44657</v>
      </c>
      <c r="G4217" s="10" t="s">
        <v>256</v>
      </c>
      <c r="H4217" s="10">
        <v>14</v>
      </c>
      <c r="I4217" s="946">
        <v>2.35</v>
      </c>
      <c r="J4217" s="398" t="s">
        <v>25</v>
      </c>
      <c r="K4217" s="398" t="s">
        <v>25</v>
      </c>
      <c r="L4217" s="399">
        <v>44655</v>
      </c>
      <c r="M4217" s="398" t="s">
        <v>19</v>
      </c>
      <c r="N4217" s="10">
        <v>9656</v>
      </c>
    </row>
    <row r="4218" spans="1:14">
      <c r="A4218" s="9">
        <v>44645</v>
      </c>
      <c r="B4218" s="1">
        <v>17140</v>
      </c>
      <c r="C4218" s="929" t="s">
        <v>34</v>
      </c>
      <c r="D4218" s="1" t="s">
        <v>22</v>
      </c>
      <c r="E4218" s="1" t="s">
        <v>4670</v>
      </c>
      <c r="F4218" s="399">
        <v>44657</v>
      </c>
      <c r="G4218" s="10" t="s">
        <v>36</v>
      </c>
      <c r="H4218" s="10">
        <v>1</v>
      </c>
      <c r="I4218" s="946">
        <v>2.35</v>
      </c>
      <c r="J4218" s="398" t="s">
        <v>25</v>
      </c>
      <c r="K4218" s="398" t="s">
        <v>25</v>
      </c>
      <c r="L4218" s="399">
        <v>44655</v>
      </c>
      <c r="M4218" s="398" t="s">
        <v>19</v>
      </c>
      <c r="N4218" s="10">
        <v>9656</v>
      </c>
    </row>
    <row r="4219" spans="1:14">
      <c r="A4219" s="9">
        <v>44645</v>
      </c>
      <c r="B4219" s="1">
        <v>17141</v>
      </c>
      <c r="C4219" s="929" t="s">
        <v>39</v>
      </c>
      <c r="D4219" s="1" t="s">
        <v>22</v>
      </c>
      <c r="E4219" s="1" t="s">
        <v>4670</v>
      </c>
      <c r="F4219" s="399">
        <v>44657</v>
      </c>
      <c r="G4219" s="10" t="s">
        <v>40</v>
      </c>
      <c r="H4219" s="10">
        <v>1</v>
      </c>
      <c r="I4219" s="946">
        <v>2.35</v>
      </c>
      <c r="J4219" s="398" t="s">
        <v>25</v>
      </c>
      <c r="K4219" s="398" t="s">
        <v>25</v>
      </c>
      <c r="L4219" s="399">
        <v>44655</v>
      </c>
      <c r="M4219" s="398" t="s">
        <v>19</v>
      </c>
      <c r="N4219" s="10">
        <v>9656</v>
      </c>
    </row>
    <row r="4220" spans="1:14">
      <c r="A4220" s="9">
        <v>44645</v>
      </c>
      <c r="B4220" s="1">
        <v>17142</v>
      </c>
      <c r="C4220" s="929" t="s">
        <v>37</v>
      </c>
      <c r="D4220" s="1" t="s">
        <v>22</v>
      </c>
      <c r="E4220" s="1" t="s">
        <v>4670</v>
      </c>
      <c r="F4220" s="399">
        <v>44657</v>
      </c>
      <c r="G4220" s="10" t="s">
        <v>38</v>
      </c>
      <c r="H4220" s="10">
        <v>1</v>
      </c>
      <c r="I4220" s="946">
        <v>2.35</v>
      </c>
      <c r="J4220" s="398" t="s">
        <v>25</v>
      </c>
      <c r="K4220" s="398" t="s">
        <v>25</v>
      </c>
      <c r="L4220" s="399">
        <v>44655</v>
      </c>
      <c r="M4220" s="398" t="s">
        <v>19</v>
      </c>
      <c r="N4220" s="10">
        <v>9656</v>
      </c>
    </row>
    <row r="4221" spans="1:14">
      <c r="A4221" s="9">
        <v>44645</v>
      </c>
      <c r="B4221" s="1">
        <v>17143</v>
      </c>
      <c r="C4221" s="929" t="s">
        <v>2171</v>
      </c>
      <c r="D4221" s="1" t="s">
        <v>22</v>
      </c>
      <c r="E4221" s="1" t="s">
        <v>4670</v>
      </c>
      <c r="F4221" s="399">
        <v>44657</v>
      </c>
      <c r="G4221" s="10" t="s">
        <v>2191</v>
      </c>
      <c r="H4221" s="10">
        <v>1</v>
      </c>
      <c r="I4221" s="946">
        <v>2.35</v>
      </c>
      <c r="J4221" s="398" t="s">
        <v>25</v>
      </c>
      <c r="K4221" s="398" t="s">
        <v>25</v>
      </c>
      <c r="L4221" s="399">
        <v>44655</v>
      </c>
      <c r="M4221" s="398" t="s">
        <v>19</v>
      </c>
      <c r="N4221" s="10">
        <v>9656</v>
      </c>
    </row>
    <row r="4222" spans="1:14">
      <c r="A4222" s="9">
        <v>44645</v>
      </c>
      <c r="B4222" s="1">
        <v>17144</v>
      </c>
      <c r="C4222" s="929" t="s">
        <v>254</v>
      </c>
      <c r="D4222" s="1" t="s">
        <v>22</v>
      </c>
      <c r="E4222" s="1" t="s">
        <v>4671</v>
      </c>
      <c r="F4222" s="399">
        <v>44657</v>
      </c>
      <c r="G4222" s="10" t="s">
        <v>256</v>
      </c>
      <c r="H4222" s="10">
        <v>12</v>
      </c>
      <c r="I4222" s="946">
        <v>2.35</v>
      </c>
      <c r="J4222" s="398" t="s">
        <v>25</v>
      </c>
      <c r="K4222" s="398" t="s">
        <v>25</v>
      </c>
      <c r="L4222" s="399">
        <v>44655</v>
      </c>
      <c r="M4222" s="398" t="s">
        <v>19</v>
      </c>
      <c r="N4222" s="10">
        <v>9656</v>
      </c>
    </row>
    <row r="4223" spans="1:14">
      <c r="A4223" s="9">
        <v>44645</v>
      </c>
      <c r="B4223" s="1">
        <v>17145</v>
      </c>
      <c r="C4223" s="929" t="s">
        <v>985</v>
      </c>
      <c r="D4223" s="1" t="s">
        <v>22</v>
      </c>
      <c r="E4223" s="1" t="s">
        <v>4672</v>
      </c>
      <c r="F4223" s="399">
        <v>44657</v>
      </c>
      <c r="G4223" s="10" t="s">
        <v>987</v>
      </c>
      <c r="H4223" s="10">
        <v>7</v>
      </c>
      <c r="I4223" s="946">
        <v>2.35</v>
      </c>
      <c r="J4223" s="398" t="s">
        <v>25</v>
      </c>
      <c r="K4223" s="398" t="s">
        <v>25</v>
      </c>
      <c r="L4223" s="399">
        <v>44655</v>
      </c>
      <c r="M4223" s="398" t="s">
        <v>19</v>
      </c>
      <c r="N4223" s="10">
        <v>9656</v>
      </c>
    </row>
    <row r="4224" spans="1:14">
      <c r="A4224" s="9">
        <v>44645</v>
      </c>
      <c r="B4224" s="1">
        <v>17146</v>
      </c>
      <c r="C4224" s="929" t="s">
        <v>985</v>
      </c>
      <c r="D4224" s="1" t="s">
        <v>22</v>
      </c>
      <c r="E4224" s="1" t="s">
        <v>4673</v>
      </c>
      <c r="F4224" s="399">
        <v>44657</v>
      </c>
      <c r="G4224" s="10" t="s">
        <v>987</v>
      </c>
      <c r="H4224" s="10">
        <v>35</v>
      </c>
      <c r="I4224" s="946">
        <v>2.35</v>
      </c>
      <c r="J4224" s="398" t="s">
        <v>25</v>
      </c>
      <c r="K4224" s="398" t="s">
        <v>25</v>
      </c>
      <c r="L4224" s="399">
        <v>44655</v>
      </c>
      <c r="M4224" s="398" t="s">
        <v>19</v>
      </c>
      <c r="N4224" s="10">
        <v>9656</v>
      </c>
    </row>
    <row r="4225" spans="1:14">
      <c r="A4225" s="9">
        <v>44645</v>
      </c>
      <c r="B4225" s="1">
        <v>17147</v>
      </c>
      <c r="C4225" s="929" t="s">
        <v>31</v>
      </c>
      <c r="D4225" s="1" t="s">
        <v>22</v>
      </c>
      <c r="E4225" s="1" t="s">
        <v>4674</v>
      </c>
      <c r="F4225" s="399">
        <v>44657</v>
      </c>
      <c r="G4225" s="10" t="s">
        <v>33</v>
      </c>
      <c r="H4225" s="10">
        <v>11</v>
      </c>
      <c r="I4225" s="946">
        <v>2.35</v>
      </c>
      <c r="J4225" s="398" t="s">
        <v>25</v>
      </c>
      <c r="K4225" s="398" t="s">
        <v>25</v>
      </c>
      <c r="L4225" s="399">
        <v>44655</v>
      </c>
      <c r="M4225" s="398" t="s">
        <v>19</v>
      </c>
      <c r="N4225" s="10">
        <v>9656</v>
      </c>
    </row>
    <row r="4226" spans="1:14">
      <c r="A4226" s="9">
        <v>44645</v>
      </c>
      <c r="B4226" s="1">
        <v>17148</v>
      </c>
      <c r="C4226" s="929" t="s">
        <v>147</v>
      </c>
      <c r="D4226" s="1" t="s">
        <v>22</v>
      </c>
      <c r="E4226" s="1" t="s">
        <v>4675</v>
      </c>
      <c r="F4226" s="399">
        <v>44657</v>
      </c>
      <c r="G4226" s="10" t="s">
        <v>149</v>
      </c>
      <c r="H4226" s="10">
        <v>6</v>
      </c>
      <c r="I4226" s="946">
        <v>2.35</v>
      </c>
      <c r="J4226" s="398" t="s">
        <v>25</v>
      </c>
      <c r="K4226" s="398" t="s">
        <v>25</v>
      </c>
      <c r="L4226" s="399">
        <v>44655</v>
      </c>
      <c r="M4226" s="398" t="s">
        <v>19</v>
      </c>
      <c r="N4226" s="10">
        <v>9656</v>
      </c>
    </row>
    <row r="4227" spans="1:14">
      <c r="A4227" s="9">
        <v>44645</v>
      </c>
      <c r="B4227" s="1">
        <v>17149</v>
      </c>
      <c r="C4227" s="929" t="s">
        <v>94</v>
      </c>
      <c r="D4227" s="1" t="s">
        <v>22</v>
      </c>
      <c r="E4227" s="1" t="s">
        <v>4676</v>
      </c>
      <c r="F4227" s="399">
        <v>44657</v>
      </c>
      <c r="G4227" s="10" t="s">
        <v>96</v>
      </c>
      <c r="H4227" s="10">
        <v>7</v>
      </c>
      <c r="I4227" s="946">
        <v>2.35</v>
      </c>
      <c r="J4227" s="398" t="s">
        <v>25</v>
      </c>
      <c r="K4227" s="398" t="s">
        <v>25</v>
      </c>
      <c r="L4227" s="399">
        <v>44655</v>
      </c>
      <c r="M4227" s="398" t="s">
        <v>19</v>
      </c>
      <c r="N4227" s="10">
        <v>9656</v>
      </c>
    </row>
    <row r="4228" spans="1:14">
      <c r="A4228" s="9">
        <v>44645</v>
      </c>
      <c r="B4228" s="1">
        <v>17150</v>
      </c>
      <c r="C4228" s="929" t="s">
        <v>182</v>
      </c>
      <c r="D4228" s="1" t="s">
        <v>22</v>
      </c>
      <c r="E4228" s="1" t="s">
        <v>4677</v>
      </c>
      <c r="F4228" s="399">
        <v>44657</v>
      </c>
      <c r="G4228" s="10" t="s">
        <v>184</v>
      </c>
      <c r="H4228" s="10">
        <v>1</v>
      </c>
      <c r="I4228" s="946">
        <v>2.35</v>
      </c>
      <c r="J4228" s="398" t="s">
        <v>25</v>
      </c>
      <c r="K4228" s="398" t="s">
        <v>25</v>
      </c>
      <c r="L4228" s="399">
        <v>44655</v>
      </c>
      <c r="M4228" s="398" t="s">
        <v>19</v>
      </c>
      <c r="N4228" s="10">
        <v>9656</v>
      </c>
    </row>
    <row r="4229" spans="1:14">
      <c r="A4229" s="9">
        <v>44645</v>
      </c>
      <c r="B4229" s="1">
        <v>17151</v>
      </c>
      <c r="C4229" s="929" t="s">
        <v>2193</v>
      </c>
      <c r="D4229" s="1" t="s">
        <v>22</v>
      </c>
      <c r="E4229" s="1" t="s">
        <v>4678</v>
      </c>
      <c r="F4229" s="399">
        <v>44657</v>
      </c>
      <c r="G4229" s="10" t="s">
        <v>2374</v>
      </c>
      <c r="H4229" s="10">
        <v>3</v>
      </c>
      <c r="I4229" s="946">
        <v>2.35</v>
      </c>
      <c r="J4229" s="398" t="s">
        <v>25</v>
      </c>
      <c r="K4229" s="398" t="s">
        <v>25</v>
      </c>
      <c r="L4229" s="399">
        <v>44655</v>
      </c>
      <c r="M4229" s="398" t="s">
        <v>19</v>
      </c>
      <c r="N4229" s="10">
        <v>9656</v>
      </c>
    </row>
    <row r="4230" spans="1:14">
      <c r="A4230" s="9">
        <v>44645</v>
      </c>
      <c r="B4230" s="1">
        <v>17152</v>
      </c>
      <c r="C4230" s="929" t="s">
        <v>272</v>
      </c>
      <c r="D4230" s="1" t="s">
        <v>22</v>
      </c>
      <c r="E4230" s="1" t="s">
        <v>4679</v>
      </c>
      <c r="F4230" s="399">
        <v>44657</v>
      </c>
      <c r="G4230" s="10" t="s">
        <v>274</v>
      </c>
      <c r="H4230" s="10">
        <v>1</v>
      </c>
      <c r="I4230" s="946">
        <v>2.35</v>
      </c>
      <c r="J4230" s="398" t="s">
        <v>25</v>
      </c>
      <c r="K4230" s="398" t="s">
        <v>25</v>
      </c>
      <c r="L4230" s="399">
        <v>44655</v>
      </c>
      <c r="M4230" s="398" t="s">
        <v>19</v>
      </c>
      <c r="N4230" s="10">
        <v>9656</v>
      </c>
    </row>
    <row r="4231" spans="1:14">
      <c r="A4231" s="9">
        <v>44645</v>
      </c>
      <c r="B4231" s="1">
        <v>17153</v>
      </c>
      <c r="C4231" s="929" t="s">
        <v>432</v>
      </c>
      <c r="D4231" s="1" t="s">
        <v>22</v>
      </c>
      <c r="E4231" s="1" t="s">
        <v>4680</v>
      </c>
      <c r="F4231" s="399">
        <v>44657</v>
      </c>
      <c r="G4231" s="10" t="s">
        <v>434</v>
      </c>
      <c r="H4231" s="10">
        <v>2</v>
      </c>
      <c r="I4231" s="946">
        <v>2.35</v>
      </c>
      <c r="J4231" s="398" t="s">
        <v>25</v>
      </c>
      <c r="K4231" s="398" t="s">
        <v>25</v>
      </c>
      <c r="L4231" s="399">
        <v>44655</v>
      </c>
      <c r="M4231" s="398" t="s">
        <v>19</v>
      </c>
      <c r="N4231" s="10">
        <v>9656</v>
      </c>
    </row>
    <row r="4232" spans="1:14">
      <c r="A4232" s="9">
        <v>44645</v>
      </c>
      <c r="B4232" s="1">
        <v>17154</v>
      </c>
      <c r="C4232" s="929" t="s">
        <v>3409</v>
      </c>
      <c r="D4232" s="1" t="s">
        <v>22</v>
      </c>
      <c r="E4232" s="1" t="s">
        <v>4681</v>
      </c>
      <c r="F4232" s="399">
        <v>44657</v>
      </c>
      <c r="G4232" s="10" t="s">
        <v>3411</v>
      </c>
      <c r="H4232" s="10">
        <v>1</v>
      </c>
      <c r="I4232" s="946">
        <v>2.35</v>
      </c>
      <c r="J4232" s="398" t="s">
        <v>25</v>
      </c>
      <c r="K4232" s="398" t="s">
        <v>25</v>
      </c>
      <c r="L4232" s="399">
        <v>44655</v>
      </c>
      <c r="M4232" s="398" t="s">
        <v>19</v>
      </c>
      <c r="N4232" s="10">
        <v>9656</v>
      </c>
    </row>
    <row r="4233" spans="1:14">
      <c r="A4233" s="9">
        <v>44645</v>
      </c>
      <c r="B4233" s="1">
        <v>17155</v>
      </c>
      <c r="C4233" s="929" t="s">
        <v>147</v>
      </c>
      <c r="D4233" s="1" t="s">
        <v>22</v>
      </c>
      <c r="E4233" s="1" t="s">
        <v>4682</v>
      </c>
      <c r="F4233" s="399">
        <v>44657</v>
      </c>
      <c r="G4233" s="10" t="s">
        <v>149</v>
      </c>
      <c r="H4233" s="10">
        <v>4</v>
      </c>
      <c r="I4233" s="946">
        <v>2.35</v>
      </c>
      <c r="J4233" s="398" t="s">
        <v>25</v>
      </c>
      <c r="K4233" s="398" t="s">
        <v>25</v>
      </c>
      <c r="L4233" s="399">
        <v>44655</v>
      </c>
      <c r="M4233" s="398" t="s">
        <v>19</v>
      </c>
      <c r="N4233" s="10">
        <v>9656</v>
      </c>
    </row>
    <row r="4234" spans="1:14">
      <c r="A4234" s="9">
        <v>44645</v>
      </c>
      <c r="B4234" s="1">
        <v>17156</v>
      </c>
      <c r="C4234" s="929" t="s">
        <v>154</v>
      </c>
      <c r="D4234" s="1" t="s">
        <v>22</v>
      </c>
      <c r="E4234" s="1" t="s">
        <v>4683</v>
      </c>
      <c r="F4234" s="399">
        <v>44657</v>
      </c>
      <c r="G4234" s="10" t="s">
        <v>155</v>
      </c>
      <c r="H4234" s="10">
        <v>4</v>
      </c>
      <c r="I4234" s="946">
        <v>2.35</v>
      </c>
      <c r="J4234" s="398" t="s">
        <v>25</v>
      </c>
      <c r="K4234" s="398" t="s">
        <v>25</v>
      </c>
      <c r="L4234" s="399">
        <v>44655</v>
      </c>
      <c r="M4234" s="398" t="s">
        <v>19</v>
      </c>
      <c r="N4234" s="10">
        <v>9656</v>
      </c>
    </row>
    <row r="4235" spans="1:14">
      <c r="A4235" s="9">
        <v>44645</v>
      </c>
      <c r="B4235" s="1">
        <v>17157</v>
      </c>
      <c r="C4235" s="929" t="s">
        <v>683</v>
      </c>
      <c r="D4235" s="1" t="s">
        <v>22</v>
      </c>
      <c r="E4235" s="1" t="s">
        <v>4684</v>
      </c>
      <c r="F4235" s="399">
        <v>44657</v>
      </c>
      <c r="G4235" s="10" t="s">
        <v>685</v>
      </c>
      <c r="H4235" s="10">
        <v>6</v>
      </c>
      <c r="I4235" s="946">
        <v>2.35</v>
      </c>
      <c r="J4235" s="398" t="s">
        <v>25</v>
      </c>
      <c r="K4235" s="398" t="s">
        <v>25</v>
      </c>
      <c r="L4235" s="399">
        <v>44655</v>
      </c>
      <c r="M4235" s="398" t="s">
        <v>19</v>
      </c>
      <c r="N4235" s="10">
        <v>9656</v>
      </c>
    </row>
    <row r="4236" spans="1:14">
      <c r="A4236" s="9">
        <v>44645</v>
      </c>
      <c r="B4236" s="1">
        <v>17158</v>
      </c>
      <c r="C4236" s="929" t="s">
        <v>473</v>
      </c>
      <c r="D4236" s="1" t="s">
        <v>22</v>
      </c>
      <c r="E4236" s="1" t="s">
        <v>4685</v>
      </c>
      <c r="F4236" s="399">
        <v>44657</v>
      </c>
      <c r="G4236" s="10" t="s">
        <v>475</v>
      </c>
      <c r="H4236" s="10">
        <v>16</v>
      </c>
      <c r="I4236" s="946">
        <v>2.35</v>
      </c>
      <c r="J4236" s="398" t="s">
        <v>25</v>
      </c>
      <c r="K4236" s="398" t="s">
        <v>25</v>
      </c>
      <c r="L4236" s="399">
        <v>44655</v>
      </c>
      <c r="M4236" s="398" t="s">
        <v>19</v>
      </c>
      <c r="N4236" s="10">
        <v>9656</v>
      </c>
    </row>
    <row r="4237" spans="1:14">
      <c r="A4237" s="9">
        <v>44645</v>
      </c>
      <c r="B4237" s="1">
        <v>17159</v>
      </c>
      <c r="C4237" s="929" t="s">
        <v>1524</v>
      </c>
      <c r="D4237" s="1" t="s">
        <v>22</v>
      </c>
      <c r="E4237" s="1" t="s">
        <v>4686</v>
      </c>
      <c r="F4237" s="399">
        <v>44657</v>
      </c>
      <c r="G4237" s="10" t="s">
        <v>1526</v>
      </c>
      <c r="H4237" s="10">
        <v>3</v>
      </c>
      <c r="I4237" s="946">
        <v>2.35</v>
      </c>
      <c r="J4237" s="398" t="s">
        <v>25</v>
      </c>
      <c r="K4237" s="398" t="s">
        <v>25</v>
      </c>
      <c r="L4237" s="399">
        <v>44655</v>
      </c>
      <c r="M4237" s="398" t="s">
        <v>19</v>
      </c>
      <c r="N4237" s="10">
        <v>9656</v>
      </c>
    </row>
    <row r="4238" spans="1:14">
      <c r="A4238" s="9">
        <v>44645</v>
      </c>
      <c r="B4238" s="1">
        <v>17160</v>
      </c>
      <c r="C4238" s="929" t="s">
        <v>710</v>
      </c>
      <c r="D4238" s="1" t="s">
        <v>22</v>
      </c>
      <c r="E4238" s="1" t="s">
        <v>4687</v>
      </c>
      <c r="F4238" s="399">
        <v>44657</v>
      </c>
      <c r="G4238" s="10" t="s">
        <v>712</v>
      </c>
      <c r="H4238" s="10">
        <v>1</v>
      </c>
      <c r="I4238" s="946">
        <v>2.35</v>
      </c>
      <c r="J4238" s="398" t="s">
        <v>25</v>
      </c>
      <c r="K4238" s="398" t="s">
        <v>25</v>
      </c>
      <c r="L4238" s="399">
        <v>44655</v>
      </c>
      <c r="M4238" s="398" t="s">
        <v>19</v>
      </c>
      <c r="N4238" s="10">
        <v>9656</v>
      </c>
    </row>
    <row r="4239" spans="1:14">
      <c r="A4239" s="9">
        <v>44645</v>
      </c>
      <c r="B4239" s="1">
        <v>17161</v>
      </c>
      <c r="C4239" s="929" t="s">
        <v>3907</v>
      </c>
      <c r="D4239" s="1" t="s">
        <v>22</v>
      </c>
      <c r="E4239" s="1" t="s">
        <v>4688</v>
      </c>
      <c r="F4239" s="399">
        <v>44657</v>
      </c>
      <c r="G4239" s="10" t="s">
        <v>4462</v>
      </c>
      <c r="H4239" s="10">
        <v>4</v>
      </c>
      <c r="I4239" s="946">
        <v>2.35</v>
      </c>
      <c r="J4239" s="398" t="s">
        <v>25</v>
      </c>
      <c r="K4239" s="398" t="s">
        <v>25</v>
      </c>
      <c r="L4239" s="399">
        <v>44655</v>
      </c>
      <c r="M4239" s="398" t="s">
        <v>19</v>
      </c>
      <c r="N4239" s="10">
        <v>9656</v>
      </c>
    </row>
    <row r="4240" spans="1:14">
      <c r="A4240" s="9">
        <v>44645</v>
      </c>
      <c r="B4240" s="1">
        <v>17162</v>
      </c>
      <c r="C4240" s="929" t="s">
        <v>758</v>
      </c>
      <c r="D4240" s="1" t="s">
        <v>22</v>
      </c>
      <c r="E4240" s="1" t="s">
        <v>4689</v>
      </c>
      <c r="F4240" s="399">
        <v>44657</v>
      </c>
      <c r="G4240" s="10" t="s">
        <v>759</v>
      </c>
      <c r="H4240" s="10">
        <v>62</v>
      </c>
      <c r="I4240" s="946">
        <v>2.35</v>
      </c>
      <c r="J4240" s="398" t="s">
        <v>25</v>
      </c>
      <c r="K4240" s="398" t="s">
        <v>25</v>
      </c>
      <c r="L4240" s="399">
        <v>44655</v>
      </c>
      <c r="M4240" s="398" t="s">
        <v>19</v>
      </c>
      <c r="N4240" s="10">
        <v>9656</v>
      </c>
    </row>
    <row r="4241" spans="1:14">
      <c r="A4241" s="9">
        <v>44652</v>
      </c>
      <c r="B4241" s="1">
        <v>17163</v>
      </c>
      <c r="C4241" s="929" t="s">
        <v>501</v>
      </c>
      <c r="D4241" s="1" t="s">
        <v>22</v>
      </c>
      <c r="E4241" s="1" t="s">
        <v>4690</v>
      </c>
      <c r="F4241" s="399">
        <v>44659</v>
      </c>
      <c r="G4241" s="10" t="s">
        <v>503</v>
      </c>
      <c r="H4241" s="10">
        <v>1</v>
      </c>
      <c r="I4241" s="946">
        <v>2.35</v>
      </c>
      <c r="J4241" s="398" t="s">
        <v>25</v>
      </c>
      <c r="K4241" s="398" t="s">
        <v>25</v>
      </c>
      <c r="L4241" s="399">
        <v>44657</v>
      </c>
      <c r="M4241" s="398" t="s">
        <v>19</v>
      </c>
      <c r="N4241" s="10">
        <v>9656</v>
      </c>
    </row>
    <row r="4242" spans="1:14">
      <c r="A4242" s="9">
        <v>44652</v>
      </c>
      <c r="B4242" s="1">
        <v>17164</v>
      </c>
      <c r="C4242" s="929" t="s">
        <v>758</v>
      </c>
      <c r="D4242" s="1" t="s">
        <v>22</v>
      </c>
      <c r="E4242" s="1" t="s">
        <v>4691</v>
      </c>
      <c r="F4242" s="399">
        <v>44659</v>
      </c>
      <c r="G4242" s="10" t="s">
        <v>759</v>
      </c>
      <c r="H4242" s="10">
        <v>20</v>
      </c>
      <c r="I4242" s="946">
        <v>2.35</v>
      </c>
      <c r="J4242" s="398" t="s">
        <v>25</v>
      </c>
      <c r="K4242" s="398" t="s">
        <v>25</v>
      </c>
      <c r="L4242" s="399">
        <v>44657</v>
      </c>
      <c r="M4242" s="398" t="s">
        <v>19</v>
      </c>
      <c r="N4242" s="10">
        <v>9656</v>
      </c>
    </row>
    <row r="4243" spans="1:14">
      <c r="A4243" s="9">
        <v>44652</v>
      </c>
      <c r="B4243" s="1">
        <v>17165</v>
      </c>
      <c r="C4243" s="929" t="s">
        <v>286</v>
      </c>
      <c r="D4243" s="1" t="s">
        <v>22</v>
      </c>
      <c r="E4243" s="1" t="s">
        <v>4692</v>
      </c>
      <c r="F4243" s="399">
        <v>44659</v>
      </c>
      <c r="G4243" s="10" t="s">
        <v>30</v>
      </c>
      <c r="H4243" s="10">
        <v>39</v>
      </c>
      <c r="I4243" s="946">
        <v>2.35</v>
      </c>
      <c r="J4243" s="398" t="s">
        <v>25</v>
      </c>
      <c r="K4243" s="398" t="s">
        <v>25</v>
      </c>
      <c r="L4243" s="399">
        <v>44657</v>
      </c>
      <c r="M4243" s="398" t="s">
        <v>19</v>
      </c>
      <c r="N4243" s="10">
        <v>9656</v>
      </c>
    </row>
    <row r="4244" spans="1:14">
      <c r="A4244" s="9">
        <v>44652</v>
      </c>
      <c r="B4244" s="1">
        <v>17166</v>
      </c>
      <c r="C4244" s="929" t="s">
        <v>595</v>
      </c>
      <c r="D4244" s="1" t="s">
        <v>22</v>
      </c>
      <c r="E4244" s="1" t="s">
        <v>4693</v>
      </c>
      <c r="F4244" s="399">
        <v>44659</v>
      </c>
      <c r="G4244" s="10" t="s">
        <v>462</v>
      </c>
      <c r="H4244" s="10">
        <v>7</v>
      </c>
      <c r="I4244" s="946">
        <v>2.35</v>
      </c>
      <c r="J4244" s="398" t="s">
        <v>25</v>
      </c>
      <c r="K4244" s="398" t="s">
        <v>25</v>
      </c>
      <c r="L4244" s="399">
        <v>44657</v>
      </c>
      <c r="M4244" s="398" t="s">
        <v>19</v>
      </c>
      <c r="N4244" s="10">
        <v>9656</v>
      </c>
    </row>
    <row r="4245" spans="1:14">
      <c r="A4245" s="9">
        <v>44652</v>
      </c>
      <c r="B4245" s="1">
        <v>17167</v>
      </c>
      <c r="C4245" s="929" t="s">
        <v>223</v>
      </c>
      <c r="D4245" s="1" t="s">
        <v>22</v>
      </c>
      <c r="E4245" s="1" t="s">
        <v>4694</v>
      </c>
      <c r="F4245" s="399">
        <v>44659</v>
      </c>
      <c r="G4245" s="10" t="s">
        <v>225</v>
      </c>
      <c r="H4245" s="10">
        <v>23</v>
      </c>
      <c r="I4245" s="946">
        <v>2.35</v>
      </c>
      <c r="J4245" s="398" t="s">
        <v>25</v>
      </c>
      <c r="K4245" s="398" t="s">
        <v>25</v>
      </c>
      <c r="L4245" s="399">
        <v>44657</v>
      </c>
      <c r="M4245" s="398" t="s">
        <v>19</v>
      </c>
      <c r="N4245" s="10">
        <v>9656</v>
      </c>
    </row>
    <row r="4246" spans="1:14">
      <c r="A4246" s="9">
        <v>44652</v>
      </c>
      <c r="B4246" s="1">
        <v>17168</v>
      </c>
      <c r="C4246" s="929" t="s">
        <v>182</v>
      </c>
      <c r="D4246" s="1" t="s">
        <v>22</v>
      </c>
      <c r="E4246" s="1" t="s">
        <v>4694</v>
      </c>
      <c r="F4246" s="399">
        <v>44659</v>
      </c>
      <c r="G4246" s="10" t="s">
        <v>184</v>
      </c>
      <c r="H4246" s="10">
        <v>12</v>
      </c>
      <c r="I4246" s="946">
        <v>2.35</v>
      </c>
      <c r="J4246" s="398" t="s">
        <v>25</v>
      </c>
      <c r="K4246" s="398" t="s">
        <v>25</v>
      </c>
      <c r="L4246" s="399">
        <v>44657</v>
      </c>
      <c r="M4246" s="398" t="s">
        <v>19</v>
      </c>
      <c r="N4246" s="10">
        <v>9656</v>
      </c>
    </row>
    <row r="4247" spans="1:14">
      <c r="A4247" s="9">
        <v>44652</v>
      </c>
      <c r="B4247" s="1">
        <v>17169</v>
      </c>
      <c r="C4247" s="929" t="s">
        <v>3920</v>
      </c>
      <c r="D4247" s="1" t="s">
        <v>22</v>
      </c>
      <c r="E4247" s="1" t="s">
        <v>4695</v>
      </c>
      <c r="F4247" s="399">
        <v>44659</v>
      </c>
      <c r="G4247" s="10" t="s">
        <v>3922</v>
      </c>
      <c r="H4247" s="10">
        <v>8</v>
      </c>
      <c r="I4247" s="946">
        <v>2.35</v>
      </c>
      <c r="J4247" s="398" t="s">
        <v>25</v>
      </c>
      <c r="K4247" s="398" t="s">
        <v>25</v>
      </c>
      <c r="L4247" s="399">
        <v>44657</v>
      </c>
      <c r="M4247" s="398" t="s">
        <v>19</v>
      </c>
      <c r="N4247" s="10">
        <v>9656</v>
      </c>
    </row>
    <row r="4248" spans="1:14">
      <c r="A4248" s="9">
        <v>44652</v>
      </c>
      <c r="B4248" s="1">
        <v>17170</v>
      </c>
      <c r="C4248" s="929" t="s">
        <v>73</v>
      </c>
      <c r="D4248" s="1" t="s">
        <v>22</v>
      </c>
      <c r="E4248" s="1" t="s">
        <v>4696</v>
      </c>
      <c r="F4248" s="399">
        <v>44659</v>
      </c>
      <c r="G4248" s="10" t="s">
        <v>74</v>
      </c>
      <c r="H4248" s="10">
        <v>1</v>
      </c>
      <c r="I4248" s="946">
        <v>2.35</v>
      </c>
      <c r="J4248" s="398" t="s">
        <v>25</v>
      </c>
      <c r="K4248" s="398" t="s">
        <v>25</v>
      </c>
      <c r="L4248" s="399">
        <v>44657</v>
      </c>
      <c r="M4248" s="398" t="s">
        <v>19</v>
      </c>
      <c r="N4248" s="10">
        <v>9656</v>
      </c>
    </row>
    <row r="4249" spans="1:14">
      <c r="A4249" s="9">
        <v>44652</v>
      </c>
      <c r="B4249" s="1">
        <v>17171</v>
      </c>
      <c r="C4249" s="929" t="s">
        <v>37</v>
      </c>
      <c r="D4249" s="1" t="s">
        <v>22</v>
      </c>
      <c r="E4249" s="1" t="s">
        <v>4696</v>
      </c>
      <c r="F4249" s="399">
        <v>44659</v>
      </c>
      <c r="G4249" s="10" t="s">
        <v>38</v>
      </c>
      <c r="H4249" s="10">
        <v>1</v>
      </c>
      <c r="I4249" s="946">
        <v>2.35</v>
      </c>
      <c r="J4249" s="398" t="s">
        <v>25</v>
      </c>
      <c r="K4249" s="398" t="s">
        <v>25</v>
      </c>
      <c r="L4249" s="399">
        <v>44657</v>
      </c>
      <c r="M4249" s="398" t="s">
        <v>19</v>
      </c>
      <c r="N4249" s="10">
        <v>9656</v>
      </c>
    </row>
    <row r="4250" spans="1:14">
      <c r="A4250" s="9">
        <v>44652</v>
      </c>
      <c r="B4250" s="1">
        <v>17172</v>
      </c>
      <c r="C4250" s="929" t="s">
        <v>3912</v>
      </c>
      <c r="D4250" s="1" t="s">
        <v>22</v>
      </c>
      <c r="E4250" s="1" t="s">
        <v>4696</v>
      </c>
      <c r="F4250" s="399">
        <v>44659</v>
      </c>
      <c r="G4250" s="10" t="s">
        <v>3984</v>
      </c>
      <c r="H4250" s="10">
        <v>1</v>
      </c>
      <c r="I4250" s="946">
        <v>2.35</v>
      </c>
      <c r="J4250" s="398" t="s">
        <v>25</v>
      </c>
      <c r="K4250" s="398" t="s">
        <v>25</v>
      </c>
      <c r="L4250" s="399">
        <v>44657</v>
      </c>
      <c r="M4250" s="398" t="s">
        <v>19</v>
      </c>
      <c r="N4250" s="10">
        <v>9656</v>
      </c>
    </row>
    <row r="4251" spans="1:14">
      <c r="A4251" s="9">
        <v>44652</v>
      </c>
      <c r="B4251" s="1">
        <v>17173</v>
      </c>
      <c r="C4251" s="929" t="s">
        <v>324</v>
      </c>
      <c r="D4251" s="1" t="s">
        <v>22</v>
      </c>
      <c r="E4251" s="1" t="s">
        <v>4697</v>
      </c>
      <c r="F4251" s="399">
        <v>44659</v>
      </c>
      <c r="G4251" s="10" t="s">
        <v>326</v>
      </c>
      <c r="H4251" s="10">
        <v>3</v>
      </c>
      <c r="I4251" s="946">
        <v>2.35</v>
      </c>
      <c r="J4251" s="398" t="s">
        <v>25</v>
      </c>
      <c r="K4251" s="398" t="s">
        <v>25</v>
      </c>
      <c r="L4251" s="399">
        <v>44657</v>
      </c>
      <c r="M4251" s="398" t="s">
        <v>19</v>
      </c>
      <c r="N4251" s="10">
        <v>9656</v>
      </c>
    </row>
    <row r="4252" spans="1:14">
      <c r="A4252" s="9">
        <v>44652</v>
      </c>
      <c r="B4252" s="1">
        <v>17174</v>
      </c>
      <c r="C4252" s="929" t="s">
        <v>710</v>
      </c>
      <c r="D4252" s="1" t="s">
        <v>22</v>
      </c>
      <c r="E4252" s="1" t="s">
        <v>4698</v>
      </c>
      <c r="F4252" s="399">
        <v>44659</v>
      </c>
      <c r="G4252" s="10" t="s">
        <v>712</v>
      </c>
      <c r="H4252" s="10">
        <v>3</v>
      </c>
      <c r="I4252" s="946">
        <v>2.35</v>
      </c>
      <c r="J4252" s="398" t="s">
        <v>25</v>
      </c>
      <c r="K4252" s="398" t="s">
        <v>25</v>
      </c>
      <c r="L4252" s="399">
        <v>44657</v>
      </c>
      <c r="M4252" s="398" t="s">
        <v>19</v>
      </c>
      <c r="N4252" s="10">
        <v>9656</v>
      </c>
    </row>
    <row r="4253" spans="1:14">
      <c r="A4253" s="9">
        <v>44652</v>
      </c>
      <c r="B4253" s="1">
        <v>17175</v>
      </c>
      <c r="C4253" s="929" t="s">
        <v>893</v>
      </c>
      <c r="D4253" s="1" t="s">
        <v>22</v>
      </c>
      <c r="E4253" s="1" t="s">
        <v>4699</v>
      </c>
      <c r="F4253" s="399">
        <v>44659</v>
      </c>
      <c r="G4253" s="10" t="s">
        <v>895</v>
      </c>
      <c r="H4253" s="10">
        <v>11</v>
      </c>
      <c r="I4253" s="946">
        <v>2.35</v>
      </c>
      <c r="J4253" s="398" t="s">
        <v>25</v>
      </c>
      <c r="K4253" s="398" t="s">
        <v>25</v>
      </c>
      <c r="L4253" s="399">
        <v>44657</v>
      </c>
      <c r="M4253" s="398" t="s">
        <v>19</v>
      </c>
      <c r="N4253" s="10">
        <v>9656</v>
      </c>
    </row>
    <row r="4254" spans="1:14">
      <c r="A4254" s="9">
        <v>44652</v>
      </c>
      <c r="B4254" s="1">
        <v>17176</v>
      </c>
      <c r="C4254" s="929" t="s">
        <v>4089</v>
      </c>
      <c r="D4254" s="1" t="s">
        <v>22</v>
      </c>
      <c r="E4254" s="1" t="s">
        <v>4700</v>
      </c>
      <c r="F4254" s="399">
        <v>44659</v>
      </c>
      <c r="G4254" s="10" t="s">
        <v>4091</v>
      </c>
      <c r="H4254" s="10">
        <v>220</v>
      </c>
      <c r="I4254" s="946">
        <v>2.35</v>
      </c>
      <c r="J4254" s="398" t="s">
        <v>25</v>
      </c>
      <c r="K4254" s="398" t="s">
        <v>25</v>
      </c>
      <c r="L4254" s="399">
        <v>44657</v>
      </c>
      <c r="M4254" s="398" t="s">
        <v>19</v>
      </c>
      <c r="N4254" s="10">
        <v>9656</v>
      </c>
    </row>
    <row r="4255" spans="1:14">
      <c r="A4255" s="9">
        <v>44652</v>
      </c>
      <c r="B4255" s="1">
        <v>17177</v>
      </c>
      <c r="C4255" s="929" t="s">
        <v>577</v>
      </c>
      <c r="D4255" s="1" t="s">
        <v>22</v>
      </c>
      <c r="E4255" s="1" t="s">
        <v>4701</v>
      </c>
      <c r="F4255" s="399">
        <v>44659</v>
      </c>
      <c r="G4255" s="10" t="s">
        <v>579</v>
      </c>
      <c r="H4255" s="10">
        <v>22</v>
      </c>
      <c r="I4255" s="946">
        <v>2.35</v>
      </c>
      <c r="J4255" s="398" t="s">
        <v>25</v>
      </c>
      <c r="K4255" s="398" t="s">
        <v>25</v>
      </c>
      <c r="L4255" s="399">
        <v>44657</v>
      </c>
      <c r="M4255" s="398" t="s">
        <v>19</v>
      </c>
      <c r="N4255" s="10">
        <v>9656</v>
      </c>
    </row>
    <row r="4256" spans="1:14">
      <c r="A4256" s="9">
        <v>44652</v>
      </c>
      <c r="B4256" s="1">
        <v>17178</v>
      </c>
      <c r="C4256" s="929" t="s">
        <v>432</v>
      </c>
      <c r="D4256" s="1" t="s">
        <v>22</v>
      </c>
      <c r="E4256" s="1" t="s">
        <v>4702</v>
      </c>
      <c r="F4256" s="399">
        <v>44659</v>
      </c>
      <c r="G4256" s="10" t="s">
        <v>434</v>
      </c>
      <c r="H4256" s="10">
        <v>23</v>
      </c>
      <c r="I4256" s="946">
        <v>2.35</v>
      </c>
      <c r="J4256" s="398" t="s">
        <v>25</v>
      </c>
      <c r="K4256" s="398" t="s">
        <v>25</v>
      </c>
      <c r="L4256" s="399">
        <v>44657</v>
      </c>
      <c r="M4256" s="398" t="s">
        <v>19</v>
      </c>
      <c r="N4256" s="10">
        <v>9656</v>
      </c>
    </row>
    <row r="4257" spans="1:14">
      <c r="A4257" s="9">
        <v>44652</v>
      </c>
      <c r="B4257" s="1">
        <v>17179</v>
      </c>
      <c r="C4257" s="929" t="s">
        <v>198</v>
      </c>
      <c r="D4257" s="1" t="s">
        <v>22</v>
      </c>
      <c r="E4257" s="1" t="s">
        <v>4703</v>
      </c>
      <c r="F4257" s="399">
        <v>44659</v>
      </c>
      <c r="G4257" s="10" t="s">
        <v>200</v>
      </c>
      <c r="H4257" s="10">
        <v>4</v>
      </c>
      <c r="I4257" s="946">
        <v>2.35</v>
      </c>
      <c r="J4257" s="398" t="s">
        <v>25</v>
      </c>
      <c r="K4257" s="398" t="s">
        <v>25</v>
      </c>
      <c r="L4257" s="399">
        <v>44657</v>
      </c>
      <c r="M4257" s="398" t="s">
        <v>19</v>
      </c>
      <c r="N4257" s="10">
        <v>9656</v>
      </c>
    </row>
    <row r="4258" spans="1:14">
      <c r="A4258" s="9">
        <v>44652</v>
      </c>
      <c r="B4258" s="1">
        <v>17180</v>
      </c>
      <c r="C4258" s="929" t="s">
        <v>182</v>
      </c>
      <c r="D4258" s="1" t="s">
        <v>22</v>
      </c>
      <c r="E4258" s="1" t="s">
        <v>4704</v>
      </c>
      <c r="F4258" s="399">
        <v>44659</v>
      </c>
      <c r="G4258" s="10" t="s">
        <v>184</v>
      </c>
      <c r="H4258" s="10">
        <v>5</v>
      </c>
      <c r="I4258" s="946">
        <v>2.35</v>
      </c>
      <c r="J4258" s="398" t="s">
        <v>25</v>
      </c>
      <c r="K4258" s="398" t="s">
        <v>25</v>
      </c>
      <c r="L4258" s="399">
        <v>44657</v>
      </c>
      <c r="M4258" s="398" t="s">
        <v>19</v>
      </c>
      <c r="N4258" s="10">
        <v>9656</v>
      </c>
    </row>
    <row r="4259" spans="1:14">
      <c r="A4259" s="9">
        <v>44652</v>
      </c>
      <c r="B4259" s="1">
        <v>17181</v>
      </c>
      <c r="C4259" s="929" t="s">
        <v>595</v>
      </c>
      <c r="D4259" s="1" t="s">
        <v>22</v>
      </c>
      <c r="E4259" s="1" t="s">
        <v>4705</v>
      </c>
      <c r="F4259" s="399">
        <v>44659</v>
      </c>
      <c r="G4259" s="10" t="s">
        <v>462</v>
      </c>
      <c r="H4259" s="10">
        <v>8</v>
      </c>
      <c r="I4259" s="946">
        <v>2.35</v>
      </c>
      <c r="J4259" s="398" t="s">
        <v>25</v>
      </c>
      <c r="K4259" s="398" t="s">
        <v>25</v>
      </c>
      <c r="L4259" s="399">
        <v>44657</v>
      </c>
      <c r="M4259" s="398" t="s">
        <v>19</v>
      </c>
      <c r="N4259" s="10">
        <v>9656</v>
      </c>
    </row>
    <row r="4260" spans="1:14">
      <c r="A4260" s="9">
        <v>44652</v>
      </c>
      <c r="B4260" s="1">
        <v>17182</v>
      </c>
      <c r="C4260" s="929" t="s">
        <v>182</v>
      </c>
      <c r="D4260" s="1" t="s">
        <v>22</v>
      </c>
      <c r="E4260" s="1" t="s">
        <v>4706</v>
      </c>
      <c r="F4260" s="399">
        <v>44659</v>
      </c>
      <c r="G4260" s="10" t="s">
        <v>184</v>
      </c>
      <c r="H4260" s="10">
        <v>30</v>
      </c>
      <c r="I4260" s="946">
        <v>2.35</v>
      </c>
      <c r="J4260" s="398" t="s">
        <v>25</v>
      </c>
      <c r="K4260" s="398" t="s">
        <v>25</v>
      </c>
      <c r="L4260" s="399">
        <v>44657</v>
      </c>
      <c r="M4260" s="398" t="s">
        <v>19</v>
      </c>
      <c r="N4260" s="10">
        <v>9656</v>
      </c>
    </row>
    <row r="4261" spans="1:14">
      <c r="A4261" s="9">
        <v>44652</v>
      </c>
      <c r="B4261" s="1">
        <v>17183</v>
      </c>
      <c r="C4261" s="929" t="s">
        <v>37</v>
      </c>
      <c r="D4261" s="1" t="s">
        <v>22</v>
      </c>
      <c r="E4261" s="1" t="s">
        <v>4706</v>
      </c>
      <c r="F4261" s="399">
        <v>44659</v>
      </c>
      <c r="G4261" s="10" t="s">
        <v>38</v>
      </c>
      <c r="H4261" s="10">
        <v>30</v>
      </c>
      <c r="I4261" s="946">
        <v>2.35</v>
      </c>
      <c r="J4261" s="398" t="s">
        <v>25</v>
      </c>
      <c r="K4261" s="398" t="s">
        <v>25</v>
      </c>
      <c r="L4261" s="399">
        <v>44657</v>
      </c>
      <c r="M4261" s="398" t="s">
        <v>19</v>
      </c>
      <c r="N4261" s="10">
        <v>9656</v>
      </c>
    </row>
    <row r="4262" spans="1:14">
      <c r="A4262" s="9">
        <v>44652</v>
      </c>
      <c r="B4262" s="1">
        <v>17184</v>
      </c>
      <c r="C4262" s="929" t="s">
        <v>39</v>
      </c>
      <c r="D4262" s="1" t="s">
        <v>22</v>
      </c>
      <c r="E4262" s="1" t="s">
        <v>4706</v>
      </c>
      <c r="F4262" s="399">
        <v>44659</v>
      </c>
      <c r="G4262" s="10" t="s">
        <v>40</v>
      </c>
      <c r="H4262" s="10">
        <v>30</v>
      </c>
      <c r="I4262" s="946">
        <v>2.35</v>
      </c>
      <c r="J4262" s="398" t="s">
        <v>25</v>
      </c>
      <c r="K4262" s="398" t="s">
        <v>25</v>
      </c>
      <c r="L4262" s="399">
        <v>44657</v>
      </c>
      <c r="M4262" s="398" t="s">
        <v>19</v>
      </c>
      <c r="N4262" s="10">
        <v>9656</v>
      </c>
    </row>
    <row r="4263" spans="1:14">
      <c r="A4263" s="9">
        <v>44652</v>
      </c>
      <c r="B4263" s="1">
        <v>17185</v>
      </c>
      <c r="C4263" s="929" t="s">
        <v>2758</v>
      </c>
      <c r="D4263" s="1" t="s">
        <v>22</v>
      </c>
      <c r="E4263" s="1" t="s">
        <v>4706</v>
      </c>
      <c r="F4263" s="399">
        <v>44659</v>
      </c>
      <c r="G4263" s="10" t="s">
        <v>2276</v>
      </c>
      <c r="H4263" s="10">
        <v>30</v>
      </c>
      <c r="I4263" s="946">
        <v>2.35</v>
      </c>
      <c r="J4263" s="398" t="s">
        <v>25</v>
      </c>
      <c r="K4263" s="398" t="s">
        <v>25</v>
      </c>
      <c r="L4263" s="399">
        <v>44657</v>
      </c>
      <c r="M4263" s="398" t="s">
        <v>19</v>
      </c>
      <c r="N4263" s="10">
        <v>9656</v>
      </c>
    </row>
    <row r="4264" spans="1:14">
      <c r="A4264" s="9">
        <v>44652</v>
      </c>
      <c r="B4264" s="1">
        <v>17186</v>
      </c>
      <c r="C4264" s="929" t="s">
        <v>4294</v>
      </c>
      <c r="D4264" s="1" t="s">
        <v>22</v>
      </c>
      <c r="E4264" s="1" t="s">
        <v>4706</v>
      </c>
      <c r="F4264" s="399">
        <v>44659</v>
      </c>
      <c r="G4264" s="10" t="s">
        <v>2892</v>
      </c>
      <c r="H4264" s="10">
        <v>30</v>
      </c>
      <c r="I4264" s="946">
        <v>2.35</v>
      </c>
      <c r="J4264" s="398" t="s">
        <v>25</v>
      </c>
      <c r="K4264" s="398" t="s">
        <v>25</v>
      </c>
      <c r="L4264" s="399">
        <v>44657</v>
      </c>
      <c r="M4264" s="398" t="s">
        <v>19</v>
      </c>
      <c r="N4264" s="10">
        <v>9656</v>
      </c>
    </row>
    <row r="4265" spans="1:14">
      <c r="A4265" s="9">
        <v>44652</v>
      </c>
      <c r="B4265" s="1">
        <v>17187</v>
      </c>
      <c r="C4265" s="929" t="s">
        <v>262</v>
      </c>
      <c r="D4265" s="1" t="s">
        <v>22</v>
      </c>
      <c r="E4265" s="1" t="s">
        <v>4707</v>
      </c>
      <c r="F4265" s="399">
        <v>44659</v>
      </c>
      <c r="G4265" s="10" t="s">
        <v>264</v>
      </c>
      <c r="H4265" s="10">
        <v>3</v>
      </c>
      <c r="I4265" s="946">
        <v>2.35</v>
      </c>
      <c r="J4265" s="398" t="s">
        <v>25</v>
      </c>
      <c r="K4265" s="398" t="s">
        <v>25</v>
      </c>
      <c r="L4265" s="399">
        <v>44657</v>
      </c>
      <c r="M4265" s="398" t="s">
        <v>19</v>
      </c>
      <c r="N4265" s="10">
        <v>9656</v>
      </c>
    </row>
    <row r="4266" spans="1:14">
      <c r="A4266" s="9">
        <v>44652</v>
      </c>
      <c r="B4266" s="1">
        <v>17188</v>
      </c>
      <c r="C4266" s="929" t="s">
        <v>265</v>
      </c>
      <c r="D4266" s="1" t="s">
        <v>22</v>
      </c>
      <c r="E4266" s="1" t="s">
        <v>4707</v>
      </c>
      <c r="F4266" s="399">
        <v>44659</v>
      </c>
      <c r="G4266" s="10" t="s">
        <v>266</v>
      </c>
      <c r="H4266" s="10">
        <v>3</v>
      </c>
      <c r="I4266" s="946">
        <v>2.35</v>
      </c>
      <c r="J4266" s="398" t="s">
        <v>25</v>
      </c>
      <c r="K4266" s="398" t="s">
        <v>25</v>
      </c>
      <c r="L4266" s="399">
        <v>44657</v>
      </c>
      <c r="M4266" s="398" t="s">
        <v>19</v>
      </c>
      <c r="N4266" s="10">
        <v>9656</v>
      </c>
    </row>
    <row r="4267" spans="1:14">
      <c r="A4267" s="9">
        <v>44652</v>
      </c>
      <c r="B4267" s="1">
        <v>17189</v>
      </c>
      <c r="C4267" s="929" t="s">
        <v>5</v>
      </c>
      <c r="D4267" s="1" t="s">
        <v>22</v>
      </c>
      <c r="E4267" s="1" t="s">
        <v>4707</v>
      </c>
      <c r="F4267" s="399">
        <v>44659</v>
      </c>
      <c r="G4267" s="10" t="s">
        <v>3329</v>
      </c>
      <c r="H4267" s="10">
        <v>1</v>
      </c>
      <c r="I4267" s="946">
        <v>4.5</v>
      </c>
      <c r="J4267" s="398" t="s">
        <v>25</v>
      </c>
      <c r="K4267" s="398" t="s">
        <v>25</v>
      </c>
      <c r="L4267" s="399">
        <v>44657</v>
      </c>
      <c r="M4267" s="398" t="s">
        <v>19</v>
      </c>
      <c r="N4267" s="10">
        <v>9656</v>
      </c>
    </row>
    <row r="4268" spans="1:14">
      <c r="A4268" s="9">
        <v>44652</v>
      </c>
      <c r="B4268" s="1">
        <v>17190</v>
      </c>
      <c r="C4268" s="929" t="s">
        <v>223</v>
      </c>
      <c r="D4268" s="1" t="s">
        <v>22</v>
      </c>
      <c r="E4268" s="1" t="s">
        <v>4708</v>
      </c>
      <c r="F4268" s="399">
        <v>44659</v>
      </c>
      <c r="G4268" s="10" t="s">
        <v>225</v>
      </c>
      <c r="H4268" s="10">
        <v>5</v>
      </c>
      <c r="I4268" s="946">
        <v>2.35</v>
      </c>
      <c r="J4268" s="398" t="s">
        <v>25</v>
      </c>
      <c r="K4268" s="398" t="s">
        <v>25</v>
      </c>
      <c r="L4268" s="399">
        <v>44657</v>
      </c>
      <c r="M4268" s="398" t="s">
        <v>19</v>
      </c>
      <c r="N4268" s="10">
        <v>9656</v>
      </c>
    </row>
    <row r="4269" spans="1:14">
      <c r="A4269" s="9">
        <v>44652</v>
      </c>
      <c r="B4269" s="1">
        <v>17191</v>
      </c>
      <c r="C4269" s="929" t="s">
        <v>182</v>
      </c>
      <c r="D4269" s="1" t="s">
        <v>22</v>
      </c>
      <c r="E4269" s="1" t="s">
        <v>4708</v>
      </c>
      <c r="F4269" s="399">
        <v>44659</v>
      </c>
      <c r="G4269" s="10" t="s">
        <v>184</v>
      </c>
      <c r="H4269" s="10">
        <v>5</v>
      </c>
      <c r="I4269" s="946">
        <v>2.35</v>
      </c>
      <c r="J4269" s="398" t="s">
        <v>25</v>
      </c>
      <c r="K4269" s="398" t="s">
        <v>25</v>
      </c>
      <c r="L4269" s="399">
        <v>44657</v>
      </c>
      <c r="M4269" s="398" t="s">
        <v>19</v>
      </c>
      <c r="N4269" s="10">
        <v>9656</v>
      </c>
    </row>
    <row r="4270" spans="1:14">
      <c r="A4270" s="9">
        <v>44652</v>
      </c>
      <c r="B4270" s="1">
        <v>17192</v>
      </c>
      <c r="C4270" s="929" t="s">
        <v>182</v>
      </c>
      <c r="D4270" s="1" t="s">
        <v>22</v>
      </c>
      <c r="E4270" s="1" t="s">
        <v>4709</v>
      </c>
      <c r="F4270" s="399">
        <v>44659</v>
      </c>
      <c r="G4270" s="10" t="s">
        <v>184</v>
      </c>
      <c r="H4270" s="10">
        <v>6</v>
      </c>
      <c r="I4270" s="946">
        <v>2.35</v>
      </c>
      <c r="J4270" s="398" t="s">
        <v>25</v>
      </c>
      <c r="K4270" s="398" t="s">
        <v>25</v>
      </c>
      <c r="L4270" s="399">
        <v>44657</v>
      </c>
      <c r="M4270" s="398" t="s">
        <v>19</v>
      </c>
      <c r="N4270" s="10">
        <v>9656</v>
      </c>
    </row>
    <row r="4271" spans="1:14">
      <c r="A4271" s="9">
        <v>44652</v>
      </c>
      <c r="B4271" s="1">
        <v>17193</v>
      </c>
      <c r="C4271" s="929" t="s">
        <v>223</v>
      </c>
      <c r="D4271" s="1" t="s">
        <v>22</v>
      </c>
      <c r="E4271" s="1" t="s">
        <v>4709</v>
      </c>
      <c r="F4271" s="399">
        <v>44659</v>
      </c>
      <c r="G4271" s="10" t="s">
        <v>225</v>
      </c>
      <c r="H4271" s="10">
        <v>6</v>
      </c>
      <c r="I4271" s="946">
        <v>2.35</v>
      </c>
      <c r="J4271" s="398" t="s">
        <v>25</v>
      </c>
      <c r="K4271" s="398" t="s">
        <v>25</v>
      </c>
      <c r="L4271" s="399">
        <v>44657</v>
      </c>
      <c r="M4271" s="398" t="s">
        <v>19</v>
      </c>
      <c r="N4271" s="10">
        <v>9656</v>
      </c>
    </row>
    <row r="4272" spans="1:14">
      <c r="A4272" s="9">
        <v>44652</v>
      </c>
      <c r="B4272" s="1">
        <v>17194</v>
      </c>
      <c r="C4272" s="929" t="s">
        <v>559</v>
      </c>
      <c r="D4272" s="1" t="s">
        <v>22</v>
      </c>
      <c r="E4272" s="1" t="s">
        <v>4710</v>
      </c>
      <c r="F4272" s="399">
        <v>44659</v>
      </c>
      <c r="G4272" s="10" t="s">
        <v>561</v>
      </c>
      <c r="H4272" s="10">
        <v>5</v>
      </c>
      <c r="I4272" s="946">
        <v>2.35</v>
      </c>
      <c r="J4272" s="398" t="s">
        <v>25</v>
      </c>
      <c r="K4272" s="398" t="s">
        <v>25</v>
      </c>
      <c r="L4272" s="399">
        <v>44657</v>
      </c>
      <c r="M4272" s="398" t="s">
        <v>19</v>
      </c>
      <c r="N4272" s="10">
        <v>9656</v>
      </c>
    </row>
    <row r="4273" spans="1:14">
      <c r="A4273" s="9">
        <v>44652</v>
      </c>
      <c r="B4273" s="1">
        <v>17195</v>
      </c>
      <c r="C4273" s="929" t="s">
        <v>1143</v>
      </c>
      <c r="D4273" s="1" t="s">
        <v>22</v>
      </c>
      <c r="E4273" s="1" t="s">
        <v>4711</v>
      </c>
      <c r="F4273" s="399">
        <v>44659</v>
      </c>
      <c r="G4273" s="10" t="s">
        <v>1145</v>
      </c>
      <c r="H4273" s="10">
        <v>21</v>
      </c>
      <c r="I4273" s="946">
        <v>2.35</v>
      </c>
      <c r="J4273" s="398" t="s">
        <v>25</v>
      </c>
      <c r="K4273" s="398" t="s">
        <v>25</v>
      </c>
      <c r="L4273" s="399">
        <v>44657</v>
      </c>
      <c r="M4273" s="398" t="s">
        <v>19</v>
      </c>
      <c r="N4273" s="10">
        <v>9656</v>
      </c>
    </row>
    <row r="4274" spans="1:14">
      <c r="A4274" s="9">
        <v>44652</v>
      </c>
      <c r="B4274" s="1">
        <v>17196</v>
      </c>
      <c r="C4274" s="929" t="s">
        <v>672</v>
      </c>
      <c r="D4274" s="1" t="s">
        <v>22</v>
      </c>
      <c r="E4274" s="1" t="s">
        <v>4712</v>
      </c>
      <c r="F4274" s="399">
        <v>44659</v>
      </c>
      <c r="G4274" s="10" t="s">
        <v>674</v>
      </c>
      <c r="H4274" s="10">
        <v>4</v>
      </c>
      <c r="I4274" s="946">
        <v>2.35</v>
      </c>
      <c r="J4274" s="398" t="s">
        <v>25</v>
      </c>
      <c r="K4274" s="398" t="s">
        <v>25</v>
      </c>
      <c r="L4274" s="399">
        <v>44657</v>
      </c>
      <c r="M4274" s="398" t="s">
        <v>19</v>
      </c>
      <c r="N4274" s="10">
        <v>9656</v>
      </c>
    </row>
    <row r="4275" spans="1:14">
      <c r="A4275" s="9">
        <v>44652</v>
      </c>
      <c r="B4275" s="1">
        <v>17197</v>
      </c>
      <c r="C4275" s="929" t="s">
        <v>675</v>
      </c>
      <c r="D4275" s="1" t="s">
        <v>22</v>
      </c>
      <c r="E4275" s="1" t="s">
        <v>4713</v>
      </c>
      <c r="F4275" s="399">
        <v>44659</v>
      </c>
      <c r="G4275" s="10" t="s">
        <v>677</v>
      </c>
      <c r="H4275" s="10">
        <v>1</v>
      </c>
      <c r="I4275" s="946">
        <v>2.35</v>
      </c>
      <c r="J4275" s="398" t="s">
        <v>25</v>
      </c>
      <c r="K4275" s="398" t="s">
        <v>25</v>
      </c>
      <c r="L4275" s="399">
        <v>44657</v>
      </c>
      <c r="M4275" s="398" t="s">
        <v>19</v>
      </c>
      <c r="N4275" s="10">
        <v>9656</v>
      </c>
    </row>
    <row r="4276" spans="1:14">
      <c r="A4276" s="9">
        <v>44652</v>
      </c>
      <c r="B4276" s="1">
        <v>17198</v>
      </c>
      <c r="C4276" s="929" t="s">
        <v>2779</v>
      </c>
      <c r="D4276" s="1" t="s">
        <v>22</v>
      </c>
      <c r="E4276" s="1" t="s">
        <v>4714</v>
      </c>
      <c r="F4276" s="399">
        <v>44659</v>
      </c>
      <c r="G4276" s="10" t="s">
        <v>2780</v>
      </c>
      <c r="H4276" s="10">
        <v>10</v>
      </c>
      <c r="I4276" s="946">
        <v>2.35</v>
      </c>
      <c r="J4276" s="398" t="s">
        <v>25</v>
      </c>
      <c r="K4276" s="398" t="s">
        <v>25</v>
      </c>
      <c r="L4276" s="399">
        <v>44657</v>
      </c>
      <c r="M4276" s="398" t="s">
        <v>19</v>
      </c>
      <c r="N4276" s="10">
        <v>9656</v>
      </c>
    </row>
    <row r="4277" spans="1:14">
      <c r="A4277" s="9">
        <v>44652</v>
      </c>
      <c r="B4277" s="1">
        <v>17199</v>
      </c>
      <c r="C4277" s="929" t="s">
        <v>2776</v>
      </c>
      <c r="D4277" s="1" t="s">
        <v>22</v>
      </c>
      <c r="E4277" s="1" t="s">
        <v>4714</v>
      </c>
      <c r="F4277" s="399">
        <v>44659</v>
      </c>
      <c r="G4277" s="10" t="s">
        <v>2778</v>
      </c>
      <c r="H4277" s="10">
        <v>10</v>
      </c>
      <c r="I4277" s="946">
        <v>2.35</v>
      </c>
      <c r="J4277" s="398" t="s">
        <v>25</v>
      </c>
      <c r="K4277" s="398" t="s">
        <v>25</v>
      </c>
      <c r="L4277" s="399">
        <v>44657</v>
      </c>
      <c r="M4277" s="398" t="s">
        <v>19</v>
      </c>
      <c r="N4277" s="10">
        <v>9656</v>
      </c>
    </row>
    <row r="4278" spans="1:14">
      <c r="A4278" s="9">
        <v>44652</v>
      </c>
      <c r="B4278" s="1">
        <v>17200</v>
      </c>
      <c r="C4278" s="929" t="s">
        <v>4715</v>
      </c>
      <c r="D4278" s="1" t="s">
        <v>22</v>
      </c>
      <c r="E4278" s="1" t="s">
        <v>4322</v>
      </c>
      <c r="F4278" s="399">
        <v>44659</v>
      </c>
      <c r="G4278" s="10" t="s">
        <v>4716</v>
      </c>
      <c r="H4278" s="10">
        <v>2</v>
      </c>
      <c r="I4278" s="946">
        <v>3.75</v>
      </c>
      <c r="J4278" s="398" t="s">
        <v>25</v>
      </c>
      <c r="K4278" s="398" t="s">
        <v>25</v>
      </c>
      <c r="L4278" s="399">
        <v>44657</v>
      </c>
      <c r="M4278" s="398" t="s">
        <v>19</v>
      </c>
      <c r="N4278" s="10">
        <v>9656</v>
      </c>
    </row>
    <row r="4279" spans="1:14">
      <c r="A4279" s="9">
        <v>44652</v>
      </c>
      <c r="B4279" s="1">
        <v>17201</v>
      </c>
      <c r="C4279" s="929" t="s">
        <v>4717</v>
      </c>
      <c r="D4279" s="1" t="s">
        <v>22</v>
      </c>
      <c r="E4279" s="1" t="s">
        <v>4322</v>
      </c>
      <c r="F4279" s="399">
        <v>44659</v>
      </c>
      <c r="G4279" s="10" t="s">
        <v>4718</v>
      </c>
      <c r="H4279" s="10">
        <v>1</v>
      </c>
      <c r="I4279" s="946">
        <v>3.75</v>
      </c>
      <c r="J4279" s="398" t="s">
        <v>25</v>
      </c>
      <c r="K4279" s="398" t="s">
        <v>25</v>
      </c>
      <c r="L4279" s="399">
        <v>44657</v>
      </c>
      <c r="M4279" s="398" t="s">
        <v>19</v>
      </c>
      <c r="N4279" s="10">
        <v>9656</v>
      </c>
    </row>
    <row r="4280" spans="1:14">
      <c r="A4280" s="9">
        <v>44652</v>
      </c>
      <c r="B4280" s="1">
        <v>17202</v>
      </c>
      <c r="C4280" s="929" t="s">
        <v>2869</v>
      </c>
      <c r="D4280" s="1" t="s">
        <v>22</v>
      </c>
      <c r="E4280" s="1" t="s">
        <v>4719</v>
      </c>
      <c r="F4280" s="399">
        <v>44659</v>
      </c>
      <c r="G4280" s="10" t="s">
        <v>2871</v>
      </c>
      <c r="H4280" s="10">
        <v>14</v>
      </c>
      <c r="I4280" s="946">
        <v>2.35</v>
      </c>
      <c r="J4280" s="398" t="s">
        <v>25</v>
      </c>
      <c r="K4280" s="398" t="s">
        <v>25</v>
      </c>
      <c r="L4280" s="399">
        <v>44657</v>
      </c>
      <c r="M4280" s="398" t="s">
        <v>19</v>
      </c>
      <c r="N4280" s="10">
        <v>9656</v>
      </c>
    </row>
    <row r="4281" spans="1:14">
      <c r="A4281" s="9">
        <v>44652</v>
      </c>
      <c r="B4281" s="1">
        <v>17203</v>
      </c>
      <c r="C4281" s="929" t="s">
        <v>2228</v>
      </c>
      <c r="D4281" s="1" t="s">
        <v>22</v>
      </c>
      <c r="E4281" s="1" t="s">
        <v>4720</v>
      </c>
      <c r="F4281" s="399">
        <v>44659</v>
      </c>
      <c r="G4281" s="10" t="s">
        <v>2229</v>
      </c>
      <c r="H4281" s="10">
        <v>34</v>
      </c>
      <c r="I4281" s="946">
        <v>2.35</v>
      </c>
      <c r="J4281" s="398" t="s">
        <v>25</v>
      </c>
      <c r="K4281" s="398" t="s">
        <v>25</v>
      </c>
      <c r="L4281" s="399">
        <v>44657</v>
      </c>
      <c r="M4281" s="398" t="s">
        <v>19</v>
      </c>
      <c r="N4281" s="10">
        <v>9656</v>
      </c>
    </row>
    <row r="4282" spans="1:14">
      <c r="A4282" s="9">
        <v>44652</v>
      </c>
      <c r="B4282" s="1">
        <v>17204</v>
      </c>
      <c r="C4282" s="929" t="s">
        <v>1373</v>
      </c>
      <c r="D4282" s="1" t="s">
        <v>22</v>
      </c>
      <c r="E4282" s="1" t="s">
        <v>4721</v>
      </c>
      <c r="F4282" s="399">
        <v>44659</v>
      </c>
      <c r="G4282" s="10" t="s">
        <v>1375</v>
      </c>
      <c r="H4282" s="10">
        <v>8</v>
      </c>
      <c r="I4282" s="946">
        <v>2.35</v>
      </c>
      <c r="J4282" s="398" t="s">
        <v>25</v>
      </c>
      <c r="K4282" s="398" t="s">
        <v>25</v>
      </c>
      <c r="L4282" s="399">
        <v>44657</v>
      </c>
      <c r="M4282" s="398" t="s">
        <v>19</v>
      </c>
      <c r="N4282" s="10">
        <v>9656</v>
      </c>
    </row>
    <row r="4283" spans="1:14">
      <c r="A4283" s="9">
        <v>44652</v>
      </c>
      <c r="B4283" s="1">
        <v>17205</v>
      </c>
      <c r="C4283" s="929" t="s">
        <v>4541</v>
      </c>
      <c r="D4283" s="1" t="s">
        <v>22</v>
      </c>
      <c r="E4283" s="1" t="s">
        <v>4722</v>
      </c>
      <c r="F4283" s="399">
        <v>44659</v>
      </c>
      <c r="G4283" s="10" t="s">
        <v>4723</v>
      </c>
      <c r="H4283" s="10">
        <v>2</v>
      </c>
      <c r="I4283" s="946">
        <v>2.35</v>
      </c>
      <c r="J4283" s="398" t="s">
        <v>25</v>
      </c>
      <c r="K4283" s="398" t="s">
        <v>25</v>
      </c>
      <c r="L4283" s="399">
        <v>44657</v>
      </c>
      <c r="M4283" s="398" t="s">
        <v>19</v>
      </c>
      <c r="N4283" s="10">
        <v>9656</v>
      </c>
    </row>
    <row r="4284" spans="1:14">
      <c r="A4284" s="9">
        <v>44652</v>
      </c>
      <c r="B4284" s="1">
        <v>17206</v>
      </c>
      <c r="C4284" s="929" t="s">
        <v>254</v>
      </c>
      <c r="D4284" s="1" t="s">
        <v>22</v>
      </c>
      <c r="E4284" s="1" t="s">
        <v>4724</v>
      </c>
      <c r="F4284" s="399">
        <v>44659</v>
      </c>
      <c r="G4284" s="10" t="s">
        <v>256</v>
      </c>
      <c r="H4284" s="10">
        <v>40</v>
      </c>
      <c r="I4284" s="946">
        <v>2.35</v>
      </c>
      <c r="J4284" s="398" t="s">
        <v>25</v>
      </c>
      <c r="K4284" s="398" t="s">
        <v>25</v>
      </c>
      <c r="L4284" s="399">
        <v>44657</v>
      </c>
      <c r="M4284" s="398" t="s">
        <v>19</v>
      </c>
      <c r="N4284" s="10">
        <v>9656</v>
      </c>
    </row>
    <row r="4285" spans="1:14">
      <c r="A4285" s="9">
        <v>44652</v>
      </c>
      <c r="B4285" s="1">
        <v>17207</v>
      </c>
      <c r="C4285" s="929" t="s">
        <v>551</v>
      </c>
      <c r="D4285" s="1" t="s">
        <v>22</v>
      </c>
      <c r="E4285" s="1" t="s">
        <v>4725</v>
      </c>
      <c r="F4285" s="399">
        <v>44659</v>
      </c>
      <c r="G4285" s="10" t="s">
        <v>553</v>
      </c>
      <c r="H4285" s="10">
        <v>6</v>
      </c>
      <c r="I4285" s="946">
        <v>2.35</v>
      </c>
      <c r="J4285" s="398" t="s">
        <v>25</v>
      </c>
      <c r="K4285" s="398" t="s">
        <v>25</v>
      </c>
      <c r="L4285" s="399">
        <v>44657</v>
      </c>
      <c r="M4285" s="398" t="s">
        <v>19</v>
      </c>
      <c r="N4285" s="10">
        <v>9656</v>
      </c>
    </row>
    <row r="4286" spans="1:14">
      <c r="A4286" s="9">
        <v>44652</v>
      </c>
      <c r="B4286" s="1">
        <v>17208</v>
      </c>
      <c r="C4286" s="929" t="s">
        <v>272</v>
      </c>
      <c r="D4286" s="1" t="s">
        <v>22</v>
      </c>
      <c r="E4286" s="1" t="s">
        <v>4726</v>
      </c>
      <c r="F4286" s="399">
        <v>44659</v>
      </c>
      <c r="G4286" s="10" t="s">
        <v>274</v>
      </c>
      <c r="H4286" s="10">
        <v>7</v>
      </c>
      <c r="I4286" s="946">
        <v>2.35</v>
      </c>
      <c r="J4286" s="398" t="s">
        <v>25</v>
      </c>
      <c r="K4286" s="398" t="s">
        <v>25</v>
      </c>
      <c r="L4286" s="399">
        <v>44657</v>
      </c>
      <c r="M4286" s="398" t="s">
        <v>19</v>
      </c>
      <c r="N4286" s="10">
        <v>9656</v>
      </c>
    </row>
    <row r="4287" spans="1:14">
      <c r="A4287" s="9">
        <v>44652</v>
      </c>
      <c r="B4287" s="1">
        <v>17209</v>
      </c>
      <c r="C4287" s="929" t="s">
        <v>3319</v>
      </c>
      <c r="D4287" s="1" t="s">
        <v>22</v>
      </c>
      <c r="E4287" s="1" t="s">
        <v>4727</v>
      </c>
      <c r="F4287" s="399">
        <v>44659</v>
      </c>
      <c r="G4287" s="10" t="s">
        <v>3544</v>
      </c>
      <c r="H4287" s="10">
        <v>5</v>
      </c>
      <c r="I4287" s="946">
        <v>2.35</v>
      </c>
      <c r="J4287" s="398" t="s">
        <v>25</v>
      </c>
      <c r="K4287" s="398" t="s">
        <v>25</v>
      </c>
      <c r="L4287" s="399">
        <v>44657</v>
      </c>
      <c r="M4287" s="398" t="s">
        <v>19</v>
      </c>
      <c r="N4287" s="10">
        <v>9656</v>
      </c>
    </row>
    <row r="4288" spans="1:14">
      <c r="A4288" s="9">
        <v>44652</v>
      </c>
      <c r="B4288" s="1">
        <v>17210</v>
      </c>
      <c r="C4288" s="929" t="s">
        <v>3523</v>
      </c>
      <c r="D4288" s="1" t="s">
        <v>22</v>
      </c>
      <c r="E4288" s="1" t="s">
        <v>4728</v>
      </c>
      <c r="F4288" s="399">
        <v>44659</v>
      </c>
      <c r="G4288" s="10" t="s">
        <v>3525</v>
      </c>
      <c r="H4288" s="10">
        <v>2</v>
      </c>
      <c r="I4288" s="946">
        <v>2.35</v>
      </c>
      <c r="J4288" s="398" t="s">
        <v>25</v>
      </c>
      <c r="K4288" s="398" t="s">
        <v>25</v>
      </c>
      <c r="L4288" s="399">
        <v>44657</v>
      </c>
      <c r="M4288" s="398" t="s">
        <v>19</v>
      </c>
      <c r="N4288" s="10">
        <v>9656</v>
      </c>
    </row>
    <row r="4289" spans="1:14">
      <c r="A4289" s="9">
        <v>44652</v>
      </c>
      <c r="B4289" s="1">
        <v>17211</v>
      </c>
      <c r="C4289" s="929" t="s">
        <v>3223</v>
      </c>
      <c r="D4289" s="1" t="s">
        <v>22</v>
      </c>
      <c r="E4289" s="1" t="s">
        <v>4728</v>
      </c>
      <c r="F4289" s="399">
        <v>44659</v>
      </c>
      <c r="G4289" s="10" t="s">
        <v>3224</v>
      </c>
      <c r="H4289" s="10">
        <v>2</v>
      </c>
      <c r="I4289" s="946">
        <v>2.35</v>
      </c>
      <c r="J4289" s="398" t="s">
        <v>25</v>
      </c>
      <c r="K4289" s="398" t="s">
        <v>25</v>
      </c>
      <c r="L4289" s="399">
        <v>44657</v>
      </c>
      <c r="M4289" s="398" t="s">
        <v>19</v>
      </c>
      <c r="N4289" s="10">
        <v>9656</v>
      </c>
    </row>
    <row r="4290" spans="1:14">
      <c r="A4290" s="9">
        <v>44652</v>
      </c>
      <c r="B4290" s="1">
        <v>17212</v>
      </c>
      <c r="C4290" s="929" t="s">
        <v>1279</v>
      </c>
      <c r="D4290" s="1" t="s">
        <v>22</v>
      </c>
      <c r="E4290" s="1" t="s">
        <v>4729</v>
      </c>
      <c r="F4290" s="399">
        <v>44659</v>
      </c>
      <c r="G4290" s="10" t="s">
        <v>1281</v>
      </c>
      <c r="H4290" s="10">
        <v>2</v>
      </c>
      <c r="I4290" s="946">
        <v>2.35</v>
      </c>
      <c r="J4290" s="398" t="s">
        <v>25</v>
      </c>
      <c r="K4290" s="398" t="s">
        <v>25</v>
      </c>
      <c r="L4290" s="399">
        <v>44657</v>
      </c>
      <c r="M4290" s="398" t="s">
        <v>19</v>
      </c>
      <c r="N4290" s="10">
        <v>9656</v>
      </c>
    </row>
    <row r="4291" spans="1:14">
      <c r="A4291" s="9">
        <v>44652</v>
      </c>
      <c r="B4291" s="1">
        <v>17213</v>
      </c>
      <c r="C4291" s="929" t="s">
        <v>1098</v>
      </c>
      <c r="D4291" s="1" t="s">
        <v>22</v>
      </c>
      <c r="E4291" s="1" t="s">
        <v>4730</v>
      </c>
      <c r="F4291" s="399">
        <v>44659</v>
      </c>
      <c r="G4291" s="10" t="s">
        <v>1096</v>
      </c>
      <c r="H4291" s="10">
        <v>4</v>
      </c>
      <c r="I4291" s="946">
        <v>2.35</v>
      </c>
      <c r="J4291" s="398" t="s">
        <v>25</v>
      </c>
      <c r="K4291" s="398" t="s">
        <v>25</v>
      </c>
      <c r="L4291" s="399">
        <v>44657</v>
      </c>
      <c r="M4291" s="398" t="s">
        <v>19</v>
      </c>
      <c r="N4291" s="10">
        <v>9656</v>
      </c>
    </row>
    <row r="4292" spans="1:14">
      <c r="A4292" s="9">
        <v>44652</v>
      </c>
      <c r="B4292" s="1">
        <v>17214</v>
      </c>
      <c r="C4292" s="929" t="s">
        <v>533</v>
      </c>
      <c r="D4292" s="1" t="s">
        <v>22</v>
      </c>
      <c r="E4292" s="1" t="s">
        <v>4731</v>
      </c>
      <c r="F4292" s="399">
        <v>44659</v>
      </c>
      <c r="G4292" s="10" t="s">
        <v>535</v>
      </c>
      <c r="H4292" s="10">
        <v>22</v>
      </c>
      <c r="I4292" s="946">
        <v>2.35</v>
      </c>
      <c r="J4292" s="398" t="s">
        <v>25</v>
      </c>
      <c r="K4292" s="398" t="s">
        <v>25</v>
      </c>
      <c r="L4292" s="399">
        <v>44657</v>
      </c>
      <c r="M4292" s="398" t="s">
        <v>19</v>
      </c>
      <c r="N4292" s="10">
        <v>9656</v>
      </c>
    </row>
    <row r="4293" spans="1:14">
      <c r="A4293" s="9">
        <v>44652</v>
      </c>
      <c r="B4293" s="1">
        <v>17215</v>
      </c>
      <c r="C4293" s="929" t="s">
        <v>487</v>
      </c>
      <c r="D4293" s="1" t="s">
        <v>22</v>
      </c>
      <c r="E4293" s="1" t="s">
        <v>4732</v>
      </c>
      <c r="F4293" s="399">
        <v>44659</v>
      </c>
      <c r="G4293" s="10" t="s">
        <v>489</v>
      </c>
      <c r="H4293" s="10">
        <v>34</v>
      </c>
      <c r="I4293" s="946">
        <v>2.35</v>
      </c>
      <c r="J4293" s="398" t="s">
        <v>25</v>
      </c>
      <c r="K4293" s="398" t="s">
        <v>25</v>
      </c>
      <c r="L4293" s="399">
        <v>44657</v>
      </c>
      <c r="M4293" s="398" t="s">
        <v>19</v>
      </c>
      <c r="N4293" s="10">
        <v>9656</v>
      </c>
    </row>
    <row r="4294" spans="1:14">
      <c r="A4294" s="9">
        <v>44652</v>
      </c>
      <c r="B4294" s="1">
        <v>17216</v>
      </c>
      <c r="C4294" s="929" t="s">
        <v>73</v>
      </c>
      <c r="D4294" s="1" t="s">
        <v>22</v>
      </c>
      <c r="E4294" s="1" t="s">
        <v>4733</v>
      </c>
      <c r="F4294" s="399">
        <v>44659</v>
      </c>
      <c r="G4294" s="10" t="s">
        <v>74</v>
      </c>
      <c r="H4294" s="10">
        <v>1</v>
      </c>
      <c r="I4294" s="946">
        <v>2.35</v>
      </c>
      <c r="J4294" s="398" t="s">
        <v>25</v>
      </c>
      <c r="K4294" s="398" t="s">
        <v>25</v>
      </c>
      <c r="L4294" s="399">
        <v>44657</v>
      </c>
      <c r="M4294" s="398" t="s">
        <v>19</v>
      </c>
      <c r="N4294" s="10">
        <v>9656</v>
      </c>
    </row>
    <row r="4295" spans="1:14">
      <c r="A4295" s="9">
        <v>44652</v>
      </c>
      <c r="B4295" s="1">
        <v>17217</v>
      </c>
      <c r="C4295" s="929" t="s">
        <v>37</v>
      </c>
      <c r="D4295" s="1" t="s">
        <v>22</v>
      </c>
      <c r="E4295" s="1" t="s">
        <v>4733</v>
      </c>
      <c r="F4295" s="399">
        <v>44659</v>
      </c>
      <c r="G4295" s="10" t="s">
        <v>38</v>
      </c>
      <c r="H4295" s="10">
        <v>1</v>
      </c>
      <c r="I4295" s="946">
        <v>2.35</v>
      </c>
      <c r="J4295" s="398" t="s">
        <v>25</v>
      </c>
      <c r="K4295" s="398" t="s">
        <v>25</v>
      </c>
      <c r="L4295" s="399">
        <v>44657</v>
      </c>
      <c r="M4295" s="398" t="s">
        <v>19</v>
      </c>
      <c r="N4295" s="10">
        <v>9656</v>
      </c>
    </row>
    <row r="4296" spans="1:14">
      <c r="A4296" s="9">
        <v>44652</v>
      </c>
      <c r="B4296" s="1">
        <v>17218</v>
      </c>
      <c r="C4296" s="929" t="s">
        <v>551</v>
      </c>
      <c r="D4296" s="1" t="s">
        <v>22</v>
      </c>
      <c r="E4296" s="1" t="s">
        <v>4734</v>
      </c>
      <c r="F4296" s="399">
        <v>44659</v>
      </c>
      <c r="G4296" s="10" t="s">
        <v>553</v>
      </c>
      <c r="H4296" s="10">
        <v>17</v>
      </c>
      <c r="I4296" s="946">
        <v>2.35</v>
      </c>
      <c r="J4296" s="398" t="s">
        <v>25</v>
      </c>
      <c r="K4296" s="398" t="s">
        <v>25</v>
      </c>
      <c r="L4296" s="399">
        <v>44657</v>
      </c>
      <c r="M4296" s="398" t="s">
        <v>19</v>
      </c>
      <c r="N4296" s="10">
        <v>9656</v>
      </c>
    </row>
    <row r="4297" spans="1:14">
      <c r="A4297" s="9">
        <v>44652</v>
      </c>
      <c r="B4297" s="1">
        <v>17219</v>
      </c>
      <c r="C4297" s="929" t="s">
        <v>755</v>
      </c>
      <c r="D4297" s="1" t="s">
        <v>22</v>
      </c>
      <c r="E4297" s="1" t="s">
        <v>4735</v>
      </c>
      <c r="F4297" s="399">
        <v>44659</v>
      </c>
      <c r="G4297" s="10" t="s">
        <v>757</v>
      </c>
      <c r="H4297" s="10">
        <v>9</v>
      </c>
      <c r="I4297" s="946">
        <v>2.35</v>
      </c>
      <c r="J4297" s="398" t="s">
        <v>25</v>
      </c>
      <c r="K4297" s="398" t="s">
        <v>25</v>
      </c>
      <c r="L4297" s="399">
        <v>44657</v>
      </c>
      <c r="M4297" s="398" t="s">
        <v>19</v>
      </c>
      <c r="N4297" s="10">
        <v>9656</v>
      </c>
    </row>
    <row r="4298" spans="1:14">
      <c r="A4298" s="9">
        <v>44652</v>
      </c>
      <c r="B4298" s="1">
        <v>17220</v>
      </c>
      <c r="C4298" s="929" t="s">
        <v>758</v>
      </c>
      <c r="D4298" s="1" t="s">
        <v>22</v>
      </c>
      <c r="E4298" s="1" t="s">
        <v>4735</v>
      </c>
      <c r="F4298" s="399">
        <v>44659</v>
      </c>
      <c r="G4298" s="10" t="s">
        <v>759</v>
      </c>
      <c r="H4298" s="10">
        <v>43</v>
      </c>
      <c r="I4298" s="946">
        <v>2.35</v>
      </c>
      <c r="J4298" s="398" t="s">
        <v>25</v>
      </c>
      <c r="K4298" s="398" t="s">
        <v>25</v>
      </c>
      <c r="L4298" s="399">
        <v>44657</v>
      </c>
      <c r="M4298" s="398" t="s">
        <v>19</v>
      </c>
      <c r="N4298" s="10">
        <v>9656</v>
      </c>
    </row>
    <row r="4299" spans="1:14">
      <c r="A4299" s="9">
        <v>44652</v>
      </c>
      <c r="B4299" s="1">
        <v>17221</v>
      </c>
      <c r="C4299" s="929" t="s">
        <v>53</v>
      </c>
      <c r="D4299" s="1" t="s">
        <v>22</v>
      </c>
      <c r="E4299" s="1" t="s">
        <v>4736</v>
      </c>
      <c r="F4299" s="399">
        <v>44659</v>
      </c>
      <c r="G4299" s="10" t="s">
        <v>55</v>
      </c>
      <c r="H4299" s="10">
        <v>16</v>
      </c>
      <c r="I4299" s="946">
        <v>2.35</v>
      </c>
      <c r="J4299" s="398" t="s">
        <v>25</v>
      </c>
      <c r="K4299" s="398" t="s">
        <v>25</v>
      </c>
      <c r="L4299" s="399">
        <v>44657</v>
      </c>
      <c r="M4299" s="398" t="s">
        <v>19</v>
      </c>
      <c r="N4299" s="10">
        <v>9656</v>
      </c>
    </row>
    <row r="4300" spans="1:14">
      <c r="A4300" s="9">
        <v>44652</v>
      </c>
      <c r="B4300" s="1">
        <v>17222</v>
      </c>
      <c r="C4300" s="929" t="s">
        <v>102</v>
      </c>
      <c r="D4300" s="1" t="s">
        <v>22</v>
      </c>
      <c r="E4300" s="1" t="s">
        <v>4737</v>
      </c>
      <c r="F4300" s="399">
        <v>44659</v>
      </c>
      <c r="G4300" s="10" t="s">
        <v>104</v>
      </c>
      <c r="H4300" s="10">
        <v>1</v>
      </c>
      <c r="I4300" s="946">
        <v>2.35</v>
      </c>
      <c r="J4300" s="398" t="s">
        <v>25</v>
      </c>
      <c r="K4300" s="398" t="s">
        <v>25</v>
      </c>
      <c r="L4300" s="399">
        <v>44657</v>
      </c>
      <c r="M4300" s="398" t="s">
        <v>19</v>
      </c>
      <c r="N4300" s="10">
        <v>9656</v>
      </c>
    </row>
    <row r="4301" spans="1:14">
      <c r="A4301" s="9">
        <v>44652</v>
      </c>
      <c r="B4301" s="1">
        <v>17223</v>
      </c>
      <c r="C4301" s="929" t="s">
        <v>1552</v>
      </c>
      <c r="D4301" s="1" t="s">
        <v>22</v>
      </c>
      <c r="E4301" s="1" t="s">
        <v>4738</v>
      </c>
      <c r="F4301" s="399">
        <v>44659</v>
      </c>
      <c r="G4301" s="10" t="s">
        <v>1554</v>
      </c>
      <c r="H4301" s="10">
        <v>46</v>
      </c>
      <c r="I4301" s="946">
        <v>2.35</v>
      </c>
      <c r="J4301" s="398" t="s">
        <v>25</v>
      </c>
      <c r="K4301" s="398" t="s">
        <v>25</v>
      </c>
      <c r="L4301" s="399">
        <v>44657</v>
      </c>
      <c r="M4301" s="398" t="s">
        <v>19</v>
      </c>
      <c r="N4301" s="10">
        <v>9684</v>
      </c>
    </row>
    <row r="4302" spans="1:14">
      <c r="A4302" s="9">
        <v>44652</v>
      </c>
      <c r="B4302" s="1">
        <v>17224</v>
      </c>
      <c r="C4302" s="929" t="s">
        <v>893</v>
      </c>
      <c r="D4302" s="1" t="s">
        <v>22</v>
      </c>
      <c r="E4302" s="1" t="s">
        <v>336</v>
      </c>
      <c r="F4302" s="399">
        <v>44659</v>
      </c>
      <c r="G4302" s="10" t="s">
        <v>895</v>
      </c>
      <c r="H4302" s="10">
        <v>1</v>
      </c>
      <c r="I4302" s="946">
        <v>2.35</v>
      </c>
      <c r="J4302" s="398" t="s">
        <v>25</v>
      </c>
      <c r="K4302" s="398" t="s">
        <v>25</v>
      </c>
      <c r="L4302" s="399">
        <v>44657</v>
      </c>
      <c r="M4302" s="398" t="s">
        <v>19</v>
      </c>
      <c r="N4302" s="10">
        <v>9684</v>
      </c>
    </row>
    <row r="4303" spans="1:14">
      <c r="A4303" s="9">
        <v>44652</v>
      </c>
      <c r="B4303" s="1">
        <v>17225</v>
      </c>
      <c r="C4303" s="929" t="s">
        <v>4739</v>
      </c>
      <c r="D4303" s="1" t="s">
        <v>22</v>
      </c>
      <c r="E4303" s="1" t="s">
        <v>4322</v>
      </c>
      <c r="F4303" s="399">
        <v>44659</v>
      </c>
      <c r="G4303" s="10" t="s">
        <v>4740</v>
      </c>
      <c r="H4303" s="10">
        <v>1</v>
      </c>
      <c r="I4303" s="946">
        <v>3.75</v>
      </c>
      <c r="J4303" s="398" t="s">
        <v>25</v>
      </c>
      <c r="K4303" s="398" t="s">
        <v>25</v>
      </c>
      <c r="L4303" s="399">
        <v>44657</v>
      </c>
      <c r="M4303" s="398" t="s">
        <v>19</v>
      </c>
      <c r="N4303" s="10">
        <v>9684</v>
      </c>
    </row>
    <row r="4304" spans="1:14">
      <c r="A4304" s="9">
        <v>44652</v>
      </c>
      <c r="B4304" s="1">
        <v>17226</v>
      </c>
      <c r="C4304" s="929" t="s">
        <v>4082</v>
      </c>
      <c r="D4304" s="1" t="s">
        <v>22</v>
      </c>
      <c r="E4304" s="1" t="s">
        <v>4741</v>
      </c>
      <c r="F4304" s="399">
        <v>44659</v>
      </c>
      <c r="G4304" s="10" t="s">
        <v>4084</v>
      </c>
      <c r="H4304" s="10">
        <v>16</v>
      </c>
      <c r="I4304" s="946">
        <v>2.35</v>
      </c>
      <c r="J4304" s="398" t="s">
        <v>25</v>
      </c>
      <c r="K4304" s="398" t="s">
        <v>25</v>
      </c>
      <c r="L4304" s="399">
        <v>44657</v>
      </c>
      <c r="M4304" s="398" t="s">
        <v>19</v>
      </c>
      <c r="N4304" s="10">
        <v>9684</v>
      </c>
    </row>
    <row r="4305" spans="1:14">
      <c r="A4305" s="9">
        <v>44652</v>
      </c>
      <c r="B4305" s="1">
        <v>17227</v>
      </c>
      <c r="C4305" s="929" t="s">
        <v>397</v>
      </c>
      <c r="D4305" s="1" t="s">
        <v>22</v>
      </c>
      <c r="E4305" s="1" t="s">
        <v>4742</v>
      </c>
      <c r="F4305" s="399">
        <v>44659</v>
      </c>
      <c r="G4305" s="10" t="s">
        <v>399</v>
      </c>
      <c r="H4305" s="10">
        <v>4</v>
      </c>
      <c r="I4305" s="946">
        <v>2.35</v>
      </c>
      <c r="J4305" s="398" t="s">
        <v>25</v>
      </c>
      <c r="K4305" s="398" t="s">
        <v>25</v>
      </c>
      <c r="L4305" s="399">
        <v>44657</v>
      </c>
      <c r="M4305" s="398" t="s">
        <v>19</v>
      </c>
      <c r="N4305" s="10">
        <v>9684</v>
      </c>
    </row>
    <row r="4306" spans="1:14">
      <c r="A4306" s="9">
        <v>44652</v>
      </c>
      <c r="B4306" s="1">
        <v>17228</v>
      </c>
      <c r="C4306" s="929" t="s">
        <v>226</v>
      </c>
      <c r="D4306" s="1" t="s">
        <v>22</v>
      </c>
      <c r="E4306" s="1" t="s">
        <v>4743</v>
      </c>
      <c r="F4306" s="399">
        <v>44659</v>
      </c>
      <c r="G4306" s="10" t="s">
        <v>228</v>
      </c>
      <c r="H4306" s="10">
        <v>2</v>
      </c>
      <c r="I4306" s="946">
        <v>2.35</v>
      </c>
      <c r="J4306" s="398" t="s">
        <v>25</v>
      </c>
      <c r="K4306" s="398" t="s">
        <v>25</v>
      </c>
      <c r="L4306" s="399">
        <v>44657</v>
      </c>
      <c r="M4306" s="398" t="s">
        <v>19</v>
      </c>
      <c r="N4306" s="10">
        <v>9684</v>
      </c>
    </row>
    <row r="4307" spans="1:14">
      <c r="A4307" s="9">
        <v>44652</v>
      </c>
      <c r="B4307" s="1">
        <v>17229</v>
      </c>
      <c r="C4307" s="929" t="s">
        <v>226</v>
      </c>
      <c r="D4307" s="1" t="s">
        <v>22</v>
      </c>
      <c r="E4307" s="1" t="s">
        <v>4744</v>
      </c>
      <c r="F4307" s="399">
        <v>44659</v>
      </c>
      <c r="G4307" s="10" t="s">
        <v>228</v>
      </c>
      <c r="H4307" s="10">
        <v>3</v>
      </c>
      <c r="I4307" s="946">
        <v>2.35</v>
      </c>
      <c r="J4307" s="398" t="s">
        <v>25</v>
      </c>
      <c r="K4307" s="398" t="s">
        <v>25</v>
      </c>
      <c r="L4307" s="399">
        <v>44657</v>
      </c>
      <c r="M4307" s="398" t="s">
        <v>19</v>
      </c>
      <c r="N4307" s="10">
        <v>9684</v>
      </c>
    </row>
    <row r="4308" spans="1:14">
      <c r="A4308" s="9">
        <v>44652</v>
      </c>
      <c r="B4308" s="1">
        <v>17230</v>
      </c>
      <c r="C4308" s="929" t="s">
        <v>4486</v>
      </c>
      <c r="D4308" s="1" t="s">
        <v>22</v>
      </c>
      <c r="E4308" s="1" t="s">
        <v>4745</v>
      </c>
      <c r="F4308" s="399">
        <v>44659</v>
      </c>
      <c r="G4308" s="10" t="s">
        <v>4488</v>
      </c>
      <c r="H4308" s="10">
        <v>6</v>
      </c>
      <c r="I4308" s="946">
        <v>2.35</v>
      </c>
      <c r="J4308" s="398" t="s">
        <v>25</v>
      </c>
      <c r="K4308" s="398" t="s">
        <v>25</v>
      </c>
      <c r="L4308" s="399">
        <v>44657</v>
      </c>
      <c r="M4308" s="398" t="s">
        <v>19</v>
      </c>
      <c r="N4308" s="10">
        <v>9684</v>
      </c>
    </row>
    <row r="4309" spans="1:14">
      <c r="A4309" s="9">
        <v>44652</v>
      </c>
      <c r="B4309" s="1">
        <v>17231</v>
      </c>
      <c r="C4309" s="929" t="s">
        <v>4326</v>
      </c>
      <c r="D4309" s="1" t="s">
        <v>22</v>
      </c>
      <c r="E4309" s="1" t="s">
        <v>4745</v>
      </c>
      <c r="F4309" s="399">
        <v>44659</v>
      </c>
      <c r="G4309" s="10" t="s">
        <v>4327</v>
      </c>
      <c r="H4309" s="10">
        <v>3</v>
      </c>
      <c r="I4309" s="946">
        <v>2.35</v>
      </c>
      <c r="J4309" s="398" t="s">
        <v>25</v>
      </c>
      <c r="K4309" s="398" t="s">
        <v>25</v>
      </c>
      <c r="L4309" s="399">
        <v>44658</v>
      </c>
      <c r="M4309" s="398" t="s">
        <v>19</v>
      </c>
      <c r="N4309" s="10">
        <v>9684</v>
      </c>
    </row>
    <row r="4310" spans="1:14">
      <c r="A4310" s="9">
        <v>44652</v>
      </c>
      <c r="B4310" s="1">
        <v>17232</v>
      </c>
      <c r="C4310" s="929" t="s">
        <v>4328</v>
      </c>
      <c r="D4310" s="1" t="s">
        <v>22</v>
      </c>
      <c r="E4310" s="1" t="s">
        <v>4745</v>
      </c>
      <c r="F4310" s="399">
        <v>44659</v>
      </c>
      <c r="G4310" s="10" t="s">
        <v>4329</v>
      </c>
      <c r="H4310" s="10">
        <v>3</v>
      </c>
      <c r="I4310" s="946">
        <v>2.35</v>
      </c>
      <c r="J4310" s="398" t="s">
        <v>25</v>
      </c>
      <c r="K4310" s="398" t="s">
        <v>25</v>
      </c>
      <c r="L4310" s="399">
        <v>44658</v>
      </c>
      <c r="M4310" s="398" t="s">
        <v>19</v>
      </c>
      <c r="N4310" s="10">
        <v>9684</v>
      </c>
    </row>
    <row r="4311" spans="1:14">
      <c r="A4311" s="9">
        <v>44652</v>
      </c>
      <c r="B4311" s="1">
        <v>17233</v>
      </c>
      <c r="C4311" s="929" t="s">
        <v>4321</v>
      </c>
      <c r="D4311" s="1" t="s">
        <v>22</v>
      </c>
      <c r="E4311" s="1" t="s">
        <v>4745</v>
      </c>
      <c r="F4311" s="399">
        <v>44659</v>
      </c>
      <c r="G4311" s="10" t="s">
        <v>4489</v>
      </c>
      <c r="H4311" s="10">
        <v>3</v>
      </c>
      <c r="I4311" s="946">
        <v>2.35</v>
      </c>
      <c r="J4311" s="398" t="s">
        <v>25</v>
      </c>
      <c r="K4311" s="398" t="s">
        <v>25</v>
      </c>
      <c r="L4311" s="399">
        <v>44658</v>
      </c>
      <c r="M4311" s="398" t="s">
        <v>19</v>
      </c>
      <c r="N4311" s="10">
        <v>9684</v>
      </c>
    </row>
    <row r="4312" spans="1:14">
      <c r="A4312" s="9">
        <v>44652</v>
      </c>
      <c r="B4312" s="1">
        <v>17234</v>
      </c>
      <c r="C4312" s="929" t="s">
        <v>4324</v>
      </c>
      <c r="D4312" s="1" t="s">
        <v>22</v>
      </c>
      <c r="E4312" s="1" t="s">
        <v>4745</v>
      </c>
      <c r="F4312" s="399">
        <v>44659</v>
      </c>
      <c r="G4312" s="10" t="s">
        <v>4490</v>
      </c>
      <c r="H4312" s="10">
        <v>3</v>
      </c>
      <c r="I4312" s="946">
        <v>2.35</v>
      </c>
      <c r="J4312" s="398" t="s">
        <v>25</v>
      </c>
      <c r="K4312" s="398" t="s">
        <v>25</v>
      </c>
      <c r="L4312" s="399">
        <v>44658</v>
      </c>
      <c r="M4312" s="398" t="s">
        <v>19</v>
      </c>
      <c r="N4312" s="10">
        <v>9684</v>
      </c>
    </row>
    <row r="4313" spans="1:14">
      <c r="A4313" s="9">
        <v>44652</v>
      </c>
      <c r="B4313" s="1">
        <v>17235</v>
      </c>
      <c r="C4313" s="929" t="s">
        <v>1229</v>
      </c>
      <c r="D4313" s="1" t="s">
        <v>22</v>
      </c>
      <c r="E4313" s="1" t="s">
        <v>4746</v>
      </c>
      <c r="F4313" s="399">
        <v>44659</v>
      </c>
      <c r="G4313" s="10" t="s">
        <v>1231</v>
      </c>
      <c r="H4313" s="10">
        <v>4</v>
      </c>
      <c r="I4313" s="946">
        <v>2.35</v>
      </c>
      <c r="J4313" s="398" t="s">
        <v>25</v>
      </c>
      <c r="K4313" s="398" t="s">
        <v>25</v>
      </c>
      <c r="L4313" s="399">
        <v>44658</v>
      </c>
      <c r="M4313" s="398" t="s">
        <v>19</v>
      </c>
      <c r="N4313" s="10">
        <v>9684</v>
      </c>
    </row>
    <row r="4314" spans="1:14">
      <c r="A4314" s="9">
        <v>44652</v>
      </c>
      <c r="B4314" s="1">
        <v>17236</v>
      </c>
      <c r="C4314" s="929" t="s">
        <v>487</v>
      </c>
      <c r="D4314" s="1" t="s">
        <v>22</v>
      </c>
      <c r="E4314" s="1" t="s">
        <v>4747</v>
      </c>
      <c r="F4314" s="399">
        <v>44659</v>
      </c>
      <c r="G4314" s="10" t="s">
        <v>489</v>
      </c>
      <c r="H4314" s="10">
        <v>19</v>
      </c>
      <c r="I4314" s="946">
        <v>2.35</v>
      </c>
      <c r="J4314" s="398" t="s">
        <v>25</v>
      </c>
      <c r="K4314" s="398" t="s">
        <v>25</v>
      </c>
      <c r="L4314" s="399">
        <v>44658</v>
      </c>
      <c r="M4314" s="398" t="s">
        <v>19</v>
      </c>
      <c r="N4314" s="10">
        <v>9684</v>
      </c>
    </row>
    <row r="4315" spans="1:14">
      <c r="A4315" s="9">
        <v>44652</v>
      </c>
      <c r="B4315" s="1">
        <v>17237</v>
      </c>
      <c r="C4315" s="929" t="s">
        <v>116</v>
      </c>
      <c r="D4315" s="1" t="s">
        <v>22</v>
      </c>
      <c r="E4315" s="1" t="s">
        <v>4748</v>
      </c>
      <c r="F4315" s="399">
        <v>44659</v>
      </c>
      <c r="G4315" s="10" t="s">
        <v>1149</v>
      </c>
      <c r="H4315" s="10">
        <v>4</v>
      </c>
      <c r="I4315" s="946">
        <v>2.35</v>
      </c>
      <c r="J4315" s="398" t="s">
        <v>25</v>
      </c>
      <c r="K4315" s="398" t="s">
        <v>25</v>
      </c>
      <c r="L4315" s="399">
        <v>44658</v>
      </c>
      <c r="M4315" s="398" t="s">
        <v>19</v>
      </c>
      <c r="N4315" s="10">
        <v>9684</v>
      </c>
    </row>
    <row r="4316" spans="1:14">
      <c r="A4316" s="9">
        <v>44652</v>
      </c>
      <c r="B4316" s="1">
        <v>17238</v>
      </c>
      <c r="C4316" s="929" t="s">
        <v>91</v>
      </c>
      <c r="D4316" s="1" t="s">
        <v>22</v>
      </c>
      <c r="E4316" s="1" t="s">
        <v>4748</v>
      </c>
      <c r="F4316" s="399">
        <v>44659</v>
      </c>
      <c r="G4316" s="10" t="s">
        <v>93</v>
      </c>
      <c r="H4316" s="10">
        <v>4</v>
      </c>
      <c r="I4316" s="946">
        <v>2.35</v>
      </c>
      <c r="J4316" s="398" t="s">
        <v>25</v>
      </c>
      <c r="K4316" s="398" t="s">
        <v>25</v>
      </c>
      <c r="L4316" s="399">
        <v>44658</v>
      </c>
      <c r="M4316" s="398" t="s">
        <v>19</v>
      </c>
      <c r="N4316" s="10">
        <v>9684</v>
      </c>
    </row>
    <row r="4317" spans="1:14">
      <c r="A4317" s="9">
        <v>44652</v>
      </c>
      <c r="B4317" s="1">
        <v>17239</v>
      </c>
      <c r="C4317" s="929" t="s">
        <v>3767</v>
      </c>
      <c r="D4317" s="1" t="s">
        <v>22</v>
      </c>
      <c r="E4317" s="1" t="s">
        <v>4749</v>
      </c>
      <c r="F4317" s="399">
        <v>44659</v>
      </c>
      <c r="G4317" s="10" t="s">
        <v>3769</v>
      </c>
      <c r="H4317" s="10">
        <v>1</v>
      </c>
      <c r="I4317" s="946">
        <v>2.35</v>
      </c>
      <c r="J4317" s="398" t="s">
        <v>25</v>
      </c>
      <c r="K4317" s="398" t="s">
        <v>25</v>
      </c>
      <c r="L4317" s="399">
        <v>44658</v>
      </c>
      <c r="M4317" s="398" t="s">
        <v>19</v>
      </c>
      <c r="N4317" s="10">
        <v>9684</v>
      </c>
    </row>
    <row r="4318" spans="1:14">
      <c r="A4318" s="9">
        <v>44652</v>
      </c>
      <c r="B4318" s="1">
        <v>17240</v>
      </c>
      <c r="C4318" s="929" t="s">
        <v>3238</v>
      </c>
      <c r="D4318" s="1" t="s">
        <v>22</v>
      </c>
      <c r="E4318" s="1" t="s">
        <v>4750</v>
      </c>
      <c r="F4318" s="399">
        <v>44659</v>
      </c>
      <c r="G4318" s="10" t="s">
        <v>3568</v>
      </c>
      <c r="H4318" s="10">
        <v>1</v>
      </c>
      <c r="I4318" s="946">
        <v>2.35</v>
      </c>
      <c r="J4318" s="398" t="s">
        <v>25</v>
      </c>
      <c r="K4318" s="398" t="s">
        <v>25</v>
      </c>
      <c r="L4318" s="399">
        <v>44658</v>
      </c>
      <c r="M4318" s="398" t="s">
        <v>19</v>
      </c>
      <c r="N4318" s="10">
        <v>9684</v>
      </c>
    </row>
    <row r="4319" spans="1:14">
      <c r="A4319" s="9">
        <v>44652</v>
      </c>
      <c r="B4319" s="1">
        <v>17241</v>
      </c>
      <c r="C4319" s="929" t="s">
        <v>37</v>
      </c>
      <c r="D4319" s="1" t="s">
        <v>22</v>
      </c>
      <c r="E4319" s="1" t="s">
        <v>4750</v>
      </c>
      <c r="F4319" s="399">
        <v>44659</v>
      </c>
      <c r="G4319" s="10" t="s">
        <v>38</v>
      </c>
      <c r="H4319" s="10">
        <v>1</v>
      </c>
      <c r="I4319" s="946">
        <v>2.35</v>
      </c>
      <c r="J4319" s="398" t="s">
        <v>25</v>
      </c>
      <c r="K4319" s="398" t="s">
        <v>25</v>
      </c>
      <c r="L4319" s="399">
        <v>44658</v>
      </c>
      <c r="M4319" s="398" t="s">
        <v>19</v>
      </c>
      <c r="N4319" s="10">
        <v>9684</v>
      </c>
    </row>
    <row r="4320" spans="1:14">
      <c r="A4320" s="9">
        <v>44652</v>
      </c>
      <c r="B4320" s="1">
        <v>17242</v>
      </c>
      <c r="C4320" s="929" t="s">
        <v>1310</v>
      </c>
      <c r="D4320" s="1" t="s">
        <v>22</v>
      </c>
      <c r="E4320" s="1" t="s">
        <v>4751</v>
      </c>
      <c r="F4320" s="399">
        <v>44659</v>
      </c>
      <c r="G4320" s="10" t="s">
        <v>1312</v>
      </c>
      <c r="H4320" s="10">
        <v>1</v>
      </c>
      <c r="I4320" s="946">
        <v>2.35</v>
      </c>
      <c r="J4320" s="398" t="s">
        <v>25</v>
      </c>
      <c r="K4320" s="398" t="s">
        <v>25</v>
      </c>
      <c r="L4320" s="399">
        <v>44658</v>
      </c>
      <c r="M4320" s="398" t="s">
        <v>19</v>
      </c>
      <c r="N4320" s="10">
        <v>9684</v>
      </c>
    </row>
    <row r="4321" spans="1:14">
      <c r="A4321" s="9">
        <v>44652</v>
      </c>
      <c r="B4321" s="1">
        <v>17243</v>
      </c>
      <c r="C4321" s="929" t="s">
        <v>455</v>
      </c>
      <c r="D4321" s="1" t="s">
        <v>22</v>
      </c>
      <c r="E4321" s="1" t="s">
        <v>4752</v>
      </c>
      <c r="F4321" s="399">
        <v>44659</v>
      </c>
      <c r="G4321" s="10" t="s">
        <v>457</v>
      </c>
      <c r="H4321" s="10">
        <v>2</v>
      </c>
      <c r="I4321" s="946">
        <v>2.35</v>
      </c>
      <c r="J4321" s="398" t="s">
        <v>25</v>
      </c>
      <c r="K4321" s="398" t="s">
        <v>25</v>
      </c>
      <c r="L4321" s="399">
        <v>44658</v>
      </c>
      <c r="M4321" s="398" t="s">
        <v>19</v>
      </c>
      <c r="N4321" s="10">
        <v>9684</v>
      </c>
    </row>
    <row r="4322" spans="1:14">
      <c r="A4322" s="9">
        <v>44652</v>
      </c>
      <c r="B4322" s="1">
        <v>17244</v>
      </c>
      <c r="C4322" s="929" t="s">
        <v>1452</v>
      </c>
      <c r="D4322" s="1" t="s">
        <v>22</v>
      </c>
      <c r="E4322" s="1" t="s">
        <v>4753</v>
      </c>
      <c r="F4322" s="399">
        <v>44659</v>
      </c>
      <c r="G4322" s="10" t="s">
        <v>93</v>
      </c>
      <c r="H4322" s="10">
        <v>1</v>
      </c>
      <c r="I4322" s="946">
        <v>2.35</v>
      </c>
      <c r="J4322" s="398" t="s">
        <v>25</v>
      </c>
      <c r="K4322" s="398" t="s">
        <v>25</v>
      </c>
      <c r="L4322" s="399">
        <v>44658</v>
      </c>
      <c r="M4322" s="398" t="s">
        <v>19</v>
      </c>
      <c r="N4322" s="10">
        <v>9684</v>
      </c>
    </row>
    <row r="4323" spans="1:14">
      <c r="A4323" s="9">
        <v>44652</v>
      </c>
      <c r="B4323" s="1">
        <v>17245</v>
      </c>
      <c r="C4323" s="929" t="s">
        <v>316</v>
      </c>
      <c r="D4323" s="1" t="s">
        <v>22</v>
      </c>
      <c r="E4323" s="1" t="s">
        <v>4754</v>
      </c>
      <c r="F4323" s="399">
        <v>44659</v>
      </c>
      <c r="G4323" s="10" t="s">
        <v>318</v>
      </c>
      <c r="H4323" s="10">
        <v>11</v>
      </c>
      <c r="I4323" s="946">
        <v>2.35</v>
      </c>
      <c r="J4323" s="398" t="s">
        <v>25</v>
      </c>
      <c r="K4323" s="398" t="s">
        <v>25</v>
      </c>
      <c r="L4323" s="399">
        <v>44658</v>
      </c>
      <c r="M4323" s="398" t="s">
        <v>19</v>
      </c>
      <c r="N4323" s="10">
        <v>9684</v>
      </c>
    </row>
    <row r="4324" spans="1:14">
      <c r="A4324" s="9">
        <v>44652</v>
      </c>
      <c r="B4324" s="1">
        <v>17246</v>
      </c>
      <c r="C4324" s="929" t="s">
        <v>751</v>
      </c>
      <c r="D4324" s="1" t="s">
        <v>22</v>
      </c>
      <c r="E4324" s="1" t="s">
        <v>4755</v>
      </c>
      <c r="F4324" s="399">
        <v>44659</v>
      </c>
      <c r="G4324" s="10" t="s">
        <v>753</v>
      </c>
      <c r="H4324" s="10">
        <v>5</v>
      </c>
      <c r="I4324" s="946">
        <v>2.35</v>
      </c>
      <c r="J4324" s="398" t="s">
        <v>25</v>
      </c>
      <c r="K4324" s="398" t="s">
        <v>25</v>
      </c>
      <c r="L4324" s="399">
        <v>44658</v>
      </c>
      <c r="M4324" s="398" t="s">
        <v>19</v>
      </c>
      <c r="N4324" s="10">
        <v>9684</v>
      </c>
    </row>
    <row r="4325" spans="1:14">
      <c r="A4325" s="9">
        <v>44652</v>
      </c>
      <c r="B4325" s="1">
        <v>17247</v>
      </c>
      <c r="C4325" s="929" t="s">
        <v>4082</v>
      </c>
      <c r="D4325" s="1" t="s">
        <v>22</v>
      </c>
      <c r="E4325" s="1" t="s">
        <v>4756</v>
      </c>
      <c r="F4325" s="399">
        <v>44659</v>
      </c>
      <c r="G4325" s="10" t="s">
        <v>4084</v>
      </c>
      <c r="H4325" s="10">
        <v>12</v>
      </c>
      <c r="I4325" s="946">
        <v>2.35</v>
      </c>
      <c r="J4325" s="398" t="s">
        <v>25</v>
      </c>
      <c r="K4325" s="398" t="s">
        <v>25</v>
      </c>
      <c r="L4325" s="399">
        <v>44658</v>
      </c>
      <c r="M4325" s="398" t="s">
        <v>19</v>
      </c>
      <c r="N4325" s="10">
        <v>9684</v>
      </c>
    </row>
    <row r="4326" spans="1:14">
      <c r="A4326" s="9">
        <v>44652</v>
      </c>
      <c r="B4326" s="1">
        <v>17248</v>
      </c>
      <c r="C4326" s="929" t="s">
        <v>4082</v>
      </c>
      <c r="D4326" s="1" t="s">
        <v>22</v>
      </c>
      <c r="E4326" s="1" t="s">
        <v>4757</v>
      </c>
      <c r="F4326" s="399">
        <v>44659</v>
      </c>
      <c r="G4326" s="10" t="s">
        <v>4084</v>
      </c>
      <c r="H4326" s="10">
        <v>19</v>
      </c>
      <c r="I4326" s="946">
        <v>2.35</v>
      </c>
      <c r="J4326" s="398" t="s">
        <v>25</v>
      </c>
      <c r="K4326" s="398" t="s">
        <v>25</v>
      </c>
      <c r="L4326" s="399">
        <v>44658</v>
      </c>
      <c r="M4326" s="398" t="s">
        <v>19</v>
      </c>
      <c r="N4326" s="10">
        <v>9684</v>
      </c>
    </row>
    <row r="4327" spans="1:14">
      <c r="A4327" s="9">
        <v>44652</v>
      </c>
      <c r="B4327" s="1">
        <v>17249</v>
      </c>
      <c r="C4327" s="929" t="s">
        <v>791</v>
      </c>
      <c r="D4327" s="1" t="s">
        <v>22</v>
      </c>
      <c r="E4327" s="1" t="s">
        <v>4758</v>
      </c>
      <c r="F4327" s="399">
        <v>44659</v>
      </c>
      <c r="G4327" s="10" t="s">
        <v>793</v>
      </c>
      <c r="H4327" s="10">
        <v>24</v>
      </c>
      <c r="I4327" s="946">
        <v>2.35</v>
      </c>
      <c r="J4327" s="398" t="s">
        <v>25</v>
      </c>
      <c r="K4327" s="398" t="s">
        <v>25</v>
      </c>
      <c r="L4327" s="399">
        <v>44658</v>
      </c>
      <c r="M4327" s="398" t="s">
        <v>19</v>
      </c>
      <c r="N4327" s="10">
        <v>9684</v>
      </c>
    </row>
    <row r="4328" spans="1:14">
      <c r="A4328" s="9">
        <v>44652</v>
      </c>
      <c r="B4328" s="1">
        <v>17250</v>
      </c>
      <c r="C4328" s="929" t="s">
        <v>473</v>
      </c>
      <c r="D4328" s="1" t="s">
        <v>22</v>
      </c>
      <c r="E4328" s="1" t="s">
        <v>4759</v>
      </c>
      <c r="F4328" s="399">
        <v>44659</v>
      </c>
      <c r="G4328" s="10" t="s">
        <v>475</v>
      </c>
      <c r="H4328" s="10">
        <v>15</v>
      </c>
      <c r="I4328" s="946">
        <v>2.35</v>
      </c>
      <c r="J4328" s="398" t="s">
        <v>25</v>
      </c>
      <c r="K4328" s="398" t="s">
        <v>25</v>
      </c>
      <c r="L4328" s="399">
        <v>44658</v>
      </c>
      <c r="M4328" s="398" t="s">
        <v>19</v>
      </c>
      <c r="N4328" s="10">
        <v>9684</v>
      </c>
    </row>
    <row r="4329" spans="1:14">
      <c r="A4329" s="9">
        <v>44652</v>
      </c>
      <c r="B4329" s="1">
        <v>17251</v>
      </c>
      <c r="C4329" s="929" t="s">
        <v>3633</v>
      </c>
      <c r="D4329" s="1" t="s">
        <v>22</v>
      </c>
      <c r="E4329" s="1" t="s">
        <v>4760</v>
      </c>
      <c r="F4329" s="399">
        <v>44659</v>
      </c>
      <c r="G4329" s="10" t="s">
        <v>3635</v>
      </c>
      <c r="H4329" s="10">
        <v>7</v>
      </c>
      <c r="I4329" s="946">
        <v>2.35</v>
      </c>
      <c r="J4329" s="398" t="s">
        <v>25</v>
      </c>
      <c r="K4329" s="398" t="s">
        <v>25</v>
      </c>
      <c r="L4329" s="399">
        <v>44658</v>
      </c>
      <c r="M4329" s="398" t="s">
        <v>19</v>
      </c>
      <c r="N4329" s="10">
        <v>9684</v>
      </c>
    </row>
    <row r="4330" spans="1:14">
      <c r="A4330" s="9">
        <v>44652</v>
      </c>
      <c r="B4330" s="1">
        <v>17252</v>
      </c>
      <c r="C4330" s="929" t="s">
        <v>791</v>
      </c>
      <c r="D4330" s="1" t="s">
        <v>22</v>
      </c>
      <c r="E4330" s="1" t="s">
        <v>4761</v>
      </c>
      <c r="F4330" s="399">
        <v>44659</v>
      </c>
      <c r="G4330" s="10" t="s">
        <v>793</v>
      </c>
      <c r="H4330" s="10">
        <v>6</v>
      </c>
      <c r="I4330" s="946">
        <v>2.35</v>
      </c>
      <c r="J4330" s="398" t="s">
        <v>25</v>
      </c>
      <c r="K4330" s="398" t="s">
        <v>25</v>
      </c>
      <c r="L4330" s="399">
        <v>44658</v>
      </c>
      <c r="M4330" s="398" t="s">
        <v>19</v>
      </c>
      <c r="N4330" s="10">
        <v>9684</v>
      </c>
    </row>
    <row r="4331" spans="1:14">
      <c r="A4331" s="9">
        <v>44652</v>
      </c>
      <c r="B4331" s="1">
        <v>17253</v>
      </c>
      <c r="C4331" s="929" t="s">
        <v>501</v>
      </c>
      <c r="D4331" s="1" t="s">
        <v>22</v>
      </c>
      <c r="E4331" s="1" t="s">
        <v>4762</v>
      </c>
      <c r="F4331" s="399">
        <v>44659</v>
      </c>
      <c r="G4331" s="10" t="s">
        <v>503</v>
      </c>
      <c r="H4331" s="10">
        <v>13</v>
      </c>
      <c r="I4331" s="946">
        <v>2.35</v>
      </c>
      <c r="J4331" s="398" t="s">
        <v>25</v>
      </c>
      <c r="K4331" s="398" t="s">
        <v>25</v>
      </c>
      <c r="L4331" s="399">
        <v>44658</v>
      </c>
      <c r="M4331" s="398" t="s">
        <v>19</v>
      </c>
      <c r="N4331" s="10">
        <v>9684</v>
      </c>
    </row>
    <row r="4332" spans="1:14">
      <c r="A4332" s="9">
        <v>44652</v>
      </c>
      <c r="B4332" s="1">
        <v>17254</v>
      </c>
      <c r="C4332" s="929" t="s">
        <v>2776</v>
      </c>
      <c r="D4332" s="1" t="s">
        <v>22</v>
      </c>
      <c r="E4332" s="1" t="s">
        <v>4763</v>
      </c>
      <c r="F4332" s="399">
        <v>44659</v>
      </c>
      <c r="G4332" s="10" t="s">
        <v>2778</v>
      </c>
      <c r="H4332" s="10">
        <v>5</v>
      </c>
      <c r="I4332" s="946">
        <v>2.35</v>
      </c>
      <c r="J4332" s="398" t="s">
        <v>25</v>
      </c>
      <c r="K4332" s="398" t="s">
        <v>25</v>
      </c>
      <c r="L4332" s="399">
        <v>44658</v>
      </c>
      <c r="M4332" s="398" t="s">
        <v>19</v>
      </c>
      <c r="N4332" s="10">
        <v>9684</v>
      </c>
    </row>
    <row r="4333" spans="1:14">
      <c r="A4333" s="9">
        <v>44652</v>
      </c>
      <c r="B4333" s="1">
        <v>17255</v>
      </c>
      <c r="C4333" s="929" t="s">
        <v>2779</v>
      </c>
      <c r="D4333" s="1" t="s">
        <v>22</v>
      </c>
      <c r="E4333" s="1" t="s">
        <v>4763</v>
      </c>
      <c r="F4333" s="399">
        <v>44659</v>
      </c>
      <c r="G4333" s="10" t="s">
        <v>2780</v>
      </c>
      <c r="H4333" s="10">
        <v>5</v>
      </c>
      <c r="I4333" s="946">
        <v>2.35</v>
      </c>
      <c r="J4333" s="398" t="s">
        <v>25</v>
      </c>
      <c r="K4333" s="398" t="s">
        <v>25</v>
      </c>
      <c r="L4333" s="399">
        <v>44658</v>
      </c>
      <c r="M4333" s="398" t="s">
        <v>19</v>
      </c>
      <c r="N4333" s="10">
        <v>9684</v>
      </c>
    </row>
    <row r="4334" spans="1:14">
      <c r="A4334" s="9">
        <v>44652</v>
      </c>
      <c r="B4334" s="1">
        <v>17256</v>
      </c>
      <c r="C4334" s="929" t="s">
        <v>2776</v>
      </c>
      <c r="D4334" s="1" t="s">
        <v>22</v>
      </c>
      <c r="E4334" s="1" t="s">
        <v>4764</v>
      </c>
      <c r="F4334" s="399">
        <v>44659</v>
      </c>
      <c r="G4334" s="10" t="s">
        <v>2778</v>
      </c>
      <c r="H4334" s="10">
        <v>8</v>
      </c>
      <c r="I4334" s="946">
        <v>2.35</v>
      </c>
      <c r="J4334" s="398" t="s">
        <v>25</v>
      </c>
      <c r="K4334" s="398" t="s">
        <v>25</v>
      </c>
      <c r="L4334" s="399">
        <v>44658</v>
      </c>
      <c r="M4334" s="398" t="s">
        <v>19</v>
      </c>
      <c r="N4334" s="10">
        <v>9684</v>
      </c>
    </row>
    <row r="4335" spans="1:14">
      <c r="A4335" s="9">
        <v>44652</v>
      </c>
      <c r="B4335" s="1">
        <v>17257</v>
      </c>
      <c r="C4335" s="929" t="s">
        <v>2779</v>
      </c>
      <c r="D4335" s="1" t="s">
        <v>22</v>
      </c>
      <c r="E4335" s="1" t="s">
        <v>4764</v>
      </c>
      <c r="F4335" s="399">
        <v>44659</v>
      </c>
      <c r="G4335" s="10" t="s">
        <v>2780</v>
      </c>
      <c r="H4335" s="10">
        <v>8</v>
      </c>
      <c r="I4335" s="946">
        <v>2.35</v>
      </c>
      <c r="J4335" s="398" t="s">
        <v>25</v>
      </c>
      <c r="K4335" s="398" t="s">
        <v>25</v>
      </c>
      <c r="L4335" s="399">
        <v>44658</v>
      </c>
      <c r="M4335" s="398" t="s">
        <v>19</v>
      </c>
      <c r="N4335" s="10">
        <v>9684</v>
      </c>
    </row>
    <row r="4336" spans="1:14">
      <c r="A4336" s="9">
        <v>44652</v>
      </c>
      <c r="B4336" s="1">
        <v>17258</v>
      </c>
      <c r="C4336" s="929" t="s">
        <v>1671</v>
      </c>
      <c r="D4336" s="1" t="s">
        <v>22</v>
      </c>
      <c r="E4336" s="1" t="s">
        <v>4765</v>
      </c>
      <c r="F4336" s="399">
        <v>44659</v>
      </c>
      <c r="G4336" s="10" t="s">
        <v>4432</v>
      </c>
      <c r="H4336" s="10">
        <v>125</v>
      </c>
      <c r="I4336" s="946">
        <v>2.35</v>
      </c>
      <c r="J4336" s="398">
        <v>125</v>
      </c>
      <c r="K4336" s="398" t="s">
        <v>25</v>
      </c>
      <c r="L4336" s="399">
        <v>44658</v>
      </c>
      <c r="M4336" s="398" t="s">
        <v>19</v>
      </c>
      <c r="N4336" s="10">
        <v>9684</v>
      </c>
    </row>
    <row r="4337" spans="1:14">
      <c r="A4337" s="9">
        <v>44652</v>
      </c>
      <c r="B4337" s="1">
        <v>17259</v>
      </c>
      <c r="C4337" s="929" t="s">
        <v>857</v>
      </c>
      <c r="D4337" s="1" t="s">
        <v>22</v>
      </c>
      <c r="E4337" s="1" t="s">
        <v>4766</v>
      </c>
      <c r="F4337" s="399">
        <v>44659</v>
      </c>
      <c r="G4337" s="10" t="s">
        <v>859</v>
      </c>
      <c r="H4337" s="10">
        <v>3</v>
      </c>
      <c r="I4337" s="946">
        <v>2.35</v>
      </c>
      <c r="J4337" s="398" t="s">
        <v>25</v>
      </c>
      <c r="K4337" s="398" t="s">
        <v>25</v>
      </c>
      <c r="L4337" s="399">
        <v>44658</v>
      </c>
      <c r="M4337" s="398" t="s">
        <v>19</v>
      </c>
      <c r="N4337" s="10">
        <v>9684</v>
      </c>
    </row>
    <row r="4338" spans="1:14">
      <c r="A4338" s="9">
        <v>44652</v>
      </c>
      <c r="B4338" s="1">
        <v>17260</v>
      </c>
      <c r="C4338" s="929" t="s">
        <v>857</v>
      </c>
      <c r="D4338" s="1" t="s">
        <v>22</v>
      </c>
      <c r="E4338" s="1" t="s">
        <v>4767</v>
      </c>
      <c r="F4338" s="399">
        <v>44659</v>
      </c>
      <c r="G4338" s="10" t="s">
        <v>859</v>
      </c>
      <c r="H4338" s="10">
        <v>1</v>
      </c>
      <c r="I4338" s="946">
        <v>2.35</v>
      </c>
      <c r="J4338" s="398" t="s">
        <v>25</v>
      </c>
      <c r="K4338" s="398" t="s">
        <v>25</v>
      </c>
      <c r="L4338" s="399">
        <v>44658</v>
      </c>
      <c r="M4338" s="398" t="s">
        <v>19</v>
      </c>
      <c r="N4338" s="10">
        <v>9684</v>
      </c>
    </row>
    <row r="4339" spans="1:14">
      <c r="A4339" s="9">
        <v>44652</v>
      </c>
      <c r="B4339" s="1">
        <v>17261</v>
      </c>
      <c r="C4339" s="929" t="s">
        <v>28</v>
      </c>
      <c r="D4339" s="1" t="s">
        <v>22</v>
      </c>
      <c r="E4339" s="1" t="s">
        <v>4768</v>
      </c>
      <c r="F4339" s="399">
        <v>44659</v>
      </c>
      <c r="G4339" s="10" t="s">
        <v>30</v>
      </c>
      <c r="H4339" s="10">
        <v>13</v>
      </c>
      <c r="I4339" s="946">
        <v>2.35</v>
      </c>
      <c r="J4339" s="398" t="s">
        <v>25</v>
      </c>
      <c r="K4339" s="398" t="s">
        <v>25</v>
      </c>
      <c r="L4339" s="399">
        <v>44658</v>
      </c>
      <c r="M4339" s="398" t="s">
        <v>19</v>
      </c>
      <c r="N4339" s="10">
        <v>9684</v>
      </c>
    </row>
    <row r="4340" spans="1:14">
      <c r="A4340" s="9">
        <v>44652</v>
      </c>
      <c r="B4340" s="1">
        <v>17262</v>
      </c>
      <c r="C4340" s="929" t="s">
        <v>1289</v>
      </c>
      <c r="D4340" s="1" t="s">
        <v>22</v>
      </c>
      <c r="E4340" s="1" t="s">
        <v>4769</v>
      </c>
      <c r="F4340" s="399">
        <v>44659</v>
      </c>
      <c r="G4340" s="10" t="s">
        <v>1291</v>
      </c>
      <c r="H4340" s="10">
        <v>18</v>
      </c>
      <c r="I4340" s="946">
        <v>2.35</v>
      </c>
      <c r="J4340" s="398" t="s">
        <v>25</v>
      </c>
      <c r="K4340" s="398" t="s">
        <v>25</v>
      </c>
      <c r="L4340" s="399">
        <v>44658</v>
      </c>
      <c r="M4340" s="398" t="s">
        <v>19</v>
      </c>
      <c r="N4340" s="10">
        <v>9684</v>
      </c>
    </row>
    <row r="4341" spans="1:14">
      <c r="A4341" s="9">
        <v>44652</v>
      </c>
      <c r="B4341" s="1">
        <v>17263</v>
      </c>
      <c r="C4341" s="929" t="s">
        <v>397</v>
      </c>
      <c r="D4341" s="1" t="s">
        <v>22</v>
      </c>
      <c r="E4341" s="1" t="s">
        <v>4770</v>
      </c>
      <c r="F4341" s="399">
        <v>44659</v>
      </c>
      <c r="G4341" s="10" t="s">
        <v>399</v>
      </c>
      <c r="H4341" s="10">
        <v>20</v>
      </c>
      <c r="I4341" s="946">
        <v>2.35</v>
      </c>
      <c r="J4341" s="398" t="s">
        <v>25</v>
      </c>
      <c r="K4341" s="398" t="s">
        <v>25</v>
      </c>
      <c r="L4341" s="399">
        <v>44658</v>
      </c>
      <c r="M4341" s="398" t="s">
        <v>19</v>
      </c>
      <c r="N4341" s="10">
        <v>9684</v>
      </c>
    </row>
    <row r="4342" spans="1:14">
      <c r="A4342" s="9">
        <v>44652</v>
      </c>
      <c r="B4342" s="1">
        <v>17264</v>
      </c>
      <c r="C4342" s="929" t="s">
        <v>580</v>
      </c>
      <c r="D4342" s="1" t="s">
        <v>22</v>
      </c>
      <c r="E4342" s="1" t="s">
        <v>4771</v>
      </c>
      <c r="F4342" s="399">
        <v>44659</v>
      </c>
      <c r="G4342" s="10" t="s">
        <v>582</v>
      </c>
      <c r="H4342" s="10">
        <v>4</v>
      </c>
      <c r="I4342" s="946">
        <v>2.35</v>
      </c>
      <c r="J4342" s="398" t="s">
        <v>25</v>
      </c>
      <c r="K4342" s="398" t="s">
        <v>25</v>
      </c>
      <c r="L4342" s="399">
        <v>44658</v>
      </c>
      <c r="M4342" s="398" t="s">
        <v>19</v>
      </c>
      <c r="N4342" s="10">
        <v>9684</v>
      </c>
    </row>
    <row r="4343" spans="1:14">
      <c r="A4343" s="9">
        <v>44652</v>
      </c>
      <c r="B4343" s="1">
        <v>17265</v>
      </c>
      <c r="C4343" s="929" t="s">
        <v>220</v>
      </c>
      <c r="D4343" s="1" t="s">
        <v>22</v>
      </c>
      <c r="E4343" s="1" t="s">
        <v>4772</v>
      </c>
      <c r="F4343" s="399">
        <v>44659</v>
      </c>
      <c r="G4343" s="10" t="s">
        <v>222</v>
      </c>
      <c r="H4343" s="10">
        <v>5</v>
      </c>
      <c r="I4343" s="946">
        <v>2.35</v>
      </c>
      <c r="J4343" s="398" t="s">
        <v>25</v>
      </c>
      <c r="K4343" s="398" t="s">
        <v>25</v>
      </c>
      <c r="L4343" s="399">
        <v>44658</v>
      </c>
      <c r="M4343" s="398" t="s">
        <v>19</v>
      </c>
      <c r="N4343" s="10">
        <v>9684</v>
      </c>
    </row>
    <row r="4344" spans="1:14">
      <c r="A4344" s="9">
        <v>44652</v>
      </c>
      <c r="B4344" s="1">
        <v>17266</v>
      </c>
      <c r="C4344" s="929" t="s">
        <v>220</v>
      </c>
      <c r="D4344" s="1" t="s">
        <v>22</v>
      </c>
      <c r="E4344" s="1" t="s">
        <v>4773</v>
      </c>
      <c r="F4344" s="399">
        <v>44659</v>
      </c>
      <c r="G4344" s="10" t="s">
        <v>222</v>
      </c>
      <c r="H4344" s="10">
        <v>7</v>
      </c>
      <c r="I4344" s="946">
        <v>2.35</v>
      </c>
      <c r="J4344" s="398" t="s">
        <v>25</v>
      </c>
      <c r="K4344" s="398" t="s">
        <v>25</v>
      </c>
      <c r="L4344" s="399">
        <v>44658</v>
      </c>
      <c r="M4344" s="398" t="s">
        <v>19</v>
      </c>
      <c r="N4344" s="10">
        <v>9684</v>
      </c>
    </row>
    <row r="4345" spans="1:14">
      <c r="A4345" s="9">
        <v>44652</v>
      </c>
      <c r="B4345" s="1">
        <v>17267</v>
      </c>
      <c r="C4345" s="929" t="s">
        <v>2665</v>
      </c>
      <c r="D4345" s="1" t="s">
        <v>22</v>
      </c>
      <c r="E4345" s="1" t="s">
        <v>4774</v>
      </c>
      <c r="F4345" s="399">
        <v>44659</v>
      </c>
      <c r="G4345" s="10" t="s">
        <v>2667</v>
      </c>
      <c r="H4345" s="10">
        <v>12</v>
      </c>
      <c r="I4345" s="946">
        <v>2.35</v>
      </c>
      <c r="J4345" s="398" t="s">
        <v>25</v>
      </c>
      <c r="K4345" s="398" t="s">
        <v>25</v>
      </c>
      <c r="L4345" s="399">
        <v>44658</v>
      </c>
      <c r="M4345" s="398" t="s">
        <v>19</v>
      </c>
      <c r="N4345" s="10">
        <v>9684</v>
      </c>
    </row>
    <row r="4346" spans="1:14">
      <c r="A4346" s="9">
        <v>44652</v>
      </c>
      <c r="B4346" s="1">
        <v>17268</v>
      </c>
      <c r="C4346" s="929" t="s">
        <v>829</v>
      </c>
      <c r="D4346" s="1" t="s">
        <v>22</v>
      </c>
      <c r="E4346" s="1" t="s">
        <v>4775</v>
      </c>
      <c r="F4346" s="399">
        <v>44659</v>
      </c>
      <c r="G4346" s="10" t="s">
        <v>831</v>
      </c>
      <c r="H4346" s="10">
        <v>32</v>
      </c>
      <c r="I4346" s="946">
        <v>2.35</v>
      </c>
      <c r="J4346" s="398" t="s">
        <v>25</v>
      </c>
      <c r="K4346" s="398" t="s">
        <v>25</v>
      </c>
      <c r="L4346" s="399">
        <v>44658</v>
      </c>
      <c r="M4346" s="398" t="s">
        <v>19</v>
      </c>
      <c r="N4346" s="10">
        <v>9684</v>
      </c>
    </row>
    <row r="4347" spans="1:14">
      <c r="A4347" s="9">
        <v>44652</v>
      </c>
      <c r="B4347" s="1">
        <v>17269</v>
      </c>
      <c r="C4347" s="929" t="s">
        <v>1524</v>
      </c>
      <c r="D4347" s="1" t="s">
        <v>22</v>
      </c>
      <c r="E4347" s="1" t="s">
        <v>4776</v>
      </c>
      <c r="F4347" s="399">
        <v>44659</v>
      </c>
      <c r="G4347" s="10" t="s">
        <v>1526</v>
      </c>
      <c r="H4347" s="10">
        <v>24</v>
      </c>
      <c r="I4347" s="946">
        <v>2.35</v>
      </c>
      <c r="J4347" s="398" t="s">
        <v>25</v>
      </c>
      <c r="K4347" s="398" t="s">
        <v>25</v>
      </c>
      <c r="L4347" s="399">
        <v>44658</v>
      </c>
      <c r="M4347" s="398" t="s">
        <v>19</v>
      </c>
      <c r="N4347" s="10">
        <v>9684</v>
      </c>
    </row>
    <row r="4348" spans="1:14">
      <c r="A4348" s="9">
        <v>44652</v>
      </c>
      <c r="B4348" s="1">
        <v>17270</v>
      </c>
      <c r="C4348" s="929" t="s">
        <v>866</v>
      </c>
      <c r="D4348" s="1" t="s">
        <v>22</v>
      </c>
      <c r="E4348" s="1" t="s">
        <v>4777</v>
      </c>
      <c r="F4348" s="399">
        <v>44659</v>
      </c>
      <c r="G4348" s="10" t="s">
        <v>447</v>
      </c>
      <c r="H4348" s="10">
        <v>6</v>
      </c>
      <c r="I4348" s="946">
        <v>2.35</v>
      </c>
      <c r="J4348" s="398" t="s">
        <v>25</v>
      </c>
      <c r="K4348" s="398" t="s">
        <v>25</v>
      </c>
      <c r="L4348" s="399">
        <v>44658</v>
      </c>
      <c r="M4348" s="398" t="s">
        <v>19</v>
      </c>
      <c r="N4348" s="10">
        <v>9684</v>
      </c>
    </row>
    <row r="4349" spans="1:14">
      <c r="A4349" s="9">
        <v>44652</v>
      </c>
      <c r="B4349" s="1">
        <v>17271</v>
      </c>
      <c r="C4349" s="929" t="s">
        <v>182</v>
      </c>
      <c r="D4349" s="1" t="s">
        <v>22</v>
      </c>
      <c r="E4349" s="1" t="s">
        <v>4777</v>
      </c>
      <c r="F4349" s="399">
        <v>44659</v>
      </c>
      <c r="G4349" s="10" t="s">
        <v>184</v>
      </c>
      <c r="H4349" s="10">
        <v>6</v>
      </c>
      <c r="I4349" s="946">
        <v>2.35</v>
      </c>
      <c r="J4349" s="398" t="s">
        <v>25</v>
      </c>
      <c r="K4349" s="398" t="s">
        <v>25</v>
      </c>
      <c r="L4349" s="399">
        <v>44658</v>
      </c>
      <c r="M4349" s="398" t="s">
        <v>19</v>
      </c>
      <c r="N4349" s="10">
        <v>9684</v>
      </c>
    </row>
    <row r="4350" spans="1:14">
      <c r="A4350" s="9">
        <v>44652</v>
      </c>
      <c r="B4350" s="1">
        <v>17272</v>
      </c>
      <c r="C4350" s="929" t="s">
        <v>566</v>
      </c>
      <c r="D4350" s="1" t="s">
        <v>22</v>
      </c>
      <c r="E4350" s="1" t="s">
        <v>4778</v>
      </c>
      <c r="F4350" s="399">
        <v>44659</v>
      </c>
      <c r="G4350" s="10" t="s">
        <v>568</v>
      </c>
      <c r="H4350" s="10">
        <v>12</v>
      </c>
      <c r="I4350" s="946">
        <v>2.35</v>
      </c>
      <c r="J4350" s="398" t="s">
        <v>25</v>
      </c>
      <c r="K4350" s="398" t="s">
        <v>25</v>
      </c>
      <c r="L4350" s="399">
        <v>44658</v>
      </c>
      <c r="M4350" s="398" t="s">
        <v>19</v>
      </c>
      <c r="N4350" s="10">
        <v>9684</v>
      </c>
    </row>
    <row r="4351" spans="1:14">
      <c r="A4351" s="9">
        <v>44652</v>
      </c>
      <c r="B4351" s="1">
        <v>17273</v>
      </c>
      <c r="C4351" s="929" t="s">
        <v>1452</v>
      </c>
      <c r="D4351" s="1" t="s">
        <v>22</v>
      </c>
      <c r="E4351" s="1" t="s">
        <v>4779</v>
      </c>
      <c r="F4351" s="399">
        <v>44659</v>
      </c>
      <c r="G4351" s="10" t="s">
        <v>93</v>
      </c>
      <c r="H4351" s="10">
        <v>11</v>
      </c>
      <c r="I4351" s="946">
        <v>2.35</v>
      </c>
      <c r="J4351" s="398" t="s">
        <v>25</v>
      </c>
      <c r="K4351" s="398" t="s">
        <v>25</v>
      </c>
      <c r="L4351" s="399">
        <v>44658</v>
      </c>
      <c r="M4351" s="398" t="s">
        <v>19</v>
      </c>
      <c r="N4351" s="10">
        <v>9684</v>
      </c>
    </row>
    <row r="4352" spans="1:14">
      <c r="A4352" s="9">
        <v>44652</v>
      </c>
      <c r="B4352" s="1">
        <v>17274</v>
      </c>
      <c r="C4352" s="929" t="s">
        <v>380</v>
      </c>
      <c r="D4352" s="1" t="s">
        <v>22</v>
      </c>
      <c r="E4352" s="1" t="s">
        <v>4780</v>
      </c>
      <c r="F4352" s="399">
        <v>44659</v>
      </c>
      <c r="G4352" s="10" t="s">
        <v>382</v>
      </c>
      <c r="H4352" s="10">
        <v>8</v>
      </c>
      <c r="I4352" s="946">
        <v>2.35</v>
      </c>
      <c r="J4352" s="398" t="s">
        <v>25</v>
      </c>
      <c r="K4352" s="398" t="s">
        <v>25</v>
      </c>
      <c r="L4352" s="399">
        <v>44658</v>
      </c>
      <c r="M4352" s="398" t="s">
        <v>19</v>
      </c>
      <c r="N4352" s="10">
        <v>9684</v>
      </c>
    </row>
    <row r="4353" spans="1:14">
      <c r="A4353" s="9">
        <v>44652</v>
      </c>
      <c r="B4353" s="1">
        <v>17275</v>
      </c>
      <c r="C4353" s="929" t="s">
        <v>1042</v>
      </c>
      <c r="D4353" s="1" t="s">
        <v>22</v>
      </c>
      <c r="E4353" s="1" t="s">
        <v>4781</v>
      </c>
      <c r="F4353" s="399">
        <v>44659</v>
      </c>
      <c r="G4353" s="10" t="s">
        <v>1044</v>
      </c>
      <c r="H4353" s="10">
        <v>6</v>
      </c>
      <c r="I4353" s="946">
        <v>2.35</v>
      </c>
      <c r="J4353" s="398" t="s">
        <v>25</v>
      </c>
      <c r="K4353" s="398" t="s">
        <v>25</v>
      </c>
      <c r="L4353" s="399">
        <v>44658</v>
      </c>
      <c r="M4353" s="398" t="s">
        <v>19</v>
      </c>
      <c r="N4353" s="10">
        <v>9684</v>
      </c>
    </row>
    <row r="4354" spans="1:14">
      <c r="A4354" s="9">
        <v>44652</v>
      </c>
      <c r="B4354" s="1">
        <v>17276</v>
      </c>
      <c r="C4354" s="929" t="s">
        <v>1042</v>
      </c>
      <c r="D4354" s="1" t="s">
        <v>22</v>
      </c>
      <c r="E4354" s="1" t="s">
        <v>4782</v>
      </c>
      <c r="F4354" s="399">
        <v>44659</v>
      </c>
      <c r="G4354" s="10" t="s">
        <v>1044</v>
      </c>
      <c r="H4354" s="10">
        <v>4</v>
      </c>
      <c r="I4354" s="946">
        <v>2.35</v>
      </c>
      <c r="J4354" s="398" t="s">
        <v>25</v>
      </c>
      <c r="K4354" s="398" t="s">
        <v>25</v>
      </c>
      <c r="L4354" s="399">
        <v>44658</v>
      </c>
      <c r="M4354" s="398" t="s">
        <v>19</v>
      </c>
      <c r="N4354" s="10">
        <v>9684</v>
      </c>
    </row>
    <row r="4355" spans="1:14">
      <c r="A4355" s="9">
        <v>44652</v>
      </c>
      <c r="B4355" s="1">
        <v>17277</v>
      </c>
      <c r="C4355" s="929" t="s">
        <v>675</v>
      </c>
      <c r="D4355" s="1" t="s">
        <v>22</v>
      </c>
      <c r="E4355" s="1" t="s">
        <v>4783</v>
      </c>
      <c r="F4355" s="399">
        <v>44659</v>
      </c>
      <c r="G4355" s="10" t="s">
        <v>677</v>
      </c>
      <c r="H4355" s="10">
        <v>12</v>
      </c>
      <c r="I4355" s="946">
        <v>2.35</v>
      </c>
      <c r="J4355" s="398" t="s">
        <v>25</v>
      </c>
      <c r="K4355" s="398" t="s">
        <v>25</v>
      </c>
      <c r="L4355" s="399">
        <v>44658</v>
      </c>
      <c r="M4355" s="398" t="s">
        <v>19</v>
      </c>
      <c r="N4355" s="10">
        <v>9684</v>
      </c>
    </row>
    <row r="4356" spans="1:14">
      <c r="A4356" s="9">
        <v>44652</v>
      </c>
      <c r="B4356" s="1">
        <v>17278</v>
      </c>
      <c r="C4356" s="929" t="s">
        <v>88</v>
      </c>
      <c r="D4356" s="1" t="s">
        <v>22</v>
      </c>
      <c r="E4356" s="1" t="s">
        <v>4784</v>
      </c>
      <c r="F4356" s="399">
        <v>44659</v>
      </c>
      <c r="G4356" s="10" t="s">
        <v>90</v>
      </c>
      <c r="H4356" s="10">
        <v>57</v>
      </c>
      <c r="I4356" s="946">
        <v>2.35</v>
      </c>
      <c r="J4356" s="398" t="s">
        <v>25</v>
      </c>
      <c r="K4356" s="398" t="s">
        <v>25</v>
      </c>
      <c r="L4356" s="399">
        <v>44658</v>
      </c>
      <c r="M4356" s="398" t="s">
        <v>19</v>
      </c>
      <c r="N4356" s="10">
        <v>9684</v>
      </c>
    </row>
    <row r="4357" spans="1:14">
      <c r="A4357" s="9">
        <v>44652</v>
      </c>
      <c r="B4357" s="1">
        <v>17279</v>
      </c>
      <c r="C4357" s="929" t="s">
        <v>3017</v>
      </c>
      <c r="D4357" s="1" t="s">
        <v>22</v>
      </c>
      <c r="E4357" s="1" t="s">
        <v>4785</v>
      </c>
      <c r="F4357" s="399">
        <v>44659</v>
      </c>
      <c r="G4357" s="10" t="s">
        <v>3019</v>
      </c>
      <c r="H4357" s="10">
        <v>41</v>
      </c>
      <c r="I4357" s="946">
        <v>2.35</v>
      </c>
      <c r="J4357" s="398" t="s">
        <v>25</v>
      </c>
      <c r="K4357" s="398" t="s">
        <v>25</v>
      </c>
      <c r="L4357" s="399">
        <v>44658</v>
      </c>
      <c r="M4357" s="398" t="s">
        <v>19</v>
      </c>
      <c r="N4357" s="10">
        <v>9684</v>
      </c>
    </row>
    <row r="4358" spans="1:14">
      <c r="A4358" s="9">
        <v>44652</v>
      </c>
      <c r="B4358" s="1">
        <v>17280</v>
      </c>
      <c r="C4358" s="929" t="s">
        <v>1650</v>
      </c>
      <c r="D4358" s="1" t="s">
        <v>22</v>
      </c>
      <c r="E4358" s="1" t="s">
        <v>4786</v>
      </c>
      <c r="F4358" s="399">
        <v>44659</v>
      </c>
      <c r="G4358" s="10" t="s">
        <v>1652</v>
      </c>
      <c r="H4358" s="10">
        <v>13</v>
      </c>
      <c r="I4358" s="946">
        <v>2.35</v>
      </c>
      <c r="J4358" s="398" t="s">
        <v>25</v>
      </c>
      <c r="K4358" s="398" t="s">
        <v>25</v>
      </c>
      <c r="L4358" s="399">
        <v>44658</v>
      </c>
      <c r="M4358" s="398" t="s">
        <v>19</v>
      </c>
      <c r="N4358" s="10">
        <v>9684</v>
      </c>
    </row>
    <row r="4359" spans="1:14">
      <c r="A4359" s="9">
        <v>44652</v>
      </c>
      <c r="B4359" s="1">
        <v>17281</v>
      </c>
      <c r="C4359" s="929" t="s">
        <v>4787</v>
      </c>
      <c r="D4359" s="1" t="s">
        <v>22</v>
      </c>
      <c r="E4359" s="1" t="s">
        <v>4788</v>
      </c>
      <c r="F4359" s="399">
        <v>44659</v>
      </c>
      <c r="G4359" s="10" t="s">
        <v>3416</v>
      </c>
      <c r="H4359" s="10">
        <v>2</v>
      </c>
      <c r="I4359" s="946">
        <v>2.35</v>
      </c>
      <c r="J4359" s="398" t="s">
        <v>25</v>
      </c>
      <c r="K4359" s="398" t="s">
        <v>25</v>
      </c>
      <c r="L4359" s="399">
        <v>44658</v>
      </c>
      <c r="M4359" s="398" t="s">
        <v>19</v>
      </c>
      <c r="N4359" s="10">
        <v>9684</v>
      </c>
    </row>
    <row r="4360" spans="1:14">
      <c r="A4360" s="9">
        <v>44652</v>
      </c>
      <c r="B4360" s="1">
        <v>17282</v>
      </c>
      <c r="C4360" s="929" t="s">
        <v>3993</v>
      </c>
      <c r="D4360" s="1" t="s">
        <v>22</v>
      </c>
      <c r="E4360" s="1" t="s">
        <v>4789</v>
      </c>
      <c r="F4360" s="399">
        <v>44659</v>
      </c>
      <c r="G4360" s="10" t="s">
        <v>3995</v>
      </c>
      <c r="H4360" s="10">
        <v>6</v>
      </c>
      <c r="I4360" s="946">
        <v>2.35</v>
      </c>
      <c r="J4360" s="398" t="s">
        <v>25</v>
      </c>
      <c r="K4360" s="398" t="s">
        <v>25</v>
      </c>
      <c r="L4360" s="399">
        <v>44658</v>
      </c>
      <c r="M4360" s="398" t="s">
        <v>19</v>
      </c>
      <c r="N4360" s="10">
        <v>9684</v>
      </c>
    </row>
    <row r="4361" spans="1:14">
      <c r="A4361" s="9">
        <v>44652</v>
      </c>
      <c r="B4361" s="1">
        <v>17283</v>
      </c>
      <c r="C4361" s="929" t="s">
        <v>4787</v>
      </c>
      <c r="D4361" s="1" t="s">
        <v>22</v>
      </c>
      <c r="E4361" s="1" t="s">
        <v>4790</v>
      </c>
      <c r="F4361" s="399">
        <v>44659</v>
      </c>
      <c r="G4361" s="10" t="s">
        <v>3416</v>
      </c>
      <c r="H4361" s="10">
        <v>7</v>
      </c>
      <c r="I4361" s="946">
        <v>2.35</v>
      </c>
      <c r="J4361" s="398" t="s">
        <v>25</v>
      </c>
      <c r="K4361" s="398" t="s">
        <v>25</v>
      </c>
      <c r="L4361" s="399">
        <v>44658</v>
      </c>
      <c r="M4361" s="398" t="s">
        <v>19</v>
      </c>
      <c r="N4361" s="10">
        <v>9684</v>
      </c>
    </row>
    <row r="4362" spans="1:14">
      <c r="A4362" s="9">
        <v>44652</v>
      </c>
      <c r="B4362" s="1">
        <v>17284</v>
      </c>
      <c r="C4362" s="929" t="s">
        <v>3914</v>
      </c>
      <c r="D4362" s="1" t="s">
        <v>22</v>
      </c>
      <c r="E4362" s="1" t="s">
        <v>4791</v>
      </c>
      <c r="F4362" s="399">
        <v>44659</v>
      </c>
      <c r="G4362" s="10" t="s">
        <v>3916</v>
      </c>
      <c r="H4362" s="10">
        <v>8</v>
      </c>
      <c r="I4362" s="946">
        <v>2.35</v>
      </c>
      <c r="J4362" s="398" t="s">
        <v>25</v>
      </c>
      <c r="K4362" s="398" t="s">
        <v>25</v>
      </c>
      <c r="L4362" s="399">
        <v>44658</v>
      </c>
      <c r="M4362" s="398" t="s">
        <v>19</v>
      </c>
      <c r="N4362" s="10">
        <v>9684</v>
      </c>
    </row>
    <row r="4363" spans="1:14">
      <c r="A4363" s="9">
        <v>44652</v>
      </c>
      <c r="B4363" s="1">
        <v>17285</v>
      </c>
      <c r="C4363" s="929" t="s">
        <v>519</v>
      </c>
      <c r="D4363" s="1" t="s">
        <v>22</v>
      </c>
      <c r="E4363" s="1" t="s">
        <v>4792</v>
      </c>
      <c r="F4363" s="399">
        <v>44659</v>
      </c>
      <c r="G4363" s="10" t="s">
        <v>521</v>
      </c>
      <c r="H4363" s="10">
        <v>3</v>
      </c>
      <c r="I4363" s="946">
        <v>2.35</v>
      </c>
      <c r="J4363" s="398" t="s">
        <v>25</v>
      </c>
      <c r="K4363" s="398" t="s">
        <v>25</v>
      </c>
      <c r="L4363" s="399">
        <v>44658</v>
      </c>
      <c r="M4363" s="398" t="s">
        <v>19</v>
      </c>
      <c r="N4363" s="10">
        <v>9684</v>
      </c>
    </row>
    <row r="4364" spans="1:14">
      <c r="A4364" s="9">
        <v>44652</v>
      </c>
      <c r="B4364" s="1">
        <v>17286</v>
      </c>
      <c r="C4364" s="929" t="s">
        <v>4787</v>
      </c>
      <c r="D4364" s="1" t="s">
        <v>22</v>
      </c>
      <c r="E4364" s="1" t="s">
        <v>4793</v>
      </c>
      <c r="F4364" s="399">
        <v>44659</v>
      </c>
      <c r="G4364" s="10" t="s">
        <v>3416</v>
      </c>
      <c r="H4364" s="10">
        <v>5</v>
      </c>
      <c r="I4364" s="946">
        <v>2.35</v>
      </c>
      <c r="J4364" s="398" t="s">
        <v>25</v>
      </c>
      <c r="K4364" s="398" t="s">
        <v>25</v>
      </c>
      <c r="L4364" s="399">
        <v>44658</v>
      </c>
      <c r="M4364" s="398" t="s">
        <v>19</v>
      </c>
      <c r="N4364" s="10">
        <v>9684</v>
      </c>
    </row>
    <row r="4365" spans="1:14">
      <c r="A4365" s="9">
        <v>44652</v>
      </c>
      <c r="B4365" s="1">
        <v>17287</v>
      </c>
      <c r="C4365" s="929" t="s">
        <v>675</v>
      </c>
      <c r="D4365" s="1" t="s">
        <v>22</v>
      </c>
      <c r="E4365" s="1" t="s">
        <v>4794</v>
      </c>
      <c r="F4365" s="399">
        <v>44659</v>
      </c>
      <c r="G4365" s="10" t="s">
        <v>677</v>
      </c>
      <c r="H4365" s="10">
        <v>5</v>
      </c>
      <c r="I4365" s="946">
        <v>2.35</v>
      </c>
      <c r="J4365" s="398" t="s">
        <v>25</v>
      </c>
      <c r="K4365" s="398" t="s">
        <v>25</v>
      </c>
      <c r="L4365" s="399">
        <v>44658</v>
      </c>
      <c r="M4365" s="398" t="s">
        <v>19</v>
      </c>
      <c r="N4365" s="10">
        <v>9684</v>
      </c>
    </row>
    <row r="4366" spans="1:14">
      <c r="A4366" s="9">
        <v>44652</v>
      </c>
      <c r="B4366" s="1">
        <v>17288</v>
      </c>
      <c r="C4366" s="929" t="s">
        <v>88</v>
      </c>
      <c r="D4366" s="1" t="s">
        <v>22</v>
      </c>
      <c r="E4366" s="1" t="s">
        <v>4795</v>
      </c>
      <c r="F4366" s="399">
        <v>44659</v>
      </c>
      <c r="G4366" s="10" t="s">
        <v>90</v>
      </c>
      <c r="H4366" s="10">
        <v>9</v>
      </c>
      <c r="I4366" s="946">
        <v>2.35</v>
      </c>
      <c r="J4366" s="398" t="s">
        <v>25</v>
      </c>
      <c r="K4366" s="398" t="s">
        <v>25</v>
      </c>
      <c r="L4366" s="399">
        <v>44658</v>
      </c>
      <c r="M4366" s="398" t="s">
        <v>19</v>
      </c>
      <c r="N4366" s="10">
        <v>9684</v>
      </c>
    </row>
    <row r="4367" spans="1:14">
      <c r="A4367" s="9">
        <v>44652</v>
      </c>
      <c r="B4367" s="1">
        <v>17289</v>
      </c>
      <c r="C4367" s="929" t="s">
        <v>21</v>
      </c>
      <c r="D4367" s="1" t="s">
        <v>22</v>
      </c>
      <c r="E4367" s="1" t="s">
        <v>4796</v>
      </c>
      <c r="F4367" s="399">
        <v>44659</v>
      </c>
      <c r="G4367" s="10" t="s">
        <v>24</v>
      </c>
      <c r="H4367" s="10">
        <v>128</v>
      </c>
      <c r="I4367" s="946">
        <v>2.35</v>
      </c>
      <c r="J4367" s="398" t="s">
        <v>25</v>
      </c>
      <c r="K4367" s="398" t="s">
        <v>25</v>
      </c>
      <c r="L4367" s="399">
        <v>44658</v>
      </c>
      <c r="M4367" s="398" t="s">
        <v>19</v>
      </c>
      <c r="N4367" s="10">
        <v>9684</v>
      </c>
    </row>
    <row r="4368" spans="1:14">
      <c r="A4368" s="9">
        <v>44652</v>
      </c>
      <c r="B4368" s="1">
        <v>17290</v>
      </c>
      <c r="C4368" s="929" t="s">
        <v>380</v>
      </c>
      <c r="D4368" s="1" t="s">
        <v>22</v>
      </c>
      <c r="E4368" s="1" t="s">
        <v>4797</v>
      </c>
      <c r="F4368" s="399">
        <v>44659</v>
      </c>
      <c r="G4368" s="10" t="s">
        <v>382</v>
      </c>
      <c r="H4368" s="10">
        <v>8</v>
      </c>
      <c r="I4368" s="946">
        <v>2.35</v>
      </c>
      <c r="J4368" s="398" t="s">
        <v>25</v>
      </c>
      <c r="K4368" s="398" t="s">
        <v>25</v>
      </c>
      <c r="L4368" s="399">
        <v>44658</v>
      </c>
      <c r="M4368" s="398" t="s">
        <v>19</v>
      </c>
      <c r="N4368" s="10">
        <v>9684</v>
      </c>
    </row>
    <row r="4369" spans="1:14">
      <c r="A4369" s="9">
        <v>44652</v>
      </c>
      <c r="B4369" s="1">
        <v>17291</v>
      </c>
      <c r="C4369" s="929" t="s">
        <v>182</v>
      </c>
      <c r="D4369" s="1" t="s">
        <v>22</v>
      </c>
      <c r="E4369" s="1" t="s">
        <v>4797</v>
      </c>
      <c r="F4369" s="399">
        <v>44659</v>
      </c>
      <c r="G4369" s="10" t="s">
        <v>184</v>
      </c>
      <c r="H4369" s="10">
        <v>8</v>
      </c>
      <c r="I4369" s="946">
        <v>2.35</v>
      </c>
      <c r="J4369" s="398" t="s">
        <v>25</v>
      </c>
      <c r="K4369" s="398" t="s">
        <v>25</v>
      </c>
      <c r="L4369" s="399">
        <v>44658</v>
      </c>
      <c r="M4369" s="398" t="s">
        <v>19</v>
      </c>
      <c r="N4369" s="10">
        <v>9684</v>
      </c>
    </row>
    <row r="4370" spans="1:14">
      <c r="A4370" s="9">
        <v>44652</v>
      </c>
      <c r="B4370" s="1">
        <v>17292</v>
      </c>
      <c r="C4370" s="929" t="s">
        <v>455</v>
      </c>
      <c r="D4370" s="1" t="s">
        <v>22</v>
      </c>
      <c r="E4370" s="1" t="s">
        <v>4798</v>
      </c>
      <c r="F4370" s="399">
        <v>44659</v>
      </c>
      <c r="G4370" s="10" t="s">
        <v>457</v>
      </c>
      <c r="H4370" s="10">
        <v>16</v>
      </c>
      <c r="I4370" s="946">
        <v>2.35</v>
      </c>
      <c r="J4370" s="398" t="s">
        <v>25</v>
      </c>
      <c r="K4370" s="398" t="s">
        <v>25</v>
      </c>
      <c r="L4370" s="399">
        <v>44658</v>
      </c>
      <c r="M4370" s="398" t="s">
        <v>19</v>
      </c>
      <c r="N4370" s="10">
        <v>9684</v>
      </c>
    </row>
    <row r="4371" spans="1:14">
      <c r="A4371" s="9">
        <v>44652</v>
      </c>
      <c r="B4371" s="1">
        <v>17293</v>
      </c>
      <c r="C4371" s="929" t="s">
        <v>380</v>
      </c>
      <c r="D4371" s="1" t="s">
        <v>22</v>
      </c>
      <c r="E4371" s="1" t="s">
        <v>4799</v>
      </c>
      <c r="F4371" s="399">
        <v>44659</v>
      </c>
      <c r="G4371" s="10" t="s">
        <v>382</v>
      </c>
      <c r="H4371" s="10">
        <v>1</v>
      </c>
      <c r="I4371" s="946">
        <v>2.35</v>
      </c>
      <c r="J4371" s="398" t="s">
        <v>25</v>
      </c>
      <c r="K4371" s="398" t="s">
        <v>25</v>
      </c>
      <c r="L4371" s="399">
        <v>44658</v>
      </c>
      <c r="M4371" s="398" t="s">
        <v>19</v>
      </c>
      <c r="N4371" s="10">
        <v>9684</v>
      </c>
    </row>
    <row r="4372" spans="1:14">
      <c r="A4372" s="9">
        <v>44652</v>
      </c>
      <c r="B4372" s="1">
        <v>17294</v>
      </c>
      <c r="C4372" s="929" t="s">
        <v>3238</v>
      </c>
      <c r="D4372" s="1" t="s">
        <v>22</v>
      </c>
      <c r="E4372" s="1" t="s">
        <v>4800</v>
      </c>
      <c r="F4372" s="399">
        <v>44659</v>
      </c>
      <c r="G4372" s="10" t="s">
        <v>3568</v>
      </c>
      <c r="H4372" s="10">
        <v>16</v>
      </c>
      <c r="I4372" s="946">
        <v>2.35</v>
      </c>
      <c r="J4372" s="398" t="s">
        <v>25</v>
      </c>
      <c r="K4372" s="398" t="s">
        <v>25</v>
      </c>
      <c r="L4372" s="399">
        <v>44658</v>
      </c>
      <c r="M4372" s="398" t="s">
        <v>19</v>
      </c>
      <c r="N4372" s="10">
        <v>9684</v>
      </c>
    </row>
    <row r="4373" spans="1:14">
      <c r="A4373" s="9">
        <v>44652</v>
      </c>
      <c r="B4373" s="1">
        <v>17295</v>
      </c>
      <c r="C4373" s="929" t="s">
        <v>182</v>
      </c>
      <c r="D4373" s="1" t="s">
        <v>22</v>
      </c>
      <c r="E4373" s="1" t="s">
        <v>4800</v>
      </c>
      <c r="F4373" s="399">
        <v>44659</v>
      </c>
      <c r="G4373" s="10" t="s">
        <v>184</v>
      </c>
      <c r="H4373" s="10">
        <v>6</v>
      </c>
      <c r="I4373" s="946">
        <v>2.35</v>
      </c>
      <c r="J4373" s="398" t="s">
        <v>25</v>
      </c>
      <c r="K4373" s="398" t="s">
        <v>25</v>
      </c>
      <c r="L4373" s="399">
        <v>44658</v>
      </c>
      <c r="M4373" s="398" t="s">
        <v>19</v>
      </c>
      <c r="N4373" s="10">
        <v>9684</v>
      </c>
    </row>
    <row r="4374" spans="1:14">
      <c r="A4374" s="9">
        <v>44652</v>
      </c>
      <c r="B4374" s="1">
        <v>17296</v>
      </c>
      <c r="C4374" s="929" t="s">
        <v>5</v>
      </c>
      <c r="D4374" s="1" t="s">
        <v>22</v>
      </c>
      <c r="E4374" s="1" t="s">
        <v>4800</v>
      </c>
      <c r="F4374" s="399">
        <v>44659</v>
      </c>
      <c r="G4374" s="10" t="s">
        <v>3329</v>
      </c>
      <c r="H4374" s="10">
        <v>6</v>
      </c>
      <c r="I4374" s="946">
        <v>4.5</v>
      </c>
      <c r="J4374" s="398" t="s">
        <v>25</v>
      </c>
      <c r="K4374" s="398" t="s">
        <v>25</v>
      </c>
      <c r="L4374" s="399">
        <v>44658</v>
      </c>
      <c r="M4374" s="398" t="s">
        <v>19</v>
      </c>
      <c r="N4374" s="10">
        <v>9684</v>
      </c>
    </row>
    <row r="4375" spans="1:14">
      <c r="A4375" s="9">
        <v>44652</v>
      </c>
      <c r="B4375" s="1">
        <v>17297</v>
      </c>
      <c r="C4375" s="929" t="s">
        <v>49</v>
      </c>
      <c r="D4375" s="1" t="s">
        <v>22</v>
      </c>
      <c r="E4375" s="1" t="s">
        <v>4801</v>
      </c>
      <c r="F4375" s="399">
        <v>44659</v>
      </c>
      <c r="G4375" s="10" t="s">
        <v>638</v>
      </c>
      <c r="H4375" s="10">
        <v>66</v>
      </c>
      <c r="I4375" s="946">
        <v>2.35</v>
      </c>
      <c r="J4375" s="398">
        <v>66</v>
      </c>
      <c r="K4375" s="398" t="s">
        <v>25</v>
      </c>
      <c r="L4375" s="399">
        <v>44658</v>
      </c>
      <c r="M4375" s="398" t="s">
        <v>19</v>
      </c>
      <c r="N4375" s="10">
        <v>9684</v>
      </c>
    </row>
    <row r="4376" spans="1:14">
      <c r="A4376" s="9">
        <v>44652</v>
      </c>
      <c r="B4376" s="1">
        <v>17298</v>
      </c>
      <c r="C4376" s="929" t="s">
        <v>3767</v>
      </c>
      <c r="D4376" s="1" t="s">
        <v>22</v>
      </c>
      <c r="E4376" s="1" t="s">
        <v>4802</v>
      </c>
      <c r="F4376" s="399">
        <v>44659</v>
      </c>
      <c r="G4376" s="10" t="s">
        <v>3769</v>
      </c>
      <c r="H4376" s="10">
        <v>7</v>
      </c>
      <c r="I4376" s="946">
        <v>2.35</v>
      </c>
      <c r="J4376" s="398" t="s">
        <v>25</v>
      </c>
      <c r="K4376" s="398" t="s">
        <v>25</v>
      </c>
      <c r="L4376" s="399">
        <v>44658</v>
      </c>
      <c r="M4376" s="398" t="s">
        <v>19</v>
      </c>
      <c r="N4376" s="10">
        <v>9684</v>
      </c>
    </row>
    <row r="4377" spans="1:14">
      <c r="A4377" s="9">
        <v>44652</v>
      </c>
      <c r="B4377" s="1">
        <v>17299</v>
      </c>
      <c r="C4377" s="929" t="s">
        <v>5</v>
      </c>
      <c r="D4377" s="1" t="s">
        <v>22</v>
      </c>
      <c r="E4377" s="1" t="s">
        <v>4802</v>
      </c>
      <c r="F4377" s="399">
        <v>44659</v>
      </c>
      <c r="G4377" s="10" t="s">
        <v>3329</v>
      </c>
      <c r="H4377" s="10">
        <v>6</v>
      </c>
      <c r="I4377" s="946">
        <v>4.5</v>
      </c>
      <c r="J4377" s="398" t="s">
        <v>25</v>
      </c>
      <c r="K4377" s="398" t="s">
        <v>25</v>
      </c>
      <c r="L4377" s="399">
        <v>44658</v>
      </c>
      <c r="M4377" s="398" t="s">
        <v>19</v>
      </c>
      <c r="N4377" s="10">
        <v>9684</v>
      </c>
    </row>
    <row r="4378" spans="1:14">
      <c r="A4378" s="9">
        <v>44652</v>
      </c>
      <c r="B4378" s="1">
        <v>17300</v>
      </c>
      <c r="C4378" s="929" t="s">
        <v>131</v>
      </c>
      <c r="D4378" s="1" t="s">
        <v>22</v>
      </c>
      <c r="E4378" s="1" t="s">
        <v>4803</v>
      </c>
      <c r="F4378" s="399">
        <v>44659</v>
      </c>
      <c r="G4378" s="10" t="s">
        <v>524</v>
      </c>
      <c r="H4378" s="10">
        <v>24</v>
      </c>
      <c r="I4378" s="946">
        <v>2.35</v>
      </c>
      <c r="J4378" s="398" t="s">
        <v>25</v>
      </c>
      <c r="K4378" s="398" t="s">
        <v>25</v>
      </c>
      <c r="L4378" s="399">
        <v>44658</v>
      </c>
      <c r="M4378" s="398" t="s">
        <v>19</v>
      </c>
      <c r="N4378" s="10">
        <v>9684</v>
      </c>
    </row>
    <row r="4379" spans="1:14">
      <c r="A4379" s="9">
        <v>44652</v>
      </c>
      <c r="B4379" s="1">
        <v>17301</v>
      </c>
      <c r="C4379" s="929" t="s">
        <v>220</v>
      </c>
      <c r="D4379" s="1" t="s">
        <v>22</v>
      </c>
      <c r="E4379" s="1" t="s">
        <v>4804</v>
      </c>
      <c r="F4379" s="399">
        <v>44659</v>
      </c>
      <c r="G4379" s="10" t="s">
        <v>222</v>
      </c>
      <c r="H4379" s="10">
        <v>7</v>
      </c>
      <c r="I4379" s="946">
        <v>2.35</v>
      </c>
      <c r="J4379" s="398" t="s">
        <v>25</v>
      </c>
      <c r="K4379" s="398" t="s">
        <v>25</v>
      </c>
      <c r="L4379" s="399">
        <v>44658</v>
      </c>
      <c r="M4379" s="398" t="s">
        <v>19</v>
      </c>
      <c r="N4379" s="10">
        <v>9684</v>
      </c>
    </row>
    <row r="4380" spans="1:14">
      <c r="A4380" s="9">
        <v>44652</v>
      </c>
      <c r="B4380" s="1">
        <v>17302</v>
      </c>
      <c r="C4380" s="929" t="s">
        <v>116</v>
      </c>
      <c r="D4380" s="1" t="s">
        <v>22</v>
      </c>
      <c r="E4380" s="1" t="s">
        <v>4805</v>
      </c>
      <c r="F4380" s="399">
        <v>44659</v>
      </c>
      <c r="G4380" s="10" t="s">
        <v>1149</v>
      </c>
      <c r="H4380" s="10">
        <v>2</v>
      </c>
      <c r="I4380" s="946">
        <v>2.35</v>
      </c>
      <c r="J4380" s="398" t="s">
        <v>25</v>
      </c>
      <c r="K4380" s="398" t="s">
        <v>25</v>
      </c>
      <c r="L4380" s="399">
        <v>44658</v>
      </c>
      <c r="M4380" s="398" t="s">
        <v>19</v>
      </c>
      <c r="N4380" s="10">
        <v>9684</v>
      </c>
    </row>
    <row r="4381" spans="1:14">
      <c r="A4381" s="9">
        <v>44652</v>
      </c>
      <c r="B4381" s="1">
        <v>17303</v>
      </c>
      <c r="C4381" s="929" t="s">
        <v>91</v>
      </c>
      <c r="D4381" s="1" t="s">
        <v>22</v>
      </c>
      <c r="E4381" s="1" t="s">
        <v>4805</v>
      </c>
      <c r="F4381" s="399">
        <v>44659</v>
      </c>
      <c r="G4381" s="10" t="s">
        <v>93</v>
      </c>
      <c r="H4381" s="10">
        <v>2</v>
      </c>
      <c r="I4381" s="946">
        <v>2.35</v>
      </c>
      <c r="J4381" s="398" t="s">
        <v>25</v>
      </c>
      <c r="K4381" s="398" t="s">
        <v>25</v>
      </c>
      <c r="L4381" s="399">
        <v>44658</v>
      </c>
      <c r="M4381" s="398" t="s">
        <v>19</v>
      </c>
      <c r="N4381" s="10">
        <v>9684</v>
      </c>
    </row>
    <row r="4382" spans="1:14">
      <c r="A4382" s="9">
        <v>44652</v>
      </c>
      <c r="B4382" s="1">
        <v>17304</v>
      </c>
      <c r="C4382" s="929" t="s">
        <v>1098</v>
      </c>
      <c r="D4382" s="1" t="s">
        <v>22</v>
      </c>
      <c r="E4382" s="1" t="s">
        <v>4806</v>
      </c>
      <c r="F4382" s="399">
        <v>44659</v>
      </c>
      <c r="G4382" s="10" t="s">
        <v>1096</v>
      </c>
      <c r="H4382" s="10">
        <v>1</v>
      </c>
      <c r="I4382" s="946">
        <v>2.35</v>
      </c>
      <c r="J4382" s="398" t="s">
        <v>25</v>
      </c>
      <c r="K4382" s="398" t="s">
        <v>25</v>
      </c>
      <c r="L4382" s="399">
        <v>44658</v>
      </c>
      <c r="M4382" s="398" t="s">
        <v>19</v>
      </c>
      <c r="N4382" s="10">
        <v>9684</v>
      </c>
    </row>
    <row r="4383" spans="1:14">
      <c r="A4383" s="9">
        <v>44652</v>
      </c>
      <c r="B4383" s="1">
        <v>17305</v>
      </c>
      <c r="C4383" s="929" t="s">
        <v>710</v>
      </c>
      <c r="D4383" s="1" t="s">
        <v>22</v>
      </c>
      <c r="E4383" s="1" t="s">
        <v>4807</v>
      </c>
      <c r="F4383" s="399">
        <v>44659</v>
      </c>
      <c r="G4383" s="10" t="s">
        <v>712</v>
      </c>
      <c r="H4383" s="10">
        <v>12</v>
      </c>
      <c r="I4383" s="946">
        <v>2.35</v>
      </c>
      <c r="J4383" s="398" t="s">
        <v>25</v>
      </c>
      <c r="K4383" s="398" t="s">
        <v>25</v>
      </c>
      <c r="L4383" s="399">
        <v>44658</v>
      </c>
      <c r="M4383" s="398" t="s">
        <v>19</v>
      </c>
      <c r="N4383" s="10">
        <v>9684</v>
      </c>
    </row>
    <row r="4384" spans="1:14">
      <c r="A4384" s="9">
        <v>44652</v>
      </c>
      <c r="B4384" s="1">
        <v>17306</v>
      </c>
      <c r="C4384" s="929" t="s">
        <v>1169</v>
      </c>
      <c r="D4384" s="1" t="s">
        <v>22</v>
      </c>
      <c r="E4384" s="1" t="s">
        <v>4808</v>
      </c>
      <c r="F4384" s="399">
        <v>44659</v>
      </c>
      <c r="G4384" s="10" t="s">
        <v>1170</v>
      </c>
      <c r="H4384" s="10">
        <v>25</v>
      </c>
      <c r="I4384" s="946">
        <v>2.35</v>
      </c>
      <c r="J4384" s="398" t="s">
        <v>25</v>
      </c>
      <c r="K4384" s="398" t="s">
        <v>25</v>
      </c>
      <c r="L4384" s="399">
        <v>44658</v>
      </c>
      <c r="M4384" s="398" t="s">
        <v>19</v>
      </c>
      <c r="N4384" s="10">
        <v>9684</v>
      </c>
    </row>
    <row r="4385" spans="1:15">
      <c r="A4385" s="9">
        <v>44652</v>
      </c>
      <c r="B4385" s="1">
        <v>17307</v>
      </c>
      <c r="C4385" s="929" t="s">
        <v>650</v>
      </c>
      <c r="D4385" s="1" t="s">
        <v>22</v>
      </c>
      <c r="E4385" s="1" t="s">
        <v>4808</v>
      </c>
      <c r="F4385" s="399">
        <v>44659</v>
      </c>
      <c r="G4385" s="10" t="s">
        <v>652</v>
      </c>
      <c r="H4385" s="10">
        <v>39</v>
      </c>
      <c r="I4385" s="946">
        <v>2.35</v>
      </c>
      <c r="J4385" s="398" t="s">
        <v>25</v>
      </c>
      <c r="K4385" s="398" t="s">
        <v>25</v>
      </c>
      <c r="L4385" s="399">
        <v>44658</v>
      </c>
      <c r="M4385" s="398" t="s">
        <v>19</v>
      </c>
      <c r="N4385" s="10">
        <v>9684</v>
      </c>
    </row>
    <row r="4386" spans="1:15">
      <c r="A4386" s="9">
        <v>44652</v>
      </c>
      <c r="B4386" s="1">
        <v>17308</v>
      </c>
      <c r="C4386" s="929" t="s">
        <v>876</v>
      </c>
      <c r="D4386" s="1" t="s">
        <v>22</v>
      </c>
      <c r="E4386" s="1" t="s">
        <v>4809</v>
      </c>
      <c r="F4386" s="399">
        <v>44659</v>
      </c>
      <c r="G4386" s="10" t="s">
        <v>878</v>
      </c>
      <c r="H4386" s="10">
        <v>6</v>
      </c>
      <c r="I4386" s="946">
        <v>2.35</v>
      </c>
      <c r="J4386" s="398" t="s">
        <v>25</v>
      </c>
      <c r="K4386" s="398" t="s">
        <v>25</v>
      </c>
      <c r="L4386" s="399">
        <v>44658</v>
      </c>
      <c r="M4386" s="398" t="s">
        <v>19</v>
      </c>
      <c r="N4386" s="10">
        <v>9684</v>
      </c>
    </row>
    <row r="4387" spans="1:15">
      <c r="A4387" s="9">
        <v>44652</v>
      </c>
      <c r="B4387" s="1">
        <v>17309</v>
      </c>
      <c r="C4387" s="929" t="s">
        <v>4063</v>
      </c>
      <c r="D4387" s="1" t="s">
        <v>22</v>
      </c>
      <c r="E4387" s="1" t="s">
        <v>4810</v>
      </c>
      <c r="F4387" s="399">
        <v>44659</v>
      </c>
      <c r="G4387" s="10" t="s">
        <v>4116</v>
      </c>
      <c r="H4387" s="10">
        <v>1</v>
      </c>
      <c r="I4387" s="946">
        <v>2.35</v>
      </c>
      <c r="J4387" s="398" t="s">
        <v>25</v>
      </c>
      <c r="K4387" s="398" t="s">
        <v>25</v>
      </c>
      <c r="L4387" s="399">
        <v>44658</v>
      </c>
      <c r="M4387" s="398" t="s">
        <v>19</v>
      </c>
      <c r="N4387" s="10">
        <v>9684</v>
      </c>
    </row>
    <row r="4388" spans="1:15">
      <c r="A4388" s="9">
        <v>44652</v>
      </c>
      <c r="B4388" s="1">
        <v>17310</v>
      </c>
      <c r="C4388" s="929" t="s">
        <v>73</v>
      </c>
      <c r="D4388" s="1" t="s">
        <v>22</v>
      </c>
      <c r="E4388" s="1" t="s">
        <v>4810</v>
      </c>
      <c r="F4388" s="399">
        <v>44659</v>
      </c>
      <c r="G4388" s="10" t="s">
        <v>74</v>
      </c>
      <c r="H4388" s="10">
        <v>1</v>
      </c>
      <c r="I4388" s="946">
        <v>2.35</v>
      </c>
      <c r="J4388" s="398" t="s">
        <v>25</v>
      </c>
      <c r="K4388" s="398" t="s">
        <v>25</v>
      </c>
      <c r="L4388" s="399">
        <v>44658</v>
      </c>
      <c r="M4388" s="398" t="s">
        <v>19</v>
      </c>
      <c r="N4388" s="10">
        <v>9684</v>
      </c>
    </row>
    <row r="4389" spans="1:15">
      <c r="A4389" s="9">
        <v>44652</v>
      </c>
      <c r="B4389" s="1">
        <v>17311</v>
      </c>
      <c r="C4389" s="929" t="s">
        <v>37</v>
      </c>
      <c r="D4389" s="1" t="s">
        <v>22</v>
      </c>
      <c r="E4389" s="1" t="s">
        <v>4810</v>
      </c>
      <c r="F4389" s="399">
        <v>44659</v>
      </c>
      <c r="G4389" s="10" t="s">
        <v>38</v>
      </c>
      <c r="H4389" s="10">
        <v>1</v>
      </c>
      <c r="I4389" s="946">
        <v>2.35</v>
      </c>
      <c r="J4389" s="398" t="s">
        <v>25</v>
      </c>
      <c r="K4389" s="398" t="s">
        <v>25</v>
      </c>
      <c r="L4389" s="399">
        <v>44658</v>
      </c>
      <c r="M4389" s="398" t="s">
        <v>19</v>
      </c>
      <c r="N4389" s="10">
        <v>9684</v>
      </c>
    </row>
    <row r="4390" spans="1:15">
      <c r="A4390" s="9">
        <v>44652</v>
      </c>
      <c r="B4390" s="1">
        <v>17312</v>
      </c>
      <c r="C4390" s="929" t="s">
        <v>39</v>
      </c>
      <c r="D4390" s="1" t="s">
        <v>22</v>
      </c>
      <c r="E4390" s="1" t="s">
        <v>4810</v>
      </c>
      <c r="F4390" s="399">
        <v>44659</v>
      </c>
      <c r="G4390" s="10" t="s">
        <v>40</v>
      </c>
      <c r="H4390" s="10">
        <v>1</v>
      </c>
      <c r="I4390" s="946">
        <v>2.35</v>
      </c>
      <c r="J4390" s="398" t="s">
        <v>25</v>
      </c>
      <c r="K4390" s="398" t="s">
        <v>25</v>
      </c>
      <c r="L4390" s="399">
        <v>44658</v>
      </c>
      <c r="M4390" s="398" t="s">
        <v>19</v>
      </c>
      <c r="N4390" s="10">
        <v>9684</v>
      </c>
    </row>
    <row r="4391" spans="1:15">
      <c r="A4391" s="9">
        <v>44652</v>
      </c>
      <c r="B4391" s="1">
        <v>17313</v>
      </c>
      <c r="C4391" s="929" t="s">
        <v>67</v>
      </c>
      <c r="D4391" s="1" t="s">
        <v>22</v>
      </c>
      <c r="E4391" s="1" t="s">
        <v>4811</v>
      </c>
      <c r="F4391" s="399">
        <v>44659</v>
      </c>
      <c r="G4391" s="10" t="s">
        <v>69</v>
      </c>
      <c r="H4391" s="10">
        <v>3</v>
      </c>
      <c r="I4391" s="946">
        <v>2.35</v>
      </c>
      <c r="J4391" s="398" t="s">
        <v>25</v>
      </c>
      <c r="K4391" s="398" t="s">
        <v>25</v>
      </c>
      <c r="L4391" s="399">
        <v>44658</v>
      </c>
      <c r="M4391" s="398" t="s">
        <v>19</v>
      </c>
      <c r="N4391" s="10">
        <v>9684</v>
      </c>
    </row>
    <row r="4392" spans="1:15">
      <c r="A4392" s="9">
        <v>44652</v>
      </c>
      <c r="B4392" s="1">
        <v>17314</v>
      </c>
      <c r="C4392" s="929" t="s">
        <v>37</v>
      </c>
      <c r="D4392" s="1" t="s">
        <v>22</v>
      </c>
      <c r="E4392" s="1" t="s">
        <v>4812</v>
      </c>
      <c r="F4392" s="399">
        <v>44659</v>
      </c>
      <c r="G4392" s="10" t="s">
        <v>38</v>
      </c>
      <c r="H4392" s="10">
        <v>4</v>
      </c>
      <c r="I4392" s="946">
        <v>2.35</v>
      </c>
      <c r="J4392" s="398" t="s">
        <v>25</v>
      </c>
      <c r="K4392" s="398" t="s">
        <v>25</v>
      </c>
      <c r="L4392" s="399">
        <v>44658</v>
      </c>
      <c r="M4392" s="398" t="s">
        <v>19</v>
      </c>
      <c r="N4392" s="10">
        <v>9684</v>
      </c>
    </row>
    <row r="4393" spans="1:15">
      <c r="A4393" s="9">
        <v>44652</v>
      </c>
      <c r="B4393" s="1">
        <v>17315</v>
      </c>
      <c r="C4393" s="929" t="s">
        <v>53</v>
      </c>
      <c r="D4393" s="1" t="s">
        <v>22</v>
      </c>
      <c r="E4393" s="1" t="s">
        <v>4812</v>
      </c>
      <c r="F4393" s="399">
        <v>44659</v>
      </c>
      <c r="G4393" s="10" t="s">
        <v>55</v>
      </c>
      <c r="H4393" s="10">
        <v>11</v>
      </c>
      <c r="I4393" s="946">
        <v>2.35</v>
      </c>
      <c r="J4393" s="398" t="s">
        <v>25</v>
      </c>
      <c r="K4393" s="398" t="s">
        <v>25</v>
      </c>
      <c r="L4393" s="399">
        <v>44658</v>
      </c>
      <c r="M4393" s="398" t="s">
        <v>19</v>
      </c>
      <c r="N4393" s="10">
        <v>9684</v>
      </c>
      <c r="O4393" s="391">
        <v>7894.9200000000037</v>
      </c>
    </row>
    <row r="4394" spans="1:15">
      <c r="A4394" s="9">
        <v>44662</v>
      </c>
      <c r="B4394" s="1">
        <v>17316</v>
      </c>
      <c r="C4394" s="929" t="s">
        <v>536</v>
      </c>
      <c r="D4394" s="1" t="s">
        <v>22</v>
      </c>
      <c r="E4394" s="1" t="s">
        <v>4813</v>
      </c>
      <c r="F4394" s="399">
        <v>44664</v>
      </c>
      <c r="G4394" s="10" t="s">
        <v>538</v>
      </c>
      <c r="H4394" s="10">
        <v>12</v>
      </c>
      <c r="I4394" s="946">
        <v>2.35</v>
      </c>
      <c r="J4394" s="398" t="s">
        <v>25</v>
      </c>
      <c r="K4394" s="398" t="s">
        <v>25</v>
      </c>
      <c r="L4394" s="399">
        <v>44662</v>
      </c>
      <c r="M4394" s="398" t="s">
        <v>19</v>
      </c>
      <c r="N4394" s="10">
        <v>9703</v>
      </c>
    </row>
    <row r="4395" spans="1:15">
      <c r="A4395" s="9">
        <v>44662</v>
      </c>
      <c r="B4395" s="1">
        <v>17317</v>
      </c>
      <c r="C4395" s="929" t="s">
        <v>536</v>
      </c>
      <c r="D4395" s="1" t="s">
        <v>22</v>
      </c>
      <c r="E4395" s="1" t="s">
        <v>4814</v>
      </c>
      <c r="F4395" s="399">
        <v>44664</v>
      </c>
      <c r="G4395" s="10" t="s">
        <v>538</v>
      </c>
      <c r="H4395" s="10">
        <v>16</v>
      </c>
      <c r="I4395" s="946">
        <v>2.35</v>
      </c>
      <c r="J4395" s="398" t="s">
        <v>25</v>
      </c>
      <c r="K4395" s="398" t="s">
        <v>25</v>
      </c>
      <c r="L4395" s="399">
        <v>44662</v>
      </c>
      <c r="M4395" s="398" t="s">
        <v>19</v>
      </c>
      <c r="N4395" s="10">
        <v>9703</v>
      </c>
    </row>
    <row r="4396" spans="1:15">
      <c r="A4396" s="9">
        <v>44662</v>
      </c>
      <c r="B4396" s="1">
        <v>17318</v>
      </c>
      <c r="C4396" s="929" t="s">
        <v>4815</v>
      </c>
      <c r="D4396" s="1" t="s">
        <v>22</v>
      </c>
      <c r="E4396" s="1" t="s">
        <v>4322</v>
      </c>
      <c r="F4396" s="399">
        <v>44664</v>
      </c>
      <c r="G4396" s="10" t="s">
        <v>4816</v>
      </c>
      <c r="H4396" s="10">
        <v>1</v>
      </c>
      <c r="I4396" s="946">
        <v>3.75</v>
      </c>
      <c r="J4396" s="398" t="s">
        <v>25</v>
      </c>
      <c r="K4396" s="398" t="s">
        <v>25</v>
      </c>
      <c r="L4396" s="399">
        <v>44662</v>
      </c>
      <c r="M4396" s="398" t="s">
        <v>19</v>
      </c>
      <c r="N4396" s="10">
        <v>9703</v>
      </c>
    </row>
    <row r="4397" spans="1:15">
      <c r="A4397" s="9">
        <v>44662</v>
      </c>
      <c r="B4397" s="1">
        <v>17319</v>
      </c>
      <c r="C4397" s="929" t="s">
        <v>4817</v>
      </c>
      <c r="D4397" s="1" t="s">
        <v>22</v>
      </c>
      <c r="E4397" s="1" t="s">
        <v>4322</v>
      </c>
      <c r="F4397" s="399">
        <v>44664</v>
      </c>
      <c r="G4397" s="10" t="s">
        <v>4818</v>
      </c>
      <c r="H4397" s="10">
        <v>1</v>
      </c>
      <c r="I4397" s="946">
        <v>3.75</v>
      </c>
      <c r="J4397" s="398" t="s">
        <v>25</v>
      </c>
      <c r="K4397" s="398" t="s">
        <v>25</v>
      </c>
      <c r="L4397" s="399">
        <v>44662</v>
      </c>
      <c r="M4397" s="398" t="s">
        <v>19</v>
      </c>
      <c r="N4397" s="10">
        <v>9703</v>
      </c>
    </row>
    <row r="4398" spans="1:15">
      <c r="A4398" s="9">
        <v>44662</v>
      </c>
      <c r="B4398" s="1">
        <v>17320</v>
      </c>
      <c r="C4398" s="929" t="s">
        <v>4819</v>
      </c>
      <c r="D4398" s="1" t="s">
        <v>22</v>
      </c>
      <c r="E4398" s="1" t="s">
        <v>4322</v>
      </c>
      <c r="F4398" s="399">
        <v>44664</v>
      </c>
      <c r="G4398" s="10" t="s">
        <v>4820</v>
      </c>
      <c r="H4398" s="10">
        <v>1</v>
      </c>
      <c r="I4398" s="946">
        <v>3.75</v>
      </c>
      <c r="J4398" s="398" t="s">
        <v>25</v>
      </c>
      <c r="K4398" s="398" t="s">
        <v>25</v>
      </c>
      <c r="L4398" s="399">
        <v>44662</v>
      </c>
      <c r="M4398" s="398" t="s">
        <v>19</v>
      </c>
      <c r="N4398" s="10">
        <v>9703</v>
      </c>
    </row>
    <row r="4399" spans="1:15">
      <c r="A4399" s="9">
        <v>44662</v>
      </c>
      <c r="B4399" s="1">
        <v>17321</v>
      </c>
      <c r="C4399" s="929" t="s">
        <v>4821</v>
      </c>
      <c r="D4399" s="1" t="s">
        <v>22</v>
      </c>
      <c r="E4399" s="1" t="s">
        <v>4322</v>
      </c>
      <c r="F4399" s="399">
        <v>44664</v>
      </c>
      <c r="G4399" s="10" t="s">
        <v>4822</v>
      </c>
      <c r="H4399" s="10">
        <v>1</v>
      </c>
      <c r="I4399" s="946">
        <v>3.75</v>
      </c>
      <c r="J4399" s="398" t="s">
        <v>25</v>
      </c>
      <c r="K4399" s="398" t="s">
        <v>25</v>
      </c>
      <c r="L4399" s="399">
        <v>44662</v>
      </c>
      <c r="M4399" s="398" t="s">
        <v>19</v>
      </c>
      <c r="N4399" s="10">
        <v>9703</v>
      </c>
    </row>
    <row r="4400" spans="1:15">
      <c r="A4400" s="9">
        <v>44662</v>
      </c>
      <c r="B4400" s="1">
        <v>17322</v>
      </c>
      <c r="C4400" s="929" t="s">
        <v>4823</v>
      </c>
      <c r="D4400" s="1" t="s">
        <v>22</v>
      </c>
      <c r="E4400" s="1" t="s">
        <v>4322</v>
      </c>
      <c r="F4400" s="399">
        <v>44664</v>
      </c>
      <c r="G4400" s="10" t="s">
        <v>4822</v>
      </c>
      <c r="H4400" s="10">
        <v>1</v>
      </c>
      <c r="I4400" s="946">
        <v>3.75</v>
      </c>
      <c r="J4400" s="398" t="s">
        <v>25</v>
      </c>
      <c r="K4400" s="398" t="s">
        <v>25</v>
      </c>
      <c r="L4400" s="399">
        <v>44662</v>
      </c>
      <c r="M4400" s="398" t="s">
        <v>19</v>
      </c>
      <c r="N4400" s="10">
        <v>9703</v>
      </c>
    </row>
    <row r="4401" spans="1:14">
      <c r="A4401" s="9">
        <v>44662</v>
      </c>
      <c r="B4401" s="1">
        <v>17323</v>
      </c>
      <c r="C4401" s="929" t="s">
        <v>397</v>
      </c>
      <c r="D4401" s="1" t="s">
        <v>22</v>
      </c>
      <c r="E4401" s="1" t="s">
        <v>4824</v>
      </c>
      <c r="F4401" s="399">
        <v>44664</v>
      </c>
      <c r="G4401" s="10" t="s">
        <v>399</v>
      </c>
      <c r="H4401" s="10">
        <v>2</v>
      </c>
      <c r="I4401" s="946">
        <v>2.35</v>
      </c>
      <c r="J4401" s="398" t="s">
        <v>25</v>
      </c>
      <c r="K4401" s="398" t="s">
        <v>25</v>
      </c>
      <c r="L4401" s="399">
        <v>44662</v>
      </c>
      <c r="M4401" s="398" t="s">
        <v>19</v>
      </c>
      <c r="N4401" s="10">
        <v>9703</v>
      </c>
    </row>
    <row r="4402" spans="1:14">
      <c r="A4402" s="9">
        <v>44662</v>
      </c>
      <c r="B4402" s="1">
        <v>17324</v>
      </c>
      <c r="C4402" s="929" t="s">
        <v>968</v>
      </c>
      <c r="D4402" s="1" t="s">
        <v>22</v>
      </c>
      <c r="E4402" s="1" t="s">
        <v>4825</v>
      </c>
      <c r="F4402" s="399">
        <v>44664</v>
      </c>
      <c r="G4402" s="10" t="s">
        <v>970</v>
      </c>
      <c r="H4402" s="10">
        <v>2</v>
      </c>
      <c r="I4402" s="946">
        <v>2.35</v>
      </c>
      <c r="J4402" s="398" t="s">
        <v>25</v>
      </c>
      <c r="K4402" s="398" t="s">
        <v>25</v>
      </c>
      <c r="L4402" s="399">
        <v>44662</v>
      </c>
      <c r="M4402" s="398" t="s">
        <v>19</v>
      </c>
      <c r="N4402" s="10">
        <v>9703</v>
      </c>
    </row>
    <row r="4403" spans="1:14">
      <c r="A4403" s="9">
        <v>44662</v>
      </c>
      <c r="B4403" s="1">
        <v>17325</v>
      </c>
      <c r="C4403" s="929" t="s">
        <v>971</v>
      </c>
      <c r="D4403" s="1" t="s">
        <v>22</v>
      </c>
      <c r="E4403" s="1" t="s">
        <v>4825</v>
      </c>
      <c r="F4403" s="399">
        <v>44664</v>
      </c>
      <c r="G4403" s="10" t="s">
        <v>972</v>
      </c>
      <c r="H4403" s="10">
        <v>2</v>
      </c>
      <c r="I4403" s="946">
        <v>2.35</v>
      </c>
      <c r="J4403" s="398" t="s">
        <v>25</v>
      </c>
      <c r="K4403" s="398" t="s">
        <v>25</v>
      </c>
      <c r="L4403" s="399">
        <v>44662</v>
      </c>
      <c r="M4403" s="398" t="s">
        <v>19</v>
      </c>
      <c r="N4403" s="10">
        <v>9703</v>
      </c>
    </row>
    <row r="4404" spans="1:14">
      <c r="A4404" s="9">
        <v>44662</v>
      </c>
      <c r="B4404" s="1">
        <v>17326</v>
      </c>
      <c r="C4404" s="929" t="s">
        <v>4290</v>
      </c>
      <c r="D4404" s="1" t="s">
        <v>22</v>
      </c>
      <c r="E4404" s="1" t="s">
        <v>4825</v>
      </c>
      <c r="F4404" s="399">
        <v>44664</v>
      </c>
      <c r="G4404" s="10" t="s">
        <v>4826</v>
      </c>
      <c r="H4404" s="10">
        <v>2</v>
      </c>
      <c r="I4404" s="946">
        <v>2.35</v>
      </c>
      <c r="J4404" s="398" t="s">
        <v>25</v>
      </c>
      <c r="K4404" s="398" t="s">
        <v>25</v>
      </c>
      <c r="L4404" s="399">
        <v>44662</v>
      </c>
      <c r="M4404" s="398" t="s">
        <v>19</v>
      </c>
      <c r="N4404" s="10">
        <v>9703</v>
      </c>
    </row>
    <row r="4405" spans="1:14">
      <c r="A4405" s="9">
        <v>44662</v>
      </c>
      <c r="B4405" s="1">
        <v>17327</v>
      </c>
      <c r="C4405" s="929" t="s">
        <v>1098</v>
      </c>
      <c r="D4405" s="1" t="s">
        <v>22</v>
      </c>
      <c r="E4405" s="1" t="s">
        <v>4827</v>
      </c>
      <c r="F4405" s="399">
        <v>44664</v>
      </c>
      <c r="G4405" s="10" t="s">
        <v>1096</v>
      </c>
      <c r="H4405" s="10">
        <v>4</v>
      </c>
      <c r="I4405" s="946">
        <v>2.35</v>
      </c>
      <c r="J4405" s="398" t="s">
        <v>25</v>
      </c>
      <c r="K4405" s="398" t="s">
        <v>25</v>
      </c>
      <c r="L4405" s="399">
        <v>44662</v>
      </c>
      <c r="M4405" s="398" t="s">
        <v>19</v>
      </c>
      <c r="N4405" s="10">
        <v>9703</v>
      </c>
    </row>
    <row r="4406" spans="1:14">
      <c r="A4406" s="9">
        <v>44662</v>
      </c>
      <c r="B4406" s="1">
        <v>17328</v>
      </c>
      <c r="C4406" s="929" t="s">
        <v>467</v>
      </c>
      <c r="D4406" s="1" t="s">
        <v>22</v>
      </c>
      <c r="E4406" s="1" t="s">
        <v>4828</v>
      </c>
      <c r="F4406" s="399">
        <v>44664</v>
      </c>
      <c r="G4406" s="10" t="s">
        <v>469</v>
      </c>
      <c r="H4406" s="10">
        <v>42</v>
      </c>
      <c r="I4406" s="946">
        <v>2.35</v>
      </c>
      <c r="J4406" s="398" t="s">
        <v>25</v>
      </c>
      <c r="K4406" s="398" t="s">
        <v>25</v>
      </c>
      <c r="L4406" s="399">
        <v>44662</v>
      </c>
      <c r="M4406" s="398" t="s">
        <v>19</v>
      </c>
      <c r="N4406" s="10">
        <v>9703</v>
      </c>
    </row>
    <row r="4407" spans="1:14">
      <c r="A4407" s="9">
        <v>44662</v>
      </c>
      <c r="B4407" s="1">
        <v>17329</v>
      </c>
      <c r="C4407" s="929" t="s">
        <v>467</v>
      </c>
      <c r="D4407" s="1" t="s">
        <v>22</v>
      </c>
      <c r="E4407" s="1" t="s">
        <v>4829</v>
      </c>
      <c r="F4407" s="399">
        <v>44664</v>
      </c>
      <c r="G4407" s="10" t="s">
        <v>469</v>
      </c>
      <c r="H4407" s="10">
        <v>1</v>
      </c>
      <c r="I4407" s="946">
        <v>2.35</v>
      </c>
      <c r="J4407" s="398" t="s">
        <v>25</v>
      </c>
      <c r="K4407" s="398" t="s">
        <v>25</v>
      </c>
      <c r="L4407" s="399">
        <v>44662</v>
      </c>
      <c r="M4407" s="398" t="s">
        <v>19</v>
      </c>
      <c r="N4407" s="10">
        <v>9703</v>
      </c>
    </row>
    <row r="4408" spans="1:14">
      <c r="A4408" s="9">
        <v>44662</v>
      </c>
      <c r="B4408" s="1">
        <v>17330</v>
      </c>
      <c r="C4408" s="929" t="s">
        <v>580</v>
      </c>
      <c r="D4408" s="1" t="s">
        <v>22</v>
      </c>
      <c r="E4408" s="1" t="s">
        <v>4830</v>
      </c>
      <c r="F4408" s="399">
        <v>44664</v>
      </c>
      <c r="G4408" s="10" t="s">
        <v>582</v>
      </c>
      <c r="H4408" s="10">
        <v>18</v>
      </c>
      <c r="I4408" s="946">
        <v>2.35</v>
      </c>
      <c r="J4408" s="398" t="s">
        <v>25</v>
      </c>
      <c r="K4408" s="398" t="s">
        <v>25</v>
      </c>
      <c r="L4408" s="399">
        <v>44662</v>
      </c>
      <c r="M4408" s="398" t="s">
        <v>19</v>
      </c>
      <c r="N4408" s="10">
        <v>9703</v>
      </c>
    </row>
    <row r="4409" spans="1:14">
      <c r="A4409" s="9">
        <v>44662</v>
      </c>
      <c r="B4409" s="1">
        <v>17331</v>
      </c>
      <c r="C4409" s="929" t="s">
        <v>536</v>
      </c>
      <c r="D4409" s="1" t="s">
        <v>22</v>
      </c>
      <c r="E4409" s="1" t="s">
        <v>4831</v>
      </c>
      <c r="F4409" s="399">
        <v>44664</v>
      </c>
      <c r="G4409" s="10" t="s">
        <v>538</v>
      </c>
      <c r="H4409" s="10">
        <v>16</v>
      </c>
      <c r="I4409" s="946">
        <v>2.35</v>
      </c>
      <c r="J4409" s="398" t="s">
        <v>25</v>
      </c>
      <c r="K4409" s="398" t="s">
        <v>25</v>
      </c>
      <c r="L4409" s="399">
        <v>44662</v>
      </c>
      <c r="M4409" s="398" t="s">
        <v>19</v>
      </c>
      <c r="N4409" s="10">
        <v>9703</v>
      </c>
    </row>
    <row r="4410" spans="1:14">
      <c r="A4410" s="9">
        <v>44662</v>
      </c>
      <c r="B4410" s="1">
        <v>17332</v>
      </c>
      <c r="C4410" s="929" t="s">
        <v>182</v>
      </c>
      <c r="D4410" s="1" t="s">
        <v>22</v>
      </c>
      <c r="E4410" s="1" t="s">
        <v>4832</v>
      </c>
      <c r="F4410" s="399">
        <v>44664</v>
      </c>
      <c r="G4410" s="10" t="s">
        <v>184</v>
      </c>
      <c r="H4410" s="10">
        <v>17</v>
      </c>
      <c r="I4410" s="946">
        <v>2.35</v>
      </c>
      <c r="J4410" s="398" t="s">
        <v>25</v>
      </c>
      <c r="K4410" s="398" t="s">
        <v>25</v>
      </c>
      <c r="L4410" s="399">
        <v>44662</v>
      </c>
      <c r="M4410" s="398" t="s">
        <v>19</v>
      </c>
      <c r="N4410" s="10">
        <v>9703</v>
      </c>
    </row>
    <row r="4411" spans="1:14">
      <c r="A4411" s="9">
        <v>44662</v>
      </c>
      <c r="B4411" s="1">
        <v>17333</v>
      </c>
      <c r="C4411" s="929" t="s">
        <v>4376</v>
      </c>
      <c r="D4411" s="1" t="s">
        <v>22</v>
      </c>
      <c r="E4411" s="1" t="s">
        <v>4833</v>
      </c>
      <c r="F4411" s="399">
        <v>44664</v>
      </c>
      <c r="G4411" s="10" t="s">
        <v>4378</v>
      </c>
      <c r="H4411" s="10">
        <v>12</v>
      </c>
      <c r="I4411" s="946">
        <v>2.35</v>
      </c>
      <c r="J4411" s="398" t="s">
        <v>25</v>
      </c>
      <c r="K4411" s="398" t="s">
        <v>25</v>
      </c>
      <c r="L4411" s="399">
        <v>44663</v>
      </c>
      <c r="M4411" s="398" t="s">
        <v>19</v>
      </c>
      <c r="N4411" s="10">
        <v>9703</v>
      </c>
    </row>
    <row r="4412" spans="1:14">
      <c r="A4412" s="9">
        <v>44662</v>
      </c>
      <c r="B4412" s="1">
        <v>17334</v>
      </c>
      <c r="C4412" s="929" t="s">
        <v>292</v>
      </c>
      <c r="D4412" s="1" t="s">
        <v>22</v>
      </c>
      <c r="E4412" s="1" t="s">
        <v>4834</v>
      </c>
      <c r="F4412" s="399">
        <v>44664</v>
      </c>
      <c r="G4412" s="10" t="s">
        <v>4835</v>
      </c>
      <c r="H4412" s="10">
        <v>295</v>
      </c>
      <c r="I4412" s="946">
        <v>2.35</v>
      </c>
      <c r="J4412" s="398" t="s">
        <v>25</v>
      </c>
      <c r="K4412" s="398" t="s">
        <v>25</v>
      </c>
      <c r="L4412" s="399">
        <v>44663</v>
      </c>
      <c r="M4412" s="398" t="s">
        <v>19</v>
      </c>
      <c r="N4412" s="10">
        <v>9703</v>
      </c>
    </row>
    <row r="4413" spans="1:14">
      <c r="A4413" s="9">
        <v>44662</v>
      </c>
      <c r="B4413" s="1">
        <v>17335</v>
      </c>
      <c r="C4413" s="929" t="s">
        <v>311</v>
      </c>
      <c r="D4413" s="1" t="s">
        <v>22</v>
      </c>
      <c r="E4413" s="1" t="s">
        <v>4834</v>
      </c>
      <c r="F4413" s="399">
        <v>44664</v>
      </c>
      <c r="G4413" s="10" t="s">
        <v>312</v>
      </c>
      <c r="H4413" s="10">
        <v>295</v>
      </c>
      <c r="I4413" s="946">
        <v>2.35</v>
      </c>
      <c r="J4413" s="398" t="s">
        <v>25</v>
      </c>
      <c r="K4413" s="398" t="s">
        <v>25</v>
      </c>
      <c r="L4413" s="399">
        <v>44663</v>
      </c>
      <c r="M4413" s="398" t="s">
        <v>19</v>
      </c>
      <c r="N4413" s="10">
        <v>9703</v>
      </c>
    </row>
    <row r="4414" spans="1:14">
      <c r="A4414" s="9">
        <v>44662</v>
      </c>
      <c r="B4414" s="1">
        <v>17336</v>
      </c>
      <c r="C4414" s="929" t="s">
        <v>4836</v>
      </c>
      <c r="D4414" s="1" t="s">
        <v>22</v>
      </c>
      <c r="E4414" s="1" t="s">
        <v>4322</v>
      </c>
      <c r="F4414" s="399">
        <v>44664</v>
      </c>
      <c r="G4414" s="10" t="s">
        <v>4542</v>
      </c>
      <c r="H4414" s="10">
        <v>1</v>
      </c>
      <c r="I4414" s="946">
        <v>3.75</v>
      </c>
      <c r="J4414" s="398" t="s">
        <v>25</v>
      </c>
      <c r="K4414" s="398" t="s">
        <v>25</v>
      </c>
      <c r="L4414" s="399">
        <v>44663</v>
      </c>
      <c r="M4414" s="398" t="s">
        <v>19</v>
      </c>
      <c r="N4414" s="10">
        <v>9703</v>
      </c>
    </row>
    <row r="4415" spans="1:14">
      <c r="A4415" s="9">
        <v>44662</v>
      </c>
      <c r="B4415" s="1">
        <v>17337</v>
      </c>
      <c r="C4415" s="929" t="s">
        <v>4837</v>
      </c>
      <c r="D4415" s="1" t="s">
        <v>22</v>
      </c>
      <c r="E4415" s="1" t="s">
        <v>4322</v>
      </c>
      <c r="F4415" s="399">
        <v>44664</v>
      </c>
      <c r="G4415" s="10" t="s">
        <v>4838</v>
      </c>
      <c r="H4415" s="10">
        <v>1</v>
      </c>
      <c r="I4415" s="946">
        <v>3.75</v>
      </c>
      <c r="J4415" s="398" t="s">
        <v>25</v>
      </c>
      <c r="K4415" s="398" t="s">
        <v>25</v>
      </c>
      <c r="L4415" s="399">
        <v>44663</v>
      </c>
      <c r="M4415" s="398" t="s">
        <v>19</v>
      </c>
      <c r="N4415" s="10">
        <v>9703</v>
      </c>
    </row>
    <row r="4416" spans="1:14">
      <c r="A4416" s="9">
        <v>44662</v>
      </c>
      <c r="B4416" s="1">
        <v>17338</v>
      </c>
      <c r="C4416" s="929" t="s">
        <v>4839</v>
      </c>
      <c r="D4416" s="1" t="s">
        <v>22</v>
      </c>
      <c r="E4416" s="1" t="s">
        <v>4322</v>
      </c>
      <c r="F4416" s="399">
        <v>44664</v>
      </c>
      <c r="G4416" s="10" t="s">
        <v>4840</v>
      </c>
      <c r="H4416" s="10">
        <v>1</v>
      </c>
      <c r="I4416" s="946">
        <v>3.75</v>
      </c>
      <c r="J4416" s="398" t="s">
        <v>25</v>
      </c>
      <c r="K4416" s="398" t="s">
        <v>25</v>
      </c>
      <c r="L4416" s="399">
        <v>44663</v>
      </c>
      <c r="M4416" s="398" t="s">
        <v>19</v>
      </c>
      <c r="N4416" s="10">
        <v>9703</v>
      </c>
    </row>
    <row r="4417" spans="1:14">
      <c r="A4417" s="9">
        <v>44662</v>
      </c>
      <c r="B4417" s="1">
        <v>17339</v>
      </c>
      <c r="C4417" s="929" t="s">
        <v>4841</v>
      </c>
      <c r="D4417" s="1" t="s">
        <v>22</v>
      </c>
      <c r="E4417" s="1" t="s">
        <v>4322</v>
      </c>
      <c r="F4417" s="399">
        <v>44664</v>
      </c>
      <c r="G4417" s="10" t="s">
        <v>4842</v>
      </c>
      <c r="H4417" s="10">
        <v>1</v>
      </c>
      <c r="I4417" s="946">
        <v>3.75</v>
      </c>
      <c r="J4417" s="398" t="s">
        <v>25</v>
      </c>
      <c r="K4417" s="398" t="s">
        <v>25</v>
      </c>
      <c r="L4417" s="399">
        <v>44663</v>
      </c>
      <c r="M4417" s="398" t="s">
        <v>19</v>
      </c>
      <c r="N4417" s="10">
        <v>9703</v>
      </c>
    </row>
    <row r="4418" spans="1:14">
      <c r="A4418" s="9">
        <v>44662</v>
      </c>
      <c r="B4418" s="1">
        <v>17340</v>
      </c>
      <c r="C4418" s="929" t="s">
        <v>3447</v>
      </c>
      <c r="D4418" s="1" t="s">
        <v>22</v>
      </c>
      <c r="E4418" s="1" t="s">
        <v>4843</v>
      </c>
      <c r="F4418" s="399">
        <v>44664</v>
      </c>
      <c r="G4418" s="10" t="s">
        <v>4844</v>
      </c>
      <c r="H4418" s="10">
        <v>51</v>
      </c>
      <c r="I4418" s="946">
        <v>2.35</v>
      </c>
      <c r="J4418" s="398" t="s">
        <v>25</v>
      </c>
      <c r="K4418" s="398" t="s">
        <v>25</v>
      </c>
      <c r="L4418" s="399">
        <v>44663</v>
      </c>
      <c r="M4418" s="398" t="s">
        <v>19</v>
      </c>
      <c r="N4418" s="10">
        <v>9703</v>
      </c>
    </row>
    <row r="4419" spans="1:14">
      <c r="A4419" s="9">
        <v>44662</v>
      </c>
      <c r="B4419" s="1">
        <v>17341</v>
      </c>
      <c r="C4419" s="929" t="s">
        <v>458</v>
      </c>
      <c r="D4419" s="1" t="s">
        <v>22</v>
      </c>
      <c r="E4419" s="1" t="s">
        <v>4845</v>
      </c>
      <c r="F4419" s="399">
        <v>44664</v>
      </c>
      <c r="G4419" s="10" t="s">
        <v>460</v>
      </c>
      <c r="H4419" s="10">
        <v>35</v>
      </c>
      <c r="I4419" s="946">
        <v>2.35</v>
      </c>
      <c r="J4419" s="398" t="s">
        <v>25</v>
      </c>
      <c r="K4419" s="398" t="s">
        <v>25</v>
      </c>
      <c r="L4419" s="399">
        <v>44663</v>
      </c>
      <c r="M4419" s="398" t="s">
        <v>19</v>
      </c>
      <c r="N4419" s="10">
        <v>9703</v>
      </c>
    </row>
    <row r="4420" spans="1:14">
      <c r="A4420" s="9">
        <v>44662</v>
      </c>
      <c r="B4420" s="1">
        <v>17342</v>
      </c>
      <c r="C4420" s="929" t="s">
        <v>1368</v>
      </c>
      <c r="D4420" s="1" t="s">
        <v>22</v>
      </c>
      <c r="E4420" s="1" t="s">
        <v>4846</v>
      </c>
      <c r="F4420" s="399">
        <v>44664</v>
      </c>
      <c r="G4420" s="10" t="s">
        <v>1457</v>
      </c>
      <c r="H4420" s="10">
        <v>8</v>
      </c>
      <c r="I4420" s="946">
        <v>2.35</v>
      </c>
      <c r="J4420" s="398" t="s">
        <v>25</v>
      </c>
      <c r="K4420" s="398" t="s">
        <v>25</v>
      </c>
      <c r="L4420" s="399">
        <v>44663</v>
      </c>
      <c r="M4420" s="398" t="s">
        <v>19</v>
      </c>
      <c r="N4420" s="10">
        <v>9703</v>
      </c>
    </row>
    <row r="4421" spans="1:14">
      <c r="A4421" s="9">
        <v>44662</v>
      </c>
      <c r="B4421" s="1">
        <v>17343</v>
      </c>
      <c r="C4421" s="929" t="s">
        <v>102</v>
      </c>
      <c r="D4421" s="1" t="s">
        <v>22</v>
      </c>
      <c r="E4421" s="1" t="s">
        <v>4847</v>
      </c>
      <c r="F4421" s="399">
        <v>44664</v>
      </c>
      <c r="G4421" s="10" t="s">
        <v>104</v>
      </c>
      <c r="H4421" s="10">
        <v>11</v>
      </c>
      <c r="I4421" s="946">
        <v>2.35</v>
      </c>
      <c r="J4421" s="398" t="s">
        <v>25</v>
      </c>
      <c r="K4421" s="398" t="s">
        <v>25</v>
      </c>
      <c r="L4421" s="399">
        <v>44663</v>
      </c>
      <c r="M4421" s="398" t="s">
        <v>19</v>
      </c>
      <c r="N4421" s="10">
        <v>9703</v>
      </c>
    </row>
    <row r="4422" spans="1:14">
      <c r="A4422" s="9">
        <v>44662</v>
      </c>
      <c r="B4422" s="1">
        <v>17344</v>
      </c>
      <c r="C4422" s="929" t="s">
        <v>4848</v>
      </c>
      <c r="D4422" s="1" t="s">
        <v>22</v>
      </c>
      <c r="E4422" s="1" t="s">
        <v>4322</v>
      </c>
      <c r="F4422" s="399">
        <v>44664</v>
      </c>
      <c r="G4422" s="10" t="s">
        <v>4849</v>
      </c>
      <c r="H4422" s="10">
        <v>1</v>
      </c>
      <c r="I4422" s="946">
        <v>3.75</v>
      </c>
      <c r="J4422" s="398" t="s">
        <v>25</v>
      </c>
      <c r="K4422" s="398" t="s">
        <v>25</v>
      </c>
      <c r="L4422" s="399">
        <v>44663</v>
      </c>
      <c r="M4422" s="398" t="s">
        <v>19</v>
      </c>
      <c r="N4422" s="10">
        <v>9703</v>
      </c>
    </row>
    <row r="4423" spans="1:14">
      <c r="A4423" s="9">
        <v>44662</v>
      </c>
      <c r="B4423" s="1">
        <v>17345</v>
      </c>
      <c r="C4423" s="929" t="s">
        <v>4850</v>
      </c>
      <c r="D4423" s="1" t="s">
        <v>22</v>
      </c>
      <c r="E4423" s="1" t="s">
        <v>4322</v>
      </c>
      <c r="F4423" s="399">
        <v>44664</v>
      </c>
      <c r="G4423" s="10" t="s">
        <v>4851</v>
      </c>
      <c r="H4423" s="10">
        <v>1</v>
      </c>
      <c r="I4423" s="946">
        <v>3.75</v>
      </c>
      <c r="J4423" s="398" t="s">
        <v>25</v>
      </c>
      <c r="K4423" s="398" t="s">
        <v>25</v>
      </c>
      <c r="L4423" s="399">
        <v>44663</v>
      </c>
      <c r="M4423" s="398" t="s">
        <v>19</v>
      </c>
      <c r="N4423" s="10">
        <v>9703</v>
      </c>
    </row>
    <row r="4424" spans="1:14">
      <c r="A4424" s="9">
        <v>44662</v>
      </c>
      <c r="B4424" s="1">
        <v>17346</v>
      </c>
      <c r="C4424" s="929" t="s">
        <v>2661</v>
      </c>
      <c r="D4424" s="1" t="s">
        <v>22</v>
      </c>
      <c r="E4424" s="1" t="s">
        <v>4852</v>
      </c>
      <c r="F4424" s="399">
        <v>44664</v>
      </c>
      <c r="G4424" s="10" t="s">
        <v>2542</v>
      </c>
      <c r="H4424" s="10">
        <v>632</v>
      </c>
      <c r="I4424" s="946">
        <v>3.15</v>
      </c>
      <c r="J4424" s="398" t="s">
        <v>25</v>
      </c>
      <c r="K4424" s="398" t="s">
        <v>25</v>
      </c>
      <c r="L4424" s="399">
        <v>44664</v>
      </c>
      <c r="M4424" s="398" t="s">
        <v>19</v>
      </c>
      <c r="N4424" s="10">
        <v>9703</v>
      </c>
    </row>
    <row r="4425" spans="1:14">
      <c r="A4425" s="9">
        <v>44662</v>
      </c>
      <c r="B4425" s="1">
        <v>17347</v>
      </c>
      <c r="C4425" s="929" t="s">
        <v>1869</v>
      </c>
      <c r="D4425" s="1" t="s">
        <v>22</v>
      </c>
      <c r="E4425" s="1" t="s">
        <v>4852</v>
      </c>
      <c r="F4425" s="399">
        <v>44664</v>
      </c>
      <c r="G4425" s="10" t="s">
        <v>1870</v>
      </c>
      <c r="H4425" s="10">
        <v>593</v>
      </c>
      <c r="I4425" s="946">
        <v>2.35</v>
      </c>
      <c r="J4425" s="398" t="s">
        <v>25</v>
      </c>
      <c r="K4425" s="398" t="s">
        <v>25</v>
      </c>
      <c r="L4425" s="399">
        <v>44664</v>
      </c>
      <c r="M4425" s="398" t="s">
        <v>19</v>
      </c>
      <c r="N4425" s="10">
        <v>9703</v>
      </c>
    </row>
    <row r="4426" spans="1:14">
      <c r="A4426" s="9">
        <v>44662</v>
      </c>
      <c r="B4426" s="1">
        <v>17348</v>
      </c>
      <c r="C4426" s="929" t="s">
        <v>234</v>
      </c>
      <c r="D4426" s="1" t="s">
        <v>22</v>
      </c>
      <c r="E4426" s="1" t="s">
        <v>4853</v>
      </c>
      <c r="F4426" s="399">
        <v>44664</v>
      </c>
      <c r="G4426" s="10" t="s">
        <v>236</v>
      </c>
      <c r="H4426" s="10">
        <v>64</v>
      </c>
      <c r="I4426" s="946">
        <v>0</v>
      </c>
      <c r="J4426" s="398" t="s">
        <v>25</v>
      </c>
      <c r="K4426" s="398" t="s">
        <v>25</v>
      </c>
      <c r="L4426" s="399">
        <v>44664</v>
      </c>
      <c r="M4426" s="398" t="s">
        <v>19</v>
      </c>
      <c r="N4426" s="10">
        <v>9703</v>
      </c>
    </row>
    <row r="4427" spans="1:14">
      <c r="A4427" s="9">
        <v>44662</v>
      </c>
      <c r="B4427" s="1">
        <v>17349</v>
      </c>
      <c r="C4427" s="929" t="s">
        <v>234</v>
      </c>
      <c r="D4427" s="1" t="s">
        <v>22</v>
      </c>
      <c r="E4427" s="1" t="s">
        <v>4854</v>
      </c>
      <c r="F4427" s="399">
        <v>44664</v>
      </c>
      <c r="G4427" s="10" t="s">
        <v>236</v>
      </c>
      <c r="H4427" s="10">
        <v>30</v>
      </c>
      <c r="I4427" s="946">
        <v>0</v>
      </c>
      <c r="J4427" s="398" t="s">
        <v>25</v>
      </c>
      <c r="K4427" s="398" t="s">
        <v>25</v>
      </c>
      <c r="L4427" s="399">
        <v>44664</v>
      </c>
      <c r="M4427" s="398" t="s">
        <v>19</v>
      </c>
      <c r="N4427" s="10">
        <v>9703</v>
      </c>
    </row>
    <row r="4428" spans="1:14">
      <c r="A4428" s="9">
        <v>44662</v>
      </c>
      <c r="B4428" s="1">
        <v>17350</v>
      </c>
      <c r="C4428" s="929" t="s">
        <v>234</v>
      </c>
      <c r="D4428" s="1" t="s">
        <v>22</v>
      </c>
      <c r="E4428" s="1" t="s">
        <v>4855</v>
      </c>
      <c r="F4428" s="399">
        <v>44664</v>
      </c>
      <c r="G4428" s="10" t="s">
        <v>236</v>
      </c>
      <c r="H4428" s="10">
        <v>40</v>
      </c>
      <c r="I4428" s="946">
        <v>0</v>
      </c>
      <c r="J4428" s="398" t="s">
        <v>25</v>
      </c>
      <c r="K4428" s="398" t="s">
        <v>25</v>
      </c>
      <c r="L4428" s="399">
        <v>44664</v>
      </c>
      <c r="M4428" s="398" t="s">
        <v>19</v>
      </c>
      <c r="N4428" s="10">
        <v>9703</v>
      </c>
    </row>
    <row r="4429" spans="1:14">
      <c r="A4429" s="9">
        <v>44662</v>
      </c>
      <c r="B4429" s="1">
        <v>17351</v>
      </c>
      <c r="C4429" s="929" t="s">
        <v>234</v>
      </c>
      <c r="D4429" s="1" t="s">
        <v>22</v>
      </c>
      <c r="E4429" s="1" t="s">
        <v>4856</v>
      </c>
      <c r="F4429" s="399">
        <v>44664</v>
      </c>
      <c r="G4429" s="10" t="s">
        <v>236</v>
      </c>
      <c r="H4429" s="10">
        <v>30</v>
      </c>
      <c r="I4429" s="946">
        <v>0</v>
      </c>
      <c r="J4429" s="398" t="s">
        <v>25</v>
      </c>
      <c r="K4429" s="398" t="s">
        <v>25</v>
      </c>
      <c r="L4429" s="399">
        <v>44664</v>
      </c>
      <c r="M4429" s="398" t="s">
        <v>19</v>
      </c>
      <c r="N4429" s="10">
        <v>9703</v>
      </c>
    </row>
    <row r="4430" spans="1:14">
      <c r="A4430" s="9">
        <v>44662</v>
      </c>
      <c r="B4430" s="1">
        <v>17352</v>
      </c>
      <c r="C4430" s="929" t="s">
        <v>852</v>
      </c>
      <c r="D4430" s="1" t="s">
        <v>22</v>
      </c>
      <c r="E4430" s="1" t="s">
        <v>4857</v>
      </c>
      <c r="F4430" s="399">
        <v>44664</v>
      </c>
      <c r="G4430" s="10" t="s">
        <v>854</v>
      </c>
      <c r="H4430" s="10">
        <v>15</v>
      </c>
      <c r="I4430" s="946">
        <v>2.35</v>
      </c>
      <c r="J4430" s="398" t="s">
        <v>25</v>
      </c>
      <c r="K4430" s="398" t="s">
        <v>25</v>
      </c>
      <c r="L4430" s="399">
        <v>44664</v>
      </c>
      <c r="M4430" s="398" t="s">
        <v>19</v>
      </c>
      <c r="N4430" s="10">
        <v>9703</v>
      </c>
    </row>
    <row r="4431" spans="1:14">
      <c r="A4431" s="9">
        <v>44662</v>
      </c>
      <c r="B4431" s="1">
        <v>17353</v>
      </c>
      <c r="C4431" s="929" t="s">
        <v>573</v>
      </c>
      <c r="D4431" s="1" t="s">
        <v>22</v>
      </c>
      <c r="E4431" s="1" t="s">
        <v>4858</v>
      </c>
      <c r="F4431" s="399">
        <v>44664</v>
      </c>
      <c r="G4431" s="10" t="s">
        <v>575</v>
      </c>
      <c r="H4431" s="10">
        <v>1</v>
      </c>
      <c r="I4431" s="946">
        <v>2.35</v>
      </c>
      <c r="J4431" s="398" t="s">
        <v>25</v>
      </c>
      <c r="K4431" s="398" t="s">
        <v>25</v>
      </c>
      <c r="L4431" s="399">
        <v>44664</v>
      </c>
      <c r="M4431" s="398" t="s">
        <v>19</v>
      </c>
      <c r="N4431" s="10">
        <v>9703</v>
      </c>
    </row>
    <row r="4432" spans="1:14">
      <c r="A4432" s="9">
        <v>44662</v>
      </c>
      <c r="B4432" s="1">
        <v>17354</v>
      </c>
      <c r="C4432" s="929" t="s">
        <v>151</v>
      </c>
      <c r="D4432" s="1" t="s">
        <v>22</v>
      </c>
      <c r="E4432" s="1" t="s">
        <v>4859</v>
      </c>
      <c r="F4432" s="399">
        <v>44664</v>
      </c>
      <c r="G4432" s="10" t="s">
        <v>153</v>
      </c>
      <c r="H4432" s="10">
        <v>1</v>
      </c>
      <c r="I4432" s="946">
        <v>2.35</v>
      </c>
      <c r="J4432" s="398" t="s">
        <v>25</v>
      </c>
      <c r="K4432" s="398" t="s">
        <v>25</v>
      </c>
      <c r="L4432" s="399">
        <v>44664</v>
      </c>
      <c r="M4432" s="398" t="s">
        <v>19</v>
      </c>
      <c r="N4432" s="10">
        <v>9703</v>
      </c>
    </row>
    <row r="4433" spans="1:14">
      <c r="A4433" s="9">
        <v>44662</v>
      </c>
      <c r="B4433" s="1">
        <v>17355</v>
      </c>
      <c r="C4433" s="929" t="s">
        <v>519</v>
      </c>
      <c r="D4433" s="1" t="s">
        <v>22</v>
      </c>
      <c r="E4433" s="1" t="s">
        <v>4860</v>
      </c>
      <c r="F4433" s="399">
        <v>44665</v>
      </c>
      <c r="G4433" s="10" t="s">
        <v>521</v>
      </c>
      <c r="H4433" s="10">
        <v>9</v>
      </c>
      <c r="I4433" s="946">
        <v>2.35</v>
      </c>
      <c r="J4433" s="398" t="s">
        <v>25</v>
      </c>
      <c r="K4433" s="398" t="s">
        <v>25</v>
      </c>
      <c r="L4433" s="399">
        <v>44665</v>
      </c>
      <c r="M4433" s="398" t="s">
        <v>19</v>
      </c>
      <c r="N4433" s="10">
        <v>9703</v>
      </c>
    </row>
    <row r="4434" spans="1:14">
      <c r="A4434" s="9">
        <v>44662</v>
      </c>
      <c r="B4434" s="1">
        <v>17356</v>
      </c>
      <c r="C4434" s="929" t="s">
        <v>3031</v>
      </c>
      <c r="D4434" s="1" t="s">
        <v>22</v>
      </c>
      <c r="E4434" s="1" t="s">
        <v>4861</v>
      </c>
      <c r="F4434" s="399">
        <v>44665</v>
      </c>
      <c r="G4434" s="10" t="s">
        <v>3033</v>
      </c>
      <c r="H4434" s="10">
        <v>1</v>
      </c>
      <c r="I4434" s="946">
        <v>2.35</v>
      </c>
      <c r="J4434" s="398" t="s">
        <v>25</v>
      </c>
      <c r="K4434" s="398" t="s">
        <v>25</v>
      </c>
      <c r="L4434" s="399">
        <v>44665</v>
      </c>
      <c r="M4434" s="398" t="s">
        <v>19</v>
      </c>
      <c r="N4434" s="10">
        <v>9703</v>
      </c>
    </row>
    <row r="4435" spans="1:14">
      <c r="A4435" s="9">
        <v>44662</v>
      </c>
      <c r="B4435" s="1">
        <v>17357</v>
      </c>
      <c r="C4435" s="929" t="s">
        <v>710</v>
      </c>
      <c r="D4435" s="1" t="s">
        <v>22</v>
      </c>
      <c r="E4435" s="1" t="s">
        <v>4862</v>
      </c>
      <c r="F4435" s="399">
        <v>44665</v>
      </c>
      <c r="G4435" s="10" t="s">
        <v>712</v>
      </c>
      <c r="H4435" s="10">
        <v>7</v>
      </c>
      <c r="I4435" s="946">
        <v>2.35</v>
      </c>
      <c r="J4435" s="398" t="s">
        <v>25</v>
      </c>
      <c r="K4435" s="398" t="s">
        <v>25</v>
      </c>
      <c r="L4435" s="399">
        <v>44665</v>
      </c>
      <c r="M4435" s="398" t="s">
        <v>19</v>
      </c>
      <c r="N4435" s="10">
        <v>9703</v>
      </c>
    </row>
    <row r="4436" spans="1:14">
      <c r="A4436" s="9">
        <v>44662</v>
      </c>
      <c r="B4436" s="1">
        <v>17358</v>
      </c>
      <c r="C4436" s="929" t="s">
        <v>262</v>
      </c>
      <c r="D4436" s="1" t="s">
        <v>22</v>
      </c>
      <c r="E4436" s="1" t="s">
        <v>4863</v>
      </c>
      <c r="F4436" s="399">
        <v>44665</v>
      </c>
      <c r="G4436" s="10" t="s">
        <v>264</v>
      </c>
      <c r="H4436" s="10">
        <v>10</v>
      </c>
      <c r="I4436" s="946">
        <v>2.35</v>
      </c>
      <c r="J4436" s="398" t="s">
        <v>25</v>
      </c>
      <c r="K4436" s="398" t="s">
        <v>25</v>
      </c>
      <c r="L4436" s="399">
        <v>44665</v>
      </c>
      <c r="M4436" s="398" t="s">
        <v>19</v>
      </c>
      <c r="N4436" s="10">
        <v>9703</v>
      </c>
    </row>
    <row r="4437" spans="1:14">
      <c r="A4437" s="9">
        <v>44662</v>
      </c>
      <c r="B4437" s="1">
        <v>17359</v>
      </c>
      <c r="C4437" s="929" t="s">
        <v>265</v>
      </c>
      <c r="D4437" s="1" t="s">
        <v>22</v>
      </c>
      <c r="E4437" s="1" t="s">
        <v>4863</v>
      </c>
      <c r="F4437" s="399">
        <v>44665</v>
      </c>
      <c r="G4437" s="10" t="s">
        <v>266</v>
      </c>
      <c r="H4437" s="10">
        <v>10</v>
      </c>
      <c r="I4437" s="946">
        <v>2.35</v>
      </c>
      <c r="J4437" s="398" t="s">
        <v>25</v>
      </c>
      <c r="K4437" s="398" t="s">
        <v>25</v>
      </c>
      <c r="L4437" s="399">
        <v>44665</v>
      </c>
      <c r="M4437" s="398" t="s">
        <v>19</v>
      </c>
      <c r="N4437" s="10">
        <v>9703</v>
      </c>
    </row>
    <row r="4438" spans="1:14">
      <c r="A4438" s="9">
        <v>44662</v>
      </c>
      <c r="B4438" s="1">
        <v>17360</v>
      </c>
      <c r="C4438" s="929" t="s">
        <v>4543</v>
      </c>
      <c r="D4438" s="1" t="s">
        <v>22</v>
      </c>
      <c r="E4438" s="1" t="s">
        <v>4864</v>
      </c>
      <c r="F4438" s="399">
        <v>44665</v>
      </c>
      <c r="G4438" s="10" t="s">
        <v>4865</v>
      </c>
      <c r="H4438" s="10">
        <v>9</v>
      </c>
      <c r="I4438" s="946">
        <v>2.35</v>
      </c>
      <c r="J4438" s="398" t="s">
        <v>25</v>
      </c>
      <c r="K4438" s="398" t="s">
        <v>25</v>
      </c>
      <c r="L4438" s="399">
        <v>44665</v>
      </c>
      <c r="M4438" s="398" t="s">
        <v>19</v>
      </c>
      <c r="N4438" s="10">
        <v>9703</v>
      </c>
    </row>
    <row r="4439" spans="1:14">
      <c r="A4439" s="9">
        <v>44662</v>
      </c>
      <c r="B4439" s="1">
        <v>17361</v>
      </c>
      <c r="C4439" s="929" t="s">
        <v>4543</v>
      </c>
      <c r="D4439" s="1" t="s">
        <v>22</v>
      </c>
      <c r="E4439" s="1" t="s">
        <v>4866</v>
      </c>
      <c r="F4439" s="399">
        <v>44665</v>
      </c>
      <c r="G4439" s="10" t="s">
        <v>4865</v>
      </c>
      <c r="H4439" s="10">
        <v>21</v>
      </c>
      <c r="I4439" s="946">
        <v>2.35</v>
      </c>
      <c r="J4439" s="398" t="s">
        <v>25</v>
      </c>
      <c r="K4439" s="398" t="s">
        <v>25</v>
      </c>
      <c r="L4439" s="399">
        <v>44665</v>
      </c>
      <c r="M4439" s="398" t="s">
        <v>19</v>
      </c>
      <c r="N4439" s="10">
        <v>9703</v>
      </c>
    </row>
    <row r="4440" spans="1:14">
      <c r="A4440" s="9">
        <v>44662</v>
      </c>
      <c r="B4440" s="1">
        <v>17362</v>
      </c>
      <c r="C4440" s="929" t="s">
        <v>4543</v>
      </c>
      <c r="D4440" s="1" t="s">
        <v>22</v>
      </c>
      <c r="E4440" s="1" t="s">
        <v>4867</v>
      </c>
      <c r="F4440" s="399">
        <v>44665</v>
      </c>
      <c r="G4440" s="10" t="s">
        <v>4865</v>
      </c>
      <c r="H4440" s="10">
        <v>16</v>
      </c>
      <c r="I4440" s="946">
        <v>2.35</v>
      </c>
      <c r="J4440" s="398" t="s">
        <v>25</v>
      </c>
      <c r="K4440" s="398" t="s">
        <v>25</v>
      </c>
      <c r="L4440" s="399">
        <v>44665</v>
      </c>
      <c r="M4440" s="398" t="s">
        <v>19</v>
      </c>
      <c r="N4440" s="10">
        <v>9703</v>
      </c>
    </row>
    <row r="4441" spans="1:14">
      <c r="A4441" s="9">
        <v>44662</v>
      </c>
      <c r="B4441" s="1">
        <v>17363</v>
      </c>
      <c r="C4441" s="929" t="s">
        <v>158</v>
      </c>
      <c r="D4441" s="1" t="s">
        <v>22</v>
      </c>
      <c r="E4441" s="1" t="s">
        <v>4868</v>
      </c>
      <c r="F4441" s="399">
        <v>44665</v>
      </c>
      <c r="G4441" s="10" t="s">
        <v>160</v>
      </c>
      <c r="H4441" s="10">
        <v>2</v>
      </c>
      <c r="I4441" s="946">
        <v>2.35</v>
      </c>
      <c r="J4441" s="398" t="s">
        <v>25</v>
      </c>
      <c r="K4441" s="398" t="s">
        <v>25</v>
      </c>
      <c r="L4441" s="399">
        <v>44665</v>
      </c>
      <c r="M4441" s="398" t="s">
        <v>19</v>
      </c>
      <c r="N4441" s="10">
        <v>9703</v>
      </c>
    </row>
    <row r="4442" spans="1:14">
      <c r="A4442" s="9">
        <v>44662</v>
      </c>
      <c r="B4442" s="1">
        <v>17364</v>
      </c>
      <c r="C4442" s="929" t="s">
        <v>4543</v>
      </c>
      <c r="D4442" s="1" t="s">
        <v>22</v>
      </c>
      <c r="E4442" s="1" t="s">
        <v>4869</v>
      </c>
      <c r="F4442" s="399">
        <v>44665</v>
      </c>
      <c r="G4442" s="10" t="s">
        <v>4865</v>
      </c>
      <c r="H4442" s="10">
        <v>2</v>
      </c>
      <c r="I4442" s="946">
        <v>2.35</v>
      </c>
      <c r="J4442" s="398" t="s">
        <v>25</v>
      </c>
      <c r="K4442" s="398" t="s">
        <v>25</v>
      </c>
      <c r="L4442" s="399">
        <v>44665</v>
      </c>
      <c r="M4442" s="398" t="s">
        <v>19</v>
      </c>
      <c r="N4442" s="10">
        <v>9703</v>
      </c>
    </row>
    <row r="4443" spans="1:14">
      <c r="A4443" s="9">
        <v>44665</v>
      </c>
      <c r="B4443" s="1">
        <v>17365</v>
      </c>
      <c r="C4443" s="929" t="s">
        <v>4870</v>
      </c>
      <c r="D4443" s="1" t="s">
        <v>22</v>
      </c>
      <c r="E4443" s="1" t="s">
        <v>4871</v>
      </c>
      <c r="F4443" s="399">
        <v>44665</v>
      </c>
      <c r="G4443" s="10" t="s">
        <v>4872</v>
      </c>
      <c r="H4443" s="10">
        <v>78</v>
      </c>
      <c r="I4443" s="946">
        <v>2.35</v>
      </c>
      <c r="J4443" s="398" t="s">
        <v>25</v>
      </c>
      <c r="K4443" s="398" t="s">
        <v>25</v>
      </c>
      <c r="L4443" s="399">
        <v>44665</v>
      </c>
      <c r="M4443" s="398" t="s">
        <v>19</v>
      </c>
      <c r="N4443" s="10">
        <v>9703</v>
      </c>
    </row>
    <row r="4444" spans="1:14">
      <c r="A4444" s="9">
        <v>44665</v>
      </c>
      <c r="B4444" s="1">
        <v>17366</v>
      </c>
      <c r="C4444" s="929" t="s">
        <v>4873</v>
      </c>
      <c r="D4444" s="1" t="s">
        <v>22</v>
      </c>
      <c r="E4444" s="1" t="s">
        <v>4871</v>
      </c>
      <c r="F4444" s="399">
        <v>44665</v>
      </c>
      <c r="G4444" s="10" t="s">
        <v>4874</v>
      </c>
      <c r="H4444" s="10">
        <v>28</v>
      </c>
      <c r="I4444" s="946">
        <v>2.35</v>
      </c>
      <c r="J4444" s="398" t="s">
        <v>25</v>
      </c>
      <c r="K4444" s="398" t="s">
        <v>25</v>
      </c>
      <c r="L4444" s="399">
        <v>44665</v>
      </c>
      <c r="M4444" s="398" t="s">
        <v>19</v>
      </c>
      <c r="N4444" s="10">
        <v>9703</v>
      </c>
    </row>
    <row r="4445" spans="1:14">
      <c r="A4445" s="9">
        <v>44665</v>
      </c>
      <c r="B4445" s="1">
        <v>17367</v>
      </c>
      <c r="C4445" s="929" t="s">
        <v>37</v>
      </c>
      <c r="D4445" s="1" t="s">
        <v>22</v>
      </c>
      <c r="E4445" s="1" t="s">
        <v>4871</v>
      </c>
      <c r="F4445" s="399">
        <v>44665</v>
      </c>
      <c r="G4445" s="10" t="s">
        <v>38</v>
      </c>
      <c r="H4445" s="10">
        <v>71</v>
      </c>
      <c r="I4445" s="946">
        <v>2.35</v>
      </c>
      <c r="J4445" s="398" t="s">
        <v>25</v>
      </c>
      <c r="K4445" s="398" t="s">
        <v>25</v>
      </c>
      <c r="L4445" s="399">
        <v>44665</v>
      </c>
      <c r="M4445" s="398" t="s">
        <v>19</v>
      </c>
      <c r="N4445" s="10">
        <v>9703</v>
      </c>
    </row>
    <row r="4446" spans="1:14">
      <c r="A4446" s="9">
        <v>44665</v>
      </c>
      <c r="B4446" s="1">
        <v>17368</v>
      </c>
      <c r="C4446" s="929" t="s">
        <v>5</v>
      </c>
      <c r="D4446" s="1" t="s">
        <v>22</v>
      </c>
      <c r="E4446" s="1" t="s">
        <v>4871</v>
      </c>
      <c r="F4446" s="399">
        <v>44665</v>
      </c>
      <c r="G4446" s="10" t="s">
        <v>3329</v>
      </c>
      <c r="H4446" s="10">
        <v>12</v>
      </c>
      <c r="I4446" s="946">
        <v>4.5</v>
      </c>
      <c r="J4446" s="398" t="s">
        <v>25</v>
      </c>
      <c r="K4446" s="398" t="s">
        <v>25</v>
      </c>
      <c r="L4446" s="399">
        <v>44665</v>
      </c>
      <c r="M4446" s="398" t="s">
        <v>19</v>
      </c>
      <c r="N4446" s="10">
        <v>9703</v>
      </c>
    </row>
    <row r="4447" spans="1:14">
      <c r="A4447" s="9">
        <v>44665</v>
      </c>
      <c r="B4447" s="1">
        <v>17369</v>
      </c>
      <c r="C4447" s="929" t="s">
        <v>151</v>
      </c>
      <c r="D4447" s="1" t="s">
        <v>22</v>
      </c>
      <c r="E4447" s="1" t="s">
        <v>4875</v>
      </c>
      <c r="F4447" s="399">
        <v>44665</v>
      </c>
      <c r="G4447" s="10" t="s">
        <v>153</v>
      </c>
      <c r="H4447" s="10">
        <v>4</v>
      </c>
      <c r="I4447" s="946">
        <v>2.35</v>
      </c>
      <c r="J4447" s="398" t="s">
        <v>25</v>
      </c>
      <c r="K4447" s="398" t="s">
        <v>25</v>
      </c>
      <c r="L4447" s="399">
        <v>44665</v>
      </c>
      <c r="M4447" s="398" t="s">
        <v>19</v>
      </c>
      <c r="N4447" s="10">
        <v>9703</v>
      </c>
    </row>
    <row r="4448" spans="1:14">
      <c r="A4448" s="9">
        <v>44665</v>
      </c>
      <c r="B4448" s="1">
        <v>17370</v>
      </c>
      <c r="C4448" s="929" t="s">
        <v>154</v>
      </c>
      <c r="D4448" s="1" t="s">
        <v>22</v>
      </c>
      <c r="E4448" s="1" t="s">
        <v>4875</v>
      </c>
      <c r="F4448" s="399">
        <v>44665</v>
      </c>
      <c r="G4448" s="10" t="s">
        <v>155</v>
      </c>
      <c r="H4448" s="10">
        <v>1</v>
      </c>
      <c r="I4448" s="946">
        <v>2.35</v>
      </c>
      <c r="J4448" s="398" t="s">
        <v>25</v>
      </c>
      <c r="K4448" s="398" t="s">
        <v>25</v>
      </c>
      <c r="L4448" s="399">
        <v>44665</v>
      </c>
      <c r="M4448" s="398" t="s">
        <v>19</v>
      </c>
      <c r="N4448" s="10">
        <v>9703</v>
      </c>
    </row>
    <row r="4449" spans="1:15">
      <c r="A4449" s="9">
        <v>44665</v>
      </c>
      <c r="B4449" s="1">
        <v>17371</v>
      </c>
      <c r="C4449" s="929" t="s">
        <v>3907</v>
      </c>
      <c r="D4449" s="1" t="s">
        <v>22</v>
      </c>
      <c r="E4449" s="1" t="s">
        <v>4876</v>
      </c>
      <c r="F4449" s="399">
        <v>44665</v>
      </c>
      <c r="G4449" s="10" t="s">
        <v>4462</v>
      </c>
      <c r="H4449" s="10">
        <v>18</v>
      </c>
      <c r="I4449" s="946">
        <v>2.35</v>
      </c>
      <c r="J4449" s="398" t="s">
        <v>25</v>
      </c>
      <c r="K4449" s="398" t="s">
        <v>25</v>
      </c>
      <c r="L4449" s="399">
        <v>44665</v>
      </c>
      <c r="M4449" s="398" t="s">
        <v>19</v>
      </c>
      <c r="N4449" s="10">
        <v>9703</v>
      </c>
    </row>
    <row r="4450" spans="1:15" ht="15.75" thickBot="1">
      <c r="A4450" s="9">
        <v>44665</v>
      </c>
      <c r="B4450" s="1">
        <v>17372</v>
      </c>
      <c r="C4450" s="929" t="s">
        <v>4877</v>
      </c>
      <c r="D4450" s="1" t="s">
        <v>22</v>
      </c>
      <c r="E4450" s="1" t="s">
        <v>4878</v>
      </c>
      <c r="F4450" s="399">
        <v>44665</v>
      </c>
      <c r="G4450" s="10" t="s">
        <v>4879</v>
      </c>
      <c r="H4450" s="10">
        <v>12</v>
      </c>
      <c r="I4450" s="946">
        <v>2.35</v>
      </c>
      <c r="J4450" s="398" t="s">
        <v>25</v>
      </c>
      <c r="K4450" s="398" t="s">
        <v>25</v>
      </c>
      <c r="L4450" s="399">
        <v>44665</v>
      </c>
      <c r="M4450" s="398" t="s">
        <v>19</v>
      </c>
      <c r="N4450" s="10">
        <v>9703</v>
      </c>
      <c r="O4450" s="391">
        <v>7438.2600000000011</v>
      </c>
    </row>
    <row r="4451" spans="1:15" s="400" customFormat="1">
      <c r="A4451" s="9">
        <v>44665</v>
      </c>
      <c r="B4451" s="1">
        <v>17373</v>
      </c>
      <c r="C4451" s="929" t="s">
        <v>386</v>
      </c>
      <c r="D4451" s="1" t="s">
        <v>22</v>
      </c>
      <c r="E4451" s="1" t="s">
        <v>4880</v>
      </c>
      <c r="F4451" s="399">
        <v>44665</v>
      </c>
      <c r="G4451" s="10" t="s">
        <v>388</v>
      </c>
      <c r="H4451" s="10">
        <v>1</v>
      </c>
      <c r="I4451" s="946">
        <v>2.35</v>
      </c>
      <c r="J4451" s="398" t="s">
        <v>25</v>
      </c>
      <c r="K4451" s="398" t="s">
        <v>25</v>
      </c>
      <c r="L4451" s="399">
        <v>44665</v>
      </c>
      <c r="M4451" s="398" t="s">
        <v>19</v>
      </c>
      <c r="N4451" s="10">
        <v>9759</v>
      </c>
    </row>
    <row r="4452" spans="1:15">
      <c r="A4452" s="9">
        <v>44665</v>
      </c>
      <c r="B4452" s="1">
        <v>17374</v>
      </c>
      <c r="C4452" s="929" t="s">
        <v>102</v>
      </c>
      <c r="D4452" s="1" t="s">
        <v>22</v>
      </c>
      <c r="E4452" s="1" t="s">
        <v>4881</v>
      </c>
      <c r="F4452" s="399">
        <v>44665</v>
      </c>
      <c r="G4452" s="10" t="s">
        <v>104</v>
      </c>
      <c r="H4452" s="10">
        <v>40</v>
      </c>
      <c r="I4452" s="946">
        <v>2.35</v>
      </c>
      <c r="J4452" s="398" t="s">
        <v>25</v>
      </c>
      <c r="K4452" s="398" t="s">
        <v>25</v>
      </c>
      <c r="L4452" s="399">
        <v>44665</v>
      </c>
      <c r="M4452" s="398" t="s">
        <v>19</v>
      </c>
      <c r="N4452" s="10">
        <v>9759</v>
      </c>
    </row>
    <row r="4453" spans="1:15">
      <c r="A4453" s="9">
        <v>44665</v>
      </c>
      <c r="B4453" s="1">
        <v>17375</v>
      </c>
      <c r="C4453" s="929" t="s">
        <v>102</v>
      </c>
      <c r="D4453" s="1" t="s">
        <v>22</v>
      </c>
      <c r="E4453" s="1" t="s">
        <v>4882</v>
      </c>
      <c r="F4453" s="399">
        <v>44671</v>
      </c>
      <c r="G4453" s="10" t="s">
        <v>104</v>
      </c>
      <c r="H4453" s="10">
        <v>53</v>
      </c>
      <c r="I4453" s="946">
        <v>2.35</v>
      </c>
      <c r="J4453" s="398" t="s">
        <v>25</v>
      </c>
      <c r="K4453" s="398" t="s">
        <v>25</v>
      </c>
      <c r="L4453" s="399">
        <v>44669</v>
      </c>
      <c r="M4453" s="398" t="s">
        <v>19</v>
      </c>
      <c r="N4453" s="10">
        <v>9759</v>
      </c>
    </row>
    <row r="4454" spans="1:15">
      <c r="A4454" s="9">
        <v>44665</v>
      </c>
      <c r="B4454" s="1">
        <v>17376</v>
      </c>
      <c r="C4454" s="929" t="s">
        <v>4883</v>
      </c>
      <c r="D4454" s="1" t="s">
        <v>22</v>
      </c>
      <c r="E4454" s="1" t="s">
        <v>4884</v>
      </c>
      <c r="F4454" s="399">
        <v>44671</v>
      </c>
      <c r="G4454" s="10" t="s">
        <v>4885</v>
      </c>
      <c r="H4454" s="10">
        <v>5</v>
      </c>
      <c r="I4454" s="946">
        <v>2.35</v>
      </c>
      <c r="J4454" s="398" t="s">
        <v>25</v>
      </c>
      <c r="K4454" s="398" t="s">
        <v>25</v>
      </c>
      <c r="L4454" s="399">
        <v>44669</v>
      </c>
      <c r="M4454" s="398" t="s">
        <v>19</v>
      </c>
      <c r="N4454" s="10">
        <v>9759</v>
      </c>
    </row>
    <row r="4455" spans="1:15">
      <c r="A4455" s="9">
        <v>44665</v>
      </c>
      <c r="B4455" s="1">
        <v>17377</v>
      </c>
      <c r="C4455" s="929" t="s">
        <v>1045</v>
      </c>
      <c r="D4455" s="1" t="s">
        <v>22</v>
      </c>
      <c r="E4455" s="1" t="s">
        <v>4886</v>
      </c>
      <c r="F4455" s="399">
        <v>44671</v>
      </c>
      <c r="G4455" s="10" t="s">
        <v>1047</v>
      </c>
      <c r="H4455" s="10">
        <v>5</v>
      </c>
      <c r="I4455" s="946">
        <v>2.35</v>
      </c>
      <c r="J4455" s="398" t="s">
        <v>25</v>
      </c>
      <c r="K4455" s="398" t="s">
        <v>25</v>
      </c>
      <c r="L4455" s="399">
        <v>44669</v>
      </c>
      <c r="M4455" s="398" t="s">
        <v>19</v>
      </c>
      <c r="N4455" s="10">
        <v>9759</v>
      </c>
    </row>
    <row r="4456" spans="1:15">
      <c r="A4456" s="9">
        <v>44665</v>
      </c>
      <c r="B4456" s="1">
        <v>17378</v>
      </c>
      <c r="C4456" s="929" t="s">
        <v>4887</v>
      </c>
      <c r="D4456" s="1" t="s">
        <v>22</v>
      </c>
      <c r="E4456" s="1" t="s">
        <v>4322</v>
      </c>
      <c r="F4456" s="399">
        <v>44671</v>
      </c>
      <c r="G4456" s="10" t="s">
        <v>4888</v>
      </c>
      <c r="H4456" s="10">
        <v>1</v>
      </c>
      <c r="I4456" s="946">
        <v>3.75</v>
      </c>
      <c r="J4456" s="398" t="s">
        <v>25</v>
      </c>
      <c r="K4456" s="398" t="s">
        <v>25</v>
      </c>
      <c r="L4456" s="399">
        <v>44669</v>
      </c>
      <c r="M4456" s="398" t="s">
        <v>19</v>
      </c>
      <c r="N4456" s="10">
        <v>9759</v>
      </c>
    </row>
    <row r="4457" spans="1:15">
      <c r="A4457" s="9">
        <v>44665</v>
      </c>
      <c r="B4457" s="1">
        <v>17379</v>
      </c>
      <c r="C4457" s="929" t="s">
        <v>4850</v>
      </c>
      <c r="D4457" s="1" t="s">
        <v>22</v>
      </c>
      <c r="E4457" s="1" t="s">
        <v>4322</v>
      </c>
      <c r="F4457" s="399">
        <v>44671</v>
      </c>
      <c r="G4457" s="10" t="s">
        <v>4851</v>
      </c>
      <c r="H4457" s="10">
        <v>1</v>
      </c>
      <c r="I4457" s="946">
        <v>3.75</v>
      </c>
      <c r="J4457" s="398" t="s">
        <v>25</v>
      </c>
      <c r="K4457" s="398" t="s">
        <v>25</v>
      </c>
      <c r="L4457" s="399">
        <v>44669</v>
      </c>
      <c r="M4457" s="398" t="s">
        <v>19</v>
      </c>
      <c r="N4457" s="10">
        <v>9759</v>
      </c>
    </row>
    <row r="4458" spans="1:15">
      <c r="A4458" s="9">
        <v>44665</v>
      </c>
      <c r="B4458" s="1">
        <v>17380</v>
      </c>
      <c r="C4458" s="929" t="s">
        <v>4889</v>
      </c>
      <c r="D4458" s="1" t="s">
        <v>22</v>
      </c>
      <c r="E4458" s="1" t="s">
        <v>4322</v>
      </c>
      <c r="F4458" s="399">
        <v>44671</v>
      </c>
      <c r="G4458" s="10" t="s">
        <v>4890</v>
      </c>
      <c r="H4458" s="10">
        <v>1</v>
      </c>
      <c r="I4458" s="946">
        <v>3.75</v>
      </c>
      <c r="J4458" s="398" t="s">
        <v>25</v>
      </c>
      <c r="K4458" s="398" t="s">
        <v>25</v>
      </c>
      <c r="L4458" s="399">
        <v>44669</v>
      </c>
      <c r="M4458" s="398" t="s">
        <v>19</v>
      </c>
      <c r="N4458" s="10">
        <v>9759</v>
      </c>
    </row>
    <row r="4459" spans="1:15">
      <c r="A4459" s="9">
        <v>44665</v>
      </c>
      <c r="B4459" s="1">
        <v>17381</v>
      </c>
      <c r="C4459" s="929" t="s">
        <v>4891</v>
      </c>
      <c r="D4459" s="1" t="s">
        <v>22</v>
      </c>
      <c r="E4459" s="1" t="s">
        <v>4892</v>
      </c>
      <c r="F4459" s="399">
        <v>44671</v>
      </c>
      <c r="G4459" s="10" t="s">
        <v>4893</v>
      </c>
      <c r="H4459" s="10">
        <v>3</v>
      </c>
      <c r="I4459" s="946">
        <v>2.35</v>
      </c>
      <c r="J4459" s="398" t="s">
        <v>25</v>
      </c>
      <c r="K4459" s="398" t="s">
        <v>25</v>
      </c>
      <c r="L4459" s="399">
        <v>44670</v>
      </c>
      <c r="M4459" s="398" t="s">
        <v>19</v>
      </c>
      <c r="N4459" s="10">
        <v>9759</v>
      </c>
    </row>
    <row r="4460" spans="1:15">
      <c r="A4460" s="9">
        <v>44665</v>
      </c>
      <c r="B4460" s="1">
        <v>17382</v>
      </c>
      <c r="C4460" s="929" t="s">
        <v>182</v>
      </c>
      <c r="D4460" s="1" t="s">
        <v>22</v>
      </c>
      <c r="E4460" s="1" t="s">
        <v>4515</v>
      </c>
      <c r="F4460" s="399">
        <v>44671</v>
      </c>
      <c r="G4460" s="10" t="s">
        <v>184</v>
      </c>
      <c r="H4460" s="10">
        <v>5</v>
      </c>
      <c r="I4460" s="946">
        <v>2.35</v>
      </c>
      <c r="J4460" s="398" t="s">
        <v>25</v>
      </c>
      <c r="K4460" s="398" t="s">
        <v>25</v>
      </c>
      <c r="L4460" s="399">
        <v>44670</v>
      </c>
      <c r="M4460" s="398" t="s">
        <v>19</v>
      </c>
      <c r="N4460" s="10">
        <v>9759</v>
      </c>
    </row>
    <row r="4461" spans="1:15">
      <c r="A4461" s="9">
        <v>44665</v>
      </c>
      <c r="B4461" s="1">
        <v>17383</v>
      </c>
      <c r="C4461" s="929" t="s">
        <v>37</v>
      </c>
      <c r="D4461" s="1" t="s">
        <v>22</v>
      </c>
      <c r="E4461" s="1" t="s">
        <v>4515</v>
      </c>
      <c r="F4461" s="399">
        <v>44671</v>
      </c>
      <c r="G4461" s="10" t="s">
        <v>38</v>
      </c>
      <c r="H4461" s="10">
        <v>5</v>
      </c>
      <c r="I4461" s="946">
        <v>2.35</v>
      </c>
      <c r="J4461" s="398" t="s">
        <v>25</v>
      </c>
      <c r="K4461" s="398" t="s">
        <v>25</v>
      </c>
      <c r="L4461" s="399">
        <v>44670</v>
      </c>
      <c r="M4461" s="398" t="s">
        <v>19</v>
      </c>
      <c r="N4461" s="10">
        <v>9759</v>
      </c>
    </row>
    <row r="4462" spans="1:15">
      <c r="A4462" s="9">
        <v>44665</v>
      </c>
      <c r="B4462" s="1">
        <v>17384</v>
      </c>
      <c r="C4462" s="929" t="s">
        <v>645</v>
      </c>
      <c r="D4462" s="1" t="s">
        <v>22</v>
      </c>
      <c r="E4462" s="1" t="s">
        <v>4894</v>
      </c>
      <c r="F4462" s="399">
        <v>44671</v>
      </c>
      <c r="G4462" s="10" t="s">
        <v>647</v>
      </c>
      <c r="H4462" s="10">
        <v>62</v>
      </c>
      <c r="I4462" s="946">
        <v>2.35</v>
      </c>
      <c r="J4462" s="398" t="s">
        <v>25</v>
      </c>
      <c r="K4462" s="398" t="s">
        <v>25</v>
      </c>
      <c r="L4462" s="399">
        <v>44670</v>
      </c>
      <c r="M4462" s="398" t="s">
        <v>19</v>
      </c>
      <c r="N4462" s="10">
        <v>9759</v>
      </c>
    </row>
    <row r="4463" spans="1:15">
      <c r="A4463" s="9">
        <v>44665</v>
      </c>
      <c r="B4463" s="1">
        <v>17385</v>
      </c>
      <c r="C4463" s="929" t="s">
        <v>4895</v>
      </c>
      <c r="D4463" s="1" t="s">
        <v>22</v>
      </c>
      <c r="E4463" s="1" t="s">
        <v>4896</v>
      </c>
      <c r="F4463" s="399">
        <v>44671</v>
      </c>
      <c r="G4463" s="10" t="s">
        <v>4897</v>
      </c>
      <c r="H4463" s="10">
        <v>16</v>
      </c>
      <c r="I4463" s="946">
        <v>2.35</v>
      </c>
      <c r="J4463" s="398" t="s">
        <v>25</v>
      </c>
      <c r="K4463" s="398" t="s">
        <v>25</v>
      </c>
      <c r="L4463" s="399">
        <v>44670</v>
      </c>
      <c r="M4463" s="398" t="s">
        <v>19</v>
      </c>
      <c r="N4463" s="10">
        <v>9759</v>
      </c>
    </row>
    <row r="4464" spans="1:15">
      <c r="A4464" s="9">
        <v>44665</v>
      </c>
      <c r="B4464" s="1">
        <v>17386</v>
      </c>
      <c r="C4464" s="929" t="s">
        <v>4898</v>
      </c>
      <c r="D4464" s="1" t="s">
        <v>22</v>
      </c>
      <c r="E4464" s="1" t="s">
        <v>4899</v>
      </c>
      <c r="F4464" s="399">
        <v>44671</v>
      </c>
      <c r="G4464" s="10" t="s">
        <v>4900</v>
      </c>
      <c r="H4464" s="10">
        <v>36</v>
      </c>
      <c r="I4464" s="946">
        <v>2.35</v>
      </c>
      <c r="J4464" s="398" t="s">
        <v>25</v>
      </c>
      <c r="K4464" s="398" t="s">
        <v>25</v>
      </c>
      <c r="L4464" s="399">
        <v>44670</v>
      </c>
      <c r="M4464" s="398" t="s">
        <v>19</v>
      </c>
      <c r="N4464" s="10">
        <v>9759</v>
      </c>
    </row>
    <row r="4465" spans="1:14">
      <c r="A4465" s="9">
        <v>44665</v>
      </c>
      <c r="B4465" s="1">
        <v>17387</v>
      </c>
      <c r="C4465" s="929" t="s">
        <v>4898</v>
      </c>
      <c r="D4465" s="1" t="s">
        <v>22</v>
      </c>
      <c r="E4465" s="1" t="s">
        <v>4901</v>
      </c>
      <c r="F4465" s="399">
        <v>44671</v>
      </c>
      <c r="G4465" s="10" t="s">
        <v>4900</v>
      </c>
      <c r="H4465" s="10">
        <v>31</v>
      </c>
      <c r="I4465" s="946">
        <v>2.35</v>
      </c>
      <c r="J4465" s="398" t="s">
        <v>25</v>
      </c>
      <c r="K4465" s="398" t="s">
        <v>25</v>
      </c>
      <c r="L4465" s="399">
        <v>44670</v>
      </c>
      <c r="M4465" s="398" t="s">
        <v>19</v>
      </c>
      <c r="N4465" s="10">
        <v>9759</v>
      </c>
    </row>
    <row r="4466" spans="1:14">
      <c r="A4466" s="9">
        <v>44665</v>
      </c>
      <c r="B4466" s="1">
        <v>17388</v>
      </c>
      <c r="C4466" s="929" t="s">
        <v>3122</v>
      </c>
      <c r="D4466" s="1" t="s">
        <v>22</v>
      </c>
      <c r="E4466" s="1" t="s">
        <v>4902</v>
      </c>
      <c r="F4466" s="399">
        <v>44671</v>
      </c>
      <c r="G4466" s="10" t="s">
        <v>4903</v>
      </c>
      <c r="H4466" s="10">
        <v>16</v>
      </c>
      <c r="I4466" s="946">
        <v>2.35</v>
      </c>
      <c r="J4466" s="398" t="s">
        <v>25</v>
      </c>
      <c r="K4466" s="398" t="s">
        <v>25</v>
      </c>
      <c r="L4466" s="399">
        <v>44670</v>
      </c>
      <c r="M4466" s="398" t="s">
        <v>19</v>
      </c>
      <c r="N4466" s="10">
        <v>9759</v>
      </c>
    </row>
    <row r="4467" spans="1:14">
      <c r="A4467" s="9">
        <v>44665</v>
      </c>
      <c r="B4467" s="1">
        <v>17389</v>
      </c>
      <c r="C4467" s="929" t="s">
        <v>254</v>
      </c>
      <c r="D4467" s="1" t="s">
        <v>22</v>
      </c>
      <c r="E4467" s="1" t="s">
        <v>4904</v>
      </c>
      <c r="F4467" s="399">
        <v>44671</v>
      </c>
      <c r="G4467" s="10" t="s">
        <v>256</v>
      </c>
      <c r="H4467" s="10">
        <v>29</v>
      </c>
      <c r="I4467" s="946">
        <v>2.35</v>
      </c>
      <c r="J4467" s="398" t="s">
        <v>25</v>
      </c>
      <c r="K4467" s="398" t="s">
        <v>25</v>
      </c>
      <c r="L4467" s="399">
        <v>44670</v>
      </c>
      <c r="M4467" s="398" t="s">
        <v>19</v>
      </c>
      <c r="N4467" s="10">
        <v>9759</v>
      </c>
    </row>
    <row r="4468" spans="1:14">
      <c r="A4468" s="9">
        <v>44665</v>
      </c>
      <c r="B4468" s="1">
        <v>17390</v>
      </c>
      <c r="C4468" s="929" t="s">
        <v>4895</v>
      </c>
      <c r="D4468" s="1" t="s">
        <v>22</v>
      </c>
      <c r="E4468" s="1" t="s">
        <v>4905</v>
      </c>
      <c r="F4468" s="399">
        <v>44671</v>
      </c>
      <c r="G4468" s="10" t="s">
        <v>4897</v>
      </c>
      <c r="H4468" s="10">
        <v>4</v>
      </c>
      <c r="I4468" s="946">
        <v>2.35</v>
      </c>
      <c r="J4468" s="398" t="s">
        <v>25</v>
      </c>
      <c r="K4468" s="398" t="s">
        <v>25</v>
      </c>
      <c r="L4468" s="399">
        <v>44670</v>
      </c>
      <c r="M4468" s="398" t="s">
        <v>19</v>
      </c>
      <c r="N4468" s="10">
        <v>9759</v>
      </c>
    </row>
    <row r="4469" spans="1:14">
      <c r="A4469" s="9">
        <v>44665</v>
      </c>
      <c r="B4469" s="1">
        <v>17391</v>
      </c>
      <c r="C4469" s="929" t="s">
        <v>893</v>
      </c>
      <c r="D4469" s="1" t="s">
        <v>22</v>
      </c>
      <c r="E4469" s="1" t="s">
        <v>4906</v>
      </c>
      <c r="F4469" s="399">
        <v>44671</v>
      </c>
      <c r="G4469" s="10" t="s">
        <v>895</v>
      </c>
      <c r="H4469" s="10">
        <v>21</v>
      </c>
      <c r="I4469" s="946">
        <v>2.35</v>
      </c>
      <c r="J4469" s="398" t="s">
        <v>25</v>
      </c>
      <c r="K4469" s="398" t="s">
        <v>25</v>
      </c>
      <c r="L4469" s="399">
        <v>44670</v>
      </c>
      <c r="M4469" s="398" t="s">
        <v>19</v>
      </c>
      <c r="N4469" s="10">
        <v>9759</v>
      </c>
    </row>
    <row r="4470" spans="1:14">
      <c r="A4470" s="9">
        <v>44665</v>
      </c>
      <c r="B4470" s="1">
        <v>17392</v>
      </c>
      <c r="C4470" s="929" t="s">
        <v>432</v>
      </c>
      <c r="D4470" s="1" t="s">
        <v>22</v>
      </c>
      <c r="E4470" s="1" t="s">
        <v>4907</v>
      </c>
      <c r="F4470" s="399">
        <v>44671</v>
      </c>
      <c r="G4470" s="10" t="s">
        <v>434</v>
      </c>
      <c r="H4470" s="10">
        <v>16</v>
      </c>
      <c r="I4470" s="946">
        <v>2.35</v>
      </c>
      <c r="J4470" s="398" t="s">
        <v>25</v>
      </c>
      <c r="K4470" s="398" t="s">
        <v>25</v>
      </c>
      <c r="L4470" s="399">
        <v>44670</v>
      </c>
      <c r="M4470" s="398" t="s">
        <v>19</v>
      </c>
      <c r="N4470" s="10">
        <v>9759</v>
      </c>
    </row>
    <row r="4471" spans="1:14">
      <c r="A4471" s="9">
        <v>44665</v>
      </c>
      <c r="B4471" s="1">
        <v>17393</v>
      </c>
      <c r="C4471" s="929" t="s">
        <v>645</v>
      </c>
      <c r="D4471" s="1" t="s">
        <v>22</v>
      </c>
      <c r="E4471" s="1" t="s">
        <v>4908</v>
      </c>
      <c r="F4471" s="399">
        <v>44671</v>
      </c>
      <c r="G4471" s="10" t="s">
        <v>647</v>
      </c>
      <c r="H4471" s="10">
        <v>20</v>
      </c>
      <c r="I4471" s="946">
        <v>2.35</v>
      </c>
      <c r="J4471" s="398" t="s">
        <v>25</v>
      </c>
      <c r="K4471" s="398" t="s">
        <v>25</v>
      </c>
      <c r="L4471" s="399">
        <v>44670</v>
      </c>
      <c r="M4471" s="398" t="s">
        <v>19</v>
      </c>
      <c r="N4471" s="10">
        <v>9759</v>
      </c>
    </row>
    <row r="4472" spans="1:14">
      <c r="A4472" s="9">
        <v>44665</v>
      </c>
      <c r="B4472" s="1">
        <v>17394</v>
      </c>
      <c r="C4472" s="929" t="s">
        <v>1691</v>
      </c>
      <c r="D4472" s="1" t="s">
        <v>22</v>
      </c>
      <c r="E4472" s="1" t="s">
        <v>4909</v>
      </c>
      <c r="F4472" s="399">
        <v>44671</v>
      </c>
      <c r="G4472" s="10" t="s">
        <v>1693</v>
      </c>
      <c r="H4472" s="10">
        <v>4</v>
      </c>
      <c r="I4472" s="946">
        <v>2.35</v>
      </c>
      <c r="J4472" s="398" t="s">
        <v>25</v>
      </c>
      <c r="K4472" s="398" t="s">
        <v>25</v>
      </c>
      <c r="L4472" s="399">
        <v>44670</v>
      </c>
      <c r="M4472" s="398" t="s">
        <v>19</v>
      </c>
      <c r="N4472" s="10">
        <v>9759</v>
      </c>
    </row>
    <row r="4473" spans="1:14">
      <c r="A4473" s="9">
        <v>44665</v>
      </c>
      <c r="B4473" s="1">
        <v>17395</v>
      </c>
      <c r="C4473" s="929" t="s">
        <v>896</v>
      </c>
      <c r="D4473" s="1" t="s">
        <v>22</v>
      </c>
      <c r="E4473" s="1" t="s">
        <v>4910</v>
      </c>
      <c r="F4473" s="399">
        <v>44671</v>
      </c>
      <c r="G4473" s="10" t="s">
        <v>898</v>
      </c>
      <c r="H4473" s="10">
        <v>7</v>
      </c>
      <c r="I4473" s="946">
        <v>2.35</v>
      </c>
      <c r="J4473" s="398" t="s">
        <v>25</v>
      </c>
      <c r="K4473" s="398" t="s">
        <v>25</v>
      </c>
      <c r="L4473" s="399">
        <v>44670</v>
      </c>
      <c r="M4473" s="398" t="s">
        <v>19</v>
      </c>
      <c r="N4473" s="10">
        <v>9759</v>
      </c>
    </row>
    <row r="4474" spans="1:14">
      <c r="A4474" s="9">
        <v>44665</v>
      </c>
      <c r="B4474" s="1">
        <v>17396</v>
      </c>
      <c r="C4474" s="929" t="s">
        <v>4911</v>
      </c>
      <c r="D4474" s="1" t="s">
        <v>22</v>
      </c>
      <c r="E4474" s="1" t="s">
        <v>4912</v>
      </c>
      <c r="F4474" s="399">
        <v>44671</v>
      </c>
      <c r="G4474" s="10" t="s">
        <v>4913</v>
      </c>
      <c r="H4474" s="10">
        <v>19</v>
      </c>
      <c r="I4474" s="946">
        <v>2.35</v>
      </c>
      <c r="J4474" s="398" t="s">
        <v>25</v>
      </c>
      <c r="K4474" s="398" t="s">
        <v>25</v>
      </c>
      <c r="L4474" s="399">
        <v>44670</v>
      </c>
      <c r="M4474" s="398" t="s">
        <v>19</v>
      </c>
      <c r="N4474" s="10">
        <v>9759</v>
      </c>
    </row>
    <row r="4475" spans="1:14">
      <c r="A4475" s="9">
        <v>44665</v>
      </c>
      <c r="B4475" s="1">
        <v>17397</v>
      </c>
      <c r="C4475" s="929" t="s">
        <v>4911</v>
      </c>
      <c r="D4475" s="1" t="s">
        <v>22</v>
      </c>
      <c r="E4475" s="1" t="s">
        <v>4914</v>
      </c>
      <c r="F4475" s="399">
        <v>44671</v>
      </c>
      <c r="G4475" s="10" t="s">
        <v>4913</v>
      </c>
      <c r="H4475" s="10">
        <v>30</v>
      </c>
      <c r="I4475" s="946">
        <v>2.35</v>
      </c>
      <c r="J4475" s="398" t="s">
        <v>25</v>
      </c>
      <c r="K4475" s="398" t="s">
        <v>25</v>
      </c>
      <c r="L4475" s="399">
        <v>44670</v>
      </c>
      <c r="M4475" s="398" t="s">
        <v>19</v>
      </c>
      <c r="N4475" s="10">
        <v>9759</v>
      </c>
    </row>
    <row r="4476" spans="1:14">
      <c r="A4476" s="9">
        <v>44665</v>
      </c>
      <c r="B4476" s="1">
        <v>17398</v>
      </c>
      <c r="C4476" s="929" t="s">
        <v>645</v>
      </c>
      <c r="D4476" s="1" t="s">
        <v>22</v>
      </c>
      <c r="E4476" s="1" t="s">
        <v>4915</v>
      </c>
      <c r="F4476" s="399">
        <v>44671</v>
      </c>
      <c r="G4476" s="10" t="s">
        <v>647</v>
      </c>
      <c r="H4476" s="10">
        <v>31</v>
      </c>
      <c r="I4476" s="946">
        <v>2.35</v>
      </c>
      <c r="J4476" s="398" t="s">
        <v>25</v>
      </c>
      <c r="K4476" s="398" t="s">
        <v>25</v>
      </c>
      <c r="L4476" s="399">
        <v>44670</v>
      </c>
      <c r="M4476" s="398" t="s">
        <v>19</v>
      </c>
      <c r="N4476" s="10">
        <v>9759</v>
      </c>
    </row>
    <row r="4477" spans="1:14">
      <c r="A4477" s="9">
        <v>44665</v>
      </c>
      <c r="B4477" s="1">
        <v>17399</v>
      </c>
      <c r="C4477" s="929" t="s">
        <v>1691</v>
      </c>
      <c r="D4477" s="1" t="s">
        <v>22</v>
      </c>
      <c r="E4477" s="1" t="s">
        <v>4916</v>
      </c>
      <c r="F4477" s="399">
        <v>44671</v>
      </c>
      <c r="G4477" s="10" t="s">
        <v>1761</v>
      </c>
      <c r="H4477" s="10">
        <v>157</v>
      </c>
      <c r="I4477" s="946">
        <v>2.35</v>
      </c>
      <c r="J4477" s="398">
        <v>157</v>
      </c>
      <c r="K4477" s="398" t="s">
        <v>25</v>
      </c>
      <c r="L4477" s="399">
        <v>44671</v>
      </c>
      <c r="M4477" s="398" t="s">
        <v>19</v>
      </c>
      <c r="N4477" s="10">
        <v>9759</v>
      </c>
    </row>
    <row r="4478" spans="1:14">
      <c r="A4478" s="9">
        <v>44665</v>
      </c>
      <c r="B4478" s="1">
        <v>17400</v>
      </c>
      <c r="C4478" s="929" t="s">
        <v>4917</v>
      </c>
      <c r="D4478" s="1" t="s">
        <v>22</v>
      </c>
      <c r="E4478" s="1" t="s">
        <v>4918</v>
      </c>
      <c r="F4478" s="399">
        <v>44671</v>
      </c>
      <c r="G4478" s="10" t="s">
        <v>4919</v>
      </c>
      <c r="H4478" s="10">
        <v>175</v>
      </c>
      <c r="I4478" s="946">
        <v>2.35</v>
      </c>
      <c r="J4478" s="398" t="s">
        <v>25</v>
      </c>
      <c r="K4478" s="398" t="s">
        <v>25</v>
      </c>
      <c r="L4478" s="399">
        <v>44671</v>
      </c>
      <c r="M4478" s="398" t="s">
        <v>19</v>
      </c>
      <c r="N4478" s="10">
        <v>9759</v>
      </c>
    </row>
    <row r="4479" spans="1:14">
      <c r="A4479" s="9">
        <v>44665</v>
      </c>
      <c r="B4479" s="1">
        <v>17401</v>
      </c>
      <c r="C4479" s="929" t="s">
        <v>4917</v>
      </c>
      <c r="D4479" s="1" t="s">
        <v>22</v>
      </c>
      <c r="E4479" s="1" t="s">
        <v>4920</v>
      </c>
      <c r="F4479" s="399">
        <v>44671</v>
      </c>
      <c r="G4479" s="10" t="s">
        <v>4919</v>
      </c>
      <c r="H4479" s="10">
        <v>80</v>
      </c>
      <c r="I4479" s="946">
        <v>2.35</v>
      </c>
      <c r="J4479" s="398" t="s">
        <v>25</v>
      </c>
      <c r="K4479" s="398" t="s">
        <v>25</v>
      </c>
      <c r="L4479" s="399">
        <v>44671</v>
      </c>
      <c r="M4479" s="398" t="s">
        <v>19</v>
      </c>
      <c r="N4479" s="10">
        <v>9759</v>
      </c>
    </row>
    <row r="4480" spans="1:14">
      <c r="A4480" s="9">
        <v>44665</v>
      </c>
      <c r="B4480" s="1">
        <v>17402</v>
      </c>
      <c r="C4480" s="929" t="s">
        <v>4921</v>
      </c>
      <c r="D4480" s="1" t="s">
        <v>22</v>
      </c>
      <c r="E4480" s="1" t="s">
        <v>4922</v>
      </c>
      <c r="F4480" s="399">
        <v>44671</v>
      </c>
      <c r="G4480" s="10" t="s">
        <v>4923</v>
      </c>
      <c r="H4480" s="10">
        <v>24</v>
      </c>
      <c r="I4480" s="946">
        <v>2.35</v>
      </c>
      <c r="J4480" s="398" t="s">
        <v>25</v>
      </c>
      <c r="K4480" s="398" t="s">
        <v>25</v>
      </c>
      <c r="L4480" s="399">
        <v>44671</v>
      </c>
      <c r="M4480" s="398" t="s">
        <v>19</v>
      </c>
      <c r="N4480" s="10">
        <v>9759</v>
      </c>
    </row>
    <row r="4481" spans="1:14">
      <c r="A4481" s="9">
        <v>44665</v>
      </c>
      <c r="B4481" s="1">
        <v>17403</v>
      </c>
      <c r="C4481" s="929" t="s">
        <v>4887</v>
      </c>
      <c r="D4481" s="1" t="s">
        <v>22</v>
      </c>
      <c r="E4481" s="1" t="s">
        <v>4922</v>
      </c>
      <c r="F4481" s="399">
        <v>44671</v>
      </c>
      <c r="G4481" s="10" t="s">
        <v>4924</v>
      </c>
      <c r="H4481" s="10">
        <v>24</v>
      </c>
      <c r="I4481" s="946">
        <v>2.35</v>
      </c>
      <c r="J4481" s="398" t="s">
        <v>25</v>
      </c>
      <c r="K4481" s="398" t="s">
        <v>25</v>
      </c>
      <c r="L4481" s="399">
        <v>44671</v>
      </c>
      <c r="M4481" s="398" t="s">
        <v>19</v>
      </c>
      <c r="N4481" s="10">
        <v>9759</v>
      </c>
    </row>
    <row r="4482" spans="1:14">
      <c r="A4482" s="9">
        <v>44665</v>
      </c>
      <c r="B4482" s="1">
        <v>17404</v>
      </c>
      <c r="C4482" s="929" t="s">
        <v>3483</v>
      </c>
      <c r="D4482" s="1" t="s">
        <v>22</v>
      </c>
      <c r="E4482" s="1" t="s">
        <v>4925</v>
      </c>
      <c r="F4482" s="399">
        <v>44671</v>
      </c>
      <c r="G4482" s="10" t="s">
        <v>3547</v>
      </c>
      <c r="H4482" s="10">
        <v>22</v>
      </c>
      <c r="I4482" s="946">
        <v>2.35</v>
      </c>
      <c r="J4482" s="398" t="s">
        <v>25</v>
      </c>
      <c r="K4482" s="398" t="s">
        <v>25</v>
      </c>
      <c r="L4482" s="399">
        <v>44671</v>
      </c>
      <c r="M4482" s="398" t="s">
        <v>19</v>
      </c>
      <c r="N4482" s="10">
        <v>9759</v>
      </c>
    </row>
    <row r="4483" spans="1:14">
      <c r="A4483" s="9">
        <v>44665</v>
      </c>
      <c r="B4483" s="1">
        <v>17405</v>
      </c>
      <c r="C4483" s="929" t="s">
        <v>3447</v>
      </c>
      <c r="D4483" s="1" t="s">
        <v>22</v>
      </c>
      <c r="E4483" s="1" t="s">
        <v>4926</v>
      </c>
      <c r="F4483" s="399">
        <v>44671</v>
      </c>
      <c r="G4483" s="10" t="s">
        <v>4844</v>
      </c>
      <c r="H4483" s="10">
        <v>8</v>
      </c>
      <c r="I4483" s="946">
        <v>2.35</v>
      </c>
      <c r="J4483" s="398" t="s">
        <v>25</v>
      </c>
      <c r="K4483" s="398" t="s">
        <v>25</v>
      </c>
      <c r="L4483" s="399">
        <v>44671</v>
      </c>
      <c r="M4483" s="398" t="s">
        <v>19</v>
      </c>
      <c r="N4483" s="10">
        <v>9759</v>
      </c>
    </row>
    <row r="4484" spans="1:14">
      <c r="A4484" s="9">
        <v>44665</v>
      </c>
      <c r="B4484" s="1">
        <v>17406</v>
      </c>
      <c r="C4484" s="929" t="s">
        <v>319</v>
      </c>
      <c r="D4484" s="1" t="s">
        <v>22</v>
      </c>
      <c r="E4484" s="1" t="s">
        <v>4927</v>
      </c>
      <c r="F4484" s="399">
        <v>44671</v>
      </c>
      <c r="G4484" s="10" t="s">
        <v>321</v>
      </c>
      <c r="H4484" s="10">
        <v>34</v>
      </c>
      <c r="I4484" s="946">
        <v>2.35</v>
      </c>
      <c r="J4484" s="398" t="s">
        <v>25</v>
      </c>
      <c r="K4484" s="398" t="s">
        <v>25</v>
      </c>
      <c r="L4484" s="399">
        <v>44671</v>
      </c>
      <c r="M4484" s="398" t="s">
        <v>19</v>
      </c>
      <c r="N4484" s="10">
        <v>9759</v>
      </c>
    </row>
    <row r="4485" spans="1:14">
      <c r="A4485" s="9">
        <v>44665</v>
      </c>
      <c r="B4485" s="1">
        <v>17407</v>
      </c>
      <c r="C4485" s="929" t="s">
        <v>4559</v>
      </c>
      <c r="D4485" s="1" t="s">
        <v>22</v>
      </c>
      <c r="E4485" s="1" t="s">
        <v>4928</v>
      </c>
      <c r="F4485" s="399">
        <v>44671</v>
      </c>
      <c r="G4485" s="10" t="s">
        <v>4929</v>
      </c>
      <c r="H4485" s="10">
        <v>50</v>
      </c>
      <c r="I4485" s="946">
        <v>2.35</v>
      </c>
      <c r="J4485" s="398" t="s">
        <v>25</v>
      </c>
      <c r="K4485" s="398" t="s">
        <v>25</v>
      </c>
      <c r="L4485" s="399">
        <v>44671</v>
      </c>
      <c r="M4485" s="398" t="s">
        <v>19</v>
      </c>
      <c r="N4485" s="10">
        <v>9759</v>
      </c>
    </row>
    <row r="4486" spans="1:14">
      <c r="A4486" s="9">
        <v>44665</v>
      </c>
      <c r="B4486" s="1">
        <v>17408</v>
      </c>
      <c r="C4486" s="929" t="s">
        <v>3483</v>
      </c>
      <c r="D4486" s="1" t="s">
        <v>22</v>
      </c>
      <c r="E4486" s="1" t="s">
        <v>4930</v>
      </c>
      <c r="F4486" s="399">
        <v>44671</v>
      </c>
      <c r="G4486" s="10" t="s">
        <v>3547</v>
      </c>
      <c r="H4486" s="10">
        <v>49</v>
      </c>
      <c r="I4486" s="946">
        <v>2.35</v>
      </c>
      <c r="J4486" s="398" t="s">
        <v>25</v>
      </c>
      <c r="K4486" s="398" t="s">
        <v>25</v>
      </c>
      <c r="L4486" s="399">
        <v>44671</v>
      </c>
      <c r="M4486" s="398" t="s">
        <v>19</v>
      </c>
      <c r="N4486" s="10">
        <v>9759</v>
      </c>
    </row>
    <row r="4487" spans="1:14">
      <c r="A4487" s="9">
        <v>44665</v>
      </c>
      <c r="B4487" s="1">
        <v>17409</v>
      </c>
      <c r="C4487" s="929" t="s">
        <v>4787</v>
      </c>
      <c r="D4487" s="1" t="s">
        <v>22</v>
      </c>
      <c r="E4487" s="1" t="s">
        <v>4931</v>
      </c>
      <c r="F4487" s="399">
        <v>44671</v>
      </c>
      <c r="G4487" s="10" t="s">
        <v>3416</v>
      </c>
      <c r="H4487" s="10">
        <v>13</v>
      </c>
      <c r="I4487" s="946">
        <v>2.35</v>
      </c>
      <c r="J4487" s="398" t="s">
        <v>25</v>
      </c>
      <c r="K4487" s="398" t="s">
        <v>25</v>
      </c>
      <c r="L4487" s="399">
        <v>44671</v>
      </c>
      <c r="M4487" s="398" t="s">
        <v>19</v>
      </c>
      <c r="N4487" s="10">
        <v>9759</v>
      </c>
    </row>
    <row r="4488" spans="1:14">
      <c r="A4488" s="9">
        <v>44665</v>
      </c>
      <c r="B4488" s="1">
        <v>17410</v>
      </c>
      <c r="C4488" s="929" t="s">
        <v>3155</v>
      </c>
      <c r="D4488" s="1" t="s">
        <v>22</v>
      </c>
      <c r="E4488" s="1" t="s">
        <v>4932</v>
      </c>
      <c r="F4488" s="399">
        <v>44671</v>
      </c>
      <c r="G4488" s="10" t="s">
        <v>4933</v>
      </c>
      <c r="H4488" s="10">
        <v>9</v>
      </c>
      <c r="I4488" s="946">
        <v>2.35</v>
      </c>
      <c r="J4488" s="398" t="s">
        <v>25</v>
      </c>
      <c r="K4488" s="398" t="s">
        <v>25</v>
      </c>
      <c r="L4488" s="399">
        <v>44671</v>
      </c>
      <c r="M4488" s="398" t="s">
        <v>19</v>
      </c>
      <c r="N4488" s="10">
        <v>9759</v>
      </c>
    </row>
    <row r="4489" spans="1:14">
      <c r="A4489" s="9">
        <v>44665</v>
      </c>
      <c r="B4489" s="1">
        <v>17411</v>
      </c>
      <c r="C4489" s="929" t="s">
        <v>3155</v>
      </c>
      <c r="D4489" s="1" t="s">
        <v>22</v>
      </c>
      <c r="E4489" s="1" t="s">
        <v>4934</v>
      </c>
      <c r="F4489" s="399">
        <v>44671</v>
      </c>
      <c r="G4489" s="10" t="s">
        <v>4933</v>
      </c>
      <c r="H4489" s="10">
        <v>11</v>
      </c>
      <c r="I4489" s="946">
        <v>2.35</v>
      </c>
      <c r="J4489" s="398" t="s">
        <v>25</v>
      </c>
      <c r="K4489" s="398" t="s">
        <v>25</v>
      </c>
      <c r="L4489" s="399">
        <v>44671</v>
      </c>
      <c r="M4489" s="398" t="s">
        <v>19</v>
      </c>
      <c r="N4489" s="10">
        <v>9759</v>
      </c>
    </row>
    <row r="4490" spans="1:14">
      <c r="A4490" s="9">
        <v>44665</v>
      </c>
      <c r="B4490" s="1">
        <v>17412</v>
      </c>
      <c r="C4490" s="929" t="s">
        <v>1729</v>
      </c>
      <c r="D4490" s="1" t="s">
        <v>22</v>
      </c>
      <c r="E4490" s="1" t="s">
        <v>4935</v>
      </c>
      <c r="F4490" s="399">
        <v>44671</v>
      </c>
      <c r="G4490" s="10" t="s">
        <v>1018</v>
      </c>
      <c r="H4490" s="10">
        <v>55</v>
      </c>
      <c r="I4490" s="946">
        <v>2.35</v>
      </c>
      <c r="J4490" s="398" t="s">
        <v>25</v>
      </c>
      <c r="K4490" s="398" t="s">
        <v>25</v>
      </c>
      <c r="L4490" s="399">
        <v>44671</v>
      </c>
      <c r="M4490" s="398" t="s">
        <v>19</v>
      </c>
      <c r="N4490" s="10">
        <v>9759</v>
      </c>
    </row>
    <row r="4491" spans="1:14">
      <c r="A4491" s="9">
        <v>44665</v>
      </c>
      <c r="B4491" s="1">
        <v>17413</v>
      </c>
      <c r="C4491" s="929" t="s">
        <v>405</v>
      </c>
      <c r="D4491" s="1" t="s">
        <v>22</v>
      </c>
      <c r="E4491" s="1" t="s">
        <v>4936</v>
      </c>
      <c r="F4491" s="399">
        <v>44671</v>
      </c>
      <c r="G4491" s="10" t="s">
        <v>406</v>
      </c>
      <c r="H4491" s="10">
        <v>6</v>
      </c>
      <c r="I4491" s="946">
        <v>2.35</v>
      </c>
      <c r="J4491" s="398" t="s">
        <v>25</v>
      </c>
      <c r="K4491" s="398" t="s">
        <v>25</v>
      </c>
      <c r="L4491" s="399">
        <v>44671</v>
      </c>
      <c r="M4491" s="398" t="s">
        <v>19</v>
      </c>
      <c r="N4491" s="10">
        <v>9759</v>
      </c>
    </row>
    <row r="4492" spans="1:14">
      <c r="A4492" s="9">
        <v>44665</v>
      </c>
      <c r="B4492" s="1">
        <v>17414</v>
      </c>
      <c r="C4492" s="929" t="s">
        <v>988</v>
      </c>
      <c r="D4492" s="1" t="s">
        <v>22</v>
      </c>
      <c r="E4492" s="1" t="s">
        <v>4937</v>
      </c>
      <c r="F4492" s="399">
        <v>44671</v>
      </c>
      <c r="G4492" s="10" t="s">
        <v>990</v>
      </c>
      <c r="H4492" s="10">
        <v>4</v>
      </c>
      <c r="I4492" s="946">
        <v>2.35</v>
      </c>
      <c r="J4492" s="398" t="s">
        <v>25</v>
      </c>
      <c r="K4492" s="398" t="s">
        <v>25</v>
      </c>
      <c r="L4492" s="399">
        <v>44671</v>
      </c>
      <c r="M4492" s="398" t="s">
        <v>19</v>
      </c>
      <c r="N4492" s="10">
        <v>9759</v>
      </c>
    </row>
    <row r="4493" spans="1:14">
      <c r="A4493" s="9">
        <v>44665</v>
      </c>
      <c r="B4493" s="1">
        <v>17415</v>
      </c>
      <c r="C4493" s="929" t="s">
        <v>896</v>
      </c>
      <c r="D4493" s="1" t="s">
        <v>22</v>
      </c>
      <c r="E4493" s="1" t="s">
        <v>4938</v>
      </c>
      <c r="F4493" s="399">
        <v>44671</v>
      </c>
      <c r="G4493" s="10" t="s">
        <v>898</v>
      </c>
      <c r="H4493" s="10">
        <v>9</v>
      </c>
      <c r="I4493" s="946">
        <v>2.35</v>
      </c>
      <c r="J4493" s="398" t="s">
        <v>25</v>
      </c>
      <c r="K4493" s="398" t="s">
        <v>25</v>
      </c>
      <c r="L4493" s="399">
        <v>44671</v>
      </c>
      <c r="M4493" s="398" t="s">
        <v>19</v>
      </c>
      <c r="N4493" s="10">
        <v>9759</v>
      </c>
    </row>
    <row r="4494" spans="1:14">
      <c r="A4494" s="9">
        <v>44670</v>
      </c>
      <c r="B4494" s="1">
        <v>17416</v>
      </c>
      <c r="C4494" s="929" t="s">
        <v>1729</v>
      </c>
      <c r="D4494" s="1" t="s">
        <v>22</v>
      </c>
      <c r="E4494" s="1" t="s">
        <v>4939</v>
      </c>
      <c r="F4494" s="399">
        <v>44672</v>
      </c>
      <c r="G4494" s="10" t="s">
        <v>1018</v>
      </c>
      <c r="H4494" s="10">
        <v>54</v>
      </c>
      <c r="I4494" s="946">
        <v>2.35</v>
      </c>
      <c r="J4494" s="398" t="s">
        <v>25</v>
      </c>
      <c r="K4494" s="398" t="s">
        <v>25</v>
      </c>
      <c r="L4494" s="399">
        <v>44672</v>
      </c>
      <c r="M4494" s="398" t="s">
        <v>19</v>
      </c>
      <c r="N4494" s="10">
        <v>9759</v>
      </c>
    </row>
    <row r="4495" spans="1:14">
      <c r="A4495" s="9">
        <v>44670</v>
      </c>
      <c r="B4495" s="1">
        <v>17417</v>
      </c>
      <c r="C4495" s="929" t="s">
        <v>5</v>
      </c>
      <c r="D4495" s="1" t="s">
        <v>22</v>
      </c>
      <c r="E4495" s="1" t="s">
        <v>4939</v>
      </c>
      <c r="F4495" s="399">
        <v>44672</v>
      </c>
      <c r="G4495" s="10" t="s">
        <v>3329</v>
      </c>
      <c r="H4495" s="10">
        <v>10</v>
      </c>
      <c r="I4495" s="946">
        <v>4.5</v>
      </c>
      <c r="J4495" s="398" t="s">
        <v>25</v>
      </c>
      <c r="K4495" s="398" t="s">
        <v>25</v>
      </c>
      <c r="L4495" s="399">
        <v>44672</v>
      </c>
      <c r="M4495" s="398" t="s">
        <v>19</v>
      </c>
      <c r="N4495" s="10">
        <v>9759</v>
      </c>
    </row>
    <row r="4496" spans="1:14">
      <c r="A4496" s="9">
        <v>44670</v>
      </c>
      <c r="B4496" s="1">
        <v>17418</v>
      </c>
      <c r="C4496" s="929" t="s">
        <v>1729</v>
      </c>
      <c r="D4496" s="1" t="s">
        <v>22</v>
      </c>
      <c r="E4496" s="1" t="s">
        <v>4940</v>
      </c>
      <c r="F4496" s="399">
        <v>44672</v>
      </c>
      <c r="G4496" s="10" t="s">
        <v>1018</v>
      </c>
      <c r="H4496" s="10">
        <v>27</v>
      </c>
      <c r="I4496" s="946">
        <v>2.35</v>
      </c>
      <c r="J4496" s="398" t="s">
        <v>25</v>
      </c>
      <c r="K4496" s="398" t="s">
        <v>25</v>
      </c>
      <c r="L4496" s="399">
        <v>44672</v>
      </c>
      <c r="M4496" s="398" t="s">
        <v>19</v>
      </c>
      <c r="N4496" s="10">
        <v>9759</v>
      </c>
    </row>
    <row r="4497" spans="1:14">
      <c r="A4497" s="9">
        <v>44670</v>
      </c>
      <c r="B4497" s="1">
        <v>17419</v>
      </c>
      <c r="C4497" s="929" t="s">
        <v>5</v>
      </c>
      <c r="D4497" s="1" t="s">
        <v>22</v>
      </c>
      <c r="E4497" s="1" t="s">
        <v>4940</v>
      </c>
      <c r="F4497" s="399">
        <v>44672</v>
      </c>
      <c r="G4497" s="10" t="s">
        <v>3329</v>
      </c>
      <c r="H4497" s="10">
        <v>10</v>
      </c>
      <c r="I4497" s="946">
        <v>4.5</v>
      </c>
      <c r="J4497" s="398" t="s">
        <v>25</v>
      </c>
      <c r="K4497" s="398" t="s">
        <v>25</v>
      </c>
      <c r="L4497" s="399">
        <v>44672</v>
      </c>
      <c r="M4497" s="398" t="s">
        <v>19</v>
      </c>
      <c r="N4497" s="10">
        <v>9759</v>
      </c>
    </row>
    <row r="4498" spans="1:14">
      <c r="A4498" s="9">
        <v>44670</v>
      </c>
      <c r="B4498" s="1">
        <v>17420</v>
      </c>
      <c r="C4498" s="929" t="s">
        <v>473</v>
      </c>
      <c r="D4498" s="1" t="s">
        <v>22</v>
      </c>
      <c r="E4498" s="1" t="s">
        <v>4941</v>
      </c>
      <c r="F4498" s="399">
        <v>44672</v>
      </c>
      <c r="G4498" s="10" t="s">
        <v>475</v>
      </c>
      <c r="H4498" s="10">
        <v>34</v>
      </c>
      <c r="I4498" s="946">
        <v>2.35</v>
      </c>
      <c r="J4498" s="398" t="s">
        <v>25</v>
      </c>
      <c r="K4498" s="398" t="s">
        <v>25</v>
      </c>
      <c r="L4498" s="399">
        <v>44672</v>
      </c>
      <c r="M4498" s="398" t="s">
        <v>19</v>
      </c>
      <c r="N4498" s="10">
        <v>9759</v>
      </c>
    </row>
    <row r="4499" spans="1:14">
      <c r="A4499" s="9">
        <v>44670</v>
      </c>
      <c r="B4499" s="1">
        <v>17421</v>
      </c>
      <c r="C4499" s="929" t="s">
        <v>4942</v>
      </c>
      <c r="D4499" s="1" t="s">
        <v>22</v>
      </c>
      <c r="E4499" s="1" t="s">
        <v>4941</v>
      </c>
      <c r="F4499" s="399">
        <v>44672</v>
      </c>
      <c r="G4499" s="10" t="s">
        <v>665</v>
      </c>
      <c r="H4499" s="10">
        <v>34</v>
      </c>
      <c r="I4499" s="946">
        <v>2.35</v>
      </c>
      <c r="J4499" s="398" t="s">
        <v>25</v>
      </c>
      <c r="K4499" s="398" t="s">
        <v>25</v>
      </c>
      <c r="L4499" s="399">
        <v>44672</v>
      </c>
      <c r="M4499" s="398" t="s">
        <v>19</v>
      </c>
      <c r="N4499" s="10">
        <v>9759</v>
      </c>
    </row>
    <row r="4500" spans="1:14">
      <c r="A4500" s="9">
        <v>44670</v>
      </c>
      <c r="B4500" s="1">
        <v>17422</v>
      </c>
      <c r="C4500" s="929" t="s">
        <v>1969</v>
      </c>
      <c r="D4500" s="1" t="s">
        <v>22</v>
      </c>
      <c r="E4500" s="1" t="s">
        <v>4943</v>
      </c>
      <c r="F4500" s="399">
        <v>44672</v>
      </c>
      <c r="G4500" s="10" t="s">
        <v>3035</v>
      </c>
      <c r="H4500" s="10">
        <v>1</v>
      </c>
      <c r="I4500" s="946">
        <v>2.35</v>
      </c>
      <c r="J4500" s="398" t="s">
        <v>25</v>
      </c>
      <c r="K4500" s="398" t="s">
        <v>25</v>
      </c>
      <c r="L4500" s="399">
        <v>44672</v>
      </c>
      <c r="M4500" s="398" t="s">
        <v>19</v>
      </c>
      <c r="N4500" s="10">
        <v>9759</v>
      </c>
    </row>
    <row r="4501" spans="1:14">
      <c r="A4501" s="9">
        <v>44670</v>
      </c>
      <c r="B4501" s="1">
        <v>17423</v>
      </c>
      <c r="C4501" s="929" t="s">
        <v>94</v>
      </c>
      <c r="D4501" s="1" t="s">
        <v>22</v>
      </c>
      <c r="E4501" s="1" t="s">
        <v>4944</v>
      </c>
      <c r="F4501" s="399">
        <v>44672</v>
      </c>
      <c r="G4501" s="10" t="s">
        <v>96</v>
      </c>
      <c r="H4501" s="10">
        <v>9</v>
      </c>
      <c r="I4501" s="946">
        <v>2.35</v>
      </c>
      <c r="J4501" s="398" t="s">
        <v>25</v>
      </c>
      <c r="K4501" s="398" t="s">
        <v>25</v>
      </c>
      <c r="L4501" s="399">
        <v>44672</v>
      </c>
      <c r="M4501" s="398" t="s">
        <v>19</v>
      </c>
      <c r="N4501" s="10">
        <v>9759</v>
      </c>
    </row>
    <row r="4502" spans="1:14">
      <c r="A4502" s="9">
        <v>44670</v>
      </c>
      <c r="B4502" s="1">
        <v>17424</v>
      </c>
      <c r="C4502" s="929" t="s">
        <v>94</v>
      </c>
      <c r="D4502" s="1" t="s">
        <v>22</v>
      </c>
      <c r="E4502" s="1" t="s">
        <v>4945</v>
      </c>
      <c r="F4502" s="399">
        <v>44672</v>
      </c>
      <c r="G4502" s="10" t="s">
        <v>96</v>
      </c>
      <c r="H4502" s="10">
        <v>5</v>
      </c>
      <c r="I4502" s="946">
        <v>2.35</v>
      </c>
      <c r="J4502" s="398" t="s">
        <v>25</v>
      </c>
      <c r="K4502" s="398" t="s">
        <v>25</v>
      </c>
      <c r="L4502" s="399">
        <v>44672</v>
      </c>
      <c r="M4502" s="398" t="s">
        <v>19</v>
      </c>
      <c r="N4502" s="10">
        <v>9759</v>
      </c>
    </row>
    <row r="4503" spans="1:14">
      <c r="A4503" s="9">
        <v>44670</v>
      </c>
      <c r="B4503" s="1">
        <v>17425</v>
      </c>
      <c r="C4503" s="929" t="s">
        <v>899</v>
      </c>
      <c r="D4503" s="1" t="s">
        <v>22</v>
      </c>
      <c r="E4503" s="1" t="s">
        <v>4946</v>
      </c>
      <c r="F4503" s="399">
        <v>44672</v>
      </c>
      <c r="G4503" s="10" t="s">
        <v>901</v>
      </c>
      <c r="H4503" s="10">
        <v>23</v>
      </c>
      <c r="I4503" s="946">
        <v>2.35</v>
      </c>
      <c r="J4503" s="398">
        <v>23</v>
      </c>
      <c r="K4503" s="398" t="s">
        <v>25</v>
      </c>
      <c r="L4503" s="399">
        <v>44672</v>
      </c>
      <c r="M4503" s="398" t="s">
        <v>19</v>
      </c>
      <c r="N4503" s="10">
        <v>9759</v>
      </c>
    </row>
    <row r="4504" spans="1:14">
      <c r="A4504" s="9">
        <v>44670</v>
      </c>
      <c r="B4504" s="1">
        <v>17426</v>
      </c>
      <c r="C4504" s="929" t="s">
        <v>899</v>
      </c>
      <c r="D4504" s="1" t="s">
        <v>22</v>
      </c>
      <c r="E4504" s="1" t="s">
        <v>4947</v>
      </c>
      <c r="F4504" s="399">
        <v>44672</v>
      </c>
      <c r="G4504" s="10" t="s">
        <v>901</v>
      </c>
      <c r="H4504" s="10">
        <v>14</v>
      </c>
      <c r="I4504" s="946">
        <v>2.35</v>
      </c>
      <c r="J4504" s="398">
        <v>14</v>
      </c>
      <c r="K4504" s="398" t="s">
        <v>25</v>
      </c>
      <c r="L4504" s="399">
        <v>44672</v>
      </c>
      <c r="M4504" s="398" t="s">
        <v>19</v>
      </c>
      <c r="N4504" s="10">
        <v>9759</v>
      </c>
    </row>
    <row r="4505" spans="1:14">
      <c r="A4505" s="9">
        <v>44670</v>
      </c>
      <c r="B4505" s="1">
        <v>17427</v>
      </c>
      <c r="C4505" s="929" t="s">
        <v>899</v>
      </c>
      <c r="D4505" s="1" t="s">
        <v>22</v>
      </c>
      <c r="E4505" s="1" t="s">
        <v>4948</v>
      </c>
      <c r="F4505" s="399">
        <v>44672</v>
      </c>
      <c r="G4505" s="10" t="s">
        <v>4949</v>
      </c>
      <c r="H4505" s="10">
        <v>11</v>
      </c>
      <c r="I4505" s="946">
        <v>2.35</v>
      </c>
      <c r="J4505" s="398" t="s">
        <v>25</v>
      </c>
      <c r="K4505" s="398" t="s">
        <v>25</v>
      </c>
      <c r="L4505" s="399">
        <v>44672</v>
      </c>
      <c r="M4505" s="398" t="s">
        <v>19</v>
      </c>
      <c r="N4505" s="10">
        <v>9759</v>
      </c>
    </row>
    <row r="4506" spans="1:14">
      <c r="A4506" s="9">
        <v>44670</v>
      </c>
      <c r="B4506" s="1">
        <v>17428</v>
      </c>
      <c r="C4506" s="929" t="s">
        <v>1305</v>
      </c>
      <c r="D4506" s="1" t="s">
        <v>22</v>
      </c>
      <c r="E4506" s="1" t="s">
        <v>4950</v>
      </c>
      <c r="F4506" s="399">
        <v>44672</v>
      </c>
      <c r="G4506" s="10" t="s">
        <v>4951</v>
      </c>
      <c r="H4506" s="10">
        <v>62</v>
      </c>
      <c r="I4506" s="946">
        <v>2.35</v>
      </c>
      <c r="J4506" s="398">
        <v>62</v>
      </c>
      <c r="K4506" s="398" t="s">
        <v>25</v>
      </c>
      <c r="L4506" s="399">
        <v>44672</v>
      </c>
      <c r="M4506" s="398" t="s">
        <v>19</v>
      </c>
      <c r="N4506" s="10">
        <v>9759</v>
      </c>
    </row>
    <row r="4507" spans="1:14">
      <c r="A4507" s="9">
        <v>44670</v>
      </c>
      <c r="B4507" s="1">
        <v>17429</v>
      </c>
      <c r="C4507" s="929" t="s">
        <v>1305</v>
      </c>
      <c r="D4507" s="1" t="s">
        <v>22</v>
      </c>
      <c r="E4507" s="1" t="s">
        <v>4952</v>
      </c>
      <c r="F4507" s="399">
        <v>44672</v>
      </c>
      <c r="G4507" s="10" t="s">
        <v>4951</v>
      </c>
      <c r="H4507" s="10">
        <v>43</v>
      </c>
      <c r="I4507" s="946">
        <v>2.35</v>
      </c>
      <c r="J4507" s="398">
        <v>43</v>
      </c>
      <c r="K4507" s="398" t="s">
        <v>25</v>
      </c>
      <c r="L4507" s="399">
        <v>44672</v>
      </c>
      <c r="M4507" s="398" t="s">
        <v>19</v>
      </c>
      <c r="N4507" s="10">
        <v>9759</v>
      </c>
    </row>
    <row r="4508" spans="1:14">
      <c r="A4508" s="9">
        <v>44670</v>
      </c>
      <c r="B4508" s="1">
        <v>17430</v>
      </c>
      <c r="C4508" s="929" t="s">
        <v>1305</v>
      </c>
      <c r="D4508" s="1" t="s">
        <v>22</v>
      </c>
      <c r="E4508" s="1" t="s">
        <v>4953</v>
      </c>
      <c r="F4508" s="399">
        <v>44672</v>
      </c>
      <c r="G4508" s="10" t="s">
        <v>4951</v>
      </c>
      <c r="H4508" s="10">
        <v>29</v>
      </c>
      <c r="I4508" s="946">
        <v>2.35</v>
      </c>
      <c r="J4508" s="398">
        <v>29</v>
      </c>
      <c r="K4508" s="398" t="s">
        <v>25</v>
      </c>
      <c r="L4508" s="399">
        <v>44672</v>
      </c>
      <c r="M4508" s="398" t="s">
        <v>19</v>
      </c>
      <c r="N4508" s="10">
        <v>9759</v>
      </c>
    </row>
    <row r="4509" spans="1:14">
      <c r="A4509" s="9">
        <v>44670</v>
      </c>
      <c r="B4509" s="1">
        <v>17431</v>
      </c>
      <c r="C4509" s="929" t="s">
        <v>254</v>
      </c>
      <c r="D4509" s="1" t="s">
        <v>22</v>
      </c>
      <c r="E4509" s="1" t="s">
        <v>4954</v>
      </c>
      <c r="F4509" s="399">
        <v>44672</v>
      </c>
      <c r="G4509" s="10" t="s">
        <v>256</v>
      </c>
      <c r="H4509" s="10">
        <v>12</v>
      </c>
      <c r="I4509" s="946">
        <v>2.35</v>
      </c>
      <c r="J4509" s="398" t="s">
        <v>25</v>
      </c>
      <c r="K4509" s="398" t="s">
        <v>25</v>
      </c>
      <c r="L4509" s="399">
        <v>44672</v>
      </c>
      <c r="M4509" s="398" t="s">
        <v>19</v>
      </c>
      <c r="N4509" s="10">
        <v>9759</v>
      </c>
    </row>
    <row r="4510" spans="1:14">
      <c r="A4510" s="9">
        <v>44670</v>
      </c>
      <c r="B4510" s="1">
        <v>17432</v>
      </c>
      <c r="C4510" s="929" t="s">
        <v>4850</v>
      </c>
      <c r="D4510" s="1" t="s">
        <v>22</v>
      </c>
      <c r="E4510" s="1" t="s">
        <v>4322</v>
      </c>
      <c r="F4510" s="399">
        <v>44672</v>
      </c>
      <c r="G4510" s="10" t="s">
        <v>4851</v>
      </c>
      <c r="H4510" s="10">
        <v>1</v>
      </c>
      <c r="I4510" s="946">
        <v>3.75</v>
      </c>
      <c r="J4510" s="398" t="s">
        <v>25</v>
      </c>
      <c r="K4510" s="398" t="s">
        <v>25</v>
      </c>
      <c r="L4510" s="399">
        <v>44672</v>
      </c>
      <c r="M4510" s="398" t="s">
        <v>19</v>
      </c>
      <c r="N4510" s="10">
        <v>9759</v>
      </c>
    </row>
    <row r="4511" spans="1:14">
      <c r="A4511" s="9">
        <v>44670</v>
      </c>
      <c r="B4511" s="1">
        <v>17433</v>
      </c>
      <c r="C4511" s="929" t="s">
        <v>4955</v>
      </c>
      <c r="D4511" s="1" t="s">
        <v>22</v>
      </c>
      <c r="E4511" s="1" t="s">
        <v>4322</v>
      </c>
      <c r="F4511" s="399">
        <v>44672</v>
      </c>
      <c r="G4511" s="10" t="s">
        <v>4956</v>
      </c>
      <c r="H4511" s="10">
        <v>1</v>
      </c>
      <c r="I4511" s="946">
        <v>3.75</v>
      </c>
      <c r="J4511" s="398" t="s">
        <v>25</v>
      </c>
      <c r="K4511" s="398" t="s">
        <v>25</v>
      </c>
      <c r="L4511" s="399">
        <v>44672</v>
      </c>
      <c r="M4511" s="398" t="s">
        <v>19</v>
      </c>
      <c r="N4511" s="10">
        <v>9759</v>
      </c>
    </row>
    <row r="4512" spans="1:14">
      <c r="A4512" s="9">
        <v>44670</v>
      </c>
      <c r="B4512" s="1">
        <v>17434</v>
      </c>
      <c r="C4512" s="929" t="s">
        <v>4957</v>
      </c>
      <c r="D4512" s="1" t="s">
        <v>22</v>
      </c>
      <c r="E4512" s="1" t="s">
        <v>4322</v>
      </c>
      <c r="F4512" s="399">
        <v>44672</v>
      </c>
      <c r="G4512" s="10" t="s">
        <v>4958</v>
      </c>
      <c r="H4512" s="10">
        <v>1</v>
      </c>
      <c r="I4512" s="946">
        <v>3.75</v>
      </c>
      <c r="J4512" s="398" t="s">
        <v>25</v>
      </c>
      <c r="K4512" s="398" t="s">
        <v>25</v>
      </c>
      <c r="L4512" s="399">
        <v>44672</v>
      </c>
      <c r="M4512" s="398" t="s">
        <v>19</v>
      </c>
      <c r="N4512" s="10">
        <v>9759</v>
      </c>
    </row>
    <row r="4513" spans="1:14">
      <c r="A4513" s="9">
        <v>44670</v>
      </c>
      <c r="B4513" s="1">
        <v>17435</v>
      </c>
      <c r="C4513" s="929" t="s">
        <v>2869</v>
      </c>
      <c r="D4513" s="1" t="s">
        <v>22</v>
      </c>
      <c r="E4513" s="1" t="s">
        <v>4322</v>
      </c>
      <c r="F4513" s="399">
        <v>44672</v>
      </c>
      <c r="G4513" s="10" t="s">
        <v>4959</v>
      </c>
      <c r="H4513" s="10">
        <v>1</v>
      </c>
      <c r="I4513" s="946">
        <v>3.75</v>
      </c>
      <c r="J4513" s="398" t="s">
        <v>25</v>
      </c>
      <c r="K4513" s="398" t="s">
        <v>25</v>
      </c>
      <c r="L4513" s="399">
        <v>44672</v>
      </c>
      <c r="M4513" s="398" t="s">
        <v>19</v>
      </c>
      <c r="N4513" s="10">
        <v>9759</v>
      </c>
    </row>
    <row r="4514" spans="1:14">
      <c r="A4514" s="9">
        <v>44670</v>
      </c>
      <c r="B4514" s="1">
        <v>17436</v>
      </c>
      <c r="C4514" s="929" t="s">
        <v>4960</v>
      </c>
      <c r="D4514" s="1" t="s">
        <v>22</v>
      </c>
      <c r="E4514" s="1" t="s">
        <v>4322</v>
      </c>
      <c r="F4514" s="399">
        <v>44672</v>
      </c>
      <c r="G4514" s="10" t="s">
        <v>4961</v>
      </c>
      <c r="H4514" s="10">
        <v>1</v>
      </c>
      <c r="I4514" s="946">
        <v>3.75</v>
      </c>
      <c r="J4514" s="398" t="s">
        <v>25</v>
      </c>
      <c r="K4514" s="398" t="s">
        <v>25</v>
      </c>
      <c r="L4514" s="399">
        <v>44672</v>
      </c>
      <c r="M4514" s="398" t="s">
        <v>19</v>
      </c>
      <c r="N4514" s="10">
        <v>9759</v>
      </c>
    </row>
    <row r="4515" spans="1:14">
      <c r="A4515" s="9">
        <v>44670</v>
      </c>
      <c r="B4515" s="1">
        <v>17437</v>
      </c>
      <c r="C4515" s="929" t="s">
        <v>3669</v>
      </c>
      <c r="D4515" s="1" t="s">
        <v>22</v>
      </c>
      <c r="E4515" s="1" t="s">
        <v>4962</v>
      </c>
      <c r="F4515" s="399">
        <v>44672</v>
      </c>
      <c r="G4515" s="10" t="s">
        <v>4963</v>
      </c>
      <c r="H4515" s="10">
        <v>20</v>
      </c>
      <c r="I4515" s="946">
        <v>2.35</v>
      </c>
      <c r="J4515" s="398" t="s">
        <v>25</v>
      </c>
      <c r="K4515" s="398" t="s">
        <v>25</v>
      </c>
      <c r="L4515" s="399">
        <v>44672</v>
      </c>
      <c r="M4515" s="398" t="s">
        <v>19</v>
      </c>
      <c r="N4515" s="10">
        <v>9759</v>
      </c>
    </row>
    <row r="4516" spans="1:14">
      <c r="A4516" s="9">
        <v>44670</v>
      </c>
      <c r="B4516" s="1">
        <v>17438</v>
      </c>
      <c r="C4516" s="929" t="s">
        <v>3669</v>
      </c>
      <c r="D4516" s="1" t="s">
        <v>22</v>
      </c>
      <c r="E4516" s="1" t="s">
        <v>4964</v>
      </c>
      <c r="F4516" s="399">
        <v>44672</v>
      </c>
      <c r="G4516" s="10" t="s">
        <v>4963</v>
      </c>
      <c r="H4516" s="10">
        <v>9</v>
      </c>
      <c r="I4516" s="946">
        <v>2.35</v>
      </c>
      <c r="J4516" s="398" t="s">
        <v>25</v>
      </c>
      <c r="K4516" s="398" t="s">
        <v>25</v>
      </c>
      <c r="L4516" s="399">
        <v>44672</v>
      </c>
      <c r="M4516" s="398" t="s">
        <v>19</v>
      </c>
      <c r="N4516" s="10">
        <v>9759</v>
      </c>
    </row>
    <row r="4517" spans="1:14">
      <c r="A4517" s="9">
        <v>44670</v>
      </c>
      <c r="B4517" s="1">
        <v>17439</v>
      </c>
      <c r="C4517" s="929" t="s">
        <v>896</v>
      </c>
      <c r="D4517" s="1" t="s">
        <v>22</v>
      </c>
      <c r="E4517" s="1" t="s">
        <v>4965</v>
      </c>
      <c r="F4517" s="399">
        <v>44672</v>
      </c>
      <c r="G4517" s="10" t="s">
        <v>4966</v>
      </c>
      <c r="H4517" s="10">
        <v>88</v>
      </c>
      <c r="I4517" s="946">
        <v>2.35</v>
      </c>
      <c r="J4517" s="398">
        <v>88</v>
      </c>
      <c r="K4517" s="398" t="s">
        <v>25</v>
      </c>
      <c r="L4517" s="399">
        <v>44672</v>
      </c>
      <c r="M4517" s="398" t="s">
        <v>19</v>
      </c>
      <c r="N4517" s="10">
        <v>9759</v>
      </c>
    </row>
    <row r="4518" spans="1:14">
      <c r="A4518" s="9">
        <v>44670</v>
      </c>
      <c r="B4518" s="1">
        <v>17440</v>
      </c>
      <c r="C4518" s="929" t="s">
        <v>688</v>
      </c>
      <c r="D4518" s="1" t="s">
        <v>22</v>
      </c>
      <c r="E4518" s="1" t="s">
        <v>4967</v>
      </c>
      <c r="F4518" s="399">
        <v>44672</v>
      </c>
      <c r="G4518" s="10" t="s">
        <v>690</v>
      </c>
      <c r="H4518" s="10">
        <v>2</v>
      </c>
      <c r="I4518" s="946">
        <v>2.35</v>
      </c>
      <c r="J4518" s="398" t="s">
        <v>25</v>
      </c>
      <c r="K4518" s="398" t="s">
        <v>25</v>
      </c>
      <c r="L4518" s="399">
        <v>44672</v>
      </c>
      <c r="M4518" s="398" t="s">
        <v>19</v>
      </c>
      <c r="N4518" s="10">
        <v>9759</v>
      </c>
    </row>
    <row r="4519" spans="1:14">
      <c r="A4519" s="9">
        <v>44670</v>
      </c>
      <c r="B4519" s="1">
        <v>17441</v>
      </c>
      <c r="C4519" s="929" t="s">
        <v>1491</v>
      </c>
      <c r="D4519" s="1" t="s">
        <v>22</v>
      </c>
      <c r="E4519" s="1" t="s">
        <v>4967</v>
      </c>
      <c r="F4519" s="399">
        <v>44672</v>
      </c>
      <c r="G4519" s="10" t="s">
        <v>1688</v>
      </c>
      <c r="H4519" s="10">
        <v>2</v>
      </c>
      <c r="I4519" s="946">
        <v>2.35</v>
      </c>
      <c r="J4519" s="398" t="s">
        <v>25</v>
      </c>
      <c r="K4519" s="398" t="s">
        <v>25</v>
      </c>
      <c r="L4519" s="399">
        <v>44672</v>
      </c>
      <c r="M4519" s="398" t="s">
        <v>19</v>
      </c>
      <c r="N4519" s="10">
        <v>9759</v>
      </c>
    </row>
    <row r="4520" spans="1:14">
      <c r="A4520" s="9">
        <v>44670</v>
      </c>
      <c r="B4520" s="1">
        <v>17442</v>
      </c>
      <c r="C4520" s="929" t="s">
        <v>3537</v>
      </c>
      <c r="D4520" s="1" t="s">
        <v>22</v>
      </c>
      <c r="E4520" s="1" t="s">
        <v>4968</v>
      </c>
      <c r="F4520" s="399">
        <v>44672</v>
      </c>
      <c r="G4520" s="10" t="s">
        <v>3539</v>
      </c>
      <c r="H4520" s="10">
        <v>3</v>
      </c>
      <c r="I4520" s="946">
        <v>2.35</v>
      </c>
      <c r="J4520" s="398" t="s">
        <v>25</v>
      </c>
      <c r="K4520" s="398" t="s">
        <v>25</v>
      </c>
      <c r="L4520" s="399">
        <v>44672</v>
      </c>
      <c r="M4520" s="398" t="s">
        <v>19</v>
      </c>
      <c r="N4520" s="10">
        <v>9759</v>
      </c>
    </row>
    <row r="4521" spans="1:14">
      <c r="A4521" s="9">
        <v>44670</v>
      </c>
      <c r="B4521" s="1">
        <v>17443</v>
      </c>
      <c r="C4521" s="929" t="s">
        <v>3704</v>
      </c>
      <c r="D4521" s="1" t="s">
        <v>22</v>
      </c>
      <c r="E4521" s="1" t="s">
        <v>4969</v>
      </c>
      <c r="F4521" s="399">
        <v>44672</v>
      </c>
      <c r="G4521" s="10" t="s">
        <v>3706</v>
      </c>
      <c r="H4521" s="10">
        <v>5</v>
      </c>
      <c r="I4521" s="946">
        <v>2.35</v>
      </c>
      <c r="J4521" s="398" t="s">
        <v>25</v>
      </c>
      <c r="K4521" s="398" t="s">
        <v>25</v>
      </c>
      <c r="L4521" s="399">
        <v>44672</v>
      </c>
      <c r="M4521" s="398" t="s">
        <v>19</v>
      </c>
      <c r="N4521" s="10">
        <v>9759</v>
      </c>
    </row>
    <row r="4522" spans="1:14">
      <c r="A4522" s="9">
        <v>44670</v>
      </c>
      <c r="B4522" s="1">
        <v>17444</v>
      </c>
      <c r="C4522" s="929" t="s">
        <v>212</v>
      </c>
      <c r="D4522" s="1" t="s">
        <v>22</v>
      </c>
      <c r="E4522" s="1" t="s">
        <v>4969</v>
      </c>
      <c r="F4522" s="399">
        <v>44672</v>
      </c>
      <c r="G4522" s="10" t="s">
        <v>213</v>
      </c>
      <c r="H4522" s="10">
        <v>5</v>
      </c>
      <c r="I4522" s="946">
        <v>2.35</v>
      </c>
      <c r="J4522" s="398" t="s">
        <v>25</v>
      </c>
      <c r="K4522" s="398" t="s">
        <v>25</v>
      </c>
      <c r="L4522" s="399">
        <v>44672</v>
      </c>
      <c r="M4522" s="398" t="s">
        <v>19</v>
      </c>
      <c r="N4522" s="10">
        <v>9759</v>
      </c>
    </row>
    <row r="4523" spans="1:14">
      <c r="A4523" s="9">
        <v>44670</v>
      </c>
      <c r="B4523" s="1">
        <v>17445</v>
      </c>
      <c r="C4523" s="929" t="s">
        <v>3707</v>
      </c>
      <c r="D4523" s="1" t="s">
        <v>22</v>
      </c>
      <c r="E4523" s="1" t="s">
        <v>4969</v>
      </c>
      <c r="F4523" s="399">
        <v>44672</v>
      </c>
      <c r="G4523" s="10" t="s">
        <v>3708</v>
      </c>
      <c r="H4523" s="10">
        <v>5</v>
      </c>
      <c r="I4523" s="946">
        <v>2.35</v>
      </c>
      <c r="J4523" s="398" t="s">
        <v>25</v>
      </c>
      <c r="K4523" s="398" t="s">
        <v>25</v>
      </c>
      <c r="L4523" s="399">
        <v>44672</v>
      </c>
      <c r="M4523" s="398" t="s">
        <v>19</v>
      </c>
      <c r="N4523" s="10">
        <v>9759</v>
      </c>
    </row>
    <row r="4524" spans="1:14">
      <c r="A4524" s="9">
        <v>44670</v>
      </c>
      <c r="B4524" s="1">
        <v>17446</v>
      </c>
      <c r="C4524" s="929" t="s">
        <v>37</v>
      </c>
      <c r="D4524" s="1" t="s">
        <v>22</v>
      </c>
      <c r="E4524" s="1" t="s">
        <v>4969</v>
      </c>
      <c r="F4524" s="399">
        <v>44672</v>
      </c>
      <c r="G4524" s="10" t="s">
        <v>38</v>
      </c>
      <c r="H4524" s="10">
        <v>5</v>
      </c>
      <c r="I4524" s="946">
        <v>2.35</v>
      </c>
      <c r="J4524" s="398" t="s">
        <v>25</v>
      </c>
      <c r="K4524" s="398" t="s">
        <v>25</v>
      </c>
      <c r="L4524" s="399">
        <v>44672</v>
      </c>
      <c r="M4524" s="398" t="s">
        <v>19</v>
      </c>
      <c r="N4524" s="10">
        <v>9759</v>
      </c>
    </row>
    <row r="4525" spans="1:14">
      <c r="A4525" s="9">
        <v>44670</v>
      </c>
      <c r="B4525" s="1">
        <v>17447</v>
      </c>
      <c r="C4525" s="929" t="s">
        <v>39</v>
      </c>
      <c r="D4525" s="1" t="s">
        <v>22</v>
      </c>
      <c r="E4525" s="1" t="s">
        <v>4969</v>
      </c>
      <c r="F4525" s="399">
        <v>44672</v>
      </c>
      <c r="G4525" s="10" t="s">
        <v>40</v>
      </c>
      <c r="H4525" s="10">
        <v>5</v>
      </c>
      <c r="I4525" s="946">
        <v>2.35</v>
      </c>
      <c r="J4525" s="398" t="s">
        <v>25</v>
      </c>
      <c r="K4525" s="398" t="s">
        <v>25</v>
      </c>
      <c r="L4525" s="399">
        <v>44672</v>
      </c>
      <c r="M4525" s="398" t="s">
        <v>19</v>
      </c>
      <c r="N4525" s="10">
        <v>9759</v>
      </c>
    </row>
    <row r="4526" spans="1:14">
      <c r="A4526" s="9">
        <v>44670</v>
      </c>
      <c r="B4526" s="1">
        <v>17448</v>
      </c>
      <c r="C4526" s="929" t="s">
        <v>4294</v>
      </c>
      <c r="D4526" s="1" t="s">
        <v>22</v>
      </c>
      <c r="E4526" s="1" t="s">
        <v>4969</v>
      </c>
      <c r="F4526" s="399">
        <v>44672</v>
      </c>
      <c r="G4526" s="10" t="s">
        <v>2892</v>
      </c>
      <c r="H4526" s="10">
        <v>5</v>
      </c>
      <c r="I4526" s="946">
        <v>2.35</v>
      </c>
      <c r="J4526" s="398" t="s">
        <v>25</v>
      </c>
      <c r="K4526" s="398" t="s">
        <v>25</v>
      </c>
      <c r="L4526" s="399">
        <v>44672</v>
      </c>
      <c r="M4526" s="398" t="s">
        <v>19</v>
      </c>
      <c r="N4526" s="10">
        <v>9759</v>
      </c>
    </row>
    <row r="4527" spans="1:14">
      <c r="A4527" s="9">
        <v>44670</v>
      </c>
      <c r="B4527" s="1">
        <v>17449</v>
      </c>
      <c r="C4527" s="929" t="s">
        <v>120</v>
      </c>
      <c r="D4527" s="1" t="s">
        <v>22</v>
      </c>
      <c r="E4527" s="1" t="s">
        <v>4970</v>
      </c>
      <c r="F4527" s="399">
        <v>44672</v>
      </c>
      <c r="G4527" s="10" t="s">
        <v>122</v>
      </c>
      <c r="H4527" s="10">
        <v>43</v>
      </c>
      <c r="I4527" s="946">
        <v>2.35</v>
      </c>
      <c r="J4527" s="398" t="s">
        <v>25</v>
      </c>
      <c r="K4527" s="398" t="s">
        <v>25</v>
      </c>
      <c r="L4527" s="399">
        <v>44672</v>
      </c>
      <c r="M4527" s="398" t="s">
        <v>19</v>
      </c>
      <c r="N4527" s="10">
        <v>9759</v>
      </c>
    </row>
    <row r="4528" spans="1:14">
      <c r="A4528" s="9">
        <v>44670</v>
      </c>
      <c r="B4528" s="1">
        <v>17450</v>
      </c>
      <c r="C4528" s="929" t="s">
        <v>3483</v>
      </c>
      <c r="D4528" s="1" t="s">
        <v>22</v>
      </c>
      <c r="E4528" s="1" t="s">
        <v>4971</v>
      </c>
      <c r="F4528" s="399">
        <v>44672</v>
      </c>
      <c r="G4528" s="10" t="s">
        <v>3547</v>
      </c>
      <c r="H4528" s="10">
        <v>3</v>
      </c>
      <c r="I4528" s="946">
        <v>2.35</v>
      </c>
      <c r="J4528" s="398" t="s">
        <v>25</v>
      </c>
      <c r="K4528" s="398" t="s">
        <v>25</v>
      </c>
      <c r="L4528" s="399">
        <v>44672</v>
      </c>
      <c r="M4528" s="398" t="s">
        <v>19</v>
      </c>
      <c r="N4528" s="10">
        <v>9759</v>
      </c>
    </row>
    <row r="4529" spans="1:15">
      <c r="A4529" s="9">
        <v>44670</v>
      </c>
      <c r="B4529" s="1">
        <v>17451</v>
      </c>
      <c r="C4529" s="929" t="s">
        <v>4660</v>
      </c>
      <c r="D4529" s="1" t="s">
        <v>22</v>
      </c>
      <c r="E4529" s="1" t="s">
        <v>4972</v>
      </c>
      <c r="F4529" s="399">
        <v>44672</v>
      </c>
      <c r="G4529" s="10" t="s">
        <v>4973</v>
      </c>
      <c r="H4529" s="10">
        <v>32</v>
      </c>
      <c r="I4529" s="946">
        <v>2.35</v>
      </c>
      <c r="J4529" s="398" t="s">
        <v>25</v>
      </c>
      <c r="K4529" s="398" t="s">
        <v>25</v>
      </c>
      <c r="L4529" s="399">
        <v>44672</v>
      </c>
      <c r="M4529" s="398" t="s">
        <v>19</v>
      </c>
      <c r="N4529" s="10">
        <v>9759</v>
      </c>
    </row>
    <row r="4530" spans="1:15">
      <c r="A4530" s="9">
        <v>44670</v>
      </c>
      <c r="B4530" s="1">
        <v>17452</v>
      </c>
      <c r="C4530" s="929" t="s">
        <v>4974</v>
      </c>
      <c r="D4530" s="1" t="s">
        <v>22</v>
      </c>
      <c r="E4530" s="1" t="s">
        <v>4975</v>
      </c>
      <c r="F4530" s="399">
        <v>44672</v>
      </c>
      <c r="G4530" s="10" t="s">
        <v>4976</v>
      </c>
      <c r="H4530" s="10">
        <v>9</v>
      </c>
      <c r="I4530" s="946">
        <v>2.35</v>
      </c>
      <c r="J4530" s="398" t="s">
        <v>25</v>
      </c>
      <c r="K4530" s="398" t="s">
        <v>25</v>
      </c>
      <c r="L4530" s="399">
        <v>44672</v>
      </c>
      <c r="M4530" s="398" t="s">
        <v>19</v>
      </c>
      <c r="N4530" s="10">
        <v>9759</v>
      </c>
    </row>
    <row r="4531" spans="1:15">
      <c r="A4531" s="9">
        <v>44670</v>
      </c>
      <c r="B4531" s="1">
        <v>17453</v>
      </c>
      <c r="C4531" s="929" t="s">
        <v>1442</v>
      </c>
      <c r="D4531" s="1" t="s">
        <v>22</v>
      </c>
      <c r="E4531" s="1" t="s">
        <v>4977</v>
      </c>
      <c r="F4531" s="399">
        <v>44672</v>
      </c>
      <c r="G4531" s="10" t="s">
        <v>1588</v>
      </c>
      <c r="H4531" s="10">
        <v>1</v>
      </c>
      <c r="I4531" s="946">
        <v>2.35</v>
      </c>
      <c r="J4531" s="398" t="s">
        <v>25</v>
      </c>
      <c r="K4531" s="398" t="s">
        <v>25</v>
      </c>
      <c r="L4531" s="399">
        <v>44672</v>
      </c>
      <c r="M4531" s="398" t="s">
        <v>19</v>
      </c>
      <c r="N4531" s="10">
        <v>9759</v>
      </c>
    </row>
    <row r="4532" spans="1:15">
      <c r="A4532" s="9">
        <v>44670</v>
      </c>
      <c r="B4532" s="1">
        <v>17454</v>
      </c>
      <c r="C4532" s="929" t="s">
        <v>37</v>
      </c>
      <c r="D4532" s="1" t="s">
        <v>22</v>
      </c>
      <c r="E4532" s="1" t="s">
        <v>4977</v>
      </c>
      <c r="F4532" s="399">
        <v>44672</v>
      </c>
      <c r="G4532" s="10" t="s">
        <v>38</v>
      </c>
      <c r="H4532" s="10">
        <v>1</v>
      </c>
      <c r="I4532" s="946">
        <v>2.35</v>
      </c>
      <c r="J4532" s="398" t="s">
        <v>25</v>
      </c>
      <c r="K4532" s="398" t="s">
        <v>25</v>
      </c>
      <c r="L4532" s="399">
        <v>44672</v>
      </c>
      <c r="M4532" s="398" t="s">
        <v>19</v>
      </c>
      <c r="N4532" s="10">
        <v>9759</v>
      </c>
    </row>
    <row r="4533" spans="1:15">
      <c r="A4533" s="9">
        <v>44670</v>
      </c>
      <c r="B4533" s="1">
        <v>17455</v>
      </c>
      <c r="C4533" s="929" t="s">
        <v>4839</v>
      </c>
      <c r="D4533" s="1" t="s">
        <v>22</v>
      </c>
      <c r="E4533" s="1" t="s">
        <v>4978</v>
      </c>
      <c r="F4533" s="399">
        <v>44673</v>
      </c>
      <c r="G4533" s="10" t="s">
        <v>4979</v>
      </c>
      <c r="H4533" s="10">
        <v>2</v>
      </c>
      <c r="I4533" s="946">
        <v>2.35</v>
      </c>
      <c r="J4533" s="398" t="s">
        <v>25</v>
      </c>
      <c r="K4533" s="398" t="s">
        <v>25</v>
      </c>
      <c r="L4533" s="399">
        <v>44673</v>
      </c>
      <c r="M4533" s="398" t="s">
        <v>19</v>
      </c>
      <c r="N4533" s="10">
        <v>9759</v>
      </c>
    </row>
    <row r="4534" spans="1:15">
      <c r="A4534" s="9">
        <v>44670</v>
      </c>
      <c r="B4534" s="1">
        <v>17456</v>
      </c>
      <c r="C4534" s="929" t="s">
        <v>1729</v>
      </c>
      <c r="D4534" s="1" t="s">
        <v>22</v>
      </c>
      <c r="E4534" s="1" t="s">
        <v>4980</v>
      </c>
      <c r="F4534" s="399">
        <v>44673</v>
      </c>
      <c r="G4534" s="10" t="s">
        <v>1018</v>
      </c>
      <c r="H4534" s="10">
        <v>54</v>
      </c>
      <c r="I4534" s="946">
        <v>2.35</v>
      </c>
      <c r="J4534" s="398" t="s">
        <v>25</v>
      </c>
      <c r="K4534" s="398" t="s">
        <v>25</v>
      </c>
      <c r="L4534" s="399">
        <v>44673</v>
      </c>
      <c r="M4534" s="398" t="s">
        <v>19</v>
      </c>
      <c r="N4534" s="10">
        <v>9759</v>
      </c>
    </row>
    <row r="4535" spans="1:15">
      <c r="A4535" s="9">
        <v>44670</v>
      </c>
      <c r="B4535" s="1">
        <v>17457</v>
      </c>
      <c r="C4535" s="929" t="s">
        <v>4981</v>
      </c>
      <c r="D4535" s="1" t="s">
        <v>22</v>
      </c>
      <c r="E4535" s="1" t="s">
        <v>4982</v>
      </c>
      <c r="F4535" s="399">
        <v>44673</v>
      </c>
      <c r="G4535" s="10" t="s">
        <v>4983</v>
      </c>
      <c r="H4535" s="10">
        <v>22</v>
      </c>
      <c r="I4535" s="946">
        <v>2.35</v>
      </c>
      <c r="J4535" s="398" t="s">
        <v>25</v>
      </c>
      <c r="K4535" s="398" t="s">
        <v>25</v>
      </c>
      <c r="L4535" s="399">
        <v>44673</v>
      </c>
      <c r="M4535" s="398" t="s">
        <v>19</v>
      </c>
      <c r="N4535" s="10">
        <v>9759</v>
      </c>
    </row>
    <row r="4536" spans="1:15">
      <c r="A4536" s="9">
        <v>44670</v>
      </c>
      <c r="B4536" s="1">
        <v>17458</v>
      </c>
      <c r="C4536" s="929" t="s">
        <v>3682</v>
      </c>
      <c r="D4536" s="1" t="s">
        <v>22</v>
      </c>
      <c r="E4536" s="1" t="s">
        <v>4984</v>
      </c>
      <c r="F4536" s="399">
        <v>44673</v>
      </c>
      <c r="G4536" s="10" t="s">
        <v>3684</v>
      </c>
      <c r="H4536" s="10">
        <v>5</v>
      </c>
      <c r="I4536" s="946">
        <v>2.35</v>
      </c>
      <c r="J4536" s="398" t="s">
        <v>25</v>
      </c>
      <c r="K4536" s="398" t="s">
        <v>25</v>
      </c>
      <c r="L4536" s="399">
        <v>44673</v>
      </c>
      <c r="M4536" s="398" t="s">
        <v>19</v>
      </c>
      <c r="N4536" s="10">
        <v>9759</v>
      </c>
    </row>
    <row r="4537" spans="1:15">
      <c r="A4537" s="9">
        <v>44670</v>
      </c>
      <c r="B4537" s="1">
        <v>17459</v>
      </c>
      <c r="C4537" s="929" t="s">
        <v>463</v>
      </c>
      <c r="D4537" s="1" t="s">
        <v>22</v>
      </c>
      <c r="E4537" s="1" t="s">
        <v>4985</v>
      </c>
      <c r="F4537" s="399">
        <v>44673</v>
      </c>
      <c r="G4537" s="10" t="s">
        <v>465</v>
      </c>
      <c r="H4537" s="10">
        <v>7</v>
      </c>
      <c r="I4537" s="946">
        <v>2.35</v>
      </c>
      <c r="J4537" s="398" t="s">
        <v>25</v>
      </c>
      <c r="K4537" s="398" t="s">
        <v>25</v>
      </c>
      <c r="L4537" s="399">
        <v>44673</v>
      </c>
      <c r="M4537" s="398" t="s">
        <v>19</v>
      </c>
      <c r="N4537" s="10">
        <v>9759</v>
      </c>
    </row>
    <row r="4538" spans="1:15">
      <c r="A4538" s="9">
        <v>44670</v>
      </c>
      <c r="B4538" s="1">
        <v>17460</v>
      </c>
      <c r="C4538" s="929" t="s">
        <v>280</v>
      </c>
      <c r="D4538" s="1" t="s">
        <v>22</v>
      </c>
      <c r="E4538" s="1" t="s">
        <v>4986</v>
      </c>
      <c r="F4538" s="399">
        <v>44673</v>
      </c>
      <c r="G4538" s="10" t="s">
        <v>700</v>
      </c>
      <c r="H4538" s="10">
        <v>5</v>
      </c>
      <c r="I4538" s="946">
        <v>2.35</v>
      </c>
      <c r="J4538" s="398" t="s">
        <v>25</v>
      </c>
      <c r="K4538" s="398" t="s">
        <v>25</v>
      </c>
      <c r="L4538" s="399">
        <v>44673</v>
      </c>
      <c r="M4538" s="398" t="s">
        <v>19</v>
      </c>
      <c r="N4538" s="10">
        <v>9759</v>
      </c>
    </row>
    <row r="4539" spans="1:15">
      <c r="A4539" s="9">
        <v>44670</v>
      </c>
      <c r="B4539" s="1">
        <v>17461</v>
      </c>
      <c r="C4539" s="929" t="s">
        <v>1750</v>
      </c>
      <c r="D4539" s="1" t="s">
        <v>22</v>
      </c>
      <c r="E4539" s="1" t="s">
        <v>4987</v>
      </c>
      <c r="F4539" s="399">
        <v>44673</v>
      </c>
      <c r="G4539" s="10" t="s">
        <v>1792</v>
      </c>
      <c r="H4539" s="10">
        <v>5</v>
      </c>
      <c r="I4539" s="946">
        <v>2.35</v>
      </c>
      <c r="J4539" s="398" t="s">
        <v>25</v>
      </c>
      <c r="K4539" s="398" t="s">
        <v>25</v>
      </c>
      <c r="L4539" s="399">
        <v>44673</v>
      </c>
      <c r="M4539" s="398" t="s">
        <v>19</v>
      </c>
      <c r="N4539" s="10">
        <v>9759</v>
      </c>
    </row>
    <row r="4540" spans="1:15">
      <c r="A4540" s="9">
        <v>44672</v>
      </c>
      <c r="B4540" s="1">
        <v>17462</v>
      </c>
      <c r="C4540" s="929" t="s">
        <v>2149</v>
      </c>
      <c r="D4540" s="1" t="s">
        <v>22</v>
      </c>
      <c r="E4540" s="1" t="s">
        <v>4988</v>
      </c>
      <c r="F4540" s="399">
        <v>44673</v>
      </c>
      <c r="G4540" s="10" t="s">
        <v>2619</v>
      </c>
      <c r="H4540" s="10">
        <v>132</v>
      </c>
      <c r="I4540" s="946">
        <v>2.35</v>
      </c>
      <c r="J4540" s="398" t="s">
        <v>25</v>
      </c>
      <c r="K4540" s="398" t="s">
        <v>25</v>
      </c>
      <c r="L4540" s="399">
        <v>44673</v>
      </c>
      <c r="M4540" s="398" t="s">
        <v>19</v>
      </c>
      <c r="N4540" s="10">
        <v>9759</v>
      </c>
    </row>
    <row r="4541" spans="1:15">
      <c r="A4541" s="9">
        <v>44672</v>
      </c>
      <c r="B4541" s="1">
        <v>17463</v>
      </c>
      <c r="C4541" s="929" t="s">
        <v>2661</v>
      </c>
      <c r="D4541" s="1" t="s">
        <v>22</v>
      </c>
      <c r="E4541" s="1" t="s">
        <v>4989</v>
      </c>
      <c r="F4541" s="399">
        <v>44676</v>
      </c>
      <c r="G4541" s="10" t="s">
        <v>2542</v>
      </c>
      <c r="H4541" s="10">
        <v>82</v>
      </c>
      <c r="I4541" s="946">
        <v>3.15</v>
      </c>
      <c r="J4541" s="398" t="s">
        <v>25</v>
      </c>
      <c r="K4541" s="398" t="s">
        <v>25</v>
      </c>
      <c r="L4541" s="399">
        <v>44673</v>
      </c>
      <c r="M4541" s="398" t="s">
        <v>19</v>
      </c>
      <c r="N4541" s="10">
        <v>9759</v>
      </c>
    </row>
    <row r="4542" spans="1:15">
      <c r="A4542" s="9">
        <v>44672</v>
      </c>
      <c r="B4542" s="1">
        <v>17464</v>
      </c>
      <c r="C4542" s="929" t="s">
        <v>1869</v>
      </c>
      <c r="D4542" s="1" t="s">
        <v>22</v>
      </c>
      <c r="E4542" s="1" t="s">
        <v>4989</v>
      </c>
      <c r="F4542" s="399">
        <v>44676</v>
      </c>
      <c r="G4542" s="10" t="s">
        <v>1870</v>
      </c>
      <c r="H4542" s="10">
        <v>41</v>
      </c>
      <c r="I4542" s="946">
        <v>2.35</v>
      </c>
      <c r="J4542" s="398" t="s">
        <v>25</v>
      </c>
      <c r="K4542" s="398" t="s">
        <v>25</v>
      </c>
      <c r="L4542" s="399">
        <v>44673</v>
      </c>
      <c r="M4542" s="398" t="s">
        <v>19</v>
      </c>
      <c r="N4542" s="10">
        <v>9759</v>
      </c>
    </row>
    <row r="4543" spans="1:15" ht="15.75" thickBot="1">
      <c r="A4543" s="9">
        <v>44672</v>
      </c>
      <c r="B4543" s="1">
        <v>17465</v>
      </c>
      <c r="C4543" s="929" t="s">
        <v>4990</v>
      </c>
      <c r="D4543" s="1" t="s">
        <v>22</v>
      </c>
      <c r="E4543" s="1" t="s">
        <v>4834</v>
      </c>
      <c r="F4543" s="399">
        <v>44676</v>
      </c>
      <c r="G4543" s="10" t="s">
        <v>4991</v>
      </c>
      <c r="H4543" s="10">
        <v>0</v>
      </c>
      <c r="I4543" s="953">
        <v>0.5</v>
      </c>
      <c r="J4543" s="398"/>
      <c r="K4543" s="398"/>
      <c r="L4543" s="399">
        <v>44673</v>
      </c>
      <c r="M4543" s="398" t="s">
        <v>19</v>
      </c>
      <c r="N4543" s="10">
        <v>9759</v>
      </c>
      <c r="O4543" s="391">
        <v>6321.5400000000018</v>
      </c>
    </row>
    <row r="4544" spans="1:15" s="400" customFormat="1">
      <c r="A4544" s="9">
        <v>44676</v>
      </c>
      <c r="B4544" s="1">
        <v>17466</v>
      </c>
      <c r="C4544" s="929" t="s">
        <v>4214</v>
      </c>
      <c r="D4544" s="1" t="s">
        <v>22</v>
      </c>
      <c r="E4544" s="1" t="s">
        <v>4992</v>
      </c>
      <c r="F4544" s="399">
        <v>44676</v>
      </c>
      <c r="G4544" s="10" t="s">
        <v>4216</v>
      </c>
      <c r="H4544" s="10">
        <v>93</v>
      </c>
      <c r="I4544" s="946">
        <v>2.35</v>
      </c>
      <c r="J4544" s="398" t="s">
        <v>25</v>
      </c>
      <c r="K4544" s="398" t="s">
        <v>25</v>
      </c>
      <c r="L4544" s="399">
        <v>44676</v>
      </c>
      <c r="M4544" s="398" t="s">
        <v>19</v>
      </c>
      <c r="N4544" s="10">
        <v>9825</v>
      </c>
    </row>
    <row r="4545" spans="1:14">
      <c r="A4545" s="9">
        <v>44676</v>
      </c>
      <c r="B4545" s="1">
        <v>17467</v>
      </c>
      <c r="C4545" s="929" t="s">
        <v>3779</v>
      </c>
      <c r="D4545" s="1" t="s">
        <v>22</v>
      </c>
      <c r="E4545" s="1" t="s">
        <v>4992</v>
      </c>
      <c r="F4545" s="399">
        <v>44676</v>
      </c>
      <c r="G4545" s="10" t="s">
        <v>4217</v>
      </c>
      <c r="H4545" s="10">
        <v>93</v>
      </c>
      <c r="I4545" s="946">
        <v>2.35</v>
      </c>
      <c r="J4545" s="398" t="s">
        <v>25</v>
      </c>
      <c r="K4545" s="398" t="s">
        <v>25</v>
      </c>
      <c r="L4545" s="399">
        <v>44676</v>
      </c>
      <c r="M4545" s="398" t="s">
        <v>19</v>
      </c>
      <c r="N4545" s="10">
        <v>9825</v>
      </c>
    </row>
    <row r="4546" spans="1:14">
      <c r="A4546" s="9">
        <v>44676</v>
      </c>
      <c r="B4546" s="1">
        <v>17468</v>
      </c>
      <c r="C4546" s="929" t="s">
        <v>463</v>
      </c>
      <c r="D4546" s="1" t="s">
        <v>22</v>
      </c>
      <c r="E4546" s="1" t="s">
        <v>4993</v>
      </c>
      <c r="F4546" s="399">
        <v>44676</v>
      </c>
      <c r="G4546" s="10" t="s">
        <v>465</v>
      </c>
      <c r="H4546" s="10">
        <v>5</v>
      </c>
      <c r="I4546" s="946">
        <v>2.35</v>
      </c>
      <c r="J4546" s="398" t="s">
        <v>25</v>
      </c>
      <c r="K4546" s="398" t="s">
        <v>25</v>
      </c>
      <c r="L4546" s="399">
        <v>44676</v>
      </c>
      <c r="M4546" s="398" t="s">
        <v>19</v>
      </c>
      <c r="N4546" s="10">
        <v>9825</v>
      </c>
    </row>
    <row r="4547" spans="1:14">
      <c r="A4547" s="9">
        <v>44676</v>
      </c>
      <c r="B4547" s="1">
        <v>17469</v>
      </c>
      <c r="C4547" s="929" t="s">
        <v>710</v>
      </c>
      <c r="D4547" s="1" t="s">
        <v>22</v>
      </c>
      <c r="E4547" s="1" t="s">
        <v>4994</v>
      </c>
      <c r="F4547" s="399">
        <v>44676</v>
      </c>
      <c r="G4547" s="10" t="s">
        <v>712</v>
      </c>
      <c r="H4547" s="10">
        <v>1</v>
      </c>
      <c r="I4547" s="946">
        <v>2.35</v>
      </c>
      <c r="J4547" s="398" t="s">
        <v>25</v>
      </c>
      <c r="K4547" s="398" t="s">
        <v>25</v>
      </c>
      <c r="L4547" s="399">
        <v>44676</v>
      </c>
      <c r="M4547" s="398" t="s">
        <v>19</v>
      </c>
      <c r="N4547" s="10">
        <v>9825</v>
      </c>
    </row>
    <row r="4548" spans="1:14">
      <c r="A4548" s="9">
        <v>44676</v>
      </c>
      <c r="B4548" s="1">
        <v>17470</v>
      </c>
      <c r="C4548" s="929" t="s">
        <v>463</v>
      </c>
      <c r="D4548" s="1" t="s">
        <v>22</v>
      </c>
      <c r="E4548" s="1" t="s">
        <v>4995</v>
      </c>
      <c r="F4548" s="399">
        <v>44676</v>
      </c>
      <c r="G4548" s="10" t="s">
        <v>465</v>
      </c>
      <c r="H4548" s="10">
        <v>5</v>
      </c>
      <c r="I4548" s="946">
        <v>2.35</v>
      </c>
      <c r="J4548" s="398" t="s">
        <v>25</v>
      </c>
      <c r="K4548" s="398" t="s">
        <v>25</v>
      </c>
      <c r="L4548" s="399">
        <v>44676</v>
      </c>
      <c r="M4548" s="398" t="s">
        <v>19</v>
      </c>
      <c r="N4548" s="10">
        <v>9825</v>
      </c>
    </row>
    <row r="4549" spans="1:14">
      <c r="A4549" s="9">
        <v>44676</v>
      </c>
      <c r="B4549" s="1">
        <v>17471</v>
      </c>
      <c r="C4549" s="929" t="s">
        <v>319</v>
      </c>
      <c r="D4549" s="1" t="s">
        <v>22</v>
      </c>
      <c r="E4549" s="1" t="s">
        <v>4996</v>
      </c>
      <c r="F4549" s="399">
        <v>44676</v>
      </c>
      <c r="G4549" s="10" t="s">
        <v>321</v>
      </c>
      <c r="H4549" s="10">
        <v>10</v>
      </c>
      <c r="I4549" s="946">
        <v>2.35</v>
      </c>
      <c r="J4549" s="398" t="s">
        <v>25</v>
      </c>
      <c r="K4549" s="398" t="s">
        <v>25</v>
      </c>
      <c r="L4549" s="399">
        <v>44676</v>
      </c>
      <c r="M4549" s="398" t="s">
        <v>19</v>
      </c>
      <c r="N4549" s="10">
        <v>9825</v>
      </c>
    </row>
    <row r="4550" spans="1:14">
      <c r="A4550" s="9">
        <v>44676</v>
      </c>
      <c r="B4550" s="1">
        <v>17472</v>
      </c>
      <c r="C4550" s="929" t="s">
        <v>1100</v>
      </c>
      <c r="D4550" s="1" t="s">
        <v>22</v>
      </c>
      <c r="E4550" s="1" t="s">
        <v>4997</v>
      </c>
      <c r="F4550" s="399">
        <v>44676</v>
      </c>
      <c r="G4550" s="10" t="s">
        <v>1102</v>
      </c>
      <c r="H4550" s="10">
        <v>22</v>
      </c>
      <c r="I4550" s="946">
        <v>2.35</v>
      </c>
      <c r="J4550" s="398" t="s">
        <v>25</v>
      </c>
      <c r="K4550" s="398" t="s">
        <v>25</v>
      </c>
      <c r="L4550" s="399">
        <v>44676</v>
      </c>
      <c r="M4550" s="398" t="s">
        <v>19</v>
      </c>
      <c r="N4550" s="10">
        <v>9825</v>
      </c>
    </row>
    <row r="4551" spans="1:14">
      <c r="A4551" s="9">
        <v>44676</v>
      </c>
      <c r="B4551" s="1">
        <v>17473</v>
      </c>
      <c r="C4551" s="929" t="s">
        <v>463</v>
      </c>
      <c r="D4551" s="1" t="s">
        <v>22</v>
      </c>
      <c r="E4551" s="1" t="s">
        <v>4998</v>
      </c>
      <c r="F4551" s="399">
        <v>44676</v>
      </c>
      <c r="G4551" s="10" t="s">
        <v>465</v>
      </c>
      <c r="H4551" s="10">
        <v>17</v>
      </c>
      <c r="I4551" s="946">
        <v>2.35</v>
      </c>
      <c r="J4551" s="398" t="s">
        <v>25</v>
      </c>
      <c r="K4551" s="398" t="s">
        <v>25</v>
      </c>
      <c r="L4551" s="399">
        <v>44676</v>
      </c>
      <c r="M4551" s="398" t="s">
        <v>19</v>
      </c>
      <c r="N4551" s="10">
        <v>9825</v>
      </c>
    </row>
    <row r="4552" spans="1:14">
      <c r="A4552" s="9">
        <v>44676</v>
      </c>
      <c r="B4552" s="1">
        <v>17474</v>
      </c>
      <c r="C4552" s="929" t="s">
        <v>5</v>
      </c>
      <c r="D4552" s="1" t="s">
        <v>22</v>
      </c>
      <c r="E4552" s="1" t="s">
        <v>4998</v>
      </c>
      <c r="F4552" s="399">
        <v>44676</v>
      </c>
      <c r="G4552" s="10" t="s">
        <v>3329</v>
      </c>
      <c r="H4552" s="10">
        <v>9</v>
      </c>
      <c r="I4552" s="946">
        <v>4.5</v>
      </c>
      <c r="J4552" s="398" t="s">
        <v>25</v>
      </c>
      <c r="K4552" s="398" t="s">
        <v>25</v>
      </c>
      <c r="L4552" s="399">
        <v>44676</v>
      </c>
      <c r="M4552" s="398" t="s">
        <v>19</v>
      </c>
      <c r="N4552" s="10">
        <v>9825</v>
      </c>
    </row>
    <row r="4553" spans="1:14">
      <c r="A4553" s="9">
        <v>44676</v>
      </c>
      <c r="B4553" s="1">
        <v>17475</v>
      </c>
      <c r="C4553" s="929" t="s">
        <v>4957</v>
      </c>
      <c r="D4553" s="1" t="s">
        <v>22</v>
      </c>
      <c r="E4553" s="1" t="s">
        <v>4999</v>
      </c>
      <c r="F4553" s="399">
        <v>44676</v>
      </c>
      <c r="G4553" s="10" t="s">
        <v>5000</v>
      </c>
      <c r="H4553" s="10">
        <v>8</v>
      </c>
      <c r="I4553" s="946">
        <v>2.35</v>
      </c>
      <c r="J4553" s="398" t="s">
        <v>25</v>
      </c>
      <c r="K4553" s="398" t="s">
        <v>25</v>
      </c>
      <c r="L4553" s="399">
        <v>44676</v>
      </c>
      <c r="M4553" s="398" t="s">
        <v>19</v>
      </c>
      <c r="N4553" s="10">
        <v>9825</v>
      </c>
    </row>
    <row r="4554" spans="1:14">
      <c r="A4554" s="9">
        <v>44676</v>
      </c>
      <c r="B4554" s="1">
        <v>17476</v>
      </c>
      <c r="C4554" s="929" t="s">
        <v>1299</v>
      </c>
      <c r="D4554" s="1" t="s">
        <v>22</v>
      </c>
      <c r="E4554" s="1" t="s">
        <v>4988</v>
      </c>
      <c r="F4554" s="399">
        <v>44676</v>
      </c>
      <c r="G4554" s="10" t="s">
        <v>1460</v>
      </c>
      <c r="H4554" s="10">
        <v>17</v>
      </c>
      <c r="I4554" s="946">
        <v>2.35</v>
      </c>
      <c r="J4554" s="398" t="s">
        <v>25</v>
      </c>
      <c r="K4554" s="398" t="s">
        <v>25</v>
      </c>
      <c r="L4554" s="399">
        <v>44676</v>
      </c>
      <c r="M4554" s="398" t="s">
        <v>19</v>
      </c>
      <c r="N4554" s="10">
        <v>9825</v>
      </c>
    </row>
    <row r="4555" spans="1:14">
      <c r="A4555" s="9">
        <v>44676</v>
      </c>
      <c r="B4555" s="1">
        <v>17477</v>
      </c>
      <c r="C4555" s="929" t="s">
        <v>1299</v>
      </c>
      <c r="D4555" s="1" t="s">
        <v>22</v>
      </c>
      <c r="E4555" s="1" t="s">
        <v>5001</v>
      </c>
      <c r="F4555" s="399">
        <v>44676</v>
      </c>
      <c r="G4555" s="10" t="s">
        <v>1460</v>
      </c>
      <c r="H4555" s="10">
        <v>1</v>
      </c>
      <c r="I4555" s="946">
        <v>2.35</v>
      </c>
      <c r="J4555" s="398" t="s">
        <v>25</v>
      </c>
      <c r="K4555" s="398" t="s">
        <v>25</v>
      </c>
      <c r="L4555" s="399">
        <v>44676</v>
      </c>
      <c r="M4555" s="398" t="s">
        <v>19</v>
      </c>
      <c r="N4555" s="10">
        <v>9825</v>
      </c>
    </row>
    <row r="4556" spans="1:14">
      <c r="A4556" s="9">
        <v>44676</v>
      </c>
      <c r="B4556" s="1">
        <v>17478</v>
      </c>
      <c r="C4556" s="929" t="s">
        <v>876</v>
      </c>
      <c r="D4556" s="1" t="s">
        <v>22</v>
      </c>
      <c r="E4556" s="1" t="s">
        <v>5002</v>
      </c>
      <c r="F4556" s="399">
        <v>44676</v>
      </c>
      <c r="G4556" s="10" t="s">
        <v>878</v>
      </c>
      <c r="H4556" s="10">
        <v>7</v>
      </c>
      <c r="I4556" s="946">
        <v>2.35</v>
      </c>
      <c r="J4556" s="398" t="s">
        <v>25</v>
      </c>
      <c r="K4556" s="398" t="s">
        <v>25</v>
      </c>
      <c r="L4556" s="399">
        <v>44676</v>
      </c>
      <c r="M4556" s="398" t="s">
        <v>19</v>
      </c>
      <c r="N4556" s="10">
        <v>9825</v>
      </c>
    </row>
    <row r="4557" spans="1:14">
      <c r="A4557" s="9">
        <v>44676</v>
      </c>
      <c r="B4557" s="1">
        <v>17479</v>
      </c>
      <c r="C4557" s="929" t="s">
        <v>3767</v>
      </c>
      <c r="D4557" s="1" t="s">
        <v>22</v>
      </c>
      <c r="E4557" s="1" t="s">
        <v>5003</v>
      </c>
      <c r="F4557" s="399">
        <v>44676</v>
      </c>
      <c r="G4557" s="10" t="s">
        <v>3769</v>
      </c>
      <c r="H4557" s="10">
        <v>1</v>
      </c>
      <c r="I4557" s="946">
        <v>2.35</v>
      </c>
      <c r="J4557" s="398" t="s">
        <v>25</v>
      </c>
      <c r="K4557" s="398" t="s">
        <v>25</v>
      </c>
      <c r="L4557" s="399">
        <v>44676</v>
      </c>
      <c r="M4557" s="398" t="s">
        <v>19</v>
      </c>
      <c r="N4557" s="10">
        <v>9825</v>
      </c>
    </row>
    <row r="4558" spans="1:14">
      <c r="A4558" s="9">
        <v>44676</v>
      </c>
      <c r="B4558" s="1">
        <v>17480</v>
      </c>
      <c r="C4558" s="929" t="s">
        <v>463</v>
      </c>
      <c r="D4558" s="1" t="s">
        <v>22</v>
      </c>
      <c r="E4558" s="1" t="s">
        <v>5004</v>
      </c>
      <c r="F4558" s="399">
        <v>44676</v>
      </c>
      <c r="G4558" s="10" t="s">
        <v>465</v>
      </c>
      <c r="H4558" s="10">
        <v>5</v>
      </c>
      <c r="I4558" s="946">
        <v>2.35</v>
      </c>
      <c r="J4558" s="398" t="s">
        <v>25</v>
      </c>
      <c r="K4558" s="398" t="s">
        <v>25</v>
      </c>
      <c r="L4558" s="399">
        <v>44676</v>
      </c>
      <c r="M4558" s="398" t="s">
        <v>19</v>
      </c>
      <c r="N4558" s="10">
        <v>9825</v>
      </c>
    </row>
    <row r="4559" spans="1:14">
      <c r="A4559" s="9">
        <v>44676</v>
      </c>
      <c r="B4559" s="1">
        <v>17481</v>
      </c>
      <c r="C4559" s="929" t="s">
        <v>463</v>
      </c>
      <c r="D4559" s="1" t="s">
        <v>22</v>
      </c>
      <c r="E4559" s="1" t="s">
        <v>5005</v>
      </c>
      <c r="F4559" s="399">
        <v>44676</v>
      </c>
      <c r="G4559" s="10" t="s">
        <v>465</v>
      </c>
      <c r="H4559" s="10">
        <v>11</v>
      </c>
      <c r="I4559" s="946">
        <v>2.35</v>
      </c>
      <c r="J4559" s="398" t="s">
        <v>25</v>
      </c>
      <c r="K4559" s="398" t="s">
        <v>25</v>
      </c>
      <c r="L4559" s="399">
        <v>44676</v>
      </c>
      <c r="M4559" s="398" t="s">
        <v>19</v>
      </c>
      <c r="N4559" s="10">
        <v>9825</v>
      </c>
    </row>
    <row r="4560" spans="1:14">
      <c r="A4560" s="9">
        <v>44676</v>
      </c>
      <c r="B4560" s="1">
        <v>17482</v>
      </c>
      <c r="C4560" s="929" t="s">
        <v>262</v>
      </c>
      <c r="D4560" s="1" t="s">
        <v>22</v>
      </c>
      <c r="E4560" s="1" t="s">
        <v>5006</v>
      </c>
      <c r="F4560" s="399">
        <v>44676</v>
      </c>
      <c r="G4560" s="10" t="s">
        <v>264</v>
      </c>
      <c r="H4560" s="10">
        <v>13</v>
      </c>
      <c r="I4560" s="946">
        <v>2.35</v>
      </c>
      <c r="J4560" s="398" t="s">
        <v>25</v>
      </c>
      <c r="K4560" s="398" t="s">
        <v>25</v>
      </c>
      <c r="L4560" s="399">
        <v>44676</v>
      </c>
      <c r="M4560" s="398" t="s">
        <v>19</v>
      </c>
      <c r="N4560" s="10">
        <v>9825</v>
      </c>
    </row>
    <row r="4561" spans="1:14">
      <c r="A4561" s="9">
        <v>44676</v>
      </c>
      <c r="B4561" s="1">
        <v>17483</v>
      </c>
      <c r="C4561" s="929" t="s">
        <v>5007</v>
      </c>
      <c r="D4561" s="1" t="s">
        <v>22</v>
      </c>
      <c r="E4561" s="1" t="s">
        <v>5006</v>
      </c>
      <c r="F4561" s="399">
        <v>44676</v>
      </c>
      <c r="G4561" s="10" t="s">
        <v>5008</v>
      </c>
      <c r="H4561" s="10">
        <v>13</v>
      </c>
      <c r="I4561" s="946">
        <v>2.35</v>
      </c>
      <c r="J4561" s="398" t="s">
        <v>25</v>
      </c>
      <c r="K4561" s="398" t="s">
        <v>25</v>
      </c>
      <c r="L4561" s="399">
        <v>44676</v>
      </c>
      <c r="M4561" s="398" t="s">
        <v>19</v>
      </c>
      <c r="N4561" s="10">
        <v>9825</v>
      </c>
    </row>
    <row r="4562" spans="1:14">
      <c r="A4562" s="9">
        <v>44676</v>
      </c>
      <c r="B4562" s="1">
        <v>17484</v>
      </c>
      <c r="C4562" s="929" t="s">
        <v>5009</v>
      </c>
      <c r="D4562" s="1" t="s">
        <v>22</v>
      </c>
      <c r="E4562" s="1" t="s">
        <v>5010</v>
      </c>
      <c r="F4562" s="399">
        <v>44676</v>
      </c>
      <c r="G4562" s="10" t="s">
        <v>5011</v>
      </c>
      <c r="H4562" s="10">
        <v>1</v>
      </c>
      <c r="I4562" s="946">
        <v>5</v>
      </c>
      <c r="J4562" s="398" t="s">
        <v>25</v>
      </c>
      <c r="K4562" s="398" t="s">
        <v>25</v>
      </c>
      <c r="L4562" s="399">
        <v>44676</v>
      </c>
      <c r="M4562" s="398" t="s">
        <v>19</v>
      </c>
      <c r="N4562" s="10">
        <v>9825</v>
      </c>
    </row>
    <row r="4563" spans="1:14">
      <c r="A4563" s="9">
        <v>44676</v>
      </c>
      <c r="B4563" s="1">
        <v>17485</v>
      </c>
      <c r="C4563" s="929" t="s">
        <v>4715</v>
      </c>
      <c r="D4563" s="1" t="s">
        <v>22</v>
      </c>
      <c r="E4563" s="1" t="s">
        <v>5012</v>
      </c>
      <c r="F4563" s="399">
        <v>44676</v>
      </c>
      <c r="G4563" s="10" t="s">
        <v>5013</v>
      </c>
      <c r="H4563" s="10">
        <v>16</v>
      </c>
      <c r="I4563" s="946">
        <v>2.35</v>
      </c>
      <c r="J4563" s="398" t="s">
        <v>25</v>
      </c>
      <c r="K4563" s="398" t="s">
        <v>25</v>
      </c>
      <c r="L4563" s="399">
        <v>44676</v>
      </c>
      <c r="M4563" s="398" t="s">
        <v>19</v>
      </c>
      <c r="N4563" s="10">
        <v>9825</v>
      </c>
    </row>
    <row r="4564" spans="1:14">
      <c r="A4564" s="9">
        <v>44676</v>
      </c>
      <c r="B4564" s="1">
        <v>17486</v>
      </c>
      <c r="C4564" s="929" t="s">
        <v>185</v>
      </c>
      <c r="D4564" s="1" t="s">
        <v>22</v>
      </c>
      <c r="E4564" s="1" t="s">
        <v>5014</v>
      </c>
      <c r="F4564" s="399">
        <v>44676</v>
      </c>
      <c r="G4564" s="10" t="s">
        <v>187</v>
      </c>
      <c r="H4564" s="10">
        <v>110</v>
      </c>
      <c r="I4564" s="946">
        <v>2.35</v>
      </c>
      <c r="J4564" s="398" t="s">
        <v>25</v>
      </c>
      <c r="K4564" s="398" t="s">
        <v>25</v>
      </c>
      <c r="L4564" s="399">
        <v>44676</v>
      </c>
      <c r="M4564" s="398" t="s">
        <v>19</v>
      </c>
      <c r="N4564" s="10">
        <v>9825</v>
      </c>
    </row>
    <row r="4565" spans="1:14">
      <c r="A4565" s="9">
        <v>44676</v>
      </c>
      <c r="B4565" s="1">
        <v>17487</v>
      </c>
      <c r="C4565" s="929" t="s">
        <v>3633</v>
      </c>
      <c r="D4565" s="1" t="s">
        <v>22</v>
      </c>
      <c r="E4565" s="1" t="s">
        <v>5015</v>
      </c>
      <c r="F4565" s="399">
        <v>44676</v>
      </c>
      <c r="G4565" s="10" t="s">
        <v>3635</v>
      </c>
      <c r="H4565" s="10">
        <v>22</v>
      </c>
      <c r="I4565" s="946">
        <v>2.35</v>
      </c>
      <c r="J4565" s="398" t="s">
        <v>25</v>
      </c>
      <c r="K4565" s="398" t="s">
        <v>25</v>
      </c>
      <c r="L4565" s="399">
        <v>44676</v>
      </c>
      <c r="M4565" s="398" t="s">
        <v>19</v>
      </c>
      <c r="N4565" s="10">
        <v>9825</v>
      </c>
    </row>
    <row r="4566" spans="1:14">
      <c r="A4566" s="9">
        <v>44676</v>
      </c>
      <c r="B4566" s="1">
        <v>17488</v>
      </c>
      <c r="C4566" s="929" t="s">
        <v>185</v>
      </c>
      <c r="D4566" s="1" t="s">
        <v>22</v>
      </c>
      <c r="E4566" s="1" t="s">
        <v>5016</v>
      </c>
      <c r="F4566" s="399">
        <v>44677</v>
      </c>
      <c r="G4566" s="10" t="s">
        <v>187</v>
      </c>
      <c r="H4566" s="10">
        <v>15</v>
      </c>
      <c r="I4566" s="946">
        <v>2.35</v>
      </c>
      <c r="J4566" s="398" t="s">
        <v>25</v>
      </c>
      <c r="K4566" s="398" t="s">
        <v>25</v>
      </c>
      <c r="L4566" s="399">
        <v>44677</v>
      </c>
      <c r="M4566" s="398" t="s">
        <v>19</v>
      </c>
      <c r="N4566" s="10">
        <v>9825</v>
      </c>
    </row>
    <row r="4567" spans="1:14">
      <c r="A4567" s="9">
        <v>44676</v>
      </c>
      <c r="B4567" s="1">
        <v>17489</v>
      </c>
      <c r="C4567" s="929" t="s">
        <v>185</v>
      </c>
      <c r="D4567" s="1" t="s">
        <v>22</v>
      </c>
      <c r="E4567" s="1" t="s">
        <v>5017</v>
      </c>
      <c r="F4567" s="399">
        <v>44677</v>
      </c>
      <c r="G4567" s="10" t="s">
        <v>187</v>
      </c>
      <c r="H4567" s="10">
        <v>34</v>
      </c>
      <c r="I4567" s="946">
        <v>2.35</v>
      </c>
      <c r="J4567" s="398" t="s">
        <v>25</v>
      </c>
      <c r="K4567" s="398" t="s">
        <v>25</v>
      </c>
      <c r="L4567" s="399">
        <v>44677</v>
      </c>
      <c r="M4567" s="398" t="s">
        <v>19</v>
      </c>
      <c r="N4567" s="10">
        <v>9825</v>
      </c>
    </row>
    <row r="4568" spans="1:14">
      <c r="A4568" s="9">
        <v>44676</v>
      </c>
      <c r="B4568" s="1">
        <v>17490</v>
      </c>
      <c r="C4568" s="929" t="s">
        <v>4481</v>
      </c>
      <c r="D4568" s="1" t="s">
        <v>22</v>
      </c>
      <c r="E4568" s="1" t="s">
        <v>5018</v>
      </c>
      <c r="F4568" s="399">
        <v>44677</v>
      </c>
      <c r="G4568" s="10" t="s">
        <v>5019</v>
      </c>
      <c r="H4568" s="10">
        <v>28</v>
      </c>
      <c r="I4568" s="946">
        <v>2.35</v>
      </c>
      <c r="J4568" s="398" t="s">
        <v>25</v>
      </c>
      <c r="K4568" s="398" t="s">
        <v>25</v>
      </c>
      <c r="L4568" s="399">
        <v>44677</v>
      </c>
      <c r="M4568" s="398" t="s">
        <v>19</v>
      </c>
      <c r="N4568" s="10">
        <v>9825</v>
      </c>
    </row>
    <row r="4569" spans="1:14">
      <c r="A4569" s="9">
        <v>44676</v>
      </c>
      <c r="B4569" s="1">
        <v>17491</v>
      </c>
      <c r="C4569" s="929" t="s">
        <v>262</v>
      </c>
      <c r="D4569" s="1" t="s">
        <v>22</v>
      </c>
      <c r="E4569" s="1" t="s">
        <v>5020</v>
      </c>
      <c r="F4569" s="399">
        <v>44677</v>
      </c>
      <c r="G4569" s="10" t="s">
        <v>264</v>
      </c>
      <c r="H4569" s="10">
        <v>3</v>
      </c>
      <c r="I4569" s="946">
        <v>2.35</v>
      </c>
      <c r="J4569" s="398" t="s">
        <v>25</v>
      </c>
      <c r="K4569" s="398" t="s">
        <v>25</v>
      </c>
      <c r="L4569" s="399">
        <v>44677</v>
      </c>
      <c r="M4569" s="398" t="s">
        <v>19</v>
      </c>
      <c r="N4569" s="10">
        <v>9825</v>
      </c>
    </row>
    <row r="4570" spans="1:14">
      <c r="A4570" s="9">
        <v>44676</v>
      </c>
      <c r="B4570" s="1">
        <v>17492</v>
      </c>
      <c r="C4570" s="929" t="s">
        <v>265</v>
      </c>
      <c r="D4570" s="1" t="s">
        <v>22</v>
      </c>
      <c r="E4570" s="1" t="s">
        <v>5020</v>
      </c>
      <c r="F4570" s="399">
        <v>44677</v>
      </c>
      <c r="G4570" s="10" t="s">
        <v>266</v>
      </c>
      <c r="H4570" s="10">
        <v>3</v>
      </c>
      <c r="I4570" s="946">
        <v>2.35</v>
      </c>
      <c r="J4570" s="398" t="s">
        <v>25</v>
      </c>
      <c r="K4570" s="398" t="s">
        <v>25</v>
      </c>
      <c r="L4570" s="399">
        <v>44677</v>
      </c>
      <c r="M4570" s="398" t="s">
        <v>19</v>
      </c>
      <c r="N4570" s="10">
        <v>9825</v>
      </c>
    </row>
    <row r="4571" spans="1:14">
      <c r="A4571" s="9">
        <v>44676</v>
      </c>
      <c r="B4571" s="1">
        <v>17493</v>
      </c>
      <c r="C4571" s="929" t="s">
        <v>316</v>
      </c>
      <c r="D4571" s="1" t="s">
        <v>22</v>
      </c>
      <c r="E4571" s="1" t="s">
        <v>5021</v>
      </c>
      <c r="F4571" s="399">
        <v>44677</v>
      </c>
      <c r="G4571" s="10" t="s">
        <v>318</v>
      </c>
      <c r="H4571" s="10">
        <v>3</v>
      </c>
      <c r="I4571" s="946">
        <v>2.35</v>
      </c>
      <c r="J4571" s="398" t="s">
        <v>25</v>
      </c>
      <c r="K4571" s="398" t="s">
        <v>25</v>
      </c>
      <c r="L4571" s="399">
        <v>44677</v>
      </c>
      <c r="M4571" s="398" t="s">
        <v>19</v>
      </c>
      <c r="N4571" s="10">
        <v>9825</v>
      </c>
    </row>
    <row r="4572" spans="1:14">
      <c r="A4572" s="9">
        <v>44676</v>
      </c>
      <c r="B4572" s="1">
        <v>17494</v>
      </c>
      <c r="C4572" s="929" t="s">
        <v>262</v>
      </c>
      <c r="D4572" s="1" t="s">
        <v>22</v>
      </c>
      <c r="E4572" s="1" t="s">
        <v>5022</v>
      </c>
      <c r="F4572" s="399">
        <v>44677</v>
      </c>
      <c r="G4572" s="10" t="s">
        <v>264</v>
      </c>
      <c r="H4572" s="10">
        <v>1</v>
      </c>
      <c r="I4572" s="946">
        <v>2.35</v>
      </c>
      <c r="J4572" s="398" t="s">
        <v>25</v>
      </c>
      <c r="K4572" s="398" t="s">
        <v>25</v>
      </c>
      <c r="L4572" s="399">
        <v>44677</v>
      </c>
      <c r="M4572" s="398" t="s">
        <v>19</v>
      </c>
      <c r="N4572" s="10">
        <v>9825</v>
      </c>
    </row>
    <row r="4573" spans="1:14">
      <c r="A4573" s="9">
        <v>44676</v>
      </c>
      <c r="B4573" s="1">
        <v>17495</v>
      </c>
      <c r="C4573" s="929" t="s">
        <v>265</v>
      </c>
      <c r="D4573" s="1" t="s">
        <v>22</v>
      </c>
      <c r="E4573" s="1" t="s">
        <v>5022</v>
      </c>
      <c r="F4573" s="399">
        <v>44677</v>
      </c>
      <c r="G4573" s="10" t="s">
        <v>266</v>
      </c>
      <c r="H4573" s="10">
        <v>1</v>
      </c>
      <c r="I4573" s="946">
        <v>2.35</v>
      </c>
      <c r="J4573" s="398" t="s">
        <v>25</v>
      </c>
      <c r="K4573" s="398" t="s">
        <v>25</v>
      </c>
      <c r="L4573" s="399">
        <v>44677</v>
      </c>
      <c r="M4573" s="398" t="s">
        <v>19</v>
      </c>
      <c r="N4573" s="10">
        <v>9825</v>
      </c>
    </row>
    <row r="4574" spans="1:14">
      <c r="A4574" s="9">
        <v>44676</v>
      </c>
      <c r="B4574" s="1">
        <v>17496</v>
      </c>
      <c r="C4574" s="929" t="s">
        <v>463</v>
      </c>
      <c r="D4574" s="1" t="s">
        <v>22</v>
      </c>
      <c r="E4574" s="1" t="s">
        <v>5023</v>
      </c>
      <c r="F4574" s="399">
        <v>44677</v>
      </c>
      <c r="G4574" s="10" t="s">
        <v>465</v>
      </c>
      <c r="H4574" s="10">
        <v>62</v>
      </c>
      <c r="I4574" s="946">
        <v>2.35</v>
      </c>
      <c r="J4574" s="398" t="s">
        <v>25</v>
      </c>
      <c r="K4574" s="398" t="s">
        <v>25</v>
      </c>
      <c r="L4574" s="399">
        <v>44677</v>
      </c>
      <c r="M4574" s="398" t="s">
        <v>19</v>
      </c>
      <c r="N4574" s="10">
        <v>9825</v>
      </c>
    </row>
    <row r="4575" spans="1:14">
      <c r="A4575" s="9">
        <v>44676</v>
      </c>
      <c r="B4575" s="1">
        <v>17497</v>
      </c>
      <c r="C4575" s="929" t="s">
        <v>49</v>
      </c>
      <c r="D4575" s="1" t="s">
        <v>22</v>
      </c>
      <c r="E4575" s="1" t="s">
        <v>5024</v>
      </c>
      <c r="F4575" s="399">
        <v>44677</v>
      </c>
      <c r="G4575" s="10" t="s">
        <v>638</v>
      </c>
      <c r="H4575" s="10">
        <v>295</v>
      </c>
      <c r="I4575" s="946">
        <v>2.35</v>
      </c>
      <c r="J4575" s="398">
        <v>295</v>
      </c>
      <c r="K4575" s="398" t="s">
        <v>25</v>
      </c>
      <c r="L4575" s="399">
        <v>44677</v>
      </c>
      <c r="M4575" s="398" t="s">
        <v>19</v>
      </c>
      <c r="N4575" s="10">
        <v>9825</v>
      </c>
    </row>
    <row r="4576" spans="1:14">
      <c r="A4576" s="9">
        <v>44676</v>
      </c>
      <c r="B4576" s="1">
        <v>17498</v>
      </c>
      <c r="C4576" s="929" t="s">
        <v>185</v>
      </c>
      <c r="D4576" s="1" t="s">
        <v>22</v>
      </c>
      <c r="E4576" s="1" t="s">
        <v>5025</v>
      </c>
      <c r="F4576" s="399">
        <v>44677</v>
      </c>
      <c r="G4576" s="10" t="s">
        <v>187</v>
      </c>
      <c r="H4576" s="10">
        <v>12</v>
      </c>
      <c r="I4576" s="946">
        <v>2.35</v>
      </c>
      <c r="J4576" s="398" t="s">
        <v>25</v>
      </c>
      <c r="K4576" s="398" t="s">
        <v>25</v>
      </c>
      <c r="L4576" s="399">
        <v>44677</v>
      </c>
      <c r="M4576" s="398" t="s">
        <v>19</v>
      </c>
      <c r="N4576" s="10">
        <v>9825</v>
      </c>
    </row>
    <row r="4577" spans="1:14">
      <c r="A4577" s="9">
        <v>44676</v>
      </c>
      <c r="B4577" s="1">
        <v>17499</v>
      </c>
      <c r="C4577" s="929" t="s">
        <v>3409</v>
      </c>
      <c r="D4577" s="1" t="s">
        <v>22</v>
      </c>
      <c r="E4577" s="1" t="s">
        <v>5026</v>
      </c>
      <c r="F4577" s="399">
        <v>44677</v>
      </c>
      <c r="G4577" s="10" t="s">
        <v>3411</v>
      </c>
      <c r="H4577" s="10">
        <v>3</v>
      </c>
      <c r="I4577" s="946">
        <v>2.35</v>
      </c>
      <c r="J4577" s="398" t="s">
        <v>25</v>
      </c>
      <c r="K4577" s="398" t="s">
        <v>25</v>
      </c>
      <c r="L4577" s="399">
        <v>44677</v>
      </c>
      <c r="M4577" s="398" t="s">
        <v>19</v>
      </c>
      <c r="N4577" s="10">
        <v>9825</v>
      </c>
    </row>
    <row r="4578" spans="1:14">
      <c r="A4578" s="9">
        <v>44676</v>
      </c>
      <c r="B4578" s="1">
        <v>17500</v>
      </c>
      <c r="C4578" s="929" t="s">
        <v>1074</v>
      </c>
      <c r="D4578" s="1" t="s">
        <v>22</v>
      </c>
      <c r="E4578" s="1" t="s">
        <v>5027</v>
      </c>
      <c r="F4578" s="399">
        <v>44677</v>
      </c>
      <c r="G4578" s="10" t="s">
        <v>1156</v>
      </c>
      <c r="H4578" s="10">
        <v>1</v>
      </c>
      <c r="I4578" s="946">
        <v>2.35</v>
      </c>
      <c r="J4578" s="398" t="s">
        <v>25</v>
      </c>
      <c r="K4578" s="398" t="s">
        <v>25</v>
      </c>
      <c r="L4578" s="399">
        <v>44677</v>
      </c>
      <c r="M4578" s="398" t="s">
        <v>19</v>
      </c>
      <c r="N4578" s="10">
        <v>9825</v>
      </c>
    </row>
    <row r="4579" spans="1:14">
      <c r="A4579" s="9">
        <v>44676</v>
      </c>
      <c r="B4579" s="1">
        <v>17501</v>
      </c>
      <c r="C4579" s="929" t="s">
        <v>1074</v>
      </c>
      <c r="D4579" s="1" t="s">
        <v>22</v>
      </c>
      <c r="E4579" s="1" t="s">
        <v>5028</v>
      </c>
      <c r="F4579" s="399">
        <v>44677</v>
      </c>
      <c r="G4579" s="10" t="s">
        <v>1156</v>
      </c>
      <c r="H4579" s="10">
        <v>1</v>
      </c>
      <c r="I4579" s="946">
        <v>2.35</v>
      </c>
      <c r="J4579" s="398" t="s">
        <v>25</v>
      </c>
      <c r="K4579" s="398" t="s">
        <v>25</v>
      </c>
      <c r="L4579" s="399">
        <v>44677</v>
      </c>
      <c r="M4579" s="398" t="s">
        <v>19</v>
      </c>
      <c r="N4579" s="10">
        <v>9825</v>
      </c>
    </row>
    <row r="4580" spans="1:14">
      <c r="A4580" s="9">
        <v>44676</v>
      </c>
      <c r="B4580" s="1">
        <v>17502</v>
      </c>
      <c r="C4580" s="929" t="s">
        <v>1074</v>
      </c>
      <c r="D4580" s="1" t="s">
        <v>22</v>
      </c>
      <c r="E4580" s="1" t="s">
        <v>5029</v>
      </c>
      <c r="F4580" s="399">
        <v>44677</v>
      </c>
      <c r="G4580" s="10" t="s">
        <v>1156</v>
      </c>
      <c r="H4580" s="10">
        <v>1</v>
      </c>
      <c r="I4580" s="946">
        <v>2.35</v>
      </c>
      <c r="J4580" s="398" t="s">
        <v>25</v>
      </c>
      <c r="K4580" s="398" t="s">
        <v>25</v>
      </c>
      <c r="L4580" s="399">
        <v>44677</v>
      </c>
      <c r="M4580" s="398" t="s">
        <v>19</v>
      </c>
      <c r="N4580" s="10">
        <v>9825</v>
      </c>
    </row>
    <row r="4581" spans="1:14">
      <c r="A4581" s="9">
        <v>44676</v>
      </c>
      <c r="B4581" s="1">
        <v>17503</v>
      </c>
      <c r="C4581" s="929" t="s">
        <v>1074</v>
      </c>
      <c r="D4581" s="1" t="s">
        <v>22</v>
      </c>
      <c r="E4581" s="1" t="s">
        <v>5030</v>
      </c>
      <c r="F4581" s="399">
        <v>44677</v>
      </c>
      <c r="G4581" s="10" t="s">
        <v>1156</v>
      </c>
      <c r="H4581" s="10">
        <v>1</v>
      </c>
      <c r="I4581" s="946">
        <v>2.35</v>
      </c>
      <c r="J4581" s="398" t="s">
        <v>25</v>
      </c>
      <c r="K4581" s="398" t="s">
        <v>25</v>
      </c>
      <c r="L4581" s="399">
        <v>44677</v>
      </c>
      <c r="M4581" s="398" t="s">
        <v>19</v>
      </c>
      <c r="N4581" s="10">
        <v>9825</v>
      </c>
    </row>
    <row r="4582" spans="1:14">
      <c r="A4582" s="9">
        <v>44676</v>
      </c>
      <c r="B4582" s="1">
        <v>17504</v>
      </c>
      <c r="C4582" s="929" t="s">
        <v>37</v>
      </c>
      <c r="D4582" s="1" t="s">
        <v>22</v>
      </c>
      <c r="E4582" s="1" t="s">
        <v>5031</v>
      </c>
      <c r="F4582" s="399">
        <v>44677</v>
      </c>
      <c r="G4582" s="10" t="s">
        <v>38</v>
      </c>
      <c r="H4582" s="10">
        <v>8</v>
      </c>
      <c r="I4582" s="946">
        <v>2.35</v>
      </c>
      <c r="J4582" s="398" t="s">
        <v>25</v>
      </c>
      <c r="K4582" s="398" t="s">
        <v>25</v>
      </c>
      <c r="L4582" s="399">
        <v>44677</v>
      </c>
      <c r="M4582" s="398" t="s">
        <v>19</v>
      </c>
      <c r="N4582" s="10">
        <v>9825</v>
      </c>
    </row>
    <row r="4583" spans="1:14">
      <c r="A4583" s="9">
        <v>44676</v>
      </c>
      <c r="B4583" s="1">
        <v>17505</v>
      </c>
      <c r="C4583" s="929" t="s">
        <v>182</v>
      </c>
      <c r="D4583" s="1" t="s">
        <v>22</v>
      </c>
      <c r="E4583" s="1" t="s">
        <v>5031</v>
      </c>
      <c r="F4583" s="399">
        <v>44677</v>
      </c>
      <c r="G4583" s="10" t="s">
        <v>184</v>
      </c>
      <c r="H4583" s="10">
        <v>8</v>
      </c>
      <c r="I4583" s="946">
        <v>2.35</v>
      </c>
      <c r="J4583" s="398" t="s">
        <v>25</v>
      </c>
      <c r="K4583" s="398" t="s">
        <v>25</v>
      </c>
      <c r="L4583" s="399">
        <v>44677</v>
      </c>
      <c r="M4583" s="398" t="s">
        <v>19</v>
      </c>
      <c r="N4583" s="10">
        <v>9825</v>
      </c>
    </row>
    <row r="4584" spans="1:14">
      <c r="A4584" s="9">
        <v>44676</v>
      </c>
      <c r="B4584" s="1">
        <v>17506</v>
      </c>
      <c r="C4584" s="929" t="s">
        <v>5032</v>
      </c>
      <c r="D4584" s="1" t="s">
        <v>22</v>
      </c>
      <c r="E4584" s="1" t="s">
        <v>5033</v>
      </c>
      <c r="F4584" s="399">
        <v>44677</v>
      </c>
      <c r="G4584" s="10" t="s">
        <v>5034</v>
      </c>
      <c r="H4584" s="10">
        <v>3</v>
      </c>
      <c r="I4584" s="946">
        <v>2.35</v>
      </c>
      <c r="J4584" s="398" t="s">
        <v>25</v>
      </c>
      <c r="K4584" s="398" t="s">
        <v>25</v>
      </c>
      <c r="L4584" s="399">
        <v>44677</v>
      </c>
      <c r="M4584" s="398" t="s">
        <v>19</v>
      </c>
      <c r="N4584" s="10">
        <v>9825</v>
      </c>
    </row>
    <row r="4585" spans="1:14">
      <c r="A4585" s="9">
        <v>44676</v>
      </c>
      <c r="B4585" s="1">
        <v>17507</v>
      </c>
      <c r="C4585" s="929" t="s">
        <v>5035</v>
      </c>
      <c r="D4585" s="1" t="s">
        <v>22</v>
      </c>
      <c r="E4585" s="1" t="s">
        <v>5033</v>
      </c>
      <c r="F4585" s="399">
        <v>44677</v>
      </c>
      <c r="G4585" s="10" t="s">
        <v>5036</v>
      </c>
      <c r="H4585" s="10">
        <v>3</v>
      </c>
      <c r="I4585" s="946">
        <v>2.35</v>
      </c>
      <c r="J4585" s="398" t="s">
        <v>25</v>
      </c>
      <c r="K4585" s="398" t="s">
        <v>25</v>
      </c>
      <c r="L4585" s="399">
        <v>44677</v>
      </c>
      <c r="M4585" s="398" t="s">
        <v>19</v>
      </c>
      <c r="N4585" s="10">
        <v>9825</v>
      </c>
    </row>
    <row r="4586" spans="1:14">
      <c r="A4586" s="9">
        <v>44676</v>
      </c>
      <c r="B4586" s="1">
        <v>17508</v>
      </c>
      <c r="C4586" s="929" t="s">
        <v>4420</v>
      </c>
      <c r="D4586" s="1" t="s">
        <v>22</v>
      </c>
      <c r="E4586" s="1" t="s">
        <v>5037</v>
      </c>
      <c r="F4586" s="399">
        <v>44677</v>
      </c>
      <c r="G4586" s="10" t="s">
        <v>5038</v>
      </c>
      <c r="H4586" s="10">
        <v>4</v>
      </c>
      <c r="I4586" s="946">
        <v>2.35</v>
      </c>
      <c r="J4586" s="398" t="s">
        <v>25</v>
      </c>
      <c r="K4586" s="398" t="s">
        <v>25</v>
      </c>
      <c r="L4586" s="399">
        <v>44677</v>
      </c>
      <c r="M4586" s="398" t="s">
        <v>19</v>
      </c>
      <c r="N4586" s="10">
        <v>9825</v>
      </c>
    </row>
    <row r="4587" spans="1:14">
      <c r="A4587" s="9">
        <v>44676</v>
      </c>
      <c r="B4587" s="1">
        <v>17509</v>
      </c>
      <c r="C4587" s="929" t="s">
        <v>3667</v>
      </c>
      <c r="D4587" s="1" t="s">
        <v>22</v>
      </c>
      <c r="E4587" s="1" t="s">
        <v>5037</v>
      </c>
      <c r="F4587" s="399">
        <v>44677</v>
      </c>
      <c r="G4587" s="10" t="s">
        <v>3771</v>
      </c>
      <c r="H4587" s="10">
        <v>4</v>
      </c>
      <c r="I4587" s="946">
        <v>2.35</v>
      </c>
      <c r="J4587" s="398" t="s">
        <v>25</v>
      </c>
      <c r="K4587" s="398" t="s">
        <v>25</v>
      </c>
      <c r="L4587" s="399">
        <v>44677</v>
      </c>
      <c r="M4587" s="398" t="s">
        <v>19</v>
      </c>
      <c r="N4587" s="10">
        <v>9825</v>
      </c>
    </row>
    <row r="4588" spans="1:14">
      <c r="A4588" s="9">
        <v>44676</v>
      </c>
      <c r="B4588" s="1">
        <v>17510</v>
      </c>
      <c r="C4588" s="929" t="s">
        <v>852</v>
      </c>
      <c r="D4588" s="1" t="s">
        <v>22</v>
      </c>
      <c r="E4588" s="1" t="s">
        <v>5039</v>
      </c>
      <c r="F4588" s="399">
        <v>44677</v>
      </c>
      <c r="G4588" s="10" t="s">
        <v>854</v>
      </c>
      <c r="H4588" s="10">
        <v>9</v>
      </c>
      <c r="I4588" s="946">
        <v>2.35</v>
      </c>
      <c r="J4588" s="398" t="s">
        <v>25</v>
      </c>
      <c r="K4588" s="398" t="s">
        <v>25</v>
      </c>
      <c r="L4588" s="399">
        <v>44677</v>
      </c>
      <c r="M4588" s="398" t="s">
        <v>19</v>
      </c>
      <c r="N4588" s="10">
        <v>9825</v>
      </c>
    </row>
    <row r="4589" spans="1:14">
      <c r="A4589" s="9">
        <v>44676</v>
      </c>
      <c r="B4589" s="1">
        <v>17511</v>
      </c>
      <c r="C4589" s="929" t="s">
        <v>319</v>
      </c>
      <c r="D4589" s="1" t="s">
        <v>22</v>
      </c>
      <c r="E4589" s="1" t="s">
        <v>5040</v>
      </c>
      <c r="F4589" s="399">
        <v>44677</v>
      </c>
      <c r="G4589" s="10" t="s">
        <v>321</v>
      </c>
      <c r="H4589" s="10">
        <v>17</v>
      </c>
      <c r="I4589" s="946">
        <v>2.35</v>
      </c>
      <c r="J4589" s="398" t="s">
        <v>25</v>
      </c>
      <c r="K4589" s="398" t="s">
        <v>25</v>
      </c>
      <c r="L4589" s="399">
        <v>44677</v>
      </c>
      <c r="M4589" s="398" t="s">
        <v>19</v>
      </c>
      <c r="N4589" s="10">
        <v>9825</v>
      </c>
    </row>
    <row r="4590" spans="1:14">
      <c r="A4590" s="9">
        <v>44676</v>
      </c>
      <c r="B4590" s="1">
        <v>17512</v>
      </c>
      <c r="C4590" s="929" t="s">
        <v>3447</v>
      </c>
      <c r="D4590" s="1" t="s">
        <v>22</v>
      </c>
      <c r="E4590" s="1" t="s">
        <v>5041</v>
      </c>
      <c r="F4590" s="399">
        <v>44677</v>
      </c>
      <c r="G4590" s="10" t="s">
        <v>4844</v>
      </c>
      <c r="H4590" s="10">
        <v>1</v>
      </c>
      <c r="I4590" s="946">
        <v>2.35</v>
      </c>
      <c r="J4590" s="398" t="s">
        <v>25</v>
      </c>
      <c r="K4590" s="398" t="s">
        <v>25</v>
      </c>
      <c r="L4590" s="399">
        <v>44677</v>
      </c>
      <c r="M4590" s="398" t="s">
        <v>19</v>
      </c>
      <c r="N4590" s="10">
        <v>9825</v>
      </c>
    </row>
    <row r="4591" spans="1:14">
      <c r="A4591" s="9">
        <v>44676</v>
      </c>
      <c r="B4591" s="1">
        <v>17513</v>
      </c>
      <c r="C4591" s="929" t="s">
        <v>533</v>
      </c>
      <c r="D4591" s="1" t="s">
        <v>22</v>
      </c>
      <c r="E4591" s="1" t="s">
        <v>5042</v>
      </c>
      <c r="F4591" s="399">
        <v>44677</v>
      </c>
      <c r="G4591" s="10" t="s">
        <v>535</v>
      </c>
      <c r="H4591" s="10">
        <v>2</v>
      </c>
      <c r="I4591" s="946">
        <v>2.35</v>
      </c>
      <c r="J4591" s="398" t="s">
        <v>25</v>
      </c>
      <c r="K4591" s="398" t="s">
        <v>25</v>
      </c>
      <c r="L4591" s="399">
        <v>44677</v>
      </c>
      <c r="M4591" s="398" t="s">
        <v>19</v>
      </c>
      <c r="N4591" s="10">
        <v>9825</v>
      </c>
    </row>
    <row r="4592" spans="1:14">
      <c r="A4592" s="9">
        <v>44676</v>
      </c>
      <c r="B4592" s="1">
        <v>17514</v>
      </c>
      <c r="C4592" s="929" t="s">
        <v>2228</v>
      </c>
      <c r="D4592" s="1" t="s">
        <v>22</v>
      </c>
      <c r="E4592" s="1" t="s">
        <v>5043</v>
      </c>
      <c r="F4592" s="399">
        <v>44677</v>
      </c>
      <c r="G4592" s="10" t="s">
        <v>2229</v>
      </c>
      <c r="H4592" s="10">
        <v>2</v>
      </c>
      <c r="I4592" s="946">
        <v>2.35</v>
      </c>
      <c r="J4592" s="398" t="s">
        <v>25</v>
      </c>
      <c r="K4592" s="398" t="s">
        <v>25</v>
      </c>
      <c r="L4592" s="399">
        <v>44677</v>
      </c>
      <c r="M4592" s="398" t="s">
        <v>19</v>
      </c>
      <c r="N4592" s="10">
        <v>9825</v>
      </c>
    </row>
    <row r="4593" spans="1:14">
      <c r="A4593" s="9">
        <v>44676</v>
      </c>
      <c r="B4593" s="1">
        <v>17515</v>
      </c>
      <c r="C4593" s="929" t="s">
        <v>3155</v>
      </c>
      <c r="D4593" s="1" t="s">
        <v>22</v>
      </c>
      <c r="E4593" s="1" t="s">
        <v>5044</v>
      </c>
      <c r="F4593" s="399">
        <v>44677</v>
      </c>
      <c r="G4593" s="10" t="s">
        <v>4933</v>
      </c>
      <c r="H4593" s="10">
        <v>1</v>
      </c>
      <c r="I4593" s="946">
        <v>2.35</v>
      </c>
      <c r="J4593" s="398" t="s">
        <v>25</v>
      </c>
      <c r="K4593" s="398" t="s">
        <v>25</v>
      </c>
      <c r="L4593" s="399">
        <v>44677</v>
      </c>
      <c r="M4593" s="398" t="s">
        <v>19</v>
      </c>
      <c r="N4593" s="10">
        <v>9825</v>
      </c>
    </row>
    <row r="4594" spans="1:14">
      <c r="A4594" s="9">
        <v>44676</v>
      </c>
      <c r="B4594" s="1">
        <v>17516</v>
      </c>
      <c r="C4594" s="929" t="s">
        <v>925</v>
      </c>
      <c r="D4594" s="1" t="s">
        <v>22</v>
      </c>
      <c r="E4594" s="1" t="s">
        <v>5045</v>
      </c>
      <c r="F4594" s="399">
        <v>44677</v>
      </c>
      <c r="G4594" s="10" t="s">
        <v>927</v>
      </c>
      <c r="H4594" s="10">
        <v>40</v>
      </c>
      <c r="I4594" s="946">
        <v>2.35</v>
      </c>
      <c r="J4594" s="398" t="s">
        <v>25</v>
      </c>
      <c r="K4594" s="398" t="s">
        <v>25</v>
      </c>
      <c r="L4594" s="399">
        <v>44677</v>
      </c>
      <c r="M4594" s="398" t="s">
        <v>19</v>
      </c>
      <c r="N4594" s="10">
        <v>9825</v>
      </c>
    </row>
    <row r="4595" spans="1:14">
      <c r="A4595" s="9">
        <v>44676</v>
      </c>
      <c r="B4595" s="1">
        <v>17517</v>
      </c>
      <c r="C4595" s="929" t="s">
        <v>928</v>
      </c>
      <c r="D4595" s="1" t="s">
        <v>22</v>
      </c>
      <c r="E4595" s="1" t="s">
        <v>5045</v>
      </c>
      <c r="F4595" s="399">
        <v>44677</v>
      </c>
      <c r="G4595" s="10" t="s">
        <v>929</v>
      </c>
      <c r="H4595" s="10">
        <v>40</v>
      </c>
      <c r="I4595" s="946">
        <v>2.35</v>
      </c>
      <c r="J4595" s="398" t="s">
        <v>25</v>
      </c>
      <c r="K4595" s="398" t="s">
        <v>25</v>
      </c>
      <c r="L4595" s="399">
        <v>44677</v>
      </c>
      <c r="M4595" s="398" t="s">
        <v>19</v>
      </c>
      <c r="N4595" s="10">
        <v>9825</v>
      </c>
    </row>
    <row r="4596" spans="1:14">
      <c r="A4596" s="9">
        <v>44676</v>
      </c>
      <c r="B4596" s="1">
        <v>17518</v>
      </c>
      <c r="C4596" s="929" t="s">
        <v>193</v>
      </c>
      <c r="D4596" s="1" t="s">
        <v>22</v>
      </c>
      <c r="E4596" s="1" t="s">
        <v>5046</v>
      </c>
      <c r="F4596" s="399">
        <v>44677</v>
      </c>
      <c r="G4596" s="10" t="s">
        <v>194</v>
      </c>
      <c r="H4596" s="10">
        <v>4</v>
      </c>
      <c r="I4596" s="946">
        <v>2.35</v>
      </c>
      <c r="J4596" s="398" t="s">
        <v>25</v>
      </c>
      <c r="K4596" s="398" t="s">
        <v>25</v>
      </c>
      <c r="L4596" s="399">
        <v>44677</v>
      </c>
      <c r="M4596" s="398" t="s">
        <v>19</v>
      </c>
      <c r="N4596" s="10">
        <v>9825</v>
      </c>
    </row>
    <row r="4597" spans="1:14">
      <c r="A4597" s="9">
        <v>44676</v>
      </c>
      <c r="B4597" s="1">
        <v>17519</v>
      </c>
      <c r="C4597" s="929" t="s">
        <v>3767</v>
      </c>
      <c r="D4597" s="1" t="s">
        <v>22</v>
      </c>
      <c r="E4597" s="1" t="s">
        <v>5047</v>
      </c>
      <c r="F4597" s="399">
        <v>44677</v>
      </c>
      <c r="G4597" s="10" t="s">
        <v>3769</v>
      </c>
      <c r="H4597" s="10">
        <v>4</v>
      </c>
      <c r="I4597" s="946">
        <v>2.35</v>
      </c>
      <c r="J4597" s="398" t="s">
        <v>25</v>
      </c>
      <c r="K4597" s="398" t="s">
        <v>25</v>
      </c>
      <c r="L4597" s="399">
        <v>44677</v>
      </c>
      <c r="M4597" s="398" t="s">
        <v>19</v>
      </c>
      <c r="N4597" s="10">
        <v>9825</v>
      </c>
    </row>
    <row r="4598" spans="1:14">
      <c r="A4598" s="9">
        <v>44676</v>
      </c>
      <c r="B4598" s="1">
        <v>17520</v>
      </c>
      <c r="C4598" s="929" t="s">
        <v>5032</v>
      </c>
      <c r="D4598" s="1" t="s">
        <v>22</v>
      </c>
      <c r="E4598" s="1" t="s">
        <v>5048</v>
      </c>
      <c r="F4598" s="399">
        <v>44677</v>
      </c>
      <c r="G4598" s="10" t="s">
        <v>5034</v>
      </c>
      <c r="H4598" s="10">
        <v>3</v>
      </c>
      <c r="I4598" s="946">
        <v>2.35</v>
      </c>
      <c r="J4598" s="398" t="s">
        <v>25</v>
      </c>
      <c r="K4598" s="398" t="s">
        <v>25</v>
      </c>
      <c r="L4598" s="399">
        <v>44677</v>
      </c>
      <c r="M4598" s="398" t="s">
        <v>19</v>
      </c>
      <c r="N4598" s="10">
        <v>9825</v>
      </c>
    </row>
    <row r="4599" spans="1:14">
      <c r="A4599" s="9">
        <v>44676</v>
      </c>
      <c r="B4599" s="1">
        <v>17521</v>
      </c>
      <c r="C4599" s="929" t="s">
        <v>5</v>
      </c>
      <c r="D4599" s="1" t="s">
        <v>22</v>
      </c>
      <c r="E4599" s="1" t="s">
        <v>5048</v>
      </c>
      <c r="F4599" s="399">
        <v>44677</v>
      </c>
      <c r="G4599" s="10" t="s">
        <v>3329</v>
      </c>
      <c r="H4599" s="10">
        <v>3</v>
      </c>
      <c r="I4599" s="946">
        <v>4.5</v>
      </c>
      <c r="J4599" s="398" t="s">
        <v>25</v>
      </c>
      <c r="K4599" s="398" t="s">
        <v>25</v>
      </c>
      <c r="L4599" s="399">
        <v>44677</v>
      </c>
      <c r="M4599" s="398" t="s">
        <v>19</v>
      </c>
      <c r="N4599" s="10">
        <v>9825</v>
      </c>
    </row>
    <row r="4600" spans="1:14">
      <c r="A4600" s="9">
        <v>44676</v>
      </c>
      <c r="B4600" s="1">
        <v>17522</v>
      </c>
      <c r="C4600" s="929" t="s">
        <v>341</v>
      </c>
      <c r="D4600" s="1" t="s">
        <v>22</v>
      </c>
      <c r="E4600" s="1" t="s">
        <v>5049</v>
      </c>
      <c r="F4600" s="399">
        <v>44677</v>
      </c>
      <c r="G4600" s="10" t="s">
        <v>343</v>
      </c>
      <c r="H4600" s="10">
        <v>8</v>
      </c>
      <c r="I4600" s="946">
        <v>2.35</v>
      </c>
      <c r="J4600" s="398" t="s">
        <v>25</v>
      </c>
      <c r="K4600" s="398" t="s">
        <v>25</v>
      </c>
      <c r="L4600" s="399">
        <v>44677</v>
      </c>
      <c r="M4600" s="398" t="s">
        <v>19</v>
      </c>
      <c r="N4600" s="10">
        <v>9825</v>
      </c>
    </row>
    <row r="4601" spans="1:14">
      <c r="A4601" s="9">
        <v>44676</v>
      </c>
      <c r="B4601" s="1">
        <v>17523</v>
      </c>
      <c r="C4601" s="929" t="s">
        <v>4292</v>
      </c>
      <c r="D4601" s="1" t="s">
        <v>22</v>
      </c>
      <c r="E4601" s="1" t="s">
        <v>5050</v>
      </c>
      <c r="F4601" s="399">
        <v>44677</v>
      </c>
      <c r="G4601" s="10" t="s">
        <v>4435</v>
      </c>
      <c r="H4601" s="10">
        <v>2</v>
      </c>
      <c r="I4601" s="946">
        <v>2.35</v>
      </c>
      <c r="J4601" s="398" t="s">
        <v>25</v>
      </c>
      <c r="K4601" s="398" t="s">
        <v>25</v>
      </c>
      <c r="L4601" s="399">
        <v>44677</v>
      </c>
      <c r="M4601" s="398" t="s">
        <v>19</v>
      </c>
      <c r="N4601" s="10">
        <v>9825</v>
      </c>
    </row>
    <row r="4602" spans="1:14">
      <c r="A4602" s="9">
        <v>44676</v>
      </c>
      <c r="B4602" s="1">
        <v>17524</v>
      </c>
      <c r="C4602" s="929" t="s">
        <v>473</v>
      </c>
      <c r="D4602" s="1" t="s">
        <v>22</v>
      </c>
      <c r="E4602" s="1" t="s">
        <v>5051</v>
      </c>
      <c r="F4602" s="399">
        <v>44677</v>
      </c>
      <c r="G4602" s="10" t="s">
        <v>475</v>
      </c>
      <c r="H4602" s="10">
        <v>6</v>
      </c>
      <c r="I4602" s="946">
        <v>2.35</v>
      </c>
      <c r="J4602" s="398" t="s">
        <v>25</v>
      </c>
      <c r="K4602" s="398" t="s">
        <v>25</v>
      </c>
      <c r="L4602" s="399">
        <v>44677</v>
      </c>
      <c r="M4602" s="398" t="s">
        <v>19</v>
      </c>
      <c r="N4602" s="10">
        <v>9825</v>
      </c>
    </row>
    <row r="4603" spans="1:14">
      <c r="A4603" s="9">
        <v>44676</v>
      </c>
      <c r="B4603" s="1">
        <v>17525</v>
      </c>
      <c r="C4603" s="929" t="s">
        <v>428</v>
      </c>
      <c r="D4603" s="1" t="s">
        <v>22</v>
      </c>
      <c r="E4603" s="1" t="s">
        <v>5052</v>
      </c>
      <c r="F4603" s="399">
        <v>44677</v>
      </c>
      <c r="G4603" s="10" t="s">
        <v>430</v>
      </c>
      <c r="H4603" s="10">
        <v>6</v>
      </c>
      <c r="I4603" s="946">
        <v>2.35</v>
      </c>
      <c r="J4603" s="398" t="s">
        <v>25</v>
      </c>
      <c r="K4603" s="398" t="s">
        <v>25</v>
      </c>
      <c r="L4603" s="399">
        <v>44677</v>
      </c>
      <c r="M4603" s="398" t="s">
        <v>19</v>
      </c>
      <c r="N4603" s="10">
        <v>9825</v>
      </c>
    </row>
    <row r="4604" spans="1:14">
      <c r="A4604" s="9">
        <v>44676</v>
      </c>
      <c r="B4604" s="1">
        <v>17526</v>
      </c>
      <c r="C4604" s="929" t="s">
        <v>715</v>
      </c>
      <c r="D4604" s="1" t="s">
        <v>22</v>
      </c>
      <c r="E4604" s="1" t="s">
        <v>5053</v>
      </c>
      <c r="F4604" s="399">
        <v>44677</v>
      </c>
      <c r="G4604" s="10" t="s">
        <v>1772</v>
      </c>
      <c r="H4604" s="10">
        <v>5</v>
      </c>
      <c r="I4604" s="946">
        <v>2.35</v>
      </c>
      <c r="J4604" s="398" t="s">
        <v>25</v>
      </c>
      <c r="K4604" s="398" t="s">
        <v>25</v>
      </c>
      <c r="L4604" s="399">
        <v>44677</v>
      </c>
      <c r="M4604" s="398" t="s">
        <v>19</v>
      </c>
      <c r="N4604" s="10">
        <v>9825</v>
      </c>
    </row>
    <row r="4605" spans="1:14">
      <c r="A4605" s="9">
        <v>44676</v>
      </c>
      <c r="B4605" s="1">
        <v>17527</v>
      </c>
      <c r="C4605" s="929" t="s">
        <v>4082</v>
      </c>
      <c r="D4605" s="1" t="s">
        <v>22</v>
      </c>
      <c r="E4605" s="1" t="s">
        <v>5054</v>
      </c>
      <c r="F4605" s="399">
        <v>44677</v>
      </c>
      <c r="G4605" s="10" t="s">
        <v>4084</v>
      </c>
      <c r="H4605" s="10">
        <v>8</v>
      </c>
      <c r="I4605" s="946">
        <v>2.35</v>
      </c>
      <c r="J4605" s="398" t="s">
        <v>25</v>
      </c>
      <c r="K4605" s="398" t="s">
        <v>25</v>
      </c>
      <c r="L4605" s="399">
        <v>44677</v>
      </c>
      <c r="M4605" s="398" t="s">
        <v>19</v>
      </c>
      <c r="N4605" s="10">
        <v>9825</v>
      </c>
    </row>
    <row r="4606" spans="1:14">
      <c r="A4606" s="9">
        <v>44676</v>
      </c>
      <c r="B4606" s="1">
        <v>17528</v>
      </c>
      <c r="C4606" s="929" t="s">
        <v>4082</v>
      </c>
      <c r="D4606" s="1" t="s">
        <v>22</v>
      </c>
      <c r="E4606" s="1" t="s">
        <v>5055</v>
      </c>
      <c r="F4606" s="399">
        <v>44677</v>
      </c>
      <c r="G4606" s="10" t="s">
        <v>4084</v>
      </c>
      <c r="H4606" s="10">
        <v>1</v>
      </c>
      <c r="I4606" s="946">
        <v>2.35</v>
      </c>
      <c r="J4606" s="398" t="s">
        <v>25</v>
      </c>
      <c r="K4606" s="398" t="s">
        <v>25</v>
      </c>
      <c r="L4606" s="399">
        <v>44677</v>
      </c>
      <c r="M4606" s="398" t="s">
        <v>19</v>
      </c>
      <c r="N4606" s="10">
        <v>9825</v>
      </c>
    </row>
    <row r="4607" spans="1:14">
      <c r="A4607" s="9">
        <v>44676</v>
      </c>
      <c r="B4607" s="1">
        <v>17529</v>
      </c>
      <c r="C4607" s="929" t="s">
        <v>316</v>
      </c>
      <c r="D4607" s="1" t="s">
        <v>22</v>
      </c>
      <c r="E4607" s="1" t="s">
        <v>5056</v>
      </c>
      <c r="F4607" s="399">
        <v>44677</v>
      </c>
      <c r="G4607" s="10" t="s">
        <v>318</v>
      </c>
      <c r="H4607" s="10">
        <v>9</v>
      </c>
      <c r="I4607" s="946">
        <v>2.35</v>
      </c>
      <c r="J4607" s="398" t="s">
        <v>25</v>
      </c>
      <c r="K4607" s="398" t="s">
        <v>25</v>
      </c>
      <c r="L4607" s="399">
        <v>44677</v>
      </c>
      <c r="M4607" s="398" t="s">
        <v>19</v>
      </c>
      <c r="N4607" s="10">
        <v>9825</v>
      </c>
    </row>
    <row r="4608" spans="1:14">
      <c r="A4608" s="9">
        <v>44676</v>
      </c>
      <c r="B4608" s="1">
        <v>17530</v>
      </c>
      <c r="C4608" s="929" t="s">
        <v>672</v>
      </c>
      <c r="D4608" s="1" t="s">
        <v>22</v>
      </c>
      <c r="E4608" s="1" t="s">
        <v>5057</v>
      </c>
      <c r="F4608" s="399">
        <v>44677</v>
      </c>
      <c r="G4608" s="10" t="s">
        <v>674</v>
      </c>
      <c r="H4608" s="10">
        <v>9</v>
      </c>
      <c r="I4608" s="946">
        <v>2.35</v>
      </c>
      <c r="J4608" s="398" t="s">
        <v>25</v>
      </c>
      <c r="K4608" s="398" t="s">
        <v>25</v>
      </c>
      <c r="L4608" s="399">
        <v>44677</v>
      </c>
      <c r="M4608" s="398" t="s">
        <v>19</v>
      </c>
      <c r="N4608" s="10">
        <v>9825</v>
      </c>
    </row>
    <row r="4609" spans="1:14">
      <c r="A4609" s="9">
        <v>44676</v>
      </c>
      <c r="B4609" s="1">
        <v>17531</v>
      </c>
      <c r="C4609" s="929" t="s">
        <v>5032</v>
      </c>
      <c r="D4609" s="1" t="s">
        <v>22</v>
      </c>
      <c r="E4609" s="1" t="s">
        <v>5058</v>
      </c>
      <c r="F4609" s="399">
        <v>44677</v>
      </c>
      <c r="G4609" s="10" t="s">
        <v>5034</v>
      </c>
      <c r="H4609" s="10">
        <v>24</v>
      </c>
      <c r="I4609" s="946">
        <v>2.35</v>
      </c>
      <c r="J4609" s="398" t="s">
        <v>25</v>
      </c>
      <c r="K4609" s="398" t="s">
        <v>25</v>
      </c>
      <c r="L4609" s="399">
        <v>44677</v>
      </c>
      <c r="M4609" s="398" t="s">
        <v>19</v>
      </c>
      <c r="N4609" s="10">
        <v>9825</v>
      </c>
    </row>
    <row r="4610" spans="1:14">
      <c r="A4610" s="9">
        <v>44676</v>
      </c>
      <c r="B4610" s="1">
        <v>17532</v>
      </c>
      <c r="C4610" s="929" t="s">
        <v>5059</v>
      </c>
      <c r="D4610" s="1" t="s">
        <v>22</v>
      </c>
      <c r="E4610" s="1" t="s">
        <v>5060</v>
      </c>
      <c r="F4610" s="399">
        <v>44678</v>
      </c>
      <c r="G4610" s="10" t="s">
        <v>5061</v>
      </c>
      <c r="H4610" s="10">
        <v>12</v>
      </c>
      <c r="I4610" s="946">
        <v>2.35</v>
      </c>
      <c r="J4610" s="398" t="s">
        <v>25</v>
      </c>
      <c r="K4610" s="398" t="s">
        <v>25</v>
      </c>
      <c r="L4610" s="399">
        <v>44678</v>
      </c>
      <c r="M4610" s="398" t="s">
        <v>19</v>
      </c>
      <c r="N4610" s="10">
        <v>9825</v>
      </c>
    </row>
    <row r="4611" spans="1:14">
      <c r="A4611" s="9">
        <v>44676</v>
      </c>
      <c r="B4611" s="1">
        <v>17533</v>
      </c>
      <c r="C4611" s="929" t="s">
        <v>37</v>
      </c>
      <c r="D4611" s="1" t="s">
        <v>22</v>
      </c>
      <c r="E4611" s="1" t="s">
        <v>5060</v>
      </c>
      <c r="F4611" s="399">
        <v>44678</v>
      </c>
      <c r="G4611" s="10" t="s">
        <v>38</v>
      </c>
      <c r="H4611" s="10">
        <v>12</v>
      </c>
      <c r="I4611" s="946">
        <v>2.35</v>
      </c>
      <c r="J4611" s="398" t="s">
        <v>25</v>
      </c>
      <c r="K4611" s="398" t="s">
        <v>25</v>
      </c>
      <c r="L4611" s="399">
        <v>44678</v>
      </c>
      <c r="M4611" s="398" t="s">
        <v>19</v>
      </c>
      <c r="N4611" s="10">
        <v>9825</v>
      </c>
    </row>
    <row r="4612" spans="1:14">
      <c r="A4612" s="9">
        <v>44676</v>
      </c>
      <c r="B4612" s="1">
        <v>17534</v>
      </c>
      <c r="C4612" s="929" t="s">
        <v>5009</v>
      </c>
      <c r="D4612" s="1" t="s">
        <v>22</v>
      </c>
      <c r="E4612" s="1" t="s">
        <v>5062</v>
      </c>
      <c r="F4612" s="399">
        <v>44678</v>
      </c>
      <c r="G4612" s="10" t="s">
        <v>312</v>
      </c>
      <c r="H4612" s="10">
        <v>35</v>
      </c>
      <c r="I4612" s="946">
        <v>2.35</v>
      </c>
      <c r="J4612" s="398" t="s">
        <v>25</v>
      </c>
      <c r="K4612" s="398" t="s">
        <v>25</v>
      </c>
      <c r="L4612" s="399">
        <v>44678</v>
      </c>
      <c r="M4612" s="398" t="s">
        <v>19</v>
      </c>
      <c r="N4612" s="10">
        <v>9825</v>
      </c>
    </row>
    <row r="4613" spans="1:14">
      <c r="A4613" s="9">
        <v>44676</v>
      </c>
      <c r="B4613" s="1">
        <v>17535</v>
      </c>
      <c r="C4613" s="929" t="s">
        <v>5063</v>
      </c>
      <c r="D4613" s="1" t="s">
        <v>22</v>
      </c>
      <c r="E4613" s="1" t="s">
        <v>4322</v>
      </c>
      <c r="F4613" s="399">
        <v>44678</v>
      </c>
      <c r="G4613" s="10" t="s">
        <v>5064</v>
      </c>
      <c r="H4613" s="10">
        <v>1</v>
      </c>
      <c r="I4613" s="946">
        <v>3.75</v>
      </c>
      <c r="J4613" s="398" t="s">
        <v>25</v>
      </c>
      <c r="K4613" s="398" t="s">
        <v>25</v>
      </c>
      <c r="L4613" s="399">
        <v>44678</v>
      </c>
      <c r="M4613" s="398" t="s">
        <v>19</v>
      </c>
      <c r="N4613" s="10">
        <v>9825</v>
      </c>
    </row>
    <row r="4614" spans="1:14">
      <c r="A4614" s="9">
        <v>44676</v>
      </c>
      <c r="B4614" s="1">
        <v>17536</v>
      </c>
      <c r="C4614" s="929" t="s">
        <v>5065</v>
      </c>
      <c r="D4614" s="1" t="s">
        <v>22</v>
      </c>
      <c r="E4614" s="1" t="s">
        <v>4322</v>
      </c>
      <c r="F4614" s="399">
        <v>44678</v>
      </c>
      <c r="G4614" s="10" t="s">
        <v>5066</v>
      </c>
      <c r="H4614" s="10">
        <v>1</v>
      </c>
      <c r="I4614" s="946">
        <v>3.75</v>
      </c>
      <c r="J4614" s="398" t="s">
        <v>25</v>
      </c>
      <c r="K4614" s="398" t="s">
        <v>25</v>
      </c>
      <c r="L4614" s="399">
        <v>44678</v>
      </c>
      <c r="M4614" s="398" t="s">
        <v>19</v>
      </c>
      <c r="N4614" s="10">
        <v>9825</v>
      </c>
    </row>
    <row r="4615" spans="1:14">
      <c r="A4615" s="9">
        <v>44676</v>
      </c>
      <c r="B4615" s="1">
        <v>17537</v>
      </c>
      <c r="C4615" s="929" t="s">
        <v>5067</v>
      </c>
      <c r="D4615" s="1" t="s">
        <v>22</v>
      </c>
      <c r="E4615" s="1" t="s">
        <v>4322</v>
      </c>
      <c r="F4615" s="399">
        <v>44678</v>
      </c>
      <c r="G4615" s="10" t="s">
        <v>5068</v>
      </c>
      <c r="H4615" s="10">
        <v>1</v>
      </c>
      <c r="I4615" s="946">
        <v>3.75</v>
      </c>
      <c r="J4615" s="398" t="s">
        <v>25</v>
      </c>
      <c r="K4615" s="398" t="s">
        <v>25</v>
      </c>
      <c r="L4615" s="399">
        <v>44678</v>
      </c>
      <c r="M4615" s="398" t="s">
        <v>19</v>
      </c>
      <c r="N4615" s="10">
        <v>9825</v>
      </c>
    </row>
    <row r="4616" spans="1:14">
      <c r="A4616" s="9">
        <v>44676</v>
      </c>
      <c r="B4616" s="1">
        <v>17538</v>
      </c>
      <c r="C4616" s="929" t="s">
        <v>4955</v>
      </c>
      <c r="D4616" s="1" t="s">
        <v>22</v>
      </c>
      <c r="E4616" s="1" t="s">
        <v>4322</v>
      </c>
      <c r="F4616" s="399">
        <v>44678</v>
      </c>
      <c r="G4616" s="10" t="s">
        <v>4956</v>
      </c>
      <c r="H4616" s="10">
        <v>1</v>
      </c>
      <c r="I4616" s="946">
        <v>3.75</v>
      </c>
      <c r="J4616" s="398" t="s">
        <v>25</v>
      </c>
      <c r="K4616" s="398" t="s">
        <v>25</v>
      </c>
      <c r="L4616" s="399">
        <v>44678</v>
      </c>
      <c r="M4616" s="398" t="s">
        <v>19</v>
      </c>
      <c r="N4616" s="10">
        <v>9825</v>
      </c>
    </row>
    <row r="4617" spans="1:14">
      <c r="A4617" s="9">
        <v>44676</v>
      </c>
      <c r="B4617" s="1">
        <v>17539</v>
      </c>
      <c r="C4617" s="929" t="s">
        <v>67</v>
      </c>
      <c r="D4617" s="1" t="s">
        <v>22</v>
      </c>
      <c r="E4617" s="1" t="s">
        <v>5069</v>
      </c>
      <c r="F4617" s="399">
        <v>44678</v>
      </c>
      <c r="G4617" s="10" t="s">
        <v>69</v>
      </c>
      <c r="H4617" s="10">
        <v>3</v>
      </c>
      <c r="I4617" s="946">
        <v>2.35</v>
      </c>
      <c r="J4617" s="398" t="s">
        <v>25</v>
      </c>
      <c r="K4617" s="398" t="s">
        <v>25</v>
      </c>
      <c r="L4617" s="399">
        <v>44678</v>
      </c>
      <c r="M4617" s="398" t="s">
        <v>19</v>
      </c>
      <c r="N4617" s="10">
        <v>9825</v>
      </c>
    </row>
    <row r="4618" spans="1:14">
      <c r="A4618" s="9">
        <v>44676</v>
      </c>
      <c r="B4618" s="1">
        <v>17540</v>
      </c>
      <c r="C4618" s="929" t="s">
        <v>37</v>
      </c>
      <c r="D4618" s="1" t="s">
        <v>22</v>
      </c>
      <c r="E4618" s="1" t="s">
        <v>5069</v>
      </c>
      <c r="F4618" s="399">
        <v>44678</v>
      </c>
      <c r="G4618" s="10" t="s">
        <v>38</v>
      </c>
      <c r="H4618" s="10">
        <v>3</v>
      </c>
      <c r="I4618" s="946">
        <v>2.35</v>
      </c>
      <c r="J4618" s="398" t="s">
        <v>25</v>
      </c>
      <c r="K4618" s="398" t="s">
        <v>25</v>
      </c>
      <c r="L4618" s="399">
        <v>44678</v>
      </c>
      <c r="M4618" s="398" t="s">
        <v>19</v>
      </c>
      <c r="N4618" s="10">
        <v>9825</v>
      </c>
    </row>
    <row r="4619" spans="1:14">
      <c r="A4619" s="9">
        <v>44676</v>
      </c>
      <c r="B4619" s="1">
        <v>17541</v>
      </c>
      <c r="C4619" s="929" t="s">
        <v>73</v>
      </c>
      <c r="D4619" s="1" t="s">
        <v>22</v>
      </c>
      <c r="E4619" s="1" t="s">
        <v>5069</v>
      </c>
      <c r="F4619" s="399">
        <v>44678</v>
      </c>
      <c r="G4619" s="10" t="s">
        <v>74</v>
      </c>
      <c r="H4619" s="10">
        <v>3</v>
      </c>
      <c r="I4619" s="946">
        <v>2.35</v>
      </c>
      <c r="J4619" s="398" t="s">
        <v>25</v>
      </c>
      <c r="K4619" s="398" t="s">
        <v>25</v>
      </c>
      <c r="L4619" s="399">
        <v>44678</v>
      </c>
      <c r="M4619" s="398" t="s">
        <v>19</v>
      </c>
      <c r="N4619" s="10">
        <v>9825</v>
      </c>
    </row>
    <row r="4620" spans="1:14">
      <c r="A4620" s="9">
        <v>44676</v>
      </c>
      <c r="B4620" s="1">
        <v>17542</v>
      </c>
      <c r="C4620" s="929" t="s">
        <v>3682</v>
      </c>
      <c r="D4620" s="1" t="s">
        <v>22</v>
      </c>
      <c r="E4620" s="1" t="s">
        <v>5070</v>
      </c>
      <c r="F4620" s="399">
        <v>44678</v>
      </c>
      <c r="G4620" s="10" t="s">
        <v>3684</v>
      </c>
      <c r="H4620" s="10">
        <v>20</v>
      </c>
      <c r="I4620" s="946">
        <v>2.35</v>
      </c>
      <c r="J4620" s="398" t="s">
        <v>25</v>
      </c>
      <c r="K4620" s="398" t="s">
        <v>25</v>
      </c>
      <c r="L4620" s="399">
        <v>44678</v>
      </c>
      <c r="M4620" s="398" t="s">
        <v>19</v>
      </c>
      <c r="N4620" s="10">
        <v>9825</v>
      </c>
    </row>
    <row r="4621" spans="1:14">
      <c r="A4621" s="9">
        <v>44676</v>
      </c>
      <c r="B4621" s="1">
        <v>17543</v>
      </c>
      <c r="C4621" s="929" t="s">
        <v>316</v>
      </c>
      <c r="D4621" s="1" t="s">
        <v>22</v>
      </c>
      <c r="E4621" s="1" t="s">
        <v>5071</v>
      </c>
      <c r="F4621" s="399">
        <v>44678</v>
      </c>
      <c r="G4621" s="10" t="s">
        <v>318</v>
      </c>
      <c r="H4621" s="10">
        <v>11</v>
      </c>
      <c r="I4621" s="946">
        <v>2.35</v>
      </c>
      <c r="J4621" s="398" t="s">
        <v>25</v>
      </c>
      <c r="K4621" s="398" t="s">
        <v>25</v>
      </c>
      <c r="L4621" s="399">
        <v>44678</v>
      </c>
      <c r="M4621" s="398" t="s">
        <v>19</v>
      </c>
      <c r="N4621" s="10">
        <v>9825</v>
      </c>
    </row>
    <row r="4622" spans="1:14">
      <c r="A4622" s="9">
        <v>44676</v>
      </c>
      <c r="B4622" s="1">
        <v>17544</v>
      </c>
      <c r="C4622" s="929" t="s">
        <v>473</v>
      </c>
      <c r="D4622" s="1" t="s">
        <v>22</v>
      </c>
      <c r="E4622" s="1" t="s">
        <v>5072</v>
      </c>
      <c r="F4622" s="399">
        <v>44678</v>
      </c>
      <c r="G4622" s="10" t="s">
        <v>475</v>
      </c>
      <c r="H4622" s="10">
        <v>19</v>
      </c>
      <c r="I4622" s="946">
        <v>2.35</v>
      </c>
      <c r="J4622" s="398" t="s">
        <v>25</v>
      </c>
      <c r="K4622" s="398" t="s">
        <v>25</v>
      </c>
      <c r="L4622" s="399">
        <v>44678</v>
      </c>
      <c r="M4622" s="398" t="s">
        <v>19</v>
      </c>
      <c r="N4622" s="10">
        <v>9825</v>
      </c>
    </row>
    <row r="4623" spans="1:14">
      <c r="A4623" s="9">
        <v>44676</v>
      </c>
      <c r="B4623" s="1">
        <v>17545</v>
      </c>
      <c r="C4623" s="929" t="s">
        <v>473</v>
      </c>
      <c r="D4623" s="1" t="s">
        <v>22</v>
      </c>
      <c r="E4623" s="1" t="s">
        <v>5073</v>
      </c>
      <c r="F4623" s="399">
        <v>44678</v>
      </c>
      <c r="G4623" s="10" t="s">
        <v>475</v>
      </c>
      <c r="H4623" s="10">
        <v>22</v>
      </c>
      <c r="I4623" s="946">
        <v>2.35</v>
      </c>
      <c r="J4623" s="398" t="s">
        <v>25</v>
      </c>
      <c r="K4623" s="398" t="s">
        <v>25</v>
      </c>
      <c r="L4623" s="399">
        <v>44678</v>
      </c>
      <c r="M4623" s="398" t="s">
        <v>19</v>
      </c>
      <c r="N4623" s="10">
        <v>9825</v>
      </c>
    </row>
    <row r="4624" spans="1:14">
      <c r="A4624" s="9">
        <v>44676</v>
      </c>
      <c r="B4624" s="1">
        <v>17546</v>
      </c>
      <c r="C4624" s="929" t="s">
        <v>473</v>
      </c>
      <c r="D4624" s="1" t="s">
        <v>22</v>
      </c>
      <c r="E4624" s="1" t="s">
        <v>5074</v>
      </c>
      <c r="F4624" s="399">
        <v>44678</v>
      </c>
      <c r="G4624" s="10" t="s">
        <v>475</v>
      </c>
      <c r="H4624" s="10">
        <v>9</v>
      </c>
      <c r="I4624" s="946">
        <v>2.35</v>
      </c>
      <c r="J4624" s="398" t="s">
        <v>25</v>
      </c>
      <c r="K4624" s="398" t="s">
        <v>25</v>
      </c>
      <c r="L4624" s="399">
        <v>44678</v>
      </c>
      <c r="M4624" s="398" t="s">
        <v>19</v>
      </c>
      <c r="N4624" s="10">
        <v>9825</v>
      </c>
    </row>
    <row r="4625" spans="1:14">
      <c r="A4625" s="9">
        <v>44676</v>
      </c>
      <c r="B4625" s="1">
        <v>17547</v>
      </c>
      <c r="C4625" s="929" t="s">
        <v>316</v>
      </c>
      <c r="D4625" s="1" t="s">
        <v>22</v>
      </c>
      <c r="E4625" s="1" t="s">
        <v>5075</v>
      </c>
      <c r="F4625" s="399">
        <v>44678</v>
      </c>
      <c r="G4625" s="10" t="s">
        <v>318</v>
      </c>
      <c r="H4625" s="10">
        <v>6</v>
      </c>
      <c r="I4625" s="946">
        <v>2.35</v>
      </c>
      <c r="J4625" s="398" t="s">
        <v>25</v>
      </c>
      <c r="K4625" s="398" t="s">
        <v>25</v>
      </c>
      <c r="L4625" s="399">
        <v>44678</v>
      </c>
      <c r="M4625" s="398" t="s">
        <v>19</v>
      </c>
      <c r="N4625" s="10">
        <v>9825</v>
      </c>
    </row>
    <row r="4626" spans="1:14">
      <c r="A4626" s="9">
        <v>44676</v>
      </c>
      <c r="B4626" s="1">
        <v>17548</v>
      </c>
      <c r="C4626" s="929" t="s">
        <v>319</v>
      </c>
      <c r="D4626" s="1" t="s">
        <v>22</v>
      </c>
      <c r="E4626" s="1" t="s">
        <v>5076</v>
      </c>
      <c r="F4626" s="399">
        <v>44680</v>
      </c>
      <c r="G4626" s="10" t="s">
        <v>321</v>
      </c>
      <c r="H4626" s="10">
        <v>306</v>
      </c>
      <c r="I4626" s="946">
        <v>2.35</v>
      </c>
      <c r="J4626" s="398" t="s">
        <v>25</v>
      </c>
      <c r="K4626" s="398" t="s">
        <v>25</v>
      </c>
      <c r="L4626" s="399">
        <v>44679</v>
      </c>
      <c r="M4626" s="398" t="s">
        <v>19</v>
      </c>
      <c r="N4626" s="10">
        <v>9825</v>
      </c>
    </row>
    <row r="4627" spans="1:14">
      <c r="A4627" s="9">
        <v>44676</v>
      </c>
      <c r="B4627" s="1">
        <v>17549</v>
      </c>
      <c r="C4627" s="929" t="s">
        <v>37</v>
      </c>
      <c r="D4627" s="1" t="s">
        <v>22</v>
      </c>
      <c r="E4627" s="1" t="s">
        <v>5077</v>
      </c>
      <c r="F4627" s="399">
        <v>44680</v>
      </c>
      <c r="G4627" s="10" t="s">
        <v>38</v>
      </c>
      <c r="H4627" s="10">
        <v>7</v>
      </c>
      <c r="I4627" s="946">
        <v>2.35</v>
      </c>
      <c r="J4627" s="398" t="s">
        <v>25</v>
      </c>
      <c r="K4627" s="398" t="s">
        <v>25</v>
      </c>
      <c r="L4627" s="399">
        <v>44679</v>
      </c>
      <c r="M4627" s="398" t="s">
        <v>19</v>
      </c>
      <c r="N4627" s="10">
        <v>9825</v>
      </c>
    </row>
    <row r="4628" spans="1:14">
      <c r="A4628" s="9">
        <v>44676</v>
      </c>
      <c r="B4628" s="1">
        <v>17550</v>
      </c>
      <c r="C4628" s="929" t="s">
        <v>1442</v>
      </c>
      <c r="D4628" s="1" t="s">
        <v>22</v>
      </c>
      <c r="E4628" s="1" t="s">
        <v>5078</v>
      </c>
      <c r="F4628" s="399">
        <v>44680</v>
      </c>
      <c r="G4628" s="10" t="s">
        <v>1588</v>
      </c>
      <c r="H4628" s="10">
        <v>1</v>
      </c>
      <c r="I4628" s="946">
        <v>2.35</v>
      </c>
      <c r="J4628" s="398" t="s">
        <v>25</v>
      </c>
      <c r="K4628" s="398" t="s">
        <v>25</v>
      </c>
      <c r="L4628" s="399">
        <v>44679</v>
      </c>
      <c r="M4628" s="398" t="s">
        <v>19</v>
      </c>
      <c r="N4628" s="10">
        <v>9825</v>
      </c>
    </row>
    <row r="4629" spans="1:14">
      <c r="A4629" s="9">
        <v>44676</v>
      </c>
      <c r="B4629" s="1">
        <v>17551</v>
      </c>
      <c r="C4629" s="929" t="s">
        <v>37</v>
      </c>
      <c r="D4629" s="1" t="s">
        <v>22</v>
      </c>
      <c r="E4629" s="1" t="s">
        <v>5078</v>
      </c>
      <c r="F4629" s="399">
        <v>44680</v>
      </c>
      <c r="G4629" s="10" t="s">
        <v>38</v>
      </c>
      <c r="H4629" s="10">
        <v>1</v>
      </c>
      <c r="I4629" s="946">
        <v>2.35</v>
      </c>
      <c r="J4629" s="398" t="s">
        <v>25</v>
      </c>
      <c r="K4629" s="398" t="s">
        <v>25</v>
      </c>
      <c r="L4629" s="399">
        <v>44679</v>
      </c>
      <c r="M4629" s="398" t="s">
        <v>19</v>
      </c>
      <c r="N4629" s="10">
        <v>9825</v>
      </c>
    </row>
    <row r="4630" spans="1:14">
      <c r="A4630" s="9">
        <v>44676</v>
      </c>
      <c r="B4630" s="1">
        <v>17552</v>
      </c>
      <c r="C4630" s="929" t="s">
        <v>1671</v>
      </c>
      <c r="D4630" s="1" t="s">
        <v>22</v>
      </c>
      <c r="E4630" s="1" t="s">
        <v>5079</v>
      </c>
      <c r="F4630" s="399">
        <v>44680</v>
      </c>
      <c r="G4630" s="10" t="s">
        <v>1673</v>
      </c>
      <c r="H4630" s="10">
        <v>17</v>
      </c>
      <c r="I4630" s="946">
        <v>2.35</v>
      </c>
      <c r="J4630" s="398" t="s">
        <v>25</v>
      </c>
      <c r="K4630" s="398" t="s">
        <v>25</v>
      </c>
      <c r="L4630" s="399">
        <v>44679</v>
      </c>
      <c r="M4630" s="398" t="s">
        <v>19</v>
      </c>
      <c r="N4630" s="10">
        <v>9825</v>
      </c>
    </row>
    <row r="4631" spans="1:14">
      <c r="A4631" s="9">
        <v>44676</v>
      </c>
      <c r="B4631" s="1">
        <v>17553</v>
      </c>
      <c r="C4631" s="929" t="s">
        <v>158</v>
      </c>
      <c r="D4631" s="1" t="s">
        <v>22</v>
      </c>
      <c r="E4631" s="1" t="s">
        <v>5080</v>
      </c>
      <c r="F4631" s="399">
        <v>44680</v>
      </c>
      <c r="G4631" s="10" t="s">
        <v>160</v>
      </c>
      <c r="H4631" s="10">
        <v>2</v>
      </c>
      <c r="I4631" s="946">
        <v>2.35</v>
      </c>
      <c r="J4631" s="398" t="s">
        <v>25</v>
      </c>
      <c r="K4631" s="398" t="s">
        <v>25</v>
      </c>
      <c r="L4631" s="399">
        <v>44679</v>
      </c>
      <c r="M4631" s="398" t="s">
        <v>19</v>
      </c>
      <c r="N4631" s="10">
        <v>9825</v>
      </c>
    </row>
    <row r="4632" spans="1:14">
      <c r="A4632" s="9">
        <v>44676</v>
      </c>
      <c r="B4632" s="1">
        <v>17554</v>
      </c>
      <c r="C4632" s="929" t="s">
        <v>37</v>
      </c>
      <c r="D4632" s="1" t="s">
        <v>22</v>
      </c>
      <c r="E4632" s="1" t="s">
        <v>5080</v>
      </c>
      <c r="F4632" s="399">
        <v>44680</v>
      </c>
      <c r="G4632" s="10" t="s">
        <v>38</v>
      </c>
      <c r="H4632" s="10">
        <v>2</v>
      </c>
      <c r="I4632" s="946">
        <v>2.35</v>
      </c>
      <c r="J4632" s="398" t="s">
        <v>25</v>
      </c>
      <c r="K4632" s="398" t="s">
        <v>25</v>
      </c>
      <c r="L4632" s="399">
        <v>44679</v>
      </c>
      <c r="M4632" s="398" t="s">
        <v>19</v>
      </c>
      <c r="N4632" s="10">
        <v>9825</v>
      </c>
    </row>
    <row r="4633" spans="1:14">
      <c r="A4633" s="9">
        <v>44676</v>
      </c>
      <c r="B4633" s="1">
        <v>17555</v>
      </c>
      <c r="C4633" s="929" t="s">
        <v>650</v>
      </c>
      <c r="D4633" s="1" t="s">
        <v>22</v>
      </c>
      <c r="E4633" s="1" t="s">
        <v>5081</v>
      </c>
      <c r="F4633" s="399">
        <v>44680</v>
      </c>
      <c r="G4633" s="10" t="s">
        <v>652</v>
      </c>
      <c r="H4633" s="10">
        <v>4</v>
      </c>
      <c r="I4633" s="946">
        <v>2.35</v>
      </c>
      <c r="J4633" s="398" t="s">
        <v>25</v>
      </c>
      <c r="K4633" s="398" t="s">
        <v>25</v>
      </c>
      <c r="L4633" s="399">
        <v>44679</v>
      </c>
      <c r="M4633" s="398" t="s">
        <v>19</v>
      </c>
      <c r="N4633" s="10">
        <v>9825</v>
      </c>
    </row>
    <row r="4634" spans="1:14">
      <c r="A4634" s="9">
        <v>44676</v>
      </c>
      <c r="B4634" s="1">
        <v>17556</v>
      </c>
      <c r="C4634" s="929" t="s">
        <v>683</v>
      </c>
      <c r="D4634" s="1" t="s">
        <v>22</v>
      </c>
      <c r="E4634" s="1" t="s">
        <v>5082</v>
      </c>
      <c r="F4634" s="399">
        <v>44680</v>
      </c>
      <c r="G4634" s="10" t="s">
        <v>685</v>
      </c>
      <c r="H4634" s="10">
        <v>18</v>
      </c>
      <c r="I4634" s="946">
        <v>2.35</v>
      </c>
      <c r="J4634" s="398" t="s">
        <v>25</v>
      </c>
      <c r="K4634" s="398" t="s">
        <v>25</v>
      </c>
      <c r="L4634" s="399">
        <v>44679</v>
      </c>
      <c r="M4634" s="398" t="s">
        <v>19</v>
      </c>
      <c r="N4634" s="10">
        <v>9825</v>
      </c>
    </row>
    <row r="4635" spans="1:14">
      <c r="A4635" s="9">
        <v>44676</v>
      </c>
      <c r="B4635" s="1">
        <v>17557</v>
      </c>
      <c r="C4635" s="929" t="s">
        <v>1045</v>
      </c>
      <c r="D4635" s="1" t="s">
        <v>22</v>
      </c>
      <c r="E4635" s="1" t="s">
        <v>5083</v>
      </c>
      <c r="F4635" s="399">
        <v>44680</v>
      </c>
      <c r="G4635" s="10" t="s">
        <v>1047</v>
      </c>
      <c r="H4635" s="10">
        <v>5</v>
      </c>
      <c r="I4635" s="946">
        <v>2.35</v>
      </c>
      <c r="J4635" s="398" t="s">
        <v>25</v>
      </c>
      <c r="K4635" s="398" t="s">
        <v>25</v>
      </c>
      <c r="L4635" s="399">
        <v>44679</v>
      </c>
      <c r="M4635" s="398" t="s">
        <v>19</v>
      </c>
      <c r="N4635" s="10">
        <v>9825</v>
      </c>
    </row>
    <row r="4636" spans="1:14">
      <c r="A4636" s="9">
        <v>44676</v>
      </c>
      <c r="B4636" s="1">
        <v>17558</v>
      </c>
      <c r="C4636" s="929" t="s">
        <v>893</v>
      </c>
      <c r="D4636" s="1" t="s">
        <v>22</v>
      </c>
      <c r="E4636" s="1" t="s">
        <v>5084</v>
      </c>
      <c r="F4636" s="399">
        <v>44680</v>
      </c>
      <c r="G4636" s="10" t="s">
        <v>895</v>
      </c>
      <c r="H4636" s="10">
        <v>10</v>
      </c>
      <c r="I4636" s="946">
        <v>2.35</v>
      </c>
      <c r="J4636" s="398" t="s">
        <v>25</v>
      </c>
      <c r="K4636" s="398" t="s">
        <v>25</v>
      </c>
      <c r="L4636" s="399">
        <v>44679</v>
      </c>
      <c r="M4636" s="398" t="s">
        <v>19</v>
      </c>
      <c r="N4636" s="10">
        <v>9825</v>
      </c>
    </row>
    <row r="4637" spans="1:14">
      <c r="A4637" s="9">
        <v>44676</v>
      </c>
      <c r="B4637" s="1">
        <v>17559</v>
      </c>
      <c r="C4637" s="929" t="s">
        <v>3319</v>
      </c>
      <c r="D4637" s="1" t="s">
        <v>22</v>
      </c>
      <c r="E4637" s="1" t="s">
        <v>5085</v>
      </c>
      <c r="F4637" s="399">
        <v>44680</v>
      </c>
      <c r="G4637" s="10" t="s">
        <v>3544</v>
      </c>
      <c r="H4637" s="10">
        <v>6</v>
      </c>
      <c r="I4637" s="946">
        <v>2.35</v>
      </c>
      <c r="J4637" s="398" t="s">
        <v>25</v>
      </c>
      <c r="K4637" s="398" t="s">
        <v>25</v>
      </c>
      <c r="L4637" s="399">
        <v>44679</v>
      </c>
      <c r="M4637" s="398" t="s">
        <v>19</v>
      </c>
      <c r="N4637" s="10">
        <v>9825</v>
      </c>
    </row>
    <row r="4638" spans="1:14">
      <c r="A4638" s="9">
        <v>44676</v>
      </c>
      <c r="B4638" s="1">
        <v>17560</v>
      </c>
      <c r="C4638" s="929" t="s">
        <v>1539</v>
      </c>
      <c r="D4638" s="1" t="s">
        <v>22</v>
      </c>
      <c r="E4638" s="1" t="s">
        <v>5086</v>
      </c>
      <c r="F4638" s="399">
        <v>44680</v>
      </c>
      <c r="G4638" s="10" t="s">
        <v>1541</v>
      </c>
      <c r="H4638" s="10">
        <v>21</v>
      </c>
      <c r="I4638" s="946">
        <v>2.35</v>
      </c>
      <c r="J4638" s="398" t="s">
        <v>25</v>
      </c>
      <c r="K4638" s="398" t="s">
        <v>25</v>
      </c>
      <c r="L4638" s="399">
        <v>44679</v>
      </c>
      <c r="M4638" s="398" t="s">
        <v>19</v>
      </c>
      <c r="N4638" s="10">
        <v>9825</v>
      </c>
    </row>
    <row r="4639" spans="1:14">
      <c r="A4639" s="9">
        <v>44676</v>
      </c>
      <c r="B4639" s="1">
        <v>17561</v>
      </c>
      <c r="C4639" s="929" t="s">
        <v>999</v>
      </c>
      <c r="D4639" s="1" t="s">
        <v>22</v>
      </c>
      <c r="E4639" s="1" t="s">
        <v>5087</v>
      </c>
      <c r="F4639" s="399">
        <v>44680</v>
      </c>
      <c r="G4639" s="10" t="s">
        <v>1001</v>
      </c>
      <c r="H4639" s="10">
        <v>21</v>
      </c>
      <c r="I4639" s="946">
        <v>2.35</v>
      </c>
      <c r="J4639" s="398" t="s">
        <v>25</v>
      </c>
      <c r="K4639" s="398" t="s">
        <v>25</v>
      </c>
      <c r="L4639" s="399">
        <v>44679</v>
      </c>
      <c r="M4639" s="398" t="s">
        <v>19</v>
      </c>
      <c r="N4639" s="10">
        <v>9825</v>
      </c>
    </row>
    <row r="4640" spans="1:14">
      <c r="A4640" s="9">
        <v>44676</v>
      </c>
      <c r="B4640" s="1">
        <v>17562</v>
      </c>
      <c r="C4640" s="929" t="s">
        <v>3907</v>
      </c>
      <c r="D4640" s="1" t="s">
        <v>22</v>
      </c>
      <c r="E4640" s="1" t="s">
        <v>5088</v>
      </c>
      <c r="F4640" s="399">
        <v>44680</v>
      </c>
      <c r="G4640" s="10" t="s">
        <v>4462</v>
      </c>
      <c r="H4640" s="10">
        <v>2</v>
      </c>
      <c r="I4640" s="946">
        <v>2.35</v>
      </c>
      <c r="J4640" s="398" t="s">
        <v>25</v>
      </c>
      <c r="K4640" s="398" t="s">
        <v>25</v>
      </c>
      <c r="L4640" s="399">
        <v>44679</v>
      </c>
      <c r="M4640" s="398" t="s">
        <v>19</v>
      </c>
      <c r="N4640" s="10">
        <v>9825</v>
      </c>
    </row>
    <row r="4641" spans="1:14">
      <c r="A4641" s="9">
        <v>44676</v>
      </c>
      <c r="B4641" s="1">
        <v>17563</v>
      </c>
      <c r="C4641" s="929" t="s">
        <v>999</v>
      </c>
      <c r="D4641" s="1" t="s">
        <v>22</v>
      </c>
      <c r="E4641" s="1" t="s">
        <v>5089</v>
      </c>
      <c r="F4641" s="399">
        <v>44680</v>
      </c>
      <c r="G4641" s="10" t="s">
        <v>1001</v>
      </c>
      <c r="H4641" s="10">
        <v>7</v>
      </c>
      <c r="I4641" s="946">
        <v>2.35</v>
      </c>
      <c r="J4641" s="398" t="s">
        <v>25</v>
      </c>
      <c r="K4641" s="398" t="s">
        <v>25</v>
      </c>
      <c r="L4641" s="399">
        <v>44679</v>
      </c>
      <c r="M4641" s="398" t="s">
        <v>19</v>
      </c>
      <c r="N4641" s="10">
        <v>9825</v>
      </c>
    </row>
    <row r="4642" spans="1:14">
      <c r="A4642" s="9">
        <v>44676</v>
      </c>
      <c r="B4642" s="1">
        <v>17564</v>
      </c>
      <c r="C4642" s="929" t="s">
        <v>1539</v>
      </c>
      <c r="D4642" s="1" t="s">
        <v>22</v>
      </c>
      <c r="E4642" s="1" t="s">
        <v>5090</v>
      </c>
      <c r="F4642" s="399">
        <v>44680</v>
      </c>
      <c r="G4642" s="10" t="s">
        <v>1541</v>
      </c>
      <c r="H4642" s="10">
        <v>1</v>
      </c>
      <c r="I4642" s="946">
        <v>2.35</v>
      </c>
      <c r="J4642" s="398" t="s">
        <v>25</v>
      </c>
      <c r="K4642" s="398" t="s">
        <v>25</v>
      </c>
      <c r="L4642" s="399">
        <v>44679</v>
      </c>
      <c r="M4642" s="398" t="s">
        <v>19</v>
      </c>
      <c r="N4642" s="10">
        <v>9825</v>
      </c>
    </row>
    <row r="4643" spans="1:14">
      <c r="A4643" s="9">
        <v>44676</v>
      </c>
      <c r="B4643" s="1">
        <v>17565</v>
      </c>
      <c r="C4643" s="929" t="s">
        <v>1100</v>
      </c>
      <c r="D4643" s="1" t="s">
        <v>22</v>
      </c>
      <c r="E4643" s="1" t="s">
        <v>5091</v>
      </c>
      <c r="F4643" s="399">
        <v>44680</v>
      </c>
      <c r="G4643" s="10" t="s">
        <v>1102</v>
      </c>
      <c r="H4643" s="10">
        <v>2</v>
      </c>
      <c r="I4643" s="946">
        <v>2.35</v>
      </c>
      <c r="J4643" s="398" t="s">
        <v>25</v>
      </c>
      <c r="K4643" s="398" t="s">
        <v>25</v>
      </c>
      <c r="L4643" s="399">
        <v>44679</v>
      </c>
      <c r="M4643" s="398" t="s">
        <v>19</v>
      </c>
      <c r="N4643" s="10">
        <v>9825</v>
      </c>
    </row>
    <row r="4644" spans="1:14">
      <c r="A4644" s="9">
        <v>44676</v>
      </c>
      <c r="B4644" s="1">
        <v>17566</v>
      </c>
      <c r="C4644" s="929" t="s">
        <v>3319</v>
      </c>
      <c r="D4644" s="1" t="s">
        <v>22</v>
      </c>
      <c r="E4644" s="1" t="s">
        <v>5092</v>
      </c>
      <c r="F4644" s="399">
        <v>44680</v>
      </c>
      <c r="G4644" s="10" t="s">
        <v>3544</v>
      </c>
      <c r="H4644" s="10">
        <v>1</v>
      </c>
      <c r="I4644" s="946">
        <v>2.35</v>
      </c>
      <c r="J4644" s="398" t="s">
        <v>25</v>
      </c>
      <c r="K4644" s="398" t="s">
        <v>25</v>
      </c>
      <c r="L4644" s="399">
        <v>44679</v>
      </c>
      <c r="M4644" s="398" t="s">
        <v>19</v>
      </c>
      <c r="N4644" s="10">
        <v>9825</v>
      </c>
    </row>
    <row r="4645" spans="1:14">
      <c r="A4645" s="9">
        <v>44676</v>
      </c>
      <c r="B4645" s="1">
        <v>17567</v>
      </c>
      <c r="C4645" s="929" t="s">
        <v>577</v>
      </c>
      <c r="D4645" s="1" t="s">
        <v>22</v>
      </c>
      <c r="E4645" s="1" t="s">
        <v>5093</v>
      </c>
      <c r="F4645" s="399">
        <v>44680</v>
      </c>
      <c r="G4645" s="10" t="s">
        <v>579</v>
      </c>
      <c r="H4645" s="10">
        <v>16</v>
      </c>
      <c r="I4645" s="946">
        <v>2.35</v>
      </c>
      <c r="J4645" s="398" t="s">
        <v>25</v>
      </c>
      <c r="K4645" s="398" t="s">
        <v>25</v>
      </c>
      <c r="L4645" s="399">
        <v>44679</v>
      </c>
      <c r="M4645" s="398" t="s">
        <v>19</v>
      </c>
      <c r="N4645" s="10">
        <v>9825</v>
      </c>
    </row>
    <row r="4646" spans="1:14">
      <c r="A4646" s="9">
        <v>44676</v>
      </c>
      <c r="B4646" s="1">
        <v>17568</v>
      </c>
      <c r="C4646" s="929" t="s">
        <v>893</v>
      </c>
      <c r="D4646" s="1" t="s">
        <v>22</v>
      </c>
      <c r="E4646" s="1" t="s">
        <v>5093</v>
      </c>
      <c r="F4646" s="399">
        <v>44680</v>
      </c>
      <c r="G4646" s="10" t="s">
        <v>895</v>
      </c>
      <c r="H4646" s="10">
        <v>16</v>
      </c>
      <c r="I4646" s="946">
        <v>2.35</v>
      </c>
      <c r="J4646" s="398" t="s">
        <v>25</v>
      </c>
      <c r="K4646" s="398" t="s">
        <v>25</v>
      </c>
      <c r="L4646" s="399">
        <v>44679</v>
      </c>
      <c r="M4646" s="398" t="s">
        <v>19</v>
      </c>
      <c r="N4646" s="10">
        <v>9825</v>
      </c>
    </row>
    <row r="4647" spans="1:14">
      <c r="A4647" s="9">
        <v>44676</v>
      </c>
      <c r="B4647" s="1">
        <v>17569</v>
      </c>
      <c r="C4647" s="929" t="s">
        <v>3317</v>
      </c>
      <c r="D4647" s="1" t="s">
        <v>22</v>
      </c>
      <c r="E4647" s="1" t="s">
        <v>5094</v>
      </c>
      <c r="F4647" s="399">
        <v>44680</v>
      </c>
      <c r="G4647" s="10" t="s">
        <v>4604</v>
      </c>
      <c r="H4647" s="10">
        <v>4</v>
      </c>
      <c r="I4647" s="946">
        <v>2.35</v>
      </c>
      <c r="J4647" s="398" t="s">
        <v>25</v>
      </c>
      <c r="K4647" s="398" t="s">
        <v>25</v>
      </c>
      <c r="L4647" s="399">
        <v>44679</v>
      </c>
      <c r="M4647" s="398" t="s">
        <v>19</v>
      </c>
      <c r="N4647" s="10">
        <v>9825</v>
      </c>
    </row>
    <row r="4648" spans="1:14">
      <c r="A4648" s="9">
        <v>44676</v>
      </c>
      <c r="B4648" s="1">
        <v>17570</v>
      </c>
      <c r="C4648" s="929" t="s">
        <v>999</v>
      </c>
      <c r="D4648" s="1" t="s">
        <v>22</v>
      </c>
      <c r="E4648" s="1" t="s">
        <v>5095</v>
      </c>
      <c r="F4648" s="399">
        <v>44680</v>
      </c>
      <c r="G4648" s="10" t="s">
        <v>1001</v>
      </c>
      <c r="H4648" s="10">
        <v>7</v>
      </c>
      <c r="I4648" s="946">
        <v>2.35</v>
      </c>
      <c r="J4648" s="398" t="s">
        <v>25</v>
      </c>
      <c r="K4648" s="398" t="s">
        <v>25</v>
      </c>
      <c r="L4648" s="399">
        <v>44679</v>
      </c>
      <c r="M4648" s="398" t="s">
        <v>19</v>
      </c>
      <c r="N4648" s="10">
        <v>9825</v>
      </c>
    </row>
    <row r="4649" spans="1:14">
      <c r="A4649" s="9">
        <v>44676</v>
      </c>
      <c r="B4649" s="1">
        <v>17571</v>
      </c>
      <c r="C4649" s="929" t="s">
        <v>741</v>
      </c>
      <c r="D4649" s="1" t="s">
        <v>22</v>
      </c>
      <c r="E4649" s="1" t="s">
        <v>5096</v>
      </c>
      <c r="F4649" s="399">
        <v>44680</v>
      </c>
      <c r="G4649" s="10" t="s">
        <v>743</v>
      </c>
      <c r="H4649" s="10">
        <v>7</v>
      </c>
      <c r="I4649" s="946">
        <v>2.35</v>
      </c>
      <c r="J4649" s="398" t="s">
        <v>25</v>
      </c>
      <c r="K4649" s="398" t="s">
        <v>25</v>
      </c>
      <c r="L4649" s="399">
        <v>44679</v>
      </c>
      <c r="M4649" s="398" t="s">
        <v>19</v>
      </c>
      <c r="N4649" s="10">
        <v>9825</v>
      </c>
    </row>
    <row r="4650" spans="1:14">
      <c r="A4650" s="9">
        <v>44676</v>
      </c>
      <c r="B4650" s="1">
        <v>17572</v>
      </c>
      <c r="C4650" s="929" t="s">
        <v>147</v>
      </c>
      <c r="D4650" s="1" t="s">
        <v>22</v>
      </c>
      <c r="E4650" s="1" t="s">
        <v>5097</v>
      </c>
      <c r="F4650" s="399">
        <v>44680</v>
      </c>
      <c r="G4650" s="10" t="s">
        <v>149</v>
      </c>
      <c r="H4650" s="10">
        <v>33</v>
      </c>
      <c r="I4650" s="946">
        <v>2.35</v>
      </c>
      <c r="J4650" s="398" t="s">
        <v>25</v>
      </c>
      <c r="K4650" s="398" t="s">
        <v>25</v>
      </c>
      <c r="L4650" s="399">
        <v>44679</v>
      </c>
      <c r="M4650" s="398" t="s">
        <v>19</v>
      </c>
      <c r="N4650" s="10">
        <v>9825</v>
      </c>
    </row>
    <row r="4651" spans="1:14">
      <c r="A4651" s="9">
        <v>44676</v>
      </c>
      <c r="B4651" s="1">
        <v>17573</v>
      </c>
      <c r="C4651" s="929" t="s">
        <v>1100</v>
      </c>
      <c r="D4651" s="1" t="s">
        <v>22</v>
      </c>
      <c r="E4651" s="1" t="s">
        <v>5098</v>
      </c>
      <c r="F4651" s="399">
        <v>44680</v>
      </c>
      <c r="G4651" s="10" t="s">
        <v>1102</v>
      </c>
      <c r="H4651" s="10">
        <v>7</v>
      </c>
      <c r="I4651" s="946">
        <v>2.35</v>
      </c>
      <c r="J4651" s="398" t="s">
        <v>25</v>
      </c>
      <c r="K4651" s="398" t="s">
        <v>25</v>
      </c>
      <c r="L4651" s="399">
        <v>44679</v>
      </c>
      <c r="M4651" s="398" t="s">
        <v>19</v>
      </c>
      <c r="N4651" s="10">
        <v>9825</v>
      </c>
    </row>
    <row r="4652" spans="1:14">
      <c r="A4652" s="9">
        <v>44676</v>
      </c>
      <c r="B4652" s="1">
        <v>17574</v>
      </c>
      <c r="C4652" s="929" t="s">
        <v>467</v>
      </c>
      <c r="D4652" s="1" t="s">
        <v>22</v>
      </c>
      <c r="E4652" s="1" t="s">
        <v>5099</v>
      </c>
      <c r="F4652" s="399">
        <v>44680</v>
      </c>
      <c r="G4652" s="10" t="s">
        <v>469</v>
      </c>
      <c r="H4652" s="10">
        <v>8</v>
      </c>
      <c r="I4652" s="946">
        <v>2.35</v>
      </c>
      <c r="J4652" s="398" t="s">
        <v>25</v>
      </c>
      <c r="K4652" s="398" t="s">
        <v>25</v>
      </c>
      <c r="L4652" s="399">
        <v>44679</v>
      </c>
      <c r="M4652" s="398" t="s">
        <v>19</v>
      </c>
      <c r="N4652" s="10">
        <v>9825</v>
      </c>
    </row>
    <row r="4653" spans="1:14">
      <c r="A4653" s="9">
        <v>44676</v>
      </c>
      <c r="B4653" s="1">
        <v>17575</v>
      </c>
      <c r="C4653" s="929" t="s">
        <v>1143</v>
      </c>
      <c r="D4653" s="1" t="s">
        <v>22</v>
      </c>
      <c r="E4653" s="1" t="s">
        <v>5100</v>
      </c>
      <c r="F4653" s="399">
        <v>44680</v>
      </c>
      <c r="G4653" s="10" t="s">
        <v>1145</v>
      </c>
      <c r="H4653" s="10">
        <v>25</v>
      </c>
      <c r="I4653" s="946">
        <v>2.35</v>
      </c>
      <c r="J4653" s="398" t="s">
        <v>25</v>
      </c>
      <c r="K4653" s="398" t="s">
        <v>25</v>
      </c>
      <c r="L4653" s="399">
        <v>44679</v>
      </c>
      <c r="M4653" s="398" t="s">
        <v>19</v>
      </c>
      <c r="N4653" s="10">
        <v>9825</v>
      </c>
    </row>
    <row r="4654" spans="1:14">
      <c r="A4654" s="9">
        <v>44676</v>
      </c>
      <c r="B4654" s="1">
        <v>17576</v>
      </c>
      <c r="C4654" s="929" t="s">
        <v>254</v>
      </c>
      <c r="D4654" s="1" t="s">
        <v>22</v>
      </c>
      <c r="E4654" s="1" t="s">
        <v>5101</v>
      </c>
      <c r="F4654" s="399">
        <v>44680</v>
      </c>
      <c r="G4654" s="10" t="s">
        <v>256</v>
      </c>
      <c r="H4654" s="10">
        <v>5</v>
      </c>
      <c r="I4654" s="946">
        <v>2.35</v>
      </c>
      <c r="J4654" s="398" t="s">
        <v>25</v>
      </c>
      <c r="K4654" s="398" t="s">
        <v>25</v>
      </c>
      <c r="L4654" s="399">
        <v>44679</v>
      </c>
      <c r="M4654" s="398" t="s">
        <v>19</v>
      </c>
      <c r="N4654" s="10">
        <v>9825</v>
      </c>
    </row>
    <row r="4655" spans="1:14">
      <c r="A4655" s="9">
        <v>44676</v>
      </c>
      <c r="B4655" s="1">
        <v>17577</v>
      </c>
      <c r="C4655" s="929" t="s">
        <v>220</v>
      </c>
      <c r="D4655" s="1" t="s">
        <v>22</v>
      </c>
      <c r="E4655" s="1" t="s">
        <v>5102</v>
      </c>
      <c r="F4655" s="399">
        <v>44680</v>
      </c>
      <c r="G4655" s="10" t="s">
        <v>222</v>
      </c>
      <c r="H4655" s="10">
        <v>14</v>
      </c>
      <c r="I4655" s="946">
        <v>2.35</v>
      </c>
      <c r="J4655" s="398" t="s">
        <v>25</v>
      </c>
      <c r="K4655" s="398" t="s">
        <v>25</v>
      </c>
      <c r="L4655" s="399">
        <v>44679</v>
      </c>
      <c r="M4655" s="398" t="s">
        <v>19</v>
      </c>
      <c r="N4655" s="10">
        <v>9825</v>
      </c>
    </row>
    <row r="4656" spans="1:14">
      <c r="A4656" s="9">
        <v>44676</v>
      </c>
      <c r="B4656" s="1">
        <v>17578</v>
      </c>
      <c r="C4656" s="929" t="s">
        <v>573</v>
      </c>
      <c r="D4656" s="1" t="s">
        <v>22</v>
      </c>
      <c r="E4656" s="1" t="s">
        <v>5103</v>
      </c>
      <c r="F4656" s="399">
        <v>44680</v>
      </c>
      <c r="G4656" s="10" t="s">
        <v>575</v>
      </c>
      <c r="H4656" s="10">
        <v>24</v>
      </c>
      <c r="I4656" s="946">
        <v>2.35</v>
      </c>
      <c r="J4656" s="398" t="s">
        <v>25</v>
      </c>
      <c r="K4656" s="398" t="s">
        <v>25</v>
      </c>
      <c r="L4656" s="399">
        <v>44679</v>
      </c>
      <c r="M4656" s="398" t="s">
        <v>19</v>
      </c>
      <c r="N4656" s="10">
        <v>9825</v>
      </c>
    </row>
    <row r="4657" spans="1:16">
      <c r="A4657" s="9">
        <v>44676</v>
      </c>
      <c r="B4657" s="1">
        <v>17579</v>
      </c>
      <c r="C4657" s="929" t="s">
        <v>2831</v>
      </c>
      <c r="D4657" s="1" t="s">
        <v>22</v>
      </c>
      <c r="E4657" s="1" t="s">
        <v>5104</v>
      </c>
      <c r="F4657" s="399">
        <v>44680</v>
      </c>
      <c r="G4657" s="10" t="s">
        <v>5105</v>
      </c>
      <c r="H4657" s="10">
        <v>6</v>
      </c>
      <c r="I4657" s="946">
        <v>2.35</v>
      </c>
      <c r="J4657" s="398" t="s">
        <v>25</v>
      </c>
      <c r="K4657" s="398" t="s">
        <v>25</v>
      </c>
      <c r="L4657" s="399">
        <v>44679</v>
      </c>
      <c r="M4657" s="398" t="s">
        <v>19</v>
      </c>
      <c r="N4657" s="10">
        <v>9825</v>
      </c>
    </row>
    <row r="4658" spans="1:16">
      <c r="A4658" s="9">
        <v>44676</v>
      </c>
      <c r="B4658" s="1">
        <v>17580</v>
      </c>
      <c r="C4658" s="929" t="s">
        <v>1143</v>
      </c>
      <c r="D4658" s="1" t="s">
        <v>22</v>
      </c>
      <c r="E4658" s="1" t="s">
        <v>5106</v>
      </c>
      <c r="F4658" s="399">
        <v>44680</v>
      </c>
      <c r="G4658" s="10" t="s">
        <v>1145</v>
      </c>
      <c r="H4658" s="10">
        <v>4</v>
      </c>
      <c r="I4658" s="946">
        <v>2.35</v>
      </c>
      <c r="J4658" s="398" t="s">
        <v>25</v>
      </c>
      <c r="K4658" s="398" t="s">
        <v>25</v>
      </c>
      <c r="L4658" s="399">
        <v>44679</v>
      </c>
      <c r="M4658" s="398" t="s">
        <v>19</v>
      </c>
      <c r="N4658" s="10">
        <v>9825</v>
      </c>
    </row>
    <row r="4659" spans="1:16">
      <c r="A4659" s="9">
        <v>44676</v>
      </c>
      <c r="B4659" s="1">
        <v>17581</v>
      </c>
      <c r="C4659" s="929" t="s">
        <v>1098</v>
      </c>
      <c r="D4659" s="1" t="s">
        <v>22</v>
      </c>
      <c r="E4659" s="1" t="s">
        <v>5107</v>
      </c>
      <c r="F4659" s="399">
        <v>44680</v>
      </c>
      <c r="G4659" s="10" t="s">
        <v>1096</v>
      </c>
      <c r="H4659" s="10">
        <v>32</v>
      </c>
      <c r="I4659" s="946">
        <v>2.35</v>
      </c>
      <c r="J4659" s="398" t="s">
        <v>25</v>
      </c>
      <c r="K4659" s="398" t="s">
        <v>25</v>
      </c>
      <c r="L4659" s="399">
        <v>44679</v>
      </c>
      <c r="M4659" s="398" t="s">
        <v>19</v>
      </c>
      <c r="N4659" s="10">
        <v>9825</v>
      </c>
    </row>
    <row r="4660" spans="1:16">
      <c r="A4660" s="9">
        <v>44676</v>
      </c>
      <c r="B4660" s="1">
        <v>17582</v>
      </c>
      <c r="C4660" s="929" t="s">
        <v>397</v>
      </c>
      <c r="D4660" s="1" t="s">
        <v>22</v>
      </c>
      <c r="E4660" s="1" t="s">
        <v>5108</v>
      </c>
      <c r="F4660" s="399">
        <v>44680</v>
      </c>
      <c r="G4660" s="10" t="s">
        <v>399</v>
      </c>
      <c r="H4660" s="10">
        <v>8</v>
      </c>
      <c r="I4660" s="946">
        <v>2.35</v>
      </c>
      <c r="J4660" s="398" t="s">
        <v>25</v>
      </c>
      <c r="K4660" s="398" t="s">
        <v>25</v>
      </c>
      <c r="L4660" s="399">
        <v>44679</v>
      </c>
      <c r="M4660" s="398" t="s">
        <v>19</v>
      </c>
      <c r="N4660" s="10">
        <v>9825</v>
      </c>
    </row>
    <row r="4661" spans="1:16">
      <c r="A4661" s="9">
        <v>44676</v>
      </c>
      <c r="B4661" s="1">
        <v>17583</v>
      </c>
      <c r="C4661" s="929" t="s">
        <v>53</v>
      </c>
      <c r="D4661" s="1" t="s">
        <v>22</v>
      </c>
      <c r="E4661" s="1" t="s">
        <v>5109</v>
      </c>
      <c r="F4661" s="399">
        <v>44680</v>
      </c>
      <c r="G4661" s="10" t="s">
        <v>55</v>
      </c>
      <c r="H4661" s="10">
        <v>49</v>
      </c>
      <c r="I4661" s="946">
        <v>2.35</v>
      </c>
      <c r="J4661" s="398" t="s">
        <v>25</v>
      </c>
      <c r="K4661" s="398" t="s">
        <v>25</v>
      </c>
      <c r="L4661" s="399">
        <v>44679</v>
      </c>
      <c r="M4661" s="398" t="s">
        <v>19</v>
      </c>
      <c r="N4661" s="10">
        <v>9825</v>
      </c>
    </row>
    <row r="4662" spans="1:16">
      <c r="A4662" s="9">
        <v>44676</v>
      </c>
      <c r="B4662" s="1">
        <v>17584</v>
      </c>
      <c r="C4662" s="929" t="s">
        <v>4082</v>
      </c>
      <c r="D4662" s="1" t="s">
        <v>22</v>
      </c>
      <c r="E4662" s="1" t="s">
        <v>5110</v>
      </c>
      <c r="F4662" s="399">
        <v>44680</v>
      </c>
      <c r="G4662" s="10" t="s">
        <v>4084</v>
      </c>
      <c r="H4662" s="10">
        <v>8</v>
      </c>
      <c r="I4662" s="946">
        <v>2.35</v>
      </c>
      <c r="J4662" s="398" t="s">
        <v>25</v>
      </c>
      <c r="K4662" s="398" t="s">
        <v>25</v>
      </c>
      <c r="L4662" s="399">
        <v>44679</v>
      </c>
      <c r="M4662" s="398" t="s">
        <v>19</v>
      </c>
      <c r="N4662" s="10">
        <v>9825</v>
      </c>
    </row>
    <row r="4663" spans="1:16">
      <c r="A4663" s="9">
        <v>44676</v>
      </c>
      <c r="B4663" s="1">
        <v>17585</v>
      </c>
      <c r="C4663" s="929" t="s">
        <v>1512</v>
      </c>
      <c r="D4663" s="1" t="s">
        <v>22</v>
      </c>
      <c r="E4663" s="1" t="s">
        <v>5111</v>
      </c>
      <c r="F4663" s="399">
        <v>44680</v>
      </c>
      <c r="G4663" s="10" t="s">
        <v>1485</v>
      </c>
      <c r="H4663" s="10">
        <v>4</v>
      </c>
      <c r="I4663" s="946">
        <v>2.35</v>
      </c>
      <c r="J4663" s="398" t="s">
        <v>25</v>
      </c>
      <c r="K4663" s="398" t="s">
        <v>25</v>
      </c>
      <c r="L4663" s="399">
        <v>44679</v>
      </c>
      <c r="M4663" s="398" t="s">
        <v>19</v>
      </c>
      <c r="N4663" s="10">
        <v>9825</v>
      </c>
    </row>
    <row r="4664" spans="1:16">
      <c r="A4664" s="9">
        <v>44676</v>
      </c>
      <c r="B4664" s="1">
        <v>17586</v>
      </c>
      <c r="C4664" s="929" t="s">
        <v>533</v>
      </c>
      <c r="D4664" s="1" t="s">
        <v>22</v>
      </c>
      <c r="E4664" s="1" t="s">
        <v>5112</v>
      </c>
      <c r="F4664" s="399">
        <v>44680</v>
      </c>
      <c r="G4664" s="10" t="s">
        <v>535</v>
      </c>
      <c r="H4664" s="10">
        <v>28</v>
      </c>
      <c r="I4664" s="946">
        <v>2.35</v>
      </c>
      <c r="J4664" s="398" t="s">
        <v>25</v>
      </c>
      <c r="K4664" s="398" t="s">
        <v>25</v>
      </c>
      <c r="L4664" s="399">
        <v>44679</v>
      </c>
      <c r="M4664" s="398" t="s">
        <v>19</v>
      </c>
      <c r="N4664" s="10">
        <v>9825</v>
      </c>
    </row>
    <row r="4665" spans="1:16">
      <c r="A4665" s="9">
        <v>44676</v>
      </c>
      <c r="B4665" s="1">
        <v>17587</v>
      </c>
      <c r="C4665" s="929" t="s">
        <v>2776</v>
      </c>
      <c r="D4665" s="1" t="s">
        <v>22</v>
      </c>
      <c r="E4665" s="1" t="s">
        <v>5113</v>
      </c>
      <c r="F4665" s="399">
        <v>44680</v>
      </c>
      <c r="G4665" s="10" t="s">
        <v>2778</v>
      </c>
      <c r="H4665" s="10">
        <v>30</v>
      </c>
      <c r="I4665" s="946">
        <v>2.35</v>
      </c>
      <c r="J4665" s="398" t="s">
        <v>25</v>
      </c>
      <c r="K4665" s="398" t="s">
        <v>25</v>
      </c>
      <c r="L4665" s="399">
        <v>44679</v>
      </c>
      <c r="M4665" s="398" t="s">
        <v>19</v>
      </c>
      <c r="N4665" s="10">
        <v>9825</v>
      </c>
    </row>
    <row r="4666" spans="1:16">
      <c r="A4666" s="9">
        <v>44676</v>
      </c>
      <c r="B4666" s="1">
        <v>17588</v>
      </c>
      <c r="C4666" s="929" t="s">
        <v>2779</v>
      </c>
      <c r="D4666" s="1" t="s">
        <v>22</v>
      </c>
      <c r="E4666" s="1" t="s">
        <v>5113</v>
      </c>
      <c r="F4666" s="399">
        <v>44680</v>
      </c>
      <c r="G4666" s="10" t="s">
        <v>2780</v>
      </c>
      <c r="H4666" s="10">
        <v>30</v>
      </c>
      <c r="I4666" s="946">
        <v>2.35</v>
      </c>
      <c r="J4666" s="398" t="s">
        <v>25</v>
      </c>
      <c r="K4666" s="398" t="s">
        <v>25</v>
      </c>
      <c r="L4666" s="399">
        <v>44679</v>
      </c>
      <c r="M4666" s="398" t="s">
        <v>19</v>
      </c>
      <c r="N4666" s="10">
        <v>9825</v>
      </c>
    </row>
    <row r="4667" spans="1:16" s="400" customFormat="1">
      <c r="A4667" s="9">
        <v>44676</v>
      </c>
      <c r="B4667" s="1">
        <v>17589</v>
      </c>
      <c r="C4667" s="929" t="s">
        <v>2228</v>
      </c>
      <c r="D4667" s="1" t="s">
        <v>22</v>
      </c>
      <c r="E4667" s="1" t="s">
        <v>5114</v>
      </c>
      <c r="F4667" s="399">
        <v>44680</v>
      </c>
      <c r="G4667" s="10" t="s">
        <v>2229</v>
      </c>
      <c r="H4667" s="10">
        <v>64</v>
      </c>
      <c r="I4667" s="946">
        <v>2.35</v>
      </c>
      <c r="J4667" s="398" t="s">
        <v>25</v>
      </c>
      <c r="K4667" s="398" t="s">
        <v>25</v>
      </c>
      <c r="L4667" s="399">
        <v>44680</v>
      </c>
      <c r="M4667" s="398" t="s">
        <v>19</v>
      </c>
      <c r="N4667" s="10">
        <v>9899</v>
      </c>
    </row>
    <row r="4668" spans="1:16">
      <c r="A4668" s="9">
        <v>44676</v>
      </c>
      <c r="B4668" s="1">
        <v>17590</v>
      </c>
      <c r="C4668" s="929" t="s">
        <v>3523</v>
      </c>
      <c r="D4668" s="1" t="s">
        <v>22</v>
      </c>
      <c r="E4668" s="1" t="s">
        <v>5115</v>
      </c>
      <c r="F4668" s="399">
        <v>44680</v>
      </c>
      <c r="G4668" s="10" t="s">
        <v>3525</v>
      </c>
      <c r="H4668" s="10">
        <v>1</v>
      </c>
      <c r="I4668" s="946">
        <v>2.35</v>
      </c>
      <c r="J4668" s="398" t="s">
        <v>25</v>
      </c>
      <c r="K4668" s="398" t="s">
        <v>25</v>
      </c>
      <c r="L4668" s="399">
        <v>44680</v>
      </c>
      <c r="M4668" s="398" t="s">
        <v>19</v>
      </c>
      <c r="N4668" s="10">
        <v>9899</v>
      </c>
    </row>
    <row r="4669" spans="1:16">
      <c r="A4669" s="9">
        <v>44676</v>
      </c>
      <c r="B4669" s="1">
        <v>17591</v>
      </c>
      <c r="C4669" s="929" t="s">
        <v>3223</v>
      </c>
      <c r="D4669" s="1" t="s">
        <v>22</v>
      </c>
      <c r="E4669" s="1" t="s">
        <v>5115</v>
      </c>
      <c r="F4669" s="399">
        <v>44680</v>
      </c>
      <c r="G4669" s="10" t="s">
        <v>3224</v>
      </c>
      <c r="H4669" s="10">
        <v>1</v>
      </c>
      <c r="I4669" s="946">
        <v>2.35</v>
      </c>
      <c r="J4669" s="398" t="s">
        <v>25</v>
      </c>
      <c r="K4669" s="398" t="s">
        <v>25</v>
      </c>
      <c r="L4669" s="399">
        <v>44680</v>
      </c>
      <c r="M4669" s="398" t="s">
        <v>19</v>
      </c>
      <c r="N4669" s="10">
        <v>9899</v>
      </c>
    </row>
    <row r="4670" spans="1:16">
      <c r="A4670" s="9">
        <v>44676</v>
      </c>
      <c r="B4670" s="1">
        <v>17592</v>
      </c>
      <c r="C4670" s="929" t="s">
        <v>5116</v>
      </c>
      <c r="D4670" s="1" t="s">
        <v>22</v>
      </c>
      <c r="E4670" s="1" t="s">
        <v>5117</v>
      </c>
      <c r="F4670" s="399">
        <v>44680</v>
      </c>
      <c r="G4670" s="10" t="s">
        <v>5118</v>
      </c>
      <c r="H4670" s="10">
        <v>45</v>
      </c>
      <c r="I4670" s="946">
        <v>2.35</v>
      </c>
      <c r="J4670" s="398" t="s">
        <v>25</v>
      </c>
      <c r="K4670" s="398" t="s">
        <v>25</v>
      </c>
      <c r="L4670" s="399">
        <v>44680</v>
      </c>
      <c r="M4670" s="398" t="s">
        <v>19</v>
      </c>
      <c r="N4670" s="10">
        <v>9899</v>
      </c>
    </row>
    <row r="4671" spans="1:16">
      <c r="A4671" s="9">
        <v>44680</v>
      </c>
      <c r="B4671" s="1">
        <v>17593</v>
      </c>
      <c r="C4671" s="929" t="s">
        <v>5119</v>
      </c>
      <c r="D4671" s="1" t="s">
        <v>22</v>
      </c>
      <c r="E4671" s="1" t="s">
        <v>5120</v>
      </c>
      <c r="F4671" s="399">
        <v>44680</v>
      </c>
      <c r="G4671" s="10" t="s">
        <v>5121</v>
      </c>
      <c r="H4671" s="10">
        <v>23</v>
      </c>
      <c r="I4671" s="946">
        <v>2.35</v>
      </c>
      <c r="J4671" s="398" t="s">
        <v>25</v>
      </c>
      <c r="K4671" s="398" t="s">
        <v>25</v>
      </c>
      <c r="L4671" s="399">
        <v>44680</v>
      </c>
      <c r="M4671" s="398" t="s">
        <v>19</v>
      </c>
      <c r="N4671" s="10">
        <v>9899</v>
      </c>
    </row>
    <row r="4672" spans="1:16">
      <c r="A4672" s="9">
        <v>44680</v>
      </c>
      <c r="B4672" s="1">
        <v>17594</v>
      </c>
      <c r="C4672" s="929" t="s">
        <v>5119</v>
      </c>
      <c r="D4672" s="1" t="s">
        <v>22</v>
      </c>
      <c r="E4672" s="1" t="s">
        <v>5120</v>
      </c>
      <c r="F4672" s="399">
        <v>44680</v>
      </c>
      <c r="G4672" s="10" t="s">
        <v>5122</v>
      </c>
      <c r="H4672" s="10">
        <v>23</v>
      </c>
      <c r="I4672" s="946">
        <v>2.35</v>
      </c>
      <c r="J4672" s="398" t="s">
        <v>25</v>
      </c>
      <c r="K4672" s="398" t="s">
        <v>25</v>
      </c>
      <c r="L4672" s="399">
        <v>44680</v>
      </c>
      <c r="M4672" s="398" t="s">
        <v>19</v>
      </c>
      <c r="N4672" s="10">
        <v>9899</v>
      </c>
      <c r="P4672" t="s">
        <v>5123</v>
      </c>
    </row>
    <row r="4673" spans="1:14">
      <c r="A4673" s="9">
        <v>44680</v>
      </c>
      <c r="B4673" s="1">
        <v>17595</v>
      </c>
      <c r="C4673" s="929" t="s">
        <v>3396</v>
      </c>
      <c r="D4673" s="1" t="s">
        <v>22</v>
      </c>
      <c r="E4673" s="1" t="s">
        <v>5124</v>
      </c>
      <c r="F4673" s="399">
        <v>44680</v>
      </c>
      <c r="G4673" s="10" t="s">
        <v>4014</v>
      </c>
      <c r="H4673" s="10">
        <v>8</v>
      </c>
      <c r="I4673" s="946">
        <v>2.35</v>
      </c>
      <c r="J4673" s="398" t="s">
        <v>25</v>
      </c>
      <c r="K4673" s="398" t="s">
        <v>25</v>
      </c>
      <c r="L4673" s="399">
        <v>44680</v>
      </c>
      <c r="M4673" s="398" t="s">
        <v>19</v>
      </c>
      <c r="N4673" s="10">
        <v>9899</v>
      </c>
    </row>
    <row r="4674" spans="1:14">
      <c r="A4674" s="9">
        <v>44680</v>
      </c>
      <c r="B4674" s="1">
        <v>17596</v>
      </c>
      <c r="C4674" s="929" t="s">
        <v>5125</v>
      </c>
      <c r="D4674" s="1" t="s">
        <v>22</v>
      </c>
      <c r="E4674" s="1" t="s">
        <v>4322</v>
      </c>
      <c r="F4674" s="399">
        <v>44680</v>
      </c>
      <c r="G4674" s="10" t="s">
        <v>5126</v>
      </c>
      <c r="H4674" s="10">
        <v>1</v>
      </c>
      <c r="I4674" s="946">
        <v>3.75</v>
      </c>
      <c r="J4674" s="398" t="s">
        <v>25</v>
      </c>
      <c r="K4674" s="398" t="s">
        <v>25</v>
      </c>
      <c r="L4674" s="399">
        <v>44680</v>
      </c>
      <c r="M4674" s="398" t="s">
        <v>19</v>
      </c>
      <c r="N4674" s="10">
        <v>9899</v>
      </c>
    </row>
    <row r="4675" spans="1:14">
      <c r="A4675" s="9">
        <v>44680</v>
      </c>
      <c r="B4675" s="1">
        <v>17597</v>
      </c>
      <c r="C4675" s="929" t="s">
        <v>5125</v>
      </c>
      <c r="D4675" s="1" t="s">
        <v>22</v>
      </c>
      <c r="E4675" s="1" t="s">
        <v>5127</v>
      </c>
      <c r="F4675" s="399">
        <v>44680</v>
      </c>
      <c r="G4675" s="10" t="s">
        <v>5128</v>
      </c>
      <c r="H4675" s="10">
        <v>32</v>
      </c>
      <c r="I4675" s="946">
        <v>2.35</v>
      </c>
      <c r="J4675" s="398" t="s">
        <v>25</v>
      </c>
      <c r="K4675" s="398" t="s">
        <v>25</v>
      </c>
      <c r="L4675" s="399">
        <v>44680</v>
      </c>
      <c r="M4675" s="398" t="s">
        <v>19</v>
      </c>
      <c r="N4675" s="10">
        <v>9899</v>
      </c>
    </row>
    <row r="4676" spans="1:14">
      <c r="A4676" s="9">
        <v>44680</v>
      </c>
      <c r="B4676" s="1">
        <v>17598</v>
      </c>
      <c r="C4676" s="929" t="s">
        <v>280</v>
      </c>
      <c r="D4676" s="1" t="s">
        <v>22</v>
      </c>
      <c r="E4676" s="1" t="s">
        <v>5129</v>
      </c>
      <c r="F4676" s="399">
        <v>44680</v>
      </c>
      <c r="G4676" s="10" t="s">
        <v>700</v>
      </c>
      <c r="H4676" s="10">
        <v>36</v>
      </c>
      <c r="I4676" s="946">
        <v>2.35</v>
      </c>
      <c r="J4676" s="398" t="s">
        <v>25</v>
      </c>
      <c r="K4676" s="398" t="s">
        <v>25</v>
      </c>
      <c r="L4676" s="399">
        <v>44680</v>
      </c>
      <c r="M4676" s="398" t="s">
        <v>19</v>
      </c>
      <c r="N4676" s="10">
        <v>9899</v>
      </c>
    </row>
    <row r="4677" spans="1:14">
      <c r="A4677" s="9">
        <v>44680</v>
      </c>
      <c r="B4677" s="1">
        <v>17599</v>
      </c>
      <c r="C4677" s="929" t="s">
        <v>3633</v>
      </c>
      <c r="D4677" s="1" t="s">
        <v>22</v>
      </c>
      <c r="E4677" s="1" t="s">
        <v>5130</v>
      </c>
      <c r="F4677" s="399">
        <v>44680</v>
      </c>
      <c r="G4677" s="10" t="s">
        <v>3635</v>
      </c>
      <c r="H4677" s="10">
        <v>2</v>
      </c>
      <c r="I4677" s="946">
        <v>2.35</v>
      </c>
      <c r="J4677" s="398" t="s">
        <v>25</v>
      </c>
      <c r="K4677" s="398" t="s">
        <v>25</v>
      </c>
      <c r="L4677" s="399">
        <v>44680</v>
      </c>
      <c r="M4677" s="398" t="s">
        <v>19</v>
      </c>
      <c r="N4677" s="10">
        <v>9899</v>
      </c>
    </row>
    <row r="4678" spans="1:14">
      <c r="A4678" s="9">
        <v>44680</v>
      </c>
      <c r="B4678" s="1">
        <v>17600</v>
      </c>
      <c r="C4678" s="929" t="s">
        <v>234</v>
      </c>
      <c r="D4678" s="1" t="s">
        <v>22</v>
      </c>
      <c r="E4678" s="1" t="s">
        <v>5131</v>
      </c>
      <c r="F4678" s="399">
        <v>44680</v>
      </c>
      <c r="G4678" s="10" t="s">
        <v>236</v>
      </c>
      <c r="H4678" s="10">
        <v>64</v>
      </c>
      <c r="I4678" s="946">
        <v>2.35</v>
      </c>
      <c r="J4678" s="398" t="s">
        <v>25</v>
      </c>
      <c r="K4678" s="398" t="s">
        <v>25</v>
      </c>
      <c r="L4678" s="399">
        <v>44680</v>
      </c>
      <c r="M4678" s="398" t="s">
        <v>19</v>
      </c>
      <c r="N4678" s="10">
        <v>9899</v>
      </c>
    </row>
    <row r="4679" spans="1:14">
      <c r="A4679" s="9">
        <v>44680</v>
      </c>
      <c r="B4679" s="1">
        <v>17601</v>
      </c>
      <c r="C4679" s="929" t="s">
        <v>533</v>
      </c>
      <c r="D4679" s="1" t="s">
        <v>22</v>
      </c>
      <c r="E4679" s="1" t="s">
        <v>5132</v>
      </c>
      <c r="F4679" s="399">
        <v>44680</v>
      </c>
      <c r="G4679" s="10" t="s">
        <v>535</v>
      </c>
      <c r="H4679" s="10">
        <v>40</v>
      </c>
      <c r="I4679" s="946">
        <v>2.35</v>
      </c>
      <c r="J4679" s="398" t="s">
        <v>25</v>
      </c>
      <c r="K4679" s="398" t="s">
        <v>25</v>
      </c>
      <c r="L4679" s="399">
        <v>44680</v>
      </c>
      <c r="M4679" s="398" t="s">
        <v>19</v>
      </c>
      <c r="N4679" s="10">
        <v>9899</v>
      </c>
    </row>
    <row r="4680" spans="1:14">
      <c r="A4680" s="9">
        <v>44680</v>
      </c>
      <c r="B4680" s="1">
        <v>17602</v>
      </c>
      <c r="C4680" s="929" t="s">
        <v>2809</v>
      </c>
      <c r="D4680" s="1" t="s">
        <v>22</v>
      </c>
      <c r="E4680" s="1" t="s">
        <v>5132</v>
      </c>
      <c r="F4680" s="399">
        <v>44680</v>
      </c>
      <c r="G4680" s="10" t="s">
        <v>4087</v>
      </c>
      <c r="H4680" s="10">
        <v>12</v>
      </c>
      <c r="I4680" s="946">
        <v>2.35</v>
      </c>
      <c r="J4680" s="398" t="s">
        <v>25</v>
      </c>
      <c r="K4680" s="398" t="s">
        <v>25</v>
      </c>
      <c r="L4680" s="399">
        <v>44680</v>
      </c>
      <c r="M4680" s="398" t="s">
        <v>19</v>
      </c>
      <c r="N4680" s="10">
        <v>9899</v>
      </c>
    </row>
    <row r="4681" spans="1:14">
      <c r="A4681" s="9">
        <v>44680</v>
      </c>
      <c r="B4681" s="1">
        <v>17603</v>
      </c>
      <c r="C4681" s="929" t="s">
        <v>234</v>
      </c>
      <c r="D4681" s="1" t="s">
        <v>22</v>
      </c>
      <c r="E4681" s="1" t="s">
        <v>5133</v>
      </c>
      <c r="F4681" s="399">
        <v>44680</v>
      </c>
      <c r="G4681" s="10" t="s">
        <v>236</v>
      </c>
      <c r="H4681" s="10">
        <v>4</v>
      </c>
      <c r="I4681" s="946">
        <v>2.35</v>
      </c>
      <c r="J4681" s="398" t="s">
        <v>25</v>
      </c>
      <c r="K4681" s="398" t="s">
        <v>25</v>
      </c>
      <c r="L4681" s="399">
        <v>44680</v>
      </c>
      <c r="M4681" s="398" t="s">
        <v>19</v>
      </c>
      <c r="N4681" s="10">
        <v>9899</v>
      </c>
    </row>
    <row r="4682" spans="1:14">
      <c r="A4682" s="9">
        <v>44680</v>
      </c>
      <c r="B4682" s="1">
        <v>17604</v>
      </c>
      <c r="C4682" s="929" t="s">
        <v>234</v>
      </c>
      <c r="D4682" s="1" t="s">
        <v>22</v>
      </c>
      <c r="E4682" s="1" t="s">
        <v>5134</v>
      </c>
      <c r="F4682" s="399">
        <v>44680</v>
      </c>
      <c r="G4682" s="10" t="s">
        <v>236</v>
      </c>
      <c r="H4682" s="10">
        <v>2</v>
      </c>
      <c r="I4682" s="946">
        <v>2.35</v>
      </c>
      <c r="J4682" s="398" t="s">
        <v>25</v>
      </c>
      <c r="K4682" s="398" t="s">
        <v>25</v>
      </c>
      <c r="L4682" s="399">
        <v>44680</v>
      </c>
      <c r="M4682" s="398" t="s">
        <v>19</v>
      </c>
      <c r="N4682" s="10">
        <v>9899</v>
      </c>
    </row>
    <row r="4683" spans="1:14">
      <c r="A4683" s="9">
        <v>44680</v>
      </c>
      <c r="B4683" s="1">
        <v>17605</v>
      </c>
      <c r="C4683" s="929" t="s">
        <v>234</v>
      </c>
      <c r="D4683" s="1" t="s">
        <v>22</v>
      </c>
      <c r="E4683" s="1" t="s">
        <v>5135</v>
      </c>
      <c r="F4683" s="399">
        <v>44680</v>
      </c>
      <c r="G4683" s="10" t="s">
        <v>236</v>
      </c>
      <c r="H4683" s="10">
        <v>8</v>
      </c>
      <c r="I4683" s="946">
        <v>2.35</v>
      </c>
      <c r="J4683" s="398" t="s">
        <v>25</v>
      </c>
      <c r="K4683" s="398" t="s">
        <v>25</v>
      </c>
      <c r="L4683" s="399">
        <v>44680</v>
      </c>
      <c r="M4683" s="398" t="s">
        <v>19</v>
      </c>
      <c r="N4683" s="10">
        <v>9899</v>
      </c>
    </row>
    <row r="4684" spans="1:14">
      <c r="A4684" s="9">
        <v>44680</v>
      </c>
      <c r="B4684" s="1">
        <v>17606</v>
      </c>
      <c r="C4684" s="929" t="s">
        <v>5136</v>
      </c>
      <c r="D4684" s="1" t="s">
        <v>22</v>
      </c>
      <c r="E4684" s="1" t="s">
        <v>4322</v>
      </c>
      <c r="F4684" s="399">
        <v>44680</v>
      </c>
      <c r="G4684" s="10" t="s">
        <v>5137</v>
      </c>
      <c r="H4684" s="10">
        <v>1</v>
      </c>
      <c r="I4684" s="946">
        <v>3.75</v>
      </c>
      <c r="J4684" s="398" t="s">
        <v>25</v>
      </c>
      <c r="K4684" s="398" t="s">
        <v>25</v>
      </c>
      <c r="L4684" s="399">
        <v>44680</v>
      </c>
      <c r="M4684" s="398" t="s">
        <v>19</v>
      </c>
      <c r="N4684" s="10">
        <v>9899</v>
      </c>
    </row>
    <row r="4685" spans="1:14">
      <c r="A4685" s="9">
        <v>44680</v>
      </c>
      <c r="B4685" s="1">
        <v>17607</v>
      </c>
      <c r="C4685" s="929" t="s">
        <v>5138</v>
      </c>
      <c r="D4685" s="1" t="s">
        <v>22</v>
      </c>
      <c r="E4685" s="1" t="s">
        <v>4322</v>
      </c>
      <c r="F4685" s="399">
        <v>44680</v>
      </c>
      <c r="G4685" s="10" t="s">
        <v>5139</v>
      </c>
      <c r="H4685" s="10">
        <v>1</v>
      </c>
      <c r="I4685" s="946">
        <v>2.35</v>
      </c>
      <c r="J4685" s="398" t="s">
        <v>25</v>
      </c>
      <c r="K4685" s="398" t="s">
        <v>25</v>
      </c>
      <c r="L4685" s="399">
        <v>44680</v>
      </c>
      <c r="M4685" s="398" t="s">
        <v>19</v>
      </c>
      <c r="N4685" s="10">
        <v>9899</v>
      </c>
    </row>
    <row r="4686" spans="1:14">
      <c r="A4686" s="9">
        <v>44680</v>
      </c>
      <c r="B4686" s="1">
        <v>17608</v>
      </c>
      <c r="C4686" s="929" t="s">
        <v>5140</v>
      </c>
      <c r="D4686" s="1" t="s">
        <v>22</v>
      </c>
      <c r="E4686" s="1" t="s">
        <v>4322</v>
      </c>
      <c r="F4686" s="399">
        <v>44680</v>
      </c>
      <c r="G4686" s="10" t="s">
        <v>5141</v>
      </c>
      <c r="H4686" s="10">
        <v>1</v>
      </c>
      <c r="I4686" s="946">
        <v>3.75</v>
      </c>
      <c r="J4686" s="398" t="s">
        <v>25</v>
      </c>
      <c r="K4686" s="398" t="s">
        <v>25</v>
      </c>
      <c r="L4686" s="399">
        <v>44680</v>
      </c>
      <c r="M4686" s="398" t="s">
        <v>19</v>
      </c>
      <c r="N4686" s="10">
        <v>9899</v>
      </c>
    </row>
    <row r="4687" spans="1:14">
      <c r="A4687" s="9">
        <v>44680</v>
      </c>
      <c r="B4687" s="1">
        <v>17609</v>
      </c>
      <c r="C4687" s="929" t="s">
        <v>721</v>
      </c>
      <c r="D4687" s="1" t="s">
        <v>22</v>
      </c>
      <c r="E4687" s="1" t="s">
        <v>5142</v>
      </c>
      <c r="F4687" s="399">
        <v>44680</v>
      </c>
      <c r="G4687" s="10" t="s">
        <v>723</v>
      </c>
      <c r="H4687" s="10">
        <v>2</v>
      </c>
      <c r="I4687" s="946">
        <v>2.35</v>
      </c>
      <c r="J4687" s="398" t="s">
        <v>25</v>
      </c>
      <c r="K4687" s="398" t="s">
        <v>25</v>
      </c>
      <c r="L4687" s="399">
        <v>44680</v>
      </c>
      <c r="M4687" s="398" t="s">
        <v>19</v>
      </c>
      <c r="N4687" s="10">
        <v>9899</v>
      </c>
    </row>
    <row r="4688" spans="1:14">
      <c r="A4688" s="9">
        <v>44680</v>
      </c>
      <c r="B4688" s="1">
        <v>17610</v>
      </c>
      <c r="C4688" s="929" t="s">
        <v>37</v>
      </c>
      <c r="D4688" s="1" t="s">
        <v>22</v>
      </c>
      <c r="E4688" s="1" t="s">
        <v>5142</v>
      </c>
      <c r="F4688" s="399">
        <v>44680</v>
      </c>
      <c r="G4688" s="10" t="s">
        <v>38</v>
      </c>
      <c r="H4688" s="10">
        <v>2</v>
      </c>
      <c r="I4688" s="946">
        <v>2.35</v>
      </c>
      <c r="J4688" s="398" t="s">
        <v>25</v>
      </c>
      <c r="K4688" s="398" t="s">
        <v>25</v>
      </c>
      <c r="L4688" s="399">
        <v>44680</v>
      </c>
      <c r="M4688" s="398" t="s">
        <v>19</v>
      </c>
      <c r="N4688" s="10">
        <v>9899</v>
      </c>
    </row>
    <row r="4689" spans="1:14">
      <c r="A4689" s="9">
        <v>44680</v>
      </c>
      <c r="B4689" s="1">
        <v>17611</v>
      </c>
      <c r="C4689" s="929" t="s">
        <v>1671</v>
      </c>
      <c r="D4689" s="1" t="s">
        <v>22</v>
      </c>
      <c r="E4689" s="1" t="s">
        <v>5143</v>
      </c>
      <c r="F4689" s="399">
        <v>44680</v>
      </c>
      <c r="G4689" s="10" t="s">
        <v>4432</v>
      </c>
      <c r="H4689" s="10">
        <v>260</v>
      </c>
      <c r="I4689" s="946">
        <v>2.35</v>
      </c>
      <c r="J4689" s="398">
        <v>260</v>
      </c>
      <c r="K4689" s="398" t="s">
        <v>25</v>
      </c>
      <c r="L4689" s="399">
        <v>44680</v>
      </c>
      <c r="M4689" s="398" t="s">
        <v>19</v>
      </c>
      <c r="N4689" s="10">
        <v>9899</v>
      </c>
    </row>
    <row r="4690" spans="1:14">
      <c r="A4690" s="9">
        <v>44680</v>
      </c>
      <c r="B4690" s="1">
        <v>17612</v>
      </c>
      <c r="C4690" s="929" t="s">
        <v>2776</v>
      </c>
      <c r="D4690" s="1" t="s">
        <v>22</v>
      </c>
      <c r="E4690" s="1" t="s">
        <v>5144</v>
      </c>
      <c r="F4690" s="399">
        <v>44680</v>
      </c>
      <c r="G4690" s="10" t="s">
        <v>2778</v>
      </c>
      <c r="H4690" s="10">
        <v>64</v>
      </c>
      <c r="I4690" s="946">
        <v>2.35</v>
      </c>
      <c r="J4690" s="398" t="s">
        <v>25</v>
      </c>
      <c r="K4690" s="398" t="s">
        <v>25</v>
      </c>
      <c r="L4690" s="399">
        <v>44680</v>
      </c>
      <c r="M4690" s="398" t="s">
        <v>19</v>
      </c>
      <c r="N4690" s="10">
        <v>9899</v>
      </c>
    </row>
    <row r="4691" spans="1:14">
      <c r="A4691" s="9">
        <v>44680</v>
      </c>
      <c r="B4691" s="1">
        <v>17613</v>
      </c>
      <c r="C4691" s="929" t="s">
        <v>2779</v>
      </c>
      <c r="D4691" s="1" t="s">
        <v>22</v>
      </c>
      <c r="E4691" s="1" t="s">
        <v>5144</v>
      </c>
      <c r="F4691" s="399">
        <v>44680</v>
      </c>
      <c r="G4691" s="10" t="s">
        <v>2780</v>
      </c>
      <c r="H4691" s="10">
        <v>64</v>
      </c>
      <c r="I4691" s="946">
        <v>2.35</v>
      </c>
      <c r="J4691" s="398" t="s">
        <v>25</v>
      </c>
      <c r="K4691" s="398" t="s">
        <v>25</v>
      </c>
      <c r="L4691" s="399">
        <v>44680</v>
      </c>
      <c r="M4691" s="398" t="s">
        <v>19</v>
      </c>
      <c r="N4691" s="10">
        <v>9899</v>
      </c>
    </row>
    <row r="4692" spans="1:14">
      <c r="A4692" s="9">
        <v>44680</v>
      </c>
      <c r="B4692" s="1">
        <v>17614</v>
      </c>
      <c r="C4692" s="929" t="s">
        <v>182</v>
      </c>
      <c r="D4692" s="1" t="s">
        <v>22</v>
      </c>
      <c r="E4692" s="1" t="s">
        <v>5145</v>
      </c>
      <c r="F4692" s="399">
        <v>44680</v>
      </c>
      <c r="G4692" s="10" t="s">
        <v>184</v>
      </c>
      <c r="H4692" s="10">
        <v>4</v>
      </c>
      <c r="I4692" s="946">
        <v>2.35</v>
      </c>
      <c r="J4692" s="398" t="s">
        <v>25</v>
      </c>
      <c r="K4692" s="398" t="s">
        <v>25</v>
      </c>
      <c r="L4692" s="399">
        <v>44680</v>
      </c>
      <c r="M4692" s="398" t="s">
        <v>19</v>
      </c>
      <c r="N4692" s="10">
        <v>9899</v>
      </c>
    </row>
    <row r="4693" spans="1:14">
      <c r="A4693" s="9">
        <v>44680</v>
      </c>
      <c r="B4693" s="1">
        <v>17615</v>
      </c>
      <c r="C4693" s="929" t="s">
        <v>37</v>
      </c>
      <c r="D4693" s="1" t="s">
        <v>22</v>
      </c>
      <c r="E4693" s="1" t="s">
        <v>5145</v>
      </c>
      <c r="F4693" s="399">
        <v>44680</v>
      </c>
      <c r="G4693" s="10" t="s">
        <v>38</v>
      </c>
      <c r="H4693" s="10">
        <v>4</v>
      </c>
      <c r="I4693" s="946">
        <v>2.35</v>
      </c>
      <c r="J4693" s="398" t="s">
        <v>25</v>
      </c>
      <c r="K4693" s="398" t="s">
        <v>25</v>
      </c>
      <c r="L4693" s="399">
        <v>44680</v>
      </c>
      <c r="M4693" s="398" t="s">
        <v>19</v>
      </c>
      <c r="N4693" s="10">
        <v>9899</v>
      </c>
    </row>
    <row r="4694" spans="1:14">
      <c r="A4694" s="9">
        <v>44680</v>
      </c>
      <c r="B4694" s="1">
        <v>17616</v>
      </c>
      <c r="C4694" s="929" t="s">
        <v>182</v>
      </c>
      <c r="D4694" s="1" t="s">
        <v>22</v>
      </c>
      <c r="E4694" s="1" t="s">
        <v>5146</v>
      </c>
      <c r="F4694" s="399">
        <v>44680</v>
      </c>
      <c r="G4694" s="10" t="s">
        <v>184</v>
      </c>
      <c r="H4694" s="10">
        <v>8</v>
      </c>
      <c r="I4694" s="946">
        <v>2.35</v>
      </c>
      <c r="J4694" s="398" t="s">
        <v>25</v>
      </c>
      <c r="K4694" s="398" t="s">
        <v>25</v>
      </c>
      <c r="L4694" s="399">
        <v>44680</v>
      </c>
      <c r="M4694" s="398" t="s">
        <v>19</v>
      </c>
      <c r="N4694" s="10">
        <v>9899</v>
      </c>
    </row>
    <row r="4695" spans="1:14">
      <c r="A4695" s="9">
        <v>44680</v>
      </c>
      <c r="B4695" s="1">
        <v>17617</v>
      </c>
      <c r="C4695" s="929" t="s">
        <v>182</v>
      </c>
      <c r="D4695" s="1" t="s">
        <v>22</v>
      </c>
      <c r="E4695" s="1" t="s">
        <v>5147</v>
      </c>
      <c r="F4695" s="399">
        <v>44680</v>
      </c>
      <c r="G4695" s="10" t="s">
        <v>184</v>
      </c>
      <c r="H4695" s="10">
        <v>1</v>
      </c>
      <c r="I4695" s="946">
        <v>2.35</v>
      </c>
      <c r="J4695" s="398" t="s">
        <v>25</v>
      </c>
      <c r="K4695" s="398" t="s">
        <v>25</v>
      </c>
      <c r="L4695" s="399">
        <v>44680</v>
      </c>
      <c r="M4695" s="398" t="s">
        <v>19</v>
      </c>
      <c r="N4695" s="10">
        <v>9899</v>
      </c>
    </row>
    <row r="4696" spans="1:14">
      <c r="A4696" s="9">
        <v>44680</v>
      </c>
      <c r="B4696" s="1">
        <v>17618</v>
      </c>
      <c r="C4696" s="929" t="s">
        <v>182</v>
      </c>
      <c r="D4696" s="1" t="s">
        <v>22</v>
      </c>
      <c r="E4696" s="1" t="s">
        <v>5148</v>
      </c>
      <c r="F4696" s="399">
        <v>44680</v>
      </c>
      <c r="G4696" s="10" t="s">
        <v>184</v>
      </c>
      <c r="H4696" s="10">
        <v>7</v>
      </c>
      <c r="I4696" s="946">
        <v>2.35</v>
      </c>
      <c r="J4696" s="398" t="s">
        <v>25</v>
      </c>
      <c r="K4696" s="398" t="s">
        <v>25</v>
      </c>
      <c r="L4696" s="399">
        <v>44680</v>
      </c>
      <c r="M4696" s="398" t="s">
        <v>19</v>
      </c>
      <c r="N4696" s="10">
        <v>9899</v>
      </c>
    </row>
    <row r="4697" spans="1:14">
      <c r="A4697" s="9">
        <v>44680</v>
      </c>
      <c r="B4697" s="1">
        <v>17619</v>
      </c>
      <c r="C4697" s="929" t="s">
        <v>37</v>
      </c>
      <c r="D4697" s="1" t="s">
        <v>22</v>
      </c>
      <c r="E4697" s="1" t="s">
        <v>5148</v>
      </c>
      <c r="F4697" s="399">
        <v>44680</v>
      </c>
      <c r="G4697" s="10" t="s">
        <v>38</v>
      </c>
      <c r="H4697" s="10">
        <v>7</v>
      </c>
      <c r="I4697" s="946">
        <v>2.35</v>
      </c>
      <c r="J4697" s="398" t="s">
        <v>25</v>
      </c>
      <c r="K4697" s="398" t="s">
        <v>25</v>
      </c>
      <c r="L4697" s="399">
        <v>44680</v>
      </c>
      <c r="M4697" s="398" t="s">
        <v>19</v>
      </c>
      <c r="N4697" s="10">
        <v>9899</v>
      </c>
    </row>
    <row r="4698" spans="1:14">
      <c r="A4698" s="9">
        <v>44680</v>
      </c>
      <c r="B4698" s="1">
        <v>17620</v>
      </c>
      <c r="C4698" s="929" t="s">
        <v>182</v>
      </c>
      <c r="D4698" s="1" t="s">
        <v>22</v>
      </c>
      <c r="E4698" s="1" t="s">
        <v>5149</v>
      </c>
      <c r="F4698" s="399">
        <v>44680</v>
      </c>
      <c r="G4698" s="10" t="s">
        <v>184</v>
      </c>
      <c r="H4698" s="10">
        <v>7</v>
      </c>
      <c r="I4698" s="946">
        <v>2.35</v>
      </c>
      <c r="J4698" s="398" t="s">
        <v>25</v>
      </c>
      <c r="K4698" s="398" t="s">
        <v>25</v>
      </c>
      <c r="L4698" s="399">
        <v>44680</v>
      </c>
      <c r="M4698" s="398" t="s">
        <v>19</v>
      </c>
      <c r="N4698" s="10">
        <v>9899</v>
      </c>
    </row>
    <row r="4699" spans="1:14">
      <c r="A4699" s="9">
        <v>44680</v>
      </c>
      <c r="B4699" s="1">
        <v>17621</v>
      </c>
      <c r="C4699" s="929" t="s">
        <v>37</v>
      </c>
      <c r="D4699" s="1" t="s">
        <v>22</v>
      </c>
      <c r="E4699" s="1" t="s">
        <v>5149</v>
      </c>
      <c r="F4699" s="399">
        <v>44680</v>
      </c>
      <c r="G4699" s="10" t="s">
        <v>38</v>
      </c>
      <c r="H4699" s="10">
        <v>7</v>
      </c>
      <c r="I4699" s="946">
        <v>2.35</v>
      </c>
      <c r="J4699" s="398" t="s">
        <v>25</v>
      </c>
      <c r="K4699" s="398" t="s">
        <v>25</v>
      </c>
      <c r="L4699" s="399">
        <v>44680</v>
      </c>
      <c r="M4699" s="398" t="s">
        <v>19</v>
      </c>
      <c r="N4699" s="10">
        <v>9899</v>
      </c>
    </row>
    <row r="4700" spans="1:14">
      <c r="A4700" s="9">
        <v>44680</v>
      </c>
      <c r="B4700" s="1">
        <v>17622</v>
      </c>
      <c r="C4700" s="929" t="s">
        <v>4960</v>
      </c>
      <c r="D4700" s="1" t="s">
        <v>22</v>
      </c>
      <c r="E4700" s="1" t="s">
        <v>5150</v>
      </c>
      <c r="F4700" s="399">
        <v>44680</v>
      </c>
      <c r="G4700" s="10" t="s">
        <v>5151</v>
      </c>
      <c r="H4700" s="10">
        <v>9</v>
      </c>
      <c r="I4700" s="946">
        <v>2.35</v>
      </c>
      <c r="J4700" s="398" t="s">
        <v>25</v>
      </c>
      <c r="K4700" s="398" t="s">
        <v>25</v>
      </c>
      <c r="L4700" s="399">
        <v>44680</v>
      </c>
      <c r="M4700" s="398" t="s">
        <v>19</v>
      </c>
      <c r="N4700" s="10">
        <v>9899</v>
      </c>
    </row>
    <row r="4701" spans="1:14">
      <c r="A4701" s="9">
        <v>44680</v>
      </c>
      <c r="B4701" s="1">
        <v>17623</v>
      </c>
      <c r="C4701" s="929" t="s">
        <v>198</v>
      </c>
      <c r="D4701" s="1" t="s">
        <v>22</v>
      </c>
      <c r="E4701" s="1" t="s">
        <v>5152</v>
      </c>
      <c r="F4701" s="399">
        <v>44680</v>
      </c>
      <c r="G4701" s="10" t="s">
        <v>200</v>
      </c>
      <c r="H4701" s="10">
        <v>6</v>
      </c>
      <c r="I4701" s="946">
        <v>2.35</v>
      </c>
      <c r="J4701" s="398" t="s">
        <v>25</v>
      </c>
      <c r="K4701" s="398" t="s">
        <v>25</v>
      </c>
      <c r="L4701" s="399">
        <v>44680</v>
      </c>
      <c r="M4701" s="398" t="s">
        <v>19</v>
      </c>
      <c r="N4701" s="10">
        <v>9899</v>
      </c>
    </row>
    <row r="4702" spans="1:14">
      <c r="A4702" s="9">
        <v>44680</v>
      </c>
      <c r="B4702" s="1">
        <v>17624</v>
      </c>
      <c r="C4702" s="929" t="s">
        <v>3250</v>
      </c>
      <c r="D4702" s="1" t="s">
        <v>22</v>
      </c>
      <c r="E4702" s="1" t="s">
        <v>5153</v>
      </c>
      <c r="F4702" s="399">
        <v>44680</v>
      </c>
      <c r="G4702" s="10" t="s">
        <v>712</v>
      </c>
      <c r="H4702" s="10">
        <v>1</v>
      </c>
      <c r="I4702" s="946">
        <v>2.35</v>
      </c>
      <c r="J4702" s="398" t="s">
        <v>25</v>
      </c>
      <c r="K4702" s="398" t="s">
        <v>25</v>
      </c>
      <c r="L4702" s="399">
        <v>44680</v>
      </c>
      <c r="M4702" s="398" t="s">
        <v>19</v>
      </c>
      <c r="N4702" s="10">
        <v>9899</v>
      </c>
    </row>
    <row r="4703" spans="1:14">
      <c r="A4703" s="9">
        <v>44680</v>
      </c>
      <c r="B4703" s="1">
        <v>17625</v>
      </c>
      <c r="C4703" s="929" t="s">
        <v>5154</v>
      </c>
      <c r="D4703" s="1" t="s">
        <v>22</v>
      </c>
      <c r="E4703" s="1" t="s">
        <v>4322</v>
      </c>
      <c r="F4703" s="399">
        <v>44680</v>
      </c>
      <c r="G4703" s="10" t="s">
        <v>5155</v>
      </c>
      <c r="H4703" s="10">
        <v>1</v>
      </c>
      <c r="I4703" s="946">
        <v>3.75</v>
      </c>
      <c r="J4703" s="398" t="s">
        <v>25</v>
      </c>
      <c r="K4703" s="398" t="s">
        <v>25</v>
      </c>
      <c r="L4703" s="399">
        <v>44680</v>
      </c>
      <c r="M4703" s="398" t="s">
        <v>19</v>
      </c>
      <c r="N4703" s="10">
        <v>9899</v>
      </c>
    </row>
    <row r="4704" spans="1:14">
      <c r="A4704" s="9">
        <v>44680</v>
      </c>
      <c r="B4704" s="1">
        <v>17626</v>
      </c>
      <c r="C4704" s="929" t="s">
        <v>672</v>
      </c>
      <c r="D4704" s="1" t="s">
        <v>22</v>
      </c>
      <c r="E4704" s="1" t="s">
        <v>5156</v>
      </c>
      <c r="F4704" s="399">
        <v>44680</v>
      </c>
      <c r="G4704" s="10" t="s">
        <v>674</v>
      </c>
      <c r="H4704" s="10">
        <v>11</v>
      </c>
      <c r="I4704" s="946">
        <v>2.35</v>
      </c>
      <c r="J4704" s="398" t="s">
        <v>25</v>
      </c>
      <c r="K4704" s="398" t="s">
        <v>25</v>
      </c>
      <c r="L4704" s="399">
        <v>44680</v>
      </c>
      <c r="M4704" s="398" t="s">
        <v>19</v>
      </c>
      <c r="N4704" s="10">
        <v>9899</v>
      </c>
    </row>
    <row r="4705" spans="1:15">
      <c r="A4705" s="9">
        <v>44680</v>
      </c>
      <c r="B4705" s="1">
        <v>17627</v>
      </c>
      <c r="C4705" s="929" t="s">
        <v>262</v>
      </c>
      <c r="D4705" s="1" t="s">
        <v>22</v>
      </c>
      <c r="E4705" s="1" t="s">
        <v>5157</v>
      </c>
      <c r="F4705" s="399">
        <v>44680</v>
      </c>
      <c r="G4705" s="10" t="s">
        <v>264</v>
      </c>
      <c r="H4705" s="10">
        <v>8</v>
      </c>
      <c r="I4705" s="946">
        <v>2.35</v>
      </c>
      <c r="J4705" s="398" t="s">
        <v>25</v>
      </c>
      <c r="K4705" s="398" t="s">
        <v>25</v>
      </c>
      <c r="L4705" s="399">
        <v>44680</v>
      </c>
      <c r="M4705" s="398" t="s">
        <v>19</v>
      </c>
      <c r="N4705" s="10">
        <v>9899</v>
      </c>
    </row>
    <row r="4706" spans="1:15">
      <c r="A4706" s="9">
        <v>44680</v>
      </c>
      <c r="B4706" s="1">
        <v>17628</v>
      </c>
      <c r="C4706" s="929" t="s">
        <v>265</v>
      </c>
      <c r="D4706" s="1" t="s">
        <v>22</v>
      </c>
      <c r="E4706" s="1" t="s">
        <v>5157</v>
      </c>
      <c r="F4706" s="399">
        <v>44680</v>
      </c>
      <c r="G4706" s="10" t="s">
        <v>266</v>
      </c>
      <c r="H4706" s="10">
        <v>8</v>
      </c>
      <c r="I4706" s="946">
        <v>2.35</v>
      </c>
      <c r="J4706" s="398" t="s">
        <v>25</v>
      </c>
      <c r="K4706" s="398" t="s">
        <v>25</v>
      </c>
      <c r="L4706" s="399">
        <v>44680</v>
      </c>
      <c r="M4706" s="398" t="s">
        <v>19</v>
      </c>
      <c r="N4706" s="10">
        <v>9899</v>
      </c>
    </row>
    <row r="4707" spans="1:15">
      <c r="A4707" s="9">
        <v>44680</v>
      </c>
      <c r="B4707" s="1">
        <v>17629</v>
      </c>
      <c r="C4707" s="929" t="s">
        <v>262</v>
      </c>
      <c r="D4707" s="1" t="s">
        <v>22</v>
      </c>
      <c r="E4707" s="1" t="s">
        <v>5158</v>
      </c>
      <c r="F4707" s="399">
        <v>44680</v>
      </c>
      <c r="G4707" s="10" t="s">
        <v>264</v>
      </c>
      <c r="H4707" s="10">
        <v>23</v>
      </c>
      <c r="I4707" s="946">
        <v>2.35</v>
      </c>
      <c r="J4707" s="398" t="s">
        <v>25</v>
      </c>
      <c r="K4707" s="398" t="s">
        <v>25</v>
      </c>
      <c r="L4707" s="399">
        <v>44680</v>
      </c>
      <c r="M4707" s="398" t="s">
        <v>19</v>
      </c>
      <c r="N4707" s="10">
        <v>9899</v>
      </c>
    </row>
    <row r="4708" spans="1:15">
      <c r="A4708" s="9">
        <v>44680</v>
      </c>
      <c r="B4708" s="1">
        <v>17630</v>
      </c>
      <c r="C4708" s="929" t="s">
        <v>265</v>
      </c>
      <c r="D4708" s="1" t="s">
        <v>22</v>
      </c>
      <c r="E4708" s="1" t="s">
        <v>5158</v>
      </c>
      <c r="F4708" s="399">
        <v>44680</v>
      </c>
      <c r="G4708" s="10" t="s">
        <v>266</v>
      </c>
      <c r="H4708" s="10">
        <v>12</v>
      </c>
      <c r="I4708" s="946">
        <v>2.35</v>
      </c>
      <c r="J4708" s="398" t="s">
        <v>25</v>
      </c>
      <c r="K4708" s="398" t="s">
        <v>25</v>
      </c>
      <c r="L4708" s="399">
        <v>44680</v>
      </c>
      <c r="M4708" s="398" t="s">
        <v>19</v>
      </c>
      <c r="N4708" s="10">
        <v>9899</v>
      </c>
    </row>
    <row r="4709" spans="1:15">
      <c r="A4709" s="9">
        <v>44680</v>
      </c>
      <c r="B4709" s="1">
        <v>17631</v>
      </c>
      <c r="C4709" s="929" t="s">
        <v>4889</v>
      </c>
      <c r="D4709" s="1" t="s">
        <v>22</v>
      </c>
      <c r="E4709" s="1" t="s">
        <v>5159</v>
      </c>
      <c r="F4709" s="399">
        <v>44680</v>
      </c>
      <c r="G4709" s="10" t="s">
        <v>5160</v>
      </c>
      <c r="H4709" s="10">
        <v>18</v>
      </c>
      <c r="I4709" s="946">
        <v>2.35</v>
      </c>
      <c r="J4709" s="398" t="s">
        <v>25</v>
      </c>
      <c r="K4709" s="398" t="s">
        <v>25</v>
      </c>
      <c r="L4709" s="399">
        <v>44680</v>
      </c>
      <c r="M4709" s="398" t="s">
        <v>19</v>
      </c>
      <c r="N4709" s="10">
        <v>9899</v>
      </c>
    </row>
    <row r="4710" spans="1:15">
      <c r="A4710" s="9">
        <v>44680</v>
      </c>
      <c r="B4710" s="1">
        <v>17632</v>
      </c>
      <c r="C4710" s="929" t="s">
        <v>37</v>
      </c>
      <c r="D4710" s="1" t="s">
        <v>22</v>
      </c>
      <c r="E4710" s="1" t="s">
        <v>5161</v>
      </c>
      <c r="F4710" s="399">
        <v>44680</v>
      </c>
      <c r="G4710" s="10" t="s">
        <v>38</v>
      </c>
      <c r="H4710" s="10">
        <v>1</v>
      </c>
      <c r="I4710" s="946">
        <v>2.35</v>
      </c>
      <c r="J4710" s="398" t="s">
        <v>25</v>
      </c>
      <c r="K4710" s="398" t="s">
        <v>25</v>
      </c>
      <c r="L4710" s="399">
        <v>44680</v>
      </c>
      <c r="M4710" s="398" t="s">
        <v>19</v>
      </c>
      <c r="N4710" s="10">
        <v>9899</v>
      </c>
    </row>
    <row r="4711" spans="1:15">
      <c r="A4711" s="9">
        <v>44680</v>
      </c>
      <c r="B4711" s="1">
        <v>17633</v>
      </c>
      <c r="C4711" s="929" t="s">
        <v>37</v>
      </c>
      <c r="D4711" s="1" t="s">
        <v>22</v>
      </c>
      <c r="E4711" s="1" t="s">
        <v>5162</v>
      </c>
      <c r="F4711" s="399">
        <v>44680</v>
      </c>
      <c r="G4711" s="10" t="s">
        <v>38</v>
      </c>
      <c r="H4711" s="10">
        <v>1</v>
      </c>
      <c r="I4711" s="946">
        <v>2.35</v>
      </c>
      <c r="J4711" s="398" t="s">
        <v>25</v>
      </c>
      <c r="K4711" s="398" t="s">
        <v>25</v>
      </c>
      <c r="L4711" s="399">
        <v>44680</v>
      </c>
      <c r="M4711" s="398" t="s">
        <v>19</v>
      </c>
      <c r="N4711" s="10">
        <v>9899</v>
      </c>
      <c r="O4711" s="391"/>
    </row>
    <row r="4712" spans="1:15">
      <c r="A4712" s="9">
        <v>44680</v>
      </c>
      <c r="B4712" s="1">
        <v>17634</v>
      </c>
      <c r="C4712" s="929" t="s">
        <v>672</v>
      </c>
      <c r="D4712" s="1" t="s">
        <v>22</v>
      </c>
      <c r="E4712" s="1" t="s">
        <v>5163</v>
      </c>
      <c r="F4712" s="399">
        <v>44680</v>
      </c>
      <c r="G4712" s="10" t="s">
        <v>674</v>
      </c>
      <c r="H4712" s="10">
        <v>7</v>
      </c>
      <c r="I4712" s="946">
        <v>2.35</v>
      </c>
      <c r="J4712" s="398" t="s">
        <v>25</v>
      </c>
      <c r="K4712" s="398" t="s">
        <v>25</v>
      </c>
      <c r="L4712" s="399">
        <v>44680</v>
      </c>
      <c r="M4712" s="398" t="s">
        <v>19</v>
      </c>
      <c r="N4712" s="10">
        <v>9899</v>
      </c>
      <c r="O4712" s="391">
        <v>8709.5399999999991</v>
      </c>
    </row>
    <row r="4713" spans="1:15">
      <c r="A4713" s="9">
        <v>44682</v>
      </c>
      <c r="B4713" s="1">
        <v>17635</v>
      </c>
      <c r="C4713" s="929" t="s">
        <v>37</v>
      </c>
      <c r="D4713" s="1" t="s">
        <v>22</v>
      </c>
      <c r="E4713" s="1" t="s">
        <v>5164</v>
      </c>
      <c r="F4713" s="399">
        <v>44686</v>
      </c>
      <c r="G4713" s="10" t="s">
        <v>38</v>
      </c>
      <c r="H4713" s="10">
        <v>4</v>
      </c>
      <c r="I4713" s="946">
        <v>2.35</v>
      </c>
      <c r="J4713" s="398" t="s">
        <v>25</v>
      </c>
      <c r="K4713" s="398" t="s">
        <v>25</v>
      </c>
      <c r="L4713" s="399">
        <v>44684</v>
      </c>
      <c r="M4713" s="398" t="s">
        <v>19</v>
      </c>
      <c r="N4713" s="10">
        <v>9899</v>
      </c>
    </row>
    <row r="4714" spans="1:15">
      <c r="A4714" s="9">
        <v>44682</v>
      </c>
      <c r="B4714" s="1">
        <v>17636</v>
      </c>
      <c r="C4714" s="929" t="s">
        <v>691</v>
      </c>
      <c r="D4714" s="1" t="s">
        <v>22</v>
      </c>
      <c r="E4714" s="1" t="s">
        <v>5165</v>
      </c>
      <c r="F4714" s="399">
        <v>44686</v>
      </c>
      <c r="G4714" s="10" t="s">
        <v>693</v>
      </c>
      <c r="H4714" s="10">
        <v>25</v>
      </c>
      <c r="I4714" s="946">
        <v>2.35</v>
      </c>
      <c r="J4714" s="398" t="s">
        <v>25</v>
      </c>
      <c r="K4714" s="398" t="s">
        <v>25</v>
      </c>
      <c r="L4714" s="399">
        <v>44684</v>
      </c>
      <c r="M4714" s="398" t="s">
        <v>19</v>
      </c>
      <c r="N4714" s="10">
        <v>9899</v>
      </c>
    </row>
    <row r="4715" spans="1:15">
      <c r="A4715" s="9">
        <v>44682</v>
      </c>
      <c r="B4715" s="1">
        <v>17637</v>
      </c>
      <c r="C4715" s="929" t="s">
        <v>691</v>
      </c>
      <c r="D4715" s="1" t="s">
        <v>22</v>
      </c>
      <c r="E4715" s="1" t="s">
        <v>5166</v>
      </c>
      <c r="F4715" s="399">
        <v>44686</v>
      </c>
      <c r="G4715" s="10" t="s">
        <v>693</v>
      </c>
      <c r="H4715" s="10">
        <v>21</v>
      </c>
      <c r="I4715" s="946">
        <v>2.35</v>
      </c>
      <c r="J4715" s="398" t="s">
        <v>25</v>
      </c>
      <c r="K4715" s="398" t="s">
        <v>25</v>
      </c>
      <c r="L4715" s="399">
        <v>44684</v>
      </c>
      <c r="M4715" s="398" t="s">
        <v>19</v>
      </c>
      <c r="N4715" s="10">
        <v>9899</v>
      </c>
    </row>
    <row r="4716" spans="1:15">
      <c r="A4716" s="9">
        <v>44682</v>
      </c>
      <c r="B4716" s="1">
        <v>17638</v>
      </c>
      <c r="C4716" s="929" t="s">
        <v>691</v>
      </c>
      <c r="D4716" s="1" t="s">
        <v>22</v>
      </c>
      <c r="E4716" s="1" t="s">
        <v>5167</v>
      </c>
      <c r="F4716" s="399">
        <v>44686</v>
      </c>
      <c r="G4716" s="10" t="s">
        <v>693</v>
      </c>
      <c r="H4716" s="10">
        <v>55</v>
      </c>
      <c r="I4716" s="946">
        <v>2.35</v>
      </c>
      <c r="J4716" s="398" t="s">
        <v>25</v>
      </c>
      <c r="K4716" s="398" t="s">
        <v>25</v>
      </c>
      <c r="L4716" s="399">
        <v>44684</v>
      </c>
      <c r="M4716" s="398" t="s">
        <v>19</v>
      </c>
      <c r="N4716" s="10">
        <v>9899</v>
      </c>
    </row>
    <row r="4717" spans="1:15">
      <c r="A4717" s="9">
        <v>44682</v>
      </c>
      <c r="B4717" s="1">
        <v>17639</v>
      </c>
      <c r="C4717" s="929" t="s">
        <v>120</v>
      </c>
      <c r="D4717" s="1" t="s">
        <v>22</v>
      </c>
      <c r="E4717" s="1" t="s">
        <v>5168</v>
      </c>
      <c r="F4717" s="399">
        <v>44686</v>
      </c>
      <c r="G4717" s="10" t="s">
        <v>122</v>
      </c>
      <c r="H4717" s="10">
        <v>4</v>
      </c>
      <c r="I4717" s="946">
        <v>2.35</v>
      </c>
      <c r="J4717" s="398" t="s">
        <v>25</v>
      </c>
      <c r="K4717" s="398" t="s">
        <v>25</v>
      </c>
      <c r="L4717" s="399">
        <v>44684</v>
      </c>
      <c r="M4717" s="398" t="s">
        <v>19</v>
      </c>
      <c r="N4717" s="10">
        <v>9899</v>
      </c>
    </row>
    <row r="4718" spans="1:15">
      <c r="A4718" s="9">
        <v>44682</v>
      </c>
      <c r="B4718" s="1">
        <v>17640</v>
      </c>
      <c r="C4718" s="929" t="s">
        <v>198</v>
      </c>
      <c r="D4718" s="1" t="s">
        <v>22</v>
      </c>
      <c r="E4718" s="1" t="s">
        <v>5169</v>
      </c>
      <c r="F4718" s="399">
        <v>44686</v>
      </c>
      <c r="G4718" s="10" t="s">
        <v>200</v>
      </c>
      <c r="H4718" s="10">
        <v>7</v>
      </c>
      <c r="I4718" s="946">
        <v>2.35</v>
      </c>
      <c r="J4718" s="398" t="s">
        <v>25</v>
      </c>
      <c r="K4718" s="398" t="s">
        <v>25</v>
      </c>
      <c r="L4718" s="399">
        <v>44684</v>
      </c>
      <c r="M4718" s="398" t="s">
        <v>19</v>
      </c>
      <c r="N4718" s="10">
        <v>9899</v>
      </c>
    </row>
    <row r="4719" spans="1:15">
      <c r="A4719" s="9">
        <v>44682</v>
      </c>
      <c r="B4719" s="1">
        <v>17641</v>
      </c>
      <c r="C4719" s="929" t="s">
        <v>223</v>
      </c>
      <c r="D4719" s="1" t="s">
        <v>22</v>
      </c>
      <c r="E4719" s="1" t="s">
        <v>5170</v>
      </c>
      <c r="F4719" s="399">
        <v>44686</v>
      </c>
      <c r="G4719" s="10" t="s">
        <v>225</v>
      </c>
      <c r="H4719" s="10">
        <v>28</v>
      </c>
      <c r="I4719" s="946">
        <v>2.35</v>
      </c>
      <c r="J4719" s="398" t="s">
        <v>25</v>
      </c>
      <c r="K4719" s="398" t="s">
        <v>25</v>
      </c>
      <c r="L4719" s="399">
        <v>44684</v>
      </c>
      <c r="M4719" s="398" t="s">
        <v>19</v>
      </c>
      <c r="N4719" s="10">
        <v>9899</v>
      </c>
    </row>
    <row r="4720" spans="1:15">
      <c r="A4720" s="9">
        <v>44682</v>
      </c>
      <c r="B4720" s="1">
        <v>17642</v>
      </c>
      <c r="C4720" s="929" t="s">
        <v>182</v>
      </c>
      <c r="D4720" s="1" t="s">
        <v>22</v>
      </c>
      <c r="E4720" s="1" t="s">
        <v>5170</v>
      </c>
      <c r="F4720" s="399">
        <v>44686</v>
      </c>
      <c r="G4720" s="10" t="s">
        <v>184</v>
      </c>
      <c r="H4720" s="10">
        <v>24</v>
      </c>
      <c r="I4720" s="946">
        <v>2.35</v>
      </c>
      <c r="J4720" s="398" t="s">
        <v>25</v>
      </c>
      <c r="K4720" s="398" t="s">
        <v>25</v>
      </c>
      <c r="L4720" s="399">
        <v>44684</v>
      </c>
      <c r="M4720" s="398" t="s">
        <v>19</v>
      </c>
      <c r="N4720" s="10">
        <v>9899</v>
      </c>
    </row>
    <row r="4721" spans="1:14">
      <c r="A4721" s="9">
        <v>44682</v>
      </c>
      <c r="B4721" s="1">
        <v>17643</v>
      </c>
      <c r="C4721" s="929" t="s">
        <v>672</v>
      </c>
      <c r="D4721" s="1" t="s">
        <v>22</v>
      </c>
      <c r="E4721" s="1" t="s">
        <v>5171</v>
      </c>
      <c r="F4721" s="399">
        <v>44686</v>
      </c>
      <c r="G4721" s="10" t="s">
        <v>674</v>
      </c>
      <c r="H4721" s="10">
        <v>23</v>
      </c>
      <c r="I4721" s="946">
        <v>2.35</v>
      </c>
      <c r="J4721" s="398" t="s">
        <v>25</v>
      </c>
      <c r="K4721" s="398" t="s">
        <v>25</v>
      </c>
      <c r="L4721" s="399">
        <v>44684</v>
      </c>
      <c r="M4721" s="398" t="s">
        <v>19</v>
      </c>
      <c r="N4721" s="10">
        <v>9899</v>
      </c>
    </row>
    <row r="4722" spans="1:14">
      <c r="A4722" s="9">
        <v>44682</v>
      </c>
      <c r="B4722" s="1">
        <v>17644</v>
      </c>
      <c r="C4722" s="929" t="s">
        <v>226</v>
      </c>
      <c r="D4722" s="1" t="s">
        <v>22</v>
      </c>
      <c r="E4722" s="1" t="s">
        <v>5172</v>
      </c>
      <c r="F4722" s="399">
        <v>44686</v>
      </c>
      <c r="G4722" s="10" t="s">
        <v>228</v>
      </c>
      <c r="H4722" s="10">
        <v>6</v>
      </c>
      <c r="I4722" s="946">
        <v>2.35</v>
      </c>
      <c r="J4722" s="398" t="s">
        <v>25</v>
      </c>
      <c r="K4722" s="398" t="s">
        <v>25</v>
      </c>
      <c r="L4722" s="399">
        <v>44684</v>
      </c>
      <c r="M4722" s="398" t="s">
        <v>19</v>
      </c>
      <c r="N4722" s="10">
        <v>9899</v>
      </c>
    </row>
    <row r="4723" spans="1:14">
      <c r="A4723" s="9">
        <v>44682</v>
      </c>
      <c r="B4723" s="1">
        <v>17645</v>
      </c>
      <c r="C4723" s="929" t="s">
        <v>510</v>
      </c>
      <c r="D4723" s="1" t="s">
        <v>22</v>
      </c>
      <c r="E4723" s="1" t="s">
        <v>5173</v>
      </c>
      <c r="F4723" s="399">
        <v>44686</v>
      </c>
      <c r="G4723" s="10" t="s">
        <v>512</v>
      </c>
      <c r="H4723" s="10">
        <v>6</v>
      </c>
      <c r="I4723" s="946">
        <v>2.35</v>
      </c>
      <c r="J4723" s="398" t="s">
        <v>25</v>
      </c>
      <c r="K4723" s="398" t="s">
        <v>25</v>
      </c>
      <c r="L4723" s="399">
        <v>44684</v>
      </c>
      <c r="M4723" s="398" t="s">
        <v>19</v>
      </c>
      <c r="N4723" s="10">
        <v>9899</v>
      </c>
    </row>
    <row r="4724" spans="1:14">
      <c r="A4724" s="9">
        <v>44682</v>
      </c>
      <c r="B4724" s="1">
        <v>17646</v>
      </c>
      <c r="C4724" s="929" t="s">
        <v>223</v>
      </c>
      <c r="D4724" s="1" t="s">
        <v>22</v>
      </c>
      <c r="E4724" s="1" t="s">
        <v>5174</v>
      </c>
      <c r="F4724" s="399">
        <v>44686</v>
      </c>
      <c r="G4724" s="10" t="s">
        <v>225</v>
      </c>
      <c r="H4724" s="10">
        <v>3</v>
      </c>
      <c r="I4724" s="946">
        <v>2.35</v>
      </c>
      <c r="J4724" s="398" t="s">
        <v>25</v>
      </c>
      <c r="K4724" s="398" t="s">
        <v>25</v>
      </c>
      <c r="L4724" s="399">
        <v>44684</v>
      </c>
      <c r="M4724" s="398" t="s">
        <v>19</v>
      </c>
      <c r="N4724" s="10">
        <v>9899</v>
      </c>
    </row>
    <row r="4725" spans="1:14">
      <c r="A4725" s="9">
        <v>44682</v>
      </c>
      <c r="B4725" s="1">
        <v>17647</v>
      </c>
      <c r="C4725" s="929" t="s">
        <v>182</v>
      </c>
      <c r="D4725" s="1" t="s">
        <v>22</v>
      </c>
      <c r="E4725" s="1" t="s">
        <v>5174</v>
      </c>
      <c r="F4725" s="399">
        <v>44686</v>
      </c>
      <c r="G4725" s="10" t="s">
        <v>184</v>
      </c>
      <c r="H4725" s="10">
        <v>3</v>
      </c>
      <c r="I4725" s="946">
        <v>2.35</v>
      </c>
      <c r="J4725" s="398" t="s">
        <v>25</v>
      </c>
      <c r="K4725" s="398" t="s">
        <v>25</v>
      </c>
      <c r="L4725" s="399">
        <v>44684</v>
      </c>
      <c r="M4725" s="398" t="s">
        <v>19</v>
      </c>
      <c r="N4725" s="10">
        <v>9899</v>
      </c>
    </row>
    <row r="4726" spans="1:14">
      <c r="A4726" s="9">
        <v>44682</v>
      </c>
      <c r="B4726" s="1">
        <v>17648</v>
      </c>
      <c r="C4726" s="929" t="s">
        <v>876</v>
      </c>
      <c r="D4726" s="1" t="s">
        <v>22</v>
      </c>
      <c r="E4726" s="1" t="s">
        <v>5175</v>
      </c>
      <c r="F4726" s="399">
        <v>44686</v>
      </c>
      <c r="G4726" s="10" t="s">
        <v>878</v>
      </c>
      <c r="H4726" s="10">
        <v>6</v>
      </c>
      <c r="I4726" s="946">
        <v>2.35</v>
      </c>
      <c r="J4726" s="398" t="s">
        <v>25</v>
      </c>
      <c r="K4726" s="398" t="s">
        <v>25</v>
      </c>
      <c r="L4726" s="399">
        <v>44684</v>
      </c>
      <c r="M4726" s="398" t="s">
        <v>19</v>
      </c>
      <c r="N4726" s="10">
        <v>9899</v>
      </c>
    </row>
    <row r="4727" spans="1:14">
      <c r="A4727" s="9">
        <v>44682</v>
      </c>
      <c r="B4727" s="1">
        <v>17649</v>
      </c>
      <c r="C4727" s="929" t="s">
        <v>275</v>
      </c>
      <c r="D4727" s="1" t="s">
        <v>22</v>
      </c>
      <c r="E4727" s="1" t="s">
        <v>5176</v>
      </c>
      <c r="F4727" s="399">
        <v>44686</v>
      </c>
      <c r="G4727" s="10" t="s">
        <v>505</v>
      </c>
      <c r="H4727" s="10">
        <v>1</v>
      </c>
      <c r="I4727" s="946">
        <v>2.35</v>
      </c>
      <c r="J4727" s="398" t="s">
        <v>25</v>
      </c>
      <c r="K4727" s="398" t="s">
        <v>25</v>
      </c>
      <c r="L4727" s="399">
        <v>44684</v>
      </c>
      <c r="M4727" s="398" t="s">
        <v>19</v>
      </c>
      <c r="N4727" s="10">
        <v>9899</v>
      </c>
    </row>
    <row r="4728" spans="1:14">
      <c r="A4728" s="9">
        <v>44682</v>
      </c>
      <c r="B4728" s="1">
        <v>17650</v>
      </c>
      <c r="C4728" s="929" t="s">
        <v>262</v>
      </c>
      <c r="D4728" s="1" t="s">
        <v>22</v>
      </c>
      <c r="E4728" s="1" t="s">
        <v>5177</v>
      </c>
      <c r="F4728" s="399">
        <v>44686</v>
      </c>
      <c r="G4728" s="10" t="s">
        <v>264</v>
      </c>
      <c r="H4728" s="10">
        <v>37</v>
      </c>
      <c r="I4728" s="946">
        <v>2.35</v>
      </c>
      <c r="J4728" s="398" t="s">
        <v>25</v>
      </c>
      <c r="K4728" s="398" t="s">
        <v>25</v>
      </c>
      <c r="L4728" s="399">
        <v>44684</v>
      </c>
      <c r="M4728" s="398" t="s">
        <v>19</v>
      </c>
      <c r="N4728" s="10">
        <v>9899</v>
      </c>
    </row>
    <row r="4729" spans="1:14">
      <c r="A4729" s="9">
        <v>44682</v>
      </c>
      <c r="B4729" s="1">
        <v>17651</v>
      </c>
      <c r="C4729" s="929" t="s">
        <v>265</v>
      </c>
      <c r="D4729" s="1" t="s">
        <v>22</v>
      </c>
      <c r="E4729" s="1" t="s">
        <v>5177</v>
      </c>
      <c r="F4729" s="399">
        <v>44686</v>
      </c>
      <c r="G4729" s="10" t="s">
        <v>266</v>
      </c>
      <c r="H4729" s="10">
        <v>37</v>
      </c>
      <c r="I4729" s="946">
        <v>2.35</v>
      </c>
      <c r="J4729" s="398" t="s">
        <v>25</v>
      </c>
      <c r="K4729" s="398" t="s">
        <v>25</v>
      </c>
      <c r="L4729" s="399">
        <v>44684</v>
      </c>
      <c r="M4729" s="398" t="s">
        <v>19</v>
      </c>
      <c r="N4729" s="10">
        <v>9899</v>
      </c>
    </row>
    <row r="4730" spans="1:14">
      <c r="A4730" s="9">
        <v>44682</v>
      </c>
      <c r="B4730" s="1">
        <v>17652</v>
      </c>
      <c r="C4730" s="929" t="s">
        <v>262</v>
      </c>
      <c r="D4730" s="1" t="s">
        <v>22</v>
      </c>
      <c r="E4730" s="1" t="s">
        <v>1972</v>
      </c>
      <c r="F4730" s="399">
        <v>44686</v>
      </c>
      <c r="G4730" s="10" t="s">
        <v>264</v>
      </c>
      <c r="H4730" s="10">
        <v>16</v>
      </c>
      <c r="I4730" s="946">
        <v>2.35</v>
      </c>
      <c r="J4730" s="398" t="s">
        <v>25</v>
      </c>
      <c r="K4730" s="398" t="s">
        <v>25</v>
      </c>
      <c r="L4730" s="399">
        <v>44684</v>
      </c>
      <c r="M4730" s="398" t="s">
        <v>19</v>
      </c>
      <c r="N4730" s="10">
        <v>9899</v>
      </c>
    </row>
    <row r="4731" spans="1:14">
      <c r="A4731" s="9">
        <v>44682</v>
      </c>
      <c r="B4731" s="1">
        <v>17653</v>
      </c>
      <c r="C4731" s="929" t="s">
        <v>265</v>
      </c>
      <c r="D4731" s="1" t="s">
        <v>22</v>
      </c>
      <c r="E4731" s="1" t="s">
        <v>1972</v>
      </c>
      <c r="F4731" s="399">
        <v>44686</v>
      </c>
      <c r="G4731" s="10" t="s">
        <v>266</v>
      </c>
      <c r="H4731" s="10">
        <v>16</v>
      </c>
      <c r="I4731" s="946">
        <v>2.35</v>
      </c>
      <c r="J4731" s="398" t="s">
        <v>25</v>
      </c>
      <c r="K4731" s="398" t="s">
        <v>25</v>
      </c>
      <c r="L4731" s="399">
        <v>44684</v>
      </c>
      <c r="M4731" s="398" t="s">
        <v>19</v>
      </c>
      <c r="N4731" s="10">
        <v>9899</v>
      </c>
    </row>
    <row r="4732" spans="1:14">
      <c r="A4732" s="9">
        <v>44682</v>
      </c>
      <c r="B4732" s="1">
        <v>17654</v>
      </c>
      <c r="C4732" s="929" t="s">
        <v>5009</v>
      </c>
      <c r="D4732" s="1" t="s">
        <v>22</v>
      </c>
      <c r="E4732" s="1" t="s">
        <v>5178</v>
      </c>
      <c r="F4732" s="399">
        <v>44686</v>
      </c>
      <c r="G4732" s="10" t="s">
        <v>5179</v>
      </c>
      <c r="H4732" s="10">
        <v>108</v>
      </c>
      <c r="I4732" s="946">
        <v>2.35</v>
      </c>
      <c r="J4732" s="398" t="s">
        <v>25</v>
      </c>
      <c r="K4732" s="398">
        <v>108</v>
      </c>
      <c r="L4732" s="399">
        <v>44684</v>
      </c>
      <c r="M4732" s="398" t="s">
        <v>19</v>
      </c>
      <c r="N4732" s="10">
        <v>9899</v>
      </c>
    </row>
    <row r="4733" spans="1:14">
      <c r="A4733" s="9">
        <v>44682</v>
      </c>
      <c r="B4733" s="1">
        <v>17655</v>
      </c>
      <c r="C4733" s="929" t="s">
        <v>3682</v>
      </c>
      <c r="D4733" s="1" t="s">
        <v>22</v>
      </c>
      <c r="E4733" s="1" t="s">
        <v>5180</v>
      </c>
      <c r="F4733" s="399">
        <v>44686</v>
      </c>
      <c r="G4733" s="10" t="s">
        <v>3684</v>
      </c>
      <c r="H4733" s="10">
        <v>10</v>
      </c>
      <c r="I4733" s="946">
        <v>2.35</v>
      </c>
      <c r="J4733" s="398" t="s">
        <v>25</v>
      </c>
      <c r="K4733" s="398" t="s">
        <v>25</v>
      </c>
      <c r="L4733" s="399">
        <v>44684</v>
      </c>
      <c r="M4733" s="398" t="s">
        <v>19</v>
      </c>
      <c r="N4733" s="10">
        <v>9899</v>
      </c>
    </row>
    <row r="4734" spans="1:14">
      <c r="A4734" s="9">
        <v>44682</v>
      </c>
      <c r="B4734" s="1">
        <v>17656</v>
      </c>
      <c r="C4734" s="929" t="s">
        <v>1289</v>
      </c>
      <c r="D4734" s="1" t="s">
        <v>22</v>
      </c>
      <c r="E4734" s="1" t="s">
        <v>5181</v>
      </c>
      <c r="F4734" s="399">
        <v>44686</v>
      </c>
      <c r="G4734" s="10" t="s">
        <v>1291</v>
      </c>
      <c r="H4734" s="10">
        <v>22</v>
      </c>
      <c r="I4734" s="946">
        <v>2.35</v>
      </c>
      <c r="J4734" s="398" t="s">
        <v>25</v>
      </c>
      <c r="K4734" s="398" t="s">
        <v>25</v>
      </c>
      <c r="L4734" s="399">
        <v>44684</v>
      </c>
      <c r="M4734" s="398" t="s">
        <v>19</v>
      </c>
      <c r="N4734" s="10">
        <v>9899</v>
      </c>
    </row>
    <row r="4735" spans="1:14">
      <c r="A4735" s="9">
        <v>44682</v>
      </c>
      <c r="B4735" s="1">
        <v>17657</v>
      </c>
      <c r="C4735" s="929" t="s">
        <v>380</v>
      </c>
      <c r="D4735" s="1" t="s">
        <v>22</v>
      </c>
      <c r="E4735" s="1" t="s">
        <v>5182</v>
      </c>
      <c r="F4735" s="399">
        <v>44686</v>
      </c>
      <c r="G4735" s="10" t="s">
        <v>382</v>
      </c>
      <c r="H4735" s="10">
        <v>17</v>
      </c>
      <c r="I4735" s="946">
        <v>2.35</v>
      </c>
      <c r="J4735" s="398" t="s">
        <v>25</v>
      </c>
      <c r="K4735" s="398" t="s">
        <v>25</v>
      </c>
      <c r="L4735" s="399">
        <v>44684</v>
      </c>
      <c r="M4735" s="398" t="s">
        <v>19</v>
      </c>
      <c r="N4735" s="10">
        <v>9899</v>
      </c>
    </row>
    <row r="4736" spans="1:14">
      <c r="A4736" s="9">
        <v>44682</v>
      </c>
      <c r="B4736" s="1">
        <v>17658</v>
      </c>
      <c r="C4736" s="929" t="s">
        <v>1289</v>
      </c>
      <c r="D4736" s="1" t="s">
        <v>22</v>
      </c>
      <c r="E4736" s="1" t="s">
        <v>5183</v>
      </c>
      <c r="F4736" s="399">
        <v>44686</v>
      </c>
      <c r="G4736" s="10" t="s">
        <v>1291</v>
      </c>
      <c r="H4736" s="10">
        <v>12</v>
      </c>
      <c r="I4736" s="946">
        <v>2.35</v>
      </c>
      <c r="J4736" s="398" t="s">
        <v>25</v>
      </c>
      <c r="K4736" s="398" t="s">
        <v>25</v>
      </c>
      <c r="L4736" s="399">
        <v>44684</v>
      </c>
      <c r="M4736" s="398" t="s">
        <v>19</v>
      </c>
      <c r="N4736" s="10">
        <v>9899</v>
      </c>
    </row>
    <row r="4737" spans="1:14">
      <c r="A4737" s="9">
        <v>44682</v>
      </c>
      <c r="B4737" s="1">
        <v>17659</v>
      </c>
      <c r="C4737" s="929" t="s">
        <v>501</v>
      </c>
      <c r="D4737" s="1" t="s">
        <v>22</v>
      </c>
      <c r="E4737" s="1" t="s">
        <v>5184</v>
      </c>
      <c r="F4737" s="399">
        <v>44686</v>
      </c>
      <c r="G4737" s="10" t="s">
        <v>503</v>
      </c>
      <c r="H4737" s="10">
        <v>4</v>
      </c>
      <c r="I4737" s="946">
        <v>2.35</v>
      </c>
      <c r="J4737" s="398" t="s">
        <v>25</v>
      </c>
      <c r="K4737" s="398" t="s">
        <v>25</v>
      </c>
      <c r="L4737" s="399">
        <v>44684</v>
      </c>
      <c r="M4737" s="398" t="s">
        <v>19</v>
      </c>
      <c r="N4737" s="10">
        <v>9899</v>
      </c>
    </row>
    <row r="4738" spans="1:14">
      <c r="A4738" s="9">
        <v>44682</v>
      </c>
      <c r="B4738" s="1">
        <v>17660</v>
      </c>
      <c r="C4738" s="929" t="s">
        <v>3682</v>
      </c>
      <c r="D4738" s="1" t="s">
        <v>22</v>
      </c>
      <c r="E4738" s="1" t="s">
        <v>5185</v>
      </c>
      <c r="F4738" s="399">
        <v>44686</v>
      </c>
      <c r="G4738" s="10" t="s">
        <v>3684</v>
      </c>
      <c r="H4738" s="10">
        <v>51</v>
      </c>
      <c r="I4738" s="946">
        <v>2.35</v>
      </c>
      <c r="J4738" s="398" t="s">
        <v>25</v>
      </c>
      <c r="K4738" s="398" t="s">
        <v>25</v>
      </c>
      <c r="L4738" s="399">
        <v>44684</v>
      </c>
      <c r="M4738" s="398" t="s">
        <v>19</v>
      </c>
      <c r="N4738" s="10">
        <v>9899</v>
      </c>
    </row>
    <row r="4739" spans="1:14">
      <c r="A4739" s="9">
        <v>44682</v>
      </c>
      <c r="B4739" s="1">
        <v>17661</v>
      </c>
      <c r="C4739" s="929" t="s">
        <v>201</v>
      </c>
      <c r="D4739" s="1" t="s">
        <v>22</v>
      </c>
      <c r="E4739" s="1" t="s">
        <v>5186</v>
      </c>
      <c r="F4739" s="399">
        <v>44685</v>
      </c>
      <c r="G4739" s="10" t="s">
        <v>203</v>
      </c>
      <c r="H4739" s="10">
        <v>8</v>
      </c>
      <c r="I4739" s="946">
        <v>2.35</v>
      </c>
      <c r="J4739" s="398" t="s">
        <v>25</v>
      </c>
      <c r="K4739" s="398" t="s">
        <v>25</v>
      </c>
      <c r="L4739" s="399">
        <v>44685</v>
      </c>
      <c r="M4739" s="398" t="s">
        <v>19</v>
      </c>
      <c r="N4739" s="10">
        <v>9899</v>
      </c>
    </row>
    <row r="4740" spans="1:14">
      <c r="A4740" s="9">
        <v>44682</v>
      </c>
      <c r="B4740" s="1">
        <v>17662</v>
      </c>
      <c r="C4740" s="929" t="s">
        <v>501</v>
      </c>
      <c r="D4740" s="1" t="s">
        <v>22</v>
      </c>
      <c r="E4740" s="1" t="s">
        <v>5187</v>
      </c>
      <c r="F4740" s="399">
        <v>44685</v>
      </c>
      <c r="G4740" s="10" t="s">
        <v>503</v>
      </c>
      <c r="H4740" s="10">
        <v>5</v>
      </c>
      <c r="I4740" s="946">
        <v>2.35</v>
      </c>
      <c r="J4740" s="398" t="s">
        <v>25</v>
      </c>
      <c r="K4740" s="398" t="s">
        <v>25</v>
      </c>
      <c r="L4740" s="399">
        <v>44685</v>
      </c>
      <c r="M4740" s="398" t="s">
        <v>19</v>
      </c>
      <c r="N4740" s="10">
        <v>9899</v>
      </c>
    </row>
    <row r="4741" spans="1:14">
      <c r="A4741" s="9">
        <v>44682</v>
      </c>
      <c r="B4741" s="1">
        <v>17663</v>
      </c>
      <c r="C4741" s="929" t="s">
        <v>528</v>
      </c>
      <c r="D4741" s="1" t="s">
        <v>22</v>
      </c>
      <c r="E4741" s="1" t="s">
        <v>5188</v>
      </c>
      <c r="F4741" s="399">
        <v>44685</v>
      </c>
      <c r="G4741" s="10" t="s">
        <v>530</v>
      </c>
      <c r="H4741" s="10">
        <v>12</v>
      </c>
      <c r="I4741" s="946">
        <v>2.35</v>
      </c>
      <c r="J4741" s="398" t="s">
        <v>25</v>
      </c>
      <c r="K4741" s="398" t="s">
        <v>25</v>
      </c>
      <c r="L4741" s="399">
        <v>44685</v>
      </c>
      <c r="M4741" s="398" t="s">
        <v>19</v>
      </c>
      <c r="N4741" s="10">
        <v>9899</v>
      </c>
    </row>
    <row r="4742" spans="1:14">
      <c r="A4742" s="9">
        <v>44682</v>
      </c>
      <c r="B4742" s="1">
        <v>17664</v>
      </c>
      <c r="C4742" s="929" t="s">
        <v>531</v>
      </c>
      <c r="D4742" s="1" t="s">
        <v>22</v>
      </c>
      <c r="E4742" s="1" t="s">
        <v>5188</v>
      </c>
      <c r="F4742" s="399">
        <v>44685</v>
      </c>
      <c r="G4742" s="10" t="s">
        <v>532</v>
      </c>
      <c r="H4742" s="10">
        <v>6</v>
      </c>
      <c r="I4742" s="946">
        <v>2.35</v>
      </c>
      <c r="J4742" s="398" t="s">
        <v>25</v>
      </c>
      <c r="K4742" s="398" t="s">
        <v>25</v>
      </c>
      <c r="L4742" s="399">
        <v>44685</v>
      </c>
      <c r="M4742" s="398" t="s">
        <v>19</v>
      </c>
      <c r="N4742" s="10">
        <v>9899</v>
      </c>
    </row>
    <row r="4743" spans="1:14">
      <c r="A4743" s="9">
        <v>44682</v>
      </c>
      <c r="B4743" s="1">
        <v>17665</v>
      </c>
      <c r="C4743" s="929" t="s">
        <v>39</v>
      </c>
      <c r="D4743" s="1" t="s">
        <v>22</v>
      </c>
      <c r="E4743" s="1" t="s">
        <v>5188</v>
      </c>
      <c r="F4743" s="399">
        <v>44685</v>
      </c>
      <c r="G4743" s="10" t="s">
        <v>40</v>
      </c>
      <c r="H4743" s="10">
        <v>6</v>
      </c>
      <c r="I4743" s="946">
        <v>2.35</v>
      </c>
      <c r="J4743" s="398" t="s">
        <v>25</v>
      </c>
      <c r="K4743" s="398" t="s">
        <v>25</v>
      </c>
      <c r="L4743" s="399">
        <v>44685</v>
      </c>
      <c r="M4743" s="398" t="s">
        <v>19</v>
      </c>
      <c r="N4743" s="10">
        <v>9899</v>
      </c>
    </row>
    <row r="4744" spans="1:14">
      <c r="A4744" s="9">
        <v>44682</v>
      </c>
      <c r="B4744" s="1">
        <v>17666</v>
      </c>
      <c r="C4744" s="929" t="s">
        <v>528</v>
      </c>
      <c r="D4744" s="1" t="s">
        <v>22</v>
      </c>
      <c r="E4744" s="1" t="s">
        <v>5189</v>
      </c>
      <c r="F4744" s="399">
        <v>44685</v>
      </c>
      <c r="G4744" s="10" t="s">
        <v>530</v>
      </c>
      <c r="H4744" s="10">
        <v>4</v>
      </c>
      <c r="I4744" s="946">
        <v>2.35</v>
      </c>
      <c r="J4744" s="398" t="s">
        <v>25</v>
      </c>
      <c r="K4744" s="398" t="s">
        <v>25</v>
      </c>
      <c r="L4744" s="399">
        <v>44685</v>
      </c>
      <c r="M4744" s="398" t="s">
        <v>19</v>
      </c>
      <c r="N4744" s="10">
        <v>9899</v>
      </c>
    </row>
    <row r="4745" spans="1:14">
      <c r="A4745" s="9">
        <v>44682</v>
      </c>
      <c r="B4745" s="1">
        <v>17667</v>
      </c>
      <c r="C4745" s="929" t="s">
        <v>531</v>
      </c>
      <c r="D4745" s="1" t="s">
        <v>22</v>
      </c>
      <c r="E4745" s="1" t="s">
        <v>5189</v>
      </c>
      <c r="F4745" s="399">
        <v>44685</v>
      </c>
      <c r="G4745" s="10" t="s">
        <v>532</v>
      </c>
      <c r="H4745" s="10">
        <v>2</v>
      </c>
      <c r="I4745" s="946">
        <v>2.35</v>
      </c>
      <c r="J4745" s="398" t="s">
        <v>25</v>
      </c>
      <c r="K4745" s="398" t="s">
        <v>25</v>
      </c>
      <c r="L4745" s="399">
        <v>44685</v>
      </c>
      <c r="M4745" s="398" t="s">
        <v>19</v>
      </c>
      <c r="N4745" s="10">
        <v>9899</v>
      </c>
    </row>
    <row r="4746" spans="1:14">
      <c r="A4746" s="9">
        <v>44682</v>
      </c>
      <c r="B4746" s="1">
        <v>17668</v>
      </c>
      <c r="C4746" s="929" t="s">
        <v>39</v>
      </c>
      <c r="D4746" s="1" t="s">
        <v>22</v>
      </c>
      <c r="E4746" s="1" t="s">
        <v>5189</v>
      </c>
      <c r="F4746" s="399">
        <v>44685</v>
      </c>
      <c r="G4746" s="10" t="s">
        <v>40</v>
      </c>
      <c r="H4746" s="10">
        <v>2</v>
      </c>
      <c r="I4746" s="946">
        <v>2.35</v>
      </c>
      <c r="J4746" s="398" t="s">
        <v>25</v>
      </c>
      <c r="K4746" s="398" t="s">
        <v>25</v>
      </c>
      <c r="L4746" s="399">
        <v>44685</v>
      </c>
      <c r="M4746" s="398" t="s">
        <v>19</v>
      </c>
      <c r="N4746" s="10">
        <v>9899</v>
      </c>
    </row>
    <row r="4747" spans="1:14">
      <c r="A4747" s="9">
        <v>44682</v>
      </c>
      <c r="B4747" s="1">
        <v>17669</v>
      </c>
      <c r="C4747" s="929" t="s">
        <v>559</v>
      </c>
      <c r="D4747" s="1" t="s">
        <v>22</v>
      </c>
      <c r="E4747" s="1" t="s">
        <v>5190</v>
      </c>
      <c r="F4747" s="399">
        <v>44685</v>
      </c>
      <c r="G4747" s="10" t="s">
        <v>561</v>
      </c>
      <c r="H4747" s="10">
        <v>34</v>
      </c>
      <c r="I4747" s="946">
        <v>2.35</v>
      </c>
      <c r="J4747" s="398" t="s">
        <v>25</v>
      </c>
      <c r="K4747" s="398" t="s">
        <v>25</v>
      </c>
      <c r="L4747" s="399">
        <v>44685</v>
      </c>
      <c r="M4747" s="398" t="s">
        <v>19</v>
      </c>
      <c r="N4747" s="10">
        <v>9899</v>
      </c>
    </row>
    <row r="4748" spans="1:14">
      <c r="A4748" s="9">
        <v>44682</v>
      </c>
      <c r="B4748" s="1">
        <v>17670</v>
      </c>
      <c r="C4748" s="929" t="s">
        <v>2869</v>
      </c>
      <c r="D4748" s="1" t="s">
        <v>22</v>
      </c>
      <c r="E4748" s="1" t="s">
        <v>5191</v>
      </c>
      <c r="F4748" s="399">
        <v>44685</v>
      </c>
      <c r="G4748" s="10" t="s">
        <v>2871</v>
      </c>
      <c r="H4748" s="10">
        <v>2</v>
      </c>
      <c r="I4748" s="946">
        <v>2.35</v>
      </c>
      <c r="J4748" s="398" t="s">
        <v>25</v>
      </c>
      <c r="K4748" s="398" t="s">
        <v>25</v>
      </c>
      <c r="L4748" s="399">
        <v>44685</v>
      </c>
      <c r="M4748" s="398" t="s">
        <v>19</v>
      </c>
      <c r="N4748" s="10">
        <v>9899</v>
      </c>
    </row>
    <row r="4749" spans="1:14">
      <c r="A4749" s="9">
        <v>44682</v>
      </c>
      <c r="B4749" s="1">
        <v>17671</v>
      </c>
      <c r="C4749" s="929" t="s">
        <v>914</v>
      </c>
      <c r="D4749" s="1" t="s">
        <v>22</v>
      </c>
      <c r="E4749" s="1" t="s">
        <v>5192</v>
      </c>
      <c r="F4749" s="399">
        <v>44685</v>
      </c>
      <c r="G4749" s="10" t="s">
        <v>916</v>
      </c>
      <c r="H4749" s="10">
        <v>5</v>
      </c>
      <c r="I4749" s="946">
        <v>2.35</v>
      </c>
      <c r="J4749" s="398" t="s">
        <v>25</v>
      </c>
      <c r="K4749" s="398" t="s">
        <v>25</v>
      </c>
      <c r="L4749" s="399">
        <v>44685</v>
      </c>
      <c r="M4749" s="398" t="s">
        <v>19</v>
      </c>
      <c r="N4749" s="10">
        <v>9899</v>
      </c>
    </row>
    <row r="4750" spans="1:14">
      <c r="A4750" s="9">
        <v>44682</v>
      </c>
      <c r="B4750" s="1">
        <v>17672</v>
      </c>
      <c r="C4750" s="929" t="s">
        <v>907</v>
      </c>
      <c r="D4750" s="1" t="s">
        <v>22</v>
      </c>
      <c r="E4750" s="1" t="s">
        <v>5193</v>
      </c>
      <c r="F4750" s="399">
        <v>44685</v>
      </c>
      <c r="G4750" s="10" t="s">
        <v>908</v>
      </c>
      <c r="H4750" s="10">
        <v>2</v>
      </c>
      <c r="I4750" s="946">
        <v>2.35</v>
      </c>
      <c r="J4750" s="398" t="s">
        <v>25</v>
      </c>
      <c r="K4750" s="398" t="s">
        <v>25</v>
      </c>
      <c r="L4750" s="399">
        <v>44685</v>
      </c>
      <c r="M4750" s="398" t="s">
        <v>19</v>
      </c>
      <c r="N4750" s="10">
        <v>9899</v>
      </c>
    </row>
    <row r="4751" spans="1:14">
      <c r="A4751" s="9">
        <v>44682</v>
      </c>
      <c r="B4751" s="1">
        <v>17673</v>
      </c>
      <c r="C4751" s="929" t="s">
        <v>193</v>
      </c>
      <c r="D4751" s="1" t="s">
        <v>22</v>
      </c>
      <c r="E4751" s="1" t="s">
        <v>5194</v>
      </c>
      <c r="F4751" s="399">
        <v>44685</v>
      </c>
      <c r="G4751" s="10" t="s">
        <v>194</v>
      </c>
      <c r="H4751" s="10">
        <v>1</v>
      </c>
      <c r="I4751" s="946">
        <v>2.35</v>
      </c>
      <c r="J4751" s="398" t="s">
        <v>25</v>
      </c>
      <c r="K4751" s="398" t="s">
        <v>25</v>
      </c>
      <c r="L4751" s="399">
        <v>44685</v>
      </c>
      <c r="M4751" s="398" t="s">
        <v>19</v>
      </c>
      <c r="N4751" s="10">
        <v>9899</v>
      </c>
    </row>
    <row r="4752" spans="1:14">
      <c r="A4752" s="9">
        <v>44682</v>
      </c>
      <c r="B4752" s="1">
        <v>17674</v>
      </c>
      <c r="C4752" s="929" t="s">
        <v>1729</v>
      </c>
      <c r="D4752" s="1" t="s">
        <v>22</v>
      </c>
      <c r="E4752" s="1" t="s">
        <v>5195</v>
      </c>
      <c r="F4752" s="399">
        <v>44685</v>
      </c>
      <c r="G4752" s="10" t="s">
        <v>1018</v>
      </c>
      <c r="H4752" s="10">
        <v>1</v>
      </c>
      <c r="I4752" s="946">
        <v>2.35</v>
      </c>
      <c r="J4752" s="398" t="s">
        <v>25</v>
      </c>
      <c r="K4752" s="398" t="s">
        <v>25</v>
      </c>
      <c r="L4752" s="399">
        <v>44685</v>
      </c>
      <c r="M4752" s="398" t="s">
        <v>19</v>
      </c>
      <c r="N4752" s="10">
        <v>9899</v>
      </c>
    </row>
    <row r="4753" spans="1:14">
      <c r="A4753" s="9">
        <v>44682</v>
      </c>
      <c r="B4753" s="1">
        <v>17675</v>
      </c>
      <c r="C4753" s="929" t="s">
        <v>1691</v>
      </c>
      <c r="D4753" s="1" t="s">
        <v>22</v>
      </c>
      <c r="E4753" s="1" t="s">
        <v>5196</v>
      </c>
      <c r="F4753" s="399">
        <v>44685</v>
      </c>
      <c r="G4753" s="10" t="s">
        <v>1761</v>
      </c>
      <c r="H4753" s="10">
        <v>90</v>
      </c>
      <c r="I4753" s="946">
        <v>2.35</v>
      </c>
      <c r="J4753" s="398">
        <v>90</v>
      </c>
      <c r="K4753" s="398" t="s">
        <v>25</v>
      </c>
      <c r="L4753" s="399">
        <v>44685</v>
      </c>
      <c r="M4753" s="398" t="s">
        <v>19</v>
      </c>
      <c r="N4753" s="10">
        <v>9899</v>
      </c>
    </row>
    <row r="4754" spans="1:14">
      <c r="A4754" s="9">
        <v>44682</v>
      </c>
      <c r="B4754" s="1">
        <v>17676</v>
      </c>
      <c r="C4754" s="929" t="s">
        <v>3312</v>
      </c>
      <c r="D4754" s="1" t="s">
        <v>22</v>
      </c>
      <c r="E4754" s="1" t="s">
        <v>5197</v>
      </c>
      <c r="F4754" s="399">
        <v>44685</v>
      </c>
      <c r="G4754" s="10" t="s">
        <v>3314</v>
      </c>
      <c r="H4754" s="10">
        <v>15</v>
      </c>
      <c r="I4754" s="946">
        <v>2.35</v>
      </c>
      <c r="J4754" s="398" t="s">
        <v>25</v>
      </c>
      <c r="K4754" s="398" t="s">
        <v>25</v>
      </c>
      <c r="L4754" s="399">
        <v>44685</v>
      </c>
      <c r="M4754" s="398" t="s">
        <v>19</v>
      </c>
      <c r="N4754" s="10">
        <v>9899</v>
      </c>
    </row>
    <row r="4755" spans="1:14">
      <c r="A4755" s="9">
        <v>44682</v>
      </c>
      <c r="B4755" s="1">
        <v>17677</v>
      </c>
      <c r="C4755" s="929" t="s">
        <v>4168</v>
      </c>
      <c r="D4755" s="1" t="s">
        <v>22</v>
      </c>
      <c r="E4755" s="1" t="s">
        <v>5198</v>
      </c>
      <c r="F4755" s="399">
        <v>44685</v>
      </c>
      <c r="G4755" s="10" t="s">
        <v>4565</v>
      </c>
      <c r="H4755" s="10">
        <v>16</v>
      </c>
      <c r="I4755" s="946">
        <v>2.35</v>
      </c>
      <c r="J4755" s="398" t="s">
        <v>25</v>
      </c>
      <c r="K4755" s="398" t="s">
        <v>25</v>
      </c>
      <c r="L4755" s="399">
        <v>44685</v>
      </c>
      <c r="M4755" s="398" t="s">
        <v>19</v>
      </c>
      <c r="N4755" s="10">
        <v>9899</v>
      </c>
    </row>
    <row r="4756" spans="1:14">
      <c r="A4756" s="9">
        <v>44682</v>
      </c>
      <c r="B4756" s="1">
        <v>17678</v>
      </c>
      <c r="C4756" s="929" t="s">
        <v>37</v>
      </c>
      <c r="D4756" s="1" t="s">
        <v>22</v>
      </c>
      <c r="E4756" s="1" t="s">
        <v>5199</v>
      </c>
      <c r="F4756" s="399">
        <v>44685</v>
      </c>
      <c r="G4756" s="10" t="s">
        <v>38</v>
      </c>
      <c r="H4756" s="10">
        <v>5</v>
      </c>
      <c r="I4756" s="946">
        <v>2.35</v>
      </c>
      <c r="J4756" s="398" t="s">
        <v>25</v>
      </c>
      <c r="K4756" s="398" t="s">
        <v>25</v>
      </c>
      <c r="L4756" s="399">
        <v>44685</v>
      </c>
      <c r="M4756" s="398" t="s">
        <v>19</v>
      </c>
      <c r="N4756" s="10">
        <v>9899</v>
      </c>
    </row>
    <row r="4757" spans="1:14">
      <c r="A4757" s="9">
        <v>44682</v>
      </c>
      <c r="B4757" s="1">
        <v>17679</v>
      </c>
      <c r="C4757" s="929" t="s">
        <v>4089</v>
      </c>
      <c r="D4757" s="1" t="s">
        <v>22</v>
      </c>
      <c r="E4757" s="1" t="s">
        <v>5199</v>
      </c>
      <c r="F4757" s="399">
        <v>44685</v>
      </c>
      <c r="G4757" s="10" t="s">
        <v>4091</v>
      </c>
      <c r="H4757" s="10">
        <v>5</v>
      </c>
      <c r="I4757" s="946">
        <v>2.35</v>
      </c>
      <c r="J4757" s="398" t="s">
        <v>25</v>
      </c>
      <c r="K4757" s="398" t="s">
        <v>25</v>
      </c>
      <c r="L4757" s="399">
        <v>44685</v>
      </c>
      <c r="M4757" s="398" t="s">
        <v>19</v>
      </c>
      <c r="N4757" s="10">
        <v>9899</v>
      </c>
    </row>
    <row r="4758" spans="1:14">
      <c r="A4758" s="9">
        <v>44682</v>
      </c>
      <c r="B4758" s="1">
        <v>17680</v>
      </c>
      <c r="C4758" s="929" t="s">
        <v>3483</v>
      </c>
      <c r="D4758" s="1" t="s">
        <v>22</v>
      </c>
      <c r="E4758" s="1" t="s">
        <v>5200</v>
      </c>
      <c r="F4758" s="399">
        <v>44685</v>
      </c>
      <c r="G4758" s="10" t="s">
        <v>3547</v>
      </c>
      <c r="H4758" s="10">
        <v>37</v>
      </c>
      <c r="I4758" s="946">
        <v>2.35</v>
      </c>
      <c r="J4758" s="398" t="s">
        <v>25</v>
      </c>
      <c r="K4758" s="398" t="s">
        <v>25</v>
      </c>
      <c r="L4758" s="399">
        <v>44685</v>
      </c>
      <c r="M4758" s="398" t="s">
        <v>19</v>
      </c>
      <c r="N4758" s="10">
        <v>9899</v>
      </c>
    </row>
    <row r="4759" spans="1:14">
      <c r="A4759" s="9">
        <v>44682</v>
      </c>
      <c r="B4759" s="1">
        <v>17681</v>
      </c>
      <c r="C4759" s="929" t="s">
        <v>1289</v>
      </c>
      <c r="D4759" s="1" t="s">
        <v>22</v>
      </c>
      <c r="E4759" s="1" t="s">
        <v>5201</v>
      </c>
      <c r="F4759" s="399">
        <v>44685</v>
      </c>
      <c r="G4759" s="10" t="s">
        <v>1291</v>
      </c>
      <c r="H4759" s="10">
        <v>46</v>
      </c>
      <c r="I4759" s="946">
        <v>2.35</v>
      </c>
      <c r="J4759" s="398" t="s">
        <v>25</v>
      </c>
      <c r="K4759" s="398" t="s">
        <v>25</v>
      </c>
      <c r="L4759" s="399">
        <v>44685</v>
      </c>
      <c r="M4759" s="398" t="s">
        <v>19</v>
      </c>
      <c r="N4759" s="10">
        <v>9899</v>
      </c>
    </row>
    <row r="4760" spans="1:14">
      <c r="A4760" s="9">
        <v>44682</v>
      </c>
      <c r="B4760" s="1">
        <v>17682</v>
      </c>
      <c r="C4760" s="929" t="s">
        <v>3914</v>
      </c>
      <c r="D4760" s="1" t="s">
        <v>22</v>
      </c>
      <c r="E4760" s="1" t="s">
        <v>5202</v>
      </c>
      <c r="F4760" s="399">
        <v>44686</v>
      </c>
      <c r="G4760" s="10" t="s">
        <v>3916</v>
      </c>
      <c r="H4760" s="10">
        <v>36</v>
      </c>
      <c r="I4760" s="946">
        <v>2.35</v>
      </c>
      <c r="J4760" s="398" t="s">
        <v>25</v>
      </c>
      <c r="K4760" s="398" t="s">
        <v>25</v>
      </c>
      <c r="L4760" s="399">
        <v>44686</v>
      </c>
      <c r="M4760" s="398" t="s">
        <v>19</v>
      </c>
      <c r="N4760" s="10">
        <v>9899</v>
      </c>
    </row>
    <row r="4761" spans="1:14">
      <c r="A4761" s="9">
        <v>44682</v>
      </c>
      <c r="B4761" s="1">
        <v>17683</v>
      </c>
      <c r="C4761" s="929" t="s">
        <v>4496</v>
      </c>
      <c r="D4761" s="1" t="s">
        <v>22</v>
      </c>
      <c r="E4761" s="1" t="s">
        <v>5203</v>
      </c>
      <c r="F4761" s="399">
        <v>44686</v>
      </c>
      <c r="G4761" s="10" t="s">
        <v>4499</v>
      </c>
      <c r="H4761" s="10">
        <v>2</v>
      </c>
      <c r="I4761" s="946">
        <v>2.35</v>
      </c>
      <c r="J4761" s="398" t="s">
        <v>25</v>
      </c>
      <c r="K4761" s="398" t="s">
        <v>25</v>
      </c>
      <c r="L4761" s="399">
        <v>44686</v>
      </c>
      <c r="M4761" s="398" t="s">
        <v>19</v>
      </c>
      <c r="N4761" s="10">
        <v>9899</v>
      </c>
    </row>
    <row r="4762" spans="1:14">
      <c r="A4762" s="9">
        <v>44682</v>
      </c>
      <c r="B4762" s="1">
        <v>17684</v>
      </c>
      <c r="C4762" s="929" t="s">
        <v>4243</v>
      </c>
      <c r="D4762" s="1" t="s">
        <v>22</v>
      </c>
      <c r="E4762" s="1" t="s">
        <v>4322</v>
      </c>
      <c r="F4762" s="399">
        <v>44686</v>
      </c>
      <c r="G4762" s="10" t="s">
        <v>4244</v>
      </c>
      <c r="H4762" s="10">
        <v>1</v>
      </c>
      <c r="I4762" s="946">
        <v>3.75</v>
      </c>
      <c r="J4762" s="398" t="s">
        <v>25</v>
      </c>
      <c r="K4762" s="398" t="s">
        <v>25</v>
      </c>
      <c r="L4762" s="399">
        <v>44686</v>
      </c>
      <c r="M4762" s="398" t="s">
        <v>19</v>
      </c>
      <c r="N4762" s="10">
        <v>9899</v>
      </c>
    </row>
    <row r="4763" spans="1:14">
      <c r="A4763" s="9">
        <v>44682</v>
      </c>
      <c r="B4763" s="1">
        <v>17685</v>
      </c>
      <c r="C4763" s="929" t="s">
        <v>3312</v>
      </c>
      <c r="D4763" s="1" t="s">
        <v>22</v>
      </c>
      <c r="E4763" s="1" t="s">
        <v>5204</v>
      </c>
      <c r="F4763" s="399">
        <v>44686</v>
      </c>
      <c r="G4763" s="10" t="s">
        <v>3314</v>
      </c>
      <c r="H4763" s="10">
        <v>2</v>
      </c>
      <c r="I4763" s="946">
        <v>2.35</v>
      </c>
      <c r="J4763" s="398" t="s">
        <v>25</v>
      </c>
      <c r="K4763" s="398" t="s">
        <v>25</v>
      </c>
      <c r="L4763" s="399">
        <v>44686</v>
      </c>
      <c r="M4763" s="398" t="s">
        <v>19</v>
      </c>
      <c r="N4763" s="10">
        <v>9899</v>
      </c>
    </row>
    <row r="4764" spans="1:14">
      <c r="A4764" s="9">
        <v>44682</v>
      </c>
      <c r="B4764" s="1">
        <v>17686</v>
      </c>
      <c r="C4764" s="929" t="s">
        <v>37</v>
      </c>
      <c r="D4764" s="1" t="s">
        <v>22</v>
      </c>
      <c r="E4764" s="1" t="s">
        <v>1972</v>
      </c>
      <c r="F4764" s="399">
        <v>44686</v>
      </c>
      <c r="G4764" s="10" t="s">
        <v>38</v>
      </c>
      <c r="H4764" s="10">
        <v>4</v>
      </c>
      <c r="I4764" s="946">
        <v>2.35</v>
      </c>
      <c r="J4764" s="398" t="s">
        <v>25</v>
      </c>
      <c r="K4764" s="398" t="s">
        <v>25</v>
      </c>
      <c r="L4764" s="399">
        <v>44686</v>
      </c>
      <c r="M4764" s="398" t="s">
        <v>19</v>
      </c>
      <c r="N4764" s="10">
        <v>9899</v>
      </c>
    </row>
    <row r="4765" spans="1:14">
      <c r="A4765" s="9">
        <v>44682</v>
      </c>
      <c r="B4765" s="1">
        <v>17687</v>
      </c>
      <c r="C4765" s="929" t="s">
        <v>3993</v>
      </c>
      <c r="D4765" s="1" t="s">
        <v>22</v>
      </c>
      <c r="E4765" s="1" t="s">
        <v>5205</v>
      </c>
      <c r="F4765" s="399">
        <v>44686</v>
      </c>
      <c r="G4765" s="10" t="s">
        <v>3995</v>
      </c>
      <c r="H4765" s="10">
        <v>17</v>
      </c>
      <c r="I4765" s="946">
        <v>2.35</v>
      </c>
      <c r="J4765" s="398" t="s">
        <v>25</v>
      </c>
      <c r="K4765" s="398" t="s">
        <v>25</v>
      </c>
      <c r="L4765" s="399">
        <v>44686</v>
      </c>
      <c r="M4765" s="398" t="s">
        <v>19</v>
      </c>
      <c r="N4765" s="10">
        <v>9899</v>
      </c>
    </row>
    <row r="4766" spans="1:14">
      <c r="A4766" s="9">
        <v>44682</v>
      </c>
      <c r="B4766" s="1">
        <v>17688</v>
      </c>
      <c r="C4766" s="929" t="s">
        <v>3993</v>
      </c>
      <c r="D4766" s="1" t="s">
        <v>22</v>
      </c>
      <c r="E4766" s="1" t="s">
        <v>5206</v>
      </c>
      <c r="F4766" s="399">
        <v>44686</v>
      </c>
      <c r="G4766" s="10" t="s">
        <v>3995</v>
      </c>
      <c r="H4766" s="10">
        <v>4</v>
      </c>
      <c r="I4766" s="946">
        <v>2.35</v>
      </c>
      <c r="J4766" s="398" t="s">
        <v>25</v>
      </c>
      <c r="K4766" s="398" t="s">
        <v>25</v>
      </c>
      <c r="L4766" s="399">
        <v>44686</v>
      </c>
      <c r="M4766" s="398" t="s">
        <v>19</v>
      </c>
      <c r="N4766" s="10">
        <v>9899</v>
      </c>
    </row>
    <row r="4767" spans="1:14">
      <c r="A4767" s="9">
        <v>44682</v>
      </c>
      <c r="B4767" s="1">
        <v>17689</v>
      </c>
      <c r="C4767" s="929" t="s">
        <v>3993</v>
      </c>
      <c r="D4767" s="1" t="s">
        <v>22</v>
      </c>
      <c r="E4767" s="1" t="s">
        <v>5207</v>
      </c>
      <c r="F4767" s="399">
        <v>44686</v>
      </c>
      <c r="G4767" s="10" t="s">
        <v>3995</v>
      </c>
      <c r="H4767" s="10">
        <v>8</v>
      </c>
      <c r="I4767" s="946">
        <v>2.35</v>
      </c>
      <c r="J4767" s="398" t="s">
        <v>25</v>
      </c>
      <c r="K4767" s="398" t="s">
        <v>25</v>
      </c>
      <c r="L4767" s="399">
        <v>44686</v>
      </c>
      <c r="M4767" s="398" t="s">
        <v>19</v>
      </c>
      <c r="N4767" s="10">
        <v>9899</v>
      </c>
    </row>
    <row r="4768" spans="1:14">
      <c r="A4768" s="9">
        <v>44682</v>
      </c>
      <c r="B4768" s="1">
        <v>17690</v>
      </c>
      <c r="C4768" s="929" t="s">
        <v>3993</v>
      </c>
      <c r="D4768" s="1" t="s">
        <v>22</v>
      </c>
      <c r="E4768" s="1" t="s">
        <v>5208</v>
      </c>
      <c r="F4768" s="399">
        <v>44686</v>
      </c>
      <c r="G4768" s="10" t="s">
        <v>3995</v>
      </c>
      <c r="H4768" s="10">
        <v>5</v>
      </c>
      <c r="I4768" s="946">
        <v>2.35</v>
      </c>
      <c r="J4768" s="398" t="s">
        <v>25</v>
      </c>
      <c r="K4768" s="398" t="s">
        <v>25</v>
      </c>
      <c r="L4768" s="399">
        <v>44686</v>
      </c>
      <c r="M4768" s="398" t="s">
        <v>19</v>
      </c>
      <c r="N4768" s="10">
        <v>9899</v>
      </c>
    </row>
    <row r="4769" spans="1:14">
      <c r="A4769" s="9">
        <v>44682</v>
      </c>
      <c r="B4769" s="1">
        <v>17691</v>
      </c>
      <c r="C4769" s="929" t="s">
        <v>3993</v>
      </c>
      <c r="D4769" s="1" t="s">
        <v>22</v>
      </c>
      <c r="E4769" s="1" t="s">
        <v>5209</v>
      </c>
      <c r="F4769" s="399">
        <v>44686</v>
      </c>
      <c r="G4769" s="10" t="s">
        <v>3995</v>
      </c>
      <c r="H4769" s="10">
        <v>12</v>
      </c>
      <c r="I4769" s="946">
        <v>2.35</v>
      </c>
      <c r="J4769" s="398" t="s">
        <v>25</v>
      </c>
      <c r="K4769" s="398" t="s">
        <v>25</v>
      </c>
      <c r="L4769" s="399">
        <v>44686</v>
      </c>
      <c r="M4769" s="398" t="s">
        <v>19</v>
      </c>
      <c r="N4769" s="10">
        <v>9899</v>
      </c>
    </row>
    <row r="4770" spans="1:14">
      <c r="A4770" s="9">
        <v>44682</v>
      </c>
      <c r="B4770" s="1">
        <v>17692</v>
      </c>
      <c r="C4770" s="929" t="s">
        <v>3682</v>
      </c>
      <c r="D4770" s="1" t="s">
        <v>22</v>
      </c>
      <c r="E4770" s="1" t="s">
        <v>5210</v>
      </c>
      <c r="F4770" s="399">
        <v>44686</v>
      </c>
      <c r="G4770" s="10" t="s">
        <v>3684</v>
      </c>
      <c r="H4770" s="10">
        <v>127</v>
      </c>
      <c r="I4770" s="946">
        <v>2.35</v>
      </c>
      <c r="J4770" s="398" t="s">
        <v>25</v>
      </c>
      <c r="K4770" s="398" t="s">
        <v>25</v>
      </c>
      <c r="L4770" s="399">
        <v>44686</v>
      </c>
      <c r="M4770" s="398" t="s">
        <v>19</v>
      </c>
      <c r="N4770" s="10">
        <v>9899</v>
      </c>
    </row>
    <row r="4771" spans="1:14">
      <c r="A4771" s="9">
        <v>44682</v>
      </c>
      <c r="B4771" s="1">
        <v>17693</v>
      </c>
      <c r="C4771" s="929" t="s">
        <v>5211</v>
      </c>
      <c r="D4771" s="1" t="s">
        <v>22</v>
      </c>
      <c r="E4771" s="1" t="s">
        <v>5212</v>
      </c>
      <c r="F4771" s="399">
        <v>44686</v>
      </c>
      <c r="G4771" s="10" t="s">
        <v>5213</v>
      </c>
      <c r="H4771" s="10">
        <v>6</v>
      </c>
      <c r="I4771" s="946">
        <v>2.35</v>
      </c>
      <c r="J4771" s="398" t="s">
        <v>25</v>
      </c>
      <c r="K4771" s="398" t="s">
        <v>25</v>
      </c>
      <c r="L4771" s="399">
        <v>44686</v>
      </c>
      <c r="M4771" s="398" t="s">
        <v>19</v>
      </c>
      <c r="N4771" s="10">
        <v>9899</v>
      </c>
    </row>
    <row r="4772" spans="1:14">
      <c r="A4772" s="9">
        <v>44682</v>
      </c>
      <c r="B4772" s="1">
        <v>17694</v>
      </c>
      <c r="C4772" s="929" t="s">
        <v>988</v>
      </c>
      <c r="D4772" s="1" t="s">
        <v>22</v>
      </c>
      <c r="E4772" s="1" t="s">
        <v>5214</v>
      </c>
      <c r="F4772" s="399">
        <v>44686</v>
      </c>
      <c r="G4772" s="10" t="s">
        <v>990</v>
      </c>
      <c r="H4772" s="10">
        <v>4</v>
      </c>
      <c r="I4772" s="946">
        <v>2.35</v>
      </c>
      <c r="J4772" s="398" t="s">
        <v>25</v>
      </c>
      <c r="K4772" s="398" t="s">
        <v>25</v>
      </c>
      <c r="L4772" s="399">
        <v>44686</v>
      </c>
      <c r="M4772" s="398" t="s">
        <v>19</v>
      </c>
      <c r="N4772" s="10">
        <v>9899</v>
      </c>
    </row>
    <row r="4773" spans="1:14">
      <c r="A4773" s="9">
        <v>44682</v>
      </c>
      <c r="B4773" s="1">
        <v>17695</v>
      </c>
      <c r="C4773" s="929" t="s">
        <v>5215</v>
      </c>
      <c r="D4773" s="1" t="s">
        <v>22</v>
      </c>
      <c r="E4773" s="1" t="s">
        <v>5216</v>
      </c>
      <c r="F4773" s="399">
        <v>44686</v>
      </c>
      <c r="G4773" s="10" t="s">
        <v>3775</v>
      </c>
      <c r="H4773" s="10">
        <v>14</v>
      </c>
      <c r="I4773" s="946">
        <v>2.35</v>
      </c>
      <c r="J4773" s="398" t="s">
        <v>25</v>
      </c>
      <c r="K4773" s="398" t="s">
        <v>25</v>
      </c>
      <c r="L4773" s="399">
        <v>44686</v>
      </c>
      <c r="M4773" s="398" t="s">
        <v>19</v>
      </c>
      <c r="N4773" s="10">
        <v>9899</v>
      </c>
    </row>
    <row r="4774" spans="1:14">
      <c r="A4774" s="9">
        <v>44682</v>
      </c>
      <c r="B4774" s="1">
        <v>17696</v>
      </c>
      <c r="C4774" s="929" t="s">
        <v>5215</v>
      </c>
      <c r="D4774" s="1" t="s">
        <v>22</v>
      </c>
      <c r="E4774" s="1" t="s">
        <v>5217</v>
      </c>
      <c r="F4774" s="399">
        <v>44686</v>
      </c>
      <c r="G4774" s="10" t="s">
        <v>3775</v>
      </c>
      <c r="H4774" s="10">
        <v>1</v>
      </c>
      <c r="I4774" s="946">
        <v>2.35</v>
      </c>
      <c r="J4774" s="398" t="s">
        <v>25</v>
      </c>
      <c r="K4774" s="398" t="s">
        <v>25</v>
      </c>
      <c r="L4774" s="399">
        <v>44686</v>
      </c>
      <c r="M4774" s="398" t="s">
        <v>19</v>
      </c>
      <c r="N4774" s="10">
        <v>9899</v>
      </c>
    </row>
    <row r="4775" spans="1:14">
      <c r="A4775" s="9">
        <v>44682</v>
      </c>
      <c r="B4775" s="1">
        <v>17697</v>
      </c>
      <c r="C4775" s="929" t="s">
        <v>5215</v>
      </c>
      <c r="D4775" s="1" t="s">
        <v>22</v>
      </c>
      <c r="E4775" s="1" t="s">
        <v>5218</v>
      </c>
      <c r="F4775" s="399">
        <v>44686</v>
      </c>
      <c r="G4775" s="10" t="s">
        <v>3775</v>
      </c>
      <c r="H4775" s="10">
        <v>4</v>
      </c>
      <c r="I4775" s="946">
        <v>2.35</v>
      </c>
      <c r="J4775" s="398" t="s">
        <v>25</v>
      </c>
      <c r="K4775" s="398" t="s">
        <v>25</v>
      </c>
      <c r="L4775" s="399">
        <v>44686</v>
      </c>
      <c r="M4775" s="398" t="s">
        <v>19</v>
      </c>
      <c r="N4775" s="10">
        <v>9899</v>
      </c>
    </row>
    <row r="4776" spans="1:14">
      <c r="A4776" s="9">
        <v>44682</v>
      </c>
      <c r="B4776" s="1">
        <v>17698</v>
      </c>
      <c r="C4776" s="929" t="s">
        <v>5215</v>
      </c>
      <c r="D4776" s="1" t="s">
        <v>22</v>
      </c>
      <c r="E4776" s="1" t="s">
        <v>5219</v>
      </c>
      <c r="F4776" s="399">
        <v>44686</v>
      </c>
      <c r="G4776" s="10" t="s">
        <v>3775</v>
      </c>
      <c r="H4776" s="10">
        <v>6</v>
      </c>
      <c r="I4776" s="946">
        <v>2.35</v>
      </c>
      <c r="J4776" s="398" t="s">
        <v>25</v>
      </c>
      <c r="K4776" s="398" t="s">
        <v>25</v>
      </c>
      <c r="L4776" s="399">
        <v>44686</v>
      </c>
      <c r="M4776" s="398" t="s">
        <v>19</v>
      </c>
      <c r="N4776" s="10">
        <v>9899</v>
      </c>
    </row>
    <row r="4777" spans="1:14">
      <c r="A4777" s="9">
        <v>44682</v>
      </c>
      <c r="B4777" s="1">
        <v>17699</v>
      </c>
      <c r="C4777" s="929" t="s">
        <v>5220</v>
      </c>
      <c r="D4777" s="1" t="s">
        <v>22</v>
      </c>
      <c r="E4777" s="1" t="s">
        <v>4322</v>
      </c>
      <c r="F4777" s="399">
        <v>44686</v>
      </c>
      <c r="G4777" s="10" t="s">
        <v>5221</v>
      </c>
      <c r="H4777" s="10">
        <v>1</v>
      </c>
      <c r="I4777" s="946">
        <v>3.75</v>
      </c>
      <c r="J4777" s="398" t="s">
        <v>25</v>
      </c>
      <c r="K4777" s="398" t="s">
        <v>25</v>
      </c>
      <c r="L4777" s="399">
        <v>44686</v>
      </c>
      <c r="M4777" s="398" t="s">
        <v>19</v>
      </c>
      <c r="N4777" s="10">
        <v>9899</v>
      </c>
    </row>
    <row r="4778" spans="1:14">
      <c r="A4778" s="9">
        <v>44682</v>
      </c>
      <c r="B4778" s="1">
        <v>17700</v>
      </c>
      <c r="C4778" s="929" t="s">
        <v>397</v>
      </c>
      <c r="D4778" s="1" t="s">
        <v>22</v>
      </c>
      <c r="E4778" s="1" t="s">
        <v>5222</v>
      </c>
      <c r="F4778" s="399">
        <v>44686</v>
      </c>
      <c r="G4778" s="10" t="s">
        <v>399</v>
      </c>
      <c r="H4778" s="10">
        <v>47</v>
      </c>
      <c r="I4778" s="946">
        <v>2.35</v>
      </c>
      <c r="J4778" s="398" t="s">
        <v>25</v>
      </c>
      <c r="K4778" s="398" t="s">
        <v>25</v>
      </c>
      <c r="L4778" s="399">
        <v>44686</v>
      </c>
      <c r="M4778" s="398" t="s">
        <v>19</v>
      </c>
      <c r="N4778" s="10">
        <v>9899</v>
      </c>
    </row>
    <row r="4779" spans="1:14">
      <c r="A4779" s="9">
        <v>44682</v>
      </c>
      <c r="B4779" s="1">
        <v>17701</v>
      </c>
      <c r="C4779" s="929" t="s">
        <v>1497</v>
      </c>
      <c r="D4779" s="1" t="s">
        <v>22</v>
      </c>
      <c r="E4779" s="1" t="s">
        <v>5223</v>
      </c>
      <c r="F4779" s="399">
        <v>44686</v>
      </c>
      <c r="G4779" s="10" t="s">
        <v>1551</v>
      </c>
      <c r="H4779" s="10">
        <v>59</v>
      </c>
      <c r="I4779" s="946">
        <v>2.35</v>
      </c>
      <c r="J4779" s="398" t="s">
        <v>25</v>
      </c>
      <c r="K4779" s="398" t="s">
        <v>25</v>
      </c>
      <c r="L4779" s="399">
        <v>44686</v>
      </c>
      <c r="M4779" s="398" t="s">
        <v>19</v>
      </c>
      <c r="N4779" s="10">
        <v>9899</v>
      </c>
    </row>
    <row r="4780" spans="1:14">
      <c r="A4780" s="9">
        <v>44682</v>
      </c>
      <c r="B4780" s="1">
        <v>17702</v>
      </c>
      <c r="C4780" s="929" t="s">
        <v>715</v>
      </c>
      <c r="D4780" s="1" t="s">
        <v>22</v>
      </c>
      <c r="E4780" s="1" t="s">
        <v>5224</v>
      </c>
      <c r="F4780" s="399">
        <v>44686</v>
      </c>
      <c r="G4780" s="10" t="s">
        <v>1772</v>
      </c>
      <c r="H4780" s="10">
        <v>20</v>
      </c>
      <c r="I4780" s="946">
        <v>2.35</v>
      </c>
      <c r="J4780" s="398" t="s">
        <v>25</v>
      </c>
      <c r="K4780" s="398" t="s">
        <v>25</v>
      </c>
      <c r="L4780" s="399">
        <v>44686</v>
      </c>
      <c r="M4780" s="398" t="s">
        <v>19</v>
      </c>
      <c r="N4780" s="10">
        <v>9899</v>
      </c>
    </row>
    <row r="4781" spans="1:14">
      <c r="A4781" s="9">
        <v>44682</v>
      </c>
      <c r="B4781" s="1">
        <v>17703</v>
      </c>
      <c r="C4781" s="929" t="s">
        <v>2096</v>
      </c>
      <c r="D4781" s="1" t="s">
        <v>22</v>
      </c>
      <c r="E4781" s="1" t="s">
        <v>5225</v>
      </c>
      <c r="F4781" s="399">
        <v>44686</v>
      </c>
      <c r="G4781" s="10" t="s">
        <v>895</v>
      </c>
      <c r="H4781" s="10">
        <v>20</v>
      </c>
      <c r="I4781" s="946">
        <v>2.35</v>
      </c>
      <c r="J4781" s="398" t="s">
        <v>25</v>
      </c>
      <c r="K4781" s="398" t="s">
        <v>25</v>
      </c>
      <c r="L4781" s="399">
        <v>44686</v>
      </c>
      <c r="M4781" s="398" t="s">
        <v>19</v>
      </c>
      <c r="N4781" s="10">
        <v>9899</v>
      </c>
    </row>
    <row r="4782" spans="1:14">
      <c r="A4782" s="9">
        <v>44682</v>
      </c>
      <c r="B4782" s="1">
        <v>17704</v>
      </c>
      <c r="C4782" s="929" t="s">
        <v>2096</v>
      </c>
      <c r="D4782" s="1" t="s">
        <v>22</v>
      </c>
      <c r="E4782" s="1" t="s">
        <v>5226</v>
      </c>
      <c r="F4782" s="399">
        <v>44686</v>
      </c>
      <c r="G4782" s="10" t="s">
        <v>895</v>
      </c>
      <c r="H4782" s="10">
        <v>10</v>
      </c>
      <c r="I4782" s="946">
        <v>2.35</v>
      </c>
      <c r="J4782" s="398" t="s">
        <v>25</v>
      </c>
      <c r="K4782" s="398" t="s">
        <v>25</v>
      </c>
      <c r="L4782" s="399">
        <v>44686</v>
      </c>
      <c r="M4782" s="398" t="s">
        <v>19</v>
      </c>
      <c r="N4782" s="10">
        <v>9899</v>
      </c>
    </row>
    <row r="4783" spans="1:14">
      <c r="A4783" s="9">
        <v>44682</v>
      </c>
      <c r="B4783" s="1">
        <v>17705</v>
      </c>
      <c r="C4783" s="929" t="s">
        <v>3031</v>
      </c>
      <c r="D4783" s="1" t="s">
        <v>22</v>
      </c>
      <c r="E4783" s="1" t="s">
        <v>5227</v>
      </c>
      <c r="F4783" s="399">
        <v>44686</v>
      </c>
      <c r="G4783" s="10" t="s">
        <v>3033</v>
      </c>
      <c r="H4783" s="10">
        <v>6</v>
      </c>
      <c r="I4783" s="946">
        <v>2.35</v>
      </c>
      <c r="J4783" s="398" t="s">
        <v>25</v>
      </c>
      <c r="K4783" s="398" t="s">
        <v>25</v>
      </c>
      <c r="L4783" s="399">
        <v>44686</v>
      </c>
      <c r="M4783" s="398" t="s">
        <v>19</v>
      </c>
      <c r="N4783" s="10">
        <v>9899</v>
      </c>
    </row>
    <row r="4784" spans="1:14">
      <c r="A4784" s="9">
        <v>44686</v>
      </c>
      <c r="B4784" s="1">
        <v>17706</v>
      </c>
      <c r="C4784" s="929" t="s">
        <v>5215</v>
      </c>
      <c r="D4784" s="1" t="s">
        <v>22</v>
      </c>
      <c r="E4784" s="1" t="s">
        <v>5228</v>
      </c>
      <c r="F4784" s="399">
        <v>44687</v>
      </c>
      <c r="G4784" s="10" t="s">
        <v>3775</v>
      </c>
      <c r="H4784" s="10">
        <v>48</v>
      </c>
      <c r="I4784" s="946">
        <v>2.35</v>
      </c>
      <c r="J4784" s="398" t="s">
        <v>25</v>
      </c>
      <c r="K4784" s="398" t="s">
        <v>25</v>
      </c>
      <c r="L4784" s="399">
        <v>44687</v>
      </c>
      <c r="M4784" s="398" t="s">
        <v>19</v>
      </c>
      <c r="N4784" s="10">
        <v>9899</v>
      </c>
    </row>
    <row r="4785" spans="1:14">
      <c r="A4785" s="9">
        <v>44686</v>
      </c>
      <c r="B4785" s="1">
        <v>17707</v>
      </c>
      <c r="C4785" s="929" t="s">
        <v>3682</v>
      </c>
      <c r="D4785" s="1" t="s">
        <v>22</v>
      </c>
      <c r="E4785" s="1" t="s">
        <v>5229</v>
      </c>
      <c r="F4785" s="399">
        <v>44687</v>
      </c>
      <c r="G4785" s="10" t="s">
        <v>3684</v>
      </c>
      <c r="H4785" s="10">
        <v>145</v>
      </c>
      <c r="I4785" s="946">
        <v>2.35</v>
      </c>
      <c r="J4785" s="398" t="s">
        <v>25</v>
      </c>
      <c r="K4785" s="398" t="s">
        <v>25</v>
      </c>
      <c r="L4785" s="399">
        <v>44687</v>
      </c>
      <c r="M4785" s="398" t="s">
        <v>19</v>
      </c>
      <c r="N4785" s="10">
        <v>9899</v>
      </c>
    </row>
    <row r="4786" spans="1:14">
      <c r="A4786" s="9">
        <v>44686</v>
      </c>
      <c r="B4786" s="1">
        <v>17708</v>
      </c>
      <c r="C4786" s="929" t="s">
        <v>37</v>
      </c>
      <c r="D4786" s="1" t="s">
        <v>22</v>
      </c>
      <c r="E4786" s="1" t="s">
        <v>5230</v>
      </c>
      <c r="F4786" s="399">
        <v>44687</v>
      </c>
      <c r="G4786" s="10" t="s">
        <v>38</v>
      </c>
      <c r="H4786" s="10">
        <v>63</v>
      </c>
      <c r="I4786" s="946">
        <v>2.35</v>
      </c>
      <c r="J4786" s="398" t="s">
        <v>25</v>
      </c>
      <c r="K4786" s="398" t="s">
        <v>25</v>
      </c>
      <c r="L4786" s="399">
        <v>44687</v>
      </c>
      <c r="M4786" s="398" t="s">
        <v>19</v>
      </c>
      <c r="N4786" s="10">
        <v>9899</v>
      </c>
    </row>
    <row r="4787" spans="1:14">
      <c r="A4787" s="9">
        <v>44686</v>
      </c>
      <c r="B4787" s="1">
        <v>17709</v>
      </c>
      <c r="C4787" s="929" t="s">
        <v>4821</v>
      </c>
      <c r="D4787" s="1" t="s">
        <v>22</v>
      </c>
      <c r="E4787" s="1" t="s">
        <v>5230</v>
      </c>
      <c r="F4787" s="399">
        <v>44687</v>
      </c>
      <c r="G4787" s="10" t="s">
        <v>5231</v>
      </c>
      <c r="H4787" s="10">
        <v>6</v>
      </c>
      <c r="I4787" s="946">
        <v>2.35</v>
      </c>
      <c r="J4787" s="398" t="s">
        <v>25</v>
      </c>
      <c r="K4787" s="398" t="s">
        <v>25</v>
      </c>
      <c r="L4787" s="399">
        <v>44687</v>
      </c>
      <c r="M4787" s="398" t="s">
        <v>19</v>
      </c>
      <c r="N4787" s="10">
        <v>9899</v>
      </c>
    </row>
    <row r="4788" spans="1:14">
      <c r="A4788" s="9">
        <v>44686</v>
      </c>
      <c r="B4788" s="1">
        <v>17710</v>
      </c>
      <c r="C4788" s="929" t="s">
        <v>4823</v>
      </c>
      <c r="D4788" s="1" t="s">
        <v>22</v>
      </c>
      <c r="E4788" s="1" t="s">
        <v>5230</v>
      </c>
      <c r="F4788" s="399">
        <v>44687</v>
      </c>
      <c r="G4788" s="10" t="s">
        <v>5231</v>
      </c>
      <c r="H4788" s="10">
        <v>57</v>
      </c>
      <c r="I4788" s="946">
        <v>2.35</v>
      </c>
      <c r="J4788" s="398" t="s">
        <v>25</v>
      </c>
      <c r="K4788" s="398" t="s">
        <v>25</v>
      </c>
      <c r="L4788" s="399">
        <v>44687</v>
      </c>
      <c r="M4788" s="398" t="s">
        <v>19</v>
      </c>
      <c r="N4788" s="10">
        <v>9899</v>
      </c>
    </row>
    <row r="4789" spans="1:14">
      <c r="A4789" s="9">
        <v>44686</v>
      </c>
      <c r="B4789" s="1">
        <v>17711</v>
      </c>
      <c r="C4789" s="929" t="s">
        <v>5232</v>
      </c>
      <c r="D4789" s="1" t="s">
        <v>22</v>
      </c>
      <c r="E4789" s="1" t="s">
        <v>4322</v>
      </c>
      <c r="F4789" s="399">
        <v>44687</v>
      </c>
      <c r="G4789" s="10" t="s">
        <v>5233</v>
      </c>
      <c r="H4789" s="10">
        <v>1</v>
      </c>
      <c r="I4789" s="946">
        <v>3.75</v>
      </c>
      <c r="J4789" s="398" t="s">
        <v>25</v>
      </c>
      <c r="K4789" s="398" t="s">
        <v>25</v>
      </c>
      <c r="L4789" s="399">
        <v>44687</v>
      </c>
      <c r="M4789" s="398" t="s">
        <v>19</v>
      </c>
      <c r="N4789" s="10">
        <v>9899</v>
      </c>
    </row>
    <row r="4790" spans="1:14">
      <c r="A4790" s="9">
        <v>44686</v>
      </c>
      <c r="B4790" s="1">
        <v>17712</v>
      </c>
      <c r="C4790" s="929" t="s">
        <v>5234</v>
      </c>
      <c r="D4790" s="1" t="s">
        <v>22</v>
      </c>
      <c r="E4790" s="1" t="s">
        <v>4322</v>
      </c>
      <c r="F4790" s="399">
        <v>44687</v>
      </c>
      <c r="G4790" s="10" t="s">
        <v>5235</v>
      </c>
      <c r="H4790" s="10">
        <v>1</v>
      </c>
      <c r="I4790" s="946">
        <v>3.75</v>
      </c>
      <c r="J4790" s="398" t="s">
        <v>25</v>
      </c>
      <c r="K4790" s="398" t="s">
        <v>25</v>
      </c>
      <c r="L4790" s="399">
        <v>44687</v>
      </c>
      <c r="M4790" s="398" t="s">
        <v>19</v>
      </c>
      <c r="N4790" s="10">
        <v>9899</v>
      </c>
    </row>
    <row r="4791" spans="1:14">
      <c r="A4791" s="9">
        <v>44686</v>
      </c>
      <c r="B4791" s="1">
        <v>17713</v>
      </c>
      <c r="C4791" s="929" t="s">
        <v>3633</v>
      </c>
      <c r="D4791" s="1" t="s">
        <v>22</v>
      </c>
      <c r="E4791" s="1" t="s">
        <v>5236</v>
      </c>
      <c r="F4791" s="399">
        <v>44687</v>
      </c>
      <c r="G4791" s="10" t="s">
        <v>3635</v>
      </c>
      <c r="H4791" s="10">
        <v>19</v>
      </c>
      <c r="I4791" s="946">
        <v>2.35</v>
      </c>
      <c r="J4791" s="398" t="s">
        <v>25</v>
      </c>
      <c r="K4791" s="398" t="s">
        <v>25</v>
      </c>
      <c r="L4791" s="399">
        <v>44687</v>
      </c>
      <c r="M4791" s="398" t="s">
        <v>19</v>
      </c>
      <c r="N4791" s="10">
        <v>9899</v>
      </c>
    </row>
    <row r="4792" spans="1:14">
      <c r="A4792" s="9">
        <v>44686</v>
      </c>
      <c r="B4792" s="1">
        <v>17714</v>
      </c>
      <c r="C4792" s="929" t="s">
        <v>5138</v>
      </c>
      <c r="D4792" s="1" t="s">
        <v>22</v>
      </c>
      <c r="E4792" s="1" t="s">
        <v>5236</v>
      </c>
      <c r="F4792" s="399">
        <v>44687</v>
      </c>
      <c r="G4792" s="10" t="s">
        <v>5139</v>
      </c>
      <c r="H4792" s="10">
        <v>19</v>
      </c>
      <c r="I4792" s="946">
        <v>2.35</v>
      </c>
      <c r="J4792" s="398" t="s">
        <v>25</v>
      </c>
      <c r="K4792" s="398" t="s">
        <v>25</v>
      </c>
      <c r="L4792" s="399">
        <v>44687</v>
      </c>
      <c r="M4792" s="398" t="s">
        <v>19</v>
      </c>
      <c r="N4792" s="10">
        <v>9899</v>
      </c>
    </row>
    <row r="4793" spans="1:14">
      <c r="A4793" s="9">
        <v>44686</v>
      </c>
      <c r="B4793" s="1">
        <v>17715</v>
      </c>
      <c r="C4793" s="929" t="s">
        <v>721</v>
      </c>
      <c r="D4793" s="1" t="s">
        <v>22</v>
      </c>
      <c r="E4793" s="1" t="s">
        <v>5237</v>
      </c>
      <c r="F4793" s="399">
        <v>44687</v>
      </c>
      <c r="G4793" s="10" t="s">
        <v>723</v>
      </c>
      <c r="H4793" s="10">
        <v>1</v>
      </c>
      <c r="I4793" s="946">
        <v>2.35</v>
      </c>
      <c r="J4793" s="398" t="s">
        <v>25</v>
      </c>
      <c r="K4793" s="398" t="s">
        <v>25</v>
      </c>
      <c r="L4793" s="399">
        <v>44687</v>
      </c>
      <c r="M4793" s="398" t="s">
        <v>19</v>
      </c>
      <c r="N4793" s="10">
        <v>9899</v>
      </c>
    </row>
    <row r="4794" spans="1:14">
      <c r="A4794" s="9">
        <v>44686</v>
      </c>
      <c r="B4794" s="1">
        <v>17716</v>
      </c>
      <c r="C4794" s="929" t="s">
        <v>1328</v>
      </c>
      <c r="D4794" s="1" t="s">
        <v>22</v>
      </c>
      <c r="E4794" s="1" t="s">
        <v>5238</v>
      </c>
      <c r="F4794" s="399">
        <v>44687</v>
      </c>
      <c r="G4794" s="10" t="s">
        <v>1329</v>
      </c>
      <c r="H4794" s="10">
        <v>30</v>
      </c>
      <c r="I4794" s="946">
        <v>2.35</v>
      </c>
      <c r="J4794" s="398" t="s">
        <v>25</v>
      </c>
      <c r="K4794" s="398" t="s">
        <v>25</v>
      </c>
      <c r="L4794" s="399">
        <v>44687</v>
      </c>
      <c r="M4794" s="398" t="s">
        <v>19</v>
      </c>
      <c r="N4794" s="10">
        <v>9899</v>
      </c>
    </row>
    <row r="4795" spans="1:14">
      <c r="A4795" s="9">
        <v>44686</v>
      </c>
      <c r="B4795" s="1">
        <v>17717</v>
      </c>
      <c r="C4795" s="929" t="s">
        <v>5140</v>
      </c>
      <c r="D4795" s="1" t="s">
        <v>22</v>
      </c>
      <c r="E4795" s="1" t="s">
        <v>5238</v>
      </c>
      <c r="F4795" s="399">
        <v>44687</v>
      </c>
      <c r="G4795" s="10" t="s">
        <v>5239</v>
      </c>
      <c r="H4795" s="10">
        <v>30</v>
      </c>
      <c r="I4795" s="946">
        <v>2.35</v>
      </c>
      <c r="J4795" s="398" t="s">
        <v>25</v>
      </c>
      <c r="K4795" s="398" t="s">
        <v>25</v>
      </c>
      <c r="L4795" s="399">
        <v>44687</v>
      </c>
      <c r="M4795" s="398" t="s">
        <v>19</v>
      </c>
      <c r="N4795" s="10">
        <v>9899</v>
      </c>
    </row>
    <row r="4796" spans="1:14">
      <c r="A4796" s="9">
        <v>44686</v>
      </c>
      <c r="B4796" s="1">
        <v>17718</v>
      </c>
      <c r="C4796" s="929" t="s">
        <v>4895</v>
      </c>
      <c r="D4796" s="1" t="s">
        <v>22</v>
      </c>
      <c r="E4796" s="1" t="s">
        <v>5240</v>
      </c>
      <c r="F4796" s="399">
        <v>44687</v>
      </c>
      <c r="G4796" s="10" t="s">
        <v>4897</v>
      </c>
      <c r="H4796" s="10">
        <v>1</v>
      </c>
      <c r="I4796" s="946">
        <v>2.35</v>
      </c>
      <c r="J4796" s="398" t="s">
        <v>25</v>
      </c>
      <c r="K4796" s="398" t="s">
        <v>25</v>
      </c>
      <c r="L4796" s="399">
        <v>44687</v>
      </c>
      <c r="M4796" s="398" t="s">
        <v>19</v>
      </c>
      <c r="N4796" s="10">
        <v>9899</v>
      </c>
    </row>
    <row r="4797" spans="1:14">
      <c r="A4797" s="9">
        <v>44686</v>
      </c>
      <c r="B4797" s="1">
        <v>17719</v>
      </c>
      <c r="C4797" s="929" t="s">
        <v>721</v>
      </c>
      <c r="D4797" s="1" t="s">
        <v>22</v>
      </c>
      <c r="E4797" s="1" t="s">
        <v>5241</v>
      </c>
      <c r="F4797" s="399">
        <v>44687</v>
      </c>
      <c r="G4797" s="10" t="s">
        <v>723</v>
      </c>
      <c r="H4797" s="10">
        <v>2</v>
      </c>
      <c r="I4797" s="946">
        <v>2.35</v>
      </c>
      <c r="J4797" s="398" t="s">
        <v>25</v>
      </c>
      <c r="K4797" s="398" t="s">
        <v>25</v>
      </c>
      <c r="L4797" s="399">
        <v>44687</v>
      </c>
      <c r="M4797" s="398" t="s">
        <v>19</v>
      </c>
      <c r="N4797" s="10">
        <v>9899</v>
      </c>
    </row>
    <row r="4798" spans="1:14">
      <c r="A4798" s="9">
        <v>44686</v>
      </c>
      <c r="B4798" s="1">
        <v>17720</v>
      </c>
      <c r="C4798" s="929" t="s">
        <v>37</v>
      </c>
      <c r="D4798" s="1" t="s">
        <v>22</v>
      </c>
      <c r="E4798" s="1" t="s">
        <v>5241</v>
      </c>
      <c r="F4798" s="399">
        <v>44687</v>
      </c>
      <c r="G4798" s="10" t="s">
        <v>38</v>
      </c>
      <c r="H4798" s="10">
        <v>2</v>
      </c>
      <c r="I4798" s="946">
        <v>2.35</v>
      </c>
      <c r="J4798" s="398" t="s">
        <v>25</v>
      </c>
      <c r="K4798" s="398" t="s">
        <v>25</v>
      </c>
      <c r="L4798" s="399">
        <v>44687</v>
      </c>
      <c r="M4798" s="398" t="s">
        <v>19</v>
      </c>
      <c r="N4798" s="10">
        <v>9899</v>
      </c>
    </row>
    <row r="4799" spans="1:14">
      <c r="A4799" s="9">
        <v>44686</v>
      </c>
      <c r="B4799" s="1">
        <v>17721</v>
      </c>
      <c r="C4799" s="929" t="s">
        <v>26</v>
      </c>
      <c r="D4799" s="1" t="s">
        <v>22</v>
      </c>
      <c r="E4799" s="1" t="s">
        <v>5242</v>
      </c>
      <c r="F4799" s="399">
        <v>44687</v>
      </c>
      <c r="G4799" s="10" t="s">
        <v>27</v>
      </c>
      <c r="H4799" s="10">
        <v>27</v>
      </c>
      <c r="I4799" s="946">
        <v>2.35</v>
      </c>
      <c r="J4799" s="398" t="s">
        <v>25</v>
      </c>
      <c r="K4799" s="398" t="s">
        <v>25</v>
      </c>
      <c r="L4799" s="399">
        <v>44687</v>
      </c>
      <c r="M4799" s="398" t="s">
        <v>19</v>
      </c>
      <c r="N4799" s="10">
        <v>9899</v>
      </c>
    </row>
    <row r="4800" spans="1:14">
      <c r="A4800" s="9">
        <v>44686</v>
      </c>
      <c r="B4800" s="1">
        <v>17722</v>
      </c>
      <c r="C4800" s="929" t="s">
        <v>26</v>
      </c>
      <c r="D4800" s="1" t="s">
        <v>22</v>
      </c>
      <c r="E4800" s="1" t="s">
        <v>5243</v>
      </c>
      <c r="F4800" s="399">
        <v>44687</v>
      </c>
      <c r="G4800" s="10" t="s">
        <v>27</v>
      </c>
      <c r="H4800" s="10">
        <v>6</v>
      </c>
      <c r="I4800" s="946">
        <v>2.35</v>
      </c>
      <c r="J4800" s="398" t="s">
        <v>25</v>
      </c>
      <c r="K4800" s="398" t="s">
        <v>25</v>
      </c>
      <c r="L4800" s="399">
        <v>44687</v>
      </c>
      <c r="M4800" s="398" t="s">
        <v>19</v>
      </c>
      <c r="N4800" s="10">
        <v>9899</v>
      </c>
    </row>
    <row r="4801" spans="1:14">
      <c r="A4801" s="9">
        <v>44686</v>
      </c>
      <c r="B4801" s="1">
        <v>17723</v>
      </c>
      <c r="C4801" s="929" t="s">
        <v>4850</v>
      </c>
      <c r="D4801" s="1" t="s">
        <v>22</v>
      </c>
      <c r="E4801" s="1" t="s">
        <v>5244</v>
      </c>
      <c r="F4801" s="399">
        <v>44687</v>
      </c>
      <c r="G4801" s="10" t="s">
        <v>5245</v>
      </c>
      <c r="H4801" s="10">
        <v>10</v>
      </c>
      <c r="I4801" s="946">
        <v>2.35</v>
      </c>
      <c r="J4801" s="398" t="s">
        <v>25</v>
      </c>
      <c r="K4801" s="398" t="s">
        <v>25</v>
      </c>
      <c r="L4801" s="399">
        <v>44687</v>
      </c>
      <c r="M4801" s="398" t="s">
        <v>19</v>
      </c>
      <c r="N4801" s="10">
        <v>9899</v>
      </c>
    </row>
    <row r="4802" spans="1:14">
      <c r="A4802" s="9">
        <v>44686</v>
      </c>
      <c r="B4802" s="1">
        <v>17724</v>
      </c>
      <c r="C4802" s="929" t="s">
        <v>4850</v>
      </c>
      <c r="D4802" s="1" t="s">
        <v>22</v>
      </c>
      <c r="E4802" s="1" t="s">
        <v>5246</v>
      </c>
      <c r="F4802" s="399">
        <v>44687</v>
      </c>
      <c r="G4802" s="10" t="s">
        <v>5245</v>
      </c>
      <c r="H4802" s="10">
        <v>6</v>
      </c>
      <c r="I4802" s="946">
        <v>2.35</v>
      </c>
      <c r="J4802" s="398" t="s">
        <v>25</v>
      </c>
      <c r="K4802" s="398" t="s">
        <v>25</v>
      </c>
      <c r="L4802" s="399">
        <v>44687</v>
      </c>
      <c r="M4802" s="398" t="s">
        <v>19</v>
      </c>
      <c r="N4802" s="10">
        <v>9899</v>
      </c>
    </row>
    <row r="4803" spans="1:14">
      <c r="A4803" s="9">
        <v>44686</v>
      </c>
      <c r="B4803" s="1">
        <v>17725</v>
      </c>
      <c r="C4803" s="929" t="s">
        <v>4850</v>
      </c>
      <c r="D4803" s="1" t="s">
        <v>22</v>
      </c>
      <c r="E4803" s="1" t="s">
        <v>5247</v>
      </c>
      <c r="F4803" s="399">
        <v>44687</v>
      </c>
      <c r="G4803" s="10" t="s">
        <v>5245</v>
      </c>
      <c r="H4803" s="10">
        <v>47</v>
      </c>
      <c r="I4803" s="946">
        <v>2.35</v>
      </c>
      <c r="J4803" s="398" t="s">
        <v>25</v>
      </c>
      <c r="K4803" s="398" t="s">
        <v>25</v>
      </c>
      <c r="L4803" s="399">
        <v>44687</v>
      </c>
      <c r="M4803" s="398" t="s">
        <v>19</v>
      </c>
      <c r="N4803" s="10">
        <v>9899</v>
      </c>
    </row>
    <row r="4804" spans="1:14">
      <c r="A4804" s="9">
        <v>44686</v>
      </c>
      <c r="B4804" s="1">
        <v>17726</v>
      </c>
      <c r="C4804" s="929" t="s">
        <v>4850</v>
      </c>
      <c r="D4804" s="1" t="s">
        <v>22</v>
      </c>
      <c r="E4804" s="1" t="s">
        <v>5248</v>
      </c>
      <c r="F4804" s="399">
        <v>44687</v>
      </c>
      <c r="G4804" s="10" t="s">
        <v>5245</v>
      </c>
      <c r="H4804" s="10">
        <v>6</v>
      </c>
      <c r="I4804" s="946">
        <v>2.35</v>
      </c>
      <c r="J4804" s="398" t="s">
        <v>25</v>
      </c>
      <c r="K4804" s="398" t="s">
        <v>25</v>
      </c>
      <c r="L4804" s="399">
        <v>44687</v>
      </c>
      <c r="M4804" s="398" t="s">
        <v>19</v>
      </c>
      <c r="N4804" s="10">
        <v>9899</v>
      </c>
    </row>
    <row r="4805" spans="1:14">
      <c r="A4805" s="9">
        <v>44686</v>
      </c>
      <c r="B4805" s="1">
        <v>17727</v>
      </c>
      <c r="C4805" s="929" t="s">
        <v>4850</v>
      </c>
      <c r="D4805" s="1" t="s">
        <v>22</v>
      </c>
      <c r="E4805" s="1" t="s">
        <v>5249</v>
      </c>
      <c r="F4805" s="399">
        <v>44687</v>
      </c>
      <c r="G4805" s="10" t="s">
        <v>5245</v>
      </c>
      <c r="H4805" s="10">
        <v>6</v>
      </c>
      <c r="I4805" s="946">
        <v>2.35</v>
      </c>
      <c r="J4805" s="398" t="s">
        <v>25</v>
      </c>
      <c r="K4805" s="398" t="s">
        <v>25</v>
      </c>
      <c r="L4805" s="399">
        <v>44687</v>
      </c>
      <c r="M4805" s="398" t="s">
        <v>19</v>
      </c>
      <c r="N4805" s="10">
        <v>9899</v>
      </c>
    </row>
    <row r="4806" spans="1:14">
      <c r="A4806" s="9">
        <v>44686</v>
      </c>
      <c r="B4806" s="1">
        <v>17728</v>
      </c>
      <c r="C4806" s="929" t="s">
        <v>2096</v>
      </c>
      <c r="D4806" s="1" t="s">
        <v>22</v>
      </c>
      <c r="E4806" s="1" t="s">
        <v>5250</v>
      </c>
      <c r="F4806" s="399">
        <v>44687</v>
      </c>
      <c r="G4806" s="10" t="s">
        <v>895</v>
      </c>
      <c r="H4806" s="10">
        <v>9</v>
      </c>
      <c r="I4806" s="946">
        <v>2.35</v>
      </c>
      <c r="J4806" s="398" t="s">
        <v>25</v>
      </c>
      <c r="K4806" s="398" t="s">
        <v>25</v>
      </c>
      <c r="L4806" s="399">
        <v>44687</v>
      </c>
      <c r="M4806" s="398" t="s">
        <v>19</v>
      </c>
      <c r="N4806" s="10">
        <v>9899</v>
      </c>
    </row>
    <row r="4807" spans="1:14">
      <c r="A4807" s="9">
        <v>44686</v>
      </c>
      <c r="B4807" s="1">
        <v>17729</v>
      </c>
      <c r="C4807" s="929" t="s">
        <v>4898</v>
      </c>
      <c r="D4807" s="1" t="s">
        <v>22</v>
      </c>
      <c r="E4807" s="1" t="s">
        <v>5251</v>
      </c>
      <c r="F4807" s="399">
        <v>44687</v>
      </c>
      <c r="G4807" s="10" t="s">
        <v>4900</v>
      </c>
      <c r="H4807" s="10">
        <v>47</v>
      </c>
      <c r="I4807" s="946">
        <v>2.35</v>
      </c>
      <c r="J4807" s="398" t="s">
        <v>25</v>
      </c>
      <c r="K4807" s="398" t="s">
        <v>25</v>
      </c>
      <c r="L4807" s="399">
        <v>44687</v>
      </c>
      <c r="M4807" s="398" t="s">
        <v>19</v>
      </c>
      <c r="N4807" s="10">
        <v>9899</v>
      </c>
    </row>
    <row r="4808" spans="1:14">
      <c r="A4808" s="9">
        <v>44686</v>
      </c>
      <c r="B4808" s="1">
        <v>17730</v>
      </c>
      <c r="C4808" s="929" t="s">
        <v>3031</v>
      </c>
      <c r="D4808" s="1" t="s">
        <v>22</v>
      </c>
      <c r="E4808" s="1" t="s">
        <v>5252</v>
      </c>
      <c r="F4808" s="399">
        <v>44687</v>
      </c>
      <c r="G4808" s="10" t="s">
        <v>3033</v>
      </c>
      <c r="H4808" s="10">
        <v>64</v>
      </c>
      <c r="I4808" s="946">
        <v>2.35</v>
      </c>
      <c r="J4808" s="398" t="s">
        <v>25</v>
      </c>
      <c r="K4808" s="398" t="s">
        <v>25</v>
      </c>
      <c r="L4808" s="399">
        <v>44687</v>
      </c>
      <c r="M4808" s="398" t="s">
        <v>19</v>
      </c>
      <c r="N4808" s="10">
        <v>9899</v>
      </c>
    </row>
    <row r="4809" spans="1:14">
      <c r="A4809" s="9">
        <v>44686</v>
      </c>
      <c r="B4809" s="1">
        <v>17731</v>
      </c>
      <c r="C4809" s="929" t="s">
        <v>755</v>
      </c>
      <c r="D4809" s="1" t="s">
        <v>22</v>
      </c>
      <c r="E4809" s="1" t="s">
        <v>5253</v>
      </c>
      <c r="F4809" s="399">
        <v>44687</v>
      </c>
      <c r="G4809" s="10" t="s">
        <v>757</v>
      </c>
      <c r="H4809" s="10">
        <v>9</v>
      </c>
      <c r="I4809" s="946">
        <v>2.35</v>
      </c>
      <c r="J4809" s="398" t="s">
        <v>25</v>
      </c>
      <c r="K4809" s="398" t="s">
        <v>25</v>
      </c>
      <c r="L4809" s="399">
        <v>44687</v>
      </c>
      <c r="M4809" s="398" t="s">
        <v>19</v>
      </c>
      <c r="N4809" s="10">
        <v>9899</v>
      </c>
    </row>
    <row r="4810" spans="1:14">
      <c r="A4810" s="9">
        <v>44686</v>
      </c>
      <c r="B4810" s="1">
        <v>17732</v>
      </c>
      <c r="C4810" s="929" t="s">
        <v>758</v>
      </c>
      <c r="D4810" s="1" t="s">
        <v>22</v>
      </c>
      <c r="E4810" s="1" t="s">
        <v>5253</v>
      </c>
      <c r="F4810" s="399">
        <v>44687</v>
      </c>
      <c r="G4810" s="10" t="s">
        <v>759</v>
      </c>
      <c r="H4810" s="10">
        <v>3</v>
      </c>
      <c r="I4810" s="946">
        <v>2.35</v>
      </c>
      <c r="J4810" s="398" t="s">
        <v>25</v>
      </c>
      <c r="K4810" s="398" t="s">
        <v>25</v>
      </c>
      <c r="L4810" s="399">
        <v>44687</v>
      </c>
      <c r="M4810" s="398" t="s">
        <v>19</v>
      </c>
      <c r="N4810" s="10">
        <v>9899</v>
      </c>
    </row>
    <row r="4811" spans="1:14">
      <c r="A4811" s="9">
        <v>44686</v>
      </c>
      <c r="B4811" s="1">
        <v>17733</v>
      </c>
      <c r="C4811" s="929" t="s">
        <v>31</v>
      </c>
      <c r="D4811" s="1" t="s">
        <v>22</v>
      </c>
      <c r="E4811" s="1" t="s">
        <v>5254</v>
      </c>
      <c r="F4811" s="399">
        <v>44687</v>
      </c>
      <c r="G4811" s="10" t="s">
        <v>33</v>
      </c>
      <c r="H4811" s="10">
        <v>1</v>
      </c>
      <c r="I4811" s="946">
        <v>2.35</v>
      </c>
      <c r="J4811" s="398" t="s">
        <v>25</v>
      </c>
      <c r="K4811" s="398" t="s">
        <v>25</v>
      </c>
      <c r="L4811" s="399">
        <v>44687</v>
      </c>
      <c r="M4811" s="398" t="s">
        <v>19</v>
      </c>
      <c r="N4811" s="10">
        <v>9899</v>
      </c>
    </row>
    <row r="4812" spans="1:14">
      <c r="A4812" s="9">
        <v>44686</v>
      </c>
      <c r="B4812" s="1">
        <v>17734</v>
      </c>
      <c r="C4812" s="929" t="s">
        <v>650</v>
      </c>
      <c r="D4812" s="1" t="s">
        <v>22</v>
      </c>
      <c r="E4812" s="1" t="s">
        <v>5255</v>
      </c>
      <c r="F4812" s="399">
        <v>44687</v>
      </c>
      <c r="G4812" s="10" t="s">
        <v>652</v>
      </c>
      <c r="H4812" s="10">
        <v>4</v>
      </c>
      <c r="I4812" s="946">
        <v>2.35</v>
      </c>
      <c r="J4812" s="398" t="s">
        <v>25</v>
      </c>
      <c r="K4812" s="398" t="s">
        <v>25</v>
      </c>
      <c r="L4812" s="399">
        <v>44687</v>
      </c>
      <c r="M4812" s="398" t="s">
        <v>19</v>
      </c>
      <c r="N4812" s="10">
        <v>9899</v>
      </c>
    </row>
    <row r="4813" spans="1:14">
      <c r="A4813" s="9">
        <v>44686</v>
      </c>
      <c r="B4813" s="1">
        <v>17735</v>
      </c>
      <c r="C4813" s="929" t="s">
        <v>1169</v>
      </c>
      <c r="D4813" s="1" t="s">
        <v>22</v>
      </c>
      <c r="E4813" s="1" t="s">
        <v>5255</v>
      </c>
      <c r="F4813" s="399">
        <v>44687</v>
      </c>
      <c r="G4813" s="10" t="s">
        <v>1170</v>
      </c>
      <c r="H4813" s="10">
        <v>4</v>
      </c>
      <c r="I4813" s="946">
        <v>2.35</v>
      </c>
      <c r="J4813" s="398" t="s">
        <v>25</v>
      </c>
      <c r="K4813" s="398" t="s">
        <v>25</v>
      </c>
      <c r="L4813" s="399">
        <v>44687</v>
      </c>
      <c r="M4813" s="398" t="s">
        <v>19</v>
      </c>
      <c r="N4813" s="10">
        <v>9899</v>
      </c>
    </row>
    <row r="4814" spans="1:14">
      <c r="A4814" s="9">
        <v>44686</v>
      </c>
      <c r="B4814" s="1">
        <v>17736</v>
      </c>
      <c r="C4814" s="929" t="s">
        <v>510</v>
      </c>
      <c r="D4814" s="1" t="s">
        <v>22</v>
      </c>
      <c r="E4814" s="1" t="s">
        <v>5256</v>
      </c>
      <c r="F4814" s="399">
        <v>44687</v>
      </c>
      <c r="G4814" s="10" t="s">
        <v>512</v>
      </c>
      <c r="H4814" s="10">
        <v>18</v>
      </c>
      <c r="I4814" s="946">
        <v>2.35</v>
      </c>
      <c r="J4814" s="398" t="s">
        <v>25</v>
      </c>
      <c r="K4814" s="398" t="s">
        <v>25</v>
      </c>
      <c r="L4814" s="399">
        <v>44687</v>
      </c>
      <c r="M4814" s="398" t="s">
        <v>19</v>
      </c>
      <c r="N4814" s="10">
        <v>9899</v>
      </c>
    </row>
    <row r="4815" spans="1:14">
      <c r="A4815" s="9">
        <v>44686</v>
      </c>
      <c r="B4815" s="1">
        <v>17737</v>
      </c>
      <c r="C4815" s="929" t="s">
        <v>741</v>
      </c>
      <c r="D4815" s="1" t="s">
        <v>22</v>
      </c>
      <c r="E4815" s="1" t="s">
        <v>5257</v>
      </c>
      <c r="F4815" s="399">
        <v>44687</v>
      </c>
      <c r="G4815" s="10" t="s">
        <v>743</v>
      </c>
      <c r="H4815" s="10">
        <v>15</v>
      </c>
      <c r="I4815" s="946">
        <v>2.35</v>
      </c>
      <c r="J4815" s="398" t="s">
        <v>25</v>
      </c>
      <c r="K4815" s="398" t="s">
        <v>25</v>
      </c>
      <c r="L4815" s="399">
        <v>44687</v>
      </c>
      <c r="M4815" s="398" t="s">
        <v>19</v>
      </c>
      <c r="N4815" s="10">
        <v>9899</v>
      </c>
    </row>
    <row r="4816" spans="1:14">
      <c r="A4816" s="9">
        <v>44686</v>
      </c>
      <c r="B4816" s="1">
        <v>17738</v>
      </c>
      <c r="C4816" s="929" t="s">
        <v>380</v>
      </c>
      <c r="D4816" s="1" t="s">
        <v>22</v>
      </c>
      <c r="E4816" s="1" t="s">
        <v>5258</v>
      </c>
      <c r="F4816" s="399">
        <v>44687</v>
      </c>
      <c r="G4816" s="10" t="s">
        <v>382</v>
      </c>
      <c r="H4816" s="10">
        <v>10</v>
      </c>
      <c r="I4816" s="946">
        <v>2.35</v>
      </c>
      <c r="J4816" s="398" t="s">
        <v>25</v>
      </c>
      <c r="K4816" s="398" t="s">
        <v>25</v>
      </c>
      <c r="L4816" s="399">
        <v>44687</v>
      </c>
      <c r="M4816" s="398" t="s">
        <v>19</v>
      </c>
      <c r="N4816" s="10">
        <v>9899</v>
      </c>
    </row>
    <row r="4817" spans="1:15">
      <c r="A4817" s="9">
        <v>44686</v>
      </c>
      <c r="B4817" s="1">
        <v>17739</v>
      </c>
      <c r="C4817" s="929" t="s">
        <v>37</v>
      </c>
      <c r="D4817" s="1" t="s">
        <v>22</v>
      </c>
      <c r="E4817" s="1" t="s">
        <v>5258</v>
      </c>
      <c r="F4817" s="399">
        <v>44687</v>
      </c>
      <c r="G4817" s="10" t="s">
        <v>38</v>
      </c>
      <c r="H4817" s="10">
        <v>10</v>
      </c>
      <c r="I4817" s="946">
        <v>2.35</v>
      </c>
      <c r="J4817" s="398" t="s">
        <v>25</v>
      </c>
      <c r="K4817" s="398" t="s">
        <v>25</v>
      </c>
      <c r="L4817" s="399">
        <v>44687</v>
      </c>
      <c r="M4817" s="398" t="s">
        <v>19</v>
      </c>
      <c r="N4817" s="10">
        <v>9899</v>
      </c>
    </row>
    <row r="4818" spans="1:15">
      <c r="A4818" s="9">
        <v>44686</v>
      </c>
      <c r="B4818" s="1">
        <v>17740</v>
      </c>
      <c r="C4818" s="929" t="s">
        <v>380</v>
      </c>
      <c r="D4818" s="1" t="s">
        <v>22</v>
      </c>
      <c r="E4818" s="1" t="s">
        <v>5259</v>
      </c>
      <c r="F4818" s="399">
        <v>44687</v>
      </c>
      <c r="G4818" s="10" t="s">
        <v>382</v>
      </c>
      <c r="H4818" s="10">
        <v>11</v>
      </c>
      <c r="I4818" s="946">
        <v>2.35</v>
      </c>
      <c r="J4818" s="398" t="s">
        <v>25</v>
      </c>
      <c r="K4818" s="398" t="s">
        <v>25</v>
      </c>
      <c r="L4818" s="399">
        <v>44687</v>
      </c>
      <c r="M4818" s="398" t="s">
        <v>19</v>
      </c>
      <c r="N4818" s="10">
        <v>9899</v>
      </c>
    </row>
    <row r="4819" spans="1:15">
      <c r="A4819" s="9">
        <v>44686</v>
      </c>
      <c r="B4819" s="1">
        <v>17741</v>
      </c>
      <c r="C4819" s="929" t="s">
        <v>53</v>
      </c>
      <c r="D4819" s="1" t="s">
        <v>22</v>
      </c>
      <c r="E4819" s="1" t="s">
        <v>5259</v>
      </c>
      <c r="F4819" s="399">
        <v>44687</v>
      </c>
      <c r="G4819" s="10" t="s">
        <v>55</v>
      </c>
      <c r="H4819" s="10">
        <v>11</v>
      </c>
      <c r="I4819" s="946">
        <v>2.35</v>
      </c>
      <c r="J4819" s="398" t="s">
        <v>25</v>
      </c>
      <c r="K4819" s="398" t="s">
        <v>25</v>
      </c>
      <c r="L4819" s="399">
        <v>44687</v>
      </c>
      <c r="M4819" s="398" t="s">
        <v>19</v>
      </c>
      <c r="N4819" s="10">
        <v>9899</v>
      </c>
    </row>
    <row r="4820" spans="1:15">
      <c r="A4820" s="9">
        <v>44686</v>
      </c>
      <c r="B4820" s="1">
        <v>17742</v>
      </c>
      <c r="C4820" s="929" t="s">
        <v>721</v>
      </c>
      <c r="D4820" s="1" t="s">
        <v>22</v>
      </c>
      <c r="E4820" s="1" t="s">
        <v>5260</v>
      </c>
      <c r="F4820" s="399">
        <v>44687</v>
      </c>
      <c r="G4820" s="10" t="s">
        <v>723</v>
      </c>
      <c r="H4820" s="10">
        <v>2</v>
      </c>
      <c r="I4820" s="946">
        <v>2.35</v>
      </c>
      <c r="J4820" s="398" t="s">
        <v>25</v>
      </c>
      <c r="K4820" s="398" t="s">
        <v>25</v>
      </c>
      <c r="L4820" s="399">
        <v>44687</v>
      </c>
      <c r="M4820" s="398" t="s">
        <v>19</v>
      </c>
      <c r="N4820" s="10">
        <v>9899</v>
      </c>
    </row>
    <row r="4821" spans="1:15" ht="15.75" thickBot="1">
      <c r="A4821" s="9">
        <v>44686</v>
      </c>
      <c r="B4821" s="1">
        <v>17743</v>
      </c>
      <c r="C4821" s="929" t="s">
        <v>254</v>
      </c>
      <c r="D4821" s="1" t="s">
        <v>22</v>
      </c>
      <c r="E4821" s="1" t="s">
        <v>5261</v>
      </c>
      <c r="F4821" s="399">
        <v>44687</v>
      </c>
      <c r="G4821" s="10" t="s">
        <v>256</v>
      </c>
      <c r="H4821" s="10">
        <v>27</v>
      </c>
      <c r="I4821" s="946">
        <v>2.35</v>
      </c>
      <c r="J4821" s="398" t="s">
        <v>25</v>
      </c>
      <c r="K4821" s="398" t="s">
        <v>25</v>
      </c>
      <c r="L4821" s="399">
        <v>44687</v>
      </c>
      <c r="M4821" s="398" t="s">
        <v>19</v>
      </c>
      <c r="N4821" s="10">
        <v>9899</v>
      </c>
      <c r="O4821" s="391">
        <v>5781.5999999999985</v>
      </c>
    </row>
    <row r="4822" spans="1:15" s="400" customFormat="1">
      <c r="A4822" s="9">
        <v>44686</v>
      </c>
      <c r="B4822" s="1">
        <v>17744</v>
      </c>
      <c r="C4822" s="929" t="s">
        <v>2779</v>
      </c>
      <c r="D4822" s="1" t="s">
        <v>22</v>
      </c>
      <c r="E4822" s="1" t="s">
        <v>5262</v>
      </c>
      <c r="F4822" s="399">
        <v>44692</v>
      </c>
      <c r="G4822" s="10" t="s">
        <v>2780</v>
      </c>
      <c r="H4822" s="10">
        <v>25</v>
      </c>
      <c r="I4822" s="946">
        <v>2.35</v>
      </c>
      <c r="J4822" s="398" t="s">
        <v>25</v>
      </c>
      <c r="K4822" s="398" t="s">
        <v>25</v>
      </c>
      <c r="L4822" s="399">
        <v>44690</v>
      </c>
      <c r="M4822" s="398" t="s">
        <v>19</v>
      </c>
      <c r="N4822" s="10">
        <v>9957</v>
      </c>
    </row>
    <row r="4823" spans="1:15">
      <c r="A4823" s="9">
        <v>44686</v>
      </c>
      <c r="B4823" s="1">
        <v>17745</v>
      </c>
      <c r="C4823" s="929" t="s">
        <v>2776</v>
      </c>
      <c r="D4823" s="1" t="s">
        <v>22</v>
      </c>
      <c r="E4823" s="1" t="s">
        <v>5262</v>
      </c>
      <c r="F4823" s="399">
        <v>44692</v>
      </c>
      <c r="G4823" s="10" t="s">
        <v>2778</v>
      </c>
      <c r="H4823" s="10">
        <v>25</v>
      </c>
      <c r="I4823" s="946">
        <v>2.35</v>
      </c>
      <c r="J4823" s="398" t="s">
        <v>25</v>
      </c>
      <c r="K4823" s="398" t="s">
        <v>25</v>
      </c>
      <c r="L4823" s="399">
        <v>44690</v>
      </c>
      <c r="M4823" s="398" t="s">
        <v>19</v>
      </c>
      <c r="N4823" s="10">
        <v>9957</v>
      </c>
    </row>
    <row r="4824" spans="1:15">
      <c r="A4824" s="9">
        <v>44686</v>
      </c>
      <c r="B4824" s="1">
        <v>17746</v>
      </c>
      <c r="C4824" s="929" t="s">
        <v>2779</v>
      </c>
      <c r="D4824" s="1" t="s">
        <v>22</v>
      </c>
      <c r="E4824" s="1" t="s">
        <v>5263</v>
      </c>
      <c r="F4824" s="399">
        <v>44692</v>
      </c>
      <c r="G4824" s="10" t="s">
        <v>2780</v>
      </c>
      <c r="H4824" s="10">
        <v>5</v>
      </c>
      <c r="I4824" s="946">
        <v>2.35</v>
      </c>
      <c r="J4824" s="398" t="s">
        <v>25</v>
      </c>
      <c r="K4824" s="398" t="s">
        <v>25</v>
      </c>
      <c r="L4824" s="399">
        <v>44690</v>
      </c>
      <c r="M4824" s="398" t="s">
        <v>19</v>
      </c>
      <c r="N4824" s="10">
        <v>9957</v>
      </c>
    </row>
    <row r="4825" spans="1:15">
      <c r="A4825" s="9">
        <v>44686</v>
      </c>
      <c r="B4825" s="1">
        <v>17747</v>
      </c>
      <c r="C4825" s="929" t="s">
        <v>2776</v>
      </c>
      <c r="D4825" s="1" t="s">
        <v>22</v>
      </c>
      <c r="E4825" s="1" t="s">
        <v>5263</v>
      </c>
      <c r="F4825" s="399">
        <v>44692</v>
      </c>
      <c r="G4825" s="10" t="s">
        <v>2778</v>
      </c>
      <c r="H4825" s="10">
        <v>5</v>
      </c>
      <c r="I4825" s="946">
        <v>2.35</v>
      </c>
      <c r="J4825" s="398" t="s">
        <v>25</v>
      </c>
      <c r="K4825" s="398" t="s">
        <v>25</v>
      </c>
      <c r="L4825" s="399">
        <v>44690</v>
      </c>
      <c r="M4825" s="398" t="s">
        <v>19</v>
      </c>
      <c r="N4825" s="10">
        <v>9957</v>
      </c>
    </row>
    <row r="4826" spans="1:15">
      <c r="A4826" s="9">
        <v>44686</v>
      </c>
      <c r="B4826" s="1">
        <v>17748</v>
      </c>
      <c r="C4826" s="929" t="s">
        <v>2779</v>
      </c>
      <c r="D4826" s="1" t="s">
        <v>22</v>
      </c>
      <c r="E4826" s="1" t="s">
        <v>5264</v>
      </c>
      <c r="F4826" s="399">
        <v>44692</v>
      </c>
      <c r="G4826" s="10" t="s">
        <v>2780</v>
      </c>
      <c r="H4826" s="10">
        <v>40</v>
      </c>
      <c r="I4826" s="946">
        <v>2.35</v>
      </c>
      <c r="J4826" s="398" t="s">
        <v>25</v>
      </c>
      <c r="K4826" s="398" t="s">
        <v>25</v>
      </c>
      <c r="L4826" s="399">
        <v>44690</v>
      </c>
      <c r="M4826" s="398" t="s">
        <v>19</v>
      </c>
      <c r="N4826" s="10">
        <v>9957</v>
      </c>
    </row>
    <row r="4827" spans="1:15">
      <c r="A4827" s="9">
        <v>44686</v>
      </c>
      <c r="B4827" s="1">
        <v>17749</v>
      </c>
      <c r="C4827" s="929" t="s">
        <v>2776</v>
      </c>
      <c r="D4827" s="1" t="s">
        <v>22</v>
      </c>
      <c r="E4827" s="1" t="s">
        <v>5264</v>
      </c>
      <c r="F4827" s="399">
        <v>44692</v>
      </c>
      <c r="G4827" s="10" t="s">
        <v>2778</v>
      </c>
      <c r="H4827" s="10">
        <v>40</v>
      </c>
      <c r="I4827" s="946">
        <v>2.35</v>
      </c>
      <c r="J4827" s="398" t="s">
        <v>25</v>
      </c>
      <c r="K4827" s="398" t="s">
        <v>25</v>
      </c>
      <c r="L4827" s="399">
        <v>44690</v>
      </c>
      <c r="M4827" s="398" t="s">
        <v>19</v>
      </c>
      <c r="N4827" s="10">
        <v>9957</v>
      </c>
    </row>
    <row r="4828" spans="1:15">
      <c r="A4828" s="9">
        <v>44686</v>
      </c>
      <c r="B4828" s="1">
        <v>17750</v>
      </c>
      <c r="C4828" s="929" t="s">
        <v>53</v>
      </c>
      <c r="D4828" s="1" t="s">
        <v>22</v>
      </c>
      <c r="E4828" s="1" t="s">
        <v>5265</v>
      </c>
      <c r="F4828" s="399">
        <v>44692</v>
      </c>
      <c r="G4828" s="10" t="s">
        <v>55</v>
      </c>
      <c r="H4828" s="10">
        <v>27</v>
      </c>
      <c r="I4828" s="946">
        <v>2.35</v>
      </c>
      <c r="J4828" s="398" t="s">
        <v>25</v>
      </c>
      <c r="K4828" s="398" t="s">
        <v>25</v>
      </c>
      <c r="L4828" s="399">
        <v>44690</v>
      </c>
      <c r="M4828" s="398" t="s">
        <v>19</v>
      </c>
      <c r="N4828" s="10">
        <v>9957</v>
      </c>
    </row>
    <row r="4829" spans="1:15">
      <c r="A4829" s="9">
        <v>44686</v>
      </c>
      <c r="B4829" s="1">
        <v>17751</v>
      </c>
      <c r="C4829" s="929" t="s">
        <v>380</v>
      </c>
      <c r="D4829" s="1" t="s">
        <v>22</v>
      </c>
      <c r="E4829" s="1" t="s">
        <v>5265</v>
      </c>
      <c r="F4829" s="399">
        <v>44692</v>
      </c>
      <c r="G4829" s="10" t="s">
        <v>382</v>
      </c>
      <c r="H4829" s="10">
        <v>27</v>
      </c>
      <c r="I4829" s="946">
        <v>2.35</v>
      </c>
      <c r="J4829" s="398" t="s">
        <v>25</v>
      </c>
      <c r="K4829" s="398" t="s">
        <v>25</v>
      </c>
      <c r="L4829" s="399">
        <v>44690</v>
      </c>
      <c r="M4829" s="398" t="s">
        <v>19</v>
      </c>
      <c r="N4829" s="10">
        <v>9957</v>
      </c>
    </row>
    <row r="4830" spans="1:15">
      <c r="A4830" s="9">
        <v>44686</v>
      </c>
      <c r="B4830" s="1">
        <v>17752</v>
      </c>
      <c r="C4830" s="929" t="s">
        <v>953</v>
      </c>
      <c r="D4830" s="1" t="s">
        <v>22</v>
      </c>
      <c r="E4830" s="1" t="s">
        <v>5266</v>
      </c>
      <c r="F4830" s="399">
        <v>44692</v>
      </c>
      <c r="G4830" s="10" t="s">
        <v>955</v>
      </c>
      <c r="H4830" s="10">
        <v>1</v>
      </c>
      <c r="I4830" s="946">
        <v>2.35</v>
      </c>
      <c r="J4830" s="398" t="s">
        <v>25</v>
      </c>
      <c r="K4830" s="398" t="s">
        <v>25</v>
      </c>
      <c r="L4830" s="399">
        <v>44690</v>
      </c>
      <c r="M4830" s="398" t="s">
        <v>19</v>
      </c>
      <c r="N4830" s="10">
        <v>9957</v>
      </c>
    </row>
    <row r="4831" spans="1:15">
      <c r="A4831" s="9">
        <v>44686</v>
      </c>
      <c r="B4831" s="1">
        <v>17753</v>
      </c>
      <c r="C4831" s="929" t="s">
        <v>158</v>
      </c>
      <c r="D4831" s="1" t="s">
        <v>22</v>
      </c>
      <c r="E4831" s="1" t="s">
        <v>5267</v>
      </c>
      <c r="F4831" s="399">
        <v>44692</v>
      </c>
      <c r="G4831" s="10" t="s">
        <v>160</v>
      </c>
      <c r="H4831" s="10">
        <v>8</v>
      </c>
      <c r="I4831" s="946">
        <v>2.35</v>
      </c>
      <c r="J4831" s="398" t="s">
        <v>25</v>
      </c>
      <c r="K4831" s="398" t="s">
        <v>25</v>
      </c>
      <c r="L4831" s="399">
        <v>44690</v>
      </c>
      <c r="M4831" s="398" t="s">
        <v>19</v>
      </c>
      <c r="N4831" s="10">
        <v>9957</v>
      </c>
    </row>
    <row r="4832" spans="1:15">
      <c r="A4832" s="9">
        <v>44686</v>
      </c>
      <c r="B4832" s="1">
        <v>17754</v>
      </c>
      <c r="C4832" s="929" t="s">
        <v>595</v>
      </c>
      <c r="D4832" s="1" t="s">
        <v>22</v>
      </c>
      <c r="E4832" s="1" t="s">
        <v>5268</v>
      </c>
      <c r="F4832" s="399">
        <v>44692</v>
      </c>
      <c r="G4832" s="10" t="s">
        <v>462</v>
      </c>
      <c r="H4832" s="10">
        <v>11</v>
      </c>
      <c r="I4832" s="946">
        <v>2.35</v>
      </c>
      <c r="J4832" s="398" t="s">
        <v>25</v>
      </c>
      <c r="K4832" s="398" t="s">
        <v>25</v>
      </c>
      <c r="L4832" s="399">
        <v>44690</v>
      </c>
      <c r="M4832" s="398" t="s">
        <v>19</v>
      </c>
      <c r="N4832" s="10">
        <v>9957</v>
      </c>
    </row>
    <row r="4833" spans="1:14">
      <c r="A4833" s="9">
        <v>44686</v>
      </c>
      <c r="B4833" s="1">
        <v>17755</v>
      </c>
      <c r="C4833" s="929" t="s">
        <v>4071</v>
      </c>
      <c r="D4833" s="1" t="s">
        <v>22</v>
      </c>
      <c r="E4833" s="1" t="s">
        <v>5269</v>
      </c>
      <c r="F4833" s="399">
        <v>44692</v>
      </c>
      <c r="G4833" s="10" t="s">
        <v>4073</v>
      </c>
      <c r="H4833" s="10">
        <v>15</v>
      </c>
      <c r="I4833" s="946">
        <v>2.35</v>
      </c>
      <c r="J4833" s="398" t="s">
        <v>25</v>
      </c>
      <c r="K4833" s="398" t="s">
        <v>25</v>
      </c>
      <c r="L4833" s="399">
        <v>44690</v>
      </c>
      <c r="M4833" s="398" t="s">
        <v>19</v>
      </c>
      <c r="N4833" s="10">
        <v>9957</v>
      </c>
    </row>
    <row r="4834" spans="1:14">
      <c r="A4834" s="9">
        <v>44686</v>
      </c>
      <c r="B4834" s="1">
        <v>17756</v>
      </c>
      <c r="C4834" s="929" t="s">
        <v>324</v>
      </c>
      <c r="D4834" s="1" t="s">
        <v>22</v>
      </c>
      <c r="E4834" s="1" t="s">
        <v>5270</v>
      </c>
      <c r="F4834" s="399">
        <v>44692</v>
      </c>
      <c r="G4834" s="10" t="s">
        <v>326</v>
      </c>
      <c r="H4834" s="10">
        <v>9</v>
      </c>
      <c r="I4834" s="946">
        <v>2.35</v>
      </c>
      <c r="J4834" s="398" t="s">
        <v>25</v>
      </c>
      <c r="K4834" s="398" t="s">
        <v>25</v>
      </c>
      <c r="L4834" s="399">
        <v>44690</v>
      </c>
      <c r="M4834" s="398" t="s">
        <v>19</v>
      </c>
      <c r="N4834" s="10">
        <v>9957</v>
      </c>
    </row>
    <row r="4835" spans="1:14">
      <c r="A4835" s="9">
        <v>44686</v>
      </c>
      <c r="B4835" s="1">
        <v>17757</v>
      </c>
      <c r="C4835" s="929" t="s">
        <v>380</v>
      </c>
      <c r="D4835" s="1" t="s">
        <v>22</v>
      </c>
      <c r="E4835" s="1" t="s">
        <v>5271</v>
      </c>
      <c r="F4835" s="399">
        <v>44692</v>
      </c>
      <c r="G4835" s="10" t="s">
        <v>382</v>
      </c>
      <c r="H4835" s="10">
        <v>24</v>
      </c>
      <c r="I4835" s="946">
        <v>2.35</v>
      </c>
      <c r="J4835" s="398" t="s">
        <v>25</v>
      </c>
      <c r="K4835" s="398" t="s">
        <v>25</v>
      </c>
      <c r="L4835" s="399">
        <v>44690</v>
      </c>
      <c r="M4835" s="398" t="s">
        <v>19</v>
      </c>
      <c r="N4835" s="10">
        <v>9957</v>
      </c>
    </row>
    <row r="4836" spans="1:14">
      <c r="A4836" s="9">
        <v>44686</v>
      </c>
      <c r="B4836" s="1">
        <v>17758</v>
      </c>
      <c r="C4836" s="929" t="s">
        <v>182</v>
      </c>
      <c r="D4836" s="1" t="s">
        <v>22</v>
      </c>
      <c r="E4836" s="1" t="s">
        <v>5271</v>
      </c>
      <c r="F4836" s="399">
        <v>44692</v>
      </c>
      <c r="G4836" s="10" t="s">
        <v>184</v>
      </c>
      <c r="H4836" s="10">
        <v>28</v>
      </c>
      <c r="I4836" s="946">
        <v>2.35</v>
      </c>
      <c r="J4836" s="398" t="s">
        <v>25</v>
      </c>
      <c r="K4836" s="398" t="s">
        <v>25</v>
      </c>
      <c r="L4836" s="399">
        <v>44690</v>
      </c>
      <c r="M4836" s="398" t="s">
        <v>19</v>
      </c>
      <c r="N4836" s="10">
        <v>9957</v>
      </c>
    </row>
    <row r="4837" spans="1:14">
      <c r="A4837" s="9">
        <v>44686</v>
      </c>
      <c r="B4837" s="1">
        <v>17759</v>
      </c>
      <c r="C4837" s="929" t="s">
        <v>420</v>
      </c>
      <c r="D4837" s="1" t="s">
        <v>22</v>
      </c>
      <c r="E4837" s="1" t="s">
        <v>5272</v>
      </c>
      <c r="F4837" s="399">
        <v>44692</v>
      </c>
      <c r="G4837" s="10" t="s">
        <v>422</v>
      </c>
      <c r="H4837" s="10">
        <v>28</v>
      </c>
      <c r="I4837" s="946">
        <v>2.35</v>
      </c>
      <c r="J4837" s="398" t="s">
        <v>25</v>
      </c>
      <c r="K4837" s="398" t="s">
        <v>25</v>
      </c>
      <c r="L4837" s="399">
        <v>44690</v>
      </c>
      <c r="M4837" s="398" t="s">
        <v>19</v>
      </c>
      <c r="N4837" s="10">
        <v>9957</v>
      </c>
    </row>
    <row r="4838" spans="1:14">
      <c r="A4838" s="9">
        <v>44686</v>
      </c>
      <c r="B4838" s="1">
        <v>17760</v>
      </c>
      <c r="C4838" s="929" t="s">
        <v>3914</v>
      </c>
      <c r="D4838" s="1" t="s">
        <v>22</v>
      </c>
      <c r="E4838" s="1" t="s">
        <v>5273</v>
      </c>
      <c r="F4838" s="399">
        <v>44692</v>
      </c>
      <c r="G4838" s="10" t="s">
        <v>3916</v>
      </c>
      <c r="H4838" s="10">
        <v>5</v>
      </c>
      <c r="I4838" s="946">
        <v>2.35</v>
      </c>
      <c r="J4838" s="398" t="s">
        <v>25</v>
      </c>
      <c r="K4838" s="398" t="s">
        <v>25</v>
      </c>
      <c r="L4838" s="399">
        <v>44690</v>
      </c>
      <c r="M4838" s="398" t="s">
        <v>19</v>
      </c>
      <c r="N4838" s="10">
        <v>9957</v>
      </c>
    </row>
    <row r="4839" spans="1:14">
      <c r="A4839" s="9">
        <v>44686</v>
      </c>
      <c r="B4839" s="1">
        <v>17761</v>
      </c>
      <c r="C4839" s="929" t="s">
        <v>4543</v>
      </c>
      <c r="D4839" s="1" t="s">
        <v>22</v>
      </c>
      <c r="E4839" s="1" t="s">
        <v>5274</v>
      </c>
      <c r="F4839" s="399">
        <v>44692</v>
      </c>
      <c r="G4839" s="10" t="s">
        <v>4865</v>
      </c>
      <c r="H4839" s="10">
        <v>10</v>
      </c>
      <c r="I4839" s="946">
        <v>2.35</v>
      </c>
      <c r="J4839" s="398" t="s">
        <v>25</v>
      </c>
      <c r="K4839" s="398" t="s">
        <v>25</v>
      </c>
      <c r="L4839" s="399">
        <v>44690</v>
      </c>
      <c r="M4839" s="398" t="s">
        <v>19</v>
      </c>
      <c r="N4839" s="10">
        <v>9957</v>
      </c>
    </row>
    <row r="4840" spans="1:14">
      <c r="A4840" s="9">
        <v>44686</v>
      </c>
      <c r="B4840" s="1">
        <v>17762</v>
      </c>
      <c r="C4840" s="929" t="s">
        <v>286</v>
      </c>
      <c r="D4840" s="1" t="s">
        <v>22</v>
      </c>
      <c r="E4840" s="1" t="s">
        <v>5275</v>
      </c>
      <c r="F4840" s="399">
        <v>44692</v>
      </c>
      <c r="G4840" s="10" t="s">
        <v>30</v>
      </c>
      <c r="H4840" s="10">
        <v>14</v>
      </c>
      <c r="I4840" s="946">
        <v>2.35</v>
      </c>
      <c r="J4840" s="398" t="s">
        <v>25</v>
      </c>
      <c r="K4840" s="398" t="s">
        <v>25</v>
      </c>
      <c r="L4840" s="399">
        <v>44690</v>
      </c>
      <c r="M4840" s="398" t="s">
        <v>19</v>
      </c>
      <c r="N4840" s="10">
        <v>9957</v>
      </c>
    </row>
    <row r="4841" spans="1:14">
      <c r="A4841" s="9">
        <v>44686</v>
      </c>
      <c r="B4841" s="1">
        <v>17763</v>
      </c>
      <c r="C4841" s="929" t="s">
        <v>28</v>
      </c>
      <c r="D4841" s="1" t="s">
        <v>22</v>
      </c>
      <c r="E4841" s="1" t="s">
        <v>5276</v>
      </c>
      <c r="F4841" s="399">
        <v>44692</v>
      </c>
      <c r="G4841" s="10" t="s">
        <v>30</v>
      </c>
      <c r="H4841" s="10">
        <v>27</v>
      </c>
      <c r="I4841" s="946">
        <v>2.35</v>
      </c>
      <c r="J4841" s="398" t="s">
        <v>25</v>
      </c>
      <c r="K4841" s="398" t="s">
        <v>25</v>
      </c>
      <c r="L4841" s="399">
        <v>44690</v>
      </c>
      <c r="M4841" s="398" t="s">
        <v>19</v>
      </c>
      <c r="N4841" s="10">
        <v>9957</v>
      </c>
    </row>
    <row r="4842" spans="1:14">
      <c r="A4842" s="9">
        <v>44686</v>
      </c>
      <c r="B4842" s="1">
        <v>17764</v>
      </c>
      <c r="C4842" s="929" t="s">
        <v>536</v>
      </c>
      <c r="D4842" s="1" t="s">
        <v>22</v>
      </c>
      <c r="E4842" s="1" t="s">
        <v>5277</v>
      </c>
      <c r="F4842" s="399">
        <v>44692</v>
      </c>
      <c r="G4842" s="10" t="s">
        <v>538</v>
      </c>
      <c r="H4842" s="10">
        <v>19</v>
      </c>
      <c r="I4842" s="946">
        <v>2.35</v>
      </c>
      <c r="J4842" s="398" t="s">
        <v>25</v>
      </c>
      <c r="K4842" s="398" t="s">
        <v>25</v>
      </c>
      <c r="L4842" s="399">
        <v>44690</v>
      </c>
      <c r="M4842" s="398" t="s">
        <v>19</v>
      </c>
      <c r="N4842" s="10">
        <v>9957</v>
      </c>
    </row>
    <row r="4843" spans="1:14">
      <c r="A4843" s="9">
        <v>44686</v>
      </c>
      <c r="B4843" s="1">
        <v>17765</v>
      </c>
      <c r="C4843" s="929" t="s">
        <v>5154</v>
      </c>
      <c r="D4843" s="1" t="s">
        <v>22</v>
      </c>
      <c r="E4843" s="1" t="s">
        <v>5278</v>
      </c>
      <c r="F4843" s="399">
        <v>44692</v>
      </c>
      <c r="G4843" s="10" t="s">
        <v>5279</v>
      </c>
      <c r="H4843" s="10">
        <v>15</v>
      </c>
      <c r="I4843" s="946">
        <v>2.35</v>
      </c>
      <c r="J4843" s="398" t="s">
        <v>25</v>
      </c>
      <c r="K4843" s="398" t="s">
        <v>25</v>
      </c>
      <c r="L4843" s="399">
        <v>44690</v>
      </c>
      <c r="M4843" s="398" t="s">
        <v>19</v>
      </c>
      <c r="N4843" s="10">
        <v>9957</v>
      </c>
    </row>
    <row r="4844" spans="1:14">
      <c r="A4844" s="9">
        <v>44686</v>
      </c>
      <c r="B4844" s="1">
        <v>17766</v>
      </c>
      <c r="C4844" s="929" t="s">
        <v>5280</v>
      </c>
      <c r="D4844" s="1" t="s">
        <v>22</v>
      </c>
      <c r="E4844" s="1" t="s">
        <v>4322</v>
      </c>
      <c r="F4844" s="399">
        <v>44692</v>
      </c>
      <c r="G4844" s="10" t="s">
        <v>5281</v>
      </c>
      <c r="H4844" s="10">
        <v>1</v>
      </c>
      <c r="I4844" s="946">
        <v>3.75</v>
      </c>
      <c r="J4844" s="398" t="s">
        <v>25</v>
      </c>
      <c r="K4844" s="398" t="s">
        <v>25</v>
      </c>
      <c r="L4844" s="399">
        <v>44690</v>
      </c>
      <c r="M4844" s="398" t="s">
        <v>19</v>
      </c>
      <c r="N4844" s="10">
        <v>9957</v>
      </c>
    </row>
    <row r="4845" spans="1:14">
      <c r="A4845" s="9">
        <v>44686</v>
      </c>
      <c r="B4845" s="1">
        <v>17767</v>
      </c>
      <c r="C4845" s="929" t="s">
        <v>5282</v>
      </c>
      <c r="D4845" s="1" t="s">
        <v>22</v>
      </c>
      <c r="E4845" s="1" t="s">
        <v>4322</v>
      </c>
      <c r="F4845" s="399">
        <v>44692</v>
      </c>
      <c r="G4845" s="10" t="s">
        <v>5283</v>
      </c>
      <c r="H4845" s="10">
        <v>1</v>
      </c>
      <c r="I4845" s="946">
        <v>3.75</v>
      </c>
      <c r="J4845" s="398" t="s">
        <v>25</v>
      </c>
      <c r="K4845" s="398" t="s">
        <v>25</v>
      </c>
      <c r="L4845" s="399">
        <v>44690</v>
      </c>
      <c r="M4845" s="398" t="s">
        <v>19</v>
      </c>
      <c r="N4845" s="10">
        <v>9957</v>
      </c>
    </row>
    <row r="4846" spans="1:14">
      <c r="A4846" s="9">
        <v>44686</v>
      </c>
      <c r="B4846" s="1">
        <v>17768</v>
      </c>
      <c r="C4846" s="929" t="s">
        <v>5284</v>
      </c>
      <c r="D4846" s="1" t="s">
        <v>22</v>
      </c>
      <c r="E4846" s="1" t="s">
        <v>4322</v>
      </c>
      <c r="F4846" s="399">
        <v>44692</v>
      </c>
      <c r="G4846" s="10" t="s">
        <v>5285</v>
      </c>
      <c r="H4846" s="10">
        <v>1</v>
      </c>
      <c r="I4846" s="946">
        <v>2.35</v>
      </c>
      <c r="J4846" s="398" t="s">
        <v>25</v>
      </c>
      <c r="K4846" s="398" t="s">
        <v>25</v>
      </c>
      <c r="L4846" s="399">
        <v>44690</v>
      </c>
      <c r="M4846" s="398" t="s">
        <v>19</v>
      </c>
      <c r="N4846" s="10">
        <v>9957</v>
      </c>
    </row>
    <row r="4847" spans="1:14">
      <c r="A4847" s="9">
        <v>44691</v>
      </c>
      <c r="B4847" s="1">
        <v>17769</v>
      </c>
      <c r="C4847" s="929" t="s">
        <v>4889</v>
      </c>
      <c r="D4847" s="1" t="s">
        <v>22</v>
      </c>
      <c r="E4847" s="1" t="s">
        <v>5286</v>
      </c>
      <c r="F4847" s="399">
        <v>44692</v>
      </c>
      <c r="G4847" s="10" t="s">
        <v>5160</v>
      </c>
      <c r="H4847" s="10">
        <v>18</v>
      </c>
      <c r="I4847" s="946">
        <v>2.35</v>
      </c>
      <c r="J4847" s="398" t="s">
        <v>25</v>
      </c>
      <c r="K4847" s="398" t="s">
        <v>25</v>
      </c>
      <c r="L4847" s="399">
        <v>44691</v>
      </c>
      <c r="M4847" s="398" t="s">
        <v>19</v>
      </c>
      <c r="N4847" s="10">
        <v>9957</v>
      </c>
    </row>
    <row r="4848" spans="1:14">
      <c r="A4848" s="9">
        <v>44691</v>
      </c>
      <c r="B4848" s="1">
        <v>17770</v>
      </c>
      <c r="C4848" s="929" t="s">
        <v>102</v>
      </c>
      <c r="D4848" s="1" t="s">
        <v>22</v>
      </c>
      <c r="E4848" s="1" t="s">
        <v>5287</v>
      </c>
      <c r="F4848" s="399">
        <v>44692</v>
      </c>
      <c r="G4848" s="10" t="s">
        <v>104</v>
      </c>
      <c r="H4848" s="10">
        <v>118</v>
      </c>
      <c r="I4848" s="946">
        <v>2.35</v>
      </c>
      <c r="J4848" s="398" t="s">
        <v>25</v>
      </c>
      <c r="K4848" s="398" t="s">
        <v>25</v>
      </c>
      <c r="L4848" s="399">
        <v>44691</v>
      </c>
      <c r="M4848" s="398" t="s">
        <v>19</v>
      </c>
      <c r="N4848" s="10">
        <v>9957</v>
      </c>
    </row>
    <row r="4849" spans="1:14">
      <c r="A4849" s="9">
        <v>44691</v>
      </c>
      <c r="B4849" s="1">
        <v>17771</v>
      </c>
      <c r="C4849" s="929" t="s">
        <v>1045</v>
      </c>
      <c r="D4849" s="1" t="s">
        <v>22</v>
      </c>
      <c r="E4849" s="1" t="s">
        <v>5288</v>
      </c>
      <c r="F4849" s="399">
        <v>44692</v>
      </c>
      <c r="G4849" s="10" t="s">
        <v>1047</v>
      </c>
      <c r="H4849" s="10">
        <v>116</v>
      </c>
      <c r="I4849" s="946">
        <v>2.35</v>
      </c>
      <c r="J4849" s="398" t="s">
        <v>25</v>
      </c>
      <c r="K4849" s="398" t="s">
        <v>25</v>
      </c>
      <c r="L4849" s="399">
        <v>44691</v>
      </c>
      <c r="M4849" s="398" t="s">
        <v>19</v>
      </c>
      <c r="N4849" s="10">
        <v>9957</v>
      </c>
    </row>
    <row r="4850" spans="1:14">
      <c r="A4850" s="9">
        <v>44691</v>
      </c>
      <c r="B4850" s="1">
        <v>17772</v>
      </c>
      <c r="C4850" s="929" t="s">
        <v>3907</v>
      </c>
      <c r="D4850" s="1" t="s">
        <v>22</v>
      </c>
      <c r="E4850" s="1" t="s">
        <v>5289</v>
      </c>
      <c r="F4850" s="399">
        <v>44692</v>
      </c>
      <c r="G4850" s="10" t="s">
        <v>4462</v>
      </c>
      <c r="H4850" s="10">
        <v>5</v>
      </c>
      <c r="I4850" s="946">
        <v>2.35</v>
      </c>
      <c r="J4850" s="398" t="s">
        <v>25</v>
      </c>
      <c r="K4850" s="398" t="s">
        <v>25</v>
      </c>
      <c r="L4850" s="399">
        <v>44691</v>
      </c>
      <c r="M4850" s="398" t="s">
        <v>19</v>
      </c>
      <c r="N4850" s="10">
        <v>9957</v>
      </c>
    </row>
    <row r="4851" spans="1:14">
      <c r="A4851" s="9">
        <v>44691</v>
      </c>
      <c r="B4851" s="1">
        <v>17773</v>
      </c>
      <c r="C4851" s="929" t="s">
        <v>3907</v>
      </c>
      <c r="D4851" s="1" t="s">
        <v>22</v>
      </c>
      <c r="E4851" s="1" t="s">
        <v>5290</v>
      </c>
      <c r="F4851" s="399">
        <v>44692</v>
      </c>
      <c r="G4851" s="10" t="s">
        <v>4462</v>
      </c>
      <c r="H4851" s="10">
        <v>41</v>
      </c>
      <c r="I4851" s="946">
        <v>2.35</v>
      </c>
      <c r="J4851" s="398" t="s">
        <v>25</v>
      </c>
      <c r="K4851" s="398" t="s">
        <v>25</v>
      </c>
      <c r="L4851" s="399">
        <v>44691</v>
      </c>
      <c r="M4851" s="398" t="s">
        <v>19</v>
      </c>
      <c r="N4851" s="10">
        <v>9957</v>
      </c>
    </row>
    <row r="4852" spans="1:14">
      <c r="A4852" s="9">
        <v>44691</v>
      </c>
      <c r="B4852" s="1">
        <v>17774</v>
      </c>
      <c r="C4852" s="929" t="s">
        <v>1143</v>
      </c>
      <c r="D4852" s="1" t="s">
        <v>22</v>
      </c>
      <c r="E4852" s="1" t="s">
        <v>5291</v>
      </c>
      <c r="F4852" s="399">
        <v>44692</v>
      </c>
      <c r="G4852" s="10" t="s">
        <v>1145</v>
      </c>
      <c r="H4852" s="10">
        <v>15</v>
      </c>
      <c r="I4852" s="946">
        <v>2.35</v>
      </c>
      <c r="J4852" s="398" t="s">
        <v>25</v>
      </c>
      <c r="K4852" s="398" t="s">
        <v>25</v>
      </c>
      <c r="L4852" s="399">
        <v>44691</v>
      </c>
      <c r="M4852" s="398" t="s">
        <v>19</v>
      </c>
      <c r="N4852" s="10">
        <v>9957</v>
      </c>
    </row>
    <row r="4853" spans="1:14">
      <c r="A4853" s="9">
        <v>44691</v>
      </c>
      <c r="B4853" s="1">
        <v>17775</v>
      </c>
      <c r="C4853" s="929" t="s">
        <v>4911</v>
      </c>
      <c r="D4853" s="1" t="s">
        <v>22</v>
      </c>
      <c r="E4853" s="1" t="s">
        <v>5292</v>
      </c>
      <c r="F4853" s="399">
        <v>44692</v>
      </c>
      <c r="G4853" s="10" t="s">
        <v>4913</v>
      </c>
      <c r="H4853" s="10">
        <v>55</v>
      </c>
      <c r="I4853" s="946">
        <v>2.35</v>
      </c>
      <c r="J4853" s="398" t="s">
        <v>25</v>
      </c>
      <c r="K4853" s="398" t="s">
        <v>25</v>
      </c>
      <c r="L4853" s="399">
        <v>44691</v>
      </c>
      <c r="M4853" s="398" t="s">
        <v>19</v>
      </c>
      <c r="N4853" s="10">
        <v>9957</v>
      </c>
    </row>
    <row r="4854" spans="1:14">
      <c r="A4854" s="9">
        <v>44691</v>
      </c>
      <c r="B4854" s="1">
        <v>17776</v>
      </c>
      <c r="C4854" s="929" t="s">
        <v>4850</v>
      </c>
      <c r="D4854" s="1" t="s">
        <v>22</v>
      </c>
      <c r="E4854" s="1" t="s">
        <v>5293</v>
      </c>
      <c r="F4854" s="399">
        <v>44692</v>
      </c>
      <c r="G4854" s="10" t="s">
        <v>5245</v>
      </c>
      <c r="H4854" s="10">
        <v>6</v>
      </c>
      <c r="I4854" s="946">
        <v>2.35</v>
      </c>
      <c r="J4854" s="398" t="s">
        <v>25</v>
      </c>
      <c r="K4854" s="398" t="s">
        <v>25</v>
      </c>
      <c r="L4854" s="399">
        <v>44691</v>
      </c>
      <c r="M4854" s="398" t="s">
        <v>19</v>
      </c>
      <c r="N4854" s="10">
        <v>9957</v>
      </c>
    </row>
    <row r="4855" spans="1:14">
      <c r="A4855" s="9">
        <v>44691</v>
      </c>
      <c r="B4855" s="1">
        <v>17777</v>
      </c>
      <c r="C4855" s="929" t="s">
        <v>463</v>
      </c>
      <c r="D4855" s="1" t="s">
        <v>22</v>
      </c>
      <c r="E4855" s="1" t="s">
        <v>5294</v>
      </c>
      <c r="F4855" s="399">
        <v>44692</v>
      </c>
      <c r="G4855" s="10" t="s">
        <v>465</v>
      </c>
      <c r="H4855" s="10">
        <v>9</v>
      </c>
      <c r="I4855" s="946">
        <v>2.35</v>
      </c>
      <c r="J4855" s="398" t="s">
        <v>25</v>
      </c>
      <c r="K4855" s="398" t="s">
        <v>25</v>
      </c>
      <c r="L4855" s="399">
        <v>44691</v>
      </c>
      <c r="M4855" s="398" t="s">
        <v>19</v>
      </c>
      <c r="N4855" s="10">
        <v>9957</v>
      </c>
    </row>
    <row r="4856" spans="1:14">
      <c r="A4856" s="9">
        <v>44691</v>
      </c>
      <c r="B4856" s="1">
        <v>17778</v>
      </c>
      <c r="C4856" s="929" t="s">
        <v>463</v>
      </c>
      <c r="D4856" s="1" t="s">
        <v>22</v>
      </c>
      <c r="E4856" s="1" t="s">
        <v>5295</v>
      </c>
      <c r="F4856" s="399">
        <v>44692</v>
      </c>
      <c r="G4856" s="10" t="s">
        <v>465</v>
      </c>
      <c r="H4856" s="10">
        <v>3</v>
      </c>
      <c r="I4856" s="946">
        <v>2.35</v>
      </c>
      <c r="J4856" s="398" t="s">
        <v>25</v>
      </c>
      <c r="K4856" s="398" t="s">
        <v>25</v>
      </c>
      <c r="L4856" s="399">
        <v>44691</v>
      </c>
      <c r="M4856" s="398" t="s">
        <v>19</v>
      </c>
      <c r="N4856" s="10">
        <v>9957</v>
      </c>
    </row>
    <row r="4857" spans="1:14">
      <c r="A4857" s="9">
        <v>44691</v>
      </c>
      <c r="B4857" s="1">
        <v>17779</v>
      </c>
      <c r="C4857" s="929" t="s">
        <v>573</v>
      </c>
      <c r="D4857" s="1" t="s">
        <v>22</v>
      </c>
      <c r="E4857" s="1" t="s">
        <v>5296</v>
      </c>
      <c r="F4857" s="399">
        <v>44692</v>
      </c>
      <c r="G4857" s="10" t="s">
        <v>575</v>
      </c>
      <c r="H4857" s="10">
        <v>1</v>
      </c>
      <c r="I4857" s="946">
        <v>2.35</v>
      </c>
      <c r="J4857" s="398" t="s">
        <v>25</v>
      </c>
      <c r="K4857" s="398" t="s">
        <v>25</v>
      </c>
      <c r="L4857" s="399">
        <v>44691</v>
      </c>
      <c r="M4857" s="398" t="s">
        <v>19</v>
      </c>
      <c r="N4857" s="10">
        <v>9957</v>
      </c>
    </row>
    <row r="4858" spans="1:14">
      <c r="A4858" s="9">
        <v>44691</v>
      </c>
      <c r="B4858" s="1">
        <v>17780</v>
      </c>
      <c r="C4858" s="929" t="s">
        <v>2776</v>
      </c>
      <c r="D4858" s="1" t="s">
        <v>22</v>
      </c>
      <c r="E4858" s="1" t="s">
        <v>4764</v>
      </c>
      <c r="F4858" s="399">
        <v>44692</v>
      </c>
      <c r="G4858" s="10" t="s">
        <v>2778</v>
      </c>
      <c r="H4858" s="10">
        <v>1</v>
      </c>
      <c r="I4858" s="946">
        <v>2.35</v>
      </c>
      <c r="J4858" s="398" t="s">
        <v>25</v>
      </c>
      <c r="K4858" s="398" t="s">
        <v>25</v>
      </c>
      <c r="L4858" s="399">
        <v>44691</v>
      </c>
      <c r="M4858" s="398" t="s">
        <v>19</v>
      </c>
      <c r="N4858" s="10">
        <v>9957</v>
      </c>
    </row>
    <row r="4859" spans="1:14">
      <c r="A4859" s="9">
        <v>44691</v>
      </c>
      <c r="B4859" s="1">
        <v>17781</v>
      </c>
      <c r="C4859" s="929" t="s">
        <v>2779</v>
      </c>
      <c r="D4859" s="1" t="s">
        <v>22</v>
      </c>
      <c r="E4859" s="1" t="s">
        <v>4764</v>
      </c>
      <c r="F4859" s="399">
        <v>44692</v>
      </c>
      <c r="G4859" s="10" t="s">
        <v>2780</v>
      </c>
      <c r="H4859" s="10">
        <v>1</v>
      </c>
      <c r="I4859" s="946">
        <v>2.35</v>
      </c>
      <c r="J4859" s="398" t="s">
        <v>25</v>
      </c>
      <c r="K4859" s="398" t="s">
        <v>25</v>
      </c>
      <c r="L4859" s="399">
        <v>44691</v>
      </c>
      <c r="M4859" s="398" t="s">
        <v>19</v>
      </c>
      <c r="N4859" s="10">
        <v>9957</v>
      </c>
    </row>
    <row r="4860" spans="1:14">
      <c r="A4860" s="9">
        <v>44691</v>
      </c>
      <c r="B4860" s="1">
        <v>17782</v>
      </c>
      <c r="C4860" s="929" t="s">
        <v>182</v>
      </c>
      <c r="D4860" s="1" t="s">
        <v>22</v>
      </c>
      <c r="E4860" s="1" t="s">
        <v>5297</v>
      </c>
      <c r="F4860" s="399">
        <v>44692</v>
      </c>
      <c r="G4860" s="10" t="s">
        <v>184</v>
      </c>
      <c r="H4860" s="10">
        <v>16</v>
      </c>
      <c r="I4860" s="946">
        <v>2.35</v>
      </c>
      <c r="J4860" s="398" t="s">
        <v>25</v>
      </c>
      <c r="K4860" s="398" t="s">
        <v>25</v>
      </c>
      <c r="L4860" s="399">
        <v>44691</v>
      </c>
      <c r="M4860" s="398" t="s">
        <v>19</v>
      </c>
      <c r="N4860" s="10">
        <v>9957</v>
      </c>
    </row>
    <row r="4861" spans="1:14">
      <c r="A4861" s="9">
        <v>44691</v>
      </c>
      <c r="B4861" s="1">
        <v>17783</v>
      </c>
      <c r="C4861" s="929" t="s">
        <v>893</v>
      </c>
      <c r="D4861" s="1" t="s">
        <v>22</v>
      </c>
      <c r="E4861" s="1" t="s">
        <v>5298</v>
      </c>
      <c r="F4861" s="399">
        <v>44692</v>
      </c>
      <c r="G4861" s="10" t="s">
        <v>895</v>
      </c>
      <c r="H4861" s="10">
        <v>2</v>
      </c>
      <c r="I4861" s="946">
        <v>2.35</v>
      </c>
      <c r="J4861" s="398" t="s">
        <v>25</v>
      </c>
      <c r="K4861" s="398" t="s">
        <v>25</v>
      </c>
      <c r="L4861" s="399">
        <v>44691</v>
      </c>
      <c r="M4861" s="398" t="s">
        <v>19</v>
      </c>
      <c r="N4861" s="10">
        <v>9957</v>
      </c>
    </row>
    <row r="4862" spans="1:14">
      <c r="A4862" s="9">
        <v>44691</v>
      </c>
      <c r="B4862" s="1">
        <v>17784</v>
      </c>
      <c r="C4862" s="929" t="s">
        <v>102</v>
      </c>
      <c r="D4862" s="1" t="s">
        <v>22</v>
      </c>
      <c r="E4862" s="1" t="s">
        <v>1972</v>
      </c>
      <c r="F4862" s="399">
        <v>44692</v>
      </c>
      <c r="G4862" s="10" t="s">
        <v>104</v>
      </c>
      <c r="H4862" s="10">
        <v>13</v>
      </c>
      <c r="I4862" s="946">
        <v>2.35</v>
      </c>
      <c r="J4862" s="398" t="s">
        <v>25</v>
      </c>
      <c r="K4862" s="398" t="s">
        <v>25</v>
      </c>
      <c r="L4862" s="399">
        <v>44691</v>
      </c>
      <c r="M4862" s="398" t="s">
        <v>19</v>
      </c>
      <c r="N4862" s="10">
        <v>9957</v>
      </c>
    </row>
    <row r="4863" spans="1:14">
      <c r="A4863" s="9">
        <v>44691</v>
      </c>
      <c r="B4863" s="1">
        <v>17785</v>
      </c>
      <c r="C4863" s="929" t="s">
        <v>397</v>
      </c>
      <c r="D4863" s="1" t="s">
        <v>22</v>
      </c>
      <c r="E4863" s="1" t="s">
        <v>5299</v>
      </c>
      <c r="F4863" s="399">
        <v>44692</v>
      </c>
      <c r="G4863" s="10" t="s">
        <v>399</v>
      </c>
      <c r="H4863" s="10">
        <v>2</v>
      </c>
      <c r="I4863" s="946">
        <v>2.35</v>
      </c>
      <c r="J4863" s="398" t="s">
        <v>25</v>
      </c>
      <c r="K4863" s="398" t="s">
        <v>25</v>
      </c>
      <c r="L4863" s="399">
        <v>44691</v>
      </c>
      <c r="M4863" s="398" t="s">
        <v>19</v>
      </c>
      <c r="N4863" s="10">
        <v>9957</v>
      </c>
    </row>
    <row r="4864" spans="1:14">
      <c r="A4864" s="9">
        <v>44691</v>
      </c>
      <c r="B4864" s="1">
        <v>17786</v>
      </c>
      <c r="C4864" s="929" t="s">
        <v>316</v>
      </c>
      <c r="D4864" s="1" t="s">
        <v>22</v>
      </c>
      <c r="E4864" s="1" t="s">
        <v>5300</v>
      </c>
      <c r="F4864" s="399">
        <v>44692</v>
      </c>
      <c r="G4864" s="10" t="s">
        <v>318</v>
      </c>
      <c r="H4864" s="10">
        <v>4</v>
      </c>
      <c r="I4864" s="946">
        <v>2.35</v>
      </c>
      <c r="J4864" s="398" t="s">
        <v>25</v>
      </c>
      <c r="K4864" s="398" t="s">
        <v>25</v>
      </c>
      <c r="L4864" s="399">
        <v>44691</v>
      </c>
      <c r="M4864" s="398" t="s">
        <v>19</v>
      </c>
      <c r="N4864" s="10">
        <v>9957</v>
      </c>
    </row>
    <row r="4865" spans="1:14">
      <c r="A4865" s="9">
        <v>44691</v>
      </c>
      <c r="B4865" s="1">
        <v>17787</v>
      </c>
      <c r="C4865" s="929" t="s">
        <v>1524</v>
      </c>
      <c r="D4865" s="1" t="s">
        <v>22</v>
      </c>
      <c r="E4865" s="1" t="s">
        <v>5301</v>
      </c>
      <c r="F4865" s="399">
        <v>44692</v>
      </c>
      <c r="G4865" s="10" t="s">
        <v>1526</v>
      </c>
      <c r="H4865" s="10">
        <v>3</v>
      </c>
      <c r="I4865" s="946">
        <v>2.35</v>
      </c>
      <c r="J4865" s="398" t="s">
        <v>25</v>
      </c>
      <c r="K4865" s="398" t="s">
        <v>25</v>
      </c>
      <c r="L4865" s="399">
        <v>44691</v>
      </c>
      <c r="M4865" s="398" t="s">
        <v>19</v>
      </c>
      <c r="N4865" s="10">
        <v>9957</v>
      </c>
    </row>
    <row r="4866" spans="1:14">
      <c r="A4866" s="9">
        <v>44691</v>
      </c>
      <c r="B4866" s="1">
        <v>17788</v>
      </c>
      <c r="C4866" s="929" t="s">
        <v>316</v>
      </c>
      <c r="D4866" s="1" t="s">
        <v>22</v>
      </c>
      <c r="E4866" s="1" t="s">
        <v>5302</v>
      </c>
      <c r="F4866" s="399">
        <v>44692</v>
      </c>
      <c r="G4866" s="10" t="s">
        <v>318</v>
      </c>
      <c r="H4866" s="10">
        <v>1</v>
      </c>
      <c r="I4866" s="946">
        <v>2.35</v>
      </c>
      <c r="J4866" s="398" t="s">
        <v>25</v>
      </c>
      <c r="K4866" s="398" t="s">
        <v>25</v>
      </c>
      <c r="L4866" s="399">
        <v>44691</v>
      </c>
      <c r="M4866" s="398" t="s">
        <v>19</v>
      </c>
      <c r="N4866" s="10">
        <v>9957</v>
      </c>
    </row>
    <row r="4867" spans="1:14">
      <c r="A4867" s="9">
        <v>44691</v>
      </c>
      <c r="B4867" s="1">
        <v>17789</v>
      </c>
      <c r="C4867" s="929" t="s">
        <v>182</v>
      </c>
      <c r="D4867" s="1" t="s">
        <v>22</v>
      </c>
      <c r="E4867" s="1" t="s">
        <v>5303</v>
      </c>
      <c r="F4867" s="399">
        <v>44692</v>
      </c>
      <c r="G4867" s="10" t="s">
        <v>184</v>
      </c>
      <c r="H4867" s="10">
        <v>2</v>
      </c>
      <c r="I4867" s="946">
        <v>2.35</v>
      </c>
      <c r="J4867" s="398" t="s">
        <v>25</v>
      </c>
      <c r="K4867" s="398" t="s">
        <v>25</v>
      </c>
      <c r="L4867" s="399">
        <v>44691</v>
      </c>
      <c r="M4867" s="398" t="s">
        <v>19</v>
      </c>
      <c r="N4867" s="10">
        <v>9957</v>
      </c>
    </row>
    <row r="4868" spans="1:14">
      <c r="A4868" s="9">
        <v>44691</v>
      </c>
      <c r="B4868" s="1">
        <v>17790</v>
      </c>
      <c r="C4868" s="929" t="s">
        <v>223</v>
      </c>
      <c r="D4868" s="1" t="s">
        <v>22</v>
      </c>
      <c r="E4868" s="1" t="s">
        <v>5303</v>
      </c>
      <c r="F4868" s="399">
        <v>44692</v>
      </c>
      <c r="G4868" s="10" t="s">
        <v>225</v>
      </c>
      <c r="H4868" s="10">
        <v>2</v>
      </c>
      <c r="I4868" s="946">
        <v>2.35</v>
      </c>
      <c r="J4868" s="398" t="s">
        <v>25</v>
      </c>
      <c r="K4868" s="398" t="s">
        <v>25</v>
      </c>
      <c r="L4868" s="399">
        <v>44691</v>
      </c>
      <c r="M4868" s="398" t="s">
        <v>19</v>
      </c>
      <c r="N4868" s="10">
        <v>9957</v>
      </c>
    </row>
    <row r="4869" spans="1:14">
      <c r="A4869" s="9">
        <v>44691</v>
      </c>
      <c r="B4869" s="1">
        <v>17791</v>
      </c>
      <c r="C4869" s="929" t="s">
        <v>254</v>
      </c>
      <c r="D4869" s="1" t="s">
        <v>22</v>
      </c>
      <c r="E4869" s="1" t="s">
        <v>5304</v>
      </c>
      <c r="F4869" s="399">
        <v>44692</v>
      </c>
      <c r="G4869" s="10" t="s">
        <v>256</v>
      </c>
      <c r="H4869" s="10">
        <v>12</v>
      </c>
      <c r="I4869" s="946">
        <v>2.35</v>
      </c>
      <c r="J4869" s="398" t="s">
        <v>25</v>
      </c>
      <c r="K4869" s="398" t="s">
        <v>25</v>
      </c>
      <c r="L4869" s="399">
        <v>44691</v>
      </c>
      <c r="M4869" s="398" t="s">
        <v>19</v>
      </c>
      <c r="N4869" s="10">
        <v>9957</v>
      </c>
    </row>
    <row r="4870" spans="1:14">
      <c r="A4870" s="9">
        <v>44691</v>
      </c>
      <c r="B4870" s="1">
        <v>17792</v>
      </c>
      <c r="C4870" s="929" t="s">
        <v>53</v>
      </c>
      <c r="D4870" s="1" t="s">
        <v>22</v>
      </c>
      <c r="E4870" s="1" t="s">
        <v>5305</v>
      </c>
      <c r="F4870" s="399">
        <v>44692</v>
      </c>
      <c r="G4870" s="10" t="s">
        <v>55</v>
      </c>
      <c r="H4870" s="10">
        <v>1</v>
      </c>
      <c r="I4870" s="946">
        <v>2.35</v>
      </c>
      <c r="J4870" s="398" t="s">
        <v>25</v>
      </c>
      <c r="K4870" s="398" t="s">
        <v>25</v>
      </c>
      <c r="L4870" s="399">
        <v>44691</v>
      </c>
      <c r="M4870" s="398" t="s">
        <v>19</v>
      </c>
      <c r="N4870" s="10">
        <v>9957</v>
      </c>
    </row>
    <row r="4871" spans="1:14">
      <c r="A4871" s="9">
        <v>44691</v>
      </c>
      <c r="B4871" s="1">
        <v>17793</v>
      </c>
      <c r="C4871" s="929" t="s">
        <v>1042</v>
      </c>
      <c r="D4871" s="1" t="s">
        <v>22</v>
      </c>
      <c r="E4871" s="1" t="s">
        <v>5306</v>
      </c>
      <c r="F4871" s="399">
        <v>44692</v>
      </c>
      <c r="G4871" s="10" t="s">
        <v>1044</v>
      </c>
      <c r="H4871" s="10">
        <v>5</v>
      </c>
      <c r="I4871" s="946">
        <v>2.35</v>
      </c>
      <c r="J4871" s="398" t="s">
        <v>25</v>
      </c>
      <c r="K4871" s="398" t="s">
        <v>25</v>
      </c>
      <c r="L4871" s="399">
        <v>44691</v>
      </c>
      <c r="M4871" s="398" t="s">
        <v>19</v>
      </c>
      <c r="N4871" s="10">
        <v>9957</v>
      </c>
    </row>
    <row r="4872" spans="1:14">
      <c r="A4872" s="9">
        <v>44691</v>
      </c>
      <c r="B4872" s="1">
        <v>17794</v>
      </c>
      <c r="C4872" s="929" t="s">
        <v>519</v>
      </c>
      <c r="D4872" s="1" t="s">
        <v>22</v>
      </c>
      <c r="E4872" s="1" t="s">
        <v>5307</v>
      </c>
      <c r="F4872" s="399">
        <v>44692</v>
      </c>
      <c r="G4872" s="10" t="s">
        <v>521</v>
      </c>
      <c r="H4872" s="10">
        <v>1</v>
      </c>
      <c r="I4872" s="946">
        <v>2.35</v>
      </c>
      <c r="J4872" s="398" t="s">
        <v>25</v>
      </c>
      <c r="K4872" s="398" t="s">
        <v>25</v>
      </c>
      <c r="L4872" s="399">
        <v>44691</v>
      </c>
      <c r="M4872" s="398" t="s">
        <v>19</v>
      </c>
      <c r="N4872" s="10">
        <v>9957</v>
      </c>
    </row>
    <row r="4873" spans="1:14">
      <c r="A4873" s="9">
        <v>44691</v>
      </c>
      <c r="B4873" s="1">
        <v>17795</v>
      </c>
      <c r="C4873" s="929" t="s">
        <v>710</v>
      </c>
      <c r="D4873" s="1" t="s">
        <v>22</v>
      </c>
      <c r="E4873" s="1" t="s">
        <v>5308</v>
      </c>
      <c r="F4873" s="399">
        <v>44692</v>
      </c>
      <c r="G4873" s="10" t="s">
        <v>712</v>
      </c>
      <c r="H4873" s="10">
        <v>6</v>
      </c>
      <c r="I4873" s="946">
        <v>2.35</v>
      </c>
      <c r="J4873" s="398" t="s">
        <v>25</v>
      </c>
      <c r="K4873" s="398" t="s">
        <v>25</v>
      </c>
      <c r="L4873" s="399">
        <v>44691</v>
      </c>
      <c r="M4873" s="398" t="s">
        <v>19</v>
      </c>
      <c r="N4873" s="10">
        <v>9957</v>
      </c>
    </row>
    <row r="4874" spans="1:14">
      <c r="A4874" s="9">
        <v>44691</v>
      </c>
      <c r="B4874" s="1">
        <v>17796</v>
      </c>
      <c r="C4874" s="929" t="s">
        <v>866</v>
      </c>
      <c r="D4874" s="1" t="s">
        <v>22</v>
      </c>
      <c r="E4874" s="1" t="s">
        <v>5309</v>
      </c>
      <c r="F4874" s="399">
        <v>44692</v>
      </c>
      <c r="G4874" s="10" t="s">
        <v>447</v>
      </c>
      <c r="H4874" s="10">
        <v>8</v>
      </c>
      <c r="I4874" s="946">
        <v>2.35</v>
      </c>
      <c r="J4874" s="398" t="s">
        <v>25</v>
      </c>
      <c r="K4874" s="398" t="s">
        <v>25</v>
      </c>
      <c r="L4874" s="399">
        <v>44691</v>
      </c>
      <c r="M4874" s="398" t="s">
        <v>19</v>
      </c>
      <c r="N4874" s="10">
        <v>9957</v>
      </c>
    </row>
    <row r="4875" spans="1:14">
      <c r="A4875" s="9">
        <v>44691</v>
      </c>
      <c r="B4875" s="1">
        <v>17797</v>
      </c>
      <c r="C4875" s="929" t="s">
        <v>182</v>
      </c>
      <c r="D4875" s="1" t="s">
        <v>22</v>
      </c>
      <c r="E4875" s="1" t="s">
        <v>5309</v>
      </c>
      <c r="F4875" s="399">
        <v>44692</v>
      </c>
      <c r="G4875" s="10" t="s">
        <v>184</v>
      </c>
      <c r="H4875" s="10">
        <v>8</v>
      </c>
      <c r="I4875" s="946">
        <v>2.35</v>
      </c>
      <c r="J4875" s="398" t="s">
        <v>25</v>
      </c>
      <c r="K4875" s="398" t="s">
        <v>25</v>
      </c>
      <c r="L4875" s="399">
        <v>44691</v>
      </c>
      <c r="M4875" s="398" t="s">
        <v>19</v>
      </c>
      <c r="N4875" s="10">
        <v>9957</v>
      </c>
    </row>
    <row r="4876" spans="1:14">
      <c r="A4876" s="9">
        <v>44691</v>
      </c>
      <c r="B4876" s="1">
        <v>17798</v>
      </c>
      <c r="C4876" s="929" t="s">
        <v>866</v>
      </c>
      <c r="D4876" s="1" t="s">
        <v>22</v>
      </c>
      <c r="E4876" s="1" t="s">
        <v>5310</v>
      </c>
      <c r="F4876" s="399">
        <v>44692</v>
      </c>
      <c r="G4876" s="10" t="s">
        <v>447</v>
      </c>
      <c r="H4876" s="10">
        <v>39</v>
      </c>
      <c r="I4876" s="946">
        <v>2.35</v>
      </c>
      <c r="J4876" s="398" t="s">
        <v>25</v>
      </c>
      <c r="K4876" s="398" t="s">
        <v>25</v>
      </c>
      <c r="L4876" s="399">
        <v>44692</v>
      </c>
      <c r="M4876" s="398" t="s">
        <v>19</v>
      </c>
      <c r="N4876" s="10">
        <v>9957</v>
      </c>
    </row>
    <row r="4877" spans="1:14">
      <c r="A4877" s="9">
        <v>44691</v>
      </c>
      <c r="B4877" s="1">
        <v>17799</v>
      </c>
      <c r="C4877" s="929" t="s">
        <v>182</v>
      </c>
      <c r="D4877" s="1" t="s">
        <v>22</v>
      </c>
      <c r="E4877" s="1" t="s">
        <v>5310</v>
      </c>
      <c r="F4877" s="399">
        <v>44692</v>
      </c>
      <c r="G4877" s="10" t="s">
        <v>184</v>
      </c>
      <c r="H4877" s="10">
        <v>39</v>
      </c>
      <c r="I4877" s="946">
        <v>2.35</v>
      </c>
      <c r="J4877" s="398" t="s">
        <v>25</v>
      </c>
      <c r="K4877" s="398" t="s">
        <v>25</v>
      </c>
      <c r="L4877" s="399">
        <v>44692</v>
      </c>
      <c r="M4877" s="398" t="s">
        <v>19</v>
      </c>
      <c r="N4877" s="10">
        <v>9957</v>
      </c>
    </row>
    <row r="4878" spans="1:14">
      <c r="A4878" s="9">
        <v>44691</v>
      </c>
      <c r="B4878" s="1">
        <v>17800</v>
      </c>
      <c r="C4878" s="929" t="s">
        <v>566</v>
      </c>
      <c r="D4878" s="1" t="s">
        <v>22</v>
      </c>
      <c r="E4878" s="1" t="s">
        <v>5311</v>
      </c>
      <c r="F4878" s="399">
        <v>44692</v>
      </c>
      <c r="G4878" s="10" t="s">
        <v>568</v>
      </c>
      <c r="H4878" s="10">
        <v>21</v>
      </c>
      <c r="I4878" s="946">
        <v>2.35</v>
      </c>
      <c r="J4878" s="398" t="s">
        <v>25</v>
      </c>
      <c r="K4878" s="398" t="s">
        <v>25</v>
      </c>
      <c r="L4878" s="399">
        <v>44692</v>
      </c>
      <c r="M4878" s="398" t="s">
        <v>19</v>
      </c>
      <c r="N4878" s="10">
        <v>9957</v>
      </c>
    </row>
    <row r="4879" spans="1:14">
      <c r="A4879" s="9">
        <v>44691</v>
      </c>
      <c r="B4879" s="1">
        <v>17801</v>
      </c>
      <c r="C4879" s="929" t="s">
        <v>4376</v>
      </c>
      <c r="D4879" s="1" t="s">
        <v>22</v>
      </c>
      <c r="E4879" s="1" t="s">
        <v>5312</v>
      </c>
      <c r="F4879" s="399">
        <v>44692</v>
      </c>
      <c r="G4879" s="10" t="s">
        <v>4378</v>
      </c>
      <c r="H4879" s="10">
        <v>13</v>
      </c>
      <c r="I4879" s="946">
        <v>2.35</v>
      </c>
      <c r="J4879" s="398" t="s">
        <v>25</v>
      </c>
      <c r="K4879" s="398" t="s">
        <v>25</v>
      </c>
      <c r="L4879" s="399">
        <v>44692</v>
      </c>
      <c r="M4879" s="398" t="s">
        <v>19</v>
      </c>
      <c r="N4879" s="10">
        <v>9957</v>
      </c>
    </row>
    <row r="4880" spans="1:14">
      <c r="A4880" s="9">
        <v>44691</v>
      </c>
      <c r="B4880" s="1">
        <v>17802</v>
      </c>
      <c r="C4880" s="929" t="s">
        <v>4376</v>
      </c>
      <c r="D4880" s="1" t="s">
        <v>22</v>
      </c>
      <c r="E4880" s="1" t="s">
        <v>5313</v>
      </c>
      <c r="F4880" s="399">
        <v>44692</v>
      </c>
      <c r="G4880" s="10" t="s">
        <v>4378</v>
      </c>
      <c r="H4880" s="10">
        <v>4</v>
      </c>
      <c r="I4880" s="946">
        <v>2.35</v>
      </c>
      <c r="J4880" s="398" t="s">
        <v>25</v>
      </c>
      <c r="K4880" s="398" t="s">
        <v>25</v>
      </c>
      <c r="L4880" s="399">
        <v>44692</v>
      </c>
      <c r="M4880" s="398" t="s">
        <v>19</v>
      </c>
      <c r="N4880" s="10">
        <v>9957</v>
      </c>
    </row>
    <row r="4881" spans="1:14">
      <c r="A4881" s="9">
        <v>44691</v>
      </c>
      <c r="B4881" s="1">
        <v>17803</v>
      </c>
      <c r="C4881" s="929" t="s">
        <v>4376</v>
      </c>
      <c r="D4881" s="1" t="s">
        <v>22</v>
      </c>
      <c r="E4881" s="1" t="s">
        <v>5314</v>
      </c>
      <c r="F4881" s="399">
        <v>44692</v>
      </c>
      <c r="G4881" s="10" t="s">
        <v>4378</v>
      </c>
      <c r="H4881" s="10">
        <v>6</v>
      </c>
      <c r="I4881" s="946">
        <v>2.35</v>
      </c>
      <c r="J4881" s="398" t="s">
        <v>25</v>
      </c>
      <c r="K4881" s="398" t="s">
        <v>25</v>
      </c>
      <c r="L4881" s="399">
        <v>44692</v>
      </c>
      <c r="M4881" s="398" t="s">
        <v>19</v>
      </c>
      <c r="N4881" s="10">
        <v>9957</v>
      </c>
    </row>
    <row r="4882" spans="1:14">
      <c r="A4882" s="9">
        <v>44691</v>
      </c>
      <c r="B4882" s="1">
        <v>17804</v>
      </c>
      <c r="C4882" s="929" t="s">
        <v>3238</v>
      </c>
      <c r="D4882" s="1" t="s">
        <v>22</v>
      </c>
      <c r="E4882" s="1" t="s">
        <v>5315</v>
      </c>
      <c r="F4882" s="399">
        <v>44692</v>
      </c>
      <c r="G4882" s="10" t="s">
        <v>3568</v>
      </c>
      <c r="H4882" s="10">
        <v>13</v>
      </c>
      <c r="I4882" s="946">
        <v>2.35</v>
      </c>
      <c r="J4882" s="398" t="s">
        <v>25</v>
      </c>
      <c r="K4882" s="398" t="s">
        <v>25</v>
      </c>
      <c r="L4882" s="399">
        <v>44692</v>
      </c>
      <c r="M4882" s="398" t="s">
        <v>19</v>
      </c>
      <c r="N4882" s="10">
        <v>9957</v>
      </c>
    </row>
    <row r="4883" spans="1:14">
      <c r="A4883" s="9">
        <v>44691</v>
      </c>
      <c r="B4883" s="1">
        <v>17805</v>
      </c>
      <c r="C4883" s="929" t="s">
        <v>863</v>
      </c>
      <c r="D4883" s="1" t="s">
        <v>22</v>
      </c>
      <c r="E4883" s="1" t="s">
        <v>5316</v>
      </c>
      <c r="F4883" s="399">
        <v>44692</v>
      </c>
      <c r="G4883" s="10" t="s">
        <v>865</v>
      </c>
      <c r="H4883" s="10">
        <v>14</v>
      </c>
      <c r="I4883" s="946">
        <v>2.35</v>
      </c>
      <c r="J4883" s="398" t="s">
        <v>25</v>
      </c>
      <c r="K4883" s="398" t="s">
        <v>25</v>
      </c>
      <c r="L4883" s="399">
        <v>44692</v>
      </c>
      <c r="M4883" s="398" t="s">
        <v>19</v>
      </c>
      <c r="N4883" s="10">
        <v>9957</v>
      </c>
    </row>
    <row r="4884" spans="1:14">
      <c r="A4884" s="9">
        <v>44691</v>
      </c>
      <c r="B4884" s="1">
        <v>17806</v>
      </c>
      <c r="C4884" s="929" t="s">
        <v>863</v>
      </c>
      <c r="D4884" s="1" t="s">
        <v>22</v>
      </c>
      <c r="E4884" s="1" t="s">
        <v>5317</v>
      </c>
      <c r="F4884" s="399">
        <v>44692</v>
      </c>
      <c r="G4884" s="10" t="s">
        <v>865</v>
      </c>
      <c r="H4884" s="10">
        <v>4</v>
      </c>
      <c r="I4884" s="946">
        <v>2.35</v>
      </c>
      <c r="J4884" s="398" t="s">
        <v>25</v>
      </c>
      <c r="K4884" s="398" t="s">
        <v>25</v>
      </c>
      <c r="L4884" s="399">
        <v>44692</v>
      </c>
      <c r="M4884" s="398" t="s">
        <v>19</v>
      </c>
      <c r="N4884" s="10">
        <v>9957</v>
      </c>
    </row>
    <row r="4885" spans="1:14">
      <c r="A4885" s="9">
        <v>44691</v>
      </c>
      <c r="B4885" s="1">
        <v>17807</v>
      </c>
      <c r="C4885" s="929" t="s">
        <v>863</v>
      </c>
      <c r="D4885" s="1" t="s">
        <v>22</v>
      </c>
      <c r="E4885" s="1" t="s">
        <v>5318</v>
      </c>
      <c r="F4885" s="399">
        <v>44692</v>
      </c>
      <c r="G4885" s="10" t="s">
        <v>865</v>
      </c>
      <c r="H4885" s="10">
        <v>4</v>
      </c>
      <c r="I4885" s="946">
        <v>2.35</v>
      </c>
      <c r="J4885" s="398" t="s">
        <v>25</v>
      </c>
      <c r="K4885" s="398" t="s">
        <v>25</v>
      </c>
      <c r="L4885" s="399">
        <v>44692</v>
      </c>
      <c r="M4885" s="398" t="s">
        <v>19</v>
      </c>
      <c r="N4885" s="10">
        <v>9957</v>
      </c>
    </row>
    <row r="4886" spans="1:14">
      <c r="A4886" s="9">
        <v>44691</v>
      </c>
      <c r="B4886" s="1">
        <v>17808</v>
      </c>
      <c r="C4886" s="929" t="s">
        <v>1074</v>
      </c>
      <c r="D4886" s="1" t="s">
        <v>22</v>
      </c>
      <c r="E4886" s="1" t="s">
        <v>5319</v>
      </c>
      <c r="F4886" s="399">
        <v>44692</v>
      </c>
      <c r="G4886" s="10" t="s">
        <v>1156</v>
      </c>
      <c r="H4886" s="10">
        <v>1</v>
      </c>
      <c r="I4886" s="946">
        <v>2.35</v>
      </c>
      <c r="J4886" s="398" t="s">
        <v>25</v>
      </c>
      <c r="K4886" s="398" t="s">
        <v>25</v>
      </c>
      <c r="L4886" s="399">
        <v>44692</v>
      </c>
      <c r="M4886" s="398" t="s">
        <v>19</v>
      </c>
      <c r="N4886" s="10">
        <v>9957</v>
      </c>
    </row>
    <row r="4887" spans="1:14">
      <c r="A4887" s="9">
        <v>44691</v>
      </c>
      <c r="B4887" s="1">
        <v>17809</v>
      </c>
      <c r="C4887" s="929" t="s">
        <v>1074</v>
      </c>
      <c r="D4887" s="1" t="s">
        <v>22</v>
      </c>
      <c r="E4887" s="1" t="s">
        <v>5320</v>
      </c>
      <c r="F4887" s="399">
        <v>44692</v>
      </c>
      <c r="G4887" s="10" t="s">
        <v>1156</v>
      </c>
      <c r="H4887" s="10">
        <v>1</v>
      </c>
      <c r="I4887" s="946">
        <v>2.35</v>
      </c>
      <c r="J4887" s="398" t="s">
        <v>25</v>
      </c>
      <c r="K4887" s="398" t="s">
        <v>25</v>
      </c>
      <c r="L4887" s="399">
        <v>44692</v>
      </c>
      <c r="M4887" s="398" t="s">
        <v>19</v>
      </c>
      <c r="N4887" s="10">
        <v>9957</v>
      </c>
    </row>
    <row r="4888" spans="1:14">
      <c r="A4888" s="9">
        <v>44691</v>
      </c>
      <c r="B4888" s="1">
        <v>17810</v>
      </c>
      <c r="C4888" s="929" t="s">
        <v>896</v>
      </c>
      <c r="D4888" s="1" t="s">
        <v>22</v>
      </c>
      <c r="E4888" s="1" t="s">
        <v>1972</v>
      </c>
      <c r="F4888" s="399">
        <v>44692</v>
      </c>
      <c r="G4888" s="10" t="s">
        <v>898</v>
      </c>
      <c r="H4888" s="10">
        <v>7</v>
      </c>
      <c r="I4888" s="946">
        <v>2.35</v>
      </c>
      <c r="J4888" s="398" t="s">
        <v>25</v>
      </c>
      <c r="K4888" s="398" t="s">
        <v>25</v>
      </c>
      <c r="L4888" s="399">
        <v>44692</v>
      </c>
      <c r="M4888" s="398" t="s">
        <v>19</v>
      </c>
      <c r="N4888" s="10">
        <v>9957</v>
      </c>
    </row>
    <row r="4889" spans="1:14">
      <c r="A4889" s="9">
        <v>44691</v>
      </c>
      <c r="B4889" s="1">
        <v>17811</v>
      </c>
      <c r="C4889" s="929" t="s">
        <v>577</v>
      </c>
      <c r="D4889" s="1" t="s">
        <v>22</v>
      </c>
      <c r="E4889" s="1" t="s">
        <v>5321</v>
      </c>
      <c r="F4889" s="399">
        <v>44692</v>
      </c>
      <c r="G4889" s="10" t="s">
        <v>579</v>
      </c>
      <c r="H4889" s="10">
        <v>30</v>
      </c>
      <c r="I4889" s="946">
        <v>2.35</v>
      </c>
      <c r="J4889" s="398" t="s">
        <v>25</v>
      </c>
      <c r="K4889" s="398" t="s">
        <v>25</v>
      </c>
      <c r="L4889" s="399">
        <v>44692</v>
      </c>
      <c r="M4889" s="398" t="s">
        <v>19</v>
      </c>
      <c r="N4889" s="10">
        <v>9957</v>
      </c>
    </row>
    <row r="4890" spans="1:14">
      <c r="A4890" s="9">
        <v>44691</v>
      </c>
      <c r="B4890" s="1">
        <v>17812</v>
      </c>
      <c r="C4890" s="929" t="s">
        <v>88</v>
      </c>
      <c r="D4890" s="1" t="s">
        <v>22</v>
      </c>
      <c r="E4890" s="1" t="s">
        <v>5322</v>
      </c>
      <c r="F4890" s="399">
        <v>44692</v>
      </c>
      <c r="G4890" s="10" t="s">
        <v>90</v>
      </c>
      <c r="H4890" s="10">
        <v>21</v>
      </c>
      <c r="I4890" s="946">
        <v>2.35</v>
      </c>
      <c r="J4890" s="398" t="s">
        <v>25</v>
      </c>
      <c r="K4890" s="398" t="s">
        <v>25</v>
      </c>
      <c r="L4890" s="399">
        <v>44692</v>
      </c>
      <c r="M4890" s="398" t="s">
        <v>19</v>
      </c>
      <c r="N4890" s="10">
        <v>9957</v>
      </c>
    </row>
    <row r="4891" spans="1:14">
      <c r="A4891" s="9">
        <v>44691</v>
      </c>
      <c r="B4891" s="1">
        <v>17813</v>
      </c>
      <c r="C4891" s="929" t="s">
        <v>791</v>
      </c>
      <c r="D4891" s="1" t="s">
        <v>22</v>
      </c>
      <c r="E4891" s="1" t="s">
        <v>5323</v>
      </c>
      <c r="F4891" s="399">
        <v>44692</v>
      </c>
      <c r="G4891" s="10" t="s">
        <v>793</v>
      </c>
      <c r="H4891" s="10">
        <v>8</v>
      </c>
      <c r="I4891" s="946">
        <v>2.35</v>
      </c>
      <c r="J4891" s="398" t="s">
        <v>25</v>
      </c>
      <c r="K4891" s="398" t="s">
        <v>25</v>
      </c>
      <c r="L4891" s="399">
        <v>44692</v>
      </c>
      <c r="M4891" s="398" t="s">
        <v>19</v>
      </c>
      <c r="N4891" s="10">
        <v>9957</v>
      </c>
    </row>
    <row r="4892" spans="1:14">
      <c r="A4892" s="9">
        <v>44691</v>
      </c>
      <c r="B4892" s="1">
        <v>17814</v>
      </c>
      <c r="C4892" s="929" t="s">
        <v>490</v>
      </c>
      <c r="D4892" s="1" t="s">
        <v>22</v>
      </c>
      <c r="E4892" s="1" t="s">
        <v>5324</v>
      </c>
      <c r="F4892" s="399">
        <v>44692</v>
      </c>
      <c r="G4892" s="10" t="s">
        <v>492</v>
      </c>
      <c r="H4892" s="10">
        <v>15</v>
      </c>
      <c r="I4892" s="946">
        <v>2.35</v>
      </c>
      <c r="J4892" s="398" t="s">
        <v>25</v>
      </c>
      <c r="K4892" s="398" t="s">
        <v>25</v>
      </c>
      <c r="L4892" s="399">
        <v>44692</v>
      </c>
      <c r="M4892" s="398" t="s">
        <v>19</v>
      </c>
      <c r="N4892" s="10">
        <v>9957</v>
      </c>
    </row>
    <row r="4893" spans="1:14">
      <c r="A4893" s="9">
        <v>44691</v>
      </c>
      <c r="B4893" s="1">
        <v>17815</v>
      </c>
      <c r="C4893" s="929" t="s">
        <v>490</v>
      </c>
      <c r="D4893" s="1" t="s">
        <v>22</v>
      </c>
      <c r="E4893" s="1" t="s">
        <v>5325</v>
      </c>
      <c r="F4893" s="399">
        <v>44692</v>
      </c>
      <c r="G4893" s="10" t="s">
        <v>492</v>
      </c>
      <c r="H4893" s="10">
        <v>16</v>
      </c>
      <c r="I4893" s="946">
        <v>2.35</v>
      </c>
      <c r="J4893" s="398" t="s">
        <v>25</v>
      </c>
      <c r="K4893" s="398" t="s">
        <v>25</v>
      </c>
      <c r="L4893" s="399">
        <v>44692</v>
      </c>
      <c r="M4893" s="398" t="s">
        <v>19</v>
      </c>
      <c r="N4893" s="10">
        <v>9957</v>
      </c>
    </row>
    <row r="4894" spans="1:14">
      <c r="A4894" s="9">
        <v>44691</v>
      </c>
      <c r="B4894" s="1">
        <v>17816</v>
      </c>
      <c r="C4894" s="929" t="s">
        <v>675</v>
      </c>
      <c r="D4894" s="1" t="s">
        <v>22</v>
      </c>
      <c r="E4894" s="1" t="s">
        <v>5326</v>
      </c>
      <c r="F4894" s="399">
        <v>44692</v>
      </c>
      <c r="G4894" s="10" t="s">
        <v>677</v>
      </c>
      <c r="H4894" s="10">
        <v>6</v>
      </c>
      <c r="I4894" s="946">
        <v>2.35</v>
      </c>
      <c r="J4894" s="398" t="s">
        <v>25</v>
      </c>
      <c r="K4894" s="398" t="s">
        <v>25</v>
      </c>
      <c r="L4894" s="399">
        <v>44692</v>
      </c>
      <c r="M4894" s="398" t="s">
        <v>19</v>
      </c>
      <c r="N4894" s="10">
        <v>9957</v>
      </c>
    </row>
    <row r="4895" spans="1:14">
      <c r="A4895" s="9">
        <v>44691</v>
      </c>
      <c r="B4895" s="1">
        <v>17817</v>
      </c>
      <c r="C4895" s="929" t="s">
        <v>580</v>
      </c>
      <c r="D4895" s="1" t="s">
        <v>22</v>
      </c>
      <c r="E4895" s="1" t="s">
        <v>5327</v>
      </c>
      <c r="F4895" s="399">
        <v>44692</v>
      </c>
      <c r="G4895" s="10" t="s">
        <v>582</v>
      </c>
      <c r="H4895" s="10">
        <v>14</v>
      </c>
      <c r="I4895" s="946">
        <v>2.35</v>
      </c>
      <c r="J4895" s="398" t="s">
        <v>25</v>
      </c>
      <c r="K4895" s="398" t="s">
        <v>25</v>
      </c>
      <c r="L4895" s="399">
        <v>44692</v>
      </c>
      <c r="M4895" s="398" t="s">
        <v>19</v>
      </c>
      <c r="N4895" s="10">
        <v>9957</v>
      </c>
    </row>
    <row r="4896" spans="1:14">
      <c r="A4896" s="9">
        <v>44691</v>
      </c>
      <c r="B4896" s="1">
        <v>17818</v>
      </c>
      <c r="C4896" s="929" t="s">
        <v>3031</v>
      </c>
      <c r="D4896" s="1" t="s">
        <v>22</v>
      </c>
      <c r="E4896" s="1" t="s">
        <v>5328</v>
      </c>
      <c r="F4896" s="399">
        <v>44692</v>
      </c>
      <c r="G4896" s="10" t="s">
        <v>3033</v>
      </c>
      <c r="H4896" s="10">
        <v>4</v>
      </c>
      <c r="I4896" s="946">
        <v>2.35</v>
      </c>
      <c r="J4896" s="398" t="s">
        <v>25</v>
      </c>
      <c r="K4896" s="398" t="s">
        <v>25</v>
      </c>
      <c r="L4896" s="399">
        <v>44692</v>
      </c>
      <c r="M4896" s="398" t="s">
        <v>19</v>
      </c>
      <c r="N4896" s="10">
        <v>9957</v>
      </c>
    </row>
    <row r="4897" spans="1:14">
      <c r="A4897" s="9">
        <v>44691</v>
      </c>
      <c r="B4897" s="1">
        <v>17819</v>
      </c>
      <c r="C4897" s="929" t="s">
        <v>451</v>
      </c>
      <c r="D4897" s="1" t="s">
        <v>22</v>
      </c>
      <c r="E4897" s="1" t="s">
        <v>5329</v>
      </c>
      <c r="F4897" s="399">
        <v>44692</v>
      </c>
      <c r="G4897" s="10" t="s">
        <v>453</v>
      </c>
      <c r="H4897" s="10">
        <v>12</v>
      </c>
      <c r="I4897" s="946">
        <v>2.35</v>
      </c>
      <c r="J4897" s="398" t="s">
        <v>25</v>
      </c>
      <c r="K4897" s="398" t="s">
        <v>25</v>
      </c>
      <c r="L4897" s="399">
        <v>44692</v>
      </c>
      <c r="M4897" s="398" t="s">
        <v>19</v>
      </c>
      <c r="N4897" s="10">
        <v>9957</v>
      </c>
    </row>
    <row r="4898" spans="1:14">
      <c r="A4898" s="9">
        <v>44691</v>
      </c>
      <c r="B4898" s="1">
        <v>17820</v>
      </c>
      <c r="C4898" s="929" t="s">
        <v>5330</v>
      </c>
      <c r="D4898" s="1" t="s">
        <v>22</v>
      </c>
      <c r="E4898" s="1" t="s">
        <v>5331</v>
      </c>
      <c r="F4898" s="399">
        <v>44694</v>
      </c>
      <c r="G4898" s="10" t="s">
        <v>5332</v>
      </c>
      <c r="H4898" s="10">
        <v>85</v>
      </c>
      <c r="I4898" s="946">
        <v>2.35</v>
      </c>
      <c r="J4898" s="398" t="s">
        <v>25</v>
      </c>
      <c r="K4898" s="398" t="s">
        <v>25</v>
      </c>
      <c r="L4898" s="399">
        <v>44694</v>
      </c>
      <c r="M4898" s="398" t="s">
        <v>19</v>
      </c>
      <c r="N4898" s="10">
        <v>9957</v>
      </c>
    </row>
    <row r="4899" spans="1:14">
      <c r="A4899" s="9">
        <v>44691</v>
      </c>
      <c r="B4899" s="1">
        <v>17821</v>
      </c>
      <c r="C4899" s="929" t="s">
        <v>154</v>
      </c>
      <c r="D4899" s="1" t="s">
        <v>22</v>
      </c>
      <c r="E4899" s="1" t="s">
        <v>5333</v>
      </c>
      <c r="F4899" s="399">
        <v>44694</v>
      </c>
      <c r="G4899" s="10" t="s">
        <v>155</v>
      </c>
      <c r="H4899" s="10">
        <v>1</v>
      </c>
      <c r="I4899" s="946">
        <v>2.35</v>
      </c>
      <c r="J4899" s="398" t="s">
        <v>25</v>
      </c>
      <c r="K4899" s="398" t="s">
        <v>25</v>
      </c>
      <c r="L4899" s="399">
        <v>44694</v>
      </c>
      <c r="M4899" s="398" t="s">
        <v>19</v>
      </c>
      <c r="N4899" s="10">
        <v>9957</v>
      </c>
    </row>
    <row r="4900" spans="1:14">
      <c r="A4900" s="9">
        <v>44691</v>
      </c>
      <c r="B4900" s="1">
        <v>17822</v>
      </c>
      <c r="C4900" s="929" t="s">
        <v>154</v>
      </c>
      <c r="D4900" s="1" t="s">
        <v>22</v>
      </c>
      <c r="E4900" s="1" t="s">
        <v>5334</v>
      </c>
      <c r="F4900" s="399">
        <v>44694</v>
      </c>
      <c r="G4900" s="10" t="s">
        <v>155</v>
      </c>
      <c r="H4900" s="10">
        <v>1</v>
      </c>
      <c r="I4900" s="946">
        <v>2.35</v>
      </c>
      <c r="J4900" s="398" t="s">
        <v>25</v>
      </c>
      <c r="K4900" s="398" t="s">
        <v>25</v>
      </c>
      <c r="L4900" s="399">
        <v>44694</v>
      </c>
      <c r="M4900" s="398" t="s">
        <v>19</v>
      </c>
      <c r="N4900" s="10">
        <v>9957</v>
      </c>
    </row>
    <row r="4901" spans="1:14">
      <c r="A4901" s="9">
        <v>44691</v>
      </c>
      <c r="B4901" s="1">
        <v>17823</v>
      </c>
      <c r="C4901" s="929" t="s">
        <v>254</v>
      </c>
      <c r="D4901" s="1" t="s">
        <v>22</v>
      </c>
      <c r="E4901" s="1" t="s">
        <v>5335</v>
      </c>
      <c r="F4901" s="399">
        <v>44694</v>
      </c>
      <c r="G4901" s="10" t="s">
        <v>256</v>
      </c>
      <c r="H4901" s="10">
        <v>11</v>
      </c>
      <c r="I4901" s="946">
        <v>2.35</v>
      </c>
      <c r="J4901" s="398" t="s">
        <v>25</v>
      </c>
      <c r="K4901" s="398" t="s">
        <v>25</v>
      </c>
      <c r="L4901" s="399">
        <v>44694</v>
      </c>
      <c r="M4901" s="398" t="s">
        <v>19</v>
      </c>
      <c r="N4901" s="10">
        <v>9957</v>
      </c>
    </row>
    <row r="4902" spans="1:14">
      <c r="A4902" s="9">
        <v>44691</v>
      </c>
      <c r="B4902" s="1">
        <v>17824</v>
      </c>
      <c r="C4902" s="929" t="s">
        <v>498</v>
      </c>
      <c r="D4902" s="1" t="s">
        <v>22</v>
      </c>
      <c r="E4902" s="1" t="s">
        <v>5336</v>
      </c>
      <c r="F4902" s="399">
        <v>44694</v>
      </c>
      <c r="G4902" s="10" t="s">
        <v>500</v>
      </c>
      <c r="H4902" s="10">
        <v>6</v>
      </c>
      <c r="I4902" s="946">
        <v>2.35</v>
      </c>
      <c r="J4902" s="398" t="s">
        <v>25</v>
      </c>
      <c r="K4902" s="398" t="s">
        <v>25</v>
      </c>
      <c r="L4902" s="399">
        <v>44694</v>
      </c>
      <c r="M4902" s="398" t="s">
        <v>19</v>
      </c>
      <c r="N4902" s="10">
        <v>9957</v>
      </c>
    </row>
    <row r="4903" spans="1:14">
      <c r="A4903" s="9">
        <v>44691</v>
      </c>
      <c r="B4903" s="1">
        <v>17825</v>
      </c>
      <c r="C4903" s="929" t="s">
        <v>4117</v>
      </c>
      <c r="D4903" s="1" t="s">
        <v>22</v>
      </c>
      <c r="E4903" s="1" t="s">
        <v>5337</v>
      </c>
      <c r="F4903" s="399">
        <v>44694</v>
      </c>
      <c r="G4903" s="10" t="s">
        <v>4119</v>
      </c>
      <c r="H4903" s="10">
        <v>1</v>
      </c>
      <c r="I4903" s="946">
        <v>2.35</v>
      </c>
      <c r="J4903" s="398" t="s">
        <v>25</v>
      </c>
      <c r="K4903" s="398" t="s">
        <v>25</v>
      </c>
      <c r="L4903" s="399">
        <v>44694</v>
      </c>
      <c r="M4903" s="398" t="s">
        <v>19</v>
      </c>
      <c r="N4903" s="10">
        <v>9957</v>
      </c>
    </row>
    <row r="4904" spans="1:14">
      <c r="A4904" s="9">
        <v>44691</v>
      </c>
      <c r="B4904" s="1">
        <v>17826</v>
      </c>
      <c r="C4904" s="929" t="s">
        <v>4120</v>
      </c>
      <c r="D4904" s="1" t="s">
        <v>22</v>
      </c>
      <c r="E4904" s="1" t="s">
        <v>5337</v>
      </c>
      <c r="F4904" s="399">
        <v>44694</v>
      </c>
      <c r="G4904" s="10" t="s">
        <v>4121</v>
      </c>
      <c r="H4904" s="10">
        <v>1</v>
      </c>
      <c r="I4904" s="946">
        <v>2.35</v>
      </c>
      <c r="J4904" s="398" t="s">
        <v>25</v>
      </c>
      <c r="K4904" s="398" t="s">
        <v>25</v>
      </c>
      <c r="L4904" s="399">
        <v>44694</v>
      </c>
      <c r="M4904" s="398" t="s">
        <v>19</v>
      </c>
      <c r="N4904" s="10">
        <v>9957</v>
      </c>
    </row>
    <row r="4905" spans="1:14">
      <c r="A4905" s="9">
        <v>44691</v>
      </c>
      <c r="B4905" s="1">
        <v>17827</v>
      </c>
      <c r="C4905" s="929" t="s">
        <v>4117</v>
      </c>
      <c r="D4905" s="1" t="s">
        <v>22</v>
      </c>
      <c r="E4905" s="1" t="s">
        <v>4505</v>
      </c>
      <c r="F4905" s="399">
        <v>44694</v>
      </c>
      <c r="G4905" s="10" t="s">
        <v>4119</v>
      </c>
      <c r="H4905" s="10">
        <v>2</v>
      </c>
      <c r="I4905" s="946">
        <v>2.35</v>
      </c>
      <c r="J4905" s="398" t="s">
        <v>25</v>
      </c>
      <c r="K4905" s="398" t="s">
        <v>25</v>
      </c>
      <c r="L4905" s="399">
        <v>44694</v>
      </c>
      <c r="M4905" s="398" t="s">
        <v>19</v>
      </c>
      <c r="N4905" s="10">
        <v>9957</v>
      </c>
    </row>
    <row r="4906" spans="1:14">
      <c r="A4906" s="9">
        <v>44691</v>
      </c>
      <c r="B4906" s="1">
        <v>17828</v>
      </c>
      <c r="C4906" s="929" t="s">
        <v>4120</v>
      </c>
      <c r="D4906" s="1" t="s">
        <v>22</v>
      </c>
      <c r="E4906" s="1" t="s">
        <v>4505</v>
      </c>
      <c r="F4906" s="399">
        <v>44694</v>
      </c>
      <c r="G4906" s="10" t="s">
        <v>4121</v>
      </c>
      <c r="H4906" s="10">
        <v>1</v>
      </c>
      <c r="I4906" s="946">
        <v>2.35</v>
      </c>
      <c r="J4906" s="398" t="s">
        <v>25</v>
      </c>
      <c r="K4906" s="398" t="s">
        <v>25</v>
      </c>
      <c r="L4906" s="399">
        <v>44694</v>
      </c>
      <c r="M4906" s="398" t="s">
        <v>19</v>
      </c>
      <c r="N4906" s="10">
        <v>9957</v>
      </c>
    </row>
    <row r="4907" spans="1:14">
      <c r="A4907" s="9">
        <v>44691</v>
      </c>
      <c r="B4907" s="1">
        <v>17829</v>
      </c>
      <c r="C4907" s="929" t="s">
        <v>147</v>
      </c>
      <c r="D4907" s="1" t="s">
        <v>22</v>
      </c>
      <c r="E4907" s="1" t="s">
        <v>5338</v>
      </c>
      <c r="F4907" s="399">
        <v>44694</v>
      </c>
      <c r="G4907" s="10" t="s">
        <v>149</v>
      </c>
      <c r="H4907" s="10">
        <v>2</v>
      </c>
      <c r="I4907" s="946">
        <v>2.35</v>
      </c>
      <c r="J4907" s="398" t="s">
        <v>25</v>
      </c>
      <c r="K4907" s="398" t="s">
        <v>25</v>
      </c>
      <c r="L4907" s="399">
        <v>44694</v>
      </c>
      <c r="M4907" s="398" t="s">
        <v>19</v>
      </c>
      <c r="N4907" s="10">
        <v>9957</v>
      </c>
    </row>
    <row r="4908" spans="1:14">
      <c r="A4908" s="9">
        <v>44691</v>
      </c>
      <c r="B4908" s="1">
        <v>17830</v>
      </c>
      <c r="C4908" s="929" t="s">
        <v>645</v>
      </c>
      <c r="D4908" s="1" t="s">
        <v>22</v>
      </c>
      <c r="E4908" s="1" t="s">
        <v>5339</v>
      </c>
      <c r="F4908" s="399">
        <v>44694</v>
      </c>
      <c r="G4908" s="10" t="s">
        <v>647</v>
      </c>
      <c r="H4908" s="10">
        <v>6</v>
      </c>
      <c r="I4908" s="946">
        <v>2.35</v>
      </c>
      <c r="J4908" s="398" t="s">
        <v>25</v>
      </c>
      <c r="K4908" s="398" t="s">
        <v>25</v>
      </c>
      <c r="L4908" s="399">
        <v>44694</v>
      </c>
      <c r="M4908" s="398" t="s">
        <v>19</v>
      </c>
      <c r="N4908" s="10">
        <v>9957</v>
      </c>
    </row>
    <row r="4909" spans="1:14">
      <c r="A4909" s="9">
        <v>44691</v>
      </c>
      <c r="B4909" s="1">
        <v>17831</v>
      </c>
      <c r="C4909" s="929" t="s">
        <v>3447</v>
      </c>
      <c r="D4909" s="1" t="s">
        <v>22</v>
      </c>
      <c r="E4909" s="1" t="s">
        <v>5340</v>
      </c>
      <c r="F4909" s="399">
        <v>44694</v>
      </c>
      <c r="G4909" s="10" t="s">
        <v>4844</v>
      </c>
      <c r="H4909" s="10">
        <v>7</v>
      </c>
      <c r="I4909" s="946">
        <v>2.35</v>
      </c>
      <c r="J4909" s="398" t="s">
        <v>25</v>
      </c>
      <c r="K4909" s="398" t="s">
        <v>25</v>
      </c>
      <c r="L4909" s="399">
        <v>44694</v>
      </c>
      <c r="M4909" s="398" t="s">
        <v>19</v>
      </c>
      <c r="N4909" s="10">
        <v>9957</v>
      </c>
    </row>
    <row r="4910" spans="1:14">
      <c r="A4910" s="9">
        <v>44691</v>
      </c>
      <c r="B4910" s="1">
        <v>17832</v>
      </c>
      <c r="C4910" s="929" t="s">
        <v>5215</v>
      </c>
      <c r="D4910" s="1" t="s">
        <v>22</v>
      </c>
      <c r="E4910" s="1" t="s">
        <v>5341</v>
      </c>
      <c r="F4910" s="399">
        <v>44694</v>
      </c>
      <c r="G4910" s="10" t="s">
        <v>3775</v>
      </c>
      <c r="H4910" s="10">
        <v>5</v>
      </c>
      <c r="I4910" s="946">
        <v>2.35</v>
      </c>
      <c r="J4910" s="398" t="s">
        <v>25</v>
      </c>
      <c r="K4910" s="398" t="s">
        <v>25</v>
      </c>
      <c r="L4910" s="399">
        <v>44694</v>
      </c>
      <c r="M4910" s="398" t="s">
        <v>19</v>
      </c>
      <c r="N4910" s="10">
        <v>9957</v>
      </c>
    </row>
    <row r="4911" spans="1:14">
      <c r="A4911" s="9">
        <v>44691</v>
      </c>
      <c r="B4911" s="1">
        <v>17833</v>
      </c>
      <c r="C4911" s="929" t="s">
        <v>3122</v>
      </c>
      <c r="D4911" s="1" t="s">
        <v>22</v>
      </c>
      <c r="E4911" s="1" t="s">
        <v>5342</v>
      </c>
      <c r="F4911" s="399">
        <v>44694</v>
      </c>
      <c r="G4911" s="10" t="s">
        <v>4903</v>
      </c>
      <c r="H4911" s="10">
        <v>8</v>
      </c>
      <c r="I4911" s="946">
        <v>2.35</v>
      </c>
      <c r="J4911" s="398" t="s">
        <v>25</v>
      </c>
      <c r="K4911" s="398" t="s">
        <v>25</v>
      </c>
      <c r="L4911" s="399">
        <v>44694</v>
      </c>
      <c r="M4911" s="398" t="s">
        <v>19</v>
      </c>
      <c r="N4911" s="10">
        <v>9957</v>
      </c>
    </row>
    <row r="4912" spans="1:14">
      <c r="A4912" s="9">
        <v>44691</v>
      </c>
      <c r="B4912" s="1">
        <v>17834</v>
      </c>
      <c r="C4912" s="929" t="s">
        <v>316</v>
      </c>
      <c r="D4912" s="1" t="s">
        <v>22</v>
      </c>
      <c r="E4912" s="1" t="s">
        <v>5343</v>
      </c>
      <c r="F4912" s="399">
        <v>44694</v>
      </c>
      <c r="G4912" s="10" t="s">
        <v>318</v>
      </c>
      <c r="H4912" s="10">
        <v>3</v>
      </c>
      <c r="I4912" s="946">
        <v>2.35</v>
      </c>
      <c r="J4912" s="398" t="s">
        <v>25</v>
      </c>
      <c r="K4912" s="398" t="s">
        <v>25</v>
      </c>
      <c r="L4912" s="399">
        <v>44694</v>
      </c>
      <c r="M4912" s="398" t="s">
        <v>19</v>
      </c>
      <c r="N4912" s="10">
        <v>9957</v>
      </c>
    </row>
    <row r="4913" spans="1:14">
      <c r="A4913" s="9">
        <v>44691</v>
      </c>
      <c r="B4913" s="1">
        <v>17835</v>
      </c>
      <c r="C4913" s="929" t="s">
        <v>316</v>
      </c>
      <c r="D4913" s="1" t="s">
        <v>22</v>
      </c>
      <c r="E4913" s="1" t="s">
        <v>5344</v>
      </c>
      <c r="F4913" s="399">
        <v>44694</v>
      </c>
      <c r="G4913" s="10" t="s">
        <v>318</v>
      </c>
      <c r="H4913" s="10">
        <v>1</v>
      </c>
      <c r="I4913" s="946">
        <v>2.35</v>
      </c>
      <c r="J4913" s="398" t="s">
        <v>25</v>
      </c>
      <c r="K4913" s="398" t="s">
        <v>25</v>
      </c>
      <c r="L4913" s="399">
        <v>44694</v>
      </c>
      <c r="M4913" s="398" t="s">
        <v>19</v>
      </c>
      <c r="N4913" s="10">
        <v>9957</v>
      </c>
    </row>
    <row r="4914" spans="1:14">
      <c r="A4914" s="9">
        <v>44691</v>
      </c>
      <c r="B4914" s="1">
        <v>17836</v>
      </c>
      <c r="C4914" s="929" t="s">
        <v>316</v>
      </c>
      <c r="D4914" s="1" t="s">
        <v>22</v>
      </c>
      <c r="E4914" s="1" t="s">
        <v>5345</v>
      </c>
      <c r="F4914" s="399">
        <v>44694</v>
      </c>
      <c r="G4914" s="10" t="s">
        <v>318</v>
      </c>
      <c r="H4914" s="10">
        <v>3</v>
      </c>
      <c r="I4914" s="946">
        <v>2.35</v>
      </c>
      <c r="J4914" s="398" t="s">
        <v>25</v>
      </c>
      <c r="K4914" s="398" t="s">
        <v>25</v>
      </c>
      <c r="L4914" s="399">
        <v>44694</v>
      </c>
      <c r="M4914" s="398" t="s">
        <v>19</v>
      </c>
      <c r="N4914" s="10">
        <v>9957</v>
      </c>
    </row>
    <row r="4915" spans="1:14">
      <c r="A4915" s="9">
        <v>44691</v>
      </c>
      <c r="B4915" s="1">
        <v>17837</v>
      </c>
      <c r="C4915" s="929" t="s">
        <v>226</v>
      </c>
      <c r="D4915" s="1" t="s">
        <v>22</v>
      </c>
      <c r="E4915" s="1" t="s">
        <v>5346</v>
      </c>
      <c r="F4915" s="399">
        <v>44694</v>
      </c>
      <c r="G4915" s="10" t="s">
        <v>228</v>
      </c>
      <c r="H4915" s="10">
        <v>6</v>
      </c>
      <c r="I4915" s="946">
        <v>2.35</v>
      </c>
      <c r="J4915" s="398" t="s">
        <v>25</v>
      </c>
      <c r="K4915" s="398" t="s">
        <v>25</v>
      </c>
      <c r="L4915" s="399">
        <v>44694</v>
      </c>
      <c r="M4915" s="398" t="s">
        <v>19</v>
      </c>
      <c r="N4915" s="10">
        <v>9957</v>
      </c>
    </row>
    <row r="4916" spans="1:14">
      <c r="A4916" s="9">
        <v>44691</v>
      </c>
      <c r="B4916" s="1">
        <v>17838</v>
      </c>
      <c r="C4916" s="929" t="s">
        <v>5032</v>
      </c>
      <c r="D4916" s="1" t="s">
        <v>22</v>
      </c>
      <c r="E4916" s="1" t="s">
        <v>5347</v>
      </c>
      <c r="F4916" s="399">
        <v>44694</v>
      </c>
      <c r="G4916" s="10" t="s">
        <v>5034</v>
      </c>
      <c r="H4916" s="10">
        <v>2</v>
      </c>
      <c r="I4916" s="946">
        <v>2.35</v>
      </c>
      <c r="J4916" s="398" t="s">
        <v>25</v>
      </c>
      <c r="K4916" s="398" t="s">
        <v>25</v>
      </c>
      <c r="L4916" s="399">
        <v>44694</v>
      </c>
      <c r="M4916" s="398" t="s">
        <v>19</v>
      </c>
      <c r="N4916" s="10">
        <v>9957</v>
      </c>
    </row>
    <row r="4917" spans="1:14">
      <c r="A4917" s="9">
        <v>44691</v>
      </c>
      <c r="B4917" s="1">
        <v>17839</v>
      </c>
      <c r="C4917" s="929" t="s">
        <v>463</v>
      </c>
      <c r="D4917" s="1" t="s">
        <v>22</v>
      </c>
      <c r="E4917" s="1" t="s">
        <v>5348</v>
      </c>
      <c r="F4917" s="399">
        <v>44694</v>
      </c>
      <c r="G4917" s="10" t="s">
        <v>465</v>
      </c>
      <c r="H4917" s="10">
        <v>17</v>
      </c>
      <c r="I4917" s="946">
        <v>2.35</v>
      </c>
      <c r="J4917" s="398" t="s">
        <v>25</v>
      </c>
      <c r="K4917" s="398" t="s">
        <v>25</v>
      </c>
      <c r="L4917" s="399">
        <v>44694</v>
      </c>
      <c r="M4917" s="398" t="s">
        <v>19</v>
      </c>
      <c r="N4917" s="10">
        <v>9957</v>
      </c>
    </row>
    <row r="4918" spans="1:14">
      <c r="A4918" s="9">
        <v>44691</v>
      </c>
      <c r="B4918" s="1">
        <v>17840</v>
      </c>
      <c r="C4918" s="929" t="s">
        <v>53</v>
      </c>
      <c r="D4918" s="1" t="s">
        <v>22</v>
      </c>
      <c r="E4918" s="1" t="s">
        <v>5349</v>
      </c>
      <c r="F4918" s="399">
        <v>44694</v>
      </c>
      <c r="G4918" s="10" t="s">
        <v>55</v>
      </c>
      <c r="H4918" s="10">
        <v>19</v>
      </c>
      <c r="I4918" s="946">
        <v>2.35</v>
      </c>
      <c r="J4918" s="398" t="s">
        <v>25</v>
      </c>
      <c r="K4918" s="398" t="s">
        <v>25</v>
      </c>
      <c r="L4918" s="399">
        <v>44694</v>
      </c>
      <c r="M4918" s="398" t="s">
        <v>19</v>
      </c>
      <c r="N4918" s="10">
        <v>9957</v>
      </c>
    </row>
    <row r="4919" spans="1:14">
      <c r="A4919" s="9">
        <v>44691</v>
      </c>
      <c r="B4919" s="1">
        <v>17841</v>
      </c>
      <c r="C4919" s="929" t="s">
        <v>151</v>
      </c>
      <c r="D4919" s="1" t="s">
        <v>22</v>
      </c>
      <c r="E4919" s="1" t="s">
        <v>5350</v>
      </c>
      <c r="F4919" s="399">
        <v>44694</v>
      </c>
      <c r="G4919" s="10" t="s">
        <v>153</v>
      </c>
      <c r="H4919" s="10">
        <v>14</v>
      </c>
      <c r="I4919" s="946">
        <v>2.35</v>
      </c>
      <c r="J4919" s="398" t="s">
        <v>25</v>
      </c>
      <c r="K4919" s="398" t="s">
        <v>25</v>
      </c>
      <c r="L4919" s="399">
        <v>44694</v>
      </c>
      <c r="M4919" s="398" t="s">
        <v>19</v>
      </c>
      <c r="N4919" s="10">
        <v>9957</v>
      </c>
    </row>
    <row r="4920" spans="1:14">
      <c r="A4920" s="9">
        <v>44691</v>
      </c>
      <c r="B4920" s="1">
        <v>17842</v>
      </c>
      <c r="C4920" s="929" t="s">
        <v>857</v>
      </c>
      <c r="D4920" s="1" t="s">
        <v>22</v>
      </c>
      <c r="E4920" s="1" t="s">
        <v>5351</v>
      </c>
      <c r="F4920" s="399">
        <v>44694</v>
      </c>
      <c r="G4920" s="10" t="s">
        <v>859</v>
      </c>
      <c r="H4920" s="10">
        <v>19</v>
      </c>
      <c r="I4920" s="946">
        <v>2.35</v>
      </c>
      <c r="J4920" s="398" t="s">
        <v>25</v>
      </c>
      <c r="K4920" s="398" t="s">
        <v>25</v>
      </c>
      <c r="L4920" s="399">
        <v>44694</v>
      </c>
      <c r="M4920" s="398" t="s">
        <v>19</v>
      </c>
      <c r="N4920" s="10">
        <v>9957</v>
      </c>
    </row>
    <row r="4921" spans="1:14">
      <c r="A4921" s="9">
        <v>44691</v>
      </c>
      <c r="B4921" s="1">
        <v>17843</v>
      </c>
      <c r="C4921" s="929" t="s">
        <v>1283</v>
      </c>
      <c r="D4921" s="1" t="s">
        <v>22</v>
      </c>
      <c r="E4921" s="1" t="s">
        <v>5352</v>
      </c>
      <c r="F4921" s="399">
        <v>44694</v>
      </c>
      <c r="G4921" s="10" t="s">
        <v>524</v>
      </c>
      <c r="H4921" s="10">
        <v>135</v>
      </c>
      <c r="I4921" s="946">
        <v>2.35</v>
      </c>
      <c r="J4921" s="398" t="s">
        <v>25</v>
      </c>
      <c r="K4921" s="398" t="s">
        <v>25</v>
      </c>
      <c r="L4921" s="399">
        <v>44694</v>
      </c>
      <c r="M4921" s="398" t="s">
        <v>19</v>
      </c>
      <c r="N4921" s="10">
        <v>9957</v>
      </c>
    </row>
    <row r="4922" spans="1:14">
      <c r="A4922" s="9">
        <v>44691</v>
      </c>
      <c r="B4922" s="1">
        <v>17844</v>
      </c>
      <c r="C4922" s="929" t="s">
        <v>49</v>
      </c>
      <c r="D4922" s="1" t="s">
        <v>22</v>
      </c>
      <c r="E4922" s="1" t="s">
        <v>5353</v>
      </c>
      <c r="F4922" s="399">
        <v>44694</v>
      </c>
      <c r="G4922" s="10" t="s">
        <v>638</v>
      </c>
      <c r="H4922" s="10">
        <v>228</v>
      </c>
      <c r="I4922" s="946">
        <v>2.35</v>
      </c>
      <c r="J4922" s="398">
        <v>228</v>
      </c>
      <c r="K4922" s="398" t="s">
        <v>25</v>
      </c>
      <c r="L4922" s="399">
        <v>44694</v>
      </c>
      <c r="M4922" s="398" t="s">
        <v>19</v>
      </c>
      <c r="N4922" s="10">
        <v>9957</v>
      </c>
    </row>
    <row r="4923" spans="1:14">
      <c r="A4923" s="9">
        <v>44691</v>
      </c>
      <c r="B4923" s="1">
        <v>17845</v>
      </c>
      <c r="C4923" s="929" t="s">
        <v>2149</v>
      </c>
      <c r="D4923" s="1" t="s">
        <v>22</v>
      </c>
      <c r="E4923" s="1" t="s">
        <v>5354</v>
      </c>
      <c r="F4923" s="399">
        <v>44694</v>
      </c>
      <c r="G4923" s="10" t="s">
        <v>2619</v>
      </c>
      <c r="H4923" s="10">
        <v>2</v>
      </c>
      <c r="I4923" s="946">
        <v>2.35</v>
      </c>
      <c r="J4923" s="398" t="s">
        <v>25</v>
      </c>
      <c r="K4923" s="398" t="s">
        <v>25</v>
      </c>
      <c r="L4923" s="399">
        <v>44694</v>
      </c>
      <c r="M4923" s="398" t="s">
        <v>19</v>
      </c>
      <c r="N4923" s="10">
        <v>9957</v>
      </c>
    </row>
    <row r="4924" spans="1:14">
      <c r="A4924" s="9">
        <v>44691</v>
      </c>
      <c r="B4924" s="1">
        <v>17846</v>
      </c>
      <c r="C4924" s="929" t="s">
        <v>286</v>
      </c>
      <c r="D4924" s="1" t="s">
        <v>22</v>
      </c>
      <c r="E4924" s="1" t="s">
        <v>5355</v>
      </c>
      <c r="F4924" s="399">
        <v>44694</v>
      </c>
      <c r="G4924" s="10" t="s">
        <v>30</v>
      </c>
      <c r="H4924" s="10">
        <v>33</v>
      </c>
      <c r="I4924" s="946">
        <v>2.35</v>
      </c>
      <c r="J4924" s="398" t="s">
        <v>25</v>
      </c>
      <c r="K4924" s="398" t="s">
        <v>25</v>
      </c>
      <c r="L4924" s="399">
        <v>44694</v>
      </c>
      <c r="M4924" s="398" t="s">
        <v>19</v>
      </c>
      <c r="N4924" s="10">
        <v>9957</v>
      </c>
    </row>
    <row r="4925" spans="1:14">
      <c r="A4925" s="9">
        <v>44691</v>
      </c>
      <c r="B4925" s="1">
        <v>17847</v>
      </c>
      <c r="C4925" s="929" t="s">
        <v>595</v>
      </c>
      <c r="D4925" s="1" t="s">
        <v>22</v>
      </c>
      <c r="E4925" s="1" t="s">
        <v>5356</v>
      </c>
      <c r="F4925" s="399">
        <v>44694</v>
      </c>
      <c r="G4925" s="10" t="s">
        <v>462</v>
      </c>
      <c r="H4925" s="10">
        <v>2</v>
      </c>
      <c r="I4925" s="946">
        <v>2.35</v>
      </c>
      <c r="J4925" s="398" t="s">
        <v>25</v>
      </c>
      <c r="K4925" s="398" t="s">
        <v>25</v>
      </c>
      <c r="L4925" s="399">
        <v>44694</v>
      </c>
      <c r="M4925" s="398" t="s">
        <v>19</v>
      </c>
      <c r="N4925" s="10">
        <v>9957</v>
      </c>
    </row>
    <row r="4926" spans="1:14">
      <c r="A4926" s="9">
        <v>44691</v>
      </c>
      <c r="B4926" s="1">
        <v>17848</v>
      </c>
      <c r="C4926" s="929" t="s">
        <v>37</v>
      </c>
      <c r="D4926" s="1" t="s">
        <v>22</v>
      </c>
      <c r="E4926" s="1" t="s">
        <v>5356</v>
      </c>
      <c r="F4926" s="399">
        <v>44694</v>
      </c>
      <c r="G4926" s="10" t="s">
        <v>38</v>
      </c>
      <c r="H4926" s="10">
        <v>2</v>
      </c>
      <c r="I4926" s="946">
        <v>2.35</v>
      </c>
      <c r="J4926" s="398" t="s">
        <v>25</v>
      </c>
      <c r="K4926" s="398" t="s">
        <v>25</v>
      </c>
      <c r="L4926" s="399">
        <v>44694</v>
      </c>
      <c r="M4926" s="398" t="s">
        <v>19</v>
      </c>
      <c r="N4926" s="10">
        <v>9957</v>
      </c>
    </row>
    <row r="4927" spans="1:14">
      <c r="A4927" s="9">
        <v>44691</v>
      </c>
      <c r="B4927" s="1">
        <v>17849</v>
      </c>
      <c r="C4927" s="929" t="s">
        <v>595</v>
      </c>
      <c r="D4927" s="1" t="s">
        <v>22</v>
      </c>
      <c r="E4927" s="1" t="s">
        <v>5357</v>
      </c>
      <c r="F4927" s="399">
        <v>44694</v>
      </c>
      <c r="G4927" s="10" t="s">
        <v>462</v>
      </c>
      <c r="H4927" s="10">
        <v>1</v>
      </c>
      <c r="I4927" s="946">
        <v>2.35</v>
      </c>
      <c r="J4927" s="398" t="s">
        <v>25</v>
      </c>
      <c r="K4927" s="398" t="s">
        <v>25</v>
      </c>
      <c r="L4927" s="399">
        <v>44694</v>
      </c>
      <c r="M4927" s="398" t="s">
        <v>19</v>
      </c>
      <c r="N4927" s="10">
        <v>9957</v>
      </c>
    </row>
    <row r="4928" spans="1:14">
      <c r="A4928" s="9">
        <v>44691</v>
      </c>
      <c r="B4928" s="1">
        <v>17850</v>
      </c>
      <c r="C4928" s="929" t="s">
        <v>37</v>
      </c>
      <c r="D4928" s="1" t="s">
        <v>22</v>
      </c>
      <c r="E4928" s="1" t="s">
        <v>5357</v>
      </c>
      <c r="F4928" s="399">
        <v>44694</v>
      </c>
      <c r="G4928" s="10" t="s">
        <v>38</v>
      </c>
      <c r="H4928" s="10">
        <v>1</v>
      </c>
      <c r="I4928" s="946">
        <v>2.35</v>
      </c>
      <c r="J4928" s="398" t="s">
        <v>25</v>
      </c>
      <c r="K4928" s="398" t="s">
        <v>25</v>
      </c>
      <c r="L4928" s="399">
        <v>44694</v>
      </c>
      <c r="M4928" s="398" t="s">
        <v>19</v>
      </c>
      <c r="N4928" s="10">
        <v>9957</v>
      </c>
    </row>
    <row r="4929" spans="1:14">
      <c r="A4929" s="9">
        <v>44691</v>
      </c>
      <c r="B4929" s="1">
        <v>17851</v>
      </c>
      <c r="C4929" s="929" t="s">
        <v>595</v>
      </c>
      <c r="D4929" s="1" t="s">
        <v>22</v>
      </c>
      <c r="E4929" s="1" t="s">
        <v>5358</v>
      </c>
      <c r="F4929" s="399">
        <v>44694</v>
      </c>
      <c r="G4929" s="10" t="s">
        <v>462</v>
      </c>
      <c r="H4929" s="10">
        <v>2</v>
      </c>
      <c r="I4929" s="946">
        <v>2.35</v>
      </c>
      <c r="J4929" s="398" t="s">
        <v>25</v>
      </c>
      <c r="K4929" s="398" t="s">
        <v>25</v>
      </c>
      <c r="L4929" s="399">
        <v>44694</v>
      </c>
      <c r="M4929" s="398" t="s">
        <v>19</v>
      </c>
      <c r="N4929" s="10">
        <v>9957</v>
      </c>
    </row>
    <row r="4930" spans="1:14">
      <c r="A4930" s="9">
        <v>44691</v>
      </c>
      <c r="B4930" s="1">
        <v>17852</v>
      </c>
      <c r="C4930" s="929" t="s">
        <v>37</v>
      </c>
      <c r="D4930" s="1" t="s">
        <v>22</v>
      </c>
      <c r="E4930" s="1" t="s">
        <v>5358</v>
      </c>
      <c r="F4930" s="399">
        <v>44694</v>
      </c>
      <c r="G4930" s="10" t="s">
        <v>38</v>
      </c>
      <c r="H4930" s="10">
        <v>2</v>
      </c>
      <c r="I4930" s="946">
        <v>2.35</v>
      </c>
      <c r="J4930" s="398" t="s">
        <v>25</v>
      </c>
      <c r="K4930" s="398" t="s">
        <v>25</v>
      </c>
      <c r="L4930" s="399">
        <v>44694</v>
      </c>
      <c r="M4930" s="398" t="s">
        <v>19</v>
      </c>
      <c r="N4930" s="10">
        <v>9957</v>
      </c>
    </row>
    <row r="4931" spans="1:14">
      <c r="A4931" s="9">
        <v>44691</v>
      </c>
      <c r="B4931" s="1">
        <v>17853</v>
      </c>
      <c r="C4931" s="929" t="s">
        <v>595</v>
      </c>
      <c r="D4931" s="1" t="s">
        <v>22</v>
      </c>
      <c r="E4931" s="1" t="s">
        <v>5359</v>
      </c>
      <c r="F4931" s="399">
        <v>44694</v>
      </c>
      <c r="G4931" s="10" t="s">
        <v>462</v>
      </c>
      <c r="H4931" s="10">
        <v>2</v>
      </c>
      <c r="I4931" s="946">
        <v>2.35</v>
      </c>
      <c r="J4931" s="398" t="s">
        <v>25</v>
      </c>
      <c r="K4931" s="398" t="s">
        <v>25</v>
      </c>
      <c r="L4931" s="399">
        <v>44694</v>
      </c>
      <c r="M4931" s="398" t="s">
        <v>19</v>
      </c>
      <c r="N4931" s="10">
        <v>9957</v>
      </c>
    </row>
    <row r="4932" spans="1:14">
      <c r="A4932" s="9">
        <v>44691</v>
      </c>
      <c r="B4932" s="1">
        <v>17854</v>
      </c>
      <c r="C4932" s="929" t="s">
        <v>37</v>
      </c>
      <c r="D4932" s="1" t="s">
        <v>22</v>
      </c>
      <c r="E4932" s="1" t="s">
        <v>5359</v>
      </c>
      <c r="F4932" s="399">
        <v>44694</v>
      </c>
      <c r="G4932" s="10" t="s">
        <v>38</v>
      </c>
      <c r="H4932" s="10">
        <v>2</v>
      </c>
      <c r="I4932" s="946">
        <v>2.35</v>
      </c>
      <c r="J4932" s="398" t="s">
        <v>25</v>
      </c>
      <c r="K4932" s="398" t="s">
        <v>25</v>
      </c>
      <c r="L4932" s="399">
        <v>44694</v>
      </c>
      <c r="M4932" s="398" t="s">
        <v>19</v>
      </c>
      <c r="N4932" s="10">
        <v>9957</v>
      </c>
    </row>
    <row r="4933" spans="1:14">
      <c r="A4933" s="9">
        <v>44691</v>
      </c>
      <c r="B4933" s="1">
        <v>17855</v>
      </c>
      <c r="C4933" s="929" t="s">
        <v>595</v>
      </c>
      <c r="D4933" s="1" t="s">
        <v>22</v>
      </c>
      <c r="E4933" s="1" t="s">
        <v>5360</v>
      </c>
      <c r="F4933" s="399">
        <v>44694</v>
      </c>
      <c r="G4933" s="10" t="s">
        <v>462</v>
      </c>
      <c r="H4933" s="10">
        <v>1</v>
      </c>
      <c r="I4933" s="946">
        <v>2.35</v>
      </c>
      <c r="J4933" s="398" t="s">
        <v>25</v>
      </c>
      <c r="K4933" s="398" t="s">
        <v>25</v>
      </c>
      <c r="L4933" s="399">
        <v>44694</v>
      </c>
      <c r="M4933" s="398" t="s">
        <v>19</v>
      </c>
      <c r="N4933" s="10">
        <v>9957</v>
      </c>
    </row>
    <row r="4934" spans="1:14">
      <c r="A4934" s="9">
        <v>44691</v>
      </c>
      <c r="B4934" s="1">
        <v>17856</v>
      </c>
      <c r="C4934" s="929" t="s">
        <v>37</v>
      </c>
      <c r="D4934" s="1" t="s">
        <v>22</v>
      </c>
      <c r="E4934" s="1" t="s">
        <v>5360</v>
      </c>
      <c r="F4934" s="399">
        <v>44694</v>
      </c>
      <c r="G4934" s="10" t="s">
        <v>38</v>
      </c>
      <c r="H4934" s="10">
        <v>1</v>
      </c>
      <c r="I4934" s="946">
        <v>2.35</v>
      </c>
      <c r="J4934" s="398" t="s">
        <v>25</v>
      </c>
      <c r="K4934" s="398" t="s">
        <v>25</v>
      </c>
      <c r="L4934" s="399">
        <v>44694</v>
      </c>
      <c r="M4934" s="398" t="s">
        <v>19</v>
      </c>
      <c r="N4934" s="10">
        <v>9957</v>
      </c>
    </row>
    <row r="4935" spans="1:14">
      <c r="A4935" s="9">
        <v>44691</v>
      </c>
      <c r="B4935" s="1">
        <v>17857</v>
      </c>
      <c r="C4935" s="929" t="s">
        <v>595</v>
      </c>
      <c r="D4935" s="1" t="s">
        <v>22</v>
      </c>
      <c r="E4935" s="1" t="s">
        <v>5361</v>
      </c>
      <c r="F4935" s="399">
        <v>44694</v>
      </c>
      <c r="G4935" s="10" t="s">
        <v>462</v>
      </c>
      <c r="H4935" s="10">
        <v>5</v>
      </c>
      <c r="I4935" s="946">
        <v>2.35</v>
      </c>
      <c r="J4935" s="398" t="s">
        <v>25</v>
      </c>
      <c r="K4935" s="398" t="s">
        <v>25</v>
      </c>
      <c r="L4935" s="399">
        <v>44694</v>
      </c>
      <c r="M4935" s="398" t="s">
        <v>19</v>
      </c>
      <c r="N4935" s="10">
        <v>9957</v>
      </c>
    </row>
    <row r="4936" spans="1:14">
      <c r="A4936" s="9">
        <v>44691</v>
      </c>
      <c r="B4936" s="1">
        <v>17858</v>
      </c>
      <c r="C4936" s="929" t="s">
        <v>37</v>
      </c>
      <c r="D4936" s="1" t="s">
        <v>22</v>
      </c>
      <c r="E4936" s="1" t="s">
        <v>5361</v>
      </c>
      <c r="F4936" s="399">
        <v>44694</v>
      </c>
      <c r="G4936" s="10" t="s">
        <v>38</v>
      </c>
      <c r="H4936" s="10">
        <v>5</v>
      </c>
      <c r="I4936" s="946">
        <v>2.35</v>
      </c>
      <c r="J4936" s="398" t="s">
        <v>25</v>
      </c>
      <c r="K4936" s="398" t="s">
        <v>25</v>
      </c>
      <c r="L4936" s="399">
        <v>44694</v>
      </c>
      <c r="M4936" s="398" t="s">
        <v>19</v>
      </c>
      <c r="N4936" s="10">
        <v>9957</v>
      </c>
    </row>
    <row r="4937" spans="1:14">
      <c r="A4937" s="9">
        <v>44691</v>
      </c>
      <c r="B4937" s="1">
        <v>17859</v>
      </c>
      <c r="C4937" s="929" t="s">
        <v>559</v>
      </c>
      <c r="D4937" s="1" t="s">
        <v>22</v>
      </c>
      <c r="E4937" s="1" t="s">
        <v>5362</v>
      </c>
      <c r="F4937" s="399">
        <v>44694</v>
      </c>
      <c r="G4937" s="10" t="s">
        <v>561</v>
      </c>
      <c r="H4937" s="10">
        <v>3</v>
      </c>
      <c r="I4937" s="946">
        <v>2.35</v>
      </c>
      <c r="J4937" s="398" t="s">
        <v>25</v>
      </c>
      <c r="K4937" s="398" t="s">
        <v>25</v>
      </c>
      <c r="L4937" s="399">
        <v>44694</v>
      </c>
      <c r="M4937" s="398" t="s">
        <v>19</v>
      </c>
      <c r="N4937" s="10">
        <v>9957</v>
      </c>
    </row>
    <row r="4938" spans="1:14">
      <c r="A4938" s="9">
        <v>44691</v>
      </c>
      <c r="B4938" s="1">
        <v>17860</v>
      </c>
      <c r="C4938" s="929" t="s">
        <v>5</v>
      </c>
      <c r="D4938" s="1" t="s">
        <v>22</v>
      </c>
      <c r="E4938" s="1" t="s">
        <v>5362</v>
      </c>
      <c r="F4938" s="399">
        <v>44694</v>
      </c>
      <c r="G4938" s="10" t="s">
        <v>3329</v>
      </c>
      <c r="H4938" s="10">
        <v>1</v>
      </c>
      <c r="I4938" s="946">
        <v>4.5</v>
      </c>
      <c r="J4938" s="398" t="s">
        <v>25</v>
      </c>
      <c r="K4938" s="398" t="s">
        <v>25</v>
      </c>
      <c r="L4938" s="399">
        <v>44694</v>
      </c>
      <c r="M4938" s="398" t="s">
        <v>19</v>
      </c>
      <c r="N4938" s="10">
        <v>9957</v>
      </c>
    </row>
    <row r="4939" spans="1:14">
      <c r="A4939" s="9">
        <v>44691</v>
      </c>
      <c r="B4939" s="1">
        <v>17861</v>
      </c>
      <c r="C4939" s="929" t="s">
        <v>1172</v>
      </c>
      <c r="D4939" s="1" t="s">
        <v>22</v>
      </c>
      <c r="E4939" s="1" t="s">
        <v>5363</v>
      </c>
      <c r="F4939" s="399">
        <v>44694</v>
      </c>
      <c r="G4939" s="10" t="s">
        <v>1174</v>
      </c>
      <c r="H4939" s="10">
        <v>65</v>
      </c>
      <c r="I4939" s="946">
        <v>2.35</v>
      </c>
      <c r="J4939" s="398" t="s">
        <v>25</v>
      </c>
      <c r="K4939" s="398" t="s">
        <v>25</v>
      </c>
      <c r="L4939" s="399">
        <v>44694</v>
      </c>
      <c r="M4939" s="398" t="s">
        <v>19</v>
      </c>
      <c r="N4939" s="10">
        <v>9957</v>
      </c>
    </row>
    <row r="4940" spans="1:14">
      <c r="A4940" s="9">
        <v>44691</v>
      </c>
      <c r="B4940" s="1">
        <v>17862</v>
      </c>
      <c r="C4940" s="929" t="s">
        <v>5220</v>
      </c>
      <c r="D4940" s="1" t="s">
        <v>22</v>
      </c>
      <c r="E4940" s="1" t="s">
        <v>5364</v>
      </c>
      <c r="F4940" s="399">
        <v>44694</v>
      </c>
      <c r="G4940" s="10" t="s">
        <v>5365</v>
      </c>
      <c r="H4940" s="10">
        <v>46</v>
      </c>
      <c r="I4940" s="946">
        <v>2.35</v>
      </c>
      <c r="J4940" s="398" t="s">
        <v>25</v>
      </c>
      <c r="K4940" s="398" t="s">
        <v>25</v>
      </c>
      <c r="L4940" s="399">
        <v>44694</v>
      </c>
      <c r="M4940" s="398" t="s">
        <v>19</v>
      </c>
      <c r="N4940" s="10">
        <v>9957</v>
      </c>
    </row>
    <row r="4941" spans="1:14">
      <c r="A4941" s="9">
        <v>44691</v>
      </c>
      <c r="B4941" s="1">
        <v>17863</v>
      </c>
      <c r="C4941" s="929" t="s">
        <v>193</v>
      </c>
      <c r="D4941" s="1" t="s">
        <v>22</v>
      </c>
      <c r="E4941" s="1" t="s">
        <v>5364</v>
      </c>
      <c r="F4941" s="399">
        <v>44694</v>
      </c>
      <c r="G4941" s="10" t="s">
        <v>194</v>
      </c>
      <c r="H4941" s="10">
        <v>46</v>
      </c>
      <c r="I4941" s="946">
        <v>2.35</v>
      </c>
      <c r="J4941" s="398" t="s">
        <v>25</v>
      </c>
      <c r="K4941" s="398" t="s">
        <v>25</v>
      </c>
      <c r="L4941" s="399">
        <v>44694</v>
      </c>
      <c r="M4941" s="398" t="s">
        <v>19</v>
      </c>
      <c r="N4941" s="10">
        <v>9957</v>
      </c>
    </row>
    <row r="4942" spans="1:14">
      <c r="A4942" s="9">
        <v>44691</v>
      </c>
      <c r="B4942" s="1">
        <v>17864</v>
      </c>
      <c r="C4942" s="929" t="s">
        <v>2661</v>
      </c>
      <c r="D4942" s="1" t="s">
        <v>22</v>
      </c>
      <c r="E4942" s="1" t="s">
        <v>5366</v>
      </c>
      <c r="F4942" s="399">
        <v>44694</v>
      </c>
      <c r="G4942" s="10" t="s">
        <v>2542</v>
      </c>
      <c r="H4942" s="10">
        <v>53</v>
      </c>
      <c r="I4942" s="946">
        <v>3.15</v>
      </c>
      <c r="J4942" s="398" t="s">
        <v>25</v>
      </c>
      <c r="K4942" s="398" t="s">
        <v>25</v>
      </c>
      <c r="L4942" s="399">
        <v>44694</v>
      </c>
      <c r="M4942" s="398" t="s">
        <v>19</v>
      </c>
      <c r="N4942" s="10">
        <v>9957</v>
      </c>
    </row>
    <row r="4943" spans="1:14">
      <c r="A4943" s="9">
        <v>44691</v>
      </c>
      <c r="B4943" s="1">
        <v>17865</v>
      </c>
      <c r="C4943" s="929" t="s">
        <v>1869</v>
      </c>
      <c r="D4943" s="1" t="s">
        <v>22</v>
      </c>
      <c r="E4943" s="1" t="s">
        <v>5366</v>
      </c>
      <c r="F4943" s="399">
        <v>44694</v>
      </c>
      <c r="G4943" s="10" t="s">
        <v>1870</v>
      </c>
      <c r="H4943" s="10">
        <v>53</v>
      </c>
      <c r="I4943" s="946">
        <v>2.35</v>
      </c>
      <c r="J4943" s="398" t="s">
        <v>25</v>
      </c>
      <c r="K4943" s="398" t="s">
        <v>25</v>
      </c>
      <c r="L4943" s="399">
        <v>44694</v>
      </c>
      <c r="M4943" s="398" t="s">
        <v>19</v>
      </c>
      <c r="N4943" s="10">
        <v>9957</v>
      </c>
    </row>
    <row r="4944" spans="1:14">
      <c r="A4944" s="9">
        <v>44691</v>
      </c>
      <c r="B4944" s="1">
        <v>17866</v>
      </c>
      <c r="C4944" s="929" t="s">
        <v>1305</v>
      </c>
      <c r="D4944" s="1" t="s">
        <v>22</v>
      </c>
      <c r="E4944" s="1" t="s">
        <v>5367</v>
      </c>
      <c r="F4944" s="399">
        <v>44694</v>
      </c>
      <c r="G4944" s="10" t="s">
        <v>4951</v>
      </c>
      <c r="H4944" s="10">
        <v>60</v>
      </c>
      <c r="I4944" s="946">
        <v>2.35</v>
      </c>
      <c r="J4944" s="398">
        <v>60</v>
      </c>
      <c r="K4944" s="398" t="s">
        <v>25</v>
      </c>
      <c r="L4944" s="399">
        <v>44694</v>
      </c>
      <c r="M4944" s="398" t="s">
        <v>19</v>
      </c>
      <c r="N4944" s="10">
        <v>9957</v>
      </c>
    </row>
    <row r="4945" spans="1:15">
      <c r="A4945" s="9">
        <v>44691</v>
      </c>
      <c r="B4945" s="1">
        <v>17867</v>
      </c>
      <c r="C4945" s="929" t="s">
        <v>4717</v>
      </c>
      <c r="D4945" s="1" t="s">
        <v>22</v>
      </c>
      <c r="E4945" s="1" t="s">
        <v>5368</v>
      </c>
      <c r="F4945" s="399">
        <v>44694</v>
      </c>
      <c r="G4945" s="10" t="s">
        <v>5369</v>
      </c>
      <c r="H4945" s="10">
        <v>4</v>
      </c>
      <c r="I4945" s="946">
        <v>2.35</v>
      </c>
      <c r="J4945" s="398" t="s">
        <v>25</v>
      </c>
      <c r="K4945" s="398" t="s">
        <v>25</v>
      </c>
      <c r="L4945" s="399">
        <v>44694</v>
      </c>
      <c r="M4945" s="398" t="s">
        <v>19</v>
      </c>
      <c r="N4945" s="10">
        <v>9957</v>
      </c>
    </row>
    <row r="4946" spans="1:15">
      <c r="A4946" s="9">
        <v>44691</v>
      </c>
      <c r="B4946" s="1">
        <v>17868</v>
      </c>
      <c r="C4946" s="929" t="s">
        <v>4717</v>
      </c>
      <c r="D4946" s="1" t="s">
        <v>22</v>
      </c>
      <c r="E4946" s="1" t="s">
        <v>5370</v>
      </c>
      <c r="F4946" s="399">
        <v>44694</v>
      </c>
      <c r="G4946" s="10" t="s">
        <v>5369</v>
      </c>
      <c r="H4946" s="10">
        <v>40</v>
      </c>
      <c r="I4946" s="946">
        <v>2.35</v>
      </c>
      <c r="J4946" s="398" t="s">
        <v>25</v>
      </c>
      <c r="K4946" s="398" t="s">
        <v>25</v>
      </c>
      <c r="L4946" s="399">
        <v>44694</v>
      </c>
      <c r="M4946" s="398" t="s">
        <v>19</v>
      </c>
      <c r="N4946" s="10">
        <v>9957</v>
      </c>
    </row>
    <row r="4947" spans="1:15">
      <c r="A4947" s="9">
        <v>44691</v>
      </c>
      <c r="B4947" s="1">
        <v>17869</v>
      </c>
      <c r="C4947" s="929" t="s">
        <v>5371</v>
      </c>
      <c r="D4947" s="1" t="s">
        <v>22</v>
      </c>
      <c r="E4947" s="1" t="s">
        <v>5372</v>
      </c>
      <c r="F4947" s="399">
        <v>44694</v>
      </c>
      <c r="G4947" s="10" t="s">
        <v>5373</v>
      </c>
      <c r="H4947" s="10">
        <v>158</v>
      </c>
      <c r="I4947" s="946">
        <v>2.35</v>
      </c>
      <c r="J4947" s="398" t="s">
        <v>25</v>
      </c>
      <c r="K4947" s="398" t="s">
        <v>25</v>
      </c>
      <c r="L4947" s="399">
        <v>44694</v>
      </c>
      <c r="M4947" s="398" t="s">
        <v>19</v>
      </c>
      <c r="N4947" s="10">
        <v>9957</v>
      </c>
    </row>
    <row r="4948" spans="1:15">
      <c r="A4948" s="9">
        <v>44691</v>
      </c>
      <c r="B4948" s="1">
        <v>17870</v>
      </c>
      <c r="C4948" s="929" t="s">
        <v>5</v>
      </c>
      <c r="D4948" s="1" t="s">
        <v>22</v>
      </c>
      <c r="E4948" s="1" t="s">
        <v>5372</v>
      </c>
      <c r="F4948" s="399">
        <v>44694</v>
      </c>
      <c r="G4948" s="10" t="s">
        <v>3329</v>
      </c>
      <c r="H4948" s="10">
        <v>9</v>
      </c>
      <c r="I4948" s="946">
        <v>4.5</v>
      </c>
      <c r="J4948" s="398" t="s">
        <v>25</v>
      </c>
      <c r="K4948" s="398" t="s">
        <v>25</v>
      </c>
      <c r="L4948" s="399">
        <v>44694</v>
      </c>
      <c r="M4948" s="398" t="s">
        <v>19</v>
      </c>
      <c r="N4948" s="10">
        <v>9957</v>
      </c>
    </row>
    <row r="4949" spans="1:15">
      <c r="A4949" s="9">
        <v>44691</v>
      </c>
      <c r="B4949" s="1">
        <v>17871</v>
      </c>
      <c r="C4949" s="929" t="s">
        <v>595</v>
      </c>
      <c r="D4949" s="1" t="s">
        <v>22</v>
      </c>
      <c r="E4949" s="1" t="s">
        <v>5374</v>
      </c>
      <c r="F4949" s="399">
        <v>44694</v>
      </c>
      <c r="G4949" s="10" t="s">
        <v>462</v>
      </c>
      <c r="H4949" s="10">
        <v>2</v>
      </c>
      <c r="I4949" s="946">
        <v>2.35</v>
      </c>
      <c r="J4949" s="398" t="s">
        <v>25</v>
      </c>
      <c r="K4949" s="398" t="s">
        <v>25</v>
      </c>
      <c r="L4949" s="399">
        <v>44694</v>
      </c>
      <c r="M4949" s="398" t="s">
        <v>19</v>
      </c>
      <c r="N4949" s="10">
        <v>9957</v>
      </c>
    </row>
    <row r="4950" spans="1:15" ht="15.75" thickBot="1">
      <c r="A4950" s="9">
        <v>44691</v>
      </c>
      <c r="B4950" s="1">
        <v>17872</v>
      </c>
      <c r="C4950" s="929" t="s">
        <v>37</v>
      </c>
      <c r="D4950" s="1" t="s">
        <v>22</v>
      </c>
      <c r="E4950" s="1" t="s">
        <v>5374</v>
      </c>
      <c r="F4950" s="399">
        <v>44694</v>
      </c>
      <c r="G4950" s="10" t="s">
        <v>38</v>
      </c>
      <c r="H4950" s="10">
        <v>2</v>
      </c>
      <c r="I4950" s="946">
        <v>2.35</v>
      </c>
      <c r="J4950" s="398" t="s">
        <v>25</v>
      </c>
      <c r="K4950" s="398" t="s">
        <v>25</v>
      </c>
      <c r="L4950" s="399">
        <v>44694</v>
      </c>
      <c r="M4950" s="398" t="s">
        <v>19</v>
      </c>
      <c r="N4950" s="10">
        <v>9957</v>
      </c>
      <c r="O4950" s="391">
        <v>6783.9</v>
      </c>
    </row>
    <row r="4951" spans="1:15" s="400" customFormat="1">
      <c r="A4951" s="9">
        <v>44691</v>
      </c>
      <c r="B4951" s="1">
        <v>17873</v>
      </c>
      <c r="C4951" s="929" t="s">
        <v>91</v>
      </c>
      <c r="D4951" s="1" t="s">
        <v>22</v>
      </c>
      <c r="E4951" s="1" t="s">
        <v>5375</v>
      </c>
      <c r="F4951" s="399">
        <v>44699</v>
      </c>
      <c r="G4951" s="10" t="s">
        <v>93</v>
      </c>
      <c r="H4951" s="10">
        <v>48</v>
      </c>
      <c r="I4951" s="946">
        <v>2.35</v>
      </c>
      <c r="J4951" s="398" t="s">
        <v>25</v>
      </c>
      <c r="K4951" s="398" t="s">
        <v>25</v>
      </c>
      <c r="L4951" s="399">
        <v>44699</v>
      </c>
      <c r="M4951" s="398" t="s">
        <v>19</v>
      </c>
      <c r="N4951" s="10">
        <v>10018</v>
      </c>
    </row>
    <row r="4952" spans="1:15">
      <c r="A4952" s="9">
        <v>44691</v>
      </c>
      <c r="B4952" s="1">
        <v>17874</v>
      </c>
      <c r="C4952" s="929" t="s">
        <v>4071</v>
      </c>
      <c r="D4952" s="1" t="s">
        <v>22</v>
      </c>
      <c r="E4952" s="1" t="s">
        <v>5376</v>
      </c>
      <c r="F4952" s="399">
        <v>44699</v>
      </c>
      <c r="G4952" s="10" t="s">
        <v>4073</v>
      </c>
      <c r="H4952" s="10">
        <v>6</v>
      </c>
      <c r="I4952" s="946">
        <v>2.35</v>
      </c>
      <c r="J4952" s="398" t="s">
        <v>25</v>
      </c>
      <c r="K4952" s="398" t="s">
        <v>25</v>
      </c>
      <c r="L4952" s="399">
        <v>44699</v>
      </c>
      <c r="M4952" s="398" t="s">
        <v>19</v>
      </c>
      <c r="N4952" s="10">
        <v>10018</v>
      </c>
    </row>
    <row r="4953" spans="1:15">
      <c r="A4953" s="9">
        <v>44691</v>
      </c>
      <c r="B4953" s="1">
        <v>17875</v>
      </c>
      <c r="C4953" s="929" t="s">
        <v>1462</v>
      </c>
      <c r="D4953" s="1" t="s">
        <v>22</v>
      </c>
      <c r="E4953" s="1" t="s">
        <v>5376</v>
      </c>
      <c r="F4953" s="399">
        <v>44699</v>
      </c>
      <c r="G4953" s="10" t="s">
        <v>1463</v>
      </c>
      <c r="H4953" s="10">
        <v>15</v>
      </c>
      <c r="I4953" s="946">
        <v>2.35</v>
      </c>
      <c r="J4953" s="398" t="s">
        <v>25</v>
      </c>
      <c r="K4953" s="398" t="s">
        <v>25</v>
      </c>
      <c r="L4953" s="399">
        <v>44699</v>
      </c>
      <c r="M4953" s="398" t="s">
        <v>19</v>
      </c>
      <c r="N4953" s="10">
        <v>10018</v>
      </c>
    </row>
    <row r="4954" spans="1:15">
      <c r="A4954" s="9">
        <v>44691</v>
      </c>
      <c r="B4954" s="1">
        <v>17876</v>
      </c>
      <c r="C4954" s="929" t="s">
        <v>3920</v>
      </c>
      <c r="D4954" s="1" t="s">
        <v>22</v>
      </c>
      <c r="E4954" s="1" t="s">
        <v>5377</v>
      </c>
      <c r="F4954" s="399">
        <v>44699</v>
      </c>
      <c r="G4954" s="10" t="s">
        <v>3922</v>
      </c>
      <c r="H4954" s="10">
        <v>6</v>
      </c>
      <c r="I4954" s="946">
        <v>2.35</v>
      </c>
      <c r="J4954" s="398" t="s">
        <v>25</v>
      </c>
      <c r="K4954" s="398" t="s">
        <v>25</v>
      </c>
      <c r="L4954" s="399">
        <v>44699</v>
      </c>
      <c r="M4954" s="398" t="s">
        <v>19</v>
      </c>
      <c r="N4954" s="10">
        <v>10018</v>
      </c>
    </row>
    <row r="4955" spans="1:15">
      <c r="A4955" s="9">
        <v>44691</v>
      </c>
      <c r="B4955" s="1">
        <v>17877</v>
      </c>
      <c r="C4955" s="929" t="s">
        <v>182</v>
      </c>
      <c r="D4955" s="1" t="s">
        <v>22</v>
      </c>
      <c r="E4955" s="1" t="s">
        <v>5378</v>
      </c>
      <c r="F4955" s="399">
        <v>44699</v>
      </c>
      <c r="G4955" s="10" t="s">
        <v>184</v>
      </c>
      <c r="H4955" s="10">
        <v>5</v>
      </c>
      <c r="I4955" s="946">
        <v>2.35</v>
      </c>
      <c r="J4955" s="398" t="s">
        <v>25</v>
      </c>
      <c r="K4955" s="398" t="s">
        <v>25</v>
      </c>
      <c r="L4955" s="399">
        <v>44699</v>
      </c>
      <c r="M4955" s="398" t="s">
        <v>19</v>
      </c>
      <c r="N4955" s="10">
        <v>10018</v>
      </c>
    </row>
    <row r="4956" spans="1:15">
      <c r="A4956" s="9">
        <v>44691</v>
      </c>
      <c r="B4956" s="1">
        <v>17878</v>
      </c>
      <c r="C4956" s="929" t="s">
        <v>223</v>
      </c>
      <c r="D4956" s="1" t="s">
        <v>22</v>
      </c>
      <c r="E4956" s="1" t="s">
        <v>5378</v>
      </c>
      <c r="F4956" s="399">
        <v>44699</v>
      </c>
      <c r="G4956" s="10" t="s">
        <v>225</v>
      </c>
      <c r="H4956" s="10">
        <v>5</v>
      </c>
      <c r="I4956" s="946">
        <v>2.35</v>
      </c>
      <c r="J4956" s="398" t="s">
        <v>25</v>
      </c>
      <c r="K4956" s="398" t="s">
        <v>25</v>
      </c>
      <c r="L4956" s="399">
        <v>44699</v>
      </c>
      <c r="M4956" s="398" t="s">
        <v>19</v>
      </c>
      <c r="N4956" s="10">
        <v>10018</v>
      </c>
    </row>
    <row r="4957" spans="1:15">
      <c r="A4957" s="9">
        <v>44691</v>
      </c>
      <c r="B4957" s="1">
        <v>17879</v>
      </c>
      <c r="C4957" s="929" t="s">
        <v>595</v>
      </c>
      <c r="D4957" s="1" t="s">
        <v>22</v>
      </c>
      <c r="E4957" s="1" t="s">
        <v>5379</v>
      </c>
      <c r="F4957" s="399">
        <v>44699</v>
      </c>
      <c r="G4957" s="10" t="s">
        <v>462</v>
      </c>
      <c r="H4957" s="10">
        <v>53</v>
      </c>
      <c r="I4957" s="946">
        <v>2.35</v>
      </c>
      <c r="J4957" s="398" t="s">
        <v>25</v>
      </c>
      <c r="K4957" s="398" t="s">
        <v>25</v>
      </c>
      <c r="L4957" s="399">
        <v>44699</v>
      </c>
      <c r="M4957" s="398" t="s">
        <v>19</v>
      </c>
      <c r="N4957" s="10">
        <v>10018</v>
      </c>
    </row>
    <row r="4958" spans="1:15">
      <c r="A4958" s="9">
        <v>44691</v>
      </c>
      <c r="B4958" s="1">
        <v>17880</v>
      </c>
      <c r="C4958" s="929" t="s">
        <v>683</v>
      </c>
      <c r="D4958" s="1" t="s">
        <v>22</v>
      </c>
      <c r="E4958" s="1" t="s">
        <v>5380</v>
      </c>
      <c r="F4958" s="399">
        <v>44699</v>
      </c>
      <c r="G4958" s="10" t="s">
        <v>685</v>
      </c>
      <c r="H4958" s="10">
        <v>4</v>
      </c>
      <c r="I4958" s="946">
        <v>2.35</v>
      </c>
      <c r="J4958" s="398" t="s">
        <v>25</v>
      </c>
      <c r="K4958" s="398" t="s">
        <v>25</v>
      </c>
      <c r="L4958" s="399">
        <v>44699</v>
      </c>
      <c r="M4958" s="398" t="s">
        <v>19</v>
      </c>
      <c r="N4958" s="10">
        <v>10018</v>
      </c>
    </row>
    <row r="4959" spans="1:15">
      <c r="A4959" s="9">
        <v>44691</v>
      </c>
      <c r="B4959" s="1">
        <v>17881</v>
      </c>
      <c r="C4959" s="929" t="s">
        <v>683</v>
      </c>
      <c r="D4959" s="1" t="s">
        <v>22</v>
      </c>
      <c r="E4959" s="1" t="s">
        <v>5381</v>
      </c>
      <c r="F4959" s="399">
        <v>44699</v>
      </c>
      <c r="G4959" s="10" t="s">
        <v>685</v>
      </c>
      <c r="H4959" s="10">
        <v>10</v>
      </c>
      <c r="I4959" s="946">
        <v>2.35</v>
      </c>
      <c r="J4959" s="398" t="s">
        <v>25</v>
      </c>
      <c r="K4959" s="398" t="s">
        <v>25</v>
      </c>
      <c r="L4959" s="399">
        <v>44699</v>
      </c>
      <c r="M4959" s="398" t="s">
        <v>19</v>
      </c>
      <c r="N4959" s="10">
        <v>10018</v>
      </c>
    </row>
    <row r="4960" spans="1:15">
      <c r="A4960" s="9">
        <v>44691</v>
      </c>
      <c r="B4960" s="1">
        <v>17882</v>
      </c>
      <c r="C4960" s="929" t="s">
        <v>220</v>
      </c>
      <c r="D4960" s="1" t="s">
        <v>22</v>
      </c>
      <c r="E4960" s="1" t="s">
        <v>5382</v>
      </c>
      <c r="F4960" s="399">
        <v>44699</v>
      </c>
      <c r="G4960" s="10" t="s">
        <v>222</v>
      </c>
      <c r="H4960" s="10">
        <v>7</v>
      </c>
      <c r="I4960" s="946">
        <v>2.35</v>
      </c>
      <c r="J4960" s="398" t="s">
        <v>25</v>
      </c>
      <c r="K4960" s="398" t="s">
        <v>25</v>
      </c>
      <c r="L4960" s="399">
        <v>44699</v>
      </c>
      <c r="M4960" s="398" t="s">
        <v>19</v>
      </c>
      <c r="N4960" s="10">
        <v>10018</v>
      </c>
    </row>
    <row r="4961" spans="1:14">
      <c r="A4961" s="9">
        <v>44691</v>
      </c>
      <c r="B4961" s="1">
        <v>17883</v>
      </c>
      <c r="C4961" s="929" t="s">
        <v>137</v>
      </c>
      <c r="D4961" s="1" t="s">
        <v>22</v>
      </c>
      <c r="E4961" s="1" t="s">
        <v>5383</v>
      </c>
      <c r="F4961" s="399">
        <v>44699</v>
      </c>
      <c r="G4961" s="10" t="s">
        <v>2696</v>
      </c>
      <c r="H4961" s="10">
        <v>5</v>
      </c>
      <c r="I4961" s="946">
        <v>2.35</v>
      </c>
      <c r="J4961" s="398" t="s">
        <v>25</v>
      </c>
      <c r="K4961" s="398" t="s">
        <v>25</v>
      </c>
      <c r="L4961" s="399">
        <v>44699</v>
      </c>
      <c r="M4961" s="398" t="s">
        <v>19</v>
      </c>
      <c r="N4961" s="10">
        <v>10018</v>
      </c>
    </row>
    <row r="4962" spans="1:14">
      <c r="A4962" s="9">
        <v>44691</v>
      </c>
      <c r="B4962" s="1">
        <v>17884</v>
      </c>
      <c r="C4962" s="929" t="s">
        <v>53</v>
      </c>
      <c r="D4962" s="1" t="s">
        <v>22</v>
      </c>
      <c r="E4962" s="1" t="s">
        <v>5384</v>
      </c>
      <c r="F4962" s="399">
        <v>44699</v>
      </c>
      <c r="G4962" s="10" t="s">
        <v>55</v>
      </c>
      <c r="H4962" s="10">
        <v>75</v>
      </c>
      <c r="I4962" s="946">
        <v>2.35</v>
      </c>
      <c r="J4962" s="398" t="s">
        <v>25</v>
      </c>
      <c r="K4962" s="398" t="s">
        <v>25</v>
      </c>
      <c r="L4962" s="399">
        <v>44699</v>
      </c>
      <c r="M4962" s="398" t="s">
        <v>19</v>
      </c>
      <c r="N4962" s="10">
        <v>10018</v>
      </c>
    </row>
    <row r="4963" spans="1:14">
      <c r="A4963" s="9">
        <v>44691</v>
      </c>
      <c r="B4963" s="1">
        <v>17885</v>
      </c>
      <c r="C4963" s="929" t="s">
        <v>933</v>
      </c>
      <c r="D4963" s="1" t="s">
        <v>22</v>
      </c>
      <c r="E4963" s="1" t="s">
        <v>5385</v>
      </c>
      <c r="F4963" s="399">
        <v>44699</v>
      </c>
      <c r="G4963" s="10" t="s">
        <v>934</v>
      </c>
      <c r="H4963" s="10">
        <v>5</v>
      </c>
      <c r="I4963" s="946">
        <v>2.35</v>
      </c>
      <c r="J4963" s="398" t="s">
        <v>25</v>
      </c>
      <c r="K4963" s="398" t="s">
        <v>25</v>
      </c>
      <c r="L4963" s="399">
        <v>44699</v>
      </c>
      <c r="M4963" s="398" t="s">
        <v>19</v>
      </c>
      <c r="N4963" s="10">
        <v>10018</v>
      </c>
    </row>
    <row r="4964" spans="1:14">
      <c r="A4964" s="9">
        <v>44691</v>
      </c>
      <c r="B4964" s="1">
        <v>17886</v>
      </c>
      <c r="C4964" s="929" t="s">
        <v>930</v>
      </c>
      <c r="D4964" s="1" t="s">
        <v>22</v>
      </c>
      <c r="E4964" s="1" t="s">
        <v>5385</v>
      </c>
      <c r="F4964" s="399">
        <v>44699</v>
      </c>
      <c r="G4964" s="10" t="s">
        <v>932</v>
      </c>
      <c r="H4964" s="10">
        <v>5</v>
      </c>
      <c r="I4964" s="946">
        <v>2.35</v>
      </c>
      <c r="J4964" s="398" t="s">
        <v>25</v>
      </c>
      <c r="K4964" s="398" t="s">
        <v>25</v>
      </c>
      <c r="L4964" s="399">
        <v>44699</v>
      </c>
      <c r="M4964" s="398" t="s">
        <v>19</v>
      </c>
      <c r="N4964" s="10">
        <v>10018</v>
      </c>
    </row>
    <row r="4965" spans="1:14">
      <c r="A4965" s="9">
        <v>44691</v>
      </c>
      <c r="B4965" s="1">
        <v>17887</v>
      </c>
      <c r="C4965" s="929" t="s">
        <v>73</v>
      </c>
      <c r="D4965" s="1" t="s">
        <v>22</v>
      </c>
      <c r="E4965" s="1" t="s">
        <v>5386</v>
      </c>
      <c r="F4965" s="399">
        <v>44699</v>
      </c>
      <c r="G4965" s="10" t="s">
        <v>74</v>
      </c>
      <c r="H4965" s="10">
        <v>3</v>
      </c>
      <c r="I4965" s="946">
        <v>2.35</v>
      </c>
      <c r="J4965" s="398" t="s">
        <v>25</v>
      </c>
      <c r="K4965" s="398" t="s">
        <v>25</v>
      </c>
      <c r="L4965" s="399">
        <v>44699</v>
      </c>
      <c r="M4965" s="398" t="s">
        <v>19</v>
      </c>
      <c r="N4965" s="10">
        <v>10018</v>
      </c>
    </row>
    <row r="4966" spans="1:14">
      <c r="A4966" s="9">
        <v>44691</v>
      </c>
      <c r="B4966" s="1">
        <v>17888</v>
      </c>
      <c r="C4966" s="929" t="s">
        <v>37</v>
      </c>
      <c r="D4966" s="1" t="s">
        <v>22</v>
      </c>
      <c r="E4966" s="1" t="s">
        <v>5386</v>
      </c>
      <c r="F4966" s="399">
        <v>44699</v>
      </c>
      <c r="G4966" s="10" t="s">
        <v>38</v>
      </c>
      <c r="H4966" s="10">
        <v>6</v>
      </c>
      <c r="I4966" s="946">
        <v>2.35</v>
      </c>
      <c r="J4966" s="398" t="s">
        <v>25</v>
      </c>
      <c r="K4966" s="398" t="s">
        <v>25</v>
      </c>
      <c r="L4966" s="399">
        <v>44699</v>
      </c>
      <c r="M4966" s="398" t="s">
        <v>19</v>
      </c>
      <c r="N4966" s="10">
        <v>10018</v>
      </c>
    </row>
    <row r="4967" spans="1:14">
      <c r="A4967" s="9">
        <v>44691</v>
      </c>
      <c r="B4967" s="1">
        <v>17889</v>
      </c>
      <c r="C4967" s="929" t="s">
        <v>37</v>
      </c>
      <c r="D4967" s="1" t="s">
        <v>22</v>
      </c>
      <c r="E4967" s="1" t="s">
        <v>5387</v>
      </c>
      <c r="F4967" s="399">
        <v>44699</v>
      </c>
      <c r="G4967" s="10" t="s">
        <v>38</v>
      </c>
      <c r="H4967" s="10">
        <v>3</v>
      </c>
      <c r="I4967" s="946">
        <v>2.35</v>
      </c>
      <c r="J4967" s="398" t="s">
        <v>25</v>
      </c>
      <c r="K4967" s="398" t="s">
        <v>25</v>
      </c>
      <c r="L4967" s="399">
        <v>44699</v>
      </c>
      <c r="M4967" s="398" t="s">
        <v>19</v>
      </c>
      <c r="N4967" s="10">
        <v>10018</v>
      </c>
    </row>
    <row r="4968" spans="1:14">
      <c r="A4968" s="9">
        <v>44691</v>
      </c>
      <c r="B4968" s="1">
        <v>17890</v>
      </c>
      <c r="C4968" s="929" t="s">
        <v>5</v>
      </c>
      <c r="D4968" s="1" t="s">
        <v>22</v>
      </c>
      <c r="E4968" s="1" t="s">
        <v>5387</v>
      </c>
      <c r="F4968" s="399">
        <v>44699</v>
      </c>
      <c r="G4968" s="10" t="s">
        <v>3329</v>
      </c>
      <c r="H4968" s="10">
        <v>1</v>
      </c>
      <c r="I4968" s="946">
        <v>4.5</v>
      </c>
      <c r="J4968" s="398" t="s">
        <v>25</v>
      </c>
      <c r="K4968" s="398" t="s">
        <v>25</v>
      </c>
      <c r="L4968" s="399">
        <v>44699</v>
      </c>
      <c r="M4968" s="398" t="s">
        <v>19</v>
      </c>
      <c r="N4968" s="10">
        <v>10018</v>
      </c>
    </row>
    <row r="4969" spans="1:14">
      <c r="A4969" s="9">
        <v>44691</v>
      </c>
      <c r="B4969" s="1">
        <v>17891</v>
      </c>
      <c r="C4969" s="929" t="s">
        <v>519</v>
      </c>
      <c r="D4969" s="1" t="s">
        <v>22</v>
      </c>
      <c r="E4969" s="1" t="s">
        <v>5388</v>
      </c>
      <c r="F4969" s="399">
        <v>44699</v>
      </c>
      <c r="G4969" s="10" t="s">
        <v>521</v>
      </c>
      <c r="H4969" s="10">
        <v>8</v>
      </c>
      <c r="I4969" s="946">
        <v>2.35</v>
      </c>
      <c r="J4969" s="398" t="s">
        <v>25</v>
      </c>
      <c r="K4969" s="398" t="s">
        <v>25</v>
      </c>
      <c r="L4969" s="399">
        <v>44699</v>
      </c>
      <c r="M4969" s="398" t="s">
        <v>19</v>
      </c>
      <c r="N4969" s="10">
        <v>10018</v>
      </c>
    </row>
    <row r="4970" spans="1:14">
      <c r="A4970" s="9">
        <v>44691</v>
      </c>
      <c r="B4970" s="1">
        <v>17892</v>
      </c>
      <c r="C4970" s="929" t="s">
        <v>151</v>
      </c>
      <c r="D4970" s="1" t="s">
        <v>22</v>
      </c>
      <c r="E4970" s="1" t="s">
        <v>5389</v>
      </c>
      <c r="F4970" s="399">
        <v>44699</v>
      </c>
      <c r="G4970" s="10" t="s">
        <v>153</v>
      </c>
      <c r="H4970" s="10">
        <v>18</v>
      </c>
      <c r="I4970" s="946">
        <v>2.35</v>
      </c>
      <c r="J4970" s="398" t="s">
        <v>25</v>
      </c>
      <c r="K4970" s="398" t="s">
        <v>25</v>
      </c>
      <c r="L4970" s="399">
        <v>44699</v>
      </c>
      <c r="M4970" s="398" t="s">
        <v>19</v>
      </c>
      <c r="N4970" s="10">
        <v>10018</v>
      </c>
    </row>
    <row r="4971" spans="1:14">
      <c r="A4971" s="9">
        <v>44691</v>
      </c>
      <c r="B4971" s="1">
        <v>17893</v>
      </c>
      <c r="C4971" s="929" t="s">
        <v>1172</v>
      </c>
      <c r="D4971" s="1" t="s">
        <v>22</v>
      </c>
      <c r="E4971" s="1" t="s">
        <v>5390</v>
      </c>
      <c r="F4971" s="399">
        <v>44699</v>
      </c>
      <c r="G4971" s="10" t="s">
        <v>1174</v>
      </c>
      <c r="H4971" s="10">
        <v>40</v>
      </c>
      <c r="I4971" s="946">
        <v>2.35</v>
      </c>
      <c r="J4971" s="398" t="s">
        <v>25</v>
      </c>
      <c r="K4971" s="398" t="s">
        <v>25</v>
      </c>
      <c r="L4971" s="399">
        <v>44699</v>
      </c>
      <c r="M4971" s="398" t="s">
        <v>19</v>
      </c>
      <c r="N4971" s="10">
        <v>10018</v>
      </c>
    </row>
    <row r="4972" spans="1:14">
      <c r="A4972" s="9">
        <v>44691</v>
      </c>
      <c r="B4972" s="1">
        <v>17894</v>
      </c>
      <c r="C4972" s="929" t="s">
        <v>158</v>
      </c>
      <c r="D4972" s="1" t="s">
        <v>22</v>
      </c>
      <c r="E4972" s="1" t="s">
        <v>5391</v>
      </c>
      <c r="F4972" s="399">
        <v>44699</v>
      </c>
      <c r="G4972" s="10" t="s">
        <v>160</v>
      </c>
      <c r="H4972" s="10">
        <v>3</v>
      </c>
      <c r="I4972" s="946">
        <v>2.35</v>
      </c>
      <c r="J4972" s="398" t="s">
        <v>25</v>
      </c>
      <c r="K4972" s="398" t="s">
        <v>25</v>
      </c>
      <c r="L4972" s="399">
        <v>44699</v>
      </c>
      <c r="M4972" s="398" t="s">
        <v>19</v>
      </c>
      <c r="N4972" s="10">
        <v>10018</v>
      </c>
    </row>
    <row r="4973" spans="1:14">
      <c r="A4973" s="9">
        <v>44691</v>
      </c>
      <c r="B4973" s="1">
        <v>17895</v>
      </c>
      <c r="C4973" s="929" t="s">
        <v>857</v>
      </c>
      <c r="D4973" s="1" t="s">
        <v>22</v>
      </c>
      <c r="E4973" s="1" t="s">
        <v>5392</v>
      </c>
      <c r="F4973" s="399">
        <v>44699</v>
      </c>
      <c r="G4973" s="10" t="s">
        <v>859</v>
      </c>
      <c r="H4973" s="10">
        <v>5</v>
      </c>
      <c r="I4973" s="946">
        <v>2.35</v>
      </c>
      <c r="J4973" s="398" t="s">
        <v>25</v>
      </c>
      <c r="K4973" s="398" t="s">
        <v>25</v>
      </c>
      <c r="L4973" s="399">
        <v>44699</v>
      </c>
      <c r="M4973" s="398" t="s">
        <v>19</v>
      </c>
      <c r="N4973" s="10">
        <v>10018</v>
      </c>
    </row>
    <row r="4974" spans="1:14">
      <c r="A4974" s="9">
        <v>44691</v>
      </c>
      <c r="B4974" s="1">
        <v>17896</v>
      </c>
      <c r="C4974" s="929" t="s">
        <v>2831</v>
      </c>
      <c r="D4974" s="1" t="s">
        <v>22</v>
      </c>
      <c r="E4974" s="1" t="s">
        <v>5393</v>
      </c>
      <c r="F4974" s="399">
        <v>44699</v>
      </c>
      <c r="G4974" s="10" t="s">
        <v>5105</v>
      </c>
      <c r="H4974" s="10">
        <v>3</v>
      </c>
      <c r="I4974" s="946">
        <v>2.35</v>
      </c>
      <c r="J4974" s="398" t="s">
        <v>25</v>
      </c>
      <c r="K4974" s="398" t="s">
        <v>25</v>
      </c>
      <c r="L4974" s="399">
        <v>44699</v>
      </c>
      <c r="M4974" s="398" t="s">
        <v>19</v>
      </c>
      <c r="N4974" s="10">
        <v>10018</v>
      </c>
    </row>
    <row r="4975" spans="1:14">
      <c r="A4975" s="9">
        <v>44691</v>
      </c>
      <c r="B4975" s="1">
        <v>17897</v>
      </c>
      <c r="C4975" s="929" t="s">
        <v>953</v>
      </c>
      <c r="D4975" s="1" t="s">
        <v>22</v>
      </c>
      <c r="E4975" s="1" t="s">
        <v>5394</v>
      </c>
      <c r="F4975" s="399">
        <v>44699</v>
      </c>
      <c r="G4975" s="10" t="s">
        <v>955</v>
      </c>
      <c r="H4975" s="10">
        <v>22</v>
      </c>
      <c r="I4975" s="946">
        <v>2.35</v>
      </c>
      <c r="J4975" s="398" t="s">
        <v>25</v>
      </c>
      <c r="K4975" s="398" t="s">
        <v>25</v>
      </c>
      <c r="L4975" s="399">
        <v>44699</v>
      </c>
      <c r="M4975" s="398" t="s">
        <v>19</v>
      </c>
      <c r="N4975" s="10">
        <v>10018</v>
      </c>
    </row>
    <row r="4976" spans="1:14">
      <c r="A4976" s="9">
        <v>44691</v>
      </c>
      <c r="B4976" s="1">
        <v>17898</v>
      </c>
      <c r="C4976" s="929" t="s">
        <v>595</v>
      </c>
      <c r="D4976" s="1" t="s">
        <v>22</v>
      </c>
      <c r="E4976" s="1" t="s">
        <v>5395</v>
      </c>
      <c r="F4976" s="399">
        <v>44699</v>
      </c>
      <c r="G4976" s="10" t="s">
        <v>462</v>
      </c>
      <c r="H4976" s="10">
        <v>40</v>
      </c>
      <c r="I4976" s="946">
        <v>2.35</v>
      </c>
      <c r="J4976" s="398" t="s">
        <v>25</v>
      </c>
      <c r="K4976" s="398" t="s">
        <v>25</v>
      </c>
      <c r="L4976" s="399">
        <v>44699</v>
      </c>
      <c r="M4976" s="398" t="s">
        <v>19</v>
      </c>
      <c r="N4976" s="10">
        <v>10018</v>
      </c>
    </row>
    <row r="4977" spans="1:14">
      <c r="A4977" s="9">
        <v>44691</v>
      </c>
      <c r="B4977" s="1">
        <v>17899</v>
      </c>
      <c r="C4977" s="929" t="s">
        <v>5396</v>
      </c>
      <c r="D4977" s="1" t="s">
        <v>22</v>
      </c>
      <c r="E4977" s="1" t="s">
        <v>5397</v>
      </c>
      <c r="F4977" s="399">
        <v>44699</v>
      </c>
      <c r="G4977" s="10" t="s">
        <v>5398</v>
      </c>
      <c r="H4977" s="10">
        <v>8</v>
      </c>
      <c r="I4977" s="946">
        <v>2.35</v>
      </c>
      <c r="J4977" s="398" t="s">
        <v>25</v>
      </c>
      <c r="K4977" s="398" t="s">
        <v>25</v>
      </c>
      <c r="L4977" s="399">
        <v>44699</v>
      </c>
      <c r="M4977" s="398" t="s">
        <v>19</v>
      </c>
      <c r="N4977" s="10">
        <v>10018</v>
      </c>
    </row>
    <row r="4978" spans="1:14">
      <c r="A4978" s="9">
        <v>44691</v>
      </c>
      <c r="B4978" s="1">
        <v>17900</v>
      </c>
      <c r="C4978" s="929" t="s">
        <v>5399</v>
      </c>
      <c r="D4978" s="1" t="s">
        <v>22</v>
      </c>
      <c r="E4978" s="1" t="s">
        <v>5397</v>
      </c>
      <c r="F4978" s="399">
        <v>44699</v>
      </c>
      <c r="G4978" s="10" t="s">
        <v>5400</v>
      </c>
      <c r="H4978" s="10">
        <v>8</v>
      </c>
      <c r="I4978" s="946">
        <v>2.35</v>
      </c>
      <c r="J4978" s="398" t="s">
        <v>25</v>
      </c>
      <c r="K4978" s="398" t="s">
        <v>25</v>
      </c>
      <c r="L4978" s="399">
        <v>44699</v>
      </c>
      <c r="M4978" s="398" t="s">
        <v>19</v>
      </c>
      <c r="N4978" s="10">
        <v>10018</v>
      </c>
    </row>
    <row r="4979" spans="1:14">
      <c r="A4979" s="9">
        <v>44691</v>
      </c>
      <c r="B4979" s="1">
        <v>17901</v>
      </c>
      <c r="C4979" s="929" t="s">
        <v>5401</v>
      </c>
      <c r="D4979" s="1" t="s">
        <v>22</v>
      </c>
      <c r="E4979" s="1" t="s">
        <v>5397</v>
      </c>
      <c r="F4979" s="399">
        <v>44699</v>
      </c>
      <c r="G4979" s="10" t="s">
        <v>5402</v>
      </c>
      <c r="H4979" s="10">
        <v>16</v>
      </c>
      <c r="I4979" s="946">
        <v>2.35</v>
      </c>
      <c r="J4979" s="398" t="s">
        <v>25</v>
      </c>
      <c r="K4979" s="398" t="s">
        <v>25</v>
      </c>
      <c r="L4979" s="399">
        <v>44699</v>
      </c>
      <c r="M4979" s="398" t="s">
        <v>19</v>
      </c>
      <c r="N4979" s="10">
        <v>10018</v>
      </c>
    </row>
    <row r="4980" spans="1:14">
      <c r="A4980" s="9">
        <v>44691</v>
      </c>
      <c r="B4980" s="1">
        <v>17902</v>
      </c>
      <c r="C4980" s="929" t="s">
        <v>5403</v>
      </c>
      <c r="D4980" s="1" t="s">
        <v>22</v>
      </c>
      <c r="E4980" s="1" t="s">
        <v>5397</v>
      </c>
      <c r="F4980" s="399">
        <v>44699</v>
      </c>
      <c r="G4980" s="10" t="s">
        <v>5404</v>
      </c>
      <c r="H4980" s="10">
        <v>16</v>
      </c>
      <c r="I4980" s="946">
        <v>2.35</v>
      </c>
      <c r="J4980" s="398" t="s">
        <v>25</v>
      </c>
      <c r="K4980" s="398" t="s">
        <v>25</v>
      </c>
      <c r="L4980" s="399">
        <v>44699</v>
      </c>
      <c r="M4980" s="398" t="s">
        <v>19</v>
      </c>
      <c r="N4980" s="10">
        <v>10018</v>
      </c>
    </row>
    <row r="4981" spans="1:14">
      <c r="A4981" s="9">
        <v>44691</v>
      </c>
      <c r="B4981" s="1">
        <v>17903</v>
      </c>
      <c r="C4981" s="929" t="s">
        <v>2831</v>
      </c>
      <c r="D4981" s="1" t="s">
        <v>22</v>
      </c>
      <c r="E4981" s="1" t="s">
        <v>5405</v>
      </c>
      <c r="F4981" s="399">
        <v>44699</v>
      </c>
      <c r="G4981" s="10" t="s">
        <v>5105</v>
      </c>
      <c r="H4981" s="10">
        <v>110</v>
      </c>
      <c r="I4981" s="946">
        <v>2.35</v>
      </c>
      <c r="J4981" s="398" t="s">
        <v>25</v>
      </c>
      <c r="K4981" s="398" t="s">
        <v>25</v>
      </c>
      <c r="L4981" s="399">
        <v>44699</v>
      </c>
      <c r="M4981" s="398" t="s">
        <v>19</v>
      </c>
      <c r="N4981" s="10">
        <v>10018</v>
      </c>
    </row>
    <row r="4982" spans="1:14">
      <c r="A4982" s="9">
        <v>44691</v>
      </c>
      <c r="B4982" s="1">
        <v>17904</v>
      </c>
      <c r="C4982" s="929" t="s">
        <v>1671</v>
      </c>
      <c r="D4982" s="1" t="s">
        <v>22</v>
      </c>
      <c r="E4982" s="1" t="s">
        <v>5406</v>
      </c>
      <c r="F4982" s="399">
        <v>44699</v>
      </c>
      <c r="G4982" s="10" t="s">
        <v>4432</v>
      </c>
      <c r="H4982" s="10">
        <v>367</v>
      </c>
      <c r="I4982" s="946">
        <v>2.35</v>
      </c>
      <c r="J4982" s="398">
        <v>367</v>
      </c>
      <c r="K4982" s="398" t="s">
        <v>25</v>
      </c>
      <c r="L4982" s="399">
        <v>44699</v>
      </c>
      <c r="M4982" s="398" t="s">
        <v>19</v>
      </c>
      <c r="N4982" s="10">
        <v>10018</v>
      </c>
    </row>
    <row r="4983" spans="1:14">
      <c r="A4983" s="9">
        <v>44691</v>
      </c>
      <c r="B4983" s="1">
        <v>17905</v>
      </c>
      <c r="C4983" s="929" t="s">
        <v>158</v>
      </c>
      <c r="D4983" s="1" t="s">
        <v>22</v>
      </c>
      <c r="E4983" s="1" t="s">
        <v>5407</v>
      </c>
      <c r="F4983" s="399">
        <v>44699</v>
      </c>
      <c r="G4983" s="10" t="s">
        <v>160</v>
      </c>
      <c r="H4983" s="10">
        <v>2</v>
      </c>
      <c r="I4983" s="946">
        <v>2.35</v>
      </c>
      <c r="J4983" s="398" t="s">
        <v>25</v>
      </c>
      <c r="K4983" s="398" t="s">
        <v>25</v>
      </c>
      <c r="L4983" s="399">
        <v>44699</v>
      </c>
      <c r="M4983" s="398" t="s">
        <v>19</v>
      </c>
      <c r="N4983" s="10">
        <v>10018</v>
      </c>
    </row>
    <row r="4984" spans="1:14">
      <c r="A4984" s="9">
        <v>44691</v>
      </c>
      <c r="B4984" s="1">
        <v>17906</v>
      </c>
      <c r="C4984" s="929" t="s">
        <v>37</v>
      </c>
      <c r="D4984" s="1" t="s">
        <v>22</v>
      </c>
      <c r="E4984" s="1" t="s">
        <v>5387</v>
      </c>
      <c r="F4984" s="399">
        <v>44699</v>
      </c>
      <c r="G4984" s="10" t="s">
        <v>38</v>
      </c>
      <c r="H4984" s="10">
        <v>3</v>
      </c>
      <c r="I4984" s="946">
        <v>2.35</v>
      </c>
      <c r="J4984" s="398" t="s">
        <v>25</v>
      </c>
      <c r="K4984" s="398" t="s">
        <v>25</v>
      </c>
      <c r="L4984" s="399">
        <v>44699</v>
      </c>
      <c r="M4984" s="398" t="s">
        <v>19</v>
      </c>
      <c r="N4984" s="10">
        <v>10018</v>
      </c>
    </row>
    <row r="4985" spans="1:14">
      <c r="A4985" s="9">
        <v>44691</v>
      </c>
      <c r="B4985" s="1">
        <v>17907</v>
      </c>
      <c r="C4985" s="929" t="s">
        <v>5</v>
      </c>
      <c r="D4985" s="1" t="s">
        <v>22</v>
      </c>
      <c r="E4985" s="1" t="s">
        <v>5387</v>
      </c>
      <c r="F4985" s="399">
        <v>44699</v>
      </c>
      <c r="G4985" s="10" t="s">
        <v>3329</v>
      </c>
      <c r="H4985" s="10">
        <v>1</v>
      </c>
      <c r="I4985" s="946">
        <v>4.5</v>
      </c>
      <c r="J4985" s="398" t="s">
        <v>25</v>
      </c>
      <c r="K4985" s="398" t="s">
        <v>25</v>
      </c>
      <c r="L4985" s="399">
        <v>44699</v>
      </c>
      <c r="M4985" s="398" t="s">
        <v>19</v>
      </c>
      <c r="N4985" s="10">
        <v>10018</v>
      </c>
    </row>
    <row r="4986" spans="1:14">
      <c r="A4986" s="9">
        <v>44691</v>
      </c>
      <c r="B4986" s="1">
        <v>17908</v>
      </c>
      <c r="C4986" s="929" t="s">
        <v>73</v>
      </c>
      <c r="D4986" s="1" t="s">
        <v>22</v>
      </c>
      <c r="E4986" s="1" t="s">
        <v>5408</v>
      </c>
      <c r="F4986" s="399">
        <v>44699</v>
      </c>
      <c r="G4986" s="10" t="s">
        <v>74</v>
      </c>
      <c r="H4986" s="10">
        <v>10</v>
      </c>
      <c r="I4986" s="946">
        <v>2.35</v>
      </c>
      <c r="J4986" s="398" t="s">
        <v>25</v>
      </c>
      <c r="K4986" s="398" t="s">
        <v>25</v>
      </c>
      <c r="L4986" s="399">
        <v>44699</v>
      </c>
      <c r="M4986" s="398" t="s">
        <v>19</v>
      </c>
      <c r="N4986" s="10">
        <v>10018</v>
      </c>
    </row>
    <row r="4987" spans="1:14">
      <c r="A4987" s="9">
        <v>44691</v>
      </c>
      <c r="B4987" s="1">
        <v>17909</v>
      </c>
      <c r="C4987" s="929" t="s">
        <v>116</v>
      </c>
      <c r="D4987" s="1" t="s">
        <v>22</v>
      </c>
      <c r="E4987" s="1" t="s">
        <v>5408</v>
      </c>
      <c r="F4987" s="399">
        <v>44699</v>
      </c>
      <c r="G4987" s="10" t="s">
        <v>1149</v>
      </c>
      <c r="H4987" s="10">
        <v>10</v>
      </c>
      <c r="I4987" s="946">
        <v>2.35</v>
      </c>
      <c r="J4987" s="398" t="s">
        <v>25</v>
      </c>
      <c r="K4987" s="398" t="s">
        <v>25</v>
      </c>
      <c r="L4987" s="399">
        <v>44699</v>
      </c>
      <c r="M4987" s="398" t="s">
        <v>19</v>
      </c>
      <c r="N4987" s="10">
        <v>10018</v>
      </c>
    </row>
    <row r="4988" spans="1:14">
      <c r="A4988" s="9">
        <v>44691</v>
      </c>
      <c r="B4988" s="1">
        <v>17910</v>
      </c>
      <c r="C4988" s="929" t="s">
        <v>5409</v>
      </c>
      <c r="D4988" s="1" t="s">
        <v>22</v>
      </c>
      <c r="E4988" s="1" t="s">
        <v>5410</v>
      </c>
      <c r="F4988" s="399">
        <v>44699</v>
      </c>
      <c r="G4988" s="10" t="s">
        <v>1699</v>
      </c>
      <c r="H4988" s="10">
        <v>1</v>
      </c>
      <c r="I4988" s="946">
        <v>2.35</v>
      </c>
      <c r="J4988" s="398" t="s">
        <v>25</v>
      </c>
      <c r="K4988" s="398" t="s">
        <v>25</v>
      </c>
      <c r="L4988" s="399">
        <v>44699</v>
      </c>
      <c r="M4988" s="398" t="s">
        <v>19</v>
      </c>
      <c r="N4988" s="10">
        <v>10018</v>
      </c>
    </row>
    <row r="4989" spans="1:14">
      <c r="A4989" s="9">
        <v>44691</v>
      </c>
      <c r="B4989" s="1">
        <v>17911</v>
      </c>
      <c r="C4989" s="929" t="s">
        <v>1263</v>
      </c>
      <c r="D4989" s="1" t="s">
        <v>22</v>
      </c>
      <c r="E4989" s="1" t="s">
        <v>5410</v>
      </c>
      <c r="F4989" s="399">
        <v>44699</v>
      </c>
      <c r="G4989" s="10" t="s">
        <v>1264</v>
      </c>
      <c r="H4989" s="10">
        <v>3</v>
      </c>
      <c r="I4989" s="946">
        <v>2.35</v>
      </c>
      <c r="J4989" s="398" t="s">
        <v>25</v>
      </c>
      <c r="K4989" s="398" t="s">
        <v>25</v>
      </c>
      <c r="L4989" s="399">
        <v>44699</v>
      </c>
      <c r="M4989" s="398" t="s">
        <v>19</v>
      </c>
      <c r="N4989" s="10">
        <v>10018</v>
      </c>
    </row>
    <row r="4990" spans="1:14">
      <c r="A4990" s="9">
        <v>44691</v>
      </c>
      <c r="B4990" s="1">
        <v>17912</v>
      </c>
      <c r="C4990" s="929" t="s">
        <v>4739</v>
      </c>
      <c r="D4990" s="1" t="s">
        <v>22</v>
      </c>
      <c r="E4990" s="1" t="s">
        <v>5410</v>
      </c>
      <c r="F4990" s="399">
        <v>44699</v>
      </c>
      <c r="G4990" s="10" t="s">
        <v>5411</v>
      </c>
      <c r="H4990" s="10">
        <v>3</v>
      </c>
      <c r="I4990" s="946">
        <v>2.35</v>
      </c>
      <c r="J4990" s="398" t="s">
        <v>25</v>
      </c>
      <c r="K4990" s="398" t="s">
        <v>25</v>
      </c>
      <c r="L4990" s="399">
        <v>44699</v>
      </c>
      <c r="M4990" s="398" t="s">
        <v>19</v>
      </c>
      <c r="N4990" s="10">
        <v>10018</v>
      </c>
    </row>
    <row r="4991" spans="1:14">
      <c r="A4991" s="9">
        <v>44691</v>
      </c>
      <c r="B4991" s="1">
        <v>17913</v>
      </c>
      <c r="C4991" s="929" t="s">
        <v>852</v>
      </c>
      <c r="D4991" s="1" t="s">
        <v>22</v>
      </c>
      <c r="E4991" s="1" t="s">
        <v>5412</v>
      </c>
      <c r="F4991" s="399">
        <v>44699</v>
      </c>
      <c r="G4991" s="10" t="s">
        <v>854</v>
      </c>
      <c r="H4991" s="10">
        <v>15</v>
      </c>
      <c r="I4991" s="946">
        <v>2.35</v>
      </c>
      <c r="J4991" s="398" t="s">
        <v>25</v>
      </c>
      <c r="K4991" s="398" t="s">
        <v>25</v>
      </c>
      <c r="L4991" s="399">
        <v>44699</v>
      </c>
      <c r="M4991" s="398" t="s">
        <v>19</v>
      </c>
      <c r="N4991" s="10">
        <v>10018</v>
      </c>
    </row>
    <row r="4992" spans="1:14">
      <c r="A4992" s="9">
        <v>44691</v>
      </c>
      <c r="B4992" s="1">
        <v>17914</v>
      </c>
      <c r="C4992" s="929" t="s">
        <v>455</v>
      </c>
      <c r="D4992" s="1" t="s">
        <v>22</v>
      </c>
      <c r="E4992" s="1" t="s">
        <v>5413</v>
      </c>
      <c r="F4992" s="399">
        <v>44699</v>
      </c>
      <c r="G4992" s="10" t="s">
        <v>457</v>
      </c>
      <c r="H4992" s="10">
        <v>16</v>
      </c>
      <c r="I4992" s="946">
        <v>2.35</v>
      </c>
      <c r="J4992" s="398" t="s">
        <v>25</v>
      </c>
      <c r="K4992" s="398" t="s">
        <v>25</v>
      </c>
      <c r="L4992" s="399">
        <v>44699</v>
      </c>
      <c r="M4992" s="398" t="s">
        <v>19</v>
      </c>
      <c r="N4992" s="10">
        <v>10018</v>
      </c>
    </row>
    <row r="4993" spans="1:14">
      <c r="A4993" s="9">
        <v>44691</v>
      </c>
      <c r="B4993" s="1">
        <v>17915</v>
      </c>
      <c r="C4993" s="929" t="s">
        <v>551</v>
      </c>
      <c r="D4993" s="1" t="s">
        <v>22</v>
      </c>
      <c r="E4993" s="1" t="s">
        <v>5414</v>
      </c>
      <c r="F4993" s="399">
        <v>44699</v>
      </c>
      <c r="G4993" s="10" t="s">
        <v>553</v>
      </c>
      <c r="H4993" s="10">
        <v>14</v>
      </c>
      <c r="I4993" s="946">
        <v>2.35</v>
      </c>
      <c r="J4993" s="398" t="s">
        <v>25</v>
      </c>
      <c r="K4993" s="398" t="s">
        <v>25</v>
      </c>
      <c r="L4993" s="399">
        <v>44699</v>
      </c>
      <c r="M4993" s="398" t="s">
        <v>19</v>
      </c>
      <c r="N4993" s="10">
        <v>10018</v>
      </c>
    </row>
    <row r="4994" spans="1:14">
      <c r="A4994" s="9">
        <v>44691</v>
      </c>
      <c r="B4994" s="1">
        <v>17916</v>
      </c>
      <c r="C4994" s="929" t="s">
        <v>73</v>
      </c>
      <c r="D4994" s="1" t="s">
        <v>22</v>
      </c>
      <c r="E4994" s="1" t="s">
        <v>5415</v>
      </c>
      <c r="F4994" s="399">
        <v>44699</v>
      </c>
      <c r="G4994" s="10" t="s">
        <v>74</v>
      </c>
      <c r="H4994" s="10">
        <v>3</v>
      </c>
      <c r="I4994" s="946">
        <v>2.35</v>
      </c>
      <c r="J4994" s="398" t="s">
        <v>25</v>
      </c>
      <c r="K4994" s="398" t="s">
        <v>25</v>
      </c>
      <c r="L4994" s="399">
        <v>44699</v>
      </c>
      <c r="M4994" s="398" t="s">
        <v>19</v>
      </c>
      <c r="N4994" s="10">
        <v>10018</v>
      </c>
    </row>
    <row r="4995" spans="1:14">
      <c r="A4995" s="9">
        <v>44691</v>
      </c>
      <c r="B4995" s="1">
        <v>17917</v>
      </c>
      <c r="C4995" s="929" t="s">
        <v>2365</v>
      </c>
      <c r="D4995" s="1" t="s">
        <v>22</v>
      </c>
      <c r="E4995" s="1" t="s">
        <v>5415</v>
      </c>
      <c r="F4995" s="399">
        <v>44699</v>
      </c>
      <c r="G4995" s="10" t="s">
        <v>2545</v>
      </c>
      <c r="H4995" s="10">
        <v>3</v>
      </c>
      <c r="I4995" s="946">
        <v>2.35</v>
      </c>
      <c r="J4995" s="398" t="s">
        <v>25</v>
      </c>
      <c r="K4995" s="398" t="s">
        <v>25</v>
      </c>
      <c r="L4995" s="399">
        <v>44699</v>
      </c>
      <c r="M4995" s="398" t="s">
        <v>19</v>
      </c>
      <c r="N4995" s="10">
        <v>10018</v>
      </c>
    </row>
    <row r="4996" spans="1:14">
      <c r="A4996" s="9">
        <v>44691</v>
      </c>
      <c r="B4996" s="1">
        <v>17918</v>
      </c>
      <c r="C4996" s="929" t="s">
        <v>37</v>
      </c>
      <c r="D4996" s="1" t="s">
        <v>22</v>
      </c>
      <c r="E4996" s="1" t="s">
        <v>5415</v>
      </c>
      <c r="F4996" s="399">
        <v>44699</v>
      </c>
      <c r="G4996" s="10" t="s">
        <v>38</v>
      </c>
      <c r="H4996" s="10">
        <v>3</v>
      </c>
      <c r="I4996" s="946">
        <v>2.35</v>
      </c>
      <c r="J4996" s="398" t="s">
        <v>25</v>
      </c>
      <c r="K4996" s="398" t="s">
        <v>25</v>
      </c>
      <c r="L4996" s="399">
        <v>44699</v>
      </c>
      <c r="M4996" s="398" t="s">
        <v>19</v>
      </c>
      <c r="N4996" s="10">
        <v>10018</v>
      </c>
    </row>
    <row r="4997" spans="1:14">
      <c r="A4997" s="9">
        <v>44691</v>
      </c>
      <c r="B4997" s="1">
        <v>17919</v>
      </c>
      <c r="C4997" s="929" t="s">
        <v>2330</v>
      </c>
      <c r="D4997" s="1" t="s">
        <v>22</v>
      </c>
      <c r="E4997" s="1" t="s">
        <v>5415</v>
      </c>
      <c r="F4997" s="399">
        <v>44699</v>
      </c>
      <c r="G4997" s="10" t="s">
        <v>2546</v>
      </c>
      <c r="H4997" s="10">
        <v>3</v>
      </c>
      <c r="I4997" s="946">
        <v>2.35</v>
      </c>
      <c r="J4997" s="398" t="s">
        <v>25</v>
      </c>
      <c r="K4997" s="398" t="s">
        <v>25</v>
      </c>
      <c r="L4997" s="399">
        <v>44699</v>
      </c>
      <c r="M4997" s="398" t="s">
        <v>19</v>
      </c>
      <c r="N4997" s="10">
        <v>10018</v>
      </c>
    </row>
    <row r="4998" spans="1:14">
      <c r="A4998" s="9">
        <v>44691</v>
      </c>
      <c r="B4998" s="1">
        <v>17920</v>
      </c>
      <c r="C4998" s="929" t="s">
        <v>262</v>
      </c>
      <c r="D4998" s="1" t="s">
        <v>22</v>
      </c>
      <c r="E4998" s="1" t="s">
        <v>5416</v>
      </c>
      <c r="F4998" s="399">
        <v>44699</v>
      </c>
      <c r="G4998" s="10" t="s">
        <v>264</v>
      </c>
      <c r="H4998" s="10">
        <v>5</v>
      </c>
      <c r="I4998" s="946">
        <v>2.35</v>
      </c>
      <c r="J4998" s="398" t="s">
        <v>25</v>
      </c>
      <c r="K4998" s="398" t="s">
        <v>25</v>
      </c>
      <c r="L4998" s="399">
        <v>44699</v>
      </c>
      <c r="M4998" s="398" t="s">
        <v>19</v>
      </c>
      <c r="N4998" s="10">
        <v>10018</v>
      </c>
    </row>
    <row r="4999" spans="1:14">
      <c r="A4999" s="9">
        <v>44691</v>
      </c>
      <c r="B4999" s="1">
        <v>17921</v>
      </c>
      <c r="C4999" s="929" t="s">
        <v>265</v>
      </c>
      <c r="D4999" s="1" t="s">
        <v>22</v>
      </c>
      <c r="E4999" s="1" t="s">
        <v>5416</v>
      </c>
      <c r="F4999" s="399">
        <v>44699</v>
      </c>
      <c r="G4999" s="10" t="s">
        <v>266</v>
      </c>
      <c r="H4999" s="10">
        <v>5</v>
      </c>
      <c r="I4999" s="946">
        <v>2.35</v>
      </c>
      <c r="J4999" s="398" t="s">
        <v>25</v>
      </c>
      <c r="K4999" s="398" t="s">
        <v>25</v>
      </c>
      <c r="L4999" s="399">
        <v>44699</v>
      </c>
      <c r="M4999" s="398" t="s">
        <v>19</v>
      </c>
      <c r="N4999" s="10">
        <v>10018</v>
      </c>
    </row>
    <row r="5000" spans="1:14">
      <c r="A5000" s="9">
        <v>44691</v>
      </c>
      <c r="B5000" s="1">
        <v>17922</v>
      </c>
      <c r="C5000" s="929" t="s">
        <v>580</v>
      </c>
      <c r="D5000" s="1" t="s">
        <v>22</v>
      </c>
      <c r="E5000" s="1" t="s">
        <v>5417</v>
      </c>
      <c r="F5000" s="399">
        <v>44699</v>
      </c>
      <c r="G5000" s="10" t="s">
        <v>582</v>
      </c>
      <c r="H5000" s="10">
        <v>3</v>
      </c>
      <c r="I5000" s="946">
        <v>2.35</v>
      </c>
      <c r="J5000" s="398" t="s">
        <v>25</v>
      </c>
      <c r="K5000" s="398" t="s">
        <v>25</v>
      </c>
      <c r="L5000" s="399">
        <v>44699</v>
      </c>
      <c r="M5000" s="398" t="s">
        <v>19</v>
      </c>
      <c r="N5000" s="10">
        <v>10018</v>
      </c>
    </row>
    <row r="5001" spans="1:14">
      <c r="A5001" s="9">
        <v>44691</v>
      </c>
      <c r="B5001" s="1">
        <v>17923</v>
      </c>
      <c r="C5001" s="929" t="s">
        <v>1691</v>
      </c>
      <c r="D5001" s="1" t="s">
        <v>22</v>
      </c>
      <c r="E5001" s="1" t="s">
        <v>5418</v>
      </c>
      <c r="F5001" s="399">
        <v>44699</v>
      </c>
      <c r="G5001" s="10" t="s">
        <v>1693</v>
      </c>
      <c r="H5001" s="10">
        <v>4</v>
      </c>
      <c r="I5001" s="946">
        <v>2.35</v>
      </c>
      <c r="J5001" s="398" t="s">
        <v>25</v>
      </c>
      <c r="K5001" s="398" t="s">
        <v>25</v>
      </c>
      <c r="L5001" s="399">
        <v>44699</v>
      </c>
      <c r="M5001" s="398" t="s">
        <v>19</v>
      </c>
      <c r="N5001" s="10">
        <v>10018</v>
      </c>
    </row>
    <row r="5002" spans="1:14">
      <c r="A5002" s="9">
        <v>44691</v>
      </c>
      <c r="B5002" s="1">
        <v>17924</v>
      </c>
      <c r="C5002" s="929" t="s">
        <v>432</v>
      </c>
      <c r="D5002" s="1" t="s">
        <v>22</v>
      </c>
      <c r="E5002" s="1" t="s">
        <v>5419</v>
      </c>
      <c r="F5002" s="399">
        <v>44699</v>
      </c>
      <c r="G5002" s="10" t="s">
        <v>434</v>
      </c>
      <c r="H5002" s="10">
        <v>12</v>
      </c>
      <c r="I5002" s="946">
        <v>2.35</v>
      </c>
      <c r="J5002" s="398" t="s">
        <v>25</v>
      </c>
      <c r="K5002" s="398" t="s">
        <v>25</v>
      </c>
      <c r="L5002" s="399">
        <v>44699</v>
      </c>
      <c r="M5002" s="398" t="s">
        <v>19</v>
      </c>
      <c r="N5002" s="10">
        <v>10018</v>
      </c>
    </row>
    <row r="5003" spans="1:14">
      <c r="A5003" s="9">
        <v>44691</v>
      </c>
      <c r="B5003" s="1">
        <v>17925</v>
      </c>
      <c r="C5003" s="929" t="s">
        <v>102</v>
      </c>
      <c r="D5003" s="1" t="s">
        <v>22</v>
      </c>
      <c r="E5003" s="1" t="s">
        <v>5420</v>
      </c>
      <c r="F5003" s="399">
        <v>44699</v>
      </c>
      <c r="G5003" s="10" t="s">
        <v>104</v>
      </c>
      <c r="H5003" s="10">
        <v>5</v>
      </c>
      <c r="I5003" s="946">
        <v>2.35</v>
      </c>
      <c r="J5003" s="398" t="s">
        <v>25</v>
      </c>
      <c r="K5003" s="398" t="s">
        <v>25</v>
      </c>
      <c r="L5003" s="399">
        <v>44699</v>
      </c>
      <c r="M5003" s="398" t="s">
        <v>19</v>
      </c>
      <c r="N5003" s="10">
        <v>10018</v>
      </c>
    </row>
    <row r="5004" spans="1:14">
      <c r="A5004" s="9">
        <v>44691</v>
      </c>
      <c r="B5004" s="1">
        <v>17926</v>
      </c>
      <c r="C5004" s="929" t="s">
        <v>154</v>
      </c>
      <c r="D5004" s="1" t="s">
        <v>22</v>
      </c>
      <c r="E5004" s="1" t="s">
        <v>5421</v>
      </c>
      <c r="F5004" s="399">
        <v>44699</v>
      </c>
      <c r="G5004" s="10" t="s">
        <v>155</v>
      </c>
      <c r="H5004" s="10">
        <v>14</v>
      </c>
      <c r="I5004" s="946">
        <v>2.35</v>
      </c>
      <c r="J5004" s="398" t="s">
        <v>25</v>
      </c>
      <c r="K5004" s="398" t="s">
        <v>25</v>
      </c>
      <c r="L5004" s="399">
        <v>44699</v>
      </c>
      <c r="M5004" s="398" t="s">
        <v>19</v>
      </c>
      <c r="N5004" s="10">
        <v>10018</v>
      </c>
    </row>
    <row r="5005" spans="1:14">
      <c r="A5005" s="9">
        <v>44691</v>
      </c>
      <c r="B5005" s="1">
        <v>17927</v>
      </c>
      <c r="C5005" s="929" t="s">
        <v>899</v>
      </c>
      <c r="D5005" s="1" t="s">
        <v>22</v>
      </c>
      <c r="E5005" s="1" t="s">
        <v>5422</v>
      </c>
      <c r="F5005" s="399">
        <v>44699</v>
      </c>
      <c r="G5005" s="10" t="s">
        <v>4949</v>
      </c>
      <c r="H5005" s="10">
        <v>13</v>
      </c>
      <c r="I5005" s="946">
        <v>2.35</v>
      </c>
      <c r="J5005" s="398" t="s">
        <v>25</v>
      </c>
      <c r="K5005" s="398" t="s">
        <v>25</v>
      </c>
      <c r="L5005" s="399">
        <v>44699</v>
      </c>
      <c r="M5005" s="398" t="s">
        <v>19</v>
      </c>
      <c r="N5005" s="10">
        <v>10018</v>
      </c>
    </row>
    <row r="5006" spans="1:14">
      <c r="A5006" s="9">
        <v>44691</v>
      </c>
      <c r="B5006" s="1">
        <v>17928</v>
      </c>
      <c r="C5006" s="929" t="s">
        <v>899</v>
      </c>
      <c r="D5006" s="1" t="s">
        <v>22</v>
      </c>
      <c r="E5006" s="1" t="s">
        <v>5423</v>
      </c>
      <c r="F5006" s="399">
        <v>44699</v>
      </c>
      <c r="G5006" s="10" t="s">
        <v>901</v>
      </c>
      <c r="H5006" s="10">
        <v>16</v>
      </c>
      <c r="I5006" s="946">
        <v>2.35</v>
      </c>
      <c r="J5006" s="398">
        <v>16</v>
      </c>
      <c r="K5006" s="398" t="s">
        <v>25</v>
      </c>
      <c r="L5006" s="399">
        <v>44699</v>
      </c>
      <c r="M5006" s="398" t="s">
        <v>19</v>
      </c>
      <c r="N5006" s="10">
        <v>10018</v>
      </c>
    </row>
    <row r="5007" spans="1:14">
      <c r="A5007" s="9">
        <v>44691</v>
      </c>
      <c r="B5007" s="1">
        <v>17929</v>
      </c>
      <c r="C5007" s="929" t="s">
        <v>899</v>
      </c>
      <c r="D5007" s="1" t="s">
        <v>22</v>
      </c>
      <c r="E5007" s="1" t="s">
        <v>5424</v>
      </c>
      <c r="F5007" s="399">
        <v>44699</v>
      </c>
      <c r="G5007" s="10" t="s">
        <v>901</v>
      </c>
      <c r="H5007" s="10">
        <v>1</v>
      </c>
      <c r="I5007" s="946">
        <v>2.35</v>
      </c>
      <c r="J5007" s="398">
        <v>1</v>
      </c>
      <c r="K5007" s="398" t="s">
        <v>25</v>
      </c>
      <c r="L5007" s="399">
        <v>44699</v>
      </c>
      <c r="M5007" s="398" t="s">
        <v>19</v>
      </c>
      <c r="N5007" s="10">
        <v>10018</v>
      </c>
    </row>
    <row r="5008" spans="1:14">
      <c r="A5008" s="9">
        <v>44691</v>
      </c>
      <c r="B5008" s="1">
        <v>17930</v>
      </c>
      <c r="C5008" s="929" t="s">
        <v>1289</v>
      </c>
      <c r="D5008" s="1" t="s">
        <v>22</v>
      </c>
      <c r="E5008" s="1" t="s">
        <v>5425</v>
      </c>
      <c r="F5008" s="399">
        <v>44699</v>
      </c>
      <c r="G5008" s="10" t="s">
        <v>1291</v>
      </c>
      <c r="H5008" s="10">
        <v>8</v>
      </c>
      <c r="I5008" s="946">
        <v>2.35</v>
      </c>
      <c r="J5008" s="398" t="s">
        <v>25</v>
      </c>
      <c r="K5008" s="398" t="s">
        <v>25</v>
      </c>
      <c r="L5008" s="399">
        <v>44699</v>
      </c>
      <c r="M5008" s="398" t="s">
        <v>19</v>
      </c>
      <c r="N5008" s="10">
        <v>10018</v>
      </c>
    </row>
    <row r="5009" spans="1:14">
      <c r="A5009" s="9">
        <v>44691</v>
      </c>
      <c r="B5009" s="1">
        <v>17931</v>
      </c>
      <c r="C5009" s="929" t="s">
        <v>3633</v>
      </c>
      <c r="D5009" s="1" t="s">
        <v>22</v>
      </c>
      <c r="E5009" s="1" t="s">
        <v>5426</v>
      </c>
      <c r="F5009" s="399">
        <v>44699</v>
      </c>
      <c r="G5009" s="10" t="s">
        <v>3635</v>
      </c>
      <c r="H5009" s="10">
        <v>2</v>
      </c>
      <c r="I5009" s="946">
        <v>2.35</v>
      </c>
      <c r="J5009" s="398" t="s">
        <v>25</v>
      </c>
      <c r="K5009" s="398" t="s">
        <v>25</v>
      </c>
      <c r="L5009" s="399">
        <v>44699</v>
      </c>
      <c r="M5009" s="398" t="s">
        <v>19</v>
      </c>
      <c r="N5009" s="10">
        <v>10018</v>
      </c>
    </row>
    <row r="5010" spans="1:14">
      <c r="A5010" s="9">
        <v>44691</v>
      </c>
      <c r="B5010" s="1">
        <v>17932</v>
      </c>
      <c r="C5010" s="929" t="s">
        <v>573</v>
      </c>
      <c r="D5010" s="1" t="s">
        <v>22</v>
      </c>
      <c r="E5010" s="1" t="s">
        <v>5427</v>
      </c>
      <c r="F5010" s="399">
        <v>44699</v>
      </c>
      <c r="G5010" s="10" t="s">
        <v>575</v>
      </c>
      <c r="H5010" s="10">
        <v>23</v>
      </c>
      <c r="I5010" s="946">
        <v>2.35</v>
      </c>
      <c r="J5010" s="398" t="s">
        <v>25</v>
      </c>
      <c r="K5010" s="398" t="s">
        <v>25</v>
      </c>
      <c r="L5010" s="399">
        <v>44699</v>
      </c>
      <c r="M5010" s="398" t="s">
        <v>19</v>
      </c>
      <c r="N5010" s="10">
        <v>10018</v>
      </c>
    </row>
    <row r="5011" spans="1:14">
      <c r="A5011" s="9">
        <v>44700</v>
      </c>
      <c r="B5011" s="1">
        <v>17933</v>
      </c>
      <c r="C5011" s="929" t="s">
        <v>5428</v>
      </c>
      <c r="D5011" s="1" t="s">
        <v>22</v>
      </c>
      <c r="E5011" s="1" t="s">
        <v>5429</v>
      </c>
      <c r="F5011" s="399">
        <v>44701</v>
      </c>
      <c r="G5011" s="10" t="s">
        <v>5430</v>
      </c>
      <c r="H5011" s="10">
        <v>45</v>
      </c>
      <c r="I5011" s="946">
        <v>2.35</v>
      </c>
      <c r="J5011" s="398" t="s">
        <v>25</v>
      </c>
      <c r="K5011" s="398" t="s">
        <v>25</v>
      </c>
      <c r="L5011" s="399">
        <v>44700</v>
      </c>
      <c r="M5011" s="398" t="s">
        <v>19</v>
      </c>
      <c r="N5011" s="10">
        <v>10018</v>
      </c>
    </row>
    <row r="5012" spans="1:14">
      <c r="A5012" s="9">
        <v>44700</v>
      </c>
      <c r="B5012" s="1">
        <v>17934</v>
      </c>
      <c r="C5012" s="929" t="s">
        <v>154</v>
      </c>
      <c r="D5012" s="1" t="s">
        <v>22</v>
      </c>
      <c r="E5012" s="1" t="s">
        <v>5431</v>
      </c>
      <c r="F5012" s="399">
        <v>44701</v>
      </c>
      <c r="G5012" s="10" t="s">
        <v>155</v>
      </c>
      <c r="H5012" s="10">
        <v>9</v>
      </c>
      <c r="I5012" s="946">
        <v>2.35</v>
      </c>
      <c r="J5012" s="398" t="s">
        <v>25</v>
      </c>
      <c r="K5012" s="398" t="s">
        <v>25</v>
      </c>
      <c r="L5012" s="399">
        <v>44700</v>
      </c>
      <c r="M5012" s="398" t="s">
        <v>19</v>
      </c>
      <c r="N5012" s="10">
        <v>10018</v>
      </c>
    </row>
    <row r="5013" spans="1:14">
      <c r="A5013" s="9">
        <v>44700</v>
      </c>
      <c r="B5013" s="1">
        <v>17935</v>
      </c>
      <c r="C5013" s="929" t="s">
        <v>510</v>
      </c>
      <c r="D5013" s="1" t="s">
        <v>22</v>
      </c>
      <c r="E5013" s="1" t="s">
        <v>5432</v>
      </c>
      <c r="F5013" s="399">
        <v>44701</v>
      </c>
      <c r="G5013" s="10" t="s">
        <v>512</v>
      </c>
      <c r="H5013" s="10">
        <v>6</v>
      </c>
      <c r="I5013" s="946">
        <v>2.35</v>
      </c>
      <c r="J5013" s="398" t="s">
        <v>25</v>
      </c>
      <c r="K5013" s="398" t="s">
        <v>25</v>
      </c>
      <c r="L5013" s="399">
        <v>44700</v>
      </c>
      <c r="M5013" s="398" t="s">
        <v>19</v>
      </c>
      <c r="N5013" s="10">
        <v>10018</v>
      </c>
    </row>
    <row r="5014" spans="1:14">
      <c r="A5014" s="9">
        <v>44700</v>
      </c>
      <c r="B5014" s="1">
        <v>17936</v>
      </c>
      <c r="C5014" s="929" t="s">
        <v>4836</v>
      </c>
      <c r="D5014" s="1" t="s">
        <v>22</v>
      </c>
      <c r="E5014" s="1" t="s">
        <v>5433</v>
      </c>
      <c r="F5014" s="399">
        <v>44701</v>
      </c>
      <c r="G5014" s="10" t="s">
        <v>4723</v>
      </c>
      <c r="H5014" s="10">
        <v>16</v>
      </c>
      <c r="I5014" s="946">
        <v>2.35</v>
      </c>
      <c r="J5014" s="398" t="s">
        <v>25</v>
      </c>
      <c r="K5014" s="398" t="s">
        <v>25</v>
      </c>
      <c r="L5014" s="399">
        <v>44700</v>
      </c>
      <c r="M5014" s="398" t="s">
        <v>19</v>
      </c>
      <c r="N5014" s="10">
        <v>10018</v>
      </c>
    </row>
    <row r="5015" spans="1:14">
      <c r="A5015" s="9">
        <v>44700</v>
      </c>
      <c r="B5015" s="1">
        <v>17937</v>
      </c>
      <c r="C5015" s="929" t="s">
        <v>4836</v>
      </c>
      <c r="D5015" s="1" t="s">
        <v>22</v>
      </c>
      <c r="E5015" s="1" t="s">
        <v>5434</v>
      </c>
      <c r="F5015" s="399">
        <v>44701</v>
      </c>
      <c r="G5015" s="10" t="s">
        <v>4723</v>
      </c>
      <c r="H5015" s="10">
        <v>13</v>
      </c>
      <c r="I5015" s="946">
        <v>2.35</v>
      </c>
      <c r="J5015" s="398" t="s">
        <v>25</v>
      </c>
      <c r="K5015" s="398" t="s">
        <v>25</v>
      </c>
      <c r="L5015" s="399">
        <v>44700</v>
      </c>
      <c r="M5015" s="398" t="s">
        <v>19</v>
      </c>
      <c r="N5015" s="10">
        <v>10018</v>
      </c>
    </row>
    <row r="5016" spans="1:14">
      <c r="A5016" s="9">
        <v>44700</v>
      </c>
      <c r="B5016" s="1">
        <v>17938</v>
      </c>
      <c r="C5016" s="929" t="s">
        <v>262</v>
      </c>
      <c r="D5016" s="1" t="s">
        <v>22</v>
      </c>
      <c r="E5016" s="1" t="s">
        <v>5435</v>
      </c>
      <c r="F5016" s="399">
        <v>44701</v>
      </c>
      <c r="G5016" s="10" t="s">
        <v>264</v>
      </c>
      <c r="H5016" s="10">
        <v>6</v>
      </c>
      <c r="I5016" s="946">
        <v>2.35</v>
      </c>
      <c r="J5016" s="398" t="s">
        <v>25</v>
      </c>
      <c r="K5016" s="398" t="s">
        <v>25</v>
      </c>
      <c r="L5016" s="399">
        <v>44700</v>
      </c>
      <c r="M5016" s="398" t="s">
        <v>19</v>
      </c>
      <c r="N5016" s="10">
        <v>10018</v>
      </c>
    </row>
    <row r="5017" spans="1:14">
      <c r="A5017" s="9">
        <v>44700</v>
      </c>
      <c r="B5017" s="1">
        <v>17939</v>
      </c>
      <c r="C5017" s="929" t="s">
        <v>265</v>
      </c>
      <c r="D5017" s="1" t="s">
        <v>22</v>
      </c>
      <c r="E5017" s="1" t="s">
        <v>5435</v>
      </c>
      <c r="F5017" s="399">
        <v>44701</v>
      </c>
      <c r="G5017" s="10" t="s">
        <v>266</v>
      </c>
      <c r="H5017" s="10">
        <v>6</v>
      </c>
      <c r="I5017" s="946">
        <v>2.35</v>
      </c>
      <c r="J5017" s="398" t="s">
        <v>25</v>
      </c>
      <c r="K5017" s="398" t="s">
        <v>25</v>
      </c>
      <c r="L5017" s="399">
        <v>44700</v>
      </c>
      <c r="M5017" s="398" t="s">
        <v>19</v>
      </c>
      <c r="N5017" s="10">
        <v>10018</v>
      </c>
    </row>
    <row r="5018" spans="1:14">
      <c r="A5018" s="9">
        <v>44700</v>
      </c>
      <c r="B5018" s="1">
        <v>17940</v>
      </c>
      <c r="C5018" s="929" t="s">
        <v>262</v>
      </c>
      <c r="D5018" s="1" t="s">
        <v>22</v>
      </c>
      <c r="E5018" s="1" t="s">
        <v>5436</v>
      </c>
      <c r="F5018" s="399">
        <v>44701</v>
      </c>
      <c r="G5018" s="10" t="s">
        <v>264</v>
      </c>
      <c r="H5018" s="10">
        <v>21</v>
      </c>
      <c r="I5018" s="946">
        <v>2.35</v>
      </c>
      <c r="J5018" s="398" t="s">
        <v>25</v>
      </c>
      <c r="K5018" s="398" t="s">
        <v>25</v>
      </c>
      <c r="L5018" s="399">
        <v>44700</v>
      </c>
      <c r="M5018" s="398" t="s">
        <v>19</v>
      </c>
      <c r="N5018" s="10">
        <v>10018</v>
      </c>
    </row>
    <row r="5019" spans="1:14">
      <c r="A5019" s="9">
        <v>44700</v>
      </c>
      <c r="B5019" s="1">
        <v>17941</v>
      </c>
      <c r="C5019" s="929" t="s">
        <v>265</v>
      </c>
      <c r="D5019" s="1" t="s">
        <v>22</v>
      </c>
      <c r="E5019" s="1" t="s">
        <v>5436</v>
      </c>
      <c r="F5019" s="399">
        <v>44701</v>
      </c>
      <c r="G5019" s="10" t="s">
        <v>266</v>
      </c>
      <c r="H5019" s="10">
        <v>21</v>
      </c>
      <c r="I5019" s="946">
        <v>2.35</v>
      </c>
      <c r="J5019" s="398" t="s">
        <v>25</v>
      </c>
      <c r="K5019" s="398" t="s">
        <v>25</v>
      </c>
      <c r="L5019" s="399">
        <v>44700</v>
      </c>
      <c r="M5019" s="398" t="s">
        <v>19</v>
      </c>
      <c r="N5019" s="10">
        <v>10018</v>
      </c>
    </row>
    <row r="5020" spans="1:14">
      <c r="A5020" s="9">
        <v>44700</v>
      </c>
      <c r="B5020" s="1">
        <v>17942</v>
      </c>
      <c r="C5020" s="929" t="s">
        <v>198</v>
      </c>
      <c r="D5020" s="1" t="s">
        <v>22</v>
      </c>
      <c r="E5020" s="1" t="s">
        <v>5437</v>
      </c>
      <c r="F5020" s="399">
        <v>44701</v>
      </c>
      <c r="G5020" s="10" t="s">
        <v>200</v>
      </c>
      <c r="H5020" s="10">
        <v>5</v>
      </c>
      <c r="I5020" s="946">
        <v>2.35</v>
      </c>
      <c r="J5020" s="398" t="s">
        <v>25</v>
      </c>
      <c r="K5020" s="398" t="s">
        <v>25</v>
      </c>
      <c r="L5020" s="399">
        <v>44700</v>
      </c>
      <c r="M5020" s="398" t="s">
        <v>19</v>
      </c>
      <c r="N5020" s="10">
        <v>10018</v>
      </c>
    </row>
    <row r="5021" spans="1:14">
      <c r="A5021" s="9">
        <v>44700</v>
      </c>
      <c r="B5021" s="1">
        <v>17943</v>
      </c>
      <c r="C5021" s="929" t="s">
        <v>573</v>
      </c>
      <c r="D5021" s="1" t="s">
        <v>22</v>
      </c>
      <c r="E5021" s="1" t="s">
        <v>5438</v>
      </c>
      <c r="F5021" s="399">
        <v>44701</v>
      </c>
      <c r="G5021" s="10" t="s">
        <v>575</v>
      </c>
      <c r="H5021" s="10">
        <v>2</v>
      </c>
      <c r="I5021" s="946">
        <v>2.35</v>
      </c>
      <c r="J5021" s="398" t="s">
        <v>25</v>
      </c>
      <c r="K5021" s="398" t="s">
        <v>25</v>
      </c>
      <c r="L5021" s="399">
        <v>44700</v>
      </c>
      <c r="M5021" s="398" t="s">
        <v>19</v>
      </c>
      <c r="N5021" s="10">
        <v>10018</v>
      </c>
    </row>
    <row r="5022" spans="1:14">
      <c r="A5022" s="9">
        <v>44700</v>
      </c>
      <c r="B5022" s="1">
        <v>17944</v>
      </c>
      <c r="C5022" s="929" t="s">
        <v>3447</v>
      </c>
      <c r="D5022" s="1" t="s">
        <v>22</v>
      </c>
      <c r="E5022" s="1" t="s">
        <v>5439</v>
      </c>
      <c r="F5022" s="399">
        <v>44701</v>
      </c>
      <c r="G5022" s="10" t="s">
        <v>4844</v>
      </c>
      <c r="H5022" s="10">
        <v>1</v>
      </c>
      <c r="I5022" s="946">
        <v>2.35</v>
      </c>
      <c r="J5022" s="398" t="s">
        <v>25</v>
      </c>
      <c r="K5022" s="398" t="s">
        <v>25</v>
      </c>
      <c r="L5022" s="399">
        <v>44700</v>
      </c>
      <c r="M5022" s="398" t="s">
        <v>19</v>
      </c>
      <c r="N5022" s="10">
        <v>10018</v>
      </c>
    </row>
    <row r="5023" spans="1:14">
      <c r="A5023" s="9">
        <v>44700</v>
      </c>
      <c r="B5023" s="1">
        <v>17945</v>
      </c>
      <c r="C5023" s="929" t="s">
        <v>4319</v>
      </c>
      <c r="D5023" s="1" t="s">
        <v>22</v>
      </c>
      <c r="E5023" s="1" t="s">
        <v>5440</v>
      </c>
      <c r="F5023" s="399">
        <v>44701</v>
      </c>
      <c r="G5023" s="10" t="s">
        <v>5441</v>
      </c>
      <c r="H5023" s="10">
        <v>1</v>
      </c>
      <c r="I5023" s="946">
        <v>2.35</v>
      </c>
      <c r="J5023" s="398" t="s">
        <v>25</v>
      </c>
      <c r="K5023" s="398" t="s">
        <v>25</v>
      </c>
      <c r="L5023" s="399">
        <v>44700</v>
      </c>
      <c r="M5023" s="398" t="s">
        <v>19</v>
      </c>
      <c r="N5023" s="10">
        <v>10018</v>
      </c>
    </row>
    <row r="5024" spans="1:14">
      <c r="A5024" s="9">
        <v>44700</v>
      </c>
      <c r="B5024" s="1">
        <v>17946</v>
      </c>
      <c r="C5024" s="929" t="s">
        <v>428</v>
      </c>
      <c r="D5024" s="1" t="s">
        <v>22</v>
      </c>
      <c r="E5024" s="1" t="s">
        <v>5442</v>
      </c>
      <c r="F5024" s="399">
        <v>44701</v>
      </c>
      <c r="G5024" s="10" t="s">
        <v>430</v>
      </c>
      <c r="H5024" s="10">
        <v>5</v>
      </c>
      <c r="I5024" s="946">
        <v>2.35</v>
      </c>
      <c r="J5024" s="398" t="s">
        <v>25</v>
      </c>
      <c r="K5024" s="398" t="s">
        <v>25</v>
      </c>
      <c r="L5024" s="399">
        <v>44700</v>
      </c>
      <c r="M5024" s="398" t="s">
        <v>19</v>
      </c>
      <c r="N5024" s="10">
        <v>10018</v>
      </c>
    </row>
    <row r="5025" spans="1:14">
      <c r="A5025" s="9">
        <v>44700</v>
      </c>
      <c r="B5025" s="1">
        <v>17947</v>
      </c>
      <c r="C5025" s="929" t="s">
        <v>5443</v>
      </c>
      <c r="D5025" s="1" t="s">
        <v>22</v>
      </c>
      <c r="E5025" s="1" t="s">
        <v>5442</v>
      </c>
      <c r="F5025" s="399">
        <v>44701</v>
      </c>
      <c r="G5025" s="10" t="s">
        <v>5444</v>
      </c>
      <c r="H5025" s="10">
        <v>2</v>
      </c>
      <c r="I5025" s="946">
        <v>2.35</v>
      </c>
      <c r="J5025" s="398" t="s">
        <v>25</v>
      </c>
      <c r="K5025" s="398" t="s">
        <v>25</v>
      </c>
      <c r="L5025" s="399">
        <v>44700</v>
      </c>
      <c r="M5025" s="398" t="s">
        <v>19</v>
      </c>
      <c r="N5025" s="10">
        <v>10018</v>
      </c>
    </row>
    <row r="5026" spans="1:14">
      <c r="A5026" s="9">
        <v>44700</v>
      </c>
      <c r="B5026" s="1">
        <v>17948</v>
      </c>
      <c r="C5026" s="929" t="s">
        <v>397</v>
      </c>
      <c r="D5026" s="1" t="s">
        <v>22</v>
      </c>
      <c r="E5026" s="1" t="s">
        <v>5445</v>
      </c>
      <c r="F5026" s="399">
        <v>44701</v>
      </c>
      <c r="G5026" s="10" t="s">
        <v>399</v>
      </c>
      <c r="H5026" s="10">
        <v>9</v>
      </c>
      <c r="I5026" s="946">
        <v>2.35</v>
      </c>
      <c r="J5026" s="398" t="s">
        <v>25</v>
      </c>
      <c r="K5026" s="398" t="s">
        <v>25</v>
      </c>
      <c r="L5026" s="399">
        <v>44700</v>
      </c>
      <c r="M5026" s="398" t="s">
        <v>19</v>
      </c>
      <c r="N5026" s="10">
        <v>10018</v>
      </c>
    </row>
    <row r="5027" spans="1:14">
      <c r="A5027" s="9">
        <v>44700</v>
      </c>
      <c r="B5027" s="1">
        <v>17949</v>
      </c>
      <c r="C5027" s="929" t="s">
        <v>1229</v>
      </c>
      <c r="D5027" s="1" t="s">
        <v>22</v>
      </c>
      <c r="E5027" s="1" t="s">
        <v>5446</v>
      </c>
      <c r="F5027" s="399">
        <v>44701</v>
      </c>
      <c r="G5027" s="10" t="s">
        <v>1231</v>
      </c>
      <c r="H5027" s="10">
        <v>13</v>
      </c>
      <c r="I5027" s="946">
        <v>2.35</v>
      </c>
      <c r="J5027" s="398" t="s">
        <v>25</v>
      </c>
      <c r="K5027" s="398" t="s">
        <v>25</v>
      </c>
      <c r="L5027" s="399">
        <v>44700</v>
      </c>
      <c r="M5027" s="398" t="s">
        <v>19</v>
      </c>
      <c r="N5027" s="10">
        <v>10018</v>
      </c>
    </row>
    <row r="5028" spans="1:14">
      <c r="A5028" s="9">
        <v>44700</v>
      </c>
      <c r="B5028" s="1">
        <v>17950</v>
      </c>
      <c r="C5028" s="929" t="s">
        <v>1045</v>
      </c>
      <c r="D5028" s="1" t="s">
        <v>22</v>
      </c>
      <c r="E5028" s="1" t="s">
        <v>5447</v>
      </c>
      <c r="F5028" s="399">
        <v>44701</v>
      </c>
      <c r="G5028" s="10" t="s">
        <v>1047</v>
      </c>
      <c r="H5028" s="10">
        <v>8</v>
      </c>
      <c r="I5028" s="946">
        <v>2.35</v>
      </c>
      <c r="J5028" s="398" t="s">
        <v>25</v>
      </c>
      <c r="K5028" s="398" t="s">
        <v>25</v>
      </c>
      <c r="L5028" s="399">
        <v>44700</v>
      </c>
      <c r="M5028" s="398" t="s">
        <v>19</v>
      </c>
      <c r="N5028" s="10">
        <v>10018</v>
      </c>
    </row>
    <row r="5029" spans="1:14">
      <c r="A5029" s="9">
        <v>44700</v>
      </c>
      <c r="B5029" s="1">
        <v>17951</v>
      </c>
      <c r="C5029" s="929" t="s">
        <v>182</v>
      </c>
      <c r="D5029" s="1" t="s">
        <v>22</v>
      </c>
      <c r="E5029" s="1" t="s">
        <v>5448</v>
      </c>
      <c r="F5029" s="399">
        <v>44701</v>
      </c>
      <c r="G5029" s="10" t="s">
        <v>184</v>
      </c>
      <c r="H5029" s="10">
        <v>14</v>
      </c>
      <c r="I5029" s="946">
        <v>2.35</v>
      </c>
      <c r="J5029" s="398" t="s">
        <v>25</v>
      </c>
      <c r="K5029" s="398" t="s">
        <v>25</v>
      </c>
      <c r="L5029" s="399">
        <v>44700</v>
      </c>
      <c r="M5029" s="398" t="s">
        <v>19</v>
      </c>
      <c r="N5029" s="10">
        <v>10018</v>
      </c>
    </row>
    <row r="5030" spans="1:14">
      <c r="A5030" s="9">
        <v>44700</v>
      </c>
      <c r="B5030" s="1">
        <v>17952</v>
      </c>
      <c r="C5030" s="929" t="s">
        <v>5449</v>
      </c>
      <c r="D5030" s="1" t="s">
        <v>22</v>
      </c>
      <c r="E5030" s="1" t="s">
        <v>5450</v>
      </c>
      <c r="F5030" s="399">
        <v>44701</v>
      </c>
      <c r="G5030" s="10" t="s">
        <v>5451</v>
      </c>
      <c r="H5030" s="10">
        <v>37</v>
      </c>
      <c r="I5030" s="946">
        <v>2.35</v>
      </c>
      <c r="J5030" s="398" t="s">
        <v>25</v>
      </c>
      <c r="K5030" s="398" t="s">
        <v>25</v>
      </c>
      <c r="L5030" s="399">
        <v>44700</v>
      </c>
      <c r="M5030" s="398" t="s">
        <v>19</v>
      </c>
      <c r="N5030" s="10">
        <v>10018</v>
      </c>
    </row>
    <row r="5031" spans="1:14">
      <c r="A5031" s="9">
        <v>44700</v>
      </c>
      <c r="B5031" s="1">
        <v>17953</v>
      </c>
      <c r="C5031" s="929" t="s">
        <v>272</v>
      </c>
      <c r="D5031" s="1" t="s">
        <v>22</v>
      </c>
      <c r="E5031" s="1" t="s">
        <v>5452</v>
      </c>
      <c r="F5031" s="399">
        <v>44701</v>
      </c>
      <c r="G5031" s="10" t="s">
        <v>274</v>
      </c>
      <c r="H5031" s="10">
        <v>1</v>
      </c>
      <c r="I5031" s="946">
        <v>2.35</v>
      </c>
      <c r="J5031" s="398" t="s">
        <v>25</v>
      </c>
      <c r="K5031" s="398" t="s">
        <v>25</v>
      </c>
      <c r="L5031" s="399">
        <v>44700</v>
      </c>
      <c r="M5031" s="398" t="s">
        <v>19</v>
      </c>
      <c r="N5031" s="10">
        <v>10018</v>
      </c>
    </row>
    <row r="5032" spans="1:14">
      <c r="A5032" s="9">
        <v>44700</v>
      </c>
      <c r="B5032" s="1">
        <v>17954</v>
      </c>
      <c r="C5032" s="929" t="s">
        <v>838</v>
      </c>
      <c r="D5032" s="1" t="s">
        <v>22</v>
      </c>
      <c r="E5032" s="1" t="s">
        <v>5452</v>
      </c>
      <c r="F5032" s="399">
        <v>44701</v>
      </c>
      <c r="G5032" s="10" t="s">
        <v>840</v>
      </c>
      <c r="H5032" s="10">
        <v>1</v>
      </c>
      <c r="I5032" s="946">
        <v>2.35</v>
      </c>
      <c r="J5032" s="398" t="s">
        <v>25</v>
      </c>
      <c r="K5032" s="398" t="s">
        <v>25</v>
      </c>
      <c r="L5032" s="399">
        <v>44700</v>
      </c>
      <c r="M5032" s="398" t="s">
        <v>19</v>
      </c>
      <c r="N5032" s="10">
        <v>10018</v>
      </c>
    </row>
    <row r="5033" spans="1:14">
      <c r="A5033" s="9">
        <v>44700</v>
      </c>
      <c r="B5033" s="1">
        <v>17955</v>
      </c>
      <c r="C5033" s="929" t="s">
        <v>37</v>
      </c>
      <c r="D5033" s="1" t="s">
        <v>22</v>
      </c>
      <c r="E5033" s="1" t="s">
        <v>5453</v>
      </c>
      <c r="F5033" s="399">
        <v>44701</v>
      </c>
      <c r="G5033" s="10" t="s">
        <v>38</v>
      </c>
      <c r="H5033" s="10">
        <v>1</v>
      </c>
      <c r="I5033" s="946">
        <v>2.35</v>
      </c>
      <c r="J5033" s="398" t="s">
        <v>25</v>
      </c>
      <c r="K5033" s="398" t="s">
        <v>25</v>
      </c>
      <c r="L5033" s="399">
        <v>44700</v>
      </c>
      <c r="M5033" s="398" t="s">
        <v>19</v>
      </c>
      <c r="N5033" s="10">
        <v>10018</v>
      </c>
    </row>
    <row r="5034" spans="1:14">
      <c r="A5034" s="9">
        <v>44700</v>
      </c>
      <c r="B5034" s="1">
        <v>17956</v>
      </c>
      <c r="C5034" s="929" t="s">
        <v>182</v>
      </c>
      <c r="D5034" s="1" t="s">
        <v>22</v>
      </c>
      <c r="E5034" s="1" t="s">
        <v>5453</v>
      </c>
      <c r="F5034" s="399">
        <v>44701</v>
      </c>
      <c r="G5034" s="10" t="s">
        <v>184</v>
      </c>
      <c r="H5034" s="10">
        <v>1</v>
      </c>
      <c r="I5034" s="946">
        <v>2.35</v>
      </c>
      <c r="J5034" s="398" t="s">
        <v>25</v>
      </c>
      <c r="K5034" s="398" t="s">
        <v>25</v>
      </c>
      <c r="L5034" s="399">
        <v>44700</v>
      </c>
      <c r="M5034" s="398" t="s">
        <v>19</v>
      </c>
      <c r="N5034" s="10">
        <v>10018</v>
      </c>
    </row>
    <row r="5035" spans="1:14">
      <c r="A5035" s="9">
        <v>44700</v>
      </c>
      <c r="B5035" s="1">
        <v>17957</v>
      </c>
      <c r="C5035" s="929" t="s">
        <v>1098</v>
      </c>
      <c r="D5035" s="1" t="s">
        <v>22</v>
      </c>
      <c r="E5035" s="1" t="s">
        <v>5454</v>
      </c>
      <c r="F5035" s="399">
        <v>44701</v>
      </c>
      <c r="G5035" s="10" t="s">
        <v>1096</v>
      </c>
      <c r="H5035" s="10">
        <v>1</v>
      </c>
      <c r="I5035" s="946">
        <v>2.35</v>
      </c>
      <c r="J5035" s="398" t="s">
        <v>25</v>
      </c>
      <c r="K5035" s="398" t="s">
        <v>25</v>
      </c>
      <c r="L5035" s="399">
        <v>44700</v>
      </c>
      <c r="M5035" s="398" t="s">
        <v>19</v>
      </c>
      <c r="N5035" s="10">
        <v>10018</v>
      </c>
    </row>
    <row r="5036" spans="1:14">
      <c r="A5036" s="9">
        <v>44700</v>
      </c>
      <c r="B5036" s="1">
        <v>17958</v>
      </c>
      <c r="C5036" s="929" t="s">
        <v>226</v>
      </c>
      <c r="D5036" s="1" t="s">
        <v>22</v>
      </c>
      <c r="E5036" s="1" t="s">
        <v>5455</v>
      </c>
      <c r="F5036" s="399">
        <v>44701</v>
      </c>
      <c r="G5036" s="10" t="s">
        <v>228</v>
      </c>
      <c r="H5036" s="10">
        <v>1</v>
      </c>
      <c r="I5036" s="946">
        <v>2.35</v>
      </c>
      <c r="J5036" s="398" t="s">
        <v>25</v>
      </c>
      <c r="K5036" s="398" t="s">
        <v>25</v>
      </c>
      <c r="L5036" s="399">
        <v>44700</v>
      </c>
      <c r="M5036" s="398" t="s">
        <v>19</v>
      </c>
      <c r="N5036" s="10">
        <v>10018</v>
      </c>
    </row>
    <row r="5037" spans="1:14">
      <c r="A5037" s="9">
        <v>44700</v>
      </c>
      <c r="B5037" s="1">
        <v>17959</v>
      </c>
      <c r="C5037" s="929" t="s">
        <v>519</v>
      </c>
      <c r="D5037" s="1" t="s">
        <v>22</v>
      </c>
      <c r="E5037" s="1" t="s">
        <v>5456</v>
      </c>
      <c r="F5037" s="399">
        <v>44701</v>
      </c>
      <c r="G5037" s="10" t="s">
        <v>521</v>
      </c>
      <c r="H5037" s="10">
        <v>1</v>
      </c>
      <c r="I5037" s="946">
        <v>2.35</v>
      </c>
      <c r="J5037" s="398" t="s">
        <v>25</v>
      </c>
      <c r="K5037" s="398" t="s">
        <v>25</v>
      </c>
      <c r="L5037" s="399">
        <v>44700</v>
      </c>
      <c r="M5037" s="398" t="s">
        <v>19</v>
      </c>
      <c r="N5037" s="10">
        <v>10018</v>
      </c>
    </row>
    <row r="5038" spans="1:14">
      <c r="A5038" s="9">
        <v>44700</v>
      </c>
      <c r="B5038" s="1">
        <v>17960</v>
      </c>
      <c r="C5038" s="929" t="s">
        <v>710</v>
      </c>
      <c r="D5038" s="1" t="s">
        <v>22</v>
      </c>
      <c r="E5038" s="1" t="s">
        <v>5457</v>
      </c>
      <c r="F5038" s="399">
        <v>44701</v>
      </c>
      <c r="G5038" s="10" t="s">
        <v>712</v>
      </c>
      <c r="H5038" s="10">
        <v>1</v>
      </c>
      <c r="I5038" s="946">
        <v>2.35</v>
      </c>
      <c r="J5038" s="398" t="s">
        <v>25</v>
      </c>
      <c r="K5038" s="398" t="s">
        <v>25</v>
      </c>
      <c r="L5038" s="399">
        <v>44700</v>
      </c>
      <c r="M5038" s="398" t="s">
        <v>19</v>
      </c>
      <c r="N5038" s="10">
        <v>10018</v>
      </c>
    </row>
    <row r="5039" spans="1:14">
      <c r="A5039" s="9">
        <v>44700</v>
      </c>
      <c r="B5039" s="1">
        <v>17961</v>
      </c>
      <c r="C5039" s="929" t="s">
        <v>893</v>
      </c>
      <c r="D5039" s="1" t="s">
        <v>22</v>
      </c>
      <c r="E5039" s="1" t="s">
        <v>5458</v>
      </c>
      <c r="F5039" s="399">
        <v>44701</v>
      </c>
      <c r="G5039" s="10" t="s">
        <v>895</v>
      </c>
      <c r="H5039" s="10">
        <v>1</v>
      </c>
      <c r="I5039" s="946">
        <v>2.35</v>
      </c>
      <c r="J5039" s="398" t="s">
        <v>25</v>
      </c>
      <c r="K5039" s="398" t="s">
        <v>25</v>
      </c>
      <c r="L5039" s="399">
        <v>44700</v>
      </c>
      <c r="M5039" s="398" t="s">
        <v>19</v>
      </c>
      <c r="N5039" s="10">
        <v>10018</v>
      </c>
    </row>
    <row r="5040" spans="1:14">
      <c r="A5040" s="9">
        <v>44700</v>
      </c>
      <c r="B5040" s="1">
        <v>17962</v>
      </c>
      <c r="C5040" s="929" t="s">
        <v>37</v>
      </c>
      <c r="D5040" s="1" t="s">
        <v>22</v>
      </c>
      <c r="E5040" s="1" t="s">
        <v>5459</v>
      </c>
      <c r="F5040" s="399">
        <v>44701</v>
      </c>
      <c r="G5040" s="10" t="s">
        <v>38</v>
      </c>
      <c r="H5040" s="10">
        <v>1</v>
      </c>
      <c r="I5040" s="946">
        <v>2.35</v>
      </c>
      <c r="J5040" s="398" t="s">
        <v>25</v>
      </c>
      <c r="K5040" s="398" t="s">
        <v>25</v>
      </c>
      <c r="L5040" s="399">
        <v>44700</v>
      </c>
      <c r="M5040" s="398" t="s">
        <v>19</v>
      </c>
      <c r="N5040" s="10">
        <v>10018</v>
      </c>
    </row>
    <row r="5041" spans="1:14">
      <c r="A5041" s="9">
        <v>44700</v>
      </c>
      <c r="B5041" s="1">
        <v>17963</v>
      </c>
      <c r="C5041" s="929" t="s">
        <v>182</v>
      </c>
      <c r="D5041" s="1" t="s">
        <v>22</v>
      </c>
      <c r="E5041" s="1" t="s">
        <v>5459</v>
      </c>
      <c r="F5041" s="399">
        <v>44701</v>
      </c>
      <c r="G5041" s="10" t="s">
        <v>184</v>
      </c>
      <c r="H5041" s="10">
        <v>1</v>
      </c>
      <c r="I5041" s="946">
        <v>2.35</v>
      </c>
      <c r="J5041" s="398" t="s">
        <v>25</v>
      </c>
      <c r="K5041" s="398" t="s">
        <v>25</v>
      </c>
      <c r="L5041" s="399">
        <v>44700</v>
      </c>
      <c r="M5041" s="398" t="s">
        <v>19</v>
      </c>
      <c r="N5041" s="10">
        <v>10018</v>
      </c>
    </row>
    <row r="5042" spans="1:14">
      <c r="A5042" s="9">
        <v>44700</v>
      </c>
      <c r="B5042" s="1">
        <v>17964</v>
      </c>
      <c r="C5042" s="929" t="s">
        <v>1824</v>
      </c>
      <c r="D5042" s="1" t="s">
        <v>22</v>
      </c>
      <c r="E5042" s="1" t="s">
        <v>5460</v>
      </c>
      <c r="F5042" s="399">
        <v>44701</v>
      </c>
      <c r="G5042" s="10" t="s">
        <v>682</v>
      </c>
      <c r="H5042" s="10">
        <v>1</v>
      </c>
      <c r="I5042" s="946">
        <v>2.35</v>
      </c>
      <c r="J5042" s="398" t="s">
        <v>25</v>
      </c>
      <c r="K5042" s="398" t="s">
        <v>25</v>
      </c>
      <c r="L5042" s="399">
        <v>44700</v>
      </c>
      <c r="M5042" s="398" t="s">
        <v>19</v>
      </c>
      <c r="N5042" s="10">
        <v>10018</v>
      </c>
    </row>
    <row r="5043" spans="1:14">
      <c r="A5043" s="9">
        <v>44700</v>
      </c>
      <c r="B5043" s="1">
        <v>17965</v>
      </c>
      <c r="C5043" s="929" t="s">
        <v>4559</v>
      </c>
      <c r="D5043" s="1" t="s">
        <v>22</v>
      </c>
      <c r="E5043" s="1" t="s">
        <v>5461</v>
      </c>
      <c r="F5043" s="399">
        <v>44701</v>
      </c>
      <c r="G5043" s="10" t="s">
        <v>4929</v>
      </c>
      <c r="H5043" s="10">
        <v>1</v>
      </c>
      <c r="I5043" s="946">
        <v>2.35</v>
      </c>
      <c r="J5043" s="398" t="s">
        <v>25</v>
      </c>
      <c r="K5043" s="398" t="s">
        <v>25</v>
      </c>
      <c r="L5043" s="399">
        <v>44700</v>
      </c>
      <c r="M5043" s="398" t="s">
        <v>19</v>
      </c>
      <c r="N5043" s="10">
        <v>10018</v>
      </c>
    </row>
    <row r="5044" spans="1:14">
      <c r="A5044" s="9">
        <v>44700</v>
      </c>
      <c r="B5044" s="1">
        <v>17966</v>
      </c>
      <c r="C5044" s="929" t="s">
        <v>5009</v>
      </c>
      <c r="D5044" s="1" t="s">
        <v>22</v>
      </c>
      <c r="E5044" s="1" t="s">
        <v>5462</v>
      </c>
      <c r="F5044" s="399">
        <v>44701</v>
      </c>
      <c r="G5044" s="10" t="s">
        <v>312</v>
      </c>
      <c r="H5044" s="10">
        <v>153</v>
      </c>
      <c r="I5044" s="946">
        <v>2.35</v>
      </c>
      <c r="J5044" s="398" t="s">
        <v>25</v>
      </c>
      <c r="K5044" s="398" t="s">
        <v>25</v>
      </c>
      <c r="L5044" s="399">
        <v>44700</v>
      </c>
      <c r="M5044" s="398" t="s">
        <v>19</v>
      </c>
      <c r="N5044" s="10">
        <v>10018</v>
      </c>
    </row>
    <row r="5045" spans="1:14">
      <c r="A5045" s="9">
        <v>44700</v>
      </c>
      <c r="B5045" s="1">
        <v>17967</v>
      </c>
      <c r="C5045" s="929" t="s">
        <v>102</v>
      </c>
      <c r="D5045" s="1" t="s">
        <v>22</v>
      </c>
      <c r="E5045" s="1" t="s">
        <v>5463</v>
      </c>
      <c r="F5045" s="399">
        <v>44701</v>
      </c>
      <c r="G5045" s="10" t="s">
        <v>104</v>
      </c>
      <c r="H5045" s="10">
        <v>12</v>
      </c>
      <c r="I5045" s="946">
        <v>2.35</v>
      </c>
      <c r="J5045" s="398" t="s">
        <v>25</v>
      </c>
      <c r="K5045" s="398" t="s">
        <v>25</v>
      </c>
      <c r="L5045" s="399">
        <v>44700</v>
      </c>
      <c r="M5045" s="398" t="s">
        <v>19</v>
      </c>
      <c r="N5045" s="10">
        <v>10018</v>
      </c>
    </row>
    <row r="5046" spans="1:14">
      <c r="A5046" s="9">
        <v>44700</v>
      </c>
      <c r="B5046" s="1">
        <v>17968</v>
      </c>
      <c r="C5046" s="929" t="s">
        <v>467</v>
      </c>
      <c r="D5046" s="1" t="s">
        <v>22</v>
      </c>
      <c r="E5046" s="1" t="s">
        <v>5464</v>
      </c>
      <c r="F5046" s="399">
        <v>44701</v>
      </c>
      <c r="G5046" s="10" t="s">
        <v>469</v>
      </c>
      <c r="H5046" s="10">
        <v>23</v>
      </c>
      <c r="I5046" s="946">
        <v>2.35</v>
      </c>
      <c r="J5046" s="398" t="s">
        <v>25</v>
      </c>
      <c r="K5046" s="398" t="s">
        <v>25</v>
      </c>
      <c r="L5046" s="399">
        <v>44700</v>
      </c>
      <c r="M5046" s="398" t="s">
        <v>19</v>
      </c>
      <c r="N5046" s="10">
        <v>10018</v>
      </c>
    </row>
    <row r="5047" spans="1:14">
      <c r="A5047" s="9">
        <v>44700</v>
      </c>
      <c r="B5047" s="1">
        <v>17969</v>
      </c>
      <c r="C5047" s="929" t="s">
        <v>2809</v>
      </c>
      <c r="D5047" s="1" t="s">
        <v>22</v>
      </c>
      <c r="E5047" s="1" t="s">
        <v>5465</v>
      </c>
      <c r="F5047" s="399">
        <v>44701</v>
      </c>
      <c r="G5047" s="10" t="s">
        <v>4087</v>
      </c>
      <c r="H5047" s="10">
        <v>31</v>
      </c>
      <c r="I5047" s="946">
        <v>2.35</v>
      </c>
      <c r="J5047" s="398" t="s">
        <v>25</v>
      </c>
      <c r="K5047" s="398" t="s">
        <v>25</v>
      </c>
      <c r="L5047" s="399">
        <v>44700</v>
      </c>
      <c r="M5047" s="398" t="s">
        <v>19</v>
      </c>
      <c r="N5047" s="10">
        <v>10018</v>
      </c>
    </row>
    <row r="5048" spans="1:14">
      <c r="A5048" s="9">
        <v>44700</v>
      </c>
      <c r="B5048" s="1">
        <v>17970</v>
      </c>
      <c r="C5048" s="929" t="s">
        <v>182</v>
      </c>
      <c r="D5048" s="1" t="s">
        <v>22</v>
      </c>
      <c r="E5048" s="1" t="s">
        <v>5466</v>
      </c>
      <c r="F5048" s="399">
        <v>44701</v>
      </c>
      <c r="G5048" s="10" t="s">
        <v>184</v>
      </c>
      <c r="H5048" s="10">
        <v>9</v>
      </c>
      <c r="I5048" s="946">
        <v>2.35</v>
      </c>
      <c r="J5048" s="398" t="s">
        <v>25</v>
      </c>
      <c r="K5048" s="398" t="s">
        <v>25</v>
      </c>
      <c r="L5048" s="399">
        <v>44700</v>
      </c>
      <c r="M5048" s="398" t="s">
        <v>19</v>
      </c>
      <c r="N5048" s="10">
        <v>10018</v>
      </c>
    </row>
    <row r="5049" spans="1:14">
      <c r="A5049" s="9">
        <v>44700</v>
      </c>
      <c r="B5049" s="1">
        <v>17971</v>
      </c>
      <c r="C5049" s="929" t="s">
        <v>37</v>
      </c>
      <c r="D5049" s="1" t="s">
        <v>22</v>
      </c>
      <c r="E5049" s="1" t="s">
        <v>5466</v>
      </c>
      <c r="F5049" s="399">
        <v>44701</v>
      </c>
      <c r="G5049" s="10" t="s">
        <v>38</v>
      </c>
      <c r="H5049" s="10">
        <v>9</v>
      </c>
      <c r="I5049" s="946">
        <v>2.35</v>
      </c>
      <c r="J5049" s="398" t="s">
        <v>25</v>
      </c>
      <c r="K5049" s="398" t="s">
        <v>25</v>
      </c>
      <c r="L5049" s="399">
        <v>44700</v>
      </c>
      <c r="M5049" s="398" t="s">
        <v>19</v>
      </c>
      <c r="N5049" s="10">
        <v>10018</v>
      </c>
    </row>
    <row r="5050" spans="1:14">
      <c r="A5050" s="9">
        <v>44700</v>
      </c>
      <c r="B5050" s="1">
        <v>17972</v>
      </c>
      <c r="C5050" s="929" t="s">
        <v>1650</v>
      </c>
      <c r="D5050" s="1" t="s">
        <v>22</v>
      </c>
      <c r="E5050" s="1" t="s">
        <v>5467</v>
      </c>
      <c r="F5050" s="399">
        <v>44701</v>
      </c>
      <c r="G5050" s="10" t="s">
        <v>1652</v>
      </c>
      <c r="H5050" s="10">
        <v>22</v>
      </c>
      <c r="I5050" s="946">
        <v>2.35</v>
      </c>
      <c r="J5050" s="398" t="s">
        <v>25</v>
      </c>
      <c r="K5050" s="398" t="s">
        <v>25</v>
      </c>
      <c r="L5050" s="399">
        <v>44700</v>
      </c>
      <c r="M5050" s="398" t="s">
        <v>19</v>
      </c>
      <c r="N5050" s="10">
        <v>10018</v>
      </c>
    </row>
    <row r="5051" spans="1:14">
      <c r="A5051" s="9">
        <v>44700</v>
      </c>
      <c r="B5051" s="1">
        <v>17973</v>
      </c>
      <c r="C5051" s="929" t="s">
        <v>1650</v>
      </c>
      <c r="D5051" s="1" t="s">
        <v>22</v>
      </c>
      <c r="E5051" s="1" t="s">
        <v>5468</v>
      </c>
      <c r="F5051" s="399">
        <v>44701</v>
      </c>
      <c r="G5051" s="10" t="s">
        <v>1652</v>
      </c>
      <c r="H5051" s="10">
        <v>22</v>
      </c>
      <c r="I5051" s="946">
        <v>2.35</v>
      </c>
      <c r="J5051" s="398" t="s">
        <v>25</v>
      </c>
      <c r="K5051" s="398" t="s">
        <v>25</v>
      </c>
      <c r="L5051" s="399">
        <v>44700</v>
      </c>
      <c r="M5051" s="398" t="s">
        <v>19</v>
      </c>
      <c r="N5051" s="10">
        <v>10018</v>
      </c>
    </row>
    <row r="5052" spans="1:14">
      <c r="A5052" s="9">
        <v>44700</v>
      </c>
      <c r="B5052" s="1">
        <v>17974</v>
      </c>
      <c r="C5052" s="929" t="s">
        <v>5449</v>
      </c>
      <c r="D5052" s="1" t="s">
        <v>22</v>
      </c>
      <c r="E5052" s="1" t="s">
        <v>5469</v>
      </c>
      <c r="F5052" s="399">
        <v>44701</v>
      </c>
      <c r="G5052" s="10" t="s">
        <v>5451</v>
      </c>
      <c r="H5052" s="10">
        <v>111</v>
      </c>
      <c r="I5052" s="946">
        <v>2.35</v>
      </c>
      <c r="J5052" s="398" t="s">
        <v>25</v>
      </c>
      <c r="K5052" s="398" t="s">
        <v>25</v>
      </c>
      <c r="L5052" s="399">
        <v>44700</v>
      </c>
      <c r="M5052" s="398" t="s">
        <v>19</v>
      </c>
      <c r="N5052" s="10">
        <v>10018</v>
      </c>
    </row>
    <row r="5053" spans="1:14">
      <c r="A5053" s="9">
        <v>44700</v>
      </c>
      <c r="B5053" s="1">
        <v>17975</v>
      </c>
      <c r="C5053" s="929" t="s">
        <v>5009</v>
      </c>
      <c r="D5053" s="1" t="s">
        <v>22</v>
      </c>
      <c r="E5053" s="1" t="s">
        <v>5469</v>
      </c>
      <c r="F5053" s="399">
        <v>44701</v>
      </c>
      <c r="G5053" s="10" t="s">
        <v>312</v>
      </c>
      <c r="H5053" s="10">
        <v>104</v>
      </c>
      <c r="I5053" s="946">
        <v>2.35</v>
      </c>
      <c r="J5053" s="398" t="s">
        <v>25</v>
      </c>
      <c r="K5053" s="398" t="s">
        <v>25</v>
      </c>
      <c r="L5053" s="399">
        <v>44701</v>
      </c>
      <c r="M5053" s="398" t="s">
        <v>19</v>
      </c>
      <c r="N5053" s="10">
        <v>10018</v>
      </c>
    </row>
    <row r="5054" spans="1:14">
      <c r="A5054" s="9">
        <v>44700</v>
      </c>
      <c r="B5054" s="1">
        <v>17976</v>
      </c>
      <c r="C5054" s="929" t="s">
        <v>1650</v>
      </c>
      <c r="D5054" s="1" t="s">
        <v>22</v>
      </c>
      <c r="E5054" s="1" t="s">
        <v>5470</v>
      </c>
      <c r="F5054" s="399">
        <v>44701</v>
      </c>
      <c r="G5054" s="10" t="s">
        <v>1652</v>
      </c>
      <c r="H5054" s="10">
        <v>132</v>
      </c>
      <c r="I5054" s="946">
        <v>2.35</v>
      </c>
      <c r="J5054" s="398" t="s">
        <v>25</v>
      </c>
      <c r="K5054" s="398" t="s">
        <v>25</v>
      </c>
      <c r="L5054" s="399">
        <v>44701</v>
      </c>
      <c r="M5054" s="398" t="s">
        <v>19</v>
      </c>
      <c r="N5054" s="10">
        <v>10018</v>
      </c>
    </row>
    <row r="5055" spans="1:14">
      <c r="A5055" s="9">
        <v>44700</v>
      </c>
      <c r="B5055" s="1">
        <v>17977</v>
      </c>
      <c r="C5055" s="929" t="s">
        <v>185</v>
      </c>
      <c r="D5055" s="1" t="s">
        <v>22</v>
      </c>
      <c r="E5055" s="1" t="s">
        <v>5471</v>
      </c>
      <c r="F5055" s="399">
        <v>44701</v>
      </c>
      <c r="G5055" s="10" t="s">
        <v>187</v>
      </c>
      <c r="H5055" s="10">
        <v>44</v>
      </c>
      <c r="I5055" s="946">
        <v>2.35</v>
      </c>
      <c r="J5055" s="398" t="s">
        <v>25</v>
      </c>
      <c r="K5055" s="398" t="s">
        <v>25</v>
      </c>
      <c r="L5055" s="399">
        <v>44701</v>
      </c>
      <c r="M5055" s="398" t="s">
        <v>19</v>
      </c>
      <c r="N5055" s="10">
        <v>10018</v>
      </c>
    </row>
    <row r="5056" spans="1:14">
      <c r="A5056" s="9">
        <v>44700</v>
      </c>
      <c r="B5056" s="1">
        <v>17978</v>
      </c>
      <c r="C5056" s="929" t="s">
        <v>4319</v>
      </c>
      <c r="D5056" s="1" t="s">
        <v>22</v>
      </c>
      <c r="E5056" s="1" t="s">
        <v>5472</v>
      </c>
      <c r="F5056" s="399">
        <v>44701</v>
      </c>
      <c r="G5056" s="10" t="s">
        <v>5441</v>
      </c>
      <c r="H5056" s="10">
        <v>7</v>
      </c>
      <c r="I5056" s="946">
        <v>2.35</v>
      </c>
      <c r="J5056" s="398" t="s">
        <v>25</v>
      </c>
      <c r="K5056" s="398" t="s">
        <v>25</v>
      </c>
      <c r="L5056" s="399">
        <v>44701</v>
      </c>
      <c r="M5056" s="398" t="s">
        <v>19</v>
      </c>
      <c r="N5056" s="10">
        <v>10018</v>
      </c>
    </row>
    <row r="5057" spans="1:14">
      <c r="A5057" s="9">
        <v>44700</v>
      </c>
      <c r="B5057" s="1">
        <v>17979</v>
      </c>
      <c r="C5057" s="929" t="s">
        <v>286</v>
      </c>
      <c r="D5057" s="1" t="s">
        <v>22</v>
      </c>
      <c r="E5057" s="1" t="s">
        <v>5472</v>
      </c>
      <c r="F5057" s="399">
        <v>44701</v>
      </c>
      <c r="G5057" s="10" t="s">
        <v>30</v>
      </c>
      <c r="H5057" s="10">
        <v>9</v>
      </c>
      <c r="I5057" s="946">
        <v>2.35</v>
      </c>
      <c r="J5057" s="398" t="s">
        <v>25</v>
      </c>
      <c r="K5057" s="398" t="s">
        <v>25</v>
      </c>
      <c r="L5057" s="399">
        <v>44701</v>
      </c>
      <c r="M5057" s="398" t="s">
        <v>19</v>
      </c>
      <c r="N5057" s="10">
        <v>10018</v>
      </c>
    </row>
    <row r="5058" spans="1:14">
      <c r="A5058" s="9">
        <v>44700</v>
      </c>
      <c r="B5058" s="1">
        <v>17980</v>
      </c>
      <c r="C5058" s="929" t="s">
        <v>28</v>
      </c>
      <c r="D5058" s="1" t="s">
        <v>22</v>
      </c>
      <c r="E5058" s="1" t="s">
        <v>5472</v>
      </c>
      <c r="F5058" s="399">
        <v>44701</v>
      </c>
      <c r="G5058" s="10" t="s">
        <v>30</v>
      </c>
      <c r="H5058" s="10">
        <v>9</v>
      </c>
      <c r="I5058" s="946">
        <v>2.35</v>
      </c>
      <c r="J5058" s="398" t="s">
        <v>25</v>
      </c>
      <c r="K5058" s="398" t="s">
        <v>25</v>
      </c>
      <c r="L5058" s="399">
        <v>44701</v>
      </c>
      <c r="M5058" s="398" t="s">
        <v>19</v>
      </c>
      <c r="N5058" s="10">
        <v>10018</v>
      </c>
    </row>
    <row r="5059" spans="1:14">
      <c r="A5059" s="9">
        <v>44700</v>
      </c>
      <c r="B5059" s="1">
        <v>17981</v>
      </c>
      <c r="C5059" s="929" t="s">
        <v>4819</v>
      </c>
      <c r="D5059" s="1" t="s">
        <v>22</v>
      </c>
      <c r="E5059" s="1" t="s">
        <v>5473</v>
      </c>
      <c r="F5059" s="399">
        <v>44701</v>
      </c>
      <c r="G5059" s="10" t="s">
        <v>5474</v>
      </c>
      <c r="H5059" s="10">
        <v>18</v>
      </c>
      <c r="I5059" s="946">
        <v>2.35</v>
      </c>
      <c r="J5059" s="398" t="s">
        <v>25</v>
      </c>
      <c r="K5059" s="398" t="s">
        <v>25</v>
      </c>
      <c r="L5059" s="399">
        <v>44701</v>
      </c>
      <c r="M5059" s="398" t="s">
        <v>19</v>
      </c>
      <c r="N5059" s="10">
        <v>10018</v>
      </c>
    </row>
    <row r="5060" spans="1:14">
      <c r="A5060" s="9">
        <v>44700</v>
      </c>
      <c r="B5060" s="1">
        <v>17982</v>
      </c>
      <c r="C5060" s="929" t="s">
        <v>5</v>
      </c>
      <c r="D5060" s="1" t="s">
        <v>22</v>
      </c>
      <c r="E5060" s="1" t="s">
        <v>5473</v>
      </c>
      <c r="F5060" s="399">
        <v>44701</v>
      </c>
      <c r="G5060" s="10" t="s">
        <v>3329</v>
      </c>
      <c r="H5060" s="10">
        <v>1</v>
      </c>
      <c r="I5060" s="946">
        <v>4.5</v>
      </c>
      <c r="J5060" s="398" t="s">
        <v>25</v>
      </c>
      <c r="K5060" s="398" t="s">
        <v>25</v>
      </c>
      <c r="L5060" s="399">
        <v>44701</v>
      </c>
      <c r="M5060" s="398" t="s">
        <v>19</v>
      </c>
      <c r="N5060" s="10">
        <v>10018</v>
      </c>
    </row>
    <row r="5061" spans="1:14">
      <c r="A5061" s="9">
        <v>44700</v>
      </c>
      <c r="B5061" s="1">
        <v>17983</v>
      </c>
      <c r="C5061" s="929" t="s">
        <v>4819</v>
      </c>
      <c r="D5061" s="1" t="s">
        <v>22</v>
      </c>
      <c r="E5061" s="1" t="s">
        <v>5475</v>
      </c>
      <c r="F5061" s="399">
        <v>44701</v>
      </c>
      <c r="G5061" s="10" t="s">
        <v>5474</v>
      </c>
      <c r="H5061" s="10">
        <v>3</v>
      </c>
      <c r="I5061" s="946">
        <v>2.35</v>
      </c>
      <c r="J5061" s="398" t="s">
        <v>25</v>
      </c>
      <c r="K5061" s="398" t="s">
        <v>25</v>
      </c>
      <c r="L5061" s="399">
        <v>44701</v>
      </c>
      <c r="M5061" s="398" t="s">
        <v>19</v>
      </c>
      <c r="N5061" s="10">
        <v>10018</v>
      </c>
    </row>
    <row r="5062" spans="1:14">
      <c r="A5062" s="9">
        <v>44700</v>
      </c>
      <c r="B5062" s="1">
        <v>17984</v>
      </c>
      <c r="C5062" s="929" t="s">
        <v>4819</v>
      </c>
      <c r="D5062" s="1" t="s">
        <v>22</v>
      </c>
      <c r="E5062" s="1" t="s">
        <v>5476</v>
      </c>
      <c r="F5062" s="399">
        <v>44701</v>
      </c>
      <c r="G5062" s="10" t="s">
        <v>5474</v>
      </c>
      <c r="H5062" s="10">
        <v>4</v>
      </c>
      <c r="I5062" s="946">
        <v>2.35</v>
      </c>
      <c r="J5062" s="398" t="s">
        <v>25</v>
      </c>
      <c r="K5062" s="398" t="s">
        <v>25</v>
      </c>
      <c r="L5062" s="399">
        <v>44701</v>
      </c>
      <c r="M5062" s="398" t="s">
        <v>19</v>
      </c>
      <c r="N5062" s="10">
        <v>10018</v>
      </c>
    </row>
    <row r="5063" spans="1:14">
      <c r="A5063" s="9">
        <v>44700</v>
      </c>
      <c r="B5063" s="1">
        <v>17985</v>
      </c>
      <c r="C5063" s="929" t="s">
        <v>2661</v>
      </c>
      <c r="D5063" s="1" t="s">
        <v>22</v>
      </c>
      <c r="E5063" s="1" t="s">
        <v>5477</v>
      </c>
      <c r="F5063" s="399">
        <v>44701</v>
      </c>
      <c r="G5063" s="10" t="s">
        <v>2542</v>
      </c>
      <c r="H5063" s="10">
        <v>517</v>
      </c>
      <c r="I5063" s="946">
        <v>3.15</v>
      </c>
      <c r="J5063" s="398" t="s">
        <v>25</v>
      </c>
      <c r="K5063" s="398" t="s">
        <v>25</v>
      </c>
      <c r="L5063" s="399">
        <v>44701</v>
      </c>
      <c r="M5063" s="398" t="s">
        <v>19</v>
      </c>
      <c r="N5063" s="10">
        <v>10018</v>
      </c>
    </row>
    <row r="5064" spans="1:14">
      <c r="A5064" s="9">
        <v>44700</v>
      </c>
      <c r="B5064" s="1">
        <v>17986</v>
      </c>
      <c r="C5064" s="929" t="s">
        <v>1869</v>
      </c>
      <c r="D5064" s="1" t="s">
        <v>22</v>
      </c>
      <c r="E5064" s="1" t="s">
        <v>5477</v>
      </c>
      <c r="F5064" s="399">
        <v>44701</v>
      </c>
      <c r="G5064" s="10" t="s">
        <v>1870</v>
      </c>
      <c r="H5064" s="10">
        <v>478</v>
      </c>
      <c r="I5064" s="946">
        <v>2.35</v>
      </c>
      <c r="J5064" s="398" t="s">
        <v>25</v>
      </c>
      <c r="K5064" s="398" t="s">
        <v>25</v>
      </c>
      <c r="L5064" s="399">
        <v>44701</v>
      </c>
      <c r="M5064" s="398" t="s">
        <v>19</v>
      </c>
      <c r="N5064" s="10">
        <v>10018</v>
      </c>
    </row>
    <row r="5065" spans="1:14" s="400" customFormat="1">
      <c r="A5065" s="9">
        <v>44700</v>
      </c>
      <c r="B5065" s="1">
        <v>17987</v>
      </c>
      <c r="C5065" s="929" t="s">
        <v>102</v>
      </c>
      <c r="D5065" s="1" t="s">
        <v>22</v>
      </c>
      <c r="E5065" s="1" t="s">
        <v>5478</v>
      </c>
      <c r="F5065" s="399">
        <v>44701</v>
      </c>
      <c r="G5065" s="10" t="s">
        <v>104</v>
      </c>
      <c r="H5065" s="10">
        <v>20</v>
      </c>
      <c r="I5065" s="946">
        <v>2.35</v>
      </c>
      <c r="J5065" s="398" t="s">
        <v>25</v>
      </c>
      <c r="K5065" s="398" t="s">
        <v>25</v>
      </c>
      <c r="L5065" s="399">
        <v>44701</v>
      </c>
      <c r="M5065" s="398" t="s">
        <v>19</v>
      </c>
      <c r="N5065" s="10">
        <v>10066</v>
      </c>
    </row>
    <row r="5066" spans="1:14">
      <c r="A5066" s="9">
        <v>44700</v>
      </c>
      <c r="B5066" s="1">
        <v>17988</v>
      </c>
      <c r="C5066" s="929" t="s">
        <v>2288</v>
      </c>
      <c r="D5066" s="1" t="s">
        <v>22</v>
      </c>
      <c r="E5066" s="1" t="s">
        <v>5478</v>
      </c>
      <c r="F5066" s="399">
        <v>44701</v>
      </c>
      <c r="G5066" s="10" t="s">
        <v>5479</v>
      </c>
      <c r="H5066" s="10">
        <v>32</v>
      </c>
      <c r="I5066" s="946">
        <v>2.35</v>
      </c>
      <c r="J5066" s="398" t="s">
        <v>25</v>
      </c>
      <c r="K5066" s="398" t="s">
        <v>25</v>
      </c>
      <c r="L5066" s="399">
        <v>44701</v>
      </c>
      <c r="M5066" s="398" t="s">
        <v>19</v>
      </c>
      <c r="N5066" s="10">
        <v>10066</v>
      </c>
    </row>
    <row r="5067" spans="1:14">
      <c r="A5067" s="9">
        <v>44700</v>
      </c>
      <c r="B5067" s="1">
        <v>17989</v>
      </c>
      <c r="C5067" s="929" t="s">
        <v>559</v>
      </c>
      <c r="D5067" s="1" t="s">
        <v>22</v>
      </c>
      <c r="E5067" s="1" t="s">
        <v>5480</v>
      </c>
      <c r="F5067" s="399">
        <v>44701</v>
      </c>
      <c r="G5067" s="10" t="s">
        <v>561</v>
      </c>
      <c r="H5067" s="10">
        <v>9</v>
      </c>
      <c r="I5067" s="946">
        <v>2.35</v>
      </c>
      <c r="J5067" s="398" t="s">
        <v>25</v>
      </c>
      <c r="K5067" s="398" t="s">
        <v>25</v>
      </c>
      <c r="L5067" s="399">
        <v>44701</v>
      </c>
      <c r="M5067" s="398" t="s">
        <v>19</v>
      </c>
      <c r="N5067" s="10">
        <v>10066</v>
      </c>
    </row>
    <row r="5068" spans="1:14">
      <c r="A5068" s="9">
        <v>44700</v>
      </c>
      <c r="B5068" s="1">
        <v>17990</v>
      </c>
      <c r="C5068" s="929" t="s">
        <v>37</v>
      </c>
      <c r="D5068" s="1" t="s">
        <v>22</v>
      </c>
      <c r="E5068" s="1" t="s">
        <v>5481</v>
      </c>
      <c r="F5068" s="399">
        <v>44701</v>
      </c>
      <c r="G5068" s="10" t="s">
        <v>38</v>
      </c>
      <c r="H5068" s="10">
        <v>4</v>
      </c>
      <c r="I5068" s="946">
        <v>2.35</v>
      </c>
      <c r="J5068" s="398" t="s">
        <v>25</v>
      </c>
      <c r="K5068" s="398" t="s">
        <v>25</v>
      </c>
      <c r="L5068" s="399">
        <v>44701</v>
      </c>
      <c r="M5068" s="398" t="s">
        <v>19</v>
      </c>
      <c r="N5068" s="10">
        <v>10066</v>
      </c>
    </row>
    <row r="5069" spans="1:14">
      <c r="A5069" s="9">
        <v>44700</v>
      </c>
      <c r="B5069" s="1">
        <v>17991</v>
      </c>
      <c r="C5069" s="929" t="s">
        <v>380</v>
      </c>
      <c r="D5069" s="1" t="s">
        <v>22</v>
      </c>
      <c r="E5069" s="1" t="s">
        <v>5482</v>
      </c>
      <c r="F5069" s="399">
        <v>44701</v>
      </c>
      <c r="G5069" s="10" t="s">
        <v>382</v>
      </c>
      <c r="H5069" s="10">
        <v>12</v>
      </c>
      <c r="I5069" s="946">
        <v>2.35</v>
      </c>
      <c r="J5069" s="398" t="s">
        <v>25</v>
      </c>
      <c r="K5069" s="398" t="s">
        <v>25</v>
      </c>
      <c r="L5069" s="399">
        <v>44701</v>
      </c>
      <c r="M5069" s="398" t="s">
        <v>19</v>
      </c>
      <c r="N5069" s="10">
        <v>10066</v>
      </c>
    </row>
    <row r="5070" spans="1:14">
      <c r="A5070" s="9">
        <v>44700</v>
      </c>
      <c r="B5070" s="1">
        <v>17992</v>
      </c>
      <c r="C5070" s="929" t="s">
        <v>5</v>
      </c>
      <c r="D5070" s="1" t="s">
        <v>22</v>
      </c>
      <c r="E5070" s="1" t="s">
        <v>5482</v>
      </c>
      <c r="F5070" s="399">
        <v>44701</v>
      </c>
      <c r="G5070" s="10" t="s">
        <v>3329</v>
      </c>
      <c r="H5070" s="10">
        <v>1</v>
      </c>
      <c r="I5070" s="946">
        <v>4.5</v>
      </c>
      <c r="J5070" s="398" t="s">
        <v>25</v>
      </c>
      <c r="K5070" s="398" t="s">
        <v>25</v>
      </c>
      <c r="L5070" s="399">
        <v>44701</v>
      </c>
      <c r="M5070" s="398" t="s">
        <v>19</v>
      </c>
      <c r="N5070" s="10">
        <v>10066</v>
      </c>
    </row>
    <row r="5071" spans="1:14">
      <c r="A5071" s="9">
        <v>44700</v>
      </c>
      <c r="B5071" s="1">
        <v>17993</v>
      </c>
      <c r="C5071" s="929" t="s">
        <v>999</v>
      </c>
      <c r="D5071" s="1" t="s">
        <v>22</v>
      </c>
      <c r="E5071" s="1" t="s">
        <v>5483</v>
      </c>
      <c r="F5071" s="399">
        <v>44701</v>
      </c>
      <c r="G5071" s="10" t="s">
        <v>1001</v>
      </c>
      <c r="H5071" s="10">
        <v>10</v>
      </c>
      <c r="I5071" s="946">
        <v>2.35</v>
      </c>
      <c r="J5071" s="398" t="s">
        <v>25</v>
      </c>
      <c r="K5071" s="398" t="s">
        <v>25</v>
      </c>
      <c r="L5071" s="399">
        <v>44701</v>
      </c>
      <c r="M5071" s="398" t="s">
        <v>19</v>
      </c>
      <c r="N5071" s="10">
        <v>10066</v>
      </c>
    </row>
    <row r="5072" spans="1:14">
      <c r="A5072" s="9">
        <v>44700</v>
      </c>
      <c r="B5072" s="1">
        <v>17994</v>
      </c>
      <c r="C5072" s="929" t="s">
        <v>102</v>
      </c>
      <c r="D5072" s="1" t="s">
        <v>22</v>
      </c>
      <c r="E5072" s="1" t="s">
        <v>5484</v>
      </c>
      <c r="F5072" s="399">
        <v>44701</v>
      </c>
      <c r="G5072" s="10" t="s">
        <v>104</v>
      </c>
      <c r="H5072" s="10">
        <v>16</v>
      </c>
      <c r="I5072" s="946">
        <v>2.35</v>
      </c>
      <c r="J5072" s="398" t="s">
        <v>25</v>
      </c>
      <c r="K5072" s="398" t="s">
        <v>25</v>
      </c>
      <c r="L5072" s="399">
        <v>44701</v>
      </c>
      <c r="M5072" s="398" t="s">
        <v>19</v>
      </c>
      <c r="N5072" s="10">
        <v>10066</v>
      </c>
    </row>
    <row r="5073" spans="1:15">
      <c r="A5073" s="9">
        <v>44700</v>
      </c>
      <c r="B5073" s="1">
        <v>17995</v>
      </c>
      <c r="C5073" s="929" t="s">
        <v>1452</v>
      </c>
      <c r="D5073" s="1" t="s">
        <v>22</v>
      </c>
      <c r="E5073" s="1" t="s">
        <v>5485</v>
      </c>
      <c r="F5073" s="399">
        <v>44701</v>
      </c>
      <c r="G5073" s="10" t="s">
        <v>93</v>
      </c>
      <c r="H5073" s="10">
        <v>56</v>
      </c>
      <c r="I5073" s="946">
        <v>2.35</v>
      </c>
      <c r="J5073" s="398" t="s">
        <v>25</v>
      </c>
      <c r="K5073" s="398" t="s">
        <v>25</v>
      </c>
      <c r="L5073" s="399">
        <v>44701</v>
      </c>
      <c r="M5073" s="398" t="s">
        <v>19</v>
      </c>
      <c r="N5073" s="10">
        <v>10066</v>
      </c>
    </row>
    <row r="5074" spans="1:15" ht="15.75" thickBot="1">
      <c r="A5074" s="9">
        <v>44700</v>
      </c>
      <c r="B5074" s="1">
        <v>17996</v>
      </c>
      <c r="C5074" s="929" t="s">
        <v>226</v>
      </c>
      <c r="D5074" s="1" t="s">
        <v>22</v>
      </c>
      <c r="E5074" s="1" t="s">
        <v>5486</v>
      </c>
      <c r="F5074" s="399">
        <v>44701</v>
      </c>
      <c r="G5074" s="10" t="s">
        <v>228</v>
      </c>
      <c r="H5074" s="10">
        <v>24</v>
      </c>
      <c r="I5074" s="946">
        <v>2.35</v>
      </c>
      <c r="J5074" s="398" t="s">
        <v>25</v>
      </c>
      <c r="K5074" s="398" t="s">
        <v>25</v>
      </c>
      <c r="L5074" s="399">
        <v>44701</v>
      </c>
      <c r="M5074" s="398" t="s">
        <v>19</v>
      </c>
      <c r="N5074" s="10">
        <v>10066</v>
      </c>
      <c r="O5074" s="391"/>
    </row>
    <row r="5075" spans="1:15" ht="15.75" thickBot="1">
      <c r="A5075" s="9">
        <v>44704</v>
      </c>
      <c r="B5075" s="1">
        <v>17997</v>
      </c>
      <c r="C5075" s="929" t="s">
        <v>580</v>
      </c>
      <c r="D5075" s="1" t="s">
        <v>22</v>
      </c>
      <c r="E5075" s="1" t="s">
        <v>5487</v>
      </c>
      <c r="F5075" s="399">
        <v>44706</v>
      </c>
      <c r="G5075" s="10" t="s">
        <v>582</v>
      </c>
      <c r="H5075" s="10">
        <v>7</v>
      </c>
      <c r="I5075" s="946">
        <v>2.35</v>
      </c>
      <c r="J5075" s="398" t="s">
        <v>25</v>
      </c>
      <c r="K5075" s="398" t="s">
        <v>25</v>
      </c>
      <c r="L5075" s="399">
        <v>44704</v>
      </c>
      <c r="M5075" s="398" t="s">
        <v>19</v>
      </c>
      <c r="N5075" s="10">
        <v>10066</v>
      </c>
      <c r="O5075" s="391">
        <v>9807.9599999999973</v>
      </c>
    </row>
    <row r="5076" spans="1:15">
      <c r="A5076" s="9">
        <v>44704</v>
      </c>
      <c r="B5076" s="1">
        <v>17998</v>
      </c>
      <c r="C5076" s="929" t="s">
        <v>198</v>
      </c>
      <c r="D5076" s="1" t="s">
        <v>22</v>
      </c>
      <c r="E5076" s="1" t="s">
        <v>5488</v>
      </c>
      <c r="F5076" s="399">
        <v>44706</v>
      </c>
      <c r="G5076" s="10" t="s">
        <v>200</v>
      </c>
      <c r="H5076" s="10">
        <v>43</v>
      </c>
      <c r="I5076" s="946">
        <v>2.35</v>
      </c>
      <c r="J5076" s="398" t="s">
        <v>25</v>
      </c>
      <c r="K5076" s="398" t="s">
        <v>25</v>
      </c>
      <c r="L5076" s="399">
        <v>44704</v>
      </c>
      <c r="M5076" s="398" t="s">
        <v>19</v>
      </c>
      <c r="N5076" s="10">
        <v>10066</v>
      </c>
    </row>
    <row r="5077" spans="1:15">
      <c r="A5077" s="9">
        <v>44704</v>
      </c>
      <c r="B5077" s="1">
        <v>17999</v>
      </c>
      <c r="C5077" s="929" t="s">
        <v>1650</v>
      </c>
      <c r="D5077" s="1" t="s">
        <v>22</v>
      </c>
      <c r="E5077" s="1" t="s">
        <v>5489</v>
      </c>
      <c r="F5077" s="399">
        <v>44706</v>
      </c>
      <c r="G5077" s="10" t="s">
        <v>1652</v>
      </c>
      <c r="H5077" s="10">
        <v>2</v>
      </c>
      <c r="I5077" s="946">
        <v>2.35</v>
      </c>
      <c r="J5077" s="398" t="s">
        <v>25</v>
      </c>
      <c r="K5077" s="398" t="s">
        <v>25</v>
      </c>
      <c r="L5077" s="399">
        <v>44704</v>
      </c>
      <c r="M5077" s="398" t="s">
        <v>19</v>
      </c>
      <c r="N5077" s="10">
        <v>10066</v>
      </c>
    </row>
    <row r="5078" spans="1:15">
      <c r="A5078" s="9">
        <v>44704</v>
      </c>
      <c r="B5078" s="1">
        <v>18000</v>
      </c>
      <c r="C5078" s="929" t="s">
        <v>1650</v>
      </c>
      <c r="D5078" s="1" t="s">
        <v>22</v>
      </c>
      <c r="E5078" s="1" t="s">
        <v>5490</v>
      </c>
      <c r="F5078" s="399">
        <v>44706</v>
      </c>
      <c r="G5078" s="10" t="s">
        <v>1652</v>
      </c>
      <c r="H5078" s="10">
        <v>11</v>
      </c>
      <c r="I5078" s="946">
        <v>2.35</v>
      </c>
      <c r="J5078" s="398" t="s">
        <v>25</v>
      </c>
      <c r="K5078" s="398" t="s">
        <v>25</v>
      </c>
      <c r="L5078" s="399">
        <v>44704</v>
      </c>
      <c r="M5078" s="398" t="s">
        <v>19</v>
      </c>
      <c r="N5078" s="10">
        <v>10066</v>
      </c>
    </row>
    <row r="5079" spans="1:15">
      <c r="A5079" s="9">
        <v>44704</v>
      </c>
      <c r="B5079" s="1">
        <v>18001</v>
      </c>
      <c r="C5079" s="929" t="s">
        <v>1650</v>
      </c>
      <c r="D5079" s="1" t="s">
        <v>22</v>
      </c>
      <c r="E5079" s="1" t="s">
        <v>5491</v>
      </c>
      <c r="F5079" s="399">
        <v>44706</v>
      </c>
      <c r="G5079" s="10" t="s">
        <v>1652</v>
      </c>
      <c r="H5079" s="10">
        <v>48</v>
      </c>
      <c r="I5079" s="946">
        <v>2.35</v>
      </c>
      <c r="J5079" s="398" t="s">
        <v>25</v>
      </c>
      <c r="K5079" s="398" t="s">
        <v>25</v>
      </c>
      <c r="L5079" s="399">
        <v>44704</v>
      </c>
      <c r="M5079" s="398" t="s">
        <v>19</v>
      </c>
      <c r="N5079" s="10">
        <v>10066</v>
      </c>
    </row>
    <row r="5080" spans="1:15">
      <c r="A5080" s="9">
        <v>44704</v>
      </c>
      <c r="B5080" s="1">
        <v>18002</v>
      </c>
      <c r="C5080" s="929" t="s">
        <v>5492</v>
      </c>
      <c r="D5080" s="1" t="s">
        <v>22</v>
      </c>
      <c r="E5080" s="1" t="s">
        <v>4322</v>
      </c>
      <c r="F5080" s="399">
        <v>44706</v>
      </c>
      <c r="G5080" s="10" t="s">
        <v>5493</v>
      </c>
      <c r="H5080" s="10">
        <v>1</v>
      </c>
      <c r="I5080" s="946">
        <v>3.75</v>
      </c>
      <c r="J5080" s="398" t="s">
        <v>25</v>
      </c>
      <c r="K5080" s="398" t="s">
        <v>25</v>
      </c>
      <c r="L5080" s="399">
        <v>44704</v>
      </c>
      <c r="M5080" s="398" t="s">
        <v>19</v>
      </c>
      <c r="N5080" s="10">
        <v>10066</v>
      </c>
    </row>
    <row r="5081" spans="1:15">
      <c r="A5081" s="9">
        <v>44704</v>
      </c>
      <c r="B5081" s="1">
        <v>18003</v>
      </c>
      <c r="C5081" s="929" t="s">
        <v>2665</v>
      </c>
      <c r="D5081" s="1" t="s">
        <v>22</v>
      </c>
      <c r="E5081" s="1" t="s">
        <v>5494</v>
      </c>
      <c r="F5081" s="399">
        <v>44706</v>
      </c>
      <c r="G5081" s="10" t="s">
        <v>2667</v>
      </c>
      <c r="H5081" s="10">
        <v>12</v>
      </c>
      <c r="I5081" s="946">
        <v>2.35</v>
      </c>
      <c r="J5081" s="398" t="s">
        <v>25</v>
      </c>
      <c r="K5081" s="398" t="s">
        <v>25</v>
      </c>
      <c r="L5081" s="399">
        <v>44704</v>
      </c>
      <c r="M5081" s="398" t="s">
        <v>19</v>
      </c>
      <c r="N5081" s="10">
        <v>10066</v>
      </c>
    </row>
    <row r="5082" spans="1:15">
      <c r="A5082" s="9">
        <v>44704</v>
      </c>
      <c r="B5082" s="1">
        <v>18004</v>
      </c>
      <c r="C5082" s="929" t="s">
        <v>2665</v>
      </c>
      <c r="D5082" s="1" t="s">
        <v>22</v>
      </c>
      <c r="E5082" s="1" t="s">
        <v>5495</v>
      </c>
      <c r="F5082" s="399">
        <v>44706</v>
      </c>
      <c r="G5082" s="10" t="s">
        <v>2667</v>
      </c>
      <c r="H5082" s="10">
        <v>12</v>
      </c>
      <c r="I5082" s="946">
        <v>2.35</v>
      </c>
      <c r="J5082" s="398" t="s">
        <v>25</v>
      </c>
      <c r="K5082" s="398" t="s">
        <v>25</v>
      </c>
      <c r="L5082" s="399">
        <v>44704</v>
      </c>
      <c r="M5082" s="398" t="s">
        <v>19</v>
      </c>
      <c r="N5082" s="10">
        <v>10066</v>
      </c>
    </row>
    <row r="5083" spans="1:15">
      <c r="A5083" s="9">
        <v>44704</v>
      </c>
      <c r="B5083" s="1">
        <v>18005</v>
      </c>
      <c r="C5083" s="929" t="s">
        <v>31</v>
      </c>
      <c r="D5083" s="1" t="s">
        <v>22</v>
      </c>
      <c r="E5083" s="1" t="s">
        <v>5496</v>
      </c>
      <c r="F5083" s="399">
        <v>44706</v>
      </c>
      <c r="G5083" s="10" t="s">
        <v>33</v>
      </c>
      <c r="H5083" s="10">
        <v>2</v>
      </c>
      <c r="I5083" s="946">
        <v>2.35</v>
      </c>
      <c r="J5083" s="398" t="s">
        <v>25</v>
      </c>
      <c r="K5083" s="398" t="s">
        <v>25</v>
      </c>
      <c r="L5083" s="399">
        <v>44704</v>
      </c>
      <c r="M5083" s="398" t="s">
        <v>19</v>
      </c>
      <c r="N5083" s="10">
        <v>10066</v>
      </c>
    </row>
    <row r="5084" spans="1:15">
      <c r="A5084" s="9">
        <v>44704</v>
      </c>
      <c r="B5084" s="1">
        <v>18006</v>
      </c>
      <c r="C5084" s="929" t="s">
        <v>2347</v>
      </c>
      <c r="D5084" s="1" t="s">
        <v>22</v>
      </c>
      <c r="E5084" s="1" t="s">
        <v>5496</v>
      </c>
      <c r="F5084" s="399">
        <v>44706</v>
      </c>
      <c r="G5084" s="10" t="s">
        <v>5497</v>
      </c>
      <c r="H5084" s="10">
        <v>1</v>
      </c>
      <c r="I5084" s="946">
        <v>2.35</v>
      </c>
      <c r="J5084" s="398" t="s">
        <v>25</v>
      </c>
      <c r="K5084" s="398" t="s">
        <v>25</v>
      </c>
      <c r="L5084" s="399">
        <v>44704</v>
      </c>
      <c r="M5084" s="398" t="s">
        <v>19</v>
      </c>
      <c r="N5084" s="10">
        <v>10066</v>
      </c>
    </row>
    <row r="5085" spans="1:15">
      <c r="A5085" s="9">
        <v>44704</v>
      </c>
      <c r="B5085" s="1">
        <v>18007</v>
      </c>
      <c r="C5085" s="929" t="s">
        <v>31</v>
      </c>
      <c r="D5085" s="1" t="s">
        <v>22</v>
      </c>
      <c r="E5085" s="1" t="s">
        <v>5498</v>
      </c>
      <c r="F5085" s="399">
        <v>44706</v>
      </c>
      <c r="G5085" s="10" t="s">
        <v>33</v>
      </c>
      <c r="H5085" s="10">
        <v>3</v>
      </c>
      <c r="I5085" s="946">
        <v>2.35</v>
      </c>
      <c r="J5085" s="398" t="s">
        <v>25</v>
      </c>
      <c r="K5085" s="398" t="s">
        <v>25</v>
      </c>
      <c r="L5085" s="399">
        <v>44704</v>
      </c>
      <c r="M5085" s="398" t="s">
        <v>19</v>
      </c>
      <c r="N5085" s="10">
        <v>10066</v>
      </c>
    </row>
    <row r="5086" spans="1:15">
      <c r="A5086" s="9">
        <v>44704</v>
      </c>
      <c r="B5086" s="1">
        <v>18008</v>
      </c>
      <c r="C5086" s="929" t="s">
        <v>43</v>
      </c>
      <c r="D5086" s="1" t="s">
        <v>22</v>
      </c>
      <c r="E5086" s="1" t="s">
        <v>5499</v>
      </c>
      <c r="F5086" s="399">
        <v>44706</v>
      </c>
      <c r="G5086" s="10" t="s">
        <v>45</v>
      </c>
      <c r="H5086" s="10">
        <v>14</v>
      </c>
      <c r="I5086" s="946">
        <v>2.35</v>
      </c>
      <c r="J5086" s="398" t="s">
        <v>25</v>
      </c>
      <c r="K5086" s="398" t="s">
        <v>25</v>
      </c>
      <c r="L5086" s="399">
        <v>44704</v>
      </c>
      <c r="M5086" s="398" t="s">
        <v>19</v>
      </c>
      <c r="N5086" s="10">
        <v>10066</v>
      </c>
    </row>
    <row r="5087" spans="1:15">
      <c r="A5087" s="9">
        <v>44704</v>
      </c>
      <c r="B5087" s="1">
        <v>18009</v>
      </c>
      <c r="C5087" s="929" t="s">
        <v>876</v>
      </c>
      <c r="D5087" s="1" t="s">
        <v>22</v>
      </c>
      <c r="E5087" s="1" t="s">
        <v>5500</v>
      </c>
      <c r="F5087" s="399">
        <v>44706</v>
      </c>
      <c r="G5087" s="10" t="s">
        <v>878</v>
      </c>
      <c r="H5087" s="10">
        <v>11</v>
      </c>
      <c r="I5087" s="946">
        <v>2.35</v>
      </c>
      <c r="J5087" s="398" t="s">
        <v>25</v>
      </c>
      <c r="K5087" s="398" t="s">
        <v>25</v>
      </c>
      <c r="L5087" s="399">
        <v>44704</v>
      </c>
      <c r="M5087" s="398" t="s">
        <v>19</v>
      </c>
      <c r="N5087" s="10">
        <v>10066</v>
      </c>
    </row>
    <row r="5088" spans="1:15">
      <c r="A5088" s="9">
        <v>44704</v>
      </c>
      <c r="B5088" s="1">
        <v>18010</v>
      </c>
      <c r="C5088" s="929" t="s">
        <v>4815</v>
      </c>
      <c r="D5088" s="1" t="s">
        <v>22</v>
      </c>
      <c r="E5088" s="1" t="s">
        <v>5500</v>
      </c>
      <c r="F5088" s="399">
        <v>44706</v>
      </c>
      <c r="G5088" s="10" t="s">
        <v>5501</v>
      </c>
      <c r="H5088" s="10">
        <v>11</v>
      </c>
      <c r="I5088" s="946">
        <v>2.35</v>
      </c>
      <c r="J5088" s="398" t="s">
        <v>25</v>
      </c>
      <c r="K5088" s="398" t="s">
        <v>25</v>
      </c>
      <c r="L5088" s="399">
        <v>44704</v>
      </c>
      <c r="M5088" s="398" t="s">
        <v>19</v>
      </c>
      <c r="N5088" s="10">
        <v>10066</v>
      </c>
    </row>
    <row r="5089" spans="1:14">
      <c r="A5089" s="9">
        <v>44704</v>
      </c>
      <c r="B5089" s="1">
        <v>18011</v>
      </c>
      <c r="C5089" s="929" t="s">
        <v>876</v>
      </c>
      <c r="D5089" s="1" t="s">
        <v>22</v>
      </c>
      <c r="E5089" s="1" t="s">
        <v>5502</v>
      </c>
      <c r="F5089" s="399">
        <v>44706</v>
      </c>
      <c r="G5089" s="10" t="s">
        <v>878</v>
      </c>
      <c r="H5089" s="10">
        <v>6</v>
      </c>
      <c r="I5089" s="946">
        <v>2.35</v>
      </c>
      <c r="J5089" s="398" t="s">
        <v>25</v>
      </c>
      <c r="K5089" s="398" t="s">
        <v>25</v>
      </c>
      <c r="L5089" s="399">
        <v>44704</v>
      </c>
      <c r="M5089" s="398" t="s">
        <v>19</v>
      </c>
      <c r="N5089" s="10">
        <v>10066</v>
      </c>
    </row>
    <row r="5090" spans="1:14">
      <c r="A5090" s="9">
        <v>44704</v>
      </c>
      <c r="B5090" s="1">
        <v>18012</v>
      </c>
      <c r="C5090" s="929" t="s">
        <v>4815</v>
      </c>
      <c r="D5090" s="1" t="s">
        <v>22</v>
      </c>
      <c r="E5090" s="1" t="s">
        <v>5502</v>
      </c>
      <c r="F5090" s="399">
        <v>44706</v>
      </c>
      <c r="G5090" s="10" t="s">
        <v>5501</v>
      </c>
      <c r="H5090" s="10">
        <v>6</v>
      </c>
      <c r="I5090" s="946">
        <v>2.35</v>
      </c>
      <c r="J5090" s="398" t="s">
        <v>25</v>
      </c>
      <c r="K5090" s="398" t="s">
        <v>25</v>
      </c>
      <c r="L5090" s="399">
        <v>44704</v>
      </c>
      <c r="M5090" s="398" t="s">
        <v>19</v>
      </c>
      <c r="N5090" s="10">
        <v>10066</v>
      </c>
    </row>
    <row r="5091" spans="1:14">
      <c r="A5091" s="9">
        <v>44704</v>
      </c>
      <c r="B5091" s="1">
        <v>18013</v>
      </c>
      <c r="C5091" s="929" t="s">
        <v>3869</v>
      </c>
      <c r="D5091" s="1" t="s">
        <v>22</v>
      </c>
      <c r="E5091" s="1" t="s">
        <v>5503</v>
      </c>
      <c r="F5091" s="399">
        <v>44706</v>
      </c>
      <c r="G5091" s="10" t="s">
        <v>4372</v>
      </c>
      <c r="H5091" s="10">
        <v>5</v>
      </c>
      <c r="I5091" s="946">
        <v>2.35</v>
      </c>
      <c r="J5091" s="398" t="s">
        <v>25</v>
      </c>
      <c r="K5091" s="398" t="s">
        <v>25</v>
      </c>
      <c r="L5091" s="399">
        <v>44704</v>
      </c>
      <c r="M5091" s="398" t="s">
        <v>19</v>
      </c>
      <c r="N5091" s="10">
        <v>10066</v>
      </c>
    </row>
    <row r="5092" spans="1:14">
      <c r="A5092" s="9">
        <v>44704</v>
      </c>
      <c r="B5092" s="1">
        <v>18014</v>
      </c>
      <c r="C5092" s="929" t="s">
        <v>1319</v>
      </c>
      <c r="D5092" s="1" t="s">
        <v>22</v>
      </c>
      <c r="E5092" s="1" t="s">
        <v>5504</v>
      </c>
      <c r="F5092" s="399">
        <v>44706</v>
      </c>
      <c r="G5092" s="10" t="s">
        <v>1321</v>
      </c>
      <c r="H5092" s="10">
        <v>6</v>
      </c>
      <c r="I5092" s="946">
        <v>2.35</v>
      </c>
      <c r="J5092" s="398" t="s">
        <v>25</v>
      </c>
      <c r="K5092" s="398" t="s">
        <v>25</v>
      </c>
      <c r="L5092" s="399">
        <v>44704</v>
      </c>
      <c r="M5092" s="398" t="s">
        <v>19</v>
      </c>
      <c r="N5092" s="10">
        <v>10066</v>
      </c>
    </row>
    <row r="5093" spans="1:14">
      <c r="A5093" s="9">
        <v>44704</v>
      </c>
      <c r="B5093" s="1">
        <v>18015</v>
      </c>
      <c r="C5093" s="929" t="s">
        <v>1322</v>
      </c>
      <c r="D5093" s="1" t="s">
        <v>22</v>
      </c>
      <c r="E5093" s="1" t="s">
        <v>5504</v>
      </c>
      <c r="F5093" s="399">
        <v>44706</v>
      </c>
      <c r="G5093" s="10" t="s">
        <v>1323</v>
      </c>
      <c r="H5093" s="10">
        <v>12</v>
      </c>
      <c r="I5093" s="946">
        <v>2.35</v>
      </c>
      <c r="J5093" s="398" t="s">
        <v>25</v>
      </c>
      <c r="K5093" s="398" t="s">
        <v>25</v>
      </c>
      <c r="L5093" s="399">
        <v>44704</v>
      </c>
      <c r="M5093" s="398" t="s">
        <v>19</v>
      </c>
      <c r="N5093" s="10">
        <v>10066</v>
      </c>
    </row>
    <row r="5094" spans="1:14">
      <c r="A5094" s="9">
        <v>44704</v>
      </c>
      <c r="B5094" s="1">
        <v>18016</v>
      </c>
      <c r="C5094" s="929" t="s">
        <v>3645</v>
      </c>
      <c r="D5094" s="1" t="s">
        <v>22</v>
      </c>
      <c r="E5094" s="1" t="s">
        <v>5504</v>
      </c>
      <c r="F5094" s="399">
        <v>44706</v>
      </c>
      <c r="G5094" s="10" t="s">
        <v>3646</v>
      </c>
      <c r="H5094" s="10">
        <v>6</v>
      </c>
      <c r="I5094" s="946">
        <v>2.35</v>
      </c>
      <c r="J5094" s="398" t="s">
        <v>25</v>
      </c>
      <c r="K5094" s="398" t="s">
        <v>25</v>
      </c>
      <c r="L5094" s="399">
        <v>44704</v>
      </c>
      <c r="M5094" s="398" t="s">
        <v>19</v>
      </c>
      <c r="N5094" s="10">
        <v>10066</v>
      </c>
    </row>
    <row r="5095" spans="1:14">
      <c r="A5095" s="9">
        <v>44704</v>
      </c>
      <c r="B5095" s="1">
        <v>18017</v>
      </c>
      <c r="C5095" s="929" t="s">
        <v>1324</v>
      </c>
      <c r="D5095" s="1" t="s">
        <v>22</v>
      </c>
      <c r="E5095" s="1" t="s">
        <v>5504</v>
      </c>
      <c r="F5095" s="399">
        <v>44706</v>
      </c>
      <c r="G5095" s="10" t="s">
        <v>1325</v>
      </c>
      <c r="H5095" s="10">
        <v>6</v>
      </c>
      <c r="I5095" s="946">
        <v>2.35</v>
      </c>
      <c r="J5095" s="398" t="s">
        <v>25</v>
      </c>
      <c r="K5095" s="398" t="s">
        <v>25</v>
      </c>
      <c r="L5095" s="399">
        <v>44704</v>
      </c>
      <c r="M5095" s="398" t="s">
        <v>19</v>
      </c>
      <c r="N5095" s="10">
        <v>10066</v>
      </c>
    </row>
    <row r="5096" spans="1:14">
      <c r="A5096" s="9">
        <v>44704</v>
      </c>
      <c r="B5096" s="1">
        <v>18018</v>
      </c>
      <c r="C5096" s="929" t="s">
        <v>1074</v>
      </c>
      <c r="D5096" s="1" t="s">
        <v>22</v>
      </c>
      <c r="E5096" s="1" t="s">
        <v>5505</v>
      </c>
      <c r="F5096" s="399">
        <v>44706</v>
      </c>
      <c r="G5096" s="10" t="s">
        <v>1156</v>
      </c>
      <c r="H5096" s="10">
        <v>1</v>
      </c>
      <c r="I5096" s="946">
        <v>2.35</v>
      </c>
      <c r="J5096" s="398" t="s">
        <v>25</v>
      </c>
      <c r="K5096" s="398" t="s">
        <v>25</v>
      </c>
      <c r="L5096" s="399">
        <v>44704</v>
      </c>
      <c r="M5096" s="398" t="s">
        <v>19</v>
      </c>
      <c r="N5096" s="10">
        <v>10066</v>
      </c>
    </row>
    <row r="5097" spans="1:14">
      <c r="A5097" s="9">
        <v>44704</v>
      </c>
      <c r="B5097" s="1">
        <v>18019</v>
      </c>
      <c r="C5097" s="929" t="s">
        <v>1074</v>
      </c>
      <c r="D5097" s="1" t="s">
        <v>22</v>
      </c>
      <c r="E5097" s="1" t="s">
        <v>5506</v>
      </c>
      <c r="F5097" s="399">
        <v>44706</v>
      </c>
      <c r="G5097" s="10" t="s">
        <v>1156</v>
      </c>
      <c r="H5097" s="10">
        <v>1</v>
      </c>
      <c r="I5097" s="946">
        <v>2.35</v>
      </c>
      <c r="J5097" s="398" t="s">
        <v>25</v>
      </c>
      <c r="K5097" s="398" t="s">
        <v>25</v>
      </c>
      <c r="L5097" s="399">
        <v>44704</v>
      </c>
      <c r="M5097" s="398" t="s">
        <v>19</v>
      </c>
      <c r="N5097" s="10">
        <v>10066</v>
      </c>
    </row>
    <row r="5098" spans="1:14">
      <c r="A5098" s="9">
        <v>44704</v>
      </c>
      <c r="B5098" s="1">
        <v>18020</v>
      </c>
      <c r="C5098" s="929" t="s">
        <v>1074</v>
      </c>
      <c r="D5098" s="1" t="s">
        <v>22</v>
      </c>
      <c r="E5098" s="1" t="s">
        <v>5507</v>
      </c>
      <c r="F5098" s="399">
        <v>44706</v>
      </c>
      <c r="G5098" s="10" t="s">
        <v>1156</v>
      </c>
      <c r="H5098" s="10">
        <v>31</v>
      </c>
      <c r="I5098" s="946">
        <v>2.35</v>
      </c>
      <c r="J5098" s="398" t="s">
        <v>25</v>
      </c>
      <c r="K5098" s="398" t="s">
        <v>25</v>
      </c>
      <c r="L5098" s="399">
        <v>44704</v>
      </c>
      <c r="M5098" s="398" t="s">
        <v>19</v>
      </c>
      <c r="N5098" s="10">
        <v>10066</v>
      </c>
    </row>
    <row r="5099" spans="1:14">
      <c r="A5099" s="9">
        <v>44704</v>
      </c>
      <c r="B5099" s="1">
        <v>18021</v>
      </c>
      <c r="C5099" s="929" t="s">
        <v>131</v>
      </c>
      <c r="D5099" s="1" t="s">
        <v>22</v>
      </c>
      <c r="E5099" s="1" t="s">
        <v>5508</v>
      </c>
      <c r="F5099" s="399">
        <v>44706</v>
      </c>
      <c r="G5099" s="10" t="s">
        <v>524</v>
      </c>
      <c r="H5099" s="10">
        <v>18</v>
      </c>
      <c r="I5099" s="946">
        <v>2.35</v>
      </c>
      <c r="J5099" s="398" t="s">
        <v>25</v>
      </c>
      <c r="K5099" s="398" t="s">
        <v>25</v>
      </c>
      <c r="L5099" s="399">
        <v>44705</v>
      </c>
      <c r="M5099" s="398" t="s">
        <v>19</v>
      </c>
      <c r="N5099" s="10">
        <v>10066</v>
      </c>
    </row>
    <row r="5100" spans="1:14">
      <c r="A5100" s="9">
        <v>44704</v>
      </c>
      <c r="B5100" s="1">
        <v>18022</v>
      </c>
      <c r="C5100" s="929" t="s">
        <v>131</v>
      </c>
      <c r="D5100" s="1" t="s">
        <v>22</v>
      </c>
      <c r="E5100" s="1" t="s">
        <v>5509</v>
      </c>
      <c r="F5100" s="399">
        <v>44706</v>
      </c>
      <c r="G5100" s="10" t="s">
        <v>524</v>
      </c>
      <c r="H5100" s="10">
        <v>10</v>
      </c>
      <c r="I5100" s="946">
        <v>2.35</v>
      </c>
      <c r="J5100" s="398" t="s">
        <v>25</v>
      </c>
      <c r="K5100" s="398" t="s">
        <v>25</v>
      </c>
      <c r="L5100" s="399">
        <v>44705</v>
      </c>
      <c r="M5100" s="398" t="s">
        <v>19</v>
      </c>
      <c r="N5100" s="10">
        <v>10066</v>
      </c>
    </row>
    <row r="5101" spans="1:14">
      <c r="A5101" s="9">
        <v>44704</v>
      </c>
      <c r="B5101" s="1">
        <v>18023</v>
      </c>
      <c r="C5101" s="929" t="s">
        <v>201</v>
      </c>
      <c r="D5101" s="1" t="s">
        <v>22</v>
      </c>
      <c r="E5101" s="1" t="s">
        <v>5510</v>
      </c>
      <c r="F5101" s="399">
        <v>44706</v>
      </c>
      <c r="G5101" s="10" t="s">
        <v>203</v>
      </c>
      <c r="H5101" s="10">
        <v>8</v>
      </c>
      <c r="I5101" s="946">
        <v>2.35</v>
      </c>
      <c r="J5101" s="398" t="s">
        <v>25</v>
      </c>
      <c r="K5101" s="398" t="s">
        <v>25</v>
      </c>
      <c r="L5101" s="399">
        <v>44705</v>
      </c>
      <c r="M5101" s="398" t="s">
        <v>19</v>
      </c>
      <c r="N5101" s="10">
        <v>10066</v>
      </c>
    </row>
    <row r="5102" spans="1:14">
      <c r="A5102" s="9">
        <v>44704</v>
      </c>
      <c r="B5102" s="1">
        <v>18024</v>
      </c>
      <c r="C5102" s="929" t="s">
        <v>137</v>
      </c>
      <c r="D5102" s="1" t="s">
        <v>22</v>
      </c>
      <c r="E5102" s="1" t="s">
        <v>5511</v>
      </c>
      <c r="F5102" s="399">
        <v>44706</v>
      </c>
      <c r="G5102" s="10" t="s">
        <v>2696</v>
      </c>
      <c r="H5102" s="10">
        <v>21</v>
      </c>
      <c r="I5102" s="946">
        <v>2.35</v>
      </c>
      <c r="J5102" s="398" t="s">
        <v>25</v>
      </c>
      <c r="K5102" s="398" t="s">
        <v>25</v>
      </c>
      <c r="L5102" s="399">
        <v>44705</v>
      </c>
      <c r="M5102" s="398" t="s">
        <v>19</v>
      </c>
      <c r="N5102" s="10">
        <v>10066</v>
      </c>
    </row>
    <row r="5103" spans="1:14">
      <c r="A5103" s="9">
        <v>44704</v>
      </c>
      <c r="B5103" s="1">
        <v>18025</v>
      </c>
      <c r="C5103" s="929" t="s">
        <v>70</v>
      </c>
      <c r="D5103" s="1" t="s">
        <v>22</v>
      </c>
      <c r="E5103" s="1" t="s">
        <v>5511</v>
      </c>
      <c r="F5103" s="399">
        <v>44706</v>
      </c>
      <c r="G5103" s="10" t="s">
        <v>71</v>
      </c>
      <c r="H5103" s="10">
        <v>21</v>
      </c>
      <c r="I5103" s="946">
        <v>2.35</v>
      </c>
      <c r="J5103" s="398" t="s">
        <v>25</v>
      </c>
      <c r="K5103" s="398" t="s">
        <v>25</v>
      </c>
      <c r="L5103" s="399">
        <v>44705</v>
      </c>
      <c r="M5103" s="398" t="s">
        <v>19</v>
      </c>
      <c r="N5103" s="10">
        <v>10066</v>
      </c>
    </row>
    <row r="5104" spans="1:14">
      <c r="A5104" s="9">
        <v>44704</v>
      </c>
      <c r="B5104" s="1">
        <v>18026</v>
      </c>
      <c r="C5104" s="929" t="s">
        <v>5512</v>
      </c>
      <c r="D5104" s="1" t="s">
        <v>22</v>
      </c>
      <c r="E5104" s="1" t="s">
        <v>4322</v>
      </c>
      <c r="F5104" s="399">
        <v>44706</v>
      </c>
      <c r="G5104" s="10" t="s">
        <v>5513</v>
      </c>
      <c r="H5104" s="10">
        <v>1</v>
      </c>
      <c r="I5104" s="946">
        <v>3.75</v>
      </c>
      <c r="J5104" s="398" t="s">
        <v>25</v>
      </c>
      <c r="K5104" s="398" t="s">
        <v>25</v>
      </c>
      <c r="L5104" s="399">
        <v>44705</v>
      </c>
      <c r="M5104" s="398" t="s">
        <v>19</v>
      </c>
      <c r="N5104" s="10">
        <v>10066</v>
      </c>
    </row>
    <row r="5105" spans="1:14">
      <c r="A5105" s="9">
        <v>44704</v>
      </c>
      <c r="B5105" s="1">
        <v>18027</v>
      </c>
      <c r="C5105" s="929" t="s">
        <v>5514</v>
      </c>
      <c r="D5105" s="1" t="s">
        <v>22</v>
      </c>
      <c r="E5105" s="1" t="s">
        <v>4322</v>
      </c>
      <c r="F5105" s="399">
        <v>44706</v>
      </c>
      <c r="G5105" s="10" t="s">
        <v>5515</v>
      </c>
      <c r="H5105" s="10">
        <v>1</v>
      </c>
      <c r="I5105" s="946">
        <v>3.75</v>
      </c>
      <c r="J5105" s="398" t="s">
        <v>25</v>
      </c>
      <c r="K5105" s="398" t="s">
        <v>25</v>
      </c>
      <c r="L5105" s="399">
        <v>44705</v>
      </c>
      <c r="M5105" s="398" t="s">
        <v>19</v>
      </c>
      <c r="N5105" s="10">
        <v>10066</v>
      </c>
    </row>
    <row r="5106" spans="1:14">
      <c r="A5106" s="9">
        <v>44704</v>
      </c>
      <c r="B5106" s="1">
        <v>18028</v>
      </c>
      <c r="C5106" s="929" t="s">
        <v>131</v>
      </c>
      <c r="D5106" s="1" t="s">
        <v>22</v>
      </c>
      <c r="E5106" s="1" t="s">
        <v>5516</v>
      </c>
      <c r="F5106" s="399">
        <v>44706</v>
      </c>
      <c r="G5106" s="10" t="s">
        <v>524</v>
      </c>
      <c r="H5106" s="10">
        <v>16</v>
      </c>
      <c r="I5106" s="946">
        <v>2.35</v>
      </c>
      <c r="J5106" s="398" t="s">
        <v>25</v>
      </c>
      <c r="K5106" s="398" t="s">
        <v>25</v>
      </c>
      <c r="L5106" s="399">
        <v>44705</v>
      </c>
      <c r="M5106" s="398" t="s">
        <v>19</v>
      </c>
      <c r="N5106" s="10">
        <v>10066</v>
      </c>
    </row>
    <row r="5107" spans="1:14">
      <c r="A5107" s="9">
        <v>44704</v>
      </c>
      <c r="B5107" s="1">
        <v>18029</v>
      </c>
      <c r="C5107" s="929" t="s">
        <v>3993</v>
      </c>
      <c r="D5107" s="1" t="s">
        <v>22</v>
      </c>
      <c r="E5107" s="1" t="s">
        <v>5517</v>
      </c>
      <c r="F5107" s="399">
        <v>44706</v>
      </c>
      <c r="G5107" s="10" t="s">
        <v>3995</v>
      </c>
      <c r="H5107" s="10">
        <v>6</v>
      </c>
      <c r="I5107" s="946">
        <v>2.35</v>
      </c>
      <c r="J5107" s="398" t="s">
        <v>25</v>
      </c>
      <c r="K5107" s="398" t="s">
        <v>25</v>
      </c>
      <c r="L5107" s="399">
        <v>44705</v>
      </c>
      <c r="M5107" s="398" t="s">
        <v>19</v>
      </c>
      <c r="N5107" s="10">
        <v>10066</v>
      </c>
    </row>
    <row r="5108" spans="1:14">
      <c r="A5108" s="9">
        <v>44704</v>
      </c>
      <c r="B5108" s="1">
        <v>18030</v>
      </c>
      <c r="C5108" s="929" t="s">
        <v>178</v>
      </c>
      <c r="D5108" s="1" t="s">
        <v>22</v>
      </c>
      <c r="E5108" s="1" t="s">
        <v>5518</v>
      </c>
      <c r="F5108" s="399">
        <v>44706</v>
      </c>
      <c r="G5108" s="10" t="s">
        <v>180</v>
      </c>
      <c r="H5108" s="10">
        <v>4</v>
      </c>
      <c r="I5108" s="946">
        <v>2.35</v>
      </c>
      <c r="J5108" s="398" t="s">
        <v>25</v>
      </c>
      <c r="K5108" s="398" t="s">
        <v>25</v>
      </c>
      <c r="L5108" s="399">
        <v>44705</v>
      </c>
      <c r="M5108" s="398" t="s">
        <v>19</v>
      </c>
      <c r="N5108" s="10">
        <v>10066</v>
      </c>
    </row>
    <row r="5109" spans="1:14">
      <c r="A5109" s="9">
        <v>44704</v>
      </c>
      <c r="B5109" s="1">
        <v>18031</v>
      </c>
      <c r="C5109" s="929" t="s">
        <v>4350</v>
      </c>
      <c r="D5109" s="1" t="s">
        <v>22</v>
      </c>
      <c r="E5109" s="1" t="s">
        <v>5519</v>
      </c>
      <c r="F5109" s="399">
        <v>44706</v>
      </c>
      <c r="G5109" s="10" t="s">
        <v>5520</v>
      </c>
      <c r="H5109" s="10">
        <v>58</v>
      </c>
      <c r="I5109" s="946">
        <v>2.35</v>
      </c>
      <c r="J5109" s="398" t="s">
        <v>25</v>
      </c>
      <c r="K5109" s="398" t="s">
        <v>25</v>
      </c>
      <c r="L5109" s="399">
        <v>44705</v>
      </c>
      <c r="M5109" s="398" t="s">
        <v>19</v>
      </c>
      <c r="N5109" s="10">
        <v>10066</v>
      </c>
    </row>
    <row r="5110" spans="1:14">
      <c r="A5110" s="9">
        <v>44704</v>
      </c>
      <c r="B5110" s="1">
        <v>18032</v>
      </c>
      <c r="C5110" s="929" t="s">
        <v>137</v>
      </c>
      <c r="D5110" s="1" t="s">
        <v>22</v>
      </c>
      <c r="E5110" s="1" t="s">
        <v>5519</v>
      </c>
      <c r="F5110" s="399">
        <v>44706</v>
      </c>
      <c r="G5110" s="10" t="s">
        <v>2696</v>
      </c>
      <c r="H5110" s="10">
        <v>29</v>
      </c>
      <c r="I5110" s="946">
        <v>2.35</v>
      </c>
      <c r="J5110" s="398" t="s">
        <v>25</v>
      </c>
      <c r="K5110" s="398" t="s">
        <v>25</v>
      </c>
      <c r="L5110" s="399">
        <v>44705</v>
      </c>
      <c r="M5110" s="398" t="s">
        <v>19</v>
      </c>
      <c r="N5110" s="10">
        <v>10066</v>
      </c>
    </row>
    <row r="5111" spans="1:14">
      <c r="A5111" s="9">
        <v>44704</v>
      </c>
      <c r="B5111" s="1">
        <v>18033</v>
      </c>
      <c r="C5111" s="929" t="s">
        <v>4551</v>
      </c>
      <c r="D5111" s="1" t="s">
        <v>22</v>
      </c>
      <c r="E5111" s="1" t="s">
        <v>5519</v>
      </c>
      <c r="F5111" s="399">
        <v>44706</v>
      </c>
      <c r="G5111" s="10" t="s">
        <v>5521</v>
      </c>
      <c r="H5111" s="10">
        <v>29</v>
      </c>
      <c r="I5111" s="946">
        <v>2.35</v>
      </c>
      <c r="J5111" s="398" t="s">
        <v>25</v>
      </c>
      <c r="K5111" s="398" t="s">
        <v>25</v>
      </c>
      <c r="L5111" s="399">
        <v>44705</v>
      </c>
      <c r="M5111" s="398" t="s">
        <v>19</v>
      </c>
      <c r="N5111" s="10">
        <v>10066</v>
      </c>
    </row>
    <row r="5112" spans="1:14">
      <c r="A5112" s="9">
        <v>44704</v>
      </c>
      <c r="B5112" s="1">
        <v>18034</v>
      </c>
      <c r="C5112" s="929" t="s">
        <v>147</v>
      </c>
      <c r="D5112" s="1" t="s">
        <v>22</v>
      </c>
      <c r="E5112" s="1" t="s">
        <v>5522</v>
      </c>
      <c r="F5112" s="399">
        <v>44706</v>
      </c>
      <c r="G5112" s="10" t="s">
        <v>149</v>
      </c>
      <c r="H5112" s="10">
        <v>55</v>
      </c>
      <c r="I5112" s="946">
        <v>2.35</v>
      </c>
      <c r="J5112" s="398" t="s">
        <v>25</v>
      </c>
      <c r="K5112" s="398" t="s">
        <v>25</v>
      </c>
      <c r="L5112" s="399">
        <v>44705</v>
      </c>
      <c r="M5112" s="398" t="s">
        <v>19</v>
      </c>
      <c r="N5112" s="10">
        <v>10066</v>
      </c>
    </row>
    <row r="5113" spans="1:14">
      <c r="A5113" s="9">
        <v>44704</v>
      </c>
      <c r="B5113" s="1">
        <v>18035</v>
      </c>
      <c r="C5113" s="929" t="s">
        <v>137</v>
      </c>
      <c r="D5113" s="1" t="s">
        <v>22</v>
      </c>
      <c r="E5113" s="1" t="s">
        <v>5523</v>
      </c>
      <c r="F5113" s="399">
        <v>44706</v>
      </c>
      <c r="G5113" s="10" t="s">
        <v>2696</v>
      </c>
      <c r="H5113" s="10">
        <v>124</v>
      </c>
      <c r="I5113" s="946">
        <v>2.35</v>
      </c>
      <c r="J5113" s="398" t="s">
        <v>25</v>
      </c>
      <c r="K5113" s="398" t="s">
        <v>25</v>
      </c>
      <c r="L5113" s="399">
        <v>44705</v>
      </c>
      <c r="M5113" s="398" t="s">
        <v>19</v>
      </c>
      <c r="N5113" s="10">
        <v>10066</v>
      </c>
    </row>
    <row r="5114" spans="1:14">
      <c r="A5114" s="9">
        <v>44704</v>
      </c>
      <c r="B5114" s="1">
        <v>18036</v>
      </c>
      <c r="C5114" s="929" t="s">
        <v>70</v>
      </c>
      <c r="D5114" s="1" t="s">
        <v>22</v>
      </c>
      <c r="E5114" s="1" t="s">
        <v>5523</v>
      </c>
      <c r="F5114" s="399">
        <v>44706</v>
      </c>
      <c r="G5114" s="10" t="s">
        <v>71</v>
      </c>
      <c r="H5114" s="10">
        <v>124</v>
      </c>
      <c r="I5114" s="946">
        <v>2.35</v>
      </c>
      <c r="J5114" s="398" t="s">
        <v>25</v>
      </c>
      <c r="K5114" s="398" t="s">
        <v>25</v>
      </c>
      <c r="L5114" s="399">
        <v>44705</v>
      </c>
      <c r="M5114" s="398" t="s">
        <v>19</v>
      </c>
      <c r="N5114" s="10">
        <v>10066</v>
      </c>
    </row>
    <row r="5115" spans="1:14">
      <c r="A5115" s="9">
        <v>44704</v>
      </c>
      <c r="B5115" s="1">
        <v>18037</v>
      </c>
      <c r="C5115" s="929" t="s">
        <v>816</v>
      </c>
      <c r="D5115" s="1" t="s">
        <v>22</v>
      </c>
      <c r="E5115" s="1" t="s">
        <v>5524</v>
      </c>
      <c r="F5115" s="399">
        <v>44706</v>
      </c>
      <c r="G5115" s="10" t="s">
        <v>818</v>
      </c>
      <c r="H5115" s="10">
        <v>7</v>
      </c>
      <c r="I5115" s="946">
        <v>2.35</v>
      </c>
      <c r="J5115" s="398" t="s">
        <v>25</v>
      </c>
      <c r="K5115" s="398" t="s">
        <v>25</v>
      </c>
      <c r="L5115" s="399">
        <v>44706</v>
      </c>
      <c r="M5115" s="398" t="s">
        <v>19</v>
      </c>
      <c r="N5115" s="10">
        <v>10066</v>
      </c>
    </row>
    <row r="5116" spans="1:14">
      <c r="A5116" s="9">
        <v>44704</v>
      </c>
      <c r="B5116" s="1">
        <v>18038</v>
      </c>
      <c r="C5116" s="929" t="s">
        <v>5525</v>
      </c>
      <c r="D5116" s="1" t="s">
        <v>22</v>
      </c>
      <c r="E5116" s="1" t="s">
        <v>5526</v>
      </c>
      <c r="F5116" s="399">
        <v>44706</v>
      </c>
      <c r="G5116" s="10" t="s">
        <v>5527</v>
      </c>
      <c r="H5116" s="10">
        <v>36</v>
      </c>
      <c r="I5116" s="946">
        <v>2.35</v>
      </c>
      <c r="J5116" s="398" t="s">
        <v>25</v>
      </c>
      <c r="K5116" s="398" t="s">
        <v>25</v>
      </c>
      <c r="L5116" s="399">
        <v>44706</v>
      </c>
      <c r="M5116" s="398" t="s">
        <v>19</v>
      </c>
      <c r="N5116" s="10">
        <v>10066</v>
      </c>
    </row>
    <row r="5117" spans="1:14">
      <c r="A5117" s="9">
        <v>44704</v>
      </c>
      <c r="B5117" s="1">
        <v>18039</v>
      </c>
      <c r="C5117" s="929" t="s">
        <v>5067</v>
      </c>
      <c r="D5117" s="1" t="s">
        <v>22</v>
      </c>
      <c r="E5117" s="1" t="s">
        <v>5528</v>
      </c>
      <c r="F5117" s="399">
        <v>44706</v>
      </c>
      <c r="G5117" s="10" t="s">
        <v>5529</v>
      </c>
      <c r="H5117" s="10">
        <v>72</v>
      </c>
      <c r="I5117" s="946">
        <v>2.35</v>
      </c>
      <c r="J5117" s="398" t="s">
        <v>25</v>
      </c>
      <c r="K5117" s="398" t="s">
        <v>25</v>
      </c>
      <c r="L5117" s="399">
        <v>44706</v>
      </c>
      <c r="M5117" s="398" t="s">
        <v>19</v>
      </c>
      <c r="N5117" s="10">
        <v>10066</v>
      </c>
    </row>
    <row r="5118" spans="1:14">
      <c r="A5118" s="9">
        <v>44704</v>
      </c>
      <c r="B5118" s="1">
        <v>18040</v>
      </c>
      <c r="C5118" s="929" t="s">
        <v>147</v>
      </c>
      <c r="D5118" s="1" t="s">
        <v>22</v>
      </c>
      <c r="E5118" s="1" t="s">
        <v>5528</v>
      </c>
      <c r="F5118" s="399">
        <v>44706</v>
      </c>
      <c r="G5118" s="10" t="s">
        <v>149</v>
      </c>
      <c r="H5118" s="10">
        <v>72</v>
      </c>
      <c r="I5118" s="946">
        <v>2.35</v>
      </c>
      <c r="J5118" s="398" t="s">
        <v>25</v>
      </c>
      <c r="K5118" s="398" t="s">
        <v>25</v>
      </c>
      <c r="L5118" s="399">
        <v>44706</v>
      </c>
      <c r="M5118" s="398" t="s">
        <v>19</v>
      </c>
      <c r="N5118" s="10">
        <v>10066</v>
      </c>
    </row>
    <row r="5119" spans="1:14">
      <c r="A5119" s="9">
        <v>44704</v>
      </c>
      <c r="B5119" s="1">
        <v>18041</v>
      </c>
      <c r="C5119" s="929" t="s">
        <v>691</v>
      </c>
      <c r="D5119" s="1" t="s">
        <v>22</v>
      </c>
      <c r="E5119" s="1" t="s">
        <v>5530</v>
      </c>
      <c r="F5119" s="399">
        <v>44706</v>
      </c>
      <c r="G5119" s="10" t="s">
        <v>693</v>
      </c>
      <c r="H5119" s="10">
        <v>51</v>
      </c>
      <c r="I5119" s="946">
        <v>2.35</v>
      </c>
      <c r="J5119" s="398" t="s">
        <v>25</v>
      </c>
      <c r="K5119" s="398" t="s">
        <v>25</v>
      </c>
      <c r="L5119" s="399">
        <v>44706</v>
      </c>
      <c r="M5119" s="398" t="s">
        <v>19</v>
      </c>
      <c r="N5119" s="10">
        <v>10066</v>
      </c>
    </row>
    <row r="5120" spans="1:14">
      <c r="A5120" s="9">
        <v>44704</v>
      </c>
      <c r="B5120" s="1">
        <v>18042</v>
      </c>
      <c r="C5120" s="929" t="s">
        <v>5531</v>
      </c>
      <c r="D5120" s="1" t="s">
        <v>22</v>
      </c>
      <c r="E5120" s="1" t="s">
        <v>4322</v>
      </c>
      <c r="F5120" s="399">
        <v>44706</v>
      </c>
      <c r="G5120" s="10" t="s">
        <v>5532</v>
      </c>
      <c r="H5120" s="10">
        <v>1</v>
      </c>
      <c r="I5120" s="946">
        <v>3.75</v>
      </c>
      <c r="J5120" s="398" t="s">
        <v>25</v>
      </c>
      <c r="K5120" s="398" t="s">
        <v>25</v>
      </c>
      <c r="L5120" s="399">
        <v>44706</v>
      </c>
      <c r="M5120" s="398" t="s">
        <v>19</v>
      </c>
      <c r="N5120" s="10">
        <v>10066</v>
      </c>
    </row>
    <row r="5121" spans="1:14">
      <c r="A5121" s="9">
        <v>44704</v>
      </c>
      <c r="B5121" s="1">
        <v>18043</v>
      </c>
      <c r="C5121" s="929" t="s">
        <v>816</v>
      </c>
      <c r="D5121" s="1" t="s">
        <v>22</v>
      </c>
      <c r="E5121" s="1" t="s">
        <v>5533</v>
      </c>
      <c r="F5121" s="399">
        <v>44706</v>
      </c>
      <c r="G5121" s="10" t="s">
        <v>818</v>
      </c>
      <c r="H5121" s="10">
        <v>18</v>
      </c>
      <c r="I5121" s="946">
        <v>2.35</v>
      </c>
      <c r="J5121" s="398" t="s">
        <v>25</v>
      </c>
      <c r="K5121" s="398" t="s">
        <v>25</v>
      </c>
      <c r="L5121" s="399">
        <v>44706</v>
      </c>
      <c r="M5121" s="398" t="s">
        <v>19</v>
      </c>
      <c r="N5121" s="10">
        <v>10066</v>
      </c>
    </row>
    <row r="5122" spans="1:14">
      <c r="A5122" s="9">
        <v>44704</v>
      </c>
      <c r="B5122" s="1">
        <v>18044</v>
      </c>
      <c r="C5122" s="929" t="s">
        <v>5525</v>
      </c>
      <c r="D5122" s="1" t="s">
        <v>22</v>
      </c>
      <c r="E5122" s="1" t="s">
        <v>5533</v>
      </c>
      <c r="F5122" s="399">
        <v>44706</v>
      </c>
      <c r="G5122" s="10" t="s">
        <v>5527</v>
      </c>
      <c r="H5122" s="10">
        <v>8</v>
      </c>
      <c r="I5122" s="946">
        <v>2.35</v>
      </c>
      <c r="J5122" s="398" t="s">
        <v>25</v>
      </c>
      <c r="K5122" s="398" t="s">
        <v>25</v>
      </c>
      <c r="L5122" s="399">
        <v>44706</v>
      </c>
      <c r="M5122" s="398" t="s">
        <v>19</v>
      </c>
      <c r="N5122" s="10">
        <v>10066</v>
      </c>
    </row>
    <row r="5123" spans="1:14">
      <c r="A5123" s="9">
        <v>44704</v>
      </c>
      <c r="B5123" s="1">
        <v>18045</v>
      </c>
      <c r="C5123" s="929" t="s">
        <v>5</v>
      </c>
      <c r="D5123" s="1" t="s">
        <v>22</v>
      </c>
      <c r="E5123" s="1" t="s">
        <v>5533</v>
      </c>
      <c r="F5123" s="399">
        <v>44706</v>
      </c>
      <c r="G5123" s="10" t="s">
        <v>3329</v>
      </c>
      <c r="H5123" s="10">
        <v>18</v>
      </c>
      <c r="I5123" s="946">
        <v>4.5</v>
      </c>
      <c r="J5123" s="398" t="s">
        <v>25</v>
      </c>
      <c r="K5123" s="398" t="s">
        <v>25</v>
      </c>
      <c r="L5123" s="399">
        <v>44706</v>
      </c>
      <c r="M5123" s="398" t="s">
        <v>19</v>
      </c>
      <c r="N5123" s="10">
        <v>10066</v>
      </c>
    </row>
    <row r="5124" spans="1:14">
      <c r="A5124" s="9">
        <v>44704</v>
      </c>
      <c r="B5124" s="1">
        <v>18046</v>
      </c>
      <c r="C5124" s="929" t="s">
        <v>2288</v>
      </c>
      <c r="D5124" s="1" t="s">
        <v>22</v>
      </c>
      <c r="E5124" s="1" t="s">
        <v>5534</v>
      </c>
      <c r="F5124" s="399">
        <v>44708</v>
      </c>
      <c r="G5124" s="10" t="s">
        <v>5479</v>
      </c>
      <c r="H5124" s="10">
        <v>19</v>
      </c>
      <c r="I5124" s="946">
        <v>2.35</v>
      </c>
      <c r="J5124" s="398" t="s">
        <v>25</v>
      </c>
      <c r="K5124" s="398" t="s">
        <v>25</v>
      </c>
      <c r="L5124" s="399">
        <v>44707</v>
      </c>
      <c r="M5124" s="398" t="s">
        <v>19</v>
      </c>
      <c r="N5124" s="10">
        <v>10066</v>
      </c>
    </row>
    <row r="5125" spans="1:14">
      <c r="A5125" s="9">
        <v>44704</v>
      </c>
      <c r="B5125" s="1">
        <v>18047</v>
      </c>
      <c r="C5125" s="929" t="s">
        <v>102</v>
      </c>
      <c r="D5125" s="1" t="s">
        <v>22</v>
      </c>
      <c r="E5125" s="1" t="s">
        <v>5534</v>
      </c>
      <c r="F5125" s="399">
        <v>44708</v>
      </c>
      <c r="G5125" s="10" t="s">
        <v>104</v>
      </c>
      <c r="H5125" s="10">
        <v>20</v>
      </c>
      <c r="I5125" s="946">
        <v>2.35</v>
      </c>
      <c r="J5125" s="398" t="s">
        <v>25</v>
      </c>
      <c r="K5125" s="398" t="s">
        <v>25</v>
      </c>
      <c r="L5125" s="399">
        <v>44707</v>
      </c>
      <c r="M5125" s="398" t="s">
        <v>19</v>
      </c>
      <c r="N5125" s="10">
        <v>10066</v>
      </c>
    </row>
    <row r="5126" spans="1:14">
      <c r="A5126" s="9">
        <v>44704</v>
      </c>
      <c r="B5126" s="1">
        <v>18048</v>
      </c>
      <c r="C5126" s="929" t="s">
        <v>5535</v>
      </c>
      <c r="D5126" s="1" t="s">
        <v>22</v>
      </c>
      <c r="E5126" s="1" t="s">
        <v>5536</v>
      </c>
      <c r="F5126" s="399">
        <v>44708</v>
      </c>
      <c r="G5126" s="10" t="s">
        <v>5537</v>
      </c>
      <c r="H5126" s="10">
        <v>256</v>
      </c>
      <c r="I5126" s="946">
        <v>2.35</v>
      </c>
      <c r="J5126" s="398" t="s">
        <v>25</v>
      </c>
      <c r="K5126" s="398" t="s">
        <v>25</v>
      </c>
      <c r="L5126" s="399">
        <v>44707</v>
      </c>
      <c r="M5126" s="398" t="s">
        <v>19</v>
      </c>
      <c r="N5126" s="10">
        <v>10066</v>
      </c>
    </row>
    <row r="5127" spans="1:14">
      <c r="A5127" s="9">
        <v>44704</v>
      </c>
      <c r="B5127" s="1">
        <v>18049</v>
      </c>
      <c r="C5127" s="929" t="s">
        <v>234</v>
      </c>
      <c r="D5127" s="1" t="s">
        <v>22</v>
      </c>
      <c r="E5127" s="1" t="s">
        <v>5536</v>
      </c>
      <c r="F5127" s="399">
        <v>44708</v>
      </c>
      <c r="G5127" s="10" t="s">
        <v>236</v>
      </c>
      <c r="H5127" s="10">
        <v>64</v>
      </c>
      <c r="I5127" s="946">
        <v>2.35</v>
      </c>
      <c r="J5127" s="398" t="s">
        <v>25</v>
      </c>
      <c r="K5127" s="398" t="s">
        <v>25</v>
      </c>
      <c r="L5127" s="399">
        <v>44707</v>
      </c>
      <c r="M5127" s="398" t="s">
        <v>19</v>
      </c>
      <c r="N5127" s="10">
        <v>10066</v>
      </c>
    </row>
    <row r="5128" spans="1:14">
      <c r="A5128" s="9">
        <v>44704</v>
      </c>
      <c r="B5128" s="1">
        <v>18050</v>
      </c>
      <c r="C5128" s="929" t="s">
        <v>691</v>
      </c>
      <c r="D5128" s="1" t="s">
        <v>22</v>
      </c>
      <c r="E5128" s="1" t="s">
        <v>5538</v>
      </c>
      <c r="F5128" s="399">
        <v>44708</v>
      </c>
      <c r="G5128" s="10" t="s">
        <v>693</v>
      </c>
      <c r="H5128" s="10">
        <v>19</v>
      </c>
      <c r="I5128" s="946">
        <v>2.35</v>
      </c>
      <c r="J5128" s="398" t="s">
        <v>25</v>
      </c>
      <c r="K5128" s="398" t="s">
        <v>25</v>
      </c>
      <c r="L5128" s="399">
        <v>44707</v>
      </c>
      <c r="M5128" s="398" t="s">
        <v>19</v>
      </c>
      <c r="N5128" s="10">
        <v>10066</v>
      </c>
    </row>
    <row r="5129" spans="1:14">
      <c r="A5129" s="9">
        <v>44704</v>
      </c>
      <c r="B5129" s="1">
        <v>18051</v>
      </c>
      <c r="C5129" s="929" t="s">
        <v>691</v>
      </c>
      <c r="D5129" s="1" t="s">
        <v>22</v>
      </c>
      <c r="E5129" s="1" t="s">
        <v>5539</v>
      </c>
      <c r="F5129" s="399">
        <v>44708</v>
      </c>
      <c r="G5129" s="10" t="s">
        <v>693</v>
      </c>
      <c r="H5129" s="10">
        <v>14</v>
      </c>
      <c r="I5129" s="946">
        <v>2.35</v>
      </c>
      <c r="J5129" s="398" t="s">
        <v>25</v>
      </c>
      <c r="K5129" s="398" t="s">
        <v>25</v>
      </c>
      <c r="L5129" s="399">
        <v>44707</v>
      </c>
      <c r="M5129" s="398" t="s">
        <v>19</v>
      </c>
      <c r="N5129" s="10">
        <v>10066</v>
      </c>
    </row>
    <row r="5130" spans="1:14">
      <c r="A5130" s="9">
        <v>44704</v>
      </c>
      <c r="B5130" s="1">
        <v>18052</v>
      </c>
      <c r="C5130" s="929" t="s">
        <v>234</v>
      </c>
      <c r="D5130" s="1" t="s">
        <v>22</v>
      </c>
      <c r="E5130" s="1" t="s">
        <v>5540</v>
      </c>
      <c r="F5130" s="399">
        <v>44708</v>
      </c>
      <c r="G5130" s="10" t="s">
        <v>236</v>
      </c>
      <c r="H5130" s="10">
        <v>26</v>
      </c>
      <c r="I5130" s="946">
        <v>2.35</v>
      </c>
      <c r="J5130" s="398" t="s">
        <v>25</v>
      </c>
      <c r="K5130" s="398" t="s">
        <v>25</v>
      </c>
      <c r="L5130" s="399">
        <v>44707</v>
      </c>
      <c r="M5130" s="398" t="s">
        <v>19</v>
      </c>
      <c r="N5130" s="10">
        <v>10066</v>
      </c>
    </row>
    <row r="5131" spans="1:14">
      <c r="A5131" s="9">
        <v>44704</v>
      </c>
      <c r="B5131" s="1">
        <v>18053</v>
      </c>
      <c r="C5131" s="929" t="s">
        <v>234</v>
      </c>
      <c r="D5131" s="1" t="s">
        <v>22</v>
      </c>
      <c r="E5131" s="1" t="s">
        <v>5541</v>
      </c>
      <c r="F5131" s="399">
        <v>44708</v>
      </c>
      <c r="G5131" s="10" t="s">
        <v>236</v>
      </c>
      <c r="H5131" s="10">
        <v>12</v>
      </c>
      <c r="I5131" s="946">
        <v>2.35</v>
      </c>
      <c r="J5131" s="398" t="s">
        <v>25</v>
      </c>
      <c r="K5131" s="398" t="s">
        <v>25</v>
      </c>
      <c r="L5131" s="399">
        <v>44707</v>
      </c>
      <c r="M5131" s="398" t="s">
        <v>19</v>
      </c>
      <c r="N5131" s="10">
        <v>10066</v>
      </c>
    </row>
    <row r="5132" spans="1:14">
      <c r="A5132" s="9">
        <v>44704</v>
      </c>
      <c r="B5132" s="1">
        <v>18054</v>
      </c>
      <c r="C5132" s="929" t="s">
        <v>386</v>
      </c>
      <c r="D5132" s="1" t="s">
        <v>22</v>
      </c>
      <c r="E5132" s="1" t="s">
        <v>5542</v>
      </c>
      <c r="F5132" s="399">
        <v>44708</v>
      </c>
      <c r="G5132" s="10" t="s">
        <v>388</v>
      </c>
      <c r="H5132" s="10">
        <v>2</v>
      </c>
      <c r="I5132" s="946">
        <v>2.35</v>
      </c>
      <c r="J5132" s="398" t="s">
        <v>25</v>
      </c>
      <c r="K5132" s="398" t="s">
        <v>25</v>
      </c>
      <c r="L5132" s="399">
        <v>44707</v>
      </c>
      <c r="M5132" s="398" t="s">
        <v>19</v>
      </c>
      <c r="N5132" s="10">
        <v>10066</v>
      </c>
    </row>
    <row r="5133" spans="1:14">
      <c r="A5133" s="9">
        <v>44704</v>
      </c>
      <c r="B5133" s="1">
        <v>18055</v>
      </c>
      <c r="C5133" s="929" t="s">
        <v>46</v>
      </c>
      <c r="D5133" s="1" t="s">
        <v>22</v>
      </c>
      <c r="E5133" s="1" t="s">
        <v>5543</v>
      </c>
      <c r="F5133" s="399">
        <v>44708</v>
      </c>
      <c r="G5133" s="10" t="s">
        <v>48</v>
      </c>
      <c r="H5133" s="10">
        <v>2</v>
      </c>
      <c r="I5133" s="946">
        <v>2.35</v>
      </c>
      <c r="J5133" s="398" t="s">
        <v>25</v>
      </c>
      <c r="K5133" s="398" t="s">
        <v>25</v>
      </c>
      <c r="L5133" s="399">
        <v>44707</v>
      </c>
      <c r="M5133" s="398" t="s">
        <v>19</v>
      </c>
      <c r="N5133" s="10">
        <v>10066</v>
      </c>
    </row>
    <row r="5134" spans="1:14">
      <c r="A5134" s="9">
        <v>44704</v>
      </c>
      <c r="B5134" s="1">
        <v>18056</v>
      </c>
      <c r="C5134" s="929" t="s">
        <v>37</v>
      </c>
      <c r="D5134" s="1" t="s">
        <v>22</v>
      </c>
      <c r="E5134" s="1" t="s">
        <v>5544</v>
      </c>
      <c r="F5134" s="399">
        <v>44708</v>
      </c>
      <c r="G5134" s="10" t="s">
        <v>38</v>
      </c>
      <c r="H5134" s="10">
        <v>2</v>
      </c>
      <c r="I5134" s="946">
        <v>2.35</v>
      </c>
      <c r="J5134" s="398" t="s">
        <v>25</v>
      </c>
      <c r="K5134" s="398" t="s">
        <v>25</v>
      </c>
      <c r="L5134" s="399">
        <v>44707</v>
      </c>
      <c r="M5134" s="398" t="s">
        <v>19</v>
      </c>
      <c r="N5134" s="10">
        <v>10066</v>
      </c>
    </row>
    <row r="5135" spans="1:14">
      <c r="A5135" s="9">
        <v>44704</v>
      </c>
      <c r="B5135" s="1">
        <v>18057</v>
      </c>
      <c r="C5135" s="929" t="s">
        <v>4559</v>
      </c>
      <c r="D5135" s="1" t="s">
        <v>22</v>
      </c>
      <c r="E5135" s="1" t="s">
        <v>5545</v>
      </c>
      <c r="F5135" s="399">
        <v>44708</v>
      </c>
      <c r="G5135" s="10" t="s">
        <v>4929</v>
      </c>
      <c r="H5135" s="10">
        <v>1</v>
      </c>
      <c r="I5135" s="946">
        <v>2.35</v>
      </c>
      <c r="J5135" s="398" t="s">
        <v>25</v>
      </c>
      <c r="K5135" s="398" t="s">
        <v>25</v>
      </c>
      <c r="L5135" s="399">
        <v>44707</v>
      </c>
      <c r="M5135" s="398" t="s">
        <v>19</v>
      </c>
      <c r="N5135" s="10">
        <v>10066</v>
      </c>
    </row>
    <row r="5136" spans="1:14">
      <c r="A5136" s="9">
        <v>44704</v>
      </c>
      <c r="B5136" s="1">
        <v>18058</v>
      </c>
      <c r="C5136" s="929" t="s">
        <v>1650</v>
      </c>
      <c r="D5136" s="1" t="s">
        <v>22</v>
      </c>
      <c r="E5136" s="1" t="s">
        <v>5546</v>
      </c>
      <c r="F5136" s="399">
        <v>44708</v>
      </c>
      <c r="G5136" s="10" t="s">
        <v>1652</v>
      </c>
      <c r="H5136" s="10">
        <v>1</v>
      </c>
      <c r="I5136" s="946">
        <v>2.35</v>
      </c>
      <c r="J5136" s="398" t="s">
        <v>25</v>
      </c>
      <c r="K5136" s="398" t="s">
        <v>25</v>
      </c>
      <c r="L5136" s="399">
        <v>44707</v>
      </c>
      <c r="M5136" s="398" t="s">
        <v>19</v>
      </c>
      <c r="N5136" s="10">
        <v>10066</v>
      </c>
    </row>
    <row r="5137" spans="1:14">
      <c r="A5137" s="9">
        <v>44704</v>
      </c>
      <c r="B5137" s="1">
        <v>18059</v>
      </c>
      <c r="C5137" s="929" t="s">
        <v>451</v>
      </c>
      <c r="D5137" s="1" t="s">
        <v>22</v>
      </c>
      <c r="E5137" s="1" t="s">
        <v>5547</v>
      </c>
      <c r="F5137" s="399">
        <v>44708</v>
      </c>
      <c r="G5137" s="10" t="s">
        <v>453</v>
      </c>
      <c r="H5137" s="10">
        <v>1</v>
      </c>
      <c r="I5137" s="946">
        <v>2.35</v>
      </c>
      <c r="J5137" s="398" t="s">
        <v>25</v>
      </c>
      <c r="K5137" s="398" t="s">
        <v>25</v>
      </c>
      <c r="L5137" s="399">
        <v>44707</v>
      </c>
      <c r="M5137" s="398" t="s">
        <v>19</v>
      </c>
      <c r="N5137" s="10">
        <v>10066</v>
      </c>
    </row>
    <row r="5138" spans="1:14">
      <c r="A5138" s="9">
        <v>44704</v>
      </c>
      <c r="B5138" s="1">
        <v>18060</v>
      </c>
      <c r="C5138" s="929" t="s">
        <v>721</v>
      </c>
      <c r="D5138" s="1" t="s">
        <v>22</v>
      </c>
      <c r="E5138" s="1" t="s">
        <v>5548</v>
      </c>
      <c r="F5138" s="399">
        <v>44708</v>
      </c>
      <c r="G5138" s="10" t="s">
        <v>723</v>
      </c>
      <c r="H5138" s="10">
        <v>1</v>
      </c>
      <c r="I5138" s="946">
        <v>2.35</v>
      </c>
      <c r="J5138" s="398" t="s">
        <v>25</v>
      </c>
      <c r="K5138" s="398" t="s">
        <v>25</v>
      </c>
      <c r="L5138" s="399">
        <v>44707</v>
      </c>
      <c r="M5138" s="398" t="s">
        <v>19</v>
      </c>
      <c r="N5138" s="10">
        <v>10066</v>
      </c>
    </row>
    <row r="5139" spans="1:14">
      <c r="A5139" s="9">
        <v>44704</v>
      </c>
      <c r="B5139" s="1">
        <v>18061</v>
      </c>
      <c r="C5139" s="929" t="s">
        <v>3962</v>
      </c>
      <c r="D5139" s="1" t="s">
        <v>22</v>
      </c>
      <c r="E5139" s="1" t="s">
        <v>5549</v>
      </c>
      <c r="F5139" s="399">
        <v>44708</v>
      </c>
      <c r="G5139" s="10" t="s">
        <v>3964</v>
      </c>
      <c r="H5139" s="10">
        <v>14</v>
      </c>
      <c r="I5139" s="946">
        <v>2.35</v>
      </c>
      <c r="J5139" s="398" t="s">
        <v>25</v>
      </c>
      <c r="K5139" s="398" t="s">
        <v>25</v>
      </c>
      <c r="L5139" s="399">
        <v>44707</v>
      </c>
      <c r="M5139" s="398" t="s">
        <v>19</v>
      </c>
      <c r="N5139" s="10">
        <v>10066</v>
      </c>
    </row>
    <row r="5140" spans="1:14">
      <c r="A5140" s="9">
        <v>44704</v>
      </c>
      <c r="B5140" s="1">
        <v>18062</v>
      </c>
      <c r="C5140" s="929" t="s">
        <v>272</v>
      </c>
      <c r="D5140" s="1" t="s">
        <v>22</v>
      </c>
      <c r="E5140" s="1" t="s">
        <v>5550</v>
      </c>
      <c r="F5140" s="399">
        <v>44708</v>
      </c>
      <c r="G5140" s="10" t="s">
        <v>274</v>
      </c>
      <c r="H5140" s="10">
        <v>3</v>
      </c>
      <c r="I5140" s="946">
        <v>2.35</v>
      </c>
      <c r="J5140" s="398" t="s">
        <v>25</v>
      </c>
      <c r="K5140" s="398" t="s">
        <v>25</v>
      </c>
      <c r="L5140" s="399">
        <v>44707</v>
      </c>
      <c r="M5140" s="398" t="s">
        <v>19</v>
      </c>
      <c r="N5140" s="10">
        <v>10066</v>
      </c>
    </row>
    <row r="5141" spans="1:14">
      <c r="A5141" s="9">
        <v>44704</v>
      </c>
      <c r="B5141" s="1">
        <v>18063</v>
      </c>
      <c r="C5141" s="929" t="s">
        <v>5535</v>
      </c>
      <c r="D5141" s="1" t="s">
        <v>22</v>
      </c>
      <c r="E5141" s="1" t="s">
        <v>5551</v>
      </c>
      <c r="F5141" s="399">
        <v>44708</v>
      </c>
      <c r="G5141" s="10" t="s">
        <v>5537</v>
      </c>
      <c r="H5141" s="10">
        <v>73</v>
      </c>
      <c r="I5141" s="946">
        <v>2.35</v>
      </c>
      <c r="J5141" s="398" t="s">
        <v>25</v>
      </c>
      <c r="K5141" s="398" t="s">
        <v>25</v>
      </c>
      <c r="L5141" s="399">
        <v>44707</v>
      </c>
      <c r="M5141" s="398" t="s">
        <v>19</v>
      </c>
      <c r="N5141" s="10">
        <v>10066</v>
      </c>
    </row>
    <row r="5142" spans="1:14">
      <c r="A5142" s="9">
        <v>44704</v>
      </c>
      <c r="B5142" s="1">
        <v>18064</v>
      </c>
      <c r="C5142" s="929" t="s">
        <v>896</v>
      </c>
      <c r="D5142" s="1" t="s">
        <v>22</v>
      </c>
      <c r="E5142" s="1" t="s">
        <v>5552</v>
      </c>
      <c r="F5142" s="399">
        <v>44708</v>
      </c>
      <c r="G5142" s="10" t="s">
        <v>898</v>
      </c>
      <c r="H5142" s="10">
        <v>175</v>
      </c>
      <c r="I5142" s="946">
        <v>2.35</v>
      </c>
      <c r="J5142" s="398" t="s">
        <v>25</v>
      </c>
      <c r="K5142" s="398" t="s">
        <v>25</v>
      </c>
      <c r="L5142" s="399">
        <v>44707</v>
      </c>
      <c r="M5142" s="398" t="s">
        <v>19</v>
      </c>
      <c r="N5142" s="10">
        <v>10066</v>
      </c>
    </row>
    <row r="5143" spans="1:14">
      <c r="A5143" s="9">
        <v>44704</v>
      </c>
      <c r="B5143" s="1">
        <v>18065</v>
      </c>
      <c r="C5143" s="929" t="s">
        <v>463</v>
      </c>
      <c r="D5143" s="1" t="s">
        <v>22</v>
      </c>
      <c r="E5143" s="1" t="s">
        <v>5553</v>
      </c>
      <c r="F5143" s="399">
        <v>44708</v>
      </c>
      <c r="G5143" s="10" t="s">
        <v>465</v>
      </c>
      <c r="H5143" s="10">
        <v>6</v>
      </c>
      <c r="I5143" s="946">
        <v>2.35</v>
      </c>
      <c r="J5143" s="398" t="s">
        <v>25</v>
      </c>
      <c r="K5143" s="398" t="s">
        <v>25</v>
      </c>
      <c r="L5143" s="399">
        <v>44707</v>
      </c>
      <c r="M5143" s="398" t="s">
        <v>19</v>
      </c>
      <c r="N5143" s="10">
        <v>10066</v>
      </c>
    </row>
    <row r="5144" spans="1:14">
      <c r="A5144" s="9">
        <v>44704</v>
      </c>
      <c r="B5144" s="1">
        <v>18066</v>
      </c>
      <c r="C5144" s="929" t="s">
        <v>182</v>
      </c>
      <c r="D5144" s="1" t="s">
        <v>22</v>
      </c>
      <c r="E5144" s="1" t="s">
        <v>5554</v>
      </c>
      <c r="F5144" s="399">
        <v>44708</v>
      </c>
      <c r="G5144" s="10" t="s">
        <v>184</v>
      </c>
      <c r="H5144" s="10">
        <v>1</v>
      </c>
      <c r="I5144" s="946">
        <v>2.35</v>
      </c>
      <c r="J5144" s="398" t="s">
        <v>25</v>
      </c>
      <c r="K5144" s="398" t="s">
        <v>25</v>
      </c>
      <c r="L5144" s="399">
        <v>44707</v>
      </c>
      <c r="M5144" s="398" t="s">
        <v>19</v>
      </c>
      <c r="N5144" s="10">
        <v>10066</v>
      </c>
    </row>
    <row r="5145" spans="1:14">
      <c r="A5145" s="9">
        <v>44704</v>
      </c>
      <c r="B5145" s="1">
        <v>18067</v>
      </c>
      <c r="C5145" s="929" t="s">
        <v>37</v>
      </c>
      <c r="D5145" s="1" t="s">
        <v>22</v>
      </c>
      <c r="E5145" s="1" t="s">
        <v>5554</v>
      </c>
      <c r="F5145" s="399">
        <v>44708</v>
      </c>
      <c r="G5145" s="10" t="s">
        <v>38</v>
      </c>
      <c r="H5145" s="10">
        <v>1</v>
      </c>
      <c r="I5145" s="946">
        <v>2.35</v>
      </c>
      <c r="J5145" s="398" t="s">
        <v>25</v>
      </c>
      <c r="K5145" s="398" t="s">
        <v>25</v>
      </c>
      <c r="L5145" s="399">
        <v>44707</v>
      </c>
      <c r="M5145" s="398" t="s">
        <v>19</v>
      </c>
      <c r="N5145" s="10">
        <v>10066</v>
      </c>
    </row>
    <row r="5146" spans="1:14">
      <c r="A5146" s="9">
        <v>44704</v>
      </c>
      <c r="B5146" s="1">
        <v>18068</v>
      </c>
      <c r="C5146" s="929" t="s">
        <v>463</v>
      </c>
      <c r="D5146" s="1" t="s">
        <v>22</v>
      </c>
      <c r="E5146" s="1" t="s">
        <v>5555</v>
      </c>
      <c r="F5146" s="399">
        <v>44708</v>
      </c>
      <c r="G5146" s="10" t="s">
        <v>465</v>
      </c>
      <c r="H5146" s="10">
        <v>1</v>
      </c>
      <c r="I5146" s="946">
        <v>2.35</v>
      </c>
      <c r="J5146" s="398" t="s">
        <v>25</v>
      </c>
      <c r="K5146" s="398" t="s">
        <v>25</v>
      </c>
      <c r="L5146" s="399">
        <v>44707</v>
      </c>
      <c r="M5146" s="398" t="s">
        <v>19</v>
      </c>
      <c r="N5146" s="10">
        <v>10066</v>
      </c>
    </row>
    <row r="5147" spans="1:14">
      <c r="A5147" s="9">
        <v>44704</v>
      </c>
      <c r="B5147" s="1">
        <v>18069</v>
      </c>
      <c r="C5147" s="929" t="s">
        <v>463</v>
      </c>
      <c r="D5147" s="1" t="s">
        <v>22</v>
      </c>
      <c r="E5147" s="1" t="s">
        <v>5556</v>
      </c>
      <c r="F5147" s="399">
        <v>44708</v>
      </c>
      <c r="G5147" s="10" t="s">
        <v>465</v>
      </c>
      <c r="H5147" s="10">
        <v>2</v>
      </c>
      <c r="I5147" s="946">
        <v>2.35</v>
      </c>
      <c r="J5147" s="398" t="s">
        <v>25</v>
      </c>
      <c r="K5147" s="398" t="s">
        <v>25</v>
      </c>
      <c r="L5147" s="399">
        <v>44707</v>
      </c>
      <c r="M5147" s="398" t="s">
        <v>19</v>
      </c>
      <c r="N5147" s="10">
        <v>10066</v>
      </c>
    </row>
    <row r="5148" spans="1:14">
      <c r="A5148" s="9">
        <v>44704</v>
      </c>
      <c r="B5148" s="1">
        <v>18070</v>
      </c>
      <c r="C5148" s="929" t="s">
        <v>185</v>
      </c>
      <c r="D5148" s="1" t="s">
        <v>22</v>
      </c>
      <c r="E5148" s="1" t="s">
        <v>5557</v>
      </c>
      <c r="F5148" s="399">
        <v>44708</v>
      </c>
      <c r="G5148" s="10" t="s">
        <v>187</v>
      </c>
      <c r="H5148" s="10">
        <v>15</v>
      </c>
      <c r="I5148" s="946">
        <v>2.35</v>
      </c>
      <c r="J5148" s="398" t="s">
        <v>25</v>
      </c>
      <c r="K5148" s="398" t="s">
        <v>25</v>
      </c>
      <c r="L5148" s="399">
        <v>44707</v>
      </c>
      <c r="M5148" s="398" t="s">
        <v>19</v>
      </c>
      <c r="N5148" s="10">
        <v>10066</v>
      </c>
    </row>
    <row r="5149" spans="1:14">
      <c r="A5149" s="9">
        <v>44704</v>
      </c>
      <c r="B5149" s="1">
        <v>18071</v>
      </c>
      <c r="C5149" s="929" t="s">
        <v>2795</v>
      </c>
      <c r="D5149" s="1" t="s">
        <v>22</v>
      </c>
      <c r="E5149" s="1" t="s">
        <v>5558</v>
      </c>
      <c r="F5149" s="399">
        <v>44708</v>
      </c>
      <c r="G5149" s="10" t="s">
        <v>5559</v>
      </c>
      <c r="H5149" s="10">
        <v>3</v>
      </c>
      <c r="I5149" s="946">
        <v>2.35</v>
      </c>
      <c r="J5149" s="398" t="s">
        <v>25</v>
      </c>
      <c r="K5149" s="398" t="s">
        <v>25</v>
      </c>
      <c r="L5149" s="399">
        <v>44707</v>
      </c>
      <c r="M5149" s="398" t="s">
        <v>19</v>
      </c>
      <c r="N5149" s="10">
        <v>10066</v>
      </c>
    </row>
    <row r="5150" spans="1:14">
      <c r="A5150" s="9">
        <v>44704</v>
      </c>
      <c r="B5150" s="1">
        <v>18072</v>
      </c>
      <c r="C5150" s="929" t="s">
        <v>154</v>
      </c>
      <c r="D5150" s="1" t="s">
        <v>22</v>
      </c>
      <c r="E5150" s="1" t="s">
        <v>5560</v>
      </c>
      <c r="F5150" s="399">
        <v>44708</v>
      </c>
      <c r="G5150" s="10" t="s">
        <v>155</v>
      </c>
      <c r="H5150" s="10">
        <v>2</v>
      </c>
      <c r="I5150" s="946">
        <v>2.35</v>
      </c>
      <c r="J5150" s="398" t="s">
        <v>25</v>
      </c>
      <c r="K5150" s="398" t="s">
        <v>25</v>
      </c>
      <c r="L5150" s="399">
        <v>44707</v>
      </c>
      <c r="M5150" s="398" t="s">
        <v>19</v>
      </c>
      <c r="N5150" s="10">
        <v>10066</v>
      </c>
    </row>
    <row r="5151" spans="1:14">
      <c r="A5151" s="9">
        <v>44704</v>
      </c>
      <c r="B5151" s="1">
        <v>18073</v>
      </c>
      <c r="C5151" s="929" t="s">
        <v>154</v>
      </c>
      <c r="D5151" s="1" t="s">
        <v>22</v>
      </c>
      <c r="E5151" s="1" t="s">
        <v>5561</v>
      </c>
      <c r="F5151" s="399">
        <v>44708</v>
      </c>
      <c r="G5151" s="10" t="s">
        <v>155</v>
      </c>
      <c r="H5151" s="10">
        <v>10</v>
      </c>
      <c r="I5151" s="946">
        <v>2.35</v>
      </c>
      <c r="J5151" s="398" t="s">
        <v>25</v>
      </c>
      <c r="K5151" s="398" t="s">
        <v>25</v>
      </c>
      <c r="L5151" s="399">
        <v>44707</v>
      </c>
      <c r="M5151" s="398" t="s">
        <v>19</v>
      </c>
      <c r="N5151" s="10">
        <v>10066</v>
      </c>
    </row>
    <row r="5152" spans="1:14">
      <c r="A5152" s="9">
        <v>44704</v>
      </c>
      <c r="B5152" s="1">
        <v>18074</v>
      </c>
      <c r="C5152" s="929" t="s">
        <v>5</v>
      </c>
      <c r="D5152" s="1" t="s">
        <v>22</v>
      </c>
      <c r="E5152" s="1" t="s">
        <v>5561</v>
      </c>
      <c r="F5152" s="399">
        <v>44708</v>
      </c>
      <c r="G5152" s="10" t="s">
        <v>3329</v>
      </c>
      <c r="H5152" s="10">
        <v>2</v>
      </c>
      <c r="I5152" s="946">
        <v>4.5</v>
      </c>
      <c r="J5152" s="398" t="s">
        <v>25</v>
      </c>
      <c r="K5152" s="398" t="s">
        <v>25</v>
      </c>
      <c r="L5152" s="399">
        <v>44707</v>
      </c>
      <c r="M5152" s="398" t="s">
        <v>19</v>
      </c>
      <c r="N5152" s="10">
        <v>10066</v>
      </c>
    </row>
    <row r="5153" spans="1:14">
      <c r="A5153" s="9">
        <v>44704</v>
      </c>
      <c r="B5153" s="1">
        <v>18075</v>
      </c>
      <c r="C5153" s="929" t="s">
        <v>158</v>
      </c>
      <c r="D5153" s="1" t="s">
        <v>22</v>
      </c>
      <c r="E5153" s="1" t="s">
        <v>5562</v>
      </c>
      <c r="F5153" s="399">
        <v>44708</v>
      </c>
      <c r="G5153" s="10" t="s">
        <v>160</v>
      </c>
      <c r="H5153" s="10">
        <v>2</v>
      </c>
      <c r="I5153" s="946">
        <v>2.35</v>
      </c>
      <c r="J5153" s="398" t="s">
        <v>25</v>
      </c>
      <c r="K5153" s="398" t="s">
        <v>25</v>
      </c>
      <c r="L5153" s="399">
        <v>44707</v>
      </c>
      <c r="M5153" s="398" t="s">
        <v>19</v>
      </c>
      <c r="N5153" s="10">
        <v>10066</v>
      </c>
    </row>
    <row r="5154" spans="1:14">
      <c r="A5154" s="9">
        <v>44704</v>
      </c>
      <c r="B5154" s="1">
        <v>18076</v>
      </c>
      <c r="C5154" s="929" t="s">
        <v>595</v>
      </c>
      <c r="D5154" s="1" t="s">
        <v>22</v>
      </c>
      <c r="E5154" s="1" t="s">
        <v>5563</v>
      </c>
      <c r="F5154" s="399">
        <v>44708</v>
      </c>
      <c r="G5154" s="10" t="s">
        <v>462</v>
      </c>
      <c r="H5154" s="10">
        <v>87</v>
      </c>
      <c r="I5154" s="946">
        <v>2.35</v>
      </c>
      <c r="J5154" s="398" t="s">
        <v>25</v>
      </c>
      <c r="K5154" s="398" t="s">
        <v>25</v>
      </c>
      <c r="L5154" s="399">
        <v>44707</v>
      </c>
      <c r="M5154" s="398" t="s">
        <v>19</v>
      </c>
      <c r="N5154" s="10">
        <v>10066</v>
      </c>
    </row>
    <row r="5155" spans="1:14">
      <c r="A5155" s="9">
        <v>44704</v>
      </c>
      <c r="B5155" s="1">
        <v>18077</v>
      </c>
      <c r="C5155" s="929" t="s">
        <v>234</v>
      </c>
      <c r="D5155" s="1" t="s">
        <v>22</v>
      </c>
      <c r="E5155" s="1" t="s">
        <v>5564</v>
      </c>
      <c r="F5155" s="399">
        <v>44708</v>
      </c>
      <c r="G5155" s="10" t="s">
        <v>236</v>
      </c>
      <c r="H5155" s="10">
        <v>30</v>
      </c>
      <c r="I5155" s="946">
        <v>2.35</v>
      </c>
      <c r="J5155" s="398" t="s">
        <v>25</v>
      </c>
      <c r="K5155" s="398" t="s">
        <v>25</v>
      </c>
      <c r="L5155" s="399">
        <v>44707</v>
      </c>
      <c r="M5155" s="398" t="s">
        <v>19</v>
      </c>
      <c r="N5155" s="10">
        <v>10066</v>
      </c>
    </row>
    <row r="5156" spans="1:14">
      <c r="A5156" s="9">
        <v>44704</v>
      </c>
      <c r="B5156" s="1">
        <v>18078</v>
      </c>
      <c r="C5156" s="929" t="s">
        <v>3667</v>
      </c>
      <c r="D5156" s="1" t="s">
        <v>22</v>
      </c>
      <c r="E5156" s="1" t="s">
        <v>5565</v>
      </c>
      <c r="F5156" s="399">
        <v>44708</v>
      </c>
      <c r="G5156" s="10" t="s">
        <v>3771</v>
      </c>
      <c r="H5156" s="10">
        <v>121</v>
      </c>
      <c r="I5156" s="946">
        <v>2.35</v>
      </c>
      <c r="J5156" s="398" t="s">
        <v>25</v>
      </c>
      <c r="K5156" s="398" t="s">
        <v>25</v>
      </c>
      <c r="L5156" s="399">
        <v>44708</v>
      </c>
      <c r="M5156" s="398" t="s">
        <v>19</v>
      </c>
      <c r="N5156" s="10">
        <v>10066</v>
      </c>
    </row>
    <row r="5157" spans="1:14">
      <c r="A5157" s="9">
        <v>44704</v>
      </c>
      <c r="B5157" s="1">
        <v>18079</v>
      </c>
      <c r="C5157" s="929" t="s">
        <v>3667</v>
      </c>
      <c r="D5157" s="1" t="s">
        <v>22</v>
      </c>
      <c r="E5157" s="1" t="s">
        <v>5566</v>
      </c>
      <c r="F5157" s="399">
        <v>44708</v>
      </c>
      <c r="G5157" s="10" t="s">
        <v>3771</v>
      </c>
      <c r="H5157" s="10">
        <v>24</v>
      </c>
      <c r="I5157" s="946">
        <v>2.35</v>
      </c>
      <c r="J5157" s="398" t="s">
        <v>25</v>
      </c>
      <c r="K5157" s="398" t="s">
        <v>25</v>
      </c>
      <c r="L5157" s="399">
        <v>44708</v>
      </c>
      <c r="M5157" s="398" t="s">
        <v>19</v>
      </c>
      <c r="N5157" s="10">
        <v>10066</v>
      </c>
    </row>
    <row r="5158" spans="1:14">
      <c r="A5158" s="9">
        <v>44704</v>
      </c>
      <c r="B5158" s="1">
        <v>18080</v>
      </c>
      <c r="C5158" s="929" t="s">
        <v>2795</v>
      </c>
      <c r="D5158" s="1" t="s">
        <v>22</v>
      </c>
      <c r="E5158" s="1" t="s">
        <v>5567</v>
      </c>
      <c r="F5158" s="399">
        <v>44708</v>
      </c>
      <c r="G5158" s="10" t="s">
        <v>5559</v>
      </c>
      <c r="H5158" s="10">
        <v>5</v>
      </c>
      <c r="I5158" s="946">
        <v>2.35</v>
      </c>
      <c r="J5158" s="398" t="s">
        <v>25</v>
      </c>
      <c r="K5158" s="398" t="s">
        <v>25</v>
      </c>
      <c r="L5158" s="399">
        <v>44708</v>
      </c>
      <c r="M5158" s="398" t="s">
        <v>19</v>
      </c>
      <c r="N5158" s="10">
        <v>10066</v>
      </c>
    </row>
    <row r="5159" spans="1:14">
      <c r="A5159" s="9">
        <v>44704</v>
      </c>
      <c r="B5159" s="1">
        <v>18081</v>
      </c>
      <c r="C5159" s="929" t="s">
        <v>4823</v>
      </c>
      <c r="D5159" s="1" t="s">
        <v>22</v>
      </c>
      <c r="E5159" s="1" t="s">
        <v>5568</v>
      </c>
      <c r="F5159" s="399">
        <v>44708</v>
      </c>
      <c r="G5159" s="10" t="s">
        <v>5231</v>
      </c>
      <c r="H5159" s="10">
        <v>3</v>
      </c>
      <c r="I5159" s="946">
        <v>2.35</v>
      </c>
      <c r="J5159" s="398" t="s">
        <v>25</v>
      </c>
      <c r="K5159" s="398" t="s">
        <v>25</v>
      </c>
      <c r="L5159" s="399">
        <v>44708</v>
      </c>
      <c r="M5159" s="398" t="s">
        <v>19</v>
      </c>
      <c r="N5159" s="10">
        <v>10066</v>
      </c>
    </row>
    <row r="5160" spans="1:14">
      <c r="A5160" s="9">
        <v>44704</v>
      </c>
      <c r="B5160" s="1">
        <v>18082</v>
      </c>
      <c r="C5160" s="929" t="s">
        <v>37</v>
      </c>
      <c r="D5160" s="1" t="s">
        <v>22</v>
      </c>
      <c r="E5160" s="1" t="s">
        <v>5568</v>
      </c>
      <c r="F5160" s="399">
        <v>44708</v>
      </c>
      <c r="G5160" s="10" t="s">
        <v>38</v>
      </c>
      <c r="H5160" s="10">
        <v>3</v>
      </c>
      <c r="I5160" s="946">
        <v>2.35</v>
      </c>
      <c r="J5160" s="398" t="s">
        <v>25</v>
      </c>
      <c r="K5160" s="398" t="s">
        <v>25</v>
      </c>
      <c r="L5160" s="399">
        <v>44708</v>
      </c>
      <c r="M5160" s="398" t="s">
        <v>19</v>
      </c>
      <c r="N5160" s="10">
        <v>10066</v>
      </c>
    </row>
    <row r="5161" spans="1:14">
      <c r="A5161" s="9">
        <v>44704</v>
      </c>
      <c r="B5161" s="1">
        <v>18083</v>
      </c>
      <c r="C5161" s="929" t="s">
        <v>5428</v>
      </c>
      <c r="D5161" s="1" t="s">
        <v>22</v>
      </c>
      <c r="E5161" s="1" t="s">
        <v>5569</v>
      </c>
      <c r="F5161" s="399">
        <v>44708</v>
      </c>
      <c r="G5161" s="10" t="s">
        <v>5430</v>
      </c>
      <c r="H5161" s="10">
        <v>15</v>
      </c>
      <c r="I5161" s="946">
        <v>2.35</v>
      </c>
      <c r="J5161" s="398" t="s">
        <v>25</v>
      </c>
      <c r="K5161" s="398" t="s">
        <v>25</v>
      </c>
      <c r="L5161" s="399">
        <v>44708</v>
      </c>
      <c r="M5161" s="398" t="s">
        <v>19</v>
      </c>
      <c r="N5161" s="10">
        <v>10066</v>
      </c>
    </row>
    <row r="5162" spans="1:14">
      <c r="A5162" s="9">
        <v>44704</v>
      </c>
      <c r="B5162" s="1">
        <v>18084</v>
      </c>
      <c r="C5162" s="929" t="s">
        <v>3633</v>
      </c>
      <c r="D5162" s="1" t="s">
        <v>22</v>
      </c>
      <c r="E5162" s="1" t="s">
        <v>5570</v>
      </c>
      <c r="F5162" s="399">
        <v>44708</v>
      </c>
      <c r="G5162" s="10" t="s">
        <v>3635</v>
      </c>
      <c r="H5162" s="10">
        <v>20</v>
      </c>
      <c r="I5162" s="946">
        <v>2.35</v>
      </c>
      <c r="J5162" s="398" t="s">
        <v>25</v>
      </c>
      <c r="K5162" s="398" t="s">
        <v>25</v>
      </c>
      <c r="L5162" s="399">
        <v>44708</v>
      </c>
      <c r="M5162" s="398" t="s">
        <v>19</v>
      </c>
      <c r="N5162" s="10">
        <v>10066</v>
      </c>
    </row>
    <row r="5163" spans="1:14">
      <c r="A5163" s="9">
        <v>44704</v>
      </c>
      <c r="B5163" s="1">
        <v>18085</v>
      </c>
      <c r="C5163" s="929" t="s">
        <v>3633</v>
      </c>
      <c r="D5163" s="1" t="s">
        <v>22</v>
      </c>
      <c r="E5163" s="1" t="s">
        <v>5571</v>
      </c>
      <c r="F5163" s="399">
        <v>44708</v>
      </c>
      <c r="G5163" s="10" t="s">
        <v>3635</v>
      </c>
      <c r="H5163" s="10">
        <v>6</v>
      </c>
      <c r="I5163" s="946">
        <v>2.35</v>
      </c>
      <c r="J5163" s="398" t="s">
        <v>25</v>
      </c>
      <c r="K5163" s="398" t="s">
        <v>25</v>
      </c>
      <c r="L5163" s="399">
        <v>44708</v>
      </c>
      <c r="M5163" s="398" t="s">
        <v>19</v>
      </c>
      <c r="N5163" s="10">
        <v>10066</v>
      </c>
    </row>
    <row r="5164" spans="1:14">
      <c r="A5164" s="9">
        <v>44704</v>
      </c>
      <c r="B5164" s="1">
        <v>18086</v>
      </c>
      <c r="C5164" s="929" t="s">
        <v>3633</v>
      </c>
      <c r="D5164" s="1" t="s">
        <v>22</v>
      </c>
      <c r="E5164" s="1" t="s">
        <v>5572</v>
      </c>
      <c r="F5164" s="399">
        <v>44708</v>
      </c>
      <c r="G5164" s="10" t="s">
        <v>3635</v>
      </c>
      <c r="H5164" s="10">
        <v>17</v>
      </c>
      <c r="I5164" s="946">
        <v>2.35</v>
      </c>
      <c r="J5164" s="398" t="s">
        <v>25</v>
      </c>
      <c r="K5164" s="398" t="s">
        <v>25</v>
      </c>
      <c r="L5164" s="399">
        <v>44708</v>
      </c>
      <c r="M5164" s="398" t="s">
        <v>19</v>
      </c>
      <c r="N5164" s="10">
        <v>10066</v>
      </c>
    </row>
    <row r="5165" spans="1:14">
      <c r="A5165" s="9">
        <v>44704</v>
      </c>
      <c r="B5165" s="1">
        <v>18087</v>
      </c>
      <c r="C5165" s="929" t="s">
        <v>473</v>
      </c>
      <c r="D5165" s="1" t="s">
        <v>22</v>
      </c>
      <c r="E5165" s="1" t="s">
        <v>5573</v>
      </c>
      <c r="F5165" s="399">
        <v>44708</v>
      </c>
      <c r="G5165" s="10" t="s">
        <v>475</v>
      </c>
      <c r="H5165" s="10">
        <v>8</v>
      </c>
      <c r="I5165" s="946">
        <v>2.35</v>
      </c>
      <c r="J5165" s="398" t="s">
        <v>25</v>
      </c>
      <c r="K5165" s="398" t="s">
        <v>25</v>
      </c>
      <c r="L5165" s="399">
        <v>44708</v>
      </c>
      <c r="M5165" s="398" t="s">
        <v>19</v>
      </c>
      <c r="N5165" s="10">
        <v>10066</v>
      </c>
    </row>
    <row r="5166" spans="1:14">
      <c r="A5166" s="9">
        <v>44704</v>
      </c>
      <c r="B5166" s="1">
        <v>18088</v>
      </c>
      <c r="C5166" s="929" t="s">
        <v>4547</v>
      </c>
      <c r="D5166" s="1" t="s">
        <v>22</v>
      </c>
      <c r="E5166" s="1" t="s">
        <v>5574</v>
      </c>
      <c r="F5166" s="399">
        <v>44708</v>
      </c>
      <c r="G5166" s="10" t="s">
        <v>5575</v>
      </c>
      <c r="H5166" s="10">
        <v>122</v>
      </c>
      <c r="I5166" s="946">
        <v>2.35</v>
      </c>
      <c r="J5166" s="398" t="s">
        <v>25</v>
      </c>
      <c r="K5166" s="398" t="s">
        <v>25</v>
      </c>
      <c r="L5166" s="399">
        <v>44708</v>
      </c>
      <c r="M5166" s="398" t="s">
        <v>19</v>
      </c>
      <c r="N5166" s="10">
        <v>10066</v>
      </c>
    </row>
    <row r="5167" spans="1:14">
      <c r="A5167" s="9">
        <v>44704</v>
      </c>
      <c r="B5167" s="1">
        <v>18089</v>
      </c>
      <c r="C5167" s="929" t="s">
        <v>2288</v>
      </c>
      <c r="D5167" s="1" t="s">
        <v>22</v>
      </c>
      <c r="E5167" s="1" t="s">
        <v>5576</v>
      </c>
      <c r="F5167" s="399">
        <v>44708</v>
      </c>
      <c r="G5167" s="10" t="s">
        <v>5479</v>
      </c>
      <c r="H5167" s="10">
        <v>33</v>
      </c>
      <c r="I5167" s="946">
        <v>2.35</v>
      </c>
      <c r="J5167" s="398" t="s">
        <v>25</v>
      </c>
      <c r="K5167" s="398" t="s">
        <v>25</v>
      </c>
      <c r="L5167" s="399">
        <v>44708</v>
      </c>
      <c r="M5167" s="398" t="s">
        <v>19</v>
      </c>
      <c r="N5167" s="10">
        <v>10066</v>
      </c>
    </row>
    <row r="5168" spans="1:14">
      <c r="A5168" s="9">
        <v>44704</v>
      </c>
      <c r="B5168" s="1">
        <v>18090</v>
      </c>
      <c r="C5168" s="929" t="s">
        <v>102</v>
      </c>
      <c r="D5168" s="1" t="s">
        <v>22</v>
      </c>
      <c r="E5168" s="1" t="s">
        <v>5576</v>
      </c>
      <c r="F5168" s="399">
        <v>44708</v>
      </c>
      <c r="G5168" s="10" t="s">
        <v>104</v>
      </c>
      <c r="H5168" s="10">
        <v>18</v>
      </c>
      <c r="I5168" s="946">
        <v>2.35</v>
      </c>
      <c r="J5168" s="398" t="s">
        <v>25</v>
      </c>
      <c r="K5168" s="398" t="s">
        <v>25</v>
      </c>
      <c r="L5168" s="399">
        <v>44708</v>
      </c>
      <c r="M5168" s="398" t="s">
        <v>19</v>
      </c>
      <c r="N5168" s="10">
        <v>10066</v>
      </c>
    </row>
    <row r="5169" spans="1:15">
      <c r="A5169" s="9">
        <v>44704</v>
      </c>
      <c r="B5169" s="1">
        <v>18091</v>
      </c>
      <c r="C5169" s="929" t="s">
        <v>2288</v>
      </c>
      <c r="D5169" s="1" t="s">
        <v>22</v>
      </c>
      <c r="E5169" s="1" t="s">
        <v>5577</v>
      </c>
      <c r="F5169" s="399">
        <v>44708</v>
      </c>
      <c r="G5169" s="10" t="s">
        <v>5479</v>
      </c>
      <c r="H5169" s="10">
        <v>19</v>
      </c>
      <c r="I5169" s="946">
        <v>2.35</v>
      </c>
      <c r="J5169" s="398" t="s">
        <v>25</v>
      </c>
      <c r="K5169" s="398" t="s">
        <v>25</v>
      </c>
      <c r="L5169" s="399">
        <v>44708</v>
      </c>
      <c r="M5169" s="398" t="s">
        <v>19</v>
      </c>
      <c r="N5169" s="10">
        <v>10066</v>
      </c>
    </row>
    <row r="5170" spans="1:15">
      <c r="A5170" s="9">
        <v>44704</v>
      </c>
      <c r="B5170" s="1">
        <v>18092</v>
      </c>
      <c r="C5170" s="929" t="s">
        <v>102</v>
      </c>
      <c r="D5170" s="1" t="s">
        <v>22</v>
      </c>
      <c r="E5170" s="1" t="s">
        <v>5577</v>
      </c>
      <c r="F5170" s="399">
        <v>44708</v>
      </c>
      <c r="G5170" s="10" t="s">
        <v>104</v>
      </c>
      <c r="H5170" s="10">
        <v>22</v>
      </c>
      <c r="I5170" s="946">
        <v>2.35</v>
      </c>
      <c r="J5170" s="398" t="s">
        <v>25</v>
      </c>
      <c r="K5170" s="398" t="s">
        <v>25</v>
      </c>
      <c r="L5170" s="399">
        <v>44708</v>
      </c>
      <c r="M5170" s="398" t="s">
        <v>19</v>
      </c>
      <c r="N5170" s="10">
        <v>10066</v>
      </c>
    </row>
    <row r="5171" spans="1:15">
      <c r="A5171" s="9">
        <v>44704</v>
      </c>
      <c r="B5171" s="1">
        <v>18093</v>
      </c>
      <c r="C5171" s="929" t="s">
        <v>5578</v>
      </c>
      <c r="D5171" s="1" t="s">
        <v>22</v>
      </c>
      <c r="E5171" s="1" t="s">
        <v>4322</v>
      </c>
      <c r="F5171" s="399">
        <v>44708</v>
      </c>
      <c r="G5171" s="10" t="s">
        <v>5579</v>
      </c>
      <c r="H5171" s="10">
        <v>1</v>
      </c>
      <c r="I5171" s="946">
        <v>3.75</v>
      </c>
      <c r="J5171" s="398" t="s">
        <v>25</v>
      </c>
      <c r="K5171" s="398" t="s">
        <v>25</v>
      </c>
      <c r="L5171" s="399">
        <v>44708</v>
      </c>
      <c r="M5171" s="398" t="s">
        <v>19</v>
      </c>
      <c r="N5171" s="10">
        <v>10066</v>
      </c>
    </row>
    <row r="5172" spans="1:15">
      <c r="A5172" s="9">
        <v>44704</v>
      </c>
      <c r="B5172" s="1">
        <v>18094</v>
      </c>
      <c r="C5172" s="929" t="s">
        <v>5580</v>
      </c>
      <c r="D5172" s="1" t="s">
        <v>22</v>
      </c>
      <c r="E5172" s="1" t="s">
        <v>4322</v>
      </c>
      <c r="F5172" s="399">
        <v>44708</v>
      </c>
      <c r="G5172" s="10" t="s">
        <v>5581</v>
      </c>
      <c r="H5172" s="10">
        <v>1</v>
      </c>
      <c r="I5172" s="946">
        <v>3.75</v>
      </c>
      <c r="J5172" s="398" t="s">
        <v>25</v>
      </c>
      <c r="K5172" s="398" t="s">
        <v>25</v>
      </c>
      <c r="L5172" s="399">
        <v>44708</v>
      </c>
      <c r="M5172" s="398" t="s">
        <v>19</v>
      </c>
      <c r="N5172" s="10">
        <v>10066</v>
      </c>
    </row>
    <row r="5173" spans="1:15">
      <c r="A5173" s="9">
        <v>44704</v>
      </c>
      <c r="B5173" s="1">
        <v>18095</v>
      </c>
      <c r="C5173" s="929" t="s">
        <v>5582</v>
      </c>
      <c r="D5173" s="1" t="s">
        <v>22</v>
      </c>
      <c r="E5173" s="1" t="s">
        <v>4322</v>
      </c>
      <c r="F5173" s="399">
        <v>44708</v>
      </c>
      <c r="G5173" s="10" t="s">
        <v>5583</v>
      </c>
      <c r="H5173" s="10">
        <v>1</v>
      </c>
      <c r="I5173" s="946">
        <v>3.75</v>
      </c>
      <c r="J5173" s="398" t="s">
        <v>25</v>
      </c>
      <c r="K5173" s="398" t="s">
        <v>25</v>
      </c>
      <c r="L5173" s="399">
        <v>44708</v>
      </c>
      <c r="M5173" s="398" t="s">
        <v>19</v>
      </c>
      <c r="N5173" s="10">
        <v>10066</v>
      </c>
    </row>
    <row r="5174" spans="1:15">
      <c r="A5174" s="9">
        <v>44704</v>
      </c>
      <c r="B5174" s="1">
        <v>18096</v>
      </c>
      <c r="C5174" s="929" t="s">
        <v>234</v>
      </c>
      <c r="D5174" s="1" t="s">
        <v>22</v>
      </c>
      <c r="E5174" s="1" t="s">
        <v>5584</v>
      </c>
      <c r="F5174" s="399">
        <v>44708</v>
      </c>
      <c r="G5174" s="10" t="s">
        <v>236</v>
      </c>
      <c r="H5174" s="10">
        <v>131</v>
      </c>
      <c r="I5174" s="946">
        <v>2.35</v>
      </c>
      <c r="J5174" s="398" t="s">
        <v>25</v>
      </c>
      <c r="K5174" s="398" t="s">
        <v>25</v>
      </c>
      <c r="L5174" s="399">
        <v>44708</v>
      </c>
      <c r="M5174" s="398" t="s">
        <v>19</v>
      </c>
      <c r="N5174" s="10">
        <v>10066</v>
      </c>
    </row>
    <row r="5175" spans="1:15" s="400" customFormat="1">
      <c r="A5175" s="9">
        <v>44704</v>
      </c>
      <c r="B5175" s="1">
        <v>18097</v>
      </c>
      <c r="C5175" s="929" t="s">
        <v>4898</v>
      </c>
      <c r="D5175" s="1" t="s">
        <v>22</v>
      </c>
      <c r="E5175" s="1" t="s">
        <v>5585</v>
      </c>
      <c r="F5175" s="399">
        <v>44708</v>
      </c>
      <c r="G5175" s="10" t="s">
        <v>4900</v>
      </c>
      <c r="H5175" s="10">
        <v>4</v>
      </c>
      <c r="I5175" s="946">
        <v>2.35</v>
      </c>
      <c r="J5175" s="398" t="s">
        <v>25</v>
      </c>
      <c r="K5175" s="398" t="s">
        <v>25</v>
      </c>
      <c r="L5175" s="399">
        <v>44708</v>
      </c>
      <c r="M5175" s="398" t="s">
        <v>19</v>
      </c>
      <c r="N5175" s="10">
        <v>10099</v>
      </c>
    </row>
    <row r="5176" spans="1:15">
      <c r="A5176" s="9">
        <v>44704</v>
      </c>
      <c r="B5176" s="1">
        <v>18098</v>
      </c>
      <c r="C5176" s="929" t="s">
        <v>4898</v>
      </c>
      <c r="D5176" s="1" t="s">
        <v>22</v>
      </c>
      <c r="E5176" s="1" t="s">
        <v>5586</v>
      </c>
      <c r="F5176" s="399">
        <v>44708</v>
      </c>
      <c r="G5176" s="10" t="s">
        <v>4900</v>
      </c>
      <c r="H5176" s="10">
        <v>36</v>
      </c>
      <c r="I5176" s="946">
        <v>2.35</v>
      </c>
      <c r="J5176" s="398" t="s">
        <v>25</v>
      </c>
      <c r="K5176" s="398" t="s">
        <v>25</v>
      </c>
      <c r="L5176" s="399">
        <v>44708</v>
      </c>
      <c r="M5176" s="398" t="s">
        <v>19</v>
      </c>
      <c r="N5176" s="10">
        <v>10099</v>
      </c>
    </row>
    <row r="5177" spans="1:15">
      <c r="A5177" s="9">
        <v>44704</v>
      </c>
      <c r="B5177" s="1">
        <v>18099</v>
      </c>
      <c r="C5177" s="929" t="s">
        <v>292</v>
      </c>
      <c r="D5177" s="1" t="s">
        <v>22</v>
      </c>
      <c r="E5177" s="1" t="s">
        <v>5587</v>
      </c>
      <c r="F5177" s="399">
        <v>44708</v>
      </c>
      <c r="G5177" s="10" t="s">
        <v>4835</v>
      </c>
      <c r="H5177" s="10">
        <v>396</v>
      </c>
      <c r="I5177" s="946">
        <v>2.35</v>
      </c>
      <c r="J5177" s="398" t="s">
        <v>25</v>
      </c>
      <c r="K5177" s="398" t="s">
        <v>25</v>
      </c>
      <c r="L5177" s="399">
        <v>44708</v>
      </c>
      <c r="M5177" s="398" t="s">
        <v>19</v>
      </c>
      <c r="N5177" s="10">
        <v>10099</v>
      </c>
    </row>
    <row r="5178" spans="1:15" ht="15.75" thickBot="1">
      <c r="A5178" s="9">
        <v>44704</v>
      </c>
      <c r="B5178" s="1">
        <v>18100</v>
      </c>
      <c r="C5178" s="929" t="s">
        <v>5588</v>
      </c>
      <c r="D5178" s="1" t="s">
        <v>22</v>
      </c>
      <c r="E5178" s="1" t="s">
        <v>4322</v>
      </c>
      <c r="F5178" s="399">
        <v>44708</v>
      </c>
      <c r="G5178" s="10" t="s">
        <v>5589</v>
      </c>
      <c r="H5178" s="10">
        <v>1</v>
      </c>
      <c r="I5178" s="946">
        <v>3.75</v>
      </c>
      <c r="J5178" s="398" t="s">
        <v>25</v>
      </c>
      <c r="K5178" s="398" t="s">
        <v>25</v>
      </c>
      <c r="L5178" s="399">
        <v>44708</v>
      </c>
      <c r="M5178" s="398" t="s">
        <v>19</v>
      </c>
      <c r="N5178" s="10">
        <v>10099</v>
      </c>
      <c r="O5178" s="391"/>
    </row>
    <row r="5179" spans="1:15" ht="15.75" thickBot="1">
      <c r="A5179" s="9">
        <v>44713</v>
      </c>
      <c r="B5179" s="1">
        <v>18101</v>
      </c>
      <c r="C5179" s="929" t="s">
        <v>5590</v>
      </c>
      <c r="D5179" s="1" t="s">
        <v>22</v>
      </c>
      <c r="E5179" s="1" t="s">
        <v>4322</v>
      </c>
      <c r="F5179" s="399">
        <v>44713</v>
      </c>
      <c r="G5179" s="10" t="s">
        <v>5591</v>
      </c>
      <c r="H5179" s="10">
        <v>1</v>
      </c>
      <c r="I5179" s="946">
        <v>3.75</v>
      </c>
      <c r="J5179" s="398" t="s">
        <v>25</v>
      </c>
      <c r="K5179" s="398" t="s">
        <v>25</v>
      </c>
      <c r="L5179" s="399">
        <v>44713</v>
      </c>
      <c r="M5179" s="398" t="s">
        <v>19</v>
      </c>
      <c r="N5179" s="10">
        <v>10099</v>
      </c>
      <c r="O5179" s="391">
        <v>8355.840000000002</v>
      </c>
    </row>
    <row r="5180" spans="1:15" ht="15.75" thickBot="1">
      <c r="A5180" s="9">
        <v>44713</v>
      </c>
      <c r="B5180" s="1">
        <v>18102</v>
      </c>
      <c r="C5180" s="929" t="s">
        <v>3907</v>
      </c>
      <c r="D5180" s="1" t="s">
        <v>22</v>
      </c>
      <c r="E5180" s="1" t="s">
        <v>5592</v>
      </c>
      <c r="F5180" s="399">
        <v>44713</v>
      </c>
      <c r="G5180" s="10" t="s">
        <v>4462</v>
      </c>
      <c r="H5180" s="10">
        <v>38</v>
      </c>
      <c r="I5180" s="946">
        <v>2.35</v>
      </c>
      <c r="J5180" s="398" t="s">
        <v>25</v>
      </c>
      <c r="K5180" s="398" t="s">
        <v>25</v>
      </c>
      <c r="L5180" s="399">
        <v>44713</v>
      </c>
      <c r="M5180" s="398" t="s">
        <v>19</v>
      </c>
      <c r="N5180" s="10">
        <v>10099</v>
      </c>
      <c r="O5180" s="391">
        <v>4.5</v>
      </c>
    </row>
    <row r="5181" spans="1:15">
      <c r="A5181" s="9">
        <v>44713</v>
      </c>
      <c r="B5181" s="1">
        <v>18103</v>
      </c>
      <c r="C5181" s="929" t="s">
        <v>1368</v>
      </c>
      <c r="D5181" s="1" t="s">
        <v>22</v>
      </c>
      <c r="E5181" s="1" t="s">
        <v>5593</v>
      </c>
      <c r="F5181" s="399">
        <v>44713</v>
      </c>
      <c r="G5181" s="10" t="s">
        <v>1457</v>
      </c>
      <c r="H5181" s="10">
        <v>6</v>
      </c>
      <c r="I5181" s="946">
        <v>2.35</v>
      </c>
      <c r="J5181" s="398" t="s">
        <v>25</v>
      </c>
      <c r="K5181" s="398" t="s">
        <v>25</v>
      </c>
      <c r="L5181" s="399">
        <v>44713</v>
      </c>
      <c r="M5181" s="398" t="s">
        <v>19</v>
      </c>
      <c r="N5181" s="10">
        <v>10099</v>
      </c>
    </row>
    <row r="5182" spans="1:15">
      <c r="A5182" s="9">
        <v>44713</v>
      </c>
      <c r="B5182" s="1">
        <v>18104</v>
      </c>
      <c r="C5182" s="929" t="s">
        <v>37</v>
      </c>
      <c r="D5182" s="1" t="s">
        <v>22</v>
      </c>
      <c r="E5182" s="1" t="s">
        <v>5594</v>
      </c>
      <c r="F5182" s="399">
        <v>44713</v>
      </c>
      <c r="G5182" s="10" t="s">
        <v>38</v>
      </c>
      <c r="H5182" s="10">
        <v>5</v>
      </c>
      <c r="I5182" s="946">
        <v>2.35</v>
      </c>
      <c r="J5182" s="398" t="s">
        <v>25</v>
      </c>
      <c r="K5182" s="398" t="s">
        <v>25</v>
      </c>
      <c r="L5182" s="399">
        <v>44713</v>
      </c>
      <c r="M5182" s="398" t="s">
        <v>19</v>
      </c>
      <c r="N5182" s="10">
        <v>10099</v>
      </c>
    </row>
    <row r="5183" spans="1:15">
      <c r="A5183" s="9">
        <v>44713</v>
      </c>
      <c r="B5183" s="1">
        <v>18105</v>
      </c>
      <c r="C5183" s="929" t="s">
        <v>688</v>
      </c>
      <c r="D5183" s="1" t="s">
        <v>22</v>
      </c>
      <c r="E5183" s="1" t="s">
        <v>5595</v>
      </c>
      <c r="F5183" s="399">
        <v>44713</v>
      </c>
      <c r="G5183" s="10" t="s">
        <v>690</v>
      </c>
      <c r="H5183" s="10">
        <v>8</v>
      </c>
      <c r="I5183" s="946">
        <v>2.35</v>
      </c>
      <c r="J5183" s="398" t="s">
        <v>25</v>
      </c>
      <c r="K5183" s="398" t="s">
        <v>25</v>
      </c>
      <c r="L5183" s="399">
        <v>44713</v>
      </c>
      <c r="M5183" s="398" t="s">
        <v>19</v>
      </c>
      <c r="N5183" s="10">
        <v>10099</v>
      </c>
    </row>
    <row r="5184" spans="1:15">
      <c r="A5184" s="9">
        <v>44713</v>
      </c>
      <c r="B5184" s="1">
        <v>18106</v>
      </c>
      <c r="C5184" s="929" t="s">
        <v>91</v>
      </c>
      <c r="D5184" s="1" t="s">
        <v>22</v>
      </c>
      <c r="E5184" s="1" t="s">
        <v>5595</v>
      </c>
      <c r="F5184" s="399">
        <v>44713</v>
      </c>
      <c r="G5184" s="10" t="s">
        <v>93</v>
      </c>
      <c r="H5184" s="10">
        <v>8</v>
      </c>
      <c r="I5184" s="946">
        <v>2.35</v>
      </c>
      <c r="J5184" s="398" t="s">
        <v>25</v>
      </c>
      <c r="K5184" s="398" t="s">
        <v>25</v>
      </c>
      <c r="L5184" s="399">
        <v>44713</v>
      </c>
      <c r="M5184" s="398" t="s">
        <v>19</v>
      </c>
      <c r="N5184" s="10">
        <v>10099</v>
      </c>
    </row>
    <row r="5185" spans="1:14">
      <c r="A5185" s="9">
        <v>44713</v>
      </c>
      <c r="B5185" s="1">
        <v>18107</v>
      </c>
      <c r="C5185" s="929" t="s">
        <v>420</v>
      </c>
      <c r="D5185" s="1" t="s">
        <v>22</v>
      </c>
      <c r="E5185" s="1" t="s">
        <v>5596</v>
      </c>
      <c r="F5185" s="399">
        <v>44713</v>
      </c>
      <c r="G5185" s="10" t="s">
        <v>422</v>
      </c>
      <c r="H5185" s="10">
        <v>8</v>
      </c>
      <c r="I5185" s="946">
        <v>2.35</v>
      </c>
      <c r="J5185" s="398" t="s">
        <v>25</v>
      </c>
      <c r="K5185" s="398" t="s">
        <v>25</v>
      </c>
      <c r="L5185" s="399">
        <v>44713</v>
      </c>
      <c r="M5185" s="398" t="s">
        <v>19</v>
      </c>
      <c r="N5185" s="10">
        <v>10099</v>
      </c>
    </row>
    <row r="5186" spans="1:14">
      <c r="A5186" s="9">
        <v>44713</v>
      </c>
      <c r="B5186" s="1">
        <v>18108</v>
      </c>
      <c r="C5186" s="929" t="s">
        <v>595</v>
      </c>
      <c r="D5186" s="1" t="s">
        <v>22</v>
      </c>
      <c r="E5186" s="1" t="s">
        <v>5597</v>
      </c>
      <c r="F5186" s="399">
        <v>44713</v>
      </c>
      <c r="G5186" s="10" t="s">
        <v>462</v>
      </c>
      <c r="H5186" s="10">
        <v>13</v>
      </c>
      <c r="I5186" s="946">
        <v>2.35</v>
      </c>
      <c r="J5186" s="398" t="s">
        <v>25</v>
      </c>
      <c r="K5186" s="398" t="s">
        <v>25</v>
      </c>
      <c r="L5186" s="399">
        <v>44713</v>
      </c>
      <c r="M5186" s="398" t="s">
        <v>19</v>
      </c>
      <c r="N5186" s="10">
        <v>10099</v>
      </c>
    </row>
    <row r="5187" spans="1:14">
      <c r="A5187" s="9">
        <v>44713</v>
      </c>
      <c r="B5187" s="1">
        <v>18109</v>
      </c>
      <c r="C5187" s="929" t="s">
        <v>487</v>
      </c>
      <c r="D5187" s="1" t="s">
        <v>22</v>
      </c>
      <c r="E5187" s="1" t="s">
        <v>5598</v>
      </c>
      <c r="F5187" s="399">
        <v>44713</v>
      </c>
      <c r="G5187" s="10" t="s">
        <v>489</v>
      </c>
      <c r="H5187" s="10">
        <v>5</v>
      </c>
      <c r="I5187" s="946">
        <v>2.35</v>
      </c>
      <c r="J5187" s="398" t="s">
        <v>25</v>
      </c>
      <c r="K5187" s="398" t="s">
        <v>25</v>
      </c>
      <c r="L5187" s="399">
        <v>44713</v>
      </c>
      <c r="M5187" s="398" t="s">
        <v>19</v>
      </c>
      <c r="N5187" s="10">
        <v>10099</v>
      </c>
    </row>
    <row r="5188" spans="1:14">
      <c r="A5188" s="9">
        <v>44713</v>
      </c>
      <c r="B5188" s="1">
        <v>18110</v>
      </c>
      <c r="C5188" s="929" t="s">
        <v>31</v>
      </c>
      <c r="D5188" s="1" t="s">
        <v>22</v>
      </c>
      <c r="E5188" s="1" t="s">
        <v>5599</v>
      </c>
      <c r="F5188" s="399">
        <v>44713</v>
      </c>
      <c r="G5188" s="10" t="s">
        <v>33</v>
      </c>
      <c r="H5188" s="10">
        <v>8</v>
      </c>
      <c r="I5188" s="946">
        <v>2.35</v>
      </c>
      <c r="J5188" s="398" t="s">
        <v>25</v>
      </c>
      <c r="K5188" s="398" t="s">
        <v>25</v>
      </c>
      <c r="L5188" s="399">
        <v>44713</v>
      </c>
      <c r="M5188" s="398" t="s">
        <v>19</v>
      </c>
      <c r="N5188" s="10">
        <v>10099</v>
      </c>
    </row>
    <row r="5189" spans="1:14">
      <c r="A5189" s="9">
        <v>44713</v>
      </c>
      <c r="B5189" s="1">
        <v>18111</v>
      </c>
      <c r="C5189" s="929" t="s">
        <v>158</v>
      </c>
      <c r="D5189" s="1" t="s">
        <v>22</v>
      </c>
      <c r="E5189" s="1" t="s">
        <v>5600</v>
      </c>
      <c r="F5189" s="399">
        <v>44713</v>
      </c>
      <c r="G5189" s="10" t="s">
        <v>160</v>
      </c>
      <c r="H5189" s="10">
        <v>7</v>
      </c>
      <c r="I5189" s="946">
        <v>2.35</v>
      </c>
      <c r="J5189" s="398" t="s">
        <v>25</v>
      </c>
      <c r="K5189" s="398" t="s">
        <v>25</v>
      </c>
      <c r="L5189" s="399">
        <v>44713</v>
      </c>
      <c r="M5189" s="398" t="s">
        <v>19</v>
      </c>
      <c r="N5189" s="10">
        <v>10099</v>
      </c>
    </row>
    <row r="5190" spans="1:14">
      <c r="A5190" s="9">
        <v>44713</v>
      </c>
      <c r="B5190" s="1">
        <v>18112</v>
      </c>
      <c r="C5190" s="929" t="s">
        <v>595</v>
      </c>
      <c r="D5190" s="1" t="s">
        <v>22</v>
      </c>
      <c r="E5190" s="1" t="s">
        <v>5601</v>
      </c>
      <c r="F5190" s="399">
        <v>44713</v>
      </c>
      <c r="G5190" s="10" t="s">
        <v>462</v>
      </c>
      <c r="H5190" s="10">
        <v>8</v>
      </c>
      <c r="I5190" s="946">
        <v>2.35</v>
      </c>
      <c r="J5190" s="398" t="s">
        <v>25</v>
      </c>
      <c r="K5190" s="398" t="s">
        <v>25</v>
      </c>
      <c r="L5190" s="399">
        <v>44713</v>
      </c>
      <c r="M5190" s="398" t="s">
        <v>19</v>
      </c>
      <c r="N5190" s="10">
        <v>10099</v>
      </c>
    </row>
    <row r="5191" spans="1:14">
      <c r="A5191" s="9">
        <v>44713</v>
      </c>
      <c r="B5191" s="1">
        <v>18113</v>
      </c>
      <c r="C5191" s="929" t="s">
        <v>5602</v>
      </c>
      <c r="D5191" s="1" t="s">
        <v>22</v>
      </c>
      <c r="E5191" s="1" t="s">
        <v>5603</v>
      </c>
      <c r="F5191" s="399">
        <v>44713</v>
      </c>
      <c r="G5191" s="10" t="s">
        <v>5604</v>
      </c>
      <c r="H5191" s="10">
        <v>1</v>
      </c>
      <c r="I5191" s="946">
        <v>2.35</v>
      </c>
      <c r="J5191" s="398" t="s">
        <v>25</v>
      </c>
      <c r="K5191" s="398" t="s">
        <v>25</v>
      </c>
      <c r="L5191" s="399">
        <v>44713</v>
      </c>
      <c r="M5191" s="398" t="s">
        <v>19</v>
      </c>
      <c r="N5191" s="10">
        <v>10099</v>
      </c>
    </row>
    <row r="5192" spans="1:14">
      <c r="A5192" s="9">
        <v>44713</v>
      </c>
      <c r="B5192" s="1">
        <v>18114</v>
      </c>
      <c r="C5192" s="929" t="s">
        <v>420</v>
      </c>
      <c r="D5192" s="1" t="s">
        <v>22</v>
      </c>
      <c r="E5192" s="1" t="s">
        <v>5605</v>
      </c>
      <c r="F5192" s="399">
        <v>44713</v>
      </c>
      <c r="G5192" s="10" t="s">
        <v>422</v>
      </c>
      <c r="H5192" s="10">
        <v>6</v>
      </c>
      <c r="I5192" s="946">
        <v>2.35</v>
      </c>
      <c r="J5192" s="398" t="s">
        <v>25</v>
      </c>
      <c r="K5192" s="398" t="s">
        <v>25</v>
      </c>
      <c r="L5192" s="399">
        <v>44713</v>
      </c>
      <c r="M5192" s="398" t="s">
        <v>19</v>
      </c>
      <c r="N5192" s="10">
        <v>10099</v>
      </c>
    </row>
    <row r="5193" spans="1:14">
      <c r="A5193" s="9">
        <v>44713</v>
      </c>
      <c r="B5193" s="1">
        <v>18115</v>
      </c>
      <c r="C5193" s="929" t="s">
        <v>659</v>
      </c>
      <c r="D5193" s="1" t="s">
        <v>22</v>
      </c>
      <c r="E5193" s="1" t="s">
        <v>5606</v>
      </c>
      <c r="F5193" s="399">
        <v>44713</v>
      </c>
      <c r="G5193" s="10" t="s">
        <v>1085</v>
      </c>
      <c r="H5193" s="10">
        <v>7</v>
      </c>
      <c r="I5193" s="946">
        <v>2.35</v>
      </c>
      <c r="J5193" s="398" t="s">
        <v>25</v>
      </c>
      <c r="K5193" s="398" t="s">
        <v>25</v>
      </c>
      <c r="L5193" s="399">
        <v>44713</v>
      </c>
      <c r="M5193" s="398" t="s">
        <v>19</v>
      </c>
      <c r="N5193" s="10">
        <v>10099</v>
      </c>
    </row>
    <row r="5194" spans="1:14">
      <c r="A5194" s="9">
        <v>44713</v>
      </c>
      <c r="B5194" s="1">
        <v>18116</v>
      </c>
      <c r="C5194" s="929" t="s">
        <v>1086</v>
      </c>
      <c r="D5194" s="1" t="s">
        <v>22</v>
      </c>
      <c r="E5194" s="1" t="s">
        <v>5606</v>
      </c>
      <c r="F5194" s="399">
        <v>44713</v>
      </c>
      <c r="G5194" s="10" t="s">
        <v>1087</v>
      </c>
      <c r="H5194" s="10">
        <v>7</v>
      </c>
      <c r="I5194" s="946">
        <v>2.35</v>
      </c>
      <c r="J5194" s="398" t="s">
        <v>25</v>
      </c>
      <c r="K5194" s="398" t="s">
        <v>25</v>
      </c>
      <c r="L5194" s="399">
        <v>44713</v>
      </c>
      <c r="M5194" s="398" t="s">
        <v>19</v>
      </c>
      <c r="N5194" s="10">
        <v>10099</v>
      </c>
    </row>
    <row r="5195" spans="1:14">
      <c r="A5195" s="9">
        <v>44713</v>
      </c>
      <c r="B5195" s="1">
        <v>18117</v>
      </c>
      <c r="C5195" s="929" t="s">
        <v>741</v>
      </c>
      <c r="D5195" s="1" t="s">
        <v>22</v>
      </c>
      <c r="E5195" s="1" t="s">
        <v>5607</v>
      </c>
      <c r="F5195" s="399">
        <v>44713</v>
      </c>
      <c r="G5195" s="10" t="s">
        <v>743</v>
      </c>
      <c r="H5195" s="10">
        <v>4</v>
      </c>
      <c r="I5195" s="946">
        <v>2.35</v>
      </c>
      <c r="J5195" s="398" t="s">
        <v>25</v>
      </c>
      <c r="K5195" s="398" t="s">
        <v>25</v>
      </c>
      <c r="L5195" s="399">
        <v>44713</v>
      </c>
      <c r="M5195" s="398" t="s">
        <v>19</v>
      </c>
      <c r="N5195" s="10">
        <v>10099</v>
      </c>
    </row>
    <row r="5196" spans="1:14">
      <c r="A5196" s="9">
        <v>44713</v>
      </c>
      <c r="B5196" s="1">
        <v>18118</v>
      </c>
      <c r="C5196" s="929" t="s">
        <v>3952</v>
      </c>
      <c r="D5196" s="1" t="s">
        <v>22</v>
      </c>
      <c r="E5196" s="1" t="s">
        <v>5608</v>
      </c>
      <c r="F5196" s="399">
        <v>44713</v>
      </c>
      <c r="G5196" s="10" t="s">
        <v>4095</v>
      </c>
      <c r="H5196" s="10">
        <v>27</v>
      </c>
      <c r="I5196" s="946">
        <v>2.35</v>
      </c>
      <c r="J5196" s="398" t="s">
        <v>25</v>
      </c>
      <c r="K5196" s="398" t="s">
        <v>25</v>
      </c>
      <c r="L5196" s="399">
        <v>44713</v>
      </c>
      <c r="M5196" s="398" t="s">
        <v>19</v>
      </c>
      <c r="N5196" s="10">
        <v>10099</v>
      </c>
    </row>
    <row r="5197" spans="1:14">
      <c r="A5197" s="9">
        <v>44713</v>
      </c>
      <c r="B5197" s="1">
        <v>18119</v>
      </c>
      <c r="C5197" s="929" t="s">
        <v>31</v>
      </c>
      <c r="D5197" s="1" t="s">
        <v>22</v>
      </c>
      <c r="E5197" s="1" t="s">
        <v>5609</v>
      </c>
      <c r="F5197" s="399">
        <v>44713</v>
      </c>
      <c r="G5197" s="10" t="s">
        <v>33</v>
      </c>
      <c r="H5197" s="10">
        <v>7</v>
      </c>
      <c r="I5197" s="946">
        <v>2.35</v>
      </c>
      <c r="J5197" s="398" t="s">
        <v>25</v>
      </c>
      <c r="K5197" s="398" t="s">
        <v>25</v>
      </c>
      <c r="L5197" s="399">
        <v>44713</v>
      </c>
      <c r="M5197" s="398" t="s">
        <v>19</v>
      </c>
      <c r="N5197" s="10">
        <v>10099</v>
      </c>
    </row>
    <row r="5198" spans="1:14">
      <c r="A5198" s="9">
        <v>44713</v>
      </c>
      <c r="B5198" s="1">
        <v>18120</v>
      </c>
      <c r="C5198" s="929" t="s">
        <v>519</v>
      </c>
      <c r="D5198" s="1" t="s">
        <v>22</v>
      </c>
      <c r="E5198" s="1" t="s">
        <v>5610</v>
      </c>
      <c r="F5198" s="399">
        <v>44713</v>
      </c>
      <c r="G5198" s="10" t="s">
        <v>521</v>
      </c>
      <c r="H5198" s="10">
        <v>13</v>
      </c>
      <c r="I5198" s="946">
        <v>2.35</v>
      </c>
      <c r="J5198" s="398" t="s">
        <v>25</v>
      </c>
      <c r="K5198" s="398" t="s">
        <v>25</v>
      </c>
      <c r="L5198" s="399">
        <v>44713</v>
      </c>
      <c r="M5198" s="398" t="s">
        <v>19</v>
      </c>
      <c r="N5198" s="10">
        <v>10099</v>
      </c>
    </row>
    <row r="5199" spans="1:14">
      <c r="A5199" s="9">
        <v>44713</v>
      </c>
      <c r="B5199" s="1">
        <v>18121</v>
      </c>
      <c r="C5199" s="929" t="s">
        <v>3805</v>
      </c>
      <c r="D5199" s="1" t="s">
        <v>22</v>
      </c>
      <c r="E5199" s="1" t="s">
        <v>5611</v>
      </c>
      <c r="F5199" s="399">
        <v>44713</v>
      </c>
      <c r="G5199" s="10" t="s">
        <v>4236</v>
      </c>
      <c r="H5199" s="10">
        <v>11</v>
      </c>
      <c r="I5199" s="946">
        <v>2.35</v>
      </c>
      <c r="J5199" s="398" t="s">
        <v>25</v>
      </c>
      <c r="K5199" s="398" t="s">
        <v>25</v>
      </c>
      <c r="L5199" s="399">
        <v>44713</v>
      </c>
      <c r="M5199" s="398" t="s">
        <v>19</v>
      </c>
      <c r="N5199" s="10">
        <v>10099</v>
      </c>
    </row>
    <row r="5200" spans="1:14">
      <c r="A5200" s="9">
        <v>44713</v>
      </c>
      <c r="B5200" s="1">
        <v>18122</v>
      </c>
      <c r="C5200" s="929" t="s">
        <v>3803</v>
      </c>
      <c r="D5200" s="1" t="s">
        <v>22</v>
      </c>
      <c r="E5200" s="1" t="s">
        <v>5611</v>
      </c>
      <c r="F5200" s="399">
        <v>44713</v>
      </c>
      <c r="G5200" s="10" t="s">
        <v>4235</v>
      </c>
      <c r="H5200" s="10">
        <v>11</v>
      </c>
      <c r="I5200" s="946">
        <v>2.35</v>
      </c>
      <c r="J5200" s="398" t="s">
        <v>25</v>
      </c>
      <c r="K5200" s="398" t="s">
        <v>25</v>
      </c>
      <c r="L5200" s="399">
        <v>44713</v>
      </c>
      <c r="M5200" s="398" t="s">
        <v>19</v>
      </c>
      <c r="N5200" s="10">
        <v>10099</v>
      </c>
    </row>
    <row r="5201" spans="1:14">
      <c r="A5201" s="9">
        <v>44713</v>
      </c>
      <c r="B5201" s="1">
        <v>18123</v>
      </c>
      <c r="C5201" s="929" t="s">
        <v>131</v>
      </c>
      <c r="D5201" s="1" t="s">
        <v>22</v>
      </c>
      <c r="E5201" s="1" t="s">
        <v>5612</v>
      </c>
      <c r="F5201" s="399">
        <v>44713</v>
      </c>
      <c r="G5201" s="10" t="s">
        <v>524</v>
      </c>
      <c r="H5201" s="10">
        <v>14</v>
      </c>
      <c r="I5201" s="946">
        <v>2.35</v>
      </c>
      <c r="J5201" s="398" t="s">
        <v>25</v>
      </c>
      <c r="K5201" s="398" t="s">
        <v>25</v>
      </c>
      <c r="L5201" s="399">
        <v>44713</v>
      </c>
      <c r="M5201" s="398" t="s">
        <v>19</v>
      </c>
      <c r="N5201" s="10">
        <v>10099</v>
      </c>
    </row>
    <row r="5202" spans="1:14">
      <c r="A5202" s="9">
        <v>44713</v>
      </c>
      <c r="B5202" s="1">
        <v>18124</v>
      </c>
      <c r="C5202" s="929" t="s">
        <v>3031</v>
      </c>
      <c r="D5202" s="1" t="s">
        <v>22</v>
      </c>
      <c r="E5202" s="1" t="s">
        <v>5613</v>
      </c>
      <c r="F5202" s="399">
        <v>44713</v>
      </c>
      <c r="G5202" s="10" t="s">
        <v>3033</v>
      </c>
      <c r="H5202" s="10">
        <v>12</v>
      </c>
      <c r="I5202" s="946">
        <v>2.35</v>
      </c>
      <c r="J5202" s="398" t="s">
        <v>25</v>
      </c>
      <c r="K5202" s="398" t="s">
        <v>25</v>
      </c>
      <c r="L5202" s="399">
        <v>44713</v>
      </c>
      <c r="M5202" s="398" t="s">
        <v>19</v>
      </c>
      <c r="N5202" s="10">
        <v>10099</v>
      </c>
    </row>
    <row r="5203" spans="1:14">
      <c r="A5203" s="9">
        <v>44713</v>
      </c>
      <c r="B5203" s="1">
        <v>18125</v>
      </c>
      <c r="C5203" s="929" t="s">
        <v>49</v>
      </c>
      <c r="D5203" s="1" t="s">
        <v>22</v>
      </c>
      <c r="E5203" s="1" t="s">
        <v>5614</v>
      </c>
      <c r="F5203" s="399">
        <v>44713</v>
      </c>
      <c r="G5203" s="10" t="s">
        <v>51</v>
      </c>
      <c r="H5203" s="10">
        <v>46</v>
      </c>
      <c r="I5203" s="946">
        <v>2.35</v>
      </c>
      <c r="J5203" s="398" t="s">
        <v>25</v>
      </c>
      <c r="K5203" s="398" t="s">
        <v>25</v>
      </c>
      <c r="L5203" s="399">
        <v>44713</v>
      </c>
      <c r="M5203" s="398" t="s">
        <v>19</v>
      </c>
      <c r="N5203" s="10">
        <v>10099</v>
      </c>
    </row>
    <row r="5204" spans="1:14">
      <c r="A5204" s="9">
        <v>44713</v>
      </c>
      <c r="B5204" s="1">
        <v>18126</v>
      </c>
      <c r="C5204" s="929" t="s">
        <v>182</v>
      </c>
      <c r="D5204" s="1" t="s">
        <v>22</v>
      </c>
      <c r="E5204" s="1" t="s">
        <v>5615</v>
      </c>
      <c r="F5204" s="399">
        <v>44713</v>
      </c>
      <c r="G5204" s="10" t="s">
        <v>184</v>
      </c>
      <c r="H5204" s="10">
        <v>22</v>
      </c>
      <c r="I5204" s="946">
        <v>2.35</v>
      </c>
      <c r="J5204" s="398" t="s">
        <v>25</v>
      </c>
      <c r="K5204" s="398" t="s">
        <v>25</v>
      </c>
      <c r="L5204" s="399">
        <v>44713</v>
      </c>
      <c r="M5204" s="398" t="s">
        <v>19</v>
      </c>
      <c r="N5204" s="10">
        <v>10099</v>
      </c>
    </row>
    <row r="5205" spans="1:14">
      <c r="A5205" s="9">
        <v>44713</v>
      </c>
      <c r="B5205" s="1">
        <v>18127</v>
      </c>
      <c r="C5205" s="929" t="s">
        <v>37</v>
      </c>
      <c r="D5205" s="1" t="s">
        <v>22</v>
      </c>
      <c r="E5205" s="1" t="s">
        <v>5615</v>
      </c>
      <c r="F5205" s="399">
        <v>44713</v>
      </c>
      <c r="G5205" s="10" t="s">
        <v>38</v>
      </c>
      <c r="H5205" s="10">
        <v>22</v>
      </c>
      <c r="I5205" s="946">
        <v>2.35</v>
      </c>
      <c r="J5205" s="398" t="s">
        <v>25</v>
      </c>
      <c r="K5205" s="398" t="s">
        <v>25</v>
      </c>
      <c r="L5205" s="399">
        <v>44713</v>
      </c>
      <c r="M5205" s="398" t="s">
        <v>19</v>
      </c>
      <c r="N5205" s="10">
        <v>10099</v>
      </c>
    </row>
    <row r="5206" spans="1:14">
      <c r="A5206" s="9">
        <v>44713</v>
      </c>
      <c r="B5206" s="1">
        <v>18128</v>
      </c>
      <c r="C5206" s="929" t="s">
        <v>37</v>
      </c>
      <c r="D5206" s="1" t="s">
        <v>22</v>
      </c>
      <c r="E5206" s="1" t="s">
        <v>5616</v>
      </c>
      <c r="F5206" s="399">
        <v>44713</v>
      </c>
      <c r="G5206" s="10" t="s">
        <v>38</v>
      </c>
      <c r="H5206" s="10">
        <v>22</v>
      </c>
      <c r="I5206" s="946">
        <v>2.35</v>
      </c>
      <c r="J5206" s="398" t="s">
        <v>25</v>
      </c>
      <c r="K5206" s="398" t="s">
        <v>25</v>
      </c>
      <c r="L5206" s="399">
        <v>44713</v>
      </c>
      <c r="M5206" s="398" t="s">
        <v>19</v>
      </c>
      <c r="N5206" s="10">
        <v>10099</v>
      </c>
    </row>
    <row r="5207" spans="1:14">
      <c r="A5207" s="9">
        <v>44713</v>
      </c>
      <c r="B5207" s="1">
        <v>18129</v>
      </c>
      <c r="C5207" s="929" t="s">
        <v>198</v>
      </c>
      <c r="D5207" s="1" t="s">
        <v>22</v>
      </c>
      <c r="E5207" s="1" t="s">
        <v>5616</v>
      </c>
      <c r="F5207" s="399">
        <v>44713</v>
      </c>
      <c r="G5207" s="10" t="s">
        <v>200</v>
      </c>
      <c r="H5207" s="10">
        <v>22</v>
      </c>
      <c r="I5207" s="946">
        <v>2.35</v>
      </c>
      <c r="J5207" s="398" t="s">
        <v>25</v>
      </c>
      <c r="K5207" s="398" t="s">
        <v>25</v>
      </c>
      <c r="L5207" s="399">
        <v>44713</v>
      </c>
      <c r="M5207" s="398" t="s">
        <v>19</v>
      </c>
      <c r="N5207" s="10">
        <v>10099</v>
      </c>
    </row>
    <row r="5208" spans="1:14">
      <c r="A5208" s="9">
        <v>44713</v>
      </c>
      <c r="B5208" s="1">
        <v>18130</v>
      </c>
      <c r="C5208" s="929" t="s">
        <v>49</v>
      </c>
      <c r="D5208" s="1" t="s">
        <v>22</v>
      </c>
      <c r="E5208" s="1" t="s">
        <v>5617</v>
      </c>
      <c r="F5208" s="399">
        <v>44713</v>
      </c>
      <c r="G5208" s="10" t="s">
        <v>51</v>
      </c>
      <c r="H5208" s="10">
        <v>52</v>
      </c>
      <c r="I5208" s="946">
        <v>2.35</v>
      </c>
      <c r="J5208" s="398" t="s">
        <v>25</v>
      </c>
      <c r="K5208" s="398" t="s">
        <v>25</v>
      </c>
      <c r="L5208" s="399">
        <v>44713</v>
      </c>
      <c r="M5208" s="398" t="s">
        <v>19</v>
      </c>
      <c r="N5208" s="10">
        <v>10099</v>
      </c>
    </row>
    <row r="5209" spans="1:14">
      <c r="A5209" s="9">
        <v>44713</v>
      </c>
      <c r="B5209" s="1">
        <v>18131</v>
      </c>
      <c r="C5209" s="929" t="s">
        <v>49</v>
      </c>
      <c r="D5209" s="1" t="s">
        <v>22</v>
      </c>
      <c r="E5209" s="1" t="s">
        <v>5618</v>
      </c>
      <c r="F5209" s="399">
        <v>44713</v>
      </c>
      <c r="G5209" s="10" t="s">
        <v>51</v>
      </c>
      <c r="H5209" s="10">
        <v>263</v>
      </c>
      <c r="I5209" s="946">
        <v>2.35</v>
      </c>
      <c r="J5209" s="398" t="s">
        <v>25</v>
      </c>
      <c r="K5209" s="398" t="s">
        <v>25</v>
      </c>
      <c r="L5209" s="399">
        <v>44713</v>
      </c>
      <c r="M5209" s="398" t="s">
        <v>19</v>
      </c>
      <c r="N5209" s="10">
        <v>10099</v>
      </c>
    </row>
    <row r="5210" spans="1:14">
      <c r="A5210" s="9">
        <v>44713</v>
      </c>
      <c r="B5210" s="1">
        <v>18132</v>
      </c>
      <c r="C5210" s="929" t="s">
        <v>3907</v>
      </c>
      <c r="D5210" s="1" t="s">
        <v>22</v>
      </c>
      <c r="E5210" s="1" t="s">
        <v>5619</v>
      </c>
      <c r="F5210" s="399">
        <v>44713</v>
      </c>
      <c r="G5210" s="10" t="s">
        <v>4462</v>
      </c>
      <c r="H5210" s="10">
        <v>46</v>
      </c>
      <c r="I5210" s="946">
        <v>2.35</v>
      </c>
      <c r="J5210" s="398" t="s">
        <v>25</v>
      </c>
      <c r="K5210" s="398" t="s">
        <v>25</v>
      </c>
      <c r="L5210" s="399">
        <v>44713</v>
      </c>
      <c r="M5210" s="398" t="s">
        <v>19</v>
      </c>
      <c r="N5210" s="10">
        <v>10099</v>
      </c>
    </row>
    <row r="5211" spans="1:14">
      <c r="A5211" s="9">
        <v>44713</v>
      </c>
      <c r="B5211" s="1">
        <v>18133</v>
      </c>
      <c r="C5211" s="929" t="s">
        <v>1098</v>
      </c>
      <c r="D5211" s="1" t="s">
        <v>22</v>
      </c>
      <c r="E5211" s="1" t="s">
        <v>5620</v>
      </c>
      <c r="F5211" s="399">
        <v>44713</v>
      </c>
      <c r="G5211" s="10" t="s">
        <v>1096</v>
      </c>
      <c r="H5211" s="10">
        <v>3</v>
      </c>
      <c r="I5211" s="946">
        <v>2.35</v>
      </c>
      <c r="J5211" s="398" t="s">
        <v>25</v>
      </c>
      <c r="K5211" s="398" t="s">
        <v>25</v>
      </c>
      <c r="L5211" s="399">
        <v>44713</v>
      </c>
      <c r="M5211" s="398" t="s">
        <v>19</v>
      </c>
      <c r="N5211" s="10">
        <v>10099</v>
      </c>
    </row>
    <row r="5212" spans="1:14">
      <c r="A5212" s="9">
        <v>44713</v>
      </c>
      <c r="B5212" s="1">
        <v>18134</v>
      </c>
      <c r="C5212" s="929" t="s">
        <v>131</v>
      </c>
      <c r="D5212" s="1" t="s">
        <v>22</v>
      </c>
      <c r="E5212" s="1" t="s">
        <v>5621</v>
      </c>
      <c r="F5212" s="399">
        <v>44713</v>
      </c>
      <c r="G5212" s="10" t="s">
        <v>524</v>
      </c>
      <c r="H5212" s="10">
        <v>8</v>
      </c>
      <c r="I5212" s="946">
        <v>2.35</v>
      </c>
      <c r="J5212" s="398" t="s">
        <v>25</v>
      </c>
      <c r="K5212" s="398" t="s">
        <v>25</v>
      </c>
      <c r="L5212" s="399">
        <v>44713</v>
      </c>
      <c r="M5212" s="398" t="s">
        <v>19</v>
      </c>
      <c r="N5212" s="10">
        <v>10099</v>
      </c>
    </row>
    <row r="5213" spans="1:14">
      <c r="A5213" s="9">
        <v>44713</v>
      </c>
      <c r="B5213" s="1">
        <v>18135</v>
      </c>
      <c r="C5213" s="929" t="s">
        <v>220</v>
      </c>
      <c r="D5213" s="1" t="s">
        <v>22</v>
      </c>
      <c r="E5213" s="1" t="s">
        <v>5622</v>
      </c>
      <c r="F5213" s="399">
        <v>44713</v>
      </c>
      <c r="G5213" s="10" t="s">
        <v>222</v>
      </c>
      <c r="H5213" s="10">
        <v>7</v>
      </c>
      <c r="I5213" s="946">
        <v>2.35</v>
      </c>
      <c r="J5213" s="398" t="s">
        <v>25</v>
      </c>
      <c r="K5213" s="398" t="s">
        <v>25</v>
      </c>
      <c r="L5213" s="399">
        <v>44713</v>
      </c>
      <c r="M5213" s="398" t="s">
        <v>19</v>
      </c>
      <c r="N5213" s="10">
        <v>10099</v>
      </c>
    </row>
    <row r="5214" spans="1:14">
      <c r="A5214" s="9">
        <v>44713</v>
      </c>
      <c r="B5214" s="1">
        <v>18136</v>
      </c>
      <c r="C5214" s="929" t="s">
        <v>3031</v>
      </c>
      <c r="D5214" s="1" t="s">
        <v>22</v>
      </c>
      <c r="E5214" s="1" t="s">
        <v>5623</v>
      </c>
      <c r="F5214" s="399">
        <v>44713</v>
      </c>
      <c r="G5214" s="10" t="s">
        <v>3033</v>
      </c>
      <c r="H5214" s="10">
        <v>6</v>
      </c>
      <c r="I5214" s="946">
        <v>2.35</v>
      </c>
      <c r="J5214" s="398" t="s">
        <v>25</v>
      </c>
      <c r="K5214" s="398" t="s">
        <v>25</v>
      </c>
      <c r="L5214" s="399">
        <v>44713</v>
      </c>
      <c r="M5214" s="398" t="s">
        <v>19</v>
      </c>
      <c r="N5214" s="10">
        <v>10099</v>
      </c>
    </row>
    <row r="5215" spans="1:14">
      <c r="A5215" s="9">
        <v>44713</v>
      </c>
      <c r="B5215" s="1">
        <v>18137</v>
      </c>
      <c r="C5215" s="929" t="s">
        <v>220</v>
      </c>
      <c r="D5215" s="1" t="s">
        <v>22</v>
      </c>
      <c r="E5215" s="1" t="s">
        <v>5624</v>
      </c>
      <c r="F5215" s="399">
        <v>44713</v>
      </c>
      <c r="G5215" s="10" t="s">
        <v>222</v>
      </c>
      <c r="H5215" s="10">
        <v>5</v>
      </c>
      <c r="I5215" s="946">
        <v>2.35</v>
      </c>
      <c r="J5215" s="398" t="s">
        <v>25</v>
      </c>
      <c r="K5215" s="398" t="s">
        <v>25</v>
      </c>
      <c r="L5215" s="399">
        <v>44713</v>
      </c>
      <c r="M5215" s="398" t="s">
        <v>19</v>
      </c>
      <c r="N5215" s="10">
        <v>10099</v>
      </c>
    </row>
    <row r="5216" spans="1:14">
      <c r="A5216" s="9">
        <v>44713</v>
      </c>
      <c r="B5216" s="1">
        <v>18138</v>
      </c>
      <c r="C5216" s="929" t="s">
        <v>672</v>
      </c>
      <c r="D5216" s="1" t="s">
        <v>22</v>
      </c>
      <c r="E5216" s="1" t="s">
        <v>5625</v>
      </c>
      <c r="F5216" s="399">
        <v>44713</v>
      </c>
      <c r="G5216" s="10" t="s">
        <v>674</v>
      </c>
      <c r="H5216" s="10">
        <v>1</v>
      </c>
      <c r="I5216" s="946">
        <v>2.35</v>
      </c>
      <c r="J5216" s="398" t="s">
        <v>25</v>
      </c>
      <c r="K5216" s="398" t="s">
        <v>25</v>
      </c>
      <c r="L5216" s="399">
        <v>44713</v>
      </c>
      <c r="M5216" s="398" t="s">
        <v>19</v>
      </c>
      <c r="N5216" s="10">
        <v>10099</v>
      </c>
    </row>
    <row r="5217" spans="1:14">
      <c r="A5217" s="9">
        <v>44713</v>
      </c>
      <c r="B5217" s="1">
        <v>18139</v>
      </c>
      <c r="C5217" s="929" t="s">
        <v>88</v>
      </c>
      <c r="D5217" s="1" t="s">
        <v>22</v>
      </c>
      <c r="E5217" s="1" t="s">
        <v>5626</v>
      </c>
      <c r="F5217" s="399">
        <v>44713</v>
      </c>
      <c r="G5217" s="10" t="s">
        <v>90</v>
      </c>
      <c r="H5217" s="10">
        <v>2</v>
      </c>
      <c r="I5217" s="946">
        <v>2.35</v>
      </c>
      <c r="J5217" s="398" t="s">
        <v>25</v>
      </c>
      <c r="K5217" s="398" t="s">
        <v>25</v>
      </c>
      <c r="L5217" s="399">
        <v>44713</v>
      </c>
      <c r="M5217" s="398" t="s">
        <v>19</v>
      </c>
      <c r="N5217" s="10">
        <v>10099</v>
      </c>
    </row>
    <row r="5218" spans="1:14">
      <c r="A5218" s="9">
        <v>44713</v>
      </c>
      <c r="B5218" s="1">
        <v>18140</v>
      </c>
      <c r="C5218" s="929" t="s">
        <v>182</v>
      </c>
      <c r="D5218" s="1" t="s">
        <v>22</v>
      </c>
      <c r="E5218" s="1" t="s">
        <v>5627</v>
      </c>
      <c r="F5218" s="399">
        <v>44713</v>
      </c>
      <c r="G5218" s="10" t="s">
        <v>184</v>
      </c>
      <c r="H5218" s="10">
        <v>1</v>
      </c>
      <c r="I5218" s="946">
        <v>2.35</v>
      </c>
      <c r="J5218" s="398" t="s">
        <v>25</v>
      </c>
      <c r="K5218" s="398" t="s">
        <v>25</v>
      </c>
      <c r="L5218" s="399">
        <v>44713</v>
      </c>
      <c r="M5218" s="398" t="s">
        <v>19</v>
      </c>
      <c r="N5218" s="10">
        <v>10099</v>
      </c>
    </row>
    <row r="5219" spans="1:14">
      <c r="A5219" s="9">
        <v>44713</v>
      </c>
      <c r="B5219" s="1">
        <v>18141</v>
      </c>
      <c r="C5219" s="929" t="s">
        <v>397</v>
      </c>
      <c r="D5219" s="1" t="s">
        <v>22</v>
      </c>
      <c r="E5219" s="1" t="s">
        <v>5628</v>
      </c>
      <c r="F5219" s="399">
        <v>44713</v>
      </c>
      <c r="G5219" s="10" t="s">
        <v>399</v>
      </c>
      <c r="H5219" s="10">
        <v>1</v>
      </c>
      <c r="I5219" s="946">
        <v>2.35</v>
      </c>
      <c r="J5219" s="398" t="s">
        <v>25</v>
      </c>
      <c r="K5219" s="398" t="s">
        <v>25</v>
      </c>
      <c r="L5219" s="399">
        <v>44713</v>
      </c>
      <c r="M5219" s="398" t="s">
        <v>19</v>
      </c>
      <c r="N5219" s="10">
        <v>10099</v>
      </c>
    </row>
    <row r="5220" spans="1:14">
      <c r="A5220" s="9">
        <v>44713</v>
      </c>
      <c r="B5220" s="1">
        <v>18142</v>
      </c>
      <c r="C5220" s="929" t="s">
        <v>2096</v>
      </c>
      <c r="D5220" s="1" t="s">
        <v>22</v>
      </c>
      <c r="E5220" s="1" t="s">
        <v>5629</v>
      </c>
      <c r="F5220" s="399">
        <v>44713</v>
      </c>
      <c r="G5220" s="10" t="s">
        <v>895</v>
      </c>
      <c r="H5220" s="10">
        <v>10</v>
      </c>
      <c r="I5220" s="946">
        <v>2.35</v>
      </c>
      <c r="J5220" s="398" t="s">
        <v>25</v>
      </c>
      <c r="K5220" s="398" t="s">
        <v>25</v>
      </c>
      <c r="L5220" s="399">
        <v>44713</v>
      </c>
      <c r="M5220" s="398" t="s">
        <v>19</v>
      </c>
      <c r="N5220" s="10">
        <v>10099</v>
      </c>
    </row>
    <row r="5221" spans="1:14">
      <c r="A5221" s="9">
        <v>44713</v>
      </c>
      <c r="B5221" s="1">
        <v>18143</v>
      </c>
      <c r="C5221" s="929" t="s">
        <v>1368</v>
      </c>
      <c r="D5221" s="1" t="s">
        <v>22</v>
      </c>
      <c r="E5221" s="1" t="s">
        <v>5630</v>
      </c>
      <c r="F5221" s="399">
        <v>44713</v>
      </c>
      <c r="G5221" s="10" t="s">
        <v>1457</v>
      </c>
      <c r="H5221" s="10">
        <v>2</v>
      </c>
      <c r="I5221" s="946">
        <v>2.35</v>
      </c>
      <c r="J5221" s="398" t="s">
        <v>25</v>
      </c>
      <c r="K5221" s="398" t="s">
        <v>25</v>
      </c>
      <c r="L5221" s="399">
        <v>44713</v>
      </c>
      <c r="M5221" s="398" t="s">
        <v>19</v>
      </c>
      <c r="N5221" s="10">
        <v>10099</v>
      </c>
    </row>
    <row r="5222" spans="1:14">
      <c r="A5222" s="9">
        <v>44713</v>
      </c>
      <c r="B5222" s="1">
        <v>18144</v>
      </c>
      <c r="C5222" s="929" t="s">
        <v>4559</v>
      </c>
      <c r="D5222" s="1" t="s">
        <v>22</v>
      </c>
      <c r="E5222" s="1" t="s">
        <v>5631</v>
      </c>
      <c r="F5222" s="399">
        <v>44713</v>
      </c>
      <c r="G5222" s="10" t="s">
        <v>4929</v>
      </c>
      <c r="H5222" s="10">
        <v>4</v>
      </c>
      <c r="I5222" s="946">
        <v>2.35</v>
      </c>
      <c r="J5222" s="398" t="s">
        <v>25</v>
      </c>
      <c r="K5222" s="398" t="s">
        <v>25</v>
      </c>
      <c r="L5222" s="399">
        <v>44713</v>
      </c>
      <c r="M5222" s="398" t="s">
        <v>19</v>
      </c>
      <c r="N5222" s="10">
        <v>10099</v>
      </c>
    </row>
    <row r="5223" spans="1:14">
      <c r="A5223" s="9">
        <v>44713</v>
      </c>
      <c r="B5223" s="1">
        <v>18145</v>
      </c>
      <c r="C5223" s="929" t="s">
        <v>2096</v>
      </c>
      <c r="D5223" s="1" t="s">
        <v>22</v>
      </c>
      <c r="E5223" s="1" t="s">
        <v>5632</v>
      </c>
      <c r="F5223" s="399">
        <v>44713</v>
      </c>
      <c r="G5223" s="10" t="s">
        <v>895</v>
      </c>
      <c r="H5223" s="10">
        <v>1</v>
      </c>
      <c r="I5223" s="946">
        <v>2.35</v>
      </c>
      <c r="J5223" s="398" t="s">
        <v>25</v>
      </c>
      <c r="K5223" s="398" t="s">
        <v>25</v>
      </c>
      <c r="L5223" s="399">
        <v>44713</v>
      </c>
      <c r="M5223" s="398" t="s">
        <v>19</v>
      </c>
      <c r="N5223" s="10">
        <v>10099</v>
      </c>
    </row>
    <row r="5224" spans="1:14">
      <c r="A5224" s="9">
        <v>44713</v>
      </c>
      <c r="B5224" s="1">
        <v>18146</v>
      </c>
      <c r="C5224" s="929" t="s">
        <v>2096</v>
      </c>
      <c r="D5224" s="1" t="s">
        <v>22</v>
      </c>
      <c r="E5224" s="1" t="s">
        <v>5633</v>
      </c>
      <c r="F5224" s="399">
        <v>44713</v>
      </c>
      <c r="G5224" s="10" t="s">
        <v>895</v>
      </c>
      <c r="H5224" s="10">
        <v>30</v>
      </c>
      <c r="I5224" s="946">
        <v>2.35</v>
      </c>
      <c r="J5224" s="398" t="s">
        <v>25</v>
      </c>
      <c r="K5224" s="398" t="s">
        <v>25</v>
      </c>
      <c r="L5224" s="399">
        <v>44713</v>
      </c>
      <c r="M5224" s="398" t="s">
        <v>19</v>
      </c>
      <c r="N5224" s="10">
        <v>10099</v>
      </c>
    </row>
    <row r="5225" spans="1:14">
      <c r="A5225" s="9">
        <v>44713</v>
      </c>
      <c r="B5225" s="1">
        <v>18147</v>
      </c>
      <c r="C5225" s="929" t="s">
        <v>691</v>
      </c>
      <c r="D5225" s="1" t="s">
        <v>22</v>
      </c>
      <c r="E5225" s="1" t="s">
        <v>5634</v>
      </c>
      <c r="F5225" s="399">
        <v>44713</v>
      </c>
      <c r="G5225" s="10" t="s">
        <v>693</v>
      </c>
      <c r="H5225" s="10">
        <v>9</v>
      </c>
      <c r="I5225" s="946">
        <v>2.35</v>
      </c>
      <c r="J5225" s="398" t="s">
        <v>25</v>
      </c>
      <c r="K5225" s="398" t="s">
        <v>25</v>
      </c>
      <c r="L5225" s="399">
        <v>44713</v>
      </c>
      <c r="M5225" s="398" t="s">
        <v>19</v>
      </c>
      <c r="N5225" s="10">
        <v>10099</v>
      </c>
    </row>
    <row r="5226" spans="1:14">
      <c r="A5226" s="9">
        <v>44713</v>
      </c>
      <c r="B5226" s="1">
        <v>18148</v>
      </c>
      <c r="C5226" s="929" t="s">
        <v>341</v>
      </c>
      <c r="D5226" s="1" t="s">
        <v>22</v>
      </c>
      <c r="E5226" s="1" t="s">
        <v>5635</v>
      </c>
      <c r="F5226" s="399">
        <v>44713</v>
      </c>
      <c r="G5226" s="10" t="s">
        <v>343</v>
      </c>
      <c r="H5226" s="10">
        <v>4</v>
      </c>
      <c r="I5226" s="946">
        <v>2.35</v>
      </c>
      <c r="J5226" s="398" t="s">
        <v>25</v>
      </c>
      <c r="K5226" s="398" t="s">
        <v>25</v>
      </c>
      <c r="L5226" s="399">
        <v>44713</v>
      </c>
      <c r="M5226" s="398" t="s">
        <v>19</v>
      </c>
      <c r="N5226" s="10">
        <v>10099</v>
      </c>
    </row>
    <row r="5227" spans="1:14">
      <c r="A5227" s="9">
        <v>44713</v>
      </c>
      <c r="B5227" s="1">
        <v>18149</v>
      </c>
      <c r="C5227" s="929" t="s">
        <v>223</v>
      </c>
      <c r="D5227" s="1" t="s">
        <v>22</v>
      </c>
      <c r="E5227" s="1" t="s">
        <v>5636</v>
      </c>
      <c r="F5227" s="399">
        <v>44713</v>
      </c>
      <c r="G5227" s="10" t="s">
        <v>225</v>
      </c>
      <c r="H5227" s="10">
        <v>1</v>
      </c>
      <c r="I5227" s="946">
        <v>2.35</v>
      </c>
      <c r="J5227" s="398" t="s">
        <v>25</v>
      </c>
      <c r="K5227" s="398" t="s">
        <v>25</v>
      </c>
      <c r="L5227" s="399">
        <v>44713</v>
      </c>
      <c r="M5227" s="398" t="s">
        <v>19</v>
      </c>
      <c r="N5227" s="10">
        <v>10099</v>
      </c>
    </row>
    <row r="5228" spans="1:14">
      <c r="A5228" s="9">
        <v>44713</v>
      </c>
      <c r="B5228" s="1">
        <v>18150</v>
      </c>
      <c r="C5228" s="929" t="s">
        <v>182</v>
      </c>
      <c r="D5228" s="1" t="s">
        <v>22</v>
      </c>
      <c r="E5228" s="1" t="s">
        <v>5636</v>
      </c>
      <c r="F5228" s="399">
        <v>44713</v>
      </c>
      <c r="G5228" s="10" t="s">
        <v>184</v>
      </c>
      <c r="H5228" s="10">
        <v>1</v>
      </c>
      <c r="I5228" s="946">
        <v>2.35</v>
      </c>
      <c r="J5228" s="398" t="s">
        <v>25</v>
      </c>
      <c r="K5228" s="398" t="s">
        <v>25</v>
      </c>
      <c r="L5228" s="399">
        <v>44713</v>
      </c>
      <c r="M5228" s="398" t="s">
        <v>19</v>
      </c>
      <c r="N5228" s="10">
        <v>10099</v>
      </c>
    </row>
    <row r="5229" spans="1:14">
      <c r="A5229" s="9">
        <v>44713</v>
      </c>
      <c r="B5229" s="1">
        <v>18151</v>
      </c>
      <c r="C5229" s="929" t="s">
        <v>536</v>
      </c>
      <c r="D5229" s="1" t="s">
        <v>22</v>
      </c>
      <c r="E5229" s="1" t="s">
        <v>5637</v>
      </c>
      <c r="F5229" s="399">
        <v>44713</v>
      </c>
      <c r="G5229" s="10" t="s">
        <v>538</v>
      </c>
      <c r="H5229" s="10">
        <v>1</v>
      </c>
      <c r="I5229" s="946">
        <v>2.35</v>
      </c>
      <c r="J5229" s="398" t="s">
        <v>25</v>
      </c>
      <c r="K5229" s="398" t="s">
        <v>25</v>
      </c>
      <c r="L5229" s="399">
        <v>44713</v>
      </c>
      <c r="M5229" s="398" t="s">
        <v>19</v>
      </c>
      <c r="N5229" s="10">
        <v>10099</v>
      </c>
    </row>
    <row r="5230" spans="1:14">
      <c r="A5230" s="9">
        <v>44713</v>
      </c>
      <c r="B5230" s="1">
        <v>18152</v>
      </c>
      <c r="C5230" s="929" t="s">
        <v>5578</v>
      </c>
      <c r="D5230" s="1" t="s">
        <v>22</v>
      </c>
      <c r="E5230" s="1" t="s">
        <v>4322</v>
      </c>
      <c r="F5230" s="399">
        <v>44713</v>
      </c>
      <c r="G5230" s="10" t="s">
        <v>5638</v>
      </c>
      <c r="H5230" s="10">
        <v>1</v>
      </c>
      <c r="I5230" s="946">
        <v>2.35</v>
      </c>
      <c r="J5230" s="398" t="s">
        <v>25</v>
      </c>
      <c r="K5230" s="398" t="s">
        <v>25</v>
      </c>
      <c r="L5230" s="399">
        <v>44713</v>
      </c>
      <c r="M5230" s="398" t="s">
        <v>19</v>
      </c>
      <c r="N5230" s="10">
        <v>10099</v>
      </c>
    </row>
    <row r="5231" spans="1:14">
      <c r="A5231" s="9">
        <v>44713</v>
      </c>
      <c r="B5231" s="1">
        <v>18153</v>
      </c>
      <c r="C5231" s="929" t="s">
        <v>5639</v>
      </c>
      <c r="D5231" s="1" t="s">
        <v>22</v>
      </c>
      <c r="E5231" s="1" t="s">
        <v>4322</v>
      </c>
      <c r="F5231" s="399">
        <v>44713</v>
      </c>
      <c r="G5231" s="10" t="s">
        <v>5640</v>
      </c>
      <c r="H5231" s="10">
        <v>2</v>
      </c>
      <c r="I5231" s="946">
        <v>3.75</v>
      </c>
      <c r="J5231" s="398" t="s">
        <v>25</v>
      </c>
      <c r="K5231" s="398" t="s">
        <v>25</v>
      </c>
      <c r="L5231" s="399">
        <v>44713</v>
      </c>
      <c r="M5231" s="398" t="s">
        <v>19</v>
      </c>
      <c r="N5231" s="10">
        <v>10099</v>
      </c>
    </row>
    <row r="5232" spans="1:14">
      <c r="A5232" s="9">
        <v>44713</v>
      </c>
      <c r="B5232" s="1">
        <v>18154</v>
      </c>
      <c r="C5232" s="929" t="s">
        <v>5580</v>
      </c>
      <c r="D5232" s="1" t="s">
        <v>22</v>
      </c>
      <c r="E5232" s="1" t="s">
        <v>4322</v>
      </c>
      <c r="F5232" s="399">
        <v>44713</v>
      </c>
      <c r="G5232" s="10" t="s">
        <v>5641</v>
      </c>
      <c r="H5232" s="10">
        <v>1</v>
      </c>
      <c r="I5232" s="946">
        <v>2.35</v>
      </c>
      <c r="J5232" s="398" t="s">
        <v>25</v>
      </c>
      <c r="K5232" s="398" t="s">
        <v>25</v>
      </c>
      <c r="L5232" s="399">
        <v>44713</v>
      </c>
      <c r="M5232" s="398" t="s">
        <v>19</v>
      </c>
      <c r="N5232" s="10">
        <v>10099</v>
      </c>
    </row>
    <row r="5233" spans="1:15">
      <c r="A5233" s="9">
        <v>44713</v>
      </c>
      <c r="B5233" s="1">
        <v>18155</v>
      </c>
      <c r="C5233" s="929" t="s">
        <v>5642</v>
      </c>
      <c r="D5233" s="1" t="s">
        <v>22</v>
      </c>
      <c r="E5233" s="1" t="s">
        <v>4322</v>
      </c>
      <c r="F5233" s="399">
        <v>44713</v>
      </c>
      <c r="G5233" s="10" t="s">
        <v>5643</v>
      </c>
      <c r="H5233" s="10">
        <v>2</v>
      </c>
      <c r="I5233" s="946">
        <v>3.75</v>
      </c>
      <c r="J5233" s="398" t="s">
        <v>25</v>
      </c>
      <c r="K5233" s="398" t="s">
        <v>25</v>
      </c>
      <c r="L5233" s="399">
        <v>44713</v>
      </c>
      <c r="M5233" s="398" t="s">
        <v>19</v>
      </c>
      <c r="N5233" s="10">
        <v>10099</v>
      </c>
    </row>
    <row r="5234" spans="1:15" ht="15.75" thickBot="1">
      <c r="A5234" s="9">
        <v>44713</v>
      </c>
      <c r="B5234" s="1">
        <v>18156</v>
      </c>
      <c r="C5234" s="929" t="s">
        <v>292</v>
      </c>
      <c r="D5234" s="1" t="s">
        <v>22</v>
      </c>
      <c r="E5234" s="1" t="s">
        <v>5644</v>
      </c>
      <c r="F5234" s="399">
        <v>44713</v>
      </c>
      <c r="G5234" s="10" t="s">
        <v>4835</v>
      </c>
      <c r="H5234" s="10">
        <v>53</v>
      </c>
      <c r="I5234" s="946">
        <v>2.35</v>
      </c>
      <c r="J5234" s="398" t="s">
        <v>25</v>
      </c>
      <c r="K5234" s="398" t="s">
        <v>25</v>
      </c>
      <c r="L5234" s="399">
        <v>44713</v>
      </c>
      <c r="M5234" s="398" t="s">
        <v>19</v>
      </c>
      <c r="N5234" s="10">
        <v>10099</v>
      </c>
      <c r="O5234" s="391">
        <v>2357.4599999999996</v>
      </c>
    </row>
    <row r="5235" spans="1:15">
      <c r="A5235" s="9">
        <v>44718</v>
      </c>
      <c r="B5235" s="1">
        <v>18157</v>
      </c>
      <c r="C5235" s="929" t="s">
        <v>968</v>
      </c>
      <c r="D5235" s="1" t="s">
        <v>22</v>
      </c>
      <c r="E5235" s="1" t="s">
        <v>5645</v>
      </c>
      <c r="F5235" s="399">
        <v>44718</v>
      </c>
      <c r="G5235" s="10" t="s">
        <v>970</v>
      </c>
      <c r="H5235" s="10">
        <v>73</v>
      </c>
      <c r="I5235" s="946">
        <v>2.35</v>
      </c>
      <c r="J5235" s="398" t="s">
        <v>25</v>
      </c>
      <c r="K5235" s="398" t="s">
        <v>25</v>
      </c>
      <c r="L5235" s="399">
        <v>44718</v>
      </c>
      <c r="M5235" s="398" t="s">
        <v>19</v>
      </c>
      <c r="N5235" s="10">
        <v>10099</v>
      </c>
    </row>
    <row r="5236" spans="1:15">
      <c r="A5236" s="9">
        <v>44718</v>
      </c>
      <c r="B5236" s="1">
        <v>18158</v>
      </c>
      <c r="C5236" s="929" t="s">
        <v>971</v>
      </c>
      <c r="D5236" s="1" t="s">
        <v>22</v>
      </c>
      <c r="E5236" s="1" t="s">
        <v>5645</v>
      </c>
      <c r="F5236" s="399">
        <v>44718</v>
      </c>
      <c r="G5236" s="10" t="s">
        <v>972</v>
      </c>
      <c r="H5236" s="10">
        <v>73</v>
      </c>
      <c r="I5236" s="946">
        <v>2.35</v>
      </c>
      <c r="J5236" s="398" t="s">
        <v>25</v>
      </c>
      <c r="K5236" s="398" t="s">
        <v>25</v>
      </c>
      <c r="L5236" s="399">
        <v>44718</v>
      </c>
      <c r="M5236" s="398" t="s">
        <v>19</v>
      </c>
      <c r="N5236" s="10">
        <v>10099</v>
      </c>
    </row>
    <row r="5237" spans="1:15">
      <c r="A5237" s="9">
        <v>44718</v>
      </c>
      <c r="B5237" s="1">
        <v>18159</v>
      </c>
      <c r="C5237" s="929" t="s">
        <v>37</v>
      </c>
      <c r="D5237" s="1" t="s">
        <v>22</v>
      </c>
      <c r="E5237" s="1" t="s">
        <v>5645</v>
      </c>
      <c r="F5237" s="399">
        <v>44718</v>
      </c>
      <c r="G5237" s="10" t="s">
        <v>38</v>
      </c>
      <c r="H5237" s="10">
        <v>73</v>
      </c>
      <c r="I5237" s="946">
        <v>2.35</v>
      </c>
      <c r="J5237" s="398" t="s">
        <v>25</v>
      </c>
      <c r="K5237" s="398" t="s">
        <v>25</v>
      </c>
      <c r="L5237" s="399">
        <v>44718</v>
      </c>
      <c r="M5237" s="398" t="s">
        <v>19</v>
      </c>
      <c r="N5237" s="10">
        <v>10099</v>
      </c>
    </row>
    <row r="5238" spans="1:15">
      <c r="A5238" s="9">
        <v>44718</v>
      </c>
      <c r="B5238" s="1">
        <v>18160</v>
      </c>
      <c r="C5238" s="929" t="s">
        <v>3750</v>
      </c>
      <c r="D5238" s="1" t="s">
        <v>22</v>
      </c>
      <c r="E5238" s="1" t="s">
        <v>5646</v>
      </c>
      <c r="F5238" s="399">
        <v>44718</v>
      </c>
      <c r="G5238" s="10" t="s">
        <v>3751</v>
      </c>
      <c r="H5238" s="10">
        <v>6</v>
      </c>
      <c r="I5238" s="946">
        <v>2.35</v>
      </c>
      <c r="J5238" s="398" t="s">
        <v>25</v>
      </c>
      <c r="K5238" s="398" t="s">
        <v>25</v>
      </c>
      <c r="L5238" s="399">
        <v>44718</v>
      </c>
      <c r="M5238" s="398" t="s">
        <v>19</v>
      </c>
      <c r="N5238" s="10">
        <v>10099</v>
      </c>
    </row>
    <row r="5239" spans="1:15">
      <c r="A5239" s="9">
        <v>44718</v>
      </c>
      <c r="B5239" s="1">
        <v>18161</v>
      </c>
      <c r="C5239" s="929" t="s">
        <v>3488</v>
      </c>
      <c r="D5239" s="1" t="s">
        <v>22</v>
      </c>
      <c r="E5239" s="1" t="s">
        <v>5646</v>
      </c>
      <c r="F5239" s="399">
        <v>44718</v>
      </c>
      <c r="G5239" s="10" t="s">
        <v>3490</v>
      </c>
      <c r="H5239" s="10">
        <v>6</v>
      </c>
      <c r="I5239" s="946">
        <v>3.15</v>
      </c>
      <c r="J5239" s="398" t="s">
        <v>25</v>
      </c>
      <c r="K5239" s="398" t="s">
        <v>25</v>
      </c>
      <c r="L5239" s="399">
        <v>44718</v>
      </c>
      <c r="M5239" s="398" t="s">
        <v>19</v>
      </c>
      <c r="N5239" s="10">
        <v>10099</v>
      </c>
    </row>
    <row r="5240" spans="1:15" s="400" customFormat="1">
      <c r="A5240" s="9">
        <v>44718</v>
      </c>
      <c r="B5240" s="1">
        <v>18162</v>
      </c>
      <c r="C5240" s="929" t="s">
        <v>5647</v>
      </c>
      <c r="D5240" s="1" t="s">
        <v>22</v>
      </c>
      <c r="E5240" s="1" t="s">
        <v>4322</v>
      </c>
      <c r="F5240" s="399">
        <v>44718</v>
      </c>
      <c r="G5240" s="10" t="s">
        <v>5648</v>
      </c>
      <c r="H5240" s="10">
        <v>2</v>
      </c>
      <c r="I5240" s="946">
        <v>3.75</v>
      </c>
      <c r="J5240" s="398" t="s">
        <v>25</v>
      </c>
      <c r="K5240" s="398" t="s">
        <v>25</v>
      </c>
      <c r="L5240" s="399">
        <v>44718</v>
      </c>
      <c r="M5240" s="398" t="s">
        <v>19</v>
      </c>
      <c r="N5240" s="10">
        <v>10140</v>
      </c>
    </row>
    <row r="5241" spans="1:15">
      <c r="A5241" s="9">
        <v>44718</v>
      </c>
      <c r="B5241" s="1">
        <v>18163</v>
      </c>
      <c r="C5241" s="929" t="s">
        <v>5649</v>
      </c>
      <c r="D5241" s="1" t="s">
        <v>22</v>
      </c>
      <c r="E5241" s="1" t="s">
        <v>4322</v>
      </c>
      <c r="F5241" s="399">
        <v>44718</v>
      </c>
      <c r="G5241" s="10" t="s">
        <v>5650</v>
      </c>
      <c r="H5241" s="10">
        <v>1</v>
      </c>
      <c r="I5241" s="946">
        <v>3.75</v>
      </c>
      <c r="J5241" s="398" t="s">
        <v>25</v>
      </c>
      <c r="K5241" s="398" t="s">
        <v>25</v>
      </c>
      <c r="L5241" s="399">
        <v>44718</v>
      </c>
      <c r="M5241" s="398" t="s">
        <v>19</v>
      </c>
      <c r="N5241" s="10">
        <v>10140</v>
      </c>
    </row>
    <row r="5242" spans="1:15">
      <c r="A5242" s="9">
        <v>44718</v>
      </c>
      <c r="B5242" s="1">
        <v>18164</v>
      </c>
      <c r="C5242" s="929" t="s">
        <v>3488</v>
      </c>
      <c r="D5242" s="1" t="s">
        <v>22</v>
      </c>
      <c r="E5242" s="1" t="s">
        <v>5651</v>
      </c>
      <c r="F5242" s="399">
        <v>44718</v>
      </c>
      <c r="G5242" s="10" t="s">
        <v>3490</v>
      </c>
      <c r="H5242" s="10">
        <v>9</v>
      </c>
      <c r="I5242" s="946">
        <v>3.15</v>
      </c>
      <c r="J5242" s="398" t="s">
        <v>25</v>
      </c>
      <c r="K5242" s="398" t="s">
        <v>25</v>
      </c>
      <c r="L5242" s="399">
        <v>44718</v>
      </c>
      <c r="M5242" s="398" t="s">
        <v>19</v>
      </c>
      <c r="N5242" s="10">
        <v>10140</v>
      </c>
    </row>
    <row r="5243" spans="1:15">
      <c r="A5243" s="9">
        <v>44718</v>
      </c>
      <c r="B5243" s="1">
        <v>18165</v>
      </c>
      <c r="C5243" s="929" t="s">
        <v>3750</v>
      </c>
      <c r="D5243" s="1" t="s">
        <v>22</v>
      </c>
      <c r="E5243" s="1" t="s">
        <v>5651</v>
      </c>
      <c r="F5243" s="399">
        <v>44718</v>
      </c>
      <c r="G5243" s="10" t="s">
        <v>3751</v>
      </c>
      <c r="H5243" s="10">
        <v>9</v>
      </c>
      <c r="I5243" s="946">
        <v>2.35</v>
      </c>
      <c r="J5243" s="398" t="s">
        <v>25</v>
      </c>
      <c r="K5243" s="398" t="s">
        <v>25</v>
      </c>
      <c r="L5243" s="399">
        <v>44718</v>
      </c>
      <c r="M5243" s="398" t="s">
        <v>19</v>
      </c>
      <c r="N5243" s="10">
        <v>10140</v>
      </c>
    </row>
    <row r="5244" spans="1:15">
      <c r="A5244" s="9">
        <v>44718</v>
      </c>
      <c r="B5244" s="1">
        <v>18166</v>
      </c>
      <c r="C5244" s="929" t="s">
        <v>3488</v>
      </c>
      <c r="D5244" s="1" t="s">
        <v>22</v>
      </c>
      <c r="E5244" s="1" t="s">
        <v>5652</v>
      </c>
      <c r="F5244" s="399">
        <v>44718</v>
      </c>
      <c r="G5244" s="10" t="s">
        <v>3490</v>
      </c>
      <c r="H5244" s="10">
        <v>26</v>
      </c>
      <c r="I5244" s="946">
        <v>3.15</v>
      </c>
      <c r="J5244" s="398" t="s">
        <v>25</v>
      </c>
      <c r="K5244" s="398" t="s">
        <v>25</v>
      </c>
      <c r="L5244" s="399">
        <v>44718</v>
      </c>
      <c r="M5244" s="398" t="s">
        <v>19</v>
      </c>
      <c r="N5244" s="10">
        <v>10140</v>
      </c>
    </row>
    <row r="5245" spans="1:15">
      <c r="A5245" s="9">
        <v>44718</v>
      </c>
      <c r="B5245" s="1">
        <v>18167</v>
      </c>
      <c r="C5245" s="929" t="s">
        <v>3750</v>
      </c>
      <c r="D5245" s="1" t="s">
        <v>22</v>
      </c>
      <c r="E5245" s="1" t="s">
        <v>5652</v>
      </c>
      <c r="F5245" s="399">
        <v>44718</v>
      </c>
      <c r="G5245" s="10" t="s">
        <v>3751</v>
      </c>
      <c r="H5245" s="10">
        <v>26</v>
      </c>
      <c r="I5245" s="946">
        <v>2.35</v>
      </c>
      <c r="J5245" s="398" t="s">
        <v>25</v>
      </c>
      <c r="K5245" s="398" t="s">
        <v>25</v>
      </c>
      <c r="L5245" s="399">
        <v>44718</v>
      </c>
      <c r="M5245" s="398" t="s">
        <v>19</v>
      </c>
      <c r="N5245" s="10">
        <v>10140</v>
      </c>
    </row>
    <row r="5246" spans="1:15">
      <c r="A5246" s="9">
        <v>44718</v>
      </c>
      <c r="B5246" s="1">
        <v>18168</v>
      </c>
      <c r="C5246" s="929" t="s">
        <v>1117</v>
      </c>
      <c r="D5246" s="1" t="s">
        <v>22</v>
      </c>
      <c r="E5246" s="1" t="s">
        <v>4322</v>
      </c>
      <c r="F5246" s="399">
        <v>44718</v>
      </c>
      <c r="G5246" s="10" t="s">
        <v>1119</v>
      </c>
      <c r="H5246" s="10">
        <v>2</v>
      </c>
      <c r="I5246" s="946">
        <v>2.35</v>
      </c>
      <c r="J5246" s="398" t="s">
        <v>25</v>
      </c>
      <c r="K5246" s="398" t="s">
        <v>25</v>
      </c>
      <c r="L5246" s="399">
        <v>44718</v>
      </c>
      <c r="M5246" s="398" t="s">
        <v>19</v>
      </c>
      <c r="N5246" s="10">
        <v>10140</v>
      </c>
    </row>
    <row r="5247" spans="1:15">
      <c r="A5247" s="9">
        <v>44718</v>
      </c>
      <c r="B5247" s="1">
        <v>18169</v>
      </c>
      <c r="C5247" s="929" t="s">
        <v>5653</v>
      </c>
      <c r="D5247" s="1" t="s">
        <v>22</v>
      </c>
      <c r="E5247" s="1" t="s">
        <v>4322</v>
      </c>
      <c r="F5247" s="399">
        <v>44718</v>
      </c>
      <c r="G5247" s="10" t="s">
        <v>5654</v>
      </c>
      <c r="H5247" s="10">
        <v>1</v>
      </c>
      <c r="I5247" s="946">
        <v>3.75</v>
      </c>
      <c r="J5247" s="398" t="s">
        <v>25</v>
      </c>
      <c r="K5247" s="398" t="s">
        <v>25</v>
      </c>
      <c r="L5247" s="399">
        <v>44718</v>
      </c>
      <c r="M5247" s="398" t="s">
        <v>19</v>
      </c>
      <c r="N5247" s="10">
        <v>10140</v>
      </c>
    </row>
    <row r="5248" spans="1:15">
      <c r="A5248" s="9">
        <v>44718</v>
      </c>
      <c r="B5248" s="1">
        <v>18170</v>
      </c>
      <c r="C5248" s="929" t="s">
        <v>182</v>
      </c>
      <c r="D5248" s="1" t="s">
        <v>22</v>
      </c>
      <c r="E5248" s="1" t="s">
        <v>5655</v>
      </c>
      <c r="F5248" s="399">
        <v>44718</v>
      </c>
      <c r="G5248" s="10" t="s">
        <v>184</v>
      </c>
      <c r="H5248" s="10">
        <v>4</v>
      </c>
      <c r="I5248" s="946">
        <v>2.35</v>
      </c>
      <c r="J5248" s="398" t="s">
        <v>25</v>
      </c>
      <c r="K5248" s="398" t="s">
        <v>25</v>
      </c>
      <c r="L5248" s="399">
        <v>44718</v>
      </c>
      <c r="M5248" s="398" t="s">
        <v>19</v>
      </c>
      <c r="N5248" s="10">
        <v>10140</v>
      </c>
    </row>
    <row r="5249" spans="1:14">
      <c r="A5249" s="9">
        <v>44718</v>
      </c>
      <c r="B5249" s="1">
        <v>18171</v>
      </c>
      <c r="C5249" s="929" t="s">
        <v>37</v>
      </c>
      <c r="D5249" s="1" t="s">
        <v>22</v>
      </c>
      <c r="E5249" s="1" t="s">
        <v>5655</v>
      </c>
      <c r="F5249" s="399">
        <v>44718</v>
      </c>
      <c r="G5249" s="10" t="s">
        <v>38</v>
      </c>
      <c r="H5249" s="10">
        <v>4</v>
      </c>
      <c r="I5249" s="946">
        <v>2.35</v>
      </c>
      <c r="J5249" s="398" t="s">
        <v>25</v>
      </c>
      <c r="K5249" s="398" t="s">
        <v>25</v>
      </c>
      <c r="L5249" s="399">
        <v>44718</v>
      </c>
      <c r="M5249" s="398" t="s">
        <v>19</v>
      </c>
      <c r="N5249" s="10">
        <v>10140</v>
      </c>
    </row>
    <row r="5250" spans="1:14">
      <c r="A5250" s="9">
        <v>44718</v>
      </c>
      <c r="B5250" s="1">
        <v>18172</v>
      </c>
      <c r="C5250" s="929" t="s">
        <v>1283</v>
      </c>
      <c r="D5250" s="1" t="s">
        <v>22</v>
      </c>
      <c r="E5250" s="1" t="s">
        <v>5656</v>
      </c>
      <c r="F5250" s="399">
        <v>44718</v>
      </c>
      <c r="G5250" s="10" t="s">
        <v>524</v>
      </c>
      <c r="H5250" s="10">
        <v>14</v>
      </c>
      <c r="I5250" s="946">
        <v>2.35</v>
      </c>
      <c r="J5250" s="398" t="s">
        <v>25</v>
      </c>
      <c r="K5250" s="398" t="s">
        <v>25</v>
      </c>
      <c r="L5250" s="399">
        <v>44718</v>
      </c>
      <c r="M5250" s="398" t="s">
        <v>19</v>
      </c>
      <c r="N5250" s="10">
        <v>10140</v>
      </c>
    </row>
    <row r="5251" spans="1:14">
      <c r="A5251" s="9">
        <v>44718</v>
      </c>
      <c r="B5251" s="1">
        <v>18173</v>
      </c>
      <c r="C5251" s="929" t="s">
        <v>272</v>
      </c>
      <c r="D5251" s="1" t="s">
        <v>22</v>
      </c>
      <c r="E5251" s="1" t="s">
        <v>5657</v>
      </c>
      <c r="F5251" s="399">
        <v>44718</v>
      </c>
      <c r="G5251" s="10" t="s">
        <v>274</v>
      </c>
      <c r="H5251" s="10">
        <v>8</v>
      </c>
      <c r="I5251" s="946">
        <v>2.35</v>
      </c>
      <c r="J5251" s="398" t="s">
        <v>25</v>
      </c>
      <c r="K5251" s="398" t="s">
        <v>25</v>
      </c>
      <c r="L5251" s="399">
        <v>44718</v>
      </c>
      <c r="M5251" s="398" t="s">
        <v>19</v>
      </c>
      <c r="N5251" s="10">
        <v>10140</v>
      </c>
    </row>
    <row r="5252" spans="1:14">
      <c r="A5252" s="9">
        <v>44718</v>
      </c>
      <c r="B5252" s="1">
        <v>18174</v>
      </c>
      <c r="C5252" s="929" t="s">
        <v>896</v>
      </c>
      <c r="D5252" s="1" t="s">
        <v>22</v>
      </c>
      <c r="E5252" s="1" t="s">
        <v>5658</v>
      </c>
      <c r="F5252" s="399">
        <v>44718</v>
      </c>
      <c r="G5252" s="10" t="s">
        <v>898</v>
      </c>
      <c r="H5252" s="10">
        <v>5</v>
      </c>
      <c r="I5252" s="946">
        <v>2.35</v>
      </c>
      <c r="J5252" s="398" t="s">
        <v>25</v>
      </c>
      <c r="K5252" s="398" t="s">
        <v>25</v>
      </c>
      <c r="L5252" s="399">
        <v>44718</v>
      </c>
      <c r="M5252" s="398" t="s">
        <v>19</v>
      </c>
      <c r="N5252" s="10">
        <v>10140</v>
      </c>
    </row>
    <row r="5253" spans="1:14">
      <c r="A5253" s="9">
        <v>44718</v>
      </c>
      <c r="B5253" s="1">
        <v>18175</v>
      </c>
      <c r="C5253" s="929" t="s">
        <v>3914</v>
      </c>
      <c r="D5253" s="1" t="s">
        <v>22</v>
      </c>
      <c r="E5253" s="1" t="s">
        <v>5659</v>
      </c>
      <c r="F5253" s="399">
        <v>44718</v>
      </c>
      <c r="G5253" s="10" t="s">
        <v>3916</v>
      </c>
      <c r="H5253" s="10">
        <v>23</v>
      </c>
      <c r="I5253" s="946">
        <v>2.35</v>
      </c>
      <c r="J5253" s="398" t="s">
        <v>25</v>
      </c>
      <c r="K5253" s="398" t="s">
        <v>25</v>
      </c>
      <c r="L5253" s="399">
        <v>44718</v>
      </c>
      <c r="M5253" s="398" t="s">
        <v>19</v>
      </c>
      <c r="N5253" s="10">
        <v>10140</v>
      </c>
    </row>
    <row r="5254" spans="1:14">
      <c r="A5254" s="9">
        <v>44718</v>
      </c>
      <c r="B5254" s="1">
        <v>18176</v>
      </c>
      <c r="C5254" s="929" t="s">
        <v>182</v>
      </c>
      <c r="D5254" s="1" t="s">
        <v>22</v>
      </c>
      <c r="E5254" s="1" t="s">
        <v>5660</v>
      </c>
      <c r="F5254" s="399">
        <v>44718</v>
      </c>
      <c r="G5254" s="10" t="s">
        <v>184</v>
      </c>
      <c r="H5254" s="10">
        <v>4</v>
      </c>
      <c r="I5254" s="946">
        <v>2.35</v>
      </c>
      <c r="J5254" s="398" t="s">
        <v>25</v>
      </c>
      <c r="K5254" s="398" t="s">
        <v>25</v>
      </c>
      <c r="L5254" s="399">
        <v>44718</v>
      </c>
      <c r="M5254" s="398" t="s">
        <v>19</v>
      </c>
      <c r="N5254" s="10">
        <v>10140</v>
      </c>
    </row>
    <row r="5255" spans="1:14">
      <c r="A5255" s="9">
        <v>44718</v>
      </c>
      <c r="B5255" s="1">
        <v>18177</v>
      </c>
      <c r="C5255" s="929" t="s">
        <v>37</v>
      </c>
      <c r="D5255" s="1" t="s">
        <v>22</v>
      </c>
      <c r="E5255" s="1" t="s">
        <v>5660</v>
      </c>
      <c r="F5255" s="399">
        <v>44719</v>
      </c>
      <c r="G5255" s="10" t="s">
        <v>38</v>
      </c>
      <c r="H5255" s="10">
        <v>4</v>
      </c>
      <c r="I5255" s="946">
        <v>2.35</v>
      </c>
      <c r="J5255" s="398" t="s">
        <v>25</v>
      </c>
      <c r="K5255" s="398" t="s">
        <v>25</v>
      </c>
      <c r="L5255" s="399">
        <v>44719</v>
      </c>
      <c r="M5255" s="398" t="s">
        <v>19</v>
      </c>
      <c r="N5255" s="10">
        <v>10140</v>
      </c>
    </row>
    <row r="5256" spans="1:14">
      <c r="A5256" s="9">
        <v>44718</v>
      </c>
      <c r="B5256" s="1">
        <v>18178</v>
      </c>
      <c r="C5256" s="929" t="s">
        <v>3483</v>
      </c>
      <c r="D5256" s="1" t="s">
        <v>22</v>
      </c>
      <c r="E5256" s="1" t="s">
        <v>5661</v>
      </c>
      <c r="F5256" s="399">
        <v>44719</v>
      </c>
      <c r="G5256" s="10" t="s">
        <v>3547</v>
      </c>
      <c r="H5256" s="10">
        <v>5</v>
      </c>
      <c r="I5256" s="946">
        <v>2.35</v>
      </c>
      <c r="J5256" s="398" t="s">
        <v>25</v>
      </c>
      <c r="K5256" s="398" t="s">
        <v>25</v>
      </c>
      <c r="L5256" s="399">
        <v>44719</v>
      </c>
      <c r="M5256" s="398" t="s">
        <v>19</v>
      </c>
      <c r="N5256" s="10">
        <v>10140</v>
      </c>
    </row>
    <row r="5257" spans="1:14">
      <c r="A5257" s="9">
        <v>44718</v>
      </c>
      <c r="B5257" s="1">
        <v>18179</v>
      </c>
      <c r="C5257" s="929" t="s">
        <v>3914</v>
      </c>
      <c r="D5257" s="1" t="s">
        <v>22</v>
      </c>
      <c r="E5257" s="1" t="s">
        <v>5662</v>
      </c>
      <c r="F5257" s="399">
        <v>44719</v>
      </c>
      <c r="G5257" s="10" t="s">
        <v>3916</v>
      </c>
      <c r="H5257" s="10">
        <v>15</v>
      </c>
      <c r="I5257" s="946">
        <v>2.35</v>
      </c>
      <c r="J5257" s="398" t="s">
        <v>25</v>
      </c>
      <c r="K5257" s="398" t="s">
        <v>25</v>
      </c>
      <c r="L5257" s="399">
        <v>44719</v>
      </c>
      <c r="M5257" s="398" t="s">
        <v>19</v>
      </c>
      <c r="N5257" s="10">
        <v>10140</v>
      </c>
    </row>
    <row r="5258" spans="1:14">
      <c r="A5258" s="9">
        <v>44718</v>
      </c>
      <c r="B5258" s="1">
        <v>18180</v>
      </c>
      <c r="C5258" s="929" t="s">
        <v>4917</v>
      </c>
      <c r="D5258" s="1" t="s">
        <v>22</v>
      </c>
      <c r="E5258" s="1" t="s">
        <v>5663</v>
      </c>
      <c r="F5258" s="399">
        <v>44719</v>
      </c>
      <c r="G5258" s="10" t="s">
        <v>4919</v>
      </c>
      <c r="H5258" s="10">
        <v>8</v>
      </c>
      <c r="I5258" s="946">
        <v>2.35</v>
      </c>
      <c r="J5258" s="398" t="s">
        <v>25</v>
      </c>
      <c r="K5258" s="398" t="s">
        <v>25</v>
      </c>
      <c r="L5258" s="399">
        <v>44719</v>
      </c>
      <c r="M5258" s="398" t="s">
        <v>19</v>
      </c>
      <c r="N5258" s="10">
        <v>10140</v>
      </c>
    </row>
    <row r="5259" spans="1:14">
      <c r="A5259" s="9">
        <v>44718</v>
      </c>
      <c r="B5259" s="1">
        <v>18181</v>
      </c>
      <c r="C5259" s="929" t="s">
        <v>675</v>
      </c>
      <c r="D5259" s="1" t="s">
        <v>22</v>
      </c>
      <c r="E5259" s="1" t="s">
        <v>5664</v>
      </c>
      <c r="F5259" s="399">
        <v>44719</v>
      </c>
      <c r="G5259" s="10" t="s">
        <v>677</v>
      </c>
      <c r="H5259" s="10">
        <v>5</v>
      </c>
      <c r="I5259" s="946">
        <v>2.35</v>
      </c>
      <c r="J5259" s="398" t="s">
        <v>25</v>
      </c>
      <c r="K5259" s="398" t="s">
        <v>25</v>
      </c>
      <c r="L5259" s="399">
        <v>44719</v>
      </c>
      <c r="M5259" s="398" t="s">
        <v>19</v>
      </c>
      <c r="N5259" s="10">
        <v>10140</v>
      </c>
    </row>
    <row r="5260" spans="1:14">
      <c r="A5260" s="9">
        <v>44718</v>
      </c>
      <c r="B5260" s="1">
        <v>18182</v>
      </c>
      <c r="C5260" s="929" t="s">
        <v>131</v>
      </c>
      <c r="D5260" s="1" t="s">
        <v>22</v>
      </c>
      <c r="E5260" s="1" t="s">
        <v>5665</v>
      </c>
      <c r="F5260" s="399">
        <v>44719</v>
      </c>
      <c r="G5260" s="10" t="s">
        <v>524</v>
      </c>
      <c r="H5260" s="10">
        <v>16</v>
      </c>
      <c r="I5260" s="946">
        <v>2.35</v>
      </c>
      <c r="J5260" s="398" t="s">
        <v>25</v>
      </c>
      <c r="K5260" s="398" t="s">
        <v>25</v>
      </c>
      <c r="L5260" s="399">
        <v>44719</v>
      </c>
      <c r="M5260" s="398" t="s">
        <v>19</v>
      </c>
      <c r="N5260" s="10">
        <v>10140</v>
      </c>
    </row>
    <row r="5261" spans="1:14">
      <c r="A5261" s="9">
        <v>44718</v>
      </c>
      <c r="B5261" s="1">
        <v>18183</v>
      </c>
      <c r="C5261" s="929" t="s">
        <v>1074</v>
      </c>
      <c r="D5261" s="1" t="s">
        <v>22</v>
      </c>
      <c r="E5261" s="1" t="s">
        <v>5666</v>
      </c>
      <c r="F5261" s="399">
        <v>44719</v>
      </c>
      <c r="G5261" s="10" t="s">
        <v>1156</v>
      </c>
      <c r="H5261" s="10">
        <v>2</v>
      </c>
      <c r="I5261" s="946">
        <v>2.35</v>
      </c>
      <c r="J5261" s="398" t="s">
        <v>25</v>
      </c>
      <c r="K5261" s="398" t="s">
        <v>25</v>
      </c>
      <c r="L5261" s="399">
        <v>44719</v>
      </c>
      <c r="M5261" s="398" t="s">
        <v>19</v>
      </c>
      <c r="N5261" s="10">
        <v>10140</v>
      </c>
    </row>
    <row r="5262" spans="1:14">
      <c r="A5262" s="9">
        <v>44718</v>
      </c>
      <c r="B5262" s="1">
        <v>18184</v>
      </c>
      <c r="C5262" s="929" t="s">
        <v>710</v>
      </c>
      <c r="D5262" s="1" t="s">
        <v>22</v>
      </c>
      <c r="E5262" s="1" t="s">
        <v>5667</v>
      </c>
      <c r="F5262" s="399">
        <v>44719</v>
      </c>
      <c r="G5262" s="10" t="s">
        <v>712</v>
      </c>
      <c r="H5262" s="10">
        <v>1</v>
      </c>
      <c r="I5262" s="946">
        <v>2.35</v>
      </c>
      <c r="J5262" s="398" t="s">
        <v>25</v>
      </c>
      <c r="K5262" s="398" t="s">
        <v>25</v>
      </c>
      <c r="L5262" s="399">
        <v>44719</v>
      </c>
      <c r="M5262" s="398" t="s">
        <v>19</v>
      </c>
      <c r="N5262" s="10">
        <v>10140</v>
      </c>
    </row>
    <row r="5263" spans="1:14">
      <c r="A5263" s="9">
        <v>44718</v>
      </c>
      <c r="B5263" s="1">
        <v>18185</v>
      </c>
      <c r="C5263" s="929" t="s">
        <v>37</v>
      </c>
      <c r="D5263" s="1" t="s">
        <v>22</v>
      </c>
      <c r="E5263" s="1" t="s">
        <v>5668</v>
      </c>
      <c r="F5263" s="399">
        <v>44719</v>
      </c>
      <c r="G5263" s="10" t="s">
        <v>38</v>
      </c>
      <c r="H5263" s="10">
        <v>1</v>
      </c>
      <c r="I5263" s="946">
        <v>2.35</v>
      </c>
      <c r="J5263" s="398" t="s">
        <v>25</v>
      </c>
      <c r="K5263" s="398" t="s">
        <v>25</v>
      </c>
      <c r="L5263" s="399">
        <v>44719</v>
      </c>
      <c r="M5263" s="398" t="s">
        <v>19</v>
      </c>
      <c r="N5263" s="10">
        <v>10140</v>
      </c>
    </row>
    <row r="5264" spans="1:14">
      <c r="A5264" s="9">
        <v>44718</v>
      </c>
      <c r="B5264" s="1">
        <v>18186</v>
      </c>
      <c r="C5264" s="929" t="s">
        <v>3633</v>
      </c>
      <c r="D5264" s="1" t="s">
        <v>22</v>
      </c>
      <c r="E5264" s="1" t="s">
        <v>5669</v>
      </c>
      <c r="F5264" s="399">
        <v>44719</v>
      </c>
      <c r="G5264" s="10" t="s">
        <v>3635</v>
      </c>
      <c r="H5264" s="10">
        <v>2</v>
      </c>
      <c r="I5264" s="946">
        <v>2.35</v>
      </c>
      <c r="J5264" s="398" t="s">
        <v>25</v>
      </c>
      <c r="K5264" s="398" t="s">
        <v>25</v>
      </c>
      <c r="L5264" s="399">
        <v>44719</v>
      </c>
      <c r="M5264" s="398" t="s">
        <v>19</v>
      </c>
      <c r="N5264" s="10">
        <v>10140</v>
      </c>
    </row>
    <row r="5265" spans="1:14">
      <c r="A5265" s="9">
        <v>44718</v>
      </c>
      <c r="B5265" s="1">
        <v>18187</v>
      </c>
      <c r="C5265" s="929" t="s">
        <v>73</v>
      </c>
      <c r="D5265" s="1" t="s">
        <v>22</v>
      </c>
      <c r="E5265" s="1" t="s">
        <v>5670</v>
      </c>
      <c r="F5265" s="399">
        <v>44719</v>
      </c>
      <c r="G5265" s="10" t="s">
        <v>74</v>
      </c>
      <c r="H5265" s="10">
        <v>1</v>
      </c>
      <c r="I5265" s="946">
        <v>2.35</v>
      </c>
      <c r="J5265" s="398" t="s">
        <v>25</v>
      </c>
      <c r="K5265" s="398" t="s">
        <v>25</v>
      </c>
      <c r="L5265" s="399">
        <v>44719</v>
      </c>
      <c r="M5265" s="398" t="s">
        <v>19</v>
      </c>
      <c r="N5265" s="10">
        <v>10140</v>
      </c>
    </row>
    <row r="5266" spans="1:14">
      <c r="A5266" s="9">
        <v>44718</v>
      </c>
      <c r="B5266" s="1">
        <v>18188</v>
      </c>
      <c r="C5266" s="929" t="s">
        <v>2365</v>
      </c>
      <c r="D5266" s="1" t="s">
        <v>22</v>
      </c>
      <c r="E5266" s="1" t="s">
        <v>5670</v>
      </c>
      <c r="F5266" s="399">
        <v>44719</v>
      </c>
      <c r="G5266" s="10" t="s">
        <v>2545</v>
      </c>
      <c r="H5266" s="10">
        <v>1</v>
      </c>
      <c r="I5266" s="946">
        <v>2.35</v>
      </c>
      <c r="J5266" s="398" t="s">
        <v>25</v>
      </c>
      <c r="K5266" s="398" t="s">
        <v>25</v>
      </c>
      <c r="L5266" s="399">
        <v>44719</v>
      </c>
      <c r="M5266" s="398" t="s">
        <v>19</v>
      </c>
      <c r="N5266" s="10">
        <v>10140</v>
      </c>
    </row>
    <row r="5267" spans="1:14">
      <c r="A5267" s="9">
        <v>44718</v>
      </c>
      <c r="B5267" s="1">
        <v>18189</v>
      </c>
      <c r="C5267" s="929" t="s">
        <v>37</v>
      </c>
      <c r="D5267" s="1" t="s">
        <v>22</v>
      </c>
      <c r="E5267" s="1" t="s">
        <v>5670</v>
      </c>
      <c r="F5267" s="399">
        <v>44719</v>
      </c>
      <c r="G5267" s="10" t="s">
        <v>38</v>
      </c>
      <c r="H5267" s="10">
        <v>1</v>
      </c>
      <c r="I5267" s="946">
        <v>2.35</v>
      </c>
      <c r="J5267" s="398" t="s">
        <v>25</v>
      </c>
      <c r="K5267" s="398" t="s">
        <v>25</v>
      </c>
      <c r="L5267" s="399">
        <v>44719</v>
      </c>
      <c r="M5267" s="398" t="s">
        <v>19</v>
      </c>
      <c r="N5267" s="10">
        <v>10140</v>
      </c>
    </row>
    <row r="5268" spans="1:14">
      <c r="A5268" s="9">
        <v>44718</v>
      </c>
      <c r="B5268" s="1">
        <v>18190</v>
      </c>
      <c r="C5268" s="929" t="s">
        <v>2330</v>
      </c>
      <c r="D5268" s="1" t="s">
        <v>22</v>
      </c>
      <c r="E5268" s="1" t="s">
        <v>5670</v>
      </c>
      <c r="F5268" s="399">
        <v>44719</v>
      </c>
      <c r="G5268" s="10" t="s">
        <v>2546</v>
      </c>
      <c r="H5268" s="10">
        <v>1</v>
      </c>
      <c r="I5268" s="946">
        <v>2.35</v>
      </c>
      <c r="J5268" s="398" t="s">
        <v>25</v>
      </c>
      <c r="K5268" s="398" t="s">
        <v>25</v>
      </c>
      <c r="L5268" s="399">
        <v>44719</v>
      </c>
      <c r="M5268" s="398" t="s">
        <v>19</v>
      </c>
      <c r="N5268" s="10">
        <v>10140</v>
      </c>
    </row>
    <row r="5269" spans="1:14">
      <c r="A5269" s="9">
        <v>44718</v>
      </c>
      <c r="B5269" s="1">
        <v>18191</v>
      </c>
      <c r="C5269" s="929" t="s">
        <v>380</v>
      </c>
      <c r="D5269" s="1" t="s">
        <v>22</v>
      </c>
      <c r="E5269" s="1" t="s">
        <v>5671</v>
      </c>
      <c r="F5269" s="399">
        <v>44719</v>
      </c>
      <c r="G5269" s="10" t="s">
        <v>382</v>
      </c>
      <c r="H5269" s="10">
        <v>1</v>
      </c>
      <c r="I5269" s="946">
        <v>2.35</v>
      </c>
      <c r="J5269" s="398" t="s">
        <v>25</v>
      </c>
      <c r="K5269" s="398" t="s">
        <v>25</v>
      </c>
      <c r="L5269" s="399">
        <v>44719</v>
      </c>
      <c r="M5269" s="398" t="s">
        <v>19</v>
      </c>
      <c r="N5269" s="10">
        <v>10140</v>
      </c>
    </row>
    <row r="5270" spans="1:14">
      <c r="A5270" s="9">
        <v>44718</v>
      </c>
      <c r="B5270" s="1">
        <v>18192</v>
      </c>
      <c r="C5270" s="929" t="s">
        <v>525</v>
      </c>
      <c r="D5270" s="1" t="s">
        <v>22</v>
      </c>
      <c r="E5270" s="1" t="s">
        <v>5672</v>
      </c>
      <c r="F5270" s="399">
        <v>44719</v>
      </c>
      <c r="G5270" s="10" t="s">
        <v>526</v>
      </c>
      <c r="H5270" s="10">
        <v>12</v>
      </c>
      <c r="I5270" s="946">
        <v>2.35</v>
      </c>
      <c r="J5270" s="398" t="s">
        <v>25</v>
      </c>
      <c r="K5270" s="398" t="s">
        <v>25</v>
      </c>
      <c r="L5270" s="399">
        <v>44719</v>
      </c>
      <c r="M5270" s="398" t="s">
        <v>19</v>
      </c>
      <c r="N5270" s="10">
        <v>10140</v>
      </c>
    </row>
    <row r="5271" spans="1:14">
      <c r="A5271" s="9">
        <v>44718</v>
      </c>
      <c r="B5271" s="1">
        <v>18193</v>
      </c>
      <c r="C5271" s="929" t="s">
        <v>445</v>
      </c>
      <c r="D5271" s="1" t="s">
        <v>22</v>
      </c>
      <c r="E5271" s="1" t="s">
        <v>5673</v>
      </c>
      <c r="F5271" s="399">
        <v>44719</v>
      </c>
      <c r="G5271" s="10" t="s">
        <v>447</v>
      </c>
      <c r="H5271" s="10">
        <v>1</v>
      </c>
      <c r="I5271" s="946">
        <v>2.35</v>
      </c>
      <c r="J5271" s="398" t="s">
        <v>25</v>
      </c>
      <c r="K5271" s="398" t="s">
        <v>25</v>
      </c>
      <c r="L5271" s="399">
        <v>44719</v>
      </c>
      <c r="M5271" s="398" t="s">
        <v>19</v>
      </c>
      <c r="N5271" s="10">
        <v>10140</v>
      </c>
    </row>
    <row r="5272" spans="1:14">
      <c r="A5272" s="9">
        <v>44718</v>
      </c>
      <c r="B5272" s="1">
        <v>18194</v>
      </c>
      <c r="C5272" s="929" t="s">
        <v>316</v>
      </c>
      <c r="D5272" s="1" t="s">
        <v>22</v>
      </c>
      <c r="E5272" s="1" t="s">
        <v>5674</v>
      </c>
      <c r="F5272" s="399">
        <v>44719</v>
      </c>
      <c r="G5272" s="10" t="s">
        <v>318</v>
      </c>
      <c r="H5272" s="10">
        <v>1</v>
      </c>
      <c r="I5272" s="946">
        <v>2.35</v>
      </c>
      <c r="J5272" s="398" t="s">
        <v>25</v>
      </c>
      <c r="K5272" s="398" t="s">
        <v>25</v>
      </c>
      <c r="L5272" s="399">
        <v>44719</v>
      </c>
      <c r="M5272" s="398" t="s">
        <v>19</v>
      </c>
      <c r="N5272" s="10">
        <v>10140</v>
      </c>
    </row>
    <row r="5273" spans="1:14">
      <c r="A5273" s="9">
        <v>44718</v>
      </c>
      <c r="B5273" s="1">
        <v>18195</v>
      </c>
      <c r="C5273" s="929" t="s">
        <v>37</v>
      </c>
      <c r="D5273" s="1" t="s">
        <v>22</v>
      </c>
      <c r="E5273" s="1" t="s">
        <v>5675</v>
      </c>
      <c r="F5273" s="399">
        <v>44719</v>
      </c>
      <c r="G5273" s="10" t="s">
        <v>38</v>
      </c>
      <c r="H5273" s="10">
        <v>4</v>
      </c>
      <c r="I5273" s="946">
        <v>2.35</v>
      </c>
      <c r="J5273" s="398" t="s">
        <v>25</v>
      </c>
      <c r="K5273" s="398" t="s">
        <v>25</v>
      </c>
      <c r="L5273" s="399">
        <v>44719</v>
      </c>
      <c r="M5273" s="398" t="s">
        <v>19</v>
      </c>
      <c r="N5273" s="10">
        <v>10140</v>
      </c>
    </row>
    <row r="5274" spans="1:14">
      <c r="A5274" s="9">
        <v>44718</v>
      </c>
      <c r="B5274" s="1">
        <v>18196</v>
      </c>
      <c r="C5274" s="929" t="s">
        <v>182</v>
      </c>
      <c r="D5274" s="1" t="s">
        <v>22</v>
      </c>
      <c r="E5274" s="1" t="s">
        <v>5675</v>
      </c>
      <c r="F5274" s="399">
        <v>44719</v>
      </c>
      <c r="G5274" s="10" t="s">
        <v>184</v>
      </c>
      <c r="H5274" s="10">
        <v>4</v>
      </c>
      <c r="I5274" s="946">
        <v>2.35</v>
      </c>
      <c r="J5274" s="398" t="s">
        <v>25</v>
      </c>
      <c r="K5274" s="398" t="s">
        <v>25</v>
      </c>
      <c r="L5274" s="399">
        <v>44719</v>
      </c>
      <c r="M5274" s="398" t="s">
        <v>19</v>
      </c>
      <c r="N5274" s="10">
        <v>10140</v>
      </c>
    </row>
    <row r="5275" spans="1:14">
      <c r="A5275" s="9">
        <v>44718</v>
      </c>
      <c r="B5275" s="1">
        <v>18197</v>
      </c>
      <c r="C5275" s="929" t="s">
        <v>4955</v>
      </c>
      <c r="D5275" s="1" t="s">
        <v>22</v>
      </c>
      <c r="E5275" s="1" t="s">
        <v>5676</v>
      </c>
      <c r="F5275" s="399">
        <v>44719</v>
      </c>
      <c r="G5275" s="10" t="s">
        <v>5677</v>
      </c>
      <c r="H5275" s="10">
        <v>33</v>
      </c>
      <c r="I5275" s="946">
        <v>2.35</v>
      </c>
      <c r="J5275" s="398" t="s">
        <v>25</v>
      </c>
      <c r="K5275" s="398" t="s">
        <v>25</v>
      </c>
      <c r="L5275" s="399">
        <v>44719</v>
      </c>
      <c r="M5275" s="398" t="s">
        <v>19</v>
      </c>
      <c r="N5275" s="10">
        <v>10140</v>
      </c>
    </row>
    <row r="5276" spans="1:14">
      <c r="A5276" s="9">
        <v>44718</v>
      </c>
      <c r="B5276" s="1">
        <v>18198</v>
      </c>
      <c r="C5276" s="929" t="s">
        <v>182</v>
      </c>
      <c r="D5276" s="1" t="s">
        <v>22</v>
      </c>
      <c r="E5276" s="1" t="s">
        <v>5678</v>
      </c>
      <c r="F5276" s="399">
        <v>44719</v>
      </c>
      <c r="G5276" s="10" t="s">
        <v>184</v>
      </c>
      <c r="H5276" s="10">
        <v>3</v>
      </c>
      <c r="I5276" s="946">
        <v>2.35</v>
      </c>
      <c r="J5276" s="398" t="s">
        <v>25</v>
      </c>
      <c r="K5276" s="398" t="s">
        <v>25</v>
      </c>
      <c r="L5276" s="399">
        <v>44719</v>
      </c>
      <c r="M5276" s="398" t="s">
        <v>19</v>
      </c>
      <c r="N5276" s="10">
        <v>10140</v>
      </c>
    </row>
    <row r="5277" spans="1:14">
      <c r="A5277" s="9">
        <v>44718</v>
      </c>
      <c r="B5277" s="1">
        <v>18199</v>
      </c>
      <c r="C5277" s="929" t="s">
        <v>37</v>
      </c>
      <c r="D5277" s="1" t="s">
        <v>22</v>
      </c>
      <c r="E5277" s="1" t="s">
        <v>5678</v>
      </c>
      <c r="F5277" s="399">
        <v>44719</v>
      </c>
      <c r="G5277" s="10" t="s">
        <v>38</v>
      </c>
      <c r="H5277" s="10">
        <v>3</v>
      </c>
      <c r="I5277" s="946">
        <v>2.35</v>
      </c>
      <c r="J5277" s="398" t="s">
        <v>25</v>
      </c>
      <c r="K5277" s="398" t="s">
        <v>25</v>
      </c>
      <c r="L5277" s="399">
        <v>44719</v>
      </c>
      <c r="M5277" s="398" t="s">
        <v>19</v>
      </c>
      <c r="N5277" s="10">
        <v>10140</v>
      </c>
    </row>
    <row r="5278" spans="1:14">
      <c r="A5278" s="9">
        <v>44718</v>
      </c>
      <c r="B5278" s="1">
        <v>18200</v>
      </c>
      <c r="C5278" s="929" t="s">
        <v>182</v>
      </c>
      <c r="D5278" s="1" t="s">
        <v>22</v>
      </c>
      <c r="E5278" s="1" t="s">
        <v>5679</v>
      </c>
      <c r="F5278" s="399">
        <v>44719</v>
      </c>
      <c r="G5278" s="10" t="s">
        <v>184</v>
      </c>
      <c r="H5278" s="10">
        <v>4</v>
      </c>
      <c r="I5278" s="946">
        <v>2.35</v>
      </c>
      <c r="J5278" s="398" t="s">
        <v>25</v>
      </c>
      <c r="K5278" s="398" t="s">
        <v>25</v>
      </c>
      <c r="L5278" s="399">
        <v>44719</v>
      </c>
      <c r="M5278" s="398" t="s">
        <v>19</v>
      </c>
      <c r="N5278" s="10">
        <v>10140</v>
      </c>
    </row>
    <row r="5279" spans="1:14">
      <c r="A5279" s="9">
        <v>44718</v>
      </c>
      <c r="B5279" s="1">
        <v>18201</v>
      </c>
      <c r="C5279" s="929" t="s">
        <v>37</v>
      </c>
      <c r="D5279" s="1" t="s">
        <v>22</v>
      </c>
      <c r="E5279" s="1" t="s">
        <v>5679</v>
      </c>
      <c r="F5279" s="399">
        <v>44719</v>
      </c>
      <c r="G5279" s="10" t="s">
        <v>38</v>
      </c>
      <c r="H5279" s="10">
        <v>4</v>
      </c>
      <c r="I5279" s="946">
        <v>2.35</v>
      </c>
      <c r="J5279" s="398" t="s">
        <v>25</v>
      </c>
      <c r="K5279" s="398" t="s">
        <v>25</v>
      </c>
      <c r="L5279" s="399">
        <v>44719</v>
      </c>
      <c r="M5279" s="398" t="s">
        <v>19</v>
      </c>
      <c r="N5279" s="10">
        <v>10140</v>
      </c>
    </row>
    <row r="5280" spans="1:14">
      <c r="A5280" s="9">
        <v>44718</v>
      </c>
      <c r="B5280" s="1">
        <v>18202</v>
      </c>
      <c r="C5280" s="929" t="s">
        <v>4917</v>
      </c>
      <c r="D5280" s="1" t="s">
        <v>22</v>
      </c>
      <c r="E5280" s="1" t="s">
        <v>5680</v>
      </c>
      <c r="F5280" s="399">
        <v>44719</v>
      </c>
      <c r="G5280" s="10" t="s">
        <v>4919</v>
      </c>
      <c r="H5280" s="10">
        <v>3</v>
      </c>
      <c r="I5280" s="946">
        <v>2.35</v>
      </c>
      <c r="J5280" s="398" t="s">
        <v>25</v>
      </c>
      <c r="K5280" s="398" t="s">
        <v>25</v>
      </c>
      <c r="L5280" s="399">
        <v>44719</v>
      </c>
      <c r="M5280" s="398" t="s">
        <v>19</v>
      </c>
      <c r="N5280" s="10">
        <v>10140</v>
      </c>
    </row>
    <row r="5281" spans="1:14">
      <c r="A5281" s="9">
        <v>44718</v>
      </c>
      <c r="B5281" s="1">
        <v>18203</v>
      </c>
      <c r="C5281" s="929" t="s">
        <v>158</v>
      </c>
      <c r="D5281" s="1" t="s">
        <v>22</v>
      </c>
      <c r="E5281" s="1" t="s">
        <v>5681</v>
      </c>
      <c r="F5281" s="399">
        <v>44719</v>
      </c>
      <c r="G5281" s="10" t="s">
        <v>160</v>
      </c>
      <c r="H5281" s="10">
        <v>1</v>
      </c>
      <c r="I5281" s="946">
        <v>2.35</v>
      </c>
      <c r="J5281" s="398" t="s">
        <v>25</v>
      </c>
      <c r="K5281" s="398" t="s">
        <v>25</v>
      </c>
      <c r="L5281" s="399">
        <v>44719</v>
      </c>
      <c r="M5281" s="398" t="s">
        <v>19</v>
      </c>
      <c r="N5281" s="10">
        <v>10140</v>
      </c>
    </row>
    <row r="5282" spans="1:14">
      <c r="A5282" s="9">
        <v>44718</v>
      </c>
      <c r="B5282" s="1">
        <v>18204</v>
      </c>
      <c r="C5282" s="929" t="s">
        <v>4410</v>
      </c>
      <c r="D5282" s="1" t="s">
        <v>22</v>
      </c>
      <c r="E5282" s="1" t="s">
        <v>5682</v>
      </c>
      <c r="F5282" s="399">
        <v>44720</v>
      </c>
      <c r="G5282" s="10" t="s">
        <v>4411</v>
      </c>
      <c r="H5282" s="10">
        <v>104</v>
      </c>
      <c r="I5282" s="946">
        <v>2.35</v>
      </c>
      <c r="J5282" s="398" t="s">
        <v>25</v>
      </c>
      <c r="K5282" s="398" t="s">
        <v>25</v>
      </c>
      <c r="L5282" s="399">
        <v>44720</v>
      </c>
      <c r="M5282" s="398" t="s">
        <v>19</v>
      </c>
      <c r="N5282" s="10">
        <v>10140</v>
      </c>
    </row>
    <row r="5283" spans="1:14">
      <c r="A5283" s="9">
        <v>44718</v>
      </c>
      <c r="B5283" s="1">
        <v>18205</v>
      </c>
      <c r="C5283" s="929" t="s">
        <v>2661</v>
      </c>
      <c r="D5283" s="1" t="s">
        <v>22</v>
      </c>
      <c r="E5283" s="1" t="s">
        <v>5683</v>
      </c>
      <c r="F5283" s="399">
        <v>44720</v>
      </c>
      <c r="G5283" s="10" t="s">
        <v>2542</v>
      </c>
      <c r="H5283" s="10">
        <v>64</v>
      </c>
      <c r="I5283" s="946">
        <v>3.15</v>
      </c>
      <c r="J5283" s="398" t="s">
        <v>25</v>
      </c>
      <c r="K5283" s="398" t="s">
        <v>25</v>
      </c>
      <c r="L5283" s="399">
        <v>44720</v>
      </c>
      <c r="M5283" s="398" t="s">
        <v>19</v>
      </c>
      <c r="N5283" s="10">
        <v>10140</v>
      </c>
    </row>
    <row r="5284" spans="1:14">
      <c r="A5284" s="9">
        <v>44718</v>
      </c>
      <c r="B5284" s="1">
        <v>18206</v>
      </c>
      <c r="C5284" s="929" t="s">
        <v>1869</v>
      </c>
      <c r="D5284" s="1" t="s">
        <v>22</v>
      </c>
      <c r="E5284" s="1" t="s">
        <v>5683</v>
      </c>
      <c r="F5284" s="399">
        <v>44720</v>
      </c>
      <c r="G5284" s="10" t="s">
        <v>1870</v>
      </c>
      <c r="H5284" s="10">
        <v>64</v>
      </c>
      <c r="I5284" s="946">
        <v>2.35</v>
      </c>
      <c r="J5284" s="398" t="s">
        <v>25</v>
      </c>
      <c r="K5284" s="398" t="s">
        <v>25</v>
      </c>
      <c r="L5284" s="399">
        <v>44720</v>
      </c>
      <c r="M5284" s="398" t="s">
        <v>19</v>
      </c>
      <c r="N5284" s="10">
        <v>10140</v>
      </c>
    </row>
    <row r="5285" spans="1:14">
      <c r="A5285" s="9">
        <v>44718</v>
      </c>
      <c r="B5285" s="1">
        <v>18207</v>
      </c>
      <c r="C5285" s="929" t="s">
        <v>2661</v>
      </c>
      <c r="D5285" s="1" t="s">
        <v>22</v>
      </c>
      <c r="E5285" s="1" t="s">
        <v>5684</v>
      </c>
      <c r="F5285" s="399">
        <v>44720</v>
      </c>
      <c r="G5285" s="10" t="s">
        <v>2542</v>
      </c>
      <c r="H5285" s="10">
        <v>47</v>
      </c>
      <c r="I5285" s="946">
        <v>3.15</v>
      </c>
      <c r="J5285" s="398" t="s">
        <v>25</v>
      </c>
      <c r="K5285" s="398" t="s">
        <v>25</v>
      </c>
      <c r="L5285" s="399">
        <v>44720</v>
      </c>
      <c r="M5285" s="398" t="s">
        <v>19</v>
      </c>
      <c r="N5285" s="10">
        <v>10140</v>
      </c>
    </row>
    <row r="5286" spans="1:14">
      <c r="A5286" s="9">
        <v>44718</v>
      </c>
      <c r="B5286" s="1">
        <v>18208</v>
      </c>
      <c r="C5286" s="929" t="s">
        <v>1869</v>
      </c>
      <c r="D5286" s="1" t="s">
        <v>22</v>
      </c>
      <c r="E5286" s="1" t="s">
        <v>5684</v>
      </c>
      <c r="F5286" s="399">
        <v>44720</v>
      </c>
      <c r="G5286" s="10" t="s">
        <v>1870</v>
      </c>
      <c r="H5286" s="10">
        <v>47</v>
      </c>
      <c r="I5286" s="946">
        <v>2.35</v>
      </c>
      <c r="J5286" s="398" t="s">
        <v>25</v>
      </c>
      <c r="K5286" s="398" t="s">
        <v>25</v>
      </c>
      <c r="L5286" s="399">
        <v>44720</v>
      </c>
      <c r="M5286" s="398" t="s">
        <v>19</v>
      </c>
      <c r="N5286" s="10">
        <v>10140</v>
      </c>
    </row>
    <row r="5287" spans="1:14">
      <c r="A5287" s="9">
        <v>44718</v>
      </c>
      <c r="B5287" s="1">
        <v>18209</v>
      </c>
      <c r="C5287" s="929" t="s">
        <v>185</v>
      </c>
      <c r="D5287" s="1" t="s">
        <v>22</v>
      </c>
      <c r="E5287" s="1" t="s">
        <v>5685</v>
      </c>
      <c r="F5287" s="399">
        <v>44720</v>
      </c>
      <c r="G5287" s="10" t="s">
        <v>187</v>
      </c>
      <c r="H5287" s="10">
        <v>66</v>
      </c>
      <c r="I5287" s="946">
        <v>2.35</v>
      </c>
      <c r="J5287" s="398" t="s">
        <v>25</v>
      </c>
      <c r="K5287" s="398" t="s">
        <v>25</v>
      </c>
      <c r="L5287" s="399">
        <v>44720</v>
      </c>
      <c r="M5287" s="398" t="s">
        <v>19</v>
      </c>
      <c r="N5287" s="10">
        <v>10140</v>
      </c>
    </row>
    <row r="5288" spans="1:14">
      <c r="A5288" s="9">
        <v>44718</v>
      </c>
      <c r="B5288" s="1">
        <v>18210</v>
      </c>
      <c r="C5288" s="929" t="s">
        <v>1074</v>
      </c>
      <c r="D5288" s="1" t="s">
        <v>22</v>
      </c>
      <c r="E5288" s="1" t="s">
        <v>5686</v>
      </c>
      <c r="F5288" s="399">
        <v>44720</v>
      </c>
      <c r="G5288" s="10" t="s">
        <v>1156</v>
      </c>
      <c r="H5288" s="10">
        <v>4</v>
      </c>
      <c r="I5288" s="946">
        <v>2.35</v>
      </c>
      <c r="J5288" s="398" t="s">
        <v>25</v>
      </c>
      <c r="K5288" s="398" t="s">
        <v>25</v>
      </c>
      <c r="L5288" s="399">
        <v>44720</v>
      </c>
      <c r="M5288" s="398" t="s">
        <v>19</v>
      </c>
      <c r="N5288" s="10">
        <v>10140</v>
      </c>
    </row>
    <row r="5289" spans="1:14">
      <c r="A5289" s="9">
        <v>44718</v>
      </c>
      <c r="B5289" s="1">
        <v>18211</v>
      </c>
      <c r="C5289" s="929" t="s">
        <v>4955</v>
      </c>
      <c r="D5289" s="1" t="s">
        <v>22</v>
      </c>
      <c r="E5289" s="1" t="s">
        <v>5687</v>
      </c>
      <c r="F5289" s="399">
        <v>44720</v>
      </c>
      <c r="G5289" s="10" t="s">
        <v>5677</v>
      </c>
      <c r="H5289" s="10">
        <v>21</v>
      </c>
      <c r="I5289" s="946">
        <v>2.35</v>
      </c>
      <c r="J5289" s="398" t="s">
        <v>25</v>
      </c>
      <c r="K5289" s="398" t="s">
        <v>25</v>
      </c>
      <c r="L5289" s="399">
        <v>44720</v>
      </c>
      <c r="M5289" s="398" t="s">
        <v>19</v>
      </c>
      <c r="N5289" s="10">
        <v>10140</v>
      </c>
    </row>
    <row r="5290" spans="1:14">
      <c r="A5290" s="9">
        <v>44718</v>
      </c>
      <c r="B5290" s="1">
        <v>18212</v>
      </c>
      <c r="C5290" s="929" t="s">
        <v>1074</v>
      </c>
      <c r="D5290" s="1" t="s">
        <v>22</v>
      </c>
      <c r="E5290" s="1" t="s">
        <v>5688</v>
      </c>
      <c r="F5290" s="399">
        <v>44720</v>
      </c>
      <c r="G5290" s="10" t="s">
        <v>1156</v>
      </c>
      <c r="H5290" s="10">
        <v>16</v>
      </c>
      <c r="I5290" s="946">
        <v>2.35</v>
      </c>
      <c r="J5290" s="398" t="s">
        <v>25</v>
      </c>
      <c r="K5290" s="398" t="s">
        <v>25</v>
      </c>
      <c r="L5290" s="399">
        <v>44720</v>
      </c>
      <c r="M5290" s="398" t="s">
        <v>19</v>
      </c>
      <c r="N5290" s="10">
        <v>10140</v>
      </c>
    </row>
    <row r="5291" spans="1:14">
      <c r="A5291" s="9">
        <v>44718</v>
      </c>
      <c r="B5291" s="1">
        <v>18213</v>
      </c>
      <c r="C5291" s="929" t="s">
        <v>4410</v>
      </c>
      <c r="D5291" s="1" t="s">
        <v>22</v>
      </c>
      <c r="E5291" s="1" t="s">
        <v>5689</v>
      </c>
      <c r="F5291" s="399">
        <v>44721</v>
      </c>
      <c r="G5291" s="10" t="s">
        <v>4411</v>
      </c>
      <c r="H5291" s="10">
        <v>196</v>
      </c>
      <c r="I5291" s="946">
        <v>2.35</v>
      </c>
      <c r="J5291" s="398" t="s">
        <v>25</v>
      </c>
      <c r="K5291" s="398" t="s">
        <v>25</v>
      </c>
      <c r="L5291" s="399">
        <v>44721</v>
      </c>
      <c r="M5291" s="398" t="s">
        <v>19</v>
      </c>
      <c r="N5291" s="10">
        <v>10140</v>
      </c>
    </row>
    <row r="5292" spans="1:14">
      <c r="A5292" s="9">
        <v>44718</v>
      </c>
      <c r="B5292" s="1">
        <v>18214</v>
      </c>
      <c r="C5292" s="929" t="s">
        <v>2661</v>
      </c>
      <c r="D5292" s="1" t="s">
        <v>22</v>
      </c>
      <c r="E5292" s="1" t="s">
        <v>5690</v>
      </c>
      <c r="F5292" s="399">
        <v>44721</v>
      </c>
      <c r="G5292" s="10" t="s">
        <v>2542</v>
      </c>
      <c r="H5292" s="10">
        <v>393</v>
      </c>
      <c r="I5292" s="946">
        <v>3.15</v>
      </c>
      <c r="J5292" s="398" t="s">
        <v>25</v>
      </c>
      <c r="K5292" s="398" t="s">
        <v>25</v>
      </c>
      <c r="L5292" s="399">
        <v>44721</v>
      </c>
      <c r="M5292" s="398" t="s">
        <v>19</v>
      </c>
      <c r="N5292" s="10">
        <v>10140</v>
      </c>
    </row>
    <row r="5293" spans="1:14">
      <c r="A5293" s="9">
        <v>44718</v>
      </c>
      <c r="B5293" s="1">
        <v>18215</v>
      </c>
      <c r="C5293" s="929" t="s">
        <v>1869</v>
      </c>
      <c r="D5293" s="1" t="s">
        <v>22</v>
      </c>
      <c r="E5293" s="1" t="s">
        <v>5690</v>
      </c>
      <c r="F5293" s="399">
        <v>44721</v>
      </c>
      <c r="G5293" s="10" t="s">
        <v>1870</v>
      </c>
      <c r="H5293" s="10">
        <v>360</v>
      </c>
      <c r="I5293" s="946">
        <v>2.35</v>
      </c>
      <c r="J5293" s="398" t="s">
        <v>25</v>
      </c>
      <c r="K5293" s="398" t="s">
        <v>25</v>
      </c>
      <c r="L5293" s="399">
        <v>44721</v>
      </c>
      <c r="M5293" s="398" t="s">
        <v>19</v>
      </c>
      <c r="N5293" s="10">
        <v>10140</v>
      </c>
    </row>
    <row r="5294" spans="1:14">
      <c r="A5294" s="9">
        <v>44718</v>
      </c>
      <c r="B5294" s="1">
        <v>18216</v>
      </c>
      <c r="C5294" s="929" t="s">
        <v>5691</v>
      </c>
      <c r="D5294" s="1" t="s">
        <v>22</v>
      </c>
      <c r="E5294" s="1" t="s">
        <v>4322</v>
      </c>
      <c r="F5294" s="399">
        <v>44721</v>
      </c>
      <c r="G5294" s="10" t="s">
        <v>5692</v>
      </c>
      <c r="H5294" s="10">
        <v>1</v>
      </c>
      <c r="I5294" s="946">
        <v>3.75</v>
      </c>
      <c r="J5294" s="398" t="s">
        <v>25</v>
      </c>
      <c r="K5294" s="398" t="s">
        <v>25</v>
      </c>
      <c r="L5294" s="399">
        <v>44721</v>
      </c>
      <c r="M5294" s="398" t="s">
        <v>19</v>
      </c>
      <c r="N5294" s="10">
        <v>10140</v>
      </c>
    </row>
    <row r="5295" spans="1:14">
      <c r="A5295" s="9">
        <v>44718</v>
      </c>
      <c r="B5295" s="1">
        <v>18217</v>
      </c>
      <c r="C5295" s="929" t="s">
        <v>3671</v>
      </c>
      <c r="D5295" s="1" t="s">
        <v>22</v>
      </c>
      <c r="E5295" s="1" t="s">
        <v>5693</v>
      </c>
      <c r="F5295" s="399">
        <v>44721</v>
      </c>
      <c r="G5295" s="10" t="s">
        <v>680</v>
      </c>
      <c r="H5295" s="10">
        <v>41</v>
      </c>
      <c r="I5295" s="946">
        <v>2.35</v>
      </c>
      <c r="J5295" s="398" t="s">
        <v>25</v>
      </c>
      <c r="K5295" s="398" t="s">
        <v>25</v>
      </c>
      <c r="L5295" s="399">
        <v>44721</v>
      </c>
      <c r="M5295" s="398" t="s">
        <v>19</v>
      </c>
      <c r="N5295" s="10">
        <v>10140</v>
      </c>
    </row>
    <row r="5296" spans="1:14">
      <c r="A5296" s="9">
        <v>44718</v>
      </c>
      <c r="B5296" s="1">
        <v>18218</v>
      </c>
      <c r="C5296" s="929" t="s">
        <v>5647</v>
      </c>
      <c r="D5296" s="1" t="s">
        <v>22</v>
      </c>
      <c r="E5296" s="1" t="s">
        <v>5693</v>
      </c>
      <c r="F5296" s="399">
        <v>44721</v>
      </c>
      <c r="G5296" s="10" t="s">
        <v>5694</v>
      </c>
      <c r="H5296" s="10">
        <v>41</v>
      </c>
      <c r="I5296" s="946">
        <v>2.35</v>
      </c>
      <c r="J5296" s="398" t="s">
        <v>25</v>
      </c>
      <c r="K5296" s="398" t="s">
        <v>25</v>
      </c>
      <c r="L5296" s="399">
        <v>44721</v>
      </c>
      <c r="M5296" s="398" t="s">
        <v>19</v>
      </c>
      <c r="N5296" s="10">
        <v>10140</v>
      </c>
    </row>
    <row r="5297" spans="1:15">
      <c r="A5297" s="9">
        <v>44718</v>
      </c>
      <c r="B5297" s="1">
        <v>18219</v>
      </c>
      <c r="C5297" s="929" t="s">
        <v>2141</v>
      </c>
      <c r="D5297" s="1" t="s">
        <v>22</v>
      </c>
      <c r="E5297" s="1" t="s">
        <v>5695</v>
      </c>
      <c r="F5297" s="399">
        <v>44722</v>
      </c>
      <c r="G5297" s="10" t="s">
        <v>2143</v>
      </c>
      <c r="H5297" s="10">
        <v>268</v>
      </c>
      <c r="I5297" s="946">
        <v>2.35</v>
      </c>
      <c r="J5297" s="398" t="s">
        <v>25</v>
      </c>
      <c r="K5297" s="398" t="s">
        <v>25</v>
      </c>
      <c r="L5297" s="399">
        <v>44722</v>
      </c>
      <c r="M5297" s="398" t="s">
        <v>19</v>
      </c>
      <c r="N5297" s="10">
        <v>10140</v>
      </c>
    </row>
    <row r="5298" spans="1:15">
      <c r="A5298" s="9">
        <v>44718</v>
      </c>
      <c r="B5298" s="1">
        <v>18220</v>
      </c>
      <c r="C5298" s="929" t="s">
        <v>139</v>
      </c>
      <c r="D5298" s="1" t="s">
        <v>22</v>
      </c>
      <c r="E5298" s="1" t="s">
        <v>5695</v>
      </c>
      <c r="F5298" s="399">
        <v>44722</v>
      </c>
      <c r="G5298" s="10" t="s">
        <v>3796</v>
      </c>
      <c r="H5298" s="10">
        <v>268</v>
      </c>
      <c r="I5298" s="946">
        <v>2.35</v>
      </c>
      <c r="J5298" s="398" t="s">
        <v>25</v>
      </c>
      <c r="K5298" s="398" t="s">
        <v>25</v>
      </c>
      <c r="L5298" s="399">
        <v>44722</v>
      </c>
      <c r="M5298" s="398" t="s">
        <v>19</v>
      </c>
      <c r="N5298" s="10">
        <v>10140</v>
      </c>
    </row>
    <row r="5299" spans="1:15">
      <c r="A5299" s="9">
        <v>44718</v>
      </c>
      <c r="B5299" s="1">
        <v>18221</v>
      </c>
      <c r="C5299" s="929" t="s">
        <v>2141</v>
      </c>
      <c r="D5299" s="1" t="s">
        <v>22</v>
      </c>
      <c r="E5299" s="1" t="s">
        <v>5696</v>
      </c>
      <c r="F5299" s="399">
        <v>44722</v>
      </c>
      <c r="G5299" s="10" t="s">
        <v>2143</v>
      </c>
      <c r="H5299" s="10">
        <v>48</v>
      </c>
      <c r="I5299" s="946">
        <v>2.35</v>
      </c>
      <c r="J5299" s="398" t="s">
        <v>25</v>
      </c>
      <c r="K5299" s="398" t="s">
        <v>25</v>
      </c>
      <c r="L5299" s="399">
        <v>44722</v>
      </c>
      <c r="M5299" s="398" t="s">
        <v>19</v>
      </c>
      <c r="N5299" s="10">
        <v>10140</v>
      </c>
    </row>
    <row r="5300" spans="1:15">
      <c r="A5300" s="9">
        <v>44718</v>
      </c>
      <c r="B5300" s="1">
        <v>18222</v>
      </c>
      <c r="C5300" s="929" t="s">
        <v>139</v>
      </c>
      <c r="D5300" s="1" t="s">
        <v>22</v>
      </c>
      <c r="E5300" s="1" t="s">
        <v>5696</v>
      </c>
      <c r="F5300" s="399">
        <v>44722</v>
      </c>
      <c r="G5300" s="10" t="s">
        <v>3796</v>
      </c>
      <c r="H5300" s="10">
        <v>48</v>
      </c>
      <c r="I5300" s="946">
        <v>2.35</v>
      </c>
      <c r="J5300" s="398" t="s">
        <v>25</v>
      </c>
      <c r="K5300" s="398" t="s">
        <v>25</v>
      </c>
      <c r="L5300" s="399">
        <v>44722</v>
      </c>
      <c r="M5300" s="398" t="s">
        <v>19</v>
      </c>
      <c r="N5300" s="10">
        <v>10140</v>
      </c>
    </row>
    <row r="5301" spans="1:15">
      <c r="A5301" s="9">
        <v>44718</v>
      </c>
      <c r="B5301" s="1">
        <v>18223</v>
      </c>
      <c r="C5301" s="929" t="s">
        <v>525</v>
      </c>
      <c r="D5301" s="1" t="s">
        <v>22</v>
      </c>
      <c r="E5301" s="1" t="s">
        <v>5697</v>
      </c>
      <c r="F5301" s="399">
        <v>44722</v>
      </c>
      <c r="G5301" s="10" t="s">
        <v>526</v>
      </c>
      <c r="H5301" s="10">
        <v>2</v>
      </c>
      <c r="I5301" s="946">
        <v>2.35</v>
      </c>
      <c r="J5301" s="398" t="s">
        <v>25</v>
      </c>
      <c r="K5301" s="398" t="s">
        <v>25</v>
      </c>
      <c r="L5301" s="399">
        <v>44722</v>
      </c>
      <c r="M5301" s="398" t="s">
        <v>19</v>
      </c>
      <c r="N5301" s="10">
        <v>10140</v>
      </c>
    </row>
    <row r="5302" spans="1:15">
      <c r="A5302" s="9">
        <v>44718</v>
      </c>
      <c r="B5302" s="1">
        <v>18224</v>
      </c>
      <c r="C5302" s="929" t="s">
        <v>131</v>
      </c>
      <c r="D5302" s="1" t="s">
        <v>22</v>
      </c>
      <c r="E5302" s="1" t="s">
        <v>5697</v>
      </c>
      <c r="F5302" s="399">
        <v>44722</v>
      </c>
      <c r="G5302" s="10" t="s">
        <v>524</v>
      </c>
      <c r="H5302" s="10">
        <v>30</v>
      </c>
      <c r="I5302" s="946">
        <v>2.35</v>
      </c>
      <c r="J5302" s="398" t="s">
        <v>25</v>
      </c>
      <c r="K5302" s="398" t="s">
        <v>25</v>
      </c>
      <c r="L5302" s="399">
        <v>44722</v>
      </c>
      <c r="M5302" s="398" t="s">
        <v>19</v>
      </c>
      <c r="N5302" s="10">
        <v>10140</v>
      </c>
    </row>
    <row r="5303" spans="1:15">
      <c r="A5303" s="9">
        <v>44718</v>
      </c>
      <c r="B5303" s="1">
        <v>18225</v>
      </c>
      <c r="C5303" s="929" t="s">
        <v>2661</v>
      </c>
      <c r="D5303" s="1" t="s">
        <v>22</v>
      </c>
      <c r="E5303" s="1" t="s">
        <v>5698</v>
      </c>
      <c r="F5303" s="399">
        <v>44722</v>
      </c>
      <c r="G5303" s="10" t="s">
        <v>2542</v>
      </c>
      <c r="H5303" s="10">
        <v>215</v>
      </c>
      <c r="I5303" s="946">
        <v>3.15</v>
      </c>
      <c r="J5303" s="398" t="s">
        <v>25</v>
      </c>
      <c r="K5303" s="398" t="s">
        <v>25</v>
      </c>
      <c r="L5303" s="399">
        <v>44722</v>
      </c>
      <c r="M5303" s="398" t="s">
        <v>19</v>
      </c>
      <c r="N5303" s="10">
        <v>10140</v>
      </c>
    </row>
    <row r="5304" spans="1:15" ht="15.75" thickBot="1">
      <c r="A5304" s="9">
        <v>44718</v>
      </c>
      <c r="B5304" s="1">
        <v>18226</v>
      </c>
      <c r="C5304" s="929" t="s">
        <v>3667</v>
      </c>
      <c r="D5304" s="1" t="s">
        <v>22</v>
      </c>
      <c r="E5304" s="1" t="s">
        <v>5699</v>
      </c>
      <c r="F5304" s="399">
        <v>44722</v>
      </c>
      <c r="G5304" s="10" t="s">
        <v>3771</v>
      </c>
      <c r="H5304" s="10">
        <v>213</v>
      </c>
      <c r="I5304" s="946">
        <v>2.35</v>
      </c>
      <c r="J5304" s="398" t="s">
        <v>25</v>
      </c>
      <c r="K5304" s="398" t="s">
        <v>25</v>
      </c>
      <c r="L5304" s="399">
        <v>44722</v>
      </c>
      <c r="M5304" s="398" t="s">
        <v>19</v>
      </c>
      <c r="N5304" s="10">
        <v>10140</v>
      </c>
      <c r="O5304" s="391">
        <v>8775</v>
      </c>
    </row>
    <row r="5305" spans="1:15">
      <c r="A5305" s="9">
        <v>44722</v>
      </c>
      <c r="B5305" s="1">
        <v>18227</v>
      </c>
      <c r="C5305" s="929" t="s">
        <v>525</v>
      </c>
      <c r="D5305" s="1" t="s">
        <v>22</v>
      </c>
      <c r="E5305" s="1" t="s">
        <v>5700</v>
      </c>
      <c r="F5305" s="399">
        <v>44725</v>
      </c>
      <c r="G5305" s="10" t="s">
        <v>526</v>
      </c>
      <c r="H5305" s="10">
        <v>52</v>
      </c>
      <c r="I5305" s="946">
        <v>2.35</v>
      </c>
      <c r="J5305" s="398" t="s">
        <v>25</v>
      </c>
      <c r="K5305" s="398" t="s">
        <v>25</v>
      </c>
      <c r="L5305" s="399">
        <v>44725</v>
      </c>
      <c r="M5305" s="398" t="s">
        <v>19</v>
      </c>
      <c r="N5305" s="10">
        <v>10184</v>
      </c>
    </row>
    <row r="5306" spans="1:15">
      <c r="A5306" s="9">
        <v>44722</v>
      </c>
      <c r="B5306" s="1">
        <v>18228</v>
      </c>
      <c r="C5306" s="929" t="s">
        <v>131</v>
      </c>
      <c r="D5306" s="1" t="s">
        <v>22</v>
      </c>
      <c r="E5306" s="1" t="s">
        <v>5700</v>
      </c>
      <c r="F5306" s="399">
        <v>44725</v>
      </c>
      <c r="G5306" s="10" t="s">
        <v>524</v>
      </c>
      <c r="H5306" s="10">
        <v>51</v>
      </c>
      <c r="I5306" s="946">
        <v>2.35</v>
      </c>
      <c r="J5306" s="398" t="s">
        <v>25</v>
      </c>
      <c r="K5306" s="398" t="s">
        <v>25</v>
      </c>
      <c r="L5306" s="399">
        <v>44725</v>
      </c>
      <c r="M5306" s="398" t="s">
        <v>19</v>
      </c>
      <c r="N5306" s="10">
        <v>10184</v>
      </c>
    </row>
    <row r="5307" spans="1:15">
      <c r="A5307" s="9">
        <v>44722</v>
      </c>
      <c r="B5307" s="1">
        <v>18229</v>
      </c>
      <c r="C5307" s="929" t="s">
        <v>226</v>
      </c>
      <c r="D5307" s="1" t="s">
        <v>22</v>
      </c>
      <c r="E5307" s="1" t="s">
        <v>5701</v>
      </c>
      <c r="F5307" s="399">
        <v>44725</v>
      </c>
      <c r="G5307" s="10" t="s">
        <v>228</v>
      </c>
      <c r="H5307" s="10">
        <v>2</v>
      </c>
      <c r="I5307" s="946">
        <v>2.35</v>
      </c>
      <c r="J5307" s="398" t="s">
        <v>25</v>
      </c>
      <c r="K5307" s="398" t="s">
        <v>25</v>
      </c>
      <c r="L5307" s="399">
        <v>44725</v>
      </c>
      <c r="M5307" s="398" t="s">
        <v>19</v>
      </c>
      <c r="N5307" s="10">
        <v>10184</v>
      </c>
    </row>
    <row r="5308" spans="1:15">
      <c r="A5308" s="9">
        <v>44722</v>
      </c>
      <c r="B5308" s="1">
        <v>18230</v>
      </c>
      <c r="C5308" s="929" t="s">
        <v>3238</v>
      </c>
      <c r="D5308" s="1" t="s">
        <v>22</v>
      </c>
      <c r="E5308" s="1" t="s">
        <v>5702</v>
      </c>
      <c r="F5308" s="399">
        <v>44725</v>
      </c>
      <c r="G5308" s="10" t="s">
        <v>3568</v>
      </c>
      <c r="H5308" s="10">
        <v>1</v>
      </c>
      <c r="I5308" s="946">
        <v>2.35</v>
      </c>
      <c r="J5308" s="398" t="s">
        <v>25</v>
      </c>
      <c r="K5308" s="398" t="s">
        <v>25</v>
      </c>
      <c r="L5308" s="399">
        <v>44725</v>
      </c>
      <c r="M5308" s="398" t="s">
        <v>19</v>
      </c>
      <c r="N5308" s="10">
        <v>10184</v>
      </c>
    </row>
    <row r="5309" spans="1:15">
      <c r="A5309" s="9">
        <v>44722</v>
      </c>
      <c r="B5309" s="1">
        <v>18231</v>
      </c>
      <c r="C5309" s="929" t="s">
        <v>53</v>
      </c>
      <c r="D5309" s="1" t="s">
        <v>22</v>
      </c>
      <c r="E5309" s="1" t="s">
        <v>5702</v>
      </c>
      <c r="F5309" s="399">
        <v>44725</v>
      </c>
      <c r="G5309" s="10" t="s">
        <v>55</v>
      </c>
      <c r="H5309" s="10">
        <v>1</v>
      </c>
      <c r="I5309" s="946">
        <v>2.35</v>
      </c>
      <c r="J5309" s="398" t="s">
        <v>25</v>
      </c>
      <c r="K5309" s="398" t="s">
        <v>25</v>
      </c>
      <c r="L5309" s="399">
        <v>44725</v>
      </c>
      <c r="M5309" s="398" t="s">
        <v>19</v>
      </c>
      <c r="N5309" s="10">
        <v>10184</v>
      </c>
    </row>
    <row r="5310" spans="1:15">
      <c r="A5310" s="9">
        <v>44722</v>
      </c>
      <c r="B5310" s="1">
        <v>18232</v>
      </c>
      <c r="C5310" s="929" t="s">
        <v>37</v>
      </c>
      <c r="D5310" s="1" t="s">
        <v>22</v>
      </c>
      <c r="E5310" s="1" t="s">
        <v>5703</v>
      </c>
      <c r="F5310" s="399">
        <v>44725</v>
      </c>
      <c r="G5310" s="10" t="s">
        <v>38</v>
      </c>
      <c r="H5310" s="10">
        <v>1</v>
      </c>
      <c r="I5310" s="946">
        <v>2.35</v>
      </c>
      <c r="J5310" s="398" t="s">
        <v>25</v>
      </c>
      <c r="K5310" s="398" t="s">
        <v>25</v>
      </c>
      <c r="L5310" s="399">
        <v>44725</v>
      </c>
      <c r="M5310" s="398" t="s">
        <v>19</v>
      </c>
      <c r="N5310" s="10">
        <v>10184</v>
      </c>
    </row>
    <row r="5311" spans="1:15">
      <c r="A5311" s="9">
        <v>44722</v>
      </c>
      <c r="B5311" s="1">
        <v>18233</v>
      </c>
      <c r="C5311" s="929" t="s">
        <v>37</v>
      </c>
      <c r="D5311" s="1" t="s">
        <v>22</v>
      </c>
      <c r="E5311" s="1" t="s">
        <v>5704</v>
      </c>
      <c r="F5311" s="399">
        <v>44725</v>
      </c>
      <c r="G5311" s="10" t="s">
        <v>38</v>
      </c>
      <c r="H5311" s="10">
        <v>1</v>
      </c>
      <c r="I5311" s="946">
        <v>2.35</v>
      </c>
      <c r="J5311" s="398" t="s">
        <v>25</v>
      </c>
      <c r="K5311" s="398" t="s">
        <v>25</v>
      </c>
      <c r="L5311" s="399">
        <v>44725</v>
      </c>
      <c r="M5311" s="398" t="s">
        <v>19</v>
      </c>
      <c r="N5311" s="10">
        <v>10184</v>
      </c>
    </row>
    <row r="5312" spans="1:15">
      <c r="A5312" s="9">
        <v>44722</v>
      </c>
      <c r="B5312" s="1">
        <v>18234</v>
      </c>
      <c r="C5312" s="929" t="s">
        <v>3396</v>
      </c>
      <c r="D5312" s="1" t="s">
        <v>22</v>
      </c>
      <c r="E5312" s="1" t="s">
        <v>5704</v>
      </c>
      <c r="F5312" s="399">
        <v>44725</v>
      </c>
      <c r="G5312" s="10" t="s">
        <v>4014</v>
      </c>
      <c r="H5312" s="10">
        <v>1</v>
      </c>
      <c r="I5312" s="946">
        <v>2.35</v>
      </c>
      <c r="J5312" s="398" t="s">
        <v>25</v>
      </c>
      <c r="K5312" s="398" t="s">
        <v>25</v>
      </c>
      <c r="L5312" s="399">
        <v>44725</v>
      </c>
      <c r="M5312" s="398" t="s">
        <v>19</v>
      </c>
      <c r="N5312" s="10">
        <v>10184</v>
      </c>
    </row>
    <row r="5313" spans="1:14">
      <c r="A5313" s="9">
        <v>44722</v>
      </c>
      <c r="B5313" s="1">
        <v>18235</v>
      </c>
      <c r="C5313" s="929" t="s">
        <v>341</v>
      </c>
      <c r="D5313" s="1" t="s">
        <v>22</v>
      </c>
      <c r="E5313" s="1" t="s">
        <v>5705</v>
      </c>
      <c r="F5313" s="399">
        <v>44725</v>
      </c>
      <c r="G5313" s="10" t="s">
        <v>343</v>
      </c>
      <c r="H5313" s="10">
        <v>1</v>
      </c>
      <c r="I5313" s="946">
        <v>2.35</v>
      </c>
      <c r="J5313" s="398" t="s">
        <v>25</v>
      </c>
      <c r="K5313" s="398" t="s">
        <v>25</v>
      </c>
      <c r="L5313" s="399">
        <v>44725</v>
      </c>
      <c r="M5313" s="398" t="s">
        <v>19</v>
      </c>
      <c r="N5313" s="10">
        <v>10184</v>
      </c>
    </row>
    <row r="5314" spans="1:14">
      <c r="A5314" s="9">
        <v>44722</v>
      </c>
      <c r="B5314" s="1">
        <v>18236</v>
      </c>
      <c r="C5314" s="929" t="s">
        <v>1074</v>
      </c>
      <c r="D5314" s="1" t="s">
        <v>22</v>
      </c>
      <c r="E5314" s="1" t="s">
        <v>5706</v>
      </c>
      <c r="F5314" s="399">
        <v>44725</v>
      </c>
      <c r="G5314" s="10" t="s">
        <v>1156</v>
      </c>
      <c r="H5314" s="10">
        <v>1</v>
      </c>
      <c r="I5314" s="946">
        <v>2.35</v>
      </c>
      <c r="J5314" s="398" t="s">
        <v>25</v>
      </c>
      <c r="K5314" s="398" t="s">
        <v>25</v>
      </c>
      <c r="L5314" s="399">
        <v>44725</v>
      </c>
      <c r="M5314" s="398" t="s">
        <v>19</v>
      </c>
      <c r="N5314" s="10">
        <v>10184</v>
      </c>
    </row>
    <row r="5315" spans="1:14">
      <c r="A5315" s="9">
        <v>44722</v>
      </c>
      <c r="B5315" s="1">
        <v>18237</v>
      </c>
      <c r="C5315" s="929" t="s">
        <v>5707</v>
      </c>
      <c r="D5315" s="1" t="s">
        <v>22</v>
      </c>
      <c r="E5315" s="1" t="s">
        <v>4322</v>
      </c>
      <c r="F5315" s="399">
        <v>44725</v>
      </c>
      <c r="G5315" s="10" t="s">
        <v>5708</v>
      </c>
      <c r="H5315" s="10">
        <v>1</v>
      </c>
      <c r="I5315" s="946">
        <v>3.75</v>
      </c>
      <c r="J5315" s="398" t="s">
        <v>25</v>
      </c>
      <c r="K5315" s="398" t="s">
        <v>25</v>
      </c>
      <c r="L5315" s="399">
        <v>44725</v>
      </c>
      <c r="M5315" s="398" t="s">
        <v>19</v>
      </c>
      <c r="N5315" s="10">
        <v>10184</v>
      </c>
    </row>
    <row r="5316" spans="1:14">
      <c r="A5316" s="9">
        <v>44722</v>
      </c>
      <c r="B5316" s="1">
        <v>18238</v>
      </c>
      <c r="C5316" s="929" t="s">
        <v>5709</v>
      </c>
      <c r="D5316" s="1" t="s">
        <v>22</v>
      </c>
      <c r="E5316" s="1" t="s">
        <v>4322</v>
      </c>
      <c r="F5316" s="399">
        <v>44725</v>
      </c>
      <c r="G5316" s="10" t="s">
        <v>5710</v>
      </c>
      <c r="H5316" s="10">
        <v>1</v>
      </c>
      <c r="I5316" s="946">
        <v>2.35</v>
      </c>
      <c r="J5316" s="398" t="s">
        <v>25</v>
      </c>
      <c r="K5316" s="398" t="s">
        <v>25</v>
      </c>
      <c r="L5316" s="399">
        <v>44725</v>
      </c>
      <c r="M5316" s="398" t="s">
        <v>19</v>
      </c>
      <c r="N5316" s="10">
        <v>10184</v>
      </c>
    </row>
    <row r="5317" spans="1:14">
      <c r="A5317" s="9">
        <v>44722</v>
      </c>
      <c r="B5317" s="1">
        <v>18239</v>
      </c>
      <c r="C5317" s="929" t="s">
        <v>5711</v>
      </c>
      <c r="D5317" s="1" t="s">
        <v>22</v>
      </c>
      <c r="E5317" s="1" t="s">
        <v>4322</v>
      </c>
      <c r="F5317" s="399">
        <v>44725</v>
      </c>
      <c r="G5317" s="10" t="s">
        <v>5712</v>
      </c>
      <c r="H5317" s="10">
        <v>1</v>
      </c>
      <c r="I5317" s="946">
        <v>2.35</v>
      </c>
      <c r="J5317" s="398" t="s">
        <v>25</v>
      </c>
      <c r="K5317" s="398" t="s">
        <v>25</v>
      </c>
      <c r="L5317" s="399">
        <v>44725</v>
      </c>
      <c r="M5317" s="398" t="s">
        <v>19</v>
      </c>
      <c r="N5317" s="10">
        <v>10184</v>
      </c>
    </row>
    <row r="5318" spans="1:14">
      <c r="A5318" s="9">
        <v>44722</v>
      </c>
      <c r="B5318" s="1">
        <v>18240</v>
      </c>
      <c r="C5318" s="929" t="s">
        <v>5713</v>
      </c>
      <c r="D5318" s="1" t="s">
        <v>22</v>
      </c>
      <c r="E5318" s="1" t="s">
        <v>4322</v>
      </c>
      <c r="F5318" s="399">
        <v>44725</v>
      </c>
      <c r="G5318" s="10" t="s">
        <v>5714</v>
      </c>
      <c r="H5318" s="10">
        <v>1</v>
      </c>
      <c r="I5318" s="946">
        <v>3.75</v>
      </c>
      <c r="J5318" s="398" t="s">
        <v>25</v>
      </c>
      <c r="K5318" s="398" t="s">
        <v>25</v>
      </c>
      <c r="L5318" s="399">
        <v>44725</v>
      </c>
      <c r="M5318" s="398" t="s">
        <v>19</v>
      </c>
      <c r="N5318" s="10">
        <v>10184</v>
      </c>
    </row>
    <row r="5319" spans="1:14">
      <c r="A5319" s="9">
        <v>44722</v>
      </c>
      <c r="B5319" s="1">
        <v>18241</v>
      </c>
      <c r="C5319" s="929" t="s">
        <v>5642</v>
      </c>
      <c r="D5319" s="1" t="s">
        <v>22</v>
      </c>
      <c r="E5319" s="1" t="s">
        <v>1</v>
      </c>
      <c r="F5319" s="399">
        <v>44725</v>
      </c>
      <c r="G5319" s="10" t="s">
        <v>5643</v>
      </c>
      <c r="H5319" s="10">
        <v>1</v>
      </c>
      <c r="I5319" s="946">
        <v>3.75</v>
      </c>
      <c r="J5319" s="398" t="s">
        <v>25</v>
      </c>
      <c r="K5319" s="398" t="s">
        <v>25</v>
      </c>
      <c r="L5319" s="399">
        <v>44725</v>
      </c>
      <c r="M5319" s="398" t="s">
        <v>19</v>
      </c>
      <c r="N5319" s="10">
        <v>10184</v>
      </c>
    </row>
    <row r="5320" spans="1:14">
      <c r="A5320" s="9">
        <v>44722</v>
      </c>
      <c r="B5320" s="1">
        <v>18242</v>
      </c>
      <c r="C5320" s="929" t="s">
        <v>185</v>
      </c>
      <c r="D5320" s="1" t="s">
        <v>22</v>
      </c>
      <c r="E5320" s="1" t="s">
        <v>5715</v>
      </c>
      <c r="F5320" s="399">
        <v>44725</v>
      </c>
      <c r="G5320" s="10" t="s">
        <v>187</v>
      </c>
      <c r="H5320" s="10">
        <v>40</v>
      </c>
      <c r="I5320" s="946">
        <v>2.35</v>
      </c>
      <c r="J5320" s="398" t="s">
        <v>25</v>
      </c>
      <c r="K5320" s="398" t="s">
        <v>25</v>
      </c>
      <c r="L5320" s="399">
        <v>44725</v>
      </c>
      <c r="M5320" s="398" t="s">
        <v>19</v>
      </c>
      <c r="N5320" s="10">
        <v>10184</v>
      </c>
    </row>
    <row r="5321" spans="1:14">
      <c r="A5321" s="9">
        <v>44722</v>
      </c>
      <c r="B5321" s="1">
        <v>18243</v>
      </c>
      <c r="C5321" s="929" t="s">
        <v>3819</v>
      </c>
      <c r="D5321" s="1" t="s">
        <v>22</v>
      </c>
      <c r="E5321" s="1" t="s">
        <v>5716</v>
      </c>
      <c r="F5321" s="399">
        <v>44725</v>
      </c>
      <c r="G5321" s="10" t="s">
        <v>3821</v>
      </c>
      <c r="H5321" s="10">
        <v>17</v>
      </c>
      <c r="I5321" s="946">
        <v>2.35</v>
      </c>
      <c r="J5321" s="398" t="s">
        <v>25</v>
      </c>
      <c r="K5321" s="398" t="s">
        <v>25</v>
      </c>
      <c r="L5321" s="399">
        <v>44725</v>
      </c>
      <c r="M5321" s="398" t="s">
        <v>19</v>
      </c>
      <c r="N5321" s="10">
        <v>10184</v>
      </c>
    </row>
    <row r="5322" spans="1:14">
      <c r="A5322" s="9">
        <v>44722</v>
      </c>
      <c r="B5322" s="1">
        <v>18244</v>
      </c>
      <c r="C5322" s="929" t="s">
        <v>5065</v>
      </c>
      <c r="D5322" s="1" t="s">
        <v>22</v>
      </c>
      <c r="E5322" s="1" t="s">
        <v>5717</v>
      </c>
      <c r="F5322" s="399">
        <v>44725</v>
      </c>
      <c r="G5322" s="10" t="s">
        <v>5718</v>
      </c>
      <c r="H5322" s="10">
        <v>25</v>
      </c>
      <c r="I5322" s="946">
        <v>2.35</v>
      </c>
      <c r="J5322" s="398" t="s">
        <v>25</v>
      </c>
      <c r="K5322" s="398" t="s">
        <v>25</v>
      </c>
      <c r="L5322" s="399">
        <v>44725</v>
      </c>
      <c r="M5322" s="398" t="s">
        <v>19</v>
      </c>
      <c r="N5322" s="10">
        <v>10184</v>
      </c>
    </row>
    <row r="5323" spans="1:14">
      <c r="A5323" s="9">
        <v>44722</v>
      </c>
      <c r="B5323" s="1">
        <v>18245</v>
      </c>
      <c r="C5323" s="929" t="s">
        <v>220</v>
      </c>
      <c r="D5323" s="1" t="s">
        <v>22</v>
      </c>
      <c r="E5323" s="1" t="s">
        <v>5719</v>
      </c>
      <c r="F5323" s="399">
        <v>44725</v>
      </c>
      <c r="G5323" s="10" t="s">
        <v>222</v>
      </c>
      <c r="H5323" s="10">
        <v>17</v>
      </c>
      <c r="I5323" s="946">
        <v>2.35</v>
      </c>
      <c r="J5323" s="398" t="s">
        <v>25</v>
      </c>
      <c r="K5323" s="398" t="s">
        <v>25</v>
      </c>
      <c r="L5323" s="399">
        <v>44725</v>
      </c>
      <c r="M5323" s="398" t="s">
        <v>19</v>
      </c>
      <c r="N5323" s="10">
        <v>10184</v>
      </c>
    </row>
    <row r="5324" spans="1:14">
      <c r="A5324" s="9">
        <v>44722</v>
      </c>
      <c r="B5324" s="1">
        <v>18246</v>
      </c>
      <c r="C5324" s="929" t="s">
        <v>5720</v>
      </c>
      <c r="D5324" s="1" t="s">
        <v>22</v>
      </c>
      <c r="E5324" s="1" t="s">
        <v>5721</v>
      </c>
      <c r="F5324" s="399">
        <v>44726</v>
      </c>
      <c r="G5324" s="10" t="s">
        <v>5641</v>
      </c>
      <c r="H5324" s="10">
        <v>215</v>
      </c>
      <c r="I5324" s="946">
        <v>2.35</v>
      </c>
      <c r="J5324" s="398" t="s">
        <v>25</v>
      </c>
      <c r="K5324" s="398" t="s">
        <v>25</v>
      </c>
      <c r="L5324" s="399">
        <v>44726</v>
      </c>
      <c r="M5324" s="398" t="s">
        <v>19</v>
      </c>
      <c r="N5324" s="10">
        <v>10184</v>
      </c>
    </row>
    <row r="5325" spans="1:14">
      <c r="A5325" s="9">
        <v>44722</v>
      </c>
      <c r="B5325" s="1">
        <v>18247</v>
      </c>
      <c r="C5325" s="929" t="s">
        <v>822</v>
      </c>
      <c r="D5325" s="1" t="s">
        <v>22</v>
      </c>
      <c r="E5325" s="1" t="s">
        <v>5722</v>
      </c>
      <c r="F5325" s="399">
        <v>44726</v>
      </c>
      <c r="G5325" s="10" t="s">
        <v>824</v>
      </c>
      <c r="H5325" s="10">
        <v>9</v>
      </c>
      <c r="I5325" s="946">
        <v>2.35</v>
      </c>
      <c r="J5325" s="398" t="s">
        <v>25</v>
      </c>
      <c r="K5325" s="398" t="s">
        <v>25</v>
      </c>
      <c r="L5325" s="399">
        <v>44726</v>
      </c>
      <c r="M5325" s="398" t="s">
        <v>19</v>
      </c>
      <c r="N5325" s="10">
        <v>10184</v>
      </c>
    </row>
    <row r="5326" spans="1:14">
      <c r="A5326" s="9">
        <v>44722</v>
      </c>
      <c r="B5326" s="1">
        <v>18248</v>
      </c>
      <c r="C5326" s="929" t="s">
        <v>816</v>
      </c>
      <c r="D5326" s="1" t="s">
        <v>22</v>
      </c>
      <c r="E5326" s="1" t="s">
        <v>5722</v>
      </c>
      <c r="F5326" s="399">
        <v>44726</v>
      </c>
      <c r="G5326" s="10" t="s">
        <v>818</v>
      </c>
      <c r="H5326" s="10">
        <v>82</v>
      </c>
      <c r="I5326" s="946">
        <v>2.35</v>
      </c>
      <c r="J5326" s="398" t="s">
        <v>25</v>
      </c>
      <c r="K5326" s="398" t="s">
        <v>25</v>
      </c>
      <c r="L5326" s="399">
        <v>44726</v>
      </c>
      <c r="M5326" s="398" t="s">
        <v>19</v>
      </c>
      <c r="N5326" s="10">
        <v>10184</v>
      </c>
    </row>
    <row r="5327" spans="1:14">
      <c r="A5327" s="9">
        <v>44722</v>
      </c>
      <c r="B5327" s="1">
        <v>18249</v>
      </c>
      <c r="C5327" s="929" t="s">
        <v>5525</v>
      </c>
      <c r="D5327" s="1" t="s">
        <v>22</v>
      </c>
      <c r="E5327" s="1" t="s">
        <v>5722</v>
      </c>
      <c r="F5327" s="399">
        <v>44726</v>
      </c>
      <c r="G5327" s="10" t="s">
        <v>5527</v>
      </c>
      <c r="H5327" s="10">
        <v>88</v>
      </c>
      <c r="I5327" s="946">
        <v>2.35</v>
      </c>
      <c r="J5327" s="398" t="s">
        <v>25</v>
      </c>
      <c r="K5327" s="398" t="s">
        <v>25</v>
      </c>
      <c r="L5327" s="399">
        <v>44726</v>
      </c>
      <c r="M5327" s="398" t="s">
        <v>19</v>
      </c>
      <c r="N5327" s="10">
        <v>10184</v>
      </c>
    </row>
    <row r="5328" spans="1:14">
      <c r="A5328" s="9">
        <v>44722</v>
      </c>
      <c r="B5328" s="1">
        <v>18250</v>
      </c>
      <c r="C5328" s="929" t="s">
        <v>120</v>
      </c>
      <c r="D5328" s="1" t="s">
        <v>22</v>
      </c>
      <c r="E5328" s="1" t="s">
        <v>5723</v>
      </c>
      <c r="F5328" s="399">
        <v>44726</v>
      </c>
      <c r="G5328" s="10" t="s">
        <v>122</v>
      </c>
      <c r="H5328" s="10">
        <v>18</v>
      </c>
      <c r="I5328" s="946">
        <v>2.35</v>
      </c>
      <c r="J5328" s="398" t="s">
        <v>25</v>
      </c>
      <c r="K5328" s="398" t="s">
        <v>25</v>
      </c>
      <c r="L5328" s="399">
        <v>44726</v>
      </c>
      <c r="M5328" s="398" t="s">
        <v>19</v>
      </c>
      <c r="N5328" s="10">
        <v>10184</v>
      </c>
    </row>
    <row r="5329" spans="1:14">
      <c r="A5329" s="9">
        <v>44722</v>
      </c>
      <c r="B5329" s="1">
        <v>18251</v>
      </c>
      <c r="C5329" s="929" t="s">
        <v>5724</v>
      </c>
      <c r="D5329" s="1" t="s">
        <v>22</v>
      </c>
      <c r="E5329" s="1" t="s">
        <v>5725</v>
      </c>
      <c r="F5329" s="399">
        <v>44726</v>
      </c>
      <c r="G5329" s="10" t="s">
        <v>5726</v>
      </c>
      <c r="H5329" s="10">
        <v>9</v>
      </c>
      <c r="I5329" s="946">
        <v>2.35</v>
      </c>
      <c r="J5329" s="398" t="s">
        <v>25</v>
      </c>
      <c r="K5329" s="398" t="s">
        <v>25</v>
      </c>
      <c r="L5329" s="399">
        <v>44726</v>
      </c>
      <c r="M5329" s="398" t="s">
        <v>19</v>
      </c>
      <c r="N5329" s="10">
        <v>10184</v>
      </c>
    </row>
    <row r="5330" spans="1:14">
      <c r="A5330" s="9">
        <v>44722</v>
      </c>
      <c r="B5330" s="1">
        <v>18252</v>
      </c>
      <c r="C5330" s="929" t="s">
        <v>455</v>
      </c>
      <c r="D5330" s="1" t="s">
        <v>22</v>
      </c>
      <c r="E5330" s="1" t="s">
        <v>5727</v>
      </c>
      <c r="F5330" s="399">
        <v>44726</v>
      </c>
      <c r="G5330" s="10" t="s">
        <v>457</v>
      </c>
      <c r="H5330" s="10">
        <v>100</v>
      </c>
      <c r="I5330" s="946">
        <v>2.35</v>
      </c>
      <c r="J5330" s="398" t="s">
        <v>25</v>
      </c>
      <c r="K5330" s="398" t="s">
        <v>25</v>
      </c>
      <c r="L5330" s="399">
        <v>44726</v>
      </c>
      <c r="M5330" s="398" t="s">
        <v>19</v>
      </c>
      <c r="N5330" s="10">
        <v>10184</v>
      </c>
    </row>
    <row r="5331" spans="1:14">
      <c r="A5331" s="9">
        <v>44722</v>
      </c>
      <c r="B5331" s="1">
        <v>18253</v>
      </c>
      <c r="C5331" s="929" t="s">
        <v>4555</v>
      </c>
      <c r="D5331" s="1" t="s">
        <v>22</v>
      </c>
      <c r="E5331" s="1" t="s">
        <v>5727</v>
      </c>
      <c r="F5331" s="399">
        <v>44726</v>
      </c>
      <c r="G5331" s="10" t="s">
        <v>4556</v>
      </c>
      <c r="H5331" s="10">
        <v>100</v>
      </c>
      <c r="I5331" s="946">
        <v>2.35</v>
      </c>
      <c r="J5331" s="398" t="s">
        <v>25</v>
      </c>
      <c r="K5331" s="398" t="s">
        <v>25</v>
      </c>
      <c r="L5331" s="399">
        <v>44726</v>
      </c>
      <c r="M5331" s="398" t="s">
        <v>19</v>
      </c>
      <c r="N5331" s="10">
        <v>10184</v>
      </c>
    </row>
    <row r="5332" spans="1:14">
      <c r="A5332" s="9">
        <v>44722</v>
      </c>
      <c r="B5332" s="1">
        <v>18254</v>
      </c>
      <c r="C5332" s="929" t="s">
        <v>4479</v>
      </c>
      <c r="D5332" s="1" t="s">
        <v>22</v>
      </c>
      <c r="E5332" s="1" t="s">
        <v>5728</v>
      </c>
      <c r="F5332" s="399">
        <v>44726</v>
      </c>
      <c r="G5332" s="10" t="s">
        <v>5729</v>
      </c>
      <c r="H5332" s="10">
        <v>200</v>
      </c>
      <c r="I5332" s="946">
        <v>2.35</v>
      </c>
      <c r="J5332" s="398" t="s">
        <v>25</v>
      </c>
      <c r="K5332" s="398" t="s">
        <v>25</v>
      </c>
      <c r="L5332" s="399">
        <v>44726</v>
      </c>
      <c r="M5332" s="398" t="s">
        <v>19</v>
      </c>
      <c r="N5332" s="10">
        <v>10184</v>
      </c>
    </row>
    <row r="5333" spans="1:14">
      <c r="A5333" s="9">
        <v>44722</v>
      </c>
      <c r="B5333" s="1">
        <v>18255</v>
      </c>
      <c r="C5333" s="929" t="s">
        <v>4479</v>
      </c>
      <c r="D5333" s="1" t="s">
        <v>22</v>
      </c>
      <c r="E5333" s="1" t="s">
        <v>5730</v>
      </c>
      <c r="F5333" s="399">
        <v>44726</v>
      </c>
      <c r="G5333" s="10" t="s">
        <v>5729</v>
      </c>
      <c r="H5333" s="10">
        <v>15</v>
      </c>
      <c r="I5333" s="946">
        <v>2.35</v>
      </c>
      <c r="J5333" s="398" t="s">
        <v>25</v>
      </c>
      <c r="K5333" s="398" t="s">
        <v>25</v>
      </c>
      <c r="L5333" s="399">
        <v>44726</v>
      </c>
      <c r="M5333" s="398" t="s">
        <v>19</v>
      </c>
      <c r="N5333" s="10">
        <v>10184</v>
      </c>
    </row>
    <row r="5334" spans="1:14">
      <c r="A5334" s="9">
        <v>44722</v>
      </c>
      <c r="B5334" s="1">
        <v>18256</v>
      </c>
      <c r="C5334" s="929" t="s">
        <v>4479</v>
      </c>
      <c r="D5334" s="1" t="s">
        <v>22</v>
      </c>
      <c r="E5334" s="1" t="s">
        <v>5731</v>
      </c>
      <c r="F5334" s="399">
        <v>44726</v>
      </c>
      <c r="G5334" s="10" t="s">
        <v>5729</v>
      </c>
      <c r="H5334" s="10">
        <v>29</v>
      </c>
      <c r="I5334" s="946">
        <v>2.35</v>
      </c>
      <c r="J5334" s="398" t="s">
        <v>25</v>
      </c>
      <c r="K5334" s="398" t="s">
        <v>25</v>
      </c>
      <c r="L5334" s="399">
        <v>44726</v>
      </c>
      <c r="M5334" s="398" t="s">
        <v>19</v>
      </c>
      <c r="N5334" s="10">
        <v>10184</v>
      </c>
    </row>
    <row r="5335" spans="1:14">
      <c r="A5335" s="9">
        <v>44722</v>
      </c>
      <c r="B5335" s="1">
        <v>18257</v>
      </c>
      <c r="C5335" s="929" t="s">
        <v>1042</v>
      </c>
      <c r="D5335" s="1" t="s">
        <v>22</v>
      </c>
      <c r="E5335" s="1" t="s">
        <v>5732</v>
      </c>
      <c r="F5335" s="399">
        <v>44726</v>
      </c>
      <c r="G5335" s="10" t="s">
        <v>1044</v>
      </c>
      <c r="H5335" s="10">
        <v>42</v>
      </c>
      <c r="I5335" s="946">
        <v>2.35</v>
      </c>
      <c r="J5335" s="398" t="s">
        <v>25</v>
      </c>
      <c r="K5335" s="398" t="s">
        <v>25</v>
      </c>
      <c r="L5335" s="399">
        <v>44726</v>
      </c>
      <c r="M5335" s="398" t="s">
        <v>19</v>
      </c>
      <c r="N5335" s="10">
        <v>10184</v>
      </c>
    </row>
    <row r="5336" spans="1:14">
      <c r="A5336" s="9">
        <v>44722</v>
      </c>
      <c r="B5336" s="1">
        <v>18258</v>
      </c>
      <c r="C5336" s="929" t="s">
        <v>1671</v>
      </c>
      <c r="D5336" s="1" t="s">
        <v>22</v>
      </c>
      <c r="E5336" s="1" t="s">
        <v>5733</v>
      </c>
      <c r="F5336" s="399">
        <v>44727</v>
      </c>
      <c r="G5336" s="10" t="s">
        <v>1673</v>
      </c>
      <c r="H5336" s="10">
        <v>155</v>
      </c>
      <c r="I5336" s="946">
        <v>2.35</v>
      </c>
      <c r="J5336" s="398" t="s">
        <v>25</v>
      </c>
      <c r="K5336" s="398" t="s">
        <v>25</v>
      </c>
      <c r="L5336" s="399">
        <v>44727</v>
      </c>
      <c r="M5336" s="398" t="s">
        <v>19</v>
      </c>
      <c r="N5336" s="10">
        <v>10184</v>
      </c>
    </row>
    <row r="5337" spans="1:14">
      <c r="A5337" s="9">
        <v>44722</v>
      </c>
      <c r="B5337" s="1">
        <v>18259</v>
      </c>
      <c r="C5337" s="929" t="s">
        <v>1671</v>
      </c>
      <c r="D5337" s="1" t="s">
        <v>22</v>
      </c>
      <c r="E5337" s="1" t="s">
        <v>5734</v>
      </c>
      <c r="F5337" s="399">
        <v>44727</v>
      </c>
      <c r="G5337" s="10" t="s">
        <v>1673</v>
      </c>
      <c r="H5337" s="10">
        <v>250</v>
      </c>
      <c r="I5337" s="946">
        <v>2.35</v>
      </c>
      <c r="J5337" s="398" t="s">
        <v>25</v>
      </c>
      <c r="K5337" s="398" t="s">
        <v>25</v>
      </c>
      <c r="L5337" s="399">
        <v>44727</v>
      </c>
      <c r="M5337" s="398" t="s">
        <v>19</v>
      </c>
      <c r="N5337" s="10">
        <v>10184</v>
      </c>
    </row>
    <row r="5338" spans="1:14">
      <c r="A5338" s="9">
        <v>44722</v>
      </c>
      <c r="B5338" s="1">
        <v>18260</v>
      </c>
      <c r="C5338" s="929" t="s">
        <v>420</v>
      </c>
      <c r="D5338" s="1" t="s">
        <v>22</v>
      </c>
      <c r="E5338" s="1" t="s">
        <v>5735</v>
      </c>
      <c r="F5338" s="399">
        <v>44727</v>
      </c>
      <c r="G5338" s="10" t="s">
        <v>422</v>
      </c>
      <c r="H5338" s="10">
        <v>55</v>
      </c>
      <c r="I5338" s="946">
        <v>2.35</v>
      </c>
      <c r="J5338" s="398" t="s">
        <v>25</v>
      </c>
      <c r="K5338" s="398" t="s">
        <v>25</v>
      </c>
      <c r="L5338" s="399">
        <v>44727</v>
      </c>
      <c r="M5338" s="398" t="s">
        <v>19</v>
      </c>
      <c r="N5338" s="10">
        <v>10184</v>
      </c>
    </row>
    <row r="5339" spans="1:14">
      <c r="A5339" s="9">
        <v>44722</v>
      </c>
      <c r="B5339" s="1">
        <v>18261</v>
      </c>
      <c r="C5339" s="929" t="s">
        <v>341</v>
      </c>
      <c r="D5339" s="1" t="s">
        <v>22</v>
      </c>
      <c r="E5339" s="1" t="s">
        <v>5736</v>
      </c>
      <c r="F5339" s="399">
        <v>44727</v>
      </c>
      <c r="G5339" s="10" t="s">
        <v>343</v>
      </c>
      <c r="H5339" s="10">
        <v>19</v>
      </c>
      <c r="I5339" s="946">
        <v>2.35</v>
      </c>
      <c r="J5339" s="398" t="s">
        <v>25</v>
      </c>
      <c r="K5339" s="398" t="s">
        <v>25</v>
      </c>
      <c r="L5339" s="399">
        <v>44727</v>
      </c>
      <c r="M5339" s="398" t="s">
        <v>19</v>
      </c>
      <c r="N5339" s="10">
        <v>10184</v>
      </c>
    </row>
    <row r="5340" spans="1:14">
      <c r="A5340" s="9">
        <v>44722</v>
      </c>
      <c r="B5340" s="1">
        <v>18262</v>
      </c>
      <c r="C5340" s="929" t="s">
        <v>147</v>
      </c>
      <c r="D5340" s="1" t="s">
        <v>22</v>
      </c>
      <c r="E5340" s="1" t="s">
        <v>5737</v>
      </c>
      <c r="F5340" s="399">
        <v>44727</v>
      </c>
      <c r="G5340" s="10" t="s">
        <v>149</v>
      </c>
      <c r="H5340" s="10">
        <v>94</v>
      </c>
      <c r="I5340" s="946">
        <v>2.35</v>
      </c>
      <c r="J5340" s="398" t="s">
        <v>25</v>
      </c>
      <c r="K5340" s="398" t="s">
        <v>25</v>
      </c>
      <c r="L5340" s="399">
        <v>44727</v>
      </c>
      <c r="M5340" s="398" t="s">
        <v>19</v>
      </c>
      <c r="N5340" s="10">
        <v>10184</v>
      </c>
    </row>
    <row r="5341" spans="1:14">
      <c r="A5341" s="9">
        <v>44722</v>
      </c>
      <c r="B5341" s="1">
        <v>18263</v>
      </c>
      <c r="C5341" s="929" t="s">
        <v>595</v>
      </c>
      <c r="D5341" s="1" t="s">
        <v>22</v>
      </c>
      <c r="E5341" s="1" t="s">
        <v>5738</v>
      </c>
      <c r="F5341" s="399">
        <v>44727</v>
      </c>
      <c r="G5341" s="10" t="s">
        <v>462</v>
      </c>
      <c r="H5341" s="10">
        <v>95</v>
      </c>
      <c r="I5341" s="946">
        <v>2.35</v>
      </c>
      <c r="J5341" s="398" t="s">
        <v>25</v>
      </c>
      <c r="K5341" s="398" t="s">
        <v>25</v>
      </c>
      <c r="L5341" s="399">
        <v>44727</v>
      </c>
      <c r="M5341" s="398" t="s">
        <v>19</v>
      </c>
      <c r="N5341" s="10">
        <v>10184</v>
      </c>
    </row>
    <row r="5342" spans="1:14">
      <c r="A5342" s="9">
        <v>44722</v>
      </c>
      <c r="B5342" s="1">
        <v>18264</v>
      </c>
      <c r="C5342" s="929" t="s">
        <v>688</v>
      </c>
      <c r="D5342" s="1" t="s">
        <v>22</v>
      </c>
      <c r="E5342" s="1" t="s">
        <v>5739</v>
      </c>
      <c r="F5342" s="399">
        <v>44729</v>
      </c>
      <c r="G5342" s="10" t="s">
        <v>690</v>
      </c>
      <c r="H5342" s="10">
        <v>3</v>
      </c>
      <c r="I5342" s="946">
        <v>2.35</v>
      </c>
      <c r="J5342" s="398" t="s">
        <v>25</v>
      </c>
      <c r="K5342" s="398" t="s">
        <v>25</v>
      </c>
      <c r="L5342" s="399">
        <v>44729</v>
      </c>
      <c r="M5342" s="398" t="s">
        <v>19</v>
      </c>
      <c r="N5342" s="10">
        <v>10184</v>
      </c>
    </row>
    <row r="5343" spans="1:14">
      <c r="A5343" s="9">
        <v>44722</v>
      </c>
      <c r="B5343" s="1">
        <v>18265</v>
      </c>
      <c r="C5343" s="929" t="s">
        <v>688</v>
      </c>
      <c r="D5343" s="1" t="s">
        <v>22</v>
      </c>
      <c r="E5343" s="1" t="s">
        <v>5740</v>
      </c>
      <c r="F5343" s="399">
        <v>44729</v>
      </c>
      <c r="G5343" s="10" t="s">
        <v>690</v>
      </c>
      <c r="H5343" s="10">
        <v>23</v>
      </c>
      <c r="I5343" s="946">
        <v>2.35</v>
      </c>
      <c r="J5343" s="398" t="s">
        <v>25</v>
      </c>
      <c r="K5343" s="398" t="s">
        <v>25</v>
      </c>
      <c r="L5343" s="399">
        <v>44729</v>
      </c>
      <c r="M5343" s="398" t="s">
        <v>19</v>
      </c>
      <c r="N5343" s="10">
        <v>10184</v>
      </c>
    </row>
    <row r="5344" spans="1:14">
      <c r="A5344" s="9">
        <v>44722</v>
      </c>
      <c r="B5344" s="1">
        <v>18266</v>
      </c>
      <c r="C5344" s="929" t="s">
        <v>3633</v>
      </c>
      <c r="D5344" s="1" t="s">
        <v>22</v>
      </c>
      <c r="E5344" s="1" t="s">
        <v>5741</v>
      </c>
      <c r="F5344" s="399">
        <v>44729</v>
      </c>
      <c r="G5344" s="10" t="s">
        <v>3635</v>
      </c>
      <c r="H5344" s="10">
        <v>3</v>
      </c>
      <c r="I5344" s="946">
        <v>2.35</v>
      </c>
      <c r="J5344" s="398" t="s">
        <v>25</v>
      </c>
      <c r="K5344" s="398" t="s">
        <v>25</v>
      </c>
      <c r="L5344" s="399">
        <v>44729</v>
      </c>
      <c r="M5344" s="398" t="s">
        <v>19</v>
      </c>
      <c r="N5344" s="10">
        <v>10184</v>
      </c>
    </row>
    <row r="5345" spans="1:15">
      <c r="A5345" s="9">
        <v>44722</v>
      </c>
      <c r="B5345" s="1">
        <v>18267</v>
      </c>
      <c r="C5345" s="929" t="s">
        <v>37</v>
      </c>
      <c r="D5345" s="1" t="s">
        <v>22</v>
      </c>
      <c r="E5345" s="1" t="s">
        <v>5741</v>
      </c>
      <c r="F5345" s="399">
        <v>44729</v>
      </c>
      <c r="G5345" s="10" t="s">
        <v>38</v>
      </c>
      <c r="H5345" s="10">
        <v>3</v>
      </c>
      <c r="I5345" s="946">
        <v>2.35</v>
      </c>
      <c r="J5345" s="398" t="s">
        <v>25</v>
      </c>
      <c r="K5345" s="398" t="s">
        <v>25</v>
      </c>
      <c r="L5345" s="399">
        <v>44729</v>
      </c>
      <c r="M5345" s="398" t="s">
        <v>19</v>
      </c>
      <c r="N5345" s="10">
        <v>10184</v>
      </c>
    </row>
    <row r="5346" spans="1:15">
      <c r="A5346" s="9">
        <v>44722</v>
      </c>
      <c r="B5346" s="1">
        <v>18268</v>
      </c>
      <c r="C5346" s="929" t="s">
        <v>3633</v>
      </c>
      <c r="D5346" s="1" t="s">
        <v>22</v>
      </c>
      <c r="E5346" s="1" t="s">
        <v>5742</v>
      </c>
      <c r="F5346" s="399">
        <v>44729</v>
      </c>
      <c r="G5346" s="10" t="s">
        <v>3635</v>
      </c>
      <c r="H5346" s="10">
        <v>25</v>
      </c>
      <c r="I5346" s="946">
        <v>2.35</v>
      </c>
      <c r="J5346" s="398" t="s">
        <v>25</v>
      </c>
      <c r="K5346" s="398" t="s">
        <v>25</v>
      </c>
      <c r="L5346" s="399">
        <v>44729</v>
      </c>
      <c r="M5346" s="398" t="s">
        <v>19</v>
      </c>
      <c r="N5346" s="10">
        <v>10184</v>
      </c>
    </row>
    <row r="5347" spans="1:15">
      <c r="A5347" s="9">
        <v>44722</v>
      </c>
      <c r="B5347" s="1">
        <v>18269</v>
      </c>
      <c r="C5347" s="929" t="s">
        <v>2661</v>
      </c>
      <c r="D5347" s="1" t="s">
        <v>22</v>
      </c>
      <c r="E5347" s="1" t="s">
        <v>5743</v>
      </c>
      <c r="F5347" s="399">
        <v>44729</v>
      </c>
      <c r="G5347" s="10" t="s">
        <v>2542</v>
      </c>
      <c r="H5347" s="10">
        <v>947</v>
      </c>
      <c r="I5347" s="946">
        <v>3.15</v>
      </c>
      <c r="J5347" s="398" t="s">
        <v>25</v>
      </c>
      <c r="K5347" s="398" t="s">
        <v>25</v>
      </c>
      <c r="L5347" s="399">
        <v>44729</v>
      </c>
      <c r="M5347" s="398" t="s">
        <v>19</v>
      </c>
      <c r="N5347" s="10">
        <v>10184</v>
      </c>
    </row>
    <row r="5348" spans="1:15" ht="15.75" thickBot="1">
      <c r="A5348" s="9">
        <v>44722</v>
      </c>
      <c r="B5348" s="1">
        <v>18270</v>
      </c>
      <c r="C5348" s="929" t="s">
        <v>1869</v>
      </c>
      <c r="D5348" s="1" t="s">
        <v>22</v>
      </c>
      <c r="E5348" s="1" t="s">
        <v>5743</v>
      </c>
      <c r="F5348" s="399">
        <v>44729</v>
      </c>
      <c r="G5348" s="10" t="s">
        <v>1870</v>
      </c>
      <c r="H5348" s="10">
        <v>947</v>
      </c>
      <c r="I5348" s="946">
        <v>2.35</v>
      </c>
      <c r="J5348" s="398" t="s">
        <v>25</v>
      </c>
      <c r="K5348" s="398" t="s">
        <v>25</v>
      </c>
      <c r="L5348" s="399">
        <v>44729</v>
      </c>
      <c r="M5348" s="398" t="s">
        <v>19</v>
      </c>
      <c r="N5348" s="10">
        <v>10184</v>
      </c>
      <c r="O5348" s="391">
        <v>8796.0600000000013</v>
      </c>
    </row>
    <row r="5349" spans="1:15" s="400" customFormat="1">
      <c r="A5349" s="9">
        <v>44722</v>
      </c>
      <c r="B5349" s="1">
        <v>18271</v>
      </c>
      <c r="C5349" s="929" t="s">
        <v>5744</v>
      </c>
      <c r="D5349" s="1" t="s">
        <v>22</v>
      </c>
      <c r="E5349" s="1" t="s">
        <v>4322</v>
      </c>
      <c r="F5349" s="399">
        <v>44732</v>
      </c>
      <c r="G5349" s="10" t="s">
        <v>5745</v>
      </c>
      <c r="H5349" s="10">
        <v>1</v>
      </c>
      <c r="I5349" s="946">
        <v>3.75</v>
      </c>
      <c r="J5349" s="398" t="s">
        <v>25</v>
      </c>
      <c r="K5349" s="398" t="s">
        <v>25</v>
      </c>
      <c r="L5349" s="399">
        <v>44732</v>
      </c>
      <c r="M5349" s="398" t="s">
        <v>19</v>
      </c>
      <c r="N5349" s="10">
        <v>10223</v>
      </c>
    </row>
    <row r="5350" spans="1:15">
      <c r="A5350" s="9">
        <v>44722</v>
      </c>
      <c r="B5350" s="1">
        <v>18272</v>
      </c>
      <c r="C5350" s="929" t="s">
        <v>710</v>
      </c>
      <c r="D5350" s="1" t="s">
        <v>22</v>
      </c>
      <c r="E5350" s="1" t="s">
        <v>5746</v>
      </c>
      <c r="F5350" s="399">
        <v>44732</v>
      </c>
      <c r="G5350" s="10" t="s">
        <v>712</v>
      </c>
      <c r="H5350" s="10">
        <v>73</v>
      </c>
      <c r="I5350" s="946">
        <v>2.35</v>
      </c>
      <c r="J5350" s="398" t="s">
        <v>25</v>
      </c>
      <c r="K5350" s="398" t="s">
        <v>25</v>
      </c>
      <c r="L5350" s="399">
        <v>44732</v>
      </c>
      <c r="M5350" s="398" t="s">
        <v>19</v>
      </c>
      <c r="N5350" s="10">
        <v>10223</v>
      </c>
    </row>
    <row r="5351" spans="1:15">
      <c r="A5351" s="9">
        <v>44722</v>
      </c>
      <c r="B5351" s="1">
        <v>18273</v>
      </c>
      <c r="C5351" s="929" t="s">
        <v>3250</v>
      </c>
      <c r="D5351" s="1" t="s">
        <v>22</v>
      </c>
      <c r="E5351" s="1" t="s">
        <v>5747</v>
      </c>
      <c r="F5351" s="399">
        <v>44732</v>
      </c>
      <c r="G5351" s="10" t="s">
        <v>712</v>
      </c>
      <c r="H5351" s="10">
        <v>22</v>
      </c>
      <c r="I5351" s="946">
        <v>2.35</v>
      </c>
      <c r="J5351" s="398" t="s">
        <v>25</v>
      </c>
      <c r="K5351" s="398" t="s">
        <v>25</v>
      </c>
      <c r="L5351" s="399">
        <v>44732</v>
      </c>
      <c r="M5351" s="398" t="s">
        <v>19</v>
      </c>
      <c r="N5351" s="10">
        <v>10223</v>
      </c>
    </row>
    <row r="5352" spans="1:15">
      <c r="A5352" s="9">
        <v>44722</v>
      </c>
      <c r="B5352" s="1">
        <v>18274</v>
      </c>
      <c r="C5352" s="929" t="s">
        <v>5748</v>
      </c>
      <c r="D5352" s="1" t="s">
        <v>22</v>
      </c>
      <c r="E5352" s="1" t="s">
        <v>4322</v>
      </c>
      <c r="F5352" s="399">
        <v>44732</v>
      </c>
      <c r="G5352" s="10" t="s">
        <v>5749</v>
      </c>
      <c r="H5352" s="10">
        <v>1</v>
      </c>
      <c r="I5352" s="946">
        <v>3.75</v>
      </c>
      <c r="J5352" s="398" t="s">
        <v>25</v>
      </c>
      <c r="K5352" s="398" t="s">
        <v>25</v>
      </c>
      <c r="L5352" s="399">
        <v>44732</v>
      </c>
      <c r="M5352" s="398" t="s">
        <v>19</v>
      </c>
      <c r="N5352" s="10">
        <v>10223</v>
      </c>
    </row>
    <row r="5353" spans="1:15">
      <c r="A5353" s="9">
        <v>44722</v>
      </c>
      <c r="B5353" s="1">
        <v>18275</v>
      </c>
      <c r="C5353" s="929" t="s">
        <v>5748</v>
      </c>
      <c r="D5353" s="1" t="s">
        <v>22</v>
      </c>
      <c r="E5353" s="1" t="s">
        <v>5750</v>
      </c>
      <c r="F5353" s="399">
        <v>44732</v>
      </c>
      <c r="G5353" s="10" t="s">
        <v>5751</v>
      </c>
      <c r="H5353" s="10">
        <v>10</v>
      </c>
      <c r="I5353" s="946">
        <v>2.35</v>
      </c>
      <c r="J5353" s="398" t="s">
        <v>25</v>
      </c>
      <c r="K5353" s="398" t="s">
        <v>25</v>
      </c>
      <c r="L5353" s="399">
        <v>44732</v>
      </c>
      <c r="M5353" s="398" t="s">
        <v>19</v>
      </c>
      <c r="N5353" s="10">
        <v>10223</v>
      </c>
    </row>
    <row r="5354" spans="1:15">
      <c r="A5354" s="9">
        <v>44722</v>
      </c>
      <c r="B5354" s="1">
        <v>18276</v>
      </c>
      <c r="C5354" s="929" t="s">
        <v>5713</v>
      </c>
      <c r="D5354" s="1" t="s">
        <v>22</v>
      </c>
      <c r="E5354" s="1" t="s">
        <v>5752</v>
      </c>
      <c r="F5354" s="399">
        <v>44732</v>
      </c>
      <c r="G5354" s="10" t="s">
        <v>5753</v>
      </c>
      <c r="H5354" s="10">
        <v>7</v>
      </c>
      <c r="I5354" s="946">
        <v>2.35</v>
      </c>
      <c r="J5354" s="398" t="s">
        <v>25</v>
      </c>
      <c r="K5354" s="398" t="s">
        <v>25</v>
      </c>
      <c r="L5354" s="399">
        <v>44732</v>
      </c>
      <c r="M5354" s="398" t="s">
        <v>19</v>
      </c>
      <c r="N5354" s="10">
        <v>10223</v>
      </c>
    </row>
    <row r="5355" spans="1:15">
      <c r="A5355" s="9">
        <v>44722</v>
      </c>
      <c r="B5355" s="1">
        <v>18277</v>
      </c>
      <c r="C5355" s="929" t="s">
        <v>5713</v>
      </c>
      <c r="D5355" s="1" t="s">
        <v>22</v>
      </c>
      <c r="E5355" s="1" t="s">
        <v>5754</v>
      </c>
      <c r="F5355" s="399">
        <v>44732</v>
      </c>
      <c r="G5355" s="10" t="s">
        <v>5753</v>
      </c>
      <c r="H5355" s="10">
        <v>42</v>
      </c>
      <c r="I5355" s="946">
        <v>2.35</v>
      </c>
      <c r="J5355" s="398" t="s">
        <v>25</v>
      </c>
      <c r="K5355" s="398" t="s">
        <v>25</v>
      </c>
      <c r="L5355" s="399">
        <v>44732</v>
      </c>
      <c r="M5355" s="398" t="s">
        <v>19</v>
      </c>
      <c r="N5355" s="10">
        <v>10223</v>
      </c>
    </row>
    <row r="5356" spans="1:15">
      <c r="A5356" s="9">
        <v>44722</v>
      </c>
      <c r="B5356" s="1">
        <v>18278</v>
      </c>
      <c r="C5356" s="929" t="s">
        <v>2661</v>
      </c>
      <c r="D5356" s="1" t="s">
        <v>22</v>
      </c>
      <c r="E5356" s="1" t="s">
        <v>5743</v>
      </c>
      <c r="F5356" s="399">
        <v>44732</v>
      </c>
      <c r="G5356" s="10" t="s">
        <v>2542</v>
      </c>
      <c r="H5356" s="10">
        <v>761</v>
      </c>
      <c r="I5356" s="946">
        <v>3.15</v>
      </c>
      <c r="J5356" s="398" t="s">
        <v>25</v>
      </c>
      <c r="K5356" s="398" t="s">
        <v>25</v>
      </c>
      <c r="L5356" s="399">
        <v>44732</v>
      </c>
      <c r="M5356" s="398" t="s">
        <v>19</v>
      </c>
      <c r="N5356" s="10">
        <v>10223</v>
      </c>
    </row>
    <row r="5357" spans="1:15">
      <c r="A5357" s="9">
        <v>44722</v>
      </c>
      <c r="B5357" s="1">
        <v>18279</v>
      </c>
      <c r="C5357" s="929" t="s">
        <v>1869</v>
      </c>
      <c r="D5357" s="1" t="s">
        <v>22</v>
      </c>
      <c r="E5357" s="1" t="s">
        <v>5743</v>
      </c>
      <c r="F5357" s="399">
        <v>44732</v>
      </c>
      <c r="G5357" s="10" t="s">
        <v>1870</v>
      </c>
      <c r="H5357" s="10">
        <v>761</v>
      </c>
      <c r="I5357" s="946">
        <v>2.35</v>
      </c>
      <c r="J5357" s="398" t="s">
        <v>25</v>
      </c>
      <c r="K5357" s="398" t="s">
        <v>25</v>
      </c>
      <c r="L5357" s="399">
        <v>44732</v>
      </c>
      <c r="M5357" s="398" t="s">
        <v>19</v>
      </c>
      <c r="N5357" s="10">
        <v>10223</v>
      </c>
    </row>
    <row r="5358" spans="1:15">
      <c r="A5358" s="9">
        <v>44722</v>
      </c>
      <c r="B5358" s="1">
        <v>18280</v>
      </c>
      <c r="C5358" s="929" t="s">
        <v>5755</v>
      </c>
      <c r="D5358" s="1" t="s">
        <v>22</v>
      </c>
      <c r="E5358" s="1" t="s">
        <v>4322</v>
      </c>
      <c r="F5358" s="399">
        <v>44732</v>
      </c>
      <c r="G5358" s="10" t="s">
        <v>5756</v>
      </c>
      <c r="H5358" s="10">
        <v>1</v>
      </c>
      <c r="I5358" s="946">
        <v>3.75</v>
      </c>
      <c r="J5358" s="398" t="s">
        <v>25</v>
      </c>
      <c r="K5358" s="398" t="s">
        <v>25</v>
      </c>
      <c r="L5358" s="399">
        <v>44732</v>
      </c>
      <c r="M5358" s="398" t="s">
        <v>19</v>
      </c>
      <c r="N5358" s="10">
        <v>10223</v>
      </c>
    </row>
    <row r="5359" spans="1:15">
      <c r="A5359" s="9">
        <v>44722</v>
      </c>
      <c r="B5359" s="1">
        <v>18281</v>
      </c>
      <c r="C5359" s="929" t="s">
        <v>519</v>
      </c>
      <c r="D5359" s="1" t="s">
        <v>22</v>
      </c>
      <c r="E5359" s="1" t="s">
        <v>5757</v>
      </c>
      <c r="F5359" s="399">
        <v>44734</v>
      </c>
      <c r="G5359" s="10" t="s">
        <v>521</v>
      </c>
      <c r="H5359" s="10">
        <v>39</v>
      </c>
      <c r="I5359" s="946">
        <v>2.35</v>
      </c>
      <c r="J5359" s="398" t="s">
        <v>25</v>
      </c>
      <c r="K5359" s="398" t="s">
        <v>25</v>
      </c>
      <c r="L5359" s="399">
        <v>44734</v>
      </c>
      <c r="M5359" s="398" t="s">
        <v>19</v>
      </c>
      <c r="N5359" s="10">
        <v>10223</v>
      </c>
    </row>
    <row r="5360" spans="1:15">
      <c r="A5360" s="9">
        <v>44722</v>
      </c>
      <c r="B5360" s="1">
        <v>18282</v>
      </c>
      <c r="C5360" s="929" t="s">
        <v>137</v>
      </c>
      <c r="D5360" s="1" t="s">
        <v>22</v>
      </c>
      <c r="E5360" s="1" t="s">
        <v>5758</v>
      </c>
      <c r="F5360" s="399">
        <v>44734</v>
      </c>
      <c r="G5360" s="10" t="s">
        <v>2696</v>
      </c>
      <c r="H5360" s="10">
        <v>3</v>
      </c>
      <c r="I5360" s="946">
        <v>2.35</v>
      </c>
      <c r="J5360" s="398" t="s">
        <v>25</v>
      </c>
      <c r="K5360" s="398" t="s">
        <v>25</v>
      </c>
      <c r="L5360" s="399">
        <v>44734</v>
      </c>
      <c r="M5360" s="398" t="s">
        <v>19</v>
      </c>
      <c r="N5360" s="10">
        <v>10223</v>
      </c>
    </row>
    <row r="5361" spans="1:14">
      <c r="A5361" s="9">
        <v>44722</v>
      </c>
      <c r="B5361" s="1">
        <v>18283</v>
      </c>
      <c r="C5361" s="929" t="s">
        <v>4551</v>
      </c>
      <c r="D5361" s="1" t="s">
        <v>22</v>
      </c>
      <c r="E5361" s="1" t="s">
        <v>5758</v>
      </c>
      <c r="F5361" s="399">
        <v>44734</v>
      </c>
      <c r="G5361" s="10" t="s">
        <v>5521</v>
      </c>
      <c r="H5361" s="10">
        <v>3</v>
      </c>
      <c r="I5361" s="946">
        <v>2.35</v>
      </c>
      <c r="J5361" s="398" t="s">
        <v>25</v>
      </c>
      <c r="K5361" s="398" t="s">
        <v>25</v>
      </c>
      <c r="L5361" s="399">
        <v>44734</v>
      </c>
      <c r="M5361" s="398" t="s">
        <v>19</v>
      </c>
      <c r="N5361" s="10">
        <v>10223</v>
      </c>
    </row>
    <row r="5362" spans="1:14">
      <c r="A5362" s="9">
        <v>44722</v>
      </c>
      <c r="B5362" s="1">
        <v>18284</v>
      </c>
      <c r="C5362" s="929" t="s">
        <v>4350</v>
      </c>
      <c r="D5362" s="1" t="s">
        <v>22</v>
      </c>
      <c r="E5362" s="1" t="s">
        <v>5758</v>
      </c>
      <c r="F5362" s="399">
        <v>44734</v>
      </c>
      <c r="G5362" s="10" t="s">
        <v>5520</v>
      </c>
      <c r="H5362" s="10">
        <v>3</v>
      </c>
      <c r="I5362" s="946">
        <v>2.35</v>
      </c>
      <c r="J5362" s="398" t="s">
        <v>25</v>
      </c>
      <c r="K5362" s="398" t="s">
        <v>25</v>
      </c>
      <c r="L5362" s="399">
        <v>44734</v>
      </c>
      <c r="M5362" s="398" t="s">
        <v>19</v>
      </c>
      <c r="N5362" s="10">
        <v>10223</v>
      </c>
    </row>
    <row r="5363" spans="1:14">
      <c r="A5363" s="9">
        <v>44722</v>
      </c>
      <c r="B5363" s="1">
        <v>18285</v>
      </c>
      <c r="C5363" s="929" t="s">
        <v>137</v>
      </c>
      <c r="D5363" s="1" t="s">
        <v>22</v>
      </c>
      <c r="E5363" s="1" t="s">
        <v>5759</v>
      </c>
      <c r="F5363" s="399">
        <v>44734</v>
      </c>
      <c r="G5363" s="10" t="s">
        <v>2696</v>
      </c>
      <c r="H5363" s="10">
        <v>10</v>
      </c>
      <c r="I5363" s="946">
        <v>2.35</v>
      </c>
      <c r="J5363" s="398" t="s">
        <v>25</v>
      </c>
      <c r="K5363" s="398" t="s">
        <v>25</v>
      </c>
      <c r="L5363" s="399">
        <v>44734</v>
      </c>
      <c r="M5363" s="398" t="s">
        <v>19</v>
      </c>
      <c r="N5363" s="10">
        <v>10223</v>
      </c>
    </row>
    <row r="5364" spans="1:14">
      <c r="A5364" s="9">
        <v>44722</v>
      </c>
      <c r="B5364" s="1">
        <v>18286</v>
      </c>
      <c r="C5364" s="929" t="s">
        <v>70</v>
      </c>
      <c r="D5364" s="1" t="s">
        <v>22</v>
      </c>
      <c r="E5364" s="1" t="s">
        <v>5759</v>
      </c>
      <c r="F5364" s="399">
        <v>44734</v>
      </c>
      <c r="G5364" s="10" t="s">
        <v>71</v>
      </c>
      <c r="H5364" s="10">
        <v>10</v>
      </c>
      <c r="I5364" s="946">
        <v>2.35</v>
      </c>
      <c r="J5364" s="398" t="s">
        <v>25</v>
      </c>
      <c r="K5364" s="398" t="s">
        <v>25</v>
      </c>
      <c r="L5364" s="399">
        <v>44734</v>
      </c>
      <c r="M5364" s="398" t="s">
        <v>19</v>
      </c>
      <c r="N5364" s="10">
        <v>10223</v>
      </c>
    </row>
    <row r="5365" spans="1:14">
      <c r="A5365" s="9">
        <v>44722</v>
      </c>
      <c r="B5365" s="1">
        <v>18287</v>
      </c>
      <c r="C5365" s="929" t="s">
        <v>5760</v>
      </c>
      <c r="D5365" s="1" t="s">
        <v>22</v>
      </c>
      <c r="E5365" s="1" t="s">
        <v>4322</v>
      </c>
      <c r="F5365" s="399">
        <v>44734</v>
      </c>
      <c r="G5365" s="10" t="s">
        <v>5761</v>
      </c>
      <c r="H5365" s="10">
        <v>1</v>
      </c>
      <c r="I5365" s="946">
        <v>3.75</v>
      </c>
      <c r="J5365" s="398" t="s">
        <v>25</v>
      </c>
      <c r="K5365" s="398" t="s">
        <v>25</v>
      </c>
      <c r="L5365" s="399">
        <v>44734</v>
      </c>
      <c r="M5365" s="398" t="s">
        <v>19</v>
      </c>
      <c r="N5365" s="10">
        <v>10223</v>
      </c>
    </row>
    <row r="5366" spans="1:14">
      <c r="A5366" s="9">
        <v>44722</v>
      </c>
      <c r="B5366" s="1">
        <v>18288</v>
      </c>
      <c r="C5366" s="929" t="s">
        <v>914</v>
      </c>
      <c r="D5366" s="1" t="s">
        <v>22</v>
      </c>
      <c r="E5366" s="1" t="s">
        <v>5762</v>
      </c>
      <c r="F5366" s="399">
        <v>44734</v>
      </c>
      <c r="G5366" s="10" t="s">
        <v>916</v>
      </c>
      <c r="H5366" s="10">
        <v>23</v>
      </c>
      <c r="I5366" s="946">
        <v>2.35</v>
      </c>
      <c r="J5366" s="398" t="s">
        <v>25</v>
      </c>
      <c r="K5366" s="398" t="s">
        <v>25</v>
      </c>
      <c r="L5366" s="399">
        <v>44734</v>
      </c>
      <c r="M5366" s="398" t="s">
        <v>19</v>
      </c>
      <c r="N5366" s="10">
        <v>10223</v>
      </c>
    </row>
    <row r="5367" spans="1:14">
      <c r="A5367" s="9">
        <v>44722</v>
      </c>
      <c r="B5367" s="1">
        <v>18289</v>
      </c>
      <c r="C5367" s="929" t="s">
        <v>741</v>
      </c>
      <c r="D5367" s="1" t="s">
        <v>22</v>
      </c>
      <c r="E5367" s="1" t="s">
        <v>5763</v>
      </c>
      <c r="F5367" s="399">
        <v>44735</v>
      </c>
      <c r="G5367" s="10" t="s">
        <v>743</v>
      </c>
      <c r="H5367" s="10">
        <v>1</v>
      </c>
      <c r="I5367" s="946">
        <v>2.35</v>
      </c>
      <c r="J5367" s="398" t="s">
        <v>25</v>
      </c>
      <c r="K5367" s="398" t="s">
        <v>25</v>
      </c>
      <c r="L5367" s="399">
        <v>44735</v>
      </c>
      <c r="M5367" s="398" t="s">
        <v>19</v>
      </c>
      <c r="N5367" s="10">
        <v>10223</v>
      </c>
    </row>
    <row r="5368" spans="1:14">
      <c r="A5368" s="9">
        <v>44722</v>
      </c>
      <c r="B5368" s="1">
        <v>18290</v>
      </c>
      <c r="C5368" s="929" t="s">
        <v>5764</v>
      </c>
      <c r="D5368" s="1" t="s">
        <v>22</v>
      </c>
      <c r="E5368" s="1" t="s">
        <v>5765</v>
      </c>
      <c r="F5368" s="399">
        <v>44735</v>
      </c>
      <c r="G5368" s="10" t="s">
        <v>5766</v>
      </c>
      <c r="H5368" s="10">
        <v>14</v>
      </c>
      <c r="I5368" s="946">
        <v>2.35</v>
      </c>
      <c r="J5368" s="398" t="s">
        <v>25</v>
      </c>
      <c r="K5368" s="398" t="s">
        <v>25</v>
      </c>
      <c r="L5368" s="399">
        <v>44735</v>
      </c>
      <c r="M5368" s="398" t="s">
        <v>19</v>
      </c>
      <c r="N5368" s="10">
        <v>10223</v>
      </c>
    </row>
    <row r="5369" spans="1:14">
      <c r="A5369" s="9">
        <v>44722</v>
      </c>
      <c r="B5369" s="1">
        <v>18291</v>
      </c>
      <c r="C5369" s="929" t="s">
        <v>158</v>
      </c>
      <c r="D5369" s="1" t="s">
        <v>22</v>
      </c>
      <c r="E5369" s="1" t="s">
        <v>5767</v>
      </c>
      <c r="F5369" s="399">
        <v>44735</v>
      </c>
      <c r="G5369" s="10" t="s">
        <v>160</v>
      </c>
      <c r="H5369" s="10">
        <v>1</v>
      </c>
      <c r="I5369" s="946">
        <v>2.35</v>
      </c>
      <c r="J5369" s="398" t="s">
        <v>25</v>
      </c>
      <c r="K5369" s="398" t="s">
        <v>25</v>
      </c>
      <c r="L5369" s="399">
        <v>44735</v>
      </c>
      <c r="M5369" s="398" t="s">
        <v>19</v>
      </c>
      <c r="N5369" s="10">
        <v>10223</v>
      </c>
    </row>
    <row r="5370" spans="1:14">
      <c r="A5370" s="9">
        <v>44722</v>
      </c>
      <c r="B5370" s="1">
        <v>18292</v>
      </c>
      <c r="C5370" s="929" t="s">
        <v>4479</v>
      </c>
      <c r="D5370" s="1" t="s">
        <v>22</v>
      </c>
      <c r="E5370" s="1" t="s">
        <v>5768</v>
      </c>
      <c r="F5370" s="399">
        <v>44735</v>
      </c>
      <c r="G5370" s="10" t="s">
        <v>5729</v>
      </c>
      <c r="H5370" s="10">
        <v>7</v>
      </c>
      <c r="I5370" s="946">
        <v>2.35</v>
      </c>
      <c r="J5370" s="398" t="s">
        <v>25</v>
      </c>
      <c r="K5370" s="398" t="s">
        <v>25</v>
      </c>
      <c r="L5370" s="399">
        <v>44735</v>
      </c>
      <c r="M5370" s="398" t="s">
        <v>19</v>
      </c>
      <c r="N5370" s="10">
        <v>10223</v>
      </c>
    </row>
    <row r="5371" spans="1:14">
      <c r="A5371" s="9">
        <v>44722</v>
      </c>
      <c r="B5371" s="1">
        <v>18293</v>
      </c>
      <c r="C5371" s="929" t="s">
        <v>46</v>
      </c>
      <c r="D5371" s="1" t="s">
        <v>22</v>
      </c>
      <c r="E5371" s="1" t="s">
        <v>5769</v>
      </c>
      <c r="F5371" s="399">
        <v>44735</v>
      </c>
      <c r="G5371" s="10" t="s">
        <v>48</v>
      </c>
      <c r="H5371" s="10">
        <v>2</v>
      </c>
      <c r="I5371" s="946">
        <v>2.35</v>
      </c>
      <c r="J5371" s="398" t="s">
        <v>25</v>
      </c>
      <c r="K5371" s="398" t="s">
        <v>25</v>
      </c>
      <c r="L5371" s="399">
        <v>44735</v>
      </c>
      <c r="M5371" s="398" t="s">
        <v>19</v>
      </c>
      <c r="N5371" s="10">
        <v>10223</v>
      </c>
    </row>
    <row r="5372" spans="1:14">
      <c r="A5372" s="9">
        <v>44722</v>
      </c>
      <c r="B5372" s="1">
        <v>18294</v>
      </c>
      <c r="C5372" s="929" t="s">
        <v>2193</v>
      </c>
      <c r="D5372" s="1" t="s">
        <v>22</v>
      </c>
      <c r="E5372" s="1" t="s">
        <v>5770</v>
      </c>
      <c r="F5372" s="399">
        <v>44735</v>
      </c>
      <c r="G5372" s="10" t="s">
        <v>2374</v>
      </c>
      <c r="H5372" s="10">
        <v>3</v>
      </c>
      <c r="I5372" s="946">
        <v>2.35</v>
      </c>
      <c r="J5372" s="398" t="s">
        <v>25</v>
      </c>
      <c r="K5372" s="398" t="s">
        <v>25</v>
      </c>
      <c r="L5372" s="399">
        <v>44735</v>
      </c>
      <c r="M5372" s="398" t="s">
        <v>19</v>
      </c>
      <c r="N5372" s="10">
        <v>10223</v>
      </c>
    </row>
    <row r="5373" spans="1:14">
      <c r="A5373" s="9">
        <v>44722</v>
      </c>
      <c r="B5373" s="1">
        <v>18295</v>
      </c>
      <c r="C5373" s="929" t="s">
        <v>4479</v>
      </c>
      <c r="D5373" s="1" t="s">
        <v>22</v>
      </c>
      <c r="E5373" s="1" t="s">
        <v>5771</v>
      </c>
      <c r="F5373" s="399">
        <v>44735</v>
      </c>
      <c r="G5373" s="10" t="s">
        <v>5729</v>
      </c>
      <c r="H5373" s="10">
        <v>49</v>
      </c>
      <c r="I5373" s="946">
        <v>2.35</v>
      </c>
      <c r="J5373" s="398" t="s">
        <v>25</v>
      </c>
      <c r="K5373" s="398" t="s">
        <v>25</v>
      </c>
      <c r="L5373" s="399">
        <v>44735</v>
      </c>
      <c r="M5373" s="398" t="s">
        <v>19</v>
      </c>
      <c r="N5373" s="10">
        <v>10223</v>
      </c>
    </row>
    <row r="5374" spans="1:14">
      <c r="A5374" s="9">
        <v>44722</v>
      </c>
      <c r="B5374" s="1">
        <v>18296</v>
      </c>
      <c r="C5374" s="929" t="s">
        <v>137</v>
      </c>
      <c r="D5374" s="1" t="s">
        <v>22</v>
      </c>
      <c r="E5374" s="1" t="s">
        <v>5772</v>
      </c>
      <c r="F5374" s="399">
        <v>44735</v>
      </c>
      <c r="G5374" s="10" t="s">
        <v>2696</v>
      </c>
      <c r="H5374" s="10">
        <v>95</v>
      </c>
      <c r="I5374" s="946">
        <v>2.35</v>
      </c>
      <c r="J5374" s="398" t="s">
        <v>25</v>
      </c>
      <c r="K5374" s="398" t="s">
        <v>25</v>
      </c>
      <c r="L5374" s="399">
        <v>44735</v>
      </c>
      <c r="M5374" s="398" t="s">
        <v>19</v>
      </c>
      <c r="N5374" s="10">
        <v>10223</v>
      </c>
    </row>
    <row r="5375" spans="1:14">
      <c r="A5375" s="9">
        <v>44722</v>
      </c>
      <c r="B5375" s="1">
        <v>18297</v>
      </c>
      <c r="C5375" s="929" t="s">
        <v>70</v>
      </c>
      <c r="D5375" s="1" t="s">
        <v>22</v>
      </c>
      <c r="E5375" s="1" t="s">
        <v>5772</v>
      </c>
      <c r="F5375" s="399">
        <v>44735</v>
      </c>
      <c r="G5375" s="10" t="s">
        <v>71</v>
      </c>
      <c r="H5375" s="10">
        <v>95</v>
      </c>
      <c r="I5375" s="946">
        <v>2.35</v>
      </c>
      <c r="J5375" s="398" t="s">
        <v>25</v>
      </c>
      <c r="K5375" s="398" t="s">
        <v>25</v>
      </c>
      <c r="L5375" s="399">
        <v>44735</v>
      </c>
      <c r="M5375" s="398" t="s">
        <v>19</v>
      </c>
      <c r="N5375" s="10">
        <v>10223</v>
      </c>
    </row>
    <row r="5376" spans="1:14">
      <c r="A5376" s="9">
        <v>44722</v>
      </c>
      <c r="B5376" s="1">
        <v>18298</v>
      </c>
      <c r="C5376" s="929" t="s">
        <v>3767</v>
      </c>
      <c r="D5376" s="1" t="s">
        <v>22</v>
      </c>
      <c r="E5376" s="1" t="s">
        <v>5773</v>
      </c>
      <c r="F5376" s="399">
        <v>44735</v>
      </c>
      <c r="G5376" s="10" t="s">
        <v>3769</v>
      </c>
      <c r="H5376" s="10">
        <v>7</v>
      </c>
      <c r="I5376" s="946">
        <v>2.35</v>
      </c>
      <c r="J5376" s="398" t="s">
        <v>25</v>
      </c>
      <c r="K5376" s="398" t="s">
        <v>25</v>
      </c>
      <c r="L5376" s="399">
        <v>44735</v>
      </c>
      <c r="M5376" s="398" t="s">
        <v>19</v>
      </c>
      <c r="N5376" s="10">
        <v>10223</v>
      </c>
    </row>
    <row r="5377" spans="1:14">
      <c r="A5377" s="9">
        <v>44722</v>
      </c>
      <c r="B5377" s="1">
        <v>18299</v>
      </c>
      <c r="C5377" s="929" t="s">
        <v>46</v>
      </c>
      <c r="D5377" s="1" t="s">
        <v>22</v>
      </c>
      <c r="E5377" s="1" t="s">
        <v>5774</v>
      </c>
      <c r="F5377" s="399">
        <v>44735</v>
      </c>
      <c r="G5377" s="10" t="s">
        <v>48</v>
      </c>
      <c r="H5377" s="10">
        <v>1</v>
      </c>
      <c r="I5377" s="946">
        <v>2.35</v>
      </c>
      <c r="J5377" s="398" t="s">
        <v>25</v>
      </c>
      <c r="K5377" s="398" t="s">
        <v>25</v>
      </c>
      <c r="L5377" s="399">
        <v>44735</v>
      </c>
      <c r="M5377" s="398" t="s">
        <v>19</v>
      </c>
      <c r="N5377" s="10">
        <v>10223</v>
      </c>
    </row>
    <row r="5378" spans="1:14">
      <c r="A5378" s="9">
        <v>44722</v>
      </c>
      <c r="B5378" s="1">
        <v>18300</v>
      </c>
      <c r="C5378" s="929" t="s">
        <v>380</v>
      </c>
      <c r="D5378" s="1" t="s">
        <v>22</v>
      </c>
      <c r="E5378" s="1" t="s">
        <v>5775</v>
      </c>
      <c r="F5378" s="399">
        <v>44735</v>
      </c>
      <c r="G5378" s="10" t="s">
        <v>382</v>
      </c>
      <c r="H5378" s="10">
        <v>3</v>
      </c>
      <c r="I5378" s="946">
        <v>2.35</v>
      </c>
      <c r="J5378" s="398" t="s">
        <v>25</v>
      </c>
      <c r="K5378" s="398" t="s">
        <v>25</v>
      </c>
      <c r="L5378" s="399">
        <v>44735</v>
      </c>
      <c r="M5378" s="398" t="s">
        <v>19</v>
      </c>
      <c r="N5378" s="10">
        <v>10223</v>
      </c>
    </row>
    <row r="5379" spans="1:14">
      <c r="A5379" s="9">
        <v>44722</v>
      </c>
      <c r="B5379" s="1">
        <v>18301</v>
      </c>
      <c r="C5379" s="929" t="s">
        <v>4658</v>
      </c>
      <c r="D5379" s="1" t="s">
        <v>22</v>
      </c>
      <c r="E5379" s="1" t="s">
        <v>5776</v>
      </c>
      <c r="F5379" s="399">
        <v>44735</v>
      </c>
      <c r="G5379" s="10" t="s">
        <v>5777</v>
      </c>
      <c r="H5379" s="10">
        <v>2</v>
      </c>
      <c r="I5379" s="946">
        <v>2.35</v>
      </c>
      <c r="J5379" s="398" t="s">
        <v>25</v>
      </c>
      <c r="K5379" s="398" t="s">
        <v>25</v>
      </c>
      <c r="L5379" s="399">
        <v>44735</v>
      </c>
      <c r="M5379" s="398" t="s">
        <v>19</v>
      </c>
      <c r="N5379" s="10">
        <v>10223</v>
      </c>
    </row>
    <row r="5380" spans="1:14">
      <c r="A5380" s="9">
        <v>44722</v>
      </c>
      <c r="B5380" s="1">
        <v>18302</v>
      </c>
      <c r="C5380" s="929" t="s">
        <v>816</v>
      </c>
      <c r="D5380" s="1" t="s">
        <v>22</v>
      </c>
      <c r="E5380" s="1" t="s">
        <v>5776</v>
      </c>
      <c r="F5380" s="399">
        <v>44735</v>
      </c>
      <c r="G5380" s="10" t="s">
        <v>818</v>
      </c>
      <c r="H5380" s="10">
        <v>2</v>
      </c>
      <c r="I5380" s="946">
        <v>2.35</v>
      </c>
      <c r="J5380" s="398" t="s">
        <v>25</v>
      </c>
      <c r="K5380" s="398" t="s">
        <v>25</v>
      </c>
      <c r="L5380" s="399">
        <v>44735</v>
      </c>
      <c r="M5380" s="398" t="s">
        <v>19</v>
      </c>
      <c r="N5380" s="10">
        <v>10223</v>
      </c>
    </row>
    <row r="5381" spans="1:14">
      <c r="A5381" s="9">
        <v>44722</v>
      </c>
      <c r="B5381" s="1">
        <v>18303</v>
      </c>
      <c r="C5381" s="929" t="s">
        <v>286</v>
      </c>
      <c r="D5381" s="1" t="s">
        <v>22</v>
      </c>
      <c r="E5381" s="1" t="s">
        <v>5778</v>
      </c>
      <c r="F5381" s="399">
        <v>44735</v>
      </c>
      <c r="G5381" s="10" t="s">
        <v>30</v>
      </c>
      <c r="H5381" s="10">
        <v>22</v>
      </c>
      <c r="I5381" s="946">
        <v>2.35</v>
      </c>
      <c r="J5381" s="398" t="s">
        <v>25</v>
      </c>
      <c r="K5381" s="398" t="s">
        <v>25</v>
      </c>
      <c r="L5381" s="399">
        <v>44735</v>
      </c>
      <c r="M5381" s="398" t="s">
        <v>19</v>
      </c>
      <c r="N5381" s="10">
        <v>10223</v>
      </c>
    </row>
    <row r="5382" spans="1:14">
      <c r="A5382" s="9">
        <v>44722</v>
      </c>
      <c r="B5382" s="1">
        <v>18304</v>
      </c>
      <c r="C5382" s="929" t="s">
        <v>28</v>
      </c>
      <c r="D5382" s="1" t="s">
        <v>22</v>
      </c>
      <c r="E5382" s="1" t="s">
        <v>5778</v>
      </c>
      <c r="F5382" s="399">
        <v>44735</v>
      </c>
      <c r="G5382" s="10" t="s">
        <v>30</v>
      </c>
      <c r="H5382" s="10">
        <v>12</v>
      </c>
      <c r="I5382" s="946">
        <v>2.35</v>
      </c>
      <c r="J5382" s="398" t="s">
        <v>25</v>
      </c>
      <c r="K5382" s="398" t="s">
        <v>25</v>
      </c>
      <c r="L5382" s="399">
        <v>44735</v>
      </c>
      <c r="M5382" s="398" t="s">
        <v>19</v>
      </c>
      <c r="N5382" s="10">
        <v>10223</v>
      </c>
    </row>
    <row r="5383" spans="1:14">
      <c r="A5383" s="9">
        <v>44722</v>
      </c>
      <c r="B5383" s="1">
        <v>18305</v>
      </c>
      <c r="C5383" s="929" t="s">
        <v>533</v>
      </c>
      <c r="D5383" s="1" t="s">
        <v>22</v>
      </c>
      <c r="E5383" s="1" t="s">
        <v>5779</v>
      </c>
      <c r="F5383" s="399">
        <v>44735</v>
      </c>
      <c r="G5383" s="10" t="s">
        <v>535</v>
      </c>
      <c r="H5383" s="10">
        <v>24</v>
      </c>
      <c r="I5383" s="946">
        <v>2.35</v>
      </c>
      <c r="J5383" s="398" t="s">
        <v>25</v>
      </c>
      <c r="K5383" s="398" t="s">
        <v>25</v>
      </c>
      <c r="L5383" s="399">
        <v>44735</v>
      </c>
      <c r="M5383" s="398" t="s">
        <v>19</v>
      </c>
      <c r="N5383" s="10">
        <v>10223</v>
      </c>
    </row>
    <row r="5384" spans="1:14">
      <c r="A5384" s="9">
        <v>44722</v>
      </c>
      <c r="B5384" s="1">
        <v>18306</v>
      </c>
      <c r="C5384" s="929" t="s">
        <v>1143</v>
      </c>
      <c r="D5384" s="1" t="s">
        <v>22</v>
      </c>
      <c r="E5384" s="1" t="s">
        <v>5780</v>
      </c>
      <c r="F5384" s="399">
        <v>44735</v>
      </c>
      <c r="G5384" s="10" t="s">
        <v>1145</v>
      </c>
      <c r="H5384" s="10">
        <v>6</v>
      </c>
      <c r="I5384" s="946">
        <v>2.35</v>
      </c>
      <c r="J5384" s="398" t="s">
        <v>25</v>
      </c>
      <c r="K5384" s="398" t="s">
        <v>25</v>
      </c>
      <c r="L5384" s="399">
        <v>44735</v>
      </c>
      <c r="M5384" s="398" t="s">
        <v>19</v>
      </c>
      <c r="N5384" s="10">
        <v>10223</v>
      </c>
    </row>
    <row r="5385" spans="1:14">
      <c r="A5385" s="9">
        <v>44722</v>
      </c>
      <c r="B5385" s="1">
        <v>18307</v>
      </c>
      <c r="C5385" s="929" t="s">
        <v>953</v>
      </c>
      <c r="D5385" s="1" t="s">
        <v>22</v>
      </c>
      <c r="E5385" s="1" t="s">
        <v>5781</v>
      </c>
      <c r="F5385" s="399">
        <v>44735</v>
      </c>
      <c r="G5385" s="10" t="s">
        <v>955</v>
      </c>
      <c r="H5385" s="10">
        <v>51</v>
      </c>
      <c r="I5385" s="946">
        <v>2.35</v>
      </c>
      <c r="J5385" s="398" t="s">
        <v>25</v>
      </c>
      <c r="K5385" s="398" t="s">
        <v>25</v>
      </c>
      <c r="L5385" s="399">
        <v>44735</v>
      </c>
      <c r="M5385" s="398" t="s">
        <v>19</v>
      </c>
      <c r="N5385" s="10">
        <v>10223</v>
      </c>
    </row>
    <row r="5386" spans="1:14">
      <c r="A5386" s="9">
        <v>44722</v>
      </c>
      <c r="B5386" s="1">
        <v>18308</v>
      </c>
      <c r="C5386" s="929" t="s">
        <v>131</v>
      </c>
      <c r="D5386" s="1" t="s">
        <v>22</v>
      </c>
      <c r="E5386" s="1" t="s">
        <v>5782</v>
      </c>
      <c r="F5386" s="399">
        <v>44735</v>
      </c>
      <c r="G5386" s="10" t="s">
        <v>524</v>
      </c>
      <c r="H5386" s="10">
        <v>16</v>
      </c>
      <c r="I5386" s="946">
        <v>2.35</v>
      </c>
      <c r="J5386" s="398" t="s">
        <v>25</v>
      </c>
      <c r="K5386" s="398" t="s">
        <v>25</v>
      </c>
      <c r="L5386" s="399">
        <v>44735</v>
      </c>
      <c r="M5386" s="398" t="s">
        <v>19</v>
      </c>
      <c r="N5386" s="10">
        <v>10223</v>
      </c>
    </row>
    <row r="5387" spans="1:14">
      <c r="A5387" s="9">
        <v>44722</v>
      </c>
      <c r="B5387" s="1">
        <v>18309</v>
      </c>
      <c r="C5387" s="929" t="s">
        <v>39</v>
      </c>
      <c r="D5387" s="1" t="s">
        <v>22</v>
      </c>
      <c r="E5387" s="1" t="s">
        <v>5783</v>
      </c>
      <c r="F5387" s="399">
        <v>44735</v>
      </c>
      <c r="G5387" s="10" t="s">
        <v>40</v>
      </c>
      <c r="H5387" s="10">
        <v>3</v>
      </c>
      <c r="I5387" s="946">
        <v>2.35</v>
      </c>
      <c r="J5387" s="398" t="s">
        <v>25</v>
      </c>
      <c r="K5387" s="398" t="s">
        <v>25</v>
      </c>
      <c r="L5387" s="399">
        <v>44735</v>
      </c>
      <c r="M5387" s="398" t="s">
        <v>19</v>
      </c>
      <c r="N5387" s="10">
        <v>10223</v>
      </c>
    </row>
    <row r="5388" spans="1:14">
      <c r="A5388" s="9">
        <v>44722</v>
      </c>
      <c r="B5388" s="1">
        <v>18310</v>
      </c>
      <c r="C5388" s="929" t="s">
        <v>240</v>
      </c>
      <c r="D5388" s="1" t="s">
        <v>22</v>
      </c>
      <c r="E5388" s="1" t="s">
        <v>5783</v>
      </c>
      <c r="F5388" s="399">
        <v>44735</v>
      </c>
      <c r="G5388" s="10" t="s">
        <v>242</v>
      </c>
      <c r="H5388" s="10">
        <v>3</v>
      </c>
      <c r="I5388" s="946">
        <v>2.35</v>
      </c>
      <c r="J5388" s="398" t="s">
        <v>25</v>
      </c>
      <c r="K5388" s="398" t="s">
        <v>25</v>
      </c>
      <c r="L5388" s="399">
        <v>44735</v>
      </c>
      <c r="M5388" s="398" t="s">
        <v>19</v>
      </c>
      <c r="N5388" s="10">
        <v>10223</v>
      </c>
    </row>
    <row r="5389" spans="1:14">
      <c r="A5389" s="9">
        <v>44722</v>
      </c>
      <c r="B5389" s="1">
        <v>18311</v>
      </c>
      <c r="C5389" s="929" t="s">
        <v>5784</v>
      </c>
      <c r="D5389" s="1" t="s">
        <v>22</v>
      </c>
      <c r="E5389" s="1" t="s">
        <v>5783</v>
      </c>
      <c r="F5389" s="399">
        <v>44735</v>
      </c>
      <c r="G5389" s="10" t="s">
        <v>5785</v>
      </c>
      <c r="H5389" s="10">
        <v>3</v>
      </c>
      <c r="I5389" s="946">
        <v>2.35</v>
      </c>
      <c r="J5389" s="398" t="s">
        <v>25</v>
      </c>
      <c r="K5389" s="398" t="s">
        <v>25</v>
      </c>
      <c r="L5389" s="399">
        <v>44735</v>
      </c>
      <c r="M5389" s="398" t="s">
        <v>19</v>
      </c>
      <c r="N5389" s="10">
        <v>10223</v>
      </c>
    </row>
    <row r="5390" spans="1:14">
      <c r="A5390" s="9">
        <v>44722</v>
      </c>
      <c r="B5390" s="1">
        <v>18312</v>
      </c>
      <c r="C5390" s="929" t="s">
        <v>5784</v>
      </c>
      <c r="D5390" s="1" t="s">
        <v>22</v>
      </c>
      <c r="E5390" s="1" t="s">
        <v>1</v>
      </c>
      <c r="F5390" s="399">
        <v>44735</v>
      </c>
      <c r="G5390" s="10" t="s">
        <v>5785</v>
      </c>
      <c r="H5390" s="10">
        <v>1</v>
      </c>
      <c r="I5390" s="946">
        <v>2.35</v>
      </c>
      <c r="J5390" s="398" t="s">
        <v>25</v>
      </c>
      <c r="K5390" s="398" t="s">
        <v>25</v>
      </c>
      <c r="L5390" s="399">
        <v>44735</v>
      </c>
      <c r="M5390" s="398" t="s">
        <v>19</v>
      </c>
      <c r="N5390" s="10">
        <v>10223</v>
      </c>
    </row>
    <row r="5391" spans="1:14">
      <c r="A5391" s="9">
        <v>44722</v>
      </c>
      <c r="B5391" s="1">
        <v>18313</v>
      </c>
      <c r="C5391" s="929" t="s">
        <v>3238</v>
      </c>
      <c r="D5391" s="1" t="s">
        <v>22</v>
      </c>
      <c r="E5391" s="1" t="s">
        <v>5786</v>
      </c>
      <c r="F5391" s="399">
        <v>44735</v>
      </c>
      <c r="G5391" s="10" t="s">
        <v>3568</v>
      </c>
      <c r="H5391" s="10">
        <v>9</v>
      </c>
      <c r="I5391" s="946">
        <v>2.35</v>
      </c>
      <c r="J5391" s="398" t="s">
        <v>25</v>
      </c>
      <c r="K5391" s="398" t="s">
        <v>25</v>
      </c>
      <c r="L5391" s="399">
        <v>44735</v>
      </c>
      <c r="M5391" s="398" t="s">
        <v>19</v>
      </c>
      <c r="N5391" s="10">
        <v>10223</v>
      </c>
    </row>
    <row r="5392" spans="1:14">
      <c r="A5392" s="9">
        <v>44722</v>
      </c>
      <c r="B5392" s="1">
        <v>18314</v>
      </c>
      <c r="C5392" s="929" t="s">
        <v>5063</v>
      </c>
      <c r="D5392" s="1" t="s">
        <v>22</v>
      </c>
      <c r="E5392" s="1" t="s">
        <v>5786</v>
      </c>
      <c r="F5392" s="399">
        <v>44735</v>
      </c>
      <c r="G5392" s="10" t="s">
        <v>5787</v>
      </c>
      <c r="H5392" s="10">
        <v>9</v>
      </c>
      <c r="I5392" s="946">
        <v>2.35</v>
      </c>
      <c r="J5392" s="398" t="s">
        <v>25</v>
      </c>
      <c r="K5392" s="398" t="s">
        <v>25</v>
      </c>
      <c r="L5392" s="399">
        <v>44735</v>
      </c>
      <c r="M5392" s="398" t="s">
        <v>19</v>
      </c>
      <c r="N5392" s="10">
        <v>10223</v>
      </c>
    </row>
    <row r="5393" spans="1:14">
      <c r="A5393" s="9">
        <v>44722</v>
      </c>
      <c r="B5393" s="1">
        <v>18315</v>
      </c>
      <c r="C5393" s="929" t="s">
        <v>37</v>
      </c>
      <c r="D5393" s="1" t="s">
        <v>22</v>
      </c>
      <c r="E5393" s="1" t="s">
        <v>5786</v>
      </c>
      <c r="F5393" s="399">
        <v>44735</v>
      </c>
      <c r="G5393" s="10" t="s">
        <v>38</v>
      </c>
      <c r="H5393" s="10">
        <v>9</v>
      </c>
      <c r="I5393" s="946">
        <v>2.35</v>
      </c>
      <c r="J5393" s="398" t="s">
        <v>25</v>
      </c>
      <c r="K5393" s="398" t="s">
        <v>25</v>
      </c>
      <c r="L5393" s="399">
        <v>44735</v>
      </c>
      <c r="M5393" s="398" t="s">
        <v>19</v>
      </c>
      <c r="N5393" s="10">
        <v>10223</v>
      </c>
    </row>
    <row r="5394" spans="1:14">
      <c r="A5394" s="9">
        <v>44722</v>
      </c>
      <c r="B5394" s="1">
        <v>18316</v>
      </c>
      <c r="C5394" s="929" t="s">
        <v>254</v>
      </c>
      <c r="D5394" s="1" t="s">
        <v>22</v>
      </c>
      <c r="E5394" s="1" t="s">
        <v>5788</v>
      </c>
      <c r="F5394" s="399">
        <v>44735</v>
      </c>
      <c r="G5394" s="10" t="s">
        <v>256</v>
      </c>
      <c r="H5394" s="10">
        <v>33</v>
      </c>
      <c r="I5394" s="946">
        <v>2.35</v>
      </c>
      <c r="J5394" s="398" t="s">
        <v>25</v>
      </c>
      <c r="K5394" s="398" t="s">
        <v>25</v>
      </c>
      <c r="L5394" s="399">
        <v>44735</v>
      </c>
      <c r="M5394" s="398" t="s">
        <v>19</v>
      </c>
      <c r="N5394" s="10">
        <v>10223</v>
      </c>
    </row>
    <row r="5395" spans="1:14">
      <c r="A5395" s="9">
        <v>44722</v>
      </c>
      <c r="B5395" s="1">
        <v>18317</v>
      </c>
      <c r="C5395" s="929" t="s">
        <v>5653</v>
      </c>
      <c r="D5395" s="1" t="s">
        <v>22</v>
      </c>
      <c r="E5395" s="1" t="s">
        <v>5788</v>
      </c>
      <c r="F5395" s="399">
        <v>44735</v>
      </c>
      <c r="G5395" s="10" t="s">
        <v>5789</v>
      </c>
      <c r="H5395" s="10">
        <v>33</v>
      </c>
      <c r="I5395" s="946">
        <v>2.35</v>
      </c>
      <c r="J5395" s="398" t="s">
        <v>25</v>
      </c>
      <c r="K5395" s="398" t="s">
        <v>25</v>
      </c>
      <c r="L5395" s="399">
        <v>44735</v>
      </c>
      <c r="M5395" s="398" t="s">
        <v>19</v>
      </c>
      <c r="N5395" s="10">
        <v>10223</v>
      </c>
    </row>
    <row r="5396" spans="1:14">
      <c r="A5396" s="9">
        <v>44722</v>
      </c>
      <c r="B5396" s="1">
        <v>18318</v>
      </c>
      <c r="C5396" s="929" t="s">
        <v>3907</v>
      </c>
      <c r="D5396" s="1" t="s">
        <v>22</v>
      </c>
      <c r="E5396" s="1" t="s">
        <v>5790</v>
      </c>
      <c r="F5396" s="399">
        <v>44735</v>
      </c>
      <c r="G5396" s="10" t="s">
        <v>4462</v>
      </c>
      <c r="H5396" s="10">
        <v>19</v>
      </c>
      <c r="I5396" s="946">
        <v>2.35</v>
      </c>
      <c r="J5396" s="398" t="s">
        <v>25</v>
      </c>
      <c r="K5396" s="398" t="s">
        <v>25</v>
      </c>
      <c r="L5396" s="399">
        <v>44735</v>
      </c>
      <c r="M5396" s="398" t="s">
        <v>19</v>
      </c>
      <c r="N5396" s="10">
        <v>10223</v>
      </c>
    </row>
    <row r="5397" spans="1:14">
      <c r="A5397" s="9">
        <v>44722</v>
      </c>
      <c r="B5397" s="1">
        <v>18319</v>
      </c>
      <c r="C5397" s="929" t="s">
        <v>1552</v>
      </c>
      <c r="D5397" s="1" t="s">
        <v>22</v>
      </c>
      <c r="E5397" s="1" t="s">
        <v>5791</v>
      </c>
      <c r="F5397" s="399">
        <v>44735</v>
      </c>
      <c r="G5397" s="10" t="s">
        <v>1554</v>
      </c>
      <c r="H5397" s="10">
        <v>10</v>
      </c>
      <c r="I5397" s="946">
        <v>2.35</v>
      </c>
      <c r="J5397" s="398" t="s">
        <v>25</v>
      </c>
      <c r="K5397" s="398" t="s">
        <v>25</v>
      </c>
      <c r="L5397" s="399">
        <v>44735</v>
      </c>
      <c r="M5397" s="398" t="s">
        <v>19</v>
      </c>
      <c r="N5397" s="10">
        <v>10223</v>
      </c>
    </row>
    <row r="5398" spans="1:14">
      <c r="A5398" s="9">
        <v>44722</v>
      </c>
      <c r="B5398" s="1">
        <v>18320</v>
      </c>
      <c r="C5398" s="929" t="s">
        <v>3633</v>
      </c>
      <c r="D5398" s="1" t="s">
        <v>22</v>
      </c>
      <c r="E5398" s="1" t="s">
        <v>5792</v>
      </c>
      <c r="F5398" s="399">
        <v>44736</v>
      </c>
      <c r="G5398" s="10" t="s">
        <v>3635</v>
      </c>
      <c r="H5398" s="10">
        <v>116</v>
      </c>
      <c r="I5398" s="946">
        <v>2.35</v>
      </c>
      <c r="J5398" s="398" t="s">
        <v>25</v>
      </c>
      <c r="K5398" s="398" t="s">
        <v>25</v>
      </c>
      <c r="L5398" s="399">
        <v>44736</v>
      </c>
      <c r="M5398" s="398" t="s">
        <v>19</v>
      </c>
      <c r="N5398" s="10">
        <v>10223</v>
      </c>
    </row>
    <row r="5399" spans="1:14">
      <c r="A5399" s="9">
        <v>44722</v>
      </c>
      <c r="B5399" s="1">
        <v>18321</v>
      </c>
      <c r="C5399" s="929" t="s">
        <v>5744</v>
      </c>
      <c r="D5399" s="1" t="s">
        <v>22</v>
      </c>
      <c r="E5399" s="1" t="s">
        <v>5792</v>
      </c>
      <c r="F5399" s="399">
        <v>44736</v>
      </c>
      <c r="G5399" s="10" t="s">
        <v>5793</v>
      </c>
      <c r="H5399" s="10">
        <v>116</v>
      </c>
      <c r="I5399" s="946">
        <v>2.35</v>
      </c>
      <c r="J5399" s="398" t="s">
        <v>25</v>
      </c>
      <c r="K5399" s="398" t="s">
        <v>25</v>
      </c>
      <c r="L5399" s="399">
        <v>44736</v>
      </c>
      <c r="M5399" s="398" t="s">
        <v>19</v>
      </c>
      <c r="N5399" s="10">
        <v>10223</v>
      </c>
    </row>
    <row r="5400" spans="1:14">
      <c r="A5400" s="9">
        <v>44722</v>
      </c>
      <c r="B5400" s="1">
        <v>18322</v>
      </c>
      <c r="C5400" s="929" t="s">
        <v>5794</v>
      </c>
      <c r="D5400" s="1" t="s">
        <v>22</v>
      </c>
      <c r="E5400" s="1" t="s">
        <v>5795</v>
      </c>
      <c r="F5400" s="399">
        <v>44736</v>
      </c>
      <c r="G5400" s="10" t="s">
        <v>5796</v>
      </c>
      <c r="H5400" s="10">
        <v>4</v>
      </c>
      <c r="I5400" s="946">
        <v>2.35</v>
      </c>
      <c r="J5400" s="398" t="s">
        <v>25</v>
      </c>
      <c r="K5400" s="398" t="s">
        <v>25</v>
      </c>
      <c r="L5400" s="399">
        <v>44736</v>
      </c>
      <c r="M5400" s="398" t="s">
        <v>19</v>
      </c>
      <c r="N5400" s="10">
        <v>10223</v>
      </c>
    </row>
    <row r="5401" spans="1:14">
      <c r="A5401" s="9">
        <v>44722</v>
      </c>
      <c r="B5401" s="1">
        <v>18323</v>
      </c>
      <c r="C5401" s="929" t="s">
        <v>158</v>
      </c>
      <c r="D5401" s="1" t="s">
        <v>22</v>
      </c>
      <c r="E5401" s="1" t="s">
        <v>5797</v>
      </c>
      <c r="F5401" s="399">
        <v>44736</v>
      </c>
      <c r="G5401" s="10" t="s">
        <v>160</v>
      </c>
      <c r="H5401" s="10">
        <v>1</v>
      </c>
      <c r="I5401" s="946">
        <v>2.35</v>
      </c>
      <c r="J5401" s="398" t="s">
        <v>25</v>
      </c>
      <c r="K5401" s="398" t="s">
        <v>25</v>
      </c>
      <c r="L5401" s="399">
        <v>44736</v>
      </c>
      <c r="M5401" s="398" t="s">
        <v>19</v>
      </c>
      <c r="N5401" s="10">
        <v>10223</v>
      </c>
    </row>
    <row r="5402" spans="1:14">
      <c r="A5402" s="9">
        <v>44722</v>
      </c>
      <c r="B5402" s="1">
        <v>18324</v>
      </c>
      <c r="C5402" s="929" t="s">
        <v>5798</v>
      </c>
      <c r="D5402" s="1" t="s">
        <v>22</v>
      </c>
      <c r="E5402" s="1" t="s">
        <v>4322</v>
      </c>
      <c r="F5402" s="399">
        <v>44736</v>
      </c>
      <c r="G5402" s="10" t="s">
        <v>5799</v>
      </c>
      <c r="H5402" s="10">
        <v>1</v>
      </c>
      <c r="I5402" s="946">
        <v>3.75</v>
      </c>
      <c r="J5402" s="398" t="s">
        <v>25</v>
      </c>
      <c r="K5402" s="398" t="s">
        <v>25</v>
      </c>
      <c r="L5402" s="399">
        <v>44736</v>
      </c>
      <c r="M5402" s="398" t="s">
        <v>19</v>
      </c>
      <c r="N5402" s="10">
        <v>10223</v>
      </c>
    </row>
    <row r="5403" spans="1:14">
      <c r="A5403" s="9">
        <v>44722</v>
      </c>
      <c r="B5403" s="1">
        <v>18325</v>
      </c>
      <c r="C5403" s="929" t="s">
        <v>4850</v>
      </c>
      <c r="D5403" s="1" t="s">
        <v>22</v>
      </c>
      <c r="E5403" s="1" t="s">
        <v>5800</v>
      </c>
      <c r="F5403" s="399">
        <v>44736</v>
      </c>
      <c r="G5403" s="10" t="s">
        <v>5245</v>
      </c>
      <c r="H5403" s="10">
        <v>1</v>
      </c>
      <c r="I5403" s="946">
        <v>2.35</v>
      </c>
      <c r="J5403" s="398" t="s">
        <v>25</v>
      </c>
      <c r="K5403" s="398" t="s">
        <v>25</v>
      </c>
      <c r="L5403" s="399">
        <v>44736</v>
      </c>
      <c r="M5403" s="398" t="s">
        <v>19</v>
      </c>
      <c r="N5403" s="10">
        <v>10223</v>
      </c>
    </row>
    <row r="5404" spans="1:14">
      <c r="A5404" s="9">
        <v>44722</v>
      </c>
      <c r="B5404" s="1">
        <v>18326</v>
      </c>
      <c r="C5404" s="929" t="s">
        <v>37</v>
      </c>
      <c r="D5404" s="1" t="s">
        <v>22</v>
      </c>
      <c r="E5404" s="1" t="s">
        <v>5801</v>
      </c>
      <c r="F5404" s="399">
        <v>44736</v>
      </c>
      <c r="G5404" s="10" t="s">
        <v>38</v>
      </c>
      <c r="H5404" s="10">
        <v>1</v>
      </c>
      <c r="I5404" s="946">
        <v>2.35</v>
      </c>
      <c r="J5404" s="398" t="s">
        <v>25</v>
      </c>
      <c r="K5404" s="398" t="s">
        <v>25</v>
      </c>
      <c r="L5404" s="399">
        <v>44736</v>
      </c>
      <c r="M5404" s="398" t="s">
        <v>19</v>
      </c>
      <c r="N5404" s="10">
        <v>10223</v>
      </c>
    </row>
    <row r="5405" spans="1:14">
      <c r="A5405" s="9">
        <v>44722</v>
      </c>
      <c r="B5405" s="1">
        <v>18327</v>
      </c>
      <c r="C5405" s="929" t="s">
        <v>857</v>
      </c>
      <c r="D5405" s="1" t="s">
        <v>22</v>
      </c>
      <c r="E5405" s="1" t="s">
        <v>5802</v>
      </c>
      <c r="F5405" s="399">
        <v>44736</v>
      </c>
      <c r="G5405" s="10" t="s">
        <v>859</v>
      </c>
      <c r="H5405" s="10">
        <v>2</v>
      </c>
      <c r="I5405" s="946">
        <v>2.35</v>
      </c>
      <c r="J5405" s="398" t="s">
        <v>25</v>
      </c>
      <c r="K5405" s="398" t="s">
        <v>25</v>
      </c>
      <c r="L5405" s="399">
        <v>44736</v>
      </c>
      <c r="M5405" s="398" t="s">
        <v>19</v>
      </c>
      <c r="N5405" s="10">
        <v>10223</v>
      </c>
    </row>
    <row r="5406" spans="1:14">
      <c r="A5406" s="9">
        <v>44722</v>
      </c>
      <c r="B5406" s="1">
        <v>18328</v>
      </c>
      <c r="C5406" s="929" t="s">
        <v>445</v>
      </c>
      <c r="D5406" s="1" t="s">
        <v>22</v>
      </c>
      <c r="E5406" s="1" t="s">
        <v>5803</v>
      </c>
      <c r="F5406" s="399">
        <v>44736</v>
      </c>
      <c r="G5406" s="10" t="s">
        <v>447</v>
      </c>
      <c r="H5406" s="10">
        <v>4</v>
      </c>
      <c r="I5406" s="946">
        <v>2.35</v>
      </c>
      <c r="J5406" s="398" t="s">
        <v>25</v>
      </c>
      <c r="K5406" s="398" t="s">
        <v>25</v>
      </c>
      <c r="L5406" s="399">
        <v>44736</v>
      </c>
      <c r="M5406" s="398" t="s">
        <v>19</v>
      </c>
      <c r="N5406" s="10">
        <v>10223</v>
      </c>
    </row>
    <row r="5407" spans="1:14">
      <c r="A5407" s="9">
        <v>44722</v>
      </c>
      <c r="B5407" s="1">
        <v>18329</v>
      </c>
      <c r="C5407" s="929" t="s">
        <v>1368</v>
      </c>
      <c r="D5407" s="1" t="s">
        <v>22</v>
      </c>
      <c r="E5407" s="1" t="s">
        <v>5804</v>
      </c>
      <c r="F5407" s="399">
        <v>44736</v>
      </c>
      <c r="G5407" s="10" t="s">
        <v>1457</v>
      </c>
      <c r="H5407" s="10">
        <v>2</v>
      </c>
      <c r="I5407" s="946">
        <v>2.35</v>
      </c>
      <c r="J5407" s="398" t="s">
        <v>25</v>
      </c>
      <c r="K5407" s="398" t="s">
        <v>25</v>
      </c>
      <c r="L5407" s="399">
        <v>44736</v>
      </c>
      <c r="M5407" s="398" t="s">
        <v>19</v>
      </c>
      <c r="N5407" s="10">
        <v>10223</v>
      </c>
    </row>
    <row r="5408" spans="1:14">
      <c r="A5408" s="9">
        <v>44722</v>
      </c>
      <c r="B5408" s="1">
        <v>18330</v>
      </c>
      <c r="C5408" s="929" t="s">
        <v>347</v>
      </c>
      <c r="D5408" s="1" t="s">
        <v>22</v>
      </c>
      <c r="E5408" s="1" t="s">
        <v>5805</v>
      </c>
      <c r="F5408" s="399">
        <v>44736</v>
      </c>
      <c r="G5408" s="10" t="s">
        <v>349</v>
      </c>
      <c r="H5408" s="10">
        <v>27</v>
      </c>
      <c r="I5408" s="946">
        <v>2.35</v>
      </c>
      <c r="J5408" s="398" t="s">
        <v>25</v>
      </c>
      <c r="K5408" s="398" t="s">
        <v>25</v>
      </c>
      <c r="L5408" s="399">
        <v>44736</v>
      </c>
      <c r="M5408" s="398" t="s">
        <v>19</v>
      </c>
      <c r="N5408" s="10">
        <v>10223</v>
      </c>
    </row>
    <row r="5409" spans="1:15">
      <c r="A5409" s="9">
        <v>44722</v>
      </c>
      <c r="B5409" s="1">
        <v>18331</v>
      </c>
      <c r="C5409" s="929" t="s">
        <v>5806</v>
      </c>
      <c r="D5409" s="1" t="s">
        <v>22</v>
      </c>
      <c r="E5409" s="1" t="s">
        <v>4322</v>
      </c>
      <c r="F5409" s="399">
        <v>44736</v>
      </c>
      <c r="G5409" s="10" t="s">
        <v>5807</v>
      </c>
      <c r="H5409" s="10">
        <v>1</v>
      </c>
      <c r="I5409" s="946">
        <v>3.75</v>
      </c>
      <c r="J5409" s="398" t="s">
        <v>25</v>
      </c>
      <c r="K5409" s="398" t="s">
        <v>25</v>
      </c>
      <c r="L5409" s="399">
        <v>44736</v>
      </c>
      <c r="M5409" s="398" t="s">
        <v>19</v>
      </c>
      <c r="N5409" s="10">
        <v>10223</v>
      </c>
    </row>
    <row r="5410" spans="1:15">
      <c r="A5410" s="9">
        <v>44722</v>
      </c>
      <c r="B5410" s="1">
        <v>18332</v>
      </c>
      <c r="C5410" s="929" t="s">
        <v>2267</v>
      </c>
      <c r="D5410" s="1" t="s">
        <v>22</v>
      </c>
      <c r="E5410" s="1" t="s">
        <v>5808</v>
      </c>
      <c r="F5410" s="399">
        <v>44736</v>
      </c>
      <c r="G5410" s="10" t="s">
        <v>2434</v>
      </c>
      <c r="H5410" s="10">
        <v>2</v>
      </c>
      <c r="I5410" s="946">
        <v>2.35</v>
      </c>
      <c r="J5410" s="398" t="s">
        <v>25</v>
      </c>
      <c r="K5410" s="398" t="s">
        <v>25</v>
      </c>
      <c r="L5410" s="399">
        <v>44736</v>
      </c>
      <c r="M5410" s="398" t="s">
        <v>19</v>
      </c>
      <c r="N5410" s="10">
        <v>10223</v>
      </c>
    </row>
    <row r="5411" spans="1:15">
      <c r="A5411" s="9">
        <v>44722</v>
      </c>
      <c r="B5411" s="1">
        <v>18333</v>
      </c>
      <c r="C5411" s="929" t="s">
        <v>1016</v>
      </c>
      <c r="D5411" s="1" t="s">
        <v>22</v>
      </c>
      <c r="E5411" s="1" t="s">
        <v>5809</v>
      </c>
      <c r="F5411" s="399">
        <v>44736</v>
      </c>
      <c r="G5411" s="10" t="s">
        <v>1018</v>
      </c>
      <c r="H5411" s="10">
        <v>1</v>
      </c>
      <c r="I5411" s="946">
        <v>2.35</v>
      </c>
      <c r="J5411" s="398" t="s">
        <v>25</v>
      </c>
      <c r="K5411" s="398" t="s">
        <v>25</v>
      </c>
      <c r="L5411" s="399">
        <v>44736</v>
      </c>
      <c r="M5411" s="398" t="s">
        <v>19</v>
      </c>
      <c r="N5411" s="10">
        <v>10223</v>
      </c>
    </row>
    <row r="5412" spans="1:15">
      <c r="A5412" s="9">
        <v>44722</v>
      </c>
      <c r="B5412" s="1">
        <v>18334</v>
      </c>
      <c r="C5412" s="929" t="s">
        <v>37</v>
      </c>
      <c r="D5412" s="1" t="s">
        <v>22</v>
      </c>
      <c r="E5412" s="1" t="s">
        <v>5810</v>
      </c>
      <c r="F5412" s="399">
        <v>44736</v>
      </c>
      <c r="G5412" s="10" t="s">
        <v>38</v>
      </c>
      <c r="H5412" s="10">
        <v>4</v>
      </c>
      <c r="I5412" s="946">
        <v>2.35</v>
      </c>
      <c r="J5412" s="398" t="s">
        <v>25</v>
      </c>
      <c r="K5412" s="398" t="s">
        <v>25</v>
      </c>
      <c r="L5412" s="399">
        <v>44736</v>
      </c>
      <c r="M5412" s="398" t="s">
        <v>19</v>
      </c>
      <c r="N5412" s="10">
        <v>10223</v>
      </c>
    </row>
    <row r="5413" spans="1:15">
      <c r="A5413" s="9">
        <v>44722</v>
      </c>
      <c r="B5413" s="1">
        <v>18335</v>
      </c>
      <c r="C5413" s="929" t="s">
        <v>2260</v>
      </c>
      <c r="D5413" s="1" t="s">
        <v>22</v>
      </c>
      <c r="E5413" s="1" t="s">
        <v>5811</v>
      </c>
      <c r="F5413" s="399">
        <v>44736</v>
      </c>
      <c r="G5413" s="10" t="s">
        <v>2262</v>
      </c>
      <c r="H5413" s="10">
        <v>2</v>
      </c>
      <c r="I5413" s="946">
        <v>2.35</v>
      </c>
      <c r="J5413" s="398" t="s">
        <v>25</v>
      </c>
      <c r="K5413" s="398" t="s">
        <v>25</v>
      </c>
      <c r="L5413" s="399">
        <v>44736</v>
      </c>
      <c r="M5413" s="398" t="s">
        <v>19</v>
      </c>
      <c r="N5413" s="10">
        <v>10223</v>
      </c>
    </row>
    <row r="5414" spans="1:15">
      <c r="A5414" s="9">
        <v>44722</v>
      </c>
      <c r="B5414" s="1">
        <v>18336</v>
      </c>
      <c r="C5414" s="929" t="s">
        <v>5588</v>
      </c>
      <c r="D5414" s="1" t="s">
        <v>22</v>
      </c>
      <c r="E5414" s="1" t="s">
        <v>5811</v>
      </c>
      <c r="F5414" s="399">
        <v>44736</v>
      </c>
      <c r="G5414" s="10" t="s">
        <v>5812</v>
      </c>
      <c r="H5414" s="10">
        <v>2</v>
      </c>
      <c r="I5414" s="946">
        <v>2.35</v>
      </c>
      <c r="J5414" s="398" t="s">
        <v>25</v>
      </c>
      <c r="K5414" s="398" t="s">
        <v>25</v>
      </c>
      <c r="L5414" s="399">
        <v>44736</v>
      </c>
      <c r="M5414" s="398" t="s">
        <v>19</v>
      </c>
      <c r="N5414" s="10">
        <v>10223</v>
      </c>
    </row>
    <row r="5415" spans="1:15">
      <c r="A5415" s="9">
        <v>44722</v>
      </c>
      <c r="B5415" s="1">
        <v>18337</v>
      </c>
      <c r="C5415" s="929" t="s">
        <v>37</v>
      </c>
      <c r="D5415" s="1" t="s">
        <v>22</v>
      </c>
      <c r="E5415" s="1" t="s">
        <v>5811</v>
      </c>
      <c r="F5415" s="399">
        <v>44736</v>
      </c>
      <c r="G5415" s="10" t="s">
        <v>38</v>
      </c>
      <c r="H5415" s="10">
        <v>2</v>
      </c>
      <c r="I5415" s="946">
        <v>2.35</v>
      </c>
      <c r="J5415" s="398" t="s">
        <v>25</v>
      </c>
      <c r="K5415" s="398" t="s">
        <v>25</v>
      </c>
      <c r="L5415" s="399">
        <v>44736</v>
      </c>
      <c r="M5415" s="398" t="s">
        <v>19</v>
      </c>
      <c r="N5415" s="10">
        <v>10223</v>
      </c>
    </row>
    <row r="5416" spans="1:15">
      <c r="A5416" s="9">
        <v>44722</v>
      </c>
      <c r="B5416" s="1">
        <v>18338</v>
      </c>
      <c r="C5416" s="929" t="s">
        <v>4873</v>
      </c>
      <c r="D5416" s="1" t="s">
        <v>22</v>
      </c>
      <c r="E5416" s="1" t="s">
        <v>5813</v>
      </c>
      <c r="F5416" s="399">
        <v>44736</v>
      </c>
      <c r="G5416" s="10" t="s">
        <v>4874</v>
      </c>
      <c r="H5416" s="10">
        <v>11</v>
      </c>
      <c r="I5416" s="946">
        <v>2.35</v>
      </c>
      <c r="J5416" s="398" t="s">
        <v>25</v>
      </c>
      <c r="K5416" s="398" t="s">
        <v>25</v>
      </c>
      <c r="L5416" s="399">
        <v>44736</v>
      </c>
      <c r="M5416" s="398" t="s">
        <v>19</v>
      </c>
      <c r="N5416" s="10">
        <v>10223</v>
      </c>
    </row>
    <row r="5417" spans="1:15">
      <c r="A5417" s="9">
        <v>44722</v>
      </c>
      <c r="B5417" s="1">
        <v>18339</v>
      </c>
      <c r="C5417" s="929" t="s">
        <v>4870</v>
      </c>
      <c r="D5417" s="1" t="s">
        <v>22</v>
      </c>
      <c r="E5417" s="1" t="s">
        <v>5813</v>
      </c>
      <c r="F5417" s="399">
        <v>44736</v>
      </c>
      <c r="G5417" s="10" t="s">
        <v>4872</v>
      </c>
      <c r="H5417" s="10">
        <v>17</v>
      </c>
      <c r="I5417" s="946">
        <v>2.35</v>
      </c>
      <c r="J5417" s="398" t="s">
        <v>25</v>
      </c>
      <c r="K5417" s="398" t="s">
        <v>25</v>
      </c>
      <c r="L5417" s="399">
        <v>44736</v>
      </c>
      <c r="M5417" s="398" t="s">
        <v>19</v>
      </c>
      <c r="N5417" s="10">
        <v>10223</v>
      </c>
    </row>
    <row r="5418" spans="1:15">
      <c r="A5418" s="9">
        <v>44722</v>
      </c>
      <c r="B5418" s="1">
        <v>18340</v>
      </c>
      <c r="C5418" s="929" t="s">
        <v>37</v>
      </c>
      <c r="D5418" s="1" t="s">
        <v>22</v>
      </c>
      <c r="E5418" s="1" t="s">
        <v>5813</v>
      </c>
      <c r="F5418" s="399">
        <v>44736</v>
      </c>
      <c r="G5418" s="10" t="s">
        <v>38</v>
      </c>
      <c r="H5418" s="10">
        <v>17</v>
      </c>
      <c r="I5418" s="946">
        <v>2.35</v>
      </c>
      <c r="J5418" s="398" t="s">
        <v>25</v>
      </c>
      <c r="K5418" s="398" t="s">
        <v>25</v>
      </c>
      <c r="L5418" s="399">
        <v>44736</v>
      </c>
      <c r="M5418" s="398" t="s">
        <v>19</v>
      </c>
      <c r="N5418" s="10">
        <v>10223</v>
      </c>
    </row>
    <row r="5419" spans="1:15">
      <c r="A5419" s="9">
        <v>44722</v>
      </c>
      <c r="B5419" s="1">
        <v>18341</v>
      </c>
      <c r="C5419" s="929" t="s">
        <v>2096</v>
      </c>
      <c r="D5419" s="1" t="s">
        <v>22</v>
      </c>
      <c r="E5419" s="1" t="s">
        <v>5814</v>
      </c>
      <c r="F5419" s="399">
        <v>44736</v>
      </c>
      <c r="G5419" s="10" t="s">
        <v>895</v>
      </c>
      <c r="H5419" s="10">
        <v>5</v>
      </c>
      <c r="I5419" s="946">
        <v>2.35</v>
      </c>
      <c r="J5419" s="398" t="s">
        <v>25</v>
      </c>
      <c r="K5419" s="398" t="s">
        <v>25</v>
      </c>
      <c r="L5419" s="399">
        <v>44736</v>
      </c>
      <c r="M5419" s="398" t="s">
        <v>19</v>
      </c>
      <c r="N5419" s="10">
        <v>10223</v>
      </c>
    </row>
    <row r="5420" spans="1:15">
      <c r="A5420" s="9">
        <v>44722</v>
      </c>
      <c r="B5420" s="1">
        <v>18342</v>
      </c>
      <c r="C5420" s="929" t="s">
        <v>4555</v>
      </c>
      <c r="D5420" s="1" t="s">
        <v>22</v>
      </c>
      <c r="E5420" s="1" t="s">
        <v>5815</v>
      </c>
      <c r="F5420" s="399">
        <v>44736</v>
      </c>
      <c r="G5420" s="10" t="s">
        <v>4556</v>
      </c>
      <c r="H5420" s="10">
        <v>16</v>
      </c>
      <c r="I5420" s="946">
        <v>2.35</v>
      </c>
      <c r="J5420" s="398" t="s">
        <v>25</v>
      </c>
      <c r="K5420" s="398" t="s">
        <v>25</v>
      </c>
      <c r="L5420" s="399">
        <v>44736</v>
      </c>
      <c r="M5420" s="398" t="s">
        <v>19</v>
      </c>
      <c r="N5420" s="10">
        <v>10223</v>
      </c>
    </row>
    <row r="5421" spans="1:15">
      <c r="A5421" s="9">
        <v>44722</v>
      </c>
      <c r="B5421" s="1">
        <v>18343</v>
      </c>
      <c r="C5421" s="929" t="s">
        <v>455</v>
      </c>
      <c r="D5421" s="1" t="s">
        <v>22</v>
      </c>
      <c r="E5421" s="1" t="s">
        <v>5815</v>
      </c>
      <c r="F5421" s="399">
        <v>44736</v>
      </c>
      <c r="G5421" s="10" t="s">
        <v>457</v>
      </c>
      <c r="H5421" s="10">
        <v>16</v>
      </c>
      <c r="I5421" s="946">
        <v>2.35</v>
      </c>
      <c r="J5421" s="398" t="s">
        <v>25</v>
      </c>
      <c r="K5421" s="398" t="s">
        <v>25</v>
      </c>
      <c r="L5421" s="399">
        <v>44736</v>
      </c>
      <c r="M5421" s="398" t="s">
        <v>19</v>
      </c>
      <c r="N5421" s="10">
        <v>10223</v>
      </c>
    </row>
    <row r="5422" spans="1:15">
      <c r="A5422" s="9">
        <v>44722</v>
      </c>
      <c r="B5422" s="1">
        <v>18344</v>
      </c>
      <c r="C5422" s="929" t="s">
        <v>1045</v>
      </c>
      <c r="D5422" s="1" t="s">
        <v>22</v>
      </c>
      <c r="E5422" s="1" t="s">
        <v>5816</v>
      </c>
      <c r="F5422" s="399">
        <v>44736</v>
      </c>
      <c r="G5422" s="10" t="s">
        <v>1047</v>
      </c>
      <c r="H5422" s="10">
        <v>6</v>
      </c>
      <c r="I5422" s="946">
        <v>2.35</v>
      </c>
      <c r="J5422" s="398" t="s">
        <v>25</v>
      </c>
      <c r="K5422" s="398" t="s">
        <v>25</v>
      </c>
      <c r="L5422" s="399">
        <v>44736</v>
      </c>
      <c r="M5422" s="398" t="s">
        <v>19</v>
      </c>
      <c r="N5422" s="10">
        <v>10223</v>
      </c>
      <c r="O5422" s="391">
        <v>8317.9800000000014</v>
      </c>
    </row>
    <row r="5423" spans="1:15" s="400" customFormat="1">
      <c r="A5423" s="9">
        <v>44735</v>
      </c>
      <c r="B5423" s="1">
        <v>18345</v>
      </c>
      <c r="C5423" s="929" t="s">
        <v>5642</v>
      </c>
      <c r="D5423" s="1" t="s">
        <v>22</v>
      </c>
      <c r="E5423" s="1" t="s">
        <v>5817</v>
      </c>
      <c r="F5423" s="399">
        <v>44739</v>
      </c>
      <c r="G5423" s="10" t="s">
        <v>5818</v>
      </c>
      <c r="H5423" s="10">
        <v>148</v>
      </c>
      <c r="I5423" s="946">
        <v>2.35</v>
      </c>
      <c r="J5423" s="398" t="s">
        <v>25</v>
      </c>
      <c r="K5423" s="398" t="s">
        <v>25</v>
      </c>
      <c r="L5423" s="399">
        <v>44739</v>
      </c>
      <c r="M5423" s="398" t="s">
        <v>19</v>
      </c>
      <c r="N5423" s="10">
        <v>10241</v>
      </c>
    </row>
    <row r="5424" spans="1:15">
      <c r="A5424" s="9">
        <v>44735</v>
      </c>
      <c r="B5424" s="1">
        <v>18346</v>
      </c>
      <c r="C5424" s="929" t="s">
        <v>5280</v>
      </c>
      <c r="D5424" s="1" t="s">
        <v>22</v>
      </c>
      <c r="E5424" s="1" t="s">
        <v>5819</v>
      </c>
      <c r="F5424" s="399">
        <v>44739</v>
      </c>
      <c r="G5424" s="10" t="s">
        <v>5820</v>
      </c>
      <c r="H5424" s="10">
        <v>10</v>
      </c>
      <c r="I5424" s="946">
        <v>2.35</v>
      </c>
      <c r="J5424" s="398" t="s">
        <v>25</v>
      </c>
      <c r="K5424" s="398" t="s">
        <v>25</v>
      </c>
      <c r="L5424" s="399">
        <v>44739</v>
      </c>
      <c r="M5424" s="398" t="s">
        <v>19</v>
      </c>
      <c r="N5424" s="10">
        <v>10241</v>
      </c>
    </row>
    <row r="5425" spans="1:14">
      <c r="A5425" s="9">
        <v>44735</v>
      </c>
      <c r="B5425" s="1">
        <v>18347</v>
      </c>
      <c r="C5425" s="929" t="s">
        <v>5282</v>
      </c>
      <c r="D5425" s="1" t="s">
        <v>22</v>
      </c>
      <c r="E5425" s="1" t="s">
        <v>5819</v>
      </c>
      <c r="F5425" s="399">
        <v>44739</v>
      </c>
      <c r="G5425" s="10" t="s">
        <v>5821</v>
      </c>
      <c r="H5425" s="10">
        <v>10</v>
      </c>
      <c r="I5425" s="946">
        <v>2.35</v>
      </c>
      <c r="J5425" s="398" t="s">
        <v>25</v>
      </c>
      <c r="K5425" s="398" t="s">
        <v>25</v>
      </c>
      <c r="L5425" s="399">
        <v>44739</v>
      </c>
      <c r="M5425" s="398" t="s">
        <v>19</v>
      </c>
      <c r="N5425" s="10">
        <v>10241</v>
      </c>
    </row>
    <row r="5426" spans="1:14">
      <c r="A5426" s="9">
        <v>44735</v>
      </c>
      <c r="B5426" s="1">
        <v>18348</v>
      </c>
      <c r="C5426" s="929" t="s">
        <v>3488</v>
      </c>
      <c r="D5426" s="1" t="s">
        <v>22</v>
      </c>
      <c r="E5426" s="1" t="s">
        <v>5822</v>
      </c>
      <c r="F5426" s="399">
        <v>44739</v>
      </c>
      <c r="G5426" s="10" t="s">
        <v>3490</v>
      </c>
      <c r="H5426" s="10">
        <v>9</v>
      </c>
      <c r="I5426" s="946">
        <v>3.15</v>
      </c>
      <c r="J5426" s="398" t="s">
        <v>25</v>
      </c>
      <c r="K5426" s="398" t="s">
        <v>25</v>
      </c>
      <c r="L5426" s="399">
        <v>44739</v>
      </c>
      <c r="M5426" s="398" t="s">
        <v>19</v>
      </c>
      <c r="N5426" s="10">
        <v>10241</v>
      </c>
    </row>
    <row r="5427" spans="1:14">
      <c r="A5427" s="9">
        <v>44735</v>
      </c>
      <c r="B5427" s="1">
        <v>18349</v>
      </c>
      <c r="C5427" s="929" t="s">
        <v>3750</v>
      </c>
      <c r="D5427" s="1" t="s">
        <v>22</v>
      </c>
      <c r="E5427" s="1" t="s">
        <v>5822</v>
      </c>
      <c r="F5427" s="399">
        <v>44739</v>
      </c>
      <c r="G5427" s="10" t="s">
        <v>3751</v>
      </c>
      <c r="H5427" s="10">
        <v>9</v>
      </c>
      <c r="I5427" s="946">
        <v>2.35</v>
      </c>
      <c r="J5427" s="398" t="s">
        <v>25</v>
      </c>
      <c r="K5427" s="398" t="s">
        <v>25</v>
      </c>
      <c r="L5427" s="399">
        <v>44739</v>
      </c>
      <c r="M5427" s="398" t="s">
        <v>19</v>
      </c>
      <c r="N5427" s="10">
        <v>10241</v>
      </c>
    </row>
    <row r="5428" spans="1:14">
      <c r="A5428" s="9">
        <v>44735</v>
      </c>
      <c r="B5428" s="1">
        <v>18350</v>
      </c>
      <c r="C5428" s="929" t="s">
        <v>3488</v>
      </c>
      <c r="D5428" s="1" t="s">
        <v>22</v>
      </c>
      <c r="E5428" s="1" t="s">
        <v>5822</v>
      </c>
      <c r="F5428" s="399">
        <v>44739</v>
      </c>
      <c r="G5428" s="10" t="s">
        <v>3490</v>
      </c>
      <c r="H5428" s="10">
        <v>3</v>
      </c>
      <c r="I5428" s="946">
        <v>3.15</v>
      </c>
      <c r="J5428" s="398" t="s">
        <v>25</v>
      </c>
      <c r="K5428" s="398" t="s">
        <v>25</v>
      </c>
      <c r="L5428" s="399">
        <v>44739</v>
      </c>
      <c r="M5428" s="398" t="s">
        <v>19</v>
      </c>
      <c r="N5428" s="10">
        <v>10241</v>
      </c>
    </row>
    <row r="5429" spans="1:14">
      <c r="A5429" s="9">
        <v>44735</v>
      </c>
      <c r="B5429" s="1">
        <v>18351</v>
      </c>
      <c r="C5429" s="929" t="s">
        <v>3750</v>
      </c>
      <c r="D5429" s="1" t="s">
        <v>22</v>
      </c>
      <c r="E5429" s="1" t="s">
        <v>5822</v>
      </c>
      <c r="F5429" s="399">
        <v>44739</v>
      </c>
      <c r="G5429" s="10" t="s">
        <v>3751</v>
      </c>
      <c r="H5429" s="10">
        <v>3</v>
      </c>
      <c r="I5429" s="946">
        <v>2.35</v>
      </c>
      <c r="J5429" s="398" t="s">
        <v>25</v>
      </c>
      <c r="K5429" s="398" t="s">
        <v>25</v>
      </c>
      <c r="L5429" s="399">
        <v>44739</v>
      </c>
      <c r="M5429" s="398" t="s">
        <v>19</v>
      </c>
      <c r="N5429" s="10">
        <v>10241</v>
      </c>
    </row>
    <row r="5430" spans="1:14">
      <c r="A5430" s="9">
        <v>44735</v>
      </c>
      <c r="B5430" s="1">
        <v>18352</v>
      </c>
      <c r="C5430" s="929" t="s">
        <v>158</v>
      </c>
      <c r="D5430" s="1" t="s">
        <v>22</v>
      </c>
      <c r="E5430" s="1" t="s">
        <v>5823</v>
      </c>
      <c r="F5430" s="399">
        <v>44739</v>
      </c>
      <c r="G5430" s="10" t="s">
        <v>160</v>
      </c>
      <c r="H5430" s="10">
        <v>4</v>
      </c>
      <c r="I5430" s="946">
        <v>2.35</v>
      </c>
      <c r="J5430" s="398" t="s">
        <v>25</v>
      </c>
      <c r="K5430" s="398" t="s">
        <v>25</v>
      </c>
      <c r="L5430" s="399">
        <v>44739</v>
      </c>
      <c r="M5430" s="398" t="s">
        <v>19</v>
      </c>
      <c r="N5430" s="10">
        <v>10241</v>
      </c>
    </row>
    <row r="5431" spans="1:14">
      <c r="A5431" s="9">
        <v>44735</v>
      </c>
      <c r="B5431" s="1">
        <v>18353</v>
      </c>
      <c r="C5431" s="929" t="s">
        <v>896</v>
      </c>
      <c r="D5431" s="1" t="s">
        <v>22</v>
      </c>
      <c r="E5431" s="1" t="s">
        <v>5824</v>
      </c>
      <c r="F5431" s="399">
        <v>44739</v>
      </c>
      <c r="G5431" s="10" t="s">
        <v>898</v>
      </c>
      <c r="H5431" s="10">
        <v>24</v>
      </c>
      <c r="I5431" s="946">
        <v>2.35</v>
      </c>
      <c r="J5431" s="398" t="s">
        <v>25</v>
      </c>
      <c r="K5431" s="398" t="s">
        <v>25</v>
      </c>
      <c r="L5431" s="399">
        <v>44739</v>
      </c>
      <c r="M5431" s="398" t="s">
        <v>19</v>
      </c>
      <c r="N5431" s="10">
        <v>10241</v>
      </c>
    </row>
    <row r="5432" spans="1:14">
      <c r="A5432" s="9">
        <v>44735</v>
      </c>
      <c r="B5432" s="1">
        <v>18354</v>
      </c>
      <c r="C5432" s="929" t="s">
        <v>220</v>
      </c>
      <c r="D5432" s="1" t="s">
        <v>22</v>
      </c>
      <c r="E5432" s="1" t="s">
        <v>5825</v>
      </c>
      <c r="F5432" s="399">
        <v>44739</v>
      </c>
      <c r="G5432" s="10" t="s">
        <v>222</v>
      </c>
      <c r="H5432" s="10">
        <v>16</v>
      </c>
      <c r="I5432" s="946">
        <v>2.35</v>
      </c>
      <c r="J5432" s="398" t="s">
        <v>25</v>
      </c>
      <c r="K5432" s="398" t="s">
        <v>25</v>
      </c>
      <c r="L5432" s="399">
        <v>44739</v>
      </c>
      <c r="M5432" s="398" t="s">
        <v>19</v>
      </c>
      <c r="N5432" s="10">
        <v>10241</v>
      </c>
    </row>
    <row r="5433" spans="1:14">
      <c r="A5433" s="9">
        <v>44735</v>
      </c>
      <c r="B5433" s="1">
        <v>18355</v>
      </c>
      <c r="C5433" s="929" t="s">
        <v>272</v>
      </c>
      <c r="D5433" s="1" t="s">
        <v>22</v>
      </c>
      <c r="E5433" s="1" t="s">
        <v>5826</v>
      </c>
      <c r="F5433" s="399">
        <v>44739</v>
      </c>
      <c r="G5433" s="10" t="s">
        <v>274</v>
      </c>
      <c r="H5433" s="10">
        <v>20</v>
      </c>
      <c r="I5433" s="946">
        <v>2.35</v>
      </c>
      <c r="J5433" s="398" t="s">
        <v>25</v>
      </c>
      <c r="K5433" s="398" t="s">
        <v>25</v>
      </c>
      <c r="L5433" s="399">
        <v>44739</v>
      </c>
      <c r="M5433" s="398" t="s">
        <v>19</v>
      </c>
      <c r="N5433" s="10">
        <v>10241</v>
      </c>
    </row>
    <row r="5434" spans="1:14">
      <c r="A5434" s="9">
        <v>44735</v>
      </c>
      <c r="B5434" s="1">
        <v>18356</v>
      </c>
      <c r="C5434" s="929" t="s">
        <v>158</v>
      </c>
      <c r="D5434" s="1" t="s">
        <v>22</v>
      </c>
      <c r="E5434" s="1" t="s">
        <v>5827</v>
      </c>
      <c r="F5434" s="399">
        <v>44739</v>
      </c>
      <c r="G5434" s="10" t="s">
        <v>160</v>
      </c>
      <c r="H5434" s="10">
        <v>32</v>
      </c>
      <c r="I5434" s="946">
        <v>2.35</v>
      </c>
      <c r="J5434" s="398" t="s">
        <v>25</v>
      </c>
      <c r="K5434" s="398" t="s">
        <v>25</v>
      </c>
      <c r="L5434" s="399">
        <v>44739</v>
      </c>
      <c r="M5434" s="398" t="s">
        <v>19</v>
      </c>
      <c r="N5434" s="10">
        <v>10241</v>
      </c>
    </row>
    <row r="5435" spans="1:14">
      <c r="A5435" s="9">
        <v>44735</v>
      </c>
      <c r="B5435" s="1">
        <v>18357</v>
      </c>
      <c r="C5435" s="929" t="s">
        <v>2776</v>
      </c>
      <c r="D5435" s="1" t="s">
        <v>22</v>
      </c>
      <c r="E5435" s="1" t="s">
        <v>5828</v>
      </c>
      <c r="F5435" s="399">
        <v>44739</v>
      </c>
      <c r="G5435" s="10" t="s">
        <v>2778</v>
      </c>
      <c r="H5435" s="10">
        <v>14</v>
      </c>
      <c r="I5435" s="946">
        <v>2.35</v>
      </c>
      <c r="J5435" s="398" t="s">
        <v>25</v>
      </c>
      <c r="K5435" s="398" t="s">
        <v>25</v>
      </c>
      <c r="L5435" s="399">
        <v>44739</v>
      </c>
      <c r="M5435" s="398" t="s">
        <v>19</v>
      </c>
      <c r="N5435" s="10">
        <v>10241</v>
      </c>
    </row>
    <row r="5436" spans="1:14">
      <c r="A5436" s="9">
        <v>44735</v>
      </c>
      <c r="B5436" s="1">
        <v>18358</v>
      </c>
      <c r="C5436" s="929" t="s">
        <v>2779</v>
      </c>
      <c r="D5436" s="1" t="s">
        <v>22</v>
      </c>
      <c r="E5436" s="1" t="s">
        <v>5828</v>
      </c>
      <c r="F5436" s="399">
        <v>44739</v>
      </c>
      <c r="G5436" s="10" t="s">
        <v>2780</v>
      </c>
      <c r="H5436" s="10">
        <v>14</v>
      </c>
      <c r="I5436" s="946">
        <v>2.35</v>
      </c>
      <c r="J5436" s="398" t="s">
        <v>25</v>
      </c>
      <c r="K5436" s="398" t="s">
        <v>25</v>
      </c>
      <c r="L5436" s="399">
        <v>44739</v>
      </c>
      <c r="M5436" s="398" t="s">
        <v>19</v>
      </c>
      <c r="N5436" s="10">
        <v>10241</v>
      </c>
    </row>
    <row r="5437" spans="1:14">
      <c r="A5437" s="9">
        <v>44735</v>
      </c>
      <c r="B5437" s="1">
        <v>18359</v>
      </c>
      <c r="C5437" s="929" t="s">
        <v>1016</v>
      </c>
      <c r="D5437" s="1" t="s">
        <v>22</v>
      </c>
      <c r="E5437" s="1" t="s">
        <v>5829</v>
      </c>
      <c r="F5437" s="399">
        <v>44739</v>
      </c>
      <c r="G5437" s="10" t="s">
        <v>1018</v>
      </c>
      <c r="H5437" s="10">
        <v>11</v>
      </c>
      <c r="I5437" s="946">
        <v>2.35</v>
      </c>
      <c r="J5437" s="398" t="s">
        <v>25</v>
      </c>
      <c r="K5437" s="398" t="s">
        <v>25</v>
      </c>
      <c r="L5437" s="399">
        <v>44739</v>
      </c>
      <c r="M5437" s="398" t="s">
        <v>19</v>
      </c>
      <c r="N5437" s="10">
        <v>10241</v>
      </c>
    </row>
    <row r="5438" spans="1:14">
      <c r="A5438" s="9">
        <v>44735</v>
      </c>
      <c r="B5438" s="1">
        <v>18360</v>
      </c>
      <c r="C5438" s="929" t="s">
        <v>473</v>
      </c>
      <c r="D5438" s="1" t="s">
        <v>22</v>
      </c>
      <c r="E5438" s="1" t="s">
        <v>5830</v>
      </c>
      <c r="F5438" s="399">
        <v>44740</v>
      </c>
      <c r="G5438" s="10" t="s">
        <v>475</v>
      </c>
      <c r="H5438" s="10">
        <v>52</v>
      </c>
      <c r="I5438" s="946">
        <v>2.35</v>
      </c>
      <c r="J5438" s="398" t="s">
        <v>25</v>
      </c>
      <c r="K5438" s="398" t="s">
        <v>25</v>
      </c>
      <c r="L5438" s="399">
        <v>44740</v>
      </c>
      <c r="M5438" s="398" t="s">
        <v>19</v>
      </c>
      <c r="N5438" s="10">
        <v>10241</v>
      </c>
    </row>
    <row r="5439" spans="1:14">
      <c r="A5439" s="9">
        <v>44735</v>
      </c>
      <c r="B5439" s="1">
        <v>18361</v>
      </c>
      <c r="C5439" s="929" t="s">
        <v>4475</v>
      </c>
      <c r="D5439" s="1" t="s">
        <v>22</v>
      </c>
      <c r="E5439" s="1" t="s">
        <v>5831</v>
      </c>
      <c r="F5439" s="399">
        <v>44740</v>
      </c>
      <c r="G5439" s="10" t="s">
        <v>5832</v>
      </c>
      <c r="H5439" s="10">
        <v>140</v>
      </c>
      <c r="I5439" s="946">
        <v>2.35</v>
      </c>
      <c r="J5439" s="398" t="s">
        <v>25</v>
      </c>
      <c r="K5439" s="398" t="s">
        <v>25</v>
      </c>
      <c r="L5439" s="399">
        <v>44740</v>
      </c>
      <c r="M5439" s="398" t="s">
        <v>19</v>
      </c>
      <c r="N5439" s="10">
        <v>10241</v>
      </c>
    </row>
    <row r="5440" spans="1:14">
      <c r="A5440" s="9">
        <v>44735</v>
      </c>
      <c r="B5440" s="1">
        <v>18362</v>
      </c>
      <c r="C5440" s="929" t="s">
        <v>1691</v>
      </c>
      <c r="D5440" s="1" t="s">
        <v>22</v>
      </c>
      <c r="E5440" s="1" t="s">
        <v>5833</v>
      </c>
      <c r="F5440" s="399">
        <v>44740</v>
      </c>
      <c r="G5440" s="10" t="s">
        <v>1693</v>
      </c>
      <c r="H5440" s="10">
        <v>269</v>
      </c>
      <c r="I5440" s="946">
        <v>2.35</v>
      </c>
      <c r="J5440" s="398" t="s">
        <v>25</v>
      </c>
      <c r="K5440" s="398" t="s">
        <v>25</v>
      </c>
      <c r="L5440" s="399">
        <v>44740</v>
      </c>
      <c r="M5440" s="398" t="s">
        <v>19</v>
      </c>
      <c r="N5440" s="10">
        <v>10241</v>
      </c>
    </row>
    <row r="5441" spans="1:14">
      <c r="A5441" s="9">
        <v>44735</v>
      </c>
      <c r="B5441" s="1">
        <v>18363</v>
      </c>
      <c r="C5441" s="929" t="s">
        <v>2141</v>
      </c>
      <c r="D5441" s="1" t="s">
        <v>22</v>
      </c>
      <c r="E5441" s="1" t="s">
        <v>5834</v>
      </c>
      <c r="F5441" s="399">
        <v>44740</v>
      </c>
      <c r="G5441" s="10" t="s">
        <v>2143</v>
      </c>
      <c r="H5441" s="10">
        <v>190</v>
      </c>
      <c r="I5441" s="946">
        <v>2.35</v>
      </c>
      <c r="J5441" s="398" t="s">
        <v>25</v>
      </c>
      <c r="K5441" s="398" t="s">
        <v>25</v>
      </c>
      <c r="L5441" s="399">
        <v>44740</v>
      </c>
      <c r="M5441" s="398" t="s">
        <v>19</v>
      </c>
      <c r="N5441" s="10">
        <v>10241</v>
      </c>
    </row>
    <row r="5442" spans="1:14">
      <c r="A5442" s="9">
        <v>44735</v>
      </c>
      <c r="B5442" s="1">
        <v>18364</v>
      </c>
      <c r="C5442" s="929" t="s">
        <v>5642</v>
      </c>
      <c r="D5442" s="1" t="s">
        <v>22</v>
      </c>
      <c r="E5442" s="1" t="s">
        <v>5835</v>
      </c>
      <c r="F5442" s="399">
        <v>44741</v>
      </c>
      <c r="G5442" s="10" t="s">
        <v>5818</v>
      </c>
      <c r="H5442" s="10">
        <v>340</v>
      </c>
      <c r="I5442" s="946">
        <v>2.35</v>
      </c>
      <c r="J5442" s="398" t="s">
        <v>25</v>
      </c>
      <c r="K5442" s="398" t="s">
        <v>25</v>
      </c>
      <c r="L5442" s="399">
        <v>44741</v>
      </c>
      <c r="M5442" s="398" t="s">
        <v>19</v>
      </c>
      <c r="N5442" s="10">
        <v>10241</v>
      </c>
    </row>
    <row r="5443" spans="1:14">
      <c r="A5443" s="9">
        <v>44735</v>
      </c>
      <c r="B5443" s="1">
        <v>18365</v>
      </c>
      <c r="C5443" s="929" t="s">
        <v>4241</v>
      </c>
      <c r="D5443" s="1" t="s">
        <v>22</v>
      </c>
      <c r="E5443" s="1" t="s">
        <v>4322</v>
      </c>
      <c r="F5443" s="399">
        <v>44741</v>
      </c>
      <c r="G5443" s="10" t="s">
        <v>4242</v>
      </c>
      <c r="H5443" s="10">
        <v>2</v>
      </c>
      <c r="I5443" s="946">
        <v>3.75</v>
      </c>
      <c r="J5443" s="398" t="s">
        <v>25</v>
      </c>
      <c r="K5443" s="398" t="s">
        <v>25</v>
      </c>
      <c r="L5443" s="399">
        <v>44741</v>
      </c>
      <c r="M5443" s="398" t="s">
        <v>19</v>
      </c>
      <c r="N5443" s="10">
        <v>10241</v>
      </c>
    </row>
    <row r="5444" spans="1:14">
      <c r="A5444" s="9">
        <v>44735</v>
      </c>
      <c r="B5444" s="1">
        <v>18366</v>
      </c>
      <c r="C5444" s="929" t="s">
        <v>292</v>
      </c>
      <c r="D5444" s="1" t="s">
        <v>22</v>
      </c>
      <c r="E5444" s="1" t="s">
        <v>5836</v>
      </c>
      <c r="F5444" s="399">
        <v>44741</v>
      </c>
      <c r="G5444" s="10" t="s">
        <v>4835</v>
      </c>
      <c r="H5444" s="10">
        <v>597</v>
      </c>
      <c r="I5444" s="946">
        <v>2.35</v>
      </c>
      <c r="J5444" s="398" t="s">
        <v>25</v>
      </c>
      <c r="K5444" s="398" t="s">
        <v>25</v>
      </c>
      <c r="L5444" s="399">
        <v>44741</v>
      </c>
      <c r="M5444" s="398" t="s">
        <v>19</v>
      </c>
      <c r="N5444" s="10">
        <v>10241</v>
      </c>
    </row>
    <row r="5445" spans="1:14">
      <c r="A5445" s="9">
        <v>44735</v>
      </c>
      <c r="B5445" s="1">
        <v>18367</v>
      </c>
      <c r="C5445" s="929" t="s">
        <v>5578</v>
      </c>
      <c r="D5445" s="1" t="s">
        <v>22</v>
      </c>
      <c r="E5445" s="1" t="s">
        <v>5837</v>
      </c>
      <c r="F5445" s="399">
        <v>44742</v>
      </c>
      <c r="G5445" s="10" t="s">
        <v>5638</v>
      </c>
      <c r="H5445" s="10">
        <v>24</v>
      </c>
      <c r="I5445" s="946">
        <v>2.35</v>
      </c>
      <c r="J5445" s="398" t="s">
        <v>25</v>
      </c>
      <c r="K5445" s="398" t="s">
        <v>25</v>
      </c>
      <c r="L5445" s="399">
        <v>44742</v>
      </c>
      <c r="M5445" s="398" t="s">
        <v>19</v>
      </c>
      <c r="N5445" s="10">
        <v>10241</v>
      </c>
    </row>
    <row r="5446" spans="1:14">
      <c r="A5446" s="9">
        <v>44735</v>
      </c>
      <c r="B5446" s="1">
        <v>18368</v>
      </c>
      <c r="C5446" s="929" t="s">
        <v>899</v>
      </c>
      <c r="D5446" s="1" t="s">
        <v>22</v>
      </c>
      <c r="E5446" s="1" t="s">
        <v>5838</v>
      </c>
      <c r="F5446" s="399">
        <v>44742</v>
      </c>
      <c r="G5446" s="10" t="s">
        <v>4949</v>
      </c>
      <c r="H5446" s="10">
        <v>41</v>
      </c>
      <c r="I5446" s="946">
        <v>2.35</v>
      </c>
      <c r="J5446" s="398" t="s">
        <v>25</v>
      </c>
      <c r="K5446" s="398" t="s">
        <v>25</v>
      </c>
      <c r="L5446" s="399">
        <v>44742</v>
      </c>
      <c r="M5446" s="398" t="s">
        <v>19</v>
      </c>
      <c r="N5446" s="10">
        <v>10241</v>
      </c>
    </row>
    <row r="5447" spans="1:14">
      <c r="A5447" s="9">
        <v>44735</v>
      </c>
      <c r="B5447" s="1">
        <v>18369</v>
      </c>
      <c r="C5447" s="929" t="s">
        <v>672</v>
      </c>
      <c r="D5447" s="1" t="s">
        <v>22</v>
      </c>
      <c r="E5447" s="1" t="s">
        <v>5839</v>
      </c>
      <c r="F5447" s="399">
        <v>44742</v>
      </c>
      <c r="G5447" s="10" t="s">
        <v>674</v>
      </c>
      <c r="H5447" s="10">
        <v>34</v>
      </c>
      <c r="I5447" s="946">
        <v>2.35</v>
      </c>
      <c r="J5447" s="398" t="s">
        <v>25</v>
      </c>
      <c r="K5447" s="398" t="s">
        <v>25</v>
      </c>
      <c r="L5447" s="399">
        <v>44742</v>
      </c>
      <c r="M5447" s="398" t="s">
        <v>19</v>
      </c>
      <c r="N5447" s="10">
        <v>10241</v>
      </c>
    </row>
    <row r="5448" spans="1:14">
      <c r="A5448" s="9">
        <v>44735</v>
      </c>
      <c r="B5448" s="1">
        <v>18370</v>
      </c>
      <c r="C5448" s="929" t="s">
        <v>3017</v>
      </c>
      <c r="D5448" s="1" t="s">
        <v>22</v>
      </c>
      <c r="E5448" s="1" t="s">
        <v>5840</v>
      </c>
      <c r="F5448" s="399">
        <v>44742</v>
      </c>
      <c r="G5448" s="10" t="s">
        <v>3019</v>
      </c>
      <c r="H5448" s="10">
        <v>5</v>
      </c>
      <c r="I5448" s="946">
        <v>2.35</v>
      </c>
      <c r="J5448" s="398" t="s">
        <v>25</v>
      </c>
      <c r="K5448" s="398" t="s">
        <v>25</v>
      </c>
      <c r="L5448" s="399">
        <v>44742</v>
      </c>
      <c r="M5448" s="398" t="s">
        <v>19</v>
      </c>
      <c r="N5448" s="10">
        <v>10241</v>
      </c>
    </row>
    <row r="5449" spans="1:14">
      <c r="A5449" s="9">
        <v>44735</v>
      </c>
      <c r="B5449" s="1">
        <v>18371</v>
      </c>
      <c r="C5449" s="929" t="s">
        <v>3017</v>
      </c>
      <c r="D5449" s="1" t="s">
        <v>22</v>
      </c>
      <c r="E5449" s="1" t="s">
        <v>5841</v>
      </c>
      <c r="F5449" s="399">
        <v>44742</v>
      </c>
      <c r="G5449" s="10" t="s">
        <v>3019</v>
      </c>
      <c r="H5449" s="10">
        <v>2</v>
      </c>
      <c r="I5449" s="946">
        <v>2.35</v>
      </c>
      <c r="J5449" s="398" t="s">
        <v>25</v>
      </c>
      <c r="K5449" s="398" t="s">
        <v>25</v>
      </c>
      <c r="L5449" s="399">
        <v>44742</v>
      </c>
      <c r="M5449" s="398" t="s">
        <v>19</v>
      </c>
      <c r="N5449" s="10">
        <v>10241</v>
      </c>
    </row>
    <row r="5450" spans="1:14">
      <c r="A5450" s="9">
        <v>44735</v>
      </c>
      <c r="B5450" s="1">
        <v>18372</v>
      </c>
      <c r="C5450" s="929" t="s">
        <v>3017</v>
      </c>
      <c r="D5450" s="1" t="s">
        <v>22</v>
      </c>
      <c r="E5450" s="1" t="s">
        <v>5842</v>
      </c>
      <c r="F5450" s="399">
        <v>44742</v>
      </c>
      <c r="G5450" s="10" t="s">
        <v>3019</v>
      </c>
      <c r="H5450" s="10">
        <v>11</v>
      </c>
      <c r="I5450" s="946">
        <v>2.35</v>
      </c>
      <c r="J5450" s="398" t="s">
        <v>25</v>
      </c>
      <c r="K5450" s="398" t="s">
        <v>25</v>
      </c>
      <c r="L5450" s="399">
        <v>44742</v>
      </c>
      <c r="M5450" s="398" t="s">
        <v>19</v>
      </c>
      <c r="N5450" s="10">
        <v>10241</v>
      </c>
    </row>
    <row r="5451" spans="1:14">
      <c r="A5451" s="9">
        <v>44735</v>
      </c>
      <c r="B5451" s="1">
        <v>18373</v>
      </c>
      <c r="C5451" s="929" t="s">
        <v>3017</v>
      </c>
      <c r="D5451" s="1" t="s">
        <v>22</v>
      </c>
      <c r="E5451" s="1" t="s">
        <v>5843</v>
      </c>
      <c r="F5451" s="399">
        <v>44742</v>
      </c>
      <c r="G5451" s="10" t="s">
        <v>3019</v>
      </c>
      <c r="H5451" s="10">
        <v>28</v>
      </c>
      <c r="I5451" s="946">
        <v>2.35</v>
      </c>
      <c r="J5451" s="398" t="s">
        <v>25</v>
      </c>
      <c r="K5451" s="398" t="s">
        <v>25</v>
      </c>
      <c r="L5451" s="399">
        <v>44742</v>
      </c>
      <c r="M5451" s="398" t="s">
        <v>19</v>
      </c>
      <c r="N5451" s="10">
        <v>10241</v>
      </c>
    </row>
    <row r="5452" spans="1:14">
      <c r="A5452" s="9">
        <v>44735</v>
      </c>
      <c r="B5452" s="1">
        <v>18374</v>
      </c>
      <c r="C5452" s="929" t="s">
        <v>3017</v>
      </c>
      <c r="D5452" s="1" t="s">
        <v>22</v>
      </c>
      <c r="E5452" s="1" t="s">
        <v>5844</v>
      </c>
      <c r="F5452" s="399">
        <v>44742</v>
      </c>
      <c r="G5452" s="10" t="s">
        <v>3019</v>
      </c>
      <c r="H5452" s="10">
        <v>12</v>
      </c>
      <c r="I5452" s="946">
        <v>2.35</v>
      </c>
      <c r="J5452" s="398" t="s">
        <v>25</v>
      </c>
      <c r="K5452" s="398" t="s">
        <v>25</v>
      </c>
      <c r="L5452" s="399">
        <v>44742</v>
      </c>
      <c r="M5452" s="398" t="s">
        <v>19</v>
      </c>
      <c r="N5452" s="10">
        <v>10241</v>
      </c>
    </row>
    <row r="5453" spans="1:14">
      <c r="A5453" s="9">
        <v>44735</v>
      </c>
      <c r="B5453" s="1">
        <v>18375</v>
      </c>
      <c r="C5453" s="929" t="s">
        <v>2141</v>
      </c>
      <c r="D5453" s="1" t="s">
        <v>22</v>
      </c>
      <c r="E5453" s="1" t="s">
        <v>5845</v>
      </c>
      <c r="F5453" s="399">
        <v>44742</v>
      </c>
      <c r="G5453" s="10" t="s">
        <v>2143</v>
      </c>
      <c r="H5453" s="10">
        <v>367</v>
      </c>
      <c r="I5453" s="946">
        <v>2.35</v>
      </c>
      <c r="J5453" s="398" t="s">
        <v>25</v>
      </c>
      <c r="K5453" s="398" t="s">
        <v>25</v>
      </c>
      <c r="L5453" s="399">
        <v>44742</v>
      </c>
      <c r="M5453" s="398" t="s">
        <v>19</v>
      </c>
      <c r="N5453" s="10">
        <v>10241</v>
      </c>
    </row>
    <row r="5454" spans="1:14">
      <c r="A5454" s="9">
        <v>44735</v>
      </c>
      <c r="B5454" s="1">
        <v>18376</v>
      </c>
      <c r="C5454" s="929" t="s">
        <v>5846</v>
      </c>
      <c r="D5454" s="1" t="s">
        <v>22</v>
      </c>
      <c r="E5454" s="1" t="s">
        <v>4322</v>
      </c>
      <c r="F5454" s="399">
        <v>44742</v>
      </c>
      <c r="G5454" s="10" t="s">
        <v>5847</v>
      </c>
      <c r="H5454" s="10">
        <v>1</v>
      </c>
      <c r="I5454" s="946">
        <v>3.75</v>
      </c>
      <c r="J5454" s="398" t="s">
        <v>25</v>
      </c>
      <c r="K5454" s="398" t="s">
        <v>25</v>
      </c>
      <c r="L5454" s="399">
        <v>44742</v>
      </c>
      <c r="M5454" s="398" t="s">
        <v>19</v>
      </c>
      <c r="N5454" s="10">
        <v>10241</v>
      </c>
    </row>
    <row r="5455" spans="1:14">
      <c r="A5455" s="9">
        <v>44735</v>
      </c>
      <c r="B5455" s="1">
        <v>18377</v>
      </c>
      <c r="C5455" s="929" t="s">
        <v>1045</v>
      </c>
      <c r="D5455" s="1" t="s">
        <v>22</v>
      </c>
      <c r="E5455" s="1" t="s">
        <v>5848</v>
      </c>
      <c r="F5455" s="399">
        <v>44743</v>
      </c>
      <c r="G5455" s="10" t="s">
        <v>1047</v>
      </c>
      <c r="H5455" s="10">
        <v>49</v>
      </c>
      <c r="I5455" s="946">
        <v>2.35</v>
      </c>
      <c r="J5455" s="398" t="s">
        <v>25</v>
      </c>
      <c r="K5455" s="398" t="s">
        <v>25</v>
      </c>
      <c r="L5455" s="399">
        <v>44743</v>
      </c>
      <c r="M5455" s="398" t="s">
        <v>19</v>
      </c>
      <c r="N5455" s="10">
        <v>10241</v>
      </c>
    </row>
    <row r="5456" spans="1:14">
      <c r="A5456" s="9">
        <v>44735</v>
      </c>
      <c r="B5456" s="1">
        <v>18378</v>
      </c>
      <c r="C5456" s="929" t="s">
        <v>1759</v>
      </c>
      <c r="D5456" s="1" t="s">
        <v>22</v>
      </c>
      <c r="E5456" s="1" t="s">
        <v>5849</v>
      </c>
      <c r="F5456" s="399">
        <v>44743</v>
      </c>
      <c r="G5456" s="10" t="s">
        <v>1693</v>
      </c>
      <c r="H5456" s="10">
        <v>100</v>
      </c>
      <c r="I5456" s="946">
        <v>2.35</v>
      </c>
      <c r="J5456" s="398" t="s">
        <v>25</v>
      </c>
      <c r="K5456" s="398" t="s">
        <v>25</v>
      </c>
      <c r="L5456" s="399">
        <v>44743</v>
      </c>
      <c r="M5456" s="398" t="s">
        <v>19</v>
      </c>
      <c r="N5456" s="10">
        <v>10241</v>
      </c>
    </row>
    <row r="5457" spans="1:15">
      <c r="A5457" s="9">
        <v>44735</v>
      </c>
      <c r="B5457" s="1">
        <v>18379</v>
      </c>
      <c r="C5457" s="929" t="s">
        <v>925</v>
      </c>
      <c r="D5457" s="1" t="s">
        <v>22</v>
      </c>
      <c r="E5457" s="1" t="s">
        <v>5850</v>
      </c>
      <c r="F5457" s="399">
        <v>44743</v>
      </c>
      <c r="G5457" s="10" t="s">
        <v>927</v>
      </c>
      <c r="H5457" s="10">
        <v>23</v>
      </c>
      <c r="I5457" s="946">
        <v>2.35</v>
      </c>
      <c r="J5457" s="398" t="s">
        <v>25</v>
      </c>
      <c r="K5457" s="398" t="s">
        <v>25</v>
      </c>
      <c r="L5457" s="399">
        <v>44743</v>
      </c>
      <c r="M5457" s="398" t="s">
        <v>19</v>
      </c>
      <c r="N5457" s="10">
        <v>10241</v>
      </c>
    </row>
    <row r="5458" spans="1:15">
      <c r="A5458" s="9">
        <v>44735</v>
      </c>
      <c r="B5458" s="1">
        <v>18380</v>
      </c>
      <c r="C5458" s="929" t="s">
        <v>928</v>
      </c>
      <c r="D5458" s="1" t="s">
        <v>22</v>
      </c>
      <c r="E5458" s="1" t="s">
        <v>5850</v>
      </c>
      <c r="F5458" s="399">
        <v>44743</v>
      </c>
      <c r="G5458" s="10" t="s">
        <v>929</v>
      </c>
      <c r="H5458" s="10">
        <v>23</v>
      </c>
      <c r="I5458" s="946">
        <v>2.35</v>
      </c>
      <c r="J5458" s="398" t="s">
        <v>25</v>
      </c>
      <c r="K5458" s="398" t="s">
        <v>25</v>
      </c>
      <c r="L5458" s="399">
        <v>44743</v>
      </c>
      <c r="M5458" s="398" t="s">
        <v>19</v>
      </c>
      <c r="N5458" s="10">
        <v>10241</v>
      </c>
    </row>
    <row r="5459" spans="1:15">
      <c r="A5459" s="9">
        <v>44735</v>
      </c>
      <c r="B5459" s="1">
        <v>18381</v>
      </c>
      <c r="C5459" s="929" t="s">
        <v>3488</v>
      </c>
      <c r="D5459" s="1" t="s">
        <v>22</v>
      </c>
      <c r="E5459" s="1" t="s">
        <v>5851</v>
      </c>
      <c r="F5459" s="399">
        <v>44743</v>
      </c>
      <c r="G5459" s="10" t="s">
        <v>3490</v>
      </c>
      <c r="H5459" s="10">
        <v>12</v>
      </c>
      <c r="I5459" s="946">
        <v>3.15</v>
      </c>
      <c r="J5459" s="398" t="s">
        <v>25</v>
      </c>
      <c r="K5459" s="398" t="s">
        <v>25</v>
      </c>
      <c r="L5459" s="399">
        <v>44743</v>
      </c>
      <c r="M5459" s="398" t="s">
        <v>19</v>
      </c>
      <c r="N5459" s="10">
        <v>10241</v>
      </c>
    </row>
    <row r="5460" spans="1:15">
      <c r="A5460" s="9">
        <v>44735</v>
      </c>
      <c r="B5460" s="1">
        <v>18382</v>
      </c>
      <c r="C5460" s="929" t="s">
        <v>672</v>
      </c>
      <c r="D5460" s="1" t="s">
        <v>22</v>
      </c>
      <c r="E5460" s="1" t="s">
        <v>5852</v>
      </c>
      <c r="F5460" s="399">
        <v>44743</v>
      </c>
      <c r="G5460" s="10" t="s">
        <v>674</v>
      </c>
      <c r="H5460" s="10">
        <v>5</v>
      </c>
      <c r="I5460" s="946">
        <v>2.35</v>
      </c>
      <c r="J5460" s="398" t="s">
        <v>25</v>
      </c>
      <c r="K5460" s="398" t="s">
        <v>25</v>
      </c>
      <c r="L5460" s="399">
        <v>44743</v>
      </c>
      <c r="M5460" s="398" t="s">
        <v>19</v>
      </c>
      <c r="N5460" s="10">
        <v>10241</v>
      </c>
    </row>
    <row r="5461" spans="1:15">
      <c r="A5461" s="9">
        <v>44735</v>
      </c>
      <c r="B5461" s="1">
        <v>18383</v>
      </c>
      <c r="C5461" s="929" t="s">
        <v>254</v>
      </c>
      <c r="D5461" s="1" t="s">
        <v>22</v>
      </c>
      <c r="E5461" s="1" t="s">
        <v>5853</v>
      </c>
      <c r="F5461" s="399">
        <v>44743</v>
      </c>
      <c r="G5461" s="10" t="s">
        <v>256</v>
      </c>
      <c r="H5461" s="10">
        <v>19</v>
      </c>
      <c r="I5461" s="946">
        <v>2.35</v>
      </c>
      <c r="J5461" s="398" t="s">
        <v>25</v>
      </c>
      <c r="K5461" s="398" t="s">
        <v>25</v>
      </c>
      <c r="L5461" s="399">
        <v>44743</v>
      </c>
      <c r="M5461" s="398" t="s">
        <v>19</v>
      </c>
      <c r="N5461" s="10">
        <v>10241</v>
      </c>
    </row>
    <row r="5462" spans="1:15">
      <c r="A5462" s="9">
        <v>44735</v>
      </c>
      <c r="B5462" s="1">
        <v>18384</v>
      </c>
      <c r="C5462" s="929" t="s">
        <v>5531</v>
      </c>
      <c r="D5462" s="1" t="s">
        <v>22</v>
      </c>
      <c r="E5462" s="1" t="s">
        <v>5854</v>
      </c>
      <c r="F5462" s="399">
        <v>44743</v>
      </c>
      <c r="G5462" s="10" t="s">
        <v>5855</v>
      </c>
      <c r="H5462" s="10">
        <v>37</v>
      </c>
      <c r="I5462" s="946">
        <v>2.35</v>
      </c>
      <c r="J5462" s="398" t="s">
        <v>25</v>
      </c>
      <c r="K5462" s="398" t="s">
        <v>25</v>
      </c>
      <c r="L5462" s="399">
        <v>44743</v>
      </c>
      <c r="M5462" s="398" t="s">
        <v>19</v>
      </c>
      <c r="N5462" s="10">
        <v>10241</v>
      </c>
    </row>
    <row r="5463" spans="1:15">
      <c r="A5463" s="9">
        <v>44735</v>
      </c>
      <c r="B5463" s="1">
        <v>18385</v>
      </c>
      <c r="C5463" s="929" t="s">
        <v>3488</v>
      </c>
      <c r="D5463" s="1" t="s">
        <v>22</v>
      </c>
      <c r="E5463" s="1" t="s">
        <v>5856</v>
      </c>
      <c r="F5463" s="399">
        <v>44743</v>
      </c>
      <c r="G5463" s="10" t="s">
        <v>3490</v>
      </c>
      <c r="H5463" s="10">
        <v>56</v>
      </c>
      <c r="I5463" s="946">
        <v>3.15</v>
      </c>
      <c r="J5463" s="398" t="s">
        <v>25</v>
      </c>
      <c r="K5463" s="398" t="s">
        <v>25</v>
      </c>
      <c r="L5463" s="399">
        <v>44743</v>
      </c>
      <c r="M5463" s="398" t="s">
        <v>19</v>
      </c>
      <c r="N5463" s="10">
        <v>10241</v>
      </c>
    </row>
    <row r="5464" spans="1:15">
      <c r="A5464" s="943">
        <v>44735</v>
      </c>
      <c r="B5464" s="942">
        <v>18386</v>
      </c>
      <c r="C5464" s="933" t="s">
        <v>3017</v>
      </c>
      <c r="D5464" s="942" t="s">
        <v>22</v>
      </c>
      <c r="E5464" s="4" t="s">
        <v>5857</v>
      </c>
      <c r="F5464" s="944">
        <v>44743</v>
      </c>
      <c r="G5464" s="3" t="s">
        <v>3019</v>
      </c>
      <c r="H5464" s="3">
        <v>90</v>
      </c>
      <c r="I5464" s="947">
        <v>2.35</v>
      </c>
      <c r="J5464" s="945" t="s">
        <v>25</v>
      </c>
      <c r="K5464" s="945" t="s">
        <v>25</v>
      </c>
      <c r="L5464" s="944">
        <v>44743</v>
      </c>
      <c r="M5464" s="945" t="s">
        <v>19</v>
      </c>
      <c r="N5464">
        <v>10286</v>
      </c>
    </row>
    <row r="5465" spans="1:15">
      <c r="A5465" s="9">
        <v>44735</v>
      </c>
      <c r="B5465" s="1">
        <v>18387</v>
      </c>
      <c r="C5465" s="929" t="s">
        <v>1428</v>
      </c>
      <c r="D5465" s="1" t="s">
        <v>22</v>
      </c>
      <c r="E5465" s="1" t="s">
        <v>5858</v>
      </c>
      <c r="F5465" s="399">
        <v>44743</v>
      </c>
      <c r="G5465" s="10" t="s">
        <v>1612</v>
      </c>
      <c r="H5465" s="10">
        <v>9</v>
      </c>
      <c r="I5465" s="946">
        <v>2.35</v>
      </c>
      <c r="J5465" s="398" t="s">
        <v>25</v>
      </c>
      <c r="K5465" s="398" t="s">
        <v>25</v>
      </c>
      <c r="L5465" s="399">
        <v>44743</v>
      </c>
      <c r="M5465" s="398" t="s">
        <v>19</v>
      </c>
      <c r="N5465" s="10">
        <v>10286</v>
      </c>
    </row>
    <row r="5466" spans="1:15">
      <c r="A5466" s="9">
        <v>44735</v>
      </c>
      <c r="B5466" s="1">
        <v>18388</v>
      </c>
      <c r="C5466" s="929" t="s">
        <v>1430</v>
      </c>
      <c r="D5466" s="1" t="s">
        <v>22</v>
      </c>
      <c r="E5466" s="1" t="s">
        <v>5858</v>
      </c>
      <c r="F5466" s="399">
        <v>44743</v>
      </c>
      <c r="G5466" s="10" t="s">
        <v>1613</v>
      </c>
      <c r="H5466" s="10">
        <v>9</v>
      </c>
      <c r="I5466" s="946">
        <v>2.35</v>
      </c>
      <c r="J5466" s="398" t="s">
        <v>25</v>
      </c>
      <c r="K5466" s="398" t="s">
        <v>25</v>
      </c>
      <c r="L5466" s="399">
        <v>44743</v>
      </c>
      <c r="M5466" s="398" t="s">
        <v>19</v>
      </c>
      <c r="N5466" s="10">
        <v>10286</v>
      </c>
    </row>
    <row r="5467" spans="1:15" ht="15.75" thickBot="1">
      <c r="A5467" s="9">
        <v>44735</v>
      </c>
      <c r="B5467" s="1">
        <v>18389</v>
      </c>
      <c r="C5467" s="929" t="s">
        <v>37</v>
      </c>
      <c r="D5467" s="1" t="s">
        <v>22</v>
      </c>
      <c r="E5467" s="1" t="s">
        <v>5858</v>
      </c>
      <c r="F5467" s="399">
        <v>44743</v>
      </c>
      <c r="G5467" s="10" t="s">
        <v>38</v>
      </c>
      <c r="H5467" s="10">
        <v>29</v>
      </c>
      <c r="I5467" s="946">
        <v>2.35</v>
      </c>
      <c r="J5467" s="398" t="s">
        <v>25</v>
      </c>
      <c r="K5467" s="398" t="s">
        <v>25</v>
      </c>
      <c r="L5467" s="399">
        <v>44743</v>
      </c>
      <c r="M5467" s="398" t="s">
        <v>19</v>
      </c>
      <c r="N5467" s="10">
        <v>10286</v>
      </c>
      <c r="O5467" s="391">
        <v>8186.5199999999977</v>
      </c>
    </row>
    <row r="5468" spans="1:15" ht="15.75" thickTop="1">
      <c r="A5468" s="9">
        <v>44735</v>
      </c>
      <c r="B5468" s="1">
        <v>18390</v>
      </c>
      <c r="C5468" s="929" t="s">
        <v>292</v>
      </c>
      <c r="D5468" s="1" t="s">
        <v>22</v>
      </c>
      <c r="E5468" s="1" t="s">
        <v>5859</v>
      </c>
      <c r="F5468" s="399">
        <v>44748</v>
      </c>
      <c r="G5468" s="10" t="s">
        <v>4835</v>
      </c>
      <c r="H5468" s="546">
        <v>421</v>
      </c>
      <c r="I5468" s="946">
        <v>2.35</v>
      </c>
      <c r="J5468" s="398" t="s">
        <v>25</v>
      </c>
      <c r="K5468" s="398" t="s">
        <v>25</v>
      </c>
      <c r="L5468" s="399">
        <v>44746</v>
      </c>
      <c r="M5468" s="398" t="s">
        <v>19</v>
      </c>
      <c r="N5468" s="10">
        <v>10286</v>
      </c>
    </row>
    <row r="5469" spans="1:15">
      <c r="A5469" s="9">
        <v>44735</v>
      </c>
      <c r="B5469" s="1">
        <v>18391</v>
      </c>
      <c r="C5469" s="929" t="s">
        <v>5860</v>
      </c>
      <c r="D5469" s="1" t="s">
        <v>22</v>
      </c>
      <c r="E5469" s="1" t="s">
        <v>4322</v>
      </c>
      <c r="F5469" s="399">
        <v>44748</v>
      </c>
      <c r="G5469" s="10" t="s">
        <v>5861</v>
      </c>
      <c r="H5469" s="10">
        <v>1</v>
      </c>
      <c r="I5469" s="946">
        <v>3.75</v>
      </c>
      <c r="J5469" s="398" t="s">
        <v>25</v>
      </c>
      <c r="K5469" s="398" t="s">
        <v>25</v>
      </c>
      <c r="L5469" s="399">
        <v>44746</v>
      </c>
      <c r="M5469" s="398" t="s">
        <v>19</v>
      </c>
      <c r="N5469" s="10">
        <v>10286</v>
      </c>
    </row>
    <row r="5470" spans="1:15">
      <c r="A5470" s="9">
        <v>44735</v>
      </c>
      <c r="B5470" s="1">
        <v>18392</v>
      </c>
      <c r="C5470" s="929" t="s">
        <v>5862</v>
      </c>
      <c r="D5470" s="1" t="s">
        <v>22</v>
      </c>
      <c r="E5470" s="1" t="s">
        <v>4322</v>
      </c>
      <c r="F5470" s="399">
        <v>44748</v>
      </c>
      <c r="G5470" s="10" t="s">
        <v>5863</v>
      </c>
      <c r="H5470" s="10">
        <v>1</v>
      </c>
      <c r="I5470" s="946">
        <v>3.75</v>
      </c>
      <c r="J5470" s="398" t="s">
        <v>25</v>
      </c>
      <c r="K5470" s="398" t="s">
        <v>25</v>
      </c>
      <c r="L5470" s="399">
        <v>44746</v>
      </c>
      <c r="M5470" s="398" t="s">
        <v>19</v>
      </c>
      <c r="N5470" s="10">
        <v>10286</v>
      </c>
    </row>
    <row r="5471" spans="1:15">
      <c r="A5471" s="9">
        <v>44735</v>
      </c>
      <c r="B5471" s="1">
        <v>18393</v>
      </c>
      <c r="C5471" s="929" t="s">
        <v>5864</v>
      </c>
      <c r="D5471" s="1" t="s">
        <v>22</v>
      </c>
      <c r="E5471" s="1" t="s">
        <v>4322</v>
      </c>
      <c r="F5471" s="399">
        <v>44748</v>
      </c>
      <c r="G5471" s="10" t="s">
        <v>5865</v>
      </c>
      <c r="H5471" s="10">
        <v>1</v>
      </c>
      <c r="I5471" s="946">
        <v>3.75</v>
      </c>
      <c r="J5471" s="398" t="s">
        <v>25</v>
      </c>
      <c r="K5471" s="398" t="s">
        <v>25</v>
      </c>
      <c r="L5471" s="399">
        <v>44746</v>
      </c>
      <c r="M5471" s="398" t="s">
        <v>19</v>
      </c>
      <c r="N5471" s="10">
        <v>10286</v>
      </c>
    </row>
    <row r="5472" spans="1:15">
      <c r="A5472" s="9">
        <v>44735</v>
      </c>
      <c r="B5472" s="1">
        <v>18394</v>
      </c>
      <c r="C5472" s="929" t="s">
        <v>1016</v>
      </c>
      <c r="D5472" s="1" t="s">
        <v>22</v>
      </c>
      <c r="E5472" s="1" t="s">
        <v>5866</v>
      </c>
      <c r="F5472" s="399">
        <v>44748</v>
      </c>
      <c r="G5472" s="10" t="s">
        <v>1018</v>
      </c>
      <c r="H5472" s="10">
        <v>4</v>
      </c>
      <c r="I5472" s="946">
        <v>2.35</v>
      </c>
      <c r="J5472" s="398" t="s">
        <v>25</v>
      </c>
      <c r="K5472" s="398" t="s">
        <v>25</v>
      </c>
      <c r="L5472" s="399">
        <v>44746</v>
      </c>
      <c r="M5472" s="398" t="s">
        <v>19</v>
      </c>
      <c r="N5472" s="10">
        <v>10286</v>
      </c>
    </row>
    <row r="5473" spans="1:14">
      <c r="A5473" s="9">
        <v>44735</v>
      </c>
      <c r="B5473" s="1">
        <v>18395</v>
      </c>
      <c r="C5473" s="929" t="s">
        <v>4410</v>
      </c>
      <c r="D5473" s="1" t="s">
        <v>22</v>
      </c>
      <c r="E5473" s="1" t="s">
        <v>5867</v>
      </c>
      <c r="F5473" s="399">
        <v>44748</v>
      </c>
      <c r="G5473" s="10" t="s">
        <v>4411</v>
      </c>
      <c r="H5473" s="10">
        <v>8</v>
      </c>
      <c r="I5473" s="946">
        <v>2.35</v>
      </c>
      <c r="J5473" s="398" t="s">
        <v>25</v>
      </c>
      <c r="K5473" s="398" t="s">
        <v>25</v>
      </c>
      <c r="L5473" s="399">
        <v>44746</v>
      </c>
      <c r="M5473" s="398" t="s">
        <v>19</v>
      </c>
      <c r="N5473" s="10">
        <v>10286</v>
      </c>
    </row>
    <row r="5474" spans="1:14">
      <c r="A5474" s="9">
        <v>44735</v>
      </c>
      <c r="B5474" s="1">
        <v>18396</v>
      </c>
      <c r="C5474" s="929" t="s">
        <v>4410</v>
      </c>
      <c r="D5474" s="1" t="s">
        <v>22</v>
      </c>
      <c r="E5474" s="1" t="s">
        <v>5868</v>
      </c>
      <c r="F5474" s="399">
        <v>44748</v>
      </c>
      <c r="G5474" s="10" t="s">
        <v>4411</v>
      </c>
      <c r="H5474" s="10">
        <v>6</v>
      </c>
      <c r="I5474" s="946">
        <v>2.35</v>
      </c>
      <c r="J5474" s="398" t="s">
        <v>25</v>
      </c>
      <c r="K5474" s="398" t="s">
        <v>25</v>
      </c>
      <c r="L5474" s="399">
        <v>44746</v>
      </c>
      <c r="M5474" s="398" t="s">
        <v>19</v>
      </c>
      <c r="N5474" s="10">
        <v>10286</v>
      </c>
    </row>
    <row r="5475" spans="1:14">
      <c r="A5475" s="9">
        <v>44735</v>
      </c>
      <c r="B5475" s="1">
        <v>18397</v>
      </c>
      <c r="C5475" s="929" t="s">
        <v>3488</v>
      </c>
      <c r="D5475" s="1" t="s">
        <v>22</v>
      </c>
      <c r="E5475" s="1" t="s">
        <v>5869</v>
      </c>
      <c r="F5475" s="399">
        <v>44748</v>
      </c>
      <c r="G5475" s="10" t="s">
        <v>3490</v>
      </c>
      <c r="H5475" s="10">
        <v>79</v>
      </c>
      <c r="I5475" s="946">
        <v>3.15</v>
      </c>
      <c r="J5475" s="398" t="s">
        <v>25</v>
      </c>
      <c r="K5475" s="398" t="s">
        <v>25</v>
      </c>
      <c r="L5475" s="399">
        <v>44746</v>
      </c>
      <c r="M5475" s="398" t="s">
        <v>19</v>
      </c>
      <c r="N5475" s="10">
        <v>10286</v>
      </c>
    </row>
    <row r="5476" spans="1:14">
      <c r="A5476" s="9">
        <v>44735</v>
      </c>
      <c r="B5476" s="1">
        <v>18398</v>
      </c>
      <c r="C5476" s="929" t="s">
        <v>3488</v>
      </c>
      <c r="D5476" s="1" t="s">
        <v>22</v>
      </c>
      <c r="E5476" s="1" t="s">
        <v>5870</v>
      </c>
      <c r="F5476" s="399">
        <v>44748</v>
      </c>
      <c r="G5476" s="10" t="s">
        <v>3490</v>
      </c>
      <c r="H5476" s="10">
        <v>223</v>
      </c>
      <c r="I5476" s="946">
        <v>3.15</v>
      </c>
      <c r="J5476" s="398" t="s">
        <v>25</v>
      </c>
      <c r="K5476" s="398" t="s">
        <v>25</v>
      </c>
      <c r="L5476" s="399">
        <v>44747</v>
      </c>
      <c r="M5476" s="398" t="s">
        <v>19</v>
      </c>
      <c r="N5476" s="10">
        <v>10286</v>
      </c>
    </row>
    <row r="5477" spans="1:14">
      <c r="A5477" s="9">
        <v>44735</v>
      </c>
      <c r="B5477" s="1">
        <v>18399</v>
      </c>
      <c r="C5477" s="929" t="s">
        <v>896</v>
      </c>
      <c r="D5477" s="1" t="s">
        <v>22</v>
      </c>
      <c r="E5477" s="1" t="s">
        <v>5871</v>
      </c>
      <c r="F5477" s="399">
        <v>44748</v>
      </c>
      <c r="G5477" s="10" t="s">
        <v>898</v>
      </c>
      <c r="H5477" s="10">
        <v>72</v>
      </c>
      <c r="I5477" s="946">
        <v>2.35</v>
      </c>
      <c r="J5477" s="398" t="s">
        <v>25</v>
      </c>
      <c r="K5477" s="398" t="s">
        <v>25</v>
      </c>
      <c r="L5477" s="399">
        <v>44747</v>
      </c>
      <c r="M5477" s="398" t="s">
        <v>19</v>
      </c>
      <c r="N5477" s="10">
        <v>10286</v>
      </c>
    </row>
    <row r="5478" spans="1:14">
      <c r="A5478" s="9">
        <v>44735</v>
      </c>
      <c r="B5478" s="1">
        <v>18400</v>
      </c>
      <c r="C5478" s="929" t="s">
        <v>896</v>
      </c>
      <c r="D5478" s="1" t="s">
        <v>22</v>
      </c>
      <c r="E5478" s="1" t="s">
        <v>5872</v>
      </c>
      <c r="F5478" s="399">
        <v>44748</v>
      </c>
      <c r="G5478" s="10" t="s">
        <v>898</v>
      </c>
      <c r="H5478" s="10">
        <v>46</v>
      </c>
      <c r="I5478" s="946">
        <v>2.35</v>
      </c>
      <c r="J5478" s="398" t="s">
        <v>25</v>
      </c>
      <c r="K5478" s="398" t="s">
        <v>25</v>
      </c>
      <c r="L5478" s="399">
        <v>44747</v>
      </c>
      <c r="M5478" s="398" t="s">
        <v>19</v>
      </c>
      <c r="N5478" s="10">
        <v>10286</v>
      </c>
    </row>
    <row r="5479" spans="1:14">
      <c r="A5479" s="9">
        <v>44735</v>
      </c>
      <c r="B5479" s="1">
        <v>18401</v>
      </c>
      <c r="C5479" s="929" t="s">
        <v>3488</v>
      </c>
      <c r="D5479" s="1" t="s">
        <v>22</v>
      </c>
      <c r="E5479" s="1" t="s">
        <v>5873</v>
      </c>
      <c r="F5479" s="399">
        <v>44748</v>
      </c>
      <c r="G5479" s="10" t="s">
        <v>3490</v>
      </c>
      <c r="H5479" s="10">
        <v>56</v>
      </c>
      <c r="I5479" s="946">
        <v>3.15</v>
      </c>
      <c r="J5479" s="398" t="s">
        <v>25</v>
      </c>
      <c r="K5479" s="398" t="s">
        <v>25</v>
      </c>
      <c r="L5479" s="399">
        <v>44747</v>
      </c>
      <c r="M5479" s="398" t="s">
        <v>19</v>
      </c>
      <c r="N5479" s="10">
        <v>10286</v>
      </c>
    </row>
    <row r="5480" spans="1:14">
      <c r="A5480" s="9">
        <v>44735</v>
      </c>
      <c r="B5480" s="1">
        <v>18402</v>
      </c>
      <c r="C5480" s="929" t="s">
        <v>5874</v>
      </c>
      <c r="D5480" s="1" t="s">
        <v>22</v>
      </c>
      <c r="E5480" s="1" t="s">
        <v>4322</v>
      </c>
      <c r="F5480" s="399">
        <v>44748</v>
      </c>
      <c r="G5480" s="10" t="s">
        <v>5875</v>
      </c>
      <c r="H5480" s="10">
        <v>1</v>
      </c>
      <c r="I5480" s="946">
        <v>3.75</v>
      </c>
      <c r="J5480" s="398" t="s">
        <v>25</v>
      </c>
      <c r="K5480" s="398" t="s">
        <v>25</v>
      </c>
      <c r="L5480" s="399">
        <v>44747</v>
      </c>
      <c r="M5480" s="398" t="s">
        <v>19</v>
      </c>
      <c r="N5480" s="10">
        <v>10286</v>
      </c>
    </row>
    <row r="5481" spans="1:14">
      <c r="A5481" s="9">
        <v>44735</v>
      </c>
      <c r="B5481" s="1">
        <v>18403</v>
      </c>
      <c r="C5481" s="929" t="s">
        <v>835</v>
      </c>
      <c r="D5481" s="1" t="s">
        <v>22</v>
      </c>
      <c r="E5481" s="1" t="s">
        <v>5876</v>
      </c>
      <c r="F5481" s="399">
        <v>44748</v>
      </c>
      <c r="G5481" s="10" t="s">
        <v>837</v>
      </c>
      <c r="H5481" s="10">
        <v>320</v>
      </c>
      <c r="I5481" s="946">
        <v>2.35</v>
      </c>
      <c r="J5481" s="398" t="s">
        <v>25</v>
      </c>
      <c r="K5481" s="398" t="s">
        <v>25</v>
      </c>
      <c r="L5481" s="399">
        <v>44747</v>
      </c>
      <c r="M5481" s="398" t="s">
        <v>19</v>
      </c>
      <c r="N5481" s="10">
        <v>10286</v>
      </c>
    </row>
    <row r="5482" spans="1:14">
      <c r="A5482" s="9">
        <v>44735</v>
      </c>
      <c r="B5482" s="1">
        <v>18404</v>
      </c>
      <c r="C5482" s="929" t="s">
        <v>896</v>
      </c>
      <c r="D5482" s="1" t="s">
        <v>22</v>
      </c>
      <c r="E5482" s="1" t="s">
        <v>5877</v>
      </c>
      <c r="F5482" s="399">
        <v>44750</v>
      </c>
      <c r="G5482" s="10" t="s">
        <v>898</v>
      </c>
      <c r="H5482" s="10">
        <v>46</v>
      </c>
      <c r="I5482" s="946">
        <v>2.35</v>
      </c>
      <c r="J5482" s="398" t="s">
        <v>25</v>
      </c>
      <c r="K5482" s="398" t="s">
        <v>25</v>
      </c>
      <c r="L5482" s="399">
        <v>44748</v>
      </c>
      <c r="M5482" s="398" t="s">
        <v>19</v>
      </c>
      <c r="N5482" s="10">
        <v>10286</v>
      </c>
    </row>
    <row r="5483" spans="1:14">
      <c r="A5483" s="9">
        <v>44735</v>
      </c>
      <c r="B5483" s="1">
        <v>18405</v>
      </c>
      <c r="C5483" s="929" t="s">
        <v>4410</v>
      </c>
      <c r="D5483" s="1" t="s">
        <v>22</v>
      </c>
      <c r="E5483" s="1" t="s">
        <v>5878</v>
      </c>
      <c r="F5483" s="399">
        <v>44750</v>
      </c>
      <c r="G5483" s="10" t="s">
        <v>4411</v>
      </c>
      <c r="H5483" s="10">
        <v>57</v>
      </c>
      <c r="I5483" s="946">
        <v>2.35</v>
      </c>
      <c r="J5483" s="398" t="s">
        <v>25</v>
      </c>
      <c r="K5483" s="398" t="s">
        <v>25</v>
      </c>
      <c r="L5483" s="399">
        <v>44748</v>
      </c>
      <c r="M5483" s="398" t="s">
        <v>19</v>
      </c>
      <c r="N5483" s="10">
        <v>10286</v>
      </c>
    </row>
    <row r="5484" spans="1:14">
      <c r="A5484" s="9">
        <v>44735</v>
      </c>
      <c r="B5484" s="1">
        <v>18406</v>
      </c>
      <c r="C5484" s="929" t="s">
        <v>3993</v>
      </c>
      <c r="D5484" s="1" t="s">
        <v>22</v>
      </c>
      <c r="E5484" s="1" t="s">
        <v>5879</v>
      </c>
      <c r="F5484" s="399">
        <v>44750</v>
      </c>
      <c r="G5484" s="10" t="s">
        <v>3995</v>
      </c>
      <c r="H5484" s="10">
        <v>1</v>
      </c>
      <c r="I5484" s="946">
        <v>2.35</v>
      </c>
      <c r="J5484" s="398" t="s">
        <v>25</v>
      </c>
      <c r="K5484" s="398" t="s">
        <v>25</v>
      </c>
      <c r="L5484" s="399">
        <v>44748</v>
      </c>
      <c r="M5484" s="398" t="s">
        <v>19</v>
      </c>
      <c r="N5484" s="10">
        <v>10286</v>
      </c>
    </row>
    <row r="5485" spans="1:14">
      <c r="A5485" s="9">
        <v>44735</v>
      </c>
      <c r="B5485" s="1">
        <v>18407</v>
      </c>
      <c r="C5485" s="929" t="s">
        <v>896</v>
      </c>
      <c r="D5485" s="1" t="s">
        <v>22</v>
      </c>
      <c r="E5485" s="1" t="s">
        <v>5880</v>
      </c>
      <c r="F5485" s="399">
        <v>44750</v>
      </c>
      <c r="G5485" s="10" t="s">
        <v>898</v>
      </c>
      <c r="H5485" s="10">
        <v>7</v>
      </c>
      <c r="I5485" s="946">
        <v>2.35</v>
      </c>
      <c r="J5485" s="398" t="s">
        <v>25</v>
      </c>
      <c r="K5485" s="398" t="s">
        <v>25</v>
      </c>
      <c r="L5485" s="399">
        <v>44748</v>
      </c>
      <c r="M5485" s="398" t="s">
        <v>19</v>
      </c>
      <c r="N5485" s="10">
        <v>10286</v>
      </c>
    </row>
    <row r="5486" spans="1:14">
      <c r="A5486" s="9">
        <v>44735</v>
      </c>
      <c r="B5486" s="1">
        <v>18408</v>
      </c>
      <c r="C5486" s="929" t="s">
        <v>896</v>
      </c>
      <c r="D5486" s="1" t="s">
        <v>22</v>
      </c>
      <c r="E5486" s="1" t="s">
        <v>5881</v>
      </c>
      <c r="F5486" s="399">
        <v>44750</v>
      </c>
      <c r="G5486" s="10" t="s">
        <v>898</v>
      </c>
      <c r="H5486" s="10">
        <v>259</v>
      </c>
      <c r="I5486" s="946">
        <v>2.35</v>
      </c>
      <c r="J5486" s="398" t="s">
        <v>25</v>
      </c>
      <c r="K5486" s="398" t="s">
        <v>25</v>
      </c>
      <c r="L5486" s="399">
        <v>44748</v>
      </c>
      <c r="M5486" s="398" t="s">
        <v>19</v>
      </c>
      <c r="N5486" s="10">
        <v>10286</v>
      </c>
    </row>
    <row r="5487" spans="1:14">
      <c r="A5487" s="9">
        <v>44735</v>
      </c>
      <c r="B5487" s="1">
        <v>18409</v>
      </c>
      <c r="C5487" s="929" t="s">
        <v>2141</v>
      </c>
      <c r="D5487" s="1" t="s">
        <v>22</v>
      </c>
      <c r="E5487" s="1" t="s">
        <v>5882</v>
      </c>
      <c r="F5487" s="399">
        <v>44750</v>
      </c>
      <c r="G5487" s="10" t="s">
        <v>2143</v>
      </c>
      <c r="H5487" s="10">
        <v>20</v>
      </c>
      <c r="I5487" s="946">
        <v>2.35</v>
      </c>
      <c r="J5487" s="398" t="s">
        <v>25</v>
      </c>
      <c r="K5487" s="398" t="s">
        <v>25</v>
      </c>
      <c r="L5487" s="399">
        <v>44748</v>
      </c>
      <c r="M5487" s="398" t="s">
        <v>19</v>
      </c>
      <c r="N5487" s="10">
        <v>10286</v>
      </c>
    </row>
    <row r="5488" spans="1:14">
      <c r="A5488" s="9">
        <v>44735</v>
      </c>
      <c r="B5488" s="1">
        <v>18410</v>
      </c>
      <c r="C5488" s="929" t="s">
        <v>292</v>
      </c>
      <c r="D5488" s="1" t="s">
        <v>22</v>
      </c>
      <c r="E5488" s="1" t="s">
        <v>5883</v>
      </c>
      <c r="F5488" s="399">
        <v>44750</v>
      </c>
      <c r="G5488" s="10" t="s">
        <v>4835</v>
      </c>
      <c r="H5488" s="10">
        <v>57</v>
      </c>
      <c r="I5488" s="946">
        <v>2.35</v>
      </c>
      <c r="J5488" s="398" t="s">
        <v>25</v>
      </c>
      <c r="K5488" s="398" t="s">
        <v>25</v>
      </c>
      <c r="L5488" s="399">
        <v>44748</v>
      </c>
      <c r="M5488" s="398" t="s">
        <v>19</v>
      </c>
      <c r="N5488" s="10">
        <v>10286</v>
      </c>
    </row>
    <row r="5489" spans="1:14">
      <c r="A5489" s="9">
        <v>44735</v>
      </c>
      <c r="B5489" s="1">
        <v>18411</v>
      </c>
      <c r="C5489" s="929" t="s">
        <v>182</v>
      </c>
      <c r="D5489" s="1" t="s">
        <v>22</v>
      </c>
      <c r="E5489" s="1" t="s">
        <v>5884</v>
      </c>
      <c r="F5489" s="399">
        <v>44750</v>
      </c>
      <c r="G5489" s="10" t="s">
        <v>184</v>
      </c>
      <c r="H5489" s="10">
        <v>7</v>
      </c>
      <c r="I5489" s="946">
        <v>2.35</v>
      </c>
      <c r="J5489" s="398" t="s">
        <v>25</v>
      </c>
      <c r="K5489" s="398" t="s">
        <v>25</v>
      </c>
      <c r="L5489" s="399">
        <v>44748</v>
      </c>
      <c r="M5489" s="398" t="s">
        <v>19</v>
      </c>
      <c r="N5489" s="10">
        <v>10286</v>
      </c>
    </row>
    <row r="5490" spans="1:14">
      <c r="A5490" s="9">
        <v>44735</v>
      </c>
      <c r="B5490" s="1">
        <v>18412</v>
      </c>
      <c r="C5490" s="929" t="s">
        <v>37</v>
      </c>
      <c r="D5490" s="1" t="s">
        <v>22</v>
      </c>
      <c r="E5490" s="1" t="s">
        <v>5884</v>
      </c>
      <c r="F5490" s="399">
        <v>44750</v>
      </c>
      <c r="G5490" s="10" t="s">
        <v>38</v>
      </c>
      <c r="H5490" s="10">
        <v>7</v>
      </c>
      <c r="I5490" s="946">
        <v>2.35</v>
      </c>
      <c r="J5490" s="398" t="s">
        <v>25</v>
      </c>
      <c r="K5490" s="398" t="s">
        <v>25</v>
      </c>
      <c r="L5490" s="399">
        <v>44748</v>
      </c>
      <c r="M5490" s="398" t="s">
        <v>19</v>
      </c>
      <c r="N5490" s="10">
        <v>10286</v>
      </c>
    </row>
    <row r="5491" spans="1:14">
      <c r="A5491" s="9">
        <v>44735</v>
      </c>
      <c r="B5491" s="1">
        <v>18413</v>
      </c>
      <c r="C5491" s="929" t="s">
        <v>3409</v>
      </c>
      <c r="D5491" s="1" t="s">
        <v>22</v>
      </c>
      <c r="E5491" s="1" t="s">
        <v>5885</v>
      </c>
      <c r="F5491" s="399">
        <v>44750</v>
      </c>
      <c r="G5491" s="10" t="s">
        <v>3411</v>
      </c>
      <c r="H5491" s="10">
        <v>12</v>
      </c>
      <c r="I5491" s="946">
        <v>2.35</v>
      </c>
      <c r="J5491" s="398" t="s">
        <v>25</v>
      </c>
      <c r="K5491" s="398" t="s">
        <v>25</v>
      </c>
      <c r="L5491" s="399">
        <v>44748</v>
      </c>
      <c r="M5491" s="398" t="s">
        <v>19</v>
      </c>
      <c r="N5491" s="10">
        <v>10286</v>
      </c>
    </row>
    <row r="5492" spans="1:14">
      <c r="A5492" s="9">
        <v>44735</v>
      </c>
      <c r="B5492" s="1">
        <v>18414</v>
      </c>
      <c r="C5492" s="929" t="s">
        <v>3512</v>
      </c>
      <c r="D5492" s="1" t="s">
        <v>22</v>
      </c>
      <c r="E5492" s="1" t="s">
        <v>5886</v>
      </c>
      <c r="F5492" s="399">
        <v>44750</v>
      </c>
      <c r="G5492" s="10" t="s">
        <v>3517</v>
      </c>
      <c r="H5492" s="10">
        <v>17</v>
      </c>
      <c r="I5492" s="946">
        <v>2.35</v>
      </c>
      <c r="J5492" s="398" t="s">
        <v>25</v>
      </c>
      <c r="K5492" s="398" t="s">
        <v>25</v>
      </c>
      <c r="L5492" s="399">
        <v>44748</v>
      </c>
      <c r="M5492" s="398" t="s">
        <v>19</v>
      </c>
      <c r="N5492" s="10">
        <v>10286</v>
      </c>
    </row>
    <row r="5493" spans="1:14">
      <c r="A5493" s="9">
        <v>44735</v>
      </c>
      <c r="B5493" s="1">
        <v>18415</v>
      </c>
      <c r="C5493" s="929" t="s">
        <v>3514</v>
      </c>
      <c r="D5493" s="1" t="s">
        <v>22</v>
      </c>
      <c r="E5493" s="1" t="s">
        <v>5886</v>
      </c>
      <c r="F5493" s="399">
        <v>44750</v>
      </c>
      <c r="G5493" s="10" t="s">
        <v>3518</v>
      </c>
      <c r="H5493" s="10">
        <v>17</v>
      </c>
      <c r="I5493" s="946">
        <v>2.35</v>
      </c>
      <c r="J5493" s="398" t="s">
        <v>25</v>
      </c>
      <c r="K5493" s="398" t="s">
        <v>25</v>
      </c>
      <c r="L5493" s="399">
        <v>44748</v>
      </c>
      <c r="M5493" s="398" t="s">
        <v>19</v>
      </c>
      <c r="N5493" s="10">
        <v>10286</v>
      </c>
    </row>
    <row r="5494" spans="1:14">
      <c r="A5494" s="9">
        <v>44735</v>
      </c>
      <c r="B5494" s="1">
        <v>18416</v>
      </c>
      <c r="C5494" s="929" t="s">
        <v>73</v>
      </c>
      <c r="D5494" s="1" t="s">
        <v>22</v>
      </c>
      <c r="E5494" s="1" t="s">
        <v>5887</v>
      </c>
      <c r="F5494" s="399">
        <v>44750</v>
      </c>
      <c r="G5494" s="10" t="s">
        <v>74</v>
      </c>
      <c r="H5494" s="10">
        <v>8</v>
      </c>
      <c r="I5494" s="946">
        <v>2.35</v>
      </c>
      <c r="J5494" s="398" t="s">
        <v>25</v>
      </c>
      <c r="K5494" s="398" t="s">
        <v>25</v>
      </c>
      <c r="L5494" s="399">
        <v>44749</v>
      </c>
      <c r="M5494" s="398" t="s">
        <v>19</v>
      </c>
      <c r="N5494" s="10">
        <v>10286</v>
      </c>
    </row>
    <row r="5495" spans="1:14">
      <c r="A5495" s="9">
        <v>44735</v>
      </c>
      <c r="B5495" s="1">
        <v>18417</v>
      </c>
      <c r="C5495" s="929" t="s">
        <v>39</v>
      </c>
      <c r="D5495" s="1" t="s">
        <v>22</v>
      </c>
      <c r="E5495" s="1" t="s">
        <v>5887</v>
      </c>
      <c r="F5495" s="399">
        <v>44750</v>
      </c>
      <c r="G5495" s="10" t="s">
        <v>40</v>
      </c>
      <c r="H5495" s="10">
        <v>8</v>
      </c>
      <c r="I5495" s="946">
        <v>2.35</v>
      </c>
      <c r="J5495" s="398" t="s">
        <v>25</v>
      </c>
      <c r="K5495" s="398" t="s">
        <v>25</v>
      </c>
      <c r="L5495" s="399">
        <v>44749</v>
      </c>
      <c r="M5495" s="398" t="s">
        <v>19</v>
      </c>
      <c r="N5495" s="10">
        <v>10286</v>
      </c>
    </row>
    <row r="5496" spans="1:14">
      <c r="A5496" s="9">
        <v>44735</v>
      </c>
      <c r="B5496" s="1">
        <v>18418</v>
      </c>
      <c r="C5496" s="929" t="s">
        <v>109</v>
      </c>
      <c r="D5496" s="1" t="s">
        <v>22</v>
      </c>
      <c r="E5496" s="1" t="s">
        <v>5887</v>
      </c>
      <c r="F5496" s="399">
        <v>44750</v>
      </c>
      <c r="G5496" s="10" t="s">
        <v>36</v>
      </c>
      <c r="H5496" s="10">
        <v>8</v>
      </c>
      <c r="I5496" s="946">
        <v>2.35</v>
      </c>
      <c r="J5496" s="398" t="s">
        <v>25</v>
      </c>
      <c r="K5496" s="398" t="s">
        <v>25</v>
      </c>
      <c r="L5496" s="399">
        <v>44749</v>
      </c>
      <c r="M5496" s="398" t="s">
        <v>19</v>
      </c>
      <c r="N5496" s="10">
        <v>10286</v>
      </c>
    </row>
    <row r="5497" spans="1:14">
      <c r="A5497" s="9">
        <v>44735</v>
      </c>
      <c r="B5497" s="1">
        <v>18419</v>
      </c>
      <c r="C5497" s="929" t="s">
        <v>3651</v>
      </c>
      <c r="D5497" s="1" t="s">
        <v>22</v>
      </c>
      <c r="E5497" s="1" t="s">
        <v>5887</v>
      </c>
      <c r="F5497" s="399">
        <v>44750</v>
      </c>
      <c r="G5497" s="10" t="s">
        <v>3652</v>
      </c>
      <c r="H5497" s="10">
        <v>8</v>
      </c>
      <c r="I5497" s="946">
        <v>2.35</v>
      </c>
      <c r="J5497" s="398" t="s">
        <v>25</v>
      </c>
      <c r="K5497" s="398" t="s">
        <v>25</v>
      </c>
      <c r="L5497" s="399">
        <v>44749</v>
      </c>
      <c r="M5497" s="398" t="s">
        <v>19</v>
      </c>
      <c r="N5497" s="10">
        <v>10286</v>
      </c>
    </row>
    <row r="5498" spans="1:14">
      <c r="A5498" s="9">
        <v>44735</v>
      </c>
      <c r="B5498" s="1">
        <v>18420</v>
      </c>
      <c r="C5498" s="929" t="s">
        <v>21</v>
      </c>
      <c r="D5498" s="1" t="s">
        <v>22</v>
      </c>
      <c r="E5498" s="1" t="s">
        <v>5888</v>
      </c>
      <c r="F5498" s="399">
        <v>44750</v>
      </c>
      <c r="G5498" s="10" t="s">
        <v>24</v>
      </c>
      <c r="H5498" s="10">
        <v>314</v>
      </c>
      <c r="I5498" s="946">
        <v>2.35</v>
      </c>
      <c r="J5498" s="398" t="s">
        <v>25</v>
      </c>
      <c r="K5498" s="398" t="s">
        <v>25</v>
      </c>
      <c r="L5498" s="399">
        <v>44749</v>
      </c>
      <c r="M5498" s="398" t="s">
        <v>19</v>
      </c>
      <c r="N5498" s="10">
        <v>10286</v>
      </c>
    </row>
    <row r="5499" spans="1:14">
      <c r="A5499" s="9">
        <v>44735</v>
      </c>
      <c r="B5499" s="1">
        <v>18421</v>
      </c>
      <c r="C5499" s="929" t="s">
        <v>73</v>
      </c>
      <c r="D5499" s="1" t="s">
        <v>22</v>
      </c>
      <c r="E5499" s="1" t="s">
        <v>5889</v>
      </c>
      <c r="F5499" s="399">
        <v>44750</v>
      </c>
      <c r="G5499" s="10" t="s">
        <v>74</v>
      </c>
      <c r="H5499" s="10">
        <v>8</v>
      </c>
      <c r="I5499" s="946">
        <v>2.35</v>
      </c>
      <c r="J5499" s="398" t="s">
        <v>25</v>
      </c>
      <c r="K5499" s="398" t="s">
        <v>25</v>
      </c>
      <c r="L5499" s="399">
        <v>44749</v>
      </c>
      <c r="M5499" s="398" t="s">
        <v>19</v>
      </c>
      <c r="N5499" s="10">
        <v>10286</v>
      </c>
    </row>
    <row r="5500" spans="1:14">
      <c r="A5500" s="9">
        <v>44735</v>
      </c>
      <c r="B5500" s="1">
        <v>18422</v>
      </c>
      <c r="C5500" s="929" t="s">
        <v>37</v>
      </c>
      <c r="D5500" s="1" t="s">
        <v>22</v>
      </c>
      <c r="E5500" s="1" t="s">
        <v>5889</v>
      </c>
      <c r="F5500" s="399">
        <v>44750</v>
      </c>
      <c r="G5500" s="10" t="s">
        <v>38</v>
      </c>
      <c r="H5500" s="10">
        <v>8</v>
      </c>
      <c r="I5500" s="946">
        <v>2.35</v>
      </c>
      <c r="J5500" s="398" t="s">
        <v>25</v>
      </c>
      <c r="K5500" s="398" t="s">
        <v>25</v>
      </c>
      <c r="L5500" s="399">
        <v>44749</v>
      </c>
      <c r="M5500" s="398" t="s">
        <v>19</v>
      </c>
      <c r="N5500" s="10">
        <v>10286</v>
      </c>
    </row>
    <row r="5501" spans="1:14">
      <c r="A5501" s="9">
        <v>44735</v>
      </c>
      <c r="B5501" s="1">
        <v>18423</v>
      </c>
      <c r="C5501" s="929" t="s">
        <v>39</v>
      </c>
      <c r="D5501" s="1" t="s">
        <v>22</v>
      </c>
      <c r="E5501" s="1" t="s">
        <v>5889</v>
      </c>
      <c r="F5501" s="399">
        <v>44750</v>
      </c>
      <c r="G5501" s="10" t="s">
        <v>40</v>
      </c>
      <c r="H5501" s="10">
        <v>9</v>
      </c>
      <c r="I5501" s="946">
        <v>2.35</v>
      </c>
      <c r="J5501" s="398" t="s">
        <v>25</v>
      </c>
      <c r="K5501" s="398" t="s">
        <v>25</v>
      </c>
      <c r="L5501" s="399">
        <v>44749</v>
      </c>
      <c r="M5501" s="398" t="s">
        <v>19</v>
      </c>
      <c r="N5501" s="10">
        <v>10286</v>
      </c>
    </row>
    <row r="5502" spans="1:14">
      <c r="A5502" s="9">
        <v>44735</v>
      </c>
      <c r="B5502" s="1">
        <v>18424</v>
      </c>
      <c r="C5502" s="929" t="s">
        <v>4063</v>
      </c>
      <c r="D5502" s="1" t="s">
        <v>22</v>
      </c>
      <c r="E5502" s="1" t="s">
        <v>5889</v>
      </c>
      <c r="F5502" s="399">
        <v>44750</v>
      </c>
      <c r="G5502" s="10" t="s">
        <v>4116</v>
      </c>
      <c r="H5502" s="10">
        <v>8</v>
      </c>
      <c r="I5502" s="946">
        <v>2.35</v>
      </c>
      <c r="J5502" s="398" t="s">
        <v>25</v>
      </c>
      <c r="K5502" s="398" t="s">
        <v>25</v>
      </c>
      <c r="L5502" s="399">
        <v>44749</v>
      </c>
      <c r="M5502" s="398" t="s">
        <v>19</v>
      </c>
      <c r="N5502" s="10">
        <v>10286</v>
      </c>
    </row>
    <row r="5503" spans="1:14">
      <c r="A5503" s="9">
        <v>44735</v>
      </c>
      <c r="B5503" s="1">
        <v>18425</v>
      </c>
      <c r="C5503" s="929" t="s">
        <v>5890</v>
      </c>
      <c r="D5503" s="1" t="s">
        <v>22</v>
      </c>
      <c r="E5503" s="1" t="s">
        <v>5889</v>
      </c>
      <c r="F5503" s="399">
        <v>44750</v>
      </c>
      <c r="G5503" s="10" t="s">
        <v>5891</v>
      </c>
      <c r="H5503" s="10">
        <v>2</v>
      </c>
      <c r="I5503" s="946">
        <v>2.35</v>
      </c>
      <c r="J5503" s="398" t="s">
        <v>25</v>
      </c>
      <c r="K5503" s="398" t="s">
        <v>25</v>
      </c>
      <c r="L5503" s="399">
        <v>44749</v>
      </c>
      <c r="M5503" s="398" t="s">
        <v>19</v>
      </c>
      <c r="N5503" s="10">
        <v>10286</v>
      </c>
    </row>
    <row r="5504" spans="1:14">
      <c r="A5504" s="9">
        <v>44735</v>
      </c>
      <c r="B5504" s="1">
        <v>18426</v>
      </c>
      <c r="C5504" s="929" t="s">
        <v>5892</v>
      </c>
      <c r="D5504" s="1" t="s">
        <v>22</v>
      </c>
      <c r="E5504" s="1" t="s">
        <v>5889</v>
      </c>
      <c r="F5504" s="399">
        <v>44750</v>
      </c>
      <c r="G5504" s="10" t="s">
        <v>5893</v>
      </c>
      <c r="H5504" s="10">
        <v>7</v>
      </c>
      <c r="I5504" s="946">
        <v>2.35</v>
      </c>
      <c r="J5504" s="398" t="s">
        <v>25</v>
      </c>
      <c r="K5504" s="398" t="s">
        <v>25</v>
      </c>
      <c r="L5504" s="399">
        <v>44749</v>
      </c>
      <c r="M5504" s="398" t="s">
        <v>19</v>
      </c>
      <c r="N5504" s="10">
        <v>10286</v>
      </c>
    </row>
    <row r="5505" spans="1:14">
      <c r="A5505" s="9">
        <v>44735</v>
      </c>
      <c r="B5505" s="1">
        <v>18427</v>
      </c>
      <c r="C5505" s="929" t="s">
        <v>899</v>
      </c>
      <c r="D5505" s="1" t="s">
        <v>22</v>
      </c>
      <c r="E5505" s="1" t="s">
        <v>5894</v>
      </c>
      <c r="F5505" s="399">
        <v>44750</v>
      </c>
      <c r="G5505" s="10" t="s">
        <v>5895</v>
      </c>
      <c r="H5505" s="10">
        <v>32</v>
      </c>
      <c r="I5505" s="946">
        <v>2.35</v>
      </c>
      <c r="J5505" s="398" t="s">
        <v>25</v>
      </c>
      <c r="K5505" s="398" t="s">
        <v>25</v>
      </c>
      <c r="L5505" s="399">
        <v>44749</v>
      </c>
      <c r="M5505" s="398" t="s">
        <v>19</v>
      </c>
      <c r="N5505" s="10">
        <v>10286</v>
      </c>
    </row>
    <row r="5506" spans="1:14">
      <c r="A5506" s="9">
        <v>44735</v>
      </c>
      <c r="B5506" s="1">
        <v>18428</v>
      </c>
      <c r="C5506" s="929" t="s">
        <v>896</v>
      </c>
      <c r="D5506" s="1" t="s">
        <v>22</v>
      </c>
      <c r="E5506" s="1" t="s">
        <v>5894</v>
      </c>
      <c r="F5506" s="399">
        <v>44750</v>
      </c>
      <c r="G5506" s="10" t="s">
        <v>898</v>
      </c>
      <c r="H5506" s="10">
        <v>76</v>
      </c>
      <c r="I5506" s="946">
        <v>2.35</v>
      </c>
      <c r="J5506" s="398" t="s">
        <v>25</v>
      </c>
      <c r="K5506" s="398" t="s">
        <v>25</v>
      </c>
      <c r="L5506" s="399">
        <v>44749</v>
      </c>
      <c r="M5506" s="398" t="s">
        <v>19</v>
      </c>
      <c r="N5506" s="10">
        <v>10286</v>
      </c>
    </row>
    <row r="5507" spans="1:14">
      <c r="A5507" s="9">
        <v>44735</v>
      </c>
      <c r="B5507" s="1">
        <v>18429</v>
      </c>
      <c r="C5507" s="929" t="s">
        <v>5009</v>
      </c>
      <c r="D5507" s="1" t="s">
        <v>22</v>
      </c>
      <c r="E5507" s="1" t="s">
        <v>5896</v>
      </c>
      <c r="F5507" s="399">
        <v>44750</v>
      </c>
      <c r="G5507" s="10" t="s">
        <v>5897</v>
      </c>
      <c r="H5507" s="10">
        <v>4</v>
      </c>
      <c r="I5507" s="946">
        <v>5</v>
      </c>
      <c r="J5507" s="398" t="s">
        <v>25</v>
      </c>
      <c r="K5507" s="398" t="s">
        <v>25</v>
      </c>
      <c r="L5507" s="399">
        <v>44749</v>
      </c>
      <c r="M5507" s="398" t="s">
        <v>19</v>
      </c>
      <c r="N5507" s="10">
        <v>10286</v>
      </c>
    </row>
    <row r="5508" spans="1:14">
      <c r="A5508" s="9">
        <v>44735</v>
      </c>
      <c r="B5508" s="1">
        <v>18430</v>
      </c>
      <c r="C5508" s="929" t="s">
        <v>896</v>
      </c>
      <c r="D5508" s="1" t="s">
        <v>22</v>
      </c>
      <c r="E5508" s="1" t="s">
        <v>5898</v>
      </c>
      <c r="F5508" s="399">
        <v>44750</v>
      </c>
      <c r="G5508" s="10" t="s">
        <v>898</v>
      </c>
      <c r="H5508" s="10">
        <v>96</v>
      </c>
      <c r="I5508" s="946">
        <v>2.35</v>
      </c>
      <c r="J5508" s="398" t="s">
        <v>25</v>
      </c>
      <c r="K5508" s="398" t="s">
        <v>25</v>
      </c>
      <c r="L5508" s="399">
        <v>44749</v>
      </c>
      <c r="M5508" s="398" t="s">
        <v>19</v>
      </c>
      <c r="N5508" s="10">
        <v>10286</v>
      </c>
    </row>
    <row r="5509" spans="1:14">
      <c r="A5509" s="9">
        <v>44735</v>
      </c>
      <c r="B5509" s="1">
        <v>18431</v>
      </c>
      <c r="C5509" s="929" t="s">
        <v>896</v>
      </c>
      <c r="D5509" s="1" t="s">
        <v>22</v>
      </c>
      <c r="E5509" s="1" t="s">
        <v>5899</v>
      </c>
      <c r="F5509" s="399">
        <v>44750</v>
      </c>
      <c r="G5509" s="10" t="s">
        <v>898</v>
      </c>
      <c r="H5509" s="10">
        <v>120</v>
      </c>
      <c r="I5509" s="946">
        <v>2.35</v>
      </c>
      <c r="J5509" s="398" t="s">
        <v>25</v>
      </c>
      <c r="K5509" s="398" t="s">
        <v>25</v>
      </c>
      <c r="L5509" s="399">
        <v>44749</v>
      </c>
      <c r="M5509" s="398" t="s">
        <v>19</v>
      </c>
      <c r="N5509" s="10">
        <v>10286</v>
      </c>
    </row>
    <row r="5510" spans="1:14">
      <c r="A5510" s="9">
        <v>44735</v>
      </c>
      <c r="B5510" s="1">
        <v>18432</v>
      </c>
      <c r="C5510" s="929" t="s">
        <v>896</v>
      </c>
      <c r="D5510" s="1" t="s">
        <v>22</v>
      </c>
      <c r="E5510" s="1" t="s">
        <v>5900</v>
      </c>
      <c r="F5510" s="399">
        <v>44750</v>
      </c>
      <c r="G5510" s="10" t="s">
        <v>898</v>
      </c>
      <c r="H5510" s="10">
        <v>46</v>
      </c>
      <c r="I5510" s="946">
        <v>2.35</v>
      </c>
      <c r="J5510" s="398" t="s">
        <v>25</v>
      </c>
      <c r="K5510" s="398" t="s">
        <v>25</v>
      </c>
      <c r="L5510" s="399">
        <v>44749</v>
      </c>
      <c r="M5510" s="398" t="s">
        <v>19</v>
      </c>
      <c r="N5510" s="10">
        <v>10286</v>
      </c>
    </row>
    <row r="5511" spans="1:14">
      <c r="A5511" s="9">
        <v>44735</v>
      </c>
      <c r="B5511" s="1">
        <v>18433</v>
      </c>
      <c r="C5511" s="929" t="s">
        <v>73</v>
      </c>
      <c r="D5511" s="1" t="s">
        <v>22</v>
      </c>
      <c r="E5511" s="1" t="s">
        <v>5901</v>
      </c>
      <c r="F5511" s="399">
        <v>44750</v>
      </c>
      <c r="G5511" s="10" t="s">
        <v>74</v>
      </c>
      <c r="H5511" s="10">
        <v>19</v>
      </c>
      <c r="I5511" s="946">
        <v>2.35</v>
      </c>
      <c r="J5511" s="398" t="s">
        <v>25</v>
      </c>
      <c r="K5511" s="398" t="s">
        <v>25</v>
      </c>
      <c r="L5511" s="399">
        <v>44749</v>
      </c>
      <c r="M5511" s="398" t="s">
        <v>19</v>
      </c>
      <c r="N5511" s="10">
        <v>10286</v>
      </c>
    </row>
    <row r="5512" spans="1:14">
      <c r="A5512" s="9">
        <v>44735</v>
      </c>
      <c r="B5512" s="1">
        <v>18434</v>
      </c>
      <c r="C5512" s="929" t="s">
        <v>37</v>
      </c>
      <c r="D5512" s="1" t="s">
        <v>22</v>
      </c>
      <c r="E5512" s="1" t="s">
        <v>5901</v>
      </c>
      <c r="F5512" s="399">
        <v>44750</v>
      </c>
      <c r="G5512" s="10" t="s">
        <v>38</v>
      </c>
      <c r="H5512" s="10">
        <v>17</v>
      </c>
      <c r="I5512" s="946">
        <v>2.35</v>
      </c>
      <c r="J5512" s="398" t="s">
        <v>25</v>
      </c>
      <c r="K5512" s="398" t="s">
        <v>25</v>
      </c>
      <c r="L5512" s="399">
        <v>44749</v>
      </c>
      <c r="M5512" s="398" t="s">
        <v>19</v>
      </c>
      <c r="N5512" s="10">
        <v>10286</v>
      </c>
    </row>
    <row r="5513" spans="1:14">
      <c r="A5513" s="9">
        <v>44735</v>
      </c>
      <c r="B5513" s="1">
        <v>18435</v>
      </c>
      <c r="C5513" s="929" t="s">
        <v>39</v>
      </c>
      <c r="D5513" s="1" t="s">
        <v>22</v>
      </c>
      <c r="E5513" s="1" t="s">
        <v>5901</v>
      </c>
      <c r="F5513" s="399">
        <v>44750</v>
      </c>
      <c r="G5513" s="10" t="s">
        <v>40</v>
      </c>
      <c r="H5513" s="10">
        <v>19</v>
      </c>
      <c r="I5513" s="946">
        <v>2.35</v>
      </c>
      <c r="J5513" s="398" t="s">
        <v>25</v>
      </c>
      <c r="K5513" s="398" t="s">
        <v>25</v>
      </c>
      <c r="L5513" s="399">
        <v>44749</v>
      </c>
      <c r="M5513" s="398" t="s">
        <v>19</v>
      </c>
      <c r="N5513" s="10">
        <v>10286</v>
      </c>
    </row>
    <row r="5514" spans="1:14">
      <c r="A5514" s="9">
        <v>44735</v>
      </c>
      <c r="B5514" s="1">
        <v>18436</v>
      </c>
      <c r="C5514" s="929" t="s">
        <v>5862</v>
      </c>
      <c r="D5514" s="1" t="s">
        <v>22</v>
      </c>
      <c r="E5514" s="1" t="s">
        <v>5901</v>
      </c>
      <c r="F5514" s="399">
        <v>44750</v>
      </c>
      <c r="G5514" s="10" t="s">
        <v>5902</v>
      </c>
      <c r="H5514" s="10">
        <v>17</v>
      </c>
      <c r="I5514" s="946">
        <v>2.35</v>
      </c>
      <c r="J5514" s="398" t="s">
        <v>25</v>
      </c>
      <c r="K5514" s="398" t="s">
        <v>25</v>
      </c>
      <c r="L5514" s="399">
        <v>44749</v>
      </c>
      <c r="M5514" s="398" t="s">
        <v>19</v>
      </c>
      <c r="N5514" s="10">
        <v>10286</v>
      </c>
    </row>
    <row r="5515" spans="1:14">
      <c r="A5515" s="9">
        <v>44735</v>
      </c>
      <c r="B5515" s="1">
        <v>18437</v>
      </c>
      <c r="C5515" s="929" t="s">
        <v>5864</v>
      </c>
      <c r="D5515" s="1" t="s">
        <v>22</v>
      </c>
      <c r="E5515" s="1" t="s">
        <v>5901</v>
      </c>
      <c r="F5515" s="399">
        <v>44750</v>
      </c>
      <c r="G5515" s="10" t="s">
        <v>5903</v>
      </c>
      <c r="H5515" s="10">
        <v>19</v>
      </c>
      <c r="I5515" s="946">
        <v>2.35</v>
      </c>
      <c r="J5515" s="398" t="s">
        <v>25</v>
      </c>
      <c r="K5515" s="398" t="s">
        <v>25</v>
      </c>
      <c r="L5515" s="399">
        <v>44749</v>
      </c>
      <c r="M5515" s="398" t="s">
        <v>19</v>
      </c>
      <c r="N5515" s="10">
        <v>10286</v>
      </c>
    </row>
    <row r="5516" spans="1:14">
      <c r="A5516" s="9">
        <v>44735</v>
      </c>
      <c r="B5516" s="1">
        <v>18438</v>
      </c>
      <c r="C5516" s="929" t="s">
        <v>5860</v>
      </c>
      <c r="D5516" s="1" t="s">
        <v>22</v>
      </c>
      <c r="E5516" s="1" t="s">
        <v>5901</v>
      </c>
      <c r="F5516" s="399">
        <v>44750</v>
      </c>
      <c r="G5516" s="10" t="s">
        <v>5904</v>
      </c>
      <c r="H5516" s="10">
        <v>19</v>
      </c>
      <c r="I5516" s="946">
        <v>2.35</v>
      </c>
      <c r="J5516" s="398" t="s">
        <v>25</v>
      </c>
      <c r="K5516" s="398" t="s">
        <v>25</v>
      </c>
      <c r="L5516" s="399">
        <v>44749</v>
      </c>
      <c r="M5516" s="398" t="s">
        <v>19</v>
      </c>
      <c r="N5516" s="10">
        <v>10286</v>
      </c>
    </row>
    <row r="5517" spans="1:14">
      <c r="A5517" s="9">
        <v>44735</v>
      </c>
      <c r="B5517" s="1">
        <v>18439</v>
      </c>
      <c r="C5517" s="929" t="s">
        <v>73</v>
      </c>
      <c r="D5517" s="1" t="s">
        <v>22</v>
      </c>
      <c r="E5517" s="1" t="s">
        <v>5905</v>
      </c>
      <c r="F5517" s="399">
        <v>44750</v>
      </c>
      <c r="G5517" s="10" t="s">
        <v>74</v>
      </c>
      <c r="H5517" s="10">
        <v>3</v>
      </c>
      <c r="I5517" s="946">
        <v>2.35</v>
      </c>
      <c r="J5517" s="398" t="s">
        <v>25</v>
      </c>
      <c r="K5517" s="398" t="s">
        <v>25</v>
      </c>
      <c r="L5517" s="399">
        <v>44749</v>
      </c>
      <c r="M5517" s="398" t="s">
        <v>19</v>
      </c>
      <c r="N5517" s="10">
        <v>10286</v>
      </c>
    </row>
    <row r="5518" spans="1:14">
      <c r="A5518" s="9">
        <v>44735</v>
      </c>
      <c r="B5518" s="1">
        <v>18440</v>
      </c>
      <c r="C5518" s="929" t="s">
        <v>37</v>
      </c>
      <c r="D5518" s="1" t="s">
        <v>22</v>
      </c>
      <c r="E5518" s="1" t="s">
        <v>5905</v>
      </c>
      <c r="F5518" s="399">
        <v>44750</v>
      </c>
      <c r="G5518" s="10" t="s">
        <v>38</v>
      </c>
      <c r="H5518" s="10">
        <v>3</v>
      </c>
      <c r="I5518" s="946">
        <v>2.35</v>
      </c>
      <c r="J5518" s="398" t="s">
        <v>25</v>
      </c>
      <c r="K5518" s="398" t="s">
        <v>25</v>
      </c>
      <c r="L5518" s="399">
        <v>44749</v>
      </c>
      <c r="M5518" s="398" t="s">
        <v>19</v>
      </c>
      <c r="N5518" s="10">
        <v>10286</v>
      </c>
    </row>
    <row r="5519" spans="1:14">
      <c r="A5519" s="9">
        <v>44735</v>
      </c>
      <c r="B5519" s="1">
        <v>18441</v>
      </c>
      <c r="C5519" s="929" t="s">
        <v>39</v>
      </c>
      <c r="D5519" s="1" t="s">
        <v>22</v>
      </c>
      <c r="E5519" s="1" t="s">
        <v>5905</v>
      </c>
      <c r="F5519" s="399">
        <v>44750</v>
      </c>
      <c r="G5519" s="10" t="s">
        <v>40</v>
      </c>
      <c r="H5519" s="10">
        <v>3</v>
      </c>
      <c r="I5519" s="946">
        <v>2.35</v>
      </c>
      <c r="J5519" s="398" t="s">
        <v>25</v>
      </c>
      <c r="K5519" s="398" t="s">
        <v>25</v>
      </c>
      <c r="L5519" s="399">
        <v>44749</v>
      </c>
      <c r="M5519" s="398" t="s">
        <v>19</v>
      </c>
      <c r="N5519" s="10">
        <v>10286</v>
      </c>
    </row>
    <row r="5520" spans="1:14">
      <c r="A5520" s="9">
        <v>44735</v>
      </c>
      <c r="B5520" s="1">
        <v>18442</v>
      </c>
      <c r="C5520" s="929" t="s">
        <v>5862</v>
      </c>
      <c r="D5520" s="1" t="s">
        <v>22</v>
      </c>
      <c r="E5520" s="1" t="s">
        <v>5905</v>
      </c>
      <c r="F5520" s="399">
        <v>44750</v>
      </c>
      <c r="G5520" s="10" t="s">
        <v>5902</v>
      </c>
      <c r="H5520" s="10">
        <v>3</v>
      </c>
      <c r="I5520" s="946">
        <v>2.35</v>
      </c>
      <c r="J5520" s="398" t="s">
        <v>25</v>
      </c>
      <c r="K5520" s="398" t="s">
        <v>25</v>
      </c>
      <c r="L5520" s="399">
        <v>44749</v>
      </c>
      <c r="M5520" s="398" t="s">
        <v>19</v>
      </c>
      <c r="N5520" s="10">
        <v>10286</v>
      </c>
    </row>
    <row r="5521" spans="1:14">
      <c r="A5521" s="9">
        <v>44735</v>
      </c>
      <c r="B5521" s="1">
        <v>18443</v>
      </c>
      <c r="C5521" s="929" t="s">
        <v>5864</v>
      </c>
      <c r="D5521" s="1" t="s">
        <v>22</v>
      </c>
      <c r="E5521" s="1" t="s">
        <v>5905</v>
      </c>
      <c r="F5521" s="399">
        <v>44750</v>
      </c>
      <c r="G5521" s="10" t="s">
        <v>5903</v>
      </c>
      <c r="H5521" s="10">
        <v>3</v>
      </c>
      <c r="I5521" s="946">
        <v>2.35</v>
      </c>
      <c r="J5521" s="398" t="s">
        <v>25</v>
      </c>
      <c r="K5521" s="398" t="s">
        <v>25</v>
      </c>
      <c r="L5521" s="399">
        <v>44749</v>
      </c>
      <c r="M5521" s="398" t="s">
        <v>19</v>
      </c>
      <c r="N5521" s="10">
        <v>10286</v>
      </c>
    </row>
    <row r="5522" spans="1:14">
      <c r="A5522" s="9">
        <v>44735</v>
      </c>
      <c r="B5522" s="1">
        <v>18444</v>
      </c>
      <c r="C5522" s="929" t="s">
        <v>5860</v>
      </c>
      <c r="D5522" s="1" t="s">
        <v>22</v>
      </c>
      <c r="E5522" s="1" t="s">
        <v>5905</v>
      </c>
      <c r="F5522" s="399">
        <v>44750</v>
      </c>
      <c r="G5522" s="10" t="s">
        <v>5904</v>
      </c>
      <c r="H5522" s="10">
        <v>3</v>
      </c>
      <c r="I5522" s="946">
        <v>2.35</v>
      </c>
      <c r="J5522" s="398" t="s">
        <v>25</v>
      </c>
      <c r="K5522" s="398" t="s">
        <v>25</v>
      </c>
      <c r="L5522" s="399">
        <v>44749</v>
      </c>
      <c r="M5522" s="398" t="s">
        <v>19</v>
      </c>
      <c r="N5522" s="10">
        <v>10286</v>
      </c>
    </row>
    <row r="5523" spans="1:14">
      <c r="A5523" s="9">
        <v>44735</v>
      </c>
      <c r="B5523" s="1">
        <v>18445</v>
      </c>
      <c r="C5523" s="929" t="s">
        <v>73</v>
      </c>
      <c r="D5523" s="1" t="s">
        <v>22</v>
      </c>
      <c r="E5523" s="1" t="s">
        <v>5906</v>
      </c>
      <c r="F5523" s="399">
        <v>44750</v>
      </c>
      <c r="G5523" s="10" t="s">
        <v>74</v>
      </c>
      <c r="H5523" s="10">
        <v>1</v>
      </c>
      <c r="I5523" s="946">
        <v>2.35</v>
      </c>
      <c r="J5523" s="398" t="s">
        <v>25</v>
      </c>
      <c r="K5523" s="398" t="s">
        <v>25</v>
      </c>
      <c r="L5523" s="399">
        <v>44749</v>
      </c>
      <c r="M5523" s="398" t="s">
        <v>19</v>
      </c>
      <c r="N5523" s="10">
        <v>10286</v>
      </c>
    </row>
    <row r="5524" spans="1:14">
      <c r="A5524" s="9">
        <v>44735</v>
      </c>
      <c r="B5524" s="1">
        <v>18446</v>
      </c>
      <c r="C5524" s="929" t="s">
        <v>37</v>
      </c>
      <c r="D5524" s="1" t="s">
        <v>22</v>
      </c>
      <c r="E5524" s="1" t="s">
        <v>5906</v>
      </c>
      <c r="F5524" s="399">
        <v>44750</v>
      </c>
      <c r="G5524" s="10" t="s">
        <v>38</v>
      </c>
      <c r="H5524" s="10">
        <v>1</v>
      </c>
      <c r="I5524" s="946">
        <v>2.35</v>
      </c>
      <c r="J5524" s="398" t="s">
        <v>25</v>
      </c>
      <c r="K5524" s="398" t="s">
        <v>25</v>
      </c>
      <c r="L5524" s="399">
        <v>44749</v>
      </c>
      <c r="M5524" s="398" t="s">
        <v>19</v>
      </c>
      <c r="N5524" s="10">
        <v>10286</v>
      </c>
    </row>
    <row r="5525" spans="1:14">
      <c r="A5525" s="9">
        <v>44735</v>
      </c>
      <c r="B5525" s="1">
        <v>18447</v>
      </c>
      <c r="C5525" s="929" t="s">
        <v>39</v>
      </c>
      <c r="D5525" s="1" t="s">
        <v>22</v>
      </c>
      <c r="E5525" s="1" t="s">
        <v>5906</v>
      </c>
      <c r="F5525" s="399">
        <v>44750</v>
      </c>
      <c r="G5525" s="10" t="s">
        <v>40</v>
      </c>
      <c r="H5525" s="10">
        <v>1</v>
      </c>
      <c r="I5525" s="946">
        <v>2.35</v>
      </c>
      <c r="J5525" s="398" t="s">
        <v>25</v>
      </c>
      <c r="K5525" s="398" t="s">
        <v>25</v>
      </c>
      <c r="L5525" s="399">
        <v>44749</v>
      </c>
      <c r="M5525" s="398" t="s">
        <v>19</v>
      </c>
      <c r="N5525" s="10">
        <v>10286</v>
      </c>
    </row>
    <row r="5526" spans="1:14">
      <c r="A5526" s="9">
        <v>44735</v>
      </c>
      <c r="B5526" s="1">
        <v>18448</v>
      </c>
      <c r="C5526" s="929" t="s">
        <v>5862</v>
      </c>
      <c r="D5526" s="1" t="s">
        <v>22</v>
      </c>
      <c r="E5526" s="1" t="s">
        <v>5906</v>
      </c>
      <c r="F5526" s="399">
        <v>44750</v>
      </c>
      <c r="G5526" s="10" t="s">
        <v>5902</v>
      </c>
      <c r="H5526" s="10">
        <v>1</v>
      </c>
      <c r="I5526" s="946">
        <v>2.35</v>
      </c>
      <c r="J5526" s="398" t="s">
        <v>25</v>
      </c>
      <c r="K5526" s="398" t="s">
        <v>25</v>
      </c>
      <c r="L5526" s="399">
        <v>44749</v>
      </c>
      <c r="M5526" s="398" t="s">
        <v>19</v>
      </c>
      <c r="N5526" s="10">
        <v>10286</v>
      </c>
    </row>
    <row r="5527" spans="1:14">
      <c r="A5527" s="9">
        <v>44735</v>
      </c>
      <c r="B5527" s="1">
        <v>18449</v>
      </c>
      <c r="C5527" s="929" t="s">
        <v>5864</v>
      </c>
      <c r="D5527" s="1" t="s">
        <v>22</v>
      </c>
      <c r="E5527" s="1" t="s">
        <v>5906</v>
      </c>
      <c r="F5527" s="399">
        <v>44750</v>
      </c>
      <c r="G5527" s="10" t="s">
        <v>5903</v>
      </c>
      <c r="H5527" s="10">
        <v>1</v>
      </c>
      <c r="I5527" s="946">
        <v>2.35</v>
      </c>
      <c r="J5527" s="398" t="s">
        <v>25</v>
      </c>
      <c r="K5527" s="398" t="s">
        <v>25</v>
      </c>
      <c r="L5527" s="399">
        <v>44749</v>
      </c>
      <c r="M5527" s="398" t="s">
        <v>19</v>
      </c>
      <c r="N5527" s="10">
        <v>10286</v>
      </c>
    </row>
    <row r="5528" spans="1:14">
      <c r="A5528" s="9">
        <v>44735</v>
      </c>
      <c r="B5528" s="1">
        <v>18450</v>
      </c>
      <c r="C5528" s="929" t="s">
        <v>5860</v>
      </c>
      <c r="D5528" s="1" t="s">
        <v>22</v>
      </c>
      <c r="E5528" s="1" t="s">
        <v>5906</v>
      </c>
      <c r="F5528" s="399">
        <v>44750</v>
      </c>
      <c r="G5528" s="10" t="s">
        <v>5904</v>
      </c>
      <c r="H5528" s="10">
        <v>1</v>
      </c>
      <c r="I5528" s="946">
        <v>2.35</v>
      </c>
      <c r="J5528" s="398" t="s">
        <v>25</v>
      </c>
      <c r="K5528" s="398" t="s">
        <v>25</v>
      </c>
      <c r="L5528" s="399">
        <v>44749</v>
      </c>
      <c r="M5528" s="398" t="s">
        <v>19</v>
      </c>
      <c r="N5528" s="10">
        <v>10286</v>
      </c>
    </row>
    <row r="5529" spans="1:14">
      <c r="A5529" s="9">
        <v>44735</v>
      </c>
      <c r="B5529" s="1">
        <v>18451</v>
      </c>
      <c r="C5529" s="929" t="s">
        <v>73</v>
      </c>
      <c r="D5529" s="1" t="s">
        <v>22</v>
      </c>
      <c r="E5529" s="1" t="s">
        <v>5907</v>
      </c>
      <c r="F5529" s="399">
        <v>44750</v>
      </c>
      <c r="G5529" s="10" t="s">
        <v>74</v>
      </c>
      <c r="H5529" s="10">
        <v>1</v>
      </c>
      <c r="I5529" s="946">
        <v>2.35</v>
      </c>
      <c r="J5529" s="398" t="s">
        <v>25</v>
      </c>
      <c r="K5529" s="398" t="s">
        <v>25</v>
      </c>
      <c r="L5529" s="399">
        <v>44749</v>
      </c>
      <c r="M5529" s="398" t="s">
        <v>19</v>
      </c>
      <c r="N5529" s="10">
        <v>10286</v>
      </c>
    </row>
    <row r="5530" spans="1:14">
      <c r="A5530" s="9">
        <v>44735</v>
      </c>
      <c r="B5530" s="1">
        <v>18452</v>
      </c>
      <c r="C5530" s="929" t="s">
        <v>37</v>
      </c>
      <c r="D5530" s="1" t="s">
        <v>22</v>
      </c>
      <c r="E5530" s="1" t="s">
        <v>5907</v>
      </c>
      <c r="F5530" s="399">
        <v>44750</v>
      </c>
      <c r="G5530" s="10" t="s">
        <v>38</v>
      </c>
      <c r="H5530" s="10">
        <v>1</v>
      </c>
      <c r="I5530" s="946">
        <v>2.35</v>
      </c>
      <c r="J5530" s="398" t="s">
        <v>25</v>
      </c>
      <c r="K5530" s="398" t="s">
        <v>25</v>
      </c>
      <c r="L5530" s="399">
        <v>44749</v>
      </c>
      <c r="M5530" s="398" t="s">
        <v>19</v>
      </c>
      <c r="N5530" s="10">
        <v>10286</v>
      </c>
    </row>
    <row r="5531" spans="1:14">
      <c r="A5531" s="9">
        <v>44735</v>
      </c>
      <c r="B5531" s="1">
        <v>18453</v>
      </c>
      <c r="C5531" s="929" t="s">
        <v>39</v>
      </c>
      <c r="D5531" s="1" t="s">
        <v>22</v>
      </c>
      <c r="E5531" s="1" t="s">
        <v>5907</v>
      </c>
      <c r="F5531" s="399">
        <v>44750</v>
      </c>
      <c r="G5531" s="10" t="s">
        <v>40</v>
      </c>
      <c r="H5531" s="10">
        <v>1</v>
      </c>
      <c r="I5531" s="946">
        <v>2.35</v>
      </c>
      <c r="J5531" s="398" t="s">
        <v>25</v>
      </c>
      <c r="K5531" s="398" t="s">
        <v>25</v>
      </c>
      <c r="L5531" s="399">
        <v>44749</v>
      </c>
      <c r="M5531" s="398" t="s">
        <v>19</v>
      </c>
      <c r="N5531" s="10">
        <v>10286</v>
      </c>
    </row>
    <row r="5532" spans="1:14">
      <c r="A5532" s="9">
        <v>44735</v>
      </c>
      <c r="B5532" s="1">
        <v>18454</v>
      </c>
      <c r="C5532" s="929" t="s">
        <v>5862</v>
      </c>
      <c r="D5532" s="1" t="s">
        <v>22</v>
      </c>
      <c r="E5532" s="1" t="s">
        <v>5907</v>
      </c>
      <c r="F5532" s="399">
        <v>44750</v>
      </c>
      <c r="G5532" s="10" t="s">
        <v>5902</v>
      </c>
      <c r="H5532" s="10">
        <v>1</v>
      </c>
      <c r="I5532" s="946">
        <v>2.35</v>
      </c>
      <c r="J5532" s="398" t="s">
        <v>25</v>
      </c>
      <c r="K5532" s="398" t="s">
        <v>25</v>
      </c>
      <c r="L5532" s="399">
        <v>44749</v>
      </c>
      <c r="M5532" s="398" t="s">
        <v>19</v>
      </c>
      <c r="N5532" s="10">
        <v>10286</v>
      </c>
    </row>
    <row r="5533" spans="1:14">
      <c r="A5533" s="9">
        <v>44735</v>
      </c>
      <c r="B5533" s="1">
        <v>18455</v>
      </c>
      <c r="C5533" s="929" t="s">
        <v>5864</v>
      </c>
      <c r="D5533" s="1" t="s">
        <v>22</v>
      </c>
      <c r="E5533" s="1" t="s">
        <v>5907</v>
      </c>
      <c r="F5533" s="399">
        <v>44750</v>
      </c>
      <c r="G5533" s="10" t="s">
        <v>5903</v>
      </c>
      <c r="H5533" s="10">
        <v>1</v>
      </c>
      <c r="I5533" s="946">
        <v>2.35</v>
      </c>
      <c r="J5533" s="398" t="s">
        <v>25</v>
      </c>
      <c r="K5533" s="398" t="s">
        <v>25</v>
      </c>
      <c r="L5533" s="399">
        <v>44749</v>
      </c>
      <c r="M5533" s="398" t="s">
        <v>19</v>
      </c>
      <c r="N5533" s="10">
        <v>10286</v>
      </c>
    </row>
    <row r="5534" spans="1:14">
      <c r="A5534" s="9">
        <v>44735</v>
      </c>
      <c r="B5534" s="1">
        <v>18456</v>
      </c>
      <c r="C5534" s="929" t="s">
        <v>5860</v>
      </c>
      <c r="D5534" s="1" t="s">
        <v>22</v>
      </c>
      <c r="E5534" s="1" t="s">
        <v>5907</v>
      </c>
      <c r="F5534" s="399">
        <v>44750</v>
      </c>
      <c r="G5534" s="10" t="s">
        <v>5904</v>
      </c>
      <c r="H5534" s="10">
        <v>1</v>
      </c>
      <c r="I5534" s="946">
        <v>2.35</v>
      </c>
      <c r="J5534" s="398" t="s">
        <v>25</v>
      </c>
      <c r="K5534" s="398" t="s">
        <v>25</v>
      </c>
      <c r="L5534" s="399">
        <v>44749</v>
      </c>
      <c r="M5534" s="398" t="s">
        <v>19</v>
      </c>
      <c r="N5534" s="10">
        <v>10286</v>
      </c>
    </row>
    <row r="5535" spans="1:14">
      <c r="A5535" s="9">
        <v>44735</v>
      </c>
      <c r="B5535" s="1">
        <v>18457</v>
      </c>
      <c r="C5535" s="929" t="s">
        <v>37</v>
      </c>
      <c r="D5535" s="1" t="s">
        <v>22</v>
      </c>
      <c r="E5535" s="1" t="s">
        <v>1972</v>
      </c>
      <c r="F5535" s="399">
        <v>44750</v>
      </c>
      <c r="G5535" s="10" t="s">
        <v>38</v>
      </c>
      <c r="H5535" s="10">
        <v>2</v>
      </c>
      <c r="I5535" s="946">
        <v>2.35</v>
      </c>
      <c r="J5535" s="398" t="s">
        <v>25</v>
      </c>
      <c r="K5535" s="398" t="s">
        <v>25</v>
      </c>
      <c r="L5535" s="399">
        <v>44750</v>
      </c>
      <c r="M5535" s="398" t="s">
        <v>19</v>
      </c>
      <c r="N5535" s="10">
        <v>10286</v>
      </c>
    </row>
    <row r="5536" spans="1:14">
      <c r="A5536" s="9">
        <v>44735</v>
      </c>
      <c r="B5536" s="1">
        <v>18458</v>
      </c>
      <c r="C5536" s="929" t="s">
        <v>896</v>
      </c>
      <c r="D5536" s="1" t="s">
        <v>22</v>
      </c>
      <c r="E5536" s="1" t="s">
        <v>5908</v>
      </c>
      <c r="F5536" s="399">
        <v>44750</v>
      </c>
      <c r="G5536" s="10" t="s">
        <v>898</v>
      </c>
      <c r="H5536" s="10">
        <v>135</v>
      </c>
      <c r="I5536" s="946">
        <v>2.35</v>
      </c>
      <c r="J5536" s="398" t="s">
        <v>25</v>
      </c>
      <c r="K5536" s="398" t="s">
        <v>25</v>
      </c>
      <c r="L5536" s="399">
        <v>44750</v>
      </c>
      <c r="M5536" s="398" t="s">
        <v>19</v>
      </c>
      <c r="N5536" s="10">
        <v>10286</v>
      </c>
    </row>
    <row r="5537" spans="1:14">
      <c r="A5537" s="9">
        <v>44735</v>
      </c>
      <c r="B5537" s="1">
        <v>18459</v>
      </c>
      <c r="C5537" s="929" t="s">
        <v>896</v>
      </c>
      <c r="D5537" s="1" t="s">
        <v>22</v>
      </c>
      <c r="E5537" s="1" t="s">
        <v>5909</v>
      </c>
      <c r="F5537" s="399">
        <v>44750</v>
      </c>
      <c r="G5537" s="10" t="s">
        <v>898</v>
      </c>
      <c r="H5537" s="10">
        <v>114</v>
      </c>
      <c r="I5537" s="946">
        <v>2.35</v>
      </c>
      <c r="J5537" s="398" t="s">
        <v>25</v>
      </c>
      <c r="K5537" s="398" t="s">
        <v>25</v>
      </c>
      <c r="L5537" s="399">
        <v>44750</v>
      </c>
      <c r="M5537" s="398" t="s">
        <v>19</v>
      </c>
      <c r="N5537" s="10">
        <v>10286</v>
      </c>
    </row>
    <row r="5538" spans="1:14">
      <c r="A5538" s="9">
        <v>44735</v>
      </c>
      <c r="B5538" s="1">
        <v>18460</v>
      </c>
      <c r="C5538" s="929" t="s">
        <v>5910</v>
      </c>
      <c r="D5538" s="1" t="s">
        <v>22</v>
      </c>
      <c r="E5538" s="1" t="s">
        <v>4322</v>
      </c>
      <c r="F5538" s="399">
        <v>44750</v>
      </c>
      <c r="G5538" s="10" t="s">
        <v>5911</v>
      </c>
      <c r="H5538" s="10">
        <v>1</v>
      </c>
      <c r="I5538" s="946">
        <v>3.75</v>
      </c>
      <c r="J5538" s="398" t="s">
        <v>25</v>
      </c>
      <c r="K5538" s="398" t="s">
        <v>25</v>
      </c>
      <c r="L5538" s="399">
        <v>44750</v>
      </c>
      <c r="M5538" s="398" t="s">
        <v>19</v>
      </c>
      <c r="N5538" s="10">
        <v>10286</v>
      </c>
    </row>
    <row r="5539" spans="1:14">
      <c r="A5539" s="9">
        <v>44735</v>
      </c>
      <c r="B5539" s="1">
        <v>18461</v>
      </c>
      <c r="C5539" s="929" t="s">
        <v>5912</v>
      </c>
      <c r="D5539" s="1" t="s">
        <v>22</v>
      </c>
      <c r="E5539" s="1" t="s">
        <v>4322</v>
      </c>
      <c r="F5539" s="399">
        <v>44750</v>
      </c>
      <c r="G5539" s="10" t="s">
        <v>5913</v>
      </c>
      <c r="H5539" s="10">
        <v>1</v>
      </c>
      <c r="I5539" s="946">
        <v>3.75</v>
      </c>
      <c r="J5539" s="398" t="s">
        <v>25</v>
      </c>
      <c r="K5539" s="398" t="s">
        <v>25</v>
      </c>
      <c r="L5539" s="399">
        <v>44750</v>
      </c>
      <c r="M5539" s="398" t="s">
        <v>19</v>
      </c>
      <c r="N5539" s="10">
        <v>10286</v>
      </c>
    </row>
    <row r="5540" spans="1:14">
      <c r="A5540" s="9">
        <v>44735</v>
      </c>
      <c r="B5540" s="1">
        <v>18462</v>
      </c>
      <c r="C5540" s="929" t="s">
        <v>5914</v>
      </c>
      <c r="D5540" s="1" t="s">
        <v>22</v>
      </c>
      <c r="E5540" s="1" t="s">
        <v>4322</v>
      </c>
      <c r="F5540" s="399">
        <v>44750</v>
      </c>
      <c r="G5540" s="10" t="s">
        <v>5915</v>
      </c>
      <c r="H5540" s="10">
        <v>1</v>
      </c>
      <c r="I5540" s="946">
        <v>3.75</v>
      </c>
      <c r="J5540" s="398" t="s">
        <v>25</v>
      </c>
      <c r="K5540" s="398" t="s">
        <v>25</v>
      </c>
      <c r="L5540" s="399">
        <v>44750</v>
      </c>
      <c r="M5540" s="398" t="s">
        <v>19</v>
      </c>
      <c r="N5540" s="10">
        <v>10286</v>
      </c>
    </row>
    <row r="5541" spans="1:14">
      <c r="A5541" s="9">
        <v>44735</v>
      </c>
      <c r="B5541" s="1">
        <v>18463</v>
      </c>
      <c r="C5541" s="929" t="s">
        <v>5916</v>
      </c>
      <c r="D5541" s="1" t="s">
        <v>22</v>
      </c>
      <c r="E5541" s="1" t="s">
        <v>4322</v>
      </c>
      <c r="F5541" s="399">
        <v>44750</v>
      </c>
      <c r="G5541" s="10" t="s">
        <v>5917</v>
      </c>
      <c r="H5541" s="10">
        <v>1</v>
      </c>
      <c r="I5541" s="946">
        <v>3.75</v>
      </c>
      <c r="J5541" s="398" t="s">
        <v>25</v>
      </c>
      <c r="K5541" s="398" t="s">
        <v>25</v>
      </c>
      <c r="L5541" s="399">
        <v>44750</v>
      </c>
      <c r="M5541" s="398" t="s">
        <v>19</v>
      </c>
      <c r="N5541" s="10">
        <v>10286</v>
      </c>
    </row>
    <row r="5542" spans="1:14">
      <c r="A5542" s="9">
        <v>44735</v>
      </c>
      <c r="B5542" s="1">
        <v>18464</v>
      </c>
      <c r="C5542" s="929" t="s">
        <v>5428</v>
      </c>
      <c r="D5542" s="1" t="s">
        <v>22</v>
      </c>
      <c r="E5542" s="1" t="s">
        <v>5918</v>
      </c>
      <c r="F5542" s="399">
        <v>44750</v>
      </c>
      <c r="G5542" s="10" t="s">
        <v>5430</v>
      </c>
      <c r="H5542" s="10">
        <v>15</v>
      </c>
      <c r="I5542" s="946">
        <v>2.35</v>
      </c>
      <c r="J5542" s="398" t="s">
        <v>25</v>
      </c>
      <c r="K5542" s="398" t="s">
        <v>25</v>
      </c>
      <c r="L5542" s="399">
        <v>44750</v>
      </c>
      <c r="M5542" s="398" t="s">
        <v>19</v>
      </c>
      <c r="N5542" s="10">
        <v>10286</v>
      </c>
    </row>
    <row r="5543" spans="1:14">
      <c r="A5543" s="9">
        <v>44735</v>
      </c>
      <c r="B5543" s="1">
        <v>18465</v>
      </c>
      <c r="C5543" s="929" t="s">
        <v>896</v>
      </c>
      <c r="D5543" s="1" t="s">
        <v>22</v>
      </c>
      <c r="E5543" s="1" t="s">
        <v>5919</v>
      </c>
      <c r="F5543" s="399">
        <v>44750</v>
      </c>
      <c r="G5543" s="10" t="s">
        <v>898</v>
      </c>
      <c r="H5543" s="10">
        <v>184</v>
      </c>
      <c r="I5543" s="946">
        <v>2.35</v>
      </c>
      <c r="J5543" s="398" t="s">
        <v>25</v>
      </c>
      <c r="K5543" s="398" t="s">
        <v>25</v>
      </c>
      <c r="L5543" s="399">
        <v>44750</v>
      </c>
      <c r="M5543" s="398" t="s">
        <v>19</v>
      </c>
      <c r="N5543" s="10">
        <v>10286</v>
      </c>
    </row>
    <row r="5544" spans="1:14">
      <c r="A5544" s="9">
        <v>44735</v>
      </c>
      <c r="B5544" s="1">
        <v>18466</v>
      </c>
      <c r="C5544" s="929" t="s">
        <v>220</v>
      </c>
      <c r="D5544" s="1" t="s">
        <v>22</v>
      </c>
      <c r="E5544" s="1" t="s">
        <v>5920</v>
      </c>
      <c r="F5544" s="399">
        <v>44750</v>
      </c>
      <c r="G5544" s="10" t="s">
        <v>222</v>
      </c>
      <c r="H5544" s="10">
        <v>2</v>
      </c>
      <c r="I5544" s="946">
        <v>2.35</v>
      </c>
      <c r="J5544" s="398" t="s">
        <v>25</v>
      </c>
      <c r="K5544" s="398" t="s">
        <v>25</v>
      </c>
      <c r="L5544" s="399">
        <v>44750</v>
      </c>
      <c r="M5544" s="398" t="s">
        <v>19</v>
      </c>
      <c r="N5544" s="10">
        <v>10286</v>
      </c>
    </row>
    <row r="5545" spans="1:14">
      <c r="A5545" s="9">
        <v>44735</v>
      </c>
      <c r="B5545" s="1">
        <v>18467</v>
      </c>
      <c r="C5545" s="929" t="s">
        <v>1098</v>
      </c>
      <c r="D5545" s="1" t="s">
        <v>22</v>
      </c>
      <c r="E5545" s="1" t="s">
        <v>5921</v>
      </c>
      <c r="F5545" s="399">
        <v>44750</v>
      </c>
      <c r="G5545" s="10" t="s">
        <v>1096</v>
      </c>
      <c r="H5545" s="10">
        <v>2</v>
      </c>
      <c r="I5545" s="946">
        <v>2.35</v>
      </c>
      <c r="J5545" s="398" t="s">
        <v>25</v>
      </c>
      <c r="K5545" s="398" t="s">
        <v>25</v>
      </c>
      <c r="L5545" s="399">
        <v>44750</v>
      </c>
      <c r="M5545" s="398" t="s">
        <v>19</v>
      </c>
      <c r="N5545" s="10">
        <v>10286</v>
      </c>
    </row>
    <row r="5546" spans="1:14">
      <c r="A5546" s="9">
        <v>44735</v>
      </c>
      <c r="B5546" s="1">
        <v>18468</v>
      </c>
      <c r="C5546" s="929" t="s">
        <v>21</v>
      </c>
      <c r="D5546" s="1" t="s">
        <v>22</v>
      </c>
      <c r="E5546" s="1" t="s">
        <v>5922</v>
      </c>
      <c r="F5546" s="399">
        <v>44750</v>
      </c>
      <c r="G5546" s="10" t="s">
        <v>24</v>
      </c>
      <c r="H5546" s="10">
        <v>108</v>
      </c>
      <c r="I5546" s="946">
        <v>2.35</v>
      </c>
      <c r="J5546" s="398" t="s">
        <v>25</v>
      </c>
      <c r="K5546" s="398" t="s">
        <v>25</v>
      </c>
      <c r="L5546" s="399">
        <v>44750</v>
      </c>
      <c r="M5546" s="398" t="s">
        <v>19</v>
      </c>
      <c r="N5546" s="10">
        <v>10286</v>
      </c>
    </row>
    <row r="5547" spans="1:14">
      <c r="A5547" s="9">
        <v>44735</v>
      </c>
      <c r="B5547" s="1">
        <v>18469</v>
      </c>
      <c r="C5547" s="929" t="s">
        <v>5923</v>
      </c>
      <c r="D5547" s="1" t="s">
        <v>22</v>
      </c>
      <c r="E5547" s="1" t="s">
        <v>4322</v>
      </c>
      <c r="F5547" s="399">
        <v>44750</v>
      </c>
      <c r="G5547" s="10" t="s">
        <v>5924</v>
      </c>
      <c r="H5547" s="10">
        <v>1</v>
      </c>
      <c r="I5547" s="946">
        <v>3.75</v>
      </c>
      <c r="J5547" s="398" t="s">
        <v>25</v>
      </c>
      <c r="K5547" s="398" t="s">
        <v>25</v>
      </c>
      <c r="L5547" s="399">
        <v>44750</v>
      </c>
      <c r="M5547" s="398" t="s">
        <v>19</v>
      </c>
      <c r="N5547" s="10">
        <v>10286</v>
      </c>
    </row>
    <row r="5548" spans="1:14">
      <c r="A5548" s="9">
        <v>44735</v>
      </c>
      <c r="B5548" s="1">
        <v>18470</v>
      </c>
      <c r="C5548" s="929" t="s">
        <v>5925</v>
      </c>
      <c r="D5548" s="1" t="s">
        <v>22</v>
      </c>
      <c r="E5548" s="1" t="s">
        <v>4322</v>
      </c>
      <c r="F5548" s="399">
        <v>44750</v>
      </c>
      <c r="G5548" s="10" t="s">
        <v>5926</v>
      </c>
      <c r="H5548" s="10">
        <v>1</v>
      </c>
      <c r="I5548" s="946">
        <v>3.75</v>
      </c>
      <c r="J5548" s="398" t="s">
        <v>25</v>
      </c>
      <c r="K5548" s="398" t="s">
        <v>25</v>
      </c>
      <c r="L5548" s="399">
        <v>44750</v>
      </c>
      <c r="M5548" s="398" t="s">
        <v>19</v>
      </c>
      <c r="N5548" s="10">
        <v>10286</v>
      </c>
    </row>
    <row r="5549" spans="1:14">
      <c r="A5549" s="9">
        <v>44735</v>
      </c>
      <c r="B5549" s="1">
        <v>18471</v>
      </c>
      <c r="C5549" s="929" t="s">
        <v>896</v>
      </c>
      <c r="D5549" s="1" t="s">
        <v>22</v>
      </c>
      <c r="E5549" s="1" t="s">
        <v>5927</v>
      </c>
      <c r="F5549" s="399">
        <v>44750</v>
      </c>
      <c r="G5549" s="10" t="s">
        <v>898</v>
      </c>
      <c r="H5549" s="10">
        <v>118</v>
      </c>
      <c r="I5549" s="946">
        <v>2.35</v>
      </c>
      <c r="J5549" s="398" t="s">
        <v>25</v>
      </c>
      <c r="K5549" s="398" t="s">
        <v>25</v>
      </c>
      <c r="L5549" s="399">
        <v>44750</v>
      </c>
      <c r="M5549" s="398" t="s">
        <v>19</v>
      </c>
      <c r="N5549" s="10">
        <v>10286</v>
      </c>
    </row>
    <row r="5550" spans="1:14">
      <c r="A5550" s="9">
        <v>44735</v>
      </c>
      <c r="B5550" s="1">
        <v>18472</v>
      </c>
      <c r="C5550" s="929" t="s">
        <v>672</v>
      </c>
      <c r="D5550" s="1" t="s">
        <v>22</v>
      </c>
      <c r="E5550" s="1" t="s">
        <v>5928</v>
      </c>
      <c r="F5550" s="399">
        <v>44750</v>
      </c>
      <c r="G5550" s="10" t="s">
        <v>674</v>
      </c>
      <c r="H5550" s="10">
        <v>4</v>
      </c>
      <c r="I5550" s="946">
        <v>2.35</v>
      </c>
      <c r="J5550" s="398" t="s">
        <v>25</v>
      </c>
      <c r="K5550" s="398" t="s">
        <v>25</v>
      </c>
      <c r="L5550" s="399">
        <v>44750</v>
      </c>
      <c r="M5550" s="398" t="s">
        <v>19</v>
      </c>
      <c r="N5550" s="10">
        <v>10333</v>
      </c>
    </row>
    <row r="5551" spans="1:14">
      <c r="A5551" s="9">
        <v>44735</v>
      </c>
      <c r="B5551" s="1">
        <v>18473</v>
      </c>
      <c r="C5551" s="929" t="s">
        <v>73</v>
      </c>
      <c r="D5551" s="1" t="s">
        <v>22</v>
      </c>
      <c r="E5551" s="1" t="s">
        <v>5929</v>
      </c>
      <c r="F5551" s="399">
        <v>44750</v>
      </c>
      <c r="G5551" s="10" t="s">
        <v>74</v>
      </c>
      <c r="H5551" s="10">
        <v>3</v>
      </c>
      <c r="I5551" s="946">
        <v>2.35</v>
      </c>
      <c r="J5551" s="398" t="s">
        <v>25</v>
      </c>
      <c r="K5551" s="398" t="s">
        <v>25</v>
      </c>
      <c r="L5551" s="399">
        <v>44750</v>
      </c>
      <c r="M5551" s="398" t="s">
        <v>19</v>
      </c>
      <c r="N5551" s="10">
        <v>10333</v>
      </c>
    </row>
    <row r="5552" spans="1:14">
      <c r="A5552" s="9">
        <v>44735</v>
      </c>
      <c r="B5552" s="1">
        <v>18474</v>
      </c>
      <c r="C5552" s="929" t="s">
        <v>2365</v>
      </c>
      <c r="D5552" s="1" t="s">
        <v>22</v>
      </c>
      <c r="E5552" s="1" t="s">
        <v>5929</v>
      </c>
      <c r="F5552" s="399">
        <v>44750</v>
      </c>
      <c r="G5552" s="10" t="s">
        <v>2545</v>
      </c>
      <c r="H5552" s="10">
        <v>3</v>
      </c>
      <c r="I5552" s="946">
        <v>2.35</v>
      </c>
      <c r="J5552" s="398" t="s">
        <v>25</v>
      </c>
      <c r="K5552" s="398" t="s">
        <v>25</v>
      </c>
      <c r="L5552" s="399">
        <v>44750</v>
      </c>
      <c r="M5552" s="398" t="s">
        <v>19</v>
      </c>
      <c r="N5552" s="10">
        <v>10333</v>
      </c>
    </row>
    <row r="5553" spans="1:15">
      <c r="A5553" s="9">
        <v>44735</v>
      </c>
      <c r="B5553" s="1">
        <v>18475</v>
      </c>
      <c r="C5553" s="929" t="s">
        <v>37</v>
      </c>
      <c r="D5553" s="1" t="s">
        <v>22</v>
      </c>
      <c r="E5553" s="1" t="s">
        <v>5929</v>
      </c>
      <c r="F5553" s="399">
        <v>44750</v>
      </c>
      <c r="G5553" s="10" t="s">
        <v>38</v>
      </c>
      <c r="H5553" s="10">
        <v>3</v>
      </c>
      <c r="I5553" s="946">
        <v>2.35</v>
      </c>
      <c r="J5553" s="398" t="s">
        <v>25</v>
      </c>
      <c r="K5553" s="398" t="s">
        <v>25</v>
      </c>
      <c r="L5553" s="399">
        <v>44750</v>
      </c>
      <c r="M5553" s="398" t="s">
        <v>19</v>
      </c>
      <c r="N5553" s="10">
        <v>10333</v>
      </c>
    </row>
    <row r="5554" spans="1:15" ht="15.75" thickBot="1">
      <c r="A5554" s="9">
        <v>44735</v>
      </c>
      <c r="B5554" s="1">
        <v>18476</v>
      </c>
      <c r="C5554" s="929" t="s">
        <v>2330</v>
      </c>
      <c r="D5554" s="1" t="s">
        <v>22</v>
      </c>
      <c r="E5554" s="1" t="s">
        <v>5929</v>
      </c>
      <c r="F5554" s="399">
        <v>44750</v>
      </c>
      <c r="G5554" s="10" t="s">
        <v>2546</v>
      </c>
      <c r="H5554" s="10">
        <v>3</v>
      </c>
      <c r="I5554" s="946">
        <v>2.35</v>
      </c>
      <c r="J5554" s="398" t="s">
        <v>25</v>
      </c>
      <c r="K5554" s="398" t="s">
        <v>25</v>
      </c>
      <c r="L5554" s="399">
        <v>44750</v>
      </c>
      <c r="M5554" s="398" t="s">
        <v>19</v>
      </c>
      <c r="N5554" s="10">
        <v>10333</v>
      </c>
    </row>
    <row r="5555" spans="1:15" ht="15.75" thickBot="1">
      <c r="A5555" s="584">
        <v>44735</v>
      </c>
      <c r="B5555" s="585">
        <v>18477</v>
      </c>
      <c r="C5555" s="931" t="s">
        <v>420</v>
      </c>
      <c r="D5555" s="585" t="s">
        <v>22</v>
      </c>
      <c r="E5555" s="585" t="s">
        <v>5930</v>
      </c>
      <c r="F5555" s="591">
        <v>44750</v>
      </c>
      <c r="G5555" s="588" t="s">
        <v>422</v>
      </c>
      <c r="H5555" s="588">
        <v>1</v>
      </c>
      <c r="I5555" s="1007">
        <v>2.35</v>
      </c>
      <c r="J5555" s="590" t="s">
        <v>25</v>
      </c>
      <c r="K5555" s="590" t="s">
        <v>25</v>
      </c>
      <c r="L5555" s="591">
        <v>44750</v>
      </c>
      <c r="M5555" s="590" t="s">
        <v>19</v>
      </c>
      <c r="N5555" s="10">
        <v>10333</v>
      </c>
      <c r="O5555" s="1001">
        <v>9823.0200000000041</v>
      </c>
    </row>
    <row r="5556" spans="1:15">
      <c r="A5556" s="9">
        <v>44735</v>
      </c>
      <c r="B5556" s="1">
        <v>18478</v>
      </c>
      <c r="C5556" s="929" t="s">
        <v>899</v>
      </c>
      <c r="D5556" s="1" t="s">
        <v>22</v>
      </c>
      <c r="E5556" s="1" t="s">
        <v>5931</v>
      </c>
      <c r="F5556" s="399">
        <v>44753</v>
      </c>
      <c r="G5556" s="10" t="s">
        <v>4949</v>
      </c>
      <c r="H5556" s="10">
        <v>22</v>
      </c>
      <c r="I5556" s="946">
        <v>2.35</v>
      </c>
      <c r="J5556" s="398" t="s">
        <v>25</v>
      </c>
      <c r="K5556" s="398" t="s">
        <v>25</v>
      </c>
      <c r="L5556" s="399">
        <v>44753</v>
      </c>
      <c r="M5556" s="398" t="s">
        <v>19</v>
      </c>
      <c r="N5556" s="10">
        <v>10333</v>
      </c>
    </row>
    <row r="5557" spans="1:15">
      <c r="A5557" s="9">
        <v>44735</v>
      </c>
      <c r="B5557" s="1">
        <v>18479</v>
      </c>
      <c r="C5557" s="929" t="s">
        <v>896</v>
      </c>
      <c r="D5557" s="1" t="s">
        <v>22</v>
      </c>
      <c r="E5557" s="1" t="s">
        <v>5932</v>
      </c>
      <c r="F5557" s="399">
        <v>44753</v>
      </c>
      <c r="G5557" s="10" t="s">
        <v>898</v>
      </c>
      <c r="H5557" s="10">
        <v>81</v>
      </c>
      <c r="I5557" s="946">
        <v>2.35</v>
      </c>
      <c r="J5557" s="398" t="s">
        <v>25</v>
      </c>
      <c r="K5557" s="398" t="s">
        <v>25</v>
      </c>
      <c r="L5557" s="399">
        <v>44753</v>
      </c>
      <c r="M5557" s="398" t="s">
        <v>19</v>
      </c>
      <c r="N5557" s="10">
        <v>10333</v>
      </c>
    </row>
    <row r="5558" spans="1:15">
      <c r="A5558" s="9">
        <v>44735</v>
      </c>
      <c r="B5558" s="1">
        <v>18480</v>
      </c>
      <c r="C5558" s="929" t="s">
        <v>220</v>
      </c>
      <c r="D5558" s="1" t="s">
        <v>22</v>
      </c>
      <c r="E5558" s="1" t="s">
        <v>5933</v>
      </c>
      <c r="F5558" s="399">
        <v>44753</v>
      </c>
      <c r="G5558" s="10" t="s">
        <v>222</v>
      </c>
      <c r="H5558" s="10">
        <v>10</v>
      </c>
      <c r="I5558" s="946">
        <v>2.35</v>
      </c>
      <c r="J5558" s="398" t="s">
        <v>25</v>
      </c>
      <c r="K5558" s="398" t="s">
        <v>25</v>
      </c>
      <c r="L5558" s="399">
        <v>44753</v>
      </c>
      <c r="M5558" s="398" t="s">
        <v>19</v>
      </c>
      <c r="N5558" s="10">
        <v>10333</v>
      </c>
    </row>
    <row r="5559" spans="1:15">
      <c r="A5559" s="9">
        <v>44735</v>
      </c>
      <c r="B5559" s="1">
        <v>18481</v>
      </c>
      <c r="C5559" s="929" t="s">
        <v>39</v>
      </c>
      <c r="D5559" s="1" t="s">
        <v>22</v>
      </c>
      <c r="E5559" s="1" t="s">
        <v>5934</v>
      </c>
      <c r="F5559" s="399">
        <v>44753</v>
      </c>
      <c r="G5559" s="10" t="s">
        <v>40</v>
      </c>
      <c r="H5559" s="10">
        <v>3</v>
      </c>
      <c r="I5559" s="946">
        <v>2.35</v>
      </c>
      <c r="J5559" s="398" t="s">
        <v>25</v>
      </c>
      <c r="K5559" s="398" t="s">
        <v>25</v>
      </c>
      <c r="L5559" s="399">
        <v>44753</v>
      </c>
      <c r="M5559" s="398" t="s">
        <v>19</v>
      </c>
      <c r="N5559" s="10">
        <v>10333</v>
      </c>
    </row>
    <row r="5560" spans="1:15">
      <c r="A5560" s="9">
        <v>44735</v>
      </c>
      <c r="B5560" s="1">
        <v>18482</v>
      </c>
      <c r="C5560" s="929" t="s">
        <v>240</v>
      </c>
      <c r="D5560" s="1" t="s">
        <v>22</v>
      </c>
      <c r="E5560" s="1" t="s">
        <v>5934</v>
      </c>
      <c r="F5560" s="399">
        <v>44753</v>
      </c>
      <c r="G5560" s="10" t="s">
        <v>242</v>
      </c>
      <c r="H5560" s="10">
        <v>2</v>
      </c>
      <c r="I5560" s="946">
        <v>2.35</v>
      </c>
      <c r="J5560" s="398" t="s">
        <v>25</v>
      </c>
      <c r="K5560" s="398" t="s">
        <v>25</v>
      </c>
      <c r="L5560" s="399">
        <v>44753</v>
      </c>
      <c r="M5560" s="398" t="s">
        <v>19</v>
      </c>
      <c r="N5560" s="10">
        <v>10333</v>
      </c>
    </row>
    <row r="5561" spans="1:15">
      <c r="A5561" s="9">
        <v>44735</v>
      </c>
      <c r="B5561" s="1">
        <v>18483</v>
      </c>
      <c r="C5561" s="929" t="s">
        <v>5784</v>
      </c>
      <c r="D5561" s="1" t="s">
        <v>22</v>
      </c>
      <c r="E5561" s="1" t="s">
        <v>5934</v>
      </c>
      <c r="F5561" s="399">
        <v>44753</v>
      </c>
      <c r="G5561" s="10" t="s">
        <v>5785</v>
      </c>
      <c r="H5561" s="10">
        <v>2</v>
      </c>
      <c r="I5561" s="946">
        <v>2.35</v>
      </c>
      <c r="J5561" s="398" t="s">
        <v>25</v>
      </c>
      <c r="K5561" s="398" t="s">
        <v>25</v>
      </c>
      <c r="L5561" s="399">
        <v>44753</v>
      </c>
      <c r="M5561" s="398" t="s">
        <v>19</v>
      </c>
      <c r="N5561" s="10">
        <v>10333</v>
      </c>
    </row>
    <row r="5562" spans="1:15">
      <c r="A5562" s="9">
        <v>44735</v>
      </c>
      <c r="B5562" s="1">
        <v>18484</v>
      </c>
      <c r="C5562" s="929" t="s">
        <v>1227</v>
      </c>
      <c r="D5562" s="1" t="s">
        <v>22</v>
      </c>
      <c r="E5562" s="1" t="s">
        <v>5934</v>
      </c>
      <c r="F5562" s="399">
        <v>44753</v>
      </c>
      <c r="G5562" s="10" t="s">
        <v>1228</v>
      </c>
      <c r="H5562" s="10">
        <v>1</v>
      </c>
      <c r="I5562" s="946">
        <v>2.35</v>
      </c>
      <c r="J5562" s="398" t="s">
        <v>25</v>
      </c>
      <c r="K5562" s="398" t="s">
        <v>25</v>
      </c>
      <c r="L5562" s="399">
        <v>44753</v>
      </c>
      <c r="M5562" s="398" t="s">
        <v>19</v>
      </c>
      <c r="N5562" s="10">
        <v>10333</v>
      </c>
    </row>
    <row r="5563" spans="1:15">
      <c r="A5563" s="9">
        <v>44735</v>
      </c>
      <c r="B5563" s="1">
        <v>18485</v>
      </c>
      <c r="C5563" s="929" t="s">
        <v>2043</v>
      </c>
      <c r="D5563" s="1" t="s">
        <v>22</v>
      </c>
      <c r="E5563" s="1" t="s">
        <v>5934</v>
      </c>
      <c r="F5563" s="399">
        <v>44753</v>
      </c>
      <c r="G5563" s="10" t="s">
        <v>242</v>
      </c>
      <c r="H5563" s="10">
        <v>1</v>
      </c>
      <c r="I5563" s="946">
        <v>2.35</v>
      </c>
      <c r="J5563" s="398" t="s">
        <v>25</v>
      </c>
      <c r="K5563" s="398" t="s">
        <v>25</v>
      </c>
      <c r="L5563" s="399">
        <v>44753</v>
      </c>
      <c r="M5563" s="398" t="s">
        <v>19</v>
      </c>
      <c r="N5563" s="10">
        <v>10333</v>
      </c>
    </row>
    <row r="5564" spans="1:15">
      <c r="A5564" s="9">
        <v>44735</v>
      </c>
      <c r="B5564" s="1">
        <v>18486</v>
      </c>
      <c r="C5564" s="929" t="s">
        <v>5784</v>
      </c>
      <c r="D5564" s="1" t="s">
        <v>22</v>
      </c>
      <c r="E5564" s="1" t="s">
        <v>5934</v>
      </c>
      <c r="F5564" s="399">
        <v>44753</v>
      </c>
      <c r="G5564" s="10" t="s">
        <v>5785</v>
      </c>
      <c r="H5564" s="10">
        <v>1</v>
      </c>
      <c r="I5564" s="946">
        <v>2.35</v>
      </c>
      <c r="J5564" s="398" t="s">
        <v>25</v>
      </c>
      <c r="K5564" s="398" t="s">
        <v>25</v>
      </c>
      <c r="L5564" s="399">
        <v>44753</v>
      </c>
      <c r="M5564" s="398" t="s">
        <v>19</v>
      </c>
      <c r="N5564" s="10">
        <v>10333</v>
      </c>
    </row>
    <row r="5565" spans="1:15">
      <c r="A5565" s="9">
        <v>44735</v>
      </c>
      <c r="B5565" s="1">
        <v>18487</v>
      </c>
      <c r="C5565" s="929" t="s">
        <v>2047</v>
      </c>
      <c r="D5565" s="1" t="s">
        <v>22</v>
      </c>
      <c r="E5565" s="1" t="s">
        <v>5934</v>
      </c>
      <c r="F5565" s="399">
        <v>44753</v>
      </c>
      <c r="G5565" s="10" t="s">
        <v>2048</v>
      </c>
      <c r="H5565" s="10">
        <v>1</v>
      </c>
      <c r="I5565" s="946">
        <v>2.35</v>
      </c>
      <c r="J5565" s="398" t="s">
        <v>25</v>
      </c>
      <c r="K5565" s="398" t="s">
        <v>25</v>
      </c>
      <c r="L5565" s="399">
        <v>44753</v>
      </c>
      <c r="M5565" s="398" t="s">
        <v>19</v>
      </c>
      <c r="N5565" s="10">
        <v>10333</v>
      </c>
    </row>
    <row r="5566" spans="1:15">
      <c r="A5566" s="9">
        <v>44735</v>
      </c>
      <c r="B5566" s="1">
        <v>18488</v>
      </c>
      <c r="C5566" s="929" t="s">
        <v>2041</v>
      </c>
      <c r="D5566" s="1" t="s">
        <v>22</v>
      </c>
      <c r="E5566" s="1" t="s">
        <v>5934</v>
      </c>
      <c r="F5566" s="399">
        <v>44753</v>
      </c>
      <c r="G5566" s="10" t="s">
        <v>1228</v>
      </c>
      <c r="H5566" s="10">
        <v>1</v>
      </c>
      <c r="I5566" s="946">
        <v>2.35</v>
      </c>
      <c r="J5566" s="398" t="s">
        <v>25</v>
      </c>
      <c r="K5566" s="398" t="s">
        <v>25</v>
      </c>
      <c r="L5566" s="399">
        <v>44753</v>
      </c>
      <c r="M5566" s="398" t="s">
        <v>19</v>
      </c>
      <c r="N5566" s="10">
        <v>10333</v>
      </c>
    </row>
    <row r="5567" spans="1:15">
      <c r="A5567" s="9">
        <v>44735</v>
      </c>
      <c r="B5567" s="1">
        <v>18489</v>
      </c>
      <c r="C5567" s="929" t="s">
        <v>2049</v>
      </c>
      <c r="D5567" s="1" t="s">
        <v>22</v>
      </c>
      <c r="E5567" s="1" t="s">
        <v>5934</v>
      </c>
      <c r="F5567" s="399">
        <v>44753</v>
      </c>
      <c r="G5567" s="10" t="s">
        <v>2050</v>
      </c>
      <c r="H5567" s="10">
        <v>1</v>
      </c>
      <c r="I5567" s="946">
        <v>2.35</v>
      </c>
      <c r="J5567" s="398" t="s">
        <v>25</v>
      </c>
      <c r="K5567" s="398" t="s">
        <v>25</v>
      </c>
      <c r="L5567" s="399">
        <v>44753</v>
      </c>
      <c r="M5567" s="398" t="s">
        <v>19</v>
      </c>
      <c r="N5567" s="10">
        <v>10333</v>
      </c>
    </row>
    <row r="5568" spans="1:15">
      <c r="A5568" s="9">
        <v>44735</v>
      </c>
      <c r="B5568" s="1">
        <v>18490</v>
      </c>
      <c r="C5568" s="929" t="s">
        <v>5910</v>
      </c>
      <c r="D5568" s="1" t="s">
        <v>22</v>
      </c>
      <c r="E5568" s="1" t="s">
        <v>5934</v>
      </c>
      <c r="F5568" s="399">
        <v>44753</v>
      </c>
      <c r="G5568" s="10" t="s">
        <v>5935</v>
      </c>
      <c r="H5568" s="10">
        <v>1</v>
      </c>
      <c r="I5568" s="946">
        <v>2.35</v>
      </c>
      <c r="J5568" s="398" t="s">
        <v>25</v>
      </c>
      <c r="K5568" s="398" t="s">
        <v>25</v>
      </c>
      <c r="L5568" s="399">
        <v>44753</v>
      </c>
      <c r="M5568" s="398" t="s">
        <v>19</v>
      </c>
      <c r="N5568" s="10">
        <v>10333</v>
      </c>
    </row>
    <row r="5569" spans="1:14">
      <c r="A5569" s="9">
        <v>44735</v>
      </c>
      <c r="B5569" s="1">
        <v>18491</v>
      </c>
      <c r="C5569" s="929" t="s">
        <v>3488</v>
      </c>
      <c r="D5569" s="1" t="s">
        <v>22</v>
      </c>
      <c r="E5569" s="1" t="s">
        <v>5936</v>
      </c>
      <c r="F5569" s="399">
        <v>44753</v>
      </c>
      <c r="G5569" s="10" t="s">
        <v>3490</v>
      </c>
      <c r="H5569" s="10">
        <v>2</v>
      </c>
      <c r="I5569" s="946">
        <v>3.15</v>
      </c>
      <c r="J5569" s="398" t="s">
        <v>25</v>
      </c>
      <c r="K5569" s="398" t="s">
        <v>25</v>
      </c>
      <c r="L5569" s="399">
        <v>44753</v>
      </c>
      <c r="M5569" s="398" t="s">
        <v>19</v>
      </c>
      <c r="N5569" s="10">
        <v>10333</v>
      </c>
    </row>
    <row r="5570" spans="1:14">
      <c r="A5570" s="9">
        <v>44735</v>
      </c>
      <c r="B5570" s="1">
        <v>18492</v>
      </c>
      <c r="C5570" s="929" t="s">
        <v>4410</v>
      </c>
      <c r="D5570" s="1" t="s">
        <v>22</v>
      </c>
      <c r="E5570" s="1" t="s">
        <v>5937</v>
      </c>
      <c r="F5570" s="399">
        <v>44753</v>
      </c>
      <c r="G5570" s="10" t="s">
        <v>4411</v>
      </c>
      <c r="H5570" s="10">
        <v>6</v>
      </c>
      <c r="I5570" s="946">
        <v>2.35</v>
      </c>
      <c r="J5570" s="398" t="s">
        <v>25</v>
      </c>
      <c r="K5570" s="398" t="s">
        <v>25</v>
      </c>
      <c r="L5570" s="399">
        <v>44753</v>
      </c>
      <c r="M5570" s="398" t="s">
        <v>19</v>
      </c>
      <c r="N5570" s="10">
        <v>10333</v>
      </c>
    </row>
    <row r="5571" spans="1:14">
      <c r="A5571" s="9">
        <v>44735</v>
      </c>
      <c r="B5571" s="1">
        <v>18493</v>
      </c>
      <c r="C5571" s="929" t="s">
        <v>672</v>
      </c>
      <c r="D5571" s="1" t="s">
        <v>22</v>
      </c>
      <c r="E5571" s="1" t="s">
        <v>5938</v>
      </c>
      <c r="F5571" s="399">
        <v>44753</v>
      </c>
      <c r="G5571" s="10" t="s">
        <v>674</v>
      </c>
      <c r="H5571" s="10">
        <v>6</v>
      </c>
      <c r="I5571" s="946">
        <v>2.35</v>
      </c>
      <c r="J5571" s="398" t="s">
        <v>25</v>
      </c>
      <c r="K5571" s="398" t="s">
        <v>25</v>
      </c>
      <c r="L5571" s="399">
        <v>44753</v>
      </c>
      <c r="M5571" s="398" t="s">
        <v>19</v>
      </c>
      <c r="N5571" s="10">
        <v>10333</v>
      </c>
    </row>
    <row r="5572" spans="1:14">
      <c r="A5572" s="9">
        <v>44735</v>
      </c>
      <c r="B5572" s="1">
        <v>18494</v>
      </c>
      <c r="C5572" s="929" t="s">
        <v>5874</v>
      </c>
      <c r="D5572" s="1" t="s">
        <v>22</v>
      </c>
      <c r="E5572" s="1" t="s">
        <v>5939</v>
      </c>
      <c r="F5572" s="399">
        <v>44753</v>
      </c>
      <c r="G5572" s="10" t="s">
        <v>5940</v>
      </c>
      <c r="H5572" s="10">
        <v>156</v>
      </c>
      <c r="I5572" s="946">
        <v>2.35</v>
      </c>
      <c r="J5572" s="398" t="s">
        <v>25</v>
      </c>
      <c r="K5572" s="398" t="s">
        <v>25</v>
      </c>
      <c r="L5572" s="399">
        <v>44753</v>
      </c>
      <c r="M5572" s="398" t="s">
        <v>19</v>
      </c>
      <c r="N5572" s="10">
        <v>10333</v>
      </c>
    </row>
    <row r="5573" spans="1:14">
      <c r="A5573" s="9">
        <v>44735</v>
      </c>
      <c r="B5573" s="1">
        <v>18495</v>
      </c>
      <c r="C5573" s="929" t="s">
        <v>672</v>
      </c>
      <c r="D5573" s="1" t="s">
        <v>22</v>
      </c>
      <c r="E5573" s="1" t="s">
        <v>5939</v>
      </c>
      <c r="F5573" s="399">
        <v>44753</v>
      </c>
      <c r="G5573" s="10" t="s">
        <v>674</v>
      </c>
      <c r="H5573" s="10">
        <v>156</v>
      </c>
      <c r="I5573" s="946">
        <v>2.35</v>
      </c>
      <c r="J5573" s="398" t="s">
        <v>25</v>
      </c>
      <c r="K5573" s="398" t="s">
        <v>25</v>
      </c>
      <c r="L5573" s="399">
        <v>44753</v>
      </c>
      <c r="M5573" s="398" t="s">
        <v>19</v>
      </c>
      <c r="N5573" s="10">
        <v>10333</v>
      </c>
    </row>
    <row r="5574" spans="1:14">
      <c r="A5574" s="9">
        <v>44735</v>
      </c>
      <c r="B5574" s="1">
        <v>18496</v>
      </c>
      <c r="C5574" s="929" t="s">
        <v>710</v>
      </c>
      <c r="D5574" s="1" t="s">
        <v>22</v>
      </c>
      <c r="E5574" s="1" t="s">
        <v>5941</v>
      </c>
      <c r="F5574" s="399">
        <v>44753</v>
      </c>
      <c r="G5574" s="10" t="s">
        <v>712</v>
      </c>
      <c r="H5574" s="10">
        <v>23</v>
      </c>
      <c r="I5574" s="946">
        <v>2.35</v>
      </c>
      <c r="J5574" s="398" t="s">
        <v>25</v>
      </c>
      <c r="K5574" s="398" t="s">
        <v>25</v>
      </c>
      <c r="L5574" s="399">
        <v>44753</v>
      </c>
      <c r="M5574" s="398" t="s">
        <v>19</v>
      </c>
      <c r="N5574" s="10">
        <v>10333</v>
      </c>
    </row>
    <row r="5575" spans="1:14">
      <c r="A5575" s="9">
        <v>44735</v>
      </c>
      <c r="B5575" s="1">
        <v>18497</v>
      </c>
      <c r="C5575" s="929" t="s">
        <v>73</v>
      </c>
      <c r="D5575" s="1" t="s">
        <v>22</v>
      </c>
      <c r="E5575" s="1" t="s">
        <v>5942</v>
      </c>
      <c r="F5575" s="399">
        <v>44753</v>
      </c>
      <c r="G5575" s="10" t="s">
        <v>74</v>
      </c>
      <c r="H5575" s="10">
        <v>4</v>
      </c>
      <c r="I5575" s="946">
        <v>2.35</v>
      </c>
      <c r="J5575" s="398" t="s">
        <v>25</v>
      </c>
      <c r="K5575" s="398" t="s">
        <v>25</v>
      </c>
      <c r="L5575" s="399">
        <v>44753</v>
      </c>
      <c r="M5575" s="398" t="s">
        <v>19</v>
      </c>
      <c r="N5575" s="10">
        <v>10333</v>
      </c>
    </row>
    <row r="5576" spans="1:14">
      <c r="A5576" s="9">
        <v>44735</v>
      </c>
      <c r="B5576" s="1">
        <v>18498</v>
      </c>
      <c r="C5576" s="929" t="s">
        <v>37</v>
      </c>
      <c r="D5576" s="1" t="s">
        <v>22</v>
      </c>
      <c r="E5576" s="1" t="s">
        <v>5942</v>
      </c>
      <c r="F5576" s="399">
        <v>44753</v>
      </c>
      <c r="G5576" s="10" t="s">
        <v>38</v>
      </c>
      <c r="H5576" s="10">
        <v>8</v>
      </c>
      <c r="I5576" s="946">
        <v>2.35</v>
      </c>
      <c r="J5576" s="398" t="s">
        <v>25</v>
      </c>
      <c r="K5576" s="398" t="s">
        <v>25</v>
      </c>
      <c r="L5576" s="399">
        <v>44753</v>
      </c>
      <c r="M5576" s="398" t="s">
        <v>19</v>
      </c>
      <c r="N5576" s="10">
        <v>10333</v>
      </c>
    </row>
    <row r="5577" spans="1:14">
      <c r="A5577" s="9">
        <v>44735</v>
      </c>
      <c r="B5577" s="1">
        <v>18499</v>
      </c>
      <c r="C5577" s="929" t="s">
        <v>39</v>
      </c>
      <c r="D5577" s="1" t="s">
        <v>22</v>
      </c>
      <c r="E5577" s="1" t="s">
        <v>5942</v>
      </c>
      <c r="F5577" s="399">
        <v>44753</v>
      </c>
      <c r="G5577" s="10" t="s">
        <v>40</v>
      </c>
      <c r="H5577" s="10">
        <v>8</v>
      </c>
      <c r="I5577" s="946">
        <v>2.35</v>
      </c>
      <c r="J5577" s="398" t="s">
        <v>25</v>
      </c>
      <c r="K5577" s="398" t="s">
        <v>25</v>
      </c>
      <c r="L5577" s="399">
        <v>44753</v>
      </c>
      <c r="M5577" s="398" t="s">
        <v>19</v>
      </c>
      <c r="N5577" s="10">
        <v>10333</v>
      </c>
    </row>
    <row r="5578" spans="1:14">
      <c r="A5578" s="9">
        <v>44735</v>
      </c>
      <c r="B5578" s="1">
        <v>18500</v>
      </c>
      <c r="C5578" s="929" t="s">
        <v>292</v>
      </c>
      <c r="D5578" s="1" t="s">
        <v>22</v>
      </c>
      <c r="E5578" s="1" t="s">
        <v>5942</v>
      </c>
      <c r="F5578" s="399">
        <v>44753</v>
      </c>
      <c r="G5578" s="10" t="s">
        <v>4835</v>
      </c>
      <c r="H5578" s="10">
        <v>4</v>
      </c>
      <c r="I5578" s="946">
        <v>2.35</v>
      </c>
      <c r="J5578" s="398" t="s">
        <v>25</v>
      </c>
      <c r="K5578" s="398" t="s">
        <v>25</v>
      </c>
      <c r="L5578" s="399">
        <v>44753</v>
      </c>
      <c r="M5578" s="398" t="s">
        <v>19</v>
      </c>
      <c r="N5578" s="10">
        <v>10333</v>
      </c>
    </row>
    <row r="5579" spans="1:14">
      <c r="A5579" s="9">
        <v>44735</v>
      </c>
      <c r="B5579" s="1">
        <v>18501</v>
      </c>
      <c r="C5579" s="929" t="s">
        <v>710</v>
      </c>
      <c r="D5579" s="1" t="s">
        <v>22</v>
      </c>
      <c r="E5579" s="1" t="s">
        <v>5943</v>
      </c>
      <c r="F5579" s="399">
        <v>44753</v>
      </c>
      <c r="G5579" s="10" t="s">
        <v>712</v>
      </c>
      <c r="H5579" s="10">
        <v>106</v>
      </c>
      <c r="I5579" s="946">
        <v>2.35</v>
      </c>
      <c r="J5579" s="398" t="s">
        <v>25</v>
      </c>
      <c r="K5579" s="398" t="s">
        <v>25</v>
      </c>
      <c r="L5579" s="399">
        <v>44753</v>
      </c>
      <c r="M5579" s="398" t="s">
        <v>19</v>
      </c>
      <c r="N5579" s="10">
        <v>10333</v>
      </c>
    </row>
    <row r="5580" spans="1:14">
      <c r="A5580" s="9">
        <v>44735</v>
      </c>
      <c r="B5580" s="1">
        <v>18502</v>
      </c>
      <c r="C5580" s="929" t="s">
        <v>710</v>
      </c>
      <c r="D5580" s="1" t="s">
        <v>22</v>
      </c>
      <c r="E5580" s="1" t="s">
        <v>5944</v>
      </c>
      <c r="F5580" s="399">
        <v>44753</v>
      </c>
      <c r="G5580" s="10" t="s">
        <v>712</v>
      </c>
      <c r="H5580" s="10">
        <v>7</v>
      </c>
      <c r="I5580" s="946">
        <v>2.35</v>
      </c>
      <c r="J5580" s="398" t="s">
        <v>25</v>
      </c>
      <c r="K5580" s="398" t="s">
        <v>25</v>
      </c>
      <c r="L5580" s="399">
        <v>44754</v>
      </c>
      <c r="M5580" s="398" t="s">
        <v>19</v>
      </c>
      <c r="N5580" s="10">
        <v>10333</v>
      </c>
    </row>
    <row r="5581" spans="1:14">
      <c r="A5581" s="9">
        <v>44735</v>
      </c>
      <c r="B5581" s="1">
        <v>18503</v>
      </c>
      <c r="C5581" s="929" t="s">
        <v>710</v>
      </c>
      <c r="D5581" s="1" t="s">
        <v>22</v>
      </c>
      <c r="E5581" s="1" t="s">
        <v>5945</v>
      </c>
      <c r="F5581" s="399">
        <v>44755</v>
      </c>
      <c r="G5581" s="10" t="s">
        <v>712</v>
      </c>
      <c r="H5581" s="10">
        <v>1</v>
      </c>
      <c r="I5581" s="946">
        <v>2.35</v>
      </c>
      <c r="J5581" s="398" t="s">
        <v>25</v>
      </c>
      <c r="K5581" s="398" t="s">
        <v>25</v>
      </c>
      <c r="L5581" s="399">
        <v>44754</v>
      </c>
      <c r="M5581" s="398" t="s">
        <v>19</v>
      </c>
      <c r="N5581" s="10">
        <v>10333</v>
      </c>
    </row>
    <row r="5582" spans="1:14">
      <c r="A5582" s="9">
        <v>44735</v>
      </c>
      <c r="B5582" s="1">
        <v>18504</v>
      </c>
      <c r="C5582" s="929" t="s">
        <v>2267</v>
      </c>
      <c r="D5582" s="1" t="s">
        <v>22</v>
      </c>
      <c r="E5582" s="1" t="s">
        <v>5946</v>
      </c>
      <c r="F5582" s="399">
        <v>44755</v>
      </c>
      <c r="G5582" s="10" t="s">
        <v>2434</v>
      </c>
      <c r="H5582" s="10">
        <v>63</v>
      </c>
      <c r="I5582" s="946">
        <v>2.35</v>
      </c>
      <c r="J5582" s="398" t="s">
        <v>25</v>
      </c>
      <c r="K5582" s="398" t="s">
        <v>25</v>
      </c>
      <c r="L5582" s="399">
        <v>44754</v>
      </c>
      <c r="M5582" s="398" t="s">
        <v>19</v>
      </c>
      <c r="N5582" s="10">
        <v>10333</v>
      </c>
    </row>
    <row r="5583" spans="1:14">
      <c r="A5583" s="9">
        <v>44735</v>
      </c>
      <c r="B5583" s="1">
        <v>18505</v>
      </c>
      <c r="C5583" s="929" t="s">
        <v>2267</v>
      </c>
      <c r="D5583" s="1" t="s">
        <v>22</v>
      </c>
      <c r="E5583" s="1" t="s">
        <v>5947</v>
      </c>
      <c r="F5583" s="399">
        <v>44755</v>
      </c>
      <c r="G5583" s="10" t="s">
        <v>2434</v>
      </c>
      <c r="H5583" s="10">
        <v>32</v>
      </c>
      <c r="I5583" s="946">
        <v>2.35</v>
      </c>
      <c r="J5583" s="398" t="s">
        <v>25</v>
      </c>
      <c r="K5583" s="398" t="s">
        <v>25</v>
      </c>
      <c r="L5583" s="399">
        <v>44754</v>
      </c>
      <c r="M5583" s="398" t="s">
        <v>19</v>
      </c>
      <c r="N5583" s="10">
        <v>10333</v>
      </c>
    </row>
    <row r="5584" spans="1:14">
      <c r="A5584" s="9">
        <v>44735</v>
      </c>
      <c r="B5584" s="1">
        <v>18506</v>
      </c>
      <c r="C5584" s="929" t="s">
        <v>710</v>
      </c>
      <c r="D5584" s="1" t="s">
        <v>22</v>
      </c>
      <c r="E5584" s="1" t="s">
        <v>5948</v>
      </c>
      <c r="F5584" s="399">
        <v>44755</v>
      </c>
      <c r="G5584" s="10" t="s">
        <v>712</v>
      </c>
      <c r="H5584" s="10">
        <v>4</v>
      </c>
      <c r="I5584" s="946">
        <v>2.35</v>
      </c>
      <c r="J5584" s="398" t="s">
        <v>25</v>
      </c>
      <c r="K5584" s="398" t="s">
        <v>25</v>
      </c>
      <c r="L5584" s="399">
        <v>44754</v>
      </c>
      <c r="M5584" s="398" t="s">
        <v>19</v>
      </c>
      <c r="N5584" s="10">
        <v>10333</v>
      </c>
    </row>
    <row r="5585" spans="1:14">
      <c r="A5585" s="9">
        <v>44735</v>
      </c>
      <c r="B5585" s="1">
        <v>18507</v>
      </c>
      <c r="C5585" s="929" t="s">
        <v>710</v>
      </c>
      <c r="D5585" s="1" t="s">
        <v>22</v>
      </c>
      <c r="E5585" s="1" t="s">
        <v>5949</v>
      </c>
      <c r="F5585" s="399">
        <v>44755</v>
      </c>
      <c r="G5585" s="10" t="s">
        <v>712</v>
      </c>
      <c r="H5585" s="10">
        <v>16</v>
      </c>
      <c r="I5585" s="946">
        <v>2.35</v>
      </c>
      <c r="J5585" s="398" t="s">
        <v>25</v>
      </c>
      <c r="K5585" s="398" t="s">
        <v>25</v>
      </c>
      <c r="L5585" s="399">
        <v>44754</v>
      </c>
      <c r="M5585" s="398" t="s">
        <v>19</v>
      </c>
      <c r="N5585" s="10">
        <v>10333</v>
      </c>
    </row>
    <row r="5586" spans="1:14">
      <c r="A5586" s="9">
        <v>44735</v>
      </c>
      <c r="B5586" s="1">
        <v>18508</v>
      </c>
      <c r="C5586" s="929" t="s">
        <v>319</v>
      </c>
      <c r="D5586" s="1" t="s">
        <v>22</v>
      </c>
      <c r="E5586" s="1" t="s">
        <v>5950</v>
      </c>
      <c r="F5586" s="399">
        <v>44755</v>
      </c>
      <c r="G5586" s="10" t="s">
        <v>321</v>
      </c>
      <c r="H5586" s="10">
        <v>11</v>
      </c>
      <c r="I5586" s="946">
        <v>2.35</v>
      </c>
      <c r="J5586" s="398" t="s">
        <v>25</v>
      </c>
      <c r="K5586" s="398" t="s">
        <v>25</v>
      </c>
      <c r="L5586" s="399">
        <v>44754</v>
      </c>
      <c r="M5586" s="398" t="s">
        <v>19</v>
      </c>
      <c r="N5586" s="10">
        <v>10333</v>
      </c>
    </row>
    <row r="5587" spans="1:14">
      <c r="A5587" s="9">
        <v>44735</v>
      </c>
      <c r="B5587" s="1">
        <v>18509</v>
      </c>
      <c r="C5587" s="929" t="s">
        <v>319</v>
      </c>
      <c r="D5587" s="1" t="s">
        <v>22</v>
      </c>
      <c r="E5587" s="1" t="s">
        <v>5951</v>
      </c>
      <c r="F5587" s="399">
        <v>44755</v>
      </c>
      <c r="G5587" s="10" t="s">
        <v>321</v>
      </c>
      <c r="H5587" s="10">
        <v>302</v>
      </c>
      <c r="I5587" s="946">
        <v>2.35</v>
      </c>
      <c r="J5587" s="398" t="s">
        <v>25</v>
      </c>
      <c r="K5587" s="398" t="s">
        <v>25</v>
      </c>
      <c r="L5587" s="399">
        <v>44754</v>
      </c>
      <c r="M5587" s="398" t="s">
        <v>19</v>
      </c>
      <c r="N5587" s="10">
        <v>10333</v>
      </c>
    </row>
    <row r="5588" spans="1:14">
      <c r="A5588" s="9">
        <v>44735</v>
      </c>
      <c r="B5588" s="1">
        <v>18510</v>
      </c>
      <c r="C5588" s="929" t="s">
        <v>5952</v>
      </c>
      <c r="D5588" s="1" t="s">
        <v>22</v>
      </c>
      <c r="E5588" s="1" t="s">
        <v>4322</v>
      </c>
      <c r="F5588" s="399">
        <v>44755</v>
      </c>
      <c r="G5588" s="10" t="s">
        <v>5953</v>
      </c>
      <c r="H5588" s="10">
        <v>1</v>
      </c>
      <c r="I5588" s="946">
        <v>3.75</v>
      </c>
      <c r="J5588" s="398" t="s">
        <v>25</v>
      </c>
      <c r="K5588" s="398" t="s">
        <v>25</v>
      </c>
      <c r="L5588" s="399">
        <v>44754</v>
      </c>
      <c r="M5588" s="398" t="s">
        <v>19</v>
      </c>
      <c r="N5588" s="10">
        <v>10333</v>
      </c>
    </row>
    <row r="5589" spans="1:14">
      <c r="A5589" s="9">
        <v>44735</v>
      </c>
      <c r="B5589" s="1">
        <v>18511</v>
      </c>
      <c r="C5589" s="929" t="s">
        <v>5914</v>
      </c>
      <c r="D5589" s="1" t="s">
        <v>22</v>
      </c>
      <c r="E5589" s="1" t="s">
        <v>4322</v>
      </c>
      <c r="F5589" s="399">
        <v>44755</v>
      </c>
      <c r="G5589" s="10" t="s">
        <v>5915</v>
      </c>
      <c r="H5589" s="10">
        <v>1</v>
      </c>
      <c r="I5589" s="946">
        <v>3.75</v>
      </c>
      <c r="J5589" s="398" t="s">
        <v>25</v>
      </c>
      <c r="K5589" s="398" t="s">
        <v>25</v>
      </c>
      <c r="L5589" s="399">
        <v>44754</v>
      </c>
      <c r="M5589" s="398" t="s">
        <v>19</v>
      </c>
      <c r="N5589" s="10">
        <v>10333</v>
      </c>
    </row>
    <row r="5590" spans="1:14">
      <c r="A5590" s="9">
        <v>44735</v>
      </c>
      <c r="B5590" s="1">
        <v>18512</v>
      </c>
      <c r="C5590" s="929" t="s">
        <v>595</v>
      </c>
      <c r="D5590" s="1" t="s">
        <v>22</v>
      </c>
      <c r="E5590" s="1" t="s">
        <v>5954</v>
      </c>
      <c r="F5590" s="399">
        <v>44755</v>
      </c>
      <c r="G5590" s="10" t="s">
        <v>462</v>
      </c>
      <c r="H5590" s="10">
        <v>46</v>
      </c>
      <c r="I5590" s="946">
        <v>2.35</v>
      </c>
      <c r="J5590" s="398" t="s">
        <v>25</v>
      </c>
      <c r="K5590" s="398" t="s">
        <v>25</v>
      </c>
      <c r="L5590" s="399">
        <v>44755</v>
      </c>
      <c r="M5590" s="398" t="s">
        <v>19</v>
      </c>
      <c r="N5590" s="10">
        <v>10333</v>
      </c>
    </row>
    <row r="5591" spans="1:14">
      <c r="A5591" s="9">
        <v>44735</v>
      </c>
      <c r="B5591" s="1">
        <v>18513</v>
      </c>
      <c r="C5591" s="929" t="s">
        <v>397</v>
      </c>
      <c r="D5591" s="1" t="s">
        <v>22</v>
      </c>
      <c r="E5591" s="1" t="s">
        <v>5955</v>
      </c>
      <c r="F5591" s="399">
        <v>44755</v>
      </c>
      <c r="G5591" s="10" t="s">
        <v>399</v>
      </c>
      <c r="H5591" s="10">
        <v>21</v>
      </c>
      <c r="I5591" s="946">
        <v>2.35</v>
      </c>
      <c r="J5591" s="398" t="s">
        <v>25</v>
      </c>
      <c r="K5591" s="398" t="s">
        <v>25</v>
      </c>
      <c r="L5591" s="399">
        <v>44755</v>
      </c>
      <c r="M5591" s="398" t="s">
        <v>19</v>
      </c>
      <c r="N5591" s="10">
        <v>10333</v>
      </c>
    </row>
    <row r="5592" spans="1:14">
      <c r="A5592" s="9">
        <v>44735</v>
      </c>
      <c r="B5592" s="1">
        <v>18514</v>
      </c>
      <c r="C5592" s="929" t="s">
        <v>1328</v>
      </c>
      <c r="D5592" s="1" t="s">
        <v>22</v>
      </c>
      <c r="E5592" s="1" t="s">
        <v>5956</v>
      </c>
      <c r="F5592" s="399">
        <v>44755</v>
      </c>
      <c r="G5592" s="10" t="s">
        <v>1329</v>
      </c>
      <c r="H5592" s="10">
        <v>18</v>
      </c>
      <c r="I5592" s="946">
        <v>2.35</v>
      </c>
      <c r="J5592" s="398" t="s">
        <v>25</v>
      </c>
      <c r="K5592" s="398" t="s">
        <v>25</v>
      </c>
      <c r="L5592" s="399">
        <v>44755</v>
      </c>
      <c r="M5592" s="398" t="s">
        <v>19</v>
      </c>
      <c r="N5592" s="10">
        <v>10333</v>
      </c>
    </row>
    <row r="5593" spans="1:14">
      <c r="A5593" s="9">
        <v>44735</v>
      </c>
      <c r="B5593" s="1">
        <v>18515</v>
      </c>
      <c r="C5593" s="929" t="s">
        <v>292</v>
      </c>
      <c r="D5593" s="1" t="s">
        <v>22</v>
      </c>
      <c r="E5593" s="1" t="s">
        <v>5957</v>
      </c>
      <c r="F5593" s="399">
        <v>44755</v>
      </c>
      <c r="G5593" s="10" t="s">
        <v>4835</v>
      </c>
      <c r="H5593" s="10">
        <v>506</v>
      </c>
      <c r="I5593" s="946">
        <v>3.5</v>
      </c>
      <c r="J5593" s="398" t="s">
        <v>25</v>
      </c>
      <c r="K5593" s="398" t="s">
        <v>25</v>
      </c>
      <c r="L5593" s="399">
        <v>44755</v>
      </c>
      <c r="M5593" s="398" t="s">
        <v>19</v>
      </c>
      <c r="N5593" s="10">
        <v>10333</v>
      </c>
    </row>
    <row r="5594" spans="1:14">
      <c r="A5594" s="9">
        <v>44735</v>
      </c>
      <c r="B5594" s="1">
        <v>18516</v>
      </c>
      <c r="C5594" s="929" t="s">
        <v>5</v>
      </c>
      <c r="D5594" s="1" t="s">
        <v>22</v>
      </c>
      <c r="E5594" s="1" t="s">
        <v>5958</v>
      </c>
      <c r="F5594" s="399">
        <v>44755</v>
      </c>
      <c r="G5594" s="10" t="s">
        <v>3329</v>
      </c>
      <c r="H5594" s="10">
        <v>2</v>
      </c>
      <c r="I5594" s="946">
        <v>4.5</v>
      </c>
      <c r="J5594" s="398" t="s">
        <v>25</v>
      </c>
      <c r="K5594" s="398" t="s">
        <v>25</v>
      </c>
      <c r="L5594" s="399">
        <v>44755</v>
      </c>
      <c r="M5594" s="398" t="s">
        <v>19</v>
      </c>
      <c r="N5594" s="10">
        <v>10333</v>
      </c>
    </row>
    <row r="5595" spans="1:14">
      <c r="A5595" s="9">
        <v>44735</v>
      </c>
      <c r="B5595" s="1">
        <v>18517</v>
      </c>
      <c r="C5595" s="929" t="s">
        <v>2141</v>
      </c>
      <c r="D5595" s="1" t="s">
        <v>22</v>
      </c>
      <c r="E5595" s="1" t="s">
        <v>5959</v>
      </c>
      <c r="F5595" s="399">
        <v>44756</v>
      </c>
      <c r="G5595" s="10" t="s">
        <v>2143</v>
      </c>
      <c r="H5595" s="10">
        <v>428</v>
      </c>
      <c r="I5595" s="946">
        <v>3.5</v>
      </c>
      <c r="J5595" s="398" t="s">
        <v>25</v>
      </c>
      <c r="K5595" s="398" t="s">
        <v>25</v>
      </c>
      <c r="L5595" s="399">
        <v>44756</v>
      </c>
      <c r="M5595" s="398" t="s">
        <v>19</v>
      </c>
      <c r="N5595" s="10">
        <v>10333</v>
      </c>
    </row>
    <row r="5596" spans="1:14">
      <c r="A5596" s="9">
        <v>44735</v>
      </c>
      <c r="B5596" s="1">
        <v>18518</v>
      </c>
      <c r="C5596" s="929" t="s">
        <v>3704</v>
      </c>
      <c r="D5596" s="1" t="s">
        <v>22</v>
      </c>
      <c r="E5596" s="1" t="s">
        <v>5960</v>
      </c>
      <c r="F5596" s="399">
        <v>44756</v>
      </c>
      <c r="G5596" s="10" t="s">
        <v>3706</v>
      </c>
      <c r="H5596" s="10">
        <v>18</v>
      </c>
      <c r="I5596" s="946">
        <v>2.35</v>
      </c>
      <c r="J5596" s="398" t="s">
        <v>25</v>
      </c>
      <c r="K5596" s="398" t="s">
        <v>25</v>
      </c>
      <c r="L5596" s="399">
        <v>44756</v>
      </c>
      <c r="M5596" s="398" t="s">
        <v>19</v>
      </c>
      <c r="N5596" s="10">
        <v>10333</v>
      </c>
    </row>
    <row r="5597" spans="1:14">
      <c r="A5597" s="9">
        <v>44735</v>
      </c>
      <c r="B5597" s="1">
        <v>18519</v>
      </c>
      <c r="C5597" s="929" t="s">
        <v>212</v>
      </c>
      <c r="D5597" s="1" t="s">
        <v>22</v>
      </c>
      <c r="E5597" s="1" t="s">
        <v>5960</v>
      </c>
      <c r="F5597" s="399">
        <v>44756</v>
      </c>
      <c r="G5597" s="10" t="s">
        <v>213</v>
      </c>
      <c r="H5597" s="10">
        <v>18</v>
      </c>
      <c r="I5597" s="946">
        <v>2.35</v>
      </c>
      <c r="J5597" s="398" t="s">
        <v>25</v>
      </c>
      <c r="K5597" s="398" t="s">
        <v>25</v>
      </c>
      <c r="L5597" s="399">
        <v>44756</v>
      </c>
      <c r="M5597" s="398" t="s">
        <v>19</v>
      </c>
      <c r="N5597" s="10">
        <v>10333</v>
      </c>
    </row>
    <row r="5598" spans="1:14">
      <c r="A5598" s="9">
        <v>44735</v>
      </c>
      <c r="B5598" s="1">
        <v>18520</v>
      </c>
      <c r="C5598" s="929" t="s">
        <v>3707</v>
      </c>
      <c r="D5598" s="1" t="s">
        <v>22</v>
      </c>
      <c r="E5598" s="1" t="s">
        <v>5960</v>
      </c>
      <c r="F5598" s="399">
        <v>44756</v>
      </c>
      <c r="G5598" s="10" t="s">
        <v>3708</v>
      </c>
      <c r="H5598" s="10">
        <v>18</v>
      </c>
      <c r="I5598" s="946">
        <v>2.35</v>
      </c>
      <c r="J5598" s="398" t="s">
        <v>25</v>
      </c>
      <c r="K5598" s="398" t="s">
        <v>25</v>
      </c>
      <c r="L5598" s="399">
        <v>44756</v>
      </c>
      <c r="M5598" s="398" t="s">
        <v>19</v>
      </c>
      <c r="N5598" s="10">
        <v>10333</v>
      </c>
    </row>
    <row r="5599" spans="1:14">
      <c r="A5599" s="9">
        <v>44735</v>
      </c>
      <c r="B5599" s="1">
        <v>18521</v>
      </c>
      <c r="C5599" s="929" t="s">
        <v>37</v>
      </c>
      <c r="D5599" s="1" t="s">
        <v>22</v>
      </c>
      <c r="E5599" s="1" t="s">
        <v>5960</v>
      </c>
      <c r="F5599" s="399">
        <v>44756</v>
      </c>
      <c r="G5599" s="10" t="s">
        <v>38</v>
      </c>
      <c r="H5599" s="10">
        <v>17</v>
      </c>
      <c r="I5599" s="946">
        <v>2.35</v>
      </c>
      <c r="J5599" s="398" t="s">
        <v>25</v>
      </c>
      <c r="K5599" s="398" t="s">
        <v>25</v>
      </c>
      <c r="L5599" s="399">
        <v>44756</v>
      </c>
      <c r="M5599" s="398" t="s">
        <v>19</v>
      </c>
      <c r="N5599" s="10">
        <v>10333</v>
      </c>
    </row>
    <row r="5600" spans="1:14">
      <c r="A5600" s="9">
        <v>44735</v>
      </c>
      <c r="B5600" s="1">
        <v>18522</v>
      </c>
      <c r="C5600" s="929" t="s">
        <v>39</v>
      </c>
      <c r="D5600" s="1" t="s">
        <v>22</v>
      </c>
      <c r="E5600" s="1" t="s">
        <v>5960</v>
      </c>
      <c r="F5600" s="399">
        <v>44756</v>
      </c>
      <c r="G5600" s="10" t="s">
        <v>40</v>
      </c>
      <c r="H5600" s="10">
        <v>18</v>
      </c>
      <c r="I5600" s="946">
        <v>2.35</v>
      </c>
      <c r="J5600" s="398" t="s">
        <v>25</v>
      </c>
      <c r="K5600" s="398" t="s">
        <v>25</v>
      </c>
      <c r="L5600" s="399">
        <v>44756</v>
      </c>
      <c r="M5600" s="398" t="s">
        <v>19</v>
      </c>
      <c r="N5600" s="10">
        <v>10333</v>
      </c>
    </row>
    <row r="5601" spans="1:14">
      <c r="A5601" s="9">
        <v>44735</v>
      </c>
      <c r="B5601" s="1">
        <v>18523</v>
      </c>
      <c r="C5601" s="929" t="s">
        <v>4294</v>
      </c>
      <c r="D5601" s="1" t="s">
        <v>22</v>
      </c>
      <c r="E5601" s="1" t="s">
        <v>5960</v>
      </c>
      <c r="F5601" s="399">
        <v>44756</v>
      </c>
      <c r="G5601" s="10" t="s">
        <v>2892</v>
      </c>
      <c r="H5601" s="10">
        <v>17</v>
      </c>
      <c r="I5601" s="946">
        <v>2.35</v>
      </c>
      <c r="J5601" s="398" t="s">
        <v>25</v>
      </c>
      <c r="K5601" s="398" t="s">
        <v>25</v>
      </c>
      <c r="L5601" s="399">
        <v>44756</v>
      </c>
      <c r="M5601" s="398" t="s">
        <v>19</v>
      </c>
      <c r="N5601" s="10">
        <v>10333</v>
      </c>
    </row>
    <row r="5602" spans="1:14">
      <c r="A5602" s="9">
        <v>44735</v>
      </c>
      <c r="B5602" s="1">
        <v>18524</v>
      </c>
      <c r="C5602" s="929" t="s">
        <v>292</v>
      </c>
      <c r="D5602" s="1" t="s">
        <v>22</v>
      </c>
      <c r="E5602" s="1" t="s">
        <v>5961</v>
      </c>
      <c r="F5602" s="399">
        <v>44757</v>
      </c>
      <c r="G5602" s="10" t="s">
        <v>4835</v>
      </c>
      <c r="H5602" s="10">
        <v>541</v>
      </c>
      <c r="I5602" s="946">
        <v>3.5</v>
      </c>
      <c r="J5602" s="398" t="s">
        <v>25</v>
      </c>
      <c r="K5602" s="398" t="s">
        <v>25</v>
      </c>
      <c r="L5602" s="399">
        <v>44757</v>
      </c>
      <c r="M5602" s="398" t="s">
        <v>19</v>
      </c>
      <c r="N5602" s="10">
        <v>10333</v>
      </c>
    </row>
    <row r="5603" spans="1:14">
      <c r="A5603" s="9">
        <v>44735</v>
      </c>
      <c r="B5603" s="1">
        <v>18525</v>
      </c>
      <c r="C5603" s="929" t="s">
        <v>3713</v>
      </c>
      <c r="D5603" s="1" t="s">
        <v>22</v>
      </c>
      <c r="E5603" s="1" t="s">
        <v>5962</v>
      </c>
      <c r="F5603" s="399">
        <v>44757</v>
      </c>
      <c r="G5603" s="10" t="s">
        <v>3715</v>
      </c>
      <c r="H5603" s="10">
        <v>8</v>
      </c>
      <c r="I5603" s="946">
        <v>2.35</v>
      </c>
      <c r="J5603" s="398" t="s">
        <v>25</v>
      </c>
      <c r="K5603" s="398" t="s">
        <v>25</v>
      </c>
      <c r="L5603" s="399">
        <v>44757</v>
      </c>
      <c r="M5603" s="398" t="s">
        <v>19</v>
      </c>
      <c r="N5603" s="10">
        <v>10333</v>
      </c>
    </row>
    <row r="5604" spans="1:14">
      <c r="A5604" s="9">
        <v>44735</v>
      </c>
      <c r="B5604" s="1">
        <v>18526</v>
      </c>
      <c r="C5604" s="929" t="s">
        <v>212</v>
      </c>
      <c r="D5604" s="1" t="s">
        <v>22</v>
      </c>
      <c r="E5604" s="1" t="s">
        <v>5962</v>
      </c>
      <c r="F5604" s="399">
        <v>44757</v>
      </c>
      <c r="G5604" s="10" t="s">
        <v>213</v>
      </c>
      <c r="H5604" s="10">
        <v>8</v>
      </c>
      <c r="I5604" s="946">
        <v>2.35</v>
      </c>
      <c r="J5604" s="398" t="s">
        <v>25</v>
      </c>
      <c r="K5604" s="398" t="s">
        <v>25</v>
      </c>
      <c r="L5604" s="399">
        <v>44757</v>
      </c>
      <c r="M5604" s="398" t="s">
        <v>19</v>
      </c>
      <c r="N5604" s="10">
        <v>10333</v>
      </c>
    </row>
    <row r="5605" spans="1:14">
      <c r="A5605" s="9">
        <v>44735</v>
      </c>
      <c r="B5605" s="1">
        <v>18527</v>
      </c>
      <c r="C5605" s="929" t="s">
        <v>3707</v>
      </c>
      <c r="D5605" s="1" t="s">
        <v>22</v>
      </c>
      <c r="E5605" s="1" t="s">
        <v>5962</v>
      </c>
      <c r="F5605" s="399">
        <v>44757</v>
      </c>
      <c r="G5605" s="10" t="s">
        <v>3708</v>
      </c>
      <c r="H5605" s="10">
        <v>8</v>
      </c>
      <c r="I5605" s="946">
        <v>2.35</v>
      </c>
      <c r="J5605" s="398" t="s">
        <v>25</v>
      </c>
      <c r="K5605" s="398" t="s">
        <v>25</v>
      </c>
      <c r="L5605" s="399">
        <v>44757</v>
      </c>
      <c r="M5605" s="398" t="s">
        <v>19</v>
      </c>
      <c r="N5605" s="10">
        <v>10333</v>
      </c>
    </row>
    <row r="5606" spans="1:14">
      <c r="A5606" s="9">
        <v>44735</v>
      </c>
      <c r="B5606" s="1">
        <v>18528</v>
      </c>
      <c r="C5606" s="929" t="s">
        <v>37</v>
      </c>
      <c r="D5606" s="1" t="s">
        <v>22</v>
      </c>
      <c r="E5606" s="1" t="s">
        <v>5962</v>
      </c>
      <c r="F5606" s="399">
        <v>44757</v>
      </c>
      <c r="G5606" s="10" t="s">
        <v>38</v>
      </c>
      <c r="H5606" s="10">
        <v>8</v>
      </c>
      <c r="I5606" s="946">
        <v>2.35</v>
      </c>
      <c r="J5606" s="398" t="s">
        <v>25</v>
      </c>
      <c r="K5606" s="398" t="s">
        <v>25</v>
      </c>
      <c r="L5606" s="399">
        <v>44757</v>
      </c>
      <c r="M5606" s="398" t="s">
        <v>19</v>
      </c>
      <c r="N5606" s="10">
        <v>10333</v>
      </c>
    </row>
    <row r="5607" spans="1:14">
      <c r="A5607" s="9">
        <v>44735</v>
      </c>
      <c r="B5607" s="1">
        <v>18529</v>
      </c>
      <c r="C5607" s="929" t="s">
        <v>39</v>
      </c>
      <c r="D5607" s="1" t="s">
        <v>22</v>
      </c>
      <c r="E5607" s="1" t="s">
        <v>5962</v>
      </c>
      <c r="F5607" s="399">
        <v>44757</v>
      </c>
      <c r="G5607" s="10" t="s">
        <v>40</v>
      </c>
      <c r="H5607" s="10">
        <v>8</v>
      </c>
      <c r="I5607" s="946">
        <v>2.35</v>
      </c>
      <c r="J5607" s="398" t="s">
        <v>25</v>
      </c>
      <c r="K5607" s="398" t="s">
        <v>25</v>
      </c>
      <c r="L5607" s="399">
        <v>44757</v>
      </c>
      <c r="M5607" s="398" t="s">
        <v>19</v>
      </c>
      <c r="N5607" s="10">
        <v>10333</v>
      </c>
    </row>
    <row r="5608" spans="1:14">
      <c r="A5608" s="9">
        <v>44735</v>
      </c>
      <c r="B5608" s="1">
        <v>18530</v>
      </c>
      <c r="C5608" s="929" t="s">
        <v>4294</v>
      </c>
      <c r="D5608" s="1" t="s">
        <v>22</v>
      </c>
      <c r="E5608" s="1" t="s">
        <v>5962</v>
      </c>
      <c r="F5608" s="399">
        <v>44757</v>
      </c>
      <c r="G5608" s="10" t="s">
        <v>2892</v>
      </c>
      <c r="H5608" s="10">
        <v>8</v>
      </c>
      <c r="I5608" s="946">
        <v>2.35</v>
      </c>
      <c r="J5608" s="398" t="s">
        <v>25</v>
      </c>
      <c r="K5608" s="398" t="s">
        <v>25</v>
      </c>
      <c r="L5608" s="399">
        <v>44757</v>
      </c>
      <c r="M5608" s="398" t="s">
        <v>19</v>
      </c>
      <c r="N5608" s="10">
        <v>10333</v>
      </c>
    </row>
    <row r="5609" spans="1:14">
      <c r="A5609" s="9">
        <v>44735</v>
      </c>
      <c r="B5609" s="1">
        <v>18531</v>
      </c>
      <c r="C5609" s="929" t="s">
        <v>73</v>
      </c>
      <c r="D5609" s="1" t="s">
        <v>22</v>
      </c>
      <c r="E5609" s="1" t="s">
        <v>5963</v>
      </c>
      <c r="F5609" s="399">
        <v>44757</v>
      </c>
      <c r="G5609" s="10" t="s">
        <v>74</v>
      </c>
      <c r="H5609" s="10">
        <v>5</v>
      </c>
      <c r="I5609" s="946">
        <v>2.35</v>
      </c>
      <c r="J5609" s="398" t="s">
        <v>25</v>
      </c>
      <c r="K5609" s="398" t="s">
        <v>25</v>
      </c>
      <c r="L5609" s="399">
        <v>44757</v>
      </c>
      <c r="M5609" s="398" t="s">
        <v>19</v>
      </c>
      <c r="N5609" s="10">
        <v>10333</v>
      </c>
    </row>
    <row r="5610" spans="1:14">
      <c r="A5610" s="9">
        <v>44735</v>
      </c>
      <c r="B5610" s="1">
        <v>18532</v>
      </c>
      <c r="C5610" s="929" t="s">
        <v>5964</v>
      </c>
      <c r="D5610" s="1" t="s">
        <v>22</v>
      </c>
      <c r="E5610" s="1" t="s">
        <v>4322</v>
      </c>
      <c r="F5610" s="399">
        <v>44757</v>
      </c>
      <c r="G5610" s="10" t="s">
        <v>5965</v>
      </c>
      <c r="H5610" s="10">
        <v>1</v>
      </c>
      <c r="I5610" s="946">
        <v>3.75</v>
      </c>
      <c r="J5610" s="398" t="s">
        <v>25</v>
      </c>
      <c r="K5610" s="398" t="s">
        <v>25</v>
      </c>
      <c r="L5610" s="399">
        <v>44757</v>
      </c>
      <c r="M5610" s="398" t="s">
        <v>19</v>
      </c>
      <c r="N5610" s="10">
        <v>10333</v>
      </c>
    </row>
    <row r="5611" spans="1:14">
      <c r="A5611" s="9">
        <v>44735</v>
      </c>
      <c r="B5611" s="1">
        <v>18533</v>
      </c>
      <c r="C5611" s="929" t="s">
        <v>286</v>
      </c>
      <c r="D5611" s="1" t="s">
        <v>22</v>
      </c>
      <c r="E5611" s="1" t="s">
        <v>5966</v>
      </c>
      <c r="F5611" s="399">
        <v>44757</v>
      </c>
      <c r="G5611" s="10" t="s">
        <v>30</v>
      </c>
      <c r="H5611" s="10">
        <v>43</v>
      </c>
      <c r="I5611" s="946">
        <v>2.35</v>
      </c>
      <c r="J5611" s="398" t="s">
        <v>25</v>
      </c>
      <c r="K5611" s="398" t="s">
        <v>25</v>
      </c>
      <c r="L5611" s="399">
        <v>44757</v>
      </c>
      <c r="M5611" s="398" t="s">
        <v>19</v>
      </c>
      <c r="N5611" s="10">
        <v>10333</v>
      </c>
    </row>
    <row r="5612" spans="1:14">
      <c r="A5612" s="9">
        <v>44735</v>
      </c>
      <c r="B5612" s="1">
        <v>18534</v>
      </c>
      <c r="C5612" s="929" t="s">
        <v>595</v>
      </c>
      <c r="D5612" s="1" t="s">
        <v>22</v>
      </c>
      <c r="E5612" s="1" t="s">
        <v>5967</v>
      </c>
      <c r="F5612" s="399">
        <v>44757</v>
      </c>
      <c r="G5612" s="10" t="s">
        <v>462</v>
      </c>
      <c r="H5612" s="10">
        <v>48</v>
      </c>
      <c r="I5612" s="946">
        <v>2.35</v>
      </c>
      <c r="J5612" s="398" t="s">
        <v>25</v>
      </c>
      <c r="K5612" s="398" t="s">
        <v>25</v>
      </c>
      <c r="L5612" s="399">
        <v>44757</v>
      </c>
      <c r="M5612" s="398" t="s">
        <v>19</v>
      </c>
      <c r="N5612" s="10">
        <v>10333</v>
      </c>
    </row>
    <row r="5613" spans="1:14">
      <c r="A5613" s="9">
        <v>44735</v>
      </c>
      <c r="B5613" s="1">
        <v>18535</v>
      </c>
      <c r="C5613" s="929" t="s">
        <v>319</v>
      </c>
      <c r="D5613" s="1" t="s">
        <v>22</v>
      </c>
      <c r="E5613" s="1" t="s">
        <v>5968</v>
      </c>
      <c r="F5613" s="399">
        <v>44757</v>
      </c>
      <c r="G5613" s="10" t="s">
        <v>321</v>
      </c>
      <c r="H5613" s="10">
        <v>33</v>
      </c>
      <c r="I5613" s="946">
        <v>2.35</v>
      </c>
      <c r="J5613" s="398" t="s">
        <v>25</v>
      </c>
      <c r="K5613" s="398" t="s">
        <v>25</v>
      </c>
      <c r="L5613" s="399">
        <v>44757</v>
      </c>
      <c r="M5613" s="398" t="s">
        <v>19</v>
      </c>
      <c r="N5613" s="10">
        <v>10333</v>
      </c>
    </row>
    <row r="5614" spans="1:14">
      <c r="A5614" s="9">
        <v>44735</v>
      </c>
      <c r="B5614" s="1">
        <v>18536</v>
      </c>
      <c r="C5614" s="929" t="s">
        <v>595</v>
      </c>
      <c r="D5614" s="1" t="s">
        <v>22</v>
      </c>
      <c r="E5614" s="1" t="s">
        <v>5969</v>
      </c>
      <c r="F5614" s="399">
        <v>44757</v>
      </c>
      <c r="G5614" s="10" t="s">
        <v>462</v>
      </c>
      <c r="H5614" s="10">
        <v>139</v>
      </c>
      <c r="I5614" s="946">
        <v>2.35</v>
      </c>
      <c r="J5614" s="398" t="s">
        <v>25</v>
      </c>
      <c r="K5614" s="398" t="s">
        <v>25</v>
      </c>
      <c r="L5614" s="399">
        <v>44757</v>
      </c>
      <c r="M5614" s="398" t="s">
        <v>19</v>
      </c>
      <c r="N5614" s="10">
        <v>10333</v>
      </c>
    </row>
    <row r="5615" spans="1:14">
      <c r="A5615" s="9">
        <v>44735</v>
      </c>
      <c r="B5615" s="1">
        <v>18537</v>
      </c>
      <c r="C5615" s="929" t="s">
        <v>1100</v>
      </c>
      <c r="D5615" s="1" t="s">
        <v>22</v>
      </c>
      <c r="E5615" s="1" t="s">
        <v>5970</v>
      </c>
      <c r="F5615" s="399">
        <v>44757</v>
      </c>
      <c r="G5615" s="10" t="s">
        <v>1102</v>
      </c>
      <c r="H5615" s="10">
        <v>120</v>
      </c>
      <c r="I5615" s="946">
        <v>2.35</v>
      </c>
      <c r="J5615" s="398" t="s">
        <v>25</v>
      </c>
      <c r="K5615" s="398" t="s">
        <v>25</v>
      </c>
      <c r="L5615" s="399">
        <v>44757</v>
      </c>
      <c r="M5615" s="398" t="s">
        <v>19</v>
      </c>
      <c r="N5615" s="10">
        <v>10333</v>
      </c>
    </row>
    <row r="5616" spans="1:14">
      <c r="A5616" s="9">
        <v>44735</v>
      </c>
      <c r="B5616" s="1">
        <v>18538</v>
      </c>
      <c r="C5616" s="929" t="s">
        <v>1316</v>
      </c>
      <c r="D5616" s="1" t="s">
        <v>22</v>
      </c>
      <c r="E5616" s="1" t="s">
        <v>5971</v>
      </c>
      <c r="F5616" s="399">
        <v>44757</v>
      </c>
      <c r="G5616" s="10" t="s">
        <v>489</v>
      </c>
      <c r="H5616" s="10">
        <v>53</v>
      </c>
      <c r="I5616" s="946">
        <v>2.35</v>
      </c>
      <c r="J5616" s="398" t="s">
        <v>25</v>
      </c>
      <c r="K5616" s="398" t="s">
        <v>25</v>
      </c>
      <c r="L5616" s="399">
        <v>44757</v>
      </c>
      <c r="M5616" s="398" t="s">
        <v>19</v>
      </c>
      <c r="N5616" s="10">
        <v>10333</v>
      </c>
    </row>
    <row r="5617" spans="1:15">
      <c r="A5617" s="9">
        <v>44735</v>
      </c>
      <c r="B5617" s="1">
        <v>18539</v>
      </c>
      <c r="C5617" s="929" t="s">
        <v>595</v>
      </c>
      <c r="D5617" s="1" t="s">
        <v>22</v>
      </c>
      <c r="E5617" s="1" t="s">
        <v>5972</v>
      </c>
      <c r="F5617" s="399">
        <v>44757</v>
      </c>
      <c r="G5617" s="10" t="s">
        <v>462</v>
      </c>
      <c r="H5617" s="10">
        <v>3</v>
      </c>
      <c r="I5617" s="946">
        <v>2.35</v>
      </c>
      <c r="J5617" s="398" t="s">
        <v>25</v>
      </c>
      <c r="K5617" s="398" t="s">
        <v>25</v>
      </c>
      <c r="L5617" s="399">
        <v>44757</v>
      </c>
      <c r="M5617" s="398" t="s">
        <v>19</v>
      </c>
      <c r="N5617" s="10">
        <v>10333</v>
      </c>
    </row>
    <row r="5618" spans="1:15">
      <c r="A5618" s="9">
        <v>44735</v>
      </c>
      <c r="B5618" s="1">
        <v>18540</v>
      </c>
      <c r="C5618" s="929" t="s">
        <v>73</v>
      </c>
      <c r="D5618" s="1" t="s">
        <v>22</v>
      </c>
      <c r="E5618" s="1" t="s">
        <v>5973</v>
      </c>
      <c r="F5618" s="399">
        <v>44757</v>
      </c>
      <c r="G5618" s="10" t="s">
        <v>74</v>
      </c>
      <c r="H5618" s="10">
        <v>23</v>
      </c>
      <c r="I5618" s="946">
        <v>2.35</v>
      </c>
      <c r="J5618" s="398" t="s">
        <v>25</v>
      </c>
      <c r="K5618" s="398" t="s">
        <v>25</v>
      </c>
      <c r="L5618" s="399">
        <v>44757</v>
      </c>
      <c r="M5618" s="398" t="s">
        <v>19</v>
      </c>
      <c r="N5618" s="10">
        <v>10333</v>
      </c>
    </row>
    <row r="5619" spans="1:15">
      <c r="A5619" s="9">
        <v>44735</v>
      </c>
      <c r="B5619" s="1">
        <v>18541</v>
      </c>
      <c r="C5619" s="929" t="s">
        <v>37</v>
      </c>
      <c r="D5619" s="1" t="s">
        <v>22</v>
      </c>
      <c r="E5619" s="1" t="s">
        <v>5973</v>
      </c>
      <c r="F5619" s="399">
        <v>44757</v>
      </c>
      <c r="G5619" s="10" t="s">
        <v>38</v>
      </c>
      <c r="H5619" s="10">
        <v>22</v>
      </c>
      <c r="I5619" s="946">
        <v>2.35</v>
      </c>
      <c r="J5619" s="398" t="s">
        <v>25</v>
      </c>
      <c r="K5619" s="398" t="s">
        <v>25</v>
      </c>
      <c r="L5619" s="399">
        <v>44757</v>
      </c>
      <c r="M5619" s="398" t="s">
        <v>19</v>
      </c>
      <c r="N5619" s="10">
        <v>10333</v>
      </c>
    </row>
    <row r="5620" spans="1:15" ht="15.75" thickBot="1">
      <c r="A5620" s="9">
        <v>44735</v>
      </c>
      <c r="B5620" s="1">
        <v>18542</v>
      </c>
      <c r="C5620" s="929" t="s">
        <v>39</v>
      </c>
      <c r="D5620" s="1" t="s">
        <v>22</v>
      </c>
      <c r="E5620" s="1" t="s">
        <v>5973</v>
      </c>
      <c r="F5620" s="399">
        <v>44757</v>
      </c>
      <c r="G5620" s="10" t="s">
        <v>40</v>
      </c>
      <c r="H5620" s="10">
        <v>23</v>
      </c>
      <c r="I5620" s="946">
        <v>2.35</v>
      </c>
      <c r="J5620" s="398" t="s">
        <v>25</v>
      </c>
      <c r="K5620" s="398" t="s">
        <v>25</v>
      </c>
      <c r="L5620" s="399">
        <v>44757</v>
      </c>
      <c r="M5620" s="398" t="s">
        <v>19</v>
      </c>
      <c r="N5620" s="10">
        <v>10333</v>
      </c>
    </row>
    <row r="5621" spans="1:15" ht="15.75" thickBot="1">
      <c r="A5621" s="584">
        <v>44735</v>
      </c>
      <c r="B5621" s="585">
        <v>18543</v>
      </c>
      <c r="C5621" s="931" t="s">
        <v>4089</v>
      </c>
      <c r="D5621" s="585" t="s">
        <v>22</v>
      </c>
      <c r="E5621" s="585" t="s">
        <v>5974</v>
      </c>
      <c r="F5621" s="591">
        <v>44757</v>
      </c>
      <c r="G5621" s="588" t="s">
        <v>4091</v>
      </c>
      <c r="H5621" s="588">
        <v>29</v>
      </c>
      <c r="I5621" s="1007">
        <v>2.35</v>
      </c>
      <c r="J5621" s="590" t="s">
        <v>25</v>
      </c>
      <c r="K5621" s="590" t="s">
        <v>25</v>
      </c>
      <c r="L5621" s="591">
        <v>44757</v>
      </c>
      <c r="M5621" s="590" t="s">
        <v>19</v>
      </c>
      <c r="N5621" s="10">
        <v>10333</v>
      </c>
      <c r="O5621" s="1001">
        <v>11359.259999999995</v>
      </c>
    </row>
    <row r="5622" spans="1:15" s="400" customFormat="1">
      <c r="A5622" s="9">
        <v>44735</v>
      </c>
      <c r="B5622" s="1">
        <v>18544</v>
      </c>
      <c r="C5622" s="929" t="s">
        <v>3031</v>
      </c>
      <c r="D5622" s="1" t="s">
        <v>22</v>
      </c>
      <c r="E5622" s="1" t="s">
        <v>5975</v>
      </c>
      <c r="F5622" s="399">
        <v>44760</v>
      </c>
      <c r="G5622" s="10" t="s">
        <v>3033</v>
      </c>
      <c r="H5622" s="10">
        <v>6</v>
      </c>
      <c r="I5622" s="946">
        <v>2.35</v>
      </c>
      <c r="J5622" s="398" t="s">
        <v>25</v>
      </c>
      <c r="K5622" s="398" t="s">
        <v>25</v>
      </c>
      <c r="L5622" s="399">
        <v>44760</v>
      </c>
      <c r="M5622" s="398" t="s">
        <v>19</v>
      </c>
      <c r="N5622" s="10">
        <v>10363</v>
      </c>
    </row>
    <row r="5623" spans="1:15">
      <c r="A5623" s="9">
        <v>44735</v>
      </c>
      <c r="B5623" s="1">
        <v>18545</v>
      </c>
      <c r="C5623" s="929" t="s">
        <v>53</v>
      </c>
      <c r="D5623" s="1" t="s">
        <v>22</v>
      </c>
      <c r="E5623" s="1" t="s">
        <v>5976</v>
      </c>
      <c r="F5623" s="399">
        <v>44760</v>
      </c>
      <c r="G5623" s="10" t="s">
        <v>55</v>
      </c>
      <c r="H5623" s="10">
        <v>144</v>
      </c>
      <c r="I5623" s="946">
        <v>2.35</v>
      </c>
      <c r="J5623" s="398" t="s">
        <v>25</v>
      </c>
      <c r="K5623" s="398" t="s">
        <v>25</v>
      </c>
      <c r="L5623" s="399">
        <v>44760</v>
      </c>
      <c r="M5623" s="398" t="s">
        <v>19</v>
      </c>
      <c r="N5623" s="10">
        <v>10363</v>
      </c>
    </row>
    <row r="5624" spans="1:15">
      <c r="A5624" s="9">
        <v>44735</v>
      </c>
      <c r="B5624" s="1">
        <v>18546</v>
      </c>
      <c r="C5624" s="929" t="s">
        <v>319</v>
      </c>
      <c r="D5624" s="1" t="s">
        <v>22</v>
      </c>
      <c r="E5624" s="1" t="s">
        <v>5977</v>
      </c>
      <c r="F5624" s="399">
        <v>44760</v>
      </c>
      <c r="G5624" s="10" t="s">
        <v>321</v>
      </c>
      <c r="H5624" s="10">
        <v>66</v>
      </c>
      <c r="I5624" s="946">
        <v>2.35</v>
      </c>
      <c r="J5624" s="398" t="s">
        <v>25</v>
      </c>
      <c r="K5624" s="398" t="s">
        <v>25</v>
      </c>
      <c r="L5624" s="399">
        <v>44760</v>
      </c>
      <c r="M5624" s="398" t="s">
        <v>19</v>
      </c>
      <c r="N5624" s="10">
        <v>10363</v>
      </c>
    </row>
    <row r="5625" spans="1:15">
      <c r="A5625" s="9">
        <v>44735</v>
      </c>
      <c r="B5625" s="1">
        <v>18547</v>
      </c>
      <c r="C5625" s="929" t="s">
        <v>272</v>
      </c>
      <c r="D5625" s="1" t="s">
        <v>22</v>
      </c>
      <c r="E5625" s="1" t="s">
        <v>5978</v>
      </c>
      <c r="F5625" s="399">
        <v>44760</v>
      </c>
      <c r="G5625" s="10" t="s">
        <v>274</v>
      </c>
      <c r="H5625" s="10">
        <v>37</v>
      </c>
      <c r="I5625" s="946">
        <v>2.35</v>
      </c>
      <c r="J5625" s="398" t="s">
        <v>25</v>
      </c>
      <c r="K5625" s="398" t="s">
        <v>25</v>
      </c>
      <c r="L5625" s="399">
        <v>44760</v>
      </c>
      <c r="M5625" s="398" t="s">
        <v>19</v>
      </c>
      <c r="N5625" s="10">
        <v>10363</v>
      </c>
    </row>
    <row r="5626" spans="1:15">
      <c r="A5626" s="9">
        <v>44735</v>
      </c>
      <c r="B5626" s="1">
        <v>18548</v>
      </c>
      <c r="C5626" s="929" t="s">
        <v>5979</v>
      </c>
      <c r="D5626" s="1" t="s">
        <v>22</v>
      </c>
      <c r="E5626" s="1" t="s">
        <v>5980</v>
      </c>
      <c r="F5626" s="399">
        <v>44760</v>
      </c>
      <c r="G5626" s="10" t="s">
        <v>2136</v>
      </c>
      <c r="H5626" s="10">
        <v>22</v>
      </c>
      <c r="I5626" s="946">
        <v>2.35</v>
      </c>
      <c r="J5626" s="398" t="s">
        <v>25</v>
      </c>
      <c r="K5626" s="398" t="s">
        <v>25</v>
      </c>
      <c r="L5626" s="399">
        <v>44760</v>
      </c>
      <c r="M5626" s="398" t="s">
        <v>19</v>
      </c>
      <c r="N5626" s="10">
        <v>10363</v>
      </c>
    </row>
    <row r="5627" spans="1:15">
      <c r="A5627" s="9">
        <v>44735</v>
      </c>
      <c r="B5627" s="1">
        <v>18549</v>
      </c>
      <c r="C5627" s="929" t="s">
        <v>39</v>
      </c>
      <c r="D5627" s="1" t="s">
        <v>22</v>
      </c>
      <c r="E5627" s="1" t="s">
        <v>5980</v>
      </c>
      <c r="F5627" s="399">
        <v>44760</v>
      </c>
      <c r="G5627" s="10" t="s">
        <v>40</v>
      </c>
      <c r="H5627" s="10">
        <v>23</v>
      </c>
      <c r="I5627" s="946">
        <v>2.35</v>
      </c>
      <c r="J5627" s="398" t="s">
        <v>25</v>
      </c>
      <c r="K5627" s="398" t="s">
        <v>25</v>
      </c>
      <c r="L5627" s="399">
        <v>44760</v>
      </c>
      <c r="M5627" s="398" t="s">
        <v>19</v>
      </c>
      <c r="N5627" s="10">
        <v>10363</v>
      </c>
    </row>
    <row r="5628" spans="1:15">
      <c r="A5628" s="9">
        <v>44735</v>
      </c>
      <c r="B5628" s="1">
        <v>18550</v>
      </c>
      <c r="C5628" s="929" t="s">
        <v>73</v>
      </c>
      <c r="D5628" s="1" t="s">
        <v>22</v>
      </c>
      <c r="E5628" s="1" t="s">
        <v>5980</v>
      </c>
      <c r="F5628" s="399">
        <v>44760</v>
      </c>
      <c r="G5628" s="10" t="s">
        <v>74</v>
      </c>
      <c r="H5628" s="10">
        <v>23</v>
      </c>
      <c r="I5628" s="946">
        <v>2.35</v>
      </c>
      <c r="J5628" s="398" t="s">
        <v>25</v>
      </c>
      <c r="K5628" s="398" t="s">
        <v>25</v>
      </c>
      <c r="L5628" s="399">
        <v>44760</v>
      </c>
      <c r="M5628" s="398" t="s">
        <v>19</v>
      </c>
      <c r="N5628" s="10">
        <v>10363</v>
      </c>
    </row>
    <row r="5629" spans="1:15">
      <c r="A5629" s="9">
        <v>44735</v>
      </c>
      <c r="B5629" s="1">
        <v>18551</v>
      </c>
      <c r="C5629" s="929" t="s">
        <v>1383</v>
      </c>
      <c r="D5629" s="1" t="s">
        <v>22</v>
      </c>
      <c r="E5629" s="1" t="s">
        <v>5980</v>
      </c>
      <c r="F5629" s="399">
        <v>44760</v>
      </c>
      <c r="G5629" s="10" t="s">
        <v>1384</v>
      </c>
      <c r="H5629" s="10">
        <v>21</v>
      </c>
      <c r="I5629" s="946">
        <v>2.35</v>
      </c>
      <c r="J5629" s="398" t="s">
        <v>25</v>
      </c>
      <c r="K5629" s="398" t="s">
        <v>25</v>
      </c>
      <c r="L5629" s="399">
        <v>44760</v>
      </c>
      <c r="M5629" s="398" t="s">
        <v>19</v>
      </c>
      <c r="N5629" s="10">
        <v>10363</v>
      </c>
    </row>
    <row r="5630" spans="1:15">
      <c r="A5630" s="9">
        <v>44735</v>
      </c>
      <c r="B5630" s="1">
        <v>18552</v>
      </c>
      <c r="C5630" s="929" t="s">
        <v>5649</v>
      </c>
      <c r="D5630" s="1" t="s">
        <v>22</v>
      </c>
      <c r="E5630" s="1" t="s">
        <v>5980</v>
      </c>
      <c r="F5630" s="399">
        <v>44760</v>
      </c>
      <c r="G5630" s="10" t="s">
        <v>5981</v>
      </c>
      <c r="H5630" s="10">
        <v>22</v>
      </c>
      <c r="I5630" s="946">
        <v>2.35</v>
      </c>
      <c r="J5630" s="398" t="s">
        <v>25</v>
      </c>
      <c r="K5630" s="398" t="s">
        <v>25</v>
      </c>
      <c r="L5630" s="399">
        <v>44760</v>
      </c>
      <c r="M5630" s="398" t="s">
        <v>19</v>
      </c>
      <c r="N5630" s="10">
        <v>10363</v>
      </c>
    </row>
    <row r="5631" spans="1:15">
      <c r="A5631" s="9">
        <v>44735</v>
      </c>
      <c r="B5631" s="1">
        <v>18553</v>
      </c>
      <c r="C5631" s="929" t="s">
        <v>5065</v>
      </c>
      <c r="D5631" s="1" t="s">
        <v>22</v>
      </c>
      <c r="E5631" s="1" t="s">
        <v>5982</v>
      </c>
      <c r="F5631" s="399">
        <v>44760</v>
      </c>
      <c r="G5631" s="10" t="s">
        <v>5718</v>
      </c>
      <c r="H5631" s="10">
        <v>11</v>
      </c>
      <c r="I5631" s="946">
        <v>2.35</v>
      </c>
      <c r="J5631" s="398" t="s">
        <v>25</v>
      </c>
      <c r="K5631" s="398" t="s">
        <v>25</v>
      </c>
      <c r="L5631" s="399">
        <v>44760</v>
      </c>
      <c r="M5631" s="398" t="s">
        <v>19</v>
      </c>
      <c r="N5631" s="10">
        <v>10363</v>
      </c>
    </row>
    <row r="5632" spans="1:15">
      <c r="A5632" s="9">
        <v>44735</v>
      </c>
      <c r="B5632" s="1">
        <v>18554</v>
      </c>
      <c r="C5632" s="929" t="s">
        <v>28</v>
      </c>
      <c r="D5632" s="1" t="s">
        <v>22</v>
      </c>
      <c r="E5632" s="1" t="s">
        <v>5983</v>
      </c>
      <c r="F5632" s="399">
        <v>44760</v>
      </c>
      <c r="G5632" s="10" t="s">
        <v>30</v>
      </c>
      <c r="H5632" s="10">
        <v>1</v>
      </c>
      <c r="I5632" s="946">
        <v>2.35</v>
      </c>
      <c r="J5632" s="398" t="s">
        <v>25</v>
      </c>
      <c r="K5632" s="398" t="s">
        <v>25</v>
      </c>
      <c r="L5632" s="399">
        <v>44760</v>
      </c>
      <c r="M5632" s="398" t="s">
        <v>19</v>
      </c>
      <c r="N5632" s="10">
        <v>10363</v>
      </c>
    </row>
    <row r="5633" spans="1:14">
      <c r="A5633" s="9">
        <v>44735</v>
      </c>
      <c r="B5633" s="1">
        <v>18555</v>
      </c>
      <c r="C5633" s="929" t="s">
        <v>286</v>
      </c>
      <c r="D5633" s="1" t="s">
        <v>22</v>
      </c>
      <c r="E5633" s="1" t="s">
        <v>5984</v>
      </c>
      <c r="F5633" s="399">
        <v>44760</v>
      </c>
      <c r="G5633" s="10" t="s">
        <v>30</v>
      </c>
      <c r="H5633" s="10">
        <v>2</v>
      </c>
      <c r="I5633" s="946">
        <v>2.35</v>
      </c>
      <c r="J5633" s="398" t="s">
        <v>25</v>
      </c>
      <c r="K5633" s="398" t="s">
        <v>25</v>
      </c>
      <c r="L5633" s="399">
        <v>44760</v>
      </c>
      <c r="M5633" s="398" t="s">
        <v>19</v>
      </c>
      <c r="N5633" s="10">
        <v>10363</v>
      </c>
    </row>
    <row r="5634" spans="1:14">
      <c r="A5634" s="9">
        <v>44735</v>
      </c>
      <c r="B5634" s="1">
        <v>18556</v>
      </c>
      <c r="C5634" s="929" t="s">
        <v>286</v>
      </c>
      <c r="D5634" s="1" t="s">
        <v>22</v>
      </c>
      <c r="E5634" s="1" t="s">
        <v>5985</v>
      </c>
      <c r="F5634" s="399">
        <v>44760</v>
      </c>
      <c r="G5634" s="10" t="s">
        <v>30</v>
      </c>
      <c r="H5634" s="10">
        <v>2</v>
      </c>
      <c r="I5634" s="946">
        <v>2.35</v>
      </c>
      <c r="J5634" s="398" t="s">
        <v>25</v>
      </c>
      <c r="K5634" s="398" t="s">
        <v>25</v>
      </c>
      <c r="L5634" s="399">
        <v>44760</v>
      </c>
      <c r="M5634" s="398" t="s">
        <v>19</v>
      </c>
      <c r="N5634" s="10">
        <v>10363</v>
      </c>
    </row>
    <row r="5635" spans="1:14">
      <c r="A5635" s="9">
        <v>44735</v>
      </c>
      <c r="B5635" s="1">
        <v>18557</v>
      </c>
      <c r="C5635" s="929" t="s">
        <v>28</v>
      </c>
      <c r="D5635" s="1" t="s">
        <v>22</v>
      </c>
      <c r="E5635" s="1" t="s">
        <v>5986</v>
      </c>
      <c r="F5635" s="399">
        <v>44760</v>
      </c>
      <c r="G5635" s="10" t="s">
        <v>30</v>
      </c>
      <c r="H5635" s="10">
        <v>6</v>
      </c>
      <c r="I5635" s="946">
        <v>2.35</v>
      </c>
      <c r="J5635" s="398" t="s">
        <v>25</v>
      </c>
      <c r="K5635" s="398" t="s">
        <v>25</v>
      </c>
      <c r="L5635" s="399">
        <v>44760</v>
      </c>
      <c r="M5635" s="398" t="s">
        <v>19</v>
      </c>
      <c r="N5635" s="10">
        <v>10363</v>
      </c>
    </row>
    <row r="5636" spans="1:14">
      <c r="A5636" s="9">
        <v>44735</v>
      </c>
      <c r="B5636" s="1">
        <v>18558</v>
      </c>
      <c r="C5636" s="929" t="s">
        <v>319</v>
      </c>
      <c r="D5636" s="1" t="s">
        <v>22</v>
      </c>
      <c r="E5636" s="1" t="s">
        <v>5987</v>
      </c>
      <c r="F5636" s="399">
        <v>44760</v>
      </c>
      <c r="G5636" s="10" t="s">
        <v>321</v>
      </c>
      <c r="H5636" s="10">
        <v>11</v>
      </c>
      <c r="I5636" s="946">
        <v>2.35</v>
      </c>
      <c r="J5636" s="398" t="s">
        <v>25</v>
      </c>
      <c r="K5636" s="398" t="s">
        <v>25</v>
      </c>
      <c r="L5636" s="399">
        <v>44760</v>
      </c>
      <c r="M5636" s="398" t="s">
        <v>19</v>
      </c>
      <c r="N5636" s="10">
        <v>10363</v>
      </c>
    </row>
    <row r="5637" spans="1:14">
      <c r="A5637" s="9">
        <v>44735</v>
      </c>
      <c r="B5637" s="1">
        <v>18559</v>
      </c>
      <c r="C5637" s="929" t="s">
        <v>319</v>
      </c>
      <c r="D5637" s="1" t="s">
        <v>22</v>
      </c>
      <c r="E5637" s="1" t="s">
        <v>5988</v>
      </c>
      <c r="F5637" s="399">
        <v>44760</v>
      </c>
      <c r="G5637" s="10" t="s">
        <v>321</v>
      </c>
      <c r="H5637" s="10">
        <v>43</v>
      </c>
      <c r="I5637" s="946">
        <v>2.35</v>
      </c>
      <c r="J5637" s="398" t="s">
        <v>25</v>
      </c>
      <c r="K5637" s="398" t="s">
        <v>25</v>
      </c>
      <c r="L5637" s="399">
        <v>44760</v>
      </c>
      <c r="M5637" s="398" t="s">
        <v>19</v>
      </c>
      <c r="N5637" s="10">
        <v>10363</v>
      </c>
    </row>
    <row r="5638" spans="1:14">
      <c r="A5638" s="9">
        <v>44735</v>
      </c>
      <c r="B5638" s="1">
        <v>18560</v>
      </c>
      <c r="C5638" s="929" t="s">
        <v>31</v>
      </c>
      <c r="D5638" s="1" t="s">
        <v>22</v>
      </c>
      <c r="E5638" s="1" t="s">
        <v>5989</v>
      </c>
      <c r="F5638" s="399">
        <v>44760</v>
      </c>
      <c r="G5638" s="10" t="s">
        <v>33</v>
      </c>
      <c r="H5638" s="10">
        <v>4</v>
      </c>
      <c r="I5638" s="946">
        <v>2.35</v>
      </c>
      <c r="J5638" s="398" t="s">
        <v>25</v>
      </c>
      <c r="K5638" s="398" t="s">
        <v>25</v>
      </c>
      <c r="L5638" s="399">
        <v>44760</v>
      </c>
      <c r="M5638" s="398" t="s">
        <v>19</v>
      </c>
      <c r="N5638" s="10">
        <v>10363</v>
      </c>
    </row>
    <row r="5639" spans="1:14">
      <c r="A5639" s="9">
        <v>44735</v>
      </c>
      <c r="B5639" s="1">
        <v>18561</v>
      </c>
      <c r="C5639" s="929" t="s">
        <v>31</v>
      </c>
      <c r="D5639" s="1" t="s">
        <v>22</v>
      </c>
      <c r="E5639" s="1" t="s">
        <v>5990</v>
      </c>
      <c r="F5639" s="399">
        <v>44760</v>
      </c>
      <c r="G5639" s="10" t="s">
        <v>33</v>
      </c>
      <c r="H5639" s="10">
        <v>6</v>
      </c>
      <c r="I5639" s="946">
        <v>2.35</v>
      </c>
      <c r="J5639" s="398" t="s">
        <v>25</v>
      </c>
      <c r="K5639" s="398" t="s">
        <v>25</v>
      </c>
      <c r="L5639" s="399">
        <v>44760</v>
      </c>
      <c r="M5639" s="398" t="s">
        <v>19</v>
      </c>
      <c r="N5639" s="10">
        <v>10363</v>
      </c>
    </row>
    <row r="5640" spans="1:14">
      <c r="A5640" s="9">
        <v>44735</v>
      </c>
      <c r="B5640" s="1">
        <v>18562</v>
      </c>
      <c r="C5640" s="929" t="s">
        <v>5371</v>
      </c>
      <c r="D5640" s="1" t="s">
        <v>22</v>
      </c>
      <c r="E5640" s="1" t="s">
        <v>5991</v>
      </c>
      <c r="F5640" s="399">
        <v>44764</v>
      </c>
      <c r="G5640" s="10" t="s">
        <v>5373</v>
      </c>
      <c r="H5640" s="10">
        <v>27</v>
      </c>
      <c r="I5640" s="946">
        <v>2.35</v>
      </c>
      <c r="J5640" s="398" t="s">
        <v>25</v>
      </c>
      <c r="K5640" s="398" t="s">
        <v>25</v>
      </c>
      <c r="L5640" s="399">
        <v>44761</v>
      </c>
      <c r="M5640" s="398" t="s">
        <v>19</v>
      </c>
      <c r="N5640" s="10">
        <v>10363</v>
      </c>
    </row>
    <row r="5641" spans="1:14">
      <c r="A5641" s="9">
        <v>44735</v>
      </c>
      <c r="B5641" s="1">
        <v>18563</v>
      </c>
      <c r="C5641" s="929" t="s">
        <v>3633</v>
      </c>
      <c r="D5641" s="1" t="s">
        <v>22</v>
      </c>
      <c r="E5641" s="1" t="s">
        <v>5992</v>
      </c>
      <c r="F5641" s="399">
        <v>44764</v>
      </c>
      <c r="G5641" s="10" t="s">
        <v>3635</v>
      </c>
      <c r="H5641" s="10">
        <v>143</v>
      </c>
      <c r="I5641" s="946">
        <v>2.35</v>
      </c>
      <c r="J5641" s="398" t="s">
        <v>25</v>
      </c>
      <c r="K5641" s="398" t="s">
        <v>25</v>
      </c>
      <c r="L5641" s="399">
        <v>44761</v>
      </c>
      <c r="M5641" s="398" t="s">
        <v>19</v>
      </c>
      <c r="N5641" s="10">
        <v>10363</v>
      </c>
    </row>
    <row r="5642" spans="1:14">
      <c r="A5642" s="9">
        <v>44735</v>
      </c>
      <c r="B5642" s="1">
        <v>18564</v>
      </c>
      <c r="C5642" s="929" t="s">
        <v>1172</v>
      </c>
      <c r="D5642" s="1" t="s">
        <v>22</v>
      </c>
      <c r="E5642" s="1" t="s">
        <v>5993</v>
      </c>
      <c r="F5642" s="399">
        <v>44764</v>
      </c>
      <c r="G5642" s="10" t="s">
        <v>1174</v>
      </c>
      <c r="H5642" s="10">
        <v>109</v>
      </c>
      <c r="I5642" s="946">
        <v>2.35</v>
      </c>
      <c r="J5642" s="398" t="s">
        <v>25</v>
      </c>
      <c r="K5642" s="398" t="s">
        <v>25</v>
      </c>
      <c r="L5642" s="399">
        <v>44761</v>
      </c>
      <c r="M5642" s="398" t="s">
        <v>19</v>
      </c>
      <c r="N5642" s="10">
        <v>10363</v>
      </c>
    </row>
    <row r="5643" spans="1:14">
      <c r="A5643" s="9">
        <v>44735</v>
      </c>
      <c r="B5643" s="1">
        <v>18565</v>
      </c>
      <c r="C5643" s="929" t="s">
        <v>341</v>
      </c>
      <c r="D5643" s="1" t="s">
        <v>22</v>
      </c>
      <c r="E5643" s="1" t="s">
        <v>5994</v>
      </c>
      <c r="F5643" s="399">
        <v>44764</v>
      </c>
      <c r="G5643" s="10" t="s">
        <v>343</v>
      </c>
      <c r="H5643" s="10">
        <v>37</v>
      </c>
      <c r="I5643" s="946">
        <v>2.35</v>
      </c>
      <c r="J5643" s="398" t="s">
        <v>25</v>
      </c>
      <c r="K5643" s="398" t="s">
        <v>25</v>
      </c>
      <c r="L5643" s="399">
        <v>44762</v>
      </c>
      <c r="M5643" s="398" t="s">
        <v>19</v>
      </c>
      <c r="N5643" s="10">
        <v>10363</v>
      </c>
    </row>
    <row r="5644" spans="1:14">
      <c r="A5644" s="9">
        <v>44735</v>
      </c>
      <c r="B5644" s="1">
        <v>18566</v>
      </c>
      <c r="C5644" s="929" t="s">
        <v>1691</v>
      </c>
      <c r="D5644" s="1" t="s">
        <v>22</v>
      </c>
      <c r="E5644" s="1" t="s">
        <v>5995</v>
      </c>
      <c r="F5644" s="399">
        <v>44764</v>
      </c>
      <c r="G5644" s="10" t="s">
        <v>1693</v>
      </c>
      <c r="H5644" s="10">
        <v>10</v>
      </c>
      <c r="I5644" s="946">
        <v>2.35</v>
      </c>
      <c r="J5644" s="398" t="s">
        <v>25</v>
      </c>
      <c r="K5644" s="398" t="s">
        <v>25</v>
      </c>
      <c r="L5644" s="399">
        <v>44762</v>
      </c>
      <c r="M5644" s="398" t="s">
        <v>19</v>
      </c>
      <c r="N5644" s="10">
        <v>10363</v>
      </c>
    </row>
    <row r="5645" spans="1:14">
      <c r="A5645" s="9">
        <v>44735</v>
      </c>
      <c r="B5645" s="1">
        <v>18567</v>
      </c>
      <c r="C5645" s="929" t="s">
        <v>899</v>
      </c>
      <c r="D5645" s="1" t="s">
        <v>22</v>
      </c>
      <c r="E5645" s="1" t="s">
        <v>5996</v>
      </c>
      <c r="F5645" s="399">
        <v>44764</v>
      </c>
      <c r="G5645" s="10" t="s">
        <v>5895</v>
      </c>
      <c r="H5645" s="10">
        <v>39</v>
      </c>
      <c r="I5645" s="946">
        <v>2.35</v>
      </c>
      <c r="J5645" s="398" t="s">
        <v>25</v>
      </c>
      <c r="K5645" s="398" t="s">
        <v>25</v>
      </c>
      <c r="L5645" s="399">
        <v>44762</v>
      </c>
      <c r="M5645" s="398" t="s">
        <v>19</v>
      </c>
      <c r="N5645" s="10">
        <v>10363</v>
      </c>
    </row>
    <row r="5646" spans="1:14">
      <c r="A5646" s="9">
        <v>44735</v>
      </c>
      <c r="B5646" s="1">
        <v>18568</v>
      </c>
      <c r="C5646" s="929" t="s">
        <v>5798</v>
      </c>
      <c r="D5646" s="1" t="s">
        <v>22</v>
      </c>
      <c r="E5646" s="1" t="s">
        <v>5997</v>
      </c>
      <c r="F5646" s="399">
        <v>44764</v>
      </c>
      <c r="G5646" s="10" t="s">
        <v>5998</v>
      </c>
      <c r="H5646" s="10">
        <v>17</v>
      </c>
      <c r="I5646" s="946">
        <v>2.35</v>
      </c>
      <c r="J5646" s="398" t="s">
        <v>25</v>
      </c>
      <c r="K5646" s="398" t="s">
        <v>25</v>
      </c>
      <c r="L5646" s="399">
        <v>44762</v>
      </c>
      <c r="M5646" s="398" t="s">
        <v>19</v>
      </c>
      <c r="N5646" s="10">
        <v>10363</v>
      </c>
    </row>
    <row r="5647" spans="1:14">
      <c r="A5647" s="9">
        <v>44735</v>
      </c>
      <c r="B5647" s="1">
        <v>18569</v>
      </c>
      <c r="C5647" s="929" t="s">
        <v>1691</v>
      </c>
      <c r="D5647" s="1" t="s">
        <v>22</v>
      </c>
      <c r="E5647" s="1" t="s">
        <v>5999</v>
      </c>
      <c r="F5647" s="399">
        <v>44764</v>
      </c>
      <c r="G5647" s="10" t="s">
        <v>1693</v>
      </c>
      <c r="H5647" s="10">
        <v>25</v>
      </c>
      <c r="I5647" s="946">
        <v>2.35</v>
      </c>
      <c r="J5647" s="398" t="s">
        <v>25</v>
      </c>
      <c r="K5647" s="398" t="s">
        <v>25</v>
      </c>
      <c r="L5647" s="399">
        <v>44762</v>
      </c>
      <c r="M5647" s="398" t="s">
        <v>19</v>
      </c>
      <c r="N5647" s="10">
        <v>10363</v>
      </c>
    </row>
    <row r="5648" spans="1:14">
      <c r="A5648" s="9">
        <v>44735</v>
      </c>
      <c r="B5648" s="1">
        <v>18570</v>
      </c>
      <c r="C5648" s="929" t="s">
        <v>2831</v>
      </c>
      <c r="D5648" s="1" t="s">
        <v>22</v>
      </c>
      <c r="E5648" s="1" t="s">
        <v>6000</v>
      </c>
      <c r="F5648" s="399">
        <v>44764</v>
      </c>
      <c r="G5648" s="10" t="s">
        <v>5105</v>
      </c>
      <c r="H5648" s="10">
        <v>66</v>
      </c>
      <c r="I5648" s="946">
        <v>2.35</v>
      </c>
      <c r="J5648" s="398" t="s">
        <v>25</v>
      </c>
      <c r="K5648" s="398" t="s">
        <v>25</v>
      </c>
      <c r="L5648" s="399">
        <v>44762</v>
      </c>
      <c r="M5648" s="398" t="s">
        <v>19</v>
      </c>
      <c r="N5648" s="10">
        <v>10363</v>
      </c>
    </row>
    <row r="5649" spans="1:14">
      <c r="A5649" s="9">
        <v>44735</v>
      </c>
      <c r="B5649" s="1">
        <v>18571</v>
      </c>
      <c r="C5649" s="929" t="s">
        <v>286</v>
      </c>
      <c r="D5649" s="1" t="s">
        <v>22</v>
      </c>
      <c r="E5649" s="1" t="s">
        <v>6001</v>
      </c>
      <c r="F5649" s="399">
        <v>44764</v>
      </c>
      <c r="G5649" s="10" t="s">
        <v>30</v>
      </c>
      <c r="H5649" s="10">
        <v>35</v>
      </c>
      <c r="I5649" s="946">
        <v>2.35</v>
      </c>
      <c r="J5649" s="398" t="s">
        <v>25</v>
      </c>
      <c r="K5649" s="398" t="s">
        <v>25</v>
      </c>
      <c r="L5649" s="399">
        <v>44762</v>
      </c>
      <c r="M5649" s="398" t="s">
        <v>19</v>
      </c>
      <c r="N5649" s="10">
        <v>10363</v>
      </c>
    </row>
    <row r="5650" spans="1:14">
      <c r="A5650" s="9">
        <v>44735</v>
      </c>
      <c r="B5650" s="1">
        <v>18572</v>
      </c>
      <c r="C5650" s="929" t="s">
        <v>688</v>
      </c>
      <c r="D5650" s="1" t="s">
        <v>22</v>
      </c>
      <c r="E5650" s="1" t="s">
        <v>6002</v>
      </c>
      <c r="F5650" s="399">
        <v>44764</v>
      </c>
      <c r="G5650" s="10" t="s">
        <v>690</v>
      </c>
      <c r="H5650" s="10">
        <v>21</v>
      </c>
      <c r="I5650" s="946">
        <v>2.35</v>
      </c>
      <c r="J5650" s="398" t="s">
        <v>25</v>
      </c>
      <c r="K5650" s="398" t="s">
        <v>25</v>
      </c>
      <c r="L5650" s="399">
        <v>44762</v>
      </c>
      <c r="M5650" s="398" t="s">
        <v>19</v>
      </c>
      <c r="N5650" s="10">
        <v>10363</v>
      </c>
    </row>
    <row r="5651" spans="1:14">
      <c r="A5651" s="9">
        <v>44735</v>
      </c>
      <c r="B5651" s="1">
        <v>18573</v>
      </c>
      <c r="C5651" s="929" t="s">
        <v>2228</v>
      </c>
      <c r="D5651" s="1" t="s">
        <v>22</v>
      </c>
      <c r="E5651" s="1" t="s">
        <v>6003</v>
      </c>
      <c r="F5651" s="399">
        <v>44764</v>
      </c>
      <c r="G5651" s="10" t="s">
        <v>2229</v>
      </c>
      <c r="H5651" s="10">
        <v>24</v>
      </c>
      <c r="I5651" s="946">
        <v>2.35</v>
      </c>
      <c r="J5651" s="398" t="s">
        <v>25</v>
      </c>
      <c r="K5651" s="398" t="s">
        <v>25</v>
      </c>
      <c r="L5651" s="399">
        <v>44762</v>
      </c>
      <c r="M5651" s="398" t="s">
        <v>19</v>
      </c>
      <c r="N5651" s="10">
        <v>10363</v>
      </c>
    </row>
    <row r="5652" spans="1:14">
      <c r="A5652" s="9">
        <v>44735</v>
      </c>
      <c r="B5652" s="1">
        <v>18574</v>
      </c>
      <c r="C5652" s="929" t="s">
        <v>26</v>
      </c>
      <c r="D5652" s="1" t="s">
        <v>22</v>
      </c>
      <c r="E5652" s="1" t="s">
        <v>6004</v>
      </c>
      <c r="F5652" s="399">
        <v>44764</v>
      </c>
      <c r="G5652" s="10" t="s">
        <v>27</v>
      </c>
      <c r="H5652" s="10">
        <v>3</v>
      </c>
      <c r="I5652" s="946">
        <v>2.35</v>
      </c>
      <c r="J5652" s="398" t="s">
        <v>25</v>
      </c>
      <c r="K5652" s="398" t="s">
        <v>25</v>
      </c>
      <c r="L5652" s="399">
        <v>44762</v>
      </c>
      <c r="M5652" s="398" t="s">
        <v>19</v>
      </c>
      <c r="N5652" s="10">
        <v>10363</v>
      </c>
    </row>
    <row r="5653" spans="1:14">
      <c r="A5653" s="9">
        <v>44735</v>
      </c>
      <c r="B5653" s="1">
        <v>18575</v>
      </c>
      <c r="C5653" s="929" t="s">
        <v>4974</v>
      </c>
      <c r="D5653" s="1" t="s">
        <v>22</v>
      </c>
      <c r="E5653" s="1" t="s">
        <v>6005</v>
      </c>
      <c r="F5653" s="399">
        <v>44764</v>
      </c>
      <c r="G5653" s="10" t="s">
        <v>4976</v>
      </c>
      <c r="H5653" s="10">
        <v>1</v>
      </c>
      <c r="I5653" s="946">
        <v>2.35</v>
      </c>
      <c r="J5653" s="398" t="s">
        <v>25</v>
      </c>
      <c r="K5653" s="398" t="s">
        <v>25</v>
      </c>
      <c r="L5653" s="399">
        <v>44762</v>
      </c>
      <c r="M5653" s="398" t="s">
        <v>19</v>
      </c>
      <c r="N5653" s="10">
        <v>10363</v>
      </c>
    </row>
    <row r="5654" spans="1:14">
      <c r="A5654" s="9">
        <v>44735</v>
      </c>
      <c r="B5654" s="1">
        <v>18576</v>
      </c>
      <c r="C5654" s="929" t="s">
        <v>1568</v>
      </c>
      <c r="D5654" s="1" t="s">
        <v>22</v>
      </c>
      <c r="E5654" s="1" t="s">
        <v>6006</v>
      </c>
      <c r="F5654" s="399">
        <v>44764</v>
      </c>
      <c r="G5654" s="10" t="s">
        <v>1570</v>
      </c>
      <c r="H5654" s="10">
        <v>1</v>
      </c>
      <c r="I5654" s="946">
        <v>2.35</v>
      </c>
      <c r="J5654" s="398" t="s">
        <v>25</v>
      </c>
      <c r="K5654" s="398" t="s">
        <v>25</v>
      </c>
      <c r="L5654" s="399">
        <v>44762</v>
      </c>
      <c r="M5654" s="398" t="s">
        <v>19</v>
      </c>
      <c r="N5654" s="10">
        <v>10363</v>
      </c>
    </row>
    <row r="5655" spans="1:14">
      <c r="A5655" s="9">
        <v>44735</v>
      </c>
      <c r="B5655" s="1">
        <v>18577</v>
      </c>
      <c r="C5655" s="929" t="s">
        <v>324</v>
      </c>
      <c r="D5655" s="1" t="s">
        <v>22</v>
      </c>
      <c r="E5655" s="1" t="s">
        <v>6007</v>
      </c>
      <c r="F5655" s="399">
        <v>44764</v>
      </c>
      <c r="G5655" s="10" t="s">
        <v>326</v>
      </c>
      <c r="H5655" s="10">
        <v>1</v>
      </c>
      <c r="I5655" s="946">
        <v>2.35</v>
      </c>
      <c r="J5655" s="398" t="s">
        <v>25</v>
      </c>
      <c r="K5655" s="398" t="s">
        <v>25</v>
      </c>
      <c r="L5655" s="399">
        <v>44762</v>
      </c>
      <c r="M5655" s="398" t="s">
        <v>19</v>
      </c>
      <c r="N5655" s="10">
        <v>10363</v>
      </c>
    </row>
    <row r="5656" spans="1:14">
      <c r="A5656" s="9">
        <v>44735</v>
      </c>
      <c r="B5656" s="1">
        <v>18578</v>
      </c>
      <c r="C5656" s="929" t="s">
        <v>28</v>
      </c>
      <c r="D5656" s="1" t="s">
        <v>22</v>
      </c>
      <c r="E5656" s="1" t="s">
        <v>6008</v>
      </c>
      <c r="F5656" s="399">
        <v>44764</v>
      </c>
      <c r="G5656" s="10" t="s">
        <v>30</v>
      </c>
      <c r="H5656" s="10">
        <v>16</v>
      </c>
      <c r="I5656" s="946">
        <v>2.35</v>
      </c>
      <c r="J5656" s="398" t="s">
        <v>25</v>
      </c>
      <c r="K5656" s="398" t="s">
        <v>25</v>
      </c>
      <c r="L5656" s="399">
        <v>44762</v>
      </c>
      <c r="M5656" s="398" t="s">
        <v>19</v>
      </c>
      <c r="N5656" s="10">
        <v>10363</v>
      </c>
    </row>
    <row r="5657" spans="1:14">
      <c r="A5657" s="9">
        <v>44735</v>
      </c>
      <c r="B5657" s="1">
        <v>18579</v>
      </c>
      <c r="C5657" s="929" t="s">
        <v>519</v>
      </c>
      <c r="D5657" s="1" t="s">
        <v>22</v>
      </c>
      <c r="E5657" s="1" t="s">
        <v>6009</v>
      </c>
      <c r="F5657" s="399">
        <v>44764</v>
      </c>
      <c r="G5657" s="10" t="s">
        <v>521</v>
      </c>
      <c r="H5657" s="10">
        <v>8</v>
      </c>
      <c r="I5657" s="946">
        <v>2.35</v>
      </c>
      <c r="J5657" s="398" t="s">
        <v>25</v>
      </c>
      <c r="K5657" s="398" t="s">
        <v>25</v>
      </c>
      <c r="L5657" s="399">
        <v>44762</v>
      </c>
      <c r="M5657" s="398" t="s">
        <v>19</v>
      </c>
      <c r="N5657" s="10">
        <v>10363</v>
      </c>
    </row>
    <row r="5658" spans="1:14">
      <c r="A5658" s="9">
        <v>44735</v>
      </c>
      <c r="B5658" s="1">
        <v>18580</v>
      </c>
      <c r="C5658" s="929" t="s">
        <v>37</v>
      </c>
      <c r="D5658" s="1" t="s">
        <v>22</v>
      </c>
      <c r="E5658" s="1" t="s">
        <v>6010</v>
      </c>
      <c r="F5658" s="399">
        <v>44764</v>
      </c>
      <c r="G5658" s="10" t="s">
        <v>38</v>
      </c>
      <c r="H5658" s="10">
        <v>6</v>
      </c>
      <c r="I5658" s="946">
        <v>2.35</v>
      </c>
      <c r="J5658" s="398" t="s">
        <v>25</v>
      </c>
      <c r="K5658" s="398" t="s">
        <v>25</v>
      </c>
      <c r="L5658" s="399">
        <v>44762</v>
      </c>
      <c r="M5658" s="398" t="s">
        <v>19</v>
      </c>
      <c r="N5658" s="10">
        <v>10363</v>
      </c>
    </row>
    <row r="5659" spans="1:14">
      <c r="A5659" s="9">
        <v>44735</v>
      </c>
      <c r="B5659" s="1">
        <v>18581</v>
      </c>
      <c r="C5659" s="929" t="s">
        <v>39</v>
      </c>
      <c r="D5659" s="1" t="s">
        <v>22</v>
      </c>
      <c r="E5659" s="1" t="s">
        <v>6011</v>
      </c>
      <c r="F5659" s="399">
        <v>44764</v>
      </c>
      <c r="G5659" s="10" t="s">
        <v>40</v>
      </c>
      <c r="H5659" s="10">
        <v>4</v>
      </c>
      <c r="I5659" s="946">
        <v>2.35</v>
      </c>
      <c r="J5659" s="398" t="s">
        <v>25</v>
      </c>
      <c r="K5659" s="398" t="s">
        <v>25</v>
      </c>
      <c r="L5659" s="399">
        <v>44762</v>
      </c>
      <c r="M5659" s="398" t="s">
        <v>19</v>
      </c>
      <c r="N5659" s="10">
        <v>10363</v>
      </c>
    </row>
    <row r="5660" spans="1:14">
      <c r="A5660" s="9">
        <v>44735</v>
      </c>
      <c r="B5660" s="1">
        <v>18582</v>
      </c>
      <c r="C5660" s="929" t="s">
        <v>5916</v>
      </c>
      <c r="D5660" s="1" t="s">
        <v>22</v>
      </c>
      <c r="E5660" s="1" t="s">
        <v>5997</v>
      </c>
      <c r="F5660" s="399">
        <v>44764</v>
      </c>
      <c r="G5660" s="10" t="s">
        <v>6012</v>
      </c>
      <c r="H5660" s="10">
        <v>17</v>
      </c>
      <c r="I5660" s="946">
        <v>2.35</v>
      </c>
      <c r="J5660" s="398" t="s">
        <v>25</v>
      </c>
      <c r="K5660" s="398" t="s">
        <v>25</v>
      </c>
      <c r="L5660" s="399">
        <v>44762</v>
      </c>
      <c r="M5660" s="398" t="s">
        <v>19</v>
      </c>
      <c r="N5660" s="10">
        <v>10363</v>
      </c>
    </row>
    <row r="5661" spans="1:14">
      <c r="A5661" s="9">
        <v>44735</v>
      </c>
      <c r="B5661" s="1">
        <v>18583</v>
      </c>
      <c r="C5661" s="929" t="s">
        <v>5798</v>
      </c>
      <c r="D5661" s="1" t="s">
        <v>22</v>
      </c>
      <c r="E5661" s="1" t="s">
        <v>6013</v>
      </c>
      <c r="F5661" s="399">
        <v>44764</v>
      </c>
      <c r="G5661" s="10" t="s">
        <v>5998</v>
      </c>
      <c r="H5661" s="10">
        <v>17</v>
      </c>
      <c r="I5661" s="946">
        <v>2.35</v>
      </c>
      <c r="J5661" s="398" t="s">
        <v>25</v>
      </c>
      <c r="K5661" s="398" t="s">
        <v>25</v>
      </c>
      <c r="L5661" s="399">
        <v>44762</v>
      </c>
      <c r="M5661" s="398" t="s">
        <v>19</v>
      </c>
      <c r="N5661" s="10">
        <v>10363</v>
      </c>
    </row>
    <row r="5662" spans="1:14">
      <c r="A5662" s="9">
        <v>44735</v>
      </c>
      <c r="B5662" s="1">
        <v>18584</v>
      </c>
      <c r="C5662" s="929" t="s">
        <v>5916</v>
      </c>
      <c r="D5662" s="1" t="s">
        <v>22</v>
      </c>
      <c r="E5662" s="1" t="s">
        <v>6013</v>
      </c>
      <c r="F5662" s="399">
        <v>44764</v>
      </c>
      <c r="G5662" s="10" t="s">
        <v>6012</v>
      </c>
      <c r="H5662" s="10">
        <v>17</v>
      </c>
      <c r="I5662" s="946">
        <v>2.35</v>
      </c>
      <c r="J5662" s="398" t="s">
        <v>25</v>
      </c>
      <c r="K5662" s="398" t="s">
        <v>25</v>
      </c>
      <c r="L5662" s="399">
        <v>44762</v>
      </c>
      <c r="M5662" s="398" t="s">
        <v>19</v>
      </c>
      <c r="N5662" s="10">
        <v>10363</v>
      </c>
    </row>
    <row r="5663" spans="1:14">
      <c r="A5663" s="9">
        <v>44735</v>
      </c>
      <c r="B5663" s="1">
        <v>18585</v>
      </c>
      <c r="C5663" s="929" t="s">
        <v>519</v>
      </c>
      <c r="D5663" s="1" t="s">
        <v>22</v>
      </c>
      <c r="E5663" s="1" t="s">
        <v>6010</v>
      </c>
      <c r="F5663" s="399">
        <v>44764</v>
      </c>
      <c r="G5663" s="10" t="s">
        <v>521</v>
      </c>
      <c r="H5663" s="10">
        <v>6</v>
      </c>
      <c r="I5663" s="946">
        <v>2.35</v>
      </c>
      <c r="J5663" s="398" t="s">
        <v>25</v>
      </c>
      <c r="K5663" s="398" t="s">
        <v>25</v>
      </c>
      <c r="L5663" s="399">
        <v>44762</v>
      </c>
      <c r="M5663" s="398" t="s">
        <v>19</v>
      </c>
      <c r="N5663" s="10">
        <v>10363</v>
      </c>
    </row>
    <row r="5664" spans="1:14">
      <c r="A5664" s="9">
        <v>44735</v>
      </c>
      <c r="B5664" s="1">
        <v>18586</v>
      </c>
      <c r="C5664" s="929" t="s">
        <v>1616</v>
      </c>
      <c r="D5664" s="1" t="s">
        <v>22</v>
      </c>
      <c r="E5664" s="1" t="s">
        <v>6011</v>
      </c>
      <c r="F5664" s="399">
        <v>44764</v>
      </c>
      <c r="G5664" s="10" t="s">
        <v>1617</v>
      </c>
      <c r="H5664" s="10">
        <v>4</v>
      </c>
      <c r="I5664" s="946">
        <v>2.35</v>
      </c>
      <c r="J5664" s="398" t="s">
        <v>25</v>
      </c>
      <c r="K5664" s="398" t="s">
        <v>25</v>
      </c>
      <c r="L5664" s="399">
        <v>44762</v>
      </c>
      <c r="M5664" s="398" t="s">
        <v>19</v>
      </c>
      <c r="N5664" s="10">
        <v>10363</v>
      </c>
    </row>
    <row r="5665" spans="1:14">
      <c r="A5665" s="9">
        <v>44735</v>
      </c>
      <c r="B5665" s="1">
        <v>18587</v>
      </c>
      <c r="C5665" s="929" t="s">
        <v>6014</v>
      </c>
      <c r="D5665" s="1" t="s">
        <v>22</v>
      </c>
      <c r="E5665" s="1" t="s">
        <v>4322</v>
      </c>
      <c r="F5665" s="399">
        <v>44764</v>
      </c>
      <c r="G5665" s="10" t="s">
        <v>6015</v>
      </c>
      <c r="H5665" s="10">
        <v>1</v>
      </c>
      <c r="I5665" s="946">
        <v>3.75</v>
      </c>
      <c r="J5665" s="398" t="s">
        <v>25</v>
      </c>
      <c r="K5665" s="398" t="s">
        <v>25</v>
      </c>
      <c r="L5665" s="399">
        <v>44762</v>
      </c>
      <c r="M5665" s="398" t="s">
        <v>19</v>
      </c>
      <c r="N5665" s="10">
        <v>10363</v>
      </c>
    </row>
    <row r="5666" spans="1:14">
      <c r="A5666" s="9">
        <v>44735</v>
      </c>
      <c r="B5666" s="1">
        <v>18588</v>
      </c>
      <c r="C5666" s="929" t="s">
        <v>510</v>
      </c>
      <c r="D5666" s="1" t="s">
        <v>22</v>
      </c>
      <c r="E5666" s="1" t="s">
        <v>6016</v>
      </c>
      <c r="F5666" s="399">
        <v>44764</v>
      </c>
      <c r="G5666" s="10" t="s">
        <v>512</v>
      </c>
      <c r="H5666" s="10">
        <v>1</v>
      </c>
      <c r="I5666" s="946">
        <v>2.35</v>
      </c>
      <c r="J5666" s="398" t="s">
        <v>25</v>
      </c>
      <c r="K5666" s="398" t="s">
        <v>25</v>
      </c>
      <c r="L5666" s="399">
        <v>44762</v>
      </c>
      <c r="M5666" s="398" t="s">
        <v>19</v>
      </c>
      <c r="N5666" s="10">
        <v>10363</v>
      </c>
    </row>
    <row r="5667" spans="1:14">
      <c r="A5667" s="9">
        <v>44735</v>
      </c>
      <c r="B5667" s="1">
        <v>18589</v>
      </c>
      <c r="C5667" s="929" t="s">
        <v>286</v>
      </c>
      <c r="D5667" s="1" t="s">
        <v>22</v>
      </c>
      <c r="E5667" s="1" t="s">
        <v>6017</v>
      </c>
      <c r="F5667" s="399">
        <v>44764</v>
      </c>
      <c r="G5667" s="10" t="s">
        <v>30</v>
      </c>
      <c r="H5667" s="10">
        <v>27</v>
      </c>
      <c r="I5667" s="946">
        <v>2.35</v>
      </c>
      <c r="J5667" s="398" t="s">
        <v>25</v>
      </c>
      <c r="K5667" s="398" t="s">
        <v>25</v>
      </c>
      <c r="L5667" s="399">
        <v>44763</v>
      </c>
      <c r="M5667" s="398" t="s">
        <v>19</v>
      </c>
      <c r="N5667" s="10">
        <v>10363</v>
      </c>
    </row>
    <row r="5668" spans="1:14">
      <c r="A5668" s="9">
        <v>44735</v>
      </c>
      <c r="B5668" s="1">
        <v>18590</v>
      </c>
      <c r="C5668" s="929" t="s">
        <v>3488</v>
      </c>
      <c r="D5668" s="1" t="s">
        <v>22</v>
      </c>
      <c r="E5668" s="1" t="s">
        <v>6018</v>
      </c>
      <c r="F5668" s="399">
        <v>44764</v>
      </c>
      <c r="G5668" s="10" t="s">
        <v>3490</v>
      </c>
      <c r="H5668" s="10">
        <v>133</v>
      </c>
      <c r="I5668" s="946">
        <v>3.15</v>
      </c>
      <c r="J5668" s="398" t="s">
        <v>25</v>
      </c>
      <c r="K5668" s="398" t="s">
        <v>25</v>
      </c>
      <c r="L5668" s="399">
        <v>44763</v>
      </c>
      <c r="M5668" s="398" t="s">
        <v>19</v>
      </c>
      <c r="N5668" s="10">
        <v>10363</v>
      </c>
    </row>
    <row r="5669" spans="1:14">
      <c r="A5669" s="9">
        <v>44735</v>
      </c>
      <c r="B5669" s="1">
        <v>18591</v>
      </c>
      <c r="C5669" s="929" t="s">
        <v>6019</v>
      </c>
      <c r="D5669" s="1" t="s">
        <v>22</v>
      </c>
      <c r="E5669" s="1" t="s">
        <v>4322</v>
      </c>
      <c r="F5669" s="399">
        <v>44764</v>
      </c>
      <c r="G5669" s="10" t="s">
        <v>6020</v>
      </c>
      <c r="H5669" s="10">
        <v>1</v>
      </c>
      <c r="I5669" s="946">
        <v>3.75</v>
      </c>
      <c r="J5669" s="398" t="s">
        <v>25</v>
      </c>
      <c r="K5669" s="398" t="s">
        <v>25</v>
      </c>
      <c r="L5669" s="399">
        <v>44763</v>
      </c>
      <c r="M5669" s="398" t="s">
        <v>19</v>
      </c>
      <c r="N5669" s="10">
        <v>10363</v>
      </c>
    </row>
    <row r="5670" spans="1:14">
      <c r="A5670" s="9">
        <v>44735</v>
      </c>
      <c r="B5670" s="1">
        <v>18592</v>
      </c>
      <c r="C5670" s="929" t="s">
        <v>53</v>
      </c>
      <c r="D5670" s="1" t="s">
        <v>22</v>
      </c>
      <c r="E5670" s="1" t="s">
        <v>6021</v>
      </c>
      <c r="F5670" s="399">
        <v>44764</v>
      </c>
      <c r="G5670" s="10" t="s">
        <v>55</v>
      </c>
      <c r="H5670" s="10">
        <v>16</v>
      </c>
      <c r="I5670" s="946">
        <v>2.35</v>
      </c>
      <c r="J5670" s="398" t="s">
        <v>25</v>
      </c>
      <c r="K5670" s="398" t="s">
        <v>25</v>
      </c>
      <c r="L5670" s="399">
        <v>44763</v>
      </c>
      <c r="M5670" s="398" t="s">
        <v>19</v>
      </c>
      <c r="N5670" s="10">
        <v>10363</v>
      </c>
    </row>
    <row r="5671" spans="1:14">
      <c r="A5671" s="9">
        <v>44735</v>
      </c>
      <c r="B5671" s="1">
        <v>18593</v>
      </c>
      <c r="C5671" s="929" t="s">
        <v>39</v>
      </c>
      <c r="D5671" s="1" t="s">
        <v>22</v>
      </c>
      <c r="E5671" s="1" t="s">
        <v>6022</v>
      </c>
      <c r="F5671" s="399">
        <v>44764</v>
      </c>
      <c r="G5671" s="10" t="s">
        <v>40</v>
      </c>
      <c r="H5671" s="10">
        <v>4</v>
      </c>
      <c r="I5671" s="946">
        <v>2.35</v>
      </c>
      <c r="J5671" s="398" t="s">
        <v>25</v>
      </c>
      <c r="K5671" s="398" t="s">
        <v>25</v>
      </c>
      <c r="L5671" s="399">
        <v>44763</v>
      </c>
      <c r="M5671" s="398" t="s">
        <v>19</v>
      </c>
      <c r="N5671" s="10">
        <v>10363</v>
      </c>
    </row>
    <row r="5672" spans="1:14">
      <c r="A5672" s="9">
        <v>44735</v>
      </c>
      <c r="B5672" s="1">
        <v>18594</v>
      </c>
      <c r="C5672" s="929" t="s">
        <v>528</v>
      </c>
      <c r="D5672" s="1" t="s">
        <v>22</v>
      </c>
      <c r="E5672" s="1" t="s">
        <v>6022</v>
      </c>
      <c r="F5672" s="399">
        <v>44764</v>
      </c>
      <c r="G5672" s="10" t="s">
        <v>530</v>
      </c>
      <c r="H5672" s="10">
        <v>8</v>
      </c>
      <c r="I5672" s="946">
        <v>2.35</v>
      </c>
      <c r="J5672" s="398" t="s">
        <v>25</v>
      </c>
      <c r="K5672" s="398" t="s">
        <v>25</v>
      </c>
      <c r="L5672" s="399">
        <v>44763</v>
      </c>
      <c r="M5672" s="398" t="s">
        <v>19</v>
      </c>
      <c r="N5672" s="10">
        <v>10363</v>
      </c>
    </row>
    <row r="5673" spans="1:14">
      <c r="A5673" s="9">
        <v>44735</v>
      </c>
      <c r="B5673" s="1">
        <v>18595</v>
      </c>
      <c r="C5673" s="929" t="s">
        <v>531</v>
      </c>
      <c r="D5673" s="1" t="s">
        <v>22</v>
      </c>
      <c r="E5673" s="1" t="s">
        <v>6022</v>
      </c>
      <c r="F5673" s="399">
        <v>44764</v>
      </c>
      <c r="G5673" s="10" t="s">
        <v>532</v>
      </c>
      <c r="H5673" s="10">
        <v>4</v>
      </c>
      <c r="I5673" s="946">
        <v>2.35</v>
      </c>
      <c r="J5673" s="398" t="s">
        <v>25</v>
      </c>
      <c r="K5673" s="398" t="s">
        <v>25</v>
      </c>
      <c r="L5673" s="399">
        <v>44763</v>
      </c>
      <c r="M5673" s="398" t="s">
        <v>19</v>
      </c>
      <c r="N5673" s="10">
        <v>10363</v>
      </c>
    </row>
    <row r="5674" spans="1:14">
      <c r="A5674" s="9">
        <v>44735</v>
      </c>
      <c r="B5674" s="1">
        <v>18596</v>
      </c>
      <c r="C5674" s="929" t="s">
        <v>185</v>
      </c>
      <c r="D5674" s="1" t="s">
        <v>22</v>
      </c>
      <c r="E5674" s="1" t="s">
        <v>6023</v>
      </c>
      <c r="F5674" s="399">
        <v>44764</v>
      </c>
      <c r="G5674" s="10" t="s">
        <v>187</v>
      </c>
      <c r="H5674" s="10">
        <v>6</v>
      </c>
      <c r="I5674" s="946">
        <v>2.35</v>
      </c>
      <c r="J5674" s="398" t="s">
        <v>25</v>
      </c>
      <c r="K5674" s="398" t="s">
        <v>25</v>
      </c>
      <c r="L5674" s="399">
        <v>44763</v>
      </c>
      <c r="M5674" s="398" t="s">
        <v>19</v>
      </c>
      <c r="N5674" s="10">
        <v>10363</v>
      </c>
    </row>
    <row r="5675" spans="1:14">
      <c r="A5675" s="9">
        <v>44735</v>
      </c>
      <c r="B5675" s="1">
        <v>18597</v>
      </c>
      <c r="C5675" s="929" t="s">
        <v>185</v>
      </c>
      <c r="D5675" s="1" t="s">
        <v>22</v>
      </c>
      <c r="E5675" s="1" t="s">
        <v>6024</v>
      </c>
      <c r="F5675" s="399">
        <v>44764</v>
      </c>
      <c r="G5675" s="10" t="s">
        <v>187</v>
      </c>
      <c r="H5675" s="10">
        <v>22</v>
      </c>
      <c r="I5675" s="946">
        <v>2.35</v>
      </c>
      <c r="J5675" s="398" t="s">
        <v>25</v>
      </c>
      <c r="K5675" s="398" t="s">
        <v>25</v>
      </c>
      <c r="L5675" s="399">
        <v>44763</v>
      </c>
      <c r="M5675" s="398" t="s">
        <v>19</v>
      </c>
      <c r="N5675" s="10">
        <v>10363</v>
      </c>
    </row>
    <row r="5676" spans="1:14">
      <c r="A5676" s="9">
        <v>44735</v>
      </c>
      <c r="B5676" s="1">
        <v>18598</v>
      </c>
      <c r="C5676" s="929" t="s">
        <v>185</v>
      </c>
      <c r="D5676" s="1" t="s">
        <v>22</v>
      </c>
      <c r="E5676" s="1" t="s">
        <v>6025</v>
      </c>
      <c r="F5676" s="399">
        <v>44764</v>
      </c>
      <c r="G5676" s="10" t="s">
        <v>187</v>
      </c>
      <c r="H5676" s="10">
        <v>5</v>
      </c>
      <c r="I5676" s="946">
        <v>2.35</v>
      </c>
      <c r="J5676" s="398" t="s">
        <v>25</v>
      </c>
      <c r="K5676" s="398" t="s">
        <v>25</v>
      </c>
      <c r="L5676" s="399">
        <v>44763</v>
      </c>
      <c r="M5676" s="398" t="s">
        <v>19</v>
      </c>
      <c r="N5676" s="10">
        <v>10363</v>
      </c>
    </row>
    <row r="5677" spans="1:14">
      <c r="A5677" s="9">
        <v>44735</v>
      </c>
      <c r="B5677" s="1">
        <v>18599</v>
      </c>
      <c r="C5677" s="929" t="s">
        <v>37</v>
      </c>
      <c r="D5677" s="1" t="s">
        <v>22</v>
      </c>
      <c r="E5677" s="1" t="s">
        <v>6026</v>
      </c>
      <c r="F5677" s="399">
        <v>44764</v>
      </c>
      <c r="G5677" s="10" t="s">
        <v>38</v>
      </c>
      <c r="H5677" s="10">
        <v>5</v>
      </c>
      <c r="I5677" s="946">
        <v>2.35</v>
      </c>
      <c r="J5677" s="398" t="s">
        <v>25</v>
      </c>
      <c r="K5677" s="398" t="s">
        <v>25</v>
      </c>
      <c r="L5677" s="399">
        <v>44763</v>
      </c>
      <c r="M5677" s="398" t="s">
        <v>19</v>
      </c>
      <c r="N5677" s="10">
        <v>10363</v>
      </c>
    </row>
    <row r="5678" spans="1:14">
      <c r="A5678" s="9">
        <v>44735</v>
      </c>
      <c r="B5678" s="1">
        <v>18600</v>
      </c>
      <c r="C5678" s="929" t="s">
        <v>3704</v>
      </c>
      <c r="D5678" s="1" t="s">
        <v>22</v>
      </c>
      <c r="E5678" s="1" t="s">
        <v>6026</v>
      </c>
      <c r="F5678" s="399">
        <v>44764</v>
      </c>
      <c r="G5678" s="10" t="s">
        <v>3706</v>
      </c>
      <c r="H5678" s="10">
        <v>5</v>
      </c>
      <c r="I5678" s="946">
        <v>2.35</v>
      </c>
      <c r="J5678" s="398" t="s">
        <v>25</v>
      </c>
      <c r="K5678" s="398" t="s">
        <v>25</v>
      </c>
      <c r="L5678" s="399">
        <v>44763</v>
      </c>
      <c r="M5678" s="398" t="s">
        <v>19</v>
      </c>
      <c r="N5678" s="10">
        <v>10363</v>
      </c>
    </row>
    <row r="5679" spans="1:14">
      <c r="A5679" s="9">
        <v>44735</v>
      </c>
      <c r="B5679" s="1">
        <v>18601</v>
      </c>
      <c r="C5679" s="929" t="s">
        <v>212</v>
      </c>
      <c r="D5679" s="1" t="s">
        <v>22</v>
      </c>
      <c r="E5679" s="1" t="s">
        <v>6026</v>
      </c>
      <c r="F5679" s="399">
        <v>44764</v>
      </c>
      <c r="G5679" s="10" t="s">
        <v>213</v>
      </c>
      <c r="H5679" s="10">
        <v>5</v>
      </c>
      <c r="I5679" s="946">
        <v>2.35</v>
      </c>
      <c r="J5679" s="398" t="s">
        <v>25</v>
      </c>
      <c r="K5679" s="398" t="s">
        <v>25</v>
      </c>
      <c r="L5679" s="399">
        <v>44763</v>
      </c>
      <c r="M5679" s="398" t="s">
        <v>19</v>
      </c>
      <c r="N5679" s="10">
        <v>10363</v>
      </c>
    </row>
    <row r="5680" spans="1:14">
      <c r="A5680" s="9">
        <v>44735</v>
      </c>
      <c r="B5680" s="1">
        <v>18602</v>
      </c>
      <c r="C5680" s="929" t="s">
        <v>3707</v>
      </c>
      <c r="D5680" s="1" t="s">
        <v>22</v>
      </c>
      <c r="E5680" s="1" t="s">
        <v>6026</v>
      </c>
      <c r="F5680" s="399">
        <v>44764</v>
      </c>
      <c r="G5680" s="10" t="s">
        <v>3708</v>
      </c>
      <c r="H5680" s="10">
        <v>4</v>
      </c>
      <c r="I5680" s="946">
        <v>2.35</v>
      </c>
      <c r="J5680" s="398" t="s">
        <v>25</v>
      </c>
      <c r="K5680" s="398" t="s">
        <v>25</v>
      </c>
      <c r="L5680" s="399">
        <v>44763</v>
      </c>
      <c r="M5680" s="398" t="s">
        <v>19</v>
      </c>
      <c r="N5680" s="10">
        <v>10363</v>
      </c>
    </row>
    <row r="5681" spans="1:14">
      <c r="A5681" s="9">
        <v>44735</v>
      </c>
      <c r="B5681" s="1">
        <v>18603</v>
      </c>
      <c r="C5681" s="929" t="s">
        <v>39</v>
      </c>
      <c r="D5681" s="1" t="s">
        <v>22</v>
      </c>
      <c r="E5681" s="1" t="s">
        <v>6026</v>
      </c>
      <c r="F5681" s="399">
        <v>44764</v>
      </c>
      <c r="G5681" s="10" t="s">
        <v>40</v>
      </c>
      <c r="H5681" s="10">
        <v>5</v>
      </c>
      <c r="I5681" s="946">
        <v>2.35</v>
      </c>
      <c r="J5681" s="398" t="s">
        <v>25</v>
      </c>
      <c r="K5681" s="398" t="s">
        <v>25</v>
      </c>
      <c r="L5681" s="399">
        <v>44763</v>
      </c>
      <c r="M5681" s="398" t="s">
        <v>19</v>
      </c>
      <c r="N5681" s="10">
        <v>10363</v>
      </c>
    </row>
    <row r="5682" spans="1:14">
      <c r="A5682" s="9">
        <v>44735</v>
      </c>
      <c r="B5682" s="1">
        <v>18604</v>
      </c>
      <c r="C5682" s="929" t="s">
        <v>4294</v>
      </c>
      <c r="D5682" s="1" t="s">
        <v>22</v>
      </c>
      <c r="E5682" s="1" t="s">
        <v>6026</v>
      </c>
      <c r="F5682" s="399">
        <v>44764</v>
      </c>
      <c r="G5682" s="10" t="s">
        <v>2892</v>
      </c>
      <c r="H5682" s="10">
        <v>5</v>
      </c>
      <c r="I5682" s="946">
        <v>2.35</v>
      </c>
      <c r="J5682" s="398" t="s">
        <v>25</v>
      </c>
      <c r="K5682" s="398" t="s">
        <v>25</v>
      </c>
      <c r="L5682" s="399">
        <v>44763</v>
      </c>
      <c r="M5682" s="398" t="s">
        <v>19</v>
      </c>
      <c r="N5682" s="10">
        <v>10363</v>
      </c>
    </row>
    <row r="5683" spans="1:14">
      <c r="A5683" s="9">
        <v>44735</v>
      </c>
      <c r="B5683" s="1">
        <v>18605</v>
      </c>
      <c r="C5683" s="929" t="s">
        <v>34</v>
      </c>
      <c r="D5683" s="1" t="s">
        <v>22</v>
      </c>
      <c r="E5683" s="1" t="s">
        <v>6027</v>
      </c>
      <c r="F5683" s="399">
        <v>44764</v>
      </c>
      <c r="G5683" s="10" t="s">
        <v>36</v>
      </c>
      <c r="H5683" s="10">
        <v>3</v>
      </c>
      <c r="I5683" s="946">
        <v>2.35</v>
      </c>
      <c r="J5683" s="398" t="s">
        <v>25</v>
      </c>
      <c r="K5683" s="398" t="s">
        <v>25</v>
      </c>
      <c r="L5683" s="399">
        <v>44763</v>
      </c>
      <c r="M5683" s="398" t="s">
        <v>19</v>
      </c>
      <c r="N5683" s="10">
        <v>10363</v>
      </c>
    </row>
    <row r="5684" spans="1:14">
      <c r="A5684" s="9">
        <v>44735</v>
      </c>
      <c r="B5684" s="1">
        <v>18606</v>
      </c>
      <c r="C5684" s="929" t="s">
        <v>39</v>
      </c>
      <c r="D5684" s="1" t="s">
        <v>22</v>
      </c>
      <c r="E5684" s="1" t="s">
        <v>6027</v>
      </c>
      <c r="F5684" s="399">
        <v>44764</v>
      </c>
      <c r="G5684" s="10" t="s">
        <v>40</v>
      </c>
      <c r="H5684" s="10">
        <v>3</v>
      </c>
      <c r="I5684" s="946">
        <v>2.35</v>
      </c>
      <c r="J5684" s="398" t="s">
        <v>25</v>
      </c>
      <c r="K5684" s="398" t="s">
        <v>25</v>
      </c>
      <c r="L5684" s="399">
        <v>44763</v>
      </c>
      <c r="M5684" s="398" t="s">
        <v>19</v>
      </c>
      <c r="N5684" s="10">
        <v>10363</v>
      </c>
    </row>
    <row r="5685" spans="1:14">
      <c r="A5685" s="9">
        <v>44735</v>
      </c>
      <c r="B5685" s="1">
        <v>18607</v>
      </c>
      <c r="C5685" s="929" t="s">
        <v>37</v>
      </c>
      <c r="D5685" s="1" t="s">
        <v>22</v>
      </c>
      <c r="E5685" s="1" t="s">
        <v>6027</v>
      </c>
      <c r="F5685" s="399">
        <v>44764</v>
      </c>
      <c r="G5685" s="10" t="s">
        <v>38</v>
      </c>
      <c r="H5685" s="10">
        <v>3</v>
      </c>
      <c r="I5685" s="946">
        <v>2.35</v>
      </c>
      <c r="J5685" s="398" t="s">
        <v>25</v>
      </c>
      <c r="K5685" s="398" t="s">
        <v>25</v>
      </c>
      <c r="L5685" s="399">
        <v>44763</v>
      </c>
      <c r="M5685" s="398" t="s">
        <v>19</v>
      </c>
      <c r="N5685" s="10">
        <v>10363</v>
      </c>
    </row>
    <row r="5686" spans="1:14">
      <c r="A5686" s="9">
        <v>44735</v>
      </c>
      <c r="B5686" s="1">
        <v>18608</v>
      </c>
      <c r="C5686" s="929" t="s">
        <v>2171</v>
      </c>
      <c r="D5686" s="1" t="s">
        <v>22</v>
      </c>
      <c r="E5686" s="1" t="s">
        <v>6027</v>
      </c>
      <c r="F5686" s="399">
        <v>44764</v>
      </c>
      <c r="G5686" s="10" t="s">
        <v>2191</v>
      </c>
      <c r="H5686" s="10">
        <v>3</v>
      </c>
      <c r="I5686" s="946">
        <v>2.35</v>
      </c>
      <c r="J5686" s="398" t="s">
        <v>25</v>
      </c>
      <c r="K5686" s="398" t="s">
        <v>25</v>
      </c>
      <c r="L5686" s="399">
        <v>44763</v>
      </c>
      <c r="M5686" s="398" t="s">
        <v>19</v>
      </c>
      <c r="N5686" s="10">
        <v>10363</v>
      </c>
    </row>
    <row r="5687" spans="1:14">
      <c r="A5687" s="9">
        <v>44735</v>
      </c>
      <c r="B5687" s="1">
        <v>18609</v>
      </c>
      <c r="C5687" s="929" t="s">
        <v>2153</v>
      </c>
      <c r="D5687" s="1" t="s">
        <v>22</v>
      </c>
      <c r="E5687" s="1" t="s">
        <v>6027</v>
      </c>
      <c r="F5687" s="399">
        <v>44764</v>
      </c>
      <c r="G5687" s="10" t="s">
        <v>2192</v>
      </c>
      <c r="H5687" s="10">
        <v>3</v>
      </c>
      <c r="I5687" s="946">
        <v>2.35</v>
      </c>
      <c r="J5687" s="398" t="s">
        <v>25</v>
      </c>
      <c r="K5687" s="398" t="s">
        <v>25</v>
      </c>
      <c r="L5687" s="399">
        <v>44763</v>
      </c>
      <c r="M5687" s="398" t="s">
        <v>19</v>
      </c>
      <c r="N5687" s="10">
        <v>10363</v>
      </c>
    </row>
    <row r="5688" spans="1:14">
      <c r="A5688" s="9">
        <v>44735</v>
      </c>
      <c r="B5688" s="1">
        <v>18610</v>
      </c>
      <c r="C5688" s="929" t="s">
        <v>154</v>
      </c>
      <c r="D5688" s="1" t="s">
        <v>22</v>
      </c>
      <c r="E5688" s="1" t="s">
        <v>6028</v>
      </c>
      <c r="F5688" s="399">
        <v>44764</v>
      </c>
      <c r="G5688" s="10" t="s">
        <v>155</v>
      </c>
      <c r="H5688" s="10">
        <v>27</v>
      </c>
      <c r="I5688" s="946">
        <v>2.35</v>
      </c>
      <c r="J5688" s="398" t="s">
        <v>25</v>
      </c>
      <c r="K5688" s="398" t="s">
        <v>25</v>
      </c>
      <c r="L5688" s="399">
        <v>44763</v>
      </c>
      <c r="M5688" s="398" t="s">
        <v>19</v>
      </c>
      <c r="N5688" s="10">
        <v>10363</v>
      </c>
    </row>
    <row r="5689" spans="1:14">
      <c r="A5689" s="9">
        <v>44735</v>
      </c>
      <c r="B5689" s="1">
        <v>18611</v>
      </c>
      <c r="C5689" s="929" t="s">
        <v>2776</v>
      </c>
      <c r="D5689" s="1" t="s">
        <v>22</v>
      </c>
      <c r="E5689" s="1" t="s">
        <v>6029</v>
      </c>
      <c r="F5689" s="399">
        <v>44764</v>
      </c>
      <c r="G5689" s="10" t="s">
        <v>2778</v>
      </c>
      <c r="H5689" s="10">
        <v>70</v>
      </c>
      <c r="I5689" s="946">
        <v>2.35</v>
      </c>
      <c r="J5689" s="398" t="s">
        <v>25</v>
      </c>
      <c r="K5689" s="398" t="s">
        <v>25</v>
      </c>
      <c r="L5689" s="399">
        <v>44763</v>
      </c>
      <c r="M5689" s="398" t="s">
        <v>19</v>
      </c>
      <c r="N5689" s="10">
        <v>10363</v>
      </c>
    </row>
    <row r="5690" spans="1:14">
      <c r="A5690" s="9">
        <v>44735</v>
      </c>
      <c r="B5690" s="1">
        <v>18612</v>
      </c>
      <c r="C5690" s="929" t="s">
        <v>2779</v>
      </c>
      <c r="D5690" s="1" t="s">
        <v>22</v>
      </c>
      <c r="E5690" s="1" t="s">
        <v>6029</v>
      </c>
      <c r="F5690" s="399">
        <v>44764</v>
      </c>
      <c r="G5690" s="10" t="s">
        <v>2780</v>
      </c>
      <c r="H5690" s="10">
        <v>70</v>
      </c>
      <c r="I5690" s="946">
        <v>2.35</v>
      </c>
      <c r="J5690" s="398" t="s">
        <v>25</v>
      </c>
      <c r="K5690" s="398" t="s">
        <v>25</v>
      </c>
      <c r="L5690" s="399">
        <v>44763</v>
      </c>
      <c r="M5690" s="398" t="s">
        <v>19</v>
      </c>
      <c r="N5690" s="10">
        <v>10363</v>
      </c>
    </row>
    <row r="5691" spans="1:14">
      <c r="A5691" s="9">
        <v>44735</v>
      </c>
      <c r="B5691" s="1">
        <v>18613</v>
      </c>
      <c r="C5691" s="929" t="s">
        <v>73</v>
      </c>
      <c r="D5691" s="1" t="s">
        <v>22</v>
      </c>
      <c r="E5691" s="1" t="s">
        <v>6030</v>
      </c>
      <c r="F5691" s="399">
        <v>44764</v>
      </c>
      <c r="G5691" s="10" t="s">
        <v>74</v>
      </c>
      <c r="H5691" s="10">
        <v>3</v>
      </c>
      <c r="I5691" s="946">
        <v>2.35</v>
      </c>
      <c r="J5691" s="398" t="s">
        <v>25</v>
      </c>
      <c r="K5691" s="398" t="s">
        <v>25</v>
      </c>
      <c r="L5691" s="399">
        <v>44763</v>
      </c>
      <c r="M5691" s="398" t="s">
        <v>19</v>
      </c>
      <c r="N5691" s="10">
        <v>10363</v>
      </c>
    </row>
    <row r="5692" spans="1:14">
      <c r="A5692" s="9">
        <v>44735</v>
      </c>
      <c r="B5692" s="1">
        <v>18614</v>
      </c>
      <c r="C5692" s="929" t="s">
        <v>39</v>
      </c>
      <c r="D5692" s="1" t="s">
        <v>22</v>
      </c>
      <c r="E5692" s="1" t="s">
        <v>6030</v>
      </c>
      <c r="F5692" s="399">
        <v>44764</v>
      </c>
      <c r="G5692" s="10" t="s">
        <v>40</v>
      </c>
      <c r="H5692" s="10">
        <v>3</v>
      </c>
      <c r="I5692" s="946">
        <v>2.35</v>
      </c>
      <c r="J5692" s="398" t="s">
        <v>25</v>
      </c>
      <c r="K5692" s="398" t="s">
        <v>25</v>
      </c>
      <c r="L5692" s="399">
        <v>44763</v>
      </c>
      <c r="M5692" s="398" t="s">
        <v>19</v>
      </c>
      <c r="N5692" s="10">
        <v>10363</v>
      </c>
    </row>
    <row r="5693" spans="1:14">
      <c r="A5693" s="9">
        <v>44735</v>
      </c>
      <c r="B5693" s="1">
        <v>18615</v>
      </c>
      <c r="C5693" s="929" t="s">
        <v>240</v>
      </c>
      <c r="D5693" s="1" t="s">
        <v>22</v>
      </c>
      <c r="E5693" s="1" t="s">
        <v>6030</v>
      </c>
      <c r="F5693" s="399">
        <v>44764</v>
      </c>
      <c r="G5693" s="10" t="s">
        <v>242</v>
      </c>
      <c r="H5693" s="10">
        <v>3</v>
      </c>
      <c r="I5693" s="946">
        <v>2.35</v>
      </c>
      <c r="J5693" s="398" t="s">
        <v>25</v>
      </c>
      <c r="K5693" s="398" t="s">
        <v>25</v>
      </c>
      <c r="L5693" s="399">
        <v>44763</v>
      </c>
      <c r="M5693" s="398" t="s">
        <v>19</v>
      </c>
      <c r="N5693" s="10">
        <v>10363</v>
      </c>
    </row>
    <row r="5694" spans="1:14">
      <c r="A5694" s="9">
        <v>44735</v>
      </c>
      <c r="B5694" s="1">
        <v>18616</v>
      </c>
      <c r="C5694" s="929" t="s">
        <v>3509</v>
      </c>
      <c r="D5694" s="1" t="s">
        <v>22</v>
      </c>
      <c r="E5694" s="1" t="s">
        <v>6030</v>
      </c>
      <c r="F5694" s="399">
        <v>44764</v>
      </c>
      <c r="G5694" s="10" t="s">
        <v>3666</v>
      </c>
      <c r="H5694" s="10">
        <v>3</v>
      </c>
      <c r="I5694" s="946">
        <v>2.35</v>
      </c>
      <c r="J5694" s="398" t="s">
        <v>25</v>
      </c>
      <c r="K5694" s="398" t="s">
        <v>25</v>
      </c>
      <c r="L5694" s="399">
        <v>44763</v>
      </c>
      <c r="M5694" s="398" t="s">
        <v>19</v>
      </c>
      <c r="N5694" s="10">
        <v>10363</v>
      </c>
    </row>
    <row r="5695" spans="1:14">
      <c r="A5695" s="9">
        <v>44735</v>
      </c>
      <c r="B5695" s="1">
        <v>18617</v>
      </c>
      <c r="C5695" s="929" t="s">
        <v>4481</v>
      </c>
      <c r="D5695" s="1" t="s">
        <v>22</v>
      </c>
      <c r="E5695" s="1" t="s">
        <v>6031</v>
      </c>
      <c r="F5695" s="399">
        <v>44764</v>
      </c>
      <c r="G5695" s="10" t="s">
        <v>5019</v>
      </c>
      <c r="H5695" s="10">
        <v>12</v>
      </c>
      <c r="I5695" s="946">
        <v>2.35</v>
      </c>
      <c r="J5695" s="398" t="s">
        <v>25</v>
      </c>
      <c r="K5695" s="398" t="s">
        <v>25</v>
      </c>
      <c r="L5695" s="399">
        <v>44763</v>
      </c>
      <c r="M5695" s="398" t="s">
        <v>19</v>
      </c>
      <c r="N5695" s="10">
        <v>10363</v>
      </c>
    </row>
    <row r="5696" spans="1:14">
      <c r="A5696" s="9">
        <v>44735</v>
      </c>
      <c r="B5696" s="1">
        <v>18618</v>
      </c>
      <c r="C5696" s="929" t="s">
        <v>816</v>
      </c>
      <c r="D5696" s="1" t="s">
        <v>22</v>
      </c>
      <c r="E5696" s="1" t="s">
        <v>6032</v>
      </c>
      <c r="F5696" s="399">
        <v>44764</v>
      </c>
      <c r="G5696" s="10" t="s">
        <v>6033</v>
      </c>
      <c r="H5696" s="10">
        <v>24</v>
      </c>
      <c r="I5696" s="946">
        <v>3.75</v>
      </c>
      <c r="J5696" s="398" t="s">
        <v>25</v>
      </c>
      <c r="K5696" s="398" t="s">
        <v>25</v>
      </c>
      <c r="L5696" s="399">
        <v>44763</v>
      </c>
      <c r="M5696" s="398" t="s">
        <v>19</v>
      </c>
      <c r="N5696" s="10">
        <v>10363</v>
      </c>
    </row>
    <row r="5697" spans="1:14">
      <c r="A5697" s="9">
        <v>44735</v>
      </c>
      <c r="B5697" s="1">
        <v>18619</v>
      </c>
      <c r="C5697" s="929" t="s">
        <v>3488</v>
      </c>
      <c r="D5697" s="1" t="s">
        <v>22</v>
      </c>
      <c r="E5697" s="1" t="s">
        <v>6034</v>
      </c>
      <c r="F5697" s="399">
        <v>44764</v>
      </c>
      <c r="G5697" s="10" t="s">
        <v>3490</v>
      </c>
      <c r="H5697" s="10">
        <v>48</v>
      </c>
      <c r="I5697" s="946">
        <v>3.15</v>
      </c>
      <c r="J5697" s="398" t="s">
        <v>25</v>
      </c>
      <c r="K5697" s="398" t="s">
        <v>25</v>
      </c>
      <c r="L5697" s="399">
        <v>44763</v>
      </c>
      <c r="M5697" s="398" t="s">
        <v>19</v>
      </c>
      <c r="N5697" s="10">
        <v>10363</v>
      </c>
    </row>
    <row r="5698" spans="1:14">
      <c r="A5698" s="9">
        <v>44735</v>
      </c>
      <c r="B5698" s="1">
        <v>18620</v>
      </c>
      <c r="C5698" s="929" t="s">
        <v>1524</v>
      </c>
      <c r="D5698" s="1" t="s">
        <v>22</v>
      </c>
      <c r="E5698" s="1" t="s">
        <v>6035</v>
      </c>
      <c r="F5698" s="399">
        <v>44764</v>
      </c>
      <c r="G5698" s="10" t="s">
        <v>1526</v>
      </c>
      <c r="H5698" s="10">
        <v>7</v>
      </c>
      <c r="I5698" s="946">
        <v>2.35</v>
      </c>
      <c r="J5698" s="398" t="s">
        <v>25</v>
      </c>
      <c r="K5698" s="398" t="s">
        <v>25</v>
      </c>
      <c r="L5698" s="399">
        <v>44763</v>
      </c>
      <c r="M5698" s="398" t="s">
        <v>19</v>
      </c>
      <c r="N5698" s="10">
        <v>10363</v>
      </c>
    </row>
    <row r="5699" spans="1:14">
      <c r="A5699" s="9">
        <v>44735</v>
      </c>
      <c r="B5699" s="1">
        <v>18621</v>
      </c>
      <c r="C5699" s="929" t="s">
        <v>5</v>
      </c>
      <c r="D5699" s="1" t="s">
        <v>22</v>
      </c>
      <c r="E5699" s="1" t="s">
        <v>6036</v>
      </c>
      <c r="F5699" s="399">
        <v>44764</v>
      </c>
      <c r="G5699" s="10" t="s">
        <v>3329</v>
      </c>
      <c r="H5699" s="10">
        <v>4</v>
      </c>
      <c r="I5699" s="946">
        <v>4.5</v>
      </c>
      <c r="J5699" s="398" t="s">
        <v>25</v>
      </c>
      <c r="K5699" s="398" t="s">
        <v>25</v>
      </c>
      <c r="L5699" s="399">
        <v>44764</v>
      </c>
      <c r="M5699" s="398" t="s">
        <v>19</v>
      </c>
      <c r="N5699" s="10">
        <v>10363</v>
      </c>
    </row>
    <row r="5700" spans="1:14">
      <c r="A5700" s="9">
        <v>44735</v>
      </c>
      <c r="B5700" s="1">
        <v>18622</v>
      </c>
      <c r="C5700" s="929" t="s">
        <v>595</v>
      </c>
      <c r="D5700" s="1" t="s">
        <v>22</v>
      </c>
      <c r="E5700" s="1" t="s">
        <v>6037</v>
      </c>
      <c r="F5700" s="399">
        <v>44764</v>
      </c>
      <c r="G5700" s="10" t="s">
        <v>462</v>
      </c>
      <c r="H5700" s="10">
        <v>3</v>
      </c>
      <c r="I5700" s="946">
        <v>2.35</v>
      </c>
      <c r="J5700" s="398" t="s">
        <v>25</v>
      </c>
      <c r="K5700" s="398" t="s">
        <v>25</v>
      </c>
      <c r="L5700" s="399">
        <v>44764</v>
      </c>
      <c r="M5700" s="398" t="s">
        <v>19</v>
      </c>
      <c r="N5700" s="10">
        <v>10363</v>
      </c>
    </row>
    <row r="5701" spans="1:14">
      <c r="A5701" s="9">
        <v>44735</v>
      </c>
      <c r="B5701" s="1">
        <v>18623</v>
      </c>
      <c r="C5701" s="929" t="s">
        <v>37</v>
      </c>
      <c r="D5701" s="1" t="s">
        <v>22</v>
      </c>
      <c r="E5701" s="1" t="s">
        <v>6037</v>
      </c>
      <c r="F5701" s="399">
        <v>44764</v>
      </c>
      <c r="G5701" s="10" t="s">
        <v>38</v>
      </c>
      <c r="H5701" s="10">
        <v>3</v>
      </c>
      <c r="I5701" s="946">
        <v>2.35</v>
      </c>
      <c r="J5701" s="398" t="s">
        <v>25</v>
      </c>
      <c r="K5701" s="398" t="s">
        <v>25</v>
      </c>
      <c r="L5701" s="399">
        <v>44764</v>
      </c>
      <c r="M5701" s="398" t="s">
        <v>19</v>
      </c>
      <c r="N5701" s="10">
        <v>10363</v>
      </c>
    </row>
    <row r="5702" spans="1:14">
      <c r="A5702" s="9">
        <v>44735</v>
      </c>
      <c r="B5702" s="1">
        <v>18624</v>
      </c>
      <c r="C5702" s="929" t="s">
        <v>595</v>
      </c>
      <c r="D5702" s="1" t="s">
        <v>22</v>
      </c>
      <c r="E5702" s="1" t="s">
        <v>6038</v>
      </c>
      <c r="F5702" s="399">
        <v>44764</v>
      </c>
      <c r="G5702" s="10" t="s">
        <v>462</v>
      </c>
      <c r="H5702" s="10">
        <v>4</v>
      </c>
      <c r="I5702" s="946">
        <v>2.35</v>
      </c>
      <c r="J5702" s="398" t="s">
        <v>25</v>
      </c>
      <c r="K5702" s="398" t="s">
        <v>25</v>
      </c>
      <c r="L5702" s="399">
        <v>44764</v>
      </c>
      <c r="M5702" s="398" t="s">
        <v>19</v>
      </c>
      <c r="N5702" s="10">
        <v>10363</v>
      </c>
    </row>
    <row r="5703" spans="1:14">
      <c r="A5703" s="9">
        <v>44735</v>
      </c>
      <c r="B5703" s="1">
        <v>18625</v>
      </c>
      <c r="C5703" s="929" t="s">
        <v>1229</v>
      </c>
      <c r="D5703" s="1" t="s">
        <v>22</v>
      </c>
      <c r="E5703" s="1" t="s">
        <v>6039</v>
      </c>
      <c r="F5703" s="399">
        <v>44764</v>
      </c>
      <c r="G5703" s="10" t="s">
        <v>1231</v>
      </c>
      <c r="H5703" s="10">
        <v>3</v>
      </c>
      <c r="I5703" s="946">
        <v>2.35</v>
      </c>
      <c r="J5703" s="398" t="s">
        <v>25</v>
      </c>
      <c r="K5703" s="398" t="s">
        <v>25</v>
      </c>
      <c r="L5703" s="399">
        <v>44764</v>
      </c>
      <c r="M5703" s="398" t="s">
        <v>19</v>
      </c>
      <c r="N5703" s="10">
        <v>10363</v>
      </c>
    </row>
    <row r="5704" spans="1:14">
      <c r="A5704" s="9">
        <v>44735</v>
      </c>
      <c r="B5704" s="1">
        <v>18626</v>
      </c>
      <c r="C5704" s="929" t="s">
        <v>487</v>
      </c>
      <c r="D5704" s="1" t="s">
        <v>22</v>
      </c>
      <c r="E5704" s="1" t="s">
        <v>6040</v>
      </c>
      <c r="F5704" s="399">
        <v>44764</v>
      </c>
      <c r="G5704" s="10" t="s">
        <v>489</v>
      </c>
      <c r="H5704" s="10">
        <v>3</v>
      </c>
      <c r="I5704" s="946">
        <v>2.35</v>
      </c>
      <c r="J5704" s="398" t="s">
        <v>25</v>
      </c>
      <c r="K5704" s="398" t="s">
        <v>25</v>
      </c>
      <c r="L5704" s="399">
        <v>44764</v>
      </c>
      <c r="M5704" s="398" t="s">
        <v>19</v>
      </c>
      <c r="N5704" s="10">
        <v>10363</v>
      </c>
    </row>
    <row r="5705" spans="1:14">
      <c r="A5705" s="9">
        <v>44735</v>
      </c>
      <c r="B5705" s="1">
        <v>18627</v>
      </c>
      <c r="C5705" s="929" t="s">
        <v>3250</v>
      </c>
      <c r="D5705" s="1" t="s">
        <v>22</v>
      </c>
      <c r="E5705" s="1" t="s">
        <v>6041</v>
      </c>
      <c r="F5705" s="399">
        <v>44764</v>
      </c>
      <c r="G5705" s="10" t="s">
        <v>712</v>
      </c>
      <c r="H5705" s="10">
        <v>1</v>
      </c>
      <c r="I5705" s="946">
        <v>2.35</v>
      </c>
      <c r="J5705" s="398" t="s">
        <v>25</v>
      </c>
      <c r="K5705" s="398" t="s">
        <v>25</v>
      </c>
      <c r="L5705" s="399">
        <v>44764</v>
      </c>
      <c r="M5705" s="398" t="s">
        <v>19</v>
      </c>
      <c r="N5705" s="10">
        <v>10363</v>
      </c>
    </row>
    <row r="5706" spans="1:14">
      <c r="A5706" s="9">
        <v>44735</v>
      </c>
      <c r="B5706" s="1">
        <v>18628</v>
      </c>
      <c r="C5706" s="929" t="s">
        <v>595</v>
      </c>
      <c r="D5706" s="1" t="s">
        <v>22</v>
      </c>
      <c r="E5706" s="1" t="s">
        <v>6042</v>
      </c>
      <c r="F5706" s="399">
        <v>44764</v>
      </c>
      <c r="G5706" s="10" t="s">
        <v>462</v>
      </c>
      <c r="H5706" s="10">
        <v>4</v>
      </c>
      <c r="I5706" s="946">
        <v>2.35</v>
      </c>
      <c r="J5706" s="398" t="s">
        <v>25</v>
      </c>
      <c r="K5706" s="398" t="s">
        <v>25</v>
      </c>
      <c r="L5706" s="399">
        <v>44764</v>
      </c>
      <c r="M5706" s="398" t="s">
        <v>19</v>
      </c>
      <c r="N5706" s="10">
        <v>10363</v>
      </c>
    </row>
    <row r="5707" spans="1:14">
      <c r="A5707" s="9">
        <v>44735</v>
      </c>
      <c r="B5707" s="1">
        <v>18629</v>
      </c>
      <c r="C5707" s="929" t="s">
        <v>37</v>
      </c>
      <c r="D5707" s="1" t="s">
        <v>22</v>
      </c>
      <c r="E5707" s="1" t="s">
        <v>6042</v>
      </c>
      <c r="F5707" s="399">
        <v>44764</v>
      </c>
      <c r="G5707" s="10" t="s">
        <v>38</v>
      </c>
      <c r="H5707" s="10">
        <v>4</v>
      </c>
      <c r="I5707" s="946">
        <v>2.35</v>
      </c>
      <c r="J5707" s="398" t="s">
        <v>25</v>
      </c>
      <c r="K5707" s="398" t="s">
        <v>25</v>
      </c>
      <c r="L5707" s="399">
        <v>44764</v>
      </c>
      <c r="M5707" s="398" t="s">
        <v>19</v>
      </c>
      <c r="N5707" s="10">
        <v>10363</v>
      </c>
    </row>
    <row r="5708" spans="1:14">
      <c r="A5708" s="9">
        <v>44735</v>
      </c>
      <c r="B5708" s="1">
        <v>18630</v>
      </c>
      <c r="C5708" s="929" t="s">
        <v>5443</v>
      </c>
      <c r="D5708" s="1" t="s">
        <v>22</v>
      </c>
      <c r="E5708" s="1" t="s">
        <v>6043</v>
      </c>
      <c r="F5708" s="399">
        <v>44764</v>
      </c>
      <c r="G5708" s="10" t="s">
        <v>5444</v>
      </c>
      <c r="H5708" s="10">
        <v>1</v>
      </c>
      <c r="I5708" s="946">
        <v>2.35</v>
      </c>
      <c r="J5708" s="398" t="s">
        <v>25</v>
      </c>
      <c r="K5708" s="398" t="s">
        <v>25</v>
      </c>
      <c r="L5708" s="399">
        <v>44764</v>
      </c>
      <c r="M5708" s="398" t="s">
        <v>19</v>
      </c>
      <c r="N5708" s="10">
        <v>10363</v>
      </c>
    </row>
    <row r="5709" spans="1:14">
      <c r="A5709" s="9">
        <v>44735</v>
      </c>
      <c r="B5709" s="1">
        <v>18631</v>
      </c>
      <c r="C5709" s="929" t="s">
        <v>319</v>
      </c>
      <c r="D5709" s="1" t="s">
        <v>22</v>
      </c>
      <c r="E5709" s="1" t="s">
        <v>6044</v>
      </c>
      <c r="F5709" s="399">
        <v>44764</v>
      </c>
      <c r="G5709" s="10" t="s">
        <v>321</v>
      </c>
      <c r="H5709" s="10">
        <v>2</v>
      </c>
      <c r="I5709" s="946">
        <v>2.35</v>
      </c>
      <c r="J5709" s="398" t="s">
        <v>25</v>
      </c>
      <c r="K5709" s="398" t="s">
        <v>25</v>
      </c>
      <c r="L5709" s="399">
        <v>44764</v>
      </c>
      <c r="M5709" s="398" t="s">
        <v>19</v>
      </c>
      <c r="N5709" s="10">
        <v>10363</v>
      </c>
    </row>
    <row r="5710" spans="1:14">
      <c r="A5710" s="9">
        <v>44735</v>
      </c>
      <c r="B5710" s="1">
        <v>18632</v>
      </c>
      <c r="C5710" s="929" t="s">
        <v>319</v>
      </c>
      <c r="D5710" s="1" t="s">
        <v>22</v>
      </c>
      <c r="E5710" s="1" t="s">
        <v>6045</v>
      </c>
      <c r="F5710" s="399">
        <v>44764</v>
      </c>
      <c r="G5710" s="10" t="s">
        <v>321</v>
      </c>
      <c r="H5710" s="10">
        <v>3</v>
      </c>
      <c r="I5710" s="946">
        <v>2.35</v>
      </c>
      <c r="J5710" s="398" t="s">
        <v>25</v>
      </c>
      <c r="K5710" s="398" t="s">
        <v>25</v>
      </c>
      <c r="L5710" s="399">
        <v>44764</v>
      </c>
      <c r="M5710" s="398" t="s">
        <v>19</v>
      </c>
      <c r="N5710" s="10">
        <v>10363</v>
      </c>
    </row>
    <row r="5711" spans="1:14">
      <c r="A5711" s="9">
        <v>44735</v>
      </c>
      <c r="B5711" s="1">
        <v>18633</v>
      </c>
      <c r="C5711" s="929" t="s">
        <v>3017</v>
      </c>
      <c r="D5711" s="1" t="s">
        <v>22</v>
      </c>
      <c r="E5711" s="1" t="s">
        <v>6046</v>
      </c>
      <c r="F5711" s="399">
        <v>44764</v>
      </c>
      <c r="G5711" s="10" t="s">
        <v>3019</v>
      </c>
      <c r="H5711" s="10">
        <v>2</v>
      </c>
      <c r="I5711" s="946">
        <v>2.35</v>
      </c>
      <c r="J5711" s="398" t="s">
        <v>25</v>
      </c>
      <c r="K5711" s="398" t="s">
        <v>25</v>
      </c>
      <c r="L5711" s="399">
        <v>44764</v>
      </c>
      <c r="M5711" s="398" t="s">
        <v>19</v>
      </c>
      <c r="N5711" s="10">
        <v>10363</v>
      </c>
    </row>
    <row r="5712" spans="1:14">
      <c r="A5712" s="9">
        <v>44735</v>
      </c>
      <c r="B5712" s="1">
        <v>18634</v>
      </c>
      <c r="C5712" s="929" t="s">
        <v>1165</v>
      </c>
      <c r="D5712" s="1" t="s">
        <v>22</v>
      </c>
      <c r="E5712" s="1" t="s">
        <v>6047</v>
      </c>
      <c r="F5712" s="399">
        <v>44764</v>
      </c>
      <c r="G5712" s="10" t="s">
        <v>1167</v>
      </c>
      <c r="H5712" s="10">
        <v>105</v>
      </c>
      <c r="I5712" s="946">
        <v>2.35</v>
      </c>
      <c r="J5712" s="398" t="s">
        <v>25</v>
      </c>
      <c r="K5712" s="398" t="s">
        <v>25</v>
      </c>
      <c r="L5712" s="399">
        <v>44764</v>
      </c>
      <c r="M5712" s="398" t="s">
        <v>19</v>
      </c>
      <c r="N5712" s="10">
        <v>10363</v>
      </c>
    </row>
    <row r="5713" spans="1:14">
      <c r="A5713" s="9">
        <v>44735</v>
      </c>
      <c r="B5713" s="1">
        <v>18635</v>
      </c>
      <c r="C5713" s="929" t="s">
        <v>3805</v>
      </c>
      <c r="D5713" s="1" t="s">
        <v>22</v>
      </c>
      <c r="E5713" s="1" t="s">
        <v>6048</v>
      </c>
      <c r="F5713" s="399">
        <v>44764</v>
      </c>
      <c r="G5713" s="10" t="s">
        <v>4236</v>
      </c>
      <c r="H5713" s="10">
        <v>44</v>
      </c>
      <c r="I5713" s="946">
        <v>2.35</v>
      </c>
      <c r="J5713" s="398" t="s">
        <v>25</v>
      </c>
      <c r="K5713" s="398" t="s">
        <v>25</v>
      </c>
      <c r="L5713" s="399">
        <v>44764</v>
      </c>
      <c r="M5713" s="398" t="s">
        <v>19</v>
      </c>
      <c r="N5713" s="10">
        <v>10363</v>
      </c>
    </row>
    <row r="5714" spans="1:14">
      <c r="A5714" s="9">
        <v>44735</v>
      </c>
      <c r="B5714" s="1">
        <v>18636</v>
      </c>
      <c r="C5714" s="929" t="s">
        <v>3803</v>
      </c>
      <c r="D5714" s="1" t="s">
        <v>22</v>
      </c>
      <c r="E5714" s="1" t="s">
        <v>6048</v>
      </c>
      <c r="F5714" s="399">
        <v>44764</v>
      </c>
      <c r="G5714" s="10" t="s">
        <v>4235</v>
      </c>
      <c r="H5714" s="10">
        <v>44</v>
      </c>
      <c r="I5714" s="946">
        <v>2.35</v>
      </c>
      <c r="J5714" s="398" t="s">
        <v>25</v>
      </c>
      <c r="K5714" s="398" t="s">
        <v>25</v>
      </c>
      <c r="L5714" s="399">
        <v>44764</v>
      </c>
      <c r="M5714" s="398" t="s">
        <v>19</v>
      </c>
      <c r="N5714" s="10">
        <v>10363</v>
      </c>
    </row>
    <row r="5715" spans="1:14">
      <c r="A5715" s="9">
        <v>44735</v>
      </c>
      <c r="B5715" s="1">
        <v>18637</v>
      </c>
      <c r="C5715" s="929" t="s">
        <v>182</v>
      </c>
      <c r="D5715" s="1" t="s">
        <v>22</v>
      </c>
      <c r="E5715" s="1" t="s">
        <v>6049</v>
      </c>
      <c r="F5715" s="399">
        <v>44764</v>
      </c>
      <c r="G5715" s="10" t="s">
        <v>184</v>
      </c>
      <c r="H5715" s="10">
        <v>1</v>
      </c>
      <c r="I5715" s="946">
        <v>2.35</v>
      </c>
      <c r="J5715" s="398" t="s">
        <v>25</v>
      </c>
      <c r="K5715" s="398" t="s">
        <v>25</v>
      </c>
      <c r="L5715" s="399">
        <v>44764</v>
      </c>
      <c r="M5715" s="398" t="s">
        <v>19</v>
      </c>
      <c r="N5715" s="10">
        <v>10363</v>
      </c>
    </row>
    <row r="5716" spans="1:14">
      <c r="A5716" s="9">
        <v>44735</v>
      </c>
      <c r="B5716" s="1">
        <v>18638</v>
      </c>
      <c r="C5716" s="929" t="s">
        <v>741</v>
      </c>
      <c r="D5716" s="1" t="s">
        <v>22</v>
      </c>
      <c r="E5716" s="1" t="s">
        <v>6050</v>
      </c>
      <c r="F5716" s="399">
        <v>44764</v>
      </c>
      <c r="G5716" s="10" t="s">
        <v>743</v>
      </c>
      <c r="H5716" s="10">
        <v>1</v>
      </c>
      <c r="I5716" s="946">
        <v>2.35</v>
      </c>
      <c r="J5716" s="398" t="s">
        <v>25</v>
      </c>
      <c r="K5716" s="398" t="s">
        <v>25</v>
      </c>
      <c r="L5716" s="399">
        <v>44764</v>
      </c>
      <c r="M5716" s="398" t="s">
        <v>19</v>
      </c>
      <c r="N5716" s="10">
        <v>10363</v>
      </c>
    </row>
    <row r="5717" spans="1:14">
      <c r="A5717" s="9">
        <v>44735</v>
      </c>
      <c r="B5717" s="1">
        <v>18639</v>
      </c>
      <c r="C5717" s="929" t="s">
        <v>1385</v>
      </c>
      <c r="D5717" s="1" t="s">
        <v>22</v>
      </c>
      <c r="E5717" s="1" t="s">
        <v>6051</v>
      </c>
      <c r="F5717" s="399">
        <v>44764</v>
      </c>
      <c r="G5717" s="10" t="s">
        <v>1386</v>
      </c>
      <c r="H5717" s="10">
        <v>1</v>
      </c>
      <c r="I5717" s="946">
        <v>2.35</v>
      </c>
      <c r="J5717" s="398" t="s">
        <v>25</v>
      </c>
      <c r="K5717" s="398" t="s">
        <v>25</v>
      </c>
      <c r="L5717" s="399">
        <v>44764</v>
      </c>
      <c r="M5717" s="398" t="s">
        <v>19</v>
      </c>
      <c r="N5717" s="10">
        <v>10363</v>
      </c>
    </row>
    <row r="5718" spans="1:14">
      <c r="A5718" s="9">
        <v>44735</v>
      </c>
      <c r="B5718" s="1">
        <v>18640</v>
      </c>
      <c r="C5718" s="929" t="s">
        <v>39</v>
      </c>
      <c r="D5718" s="1" t="s">
        <v>22</v>
      </c>
      <c r="E5718" s="1" t="s">
        <v>6051</v>
      </c>
      <c r="F5718" s="399">
        <v>44764</v>
      </c>
      <c r="G5718" s="10" t="s">
        <v>40</v>
      </c>
      <c r="H5718" s="10">
        <v>2</v>
      </c>
      <c r="I5718" s="946">
        <v>2.35</v>
      </c>
      <c r="J5718" s="398" t="s">
        <v>25</v>
      </c>
      <c r="K5718" s="398" t="s">
        <v>25</v>
      </c>
      <c r="L5718" s="399">
        <v>44764</v>
      </c>
      <c r="M5718" s="398" t="s">
        <v>19</v>
      </c>
      <c r="N5718" s="10">
        <v>10363</v>
      </c>
    </row>
    <row r="5719" spans="1:14">
      <c r="A5719" s="9">
        <v>44735</v>
      </c>
      <c r="B5719" s="1">
        <v>18641</v>
      </c>
      <c r="C5719" s="929" t="s">
        <v>73</v>
      </c>
      <c r="D5719" s="1" t="s">
        <v>22</v>
      </c>
      <c r="E5719" s="1" t="s">
        <v>6051</v>
      </c>
      <c r="F5719" s="399">
        <v>44764</v>
      </c>
      <c r="G5719" s="10" t="s">
        <v>74</v>
      </c>
      <c r="H5719" s="10">
        <v>2</v>
      </c>
      <c r="I5719" s="946">
        <v>2.35</v>
      </c>
      <c r="J5719" s="398" t="s">
        <v>25</v>
      </c>
      <c r="K5719" s="398" t="s">
        <v>25</v>
      </c>
      <c r="L5719" s="399">
        <v>44764</v>
      </c>
      <c r="M5719" s="398" t="s">
        <v>19</v>
      </c>
      <c r="N5719" s="10">
        <v>10363</v>
      </c>
    </row>
    <row r="5720" spans="1:14">
      <c r="A5720" s="9">
        <v>44735</v>
      </c>
      <c r="B5720" s="1">
        <v>18642</v>
      </c>
      <c r="C5720" s="929" t="s">
        <v>1383</v>
      </c>
      <c r="D5720" s="1" t="s">
        <v>22</v>
      </c>
      <c r="E5720" s="1" t="s">
        <v>6051</v>
      </c>
      <c r="F5720" s="399">
        <v>44764</v>
      </c>
      <c r="G5720" s="10" t="s">
        <v>1384</v>
      </c>
      <c r="H5720" s="10">
        <v>2</v>
      </c>
      <c r="I5720" s="946">
        <v>2.35</v>
      </c>
      <c r="J5720" s="398" t="s">
        <v>25</v>
      </c>
      <c r="K5720" s="398" t="s">
        <v>25</v>
      </c>
      <c r="L5720" s="399">
        <v>44764</v>
      </c>
      <c r="M5720" s="398" t="s">
        <v>19</v>
      </c>
      <c r="N5720" s="10">
        <v>10363</v>
      </c>
    </row>
    <row r="5721" spans="1:14">
      <c r="A5721" s="9">
        <v>44735</v>
      </c>
      <c r="B5721" s="1">
        <v>18643</v>
      </c>
      <c r="C5721" s="929" t="s">
        <v>5649</v>
      </c>
      <c r="D5721" s="1" t="s">
        <v>22</v>
      </c>
      <c r="E5721" s="1" t="s">
        <v>6051</v>
      </c>
      <c r="F5721" s="399">
        <v>44764</v>
      </c>
      <c r="G5721" s="10" t="s">
        <v>5981</v>
      </c>
      <c r="H5721" s="10">
        <v>2</v>
      </c>
      <c r="I5721" s="946">
        <v>2.35</v>
      </c>
      <c r="J5721" s="398" t="s">
        <v>25</v>
      </c>
      <c r="K5721" s="398" t="s">
        <v>25</v>
      </c>
      <c r="L5721" s="399">
        <v>44764</v>
      </c>
      <c r="M5721" s="398" t="s">
        <v>19</v>
      </c>
      <c r="N5721" s="10">
        <v>10363</v>
      </c>
    </row>
    <row r="5722" spans="1:14">
      <c r="A5722" s="9">
        <v>44735</v>
      </c>
      <c r="B5722" s="1">
        <v>18644</v>
      </c>
      <c r="C5722" s="929" t="s">
        <v>1016</v>
      </c>
      <c r="D5722" s="1" t="s">
        <v>22</v>
      </c>
      <c r="E5722" s="1" t="s">
        <v>6052</v>
      </c>
      <c r="F5722" s="399">
        <v>44764</v>
      </c>
      <c r="G5722" s="10" t="s">
        <v>1018</v>
      </c>
      <c r="H5722" s="10">
        <v>2</v>
      </c>
      <c r="I5722" s="946">
        <v>2.35</v>
      </c>
      <c r="J5722" s="398" t="s">
        <v>25</v>
      </c>
      <c r="K5722" s="398" t="s">
        <v>25</v>
      </c>
      <c r="L5722" s="399">
        <v>44764</v>
      </c>
      <c r="M5722" s="398" t="s">
        <v>19</v>
      </c>
      <c r="N5722" s="10">
        <v>10363</v>
      </c>
    </row>
    <row r="5723" spans="1:14">
      <c r="A5723" s="9">
        <v>44735</v>
      </c>
      <c r="B5723" s="1">
        <v>18645</v>
      </c>
      <c r="C5723" s="929" t="s">
        <v>3633</v>
      </c>
      <c r="D5723" s="1" t="s">
        <v>22</v>
      </c>
      <c r="E5723" s="1" t="s">
        <v>6053</v>
      </c>
      <c r="F5723" s="399">
        <v>44764</v>
      </c>
      <c r="G5723" s="10" t="s">
        <v>3635</v>
      </c>
      <c r="H5723" s="10">
        <v>4</v>
      </c>
      <c r="I5723" s="946">
        <v>2.35</v>
      </c>
      <c r="J5723" s="398" t="s">
        <v>25</v>
      </c>
      <c r="K5723" s="398" t="s">
        <v>25</v>
      </c>
      <c r="L5723" s="399">
        <v>44764</v>
      </c>
      <c r="M5723" s="398" t="s">
        <v>19</v>
      </c>
      <c r="N5723" s="10">
        <v>10363</v>
      </c>
    </row>
    <row r="5724" spans="1:14">
      <c r="A5724" s="9">
        <v>44735</v>
      </c>
      <c r="B5724" s="1">
        <v>18646</v>
      </c>
      <c r="C5724" s="929" t="s">
        <v>595</v>
      </c>
      <c r="D5724" s="1" t="s">
        <v>22</v>
      </c>
      <c r="E5724" s="1" t="s">
        <v>6054</v>
      </c>
      <c r="F5724" s="399">
        <v>44764</v>
      </c>
      <c r="G5724" s="10" t="s">
        <v>462</v>
      </c>
      <c r="H5724" s="10">
        <v>5</v>
      </c>
      <c r="I5724" s="946">
        <v>2.35</v>
      </c>
      <c r="J5724" s="398" t="s">
        <v>25</v>
      </c>
      <c r="K5724" s="398" t="s">
        <v>25</v>
      </c>
      <c r="L5724" s="399">
        <v>44764</v>
      </c>
      <c r="M5724" s="398" t="s">
        <v>19</v>
      </c>
      <c r="N5724" s="10">
        <v>10363</v>
      </c>
    </row>
    <row r="5725" spans="1:14">
      <c r="A5725" s="9">
        <v>44735</v>
      </c>
      <c r="B5725" s="1">
        <v>18647</v>
      </c>
      <c r="C5725" s="929" t="s">
        <v>455</v>
      </c>
      <c r="D5725" s="1" t="s">
        <v>22</v>
      </c>
      <c r="E5725" s="1" t="s">
        <v>6055</v>
      </c>
      <c r="F5725" s="399">
        <v>44764</v>
      </c>
      <c r="G5725" s="10" t="s">
        <v>457</v>
      </c>
      <c r="H5725" s="10">
        <v>1</v>
      </c>
      <c r="I5725" s="946">
        <v>2.35</v>
      </c>
      <c r="J5725" s="398" t="s">
        <v>25</v>
      </c>
      <c r="K5725" s="398" t="s">
        <v>25</v>
      </c>
      <c r="L5725" s="399">
        <v>44764</v>
      </c>
      <c r="M5725" s="398" t="s">
        <v>19</v>
      </c>
      <c r="N5725" s="10">
        <v>10363</v>
      </c>
    </row>
    <row r="5726" spans="1:14">
      <c r="A5726" s="9">
        <v>44735</v>
      </c>
      <c r="B5726" s="1">
        <v>18648</v>
      </c>
      <c r="C5726" s="929" t="s">
        <v>3396</v>
      </c>
      <c r="D5726" s="1" t="s">
        <v>22</v>
      </c>
      <c r="E5726" s="1" t="s">
        <v>6056</v>
      </c>
      <c r="F5726" s="399">
        <v>44764</v>
      </c>
      <c r="G5726" s="10" t="s">
        <v>4014</v>
      </c>
      <c r="H5726" s="10">
        <v>3</v>
      </c>
      <c r="I5726" s="946">
        <v>2.35</v>
      </c>
      <c r="J5726" s="398" t="s">
        <v>25</v>
      </c>
      <c r="K5726" s="398" t="s">
        <v>25</v>
      </c>
      <c r="L5726" s="399">
        <v>44764</v>
      </c>
      <c r="M5726" s="398" t="s">
        <v>19</v>
      </c>
      <c r="N5726" s="10">
        <v>10363</v>
      </c>
    </row>
    <row r="5727" spans="1:14">
      <c r="A5727" s="9">
        <v>44735</v>
      </c>
      <c r="B5727" s="1">
        <v>18649</v>
      </c>
      <c r="C5727" s="929" t="s">
        <v>3993</v>
      </c>
      <c r="D5727" s="1" t="s">
        <v>22</v>
      </c>
      <c r="E5727" s="1" t="s">
        <v>6057</v>
      </c>
      <c r="F5727" s="399">
        <v>44764</v>
      </c>
      <c r="G5727" s="10" t="s">
        <v>3995</v>
      </c>
      <c r="H5727" s="10">
        <v>1</v>
      </c>
      <c r="I5727" s="946">
        <v>2.35</v>
      </c>
      <c r="J5727" s="398" t="s">
        <v>25</v>
      </c>
      <c r="K5727" s="398" t="s">
        <v>25</v>
      </c>
      <c r="L5727" s="399">
        <v>44764</v>
      </c>
      <c r="M5727" s="398" t="s">
        <v>19</v>
      </c>
      <c r="N5727" s="10">
        <v>10363</v>
      </c>
    </row>
    <row r="5728" spans="1:14">
      <c r="A5728" s="9">
        <v>44735</v>
      </c>
      <c r="B5728" s="1">
        <v>18650</v>
      </c>
      <c r="C5728" s="929" t="s">
        <v>2267</v>
      </c>
      <c r="D5728" s="1" t="s">
        <v>22</v>
      </c>
      <c r="E5728" s="1" t="s">
        <v>6058</v>
      </c>
      <c r="F5728" s="399">
        <v>44764</v>
      </c>
      <c r="G5728" s="10" t="s">
        <v>2434</v>
      </c>
      <c r="H5728" s="10">
        <v>24</v>
      </c>
      <c r="I5728" s="946">
        <v>2.35</v>
      </c>
      <c r="J5728" s="398" t="s">
        <v>25</v>
      </c>
      <c r="K5728" s="398" t="s">
        <v>25</v>
      </c>
      <c r="L5728" s="399">
        <v>44764</v>
      </c>
      <c r="M5728" s="398" t="s">
        <v>19</v>
      </c>
      <c r="N5728" s="10">
        <v>10363</v>
      </c>
    </row>
    <row r="5729" spans="1:15">
      <c r="A5729" s="9">
        <v>44735</v>
      </c>
      <c r="B5729" s="1">
        <v>18651</v>
      </c>
      <c r="C5729" s="929" t="s">
        <v>397</v>
      </c>
      <c r="D5729" s="1" t="s">
        <v>22</v>
      </c>
      <c r="E5729" s="1" t="s">
        <v>6059</v>
      </c>
      <c r="F5729" s="399">
        <v>44764</v>
      </c>
      <c r="G5729" s="10" t="s">
        <v>399</v>
      </c>
      <c r="H5729" s="10">
        <v>3</v>
      </c>
      <c r="I5729" s="946">
        <v>2.35</v>
      </c>
      <c r="J5729" s="398" t="s">
        <v>25</v>
      </c>
      <c r="K5729" s="398" t="s">
        <v>25</v>
      </c>
      <c r="L5729" s="399">
        <v>44764</v>
      </c>
      <c r="M5729" s="398" t="s">
        <v>19</v>
      </c>
      <c r="N5729" s="10">
        <v>10363</v>
      </c>
    </row>
    <row r="5730" spans="1:15">
      <c r="A5730" s="9">
        <v>44735</v>
      </c>
      <c r="B5730" s="1">
        <v>18652</v>
      </c>
      <c r="C5730" s="929" t="s">
        <v>182</v>
      </c>
      <c r="D5730" s="1" t="s">
        <v>22</v>
      </c>
      <c r="E5730" s="1" t="s">
        <v>6060</v>
      </c>
      <c r="F5730" s="399">
        <v>44764</v>
      </c>
      <c r="G5730" s="10" t="s">
        <v>184</v>
      </c>
      <c r="H5730" s="10">
        <v>2</v>
      </c>
      <c r="I5730" s="946">
        <v>2.35</v>
      </c>
      <c r="J5730" s="398" t="s">
        <v>25</v>
      </c>
      <c r="K5730" s="398" t="s">
        <v>25</v>
      </c>
      <c r="L5730" s="399">
        <v>44764</v>
      </c>
      <c r="M5730" s="398" t="s">
        <v>19</v>
      </c>
      <c r="N5730" s="10">
        <v>10363</v>
      </c>
    </row>
    <row r="5731" spans="1:15">
      <c r="A5731" s="9">
        <v>44735</v>
      </c>
      <c r="B5731" s="1">
        <v>18653</v>
      </c>
      <c r="C5731" s="929" t="s">
        <v>158</v>
      </c>
      <c r="D5731" s="1" t="s">
        <v>22</v>
      </c>
      <c r="E5731" s="1" t="s">
        <v>6061</v>
      </c>
      <c r="F5731" s="399">
        <v>44764</v>
      </c>
      <c r="G5731" s="10" t="s">
        <v>160</v>
      </c>
      <c r="H5731" s="10">
        <v>2</v>
      </c>
      <c r="I5731" s="946">
        <v>2.35</v>
      </c>
      <c r="J5731" s="398" t="s">
        <v>25</v>
      </c>
      <c r="K5731" s="398" t="s">
        <v>25</v>
      </c>
      <c r="L5731" s="399">
        <v>44764</v>
      </c>
      <c r="M5731" s="398" t="s">
        <v>19</v>
      </c>
      <c r="N5731" s="10">
        <v>10363</v>
      </c>
    </row>
    <row r="5732" spans="1:15">
      <c r="A5732" s="9">
        <v>44735</v>
      </c>
      <c r="B5732" s="1">
        <v>18654</v>
      </c>
      <c r="C5732" s="929" t="s">
        <v>37</v>
      </c>
      <c r="D5732" s="1" t="s">
        <v>22</v>
      </c>
      <c r="E5732" s="1" t="s">
        <v>6061</v>
      </c>
      <c r="F5732" s="399">
        <v>44764</v>
      </c>
      <c r="G5732" s="10" t="s">
        <v>38</v>
      </c>
      <c r="H5732" s="10">
        <v>2</v>
      </c>
      <c r="I5732" s="946">
        <v>2.35</v>
      </c>
      <c r="J5732" s="398" t="s">
        <v>25</v>
      </c>
      <c r="K5732" s="398" t="s">
        <v>25</v>
      </c>
      <c r="L5732" s="399">
        <v>44764</v>
      </c>
      <c r="M5732" s="398" t="s">
        <v>19</v>
      </c>
      <c r="N5732" s="10">
        <v>10363</v>
      </c>
    </row>
    <row r="5733" spans="1:15">
      <c r="A5733" s="9">
        <v>44735</v>
      </c>
      <c r="B5733" s="1">
        <v>18655</v>
      </c>
      <c r="C5733" s="929" t="s">
        <v>4192</v>
      </c>
      <c r="D5733" s="1" t="s">
        <v>22</v>
      </c>
      <c r="E5733" s="1" t="s">
        <v>6062</v>
      </c>
      <c r="F5733" s="399">
        <v>44764</v>
      </c>
      <c r="G5733" s="10" t="s">
        <v>4194</v>
      </c>
      <c r="H5733" s="10">
        <v>1</v>
      </c>
      <c r="I5733" s="946">
        <v>2.35</v>
      </c>
      <c r="J5733" s="398" t="s">
        <v>25</v>
      </c>
      <c r="K5733" s="398" t="s">
        <v>25</v>
      </c>
      <c r="L5733" s="399">
        <v>44764</v>
      </c>
      <c r="M5733" s="398" t="s">
        <v>19</v>
      </c>
      <c r="N5733" s="10">
        <v>10363</v>
      </c>
    </row>
    <row r="5734" spans="1:15">
      <c r="A5734" s="9">
        <v>44735</v>
      </c>
      <c r="B5734" s="1">
        <v>18656</v>
      </c>
      <c r="C5734" s="929" t="s">
        <v>595</v>
      </c>
      <c r="D5734" s="1" t="s">
        <v>22</v>
      </c>
      <c r="E5734" s="1" t="s">
        <v>6063</v>
      </c>
      <c r="F5734" s="399">
        <v>44764</v>
      </c>
      <c r="G5734" s="10" t="s">
        <v>462</v>
      </c>
      <c r="H5734" s="10">
        <v>3</v>
      </c>
      <c r="I5734" s="946">
        <v>2.35</v>
      </c>
      <c r="J5734" s="398" t="s">
        <v>25</v>
      </c>
      <c r="K5734" s="398" t="s">
        <v>25</v>
      </c>
      <c r="L5734" s="399">
        <v>44764</v>
      </c>
      <c r="M5734" s="398" t="s">
        <v>19</v>
      </c>
      <c r="N5734" s="10">
        <v>10363</v>
      </c>
    </row>
    <row r="5735" spans="1:15">
      <c r="A5735" s="9">
        <v>44735</v>
      </c>
      <c r="B5735" s="1">
        <v>18657</v>
      </c>
      <c r="C5735" s="929" t="s">
        <v>37</v>
      </c>
      <c r="D5735" s="1" t="s">
        <v>22</v>
      </c>
      <c r="E5735" s="1" t="s">
        <v>6063</v>
      </c>
      <c r="F5735" s="399">
        <v>44764</v>
      </c>
      <c r="G5735" s="10" t="s">
        <v>38</v>
      </c>
      <c r="H5735" s="10">
        <v>3</v>
      </c>
      <c r="I5735" s="946">
        <v>2.35</v>
      </c>
      <c r="J5735" s="398" t="s">
        <v>25</v>
      </c>
      <c r="K5735" s="398" t="s">
        <v>25</v>
      </c>
      <c r="L5735" s="399">
        <v>44764</v>
      </c>
      <c r="M5735" s="398" t="s">
        <v>19</v>
      </c>
      <c r="N5735" s="10">
        <v>10363</v>
      </c>
    </row>
    <row r="5736" spans="1:15">
      <c r="A5736" s="9">
        <v>44735</v>
      </c>
      <c r="B5736" s="1">
        <v>18658</v>
      </c>
      <c r="C5736" s="929" t="s">
        <v>6064</v>
      </c>
      <c r="D5736" s="1" t="s">
        <v>22</v>
      </c>
      <c r="E5736" s="1" t="s">
        <v>4322</v>
      </c>
      <c r="F5736" s="399">
        <v>44764</v>
      </c>
      <c r="G5736" s="10" t="s">
        <v>6065</v>
      </c>
      <c r="H5736" s="10">
        <v>1</v>
      </c>
      <c r="I5736" s="946">
        <v>3.75</v>
      </c>
      <c r="J5736" s="398" t="s">
        <v>25</v>
      </c>
      <c r="K5736" s="398" t="s">
        <v>25</v>
      </c>
      <c r="L5736" s="399">
        <v>44764</v>
      </c>
      <c r="M5736" s="398" t="s">
        <v>19</v>
      </c>
      <c r="N5736" s="10">
        <v>10363</v>
      </c>
    </row>
    <row r="5737" spans="1:15" s="400" customFormat="1">
      <c r="A5737" s="9">
        <v>44735</v>
      </c>
      <c r="B5737" s="1">
        <v>18659</v>
      </c>
      <c r="C5737" s="929" t="s">
        <v>6066</v>
      </c>
      <c r="D5737" s="1" t="s">
        <v>22</v>
      </c>
      <c r="E5737" s="1" t="s">
        <v>4322</v>
      </c>
      <c r="F5737" s="399">
        <v>44764</v>
      </c>
      <c r="G5737" s="10" t="s">
        <v>6067</v>
      </c>
      <c r="H5737" s="10">
        <v>1</v>
      </c>
      <c r="I5737" s="946">
        <v>3.75</v>
      </c>
      <c r="J5737" s="398" t="s">
        <v>25</v>
      </c>
      <c r="K5737" s="398" t="s">
        <v>25</v>
      </c>
      <c r="L5737" s="399">
        <v>44764</v>
      </c>
      <c r="M5737" s="398" t="s">
        <v>19</v>
      </c>
      <c r="N5737" s="10">
        <v>10427</v>
      </c>
    </row>
    <row r="5738" spans="1:15">
      <c r="A5738" s="9">
        <v>44735</v>
      </c>
      <c r="B5738" s="1">
        <v>18660</v>
      </c>
      <c r="C5738" s="929" t="s">
        <v>286</v>
      </c>
      <c r="D5738" s="1" t="s">
        <v>22</v>
      </c>
      <c r="E5738" s="1" t="s">
        <v>6068</v>
      </c>
      <c r="F5738" s="399">
        <v>44764</v>
      </c>
      <c r="G5738" s="10" t="s">
        <v>30</v>
      </c>
      <c r="H5738" s="10">
        <v>27</v>
      </c>
      <c r="I5738" s="946">
        <v>2.35</v>
      </c>
      <c r="J5738" s="398" t="s">
        <v>25</v>
      </c>
      <c r="K5738" s="398" t="s">
        <v>25</v>
      </c>
      <c r="L5738" s="399">
        <v>44764</v>
      </c>
      <c r="M5738" s="398" t="s">
        <v>19</v>
      </c>
      <c r="N5738" s="10">
        <v>10427</v>
      </c>
    </row>
    <row r="5739" spans="1:15">
      <c r="A5739" s="9">
        <v>44735</v>
      </c>
      <c r="B5739" s="1">
        <v>18661</v>
      </c>
      <c r="C5739" s="929" t="s">
        <v>1729</v>
      </c>
      <c r="D5739" s="1" t="s">
        <v>22</v>
      </c>
      <c r="E5739" s="1" t="s">
        <v>6069</v>
      </c>
      <c r="F5739" s="399">
        <v>44764</v>
      </c>
      <c r="G5739" s="10" t="s">
        <v>1018</v>
      </c>
      <c r="H5739" s="10">
        <v>48</v>
      </c>
      <c r="I5739" s="946">
        <v>2.35</v>
      </c>
      <c r="J5739" s="398" t="s">
        <v>25</v>
      </c>
      <c r="K5739" s="398" t="s">
        <v>25</v>
      </c>
      <c r="L5739" s="399">
        <v>44764</v>
      </c>
      <c r="M5739" s="398" t="s">
        <v>19</v>
      </c>
      <c r="N5739" s="10">
        <v>10427</v>
      </c>
    </row>
    <row r="5740" spans="1:15">
      <c r="A5740" s="9">
        <v>44735</v>
      </c>
      <c r="B5740" s="1">
        <v>18662</v>
      </c>
      <c r="C5740" s="929" t="s">
        <v>5755</v>
      </c>
      <c r="D5740" s="1" t="s">
        <v>22</v>
      </c>
      <c r="E5740" s="1" t="s">
        <v>6070</v>
      </c>
      <c r="F5740" s="399">
        <v>44764</v>
      </c>
      <c r="G5740" s="10" t="s">
        <v>6071</v>
      </c>
      <c r="H5740" s="10">
        <v>32</v>
      </c>
      <c r="I5740" s="946">
        <v>2.35</v>
      </c>
      <c r="J5740" s="398" t="s">
        <v>25</v>
      </c>
      <c r="K5740" s="398" t="s">
        <v>25</v>
      </c>
      <c r="L5740" s="399">
        <v>44764</v>
      </c>
      <c r="M5740" s="398" t="s">
        <v>19</v>
      </c>
      <c r="N5740" s="10">
        <v>10427</v>
      </c>
    </row>
    <row r="5741" spans="1:15">
      <c r="A5741" s="9">
        <v>44735</v>
      </c>
      <c r="B5741" s="1">
        <v>18663</v>
      </c>
      <c r="C5741" s="929" t="s">
        <v>5755</v>
      </c>
      <c r="D5741" s="1" t="s">
        <v>22</v>
      </c>
      <c r="E5741" s="1" t="s">
        <v>6070</v>
      </c>
      <c r="F5741" s="399">
        <v>44764</v>
      </c>
      <c r="G5741" s="10" t="s">
        <v>6072</v>
      </c>
      <c r="H5741" s="10">
        <v>20</v>
      </c>
      <c r="I5741" s="946">
        <v>3.75</v>
      </c>
      <c r="J5741" s="398" t="s">
        <v>25</v>
      </c>
      <c r="K5741" s="398" t="s">
        <v>25</v>
      </c>
      <c r="L5741" s="399">
        <v>44764</v>
      </c>
      <c r="M5741" s="398" t="s">
        <v>19</v>
      </c>
      <c r="N5741" s="10">
        <v>10427</v>
      </c>
    </row>
    <row r="5742" spans="1:15" ht="15.75" thickBot="1">
      <c r="A5742" s="9">
        <v>44735</v>
      </c>
      <c r="B5742" s="1">
        <v>18664</v>
      </c>
      <c r="C5742" s="929" t="s">
        <v>6073</v>
      </c>
      <c r="D5742" s="1" t="s">
        <v>22</v>
      </c>
      <c r="E5742" s="1" t="s">
        <v>6074</v>
      </c>
      <c r="F5742" s="399">
        <v>44764</v>
      </c>
      <c r="G5742" s="10" t="s">
        <v>6075</v>
      </c>
      <c r="H5742" s="10">
        <v>14</v>
      </c>
      <c r="I5742" s="946">
        <v>2.35</v>
      </c>
      <c r="J5742" s="398" t="s">
        <v>25</v>
      </c>
      <c r="K5742" s="398" t="s">
        <v>25</v>
      </c>
      <c r="L5742" s="399">
        <v>44764</v>
      </c>
      <c r="M5742" s="398" t="s">
        <v>19</v>
      </c>
      <c r="N5742" s="10">
        <v>10427</v>
      </c>
    </row>
    <row r="5743" spans="1:15" ht="15.75" thickBot="1">
      <c r="A5743" s="584">
        <v>44735</v>
      </c>
      <c r="B5743" s="585">
        <v>18665</v>
      </c>
      <c r="C5743" s="931" t="s">
        <v>341</v>
      </c>
      <c r="D5743" s="585" t="s">
        <v>22</v>
      </c>
      <c r="E5743" s="585" t="s">
        <v>6076</v>
      </c>
      <c r="F5743" s="591">
        <v>44764</v>
      </c>
      <c r="G5743" s="588" t="s">
        <v>343</v>
      </c>
      <c r="H5743" s="588">
        <v>18</v>
      </c>
      <c r="I5743" s="1007">
        <v>2.35</v>
      </c>
      <c r="J5743" s="590" t="s">
        <v>25</v>
      </c>
      <c r="K5743" s="590" t="s">
        <v>25</v>
      </c>
      <c r="L5743" s="591">
        <v>44764</v>
      </c>
      <c r="M5743" s="590" t="s">
        <v>19</v>
      </c>
      <c r="N5743" s="10">
        <v>10427</v>
      </c>
      <c r="O5743" s="1001">
        <v>6198.0000000000009</v>
      </c>
    </row>
    <row r="5744" spans="1:15">
      <c r="A5744" s="9">
        <v>44735</v>
      </c>
      <c r="B5744" s="1">
        <v>18666</v>
      </c>
      <c r="C5744" s="929" t="s">
        <v>6077</v>
      </c>
      <c r="D5744" s="1" t="s">
        <v>22</v>
      </c>
      <c r="E5744" s="1" t="s">
        <v>4322</v>
      </c>
      <c r="F5744" s="399">
        <v>44767</v>
      </c>
      <c r="G5744" s="10" t="s">
        <v>6078</v>
      </c>
      <c r="H5744" s="10">
        <v>1</v>
      </c>
      <c r="I5744" s="946">
        <v>3.75</v>
      </c>
      <c r="J5744" s="398" t="s">
        <v>25</v>
      </c>
      <c r="K5744" s="398" t="s">
        <v>25</v>
      </c>
      <c r="L5744" s="399">
        <v>44767</v>
      </c>
      <c r="M5744" s="398" t="s">
        <v>19</v>
      </c>
      <c r="N5744" s="10">
        <v>10427</v>
      </c>
    </row>
    <row r="5745" spans="1:14">
      <c r="A5745" s="9">
        <v>44735</v>
      </c>
      <c r="B5745" s="1">
        <v>18667</v>
      </c>
      <c r="C5745" s="929" t="s">
        <v>1169</v>
      </c>
      <c r="D5745" s="1" t="s">
        <v>22</v>
      </c>
      <c r="E5745" s="1" t="s">
        <v>6079</v>
      </c>
      <c r="F5745" s="399">
        <v>44769</v>
      </c>
      <c r="G5745" s="10" t="s">
        <v>1170</v>
      </c>
      <c r="H5745" s="10">
        <v>269</v>
      </c>
      <c r="I5745" s="946">
        <v>2.35</v>
      </c>
      <c r="J5745" s="398" t="s">
        <v>25</v>
      </c>
      <c r="K5745" s="398" t="s">
        <v>25</v>
      </c>
      <c r="L5745" s="399">
        <v>44767</v>
      </c>
      <c r="M5745" s="398" t="s">
        <v>19</v>
      </c>
      <c r="N5745" s="10">
        <v>10427</v>
      </c>
    </row>
    <row r="5746" spans="1:14">
      <c r="A5746" s="9">
        <v>44735</v>
      </c>
      <c r="B5746" s="1">
        <v>18668</v>
      </c>
      <c r="C5746" s="929" t="s">
        <v>34</v>
      </c>
      <c r="D5746" s="1" t="s">
        <v>22</v>
      </c>
      <c r="E5746" s="1" t="s">
        <v>6080</v>
      </c>
      <c r="F5746" s="399">
        <v>44769</v>
      </c>
      <c r="G5746" s="10" t="s">
        <v>36</v>
      </c>
      <c r="H5746" s="10">
        <v>18</v>
      </c>
      <c r="I5746" s="946">
        <v>2.35</v>
      </c>
      <c r="J5746" s="398" t="s">
        <v>25</v>
      </c>
      <c r="K5746" s="398" t="s">
        <v>25</v>
      </c>
      <c r="L5746" s="399">
        <v>44767</v>
      </c>
      <c r="M5746" s="398" t="s">
        <v>19</v>
      </c>
      <c r="N5746" s="10">
        <v>10427</v>
      </c>
    </row>
    <row r="5747" spans="1:14">
      <c r="A5747" s="9">
        <v>44735</v>
      </c>
      <c r="B5747" s="1">
        <v>18669</v>
      </c>
      <c r="C5747" s="929" t="s">
        <v>39</v>
      </c>
      <c r="D5747" s="1" t="s">
        <v>22</v>
      </c>
      <c r="E5747" s="1" t="s">
        <v>6080</v>
      </c>
      <c r="F5747" s="399">
        <v>44769</v>
      </c>
      <c r="G5747" s="10" t="s">
        <v>40</v>
      </c>
      <c r="H5747" s="10">
        <v>19</v>
      </c>
      <c r="I5747" s="946">
        <v>2.35</v>
      </c>
      <c r="J5747" s="398" t="s">
        <v>25</v>
      </c>
      <c r="K5747" s="398" t="s">
        <v>25</v>
      </c>
      <c r="L5747" s="399">
        <v>44767</v>
      </c>
      <c r="M5747" s="398" t="s">
        <v>19</v>
      </c>
      <c r="N5747" s="10">
        <v>10427</v>
      </c>
    </row>
    <row r="5748" spans="1:14">
      <c r="A5748" s="9">
        <v>44735</v>
      </c>
      <c r="B5748" s="1">
        <v>18670</v>
      </c>
      <c r="C5748" s="929" t="s">
        <v>37</v>
      </c>
      <c r="D5748" s="1" t="s">
        <v>22</v>
      </c>
      <c r="E5748" s="1" t="s">
        <v>6080</v>
      </c>
      <c r="F5748" s="399">
        <v>44769</v>
      </c>
      <c r="G5748" s="10" t="s">
        <v>38</v>
      </c>
      <c r="H5748" s="10">
        <v>18</v>
      </c>
      <c r="I5748" s="946">
        <v>2.35</v>
      </c>
      <c r="J5748" s="398" t="s">
        <v>25</v>
      </c>
      <c r="K5748" s="398" t="s">
        <v>25</v>
      </c>
      <c r="L5748" s="399">
        <v>44767</v>
      </c>
      <c r="M5748" s="398" t="s">
        <v>19</v>
      </c>
      <c r="N5748" s="10">
        <v>10427</v>
      </c>
    </row>
    <row r="5749" spans="1:14">
      <c r="A5749" s="9">
        <v>44735</v>
      </c>
      <c r="B5749" s="1">
        <v>18671</v>
      </c>
      <c r="C5749" s="929" t="s">
        <v>2171</v>
      </c>
      <c r="D5749" s="1" t="s">
        <v>22</v>
      </c>
      <c r="E5749" s="1" t="s">
        <v>6080</v>
      </c>
      <c r="F5749" s="399">
        <v>44769</v>
      </c>
      <c r="G5749" s="10" t="s">
        <v>2191</v>
      </c>
      <c r="H5749" s="10">
        <v>19</v>
      </c>
      <c r="I5749" s="946">
        <v>2.35</v>
      </c>
      <c r="J5749" s="398" t="s">
        <v>25</v>
      </c>
      <c r="K5749" s="398" t="s">
        <v>25</v>
      </c>
      <c r="L5749" s="399">
        <v>44767</v>
      </c>
      <c r="M5749" s="398" t="s">
        <v>19</v>
      </c>
      <c r="N5749" s="10">
        <v>10427</v>
      </c>
    </row>
    <row r="5750" spans="1:14">
      <c r="A5750" s="9">
        <v>44735</v>
      </c>
      <c r="B5750" s="1">
        <v>18672</v>
      </c>
      <c r="C5750" s="929" t="s">
        <v>2153</v>
      </c>
      <c r="D5750" s="1" t="s">
        <v>22</v>
      </c>
      <c r="E5750" s="1" t="s">
        <v>6080</v>
      </c>
      <c r="F5750" s="399">
        <v>44769</v>
      </c>
      <c r="G5750" s="10" t="s">
        <v>2192</v>
      </c>
      <c r="H5750" s="10">
        <v>19</v>
      </c>
      <c r="I5750" s="946">
        <v>2.35</v>
      </c>
      <c r="J5750" s="398" t="s">
        <v>25</v>
      </c>
      <c r="K5750" s="398" t="s">
        <v>25</v>
      </c>
      <c r="L5750" s="399">
        <v>44767</v>
      </c>
      <c r="M5750" s="398" t="s">
        <v>19</v>
      </c>
      <c r="N5750" s="10">
        <v>10427</v>
      </c>
    </row>
    <row r="5751" spans="1:14">
      <c r="A5751" s="9">
        <v>44735</v>
      </c>
      <c r="B5751" s="1">
        <v>18673</v>
      </c>
      <c r="C5751" s="929" t="s">
        <v>131</v>
      </c>
      <c r="D5751" s="1" t="s">
        <v>22</v>
      </c>
      <c r="E5751" s="1" t="s">
        <v>6081</v>
      </c>
      <c r="F5751" s="399">
        <v>44769</v>
      </c>
      <c r="G5751" s="10" t="s">
        <v>524</v>
      </c>
      <c r="H5751" s="10">
        <v>40</v>
      </c>
      <c r="I5751" s="946">
        <v>2.35</v>
      </c>
      <c r="J5751" s="398" t="s">
        <v>25</v>
      </c>
      <c r="K5751" s="398" t="s">
        <v>25</v>
      </c>
      <c r="L5751" s="399">
        <v>44767</v>
      </c>
      <c r="M5751" s="398" t="s">
        <v>19</v>
      </c>
      <c r="N5751" s="10">
        <v>10427</v>
      </c>
    </row>
    <row r="5752" spans="1:14">
      <c r="A5752" s="9">
        <v>44735</v>
      </c>
      <c r="B5752" s="1">
        <v>18674</v>
      </c>
      <c r="C5752" s="929" t="s">
        <v>5032</v>
      </c>
      <c r="D5752" s="1" t="s">
        <v>22</v>
      </c>
      <c r="E5752" s="1" t="s">
        <v>6082</v>
      </c>
      <c r="F5752" s="399">
        <v>44769</v>
      </c>
      <c r="G5752" s="10" t="s">
        <v>5034</v>
      </c>
      <c r="H5752" s="10">
        <v>25</v>
      </c>
      <c r="I5752" s="946">
        <v>2.35</v>
      </c>
      <c r="J5752" s="398" t="s">
        <v>25</v>
      </c>
      <c r="K5752" s="398" t="s">
        <v>25</v>
      </c>
      <c r="L5752" s="399">
        <v>44767</v>
      </c>
      <c r="M5752" s="398" t="s">
        <v>19</v>
      </c>
      <c r="N5752" s="10">
        <v>10427</v>
      </c>
    </row>
    <row r="5753" spans="1:14">
      <c r="A5753" s="9">
        <v>44735</v>
      </c>
      <c r="B5753" s="1">
        <v>18675</v>
      </c>
      <c r="C5753" s="929" t="s">
        <v>46</v>
      </c>
      <c r="D5753" s="1" t="s">
        <v>22</v>
      </c>
      <c r="E5753" s="1" t="s">
        <v>6083</v>
      </c>
      <c r="F5753" s="399">
        <v>44769</v>
      </c>
      <c r="G5753" s="10" t="s">
        <v>48</v>
      </c>
      <c r="H5753" s="10">
        <v>2</v>
      </c>
      <c r="I5753" s="946">
        <v>2.35</v>
      </c>
      <c r="J5753" s="398" t="s">
        <v>25</v>
      </c>
      <c r="K5753" s="398" t="s">
        <v>25</v>
      </c>
      <c r="L5753" s="399">
        <v>44767</v>
      </c>
      <c r="M5753" s="398" t="s">
        <v>19</v>
      </c>
      <c r="N5753" s="10">
        <v>10427</v>
      </c>
    </row>
    <row r="5754" spans="1:14">
      <c r="A5754" s="9">
        <v>44735</v>
      </c>
      <c r="B5754" s="1">
        <v>18676</v>
      </c>
      <c r="C5754" s="929" t="s">
        <v>480</v>
      </c>
      <c r="D5754" s="1" t="s">
        <v>22</v>
      </c>
      <c r="E5754" s="1" t="s">
        <v>6083</v>
      </c>
      <c r="F5754" s="399">
        <v>44769</v>
      </c>
      <c r="G5754" s="10" t="s">
        <v>3373</v>
      </c>
      <c r="H5754" s="10">
        <v>2</v>
      </c>
      <c r="I5754" s="946">
        <v>2.35</v>
      </c>
      <c r="J5754" s="398" t="s">
        <v>25</v>
      </c>
      <c r="K5754" s="398" t="s">
        <v>25</v>
      </c>
      <c r="L5754" s="399">
        <v>44767</v>
      </c>
      <c r="M5754" s="398" t="s">
        <v>19</v>
      </c>
      <c r="N5754" s="10">
        <v>10427</v>
      </c>
    </row>
    <row r="5755" spans="1:14">
      <c r="A5755" s="9">
        <v>44735</v>
      </c>
      <c r="B5755" s="1">
        <v>18677</v>
      </c>
      <c r="C5755" s="929" t="s">
        <v>131</v>
      </c>
      <c r="D5755" s="1" t="s">
        <v>22</v>
      </c>
      <c r="E5755" s="1" t="s">
        <v>6084</v>
      </c>
      <c r="F5755" s="399">
        <v>44769</v>
      </c>
      <c r="G5755" s="10" t="s">
        <v>524</v>
      </c>
      <c r="H5755" s="10">
        <v>8</v>
      </c>
      <c r="I5755" s="946">
        <v>2.35</v>
      </c>
      <c r="J5755" s="398" t="s">
        <v>25</v>
      </c>
      <c r="K5755" s="398" t="s">
        <v>25</v>
      </c>
      <c r="L5755" s="399">
        <v>44767</v>
      </c>
      <c r="M5755" s="398" t="s">
        <v>19</v>
      </c>
      <c r="N5755" s="10">
        <v>10427</v>
      </c>
    </row>
    <row r="5756" spans="1:14">
      <c r="A5756" s="9">
        <v>44735</v>
      </c>
      <c r="B5756" s="1">
        <v>18678</v>
      </c>
      <c r="C5756" s="929" t="s">
        <v>380</v>
      </c>
      <c r="D5756" s="1" t="s">
        <v>22</v>
      </c>
      <c r="E5756" s="1" t="s">
        <v>6085</v>
      </c>
      <c r="F5756" s="399">
        <v>44769</v>
      </c>
      <c r="G5756" s="10" t="s">
        <v>382</v>
      </c>
      <c r="H5756" s="10">
        <v>4</v>
      </c>
      <c r="I5756" s="946">
        <v>2.35</v>
      </c>
      <c r="J5756" s="398" t="s">
        <v>25</v>
      </c>
      <c r="K5756" s="398" t="s">
        <v>25</v>
      </c>
      <c r="L5756" s="399">
        <v>44767</v>
      </c>
      <c r="M5756" s="398" t="s">
        <v>19</v>
      </c>
      <c r="N5756" s="10">
        <v>10427</v>
      </c>
    </row>
    <row r="5757" spans="1:14">
      <c r="A5757" s="9">
        <v>44735</v>
      </c>
      <c r="B5757" s="1">
        <v>18679</v>
      </c>
      <c r="C5757" s="929" t="s">
        <v>863</v>
      </c>
      <c r="D5757" s="1" t="s">
        <v>22</v>
      </c>
      <c r="E5757" s="1" t="s">
        <v>6086</v>
      </c>
      <c r="F5757" s="399">
        <v>44769</v>
      </c>
      <c r="G5757" s="10" t="s">
        <v>865</v>
      </c>
      <c r="H5757" s="10">
        <v>10</v>
      </c>
      <c r="I5757" s="946">
        <v>2.35</v>
      </c>
      <c r="J5757" s="398" t="s">
        <v>25</v>
      </c>
      <c r="K5757" s="398" t="s">
        <v>25</v>
      </c>
      <c r="L5757" s="399">
        <v>44767</v>
      </c>
      <c r="M5757" s="398" t="s">
        <v>19</v>
      </c>
      <c r="N5757" s="10">
        <v>10427</v>
      </c>
    </row>
    <row r="5758" spans="1:14">
      <c r="A5758" s="9">
        <v>44735</v>
      </c>
      <c r="B5758" s="1">
        <v>18680</v>
      </c>
      <c r="C5758" s="929" t="s">
        <v>262</v>
      </c>
      <c r="D5758" s="1" t="s">
        <v>22</v>
      </c>
      <c r="E5758" s="1" t="s">
        <v>6087</v>
      </c>
      <c r="F5758" s="399">
        <v>44769</v>
      </c>
      <c r="G5758" s="10" t="s">
        <v>264</v>
      </c>
      <c r="H5758" s="10">
        <v>70</v>
      </c>
      <c r="I5758" s="946">
        <v>2.35</v>
      </c>
      <c r="J5758" s="398" t="s">
        <v>25</v>
      </c>
      <c r="K5758" s="398" t="s">
        <v>25</v>
      </c>
      <c r="L5758" s="399">
        <v>44767</v>
      </c>
      <c r="M5758" s="398" t="s">
        <v>19</v>
      </c>
      <c r="N5758" s="10">
        <v>10427</v>
      </c>
    </row>
    <row r="5759" spans="1:14">
      <c r="A5759" s="9">
        <v>44735</v>
      </c>
      <c r="B5759" s="1">
        <v>18681</v>
      </c>
      <c r="C5759" s="929" t="s">
        <v>265</v>
      </c>
      <c r="D5759" s="1" t="s">
        <v>22</v>
      </c>
      <c r="E5759" s="1" t="s">
        <v>6087</v>
      </c>
      <c r="F5759" s="399">
        <v>44769</v>
      </c>
      <c r="G5759" s="10" t="s">
        <v>266</v>
      </c>
      <c r="H5759" s="10">
        <v>70</v>
      </c>
      <c r="I5759" s="946">
        <v>2.35</v>
      </c>
      <c r="J5759" s="398" t="s">
        <v>25</v>
      </c>
      <c r="K5759" s="398" t="s">
        <v>25</v>
      </c>
      <c r="L5759" s="399">
        <v>44767</v>
      </c>
      <c r="M5759" s="398" t="s">
        <v>19</v>
      </c>
      <c r="N5759" s="10">
        <v>10427</v>
      </c>
    </row>
    <row r="5760" spans="1:14">
      <c r="A5760" s="9">
        <v>44735</v>
      </c>
      <c r="B5760" s="1">
        <v>18682</v>
      </c>
      <c r="C5760" s="929" t="s">
        <v>73</v>
      </c>
      <c r="D5760" s="1" t="s">
        <v>22</v>
      </c>
      <c r="E5760" s="1" t="s">
        <v>6088</v>
      </c>
      <c r="F5760" s="399">
        <v>44769</v>
      </c>
      <c r="G5760" s="10" t="s">
        <v>74</v>
      </c>
      <c r="H5760" s="10">
        <v>3</v>
      </c>
      <c r="I5760" s="946">
        <v>2.35</v>
      </c>
      <c r="J5760" s="398" t="s">
        <v>25</v>
      </c>
      <c r="K5760" s="398" t="s">
        <v>25</v>
      </c>
      <c r="L5760" s="399">
        <v>44768</v>
      </c>
      <c r="M5760" s="398" t="s">
        <v>19</v>
      </c>
      <c r="N5760" s="10">
        <v>10427</v>
      </c>
    </row>
    <row r="5761" spans="1:14">
      <c r="A5761" s="9">
        <v>44735</v>
      </c>
      <c r="B5761" s="1">
        <v>18683</v>
      </c>
      <c r="C5761" s="929" t="s">
        <v>37</v>
      </c>
      <c r="D5761" s="1" t="s">
        <v>22</v>
      </c>
      <c r="E5761" s="1" t="s">
        <v>6088</v>
      </c>
      <c r="F5761" s="399">
        <v>44769</v>
      </c>
      <c r="G5761" s="10" t="s">
        <v>38</v>
      </c>
      <c r="H5761" s="10">
        <v>3</v>
      </c>
      <c r="I5761" s="946">
        <v>2.35</v>
      </c>
      <c r="J5761" s="398" t="s">
        <v>25</v>
      </c>
      <c r="K5761" s="398" t="s">
        <v>25</v>
      </c>
      <c r="L5761" s="399">
        <v>44768</v>
      </c>
      <c r="M5761" s="398" t="s">
        <v>19</v>
      </c>
      <c r="N5761" s="10">
        <v>10427</v>
      </c>
    </row>
    <row r="5762" spans="1:14">
      <c r="A5762" s="9">
        <v>44735</v>
      </c>
      <c r="B5762" s="1">
        <v>18684</v>
      </c>
      <c r="C5762" s="929" t="s">
        <v>39</v>
      </c>
      <c r="D5762" s="1" t="s">
        <v>22</v>
      </c>
      <c r="E5762" s="1" t="s">
        <v>6088</v>
      </c>
      <c r="F5762" s="399">
        <v>44769</v>
      </c>
      <c r="G5762" s="10" t="s">
        <v>40</v>
      </c>
      <c r="H5762" s="10">
        <v>3</v>
      </c>
      <c r="I5762" s="946">
        <v>2.35</v>
      </c>
      <c r="J5762" s="398" t="s">
        <v>25</v>
      </c>
      <c r="K5762" s="398" t="s">
        <v>25</v>
      </c>
      <c r="L5762" s="399">
        <v>44768</v>
      </c>
      <c r="M5762" s="398" t="s">
        <v>19</v>
      </c>
      <c r="N5762" s="10">
        <v>10427</v>
      </c>
    </row>
    <row r="5763" spans="1:14">
      <c r="A5763" s="9">
        <v>44735</v>
      </c>
      <c r="B5763" s="1">
        <v>18685</v>
      </c>
      <c r="C5763" s="929" t="s">
        <v>94</v>
      </c>
      <c r="D5763" s="1" t="s">
        <v>22</v>
      </c>
      <c r="E5763" s="1" t="s">
        <v>6089</v>
      </c>
      <c r="F5763" s="399">
        <v>44769</v>
      </c>
      <c r="G5763" s="10" t="s">
        <v>96</v>
      </c>
      <c r="H5763" s="10">
        <v>5</v>
      </c>
      <c r="I5763" s="946">
        <v>2.35</v>
      </c>
      <c r="J5763" s="398" t="s">
        <v>25</v>
      </c>
      <c r="K5763" s="398" t="s">
        <v>25</v>
      </c>
      <c r="L5763" s="399">
        <v>44768</v>
      </c>
      <c r="M5763" s="398" t="s">
        <v>19</v>
      </c>
      <c r="N5763" s="10">
        <v>10427</v>
      </c>
    </row>
    <row r="5764" spans="1:14">
      <c r="A5764" s="9">
        <v>44735</v>
      </c>
      <c r="B5764" s="1">
        <v>18686</v>
      </c>
      <c r="C5764" s="929" t="s">
        <v>893</v>
      </c>
      <c r="D5764" s="1" t="s">
        <v>22</v>
      </c>
      <c r="E5764" s="1" t="s">
        <v>6090</v>
      </c>
      <c r="F5764" s="399">
        <v>44769</v>
      </c>
      <c r="G5764" s="10" t="s">
        <v>895</v>
      </c>
      <c r="H5764" s="10">
        <v>2</v>
      </c>
      <c r="I5764" s="946">
        <v>2.35</v>
      </c>
      <c r="J5764" s="398" t="s">
        <v>25</v>
      </c>
      <c r="K5764" s="398" t="s">
        <v>25</v>
      </c>
      <c r="L5764" s="399">
        <v>44768</v>
      </c>
      <c r="M5764" s="398" t="s">
        <v>19</v>
      </c>
      <c r="N5764" s="10">
        <v>10427</v>
      </c>
    </row>
    <row r="5765" spans="1:14">
      <c r="A5765" s="9">
        <v>44735</v>
      </c>
      <c r="B5765" s="1">
        <v>18687</v>
      </c>
      <c r="C5765" s="929" t="s">
        <v>595</v>
      </c>
      <c r="D5765" s="1" t="s">
        <v>22</v>
      </c>
      <c r="E5765" s="1" t="s">
        <v>6091</v>
      </c>
      <c r="F5765" s="399">
        <v>44769</v>
      </c>
      <c r="G5765" s="10" t="s">
        <v>462</v>
      </c>
      <c r="H5765" s="10">
        <v>3</v>
      </c>
      <c r="I5765" s="946">
        <v>2.35</v>
      </c>
      <c r="J5765" s="398" t="s">
        <v>25</v>
      </c>
      <c r="K5765" s="398" t="s">
        <v>25</v>
      </c>
      <c r="L5765" s="399">
        <v>44768</v>
      </c>
      <c r="M5765" s="398" t="s">
        <v>19</v>
      </c>
      <c r="N5765" s="10">
        <v>10427</v>
      </c>
    </row>
    <row r="5766" spans="1:14">
      <c r="A5766" s="9">
        <v>44735</v>
      </c>
      <c r="B5766" s="1">
        <v>18688</v>
      </c>
      <c r="C5766" s="929" t="s">
        <v>37</v>
      </c>
      <c r="D5766" s="1" t="s">
        <v>22</v>
      </c>
      <c r="E5766" s="1" t="s">
        <v>6091</v>
      </c>
      <c r="F5766" s="399">
        <v>44769</v>
      </c>
      <c r="G5766" s="10" t="s">
        <v>38</v>
      </c>
      <c r="H5766" s="10">
        <v>3</v>
      </c>
      <c r="I5766" s="946">
        <v>2.35</v>
      </c>
      <c r="J5766" s="398" t="s">
        <v>25</v>
      </c>
      <c r="K5766" s="398" t="s">
        <v>25</v>
      </c>
      <c r="L5766" s="399">
        <v>44768</v>
      </c>
      <c r="M5766" s="398" t="s">
        <v>19</v>
      </c>
      <c r="N5766" s="10">
        <v>10427</v>
      </c>
    </row>
    <row r="5767" spans="1:14">
      <c r="A5767" s="9">
        <v>44735</v>
      </c>
      <c r="B5767" s="1">
        <v>18689</v>
      </c>
      <c r="C5767" s="929" t="s">
        <v>595</v>
      </c>
      <c r="D5767" s="1" t="s">
        <v>22</v>
      </c>
      <c r="E5767" s="1" t="s">
        <v>6092</v>
      </c>
      <c r="F5767" s="399">
        <v>44769</v>
      </c>
      <c r="G5767" s="10" t="s">
        <v>462</v>
      </c>
      <c r="H5767" s="10">
        <v>2</v>
      </c>
      <c r="I5767" s="946">
        <v>2.35</v>
      </c>
      <c r="J5767" s="398" t="s">
        <v>25</v>
      </c>
      <c r="K5767" s="398" t="s">
        <v>25</v>
      </c>
      <c r="L5767" s="399">
        <v>44768</v>
      </c>
      <c r="M5767" s="398" t="s">
        <v>19</v>
      </c>
      <c r="N5767" s="10">
        <v>10427</v>
      </c>
    </row>
    <row r="5768" spans="1:14">
      <c r="A5768" s="9">
        <v>44735</v>
      </c>
      <c r="B5768" s="1">
        <v>18690</v>
      </c>
      <c r="C5768" s="929" t="s">
        <v>37</v>
      </c>
      <c r="D5768" s="1" t="s">
        <v>22</v>
      </c>
      <c r="E5768" s="1" t="s">
        <v>6092</v>
      </c>
      <c r="F5768" s="399">
        <v>44769</v>
      </c>
      <c r="G5768" s="10" t="s">
        <v>38</v>
      </c>
      <c r="H5768" s="10">
        <v>2</v>
      </c>
      <c r="I5768" s="946">
        <v>2.35</v>
      </c>
      <c r="J5768" s="398" t="s">
        <v>25</v>
      </c>
      <c r="K5768" s="398" t="s">
        <v>25</v>
      </c>
      <c r="L5768" s="399">
        <v>44768</v>
      </c>
      <c r="M5768" s="398" t="s">
        <v>19</v>
      </c>
      <c r="N5768" s="10">
        <v>10427</v>
      </c>
    </row>
    <row r="5769" spans="1:14">
      <c r="A5769" s="9">
        <v>44735</v>
      </c>
      <c r="B5769" s="1">
        <v>18691</v>
      </c>
      <c r="C5769" s="929" t="s">
        <v>595</v>
      </c>
      <c r="D5769" s="1" t="s">
        <v>22</v>
      </c>
      <c r="E5769" s="1" t="s">
        <v>6093</v>
      </c>
      <c r="F5769" s="399">
        <v>44769</v>
      </c>
      <c r="G5769" s="10" t="s">
        <v>462</v>
      </c>
      <c r="H5769" s="10">
        <v>3</v>
      </c>
      <c r="I5769" s="946">
        <v>2.35</v>
      </c>
      <c r="J5769" s="398" t="s">
        <v>25</v>
      </c>
      <c r="K5769" s="398" t="s">
        <v>25</v>
      </c>
      <c r="L5769" s="399">
        <v>44768</v>
      </c>
      <c r="M5769" s="398" t="s">
        <v>19</v>
      </c>
      <c r="N5769" s="10">
        <v>10427</v>
      </c>
    </row>
    <row r="5770" spans="1:14">
      <c r="A5770" s="9">
        <v>44735</v>
      </c>
      <c r="B5770" s="1">
        <v>18692</v>
      </c>
      <c r="C5770" s="929" t="s">
        <v>37</v>
      </c>
      <c r="D5770" s="1" t="s">
        <v>22</v>
      </c>
      <c r="E5770" s="1" t="s">
        <v>6093</v>
      </c>
      <c r="F5770" s="399">
        <v>44769</v>
      </c>
      <c r="G5770" s="10" t="s">
        <v>38</v>
      </c>
      <c r="H5770" s="10">
        <v>3</v>
      </c>
      <c r="I5770" s="946">
        <v>2.35</v>
      </c>
      <c r="J5770" s="398" t="s">
        <v>25</v>
      </c>
      <c r="K5770" s="398" t="s">
        <v>25</v>
      </c>
      <c r="L5770" s="399">
        <v>44768</v>
      </c>
      <c r="M5770" s="398" t="s">
        <v>19</v>
      </c>
      <c r="N5770" s="10">
        <v>10427</v>
      </c>
    </row>
    <row r="5771" spans="1:14">
      <c r="A5771" s="9">
        <v>44735</v>
      </c>
      <c r="B5771" s="1">
        <v>18693</v>
      </c>
      <c r="C5771" s="929" t="s">
        <v>4889</v>
      </c>
      <c r="D5771" s="1" t="s">
        <v>22</v>
      </c>
      <c r="E5771" s="1" t="s">
        <v>6094</v>
      </c>
      <c r="F5771" s="399">
        <v>44769</v>
      </c>
      <c r="G5771" s="10" t="s">
        <v>5160</v>
      </c>
      <c r="H5771" s="10">
        <v>57</v>
      </c>
      <c r="I5771" s="946">
        <v>2.35</v>
      </c>
      <c r="J5771" s="398" t="s">
        <v>25</v>
      </c>
      <c r="K5771" s="398" t="s">
        <v>25</v>
      </c>
      <c r="L5771" s="399">
        <v>44768</v>
      </c>
      <c r="M5771" s="398" t="s">
        <v>19</v>
      </c>
      <c r="N5771" s="10">
        <v>10427</v>
      </c>
    </row>
    <row r="5772" spans="1:14">
      <c r="A5772" s="9">
        <v>44735</v>
      </c>
      <c r="B5772" s="1">
        <v>18694</v>
      </c>
      <c r="C5772" s="929" t="s">
        <v>5</v>
      </c>
      <c r="D5772" s="1" t="s">
        <v>22</v>
      </c>
      <c r="E5772" s="1" t="s">
        <v>6094</v>
      </c>
      <c r="F5772" s="399">
        <v>44769</v>
      </c>
      <c r="G5772" s="10" t="s">
        <v>3329</v>
      </c>
      <c r="H5772" s="10">
        <v>5</v>
      </c>
      <c r="I5772" s="946">
        <v>4.5</v>
      </c>
      <c r="J5772" s="398" t="s">
        <v>25</v>
      </c>
      <c r="K5772" s="398" t="s">
        <v>25</v>
      </c>
      <c r="L5772" s="399">
        <v>44768</v>
      </c>
      <c r="M5772" s="398" t="s">
        <v>19</v>
      </c>
      <c r="N5772" s="10">
        <v>10427</v>
      </c>
    </row>
    <row r="5773" spans="1:14">
      <c r="A5773" s="9">
        <v>44735</v>
      </c>
      <c r="B5773" s="1">
        <v>18695</v>
      </c>
      <c r="C5773" s="929" t="s">
        <v>501</v>
      </c>
      <c r="D5773" s="1" t="s">
        <v>22</v>
      </c>
      <c r="E5773" s="1" t="s">
        <v>6095</v>
      </c>
      <c r="F5773" s="399">
        <v>44769</v>
      </c>
      <c r="G5773" s="10" t="s">
        <v>503</v>
      </c>
      <c r="H5773" s="10">
        <v>3</v>
      </c>
      <c r="I5773" s="946">
        <v>2.35</v>
      </c>
      <c r="J5773" s="398" t="s">
        <v>25</v>
      </c>
      <c r="K5773" s="398" t="s">
        <v>25</v>
      </c>
      <c r="L5773" s="399">
        <v>44768</v>
      </c>
      <c r="M5773" s="398" t="s">
        <v>19</v>
      </c>
      <c r="N5773" s="10">
        <v>10427</v>
      </c>
    </row>
    <row r="5774" spans="1:14">
      <c r="A5774" s="9">
        <v>44735</v>
      </c>
      <c r="B5774" s="1">
        <v>18696</v>
      </c>
      <c r="C5774" s="929" t="s">
        <v>1062</v>
      </c>
      <c r="D5774" s="1" t="s">
        <v>22</v>
      </c>
      <c r="E5774" s="1" t="s">
        <v>6096</v>
      </c>
      <c r="F5774" s="399">
        <v>44769</v>
      </c>
      <c r="G5774" s="10" t="s">
        <v>1064</v>
      </c>
      <c r="H5774" s="10">
        <v>22</v>
      </c>
      <c r="I5774" s="946">
        <v>2.35</v>
      </c>
      <c r="J5774" s="398" t="s">
        <v>25</v>
      </c>
      <c r="K5774" s="398" t="s">
        <v>25</v>
      </c>
      <c r="L5774" s="399">
        <v>44768</v>
      </c>
      <c r="M5774" s="398" t="s">
        <v>19</v>
      </c>
      <c r="N5774" s="10">
        <v>10427</v>
      </c>
    </row>
    <row r="5775" spans="1:14">
      <c r="A5775" s="9">
        <v>44735</v>
      </c>
      <c r="B5775" s="1">
        <v>18697</v>
      </c>
      <c r="C5775" s="929" t="s">
        <v>4898</v>
      </c>
      <c r="D5775" s="1" t="s">
        <v>22</v>
      </c>
      <c r="E5775" s="1" t="s">
        <v>6096</v>
      </c>
      <c r="F5775" s="399">
        <v>44769</v>
      </c>
      <c r="G5775" s="10" t="s">
        <v>4900</v>
      </c>
      <c r="H5775" s="10">
        <v>12</v>
      </c>
      <c r="I5775" s="946">
        <v>2.35</v>
      </c>
      <c r="J5775" s="398" t="s">
        <v>25</v>
      </c>
      <c r="K5775" s="398" t="s">
        <v>25</v>
      </c>
      <c r="L5775" s="399">
        <v>44768</v>
      </c>
      <c r="M5775" s="398" t="s">
        <v>19</v>
      </c>
      <c r="N5775" s="10">
        <v>10427</v>
      </c>
    </row>
    <row r="5776" spans="1:14">
      <c r="A5776" s="9">
        <v>44735</v>
      </c>
      <c r="B5776" s="1">
        <v>18698</v>
      </c>
      <c r="C5776" s="929" t="s">
        <v>6073</v>
      </c>
      <c r="D5776" s="1" t="s">
        <v>22</v>
      </c>
      <c r="E5776" s="1" t="s">
        <v>6097</v>
      </c>
      <c r="F5776" s="399">
        <v>44769</v>
      </c>
      <c r="G5776" s="10" t="s">
        <v>6075</v>
      </c>
      <c r="H5776" s="10">
        <v>25</v>
      </c>
      <c r="I5776" s="946">
        <v>2.35</v>
      </c>
      <c r="J5776" s="398" t="s">
        <v>25</v>
      </c>
      <c r="K5776" s="398" t="s">
        <v>25</v>
      </c>
      <c r="L5776" s="399">
        <v>44768</v>
      </c>
      <c r="M5776" s="398" t="s">
        <v>19</v>
      </c>
      <c r="N5776" s="10">
        <v>10427</v>
      </c>
    </row>
    <row r="5777" spans="1:14">
      <c r="A5777" s="9">
        <v>44735</v>
      </c>
      <c r="B5777" s="1">
        <v>18699</v>
      </c>
      <c r="C5777" s="929" t="s">
        <v>182</v>
      </c>
      <c r="D5777" s="1" t="s">
        <v>22</v>
      </c>
      <c r="E5777" s="1" t="s">
        <v>6098</v>
      </c>
      <c r="F5777" s="399">
        <v>44769</v>
      </c>
      <c r="G5777" s="10" t="s">
        <v>184</v>
      </c>
      <c r="H5777" s="10">
        <v>32</v>
      </c>
      <c r="I5777" s="946">
        <v>2.35</v>
      </c>
      <c r="J5777" s="398" t="s">
        <v>25</v>
      </c>
      <c r="K5777" s="398" t="s">
        <v>25</v>
      </c>
      <c r="L5777" s="399">
        <v>44768</v>
      </c>
      <c r="M5777" s="398" t="s">
        <v>19</v>
      </c>
      <c r="N5777" s="10">
        <v>10427</v>
      </c>
    </row>
    <row r="5778" spans="1:14">
      <c r="A5778" s="9">
        <v>44735</v>
      </c>
      <c r="B5778" s="1">
        <v>18700</v>
      </c>
      <c r="C5778" s="929" t="s">
        <v>262</v>
      </c>
      <c r="D5778" s="1" t="s">
        <v>22</v>
      </c>
      <c r="E5778" s="1" t="s">
        <v>6099</v>
      </c>
      <c r="F5778" s="399">
        <v>44769</v>
      </c>
      <c r="G5778" s="10" t="s">
        <v>264</v>
      </c>
      <c r="H5778" s="10">
        <v>25</v>
      </c>
      <c r="I5778" s="946">
        <v>2.35</v>
      </c>
      <c r="J5778" s="398" t="s">
        <v>25</v>
      </c>
      <c r="K5778" s="398" t="s">
        <v>25</v>
      </c>
      <c r="L5778" s="399">
        <v>44768</v>
      </c>
      <c r="M5778" s="398" t="s">
        <v>19</v>
      </c>
      <c r="N5778" s="10">
        <v>10427</v>
      </c>
    </row>
    <row r="5779" spans="1:14">
      <c r="A5779" s="9">
        <v>44735</v>
      </c>
      <c r="B5779" s="1">
        <v>18701</v>
      </c>
      <c r="C5779" s="929" t="s">
        <v>265</v>
      </c>
      <c r="D5779" s="1" t="s">
        <v>22</v>
      </c>
      <c r="E5779" s="1" t="s">
        <v>6099</v>
      </c>
      <c r="F5779" s="399">
        <v>44769</v>
      </c>
      <c r="G5779" s="10" t="s">
        <v>266</v>
      </c>
      <c r="H5779" s="10">
        <v>13</v>
      </c>
      <c r="I5779" s="946">
        <v>2.35</v>
      </c>
      <c r="J5779" s="398" t="s">
        <v>25</v>
      </c>
      <c r="K5779" s="398" t="s">
        <v>25</v>
      </c>
      <c r="L5779" s="399">
        <v>44768</v>
      </c>
      <c r="M5779" s="398" t="s">
        <v>19</v>
      </c>
      <c r="N5779" s="10">
        <v>10427</v>
      </c>
    </row>
    <row r="5780" spans="1:14">
      <c r="A5780" s="9">
        <v>44735</v>
      </c>
      <c r="B5780" s="1">
        <v>18702</v>
      </c>
      <c r="C5780" s="929" t="s">
        <v>2274</v>
      </c>
      <c r="D5780" s="1" t="s">
        <v>22</v>
      </c>
      <c r="E5780" s="1">
        <v>53459</v>
      </c>
      <c r="F5780" s="399">
        <v>44769</v>
      </c>
      <c r="G5780" s="10" t="s">
        <v>2276</v>
      </c>
      <c r="H5780" s="10">
        <v>49</v>
      </c>
      <c r="I5780" s="946">
        <v>2.35</v>
      </c>
      <c r="J5780" s="398" t="s">
        <v>25</v>
      </c>
      <c r="K5780" s="398" t="s">
        <v>25</v>
      </c>
      <c r="L5780" s="399">
        <v>44768</v>
      </c>
      <c r="M5780" s="398" t="s">
        <v>19</v>
      </c>
      <c r="N5780" s="10">
        <v>10427</v>
      </c>
    </row>
    <row r="5781" spans="1:14">
      <c r="A5781" s="9">
        <v>44735</v>
      </c>
      <c r="B5781" s="1">
        <v>18703</v>
      </c>
      <c r="C5781" s="929" t="s">
        <v>2661</v>
      </c>
      <c r="D5781" s="1" t="s">
        <v>22</v>
      </c>
      <c r="E5781" s="1" t="s">
        <v>6100</v>
      </c>
      <c r="F5781" s="399">
        <v>44769</v>
      </c>
      <c r="G5781" s="10" t="s">
        <v>2542</v>
      </c>
      <c r="H5781" s="10">
        <v>19</v>
      </c>
      <c r="I5781" s="946">
        <v>3.15</v>
      </c>
      <c r="J5781" s="398" t="s">
        <v>25</v>
      </c>
      <c r="K5781" s="398" t="s">
        <v>25</v>
      </c>
      <c r="L5781" s="399">
        <v>44768</v>
      </c>
      <c r="M5781" s="398" t="s">
        <v>19</v>
      </c>
      <c r="N5781" s="10">
        <v>10427</v>
      </c>
    </row>
    <row r="5782" spans="1:14">
      <c r="A5782" s="9">
        <v>44735</v>
      </c>
      <c r="B5782" s="1">
        <v>18704</v>
      </c>
      <c r="C5782" s="929" t="s">
        <v>1869</v>
      </c>
      <c r="D5782" s="1" t="s">
        <v>22</v>
      </c>
      <c r="E5782" s="1" t="s">
        <v>6100</v>
      </c>
      <c r="F5782" s="399">
        <v>44769</v>
      </c>
      <c r="G5782" s="10" t="s">
        <v>1870</v>
      </c>
      <c r="H5782" s="10">
        <v>19</v>
      </c>
      <c r="I5782" s="946">
        <v>2.35</v>
      </c>
      <c r="J5782" s="398" t="s">
        <v>25</v>
      </c>
      <c r="K5782" s="398" t="s">
        <v>25</v>
      </c>
      <c r="L5782" s="399">
        <v>44768</v>
      </c>
      <c r="M5782" s="398" t="s">
        <v>19</v>
      </c>
      <c r="N5782" s="10">
        <v>10427</v>
      </c>
    </row>
    <row r="5783" spans="1:14">
      <c r="A5783" s="9">
        <v>44735</v>
      </c>
      <c r="B5783" s="1">
        <v>18705</v>
      </c>
      <c r="C5783" s="929" t="s">
        <v>380</v>
      </c>
      <c r="D5783" s="1" t="s">
        <v>22</v>
      </c>
      <c r="E5783" s="1" t="s">
        <v>6101</v>
      </c>
      <c r="F5783" s="399">
        <v>44769</v>
      </c>
      <c r="G5783" s="10" t="s">
        <v>382</v>
      </c>
      <c r="H5783" s="10">
        <v>11</v>
      </c>
      <c r="I5783" s="946">
        <v>2.35</v>
      </c>
      <c r="J5783" s="398" t="s">
        <v>25</v>
      </c>
      <c r="K5783" s="398" t="s">
        <v>25</v>
      </c>
      <c r="L5783" s="399">
        <v>44768</v>
      </c>
      <c r="M5783" s="398" t="s">
        <v>19</v>
      </c>
      <c r="N5783" s="10">
        <v>10427</v>
      </c>
    </row>
    <row r="5784" spans="1:14">
      <c r="A5784" s="9">
        <v>44735</v>
      </c>
      <c r="B5784" s="1">
        <v>18706</v>
      </c>
      <c r="C5784" s="929" t="s">
        <v>420</v>
      </c>
      <c r="D5784" s="1" t="s">
        <v>22</v>
      </c>
      <c r="E5784" s="1" t="s">
        <v>6102</v>
      </c>
      <c r="F5784" s="399">
        <v>44769</v>
      </c>
      <c r="G5784" s="10" t="s">
        <v>422</v>
      </c>
      <c r="H5784" s="10">
        <v>24</v>
      </c>
      <c r="I5784" s="946">
        <v>2.35</v>
      </c>
      <c r="J5784" s="398" t="s">
        <v>25</v>
      </c>
      <c r="K5784" s="398" t="s">
        <v>25</v>
      </c>
      <c r="L5784" s="399">
        <v>44768</v>
      </c>
      <c r="M5784" s="398" t="s">
        <v>19</v>
      </c>
      <c r="N5784" s="10">
        <v>10427</v>
      </c>
    </row>
    <row r="5785" spans="1:14">
      <c r="A5785" s="9">
        <v>44735</v>
      </c>
      <c r="B5785" s="1">
        <v>18707</v>
      </c>
      <c r="C5785" s="929" t="s">
        <v>893</v>
      </c>
      <c r="D5785" s="1" t="s">
        <v>22</v>
      </c>
      <c r="E5785" s="1" t="s">
        <v>6103</v>
      </c>
      <c r="F5785" s="399">
        <v>44769</v>
      </c>
      <c r="G5785" s="10" t="s">
        <v>895</v>
      </c>
      <c r="H5785" s="10">
        <v>14</v>
      </c>
      <c r="I5785" s="946">
        <v>2.35</v>
      </c>
      <c r="J5785" s="398" t="s">
        <v>25</v>
      </c>
      <c r="K5785" s="398" t="s">
        <v>25</v>
      </c>
      <c r="L5785" s="399">
        <v>44768</v>
      </c>
      <c r="M5785" s="398" t="s">
        <v>19</v>
      </c>
      <c r="N5785" s="10">
        <v>10427</v>
      </c>
    </row>
    <row r="5786" spans="1:14">
      <c r="A5786" s="9">
        <v>44735</v>
      </c>
      <c r="B5786" s="1">
        <v>18708</v>
      </c>
      <c r="C5786" s="929" t="s">
        <v>2096</v>
      </c>
      <c r="D5786" s="1" t="s">
        <v>22</v>
      </c>
      <c r="E5786" s="1" t="s">
        <v>6103</v>
      </c>
      <c r="F5786" s="399">
        <v>44769</v>
      </c>
      <c r="G5786" s="10" t="s">
        <v>895</v>
      </c>
      <c r="H5786" s="10">
        <v>11</v>
      </c>
      <c r="I5786" s="946">
        <v>2.35</v>
      </c>
      <c r="J5786" s="398" t="s">
        <v>25</v>
      </c>
      <c r="K5786" s="398" t="s">
        <v>25</v>
      </c>
      <c r="L5786" s="399">
        <v>44768</v>
      </c>
      <c r="M5786" s="398" t="s">
        <v>19</v>
      </c>
      <c r="N5786" s="10">
        <v>10427</v>
      </c>
    </row>
    <row r="5787" spans="1:14">
      <c r="A5787" s="9">
        <v>44735</v>
      </c>
      <c r="B5787" s="1">
        <v>18709</v>
      </c>
      <c r="C5787" s="929" t="s">
        <v>154</v>
      </c>
      <c r="D5787" s="1" t="s">
        <v>22</v>
      </c>
      <c r="E5787" s="1" t="s">
        <v>6104</v>
      </c>
      <c r="F5787" s="399">
        <v>44769</v>
      </c>
      <c r="G5787" s="10" t="s">
        <v>155</v>
      </c>
      <c r="H5787" s="10">
        <v>4</v>
      </c>
      <c r="I5787" s="946">
        <v>2.35</v>
      </c>
      <c r="J5787" s="398" t="s">
        <v>25</v>
      </c>
      <c r="K5787" s="398" t="s">
        <v>25</v>
      </c>
      <c r="L5787" s="399">
        <v>44768</v>
      </c>
      <c r="M5787" s="398" t="s">
        <v>19</v>
      </c>
      <c r="N5787" s="10">
        <v>10427</v>
      </c>
    </row>
    <row r="5788" spans="1:14">
      <c r="A5788" s="9">
        <v>44735</v>
      </c>
      <c r="B5788" s="1">
        <f t="shared" ref="B5788:B5978" si="7">B5787+1</f>
        <v>18710</v>
      </c>
      <c r="C5788" s="929" t="s">
        <v>3238</v>
      </c>
      <c r="D5788" s="1" t="s">
        <v>22</v>
      </c>
      <c r="E5788" s="1" t="s">
        <v>6105</v>
      </c>
      <c r="F5788" s="399">
        <v>44769</v>
      </c>
      <c r="G5788" s="10" t="s">
        <v>3568</v>
      </c>
      <c r="H5788" s="10">
        <v>9</v>
      </c>
      <c r="I5788" s="946">
        <f t="shared" ref="I5788:I5978" si="8">IF(ISNUMBER(SEARCH("Sample",G5788)),$C$2,IF(ISNUMBER(SEARCH("Rewater",G5788)),$C$5,IF(ISNUMBER(SEARCH("Applique",G5788)),$C$3,IF(ISNUMBER(SEARCH("Pocket",G5788)),$C$4,$C$1))))</f>
        <v>2.35</v>
      </c>
      <c r="J5788" s="398" t="str">
        <f t="shared" ref="J5788:J5978" si="9">IF(ISNUMBER(SEARCH("Labels",G5788)), H5788,"")</f>
        <v/>
      </c>
      <c r="K5788" s="398" t="str">
        <f t="shared" ref="K5788:K5978" si="10">IF(ISNUMBER(SEARCH("Kimble",G5788)), H5788,"")</f>
        <v/>
      </c>
      <c r="L5788" s="399">
        <v>44768</v>
      </c>
      <c r="M5788" s="398" t="s">
        <v>19</v>
      </c>
      <c r="N5788" s="10">
        <v>10427</v>
      </c>
    </row>
    <row r="5789" spans="1:14">
      <c r="A5789" s="9">
        <v>44767</v>
      </c>
      <c r="B5789" s="1">
        <f t="shared" si="7"/>
        <v>18711</v>
      </c>
      <c r="C5789" s="929" t="s">
        <v>3238</v>
      </c>
      <c r="D5789" s="1" t="s">
        <v>22</v>
      </c>
      <c r="E5789" s="1" t="s">
        <v>6106</v>
      </c>
      <c r="F5789" s="399">
        <v>44769</v>
      </c>
      <c r="G5789" s="10" t="s">
        <v>3568</v>
      </c>
      <c r="H5789" s="10">
        <v>40</v>
      </c>
      <c r="I5789" s="946">
        <f t="shared" si="8"/>
        <v>2.35</v>
      </c>
      <c r="J5789" s="398" t="str">
        <f t="shared" si="9"/>
        <v/>
      </c>
      <c r="K5789" s="398" t="str">
        <f t="shared" si="10"/>
        <v/>
      </c>
      <c r="L5789" s="399">
        <v>44768</v>
      </c>
      <c r="M5789" s="398" t="s">
        <v>19</v>
      </c>
      <c r="N5789" s="10">
        <v>10427</v>
      </c>
    </row>
    <row r="5790" spans="1:14">
      <c r="A5790" s="9">
        <v>44767</v>
      </c>
      <c r="B5790" s="1">
        <f t="shared" si="7"/>
        <v>18712</v>
      </c>
      <c r="C5790" s="929" t="s">
        <v>715</v>
      </c>
      <c r="D5790" s="1" t="s">
        <v>22</v>
      </c>
      <c r="E5790" s="1" t="s">
        <v>6107</v>
      </c>
      <c r="F5790" s="399">
        <v>44769</v>
      </c>
      <c r="G5790" s="10" t="s">
        <v>1772</v>
      </c>
      <c r="H5790" s="10">
        <v>17</v>
      </c>
      <c r="I5790" s="946">
        <f t="shared" si="8"/>
        <v>2.35</v>
      </c>
      <c r="J5790" s="398" t="str">
        <f t="shared" si="9"/>
        <v/>
      </c>
      <c r="K5790" s="398" t="str">
        <f t="shared" si="10"/>
        <v/>
      </c>
      <c r="L5790" s="399">
        <v>44768</v>
      </c>
      <c r="M5790" s="398" t="s">
        <v>19</v>
      </c>
      <c r="N5790" s="10">
        <v>10427</v>
      </c>
    </row>
    <row r="5791" spans="1:14">
      <c r="A5791" s="9">
        <v>44767</v>
      </c>
      <c r="B5791" s="1">
        <f t="shared" si="7"/>
        <v>18713</v>
      </c>
      <c r="C5791" s="929" t="s">
        <v>715</v>
      </c>
      <c r="D5791" s="1" t="s">
        <v>22</v>
      </c>
      <c r="E5791" s="1" t="s">
        <v>6108</v>
      </c>
      <c r="F5791" s="399">
        <v>44769</v>
      </c>
      <c r="G5791" s="10" t="s">
        <v>1772</v>
      </c>
      <c r="H5791" s="10">
        <v>5</v>
      </c>
      <c r="I5791" s="946">
        <f t="shared" si="8"/>
        <v>2.35</v>
      </c>
      <c r="J5791" s="398" t="str">
        <f t="shared" si="9"/>
        <v/>
      </c>
      <c r="K5791" s="398" t="str">
        <f t="shared" si="10"/>
        <v/>
      </c>
      <c r="L5791" s="399">
        <v>44768</v>
      </c>
      <c r="M5791" s="398" t="s">
        <v>19</v>
      </c>
      <c r="N5791" s="10">
        <v>10427</v>
      </c>
    </row>
    <row r="5792" spans="1:14">
      <c r="A5792" s="9">
        <v>44767</v>
      </c>
      <c r="B5792" s="1">
        <f t="shared" si="7"/>
        <v>18714</v>
      </c>
      <c r="C5792" s="929" t="s">
        <v>675</v>
      </c>
      <c r="D5792" s="1" t="s">
        <v>22</v>
      </c>
      <c r="E5792" s="1" t="s">
        <v>6109</v>
      </c>
      <c r="F5792" s="399">
        <v>44769</v>
      </c>
      <c r="G5792" s="10" t="s">
        <v>677</v>
      </c>
      <c r="H5792" s="10">
        <v>11</v>
      </c>
      <c r="I5792" s="946">
        <f t="shared" si="8"/>
        <v>2.35</v>
      </c>
      <c r="J5792" s="398" t="str">
        <f t="shared" si="9"/>
        <v/>
      </c>
      <c r="K5792" s="398" t="str">
        <f t="shared" si="10"/>
        <v/>
      </c>
      <c r="L5792" s="399">
        <v>44768</v>
      </c>
      <c r="M5792" s="398" t="s">
        <v>19</v>
      </c>
      <c r="N5792" s="10">
        <v>10427</v>
      </c>
    </row>
    <row r="5793" spans="1:14">
      <c r="A5793" s="9">
        <v>44767</v>
      </c>
      <c r="B5793" s="1">
        <f t="shared" si="7"/>
        <v>18715</v>
      </c>
      <c r="C5793" s="929" t="s">
        <v>896</v>
      </c>
      <c r="D5793" s="1" t="s">
        <v>22</v>
      </c>
      <c r="E5793" s="1" t="s">
        <v>6110</v>
      </c>
      <c r="F5793" s="399">
        <v>44769</v>
      </c>
      <c r="G5793" s="10" t="s">
        <v>898</v>
      </c>
      <c r="H5793" s="10">
        <v>27</v>
      </c>
      <c r="I5793" s="946">
        <f t="shared" si="8"/>
        <v>2.35</v>
      </c>
      <c r="J5793" s="398" t="str">
        <f t="shared" si="9"/>
        <v/>
      </c>
      <c r="K5793" s="398" t="str">
        <f t="shared" si="10"/>
        <v/>
      </c>
      <c r="L5793" s="399">
        <v>44768</v>
      </c>
      <c r="M5793" s="398" t="s">
        <v>19</v>
      </c>
      <c r="N5793" s="10">
        <v>10427</v>
      </c>
    </row>
    <row r="5794" spans="1:14">
      <c r="A5794" s="9">
        <v>44767</v>
      </c>
      <c r="B5794" s="1">
        <f t="shared" si="7"/>
        <v>18716</v>
      </c>
      <c r="C5794" s="929" t="s">
        <v>953</v>
      </c>
      <c r="D5794" s="1" t="s">
        <v>22</v>
      </c>
      <c r="E5794" s="1" t="s">
        <v>6111</v>
      </c>
      <c r="F5794" s="399">
        <v>44769</v>
      </c>
      <c r="G5794" s="10" t="s">
        <v>955</v>
      </c>
      <c r="H5794" s="10">
        <v>128</v>
      </c>
      <c r="I5794" s="946">
        <f t="shared" si="8"/>
        <v>2.35</v>
      </c>
      <c r="J5794" s="398" t="str">
        <f t="shared" si="9"/>
        <v/>
      </c>
      <c r="K5794" s="398" t="str">
        <f t="shared" si="10"/>
        <v/>
      </c>
      <c r="L5794" s="399">
        <v>44769</v>
      </c>
      <c r="M5794" s="398" t="s">
        <v>19</v>
      </c>
      <c r="N5794" s="10">
        <v>10427</v>
      </c>
    </row>
    <row r="5795" spans="1:14">
      <c r="A5795" s="9">
        <v>44767</v>
      </c>
      <c r="B5795" s="1">
        <f t="shared" si="7"/>
        <v>18717</v>
      </c>
      <c r="C5795" s="929" t="s">
        <v>896</v>
      </c>
      <c r="D5795" s="1" t="s">
        <v>22</v>
      </c>
      <c r="E5795" s="1" t="s">
        <v>6112</v>
      </c>
      <c r="F5795" s="399">
        <v>44769</v>
      </c>
      <c r="G5795" s="10" t="s">
        <v>898</v>
      </c>
      <c r="H5795" s="10">
        <v>173</v>
      </c>
      <c r="I5795" s="946">
        <f t="shared" si="8"/>
        <v>2.35</v>
      </c>
      <c r="J5795" s="398" t="str">
        <f t="shared" si="9"/>
        <v/>
      </c>
      <c r="K5795" s="398" t="str">
        <f t="shared" si="10"/>
        <v/>
      </c>
      <c r="L5795" s="399">
        <v>44769</v>
      </c>
      <c r="M5795" s="398" t="s">
        <v>19</v>
      </c>
      <c r="N5795" s="10">
        <v>10427</v>
      </c>
    </row>
    <row r="5796" spans="1:14">
      <c r="A5796" s="9">
        <v>44767</v>
      </c>
      <c r="B5796" s="1">
        <f t="shared" si="7"/>
        <v>18718</v>
      </c>
      <c r="C5796" s="929" t="s">
        <v>4275</v>
      </c>
      <c r="D5796" s="1" t="s">
        <v>22</v>
      </c>
      <c r="E5796" s="1" t="s">
        <v>6113</v>
      </c>
      <c r="F5796" s="399">
        <v>44769</v>
      </c>
      <c r="G5796" s="10" t="s">
        <v>4277</v>
      </c>
      <c r="H5796" s="10">
        <v>1</v>
      </c>
      <c r="I5796" s="946">
        <f t="shared" si="8"/>
        <v>2.35</v>
      </c>
      <c r="J5796" s="398" t="str">
        <f t="shared" si="9"/>
        <v/>
      </c>
      <c r="K5796" s="398" t="str">
        <f t="shared" si="10"/>
        <v/>
      </c>
      <c r="L5796" s="399">
        <v>44769</v>
      </c>
      <c r="M5796" s="398" t="s">
        <v>19</v>
      </c>
      <c r="N5796" s="10">
        <v>10427</v>
      </c>
    </row>
    <row r="5797" spans="1:14">
      <c r="A5797" s="9">
        <v>44767</v>
      </c>
      <c r="B5797" s="1">
        <f t="shared" si="7"/>
        <v>18719</v>
      </c>
      <c r="C5797" s="929" t="s">
        <v>5035</v>
      </c>
      <c r="D5797" s="1" t="s">
        <v>22</v>
      </c>
      <c r="E5797" s="1" t="s">
        <v>6114</v>
      </c>
      <c r="F5797" s="399">
        <v>44769</v>
      </c>
      <c r="G5797" s="10" t="s">
        <v>5036</v>
      </c>
      <c r="H5797" s="10">
        <v>4</v>
      </c>
      <c r="I5797" s="946">
        <f t="shared" si="8"/>
        <v>2.35</v>
      </c>
      <c r="J5797" s="398" t="str">
        <f t="shared" si="9"/>
        <v/>
      </c>
      <c r="K5797" s="398" t="str">
        <f t="shared" si="10"/>
        <v/>
      </c>
      <c r="L5797" s="399">
        <v>44769</v>
      </c>
      <c r="M5797" s="398" t="s">
        <v>19</v>
      </c>
      <c r="N5797" s="10">
        <v>10427</v>
      </c>
    </row>
    <row r="5798" spans="1:14">
      <c r="A5798" s="9">
        <v>44767</v>
      </c>
      <c r="B5798" s="1">
        <f t="shared" si="7"/>
        <v>18720</v>
      </c>
      <c r="C5798" s="929" t="s">
        <v>73</v>
      </c>
      <c r="D5798" s="1" t="s">
        <v>22</v>
      </c>
      <c r="E5798" s="1" t="s">
        <v>6115</v>
      </c>
      <c r="F5798" s="399">
        <v>44769</v>
      </c>
      <c r="G5798" s="10" t="s">
        <v>74</v>
      </c>
      <c r="H5798" s="10">
        <v>21</v>
      </c>
      <c r="I5798" s="946">
        <f t="shared" si="8"/>
        <v>2.35</v>
      </c>
      <c r="J5798" s="398" t="str">
        <f t="shared" si="9"/>
        <v/>
      </c>
      <c r="K5798" s="398" t="str">
        <f t="shared" si="10"/>
        <v/>
      </c>
      <c r="L5798" s="399">
        <v>44769</v>
      </c>
      <c r="M5798" s="398" t="s">
        <v>19</v>
      </c>
      <c r="N5798" s="10">
        <v>10427</v>
      </c>
    </row>
    <row r="5799" spans="1:14">
      <c r="A5799" s="9">
        <v>44767</v>
      </c>
      <c r="B5799" s="1">
        <f t="shared" si="7"/>
        <v>18721</v>
      </c>
      <c r="C5799" s="929" t="s">
        <v>39</v>
      </c>
      <c r="D5799" s="1" t="s">
        <v>22</v>
      </c>
      <c r="E5799" s="1" t="s">
        <v>6115</v>
      </c>
      <c r="F5799" s="399">
        <v>44769</v>
      </c>
      <c r="G5799" s="10" t="s">
        <v>40</v>
      </c>
      <c r="H5799" s="10">
        <v>21</v>
      </c>
      <c r="I5799" s="946">
        <f t="shared" si="8"/>
        <v>2.35</v>
      </c>
      <c r="J5799" s="398" t="str">
        <f t="shared" si="9"/>
        <v/>
      </c>
      <c r="K5799" s="398" t="str">
        <f t="shared" si="10"/>
        <v/>
      </c>
      <c r="L5799" s="399">
        <v>44769</v>
      </c>
      <c r="M5799" s="398" t="s">
        <v>19</v>
      </c>
      <c r="N5799" s="10">
        <v>10427</v>
      </c>
    </row>
    <row r="5800" spans="1:14">
      <c r="A5800" s="9">
        <v>44767</v>
      </c>
      <c r="B5800" s="1">
        <f t="shared" si="7"/>
        <v>18722</v>
      </c>
      <c r="C5800" s="929" t="s">
        <v>240</v>
      </c>
      <c r="D5800" s="1" t="s">
        <v>22</v>
      </c>
      <c r="E5800" s="1" t="s">
        <v>6115</v>
      </c>
      <c r="F5800" s="399">
        <v>44769</v>
      </c>
      <c r="G5800" s="10" t="s">
        <v>242</v>
      </c>
      <c r="H5800" s="10">
        <v>20</v>
      </c>
      <c r="I5800" s="946">
        <f t="shared" si="8"/>
        <v>2.35</v>
      </c>
      <c r="J5800" s="398" t="str">
        <f t="shared" si="9"/>
        <v/>
      </c>
      <c r="K5800" s="398" t="str">
        <f t="shared" si="10"/>
        <v/>
      </c>
      <c r="L5800" s="399">
        <v>44769</v>
      </c>
      <c r="M5800" s="398" t="s">
        <v>19</v>
      </c>
      <c r="N5800" s="10">
        <v>10427</v>
      </c>
    </row>
    <row r="5801" spans="1:14">
      <c r="A5801" s="9">
        <v>44767</v>
      </c>
      <c r="B5801" s="1">
        <f t="shared" si="7"/>
        <v>18723</v>
      </c>
      <c r="C5801" s="929" t="s">
        <v>3509</v>
      </c>
      <c r="D5801" s="1" t="s">
        <v>22</v>
      </c>
      <c r="E5801" s="1" t="s">
        <v>6115</v>
      </c>
      <c r="F5801" s="399">
        <v>44769</v>
      </c>
      <c r="G5801" s="10" t="s">
        <v>3666</v>
      </c>
      <c r="H5801" s="10">
        <v>21</v>
      </c>
      <c r="I5801" s="946">
        <f t="shared" si="8"/>
        <v>2.35</v>
      </c>
      <c r="J5801" s="398" t="str">
        <f t="shared" si="9"/>
        <v/>
      </c>
      <c r="K5801" s="398" t="str">
        <f t="shared" si="10"/>
        <v/>
      </c>
      <c r="L5801" s="399">
        <v>44769</v>
      </c>
      <c r="M5801" s="398" t="s">
        <v>19</v>
      </c>
      <c r="N5801" s="10">
        <v>10427</v>
      </c>
    </row>
    <row r="5802" spans="1:14">
      <c r="A5802" s="9">
        <v>44767</v>
      </c>
      <c r="B5802" s="1">
        <f t="shared" si="7"/>
        <v>18724</v>
      </c>
      <c r="C5802" s="929" t="s">
        <v>182</v>
      </c>
      <c r="D5802" s="1" t="s">
        <v>22</v>
      </c>
      <c r="E5802" s="1" t="s">
        <v>6116</v>
      </c>
      <c r="F5802" s="399">
        <v>44769</v>
      </c>
      <c r="G5802" s="10" t="s">
        <v>184</v>
      </c>
      <c r="H5802" s="10">
        <v>9</v>
      </c>
      <c r="I5802" s="946">
        <f t="shared" si="8"/>
        <v>2.35</v>
      </c>
      <c r="J5802" s="398" t="str">
        <f t="shared" si="9"/>
        <v/>
      </c>
      <c r="K5802" s="398" t="str">
        <f t="shared" si="10"/>
        <v/>
      </c>
      <c r="L5802" s="399">
        <v>44769</v>
      </c>
      <c r="M5802" s="398" t="s">
        <v>19</v>
      </c>
      <c r="N5802" s="10">
        <v>10427</v>
      </c>
    </row>
    <row r="5803" spans="1:14">
      <c r="A5803" s="9">
        <v>44767</v>
      </c>
      <c r="B5803" s="1">
        <f t="shared" si="7"/>
        <v>18725</v>
      </c>
      <c r="C5803" s="929" t="s">
        <v>6117</v>
      </c>
      <c r="D5803" s="1" t="s">
        <v>22</v>
      </c>
      <c r="E5803" s="1" t="s">
        <v>4322</v>
      </c>
      <c r="F5803" s="399">
        <v>44769</v>
      </c>
      <c r="G5803" s="10" t="s">
        <v>6118</v>
      </c>
      <c r="H5803" s="10">
        <v>1</v>
      </c>
      <c r="I5803" s="946">
        <f t="shared" si="8"/>
        <v>3.75</v>
      </c>
      <c r="J5803" s="398" t="str">
        <f t="shared" si="9"/>
        <v/>
      </c>
      <c r="K5803" s="398" t="str">
        <f t="shared" si="10"/>
        <v/>
      </c>
      <c r="L5803" s="399">
        <v>44769</v>
      </c>
      <c r="M5803" s="398" t="s">
        <v>19</v>
      </c>
      <c r="N5803" s="10">
        <v>10427</v>
      </c>
    </row>
    <row r="5804" spans="1:14">
      <c r="A5804" s="9">
        <v>44767</v>
      </c>
      <c r="B5804" s="1">
        <f t="shared" si="7"/>
        <v>18726</v>
      </c>
      <c r="C5804" s="929" t="s">
        <v>896</v>
      </c>
      <c r="D5804" s="1" t="s">
        <v>22</v>
      </c>
      <c r="E5804" s="1" t="s">
        <v>6119</v>
      </c>
      <c r="F5804" s="399">
        <v>44769</v>
      </c>
      <c r="G5804" s="10" t="s">
        <v>898</v>
      </c>
      <c r="H5804" s="10">
        <v>3</v>
      </c>
      <c r="I5804" s="946">
        <f t="shared" si="8"/>
        <v>2.35</v>
      </c>
      <c r="J5804" s="398" t="str">
        <f t="shared" si="9"/>
        <v/>
      </c>
      <c r="K5804" s="398" t="str">
        <f t="shared" si="10"/>
        <v/>
      </c>
      <c r="L5804" s="399">
        <v>44769</v>
      </c>
      <c r="M5804" s="398" t="s">
        <v>19</v>
      </c>
      <c r="N5804" s="10">
        <v>10427</v>
      </c>
    </row>
    <row r="5805" spans="1:14">
      <c r="A5805" s="9">
        <v>44767</v>
      </c>
      <c r="B5805" s="1">
        <f t="shared" si="7"/>
        <v>18727</v>
      </c>
      <c r="C5805" s="929" t="s">
        <v>896</v>
      </c>
      <c r="D5805" s="1" t="s">
        <v>22</v>
      </c>
      <c r="E5805" s="1" t="s">
        <v>6120</v>
      </c>
      <c r="F5805" s="399">
        <v>44769</v>
      </c>
      <c r="G5805" s="10" t="s">
        <v>898</v>
      </c>
      <c r="H5805" s="10">
        <v>4</v>
      </c>
      <c r="I5805" s="946">
        <f t="shared" si="8"/>
        <v>2.35</v>
      </c>
      <c r="J5805" s="398" t="str">
        <f t="shared" si="9"/>
        <v/>
      </c>
      <c r="K5805" s="398" t="str">
        <f t="shared" si="10"/>
        <v/>
      </c>
      <c r="L5805" s="399">
        <v>44769</v>
      </c>
      <c r="M5805" s="398" t="s">
        <v>19</v>
      </c>
      <c r="N5805" s="10">
        <v>10427</v>
      </c>
    </row>
    <row r="5806" spans="1:14">
      <c r="A5806" s="9">
        <v>44767</v>
      </c>
      <c r="B5806" s="1">
        <f t="shared" si="7"/>
        <v>18728</v>
      </c>
      <c r="C5806" s="929" t="s">
        <v>4082</v>
      </c>
      <c r="D5806" s="1" t="s">
        <v>22</v>
      </c>
      <c r="E5806" s="1" t="s">
        <v>6121</v>
      </c>
      <c r="F5806" s="399">
        <v>44769</v>
      </c>
      <c r="G5806" s="10" t="s">
        <v>4084</v>
      </c>
      <c r="H5806" s="10">
        <v>2</v>
      </c>
      <c r="I5806" s="946">
        <f t="shared" si="8"/>
        <v>2.35</v>
      </c>
      <c r="J5806" s="398" t="str">
        <f t="shared" si="9"/>
        <v/>
      </c>
      <c r="K5806" s="398" t="str">
        <f t="shared" si="10"/>
        <v/>
      </c>
      <c r="L5806" s="399">
        <v>44769</v>
      </c>
      <c r="M5806" s="398" t="s">
        <v>19</v>
      </c>
      <c r="N5806" s="10">
        <v>10427</v>
      </c>
    </row>
    <row r="5807" spans="1:14">
      <c r="A5807" s="9">
        <v>44767</v>
      </c>
      <c r="B5807" s="1">
        <f t="shared" si="7"/>
        <v>18729</v>
      </c>
      <c r="C5807" s="929" t="s">
        <v>6122</v>
      </c>
      <c r="D5807" s="1" t="s">
        <v>22</v>
      </c>
      <c r="E5807" s="1" t="s">
        <v>4322</v>
      </c>
      <c r="F5807" s="399">
        <v>44769</v>
      </c>
      <c r="G5807" s="10" t="s">
        <v>6123</v>
      </c>
      <c r="H5807" s="10">
        <v>1</v>
      </c>
      <c r="I5807" s="946">
        <f t="shared" si="8"/>
        <v>3.75</v>
      </c>
      <c r="J5807" s="398" t="str">
        <f t="shared" si="9"/>
        <v/>
      </c>
      <c r="K5807" s="398" t="str">
        <f t="shared" si="10"/>
        <v/>
      </c>
      <c r="L5807" s="399">
        <v>44769</v>
      </c>
      <c r="M5807" s="398" t="s">
        <v>19</v>
      </c>
      <c r="N5807" s="10">
        <v>10427</v>
      </c>
    </row>
    <row r="5808" spans="1:14">
      <c r="A5808" s="9">
        <v>44767</v>
      </c>
      <c r="B5808" s="1">
        <f t="shared" si="7"/>
        <v>18730</v>
      </c>
      <c r="C5808" s="929" t="s">
        <v>6124</v>
      </c>
      <c r="D5808" s="1" t="s">
        <v>22</v>
      </c>
      <c r="E5808" s="1" t="s">
        <v>4322</v>
      </c>
      <c r="F5808" s="399">
        <v>44769</v>
      </c>
      <c r="G5808" s="10" t="s">
        <v>6125</v>
      </c>
      <c r="H5808" s="10">
        <v>1</v>
      </c>
      <c r="I5808" s="946">
        <f t="shared" si="8"/>
        <v>3.75</v>
      </c>
      <c r="J5808" s="398" t="str">
        <f t="shared" si="9"/>
        <v/>
      </c>
      <c r="K5808" s="398" t="str">
        <f t="shared" si="10"/>
        <v/>
      </c>
      <c r="L5808" s="399">
        <v>44769</v>
      </c>
      <c r="M5808" s="398" t="s">
        <v>19</v>
      </c>
      <c r="N5808" s="10">
        <v>10427</v>
      </c>
    </row>
    <row r="5809" spans="1:14">
      <c r="A5809" s="9">
        <v>44767</v>
      </c>
      <c r="B5809" s="1">
        <f t="shared" si="7"/>
        <v>18731</v>
      </c>
      <c r="C5809" s="929" t="s">
        <v>688</v>
      </c>
      <c r="D5809" s="1" t="s">
        <v>22</v>
      </c>
      <c r="E5809" s="1" t="s">
        <v>6126</v>
      </c>
      <c r="F5809" s="399">
        <v>44769</v>
      </c>
      <c r="G5809" s="10" t="s">
        <v>690</v>
      </c>
      <c r="H5809" s="10">
        <v>107</v>
      </c>
      <c r="I5809" s="946">
        <f t="shared" si="8"/>
        <v>2.35</v>
      </c>
      <c r="J5809" s="398" t="str">
        <f t="shared" si="9"/>
        <v/>
      </c>
      <c r="K5809" s="398" t="str">
        <f t="shared" si="10"/>
        <v/>
      </c>
      <c r="L5809" s="399">
        <v>44769</v>
      </c>
      <c r="M5809" s="398" t="s">
        <v>19</v>
      </c>
      <c r="N5809" s="10">
        <v>10427</v>
      </c>
    </row>
    <row r="5810" spans="1:14">
      <c r="A5810" s="9">
        <v>44767</v>
      </c>
      <c r="B5810" s="1">
        <f t="shared" si="7"/>
        <v>18732</v>
      </c>
      <c r="C5810" s="929" t="s">
        <v>6073</v>
      </c>
      <c r="D5810" s="1" t="s">
        <v>22</v>
      </c>
      <c r="E5810" s="1" t="s">
        <v>6127</v>
      </c>
      <c r="F5810" s="399">
        <v>44769</v>
      </c>
      <c r="G5810" s="10" t="s">
        <v>6075</v>
      </c>
      <c r="H5810" s="10">
        <v>49</v>
      </c>
      <c r="I5810" s="946">
        <f t="shared" si="8"/>
        <v>2.35</v>
      </c>
      <c r="J5810" s="398" t="str">
        <f t="shared" si="9"/>
        <v/>
      </c>
      <c r="K5810" s="398" t="str">
        <f t="shared" si="10"/>
        <v/>
      </c>
      <c r="L5810" s="399">
        <v>44769</v>
      </c>
      <c r="M5810" s="398" t="s">
        <v>19</v>
      </c>
      <c r="N5810" s="10">
        <v>10427</v>
      </c>
    </row>
    <row r="5811" spans="1:14">
      <c r="A5811" s="9">
        <v>44767</v>
      </c>
      <c r="B5811" s="1">
        <f t="shared" si="7"/>
        <v>18733</v>
      </c>
      <c r="C5811" s="929" t="s">
        <v>4275</v>
      </c>
      <c r="D5811" s="1" t="s">
        <v>22</v>
      </c>
      <c r="E5811" s="1" t="s">
        <v>6128</v>
      </c>
      <c r="F5811" s="399">
        <v>44771</v>
      </c>
      <c r="G5811" s="10" t="s">
        <v>4277</v>
      </c>
      <c r="H5811" s="10">
        <v>36</v>
      </c>
      <c r="I5811" s="946">
        <f t="shared" si="8"/>
        <v>2.35</v>
      </c>
      <c r="J5811" s="398" t="str">
        <f t="shared" si="9"/>
        <v/>
      </c>
      <c r="K5811" s="398" t="str">
        <f t="shared" si="10"/>
        <v/>
      </c>
      <c r="L5811" s="399">
        <v>44770</v>
      </c>
      <c r="M5811" s="398" t="s">
        <v>19</v>
      </c>
      <c r="N5811" s="10">
        <v>10427</v>
      </c>
    </row>
    <row r="5812" spans="1:14">
      <c r="A5812" s="9">
        <v>44767</v>
      </c>
      <c r="B5812" s="1">
        <f t="shared" si="7"/>
        <v>18734</v>
      </c>
      <c r="C5812" s="929" t="s">
        <v>420</v>
      </c>
      <c r="D5812" s="1" t="s">
        <v>22</v>
      </c>
      <c r="E5812" s="1" t="s">
        <v>6129</v>
      </c>
      <c r="F5812" s="399">
        <v>44771</v>
      </c>
      <c r="G5812" s="10" t="s">
        <v>422</v>
      </c>
      <c r="H5812" s="10">
        <v>46</v>
      </c>
      <c r="I5812" s="946">
        <f t="shared" si="8"/>
        <v>2.35</v>
      </c>
      <c r="J5812" s="398" t="str">
        <f t="shared" si="9"/>
        <v/>
      </c>
      <c r="K5812" s="398" t="str">
        <f t="shared" si="10"/>
        <v/>
      </c>
      <c r="L5812" s="399">
        <v>44770</v>
      </c>
      <c r="M5812" s="398" t="s">
        <v>19</v>
      </c>
      <c r="N5812" s="10">
        <v>10427</v>
      </c>
    </row>
    <row r="5813" spans="1:14">
      <c r="A5813" s="9">
        <v>44767</v>
      </c>
      <c r="B5813" s="1">
        <f t="shared" si="7"/>
        <v>18735</v>
      </c>
      <c r="C5813" s="929" t="s">
        <v>876</v>
      </c>
      <c r="D5813" s="1" t="s">
        <v>22</v>
      </c>
      <c r="E5813" s="1" t="s">
        <v>6130</v>
      </c>
      <c r="F5813" s="399">
        <v>44771</v>
      </c>
      <c r="G5813" s="10" t="s">
        <v>878</v>
      </c>
      <c r="H5813" s="10">
        <v>21</v>
      </c>
      <c r="I5813" s="946">
        <f t="shared" si="8"/>
        <v>2.35</v>
      </c>
      <c r="J5813" s="398" t="str">
        <f t="shared" si="9"/>
        <v/>
      </c>
      <c r="K5813" s="398" t="str">
        <f t="shared" si="10"/>
        <v/>
      </c>
      <c r="L5813" s="399">
        <v>44770</v>
      </c>
      <c r="M5813" s="398" t="s">
        <v>19</v>
      </c>
      <c r="N5813" s="10">
        <v>10427</v>
      </c>
    </row>
    <row r="5814" spans="1:14">
      <c r="A5814" s="9">
        <v>44767</v>
      </c>
      <c r="B5814" s="1">
        <f t="shared" si="7"/>
        <v>18736</v>
      </c>
      <c r="C5814" s="929" t="s">
        <v>53</v>
      </c>
      <c r="D5814" s="1" t="s">
        <v>22</v>
      </c>
      <c r="E5814" s="1" t="s">
        <v>6131</v>
      </c>
      <c r="F5814" s="399">
        <v>44771</v>
      </c>
      <c r="G5814" s="10" t="s">
        <v>55</v>
      </c>
      <c r="H5814" s="10">
        <v>18</v>
      </c>
      <c r="I5814" s="946">
        <f t="shared" si="8"/>
        <v>2.35</v>
      </c>
      <c r="J5814" s="398" t="str">
        <f t="shared" si="9"/>
        <v/>
      </c>
      <c r="K5814" s="398" t="str">
        <f t="shared" si="10"/>
        <v/>
      </c>
      <c r="L5814" s="399">
        <v>44770</v>
      </c>
      <c r="M5814" s="398" t="s">
        <v>19</v>
      </c>
      <c r="N5814" s="10">
        <v>10427</v>
      </c>
    </row>
    <row r="5815" spans="1:14">
      <c r="A5815" s="9">
        <v>44767</v>
      </c>
      <c r="B5815" s="1">
        <f t="shared" si="7"/>
        <v>18737</v>
      </c>
      <c r="C5815" s="929" t="s">
        <v>1045</v>
      </c>
      <c r="D5815" s="1" t="s">
        <v>22</v>
      </c>
      <c r="E5815" s="1" t="s">
        <v>6132</v>
      </c>
      <c r="F5815" s="399">
        <v>44771</v>
      </c>
      <c r="G5815" s="10" t="s">
        <v>1047</v>
      </c>
      <c r="H5815" s="10">
        <v>54</v>
      </c>
      <c r="I5815" s="946">
        <f t="shared" si="8"/>
        <v>2.35</v>
      </c>
      <c r="J5815" s="398" t="str">
        <f t="shared" si="9"/>
        <v/>
      </c>
      <c r="K5815" s="398" t="str">
        <f t="shared" si="10"/>
        <v/>
      </c>
      <c r="L5815" s="399">
        <v>44770</v>
      </c>
      <c r="M5815" s="398" t="s">
        <v>19</v>
      </c>
      <c r="N5815" s="10">
        <v>10427</v>
      </c>
    </row>
    <row r="5816" spans="1:14">
      <c r="A5816" s="9">
        <v>44767</v>
      </c>
      <c r="B5816" s="1">
        <f t="shared" si="7"/>
        <v>18738</v>
      </c>
      <c r="C5816" s="929" t="s">
        <v>1143</v>
      </c>
      <c r="D5816" s="1" t="s">
        <v>22</v>
      </c>
      <c r="E5816" s="1" t="s">
        <v>6133</v>
      </c>
      <c r="F5816" s="399">
        <v>44771</v>
      </c>
      <c r="G5816" s="10" t="s">
        <v>1145</v>
      </c>
      <c r="H5816" s="10">
        <v>128</v>
      </c>
      <c r="I5816" s="946">
        <f t="shared" si="8"/>
        <v>2.35</v>
      </c>
      <c r="J5816" s="398" t="str">
        <f t="shared" si="9"/>
        <v/>
      </c>
      <c r="K5816" s="398" t="str">
        <f t="shared" si="10"/>
        <v/>
      </c>
      <c r="L5816" s="399">
        <v>44770</v>
      </c>
      <c r="M5816" s="398" t="s">
        <v>19</v>
      </c>
      <c r="N5816" s="10">
        <v>10427</v>
      </c>
    </row>
    <row r="5817" spans="1:14">
      <c r="A5817" s="9">
        <v>44767</v>
      </c>
      <c r="B5817" s="1">
        <f t="shared" si="7"/>
        <v>18739</v>
      </c>
      <c r="C5817" s="929" t="s">
        <v>3488</v>
      </c>
      <c r="D5817" s="1" t="s">
        <v>22</v>
      </c>
      <c r="E5817" s="1" t="s">
        <v>6134</v>
      </c>
      <c r="F5817" s="399">
        <v>44771</v>
      </c>
      <c r="G5817" s="10" t="s">
        <v>3490</v>
      </c>
      <c r="H5817" s="10">
        <v>41</v>
      </c>
      <c r="I5817" s="946">
        <f t="shared" si="8"/>
        <v>3.15</v>
      </c>
      <c r="J5817" s="398" t="str">
        <f t="shared" si="9"/>
        <v/>
      </c>
      <c r="K5817" s="398" t="str">
        <f t="shared" si="10"/>
        <v/>
      </c>
      <c r="L5817" s="399">
        <v>44770</v>
      </c>
      <c r="M5817" s="398" t="s">
        <v>19</v>
      </c>
      <c r="N5817" s="10">
        <v>10427</v>
      </c>
    </row>
    <row r="5818" spans="1:14">
      <c r="A5818" s="9">
        <v>44767</v>
      </c>
      <c r="B5818" s="1">
        <f t="shared" si="7"/>
        <v>18740</v>
      </c>
      <c r="C5818" s="929" t="s">
        <v>595</v>
      </c>
      <c r="D5818" s="1" t="s">
        <v>22</v>
      </c>
      <c r="E5818" s="1" t="s">
        <v>6135</v>
      </c>
      <c r="F5818" s="399">
        <v>44771</v>
      </c>
      <c r="G5818" s="10" t="s">
        <v>462</v>
      </c>
      <c r="H5818" s="10">
        <v>8</v>
      </c>
      <c r="I5818" s="946">
        <f t="shared" si="8"/>
        <v>2.35</v>
      </c>
      <c r="J5818" s="398" t="str">
        <f t="shared" si="9"/>
        <v/>
      </c>
      <c r="K5818" s="398" t="str">
        <f t="shared" si="10"/>
        <v/>
      </c>
      <c r="L5818" s="399">
        <v>44770</v>
      </c>
      <c r="M5818" s="398" t="s">
        <v>19</v>
      </c>
      <c r="N5818" s="10">
        <v>10427</v>
      </c>
    </row>
    <row r="5819" spans="1:14">
      <c r="A5819" s="9">
        <v>44767</v>
      </c>
      <c r="B5819" s="1">
        <f t="shared" si="7"/>
        <v>18741</v>
      </c>
      <c r="C5819" s="929" t="s">
        <v>53</v>
      </c>
      <c r="D5819" s="1" t="s">
        <v>22</v>
      </c>
      <c r="E5819" s="1" t="s">
        <v>6136</v>
      </c>
      <c r="F5819" s="399">
        <v>44771</v>
      </c>
      <c r="G5819" s="10" t="s">
        <v>55</v>
      </c>
      <c r="H5819" s="10">
        <v>76</v>
      </c>
      <c r="I5819" s="946">
        <f t="shared" si="8"/>
        <v>2.35</v>
      </c>
      <c r="J5819" s="398" t="str">
        <f t="shared" si="9"/>
        <v/>
      </c>
      <c r="K5819" s="398" t="str">
        <f t="shared" si="10"/>
        <v/>
      </c>
      <c r="L5819" s="399">
        <v>44770</v>
      </c>
      <c r="M5819" s="398" t="s">
        <v>19</v>
      </c>
      <c r="N5819" s="10">
        <v>10427</v>
      </c>
    </row>
    <row r="5820" spans="1:14">
      <c r="A5820" s="9">
        <v>44767</v>
      </c>
      <c r="B5820" s="1">
        <f t="shared" si="7"/>
        <v>18742</v>
      </c>
      <c r="C5820" s="929" t="s">
        <v>49</v>
      </c>
      <c r="D5820" s="1" t="s">
        <v>22</v>
      </c>
      <c r="E5820" s="1" t="s">
        <v>6137</v>
      </c>
      <c r="F5820" s="399">
        <v>44771</v>
      </c>
      <c r="G5820" s="10" t="s">
        <v>51</v>
      </c>
      <c r="H5820" s="10">
        <v>169</v>
      </c>
      <c r="I5820" s="946">
        <f t="shared" si="8"/>
        <v>2.35</v>
      </c>
      <c r="J5820" s="398" t="str">
        <f t="shared" si="9"/>
        <v/>
      </c>
      <c r="K5820" s="398" t="str">
        <f t="shared" si="10"/>
        <v/>
      </c>
      <c r="L5820" s="399">
        <v>44770</v>
      </c>
      <c r="M5820" s="398" t="s">
        <v>19</v>
      </c>
      <c r="N5820" s="10">
        <v>10427</v>
      </c>
    </row>
    <row r="5821" spans="1:14">
      <c r="A5821" s="9">
        <v>44767</v>
      </c>
      <c r="B5821" s="1">
        <f t="shared" si="7"/>
        <v>18743</v>
      </c>
      <c r="C5821" s="929" t="s">
        <v>58</v>
      </c>
      <c r="D5821" s="1" t="s">
        <v>22</v>
      </c>
      <c r="E5821" s="1" t="s">
        <v>6138</v>
      </c>
      <c r="F5821" s="399">
        <v>44771</v>
      </c>
      <c r="G5821" s="10" t="s">
        <v>119</v>
      </c>
      <c r="H5821" s="10">
        <v>8</v>
      </c>
      <c r="I5821" s="946">
        <f t="shared" si="8"/>
        <v>2.35</v>
      </c>
      <c r="J5821" s="398" t="str">
        <f t="shared" si="9"/>
        <v/>
      </c>
      <c r="K5821" s="398" t="str">
        <f t="shared" si="10"/>
        <v/>
      </c>
      <c r="L5821" s="399">
        <v>44770</v>
      </c>
      <c r="M5821" s="398" t="s">
        <v>19</v>
      </c>
      <c r="N5821" s="10">
        <v>10427</v>
      </c>
    </row>
    <row r="5822" spans="1:14">
      <c r="A5822" s="9">
        <v>44767</v>
      </c>
      <c r="B5822" s="1">
        <f t="shared" si="7"/>
        <v>18744</v>
      </c>
      <c r="C5822" s="929" t="s">
        <v>1229</v>
      </c>
      <c r="D5822" s="1" t="s">
        <v>22</v>
      </c>
      <c r="E5822" s="1" t="s">
        <v>6139</v>
      </c>
      <c r="F5822" s="399">
        <v>44771</v>
      </c>
      <c r="G5822" s="10" t="s">
        <v>1231</v>
      </c>
      <c r="H5822" s="10">
        <v>1</v>
      </c>
      <c r="I5822" s="946">
        <f t="shared" si="8"/>
        <v>2.35</v>
      </c>
      <c r="J5822" s="398" t="str">
        <f t="shared" si="9"/>
        <v/>
      </c>
      <c r="K5822" s="398" t="str">
        <f t="shared" si="10"/>
        <v/>
      </c>
      <c r="L5822" s="399">
        <v>44770</v>
      </c>
      <c r="M5822" s="398" t="s">
        <v>19</v>
      </c>
      <c r="N5822" s="10">
        <v>10427</v>
      </c>
    </row>
    <row r="5823" spans="1:14">
      <c r="A5823" s="9">
        <v>44767</v>
      </c>
      <c r="B5823" s="1">
        <f t="shared" si="7"/>
        <v>18745</v>
      </c>
      <c r="C5823" s="929" t="s">
        <v>1229</v>
      </c>
      <c r="D5823" s="1" t="s">
        <v>22</v>
      </c>
      <c r="E5823" s="1" t="s">
        <v>6140</v>
      </c>
      <c r="F5823" s="399">
        <v>44771</v>
      </c>
      <c r="G5823" s="10" t="s">
        <v>1231</v>
      </c>
      <c r="H5823" s="10">
        <v>7</v>
      </c>
      <c r="I5823" s="946">
        <f t="shared" si="8"/>
        <v>2.35</v>
      </c>
      <c r="J5823" s="398" t="str">
        <f t="shared" si="9"/>
        <v/>
      </c>
      <c r="K5823" s="398" t="str">
        <f t="shared" si="10"/>
        <v/>
      </c>
      <c r="L5823" s="399">
        <v>44770</v>
      </c>
      <c r="M5823" s="398" t="s">
        <v>19</v>
      </c>
      <c r="N5823" s="10">
        <v>10427</v>
      </c>
    </row>
    <row r="5824" spans="1:14">
      <c r="A5824" s="9">
        <v>44767</v>
      </c>
      <c r="B5824" s="1">
        <f t="shared" si="7"/>
        <v>18746</v>
      </c>
      <c r="C5824" s="929" t="s">
        <v>341</v>
      </c>
      <c r="D5824" s="1" t="s">
        <v>22</v>
      </c>
      <c r="E5824" s="1" t="s">
        <v>6141</v>
      </c>
      <c r="F5824" s="399">
        <v>44771</v>
      </c>
      <c r="G5824" s="10" t="s">
        <v>343</v>
      </c>
      <c r="H5824" s="10">
        <v>13</v>
      </c>
      <c r="I5824" s="946">
        <f t="shared" si="8"/>
        <v>2.35</v>
      </c>
      <c r="J5824" s="398" t="str">
        <f t="shared" si="9"/>
        <v/>
      </c>
      <c r="K5824" s="398" t="str">
        <f t="shared" si="10"/>
        <v/>
      </c>
      <c r="L5824" s="399">
        <v>44770</v>
      </c>
      <c r="M5824" s="398" t="s">
        <v>19</v>
      </c>
      <c r="N5824" s="10">
        <v>10427</v>
      </c>
    </row>
    <row r="5825" spans="1:14">
      <c r="A5825" s="9">
        <v>44767</v>
      </c>
      <c r="B5825" s="1">
        <f t="shared" si="7"/>
        <v>18747</v>
      </c>
      <c r="C5825" s="929" t="s">
        <v>58</v>
      </c>
      <c r="D5825" s="1" t="s">
        <v>22</v>
      </c>
      <c r="E5825" s="1" t="s">
        <v>6142</v>
      </c>
      <c r="F5825" s="399">
        <v>44771</v>
      </c>
      <c r="G5825" s="10" t="s">
        <v>119</v>
      </c>
      <c r="H5825" s="10">
        <v>8</v>
      </c>
      <c r="I5825" s="946">
        <f t="shared" si="8"/>
        <v>2.35</v>
      </c>
      <c r="J5825" s="398" t="str">
        <f t="shared" si="9"/>
        <v/>
      </c>
      <c r="K5825" s="398" t="str">
        <f t="shared" si="10"/>
        <v/>
      </c>
      <c r="L5825" s="399">
        <v>44770</v>
      </c>
      <c r="M5825" s="398" t="s">
        <v>19</v>
      </c>
      <c r="N5825" s="10">
        <v>10427</v>
      </c>
    </row>
    <row r="5826" spans="1:14">
      <c r="A5826" s="9">
        <v>44767</v>
      </c>
      <c r="B5826" s="1">
        <f t="shared" si="7"/>
        <v>18748</v>
      </c>
      <c r="C5826" s="929" t="s">
        <v>49</v>
      </c>
      <c r="D5826" s="1" t="s">
        <v>22</v>
      </c>
      <c r="E5826" s="1" t="s">
        <v>6143</v>
      </c>
      <c r="F5826" s="399">
        <v>44771</v>
      </c>
      <c r="G5826" s="10" t="s">
        <v>51</v>
      </c>
      <c r="H5826" s="10">
        <v>65</v>
      </c>
      <c r="I5826" s="946">
        <f t="shared" si="8"/>
        <v>2.35</v>
      </c>
      <c r="J5826" s="398" t="str">
        <f t="shared" si="9"/>
        <v/>
      </c>
      <c r="K5826" s="398" t="str">
        <f t="shared" si="10"/>
        <v/>
      </c>
      <c r="L5826" s="399">
        <v>44770</v>
      </c>
      <c r="M5826" s="398" t="s">
        <v>19</v>
      </c>
      <c r="N5826" s="10">
        <v>10427</v>
      </c>
    </row>
    <row r="5827" spans="1:14">
      <c r="A5827" s="9">
        <v>44767</v>
      </c>
      <c r="B5827" s="1">
        <f t="shared" si="7"/>
        <v>18749</v>
      </c>
      <c r="C5827" s="929" t="s">
        <v>341</v>
      </c>
      <c r="D5827" s="1" t="s">
        <v>22</v>
      </c>
      <c r="E5827" s="1" t="s">
        <v>6144</v>
      </c>
      <c r="F5827" s="399">
        <v>44771</v>
      </c>
      <c r="G5827" s="10" t="s">
        <v>343</v>
      </c>
      <c r="H5827" s="10">
        <v>19</v>
      </c>
      <c r="I5827" s="946">
        <f t="shared" si="8"/>
        <v>2.35</v>
      </c>
      <c r="J5827" s="398" t="str">
        <f t="shared" si="9"/>
        <v/>
      </c>
      <c r="K5827" s="398" t="str">
        <f t="shared" si="10"/>
        <v/>
      </c>
      <c r="L5827" s="399">
        <v>44770</v>
      </c>
      <c r="M5827" s="398" t="s">
        <v>19</v>
      </c>
      <c r="N5827" s="10">
        <v>10427</v>
      </c>
    </row>
    <row r="5828" spans="1:14">
      <c r="A5828" s="9">
        <v>44767</v>
      </c>
      <c r="B5828" s="1">
        <f t="shared" si="7"/>
        <v>18750</v>
      </c>
      <c r="C5828" s="929" t="s">
        <v>73</v>
      </c>
      <c r="D5828" s="1" t="s">
        <v>22</v>
      </c>
      <c r="E5828" s="1" t="s">
        <v>6145</v>
      </c>
      <c r="F5828" s="399">
        <v>44771</v>
      </c>
      <c r="G5828" s="10" t="s">
        <v>74</v>
      </c>
      <c r="H5828" s="10">
        <v>2</v>
      </c>
      <c r="I5828" s="946">
        <f t="shared" si="8"/>
        <v>2.35</v>
      </c>
      <c r="J5828" s="398" t="str">
        <f t="shared" si="9"/>
        <v/>
      </c>
      <c r="K5828" s="398" t="str">
        <f t="shared" si="10"/>
        <v/>
      </c>
      <c r="L5828" s="399">
        <v>44770</v>
      </c>
      <c r="M5828" s="398" t="s">
        <v>19</v>
      </c>
      <c r="N5828" s="10">
        <v>10427</v>
      </c>
    </row>
    <row r="5829" spans="1:14">
      <c r="A5829" s="9">
        <v>44767</v>
      </c>
      <c r="B5829" s="1">
        <f t="shared" si="7"/>
        <v>18751</v>
      </c>
      <c r="C5829" s="929" t="s">
        <v>37</v>
      </c>
      <c r="D5829" s="1" t="s">
        <v>22</v>
      </c>
      <c r="E5829" s="1" t="s">
        <v>6145</v>
      </c>
      <c r="F5829" s="399">
        <v>44771</v>
      </c>
      <c r="G5829" s="10" t="s">
        <v>38</v>
      </c>
      <c r="H5829" s="10">
        <v>2</v>
      </c>
      <c r="I5829" s="946">
        <f t="shared" si="8"/>
        <v>2.35</v>
      </c>
      <c r="J5829" s="398" t="str">
        <f t="shared" si="9"/>
        <v/>
      </c>
      <c r="K5829" s="398" t="str">
        <f t="shared" si="10"/>
        <v/>
      </c>
      <c r="L5829" s="399">
        <v>44770</v>
      </c>
      <c r="M5829" s="398" t="s">
        <v>19</v>
      </c>
      <c r="N5829" s="10">
        <v>10427</v>
      </c>
    </row>
    <row r="5830" spans="1:14">
      <c r="A5830" s="9">
        <v>44767</v>
      </c>
      <c r="B5830" s="1">
        <f t="shared" si="7"/>
        <v>18752</v>
      </c>
      <c r="C5830" s="929" t="s">
        <v>4082</v>
      </c>
      <c r="D5830" s="1" t="s">
        <v>22</v>
      </c>
      <c r="E5830" s="1" t="s">
        <v>6146</v>
      </c>
      <c r="F5830" s="399">
        <v>44771</v>
      </c>
      <c r="G5830" s="10" t="s">
        <v>4084</v>
      </c>
      <c r="H5830" s="10">
        <v>64</v>
      </c>
      <c r="I5830" s="946">
        <f t="shared" si="8"/>
        <v>2.35</v>
      </c>
      <c r="J5830" s="398" t="str">
        <f t="shared" si="9"/>
        <v/>
      </c>
      <c r="K5830" s="398" t="str">
        <f t="shared" si="10"/>
        <v/>
      </c>
      <c r="L5830" s="399">
        <v>44770</v>
      </c>
      <c r="M5830" s="398" t="s">
        <v>19</v>
      </c>
      <c r="N5830" s="10">
        <v>10427</v>
      </c>
    </row>
    <row r="5831" spans="1:14">
      <c r="A5831" s="9">
        <v>44767</v>
      </c>
      <c r="B5831" s="1">
        <f t="shared" si="7"/>
        <v>18753</v>
      </c>
      <c r="C5831" s="929" t="s">
        <v>49</v>
      </c>
      <c r="D5831" s="1" t="s">
        <v>22</v>
      </c>
      <c r="E5831" s="1" t="s">
        <v>6147</v>
      </c>
      <c r="F5831" s="399">
        <v>44771</v>
      </c>
      <c r="G5831" s="10" t="s">
        <v>51</v>
      </c>
      <c r="H5831" s="10">
        <v>56</v>
      </c>
      <c r="I5831" s="946">
        <f t="shared" si="8"/>
        <v>2.35</v>
      </c>
      <c r="J5831" s="398" t="str">
        <f t="shared" si="9"/>
        <v/>
      </c>
      <c r="K5831" s="398" t="str">
        <f t="shared" si="10"/>
        <v/>
      </c>
      <c r="L5831" s="399">
        <v>44770</v>
      </c>
      <c r="M5831" s="398" t="s">
        <v>19</v>
      </c>
      <c r="N5831" s="10">
        <v>10427</v>
      </c>
    </row>
    <row r="5832" spans="1:14">
      <c r="A5832" s="9">
        <v>44767</v>
      </c>
      <c r="B5832" s="1">
        <f t="shared" si="7"/>
        <v>18754</v>
      </c>
      <c r="C5832" s="929" t="s">
        <v>1100</v>
      </c>
      <c r="D5832" s="1" t="s">
        <v>22</v>
      </c>
      <c r="E5832" s="1" t="s">
        <v>6148</v>
      </c>
      <c r="F5832" s="399">
        <v>44771</v>
      </c>
      <c r="G5832" s="10" t="s">
        <v>1102</v>
      </c>
      <c r="H5832" s="10">
        <v>20</v>
      </c>
      <c r="I5832" s="946">
        <f t="shared" si="8"/>
        <v>2.35</v>
      </c>
      <c r="J5832" s="398" t="str">
        <f t="shared" si="9"/>
        <v/>
      </c>
      <c r="K5832" s="398" t="str">
        <f t="shared" si="10"/>
        <v/>
      </c>
      <c r="L5832" s="399">
        <v>44770</v>
      </c>
      <c r="M5832" s="398" t="s">
        <v>19</v>
      </c>
      <c r="N5832" s="10">
        <v>10427</v>
      </c>
    </row>
    <row r="5833" spans="1:14">
      <c r="A5833" s="9">
        <v>44767</v>
      </c>
      <c r="B5833" s="1">
        <f t="shared" si="7"/>
        <v>18755</v>
      </c>
      <c r="C5833" s="929" t="s">
        <v>151</v>
      </c>
      <c r="D5833" s="1" t="s">
        <v>22</v>
      </c>
      <c r="E5833" s="1" t="s">
        <v>6149</v>
      </c>
      <c r="F5833" s="399">
        <v>44771</v>
      </c>
      <c r="G5833" s="10" t="s">
        <v>153</v>
      </c>
      <c r="H5833" s="10">
        <v>18</v>
      </c>
      <c r="I5833" s="946">
        <f t="shared" si="8"/>
        <v>2.35</v>
      </c>
      <c r="J5833" s="398" t="str">
        <f t="shared" si="9"/>
        <v/>
      </c>
      <c r="K5833" s="398" t="str">
        <f t="shared" si="10"/>
        <v/>
      </c>
      <c r="L5833" s="399">
        <v>44770</v>
      </c>
      <c r="M5833" s="398" t="s">
        <v>19</v>
      </c>
      <c r="N5833" s="10">
        <v>10427</v>
      </c>
    </row>
    <row r="5834" spans="1:14">
      <c r="A5834" s="9">
        <v>44767</v>
      </c>
      <c r="B5834" s="1">
        <f t="shared" si="7"/>
        <v>18756</v>
      </c>
      <c r="C5834" s="929" t="s">
        <v>154</v>
      </c>
      <c r="D5834" s="1" t="s">
        <v>22</v>
      </c>
      <c r="E5834" s="1" t="s">
        <v>6149</v>
      </c>
      <c r="F5834" s="399">
        <v>44771</v>
      </c>
      <c r="G5834" s="10" t="s">
        <v>155</v>
      </c>
      <c r="H5834" s="10">
        <v>101</v>
      </c>
      <c r="I5834" s="946">
        <f t="shared" si="8"/>
        <v>2.35</v>
      </c>
      <c r="J5834" s="398" t="str">
        <f t="shared" si="9"/>
        <v/>
      </c>
      <c r="K5834" s="398" t="str">
        <f t="shared" si="10"/>
        <v/>
      </c>
      <c r="L5834" s="399">
        <v>44771</v>
      </c>
      <c r="M5834" s="398" t="s">
        <v>19</v>
      </c>
      <c r="N5834" s="10">
        <v>10427</v>
      </c>
    </row>
    <row r="5835" spans="1:14">
      <c r="A5835" s="9">
        <v>44767</v>
      </c>
      <c r="B5835" s="1">
        <f t="shared" si="7"/>
        <v>18757</v>
      </c>
      <c r="C5835" s="929" t="s">
        <v>3667</v>
      </c>
      <c r="D5835" s="1" t="s">
        <v>22</v>
      </c>
      <c r="E5835" s="1" t="s">
        <v>6150</v>
      </c>
      <c r="F5835" s="399">
        <v>44771</v>
      </c>
      <c r="G5835" s="10" t="s">
        <v>3771</v>
      </c>
      <c r="H5835" s="10">
        <v>50</v>
      </c>
      <c r="I5835" s="946">
        <f t="shared" si="8"/>
        <v>2.35</v>
      </c>
      <c r="J5835" s="398" t="str">
        <f t="shared" si="9"/>
        <v/>
      </c>
      <c r="K5835" s="398" t="str">
        <f t="shared" si="10"/>
        <v/>
      </c>
      <c r="L5835" s="399">
        <v>44771</v>
      </c>
      <c r="M5835" s="398" t="s">
        <v>19</v>
      </c>
      <c r="N5835" s="10">
        <v>10427</v>
      </c>
    </row>
    <row r="5836" spans="1:14">
      <c r="A5836" s="9">
        <v>44767</v>
      </c>
      <c r="B5836" s="1">
        <f t="shared" si="7"/>
        <v>18758</v>
      </c>
      <c r="C5836" s="929" t="s">
        <v>3920</v>
      </c>
      <c r="D5836" s="1" t="s">
        <v>22</v>
      </c>
      <c r="E5836" s="1" t="s">
        <v>6151</v>
      </c>
      <c r="F5836" s="399">
        <v>44771</v>
      </c>
      <c r="G5836" s="10" t="s">
        <v>3922</v>
      </c>
      <c r="H5836" s="10">
        <v>94</v>
      </c>
      <c r="I5836" s="946">
        <f t="shared" si="8"/>
        <v>2.35</v>
      </c>
      <c r="J5836" s="398" t="str">
        <f t="shared" si="9"/>
        <v/>
      </c>
      <c r="K5836" s="398" t="str">
        <f t="shared" si="10"/>
        <v/>
      </c>
      <c r="L5836" s="399">
        <v>44771</v>
      </c>
      <c r="M5836" s="398" t="s">
        <v>19</v>
      </c>
      <c r="N5836" s="10">
        <v>10427</v>
      </c>
    </row>
    <row r="5837" spans="1:14">
      <c r="A5837" s="9">
        <v>44767</v>
      </c>
      <c r="B5837" s="1">
        <f t="shared" si="7"/>
        <v>18759</v>
      </c>
      <c r="C5837" s="929" t="s">
        <v>595</v>
      </c>
      <c r="D5837" s="1" t="s">
        <v>22</v>
      </c>
      <c r="E5837" s="1" t="s">
        <v>6152</v>
      </c>
      <c r="F5837" s="399">
        <v>44771</v>
      </c>
      <c r="G5837" s="10" t="s">
        <v>462</v>
      </c>
      <c r="H5837" s="10">
        <v>15</v>
      </c>
      <c r="I5837" s="946">
        <f t="shared" si="8"/>
        <v>2.35</v>
      </c>
      <c r="J5837" s="398" t="str">
        <f t="shared" si="9"/>
        <v/>
      </c>
      <c r="K5837" s="398" t="str">
        <f t="shared" si="10"/>
        <v/>
      </c>
      <c r="L5837" s="399">
        <v>44771</v>
      </c>
      <c r="M5837" s="398" t="s">
        <v>19</v>
      </c>
      <c r="N5837" s="10">
        <v>10427</v>
      </c>
    </row>
    <row r="5838" spans="1:14">
      <c r="A5838" s="9">
        <v>44767</v>
      </c>
      <c r="B5838" s="1">
        <f t="shared" si="7"/>
        <v>18760</v>
      </c>
      <c r="C5838" s="929" t="s">
        <v>1691</v>
      </c>
      <c r="D5838" s="1" t="s">
        <v>22</v>
      </c>
      <c r="E5838" s="1" t="s">
        <v>6153</v>
      </c>
      <c r="F5838" s="399">
        <v>44771</v>
      </c>
      <c r="G5838" s="10" t="s">
        <v>1693</v>
      </c>
      <c r="H5838" s="10">
        <v>80</v>
      </c>
      <c r="I5838" s="946">
        <f t="shared" si="8"/>
        <v>2.35</v>
      </c>
      <c r="J5838" s="398" t="str">
        <f t="shared" si="9"/>
        <v/>
      </c>
      <c r="K5838" s="398" t="str">
        <f t="shared" si="10"/>
        <v/>
      </c>
      <c r="L5838" s="399">
        <v>44771</v>
      </c>
      <c r="M5838" s="398" t="s">
        <v>19</v>
      </c>
      <c r="N5838" s="10">
        <v>10427</v>
      </c>
    </row>
    <row r="5839" spans="1:14">
      <c r="A5839" s="9">
        <v>44767</v>
      </c>
      <c r="B5839" s="1">
        <f t="shared" si="7"/>
        <v>18761</v>
      </c>
      <c r="C5839" s="929" t="s">
        <v>158</v>
      </c>
      <c r="D5839" s="1" t="s">
        <v>22</v>
      </c>
      <c r="E5839" s="1" t="s">
        <v>6154</v>
      </c>
      <c r="F5839" s="399">
        <v>44771</v>
      </c>
      <c r="G5839" s="10" t="s">
        <v>160</v>
      </c>
      <c r="H5839" s="10">
        <v>2</v>
      </c>
      <c r="I5839" s="946">
        <f t="shared" si="8"/>
        <v>2.35</v>
      </c>
      <c r="J5839" s="398" t="str">
        <f t="shared" si="9"/>
        <v/>
      </c>
      <c r="K5839" s="398" t="str">
        <f t="shared" si="10"/>
        <v/>
      </c>
      <c r="L5839" s="399">
        <v>44771</v>
      </c>
      <c r="M5839" s="398" t="s">
        <v>19</v>
      </c>
      <c r="N5839" s="10">
        <v>10427</v>
      </c>
    </row>
    <row r="5840" spans="1:14">
      <c r="A5840" s="9">
        <v>44767</v>
      </c>
      <c r="B5840" s="1">
        <f t="shared" si="7"/>
        <v>18762</v>
      </c>
      <c r="C5840" s="929" t="s">
        <v>37</v>
      </c>
      <c r="D5840" s="1" t="s">
        <v>22</v>
      </c>
      <c r="E5840" s="1" t="s">
        <v>6154</v>
      </c>
      <c r="F5840" s="399">
        <v>44771</v>
      </c>
      <c r="G5840" s="10" t="s">
        <v>38</v>
      </c>
      <c r="H5840" s="10">
        <v>2</v>
      </c>
      <c r="I5840" s="946">
        <f t="shared" si="8"/>
        <v>2.35</v>
      </c>
      <c r="J5840" s="398" t="str">
        <f t="shared" si="9"/>
        <v/>
      </c>
      <c r="K5840" s="398" t="str">
        <f t="shared" si="10"/>
        <v/>
      </c>
      <c r="L5840" s="399">
        <v>44771</v>
      </c>
      <c r="M5840" s="398" t="s">
        <v>19</v>
      </c>
      <c r="N5840" s="10">
        <v>10427</v>
      </c>
    </row>
    <row r="5841" spans="1:15">
      <c r="A5841" s="9">
        <v>44767</v>
      </c>
      <c r="B5841" s="1">
        <f t="shared" si="7"/>
        <v>18763</v>
      </c>
      <c r="C5841" s="929" t="s">
        <v>53</v>
      </c>
      <c r="D5841" s="1" t="s">
        <v>22</v>
      </c>
      <c r="E5841" s="1" t="s">
        <v>6155</v>
      </c>
      <c r="F5841" s="399">
        <v>44771</v>
      </c>
      <c r="G5841" s="10" t="s">
        <v>55</v>
      </c>
      <c r="H5841" s="10">
        <v>71</v>
      </c>
      <c r="I5841" s="946">
        <f t="shared" si="8"/>
        <v>2.35</v>
      </c>
      <c r="J5841" s="398" t="str">
        <f t="shared" si="9"/>
        <v/>
      </c>
      <c r="K5841" s="398" t="str">
        <f t="shared" si="10"/>
        <v/>
      </c>
      <c r="L5841" s="399">
        <v>44771</v>
      </c>
      <c r="M5841" s="398" t="s">
        <v>19</v>
      </c>
      <c r="N5841" s="10">
        <v>10427</v>
      </c>
    </row>
    <row r="5842" spans="1:15">
      <c r="A5842" s="9">
        <v>44767</v>
      </c>
      <c r="B5842" s="1">
        <f t="shared" si="7"/>
        <v>18764</v>
      </c>
      <c r="C5842" s="929" t="s">
        <v>182</v>
      </c>
      <c r="D5842" s="1" t="s">
        <v>22</v>
      </c>
      <c r="E5842" s="1" t="s">
        <v>6156</v>
      </c>
      <c r="F5842" s="399">
        <v>44771</v>
      </c>
      <c r="G5842" s="10" t="s">
        <v>184</v>
      </c>
      <c r="H5842" s="10">
        <v>85</v>
      </c>
      <c r="I5842" s="946">
        <f t="shared" si="8"/>
        <v>2.35</v>
      </c>
      <c r="J5842" s="398" t="str">
        <f t="shared" si="9"/>
        <v/>
      </c>
      <c r="K5842" s="398" t="str">
        <f t="shared" si="10"/>
        <v/>
      </c>
      <c r="L5842" s="399">
        <v>44771</v>
      </c>
      <c r="M5842" s="398" t="s">
        <v>19</v>
      </c>
      <c r="N5842" s="10">
        <v>10427</v>
      </c>
    </row>
    <row r="5843" spans="1:15" ht="15.75" thickBot="1">
      <c r="A5843" s="9">
        <v>44767</v>
      </c>
      <c r="B5843" s="1">
        <f t="shared" si="7"/>
        <v>18765</v>
      </c>
      <c r="C5843" s="929" t="s">
        <v>467</v>
      </c>
      <c r="D5843" s="1" t="s">
        <v>22</v>
      </c>
      <c r="E5843" s="1" t="s">
        <v>6157</v>
      </c>
      <c r="F5843" s="399">
        <v>44771</v>
      </c>
      <c r="G5843" s="10" t="s">
        <v>469</v>
      </c>
      <c r="H5843" s="10">
        <v>149</v>
      </c>
      <c r="I5843" s="946">
        <f t="shared" si="8"/>
        <v>2.35</v>
      </c>
      <c r="J5843" s="398" t="str">
        <f t="shared" si="9"/>
        <v/>
      </c>
      <c r="K5843" s="398" t="str">
        <f t="shared" si="10"/>
        <v/>
      </c>
      <c r="L5843" s="399">
        <v>44771</v>
      </c>
      <c r="M5843" s="398" t="s">
        <v>19</v>
      </c>
      <c r="N5843" s="10">
        <v>10427</v>
      </c>
    </row>
    <row r="5844" spans="1:15">
      <c r="A5844" s="584">
        <v>44767</v>
      </c>
      <c r="B5844" s="585">
        <f t="shared" si="7"/>
        <v>18766</v>
      </c>
      <c r="C5844" s="931" t="s">
        <v>3920</v>
      </c>
      <c r="D5844" s="585" t="s">
        <v>22</v>
      </c>
      <c r="E5844" s="585" t="s">
        <v>6158</v>
      </c>
      <c r="F5844" s="591">
        <v>44771</v>
      </c>
      <c r="G5844" s="588" t="s">
        <v>3922</v>
      </c>
      <c r="H5844" s="588">
        <v>29</v>
      </c>
      <c r="I5844" s="1007">
        <f t="shared" si="8"/>
        <v>2.35</v>
      </c>
      <c r="J5844" s="590" t="str">
        <f t="shared" si="9"/>
        <v/>
      </c>
      <c r="K5844" s="590" t="str">
        <f t="shared" si="10"/>
        <v/>
      </c>
      <c r="L5844" s="591">
        <v>44771</v>
      </c>
      <c r="M5844" s="590" t="s">
        <v>19</v>
      </c>
      <c r="N5844" s="10">
        <v>10491</v>
      </c>
      <c r="O5844" s="1001">
        <f>SUMPRODUCT(H5744:H5844,I5744:I5844)</f>
        <v>7593.7499999999991</v>
      </c>
    </row>
    <row r="5845" spans="1:15">
      <c r="A5845" s="9">
        <v>44767</v>
      </c>
      <c r="B5845" s="1">
        <f t="shared" si="7"/>
        <v>18767</v>
      </c>
      <c r="C5845" s="929" t="s">
        <v>2809</v>
      </c>
      <c r="D5845" s="1" t="s">
        <v>22</v>
      </c>
      <c r="E5845" s="1" t="s">
        <v>6159</v>
      </c>
      <c r="F5845" s="399">
        <v>44776</v>
      </c>
      <c r="G5845" s="10" t="s">
        <v>4087</v>
      </c>
      <c r="H5845" s="10">
        <v>48</v>
      </c>
      <c r="I5845" s="946">
        <f t="shared" si="8"/>
        <v>2.35</v>
      </c>
      <c r="J5845" s="398" t="str">
        <f t="shared" si="9"/>
        <v/>
      </c>
      <c r="K5845" s="398" t="str">
        <f t="shared" si="10"/>
        <v/>
      </c>
      <c r="L5845" s="399">
        <v>44774</v>
      </c>
      <c r="M5845" s="398" t="s">
        <v>19</v>
      </c>
      <c r="N5845" s="10">
        <v>10491</v>
      </c>
    </row>
    <row r="5846" spans="1:15">
      <c r="A5846" s="9">
        <v>44767</v>
      </c>
      <c r="B5846" s="1">
        <f t="shared" si="7"/>
        <v>18768</v>
      </c>
      <c r="C5846" s="929" t="s">
        <v>933</v>
      </c>
      <c r="D5846" s="1" t="s">
        <v>22</v>
      </c>
      <c r="E5846" s="1" t="s">
        <v>6160</v>
      </c>
      <c r="F5846" s="399">
        <v>44776</v>
      </c>
      <c r="G5846" s="10" t="s">
        <v>934</v>
      </c>
      <c r="H5846" s="10">
        <v>3</v>
      </c>
      <c r="I5846" s="946">
        <f t="shared" si="8"/>
        <v>2.35</v>
      </c>
      <c r="J5846" s="398" t="str">
        <f t="shared" si="9"/>
        <v/>
      </c>
      <c r="K5846" s="398" t="str">
        <f t="shared" si="10"/>
        <v/>
      </c>
      <c r="L5846" s="399">
        <v>44774</v>
      </c>
      <c r="M5846" s="398" t="s">
        <v>19</v>
      </c>
      <c r="N5846" s="10">
        <v>10491</v>
      </c>
    </row>
    <row r="5847" spans="1:15">
      <c r="A5847" s="9">
        <v>44767</v>
      </c>
      <c r="B5847" s="1">
        <f t="shared" si="7"/>
        <v>18769</v>
      </c>
      <c r="C5847" s="929" t="s">
        <v>930</v>
      </c>
      <c r="D5847" s="1" t="s">
        <v>22</v>
      </c>
      <c r="E5847" s="1" t="s">
        <v>6160</v>
      </c>
      <c r="F5847" s="399">
        <v>44776</v>
      </c>
      <c r="G5847" s="10" t="s">
        <v>932</v>
      </c>
      <c r="H5847" s="10">
        <v>3</v>
      </c>
      <c r="I5847" s="946">
        <f t="shared" si="8"/>
        <v>2.35</v>
      </c>
      <c r="J5847" s="398" t="str">
        <f t="shared" si="9"/>
        <v/>
      </c>
      <c r="K5847" s="398" t="str">
        <f t="shared" si="10"/>
        <v/>
      </c>
      <c r="L5847" s="399">
        <v>44774</v>
      </c>
      <c r="M5847" s="398" t="s">
        <v>19</v>
      </c>
      <c r="N5847" s="10">
        <v>10491</v>
      </c>
    </row>
    <row r="5848" spans="1:15">
      <c r="A5848" s="9">
        <v>44767</v>
      </c>
      <c r="B5848" s="1">
        <f t="shared" si="7"/>
        <v>18770</v>
      </c>
      <c r="C5848" s="929" t="s">
        <v>857</v>
      </c>
      <c r="D5848" s="1" t="s">
        <v>22</v>
      </c>
      <c r="E5848" s="1" t="s">
        <v>6161</v>
      </c>
      <c r="F5848" s="399">
        <v>44776</v>
      </c>
      <c r="G5848" s="10" t="s">
        <v>859</v>
      </c>
      <c r="H5848" s="10">
        <v>2</v>
      </c>
      <c r="I5848" s="946">
        <f t="shared" si="8"/>
        <v>2.35</v>
      </c>
      <c r="J5848" s="398" t="str">
        <f t="shared" si="9"/>
        <v/>
      </c>
      <c r="K5848" s="398" t="str">
        <f t="shared" si="10"/>
        <v/>
      </c>
      <c r="L5848" s="399">
        <v>44774</v>
      </c>
      <c r="M5848" s="398" t="s">
        <v>19</v>
      </c>
      <c r="N5848" s="10">
        <v>10491</v>
      </c>
    </row>
    <row r="5849" spans="1:15">
      <c r="A5849" s="9">
        <v>44767</v>
      </c>
      <c r="B5849" s="1">
        <f t="shared" si="7"/>
        <v>18771</v>
      </c>
      <c r="C5849" s="929" t="s">
        <v>324</v>
      </c>
      <c r="D5849" s="1" t="s">
        <v>22</v>
      </c>
      <c r="E5849" s="1" t="s">
        <v>6162</v>
      </c>
      <c r="F5849" s="399">
        <v>44776</v>
      </c>
      <c r="G5849" s="10" t="s">
        <v>326</v>
      </c>
      <c r="H5849" s="10">
        <v>1</v>
      </c>
      <c r="I5849" s="946">
        <f t="shared" si="8"/>
        <v>2.35</v>
      </c>
      <c r="J5849" s="398" t="str">
        <f t="shared" si="9"/>
        <v/>
      </c>
      <c r="K5849" s="398" t="str">
        <f t="shared" si="10"/>
        <v/>
      </c>
      <c r="L5849" s="399">
        <v>44774</v>
      </c>
      <c r="M5849" s="398" t="s">
        <v>19</v>
      </c>
      <c r="N5849" s="10">
        <v>10491</v>
      </c>
    </row>
    <row r="5850" spans="1:15">
      <c r="A5850" s="9">
        <v>44767</v>
      </c>
      <c r="B5850" s="1">
        <f t="shared" si="7"/>
        <v>18772</v>
      </c>
      <c r="C5850" s="929" t="s">
        <v>324</v>
      </c>
      <c r="D5850" s="1" t="s">
        <v>22</v>
      </c>
      <c r="E5850" s="1" t="s">
        <v>6163</v>
      </c>
      <c r="F5850" s="399">
        <v>44776</v>
      </c>
      <c r="G5850" s="10" t="s">
        <v>326</v>
      </c>
      <c r="H5850" s="10">
        <v>2</v>
      </c>
      <c r="I5850" s="946">
        <f t="shared" si="8"/>
        <v>2.35</v>
      </c>
      <c r="J5850" s="398" t="str">
        <f t="shared" si="9"/>
        <v/>
      </c>
      <c r="K5850" s="398" t="str">
        <f t="shared" si="10"/>
        <v/>
      </c>
      <c r="L5850" s="399">
        <v>44774</v>
      </c>
      <c r="M5850" s="398" t="s">
        <v>19</v>
      </c>
      <c r="N5850" s="10">
        <v>10491</v>
      </c>
    </row>
    <row r="5851" spans="1:15">
      <c r="A5851" s="9">
        <v>44767</v>
      </c>
      <c r="B5851" s="1">
        <f t="shared" si="7"/>
        <v>18773</v>
      </c>
      <c r="C5851" s="929" t="s">
        <v>380</v>
      </c>
      <c r="D5851" s="1" t="s">
        <v>22</v>
      </c>
      <c r="E5851" s="1" t="s">
        <v>6164</v>
      </c>
      <c r="F5851" s="399">
        <v>44776</v>
      </c>
      <c r="G5851" s="10" t="s">
        <v>382</v>
      </c>
      <c r="H5851" s="10">
        <v>1</v>
      </c>
      <c r="I5851" s="946">
        <f t="shared" si="8"/>
        <v>2.35</v>
      </c>
      <c r="J5851" s="398" t="str">
        <f t="shared" si="9"/>
        <v/>
      </c>
      <c r="K5851" s="398" t="str">
        <f t="shared" si="10"/>
        <v/>
      </c>
      <c r="L5851" s="399">
        <v>44774</v>
      </c>
      <c r="M5851" s="398" t="s">
        <v>19</v>
      </c>
      <c r="N5851" s="10">
        <v>10491</v>
      </c>
    </row>
    <row r="5852" spans="1:15">
      <c r="A5852" s="9">
        <v>44767</v>
      </c>
      <c r="B5852" s="1">
        <f t="shared" si="7"/>
        <v>18774</v>
      </c>
      <c r="C5852" s="929" t="s">
        <v>316</v>
      </c>
      <c r="D5852" s="1" t="s">
        <v>22</v>
      </c>
      <c r="E5852" s="1" t="s">
        <v>6165</v>
      </c>
      <c r="F5852" s="399">
        <v>44776</v>
      </c>
      <c r="G5852" s="10" t="s">
        <v>318</v>
      </c>
      <c r="H5852" s="10">
        <v>1</v>
      </c>
      <c r="I5852" s="946">
        <f t="shared" si="8"/>
        <v>2.35</v>
      </c>
      <c r="J5852" s="398" t="str">
        <f t="shared" si="9"/>
        <v/>
      </c>
      <c r="K5852" s="398" t="str">
        <f t="shared" si="10"/>
        <v/>
      </c>
      <c r="L5852" s="399">
        <v>44774</v>
      </c>
      <c r="M5852" s="398" t="s">
        <v>19</v>
      </c>
      <c r="N5852" s="10">
        <v>10491</v>
      </c>
    </row>
    <row r="5853" spans="1:15">
      <c r="A5853" s="9">
        <v>44767</v>
      </c>
      <c r="B5853" s="1">
        <f t="shared" si="7"/>
        <v>18775</v>
      </c>
      <c r="C5853" s="929" t="s">
        <v>3907</v>
      </c>
      <c r="D5853" s="1" t="s">
        <v>22</v>
      </c>
      <c r="E5853" s="1" t="s">
        <v>6166</v>
      </c>
      <c r="F5853" s="399">
        <v>44776</v>
      </c>
      <c r="G5853" s="10" t="s">
        <v>4462</v>
      </c>
      <c r="H5853" s="10">
        <v>1</v>
      </c>
      <c r="I5853" s="946">
        <f t="shared" si="8"/>
        <v>2.35</v>
      </c>
      <c r="J5853" s="398" t="str">
        <f t="shared" si="9"/>
        <v/>
      </c>
      <c r="K5853" s="398" t="str">
        <f t="shared" si="10"/>
        <v/>
      </c>
      <c r="L5853" s="399">
        <v>44774</v>
      </c>
      <c r="M5853" s="398" t="s">
        <v>19</v>
      </c>
      <c r="N5853" s="10">
        <v>10491</v>
      </c>
    </row>
    <row r="5854" spans="1:15">
      <c r="A5854" s="9">
        <v>44767</v>
      </c>
      <c r="B5854" s="1">
        <f t="shared" si="7"/>
        <v>18776</v>
      </c>
      <c r="C5854" s="929" t="s">
        <v>327</v>
      </c>
      <c r="D5854" s="1" t="s">
        <v>22</v>
      </c>
      <c r="E5854" s="1" t="s">
        <v>6167</v>
      </c>
      <c r="F5854" s="399">
        <v>44776</v>
      </c>
      <c r="G5854" s="10" t="s">
        <v>329</v>
      </c>
      <c r="H5854" s="10">
        <v>1</v>
      </c>
      <c r="I5854" s="946">
        <f t="shared" si="8"/>
        <v>2.35</v>
      </c>
      <c r="J5854" s="398" t="str">
        <f t="shared" si="9"/>
        <v/>
      </c>
      <c r="K5854" s="398" t="str">
        <f t="shared" si="10"/>
        <v/>
      </c>
      <c r="L5854" s="399">
        <v>44774</v>
      </c>
      <c r="M5854" s="398" t="s">
        <v>19</v>
      </c>
      <c r="N5854" s="10">
        <v>10491</v>
      </c>
    </row>
    <row r="5855" spans="1:15">
      <c r="A5855" s="9">
        <v>44767</v>
      </c>
      <c r="B5855" s="1">
        <f t="shared" si="7"/>
        <v>18777</v>
      </c>
      <c r="C5855" s="929" t="s">
        <v>341</v>
      </c>
      <c r="D5855" s="1" t="s">
        <v>22</v>
      </c>
      <c r="E5855" s="1" t="s">
        <v>6168</v>
      </c>
      <c r="F5855" s="399">
        <v>44776</v>
      </c>
      <c r="G5855" s="10" t="s">
        <v>343</v>
      </c>
      <c r="H5855" s="10">
        <v>3</v>
      </c>
      <c r="I5855" s="946">
        <f t="shared" si="8"/>
        <v>2.35</v>
      </c>
      <c r="J5855" s="398" t="str">
        <f t="shared" si="9"/>
        <v/>
      </c>
      <c r="K5855" s="398" t="str">
        <f t="shared" si="10"/>
        <v/>
      </c>
      <c r="L5855" s="399">
        <v>44774</v>
      </c>
      <c r="M5855" s="398" t="s">
        <v>19</v>
      </c>
      <c r="N5855" s="10">
        <v>10491</v>
      </c>
    </row>
    <row r="5856" spans="1:15">
      <c r="A5856" s="9">
        <v>44767</v>
      </c>
      <c r="B5856" s="1">
        <f t="shared" si="7"/>
        <v>18778</v>
      </c>
      <c r="C5856" s="929" t="s">
        <v>3633</v>
      </c>
      <c r="D5856" s="1" t="s">
        <v>22</v>
      </c>
      <c r="E5856" s="1" t="s">
        <v>6169</v>
      </c>
      <c r="F5856" s="399">
        <v>44776</v>
      </c>
      <c r="G5856" s="10" t="s">
        <v>3635</v>
      </c>
      <c r="H5856" s="10">
        <v>1</v>
      </c>
      <c r="I5856" s="946">
        <f t="shared" si="8"/>
        <v>2.35</v>
      </c>
      <c r="J5856" s="398" t="str">
        <f t="shared" si="9"/>
        <v/>
      </c>
      <c r="K5856" s="398" t="str">
        <f t="shared" si="10"/>
        <v/>
      </c>
      <c r="L5856" s="399">
        <v>44774</v>
      </c>
      <c r="M5856" s="398" t="s">
        <v>19</v>
      </c>
      <c r="N5856" s="10">
        <v>10491</v>
      </c>
    </row>
    <row r="5857" spans="1:14">
      <c r="A5857" s="9">
        <v>44767</v>
      </c>
      <c r="B5857" s="1">
        <f t="shared" si="7"/>
        <v>18779</v>
      </c>
      <c r="C5857" s="929" t="s">
        <v>1074</v>
      </c>
      <c r="D5857" s="1" t="s">
        <v>22</v>
      </c>
      <c r="E5857" s="1" t="s">
        <v>6170</v>
      </c>
      <c r="F5857" s="399">
        <v>44776</v>
      </c>
      <c r="G5857" s="10" t="s">
        <v>1156</v>
      </c>
      <c r="H5857" s="10">
        <v>2</v>
      </c>
      <c r="I5857" s="946">
        <f t="shared" si="8"/>
        <v>2.35</v>
      </c>
      <c r="J5857" s="398" t="str">
        <f t="shared" si="9"/>
        <v/>
      </c>
      <c r="K5857" s="398" t="str">
        <f t="shared" si="10"/>
        <v/>
      </c>
      <c r="L5857" s="399">
        <v>44774</v>
      </c>
      <c r="M5857" s="398" t="s">
        <v>19</v>
      </c>
      <c r="N5857" s="10">
        <v>10491</v>
      </c>
    </row>
    <row r="5858" spans="1:14">
      <c r="A5858" s="9">
        <v>44767</v>
      </c>
      <c r="B5858" s="1">
        <f t="shared" si="7"/>
        <v>18780</v>
      </c>
      <c r="C5858" s="929" t="s">
        <v>4739</v>
      </c>
      <c r="D5858" s="1" t="s">
        <v>22</v>
      </c>
      <c r="E5858" s="1" t="s">
        <v>6171</v>
      </c>
      <c r="F5858" s="399">
        <v>44776</v>
      </c>
      <c r="G5858" s="10" t="s">
        <v>5411</v>
      </c>
      <c r="H5858" s="10">
        <v>2</v>
      </c>
      <c r="I5858" s="946">
        <f t="shared" si="8"/>
        <v>2.35</v>
      </c>
      <c r="J5858" s="398" t="str">
        <f t="shared" si="9"/>
        <v/>
      </c>
      <c r="K5858" s="398" t="str">
        <f t="shared" si="10"/>
        <v/>
      </c>
      <c r="L5858" s="399">
        <v>44774</v>
      </c>
      <c r="M5858" s="398" t="s">
        <v>19</v>
      </c>
      <c r="N5858" s="10">
        <v>10491</v>
      </c>
    </row>
    <row r="5859" spans="1:14">
      <c r="A5859" s="9">
        <v>44767</v>
      </c>
      <c r="B5859" s="1">
        <f t="shared" si="7"/>
        <v>18781</v>
      </c>
      <c r="C5859" s="929" t="s">
        <v>1263</v>
      </c>
      <c r="D5859" s="1" t="s">
        <v>22</v>
      </c>
      <c r="E5859" s="1" t="s">
        <v>6171</v>
      </c>
      <c r="F5859" s="399">
        <v>44776</v>
      </c>
      <c r="G5859" s="10" t="s">
        <v>1264</v>
      </c>
      <c r="H5859" s="10">
        <v>2</v>
      </c>
      <c r="I5859" s="946">
        <f t="shared" si="8"/>
        <v>2.35</v>
      </c>
      <c r="J5859" s="398" t="str">
        <f t="shared" si="9"/>
        <v/>
      </c>
      <c r="K5859" s="398" t="str">
        <f t="shared" si="10"/>
        <v/>
      </c>
      <c r="L5859" s="399">
        <v>44774</v>
      </c>
      <c r="M5859" s="398" t="s">
        <v>19</v>
      </c>
      <c r="N5859" s="10">
        <v>10491</v>
      </c>
    </row>
    <row r="5860" spans="1:14">
      <c r="A5860" s="9">
        <v>44767</v>
      </c>
      <c r="B5860" s="1">
        <f t="shared" si="7"/>
        <v>18782</v>
      </c>
      <c r="C5860" s="929" t="s">
        <v>1260</v>
      </c>
      <c r="D5860" s="1" t="s">
        <v>22</v>
      </c>
      <c r="E5860" s="1" t="s">
        <v>6171</v>
      </c>
      <c r="F5860" s="399">
        <v>44776</v>
      </c>
      <c r="G5860" s="10" t="s">
        <v>1262</v>
      </c>
      <c r="H5860" s="10">
        <v>2</v>
      </c>
      <c r="I5860" s="946">
        <f t="shared" si="8"/>
        <v>2.35</v>
      </c>
      <c r="J5860" s="398" t="str">
        <f t="shared" si="9"/>
        <v/>
      </c>
      <c r="K5860" s="398" t="str">
        <f t="shared" si="10"/>
        <v/>
      </c>
      <c r="L5860" s="399">
        <v>44774</v>
      </c>
      <c r="M5860" s="398" t="s">
        <v>19</v>
      </c>
      <c r="N5860" s="10">
        <v>10491</v>
      </c>
    </row>
    <row r="5861" spans="1:14">
      <c r="A5861" s="9">
        <v>44767</v>
      </c>
      <c r="B5861" s="1">
        <f t="shared" si="7"/>
        <v>18783</v>
      </c>
      <c r="C5861" s="929" t="s">
        <v>863</v>
      </c>
      <c r="D5861" s="1" t="s">
        <v>22</v>
      </c>
      <c r="E5861" s="1" t="s">
        <v>6172</v>
      </c>
      <c r="F5861" s="399">
        <v>44776</v>
      </c>
      <c r="G5861" s="10" t="s">
        <v>865</v>
      </c>
      <c r="H5861" s="10">
        <v>1</v>
      </c>
      <c r="I5861" s="946">
        <f t="shared" si="8"/>
        <v>2.35</v>
      </c>
      <c r="J5861" s="398" t="str">
        <f t="shared" si="9"/>
        <v/>
      </c>
      <c r="K5861" s="398" t="str">
        <f t="shared" si="10"/>
        <v/>
      </c>
      <c r="L5861" s="399">
        <v>44774</v>
      </c>
      <c r="M5861" s="398" t="s">
        <v>19</v>
      </c>
      <c r="N5861" s="10">
        <v>10491</v>
      </c>
    </row>
    <row r="5862" spans="1:14">
      <c r="A5862" s="9">
        <v>44767</v>
      </c>
      <c r="B5862" s="1">
        <f t="shared" si="7"/>
        <v>18784</v>
      </c>
      <c r="C5862" s="929" t="s">
        <v>182</v>
      </c>
      <c r="D5862" s="1" t="s">
        <v>22</v>
      </c>
      <c r="E5862" s="1" t="s">
        <v>6173</v>
      </c>
      <c r="F5862" s="399">
        <v>44776</v>
      </c>
      <c r="G5862" s="10" t="s">
        <v>184</v>
      </c>
      <c r="H5862" s="10">
        <v>4</v>
      </c>
      <c r="I5862" s="946">
        <f t="shared" si="8"/>
        <v>2.35</v>
      </c>
      <c r="J5862" s="398" t="str">
        <f t="shared" si="9"/>
        <v/>
      </c>
      <c r="K5862" s="398" t="str">
        <f t="shared" si="10"/>
        <v/>
      </c>
      <c r="L5862" s="399">
        <v>44774</v>
      </c>
      <c r="M5862" s="398" t="s">
        <v>19</v>
      </c>
      <c r="N5862" s="10">
        <v>10491</v>
      </c>
    </row>
    <row r="5863" spans="1:14">
      <c r="A5863" s="9">
        <v>44767</v>
      </c>
      <c r="B5863" s="1">
        <f t="shared" si="7"/>
        <v>18785</v>
      </c>
      <c r="C5863" s="929" t="s">
        <v>37</v>
      </c>
      <c r="D5863" s="1" t="s">
        <v>22</v>
      </c>
      <c r="E5863" s="1" t="s">
        <v>6173</v>
      </c>
      <c r="F5863" s="399">
        <v>44776</v>
      </c>
      <c r="G5863" s="10" t="s">
        <v>38</v>
      </c>
      <c r="H5863" s="10">
        <v>4</v>
      </c>
      <c r="I5863" s="946">
        <f t="shared" si="8"/>
        <v>2.35</v>
      </c>
      <c r="J5863" s="398" t="str">
        <f t="shared" si="9"/>
        <v/>
      </c>
      <c r="K5863" s="398" t="str">
        <f t="shared" si="10"/>
        <v/>
      </c>
      <c r="L5863" s="399">
        <v>44774</v>
      </c>
      <c r="M5863" s="398" t="s">
        <v>19</v>
      </c>
      <c r="N5863" s="10">
        <v>10491</v>
      </c>
    </row>
    <row r="5864" spans="1:14">
      <c r="A5864" s="9">
        <v>44767</v>
      </c>
      <c r="B5864" s="1">
        <f t="shared" si="7"/>
        <v>18786</v>
      </c>
      <c r="C5864" s="929" t="s">
        <v>1524</v>
      </c>
      <c r="D5864" s="1" t="s">
        <v>22</v>
      </c>
      <c r="E5864" s="1" t="s">
        <v>6174</v>
      </c>
      <c r="F5864" s="399">
        <v>44776</v>
      </c>
      <c r="G5864" s="10" t="s">
        <v>1526</v>
      </c>
      <c r="H5864" s="10">
        <v>1</v>
      </c>
      <c r="I5864" s="946">
        <f t="shared" si="8"/>
        <v>2.35</v>
      </c>
      <c r="J5864" s="398" t="str">
        <f t="shared" si="9"/>
        <v/>
      </c>
      <c r="K5864" s="398" t="str">
        <f t="shared" si="10"/>
        <v/>
      </c>
      <c r="L5864" s="399">
        <v>44774</v>
      </c>
      <c r="M5864" s="398" t="s">
        <v>19</v>
      </c>
      <c r="N5864" s="10">
        <v>10491</v>
      </c>
    </row>
    <row r="5865" spans="1:14">
      <c r="A5865" s="9">
        <v>44767</v>
      </c>
      <c r="B5865" s="1">
        <f t="shared" si="7"/>
        <v>18787</v>
      </c>
      <c r="C5865" s="929" t="s">
        <v>147</v>
      </c>
      <c r="D5865" s="1" t="s">
        <v>22</v>
      </c>
      <c r="E5865" s="1" t="s">
        <v>6175</v>
      </c>
      <c r="F5865" s="399">
        <v>44776</v>
      </c>
      <c r="G5865" s="10" t="s">
        <v>149</v>
      </c>
      <c r="H5865" s="10">
        <v>1</v>
      </c>
      <c r="I5865" s="946">
        <f t="shared" si="8"/>
        <v>2.35</v>
      </c>
      <c r="J5865" s="398" t="str">
        <f t="shared" si="9"/>
        <v/>
      </c>
      <c r="K5865" s="398" t="str">
        <f t="shared" si="10"/>
        <v/>
      </c>
      <c r="L5865" s="399">
        <v>44774</v>
      </c>
      <c r="M5865" s="398" t="s">
        <v>19</v>
      </c>
      <c r="N5865" s="10">
        <v>10491</v>
      </c>
    </row>
    <row r="5866" spans="1:14">
      <c r="A5866" s="9">
        <v>44767</v>
      </c>
      <c r="B5866" s="1">
        <f t="shared" si="7"/>
        <v>18788</v>
      </c>
      <c r="C5866" s="929" t="s">
        <v>2193</v>
      </c>
      <c r="D5866" s="1" t="s">
        <v>22</v>
      </c>
      <c r="E5866" s="1" t="s">
        <v>6176</v>
      </c>
      <c r="F5866" s="399">
        <v>44776</v>
      </c>
      <c r="G5866" s="10" t="s">
        <v>2374</v>
      </c>
      <c r="H5866" s="10">
        <v>2</v>
      </c>
      <c r="I5866" s="946">
        <f t="shared" si="8"/>
        <v>2.35</v>
      </c>
      <c r="J5866" s="398" t="str">
        <f t="shared" si="9"/>
        <v/>
      </c>
      <c r="K5866" s="398" t="str">
        <f t="shared" si="10"/>
        <v/>
      </c>
      <c r="L5866" s="399">
        <v>44774</v>
      </c>
      <c r="M5866" s="398" t="s">
        <v>19</v>
      </c>
      <c r="N5866" s="10">
        <v>10491</v>
      </c>
    </row>
    <row r="5867" spans="1:14">
      <c r="A5867" s="9">
        <v>44767</v>
      </c>
      <c r="B5867" s="1">
        <f t="shared" si="7"/>
        <v>18789</v>
      </c>
      <c r="C5867" s="929" t="s">
        <v>3869</v>
      </c>
      <c r="D5867" s="1" t="s">
        <v>22</v>
      </c>
      <c r="E5867" s="1" t="s">
        <v>6177</v>
      </c>
      <c r="F5867" s="399">
        <v>44776</v>
      </c>
      <c r="G5867" s="10" t="s">
        <v>4372</v>
      </c>
      <c r="H5867" s="10">
        <v>1</v>
      </c>
      <c r="I5867" s="946">
        <f t="shared" si="8"/>
        <v>2.35</v>
      </c>
      <c r="J5867" s="398" t="str">
        <f t="shared" si="9"/>
        <v/>
      </c>
      <c r="K5867" s="398" t="str">
        <f t="shared" si="10"/>
        <v/>
      </c>
      <c r="L5867" s="399">
        <v>44774</v>
      </c>
      <c r="M5867" s="398" t="s">
        <v>19</v>
      </c>
      <c r="N5867" s="10">
        <v>10491</v>
      </c>
    </row>
    <row r="5868" spans="1:14">
      <c r="A5868" s="9">
        <v>44767</v>
      </c>
      <c r="B5868" s="1">
        <f t="shared" si="7"/>
        <v>18790</v>
      </c>
      <c r="C5868" s="929" t="s">
        <v>4178</v>
      </c>
      <c r="D5868" s="1" t="s">
        <v>22</v>
      </c>
      <c r="E5868" s="1" t="s">
        <v>6178</v>
      </c>
      <c r="F5868" s="399">
        <v>44776</v>
      </c>
      <c r="G5868" s="10" t="s">
        <v>6179</v>
      </c>
      <c r="H5868" s="10">
        <v>1</v>
      </c>
      <c r="I5868" s="946">
        <f t="shared" si="8"/>
        <v>2.35</v>
      </c>
      <c r="J5868" s="398" t="str">
        <f t="shared" si="9"/>
        <v/>
      </c>
      <c r="K5868" s="398" t="str">
        <f t="shared" si="10"/>
        <v/>
      </c>
      <c r="L5868" s="399">
        <v>44774</v>
      </c>
      <c r="M5868" s="398" t="s">
        <v>19</v>
      </c>
      <c r="N5868" s="10">
        <v>10491</v>
      </c>
    </row>
    <row r="5869" spans="1:14">
      <c r="A5869" s="9">
        <v>44767</v>
      </c>
      <c r="B5869" s="1">
        <f t="shared" si="7"/>
        <v>18791</v>
      </c>
      <c r="C5869" s="929" t="s">
        <v>198</v>
      </c>
      <c r="D5869" s="1" t="s">
        <v>22</v>
      </c>
      <c r="E5869" s="1" t="s">
        <v>6180</v>
      </c>
      <c r="F5869" s="399">
        <v>44776</v>
      </c>
      <c r="G5869" s="10" t="s">
        <v>200</v>
      </c>
      <c r="H5869" s="10">
        <v>4</v>
      </c>
      <c r="I5869" s="946">
        <f t="shared" si="8"/>
        <v>2.35</v>
      </c>
      <c r="J5869" s="398" t="str">
        <f t="shared" si="9"/>
        <v/>
      </c>
      <c r="K5869" s="398" t="str">
        <f t="shared" si="10"/>
        <v/>
      </c>
      <c r="L5869" s="399">
        <v>44774</v>
      </c>
      <c r="M5869" s="398" t="s">
        <v>19</v>
      </c>
      <c r="N5869" s="10">
        <v>10491</v>
      </c>
    </row>
    <row r="5870" spans="1:14">
      <c r="A5870" s="9">
        <v>44767</v>
      </c>
      <c r="B5870" s="1">
        <f t="shared" si="7"/>
        <v>18792</v>
      </c>
      <c r="C5870" s="929" t="s">
        <v>893</v>
      </c>
      <c r="D5870" s="1" t="s">
        <v>22</v>
      </c>
      <c r="E5870" s="1" t="s">
        <v>6181</v>
      </c>
      <c r="F5870" s="399">
        <v>44776</v>
      </c>
      <c r="G5870" s="10" t="s">
        <v>895</v>
      </c>
      <c r="H5870" s="10">
        <v>6</v>
      </c>
      <c r="I5870" s="946">
        <f t="shared" si="8"/>
        <v>2.35</v>
      </c>
      <c r="J5870" s="398" t="str">
        <f t="shared" si="9"/>
        <v/>
      </c>
      <c r="K5870" s="398" t="str">
        <f t="shared" si="10"/>
        <v/>
      </c>
      <c r="L5870" s="399">
        <v>44774</v>
      </c>
      <c r="M5870" s="398" t="s">
        <v>19</v>
      </c>
      <c r="N5870" s="10">
        <v>10491</v>
      </c>
    </row>
    <row r="5871" spans="1:14">
      <c r="A5871" s="9">
        <v>44767</v>
      </c>
      <c r="B5871" s="1">
        <f t="shared" si="7"/>
        <v>18793</v>
      </c>
      <c r="C5871" s="929" t="s">
        <v>1691</v>
      </c>
      <c r="D5871" s="1" t="s">
        <v>22</v>
      </c>
      <c r="E5871" s="1" t="s">
        <v>6182</v>
      </c>
      <c r="F5871" s="399">
        <v>44776</v>
      </c>
      <c r="G5871" s="10" t="s">
        <v>1693</v>
      </c>
      <c r="H5871" s="10">
        <v>2</v>
      </c>
      <c r="I5871" s="946">
        <f t="shared" si="8"/>
        <v>2.35</v>
      </c>
      <c r="J5871" s="398" t="str">
        <f t="shared" si="9"/>
        <v/>
      </c>
      <c r="K5871" s="398" t="str">
        <f t="shared" si="10"/>
        <v/>
      </c>
      <c r="L5871" s="399">
        <v>44774</v>
      </c>
      <c r="M5871" s="398" t="s">
        <v>19</v>
      </c>
      <c r="N5871" s="10">
        <v>10491</v>
      </c>
    </row>
    <row r="5872" spans="1:14">
      <c r="A5872" s="9">
        <v>44767</v>
      </c>
      <c r="B5872" s="1">
        <f t="shared" si="7"/>
        <v>18794</v>
      </c>
      <c r="C5872" s="929" t="s">
        <v>672</v>
      </c>
      <c r="D5872" s="1" t="s">
        <v>22</v>
      </c>
      <c r="E5872" s="1" t="s">
        <v>6183</v>
      </c>
      <c r="F5872" s="399">
        <v>44776</v>
      </c>
      <c r="G5872" s="10" t="s">
        <v>674</v>
      </c>
      <c r="H5872" s="10">
        <v>1</v>
      </c>
      <c r="I5872" s="946">
        <f t="shared" si="8"/>
        <v>2.35</v>
      </c>
      <c r="J5872" s="398" t="str">
        <f t="shared" si="9"/>
        <v/>
      </c>
      <c r="K5872" s="398" t="str">
        <f t="shared" si="10"/>
        <v/>
      </c>
      <c r="L5872" s="399">
        <v>44774</v>
      </c>
      <c r="M5872" s="398" t="s">
        <v>19</v>
      </c>
      <c r="N5872" s="10">
        <v>10491</v>
      </c>
    </row>
    <row r="5873" spans="1:14">
      <c r="A5873" s="9">
        <v>44767</v>
      </c>
      <c r="B5873" s="1">
        <f t="shared" si="7"/>
        <v>18795</v>
      </c>
      <c r="C5873" s="929" t="s">
        <v>451</v>
      </c>
      <c r="D5873" s="1" t="s">
        <v>22</v>
      </c>
      <c r="E5873" s="1" t="s">
        <v>6184</v>
      </c>
      <c r="F5873" s="399">
        <v>44776</v>
      </c>
      <c r="G5873" s="10" t="s">
        <v>453</v>
      </c>
      <c r="H5873" s="10">
        <v>5</v>
      </c>
      <c r="I5873" s="946">
        <f t="shared" si="8"/>
        <v>2.35</v>
      </c>
      <c r="J5873" s="398" t="str">
        <f t="shared" si="9"/>
        <v/>
      </c>
      <c r="K5873" s="398" t="str">
        <f t="shared" si="10"/>
        <v/>
      </c>
      <c r="L5873" s="399">
        <v>44774</v>
      </c>
      <c r="M5873" s="398" t="s">
        <v>19</v>
      </c>
      <c r="N5873" s="10">
        <v>10491</v>
      </c>
    </row>
    <row r="5874" spans="1:14">
      <c r="A5874" s="9">
        <v>44767</v>
      </c>
      <c r="B5874" s="1">
        <f t="shared" si="7"/>
        <v>18796</v>
      </c>
      <c r="C5874" s="929" t="s">
        <v>3447</v>
      </c>
      <c r="D5874" s="1" t="s">
        <v>22</v>
      </c>
      <c r="E5874" s="1" t="s">
        <v>6185</v>
      </c>
      <c r="F5874" s="399">
        <v>44776</v>
      </c>
      <c r="G5874" s="10" t="s">
        <v>4844</v>
      </c>
      <c r="H5874" s="10">
        <v>10</v>
      </c>
      <c r="I5874" s="946">
        <f t="shared" si="8"/>
        <v>2.35</v>
      </c>
      <c r="J5874" s="398" t="str">
        <f t="shared" si="9"/>
        <v/>
      </c>
      <c r="K5874" s="398" t="str">
        <f t="shared" si="10"/>
        <v/>
      </c>
      <c r="L5874" s="399">
        <v>44774</v>
      </c>
      <c r="M5874" s="398" t="s">
        <v>19</v>
      </c>
      <c r="N5874" s="10">
        <v>10491</v>
      </c>
    </row>
    <row r="5875" spans="1:14">
      <c r="A5875" s="9">
        <v>44767</v>
      </c>
      <c r="B5875" s="1">
        <f t="shared" si="7"/>
        <v>18797</v>
      </c>
      <c r="C5875" s="929" t="s">
        <v>4955</v>
      </c>
      <c r="D5875" s="1" t="s">
        <v>22</v>
      </c>
      <c r="E5875" s="1" t="s">
        <v>6186</v>
      </c>
      <c r="F5875" s="399">
        <v>44776</v>
      </c>
      <c r="G5875" s="10" t="s">
        <v>5677</v>
      </c>
      <c r="H5875" s="10">
        <v>3</v>
      </c>
      <c r="I5875" s="946">
        <f t="shared" si="8"/>
        <v>2.35</v>
      </c>
      <c r="J5875" s="398" t="str">
        <f t="shared" si="9"/>
        <v/>
      </c>
      <c r="K5875" s="398" t="str">
        <f t="shared" si="10"/>
        <v/>
      </c>
      <c r="L5875" s="399">
        <v>44774</v>
      </c>
      <c r="M5875" s="398" t="s">
        <v>19</v>
      </c>
      <c r="N5875" s="10">
        <v>10491</v>
      </c>
    </row>
    <row r="5876" spans="1:14">
      <c r="A5876" s="9">
        <v>44767</v>
      </c>
      <c r="B5876" s="1">
        <f t="shared" si="7"/>
        <v>18798</v>
      </c>
      <c r="C5876" s="929" t="s">
        <v>2096</v>
      </c>
      <c r="D5876" s="1" t="s">
        <v>22</v>
      </c>
      <c r="E5876" s="1" t="s">
        <v>6187</v>
      </c>
      <c r="F5876" s="399">
        <v>44776</v>
      </c>
      <c r="G5876" s="10" t="s">
        <v>895</v>
      </c>
      <c r="H5876" s="10">
        <v>1</v>
      </c>
      <c r="I5876" s="946">
        <f t="shared" si="8"/>
        <v>2.35</v>
      </c>
      <c r="J5876" s="398" t="str">
        <f t="shared" si="9"/>
        <v/>
      </c>
      <c r="K5876" s="398" t="str">
        <f t="shared" si="10"/>
        <v/>
      </c>
      <c r="L5876" s="399">
        <v>44774</v>
      </c>
      <c r="M5876" s="398" t="s">
        <v>19</v>
      </c>
      <c r="N5876" s="10">
        <v>10491</v>
      </c>
    </row>
    <row r="5877" spans="1:14">
      <c r="A5877" s="9">
        <v>44767</v>
      </c>
      <c r="B5877" s="1">
        <f t="shared" si="7"/>
        <v>18799</v>
      </c>
      <c r="C5877" s="929" t="s">
        <v>198</v>
      </c>
      <c r="D5877" s="1" t="s">
        <v>22</v>
      </c>
      <c r="E5877" s="1" t="s">
        <v>6188</v>
      </c>
      <c r="F5877" s="399">
        <v>44776</v>
      </c>
      <c r="G5877" s="10" t="s">
        <v>200</v>
      </c>
      <c r="H5877" s="10">
        <v>1</v>
      </c>
      <c r="I5877" s="946">
        <f t="shared" si="8"/>
        <v>2.35</v>
      </c>
      <c r="J5877" s="398" t="str">
        <f t="shared" si="9"/>
        <v/>
      </c>
      <c r="K5877" s="398" t="str">
        <f t="shared" si="10"/>
        <v/>
      </c>
      <c r="L5877" s="399">
        <v>44774</v>
      </c>
      <c r="M5877" s="398" t="s">
        <v>19</v>
      </c>
      <c r="N5877" s="10">
        <v>10491</v>
      </c>
    </row>
    <row r="5878" spans="1:14">
      <c r="A5878" s="9">
        <v>44767</v>
      </c>
      <c r="B5878" s="1">
        <f t="shared" si="7"/>
        <v>18800</v>
      </c>
      <c r="C5878" s="929" t="s">
        <v>251</v>
      </c>
      <c r="D5878" s="1" t="s">
        <v>22</v>
      </c>
      <c r="E5878" s="1" t="s">
        <v>6189</v>
      </c>
      <c r="F5878" s="399">
        <v>44776</v>
      </c>
      <c r="G5878" s="10" t="s">
        <v>253</v>
      </c>
      <c r="H5878" s="10">
        <v>1</v>
      </c>
      <c r="I5878" s="946">
        <f t="shared" si="8"/>
        <v>2.35</v>
      </c>
      <c r="J5878" s="398" t="str">
        <f t="shared" si="9"/>
        <v/>
      </c>
      <c r="K5878" s="398" t="str">
        <f t="shared" si="10"/>
        <v/>
      </c>
      <c r="L5878" s="399">
        <v>44774</v>
      </c>
      <c r="M5878" s="398" t="s">
        <v>19</v>
      </c>
      <c r="N5878" s="10">
        <v>10491</v>
      </c>
    </row>
    <row r="5879" spans="1:14">
      <c r="A5879" s="9">
        <v>44767</v>
      </c>
      <c r="B5879" s="1">
        <f t="shared" si="7"/>
        <v>18801</v>
      </c>
      <c r="C5879" s="929" t="s">
        <v>272</v>
      </c>
      <c r="D5879" s="1" t="s">
        <v>22</v>
      </c>
      <c r="E5879" s="1" t="s">
        <v>6190</v>
      </c>
      <c r="F5879" s="399">
        <v>44776</v>
      </c>
      <c r="G5879" s="10" t="s">
        <v>274</v>
      </c>
      <c r="H5879" s="10">
        <v>1</v>
      </c>
      <c r="I5879" s="946">
        <f t="shared" si="8"/>
        <v>2.35</v>
      </c>
      <c r="J5879" s="398" t="str">
        <f t="shared" si="9"/>
        <v/>
      </c>
      <c r="K5879" s="398" t="str">
        <f t="shared" si="10"/>
        <v/>
      </c>
      <c r="L5879" s="399">
        <v>44774</v>
      </c>
      <c r="M5879" s="398" t="s">
        <v>19</v>
      </c>
      <c r="N5879" s="10">
        <v>10491</v>
      </c>
    </row>
    <row r="5880" spans="1:14">
      <c r="A5880" s="9">
        <v>44767</v>
      </c>
      <c r="B5880" s="1">
        <f t="shared" si="7"/>
        <v>18802</v>
      </c>
      <c r="C5880" s="929" t="s">
        <v>272</v>
      </c>
      <c r="D5880" s="1" t="s">
        <v>22</v>
      </c>
      <c r="E5880" s="1" t="s">
        <v>6191</v>
      </c>
      <c r="F5880" s="399">
        <v>44776</v>
      </c>
      <c r="G5880" s="10" t="s">
        <v>274</v>
      </c>
      <c r="H5880" s="10">
        <v>2</v>
      </c>
      <c r="I5880" s="946">
        <f t="shared" si="8"/>
        <v>2.35</v>
      </c>
      <c r="J5880" s="398" t="str">
        <f t="shared" si="9"/>
        <v/>
      </c>
      <c r="K5880" s="398" t="str">
        <f t="shared" si="10"/>
        <v/>
      </c>
      <c r="L5880" s="399">
        <v>44774</v>
      </c>
      <c r="M5880" s="398" t="s">
        <v>19</v>
      </c>
      <c r="N5880" s="10">
        <v>10491</v>
      </c>
    </row>
    <row r="5881" spans="1:14">
      <c r="A5881" s="9">
        <v>44767</v>
      </c>
      <c r="B5881" s="1">
        <f t="shared" si="7"/>
        <v>18803</v>
      </c>
      <c r="C5881" s="929" t="s">
        <v>838</v>
      </c>
      <c r="D5881" s="1" t="s">
        <v>22</v>
      </c>
      <c r="E5881" s="1" t="s">
        <v>6191</v>
      </c>
      <c r="F5881" s="399">
        <v>44776</v>
      </c>
      <c r="G5881" s="10" t="s">
        <v>840</v>
      </c>
      <c r="H5881" s="10">
        <v>2</v>
      </c>
      <c r="I5881" s="946">
        <f t="shared" si="8"/>
        <v>2.35</v>
      </c>
      <c r="J5881" s="398" t="str">
        <f t="shared" si="9"/>
        <v/>
      </c>
      <c r="K5881" s="398" t="str">
        <f t="shared" si="10"/>
        <v/>
      </c>
      <c r="L5881" s="399">
        <v>44774</v>
      </c>
      <c r="M5881" s="398" t="s">
        <v>19</v>
      </c>
      <c r="N5881" s="10">
        <v>10491</v>
      </c>
    </row>
    <row r="5882" spans="1:14">
      <c r="A5882" s="9">
        <v>44767</v>
      </c>
      <c r="B5882" s="1">
        <f t="shared" si="7"/>
        <v>18804</v>
      </c>
      <c r="C5882" s="929" t="s">
        <v>4955</v>
      </c>
      <c r="D5882" s="1" t="s">
        <v>22</v>
      </c>
      <c r="E5882" s="1" t="s">
        <v>6192</v>
      </c>
      <c r="F5882" s="399">
        <v>44776</v>
      </c>
      <c r="G5882" s="10" t="s">
        <v>5677</v>
      </c>
      <c r="H5882" s="10">
        <v>1</v>
      </c>
      <c r="I5882" s="946">
        <f t="shared" si="8"/>
        <v>2.35</v>
      </c>
      <c r="J5882" s="398" t="str">
        <f t="shared" si="9"/>
        <v/>
      </c>
      <c r="K5882" s="398" t="str">
        <f t="shared" si="10"/>
        <v/>
      </c>
      <c r="L5882" s="399">
        <v>44774</v>
      </c>
      <c r="M5882" s="398" t="s">
        <v>19</v>
      </c>
      <c r="N5882" s="10">
        <v>10491</v>
      </c>
    </row>
    <row r="5883" spans="1:14">
      <c r="A5883" s="9">
        <v>44767</v>
      </c>
      <c r="B5883" s="1">
        <f t="shared" si="7"/>
        <v>18805</v>
      </c>
      <c r="C5883" s="929" t="s">
        <v>4065</v>
      </c>
      <c r="D5883" s="1" t="s">
        <v>22</v>
      </c>
      <c r="E5883" s="1" t="s">
        <v>6193</v>
      </c>
      <c r="F5883" s="399">
        <v>44776</v>
      </c>
      <c r="G5883" s="10" t="s">
        <v>4569</v>
      </c>
      <c r="H5883" s="10">
        <v>1</v>
      </c>
      <c r="I5883" s="946">
        <f t="shared" si="8"/>
        <v>2.35</v>
      </c>
      <c r="J5883" s="398" t="str">
        <f t="shared" si="9"/>
        <v/>
      </c>
      <c r="K5883" s="398" t="str">
        <f t="shared" si="10"/>
        <v/>
      </c>
      <c r="L5883" s="399">
        <v>44774</v>
      </c>
      <c r="M5883" s="398" t="s">
        <v>19</v>
      </c>
      <c r="N5883" s="10">
        <v>10491</v>
      </c>
    </row>
    <row r="5884" spans="1:14">
      <c r="A5884" s="9">
        <v>44767</v>
      </c>
      <c r="B5884" s="1">
        <f t="shared" si="7"/>
        <v>18806</v>
      </c>
      <c r="C5884" s="929" t="s">
        <v>4559</v>
      </c>
      <c r="D5884" s="1" t="s">
        <v>22</v>
      </c>
      <c r="E5884" s="1" t="s">
        <v>6194</v>
      </c>
      <c r="F5884" s="399">
        <v>44776</v>
      </c>
      <c r="G5884" s="10" t="s">
        <v>4929</v>
      </c>
      <c r="H5884" s="10">
        <v>1</v>
      </c>
      <c r="I5884" s="946">
        <f t="shared" si="8"/>
        <v>2.35</v>
      </c>
      <c r="J5884" s="398" t="str">
        <f t="shared" si="9"/>
        <v/>
      </c>
      <c r="K5884" s="398" t="str">
        <f t="shared" si="10"/>
        <v/>
      </c>
      <c r="L5884" s="399">
        <v>44774</v>
      </c>
      <c r="M5884" s="398" t="s">
        <v>19</v>
      </c>
      <c r="N5884" s="10">
        <v>10491</v>
      </c>
    </row>
    <row r="5885" spans="1:14">
      <c r="A5885" s="9">
        <v>44767</v>
      </c>
      <c r="B5885" s="1">
        <f t="shared" si="7"/>
        <v>18807</v>
      </c>
      <c r="C5885" s="929" t="s">
        <v>467</v>
      </c>
      <c r="D5885" s="1" t="s">
        <v>22</v>
      </c>
      <c r="E5885" s="1" t="s">
        <v>6195</v>
      </c>
      <c r="F5885" s="399">
        <v>44776</v>
      </c>
      <c r="G5885" s="10" t="s">
        <v>469</v>
      </c>
      <c r="H5885" s="10">
        <v>9</v>
      </c>
      <c r="I5885" s="946">
        <f t="shared" si="8"/>
        <v>2.35</v>
      </c>
      <c r="J5885" s="398" t="str">
        <f t="shared" si="9"/>
        <v/>
      </c>
      <c r="K5885" s="398" t="str">
        <f t="shared" si="10"/>
        <v/>
      </c>
      <c r="L5885" s="399">
        <v>44774</v>
      </c>
      <c r="M5885" s="398" t="s">
        <v>19</v>
      </c>
      <c r="N5885" s="10">
        <v>10491</v>
      </c>
    </row>
    <row r="5886" spans="1:14">
      <c r="A5886" s="9">
        <v>44767</v>
      </c>
      <c r="B5886" s="1">
        <f t="shared" si="7"/>
        <v>18808</v>
      </c>
      <c r="C5886" s="929" t="s">
        <v>220</v>
      </c>
      <c r="D5886" s="1" t="s">
        <v>22</v>
      </c>
      <c r="E5886" s="1" t="s">
        <v>6196</v>
      </c>
      <c r="F5886" s="399">
        <v>44776</v>
      </c>
      <c r="G5886" s="10" t="s">
        <v>222</v>
      </c>
      <c r="H5886" s="10">
        <v>5</v>
      </c>
      <c r="I5886" s="946">
        <f t="shared" si="8"/>
        <v>2.35</v>
      </c>
      <c r="J5886" s="398" t="str">
        <f t="shared" si="9"/>
        <v/>
      </c>
      <c r="K5886" s="398" t="str">
        <f t="shared" si="10"/>
        <v/>
      </c>
      <c r="L5886" s="399">
        <v>44774</v>
      </c>
      <c r="M5886" s="398" t="s">
        <v>19</v>
      </c>
      <c r="N5886" s="10">
        <v>10491</v>
      </c>
    </row>
    <row r="5887" spans="1:14">
      <c r="A5887" s="9">
        <v>44767</v>
      </c>
      <c r="B5887" s="1">
        <f t="shared" si="7"/>
        <v>18809</v>
      </c>
      <c r="C5887" s="929" t="s">
        <v>4981</v>
      </c>
      <c r="D5887" s="1" t="s">
        <v>22</v>
      </c>
      <c r="E5887" s="1" t="s">
        <v>6197</v>
      </c>
      <c r="F5887" s="399">
        <v>44776</v>
      </c>
      <c r="G5887" s="10" t="s">
        <v>4983</v>
      </c>
      <c r="H5887" s="10">
        <v>26</v>
      </c>
      <c r="I5887" s="946">
        <f t="shared" si="8"/>
        <v>2.35</v>
      </c>
      <c r="J5887" s="398" t="str">
        <f t="shared" si="9"/>
        <v/>
      </c>
      <c r="K5887" s="398" t="str">
        <f t="shared" si="10"/>
        <v/>
      </c>
      <c r="L5887" s="399">
        <v>44774</v>
      </c>
      <c r="M5887" s="398" t="s">
        <v>19</v>
      </c>
      <c r="N5887" s="10">
        <v>10491</v>
      </c>
    </row>
    <row r="5888" spans="1:14">
      <c r="A5888" s="9">
        <v>44767</v>
      </c>
      <c r="B5888" s="1">
        <f t="shared" si="7"/>
        <v>18810</v>
      </c>
      <c r="C5888" s="929" t="s">
        <v>182</v>
      </c>
      <c r="D5888" s="1" t="s">
        <v>22</v>
      </c>
      <c r="E5888" s="1" t="s">
        <v>6198</v>
      </c>
      <c r="F5888" s="399">
        <v>44776</v>
      </c>
      <c r="G5888" s="10" t="s">
        <v>184</v>
      </c>
      <c r="H5888" s="10">
        <v>5</v>
      </c>
      <c r="I5888" s="946">
        <f t="shared" si="8"/>
        <v>2.35</v>
      </c>
      <c r="J5888" s="398" t="str">
        <f t="shared" si="9"/>
        <v/>
      </c>
      <c r="K5888" s="398" t="str">
        <f t="shared" si="10"/>
        <v/>
      </c>
      <c r="L5888" s="399">
        <v>44774</v>
      </c>
      <c r="M5888" s="398" t="s">
        <v>19</v>
      </c>
      <c r="N5888" s="10">
        <v>10491</v>
      </c>
    </row>
    <row r="5889" spans="1:14">
      <c r="A5889" s="9">
        <v>44767</v>
      </c>
      <c r="B5889" s="1">
        <f t="shared" si="7"/>
        <v>18811</v>
      </c>
      <c r="C5889" s="929" t="s">
        <v>37</v>
      </c>
      <c r="D5889" s="1" t="s">
        <v>22</v>
      </c>
      <c r="E5889" s="1" t="s">
        <v>6198</v>
      </c>
      <c r="F5889" s="399">
        <v>44776</v>
      </c>
      <c r="G5889" s="10" t="s">
        <v>38</v>
      </c>
      <c r="H5889" s="10">
        <v>5</v>
      </c>
      <c r="I5889" s="946">
        <f t="shared" si="8"/>
        <v>2.35</v>
      </c>
      <c r="J5889" s="398" t="str">
        <f t="shared" si="9"/>
        <v/>
      </c>
      <c r="K5889" s="398" t="str">
        <f t="shared" si="10"/>
        <v/>
      </c>
      <c r="L5889" s="399">
        <v>44774</v>
      </c>
      <c r="M5889" s="398" t="s">
        <v>19</v>
      </c>
      <c r="N5889" s="10">
        <v>10491</v>
      </c>
    </row>
    <row r="5890" spans="1:14">
      <c r="A5890" s="9">
        <v>44767</v>
      </c>
      <c r="B5890" s="1">
        <f t="shared" si="7"/>
        <v>18812</v>
      </c>
      <c r="C5890" s="929" t="s">
        <v>2228</v>
      </c>
      <c r="D5890" s="1" t="s">
        <v>22</v>
      </c>
      <c r="E5890" s="1" t="s">
        <v>6199</v>
      </c>
      <c r="F5890" s="399">
        <v>44776</v>
      </c>
      <c r="G5890" s="10" t="s">
        <v>2229</v>
      </c>
      <c r="H5890" s="10">
        <v>78</v>
      </c>
      <c r="I5890" s="946">
        <f t="shared" si="8"/>
        <v>2.35</v>
      </c>
      <c r="J5890" s="398" t="str">
        <f t="shared" si="9"/>
        <v/>
      </c>
      <c r="K5890" s="398" t="str">
        <f t="shared" si="10"/>
        <v/>
      </c>
      <c r="L5890" s="399">
        <v>44774</v>
      </c>
      <c r="M5890" s="398" t="s">
        <v>19</v>
      </c>
      <c r="N5890" s="10">
        <v>10491</v>
      </c>
    </row>
    <row r="5891" spans="1:14">
      <c r="A5891" s="9">
        <v>44767</v>
      </c>
      <c r="B5891" s="1">
        <f t="shared" si="7"/>
        <v>18813</v>
      </c>
      <c r="C5891" s="929" t="s">
        <v>573</v>
      </c>
      <c r="D5891" s="1" t="s">
        <v>22</v>
      </c>
      <c r="E5891" s="1" t="s">
        <v>6200</v>
      </c>
      <c r="F5891" s="399">
        <v>44776</v>
      </c>
      <c r="G5891" s="10" t="s">
        <v>575</v>
      </c>
      <c r="H5891" s="10">
        <v>10</v>
      </c>
      <c r="I5891" s="946">
        <f t="shared" si="8"/>
        <v>2.35</v>
      </c>
      <c r="J5891" s="398" t="str">
        <f t="shared" si="9"/>
        <v/>
      </c>
      <c r="K5891" s="398" t="str">
        <f t="shared" si="10"/>
        <v/>
      </c>
      <c r="L5891" s="399">
        <v>44774</v>
      </c>
      <c r="M5891" s="398" t="s">
        <v>19</v>
      </c>
      <c r="N5891" s="10">
        <v>10491</v>
      </c>
    </row>
    <row r="5892" spans="1:14">
      <c r="A5892" s="9">
        <v>44767</v>
      </c>
      <c r="B5892" s="1">
        <f t="shared" si="7"/>
        <v>18814</v>
      </c>
      <c r="C5892" s="929" t="s">
        <v>220</v>
      </c>
      <c r="D5892" s="1" t="s">
        <v>22</v>
      </c>
      <c r="E5892" s="1" t="s">
        <v>6201</v>
      </c>
      <c r="F5892" s="399">
        <v>44776</v>
      </c>
      <c r="G5892" s="10" t="s">
        <v>222</v>
      </c>
      <c r="H5892" s="10">
        <v>4</v>
      </c>
      <c r="I5892" s="946">
        <f t="shared" si="8"/>
        <v>2.35</v>
      </c>
      <c r="J5892" s="398" t="str">
        <f t="shared" si="9"/>
        <v/>
      </c>
      <c r="K5892" s="398" t="str">
        <f t="shared" si="10"/>
        <v/>
      </c>
      <c r="L5892" s="399">
        <v>44774</v>
      </c>
      <c r="M5892" s="398" t="s">
        <v>19</v>
      </c>
      <c r="N5892" s="10">
        <v>10491</v>
      </c>
    </row>
    <row r="5893" spans="1:14">
      <c r="A5893" s="9">
        <v>44767</v>
      </c>
      <c r="B5893" s="1">
        <f t="shared" si="7"/>
        <v>18815</v>
      </c>
      <c r="C5893" s="929" t="s">
        <v>533</v>
      </c>
      <c r="D5893" s="1" t="s">
        <v>22</v>
      </c>
      <c r="E5893" s="1" t="s">
        <v>6202</v>
      </c>
      <c r="F5893" s="399">
        <v>44776</v>
      </c>
      <c r="G5893" s="10" t="s">
        <v>535</v>
      </c>
      <c r="H5893" s="10">
        <v>7</v>
      </c>
      <c r="I5893" s="946">
        <f t="shared" si="8"/>
        <v>2.35</v>
      </c>
      <c r="J5893" s="398" t="str">
        <f t="shared" si="9"/>
        <v/>
      </c>
      <c r="K5893" s="398" t="str">
        <f t="shared" si="10"/>
        <v/>
      </c>
      <c r="L5893" s="399">
        <v>44774</v>
      </c>
      <c r="M5893" s="398" t="s">
        <v>19</v>
      </c>
      <c r="N5893" s="10">
        <v>10491</v>
      </c>
    </row>
    <row r="5894" spans="1:14">
      <c r="A5894" s="9">
        <v>44767</v>
      </c>
      <c r="B5894" s="1">
        <f t="shared" si="7"/>
        <v>18816</v>
      </c>
      <c r="C5894" s="929" t="s">
        <v>533</v>
      </c>
      <c r="D5894" s="1" t="s">
        <v>22</v>
      </c>
      <c r="E5894" s="1" t="s">
        <v>6203</v>
      </c>
      <c r="F5894" s="399">
        <v>44776</v>
      </c>
      <c r="G5894" s="10" t="s">
        <v>535</v>
      </c>
      <c r="H5894" s="10">
        <v>2</v>
      </c>
      <c r="I5894" s="946">
        <f t="shared" si="8"/>
        <v>2.35</v>
      </c>
      <c r="J5894" s="398" t="str">
        <f t="shared" si="9"/>
        <v/>
      </c>
      <c r="K5894" s="398" t="str">
        <f t="shared" si="10"/>
        <v/>
      </c>
      <c r="L5894" s="399">
        <v>44774</v>
      </c>
      <c r="M5894" s="398" t="s">
        <v>19</v>
      </c>
      <c r="N5894" s="10">
        <v>10491</v>
      </c>
    </row>
    <row r="5895" spans="1:14">
      <c r="A5895" s="9">
        <v>44767</v>
      </c>
      <c r="B5895" s="1">
        <f t="shared" si="7"/>
        <v>18817</v>
      </c>
      <c r="C5895" s="929" t="s">
        <v>1143</v>
      </c>
      <c r="D5895" s="1" t="s">
        <v>22</v>
      </c>
      <c r="E5895" s="1" t="s">
        <v>6204</v>
      </c>
      <c r="F5895" s="399">
        <v>44776</v>
      </c>
      <c r="G5895" s="10" t="s">
        <v>1145</v>
      </c>
      <c r="H5895" s="10">
        <v>10</v>
      </c>
      <c r="I5895" s="946">
        <f t="shared" si="8"/>
        <v>2.35</v>
      </c>
      <c r="J5895" s="398" t="str">
        <f t="shared" si="9"/>
        <v/>
      </c>
      <c r="K5895" s="398" t="str">
        <f t="shared" si="10"/>
        <v/>
      </c>
      <c r="L5895" s="399">
        <v>44774</v>
      </c>
      <c r="M5895" s="398" t="s">
        <v>19</v>
      </c>
      <c r="N5895" s="10">
        <v>10491</v>
      </c>
    </row>
    <row r="5896" spans="1:14">
      <c r="A5896" s="9">
        <v>44767</v>
      </c>
      <c r="B5896" s="1">
        <f t="shared" si="7"/>
        <v>18818</v>
      </c>
      <c r="C5896" s="929" t="s">
        <v>316</v>
      </c>
      <c r="D5896" s="1" t="s">
        <v>22</v>
      </c>
      <c r="E5896" s="1" t="s">
        <v>6205</v>
      </c>
      <c r="F5896" s="399">
        <v>44776</v>
      </c>
      <c r="G5896" s="10" t="s">
        <v>318</v>
      </c>
      <c r="H5896" s="10">
        <v>9</v>
      </c>
      <c r="I5896" s="946">
        <f t="shared" si="8"/>
        <v>2.35</v>
      </c>
      <c r="J5896" s="398" t="str">
        <f t="shared" si="9"/>
        <v/>
      </c>
      <c r="K5896" s="398" t="str">
        <f t="shared" si="10"/>
        <v/>
      </c>
      <c r="L5896" s="399">
        <v>44774</v>
      </c>
      <c r="M5896" s="398" t="s">
        <v>19</v>
      </c>
      <c r="N5896" s="10">
        <v>10491</v>
      </c>
    </row>
    <row r="5897" spans="1:14">
      <c r="A5897" s="9">
        <v>44767</v>
      </c>
      <c r="B5897" s="1">
        <f t="shared" si="7"/>
        <v>18819</v>
      </c>
      <c r="C5897" s="929" t="s">
        <v>182</v>
      </c>
      <c r="D5897" s="1" t="s">
        <v>22</v>
      </c>
      <c r="E5897" s="1" t="s">
        <v>6206</v>
      </c>
      <c r="F5897" s="399">
        <v>44776</v>
      </c>
      <c r="G5897" s="10" t="s">
        <v>184</v>
      </c>
      <c r="H5897" s="10">
        <v>4</v>
      </c>
      <c r="I5897" s="946">
        <f t="shared" si="8"/>
        <v>2.35</v>
      </c>
      <c r="J5897" s="398" t="str">
        <f t="shared" si="9"/>
        <v/>
      </c>
      <c r="K5897" s="398" t="str">
        <f t="shared" si="10"/>
        <v/>
      </c>
      <c r="L5897" s="399">
        <v>44774</v>
      </c>
      <c r="M5897" s="398" t="s">
        <v>19</v>
      </c>
      <c r="N5897" s="10">
        <v>10491</v>
      </c>
    </row>
    <row r="5898" spans="1:14">
      <c r="A5898" s="9">
        <v>44767</v>
      </c>
      <c r="B5898" s="1">
        <f t="shared" si="7"/>
        <v>18820</v>
      </c>
      <c r="C5898" s="929" t="s">
        <v>3914</v>
      </c>
      <c r="D5898" s="1" t="s">
        <v>22</v>
      </c>
      <c r="E5898" s="1" t="s">
        <v>6207</v>
      </c>
      <c r="F5898" s="399">
        <v>44776</v>
      </c>
      <c r="G5898" s="10" t="s">
        <v>3916</v>
      </c>
      <c r="H5898" s="10">
        <v>1</v>
      </c>
      <c r="I5898" s="946">
        <f t="shared" si="8"/>
        <v>2.35</v>
      </c>
      <c r="J5898" s="398" t="str">
        <f t="shared" si="9"/>
        <v/>
      </c>
      <c r="K5898" s="398" t="str">
        <f t="shared" si="10"/>
        <v/>
      </c>
      <c r="L5898" s="399">
        <v>44774</v>
      </c>
      <c r="M5898" s="398" t="s">
        <v>19</v>
      </c>
      <c r="N5898" s="10">
        <v>10491</v>
      </c>
    </row>
    <row r="5899" spans="1:14">
      <c r="A5899" s="9">
        <v>44767</v>
      </c>
      <c r="B5899" s="1">
        <f t="shared" si="7"/>
        <v>18821</v>
      </c>
      <c r="C5899" s="929" t="s">
        <v>5964</v>
      </c>
      <c r="D5899" s="1" t="s">
        <v>22</v>
      </c>
      <c r="E5899" s="1" t="s">
        <v>6208</v>
      </c>
      <c r="F5899" s="399">
        <v>44776</v>
      </c>
      <c r="G5899" s="10" t="s">
        <v>6209</v>
      </c>
      <c r="H5899" s="10">
        <v>1</v>
      </c>
      <c r="I5899" s="946">
        <f t="shared" si="8"/>
        <v>2.35</v>
      </c>
      <c r="J5899" s="398" t="str">
        <f t="shared" si="9"/>
        <v/>
      </c>
      <c r="K5899" s="398" t="str">
        <f t="shared" si="10"/>
        <v/>
      </c>
      <c r="L5899" s="399">
        <v>44774</v>
      </c>
      <c r="M5899" s="398" t="s">
        <v>19</v>
      </c>
      <c r="N5899" s="10">
        <v>10491</v>
      </c>
    </row>
    <row r="5900" spans="1:14">
      <c r="A5900" s="9">
        <v>44767</v>
      </c>
      <c r="B5900" s="1">
        <f t="shared" si="7"/>
        <v>18822</v>
      </c>
      <c r="C5900" s="929" t="s">
        <v>182</v>
      </c>
      <c r="D5900" s="1" t="s">
        <v>22</v>
      </c>
      <c r="E5900" s="1" t="s">
        <v>6210</v>
      </c>
      <c r="F5900" s="399">
        <v>44776</v>
      </c>
      <c r="G5900" s="10" t="s">
        <v>184</v>
      </c>
      <c r="H5900" s="10">
        <v>3</v>
      </c>
      <c r="I5900" s="946">
        <f t="shared" si="8"/>
        <v>2.35</v>
      </c>
      <c r="J5900" s="398" t="str">
        <f t="shared" si="9"/>
        <v/>
      </c>
      <c r="K5900" s="398" t="str">
        <f t="shared" si="10"/>
        <v/>
      </c>
      <c r="L5900" s="399">
        <v>44774</v>
      </c>
      <c r="M5900" s="398" t="s">
        <v>19</v>
      </c>
      <c r="N5900" s="10">
        <v>10491</v>
      </c>
    </row>
    <row r="5901" spans="1:14">
      <c r="A5901" s="9">
        <v>44767</v>
      </c>
      <c r="B5901" s="1">
        <f t="shared" si="7"/>
        <v>18823</v>
      </c>
      <c r="C5901" s="929" t="s">
        <v>37</v>
      </c>
      <c r="D5901" s="1" t="s">
        <v>22</v>
      </c>
      <c r="E5901" s="1" t="s">
        <v>6210</v>
      </c>
      <c r="F5901" s="399">
        <v>44776</v>
      </c>
      <c r="G5901" s="10" t="s">
        <v>38</v>
      </c>
      <c r="H5901" s="10">
        <v>3</v>
      </c>
      <c r="I5901" s="946">
        <f t="shared" si="8"/>
        <v>2.35</v>
      </c>
      <c r="J5901" s="398" t="str">
        <f t="shared" si="9"/>
        <v/>
      </c>
      <c r="K5901" s="398" t="str">
        <f t="shared" si="10"/>
        <v/>
      </c>
      <c r="L5901" s="399">
        <v>44774</v>
      </c>
      <c r="M5901" s="398" t="s">
        <v>19</v>
      </c>
      <c r="N5901" s="10">
        <v>10491</v>
      </c>
    </row>
    <row r="5902" spans="1:14">
      <c r="A5902" s="9">
        <v>44767</v>
      </c>
      <c r="B5902" s="1">
        <f t="shared" si="7"/>
        <v>18824</v>
      </c>
      <c r="C5902" s="929" t="s">
        <v>710</v>
      </c>
      <c r="D5902" s="1" t="s">
        <v>22</v>
      </c>
      <c r="E5902" s="1" t="s">
        <v>6211</v>
      </c>
      <c r="F5902" s="399">
        <v>44776</v>
      </c>
      <c r="G5902" s="10" t="s">
        <v>712</v>
      </c>
      <c r="H5902" s="10">
        <v>48</v>
      </c>
      <c r="I5902" s="946">
        <f t="shared" si="8"/>
        <v>2.35</v>
      </c>
      <c r="J5902" s="398" t="str">
        <f t="shared" si="9"/>
        <v/>
      </c>
      <c r="K5902" s="398" t="str">
        <f t="shared" si="10"/>
        <v/>
      </c>
      <c r="L5902" s="399">
        <v>44774</v>
      </c>
      <c r="M5902" s="398" t="s">
        <v>19</v>
      </c>
      <c r="N5902" s="10">
        <v>10491</v>
      </c>
    </row>
    <row r="5903" spans="1:14">
      <c r="A5903" s="9">
        <v>44767</v>
      </c>
      <c r="B5903" s="1">
        <f t="shared" si="7"/>
        <v>18825</v>
      </c>
      <c r="C5903" s="929" t="s">
        <v>3250</v>
      </c>
      <c r="D5903" s="1" t="s">
        <v>22</v>
      </c>
      <c r="E5903" s="1" t="s">
        <v>6212</v>
      </c>
      <c r="F5903" s="399">
        <v>44776</v>
      </c>
      <c r="G5903" s="10" t="s">
        <v>712</v>
      </c>
      <c r="H5903" s="10">
        <v>53</v>
      </c>
      <c r="I5903" s="946">
        <f t="shared" si="8"/>
        <v>2.35</v>
      </c>
      <c r="J5903" s="398" t="str">
        <f t="shared" si="9"/>
        <v/>
      </c>
      <c r="K5903" s="398" t="str">
        <f t="shared" si="10"/>
        <v/>
      </c>
      <c r="L5903" s="399">
        <v>44774</v>
      </c>
      <c r="M5903" s="398" t="s">
        <v>19</v>
      </c>
      <c r="N5903" s="10">
        <v>10491</v>
      </c>
    </row>
    <row r="5904" spans="1:14">
      <c r="A5904" s="9">
        <v>44767</v>
      </c>
      <c r="B5904" s="1">
        <f t="shared" si="7"/>
        <v>18826</v>
      </c>
      <c r="C5904" s="929" t="s">
        <v>710</v>
      </c>
      <c r="D5904" s="1" t="s">
        <v>22</v>
      </c>
      <c r="E5904" s="1" t="s">
        <v>6213</v>
      </c>
      <c r="F5904" s="399">
        <v>44776</v>
      </c>
      <c r="G5904" s="10" t="s">
        <v>712</v>
      </c>
      <c r="H5904" s="10">
        <v>6</v>
      </c>
      <c r="I5904" s="946">
        <f t="shared" si="8"/>
        <v>2.35</v>
      </c>
      <c r="J5904" s="398" t="str">
        <f t="shared" si="9"/>
        <v/>
      </c>
      <c r="K5904" s="398" t="str">
        <f t="shared" si="10"/>
        <v/>
      </c>
      <c r="L5904" s="399">
        <v>44774</v>
      </c>
      <c r="M5904" s="398" t="s">
        <v>19</v>
      </c>
      <c r="N5904" s="10">
        <v>10491</v>
      </c>
    </row>
    <row r="5905" spans="1:14">
      <c r="A5905" s="9">
        <v>44767</v>
      </c>
      <c r="B5905" s="1">
        <f t="shared" si="7"/>
        <v>18827</v>
      </c>
      <c r="C5905" s="929" t="s">
        <v>710</v>
      </c>
      <c r="D5905" s="1" t="s">
        <v>22</v>
      </c>
      <c r="E5905" s="1" t="s">
        <v>6214</v>
      </c>
      <c r="F5905" s="399">
        <v>44776</v>
      </c>
      <c r="G5905" s="10" t="s">
        <v>712</v>
      </c>
      <c r="H5905" s="10">
        <v>1</v>
      </c>
      <c r="I5905" s="946">
        <f t="shared" si="8"/>
        <v>2.35</v>
      </c>
      <c r="J5905" s="398" t="str">
        <f t="shared" si="9"/>
        <v/>
      </c>
      <c r="K5905" s="398" t="str">
        <f t="shared" si="10"/>
        <v/>
      </c>
      <c r="L5905" s="399">
        <v>44774</v>
      </c>
      <c r="M5905" s="398" t="s">
        <v>19</v>
      </c>
      <c r="N5905" s="10">
        <v>10491</v>
      </c>
    </row>
    <row r="5906" spans="1:14">
      <c r="A5906" s="9">
        <v>44767</v>
      </c>
      <c r="B5906" s="1">
        <f t="shared" si="7"/>
        <v>18828</v>
      </c>
      <c r="C5906" s="929" t="s">
        <v>710</v>
      </c>
      <c r="D5906" s="1" t="s">
        <v>22</v>
      </c>
      <c r="E5906" s="1" t="s">
        <v>6215</v>
      </c>
      <c r="F5906" s="399">
        <v>44776</v>
      </c>
      <c r="G5906" s="10" t="s">
        <v>712</v>
      </c>
      <c r="H5906" s="10">
        <v>6</v>
      </c>
      <c r="I5906" s="946">
        <f t="shared" si="8"/>
        <v>2.35</v>
      </c>
      <c r="J5906" s="398" t="str">
        <f t="shared" si="9"/>
        <v/>
      </c>
      <c r="K5906" s="398" t="str">
        <f t="shared" si="10"/>
        <v/>
      </c>
      <c r="L5906" s="399">
        <v>44774</v>
      </c>
      <c r="M5906" s="398" t="s">
        <v>19</v>
      </c>
      <c r="N5906" s="10">
        <v>10491</v>
      </c>
    </row>
    <row r="5907" spans="1:14">
      <c r="A5907" s="9">
        <v>44767</v>
      </c>
      <c r="B5907" s="1">
        <f t="shared" si="7"/>
        <v>18829</v>
      </c>
      <c r="C5907" s="929" t="s">
        <v>925</v>
      </c>
      <c r="D5907" s="1" t="s">
        <v>22</v>
      </c>
      <c r="E5907" s="1" t="s">
        <v>6216</v>
      </c>
      <c r="F5907" s="399">
        <v>44776</v>
      </c>
      <c r="G5907" s="10" t="s">
        <v>927</v>
      </c>
      <c r="H5907" s="10">
        <v>4</v>
      </c>
      <c r="I5907" s="946">
        <f t="shared" si="8"/>
        <v>2.35</v>
      </c>
      <c r="J5907" s="398" t="str">
        <f t="shared" si="9"/>
        <v/>
      </c>
      <c r="K5907" s="398" t="str">
        <f t="shared" si="10"/>
        <v/>
      </c>
      <c r="L5907" s="399">
        <v>44774</v>
      </c>
      <c r="M5907" s="398" t="s">
        <v>19</v>
      </c>
      <c r="N5907" s="10">
        <v>10491</v>
      </c>
    </row>
    <row r="5908" spans="1:14">
      <c r="A5908" s="9">
        <v>44767</v>
      </c>
      <c r="B5908" s="1">
        <f t="shared" si="7"/>
        <v>18830</v>
      </c>
      <c r="C5908" s="929" t="s">
        <v>928</v>
      </c>
      <c r="D5908" s="1" t="s">
        <v>22</v>
      </c>
      <c r="E5908" s="1" t="s">
        <v>6216</v>
      </c>
      <c r="F5908" s="399">
        <v>44776</v>
      </c>
      <c r="G5908" s="10" t="s">
        <v>929</v>
      </c>
      <c r="H5908" s="10">
        <v>4</v>
      </c>
      <c r="I5908" s="946">
        <f t="shared" si="8"/>
        <v>2.35</v>
      </c>
      <c r="J5908" s="398" t="str">
        <f t="shared" si="9"/>
        <v/>
      </c>
      <c r="K5908" s="398" t="str">
        <f t="shared" si="10"/>
        <v/>
      </c>
      <c r="L5908" s="399">
        <v>44774</v>
      </c>
      <c r="M5908" s="398" t="s">
        <v>19</v>
      </c>
      <c r="N5908" s="10">
        <v>10491</v>
      </c>
    </row>
    <row r="5909" spans="1:14">
      <c r="A5909" s="9">
        <v>44767</v>
      </c>
      <c r="B5909" s="1">
        <f t="shared" si="7"/>
        <v>18831</v>
      </c>
      <c r="C5909" s="929" t="s">
        <v>3017</v>
      </c>
      <c r="D5909" s="1" t="s">
        <v>22</v>
      </c>
      <c r="E5909" s="1" t="s">
        <v>6217</v>
      </c>
      <c r="F5909" s="399">
        <v>44776</v>
      </c>
      <c r="G5909" s="10" t="s">
        <v>3019</v>
      </c>
      <c r="H5909" s="10">
        <v>8</v>
      </c>
      <c r="I5909" s="946">
        <f t="shared" si="8"/>
        <v>2.35</v>
      </c>
      <c r="J5909" s="398" t="str">
        <f t="shared" si="9"/>
        <v/>
      </c>
      <c r="K5909" s="398" t="str">
        <f t="shared" si="10"/>
        <v/>
      </c>
      <c r="L5909" s="399">
        <v>44774</v>
      </c>
      <c r="M5909" s="398" t="s">
        <v>19</v>
      </c>
      <c r="N5909" s="10">
        <v>10491</v>
      </c>
    </row>
    <row r="5910" spans="1:14">
      <c r="A5910" s="9">
        <v>44767</v>
      </c>
      <c r="B5910" s="1">
        <f t="shared" si="7"/>
        <v>18832</v>
      </c>
      <c r="C5910" s="929" t="s">
        <v>73</v>
      </c>
      <c r="D5910" s="1" t="s">
        <v>22</v>
      </c>
      <c r="E5910" s="1" t="s">
        <v>6218</v>
      </c>
      <c r="F5910" s="399">
        <v>44776</v>
      </c>
      <c r="G5910" s="10" t="s">
        <v>74</v>
      </c>
      <c r="H5910" s="10">
        <v>4</v>
      </c>
      <c r="I5910" s="946">
        <f t="shared" si="8"/>
        <v>2.35</v>
      </c>
      <c r="J5910" s="398" t="str">
        <f t="shared" si="9"/>
        <v/>
      </c>
      <c r="K5910" s="398" t="str">
        <f t="shared" si="10"/>
        <v/>
      </c>
      <c r="L5910" s="399">
        <v>44774</v>
      </c>
      <c r="M5910" s="398" t="s">
        <v>19</v>
      </c>
      <c r="N5910" s="10">
        <v>10491</v>
      </c>
    </row>
    <row r="5911" spans="1:14">
      <c r="A5911" s="9">
        <v>44767</v>
      </c>
      <c r="B5911" s="1">
        <f t="shared" si="7"/>
        <v>18833</v>
      </c>
      <c r="C5911" s="929" t="s">
        <v>37</v>
      </c>
      <c r="D5911" s="1" t="s">
        <v>22</v>
      </c>
      <c r="E5911" s="1" t="s">
        <v>6218</v>
      </c>
      <c r="F5911" s="399">
        <v>44776</v>
      </c>
      <c r="G5911" s="10" t="s">
        <v>38</v>
      </c>
      <c r="H5911" s="10">
        <v>4</v>
      </c>
      <c r="I5911" s="946">
        <f t="shared" si="8"/>
        <v>2.35</v>
      </c>
      <c r="J5911" s="398" t="str">
        <f t="shared" si="9"/>
        <v/>
      </c>
      <c r="K5911" s="398" t="str">
        <f t="shared" si="10"/>
        <v/>
      </c>
      <c r="L5911" s="399">
        <v>44774</v>
      </c>
      <c r="M5911" s="398" t="s">
        <v>19</v>
      </c>
      <c r="N5911" s="10">
        <v>10491</v>
      </c>
    </row>
    <row r="5912" spans="1:14">
      <c r="A5912" s="9">
        <v>44767</v>
      </c>
      <c r="B5912" s="1">
        <f t="shared" si="7"/>
        <v>18834</v>
      </c>
      <c r="C5912" s="929" t="s">
        <v>802</v>
      </c>
      <c r="D5912" s="1" t="s">
        <v>22</v>
      </c>
      <c r="E5912" s="1" t="s">
        <v>6219</v>
      </c>
      <c r="F5912" s="399">
        <v>44776</v>
      </c>
      <c r="G5912" s="10" t="s">
        <v>712</v>
      </c>
      <c r="H5912" s="10">
        <v>20</v>
      </c>
      <c r="I5912" s="946">
        <f t="shared" si="8"/>
        <v>2.35</v>
      </c>
      <c r="J5912" s="398" t="str">
        <f t="shared" si="9"/>
        <v/>
      </c>
      <c r="K5912" s="398" t="str">
        <f t="shared" si="10"/>
        <v/>
      </c>
      <c r="L5912" s="399">
        <v>44775</v>
      </c>
      <c r="M5912" s="398" t="s">
        <v>19</v>
      </c>
      <c r="N5912" s="10">
        <v>10491</v>
      </c>
    </row>
    <row r="5913" spans="1:14">
      <c r="A5913" s="9">
        <v>44767</v>
      </c>
      <c r="B5913" s="1">
        <f t="shared" si="7"/>
        <v>18835</v>
      </c>
      <c r="C5913" s="929" t="s">
        <v>4176</v>
      </c>
      <c r="D5913" s="1" t="s">
        <v>22</v>
      </c>
      <c r="E5913" s="1" t="s">
        <v>336</v>
      </c>
      <c r="F5913" s="399">
        <v>44776</v>
      </c>
      <c r="G5913" s="10" t="s">
        <v>4181</v>
      </c>
      <c r="H5913" s="10">
        <v>1</v>
      </c>
      <c r="I5913" s="946">
        <f t="shared" si="8"/>
        <v>2.35</v>
      </c>
      <c r="J5913" s="398" t="str">
        <f t="shared" si="9"/>
        <v/>
      </c>
      <c r="K5913" s="398" t="str">
        <f t="shared" si="10"/>
        <v/>
      </c>
      <c r="L5913" s="399">
        <v>44775</v>
      </c>
      <c r="M5913" s="398" t="s">
        <v>19</v>
      </c>
      <c r="N5913" s="10">
        <v>10491</v>
      </c>
    </row>
    <row r="5914" spans="1:14">
      <c r="A5914" s="9">
        <v>44767</v>
      </c>
      <c r="B5914" s="1">
        <f t="shared" si="7"/>
        <v>18836</v>
      </c>
      <c r="C5914" s="929" t="s">
        <v>6077</v>
      </c>
      <c r="D5914" s="1" t="s">
        <v>22</v>
      </c>
      <c r="E5914" s="1" t="s">
        <v>4322</v>
      </c>
      <c r="F5914" s="399">
        <v>44776</v>
      </c>
      <c r="G5914" s="10" t="s">
        <v>6220</v>
      </c>
      <c r="H5914" s="10">
        <v>1</v>
      </c>
      <c r="I5914" s="946">
        <f t="shared" si="8"/>
        <v>3.75</v>
      </c>
      <c r="J5914" s="398" t="str">
        <f t="shared" si="9"/>
        <v/>
      </c>
      <c r="K5914" s="398" t="str">
        <f t="shared" si="10"/>
        <v/>
      </c>
      <c r="L5914" s="399">
        <v>44775</v>
      </c>
      <c r="M5914" s="398" t="s">
        <v>19</v>
      </c>
      <c r="N5914" s="10">
        <v>10491</v>
      </c>
    </row>
    <row r="5915" spans="1:14">
      <c r="A5915" s="9">
        <v>44767</v>
      </c>
      <c r="B5915" s="1">
        <f t="shared" si="7"/>
        <v>18837</v>
      </c>
      <c r="C5915" s="929" t="s">
        <v>6221</v>
      </c>
      <c r="D5915" s="1" t="s">
        <v>22</v>
      </c>
      <c r="E5915" s="1" t="s">
        <v>4322</v>
      </c>
      <c r="F5915" s="399">
        <v>44776</v>
      </c>
      <c r="G5915" s="10" t="s">
        <v>6222</v>
      </c>
      <c r="H5915" s="10">
        <v>1</v>
      </c>
      <c r="I5915" s="946">
        <f t="shared" si="8"/>
        <v>3.75</v>
      </c>
      <c r="J5915" s="398" t="str">
        <f t="shared" si="9"/>
        <v/>
      </c>
      <c r="K5915" s="398" t="str">
        <f t="shared" si="10"/>
        <v/>
      </c>
      <c r="L5915" s="399">
        <v>44775</v>
      </c>
      <c r="M5915" s="398" t="s">
        <v>19</v>
      </c>
      <c r="N5915" s="10">
        <v>10491</v>
      </c>
    </row>
    <row r="5916" spans="1:14">
      <c r="A5916" s="9">
        <v>44767</v>
      </c>
      <c r="B5916" s="1">
        <f t="shared" si="7"/>
        <v>18838</v>
      </c>
      <c r="C5916" s="929" t="s">
        <v>6124</v>
      </c>
      <c r="D5916" s="1" t="s">
        <v>22</v>
      </c>
      <c r="E5916" s="1" t="s">
        <v>4322</v>
      </c>
      <c r="F5916" s="399">
        <v>44776</v>
      </c>
      <c r="G5916" s="10" t="s">
        <v>6125</v>
      </c>
      <c r="H5916" s="10">
        <v>1</v>
      </c>
      <c r="I5916" s="946">
        <f t="shared" si="8"/>
        <v>3.75</v>
      </c>
      <c r="J5916" s="398" t="str">
        <f t="shared" si="9"/>
        <v/>
      </c>
      <c r="K5916" s="398" t="str">
        <f t="shared" si="10"/>
        <v/>
      </c>
      <c r="L5916" s="399">
        <v>44775</v>
      </c>
      <c r="M5916" s="398" t="s">
        <v>19</v>
      </c>
      <c r="N5916" s="10">
        <v>10491</v>
      </c>
    </row>
    <row r="5917" spans="1:14">
      <c r="A5917" s="9">
        <v>44767</v>
      </c>
      <c r="B5917" s="1">
        <f t="shared" si="7"/>
        <v>18839</v>
      </c>
      <c r="C5917" s="929" t="s">
        <v>1691</v>
      </c>
      <c r="D5917" s="1" t="s">
        <v>22</v>
      </c>
      <c r="E5917" s="1" t="s">
        <v>6223</v>
      </c>
      <c r="F5917" s="399">
        <v>44776</v>
      </c>
      <c r="G5917" s="10" t="s">
        <v>1693</v>
      </c>
      <c r="H5917" s="10">
        <v>120</v>
      </c>
      <c r="I5917" s="946">
        <f t="shared" si="8"/>
        <v>2.35</v>
      </c>
      <c r="J5917" s="398" t="str">
        <f t="shared" si="9"/>
        <v/>
      </c>
      <c r="K5917" s="398" t="str">
        <f t="shared" si="10"/>
        <v/>
      </c>
      <c r="L5917" s="399">
        <v>44775</v>
      </c>
      <c r="M5917" s="398" t="s">
        <v>19</v>
      </c>
      <c r="N5917" s="10">
        <v>10491</v>
      </c>
    </row>
    <row r="5918" spans="1:14">
      <c r="A5918" s="9">
        <v>44767</v>
      </c>
      <c r="B5918" s="1">
        <f t="shared" si="7"/>
        <v>18840</v>
      </c>
      <c r="C5918" s="929" t="s">
        <v>3952</v>
      </c>
      <c r="D5918" s="1" t="s">
        <v>22</v>
      </c>
      <c r="E5918" s="1" t="s">
        <v>6224</v>
      </c>
      <c r="F5918" s="399">
        <v>44776</v>
      </c>
      <c r="G5918" s="10" t="s">
        <v>4095</v>
      </c>
      <c r="H5918" s="10">
        <v>6</v>
      </c>
      <c r="I5918" s="946">
        <f t="shared" si="8"/>
        <v>2.35</v>
      </c>
      <c r="J5918" s="398" t="str">
        <f t="shared" si="9"/>
        <v/>
      </c>
      <c r="K5918" s="398" t="str">
        <f t="shared" si="10"/>
        <v/>
      </c>
      <c r="L5918" s="399">
        <v>44775</v>
      </c>
      <c r="M5918" s="398" t="s">
        <v>19</v>
      </c>
      <c r="N5918" s="10">
        <v>10491</v>
      </c>
    </row>
    <row r="5919" spans="1:14">
      <c r="A5919" s="9">
        <v>44767</v>
      </c>
      <c r="B5919" s="1">
        <f t="shared" si="7"/>
        <v>18841</v>
      </c>
      <c r="C5919" s="929" t="s">
        <v>1229</v>
      </c>
      <c r="D5919" s="1" t="s">
        <v>22</v>
      </c>
      <c r="E5919" s="1" t="s">
        <v>6225</v>
      </c>
      <c r="F5919" s="399">
        <v>44776</v>
      </c>
      <c r="G5919" s="10" t="s">
        <v>1231</v>
      </c>
      <c r="H5919" s="10">
        <v>4</v>
      </c>
      <c r="I5919" s="946">
        <f t="shared" si="8"/>
        <v>2.35</v>
      </c>
      <c r="J5919" s="398" t="str">
        <f t="shared" si="9"/>
        <v/>
      </c>
      <c r="K5919" s="398" t="str">
        <f t="shared" si="10"/>
        <v/>
      </c>
      <c r="L5919" s="399">
        <v>44775</v>
      </c>
      <c r="M5919" s="398" t="s">
        <v>19</v>
      </c>
      <c r="N5919" s="10">
        <v>10491</v>
      </c>
    </row>
    <row r="5920" spans="1:14">
      <c r="A5920" s="9">
        <v>44767</v>
      </c>
      <c r="B5920" s="1">
        <f t="shared" si="7"/>
        <v>18842</v>
      </c>
      <c r="C5920" s="929" t="s">
        <v>6226</v>
      </c>
      <c r="D5920" s="1" t="s">
        <v>22</v>
      </c>
      <c r="E5920" s="1" t="s">
        <v>6227</v>
      </c>
      <c r="F5920" s="399">
        <v>44776</v>
      </c>
      <c r="G5920" s="10" t="s">
        <v>6228</v>
      </c>
      <c r="H5920" s="10">
        <v>5</v>
      </c>
      <c r="I5920" s="946">
        <f t="shared" si="8"/>
        <v>2.35</v>
      </c>
      <c r="J5920" s="398" t="str">
        <f t="shared" si="9"/>
        <v/>
      </c>
      <c r="K5920" s="398" t="str">
        <f t="shared" si="10"/>
        <v/>
      </c>
      <c r="L5920" s="399">
        <v>44775</v>
      </c>
      <c r="M5920" s="398" t="s">
        <v>19</v>
      </c>
      <c r="N5920" s="10">
        <v>10491</v>
      </c>
    </row>
    <row r="5921" spans="1:14">
      <c r="A5921" s="9">
        <v>44767</v>
      </c>
      <c r="B5921" s="1">
        <f t="shared" si="7"/>
        <v>18843</v>
      </c>
      <c r="C5921" s="929" t="s">
        <v>4981</v>
      </c>
      <c r="D5921" s="1" t="s">
        <v>22</v>
      </c>
      <c r="E5921" s="1" t="s">
        <v>6229</v>
      </c>
      <c r="F5921" s="399">
        <v>44776</v>
      </c>
      <c r="G5921" s="10" t="s">
        <v>4983</v>
      </c>
      <c r="H5921" s="10">
        <v>4</v>
      </c>
      <c r="I5921" s="946">
        <f t="shared" si="8"/>
        <v>2.35</v>
      </c>
      <c r="J5921" s="398" t="str">
        <f t="shared" si="9"/>
        <v/>
      </c>
      <c r="K5921" s="398" t="str">
        <f t="shared" si="10"/>
        <v/>
      </c>
      <c r="L5921" s="399">
        <v>44775</v>
      </c>
      <c r="M5921" s="398" t="s">
        <v>19</v>
      </c>
      <c r="N5921" s="10">
        <v>10491</v>
      </c>
    </row>
    <row r="5922" spans="1:14">
      <c r="A5922" s="9">
        <v>44767</v>
      </c>
      <c r="B5922" s="1">
        <f t="shared" si="7"/>
        <v>18844</v>
      </c>
      <c r="C5922" s="929" t="s">
        <v>37</v>
      </c>
      <c r="D5922" s="1" t="s">
        <v>22</v>
      </c>
      <c r="E5922" s="1" t="s">
        <v>6230</v>
      </c>
      <c r="F5922" s="399">
        <v>44776</v>
      </c>
      <c r="G5922" s="10" t="s">
        <v>38</v>
      </c>
      <c r="H5922" s="10">
        <v>14</v>
      </c>
      <c r="I5922" s="946">
        <f t="shared" si="8"/>
        <v>2.35</v>
      </c>
      <c r="J5922" s="398" t="str">
        <f t="shared" si="9"/>
        <v/>
      </c>
      <c r="K5922" s="398" t="str">
        <f t="shared" si="10"/>
        <v/>
      </c>
      <c r="L5922" s="399">
        <v>44775</v>
      </c>
      <c r="M5922" s="398" t="s">
        <v>19</v>
      </c>
      <c r="N5922" s="10">
        <v>10491</v>
      </c>
    </row>
    <row r="5923" spans="1:14">
      <c r="A5923" s="9">
        <v>44767</v>
      </c>
      <c r="B5923" s="1">
        <f t="shared" si="7"/>
        <v>18845</v>
      </c>
      <c r="C5923" s="929" t="s">
        <v>182</v>
      </c>
      <c r="D5923" s="1" t="s">
        <v>22</v>
      </c>
      <c r="E5923" s="1" t="s">
        <v>6230</v>
      </c>
      <c r="F5923" s="399">
        <v>44776</v>
      </c>
      <c r="G5923" s="10" t="s">
        <v>184</v>
      </c>
      <c r="H5923" s="10">
        <v>15</v>
      </c>
      <c r="I5923" s="946">
        <f t="shared" si="8"/>
        <v>2.35</v>
      </c>
      <c r="J5923" s="398" t="str">
        <f t="shared" si="9"/>
        <v/>
      </c>
      <c r="K5923" s="398" t="str">
        <f t="shared" si="10"/>
        <v/>
      </c>
      <c r="L5923" s="399">
        <v>44775</v>
      </c>
      <c r="M5923" s="398" t="s">
        <v>19</v>
      </c>
      <c r="N5923" s="10">
        <v>10491</v>
      </c>
    </row>
    <row r="5924" spans="1:14">
      <c r="A5924" s="9">
        <v>44767</v>
      </c>
      <c r="B5924" s="1">
        <f t="shared" si="7"/>
        <v>18846</v>
      </c>
      <c r="C5924" s="929" t="s">
        <v>3912</v>
      </c>
      <c r="D5924" s="1" t="s">
        <v>22</v>
      </c>
      <c r="E5924" s="1" t="s">
        <v>6230</v>
      </c>
      <c r="F5924" s="399">
        <v>44776</v>
      </c>
      <c r="G5924" s="10" t="s">
        <v>3984</v>
      </c>
      <c r="H5924" s="10">
        <v>14</v>
      </c>
      <c r="I5924" s="946">
        <f t="shared" si="8"/>
        <v>2.35</v>
      </c>
      <c r="J5924" s="398" t="str">
        <f t="shared" si="9"/>
        <v/>
      </c>
      <c r="K5924" s="398" t="str">
        <f t="shared" si="10"/>
        <v/>
      </c>
      <c r="L5924" s="399">
        <v>44775</v>
      </c>
      <c r="M5924" s="398" t="s">
        <v>19</v>
      </c>
      <c r="N5924" s="10">
        <v>10491</v>
      </c>
    </row>
    <row r="5925" spans="1:14">
      <c r="A5925" s="9">
        <v>44767</v>
      </c>
      <c r="B5925" s="1">
        <f t="shared" si="7"/>
        <v>18847</v>
      </c>
      <c r="C5925" s="929" t="s">
        <v>5032</v>
      </c>
      <c r="D5925" s="1" t="s">
        <v>22</v>
      </c>
      <c r="E5925" s="1" t="s">
        <v>6231</v>
      </c>
      <c r="F5925" s="399">
        <v>44776</v>
      </c>
      <c r="G5925" s="10" t="s">
        <v>5034</v>
      </c>
      <c r="H5925" s="10">
        <v>11</v>
      </c>
      <c r="I5925" s="946">
        <f t="shared" si="8"/>
        <v>2.35</v>
      </c>
      <c r="J5925" s="398" t="str">
        <f t="shared" si="9"/>
        <v/>
      </c>
      <c r="K5925" s="398" t="str">
        <f t="shared" si="10"/>
        <v/>
      </c>
      <c r="L5925" s="399">
        <v>44775</v>
      </c>
      <c r="M5925" s="398" t="s">
        <v>19</v>
      </c>
      <c r="N5925" s="10">
        <v>10491</v>
      </c>
    </row>
    <row r="5926" spans="1:14">
      <c r="A5926" s="9">
        <v>44767</v>
      </c>
      <c r="B5926" s="1">
        <f t="shared" si="7"/>
        <v>18848</v>
      </c>
      <c r="C5926" s="929" t="s">
        <v>5032</v>
      </c>
      <c r="D5926" s="1" t="s">
        <v>22</v>
      </c>
      <c r="E5926" s="1" t="s">
        <v>6232</v>
      </c>
      <c r="F5926" s="399">
        <v>44776</v>
      </c>
      <c r="G5926" s="10" t="s">
        <v>5034</v>
      </c>
      <c r="H5926" s="10">
        <v>2</v>
      </c>
      <c r="I5926" s="946">
        <f t="shared" si="8"/>
        <v>2.35</v>
      </c>
      <c r="J5926" s="398" t="str">
        <f t="shared" si="9"/>
        <v/>
      </c>
      <c r="K5926" s="398" t="str">
        <f t="shared" si="10"/>
        <v/>
      </c>
      <c r="L5926" s="399">
        <v>44775</v>
      </c>
      <c r="M5926" s="398" t="s">
        <v>19</v>
      </c>
      <c r="N5926" s="10">
        <v>10491</v>
      </c>
    </row>
    <row r="5927" spans="1:14">
      <c r="A5927" s="9">
        <v>44767</v>
      </c>
      <c r="B5927" s="1">
        <f t="shared" si="7"/>
        <v>18849</v>
      </c>
      <c r="C5927" s="929" t="s">
        <v>573</v>
      </c>
      <c r="D5927" s="1" t="s">
        <v>22</v>
      </c>
      <c r="E5927" s="1" t="s">
        <v>6233</v>
      </c>
      <c r="F5927" s="399">
        <v>44776</v>
      </c>
      <c r="G5927" s="10" t="s">
        <v>575</v>
      </c>
      <c r="H5927" s="10">
        <v>15</v>
      </c>
      <c r="I5927" s="946">
        <f t="shared" si="8"/>
        <v>2.35</v>
      </c>
      <c r="J5927" s="398" t="str">
        <f t="shared" si="9"/>
        <v/>
      </c>
      <c r="K5927" s="398" t="str">
        <f t="shared" si="10"/>
        <v/>
      </c>
      <c r="L5927" s="399">
        <v>44775</v>
      </c>
      <c r="M5927" s="398" t="s">
        <v>19</v>
      </c>
      <c r="N5927" s="10">
        <v>10491</v>
      </c>
    </row>
    <row r="5928" spans="1:14">
      <c r="A5928" s="9">
        <v>44767</v>
      </c>
      <c r="B5928" s="1">
        <f t="shared" si="7"/>
        <v>18850</v>
      </c>
      <c r="C5928" s="929" t="s">
        <v>3447</v>
      </c>
      <c r="D5928" s="1" t="s">
        <v>22</v>
      </c>
      <c r="E5928" s="1" t="s">
        <v>6234</v>
      </c>
      <c r="F5928" s="399">
        <v>44776</v>
      </c>
      <c r="G5928" s="10" t="s">
        <v>4844</v>
      </c>
      <c r="H5928" s="10">
        <v>33</v>
      </c>
      <c r="I5928" s="946">
        <f t="shared" si="8"/>
        <v>2.35</v>
      </c>
      <c r="J5928" s="398" t="str">
        <f t="shared" si="9"/>
        <v/>
      </c>
      <c r="K5928" s="398" t="str">
        <f t="shared" si="10"/>
        <v/>
      </c>
      <c r="L5928" s="399">
        <v>44775</v>
      </c>
      <c r="M5928" s="398" t="s">
        <v>19</v>
      </c>
      <c r="N5928" s="10">
        <v>10491</v>
      </c>
    </row>
    <row r="5929" spans="1:14">
      <c r="A5929" s="9">
        <v>44767</v>
      </c>
      <c r="B5929" s="1">
        <f t="shared" si="7"/>
        <v>18851</v>
      </c>
      <c r="C5929" s="929" t="s">
        <v>896</v>
      </c>
      <c r="D5929" s="1" t="s">
        <v>22</v>
      </c>
      <c r="E5929" s="1" t="s">
        <v>336</v>
      </c>
      <c r="F5929" s="399">
        <v>44776</v>
      </c>
      <c r="G5929" s="10" t="s">
        <v>898</v>
      </c>
      <c r="H5929" s="10">
        <v>26</v>
      </c>
      <c r="I5929" s="946">
        <f t="shared" si="8"/>
        <v>2.35</v>
      </c>
      <c r="J5929" s="398" t="str">
        <f t="shared" si="9"/>
        <v/>
      </c>
      <c r="K5929" s="398" t="str">
        <f t="shared" si="10"/>
        <v/>
      </c>
      <c r="L5929" s="399">
        <v>44775</v>
      </c>
      <c r="M5929" s="398" t="s">
        <v>19</v>
      </c>
      <c r="N5929" s="10">
        <v>10491</v>
      </c>
    </row>
    <row r="5930" spans="1:14">
      <c r="A5930" s="9">
        <v>44767</v>
      </c>
      <c r="B5930" s="1">
        <f t="shared" si="7"/>
        <v>18852</v>
      </c>
      <c r="C5930" s="929" t="s">
        <v>4898</v>
      </c>
      <c r="D5930" s="1" t="s">
        <v>22</v>
      </c>
      <c r="E5930" s="1" t="s">
        <v>6235</v>
      </c>
      <c r="F5930" s="399">
        <v>44776</v>
      </c>
      <c r="G5930" s="10" t="s">
        <v>4900</v>
      </c>
      <c r="H5930" s="10">
        <v>134</v>
      </c>
      <c r="I5930" s="946">
        <f t="shared" si="8"/>
        <v>2.35</v>
      </c>
      <c r="J5930" s="398" t="str">
        <f t="shared" si="9"/>
        <v/>
      </c>
      <c r="K5930" s="398" t="str">
        <f t="shared" si="10"/>
        <v/>
      </c>
      <c r="L5930" s="399">
        <v>44775</v>
      </c>
      <c r="M5930" s="398" t="s">
        <v>19</v>
      </c>
      <c r="N5930" s="10">
        <v>10491</v>
      </c>
    </row>
    <row r="5931" spans="1:14">
      <c r="A5931" s="9">
        <v>44767</v>
      </c>
      <c r="B5931" s="1">
        <f t="shared" si="7"/>
        <v>18853</v>
      </c>
      <c r="C5931" s="929" t="s">
        <v>933</v>
      </c>
      <c r="D5931" s="1" t="s">
        <v>22</v>
      </c>
      <c r="E5931" s="1" t="s">
        <v>6236</v>
      </c>
      <c r="F5931" s="399">
        <v>44776</v>
      </c>
      <c r="G5931" s="10" t="s">
        <v>934</v>
      </c>
      <c r="H5931" s="10">
        <v>1</v>
      </c>
      <c r="I5931" s="946">
        <f t="shared" si="8"/>
        <v>2.35</v>
      </c>
      <c r="J5931" s="398" t="str">
        <f t="shared" si="9"/>
        <v/>
      </c>
      <c r="K5931" s="398" t="str">
        <f t="shared" si="10"/>
        <v/>
      </c>
      <c r="L5931" s="399">
        <v>44775</v>
      </c>
      <c r="M5931" s="398" t="s">
        <v>19</v>
      </c>
      <c r="N5931" s="10">
        <v>10491</v>
      </c>
    </row>
    <row r="5932" spans="1:14">
      <c r="A5932" s="9">
        <v>44767</v>
      </c>
      <c r="B5932" s="1">
        <f t="shared" si="7"/>
        <v>18854</v>
      </c>
      <c r="C5932" s="929" t="s">
        <v>930</v>
      </c>
      <c r="D5932" s="1" t="s">
        <v>22</v>
      </c>
      <c r="E5932" s="1" t="s">
        <v>6236</v>
      </c>
      <c r="F5932" s="399">
        <v>44776</v>
      </c>
      <c r="G5932" s="10" t="s">
        <v>932</v>
      </c>
      <c r="H5932" s="10">
        <v>1</v>
      </c>
      <c r="I5932" s="946">
        <f t="shared" si="8"/>
        <v>2.35</v>
      </c>
      <c r="J5932" s="398" t="str">
        <f t="shared" si="9"/>
        <v/>
      </c>
      <c r="K5932" s="398" t="str">
        <f t="shared" si="10"/>
        <v/>
      </c>
      <c r="L5932" s="399">
        <v>44775</v>
      </c>
      <c r="M5932" s="398" t="s">
        <v>19</v>
      </c>
      <c r="N5932" s="10">
        <v>10491</v>
      </c>
    </row>
    <row r="5933" spans="1:14">
      <c r="A5933" s="9">
        <v>44767</v>
      </c>
      <c r="B5933" s="1">
        <f t="shared" si="7"/>
        <v>18855</v>
      </c>
      <c r="C5933" s="929" t="s">
        <v>566</v>
      </c>
      <c r="D5933" s="1" t="s">
        <v>22</v>
      </c>
      <c r="E5933" s="1" t="s">
        <v>6237</v>
      </c>
      <c r="F5933" s="399">
        <v>44776</v>
      </c>
      <c r="G5933" s="10" t="s">
        <v>568</v>
      </c>
      <c r="H5933" s="10">
        <v>1</v>
      </c>
      <c r="I5933" s="946">
        <f t="shared" si="8"/>
        <v>2.35</v>
      </c>
      <c r="J5933" s="398" t="str">
        <f t="shared" si="9"/>
        <v/>
      </c>
      <c r="K5933" s="398" t="str">
        <f t="shared" si="10"/>
        <v/>
      </c>
      <c r="L5933" s="399">
        <v>44775</v>
      </c>
      <c r="M5933" s="398" t="s">
        <v>19</v>
      </c>
      <c r="N5933" s="10">
        <v>10491</v>
      </c>
    </row>
    <row r="5934" spans="1:14">
      <c r="A5934" s="9">
        <v>44767</v>
      </c>
      <c r="B5934" s="1">
        <f t="shared" si="7"/>
        <v>18856</v>
      </c>
      <c r="C5934" s="929" t="s">
        <v>816</v>
      </c>
      <c r="D5934" s="1" t="s">
        <v>22</v>
      </c>
      <c r="E5934" s="1" t="s">
        <v>6238</v>
      </c>
      <c r="F5934" s="399">
        <v>44776</v>
      </c>
      <c r="G5934" s="10" t="s">
        <v>818</v>
      </c>
      <c r="H5934" s="10">
        <v>335</v>
      </c>
      <c r="I5934" s="946">
        <f t="shared" si="8"/>
        <v>2.35</v>
      </c>
      <c r="J5934" s="398" t="str">
        <f t="shared" si="9"/>
        <v/>
      </c>
      <c r="K5934" s="398" t="str">
        <f t="shared" si="10"/>
        <v/>
      </c>
      <c r="L5934" s="399">
        <v>44775</v>
      </c>
      <c r="M5934" s="398" t="s">
        <v>19</v>
      </c>
      <c r="N5934" s="10">
        <v>10491</v>
      </c>
    </row>
    <row r="5935" spans="1:14">
      <c r="A5935" s="9">
        <v>44767</v>
      </c>
      <c r="B5935" s="1">
        <f t="shared" si="7"/>
        <v>18857</v>
      </c>
      <c r="C5935" s="929" t="s">
        <v>147</v>
      </c>
      <c r="D5935" s="1" t="s">
        <v>22</v>
      </c>
      <c r="E5935" s="1" t="s">
        <v>6239</v>
      </c>
      <c r="F5935" s="399">
        <v>44776</v>
      </c>
      <c r="G5935" s="10" t="s">
        <v>149</v>
      </c>
      <c r="H5935" s="10">
        <v>36</v>
      </c>
      <c r="I5935" s="946">
        <f t="shared" si="8"/>
        <v>2.35</v>
      </c>
      <c r="J5935" s="398" t="str">
        <f t="shared" si="9"/>
        <v/>
      </c>
      <c r="K5935" s="398" t="str">
        <f t="shared" si="10"/>
        <v/>
      </c>
      <c r="L5935" s="399">
        <v>44775</v>
      </c>
      <c r="M5935" s="398" t="s">
        <v>19</v>
      </c>
      <c r="N5935" s="10">
        <v>10491</v>
      </c>
    </row>
    <row r="5936" spans="1:14">
      <c r="A5936" s="9">
        <v>44767</v>
      </c>
      <c r="B5936" s="1">
        <f t="shared" si="7"/>
        <v>18858</v>
      </c>
      <c r="C5936" s="929" t="s">
        <v>1100</v>
      </c>
      <c r="D5936" s="1" t="s">
        <v>22</v>
      </c>
      <c r="E5936" s="1" t="s">
        <v>6240</v>
      </c>
      <c r="F5936" s="399">
        <v>44778</v>
      </c>
      <c r="G5936" s="10" t="s">
        <v>1102</v>
      </c>
      <c r="H5936" s="10">
        <v>11</v>
      </c>
      <c r="I5936" s="946">
        <f t="shared" si="8"/>
        <v>2.35</v>
      </c>
      <c r="J5936" s="398" t="str">
        <f t="shared" si="9"/>
        <v/>
      </c>
      <c r="K5936" s="398" t="str">
        <f t="shared" si="10"/>
        <v/>
      </c>
      <c r="L5936" s="399">
        <v>44776</v>
      </c>
      <c r="M5936" s="398" t="s">
        <v>19</v>
      </c>
      <c r="N5936" s="10">
        <v>10491</v>
      </c>
    </row>
    <row r="5937" spans="1:14">
      <c r="A5937" s="9">
        <v>44767</v>
      </c>
      <c r="B5937" s="1">
        <f t="shared" si="7"/>
        <v>18859</v>
      </c>
      <c r="C5937" s="929" t="s">
        <v>4543</v>
      </c>
      <c r="D5937" s="1" t="s">
        <v>22</v>
      </c>
      <c r="E5937" s="1" t="s">
        <v>6241</v>
      </c>
      <c r="F5937" s="399">
        <v>44778</v>
      </c>
      <c r="G5937" s="10" t="s">
        <v>4865</v>
      </c>
      <c r="H5937" s="10">
        <v>9</v>
      </c>
      <c r="I5937" s="946">
        <f t="shared" si="8"/>
        <v>2.35</v>
      </c>
      <c r="J5937" s="398" t="str">
        <f t="shared" si="9"/>
        <v/>
      </c>
      <c r="K5937" s="398" t="str">
        <f t="shared" si="10"/>
        <v/>
      </c>
      <c r="L5937" s="399">
        <v>44776</v>
      </c>
      <c r="M5937" s="398" t="s">
        <v>19</v>
      </c>
      <c r="N5937" s="10">
        <v>10491</v>
      </c>
    </row>
    <row r="5938" spans="1:14">
      <c r="A5938" s="9">
        <v>44767</v>
      </c>
      <c r="B5938" s="1">
        <f t="shared" si="7"/>
        <v>18860</v>
      </c>
      <c r="C5938" s="929" t="s">
        <v>473</v>
      </c>
      <c r="D5938" s="1" t="s">
        <v>22</v>
      </c>
      <c r="E5938" s="1" t="s">
        <v>6242</v>
      </c>
      <c r="F5938" s="399">
        <v>44778</v>
      </c>
      <c r="G5938" s="10" t="s">
        <v>475</v>
      </c>
      <c r="H5938" s="10">
        <v>9</v>
      </c>
      <c r="I5938" s="946">
        <f t="shared" si="8"/>
        <v>2.35</v>
      </c>
      <c r="J5938" s="398" t="str">
        <f t="shared" si="9"/>
        <v/>
      </c>
      <c r="K5938" s="398" t="str">
        <f t="shared" si="10"/>
        <v/>
      </c>
      <c r="L5938" s="399">
        <v>44776</v>
      </c>
      <c r="M5938" s="398" t="s">
        <v>19</v>
      </c>
      <c r="N5938" s="10">
        <v>10491</v>
      </c>
    </row>
    <row r="5939" spans="1:14">
      <c r="A5939" s="9">
        <v>44767</v>
      </c>
      <c r="B5939" s="1">
        <f t="shared" si="7"/>
        <v>18861</v>
      </c>
      <c r="C5939" s="929" t="s">
        <v>6122</v>
      </c>
      <c r="D5939" s="1" t="s">
        <v>22</v>
      </c>
      <c r="E5939" s="1" t="s">
        <v>6243</v>
      </c>
      <c r="F5939" s="399">
        <v>44778</v>
      </c>
      <c r="G5939" s="10" t="s">
        <v>6244</v>
      </c>
      <c r="H5939" s="10">
        <v>16</v>
      </c>
      <c r="I5939" s="946">
        <f t="shared" si="8"/>
        <v>2.35</v>
      </c>
      <c r="J5939" s="398" t="str">
        <f t="shared" si="9"/>
        <v/>
      </c>
      <c r="K5939" s="398" t="str">
        <f t="shared" si="10"/>
        <v/>
      </c>
      <c r="L5939" s="399">
        <v>44776</v>
      </c>
      <c r="M5939" s="398" t="s">
        <v>19</v>
      </c>
      <c r="N5939" s="10">
        <v>10491</v>
      </c>
    </row>
    <row r="5940" spans="1:14">
      <c r="A5940" s="9">
        <v>44767</v>
      </c>
      <c r="B5940" s="1">
        <f t="shared" si="7"/>
        <v>18862</v>
      </c>
      <c r="C5940" s="929" t="s">
        <v>2809</v>
      </c>
      <c r="D5940" s="1" t="s">
        <v>22</v>
      </c>
      <c r="E5940" s="1" t="s">
        <v>6245</v>
      </c>
      <c r="F5940" s="399">
        <v>44778</v>
      </c>
      <c r="G5940" s="10" t="s">
        <v>4087</v>
      </c>
      <c r="H5940" s="10">
        <v>15</v>
      </c>
      <c r="I5940" s="946">
        <f t="shared" si="8"/>
        <v>2.35</v>
      </c>
      <c r="J5940" s="398" t="str">
        <f t="shared" si="9"/>
        <v/>
      </c>
      <c r="K5940" s="398" t="str">
        <f t="shared" si="10"/>
        <v/>
      </c>
      <c r="L5940" s="399">
        <v>44776</v>
      </c>
      <c r="M5940" s="398" t="s">
        <v>19</v>
      </c>
      <c r="N5940" s="10">
        <v>10491</v>
      </c>
    </row>
    <row r="5941" spans="1:14">
      <c r="A5941" s="9">
        <v>44767</v>
      </c>
      <c r="B5941" s="1">
        <f t="shared" si="7"/>
        <v>18863</v>
      </c>
      <c r="C5941" s="929" t="s">
        <v>162</v>
      </c>
      <c r="D5941" s="1" t="s">
        <v>22</v>
      </c>
      <c r="E5941" s="1" t="s">
        <v>6246</v>
      </c>
      <c r="F5941" s="399">
        <v>44778</v>
      </c>
      <c r="G5941" s="10" t="s">
        <v>164</v>
      </c>
      <c r="H5941" s="10">
        <v>16</v>
      </c>
      <c r="I5941" s="946">
        <f t="shared" si="8"/>
        <v>2.35</v>
      </c>
      <c r="J5941" s="398" t="str">
        <f t="shared" si="9"/>
        <v/>
      </c>
      <c r="K5941" s="398" t="str">
        <f t="shared" si="10"/>
        <v/>
      </c>
      <c r="L5941" s="399">
        <v>44776</v>
      </c>
      <c r="M5941" s="398" t="s">
        <v>19</v>
      </c>
      <c r="N5941" s="10">
        <v>10491</v>
      </c>
    </row>
    <row r="5942" spans="1:14">
      <c r="A5942" s="9">
        <v>44767</v>
      </c>
      <c r="B5942" s="1">
        <f t="shared" si="7"/>
        <v>18864</v>
      </c>
      <c r="C5942" s="929" t="s">
        <v>569</v>
      </c>
      <c r="D5942" s="1" t="s">
        <v>22</v>
      </c>
      <c r="E5942" s="1" t="s">
        <v>6247</v>
      </c>
      <c r="F5942" s="399">
        <v>44778</v>
      </c>
      <c r="G5942" s="10" t="s">
        <v>571</v>
      </c>
      <c r="H5942" s="10">
        <v>9</v>
      </c>
      <c r="I5942" s="946">
        <f t="shared" si="8"/>
        <v>2.35</v>
      </c>
      <c r="J5942" s="398" t="str">
        <f t="shared" si="9"/>
        <v/>
      </c>
      <c r="K5942" s="398" t="str">
        <f t="shared" si="10"/>
        <v/>
      </c>
      <c r="L5942" s="399">
        <v>44776</v>
      </c>
      <c r="M5942" s="398" t="s">
        <v>19</v>
      </c>
      <c r="N5942" s="10">
        <v>10491</v>
      </c>
    </row>
    <row r="5943" spans="1:14">
      <c r="A5943" s="9">
        <v>44767</v>
      </c>
      <c r="B5943" s="1">
        <f t="shared" si="7"/>
        <v>18865</v>
      </c>
      <c r="C5943" s="929" t="s">
        <v>1042</v>
      </c>
      <c r="D5943" s="1" t="s">
        <v>22</v>
      </c>
      <c r="E5943" s="1" t="s">
        <v>6248</v>
      </c>
      <c r="F5943" s="399">
        <v>44778</v>
      </c>
      <c r="G5943" s="10" t="s">
        <v>1044</v>
      </c>
      <c r="H5943" s="10">
        <v>11</v>
      </c>
      <c r="I5943" s="946">
        <f t="shared" si="8"/>
        <v>2.35</v>
      </c>
      <c r="J5943" s="398" t="str">
        <f t="shared" si="9"/>
        <v/>
      </c>
      <c r="K5943" s="398" t="str">
        <f t="shared" si="10"/>
        <v/>
      </c>
      <c r="L5943" s="399">
        <v>44776</v>
      </c>
      <c r="M5943" s="398" t="s">
        <v>19</v>
      </c>
      <c r="N5943" s="10">
        <v>10491</v>
      </c>
    </row>
    <row r="5944" spans="1:14">
      <c r="A5944" s="9">
        <v>44767</v>
      </c>
      <c r="B5944" s="1">
        <f t="shared" si="7"/>
        <v>18866</v>
      </c>
      <c r="C5944" s="929" t="s">
        <v>53</v>
      </c>
      <c r="D5944" s="1" t="s">
        <v>22</v>
      </c>
      <c r="E5944" s="1" t="s">
        <v>6249</v>
      </c>
      <c r="F5944" s="399">
        <v>44778</v>
      </c>
      <c r="G5944" s="10" t="s">
        <v>55</v>
      </c>
      <c r="H5944" s="10">
        <v>15</v>
      </c>
      <c r="I5944" s="946">
        <f t="shared" si="8"/>
        <v>2.35</v>
      </c>
      <c r="J5944" s="398" t="str">
        <f t="shared" si="9"/>
        <v/>
      </c>
      <c r="K5944" s="398" t="str">
        <f t="shared" si="10"/>
        <v/>
      </c>
      <c r="L5944" s="399">
        <v>44776</v>
      </c>
      <c r="M5944" s="398" t="s">
        <v>19</v>
      </c>
      <c r="N5944" s="10">
        <v>10491</v>
      </c>
    </row>
    <row r="5945" spans="1:14">
      <c r="A5945" s="9">
        <v>44767</v>
      </c>
      <c r="B5945" s="1">
        <f t="shared" si="7"/>
        <v>18867</v>
      </c>
      <c r="C5945" s="929" t="s">
        <v>120</v>
      </c>
      <c r="D5945" s="1" t="s">
        <v>22</v>
      </c>
      <c r="E5945" s="1" t="s">
        <v>6250</v>
      </c>
      <c r="F5945" s="399">
        <v>44778</v>
      </c>
      <c r="G5945" s="10" t="s">
        <v>122</v>
      </c>
      <c r="H5945" s="10">
        <v>10</v>
      </c>
      <c r="I5945" s="946">
        <f t="shared" si="8"/>
        <v>2.35</v>
      </c>
      <c r="J5945" s="398" t="str">
        <f t="shared" si="9"/>
        <v/>
      </c>
      <c r="K5945" s="398" t="str">
        <f t="shared" si="10"/>
        <v/>
      </c>
      <c r="L5945" s="399">
        <v>44777</v>
      </c>
      <c r="M5945" s="398" t="s">
        <v>19</v>
      </c>
      <c r="N5945" s="10">
        <v>10491</v>
      </c>
    </row>
    <row r="5946" spans="1:14">
      <c r="A5946" s="9">
        <v>44767</v>
      </c>
      <c r="B5946" s="1">
        <f t="shared" si="7"/>
        <v>18868</v>
      </c>
      <c r="C5946" s="929" t="s">
        <v>802</v>
      </c>
      <c r="D5946" s="1" t="s">
        <v>22</v>
      </c>
      <c r="E5946" s="1" t="s">
        <v>6219</v>
      </c>
      <c r="F5946" s="399">
        <v>44778</v>
      </c>
      <c r="G5946" s="10" t="s">
        <v>712</v>
      </c>
      <c r="H5946" s="10">
        <v>8</v>
      </c>
      <c r="I5946" s="946">
        <f t="shared" si="8"/>
        <v>2.35</v>
      </c>
      <c r="J5946" s="398" t="str">
        <f t="shared" si="9"/>
        <v/>
      </c>
      <c r="K5946" s="398" t="str">
        <f t="shared" si="10"/>
        <v/>
      </c>
      <c r="L5946" s="399">
        <v>44777</v>
      </c>
      <c r="M5946" s="398" t="s">
        <v>19</v>
      </c>
      <c r="N5946" s="10">
        <v>10491</v>
      </c>
    </row>
    <row r="5947" spans="1:14">
      <c r="A5947" s="9">
        <v>44767</v>
      </c>
      <c r="B5947" s="1">
        <f t="shared" si="7"/>
        <v>18869</v>
      </c>
      <c r="C5947" s="929" t="s">
        <v>710</v>
      </c>
      <c r="D5947" s="1" t="s">
        <v>22</v>
      </c>
      <c r="E5947" s="1" t="s">
        <v>6211</v>
      </c>
      <c r="F5947" s="399">
        <v>44778</v>
      </c>
      <c r="G5947" s="10" t="s">
        <v>712</v>
      </c>
      <c r="H5947" s="10">
        <v>59</v>
      </c>
      <c r="I5947" s="946">
        <f t="shared" si="8"/>
        <v>2.35</v>
      </c>
      <c r="J5947" s="398" t="str">
        <f t="shared" si="9"/>
        <v/>
      </c>
      <c r="K5947" s="398" t="str">
        <f t="shared" si="10"/>
        <v/>
      </c>
      <c r="L5947" s="399">
        <v>44777</v>
      </c>
      <c r="M5947" s="398" t="s">
        <v>19</v>
      </c>
      <c r="N5947" s="10">
        <v>10491</v>
      </c>
    </row>
    <row r="5948" spans="1:14">
      <c r="A5948" s="9">
        <v>44767</v>
      </c>
      <c r="B5948" s="1">
        <f t="shared" si="7"/>
        <v>18870</v>
      </c>
      <c r="C5948" s="929" t="s">
        <v>182</v>
      </c>
      <c r="D5948" s="1" t="s">
        <v>22</v>
      </c>
      <c r="E5948" s="1" t="s">
        <v>6251</v>
      </c>
      <c r="F5948" s="399">
        <v>44778</v>
      </c>
      <c r="G5948" s="10" t="s">
        <v>184</v>
      </c>
      <c r="H5948" s="10">
        <v>2</v>
      </c>
      <c r="I5948" s="946">
        <f t="shared" si="8"/>
        <v>2.35</v>
      </c>
      <c r="J5948" s="398" t="str">
        <f t="shared" si="9"/>
        <v/>
      </c>
      <c r="K5948" s="398" t="str">
        <f t="shared" si="10"/>
        <v/>
      </c>
      <c r="L5948" s="399">
        <v>44777</v>
      </c>
      <c r="M5948" s="398" t="s">
        <v>19</v>
      </c>
      <c r="N5948" s="10">
        <v>10491</v>
      </c>
    </row>
    <row r="5949" spans="1:14">
      <c r="A5949" s="9">
        <v>44767</v>
      </c>
      <c r="B5949" s="1">
        <f t="shared" si="7"/>
        <v>18871</v>
      </c>
      <c r="C5949" s="929" t="s">
        <v>37</v>
      </c>
      <c r="D5949" s="1" t="s">
        <v>22</v>
      </c>
      <c r="E5949" s="1" t="s">
        <v>6251</v>
      </c>
      <c r="F5949" s="399">
        <v>44778</v>
      </c>
      <c r="G5949" s="10" t="s">
        <v>38</v>
      </c>
      <c r="H5949" s="10">
        <v>1</v>
      </c>
      <c r="I5949" s="946">
        <f t="shared" si="8"/>
        <v>2.35</v>
      </c>
      <c r="J5949" s="398" t="str">
        <f t="shared" si="9"/>
        <v/>
      </c>
      <c r="K5949" s="398" t="str">
        <f t="shared" si="10"/>
        <v/>
      </c>
      <c r="L5949" s="399">
        <v>44777</v>
      </c>
      <c r="M5949" s="398" t="s">
        <v>19</v>
      </c>
      <c r="N5949" s="10">
        <v>10491</v>
      </c>
    </row>
    <row r="5950" spans="1:14">
      <c r="A5950" s="9">
        <v>44767</v>
      </c>
      <c r="B5950" s="1">
        <f t="shared" si="7"/>
        <v>18872</v>
      </c>
      <c r="C5950" s="929" t="s">
        <v>352</v>
      </c>
      <c r="D5950" s="1" t="s">
        <v>22</v>
      </c>
      <c r="E5950" s="1" t="s">
        <v>6252</v>
      </c>
      <c r="F5950" s="399">
        <v>44778</v>
      </c>
      <c r="G5950" s="10" t="s">
        <v>354</v>
      </c>
      <c r="H5950" s="10">
        <v>3</v>
      </c>
      <c r="I5950" s="946">
        <f t="shared" si="8"/>
        <v>2.35</v>
      </c>
      <c r="J5950" s="398" t="str">
        <f t="shared" si="9"/>
        <v/>
      </c>
      <c r="K5950" s="398" t="str">
        <f t="shared" si="10"/>
        <v/>
      </c>
      <c r="L5950" s="399">
        <v>44777</v>
      </c>
      <c r="M5950" s="398" t="s">
        <v>19</v>
      </c>
      <c r="N5950" s="10">
        <v>10491</v>
      </c>
    </row>
    <row r="5951" spans="1:14">
      <c r="A5951" s="9">
        <v>44767</v>
      </c>
      <c r="B5951" s="1">
        <f t="shared" si="7"/>
        <v>18873</v>
      </c>
      <c r="C5951" s="929" t="s">
        <v>37</v>
      </c>
      <c r="D5951" s="1" t="s">
        <v>22</v>
      </c>
      <c r="E5951" s="1" t="s">
        <v>6252</v>
      </c>
      <c r="F5951" s="399">
        <v>44778</v>
      </c>
      <c r="G5951" s="10" t="s">
        <v>38</v>
      </c>
      <c r="H5951" s="10">
        <v>3</v>
      </c>
      <c r="I5951" s="946">
        <f t="shared" si="8"/>
        <v>2.35</v>
      </c>
      <c r="J5951" s="398" t="str">
        <f t="shared" si="9"/>
        <v/>
      </c>
      <c r="K5951" s="398" t="str">
        <f t="shared" si="10"/>
        <v/>
      </c>
      <c r="L5951" s="399">
        <v>44777</v>
      </c>
      <c r="M5951" s="398" t="s">
        <v>19</v>
      </c>
      <c r="N5951" s="10">
        <v>10491</v>
      </c>
    </row>
    <row r="5952" spans="1:14">
      <c r="A5952" s="9">
        <v>44767</v>
      </c>
      <c r="B5952" s="1">
        <f t="shared" si="7"/>
        <v>18874</v>
      </c>
      <c r="C5952" s="929" t="s">
        <v>5428</v>
      </c>
      <c r="D5952" s="1" t="s">
        <v>22</v>
      </c>
      <c r="E5952" s="1" t="s">
        <v>6253</v>
      </c>
      <c r="F5952" s="399">
        <v>44778</v>
      </c>
      <c r="G5952" s="10" t="s">
        <v>5430</v>
      </c>
      <c r="H5952" s="10">
        <v>9</v>
      </c>
      <c r="I5952" s="946">
        <f t="shared" si="8"/>
        <v>2.35</v>
      </c>
      <c r="J5952" s="398" t="str">
        <f t="shared" si="9"/>
        <v/>
      </c>
      <c r="K5952" s="398" t="str">
        <f t="shared" si="10"/>
        <v/>
      </c>
      <c r="L5952" s="399">
        <v>44777</v>
      </c>
      <c r="M5952" s="398" t="s">
        <v>19</v>
      </c>
      <c r="N5952" s="10">
        <v>10491</v>
      </c>
    </row>
    <row r="5953" spans="1:15">
      <c r="A5953" s="9">
        <v>44767</v>
      </c>
      <c r="B5953" s="1">
        <f t="shared" si="7"/>
        <v>18875</v>
      </c>
      <c r="C5953" s="929" t="s">
        <v>435</v>
      </c>
      <c r="D5953" s="1" t="s">
        <v>22</v>
      </c>
      <c r="E5953" s="1" t="s">
        <v>6254</v>
      </c>
      <c r="F5953" s="399">
        <v>44778</v>
      </c>
      <c r="G5953" s="10" t="s">
        <v>436</v>
      </c>
      <c r="H5953" s="10">
        <v>3</v>
      </c>
      <c r="I5953" s="946">
        <f t="shared" si="8"/>
        <v>2.35</v>
      </c>
      <c r="J5953" s="398" t="str">
        <f t="shared" si="9"/>
        <v/>
      </c>
      <c r="K5953" s="398" t="str">
        <f t="shared" si="10"/>
        <v/>
      </c>
      <c r="L5953" s="399">
        <v>44778</v>
      </c>
      <c r="M5953" s="398" t="s">
        <v>19</v>
      </c>
      <c r="N5953" s="10">
        <v>10491</v>
      </c>
    </row>
    <row r="5954" spans="1:15">
      <c r="A5954" s="9">
        <v>44767</v>
      </c>
      <c r="B5954" s="1">
        <f t="shared" si="7"/>
        <v>18876</v>
      </c>
      <c r="C5954" s="929" t="s">
        <v>209</v>
      </c>
      <c r="D5954" s="1" t="s">
        <v>22</v>
      </c>
      <c r="E5954" s="1" t="s">
        <v>6254</v>
      </c>
      <c r="F5954" s="399">
        <v>44778</v>
      </c>
      <c r="G5954" s="10" t="s">
        <v>211</v>
      </c>
      <c r="H5954" s="10">
        <v>3</v>
      </c>
      <c r="I5954" s="946">
        <f t="shared" si="8"/>
        <v>2.35</v>
      </c>
      <c r="J5954" s="398" t="str">
        <f t="shared" si="9"/>
        <v/>
      </c>
      <c r="K5954" s="398" t="str">
        <f t="shared" si="10"/>
        <v/>
      </c>
      <c r="L5954" s="399">
        <v>44778</v>
      </c>
      <c r="M5954" s="398" t="s">
        <v>19</v>
      </c>
      <c r="N5954" s="10">
        <v>10491</v>
      </c>
    </row>
    <row r="5955" spans="1:15">
      <c r="A5955" s="9">
        <v>44767</v>
      </c>
      <c r="B5955" s="1">
        <f t="shared" si="7"/>
        <v>18877</v>
      </c>
      <c r="C5955" s="929" t="s">
        <v>212</v>
      </c>
      <c r="D5955" s="1" t="s">
        <v>22</v>
      </c>
      <c r="E5955" s="1" t="s">
        <v>6254</v>
      </c>
      <c r="F5955" s="399">
        <v>44778</v>
      </c>
      <c r="G5955" s="10" t="s">
        <v>213</v>
      </c>
      <c r="H5955" s="10">
        <v>3</v>
      </c>
      <c r="I5955" s="946">
        <f t="shared" si="8"/>
        <v>2.35</v>
      </c>
      <c r="J5955" s="398" t="str">
        <f t="shared" si="9"/>
        <v/>
      </c>
      <c r="K5955" s="398" t="str">
        <f t="shared" si="10"/>
        <v/>
      </c>
      <c r="L5955" s="399">
        <v>44778</v>
      </c>
      <c r="M5955" s="398" t="s">
        <v>19</v>
      </c>
      <c r="N5955" s="10">
        <v>10491</v>
      </c>
    </row>
    <row r="5956" spans="1:15">
      <c r="A5956" s="9">
        <v>44767</v>
      </c>
      <c r="B5956" s="1">
        <f t="shared" si="7"/>
        <v>18878</v>
      </c>
      <c r="C5956" s="929" t="s">
        <v>67</v>
      </c>
      <c r="D5956" s="1" t="s">
        <v>22</v>
      </c>
      <c r="E5956" s="1" t="s">
        <v>6254</v>
      </c>
      <c r="F5956" s="399">
        <v>44778</v>
      </c>
      <c r="G5956" s="10" t="s">
        <v>69</v>
      </c>
      <c r="H5956" s="10">
        <v>3</v>
      </c>
      <c r="I5956" s="946">
        <f t="shared" si="8"/>
        <v>2.35</v>
      </c>
      <c r="J5956" s="398" t="str">
        <f t="shared" si="9"/>
        <v/>
      </c>
      <c r="K5956" s="398" t="str">
        <f t="shared" si="10"/>
        <v/>
      </c>
      <c r="L5956" s="399">
        <v>44778</v>
      </c>
      <c r="M5956" s="398" t="s">
        <v>19</v>
      </c>
      <c r="N5956" s="10">
        <v>10491</v>
      </c>
    </row>
    <row r="5957" spans="1:15">
      <c r="A5957" s="9">
        <v>44767</v>
      </c>
      <c r="B5957" s="1">
        <f t="shared" si="7"/>
        <v>18879</v>
      </c>
      <c r="C5957" s="929" t="s">
        <v>899</v>
      </c>
      <c r="D5957" s="1" t="s">
        <v>22</v>
      </c>
      <c r="E5957" s="1" t="s">
        <v>6255</v>
      </c>
      <c r="F5957" s="399">
        <v>44778</v>
      </c>
      <c r="G5957" s="10" t="s">
        <v>5895</v>
      </c>
      <c r="H5957" s="10">
        <v>124</v>
      </c>
      <c r="I5957" s="946">
        <f t="shared" si="8"/>
        <v>2.35</v>
      </c>
      <c r="J5957" s="398" t="str">
        <f t="shared" si="9"/>
        <v/>
      </c>
      <c r="K5957" s="398" t="str">
        <f t="shared" si="10"/>
        <v/>
      </c>
      <c r="L5957" s="399">
        <v>44778</v>
      </c>
      <c r="M5957" s="398" t="s">
        <v>19</v>
      </c>
      <c r="N5957" s="10">
        <v>10491</v>
      </c>
    </row>
    <row r="5958" spans="1:15">
      <c r="A5958" s="9">
        <v>44767</v>
      </c>
      <c r="B5958" s="1">
        <f t="shared" si="7"/>
        <v>18880</v>
      </c>
      <c r="C5958" s="929" t="s">
        <v>896</v>
      </c>
      <c r="D5958" s="1" t="s">
        <v>22</v>
      </c>
      <c r="E5958" s="1" t="s">
        <v>6255</v>
      </c>
      <c r="F5958" s="399">
        <v>44778</v>
      </c>
      <c r="G5958" s="10" t="s">
        <v>898</v>
      </c>
      <c r="H5958" s="10">
        <v>258</v>
      </c>
      <c r="I5958" s="946">
        <f t="shared" si="8"/>
        <v>2.35</v>
      </c>
      <c r="J5958" s="398" t="str">
        <f t="shared" si="9"/>
        <v/>
      </c>
      <c r="K5958" s="398" t="str">
        <f t="shared" si="10"/>
        <v/>
      </c>
      <c r="L5958" s="399">
        <v>44778</v>
      </c>
      <c r="M5958" s="398" t="s">
        <v>19</v>
      </c>
      <c r="N5958" s="10">
        <v>10491</v>
      </c>
    </row>
    <row r="5959" spans="1:15">
      <c r="A5959" s="9">
        <v>44767</v>
      </c>
      <c r="B5959" s="1">
        <f t="shared" si="7"/>
        <v>18881</v>
      </c>
      <c r="C5959" s="929" t="s">
        <v>896</v>
      </c>
      <c r="D5959" s="1" t="s">
        <v>22</v>
      </c>
      <c r="E5959" s="1" t="s">
        <v>6256</v>
      </c>
      <c r="F5959" s="399">
        <v>44778</v>
      </c>
      <c r="G5959" s="10" t="s">
        <v>898</v>
      </c>
      <c r="H5959" s="10">
        <v>46</v>
      </c>
      <c r="I5959" s="946">
        <f t="shared" si="8"/>
        <v>2.35</v>
      </c>
      <c r="J5959" s="398" t="str">
        <f t="shared" si="9"/>
        <v/>
      </c>
      <c r="K5959" s="398" t="str">
        <f t="shared" si="10"/>
        <v/>
      </c>
      <c r="L5959" s="399">
        <v>44778</v>
      </c>
      <c r="M5959" s="398" t="s">
        <v>19</v>
      </c>
      <c r="N5959" s="10">
        <v>10491</v>
      </c>
    </row>
    <row r="5960" spans="1:15">
      <c r="A5960" s="9">
        <v>44767</v>
      </c>
      <c r="B5960" s="1">
        <f t="shared" si="7"/>
        <v>18882</v>
      </c>
      <c r="C5960" s="929" t="s">
        <v>2665</v>
      </c>
      <c r="D5960" s="1" t="s">
        <v>22</v>
      </c>
      <c r="E5960" s="1" t="s">
        <v>6257</v>
      </c>
      <c r="F5960" s="399">
        <v>44778</v>
      </c>
      <c r="G5960" s="10" t="s">
        <v>2667</v>
      </c>
      <c r="H5960" s="10">
        <v>261</v>
      </c>
      <c r="I5960" s="946">
        <f t="shared" si="8"/>
        <v>2.35</v>
      </c>
      <c r="J5960" s="398" t="str">
        <f t="shared" si="9"/>
        <v/>
      </c>
      <c r="K5960" s="398" t="str">
        <f t="shared" si="10"/>
        <v/>
      </c>
      <c r="L5960" s="399">
        <v>44778</v>
      </c>
      <c r="M5960" s="398" t="s">
        <v>19</v>
      </c>
      <c r="N5960" s="10">
        <v>10491</v>
      </c>
    </row>
    <row r="5961" spans="1:15" ht="15.75" thickBot="1">
      <c r="A5961" s="9">
        <v>44767</v>
      </c>
      <c r="B5961" s="1">
        <f t="shared" si="7"/>
        <v>18883</v>
      </c>
      <c r="C5961" s="929" t="s">
        <v>710</v>
      </c>
      <c r="D5961" s="1" t="s">
        <v>22</v>
      </c>
      <c r="E5961" s="1" t="s">
        <v>6258</v>
      </c>
      <c r="F5961" s="399">
        <v>44778</v>
      </c>
      <c r="G5961" s="10" t="s">
        <v>712</v>
      </c>
      <c r="H5961" s="10">
        <v>7</v>
      </c>
      <c r="I5961" s="946">
        <f t="shared" si="8"/>
        <v>2.35</v>
      </c>
      <c r="J5961" s="398" t="str">
        <f t="shared" si="9"/>
        <v/>
      </c>
      <c r="K5961" s="398" t="str">
        <f t="shared" si="10"/>
        <v/>
      </c>
      <c r="L5961" s="399">
        <v>44778</v>
      </c>
      <c r="M5961" s="398" t="s">
        <v>19</v>
      </c>
      <c r="N5961" s="10">
        <v>10491</v>
      </c>
    </row>
    <row r="5962" spans="1:15" ht="15.75" thickBot="1">
      <c r="A5962" s="584">
        <v>44767</v>
      </c>
      <c r="B5962" s="585">
        <f t="shared" si="7"/>
        <v>18884</v>
      </c>
      <c r="C5962" s="931" t="s">
        <v>185</v>
      </c>
      <c r="D5962" s="585" t="s">
        <v>22</v>
      </c>
      <c r="E5962" s="585" t="s">
        <v>6259</v>
      </c>
      <c r="F5962" s="591">
        <v>44778</v>
      </c>
      <c r="G5962" s="588" t="s">
        <v>187</v>
      </c>
      <c r="H5962" s="588">
        <v>236</v>
      </c>
      <c r="I5962" s="1007">
        <f t="shared" si="8"/>
        <v>2.35</v>
      </c>
      <c r="J5962" s="590" t="str">
        <f t="shared" si="9"/>
        <v/>
      </c>
      <c r="K5962" s="590" t="str">
        <f t="shared" si="10"/>
        <v/>
      </c>
      <c r="L5962" s="591">
        <v>44778</v>
      </c>
      <c r="M5962" s="590" t="s">
        <v>19</v>
      </c>
      <c r="N5962" s="588">
        <v>10491</v>
      </c>
      <c r="O5962" s="1001">
        <f>SUMPRODUCT(H5845:H5962,I5845:I5962)</f>
        <v>5651.2500000000018</v>
      </c>
    </row>
    <row r="5963" spans="1:15">
      <c r="A5963" s="9">
        <v>44767</v>
      </c>
      <c r="B5963" s="1">
        <f t="shared" si="7"/>
        <v>18885</v>
      </c>
      <c r="C5963" s="929" t="s">
        <v>185</v>
      </c>
      <c r="D5963" s="1" t="s">
        <v>22</v>
      </c>
      <c r="E5963" s="1" t="s">
        <v>6260</v>
      </c>
      <c r="F5963" s="399">
        <v>44783</v>
      </c>
      <c r="G5963" s="10" t="s">
        <v>187</v>
      </c>
      <c r="H5963" s="10">
        <v>3</v>
      </c>
      <c r="I5963" s="946">
        <f t="shared" si="8"/>
        <v>2.35</v>
      </c>
      <c r="J5963" s="398" t="str">
        <f t="shared" si="9"/>
        <v/>
      </c>
      <c r="K5963" s="398" t="str">
        <f t="shared" si="10"/>
        <v/>
      </c>
      <c r="L5963" s="399">
        <v>44781</v>
      </c>
      <c r="M5963" s="398" t="s">
        <v>19</v>
      </c>
      <c r="N5963" s="10">
        <v>10491</v>
      </c>
    </row>
    <row r="5964" spans="1:15">
      <c r="A5964" s="9">
        <v>44767</v>
      </c>
      <c r="B5964" s="1">
        <f t="shared" si="7"/>
        <v>18886</v>
      </c>
      <c r="C5964" s="929" t="s">
        <v>857</v>
      </c>
      <c r="D5964" s="1" t="s">
        <v>22</v>
      </c>
      <c r="E5964" s="1" t="s">
        <v>6261</v>
      </c>
      <c r="F5964" s="399">
        <v>44783</v>
      </c>
      <c r="G5964" s="10" t="s">
        <v>859</v>
      </c>
      <c r="H5964" s="10">
        <v>6</v>
      </c>
      <c r="I5964" s="946">
        <f t="shared" si="8"/>
        <v>2.35</v>
      </c>
      <c r="J5964" s="398" t="str">
        <f t="shared" si="9"/>
        <v/>
      </c>
      <c r="K5964" s="398" t="str">
        <f t="shared" si="10"/>
        <v/>
      </c>
      <c r="L5964" s="399">
        <v>44781</v>
      </c>
      <c r="M5964" s="398" t="s">
        <v>19</v>
      </c>
      <c r="N5964" s="10">
        <v>10491</v>
      </c>
    </row>
    <row r="5965" spans="1:15">
      <c r="A5965" s="9">
        <v>44767</v>
      </c>
      <c r="B5965" s="1">
        <f t="shared" si="7"/>
        <v>18887</v>
      </c>
      <c r="C5965" s="929" t="s">
        <v>3633</v>
      </c>
      <c r="D5965" s="1" t="s">
        <v>22</v>
      </c>
      <c r="E5965" s="1" t="s">
        <v>6262</v>
      </c>
      <c r="F5965" s="399">
        <v>44783</v>
      </c>
      <c r="G5965" s="10" t="s">
        <v>3635</v>
      </c>
      <c r="H5965" s="10">
        <v>8</v>
      </c>
      <c r="I5965" s="946">
        <f t="shared" si="8"/>
        <v>2.35</v>
      </c>
      <c r="J5965" s="398" t="str">
        <f t="shared" si="9"/>
        <v/>
      </c>
      <c r="K5965" s="398" t="str">
        <f t="shared" si="10"/>
        <v/>
      </c>
      <c r="L5965" s="399">
        <v>44781</v>
      </c>
      <c r="M5965" s="398" t="s">
        <v>19</v>
      </c>
      <c r="N5965" s="10">
        <v>10491</v>
      </c>
    </row>
    <row r="5966" spans="1:15">
      <c r="A5966" s="9">
        <v>44767</v>
      </c>
      <c r="B5966" s="1">
        <f t="shared" si="7"/>
        <v>18888</v>
      </c>
      <c r="C5966" s="929" t="s">
        <v>1552</v>
      </c>
      <c r="D5966" s="1" t="s">
        <v>22</v>
      </c>
      <c r="E5966" s="1" t="s">
        <v>6263</v>
      </c>
      <c r="F5966" s="399">
        <v>44783</v>
      </c>
      <c r="G5966" s="10" t="s">
        <v>1554</v>
      </c>
      <c r="H5966" s="10">
        <v>9</v>
      </c>
      <c r="I5966" s="946">
        <f t="shared" si="8"/>
        <v>2.35</v>
      </c>
      <c r="J5966" s="398" t="str">
        <f t="shared" si="9"/>
        <v/>
      </c>
      <c r="K5966" s="398" t="str">
        <f t="shared" si="10"/>
        <v/>
      </c>
      <c r="L5966" s="399">
        <v>44781</v>
      </c>
      <c r="M5966" s="398" t="s">
        <v>19</v>
      </c>
      <c r="N5966" s="10">
        <v>10491</v>
      </c>
    </row>
    <row r="5967" spans="1:15">
      <c r="A5967" s="9">
        <v>44767</v>
      </c>
      <c r="B5967" s="1">
        <f t="shared" si="7"/>
        <v>18889</v>
      </c>
      <c r="C5967" s="929" t="s">
        <v>4481</v>
      </c>
      <c r="D5967" s="1" t="s">
        <v>22</v>
      </c>
      <c r="E5967" s="1" t="s">
        <v>6264</v>
      </c>
      <c r="F5967" s="399">
        <v>44783</v>
      </c>
      <c r="G5967" s="10" t="s">
        <v>5019</v>
      </c>
      <c r="H5967" s="10">
        <v>20</v>
      </c>
      <c r="I5967" s="946">
        <f t="shared" si="8"/>
        <v>2.35</v>
      </c>
      <c r="J5967" s="398" t="str">
        <f t="shared" si="9"/>
        <v/>
      </c>
      <c r="K5967" s="398" t="str">
        <f t="shared" si="10"/>
        <v/>
      </c>
      <c r="L5967" s="399">
        <v>44781</v>
      </c>
      <c r="M5967" s="398" t="s">
        <v>19</v>
      </c>
      <c r="N5967" s="10">
        <v>10491</v>
      </c>
    </row>
    <row r="5968" spans="1:15">
      <c r="A5968" s="9">
        <v>44767</v>
      </c>
      <c r="B5968" s="1">
        <f t="shared" si="7"/>
        <v>18890</v>
      </c>
      <c r="C5968" s="929" t="s">
        <v>5428</v>
      </c>
      <c r="D5968" s="1" t="s">
        <v>22</v>
      </c>
      <c r="E5968" s="1" t="s">
        <v>6265</v>
      </c>
      <c r="F5968" s="399">
        <v>44783</v>
      </c>
      <c r="G5968" s="10" t="s">
        <v>5430</v>
      </c>
      <c r="H5968" s="10">
        <v>10</v>
      </c>
      <c r="I5968" s="946">
        <f t="shared" si="8"/>
        <v>2.35</v>
      </c>
      <c r="J5968" s="398" t="str">
        <f t="shared" si="9"/>
        <v/>
      </c>
      <c r="K5968" s="398" t="str">
        <f t="shared" si="10"/>
        <v/>
      </c>
      <c r="L5968" s="399">
        <v>44781</v>
      </c>
      <c r="M5968" s="398" t="s">
        <v>19</v>
      </c>
      <c r="N5968" s="10">
        <v>10491</v>
      </c>
    </row>
    <row r="5969" spans="1:14">
      <c r="A5969" s="9">
        <v>44767</v>
      </c>
      <c r="B5969" s="1">
        <f t="shared" si="7"/>
        <v>18891</v>
      </c>
      <c r="C5969" s="929" t="s">
        <v>6266</v>
      </c>
      <c r="D5969" s="1" t="s">
        <v>22</v>
      </c>
      <c r="E5969" s="1" t="s">
        <v>4322</v>
      </c>
      <c r="F5969" s="399">
        <v>44783</v>
      </c>
      <c r="G5969" s="10" t="s">
        <v>6267</v>
      </c>
      <c r="H5969" s="10">
        <v>1</v>
      </c>
      <c r="I5969" s="946">
        <f t="shared" si="8"/>
        <v>3.75</v>
      </c>
      <c r="J5969" s="398" t="str">
        <f t="shared" si="9"/>
        <v/>
      </c>
      <c r="K5969" s="398" t="str">
        <f t="shared" si="10"/>
        <v/>
      </c>
      <c r="L5969" s="399">
        <v>44781</v>
      </c>
      <c r="M5969" s="398" t="s">
        <v>19</v>
      </c>
      <c r="N5969" s="10">
        <v>10491</v>
      </c>
    </row>
    <row r="5970" spans="1:14">
      <c r="A5970" s="9">
        <v>44767</v>
      </c>
      <c r="B5970" s="1">
        <f t="shared" si="7"/>
        <v>18892</v>
      </c>
      <c r="C5970" s="929" t="s">
        <v>6268</v>
      </c>
      <c r="D5970" s="1" t="s">
        <v>22</v>
      </c>
      <c r="E5970" s="1" t="s">
        <v>4322</v>
      </c>
      <c r="F5970" s="399">
        <v>44783</v>
      </c>
      <c r="G5970" s="10" t="s">
        <v>6269</v>
      </c>
      <c r="H5970" s="10">
        <v>1</v>
      </c>
      <c r="I5970" s="946">
        <f t="shared" si="8"/>
        <v>3.75</v>
      </c>
      <c r="J5970" s="398" t="str">
        <f t="shared" si="9"/>
        <v/>
      </c>
      <c r="K5970" s="398" t="str">
        <f t="shared" si="10"/>
        <v/>
      </c>
      <c r="L5970" s="399">
        <v>44781</v>
      </c>
      <c r="M5970" s="398" t="s">
        <v>19</v>
      </c>
      <c r="N5970" s="10">
        <v>10491</v>
      </c>
    </row>
    <row r="5971" spans="1:14">
      <c r="A5971" s="9">
        <v>44767</v>
      </c>
      <c r="B5971" s="1">
        <f t="shared" si="7"/>
        <v>18893</v>
      </c>
      <c r="C5971" s="929" t="s">
        <v>2260</v>
      </c>
      <c r="D5971" s="1" t="s">
        <v>22</v>
      </c>
      <c r="E5971" s="1" t="s">
        <v>6270</v>
      </c>
      <c r="F5971" s="399">
        <v>44783</v>
      </c>
      <c r="G5971" s="10" t="s">
        <v>2262</v>
      </c>
      <c r="H5971" s="10">
        <v>24</v>
      </c>
      <c r="I5971" s="946">
        <f t="shared" si="8"/>
        <v>2.35</v>
      </c>
      <c r="J5971" s="398" t="str">
        <f t="shared" si="9"/>
        <v/>
      </c>
      <c r="K5971" s="398" t="str">
        <f t="shared" si="10"/>
        <v/>
      </c>
      <c r="L5971" s="399">
        <v>44782</v>
      </c>
      <c r="M5971" s="398" t="s">
        <v>19</v>
      </c>
      <c r="N5971" s="10">
        <v>10501</v>
      </c>
    </row>
    <row r="5972" spans="1:14">
      <c r="A5972" s="9">
        <v>44767</v>
      </c>
      <c r="B5972" s="1">
        <f t="shared" si="7"/>
        <v>18894</v>
      </c>
      <c r="C5972" s="929" t="s">
        <v>2263</v>
      </c>
      <c r="D5972" s="1" t="s">
        <v>22</v>
      </c>
      <c r="E5972" s="1" t="s">
        <v>6270</v>
      </c>
      <c r="F5972" s="399">
        <v>44783</v>
      </c>
      <c r="G5972" s="10" t="s">
        <v>2264</v>
      </c>
      <c r="H5972" s="10">
        <v>24</v>
      </c>
      <c r="I5972" s="946">
        <f t="shared" si="8"/>
        <v>2.35</v>
      </c>
      <c r="J5972" s="398" t="str">
        <f t="shared" si="9"/>
        <v/>
      </c>
      <c r="K5972" s="398" t="str">
        <f t="shared" si="10"/>
        <v/>
      </c>
      <c r="L5972" s="399">
        <v>44782</v>
      </c>
      <c r="M5972" s="398" t="s">
        <v>19</v>
      </c>
      <c r="N5972" s="10">
        <v>10501</v>
      </c>
    </row>
    <row r="5973" spans="1:14">
      <c r="A5973" s="9">
        <v>44767</v>
      </c>
      <c r="B5973" s="1">
        <f t="shared" si="7"/>
        <v>18895</v>
      </c>
      <c r="C5973" s="929" t="s">
        <v>5912</v>
      </c>
      <c r="D5973" s="1" t="s">
        <v>22</v>
      </c>
      <c r="E5973" s="1" t="s">
        <v>6270</v>
      </c>
      <c r="F5973" s="399">
        <v>44783</v>
      </c>
      <c r="G5973" s="10" t="s">
        <v>6271</v>
      </c>
      <c r="H5973" s="10">
        <v>24</v>
      </c>
      <c r="I5973" s="946">
        <f t="shared" si="8"/>
        <v>2.35</v>
      </c>
      <c r="J5973" s="398" t="str">
        <f t="shared" si="9"/>
        <v/>
      </c>
      <c r="K5973" s="398" t="str">
        <f t="shared" si="10"/>
        <v/>
      </c>
      <c r="L5973" s="399">
        <v>44782</v>
      </c>
      <c r="M5973" s="398" t="s">
        <v>19</v>
      </c>
      <c r="N5973" s="10">
        <v>10501</v>
      </c>
    </row>
    <row r="5974" spans="1:14">
      <c r="A5974" s="9">
        <v>44767</v>
      </c>
      <c r="B5974" s="1">
        <f t="shared" si="7"/>
        <v>18896</v>
      </c>
      <c r="C5974" s="929" t="s">
        <v>1310</v>
      </c>
      <c r="D5974" s="1" t="s">
        <v>22</v>
      </c>
      <c r="E5974" s="1" t="s">
        <v>6272</v>
      </c>
      <c r="F5974" s="399">
        <v>44783</v>
      </c>
      <c r="G5974" s="10" t="s">
        <v>1312</v>
      </c>
      <c r="H5974" s="10">
        <v>30</v>
      </c>
      <c r="I5974" s="946">
        <f t="shared" si="8"/>
        <v>2.35</v>
      </c>
      <c r="J5974" s="398" t="str">
        <f t="shared" si="9"/>
        <v/>
      </c>
      <c r="K5974" s="398" t="str">
        <f t="shared" si="10"/>
        <v/>
      </c>
      <c r="L5974" s="399">
        <v>44782</v>
      </c>
      <c r="M5974" s="398" t="s">
        <v>19</v>
      </c>
      <c r="N5974" s="10">
        <v>10501</v>
      </c>
    </row>
    <row r="5975" spans="1:14">
      <c r="A5975" s="9">
        <v>44767</v>
      </c>
      <c r="B5975" s="1">
        <f t="shared" si="7"/>
        <v>18897</v>
      </c>
      <c r="C5975" s="929" t="s">
        <v>292</v>
      </c>
      <c r="D5975" s="1" t="s">
        <v>22</v>
      </c>
      <c r="E5975" s="1" t="s">
        <v>6273</v>
      </c>
      <c r="F5975" s="399">
        <v>44783</v>
      </c>
      <c r="G5975" s="10" t="s">
        <v>4835</v>
      </c>
      <c r="H5975" s="10">
        <v>1</v>
      </c>
      <c r="I5975" s="946">
        <f t="shared" si="8"/>
        <v>2.35</v>
      </c>
      <c r="J5975" s="398" t="str">
        <f t="shared" si="9"/>
        <v/>
      </c>
      <c r="K5975" s="398" t="str">
        <f t="shared" si="10"/>
        <v/>
      </c>
      <c r="L5975" s="399">
        <v>44782</v>
      </c>
      <c r="M5975" s="398" t="s">
        <v>19</v>
      </c>
      <c r="N5975" s="10">
        <v>10501</v>
      </c>
    </row>
    <row r="5976" spans="1:14">
      <c r="A5976" s="9">
        <v>44767</v>
      </c>
      <c r="B5976" s="1">
        <f t="shared" si="7"/>
        <v>18898</v>
      </c>
      <c r="C5976" s="929" t="s">
        <v>907</v>
      </c>
      <c r="D5976" s="1" t="s">
        <v>22</v>
      </c>
      <c r="E5976" s="1" t="s">
        <v>6274</v>
      </c>
      <c r="F5976" s="399">
        <v>44785</v>
      </c>
      <c r="G5976" s="10" t="s">
        <v>908</v>
      </c>
      <c r="H5976" s="10">
        <v>23</v>
      </c>
      <c r="I5976" s="946">
        <f t="shared" si="8"/>
        <v>2.35</v>
      </c>
      <c r="J5976" s="398" t="str">
        <f t="shared" si="9"/>
        <v/>
      </c>
      <c r="K5976" s="398" t="str">
        <f t="shared" si="10"/>
        <v/>
      </c>
      <c r="L5976" s="399">
        <v>44783</v>
      </c>
      <c r="M5976" s="398" t="s">
        <v>19</v>
      </c>
      <c r="N5976" s="10">
        <v>10501</v>
      </c>
    </row>
    <row r="5977" spans="1:14">
      <c r="A5977" s="9">
        <v>44767</v>
      </c>
      <c r="B5977" s="1">
        <f t="shared" si="7"/>
        <v>18899</v>
      </c>
      <c r="C5977" s="929" t="s">
        <v>1691</v>
      </c>
      <c r="D5977" s="1" t="s">
        <v>22</v>
      </c>
      <c r="E5977" s="1" t="s">
        <v>6275</v>
      </c>
      <c r="F5977" s="399">
        <v>44785</v>
      </c>
      <c r="G5977" s="10" t="s">
        <v>1693</v>
      </c>
      <c r="H5977" s="10">
        <v>70</v>
      </c>
      <c r="I5977" s="946">
        <f t="shared" si="8"/>
        <v>2.35</v>
      </c>
      <c r="J5977" s="398" t="str">
        <f t="shared" si="9"/>
        <v/>
      </c>
      <c r="K5977" s="398" t="str">
        <f t="shared" si="10"/>
        <v/>
      </c>
      <c r="L5977" s="399">
        <v>44783</v>
      </c>
      <c r="M5977" s="398" t="s">
        <v>19</v>
      </c>
      <c r="N5977" s="10">
        <v>10501</v>
      </c>
    </row>
    <row r="5978" spans="1:14">
      <c r="A5978" s="9">
        <v>44767</v>
      </c>
      <c r="B5978" s="1">
        <f t="shared" si="7"/>
        <v>18900</v>
      </c>
      <c r="C5978" s="929" t="s">
        <v>6276</v>
      </c>
      <c r="D5978" s="1" t="s">
        <v>22</v>
      </c>
      <c r="E5978" s="1" t="s">
        <v>4322</v>
      </c>
      <c r="F5978" s="399">
        <v>44785</v>
      </c>
      <c r="G5978" s="10" t="s">
        <v>6277</v>
      </c>
      <c r="H5978" s="10">
        <v>1</v>
      </c>
      <c r="I5978" s="946">
        <f t="shared" si="8"/>
        <v>3.75</v>
      </c>
      <c r="J5978" s="398" t="str">
        <f t="shared" si="9"/>
        <v/>
      </c>
      <c r="K5978" s="398" t="str">
        <f t="shared" si="10"/>
        <v/>
      </c>
      <c r="L5978" s="399">
        <v>44783</v>
      </c>
      <c r="M5978" s="398" t="s">
        <v>19</v>
      </c>
      <c r="N5978" s="10">
        <v>10501</v>
      </c>
    </row>
    <row r="5979" spans="1:14">
      <c r="A5979" s="9">
        <v>44767</v>
      </c>
      <c r="B5979" s="1">
        <f t="shared" ref="B5979:B6139" si="11">B5978+1</f>
        <v>18901</v>
      </c>
      <c r="C5979" s="929" t="s">
        <v>1552</v>
      </c>
      <c r="D5979" s="1" t="s">
        <v>22</v>
      </c>
      <c r="E5979" s="1" t="s">
        <v>6278</v>
      </c>
      <c r="F5979" s="399">
        <v>44785</v>
      </c>
      <c r="G5979" s="10" t="s">
        <v>1554</v>
      </c>
      <c r="H5979" s="10">
        <v>57</v>
      </c>
      <c r="I5979" s="946">
        <f t="shared" ref="I5979:I6139" si="12">IF(ISNUMBER(SEARCH("Sample",G5979)),$C$2,IF(ISNUMBER(SEARCH("Rewater",G5979)),$C$5,IF(ISNUMBER(SEARCH("Applique",G5979)),$C$3,IF(ISNUMBER(SEARCH("Pocket",G5979)),$C$4,$C$1))))</f>
        <v>2.35</v>
      </c>
      <c r="J5979" s="398" t="str">
        <f t="shared" ref="J5979:J6139" si="13">IF(ISNUMBER(SEARCH("Labels",G5979)), H5979,"")</f>
        <v/>
      </c>
      <c r="K5979" s="398" t="str">
        <f t="shared" ref="K5979:K6139" si="14">IF(ISNUMBER(SEARCH("Kimble",G5979)), H5979,"")</f>
        <v/>
      </c>
      <c r="L5979" s="399">
        <v>44783</v>
      </c>
      <c r="M5979" s="398" t="s">
        <v>19</v>
      </c>
      <c r="N5979" s="10">
        <v>10501</v>
      </c>
    </row>
    <row r="5980" spans="1:14">
      <c r="A5980" s="9">
        <v>44767</v>
      </c>
      <c r="B5980" s="1">
        <f t="shared" si="11"/>
        <v>18902</v>
      </c>
      <c r="C5980" s="929" t="s">
        <v>3633</v>
      </c>
      <c r="D5980" s="1" t="s">
        <v>22</v>
      </c>
      <c r="E5980" s="1" t="s">
        <v>6279</v>
      </c>
      <c r="F5980" s="399">
        <v>44785</v>
      </c>
      <c r="G5980" s="10" t="s">
        <v>3635</v>
      </c>
      <c r="H5980" s="10">
        <v>48</v>
      </c>
      <c r="I5980" s="946">
        <f t="shared" si="12"/>
        <v>2.35</v>
      </c>
      <c r="J5980" s="398" t="str">
        <f t="shared" si="13"/>
        <v/>
      </c>
      <c r="K5980" s="398" t="str">
        <f t="shared" si="14"/>
        <v/>
      </c>
      <c r="L5980" s="399">
        <v>44783</v>
      </c>
      <c r="M5980" s="398" t="s">
        <v>19</v>
      </c>
      <c r="N5980" s="10">
        <v>10501</v>
      </c>
    </row>
    <row r="5981" spans="1:14">
      <c r="A5981" s="9">
        <v>44767</v>
      </c>
      <c r="B5981" s="1">
        <f t="shared" si="11"/>
        <v>18903</v>
      </c>
      <c r="C5981" s="929" t="s">
        <v>1094</v>
      </c>
      <c r="D5981" s="1" t="s">
        <v>22</v>
      </c>
      <c r="E5981" s="1" t="s">
        <v>6280</v>
      </c>
      <c r="F5981" s="399">
        <v>44785</v>
      </c>
      <c r="G5981" s="10" t="s">
        <v>1096</v>
      </c>
      <c r="H5981" s="10">
        <v>18</v>
      </c>
      <c r="I5981" s="946">
        <f t="shared" si="12"/>
        <v>2.35</v>
      </c>
      <c r="J5981" s="398" t="str">
        <f t="shared" si="13"/>
        <v/>
      </c>
      <c r="K5981" s="398" t="str">
        <f t="shared" si="14"/>
        <v/>
      </c>
      <c r="L5981" s="399">
        <v>44783</v>
      </c>
      <c r="M5981" s="398" t="s">
        <v>19</v>
      </c>
      <c r="N5981" s="10">
        <v>10501</v>
      </c>
    </row>
    <row r="5982" spans="1:14">
      <c r="A5982" s="9">
        <v>44767</v>
      </c>
      <c r="B5982" s="1">
        <f t="shared" si="11"/>
        <v>18904</v>
      </c>
      <c r="C5982" s="929" t="s">
        <v>1098</v>
      </c>
      <c r="D5982" s="1" t="s">
        <v>22</v>
      </c>
      <c r="E5982" s="1" t="s">
        <v>6280</v>
      </c>
      <c r="F5982" s="399">
        <v>44785</v>
      </c>
      <c r="G5982" s="10" t="s">
        <v>1096</v>
      </c>
      <c r="H5982" s="10">
        <v>100</v>
      </c>
      <c r="I5982" s="946">
        <f t="shared" si="12"/>
        <v>2.35</v>
      </c>
      <c r="J5982" s="398" t="str">
        <f t="shared" si="13"/>
        <v/>
      </c>
      <c r="K5982" s="398" t="str">
        <f t="shared" si="14"/>
        <v/>
      </c>
      <c r="L5982" s="399">
        <v>44783</v>
      </c>
      <c r="M5982" s="398" t="s">
        <v>19</v>
      </c>
      <c r="N5982" s="10">
        <v>10501</v>
      </c>
    </row>
    <row r="5983" spans="1:14">
      <c r="A5983" s="9">
        <v>44767</v>
      </c>
      <c r="B5983" s="1">
        <f t="shared" si="11"/>
        <v>18905</v>
      </c>
      <c r="C5983" s="929" t="s">
        <v>953</v>
      </c>
      <c r="D5983" s="1" t="s">
        <v>22</v>
      </c>
      <c r="E5983" s="1" t="s">
        <v>6281</v>
      </c>
      <c r="F5983" s="399">
        <v>44785</v>
      </c>
      <c r="G5983" s="10" t="s">
        <v>955</v>
      </c>
      <c r="H5983" s="10">
        <v>104</v>
      </c>
      <c r="I5983" s="946">
        <f t="shared" si="12"/>
        <v>2.35</v>
      </c>
      <c r="J5983" s="398" t="str">
        <f t="shared" si="13"/>
        <v/>
      </c>
      <c r="K5983" s="398" t="str">
        <f t="shared" si="14"/>
        <v/>
      </c>
      <c r="L5983" s="399">
        <v>44783</v>
      </c>
      <c r="M5983" s="398" t="s">
        <v>19</v>
      </c>
      <c r="N5983" s="10">
        <v>10501</v>
      </c>
    </row>
    <row r="5984" spans="1:14">
      <c r="A5984" s="9">
        <v>44767</v>
      </c>
      <c r="B5984" s="1">
        <f t="shared" si="11"/>
        <v>18906</v>
      </c>
      <c r="C5984" s="929" t="s">
        <v>151</v>
      </c>
      <c r="D5984" s="1" t="s">
        <v>22</v>
      </c>
      <c r="E5984" s="1" t="s">
        <v>6282</v>
      </c>
      <c r="F5984" s="399">
        <v>44785</v>
      </c>
      <c r="G5984" s="10" t="s">
        <v>153</v>
      </c>
      <c r="H5984" s="10">
        <v>26</v>
      </c>
      <c r="I5984" s="946">
        <f t="shared" si="12"/>
        <v>2.35</v>
      </c>
      <c r="J5984" s="398" t="str">
        <f t="shared" si="13"/>
        <v/>
      </c>
      <c r="K5984" s="398" t="str">
        <f t="shared" si="14"/>
        <v/>
      </c>
      <c r="L5984" s="399">
        <v>44783</v>
      </c>
      <c r="M5984" s="398" t="s">
        <v>19</v>
      </c>
      <c r="N5984" s="10">
        <v>10501</v>
      </c>
    </row>
    <row r="5985" spans="1:14">
      <c r="A5985" s="9">
        <v>44767</v>
      </c>
      <c r="B5985" s="1">
        <f t="shared" si="11"/>
        <v>18907</v>
      </c>
      <c r="C5985" s="929" t="s">
        <v>154</v>
      </c>
      <c r="D5985" s="1" t="s">
        <v>22</v>
      </c>
      <c r="E5985" s="1" t="s">
        <v>6283</v>
      </c>
      <c r="F5985" s="399">
        <v>44785</v>
      </c>
      <c r="G5985" s="10" t="s">
        <v>155</v>
      </c>
      <c r="H5985" s="10">
        <v>1</v>
      </c>
      <c r="I5985" s="946">
        <f t="shared" si="12"/>
        <v>2.35</v>
      </c>
      <c r="J5985" s="398" t="str">
        <f t="shared" si="13"/>
        <v/>
      </c>
      <c r="K5985" s="398" t="str">
        <f t="shared" si="14"/>
        <v/>
      </c>
      <c r="L5985" s="399">
        <v>44783</v>
      </c>
      <c r="M5985" s="398" t="s">
        <v>19</v>
      </c>
      <c r="N5985" s="10">
        <v>10501</v>
      </c>
    </row>
    <row r="5986" spans="1:14">
      <c r="A5986" s="9">
        <v>44767</v>
      </c>
      <c r="B5986" s="1">
        <f t="shared" si="11"/>
        <v>18908</v>
      </c>
      <c r="C5986" s="929" t="s">
        <v>4150</v>
      </c>
      <c r="D5986" s="1" t="s">
        <v>22</v>
      </c>
      <c r="E5986" s="1" t="s">
        <v>6284</v>
      </c>
      <c r="F5986" s="399">
        <v>44785</v>
      </c>
      <c r="G5986" s="10" t="s">
        <v>4151</v>
      </c>
      <c r="H5986" s="10">
        <v>891</v>
      </c>
      <c r="I5986" s="946">
        <f t="shared" si="12"/>
        <v>2.35</v>
      </c>
      <c r="J5986" s="398" t="str">
        <f t="shared" si="13"/>
        <v/>
      </c>
      <c r="K5986" s="398" t="str">
        <f t="shared" si="14"/>
        <v/>
      </c>
      <c r="L5986" s="399">
        <v>44784</v>
      </c>
      <c r="M5986" s="398" t="s">
        <v>19</v>
      </c>
      <c r="N5986" s="10">
        <v>10501</v>
      </c>
    </row>
    <row r="5987" spans="1:14">
      <c r="A5987" s="9">
        <v>44767</v>
      </c>
      <c r="B5987" s="1">
        <f t="shared" si="11"/>
        <v>18909</v>
      </c>
      <c r="C5987" s="929" t="s">
        <v>4147</v>
      </c>
      <c r="D5987" s="1" t="s">
        <v>22</v>
      </c>
      <c r="E5987" s="1" t="s">
        <v>6284</v>
      </c>
      <c r="F5987" s="399">
        <v>44785</v>
      </c>
      <c r="G5987" s="10" t="s">
        <v>4149</v>
      </c>
      <c r="H5987" s="10">
        <v>579</v>
      </c>
      <c r="I5987" s="946">
        <f t="shared" si="12"/>
        <v>2.35</v>
      </c>
      <c r="J5987" s="398" t="str">
        <f t="shared" si="13"/>
        <v/>
      </c>
      <c r="K5987" s="398" t="str">
        <f t="shared" si="14"/>
        <v/>
      </c>
      <c r="L5987" s="399">
        <v>44784</v>
      </c>
      <c r="M5987" s="398" t="s">
        <v>19</v>
      </c>
      <c r="N5987" s="10">
        <v>10501</v>
      </c>
    </row>
    <row r="5988" spans="1:14">
      <c r="A5988" s="9">
        <v>44767</v>
      </c>
      <c r="B5988" s="1">
        <f t="shared" si="11"/>
        <v>18910</v>
      </c>
      <c r="C5988" s="929" t="s">
        <v>4150</v>
      </c>
      <c r="D5988" s="1" t="s">
        <v>22</v>
      </c>
      <c r="E5988" s="1" t="s">
        <v>6285</v>
      </c>
      <c r="F5988" s="399">
        <v>44785</v>
      </c>
      <c r="G5988" s="10" t="s">
        <v>4151</v>
      </c>
      <c r="H5988" s="10">
        <v>77</v>
      </c>
      <c r="I5988" s="946">
        <f t="shared" si="12"/>
        <v>2.35</v>
      </c>
      <c r="J5988" s="398" t="str">
        <f t="shared" si="13"/>
        <v/>
      </c>
      <c r="K5988" s="398" t="str">
        <f t="shared" si="14"/>
        <v/>
      </c>
      <c r="L5988" s="399">
        <v>44784</v>
      </c>
      <c r="M5988" s="398" t="s">
        <v>19</v>
      </c>
      <c r="N5988" s="10">
        <v>10501</v>
      </c>
    </row>
    <row r="5989" spans="1:14">
      <c r="A5989" s="9">
        <v>44767</v>
      </c>
      <c r="B5989" s="1">
        <f t="shared" si="11"/>
        <v>18911</v>
      </c>
      <c r="C5989" s="929" t="s">
        <v>4147</v>
      </c>
      <c r="D5989" s="1" t="s">
        <v>22</v>
      </c>
      <c r="E5989" s="1" t="s">
        <v>6285</v>
      </c>
      <c r="F5989" s="399">
        <v>44785</v>
      </c>
      <c r="G5989" s="10" t="s">
        <v>4149</v>
      </c>
      <c r="H5989" s="10">
        <v>48</v>
      </c>
      <c r="I5989" s="946">
        <f t="shared" si="12"/>
        <v>2.35</v>
      </c>
      <c r="J5989" s="398" t="str">
        <f t="shared" si="13"/>
        <v/>
      </c>
      <c r="K5989" s="398" t="str">
        <f t="shared" si="14"/>
        <v/>
      </c>
      <c r="L5989" s="399">
        <v>44784</v>
      </c>
      <c r="M5989" s="398" t="s">
        <v>19</v>
      </c>
      <c r="N5989" s="10">
        <v>10501</v>
      </c>
    </row>
    <row r="5990" spans="1:14">
      <c r="A5990" s="9">
        <v>44767</v>
      </c>
      <c r="B5990" s="1">
        <f t="shared" si="11"/>
        <v>18912</v>
      </c>
      <c r="C5990" s="929" t="s">
        <v>4150</v>
      </c>
      <c r="D5990" s="1" t="s">
        <v>22</v>
      </c>
      <c r="E5990" s="1" t="s">
        <v>6286</v>
      </c>
      <c r="F5990" s="399">
        <v>44785</v>
      </c>
      <c r="G5990" s="10" t="s">
        <v>4151</v>
      </c>
      <c r="H5990" s="10">
        <v>19</v>
      </c>
      <c r="I5990" s="946">
        <f t="shared" si="12"/>
        <v>2.35</v>
      </c>
      <c r="J5990" s="398" t="str">
        <f t="shared" si="13"/>
        <v/>
      </c>
      <c r="K5990" s="398" t="str">
        <f t="shared" si="14"/>
        <v/>
      </c>
      <c r="L5990" s="399">
        <v>44784</v>
      </c>
      <c r="M5990" s="398" t="s">
        <v>19</v>
      </c>
      <c r="N5990" s="10">
        <v>10501</v>
      </c>
    </row>
    <row r="5991" spans="1:14">
      <c r="A5991" s="9">
        <v>44767</v>
      </c>
      <c r="B5991" s="1">
        <f t="shared" si="11"/>
        <v>18913</v>
      </c>
      <c r="C5991" s="929" t="s">
        <v>4275</v>
      </c>
      <c r="D5991" s="1" t="s">
        <v>22</v>
      </c>
      <c r="E5991" s="1" t="s">
        <v>6287</v>
      </c>
      <c r="F5991" s="399">
        <v>44785</v>
      </c>
      <c r="G5991" s="10" t="s">
        <v>4277</v>
      </c>
      <c r="H5991" s="10">
        <v>116</v>
      </c>
      <c r="I5991" s="946">
        <f t="shared" si="12"/>
        <v>2.35</v>
      </c>
      <c r="J5991" s="398" t="str">
        <f t="shared" si="13"/>
        <v/>
      </c>
      <c r="K5991" s="398" t="str">
        <f t="shared" si="14"/>
        <v/>
      </c>
      <c r="L5991" s="399">
        <v>44784</v>
      </c>
      <c r="M5991" s="398" t="s">
        <v>19</v>
      </c>
      <c r="N5991" s="10">
        <v>10501</v>
      </c>
    </row>
    <row r="5992" spans="1:14">
      <c r="A5992" s="9">
        <v>44767</v>
      </c>
      <c r="B5992" s="1">
        <f t="shared" si="11"/>
        <v>18914</v>
      </c>
      <c r="C5992" s="929" t="s">
        <v>573</v>
      </c>
      <c r="D5992" s="1" t="s">
        <v>22</v>
      </c>
      <c r="E5992" s="1" t="s">
        <v>6288</v>
      </c>
      <c r="F5992" s="399">
        <v>44785</v>
      </c>
      <c r="G5992" s="10" t="s">
        <v>575</v>
      </c>
      <c r="H5992" s="10">
        <v>5</v>
      </c>
      <c r="I5992" s="946">
        <f t="shared" si="12"/>
        <v>2.35</v>
      </c>
      <c r="J5992" s="398" t="str">
        <f t="shared" si="13"/>
        <v/>
      </c>
      <c r="K5992" s="398" t="str">
        <f t="shared" si="14"/>
        <v/>
      </c>
      <c r="L5992" s="399">
        <v>44784</v>
      </c>
      <c r="M5992" s="398" t="s">
        <v>19</v>
      </c>
      <c r="N5992" s="10">
        <v>10501</v>
      </c>
    </row>
    <row r="5993" spans="1:14">
      <c r="A5993" s="9">
        <v>44767</v>
      </c>
      <c r="B5993" s="1">
        <f t="shared" si="11"/>
        <v>18915</v>
      </c>
      <c r="C5993" s="929" t="s">
        <v>6289</v>
      </c>
      <c r="D5993" s="1" t="s">
        <v>22</v>
      </c>
      <c r="E5993" s="1" t="s">
        <v>4322</v>
      </c>
      <c r="F5993" s="399">
        <v>44785</v>
      </c>
      <c r="G5993" s="10" t="s">
        <v>6290</v>
      </c>
      <c r="H5993" s="10">
        <v>1</v>
      </c>
      <c r="I5993" s="946">
        <f t="shared" si="12"/>
        <v>3.75</v>
      </c>
      <c r="J5993" s="398" t="str">
        <f t="shared" si="13"/>
        <v/>
      </c>
      <c r="K5993" s="398" t="str">
        <f t="shared" si="14"/>
        <v/>
      </c>
      <c r="L5993" s="399">
        <v>44785</v>
      </c>
      <c r="M5993" s="398" t="s">
        <v>19</v>
      </c>
      <c r="N5993" s="10">
        <v>10501</v>
      </c>
    </row>
    <row r="5994" spans="1:14">
      <c r="A5994" s="9">
        <v>44767</v>
      </c>
      <c r="B5994" s="1">
        <f t="shared" si="11"/>
        <v>18916</v>
      </c>
      <c r="C5994" s="929" t="s">
        <v>6291</v>
      </c>
      <c r="D5994" s="1" t="s">
        <v>22</v>
      </c>
      <c r="E5994" s="1" t="s">
        <v>4322</v>
      </c>
      <c r="F5994" s="399">
        <v>44785</v>
      </c>
      <c r="G5994" s="10" t="s">
        <v>6292</v>
      </c>
      <c r="H5994" s="10">
        <v>1</v>
      </c>
      <c r="I5994" s="946">
        <f t="shared" si="12"/>
        <v>3.75</v>
      </c>
      <c r="J5994" s="398" t="str">
        <f t="shared" si="13"/>
        <v/>
      </c>
      <c r="K5994" s="398" t="str">
        <f t="shared" si="14"/>
        <v/>
      </c>
      <c r="L5994" s="399">
        <v>44785</v>
      </c>
      <c r="M5994" s="398" t="s">
        <v>19</v>
      </c>
      <c r="N5994" s="10">
        <v>10501</v>
      </c>
    </row>
    <row r="5995" spans="1:14">
      <c r="A5995" s="9">
        <v>44767</v>
      </c>
      <c r="B5995" s="1">
        <f t="shared" si="11"/>
        <v>18917</v>
      </c>
      <c r="C5995" s="929" t="s">
        <v>6293</v>
      </c>
      <c r="D5995" s="1" t="s">
        <v>22</v>
      </c>
      <c r="E5995" s="1" t="s">
        <v>4322</v>
      </c>
      <c r="F5995" s="399">
        <v>44785</v>
      </c>
      <c r="G5995" s="10" t="s">
        <v>6294</v>
      </c>
      <c r="H5995" s="10">
        <v>1</v>
      </c>
      <c r="I5995" s="946">
        <f t="shared" si="12"/>
        <v>3.75</v>
      </c>
      <c r="J5995" s="398" t="str">
        <f t="shared" si="13"/>
        <v/>
      </c>
      <c r="K5995" s="398" t="str">
        <f t="shared" si="14"/>
        <v/>
      </c>
      <c r="L5995" s="399">
        <v>44785</v>
      </c>
      <c r="M5995" s="398" t="s">
        <v>19</v>
      </c>
      <c r="N5995" s="10">
        <v>10501</v>
      </c>
    </row>
    <row r="5996" spans="1:14">
      <c r="A5996" s="9">
        <v>44767</v>
      </c>
      <c r="B5996" s="1">
        <f t="shared" si="11"/>
        <v>18918</v>
      </c>
      <c r="C5996" s="929" t="s">
        <v>182</v>
      </c>
      <c r="D5996" s="1" t="s">
        <v>22</v>
      </c>
      <c r="E5996" s="1" t="s">
        <v>6295</v>
      </c>
      <c r="F5996" s="399">
        <v>44785</v>
      </c>
      <c r="G5996" s="10" t="s">
        <v>6296</v>
      </c>
      <c r="H5996" s="10">
        <v>2</v>
      </c>
      <c r="I5996" s="946">
        <v>5</v>
      </c>
      <c r="J5996" s="398" t="str">
        <f t="shared" si="13"/>
        <v/>
      </c>
      <c r="K5996" s="398" t="str">
        <f t="shared" si="14"/>
        <v/>
      </c>
      <c r="L5996" s="399">
        <v>44785</v>
      </c>
      <c r="M5996" s="398" t="s">
        <v>19</v>
      </c>
      <c r="N5996" s="10">
        <v>10501</v>
      </c>
    </row>
    <row r="5997" spans="1:14">
      <c r="A5997" s="9">
        <v>44767</v>
      </c>
      <c r="B5997" s="1">
        <f t="shared" si="11"/>
        <v>18919</v>
      </c>
      <c r="C5997" s="929" t="s">
        <v>559</v>
      </c>
      <c r="D5997" s="1" t="s">
        <v>22</v>
      </c>
      <c r="E5997" s="1" t="s">
        <v>6297</v>
      </c>
      <c r="F5997" s="399">
        <v>44785</v>
      </c>
      <c r="G5997" s="10" t="s">
        <v>561</v>
      </c>
      <c r="H5997" s="10">
        <v>2</v>
      </c>
      <c r="I5997" s="946">
        <f t="shared" si="12"/>
        <v>2.35</v>
      </c>
      <c r="J5997" s="398" t="str">
        <f t="shared" si="13"/>
        <v/>
      </c>
      <c r="K5997" s="398" t="str">
        <f t="shared" si="14"/>
        <v/>
      </c>
      <c r="L5997" s="399">
        <v>44785</v>
      </c>
      <c r="M5997" s="398" t="s">
        <v>19</v>
      </c>
      <c r="N5997" s="10">
        <v>10501</v>
      </c>
    </row>
    <row r="5998" spans="1:14">
      <c r="A5998" s="9">
        <v>44767</v>
      </c>
      <c r="B5998" s="1">
        <f t="shared" si="11"/>
        <v>18920</v>
      </c>
      <c r="C5998" s="929" t="s">
        <v>5</v>
      </c>
      <c r="D5998" s="1" t="s">
        <v>22</v>
      </c>
      <c r="E5998" s="1" t="s">
        <v>6297</v>
      </c>
      <c r="F5998" s="399">
        <v>44785</v>
      </c>
      <c r="G5998" s="10" t="s">
        <v>3329</v>
      </c>
      <c r="H5998" s="10">
        <v>1</v>
      </c>
      <c r="I5998" s="946">
        <f t="shared" si="12"/>
        <v>4.5</v>
      </c>
      <c r="J5998" s="398" t="str">
        <f t="shared" si="13"/>
        <v/>
      </c>
      <c r="K5998" s="398" t="str">
        <f t="shared" si="14"/>
        <v/>
      </c>
      <c r="L5998" s="399">
        <v>44785</v>
      </c>
      <c r="M5998" s="398" t="s">
        <v>19</v>
      </c>
      <c r="N5998" s="10">
        <v>10501</v>
      </c>
    </row>
    <row r="5999" spans="1:14">
      <c r="A5999" s="9">
        <v>44767</v>
      </c>
      <c r="B5999" s="1">
        <f t="shared" si="11"/>
        <v>18921</v>
      </c>
      <c r="C5999" s="929" t="s">
        <v>2096</v>
      </c>
      <c r="D5999" s="1" t="s">
        <v>22</v>
      </c>
      <c r="E5999" s="1" t="s">
        <v>6298</v>
      </c>
      <c r="F5999" s="399">
        <v>44785</v>
      </c>
      <c r="G5999" s="10" t="s">
        <v>895</v>
      </c>
      <c r="H5999" s="10">
        <v>1</v>
      </c>
      <c r="I5999" s="946">
        <f t="shared" si="12"/>
        <v>2.35</v>
      </c>
      <c r="J5999" s="398" t="str">
        <f t="shared" si="13"/>
        <v/>
      </c>
      <c r="K5999" s="398" t="str">
        <f t="shared" si="14"/>
        <v/>
      </c>
      <c r="L5999" s="399">
        <v>44785</v>
      </c>
      <c r="M5999" s="398" t="s">
        <v>19</v>
      </c>
      <c r="N5999" s="10">
        <v>10501</v>
      </c>
    </row>
    <row r="6000" spans="1:14">
      <c r="A6000" s="9">
        <v>44767</v>
      </c>
      <c r="B6000" s="1">
        <f t="shared" si="11"/>
        <v>18922</v>
      </c>
      <c r="C6000" s="929" t="s">
        <v>272</v>
      </c>
      <c r="D6000" s="1" t="s">
        <v>22</v>
      </c>
      <c r="E6000" s="1" t="s">
        <v>6299</v>
      </c>
      <c r="F6000" s="399">
        <v>44785</v>
      </c>
      <c r="G6000" s="10" t="s">
        <v>274</v>
      </c>
      <c r="H6000" s="10">
        <v>1</v>
      </c>
      <c r="I6000" s="946">
        <f t="shared" si="12"/>
        <v>2.35</v>
      </c>
      <c r="J6000" s="398" t="str">
        <f t="shared" si="13"/>
        <v/>
      </c>
      <c r="K6000" s="398" t="str">
        <f t="shared" si="14"/>
        <v/>
      </c>
      <c r="L6000" s="399">
        <v>44785</v>
      </c>
      <c r="M6000" s="398" t="s">
        <v>19</v>
      </c>
      <c r="N6000" s="10">
        <v>10501</v>
      </c>
    </row>
    <row r="6001" spans="1:15">
      <c r="A6001" s="9">
        <v>44767</v>
      </c>
      <c r="B6001" s="1">
        <f t="shared" si="11"/>
        <v>18923</v>
      </c>
      <c r="C6001" s="929" t="s">
        <v>6300</v>
      </c>
      <c r="D6001" s="1" t="s">
        <v>22</v>
      </c>
      <c r="E6001" s="1" t="s">
        <v>6301</v>
      </c>
      <c r="F6001" s="399">
        <v>44785</v>
      </c>
      <c r="G6001" s="10" t="s">
        <v>6302</v>
      </c>
      <c r="H6001" s="10">
        <v>2</v>
      </c>
      <c r="I6001" s="946">
        <f t="shared" si="12"/>
        <v>2.35</v>
      </c>
      <c r="J6001" s="398" t="str">
        <f t="shared" si="13"/>
        <v/>
      </c>
      <c r="K6001" s="398" t="str">
        <f t="shared" si="14"/>
        <v/>
      </c>
      <c r="L6001" s="399">
        <v>44785</v>
      </c>
      <c r="M6001" s="398" t="s">
        <v>19</v>
      </c>
      <c r="N6001" s="10">
        <v>10501</v>
      </c>
    </row>
    <row r="6002" spans="1:15">
      <c r="A6002" s="9">
        <v>44767</v>
      </c>
      <c r="B6002" s="1">
        <f t="shared" si="11"/>
        <v>18924</v>
      </c>
      <c r="C6002" s="929" t="s">
        <v>37</v>
      </c>
      <c r="D6002" s="1" t="s">
        <v>22</v>
      </c>
      <c r="E6002" s="1" t="s">
        <v>6303</v>
      </c>
      <c r="F6002" s="399">
        <v>44785</v>
      </c>
      <c r="G6002" s="10" t="s">
        <v>38</v>
      </c>
      <c r="H6002" s="10">
        <v>2</v>
      </c>
      <c r="I6002" s="946">
        <f t="shared" si="12"/>
        <v>2.35</v>
      </c>
      <c r="J6002" s="398" t="str">
        <f t="shared" si="13"/>
        <v/>
      </c>
      <c r="K6002" s="398" t="str">
        <f t="shared" si="14"/>
        <v/>
      </c>
      <c r="L6002" s="399">
        <v>44785</v>
      </c>
      <c r="M6002" s="398" t="s">
        <v>19</v>
      </c>
      <c r="N6002" s="10">
        <v>10501</v>
      </c>
    </row>
    <row r="6003" spans="1:15" ht="15.75" thickBot="1">
      <c r="A6003" s="9">
        <v>44767</v>
      </c>
      <c r="B6003" s="1">
        <f t="shared" si="11"/>
        <v>18925</v>
      </c>
      <c r="C6003" s="929" t="s">
        <v>292</v>
      </c>
      <c r="D6003" s="1" t="s">
        <v>22</v>
      </c>
      <c r="E6003" s="1" t="s">
        <v>6304</v>
      </c>
      <c r="F6003" s="399">
        <v>44785</v>
      </c>
      <c r="G6003" s="10" t="s">
        <v>4835</v>
      </c>
      <c r="H6003" s="10">
        <v>3</v>
      </c>
      <c r="I6003" s="946">
        <f t="shared" si="12"/>
        <v>2.35</v>
      </c>
      <c r="J6003" s="398" t="str">
        <f t="shared" si="13"/>
        <v/>
      </c>
      <c r="K6003" s="398" t="str">
        <f t="shared" si="14"/>
        <v/>
      </c>
      <c r="L6003" s="399">
        <v>44785</v>
      </c>
      <c r="M6003" s="398" t="s">
        <v>19</v>
      </c>
      <c r="N6003" s="10">
        <v>10532</v>
      </c>
    </row>
    <row r="6004" spans="1:15" ht="15.75" thickBot="1">
      <c r="A6004" s="584">
        <v>44767</v>
      </c>
      <c r="B6004" s="585">
        <f t="shared" si="11"/>
        <v>18926</v>
      </c>
      <c r="C6004" s="931" t="s">
        <v>3390</v>
      </c>
      <c r="D6004" s="585" t="s">
        <v>22</v>
      </c>
      <c r="E6004" s="585" t="s">
        <v>336</v>
      </c>
      <c r="F6004" s="591">
        <v>44785</v>
      </c>
      <c r="G6004" s="1014" t="s">
        <v>6305</v>
      </c>
      <c r="H6004" s="1014">
        <v>0</v>
      </c>
      <c r="I6004" s="1015">
        <v>1</v>
      </c>
      <c r="J6004" s="590" t="str">
        <f t="shared" si="13"/>
        <v/>
      </c>
      <c r="K6004" s="590" t="str">
        <f t="shared" si="14"/>
        <v/>
      </c>
      <c r="L6004" s="591">
        <v>44785</v>
      </c>
      <c r="M6004" s="590" t="s">
        <v>19</v>
      </c>
      <c r="N6004" s="588">
        <v>10532</v>
      </c>
      <c r="O6004" s="1013">
        <f>SUMPRODUCT(H5963:H6004,I5963:I6004)</f>
        <v>5564.2000000000007</v>
      </c>
    </row>
    <row r="6005" spans="1:15">
      <c r="A6005" s="9">
        <v>44767</v>
      </c>
      <c r="B6005" s="1">
        <f t="shared" si="11"/>
        <v>18927</v>
      </c>
      <c r="C6005" s="929" t="s">
        <v>1564</v>
      </c>
      <c r="D6005" s="1" t="s">
        <v>22</v>
      </c>
      <c r="E6005" s="1" t="s">
        <v>6306</v>
      </c>
      <c r="F6005" s="399">
        <v>44790</v>
      </c>
      <c r="G6005" s="10" t="s">
        <v>1566</v>
      </c>
      <c r="H6005" s="10">
        <v>1</v>
      </c>
      <c r="I6005" s="946">
        <f t="shared" si="12"/>
        <v>2.35</v>
      </c>
      <c r="J6005" s="398" t="str">
        <f t="shared" si="13"/>
        <v/>
      </c>
      <c r="K6005" s="398" t="str">
        <f t="shared" si="14"/>
        <v/>
      </c>
      <c r="L6005" s="399">
        <v>44788</v>
      </c>
      <c r="M6005" s="398" t="s">
        <v>19</v>
      </c>
      <c r="N6005" s="10">
        <v>10532</v>
      </c>
    </row>
    <row r="6006" spans="1:15">
      <c r="A6006" s="9">
        <v>44767</v>
      </c>
      <c r="B6006" s="1">
        <f t="shared" si="11"/>
        <v>18928</v>
      </c>
      <c r="C6006" s="929" t="s">
        <v>397</v>
      </c>
      <c r="D6006" s="1" t="s">
        <v>22</v>
      </c>
      <c r="E6006" s="1" t="s">
        <v>6307</v>
      </c>
      <c r="F6006" s="399">
        <v>44790</v>
      </c>
      <c r="G6006" s="10" t="s">
        <v>399</v>
      </c>
      <c r="H6006" s="10">
        <v>1</v>
      </c>
      <c r="I6006" s="946">
        <f t="shared" si="12"/>
        <v>2.35</v>
      </c>
      <c r="J6006" s="398" t="str">
        <f t="shared" si="13"/>
        <v/>
      </c>
      <c r="K6006" s="398" t="str">
        <f t="shared" si="14"/>
        <v/>
      </c>
      <c r="L6006" s="399">
        <v>44788</v>
      </c>
      <c r="M6006" s="398" t="s">
        <v>19</v>
      </c>
      <c r="N6006" s="10">
        <v>10532</v>
      </c>
    </row>
    <row r="6007" spans="1:15">
      <c r="A6007" s="9">
        <v>44767</v>
      </c>
      <c r="B6007" s="1">
        <f t="shared" si="11"/>
        <v>18929</v>
      </c>
      <c r="C6007" s="929" t="s">
        <v>352</v>
      </c>
      <c r="D6007" s="1" t="s">
        <v>22</v>
      </c>
      <c r="E6007" s="1" t="s">
        <v>6308</v>
      </c>
      <c r="F6007" s="399">
        <v>44790</v>
      </c>
      <c r="G6007" s="10" t="s">
        <v>354</v>
      </c>
      <c r="H6007" s="10">
        <v>24</v>
      </c>
      <c r="I6007" s="946">
        <f t="shared" si="12"/>
        <v>2.35</v>
      </c>
      <c r="J6007" s="398" t="str">
        <f t="shared" si="13"/>
        <v/>
      </c>
      <c r="K6007" s="398" t="str">
        <f t="shared" si="14"/>
        <v/>
      </c>
      <c r="L6007" s="399">
        <v>44788</v>
      </c>
      <c r="M6007" s="398" t="s">
        <v>19</v>
      </c>
      <c r="N6007" s="10">
        <v>10532</v>
      </c>
    </row>
    <row r="6008" spans="1:15">
      <c r="A6008" s="9">
        <v>44767</v>
      </c>
      <c r="B6008" s="1">
        <f t="shared" si="11"/>
        <v>18930</v>
      </c>
      <c r="C6008" s="929" t="s">
        <v>234</v>
      </c>
      <c r="D6008" s="1" t="s">
        <v>22</v>
      </c>
      <c r="E6008" s="1" t="s">
        <v>6309</v>
      </c>
      <c r="F6008" s="399">
        <v>44790</v>
      </c>
      <c r="G6008" s="10" t="s">
        <v>236</v>
      </c>
      <c r="H6008" s="10">
        <v>130</v>
      </c>
      <c r="I6008" s="946">
        <f t="shared" si="12"/>
        <v>2.35</v>
      </c>
      <c r="J6008" s="398" t="str">
        <f t="shared" si="13"/>
        <v/>
      </c>
      <c r="K6008" s="398" t="str">
        <f t="shared" si="14"/>
        <v/>
      </c>
      <c r="L6008" s="399">
        <v>44788</v>
      </c>
      <c r="M6008" s="398" t="s">
        <v>19</v>
      </c>
      <c r="N6008" s="10">
        <v>10532</v>
      </c>
    </row>
    <row r="6009" spans="1:15">
      <c r="A6009" s="9">
        <v>44767</v>
      </c>
      <c r="B6009" s="1">
        <f t="shared" si="11"/>
        <v>18931</v>
      </c>
      <c r="C6009" s="929" t="s">
        <v>37</v>
      </c>
      <c r="D6009" s="1" t="s">
        <v>22</v>
      </c>
      <c r="E6009" s="1" t="s">
        <v>6310</v>
      </c>
      <c r="F6009" s="399">
        <v>44790</v>
      </c>
      <c r="G6009" s="10" t="s">
        <v>38</v>
      </c>
      <c r="H6009" s="10">
        <v>5</v>
      </c>
      <c r="I6009" s="946">
        <f t="shared" si="12"/>
        <v>2.35</v>
      </c>
      <c r="J6009" s="398" t="str">
        <f t="shared" si="13"/>
        <v/>
      </c>
      <c r="K6009" s="398" t="str">
        <f t="shared" si="14"/>
        <v/>
      </c>
      <c r="L6009" s="399">
        <v>44788</v>
      </c>
      <c r="M6009" s="398" t="s">
        <v>19</v>
      </c>
      <c r="N6009" s="10">
        <v>10532</v>
      </c>
    </row>
    <row r="6010" spans="1:15">
      <c r="A6010" s="9">
        <v>44767</v>
      </c>
      <c r="B6010" s="1">
        <f t="shared" si="11"/>
        <v>18932</v>
      </c>
      <c r="C6010" s="929" t="s">
        <v>73</v>
      </c>
      <c r="D6010" s="1" t="s">
        <v>22</v>
      </c>
      <c r="E6010" s="1" t="s">
        <v>6310</v>
      </c>
      <c r="F6010" s="399">
        <v>44790</v>
      </c>
      <c r="G6010" s="10" t="s">
        <v>74</v>
      </c>
      <c r="H6010" s="10">
        <v>5</v>
      </c>
      <c r="I6010" s="946">
        <f t="shared" si="12"/>
        <v>2.35</v>
      </c>
      <c r="J6010" s="398" t="str">
        <f t="shared" si="13"/>
        <v/>
      </c>
      <c r="K6010" s="398" t="str">
        <f t="shared" si="14"/>
        <v/>
      </c>
      <c r="L6010" s="399">
        <v>44788</v>
      </c>
      <c r="M6010" s="398" t="s">
        <v>19</v>
      </c>
      <c r="N6010" s="10">
        <v>10532</v>
      </c>
    </row>
    <row r="6011" spans="1:15">
      <c r="A6011" s="9">
        <v>44767</v>
      </c>
      <c r="B6011" s="1">
        <f t="shared" si="11"/>
        <v>18933</v>
      </c>
      <c r="C6011" s="929" t="s">
        <v>6311</v>
      </c>
      <c r="D6011" s="1" t="s">
        <v>22</v>
      </c>
      <c r="E6011" s="1" t="s">
        <v>6310</v>
      </c>
      <c r="F6011" s="399">
        <v>44790</v>
      </c>
      <c r="G6011" s="10" t="s">
        <v>3329</v>
      </c>
      <c r="H6011" s="10">
        <v>4</v>
      </c>
      <c r="I6011" s="946">
        <f t="shared" si="12"/>
        <v>4.5</v>
      </c>
      <c r="J6011" s="398" t="str">
        <f t="shared" si="13"/>
        <v/>
      </c>
      <c r="K6011" s="398" t="str">
        <f t="shared" si="14"/>
        <v/>
      </c>
      <c r="L6011" s="399">
        <v>44788</v>
      </c>
      <c r="M6011" s="398" t="s">
        <v>19</v>
      </c>
      <c r="N6011" s="10">
        <v>10532</v>
      </c>
    </row>
    <row r="6012" spans="1:15">
      <c r="A6012" s="9">
        <v>44767</v>
      </c>
      <c r="B6012" s="1">
        <f t="shared" si="11"/>
        <v>18934</v>
      </c>
      <c r="C6012" s="929" t="s">
        <v>319</v>
      </c>
      <c r="D6012" s="1" t="s">
        <v>22</v>
      </c>
      <c r="E6012" s="1" t="s">
        <v>6312</v>
      </c>
      <c r="F6012" s="399">
        <v>44790</v>
      </c>
      <c r="G6012" s="10" t="s">
        <v>321</v>
      </c>
      <c r="H6012" s="10">
        <v>105</v>
      </c>
      <c r="I6012" s="946">
        <f t="shared" si="12"/>
        <v>2.35</v>
      </c>
      <c r="J6012" s="398" t="str">
        <f t="shared" si="13"/>
        <v/>
      </c>
      <c r="K6012" s="398" t="str">
        <f t="shared" si="14"/>
        <v/>
      </c>
      <c r="L6012" s="399">
        <v>44788</v>
      </c>
      <c r="M6012" s="398" t="s">
        <v>19</v>
      </c>
      <c r="N6012" s="10">
        <v>10532</v>
      </c>
    </row>
    <row r="6013" spans="1:15">
      <c r="A6013" s="9">
        <v>44767</v>
      </c>
      <c r="B6013" s="1">
        <f t="shared" si="11"/>
        <v>18935</v>
      </c>
      <c r="C6013" s="929" t="s">
        <v>707</v>
      </c>
      <c r="D6013" s="1" t="s">
        <v>22</v>
      </c>
      <c r="E6013" s="1" t="s">
        <v>6313</v>
      </c>
      <c r="F6013" s="399">
        <v>44790</v>
      </c>
      <c r="G6013" s="10" t="s">
        <v>78</v>
      </c>
      <c r="H6013" s="10">
        <v>73</v>
      </c>
      <c r="I6013" s="946">
        <f t="shared" si="12"/>
        <v>2.35</v>
      </c>
      <c r="J6013" s="398" t="str">
        <f t="shared" si="13"/>
        <v/>
      </c>
      <c r="K6013" s="398" t="str">
        <f t="shared" si="14"/>
        <v/>
      </c>
      <c r="L6013" s="399">
        <v>44788</v>
      </c>
      <c r="M6013" s="398" t="s">
        <v>19</v>
      </c>
      <c r="N6013" s="10">
        <v>10532</v>
      </c>
    </row>
    <row r="6014" spans="1:15">
      <c r="A6014" s="9">
        <v>44767</v>
      </c>
      <c r="B6014" s="1">
        <f t="shared" si="11"/>
        <v>18936</v>
      </c>
      <c r="C6014" s="929" t="s">
        <v>5</v>
      </c>
      <c r="D6014" s="1" t="s">
        <v>22</v>
      </c>
      <c r="E6014" s="1" t="s">
        <v>6313</v>
      </c>
      <c r="F6014" s="399">
        <v>44790</v>
      </c>
      <c r="G6014" s="10" t="s">
        <v>3329</v>
      </c>
      <c r="H6014" s="10">
        <v>4</v>
      </c>
      <c r="I6014" s="946">
        <f t="shared" si="12"/>
        <v>4.5</v>
      </c>
      <c r="J6014" s="398" t="str">
        <f t="shared" si="13"/>
        <v/>
      </c>
      <c r="K6014" s="398" t="str">
        <f t="shared" si="14"/>
        <v/>
      </c>
      <c r="L6014" s="399">
        <v>44788</v>
      </c>
      <c r="M6014" s="398" t="s">
        <v>19</v>
      </c>
      <c r="N6014" s="10">
        <v>10532</v>
      </c>
    </row>
    <row r="6015" spans="1:15">
      <c r="A6015" s="9">
        <v>44767</v>
      </c>
      <c r="B6015" s="1">
        <f t="shared" si="11"/>
        <v>18937</v>
      </c>
      <c r="C6015" s="929" t="s">
        <v>182</v>
      </c>
      <c r="D6015" s="1" t="s">
        <v>22</v>
      </c>
      <c r="E6015" s="1" t="s">
        <v>6314</v>
      </c>
      <c r="F6015" s="399">
        <v>44790</v>
      </c>
      <c r="G6015" s="10" t="s">
        <v>184</v>
      </c>
      <c r="H6015" s="10">
        <v>11</v>
      </c>
      <c r="I6015" s="946">
        <f t="shared" si="12"/>
        <v>2.35</v>
      </c>
      <c r="J6015" s="398" t="str">
        <f t="shared" si="13"/>
        <v/>
      </c>
      <c r="K6015" s="398" t="str">
        <f t="shared" si="14"/>
        <v/>
      </c>
      <c r="L6015" s="399">
        <v>44789</v>
      </c>
      <c r="M6015" s="398" t="s">
        <v>19</v>
      </c>
      <c r="N6015" s="10">
        <v>10532</v>
      </c>
    </row>
    <row r="6016" spans="1:15">
      <c r="A6016" s="9">
        <v>44767</v>
      </c>
      <c r="B6016" s="1">
        <f t="shared" si="11"/>
        <v>18938</v>
      </c>
      <c r="C6016" s="929" t="s">
        <v>1462</v>
      </c>
      <c r="D6016" s="1" t="s">
        <v>22</v>
      </c>
      <c r="E6016" s="1" t="s">
        <v>6315</v>
      </c>
      <c r="F6016" s="399">
        <v>44790</v>
      </c>
      <c r="G6016" s="10" t="s">
        <v>1463</v>
      </c>
      <c r="H6016" s="10">
        <v>4</v>
      </c>
      <c r="I6016" s="946">
        <f t="shared" si="12"/>
        <v>2.35</v>
      </c>
      <c r="J6016" s="398" t="str">
        <f t="shared" si="13"/>
        <v/>
      </c>
      <c r="K6016" s="398" t="str">
        <f t="shared" si="14"/>
        <v/>
      </c>
      <c r="L6016" s="399">
        <v>44789</v>
      </c>
      <c r="M6016" s="398" t="s">
        <v>19</v>
      </c>
      <c r="N6016" s="10">
        <v>10532</v>
      </c>
    </row>
    <row r="6017" spans="1:14">
      <c r="A6017" s="9">
        <v>44767</v>
      </c>
      <c r="B6017" s="1">
        <f t="shared" si="11"/>
        <v>18939</v>
      </c>
      <c r="C6017" s="929" t="s">
        <v>3920</v>
      </c>
      <c r="D6017" s="1" t="s">
        <v>22</v>
      </c>
      <c r="E6017" s="1" t="s">
        <v>6316</v>
      </c>
      <c r="F6017" s="399">
        <v>44790</v>
      </c>
      <c r="G6017" s="10" t="s">
        <v>3922</v>
      </c>
      <c r="H6017" s="10">
        <v>7</v>
      </c>
      <c r="I6017" s="946">
        <f t="shared" si="12"/>
        <v>2.35</v>
      </c>
      <c r="J6017" s="398" t="str">
        <f t="shared" si="13"/>
        <v/>
      </c>
      <c r="K6017" s="398" t="str">
        <f t="shared" si="14"/>
        <v/>
      </c>
      <c r="L6017" s="399">
        <v>44789</v>
      </c>
      <c r="M6017" s="398" t="s">
        <v>19</v>
      </c>
      <c r="N6017" s="10">
        <v>10532</v>
      </c>
    </row>
    <row r="6018" spans="1:14">
      <c r="A6018" s="9">
        <v>44767</v>
      </c>
      <c r="B6018" s="1">
        <f t="shared" si="11"/>
        <v>18940</v>
      </c>
      <c r="C6018" s="929" t="s">
        <v>234</v>
      </c>
      <c r="D6018" s="1" t="s">
        <v>22</v>
      </c>
      <c r="E6018" s="1" t="s">
        <v>6317</v>
      </c>
      <c r="F6018" s="399">
        <v>44790</v>
      </c>
      <c r="G6018" s="10" t="s">
        <v>236</v>
      </c>
      <c r="H6018" s="10">
        <v>137</v>
      </c>
      <c r="I6018" s="946">
        <f t="shared" si="12"/>
        <v>2.35</v>
      </c>
      <c r="J6018" s="398" t="str">
        <f t="shared" si="13"/>
        <v/>
      </c>
      <c r="K6018" s="398" t="str">
        <f t="shared" si="14"/>
        <v/>
      </c>
      <c r="L6018" s="399">
        <v>44789</v>
      </c>
      <c r="M6018" s="398" t="s">
        <v>19</v>
      </c>
      <c r="N6018" s="10">
        <v>10532</v>
      </c>
    </row>
    <row r="6019" spans="1:14">
      <c r="A6019" s="9">
        <v>44767</v>
      </c>
      <c r="B6019" s="1">
        <f t="shared" si="11"/>
        <v>18941</v>
      </c>
      <c r="C6019" s="929" t="s">
        <v>234</v>
      </c>
      <c r="D6019" s="1" t="s">
        <v>22</v>
      </c>
      <c r="E6019" s="1" t="s">
        <v>6318</v>
      </c>
      <c r="F6019" s="399">
        <v>44790</v>
      </c>
      <c r="G6019" s="10" t="s">
        <v>236</v>
      </c>
      <c r="H6019" s="10">
        <v>30</v>
      </c>
      <c r="I6019" s="946">
        <f t="shared" si="12"/>
        <v>2.35</v>
      </c>
      <c r="J6019" s="398" t="str">
        <f t="shared" si="13"/>
        <v/>
      </c>
      <c r="K6019" s="398" t="str">
        <f t="shared" si="14"/>
        <v/>
      </c>
      <c r="L6019" s="399">
        <v>44789</v>
      </c>
      <c r="M6019" s="398" t="s">
        <v>19</v>
      </c>
      <c r="N6019" s="10">
        <v>10532</v>
      </c>
    </row>
    <row r="6020" spans="1:14">
      <c r="A6020" s="9">
        <v>44767</v>
      </c>
      <c r="B6020" s="1">
        <f t="shared" si="11"/>
        <v>18942</v>
      </c>
      <c r="C6020" s="929" t="s">
        <v>182</v>
      </c>
      <c r="D6020" s="1" t="s">
        <v>22</v>
      </c>
      <c r="E6020" s="1" t="s">
        <v>6319</v>
      </c>
      <c r="F6020" s="399">
        <v>44790</v>
      </c>
      <c r="G6020" s="10" t="s">
        <v>184</v>
      </c>
      <c r="H6020" s="10">
        <v>318</v>
      </c>
      <c r="I6020" s="946">
        <f t="shared" si="12"/>
        <v>2.35</v>
      </c>
      <c r="J6020" s="398" t="str">
        <f t="shared" si="13"/>
        <v/>
      </c>
      <c r="K6020" s="398" t="str">
        <f t="shared" si="14"/>
        <v/>
      </c>
      <c r="L6020" s="399">
        <v>44789</v>
      </c>
      <c r="M6020" s="398" t="s">
        <v>19</v>
      </c>
      <c r="N6020" s="10">
        <v>10532</v>
      </c>
    </row>
    <row r="6021" spans="1:14">
      <c r="A6021" s="9">
        <v>44767</v>
      </c>
      <c r="B6021" s="1">
        <f t="shared" si="11"/>
        <v>18943</v>
      </c>
      <c r="C6021" s="929" t="s">
        <v>49</v>
      </c>
      <c r="D6021" s="1" t="s">
        <v>22</v>
      </c>
      <c r="E6021" s="1" t="s">
        <v>6320</v>
      </c>
      <c r="F6021" s="399">
        <v>44790</v>
      </c>
      <c r="G6021" s="10" t="s">
        <v>51</v>
      </c>
      <c r="H6021" s="10">
        <v>39</v>
      </c>
      <c r="I6021" s="946">
        <f t="shared" si="12"/>
        <v>2.35</v>
      </c>
      <c r="J6021" s="398" t="str">
        <f t="shared" si="13"/>
        <v/>
      </c>
      <c r="K6021" s="398" t="str">
        <f t="shared" si="14"/>
        <v/>
      </c>
      <c r="L6021" s="399">
        <v>44789</v>
      </c>
      <c r="M6021" s="398" t="s">
        <v>19</v>
      </c>
      <c r="N6021" s="10">
        <v>10532</v>
      </c>
    </row>
    <row r="6022" spans="1:14">
      <c r="A6022" s="9">
        <v>44767</v>
      </c>
      <c r="B6022" s="1">
        <f t="shared" si="11"/>
        <v>18944</v>
      </c>
      <c r="C6022" s="929" t="s">
        <v>49</v>
      </c>
      <c r="D6022" s="1" t="s">
        <v>22</v>
      </c>
      <c r="E6022" s="1" t="s">
        <v>6321</v>
      </c>
      <c r="F6022" s="399">
        <v>44790</v>
      </c>
      <c r="G6022" s="10" t="s">
        <v>51</v>
      </c>
      <c r="H6022" s="10">
        <v>18</v>
      </c>
      <c r="I6022" s="946">
        <f t="shared" si="12"/>
        <v>2.35</v>
      </c>
      <c r="J6022" s="398" t="str">
        <f t="shared" si="13"/>
        <v/>
      </c>
      <c r="K6022" s="398" t="str">
        <f t="shared" si="14"/>
        <v/>
      </c>
      <c r="L6022" s="399">
        <v>44789</v>
      </c>
      <c r="M6022" s="398" t="s">
        <v>19</v>
      </c>
      <c r="N6022" s="10">
        <v>10532</v>
      </c>
    </row>
    <row r="6023" spans="1:14">
      <c r="A6023" s="9">
        <v>44767</v>
      </c>
      <c r="B6023" s="1">
        <f t="shared" si="11"/>
        <v>18945</v>
      </c>
      <c r="C6023" s="929" t="s">
        <v>2267</v>
      </c>
      <c r="D6023" s="1" t="s">
        <v>22</v>
      </c>
      <c r="E6023" s="1" t="s">
        <v>6322</v>
      </c>
      <c r="F6023" s="399">
        <v>44790</v>
      </c>
      <c r="G6023" s="10" t="s">
        <v>2434</v>
      </c>
      <c r="H6023" s="10">
        <v>10</v>
      </c>
      <c r="I6023" s="946">
        <f t="shared" si="12"/>
        <v>2.35</v>
      </c>
      <c r="J6023" s="398" t="str">
        <f t="shared" si="13"/>
        <v/>
      </c>
      <c r="K6023" s="398" t="str">
        <f t="shared" si="14"/>
        <v/>
      </c>
      <c r="L6023" s="399">
        <v>44789</v>
      </c>
      <c r="M6023" s="398" t="s">
        <v>19</v>
      </c>
      <c r="N6023" s="10">
        <v>10532</v>
      </c>
    </row>
    <row r="6024" spans="1:14">
      <c r="A6024" s="9">
        <v>44767</v>
      </c>
      <c r="B6024" s="1">
        <f t="shared" si="11"/>
        <v>18946</v>
      </c>
      <c r="C6024" s="929" t="s">
        <v>463</v>
      </c>
      <c r="D6024" s="1" t="s">
        <v>22</v>
      </c>
      <c r="E6024" s="1" t="s">
        <v>336</v>
      </c>
      <c r="F6024" s="399">
        <v>44790</v>
      </c>
      <c r="G6024" s="10" t="s">
        <v>465</v>
      </c>
      <c r="H6024" s="10">
        <v>17</v>
      </c>
      <c r="I6024" s="946">
        <f t="shared" si="12"/>
        <v>2.35</v>
      </c>
      <c r="J6024" s="398" t="str">
        <f t="shared" si="13"/>
        <v/>
      </c>
      <c r="K6024" s="398" t="str">
        <f t="shared" si="14"/>
        <v/>
      </c>
      <c r="L6024" s="399">
        <v>44789</v>
      </c>
      <c r="M6024" s="398" t="s">
        <v>19</v>
      </c>
      <c r="N6024" s="10">
        <v>10532</v>
      </c>
    </row>
    <row r="6025" spans="1:14">
      <c r="A6025" s="9">
        <v>44767</v>
      </c>
      <c r="B6025" s="1">
        <f t="shared" si="11"/>
        <v>18947</v>
      </c>
      <c r="C6025" s="929" t="s">
        <v>4275</v>
      </c>
      <c r="D6025" s="1" t="s">
        <v>22</v>
      </c>
      <c r="E6025" s="1" t="s">
        <v>6323</v>
      </c>
      <c r="F6025" s="399">
        <v>44790</v>
      </c>
      <c r="G6025" s="10" t="s">
        <v>4277</v>
      </c>
      <c r="H6025" s="10">
        <v>12</v>
      </c>
      <c r="I6025" s="946">
        <f t="shared" si="12"/>
        <v>2.35</v>
      </c>
      <c r="J6025" s="398" t="str">
        <f t="shared" si="13"/>
        <v/>
      </c>
      <c r="K6025" s="398" t="str">
        <f t="shared" si="14"/>
        <v/>
      </c>
      <c r="L6025" s="399">
        <v>44789</v>
      </c>
      <c r="M6025" s="398" t="s">
        <v>19</v>
      </c>
      <c r="N6025" s="10">
        <v>10532</v>
      </c>
    </row>
    <row r="6026" spans="1:14">
      <c r="A6026" s="9">
        <v>44767</v>
      </c>
      <c r="B6026" s="1">
        <f t="shared" si="11"/>
        <v>18948</v>
      </c>
      <c r="C6026" s="929" t="s">
        <v>6324</v>
      </c>
      <c r="D6026" s="1" t="s">
        <v>22</v>
      </c>
      <c r="E6026" s="1" t="s">
        <v>4322</v>
      </c>
      <c r="F6026" s="399">
        <v>44790</v>
      </c>
      <c r="G6026" s="10" t="s">
        <v>6325</v>
      </c>
      <c r="H6026" s="10">
        <v>1</v>
      </c>
      <c r="I6026" s="946">
        <f t="shared" si="12"/>
        <v>3.75</v>
      </c>
      <c r="J6026" s="398" t="str">
        <f t="shared" si="13"/>
        <v/>
      </c>
      <c r="K6026" s="398" t="str">
        <f t="shared" si="14"/>
        <v/>
      </c>
      <c r="L6026" s="399">
        <v>44790</v>
      </c>
      <c r="M6026" s="398" t="s">
        <v>19</v>
      </c>
      <c r="N6026" s="10">
        <v>10532</v>
      </c>
    </row>
    <row r="6027" spans="1:14">
      <c r="A6027" s="9">
        <v>44767</v>
      </c>
      <c r="B6027" s="1">
        <f t="shared" si="11"/>
        <v>18949</v>
      </c>
      <c r="C6027" s="929" t="s">
        <v>6326</v>
      </c>
      <c r="D6027" s="1" t="s">
        <v>22</v>
      </c>
      <c r="E6027" s="1" t="s">
        <v>4322</v>
      </c>
      <c r="F6027" s="399">
        <v>44790</v>
      </c>
      <c r="G6027" s="10" t="s">
        <v>6327</v>
      </c>
      <c r="H6027" s="10">
        <v>1</v>
      </c>
      <c r="I6027" s="946">
        <f t="shared" si="12"/>
        <v>3.75</v>
      </c>
      <c r="J6027" s="398" t="str">
        <f t="shared" si="13"/>
        <v/>
      </c>
      <c r="K6027" s="398" t="str">
        <f t="shared" si="14"/>
        <v/>
      </c>
      <c r="L6027" s="399">
        <v>44790</v>
      </c>
      <c r="M6027" s="398" t="s">
        <v>19</v>
      </c>
      <c r="N6027" s="10">
        <v>10532</v>
      </c>
    </row>
    <row r="6028" spans="1:14">
      <c r="A6028" s="9">
        <v>44767</v>
      </c>
      <c r="B6028" s="1">
        <f t="shared" si="11"/>
        <v>18950</v>
      </c>
      <c r="C6028" s="929" t="s">
        <v>6328</v>
      </c>
      <c r="D6028" s="1" t="s">
        <v>22</v>
      </c>
      <c r="E6028" s="1" t="s">
        <v>4322</v>
      </c>
      <c r="F6028" s="399">
        <v>44790</v>
      </c>
      <c r="G6028" s="10" t="s">
        <v>6329</v>
      </c>
      <c r="H6028" s="10">
        <v>1</v>
      </c>
      <c r="I6028" s="946">
        <f t="shared" si="12"/>
        <v>3.75</v>
      </c>
      <c r="J6028" s="398" t="str">
        <f t="shared" si="13"/>
        <v/>
      </c>
      <c r="K6028" s="398" t="str">
        <f t="shared" si="14"/>
        <v/>
      </c>
      <c r="L6028" s="399">
        <v>44790</v>
      </c>
      <c r="M6028" s="398" t="s">
        <v>19</v>
      </c>
      <c r="N6028" s="10">
        <v>10532</v>
      </c>
    </row>
    <row r="6029" spans="1:14">
      <c r="A6029" s="9">
        <v>44767</v>
      </c>
      <c r="B6029" s="1">
        <f t="shared" si="11"/>
        <v>18951</v>
      </c>
      <c r="C6029" s="929" t="s">
        <v>6330</v>
      </c>
      <c r="D6029" s="1" t="s">
        <v>22</v>
      </c>
      <c r="E6029" s="1" t="s">
        <v>4322</v>
      </c>
      <c r="F6029" s="399">
        <v>44790</v>
      </c>
      <c r="G6029" s="10" t="s">
        <v>6331</v>
      </c>
      <c r="H6029" s="10">
        <v>1</v>
      </c>
      <c r="I6029" s="946">
        <f t="shared" si="12"/>
        <v>3.75</v>
      </c>
      <c r="J6029" s="398" t="str">
        <f t="shared" si="13"/>
        <v/>
      </c>
      <c r="K6029" s="398" t="str">
        <f t="shared" si="14"/>
        <v/>
      </c>
      <c r="L6029" s="399">
        <v>44790</v>
      </c>
      <c r="M6029" s="398" t="s">
        <v>19</v>
      </c>
      <c r="N6029" s="10">
        <v>10532</v>
      </c>
    </row>
    <row r="6030" spans="1:14">
      <c r="A6030" s="9">
        <v>44767</v>
      </c>
      <c r="B6030" s="1">
        <f t="shared" si="11"/>
        <v>18952</v>
      </c>
      <c r="C6030" s="929" t="s">
        <v>6332</v>
      </c>
      <c r="D6030" s="1" t="s">
        <v>22</v>
      </c>
      <c r="E6030" s="1" t="s">
        <v>4322</v>
      </c>
      <c r="F6030" s="399">
        <v>44790</v>
      </c>
      <c r="G6030" s="10" t="s">
        <v>6333</v>
      </c>
      <c r="H6030" s="10">
        <v>1</v>
      </c>
      <c r="I6030" s="946">
        <f t="shared" si="12"/>
        <v>3.75</v>
      </c>
      <c r="J6030" s="398" t="str">
        <f t="shared" si="13"/>
        <v/>
      </c>
      <c r="K6030" s="398" t="str">
        <f t="shared" si="14"/>
        <v/>
      </c>
      <c r="L6030" s="399">
        <v>44790</v>
      </c>
      <c r="M6030" s="398" t="s">
        <v>19</v>
      </c>
      <c r="N6030" s="10">
        <v>10532</v>
      </c>
    </row>
    <row r="6031" spans="1:14">
      <c r="A6031" s="9">
        <v>44767</v>
      </c>
      <c r="B6031" s="1">
        <f t="shared" si="11"/>
        <v>18953</v>
      </c>
      <c r="C6031" s="929" t="s">
        <v>234</v>
      </c>
      <c r="D6031" s="1" t="s">
        <v>22</v>
      </c>
      <c r="E6031" s="1" t="s">
        <v>6334</v>
      </c>
      <c r="F6031" s="399">
        <v>44790</v>
      </c>
      <c r="G6031" s="10" t="s">
        <v>236</v>
      </c>
      <c r="H6031" s="10">
        <v>70</v>
      </c>
      <c r="I6031" s="946">
        <f t="shared" si="12"/>
        <v>2.35</v>
      </c>
      <c r="J6031" s="398" t="str">
        <f t="shared" si="13"/>
        <v/>
      </c>
      <c r="K6031" s="398" t="str">
        <f t="shared" si="14"/>
        <v/>
      </c>
      <c r="L6031" s="399">
        <v>44790</v>
      </c>
      <c r="M6031" s="398" t="s">
        <v>19</v>
      </c>
      <c r="N6031" s="10">
        <v>10532</v>
      </c>
    </row>
    <row r="6032" spans="1:14">
      <c r="A6032" s="9">
        <v>44767</v>
      </c>
      <c r="B6032" s="1">
        <f t="shared" si="11"/>
        <v>18954</v>
      </c>
      <c r="C6032" s="929" t="s">
        <v>1428</v>
      </c>
      <c r="D6032" s="1" t="s">
        <v>22</v>
      </c>
      <c r="E6032" s="1" t="s">
        <v>6335</v>
      </c>
      <c r="F6032" s="399">
        <v>44790</v>
      </c>
      <c r="G6032" s="10" t="s">
        <v>1612</v>
      </c>
      <c r="H6032" s="10">
        <v>2</v>
      </c>
      <c r="I6032" s="946">
        <f t="shared" si="12"/>
        <v>2.35</v>
      </c>
      <c r="J6032" s="398" t="str">
        <f t="shared" si="13"/>
        <v/>
      </c>
      <c r="K6032" s="398" t="str">
        <f t="shared" si="14"/>
        <v/>
      </c>
      <c r="L6032" s="399">
        <v>44790</v>
      </c>
      <c r="M6032" s="398" t="s">
        <v>19</v>
      </c>
      <c r="N6032" s="10">
        <v>10532</v>
      </c>
    </row>
    <row r="6033" spans="1:14">
      <c r="A6033" s="9">
        <v>44767</v>
      </c>
      <c r="B6033" s="1">
        <f t="shared" si="11"/>
        <v>18955</v>
      </c>
      <c r="C6033" s="929" t="s">
        <v>1430</v>
      </c>
      <c r="D6033" s="1" t="s">
        <v>22</v>
      </c>
      <c r="E6033" s="1" t="s">
        <v>6335</v>
      </c>
      <c r="F6033" s="399">
        <v>44790</v>
      </c>
      <c r="G6033" s="10" t="s">
        <v>1613</v>
      </c>
      <c r="H6033" s="10">
        <v>2</v>
      </c>
      <c r="I6033" s="946">
        <f t="shared" si="12"/>
        <v>2.35</v>
      </c>
      <c r="J6033" s="398" t="str">
        <f t="shared" si="13"/>
        <v/>
      </c>
      <c r="K6033" s="398" t="str">
        <f t="shared" si="14"/>
        <v/>
      </c>
      <c r="L6033" s="399">
        <v>44790</v>
      </c>
      <c r="M6033" s="398" t="s">
        <v>19</v>
      </c>
      <c r="N6033" s="10">
        <v>10532</v>
      </c>
    </row>
    <row r="6034" spans="1:14">
      <c r="A6034" s="9">
        <v>44767</v>
      </c>
      <c r="B6034" s="1">
        <f t="shared" si="11"/>
        <v>18956</v>
      </c>
      <c r="C6034" s="929" t="s">
        <v>37</v>
      </c>
      <c r="D6034" s="1" t="s">
        <v>22</v>
      </c>
      <c r="E6034" s="1" t="s">
        <v>6335</v>
      </c>
      <c r="F6034" s="399">
        <v>44790</v>
      </c>
      <c r="G6034" s="10" t="s">
        <v>38</v>
      </c>
      <c r="H6034" s="10">
        <v>4</v>
      </c>
      <c r="I6034" s="946">
        <f t="shared" si="12"/>
        <v>2.35</v>
      </c>
      <c r="J6034" s="398" t="str">
        <f t="shared" si="13"/>
        <v/>
      </c>
      <c r="K6034" s="398" t="str">
        <f t="shared" si="14"/>
        <v/>
      </c>
      <c r="L6034" s="399">
        <v>44790</v>
      </c>
      <c r="M6034" s="398" t="s">
        <v>19</v>
      </c>
      <c r="N6034" s="10">
        <v>10532</v>
      </c>
    </row>
    <row r="6035" spans="1:14">
      <c r="A6035" s="9">
        <v>44767</v>
      </c>
      <c r="B6035" s="1">
        <f t="shared" si="11"/>
        <v>18957</v>
      </c>
      <c r="C6035" s="929" t="s">
        <v>1616</v>
      </c>
      <c r="D6035" s="1" t="s">
        <v>22</v>
      </c>
      <c r="E6035" s="1" t="s">
        <v>6336</v>
      </c>
      <c r="F6035" s="399">
        <v>44790</v>
      </c>
      <c r="G6035" s="10" t="s">
        <v>1617</v>
      </c>
      <c r="H6035" s="10">
        <v>1</v>
      </c>
      <c r="I6035" s="946">
        <f t="shared" si="12"/>
        <v>2.35</v>
      </c>
      <c r="J6035" s="398" t="str">
        <f t="shared" si="13"/>
        <v/>
      </c>
      <c r="K6035" s="398" t="str">
        <f t="shared" si="14"/>
        <v/>
      </c>
      <c r="L6035" s="399">
        <v>44790</v>
      </c>
      <c r="M6035" s="398" t="s">
        <v>19</v>
      </c>
      <c r="N6035" s="10">
        <v>10532</v>
      </c>
    </row>
    <row r="6036" spans="1:14">
      <c r="A6036" s="9">
        <v>44767</v>
      </c>
      <c r="B6036" s="1">
        <f t="shared" si="11"/>
        <v>18958</v>
      </c>
      <c r="C6036" s="929" t="s">
        <v>39</v>
      </c>
      <c r="D6036" s="1" t="s">
        <v>22</v>
      </c>
      <c r="E6036" s="1" t="s">
        <v>6336</v>
      </c>
      <c r="F6036" s="399">
        <v>44790</v>
      </c>
      <c r="G6036" s="10" t="s">
        <v>40</v>
      </c>
      <c r="H6036" s="10">
        <v>1</v>
      </c>
      <c r="I6036" s="946">
        <f t="shared" si="12"/>
        <v>2.35</v>
      </c>
      <c r="J6036" s="398" t="str">
        <f t="shared" si="13"/>
        <v/>
      </c>
      <c r="K6036" s="398" t="str">
        <f t="shared" si="14"/>
        <v/>
      </c>
      <c r="L6036" s="399">
        <v>44790</v>
      </c>
      <c r="M6036" s="398" t="s">
        <v>19</v>
      </c>
      <c r="N6036" s="10">
        <v>10532</v>
      </c>
    </row>
    <row r="6037" spans="1:14">
      <c r="A6037" s="9">
        <v>44767</v>
      </c>
      <c r="B6037" s="1">
        <f t="shared" si="11"/>
        <v>18959</v>
      </c>
      <c r="C6037" s="929" t="s">
        <v>4974</v>
      </c>
      <c r="D6037" s="1" t="s">
        <v>22</v>
      </c>
      <c r="E6037" s="1" t="s">
        <v>6337</v>
      </c>
      <c r="F6037" s="399">
        <v>44790</v>
      </c>
      <c r="G6037" s="10" t="s">
        <v>4976</v>
      </c>
      <c r="H6037" s="10">
        <v>2</v>
      </c>
      <c r="I6037" s="946">
        <f t="shared" si="12"/>
        <v>2.35</v>
      </c>
      <c r="J6037" s="398" t="str">
        <f t="shared" si="13"/>
        <v/>
      </c>
      <c r="K6037" s="398" t="str">
        <f t="shared" si="14"/>
        <v/>
      </c>
      <c r="L6037" s="399">
        <v>44790</v>
      </c>
      <c r="M6037" s="398" t="s">
        <v>19</v>
      </c>
      <c r="N6037" s="10">
        <v>10532</v>
      </c>
    </row>
    <row r="6038" spans="1:14">
      <c r="A6038" s="9">
        <v>44767</v>
      </c>
      <c r="B6038" s="1">
        <f t="shared" si="11"/>
        <v>18960</v>
      </c>
      <c r="C6038" s="929" t="s">
        <v>458</v>
      </c>
      <c r="D6038" s="1" t="s">
        <v>22</v>
      </c>
      <c r="E6038" s="1" t="s">
        <v>6338</v>
      </c>
      <c r="F6038" s="399">
        <v>44790</v>
      </c>
      <c r="G6038" s="10" t="s">
        <v>460</v>
      </c>
      <c r="H6038" s="10">
        <v>1</v>
      </c>
      <c r="I6038" s="946">
        <f t="shared" si="12"/>
        <v>2.35</v>
      </c>
      <c r="J6038" s="398" t="str">
        <f t="shared" si="13"/>
        <v/>
      </c>
      <c r="K6038" s="398" t="str">
        <f t="shared" si="14"/>
        <v/>
      </c>
      <c r="L6038" s="399">
        <v>44790</v>
      </c>
      <c r="M6038" s="398" t="s">
        <v>19</v>
      </c>
      <c r="N6038" s="10">
        <v>10532</v>
      </c>
    </row>
    <row r="6039" spans="1:14">
      <c r="A6039" s="9">
        <v>44767</v>
      </c>
      <c r="B6039" s="1">
        <f t="shared" si="11"/>
        <v>18961</v>
      </c>
      <c r="C6039" s="929" t="s">
        <v>6300</v>
      </c>
      <c r="D6039" s="1" t="s">
        <v>22</v>
      </c>
      <c r="E6039" s="1" t="s">
        <v>6339</v>
      </c>
      <c r="F6039" s="399">
        <v>44790</v>
      </c>
      <c r="G6039" s="10" t="s">
        <v>6302</v>
      </c>
      <c r="H6039" s="10">
        <v>4</v>
      </c>
      <c r="I6039" s="946">
        <f t="shared" si="12"/>
        <v>2.35</v>
      </c>
      <c r="J6039" s="398" t="str">
        <f t="shared" si="13"/>
        <v/>
      </c>
      <c r="K6039" s="398" t="str">
        <f t="shared" si="14"/>
        <v/>
      </c>
      <c r="L6039" s="399">
        <v>44790</v>
      </c>
      <c r="M6039" s="398" t="s">
        <v>19</v>
      </c>
      <c r="N6039" s="10">
        <v>10532</v>
      </c>
    </row>
    <row r="6040" spans="1:14">
      <c r="A6040" s="9">
        <v>44767</v>
      </c>
      <c r="B6040" s="1">
        <f t="shared" si="11"/>
        <v>18962</v>
      </c>
      <c r="C6040" s="929" t="s">
        <v>286</v>
      </c>
      <c r="D6040" s="1" t="s">
        <v>22</v>
      </c>
      <c r="E6040" s="1" t="s">
        <v>6340</v>
      </c>
      <c r="F6040" s="399">
        <v>44790</v>
      </c>
      <c r="G6040" s="10" t="s">
        <v>30</v>
      </c>
      <c r="H6040" s="10">
        <v>3</v>
      </c>
      <c r="I6040" s="946">
        <f t="shared" si="12"/>
        <v>2.35</v>
      </c>
      <c r="J6040" s="398" t="str">
        <f t="shared" si="13"/>
        <v/>
      </c>
      <c r="K6040" s="398" t="str">
        <f t="shared" si="14"/>
        <v/>
      </c>
      <c r="L6040" s="399">
        <v>44790</v>
      </c>
      <c r="M6040" s="398" t="s">
        <v>19</v>
      </c>
      <c r="N6040" s="10">
        <v>10532</v>
      </c>
    </row>
    <row r="6041" spans="1:14">
      <c r="A6041" s="9">
        <v>44767</v>
      </c>
      <c r="B6041" s="1">
        <f t="shared" si="11"/>
        <v>18963</v>
      </c>
      <c r="C6041" s="929" t="s">
        <v>5032</v>
      </c>
      <c r="D6041" s="1" t="s">
        <v>22</v>
      </c>
      <c r="E6041" s="1" t="s">
        <v>6341</v>
      </c>
      <c r="F6041" s="399">
        <v>44790</v>
      </c>
      <c r="G6041" s="10" t="s">
        <v>5034</v>
      </c>
      <c r="H6041" s="10">
        <v>4</v>
      </c>
      <c r="I6041" s="946">
        <f t="shared" si="12"/>
        <v>2.35</v>
      </c>
      <c r="J6041" s="398" t="str">
        <f t="shared" si="13"/>
        <v/>
      </c>
      <c r="K6041" s="398" t="str">
        <f t="shared" si="14"/>
        <v/>
      </c>
      <c r="L6041" s="399">
        <v>44790</v>
      </c>
      <c r="M6041" s="398" t="s">
        <v>19</v>
      </c>
      <c r="N6041" s="10">
        <v>10532</v>
      </c>
    </row>
    <row r="6042" spans="1:14">
      <c r="A6042" s="9">
        <v>44767</v>
      </c>
      <c r="B6042" s="1">
        <f t="shared" si="11"/>
        <v>18964</v>
      </c>
      <c r="C6042" s="929" t="s">
        <v>645</v>
      </c>
      <c r="D6042" s="1" t="s">
        <v>22</v>
      </c>
      <c r="E6042" s="1" t="s">
        <v>6342</v>
      </c>
      <c r="F6042" s="399">
        <v>44790</v>
      </c>
      <c r="G6042" s="10" t="s">
        <v>647</v>
      </c>
      <c r="H6042" s="10">
        <v>54</v>
      </c>
      <c r="I6042" s="946">
        <f t="shared" si="12"/>
        <v>2.35</v>
      </c>
      <c r="J6042" s="398" t="str">
        <f t="shared" si="13"/>
        <v/>
      </c>
      <c r="K6042" s="398" t="str">
        <f t="shared" si="14"/>
        <v/>
      </c>
      <c r="L6042" s="399">
        <v>44790</v>
      </c>
      <c r="M6042" s="398" t="s">
        <v>19</v>
      </c>
      <c r="N6042" s="10">
        <v>10532</v>
      </c>
    </row>
    <row r="6043" spans="1:14">
      <c r="A6043" s="9">
        <v>44767</v>
      </c>
      <c r="B6043" s="1">
        <f t="shared" si="11"/>
        <v>18965</v>
      </c>
      <c r="C6043" s="929" t="s">
        <v>234</v>
      </c>
      <c r="D6043" s="1" t="s">
        <v>22</v>
      </c>
      <c r="E6043" s="1" t="s">
        <v>6343</v>
      </c>
      <c r="F6043" s="399">
        <v>44790</v>
      </c>
      <c r="G6043" s="10" t="s">
        <v>236</v>
      </c>
      <c r="H6043" s="10">
        <v>128</v>
      </c>
      <c r="I6043" s="946">
        <f t="shared" si="12"/>
        <v>2.35</v>
      </c>
      <c r="J6043" s="398" t="str">
        <f t="shared" si="13"/>
        <v/>
      </c>
      <c r="K6043" s="398" t="str">
        <f t="shared" si="14"/>
        <v/>
      </c>
      <c r="L6043" s="399">
        <v>44790</v>
      </c>
      <c r="M6043" s="398" t="s">
        <v>19</v>
      </c>
      <c r="N6043" s="10">
        <v>10532</v>
      </c>
    </row>
    <row r="6044" spans="1:14">
      <c r="A6044" s="9">
        <v>44767</v>
      </c>
      <c r="B6044" s="1">
        <f t="shared" si="11"/>
        <v>18966</v>
      </c>
      <c r="C6044" s="929" t="s">
        <v>107</v>
      </c>
      <c r="D6044" s="1" t="s">
        <v>22</v>
      </c>
      <c r="E6044" s="1" t="s">
        <v>6344</v>
      </c>
      <c r="F6044" s="399">
        <v>44790</v>
      </c>
      <c r="G6044" s="10" t="s">
        <v>124</v>
      </c>
      <c r="H6044" s="10">
        <v>23</v>
      </c>
      <c r="I6044" s="946">
        <f t="shared" si="12"/>
        <v>2.35</v>
      </c>
      <c r="J6044" s="398" t="str">
        <f t="shared" si="13"/>
        <v/>
      </c>
      <c r="K6044" s="398" t="str">
        <f t="shared" si="14"/>
        <v/>
      </c>
      <c r="L6044" s="399">
        <v>44790</v>
      </c>
      <c r="M6044" s="398" t="s">
        <v>19</v>
      </c>
      <c r="N6044" s="10">
        <v>10532</v>
      </c>
    </row>
    <row r="6045" spans="1:14">
      <c r="A6045" s="9">
        <v>44767</v>
      </c>
      <c r="B6045" s="1">
        <f t="shared" si="11"/>
        <v>18967</v>
      </c>
      <c r="C6045" s="929" t="s">
        <v>39</v>
      </c>
      <c r="D6045" s="1" t="s">
        <v>22</v>
      </c>
      <c r="E6045" s="1" t="s">
        <v>6344</v>
      </c>
      <c r="F6045" s="399">
        <v>44790</v>
      </c>
      <c r="G6045" s="10" t="s">
        <v>40</v>
      </c>
      <c r="H6045" s="10">
        <v>23</v>
      </c>
      <c r="I6045" s="946">
        <f t="shared" si="12"/>
        <v>2.35</v>
      </c>
      <c r="J6045" s="398" t="str">
        <f t="shared" si="13"/>
        <v/>
      </c>
      <c r="K6045" s="398" t="str">
        <f t="shared" si="14"/>
        <v/>
      </c>
      <c r="L6045" s="399">
        <v>44790</v>
      </c>
      <c r="M6045" s="398" t="s">
        <v>19</v>
      </c>
      <c r="N6045" s="10">
        <v>10532</v>
      </c>
    </row>
    <row r="6046" spans="1:14">
      <c r="A6046" s="9">
        <v>44767</v>
      </c>
      <c r="B6046" s="1">
        <f t="shared" si="11"/>
        <v>18968</v>
      </c>
      <c r="C6046" s="929" t="s">
        <v>37</v>
      </c>
      <c r="D6046" s="1" t="s">
        <v>22</v>
      </c>
      <c r="E6046" s="1" t="s">
        <v>6344</v>
      </c>
      <c r="F6046" s="399">
        <v>44790</v>
      </c>
      <c r="G6046" s="10" t="s">
        <v>38</v>
      </c>
      <c r="H6046" s="10">
        <v>22</v>
      </c>
      <c r="I6046" s="946">
        <f t="shared" si="12"/>
        <v>2.35</v>
      </c>
      <c r="J6046" s="398" t="str">
        <f t="shared" si="13"/>
        <v/>
      </c>
      <c r="K6046" s="398" t="str">
        <f t="shared" si="14"/>
        <v/>
      </c>
      <c r="L6046" s="399">
        <v>44790</v>
      </c>
      <c r="M6046" s="398" t="s">
        <v>19</v>
      </c>
      <c r="N6046" s="10">
        <v>10532</v>
      </c>
    </row>
    <row r="6047" spans="1:14">
      <c r="A6047" s="9">
        <v>44767</v>
      </c>
      <c r="B6047" s="1">
        <f t="shared" si="11"/>
        <v>18969</v>
      </c>
      <c r="C6047" s="929" t="s">
        <v>109</v>
      </c>
      <c r="D6047" s="1" t="s">
        <v>22</v>
      </c>
      <c r="E6047" s="1" t="s">
        <v>6344</v>
      </c>
      <c r="F6047" s="399">
        <v>44790</v>
      </c>
      <c r="G6047" s="10" t="s">
        <v>36</v>
      </c>
      <c r="H6047" s="10">
        <v>19</v>
      </c>
      <c r="I6047" s="946">
        <f t="shared" si="12"/>
        <v>2.35</v>
      </c>
      <c r="J6047" s="398" t="str">
        <f t="shared" si="13"/>
        <v/>
      </c>
      <c r="K6047" s="398" t="str">
        <f t="shared" si="14"/>
        <v/>
      </c>
      <c r="L6047" s="399">
        <v>44790</v>
      </c>
      <c r="M6047" s="398" t="s">
        <v>19</v>
      </c>
      <c r="N6047" s="10">
        <v>10532</v>
      </c>
    </row>
    <row r="6048" spans="1:14">
      <c r="A6048" s="9">
        <v>44767</v>
      </c>
      <c r="B6048" s="1">
        <f t="shared" si="11"/>
        <v>18970</v>
      </c>
      <c r="C6048" s="929" t="s">
        <v>102</v>
      </c>
      <c r="D6048" s="1" t="s">
        <v>22</v>
      </c>
      <c r="E6048" s="1" t="s">
        <v>6345</v>
      </c>
      <c r="F6048" s="399">
        <v>44790</v>
      </c>
      <c r="G6048" s="10" t="s">
        <v>104</v>
      </c>
      <c r="H6048" s="10">
        <v>14</v>
      </c>
      <c r="I6048" s="946">
        <f t="shared" si="12"/>
        <v>2.35</v>
      </c>
      <c r="J6048" s="398" t="str">
        <f t="shared" si="13"/>
        <v/>
      </c>
      <c r="K6048" s="398" t="str">
        <f t="shared" si="14"/>
        <v/>
      </c>
      <c r="L6048" s="399">
        <v>44790</v>
      </c>
      <c r="M6048" s="398" t="s">
        <v>19</v>
      </c>
      <c r="N6048" s="10">
        <v>10532</v>
      </c>
    </row>
    <row r="6049" spans="1:14">
      <c r="A6049" s="9">
        <v>44767</v>
      </c>
      <c r="B6049" s="1">
        <f t="shared" si="11"/>
        <v>18971</v>
      </c>
      <c r="C6049" s="929" t="s">
        <v>4473</v>
      </c>
      <c r="D6049" s="1" t="s">
        <v>22</v>
      </c>
      <c r="E6049" s="1" t="s">
        <v>6346</v>
      </c>
      <c r="F6049" s="399">
        <v>44790</v>
      </c>
      <c r="G6049" s="10" t="s">
        <v>518</v>
      </c>
      <c r="H6049" s="10">
        <v>1</v>
      </c>
      <c r="I6049" s="946">
        <f t="shared" si="12"/>
        <v>2.35</v>
      </c>
      <c r="J6049" s="398" t="str">
        <f t="shared" si="13"/>
        <v/>
      </c>
      <c r="K6049" s="398" t="str">
        <f t="shared" si="14"/>
        <v/>
      </c>
      <c r="L6049" s="399">
        <v>44790</v>
      </c>
      <c r="M6049" s="398" t="s">
        <v>19</v>
      </c>
      <c r="N6049" s="10">
        <v>10532</v>
      </c>
    </row>
    <row r="6050" spans="1:14">
      <c r="A6050" s="9">
        <v>44767</v>
      </c>
      <c r="B6050" s="1">
        <f t="shared" si="11"/>
        <v>18972</v>
      </c>
      <c r="C6050" s="929" t="s">
        <v>316</v>
      </c>
      <c r="D6050" s="1" t="s">
        <v>22</v>
      </c>
      <c r="E6050" s="1" t="s">
        <v>6347</v>
      </c>
      <c r="F6050" s="399">
        <v>44790</v>
      </c>
      <c r="G6050" s="10" t="s">
        <v>318</v>
      </c>
      <c r="H6050" s="10">
        <v>1</v>
      </c>
      <c r="I6050" s="946">
        <f t="shared" si="12"/>
        <v>2.35</v>
      </c>
      <c r="J6050" s="398" t="str">
        <f t="shared" si="13"/>
        <v/>
      </c>
      <c r="K6050" s="398" t="str">
        <f t="shared" si="14"/>
        <v/>
      </c>
      <c r="L6050" s="399">
        <v>44790</v>
      </c>
      <c r="M6050" s="398" t="s">
        <v>19</v>
      </c>
      <c r="N6050" s="10">
        <v>10532</v>
      </c>
    </row>
    <row r="6051" spans="1:14">
      <c r="A6051" s="9">
        <v>44767</v>
      </c>
      <c r="B6051" s="1">
        <f t="shared" si="11"/>
        <v>18973</v>
      </c>
      <c r="C6051" s="929" t="s">
        <v>3633</v>
      </c>
      <c r="D6051" s="1" t="s">
        <v>22</v>
      </c>
      <c r="E6051" s="1" t="s">
        <v>6348</v>
      </c>
      <c r="F6051" s="399">
        <v>44790</v>
      </c>
      <c r="G6051" s="10" t="s">
        <v>3635</v>
      </c>
      <c r="H6051" s="10">
        <v>2</v>
      </c>
      <c r="I6051" s="946">
        <f t="shared" si="12"/>
        <v>2.35</v>
      </c>
      <c r="J6051" s="398" t="str">
        <f t="shared" si="13"/>
        <v/>
      </c>
      <c r="K6051" s="398" t="str">
        <f t="shared" si="14"/>
        <v/>
      </c>
      <c r="L6051" s="399">
        <v>44790</v>
      </c>
      <c r="M6051" s="398" t="s">
        <v>19</v>
      </c>
      <c r="N6051" s="10">
        <v>10532</v>
      </c>
    </row>
    <row r="6052" spans="1:14">
      <c r="A6052" s="9">
        <v>44767</v>
      </c>
      <c r="B6052" s="1">
        <f t="shared" si="11"/>
        <v>18974</v>
      </c>
      <c r="C6052" s="929" t="s">
        <v>4619</v>
      </c>
      <c r="D6052" s="1" t="s">
        <v>22</v>
      </c>
      <c r="E6052" s="1" t="s">
        <v>6349</v>
      </c>
      <c r="F6052" s="399">
        <v>44790</v>
      </c>
      <c r="G6052" s="10" t="s">
        <v>4621</v>
      </c>
      <c r="H6052" s="10">
        <v>15</v>
      </c>
      <c r="I6052" s="946">
        <f t="shared" si="12"/>
        <v>2.35</v>
      </c>
      <c r="J6052" s="398" t="str">
        <f t="shared" si="13"/>
        <v/>
      </c>
      <c r="K6052" s="398" t="str">
        <f t="shared" si="14"/>
        <v/>
      </c>
      <c r="L6052" s="399">
        <v>44790</v>
      </c>
      <c r="M6052" s="398" t="s">
        <v>19</v>
      </c>
      <c r="N6052" s="10">
        <v>10532</v>
      </c>
    </row>
    <row r="6053" spans="1:14">
      <c r="A6053" s="9">
        <v>44767</v>
      </c>
      <c r="B6053" s="1">
        <f t="shared" si="11"/>
        <v>18975</v>
      </c>
      <c r="C6053" s="929" t="s">
        <v>120</v>
      </c>
      <c r="D6053" s="1" t="s">
        <v>22</v>
      </c>
      <c r="E6053" s="1" t="s">
        <v>6350</v>
      </c>
      <c r="F6053" s="399">
        <v>44790</v>
      </c>
      <c r="G6053" s="10" t="s">
        <v>122</v>
      </c>
      <c r="H6053" s="10">
        <v>1</v>
      </c>
      <c r="I6053" s="946">
        <f t="shared" si="12"/>
        <v>2.35</v>
      </c>
      <c r="J6053" s="398" t="str">
        <f t="shared" si="13"/>
        <v/>
      </c>
      <c r="K6053" s="398" t="str">
        <f t="shared" si="14"/>
        <v/>
      </c>
      <c r="L6053" s="399">
        <v>44790</v>
      </c>
      <c r="M6053" s="398" t="s">
        <v>19</v>
      </c>
      <c r="N6053" s="10">
        <v>10532</v>
      </c>
    </row>
    <row r="6054" spans="1:14">
      <c r="A6054" s="9">
        <v>44767</v>
      </c>
      <c r="B6054" s="1">
        <f t="shared" si="11"/>
        <v>18976</v>
      </c>
      <c r="C6054" s="929" t="s">
        <v>3031</v>
      </c>
      <c r="D6054" s="1" t="s">
        <v>22</v>
      </c>
      <c r="E6054" s="1" t="s">
        <v>6351</v>
      </c>
      <c r="F6054" s="399">
        <v>44790</v>
      </c>
      <c r="G6054" s="10" t="s">
        <v>3033</v>
      </c>
      <c r="H6054" s="10">
        <v>4</v>
      </c>
      <c r="I6054" s="946">
        <f t="shared" si="12"/>
        <v>2.35</v>
      </c>
      <c r="J6054" s="398" t="str">
        <f t="shared" si="13"/>
        <v/>
      </c>
      <c r="K6054" s="398" t="str">
        <f t="shared" si="14"/>
        <v/>
      </c>
      <c r="L6054" s="399">
        <v>44790</v>
      </c>
      <c r="M6054" s="398" t="s">
        <v>19</v>
      </c>
      <c r="N6054" s="10">
        <v>10532</v>
      </c>
    </row>
    <row r="6055" spans="1:14">
      <c r="A6055" s="9">
        <v>44767</v>
      </c>
      <c r="B6055" s="1">
        <f t="shared" si="11"/>
        <v>18977</v>
      </c>
      <c r="C6055" s="929" t="s">
        <v>1016</v>
      </c>
      <c r="D6055" s="1" t="s">
        <v>22</v>
      </c>
      <c r="E6055" s="1" t="s">
        <v>6352</v>
      </c>
      <c r="F6055" s="399">
        <v>44790</v>
      </c>
      <c r="G6055" s="10" t="s">
        <v>1018</v>
      </c>
      <c r="H6055" s="10">
        <v>2</v>
      </c>
      <c r="I6055" s="946">
        <f t="shared" si="12"/>
        <v>2.35</v>
      </c>
      <c r="J6055" s="398" t="str">
        <f t="shared" si="13"/>
        <v/>
      </c>
      <c r="K6055" s="398" t="str">
        <f t="shared" si="14"/>
        <v/>
      </c>
      <c r="L6055" s="399">
        <v>44790</v>
      </c>
      <c r="M6055" s="398" t="s">
        <v>19</v>
      </c>
      <c r="N6055" s="10">
        <v>10532</v>
      </c>
    </row>
    <row r="6056" spans="1:14">
      <c r="A6056" s="9">
        <v>44767</v>
      </c>
      <c r="B6056" s="1">
        <f t="shared" si="11"/>
        <v>18978</v>
      </c>
      <c r="C6056" s="929" t="s">
        <v>3667</v>
      </c>
      <c r="D6056" s="1" t="s">
        <v>22</v>
      </c>
      <c r="E6056" s="1" t="s">
        <v>6353</v>
      </c>
      <c r="F6056" s="399">
        <v>44790</v>
      </c>
      <c r="G6056" s="10" t="s">
        <v>3771</v>
      </c>
      <c r="H6056" s="10">
        <v>3</v>
      </c>
      <c r="I6056" s="946">
        <f t="shared" si="12"/>
        <v>2.35</v>
      </c>
      <c r="J6056" s="398" t="str">
        <f t="shared" si="13"/>
        <v/>
      </c>
      <c r="K6056" s="398" t="str">
        <f t="shared" si="14"/>
        <v/>
      </c>
      <c r="L6056" s="399">
        <v>44790</v>
      </c>
      <c r="M6056" s="398" t="s">
        <v>19</v>
      </c>
      <c r="N6056" s="10">
        <v>10532</v>
      </c>
    </row>
    <row r="6057" spans="1:14">
      <c r="A6057" s="9">
        <v>44767</v>
      </c>
      <c r="B6057" s="1">
        <f t="shared" si="11"/>
        <v>18979</v>
      </c>
      <c r="C6057" s="929" t="s">
        <v>341</v>
      </c>
      <c r="D6057" s="1" t="s">
        <v>22</v>
      </c>
      <c r="E6057" s="1" t="s">
        <v>6354</v>
      </c>
      <c r="F6057" s="399">
        <v>44790</v>
      </c>
      <c r="G6057" s="10" t="s">
        <v>343</v>
      </c>
      <c r="H6057" s="10">
        <v>6</v>
      </c>
      <c r="I6057" s="946">
        <f t="shared" si="12"/>
        <v>2.35</v>
      </c>
      <c r="J6057" s="398" t="str">
        <f t="shared" si="13"/>
        <v/>
      </c>
      <c r="K6057" s="398" t="str">
        <f t="shared" si="14"/>
        <v/>
      </c>
      <c r="L6057" s="399">
        <v>44790</v>
      </c>
      <c r="M6057" s="398" t="s">
        <v>19</v>
      </c>
      <c r="N6057" s="10">
        <v>10532</v>
      </c>
    </row>
    <row r="6058" spans="1:14">
      <c r="A6058" s="9">
        <v>44767</v>
      </c>
      <c r="B6058" s="1">
        <f t="shared" si="11"/>
        <v>18980</v>
      </c>
      <c r="C6058" s="929" t="s">
        <v>94</v>
      </c>
      <c r="D6058" s="1" t="s">
        <v>22</v>
      </c>
      <c r="E6058" s="1" t="s">
        <v>6355</v>
      </c>
      <c r="F6058" s="399">
        <v>44790</v>
      </c>
      <c r="G6058" s="10" t="s">
        <v>96</v>
      </c>
      <c r="H6058" s="10">
        <v>1</v>
      </c>
      <c r="I6058" s="946">
        <f t="shared" si="12"/>
        <v>2.35</v>
      </c>
      <c r="J6058" s="398" t="str">
        <f t="shared" si="13"/>
        <v/>
      </c>
      <c r="K6058" s="398" t="str">
        <f t="shared" si="14"/>
        <v/>
      </c>
      <c r="L6058" s="399">
        <v>44790</v>
      </c>
      <c r="M6058" s="398" t="s">
        <v>19</v>
      </c>
      <c r="N6058" s="10">
        <v>10532</v>
      </c>
    </row>
    <row r="6059" spans="1:14">
      <c r="A6059" s="9">
        <v>44767</v>
      </c>
      <c r="B6059" s="1">
        <f t="shared" si="11"/>
        <v>18981</v>
      </c>
      <c r="C6059" s="929" t="s">
        <v>380</v>
      </c>
      <c r="D6059" s="1" t="s">
        <v>22</v>
      </c>
      <c r="E6059" s="1" t="s">
        <v>6356</v>
      </c>
      <c r="F6059" s="399">
        <v>44790</v>
      </c>
      <c r="G6059" s="10" t="s">
        <v>382</v>
      </c>
      <c r="H6059" s="10">
        <v>17</v>
      </c>
      <c r="I6059" s="946">
        <f t="shared" si="12"/>
        <v>2.35</v>
      </c>
      <c r="J6059" s="398" t="str">
        <f t="shared" si="13"/>
        <v/>
      </c>
      <c r="K6059" s="398" t="str">
        <f t="shared" si="14"/>
        <v/>
      </c>
      <c r="L6059" s="399">
        <v>44790</v>
      </c>
      <c r="M6059" s="398" t="s">
        <v>19</v>
      </c>
      <c r="N6059" s="10">
        <v>10532</v>
      </c>
    </row>
    <row r="6060" spans="1:14">
      <c r="A6060" s="9">
        <v>44767</v>
      </c>
      <c r="B6060" s="1">
        <f t="shared" si="11"/>
        <v>18982</v>
      </c>
      <c r="C6060" s="929" t="s">
        <v>420</v>
      </c>
      <c r="D6060" s="1" t="s">
        <v>22</v>
      </c>
      <c r="E6060" s="1" t="s">
        <v>6357</v>
      </c>
      <c r="F6060" s="399">
        <v>44790</v>
      </c>
      <c r="G6060" s="10" t="s">
        <v>422</v>
      </c>
      <c r="H6060" s="10">
        <v>10</v>
      </c>
      <c r="I6060" s="946">
        <f t="shared" si="12"/>
        <v>2.35</v>
      </c>
      <c r="J6060" s="398" t="str">
        <f t="shared" si="13"/>
        <v/>
      </c>
      <c r="K6060" s="398" t="str">
        <f t="shared" si="14"/>
        <v/>
      </c>
      <c r="L6060" s="399">
        <v>44790</v>
      </c>
      <c r="M6060" s="398" t="s">
        <v>19</v>
      </c>
      <c r="N6060" s="10">
        <v>10532</v>
      </c>
    </row>
    <row r="6061" spans="1:14">
      <c r="A6061" s="9">
        <v>44767</v>
      </c>
      <c r="B6061" s="1">
        <f t="shared" si="11"/>
        <v>18983</v>
      </c>
      <c r="C6061" s="929" t="s">
        <v>2393</v>
      </c>
      <c r="D6061" s="1" t="s">
        <v>22</v>
      </c>
      <c r="E6061" s="1" t="s">
        <v>6358</v>
      </c>
      <c r="F6061" s="399">
        <v>44790</v>
      </c>
      <c r="G6061" s="10" t="s">
        <v>2521</v>
      </c>
      <c r="H6061" s="10">
        <v>25</v>
      </c>
      <c r="I6061" s="946">
        <f t="shared" si="12"/>
        <v>2.35</v>
      </c>
      <c r="J6061" s="398" t="str">
        <f t="shared" si="13"/>
        <v/>
      </c>
      <c r="K6061" s="398" t="str">
        <f t="shared" si="14"/>
        <v/>
      </c>
      <c r="L6061" s="399">
        <v>44790</v>
      </c>
      <c r="M6061" s="398" t="s">
        <v>19</v>
      </c>
      <c r="N6061" s="10">
        <v>10532</v>
      </c>
    </row>
    <row r="6062" spans="1:14">
      <c r="A6062" s="9">
        <v>44767</v>
      </c>
      <c r="B6062" s="1">
        <f t="shared" si="11"/>
        <v>18984</v>
      </c>
      <c r="C6062" s="929" t="s">
        <v>5925</v>
      </c>
      <c r="D6062" s="1" t="s">
        <v>22</v>
      </c>
      <c r="E6062" s="1" t="s">
        <v>6358</v>
      </c>
      <c r="F6062" s="399">
        <v>44790</v>
      </c>
      <c r="G6062" s="10" t="s">
        <v>6359</v>
      </c>
      <c r="H6062" s="10">
        <v>25</v>
      </c>
      <c r="I6062" s="946">
        <f t="shared" si="12"/>
        <v>2.35</v>
      </c>
      <c r="J6062" s="398" t="str">
        <f t="shared" si="13"/>
        <v/>
      </c>
      <c r="K6062" s="398" t="str">
        <f t="shared" si="14"/>
        <v/>
      </c>
      <c r="L6062" s="399">
        <v>44790</v>
      </c>
      <c r="M6062" s="398" t="s">
        <v>19</v>
      </c>
      <c r="N6062" s="10">
        <v>10532</v>
      </c>
    </row>
    <row r="6063" spans="1:14">
      <c r="A6063" s="9">
        <v>44767</v>
      </c>
      <c r="B6063" s="1">
        <f t="shared" si="11"/>
        <v>18985</v>
      </c>
      <c r="C6063" s="929" t="s">
        <v>4889</v>
      </c>
      <c r="D6063" s="1" t="s">
        <v>22</v>
      </c>
      <c r="E6063" s="1" t="s">
        <v>6360</v>
      </c>
      <c r="F6063" s="399">
        <v>44790</v>
      </c>
      <c r="G6063" s="10" t="s">
        <v>5160</v>
      </c>
      <c r="H6063" s="10">
        <v>12</v>
      </c>
      <c r="I6063" s="946">
        <f t="shared" si="12"/>
        <v>2.35</v>
      </c>
      <c r="J6063" s="398" t="str">
        <f t="shared" si="13"/>
        <v/>
      </c>
      <c r="K6063" s="398" t="str">
        <f t="shared" si="14"/>
        <v/>
      </c>
      <c r="L6063" s="399">
        <v>44790</v>
      </c>
      <c r="M6063" s="398" t="s">
        <v>19</v>
      </c>
      <c r="N6063" s="10">
        <v>10532</v>
      </c>
    </row>
    <row r="6064" spans="1:14">
      <c r="A6064" s="9">
        <v>44767</v>
      </c>
      <c r="B6064" s="1">
        <f t="shared" si="11"/>
        <v>18986</v>
      </c>
      <c r="C6064" s="929" t="s">
        <v>458</v>
      </c>
      <c r="D6064" s="1" t="s">
        <v>22</v>
      </c>
      <c r="E6064" s="1" t="s">
        <v>6361</v>
      </c>
      <c r="F6064" s="399">
        <v>44790</v>
      </c>
      <c r="G6064" s="10" t="s">
        <v>460</v>
      </c>
      <c r="H6064" s="10">
        <v>19</v>
      </c>
      <c r="I6064" s="946">
        <f t="shared" si="12"/>
        <v>2.35</v>
      </c>
      <c r="J6064" s="398" t="str">
        <f t="shared" si="13"/>
        <v/>
      </c>
      <c r="K6064" s="398" t="str">
        <f t="shared" si="14"/>
        <v/>
      </c>
      <c r="L6064" s="399">
        <v>44790</v>
      </c>
      <c r="M6064" s="398" t="s">
        <v>19</v>
      </c>
      <c r="N6064" s="10">
        <v>10532</v>
      </c>
    </row>
    <row r="6065" spans="1:14">
      <c r="A6065" s="9">
        <v>44791</v>
      </c>
      <c r="B6065" s="1">
        <f t="shared" si="11"/>
        <v>18987</v>
      </c>
      <c r="C6065" s="929" t="s">
        <v>6362</v>
      </c>
      <c r="D6065" s="1" t="s">
        <v>22</v>
      </c>
      <c r="E6065" s="1" t="s">
        <v>4322</v>
      </c>
      <c r="F6065" s="399">
        <v>44792</v>
      </c>
      <c r="G6065" s="10" t="s">
        <v>6363</v>
      </c>
      <c r="H6065" s="10">
        <v>1</v>
      </c>
      <c r="I6065" s="946">
        <f t="shared" si="12"/>
        <v>3.75</v>
      </c>
      <c r="J6065" s="398" t="str">
        <f t="shared" si="13"/>
        <v/>
      </c>
      <c r="K6065" s="398" t="str">
        <f t="shared" si="14"/>
        <v/>
      </c>
      <c r="L6065" s="399">
        <v>44791</v>
      </c>
      <c r="M6065" s="398" t="s">
        <v>19</v>
      </c>
      <c r="N6065" s="10">
        <v>10532</v>
      </c>
    </row>
    <row r="6066" spans="1:14">
      <c r="A6066" s="9">
        <v>44791</v>
      </c>
      <c r="B6066" s="1">
        <f t="shared" si="11"/>
        <v>18988</v>
      </c>
      <c r="C6066" s="929" t="s">
        <v>6364</v>
      </c>
      <c r="D6066" s="1" t="s">
        <v>22</v>
      </c>
      <c r="E6066" s="1" t="s">
        <v>4322</v>
      </c>
      <c r="F6066" s="399">
        <v>44792</v>
      </c>
      <c r="G6066" s="10" t="s">
        <v>6365</v>
      </c>
      <c r="H6066" s="10">
        <v>1</v>
      </c>
      <c r="I6066" s="946">
        <f t="shared" si="12"/>
        <v>3.75</v>
      </c>
      <c r="J6066" s="398" t="str">
        <f t="shared" si="13"/>
        <v/>
      </c>
      <c r="K6066" s="398" t="str">
        <f t="shared" si="14"/>
        <v/>
      </c>
      <c r="L6066" s="399">
        <v>44791</v>
      </c>
      <c r="M6066" s="398" t="s">
        <v>19</v>
      </c>
      <c r="N6066" s="10">
        <v>10532</v>
      </c>
    </row>
    <row r="6067" spans="1:14">
      <c r="A6067" s="9">
        <v>44791</v>
      </c>
      <c r="B6067" s="1">
        <f t="shared" si="11"/>
        <v>18989</v>
      </c>
      <c r="C6067" s="929" t="s">
        <v>6366</v>
      </c>
      <c r="D6067" s="1" t="s">
        <v>22</v>
      </c>
      <c r="E6067" s="1" t="s">
        <v>4322</v>
      </c>
      <c r="F6067" s="399">
        <v>44792</v>
      </c>
      <c r="G6067" s="10" t="s">
        <v>6367</v>
      </c>
      <c r="H6067" s="10">
        <v>2</v>
      </c>
      <c r="I6067" s="946">
        <f t="shared" si="12"/>
        <v>3.75</v>
      </c>
      <c r="J6067" s="398" t="str">
        <f t="shared" si="13"/>
        <v/>
      </c>
      <c r="K6067" s="398" t="str">
        <f t="shared" si="14"/>
        <v/>
      </c>
      <c r="L6067" s="399">
        <v>44791</v>
      </c>
      <c r="M6067" s="398" t="s">
        <v>19</v>
      </c>
      <c r="N6067" s="10">
        <v>10532</v>
      </c>
    </row>
    <row r="6068" spans="1:14">
      <c r="A6068" s="9">
        <v>44791</v>
      </c>
      <c r="B6068" s="1">
        <f t="shared" si="11"/>
        <v>18990</v>
      </c>
      <c r="C6068" s="929" t="s">
        <v>2776</v>
      </c>
      <c r="D6068" s="1" t="s">
        <v>22</v>
      </c>
      <c r="E6068" s="1" t="s">
        <v>6368</v>
      </c>
      <c r="F6068" s="399">
        <v>44792</v>
      </c>
      <c r="G6068" s="10" t="s">
        <v>2778</v>
      </c>
      <c r="H6068" s="10">
        <v>10</v>
      </c>
      <c r="I6068" s="946">
        <f t="shared" si="12"/>
        <v>2.35</v>
      </c>
      <c r="J6068" s="398" t="str">
        <f t="shared" si="13"/>
        <v/>
      </c>
      <c r="K6068" s="398" t="str">
        <f t="shared" si="14"/>
        <v/>
      </c>
      <c r="L6068" s="399">
        <v>44791</v>
      </c>
      <c r="M6068" s="398" t="s">
        <v>19</v>
      </c>
      <c r="N6068" s="10">
        <v>10532</v>
      </c>
    </row>
    <row r="6069" spans="1:14">
      <c r="A6069" s="9">
        <v>44791</v>
      </c>
      <c r="B6069" s="1">
        <f t="shared" si="11"/>
        <v>18991</v>
      </c>
      <c r="C6069" s="929" t="s">
        <v>2779</v>
      </c>
      <c r="D6069" s="1" t="s">
        <v>22</v>
      </c>
      <c r="E6069" s="1" t="s">
        <v>6368</v>
      </c>
      <c r="F6069" s="399">
        <v>44792</v>
      </c>
      <c r="G6069" s="10" t="s">
        <v>2780</v>
      </c>
      <c r="H6069" s="10">
        <v>10</v>
      </c>
      <c r="I6069" s="946">
        <f t="shared" si="12"/>
        <v>2.35</v>
      </c>
      <c r="J6069" s="398" t="str">
        <f t="shared" si="13"/>
        <v/>
      </c>
      <c r="K6069" s="398" t="str">
        <f t="shared" si="14"/>
        <v/>
      </c>
      <c r="L6069" s="399">
        <v>44791</v>
      </c>
      <c r="M6069" s="398" t="s">
        <v>19</v>
      </c>
      <c r="N6069" s="10">
        <v>10532</v>
      </c>
    </row>
    <row r="6070" spans="1:14">
      <c r="A6070" s="9">
        <v>44791</v>
      </c>
      <c r="B6070" s="1">
        <f t="shared" si="11"/>
        <v>18992</v>
      </c>
      <c r="C6070" s="929" t="s">
        <v>1045</v>
      </c>
      <c r="D6070" s="1" t="s">
        <v>22</v>
      </c>
      <c r="E6070" s="1" t="s">
        <v>6369</v>
      </c>
      <c r="F6070" s="399">
        <v>44792</v>
      </c>
      <c r="G6070" s="10" t="s">
        <v>1047</v>
      </c>
      <c r="H6070" s="10">
        <v>18</v>
      </c>
      <c r="I6070" s="946">
        <f t="shared" si="12"/>
        <v>2.35</v>
      </c>
      <c r="J6070" s="398" t="str">
        <f t="shared" si="13"/>
        <v/>
      </c>
      <c r="K6070" s="398" t="str">
        <f t="shared" si="14"/>
        <v/>
      </c>
      <c r="L6070" s="399">
        <v>44791</v>
      </c>
      <c r="M6070" s="398" t="s">
        <v>19</v>
      </c>
      <c r="N6070" s="10">
        <v>10532</v>
      </c>
    </row>
    <row r="6071" spans="1:14">
      <c r="A6071" s="9">
        <v>44791</v>
      </c>
      <c r="B6071" s="1">
        <f t="shared" si="11"/>
        <v>18993</v>
      </c>
      <c r="C6071" s="929" t="s">
        <v>397</v>
      </c>
      <c r="D6071" s="1" t="s">
        <v>22</v>
      </c>
      <c r="E6071" s="1" t="s">
        <v>6370</v>
      </c>
      <c r="F6071" s="399">
        <v>44792</v>
      </c>
      <c r="G6071" s="10" t="s">
        <v>399</v>
      </c>
      <c r="H6071" s="10">
        <v>4</v>
      </c>
      <c r="I6071" s="946">
        <f t="shared" si="12"/>
        <v>2.35</v>
      </c>
      <c r="J6071" s="398" t="str">
        <f t="shared" si="13"/>
        <v/>
      </c>
      <c r="K6071" s="398" t="str">
        <f t="shared" si="14"/>
        <v/>
      </c>
      <c r="L6071" s="399">
        <v>44791</v>
      </c>
      <c r="M6071" s="398" t="s">
        <v>19</v>
      </c>
      <c r="N6071" s="10">
        <v>10532</v>
      </c>
    </row>
    <row r="6072" spans="1:14">
      <c r="A6072" s="9">
        <v>44791</v>
      </c>
      <c r="B6072" s="1">
        <f t="shared" si="11"/>
        <v>18994</v>
      </c>
      <c r="C6072" s="929" t="s">
        <v>1045</v>
      </c>
      <c r="D6072" s="1" t="s">
        <v>22</v>
      </c>
      <c r="E6072" s="1" t="s">
        <v>6371</v>
      </c>
      <c r="F6072" s="399">
        <v>44792</v>
      </c>
      <c r="G6072" s="10" t="s">
        <v>1047</v>
      </c>
      <c r="H6072" s="10">
        <v>16</v>
      </c>
      <c r="I6072" s="946">
        <f t="shared" si="12"/>
        <v>2.35</v>
      </c>
      <c r="J6072" s="398" t="str">
        <f t="shared" si="13"/>
        <v/>
      </c>
      <c r="K6072" s="398" t="str">
        <f t="shared" si="14"/>
        <v/>
      </c>
      <c r="L6072" s="399">
        <v>44791</v>
      </c>
      <c r="M6072" s="398" t="s">
        <v>19</v>
      </c>
      <c r="N6072" s="10">
        <v>10532</v>
      </c>
    </row>
    <row r="6073" spans="1:14">
      <c r="A6073" s="9">
        <v>44791</v>
      </c>
      <c r="B6073" s="1">
        <f t="shared" si="11"/>
        <v>18995</v>
      </c>
      <c r="C6073" s="929" t="s">
        <v>573</v>
      </c>
      <c r="D6073" s="1" t="s">
        <v>22</v>
      </c>
      <c r="E6073" s="1" t="s">
        <v>6372</v>
      </c>
      <c r="F6073" s="399">
        <v>44792</v>
      </c>
      <c r="G6073" s="10" t="s">
        <v>575</v>
      </c>
      <c r="H6073" s="10">
        <v>48</v>
      </c>
      <c r="I6073" s="946">
        <f t="shared" si="12"/>
        <v>2.35</v>
      </c>
      <c r="J6073" s="398" t="str">
        <f t="shared" si="13"/>
        <v/>
      </c>
      <c r="K6073" s="398" t="str">
        <f t="shared" si="14"/>
        <v/>
      </c>
      <c r="L6073" s="399">
        <v>44791</v>
      </c>
      <c r="M6073" s="398" t="s">
        <v>19</v>
      </c>
      <c r="N6073" s="10">
        <v>10532</v>
      </c>
    </row>
    <row r="6074" spans="1:14">
      <c r="A6074" s="9">
        <v>44791</v>
      </c>
      <c r="B6074" s="1">
        <f t="shared" si="11"/>
        <v>18996</v>
      </c>
      <c r="C6074" s="929" t="s">
        <v>863</v>
      </c>
      <c r="D6074" s="1" t="s">
        <v>22</v>
      </c>
      <c r="E6074" s="1" t="s">
        <v>6373</v>
      </c>
      <c r="F6074" s="399">
        <v>44792</v>
      </c>
      <c r="G6074" s="10" t="s">
        <v>865</v>
      </c>
      <c r="H6074" s="10">
        <v>12</v>
      </c>
      <c r="I6074" s="946">
        <f t="shared" si="12"/>
        <v>2.35</v>
      </c>
      <c r="J6074" s="398" t="str">
        <f t="shared" si="13"/>
        <v/>
      </c>
      <c r="K6074" s="398" t="str">
        <f t="shared" si="14"/>
        <v/>
      </c>
      <c r="L6074" s="399">
        <v>44791</v>
      </c>
      <c r="M6074" s="398" t="s">
        <v>19</v>
      </c>
      <c r="N6074" s="10">
        <v>10532</v>
      </c>
    </row>
    <row r="6075" spans="1:14">
      <c r="A6075" s="9">
        <v>44791</v>
      </c>
      <c r="B6075" s="1">
        <f t="shared" si="11"/>
        <v>18997</v>
      </c>
      <c r="C6075" s="929" t="s">
        <v>573</v>
      </c>
      <c r="D6075" s="1" t="s">
        <v>22</v>
      </c>
      <c r="E6075" s="1" t="s">
        <v>6374</v>
      </c>
      <c r="F6075" s="399">
        <v>44792</v>
      </c>
      <c r="G6075" s="10" t="s">
        <v>575</v>
      </c>
      <c r="H6075" s="10">
        <v>52</v>
      </c>
      <c r="I6075" s="946">
        <f t="shared" si="12"/>
        <v>2.35</v>
      </c>
      <c r="J6075" s="398" t="str">
        <f t="shared" si="13"/>
        <v/>
      </c>
      <c r="K6075" s="398" t="str">
        <f t="shared" si="14"/>
        <v/>
      </c>
      <c r="L6075" s="399">
        <v>44791</v>
      </c>
      <c r="M6075" s="398" t="s">
        <v>19</v>
      </c>
      <c r="N6075" s="10">
        <v>10532</v>
      </c>
    </row>
    <row r="6076" spans="1:14">
      <c r="A6076" s="9">
        <v>44791</v>
      </c>
      <c r="B6076" s="1">
        <f t="shared" si="11"/>
        <v>18998</v>
      </c>
      <c r="C6076" s="929" t="s">
        <v>650</v>
      </c>
      <c r="D6076" s="1" t="s">
        <v>22</v>
      </c>
      <c r="E6076" s="1" t="s">
        <v>6375</v>
      </c>
      <c r="F6076" s="399">
        <v>44792</v>
      </c>
      <c r="G6076" s="10" t="s">
        <v>652</v>
      </c>
      <c r="H6076" s="10">
        <v>106</v>
      </c>
      <c r="I6076" s="946">
        <f t="shared" si="12"/>
        <v>2.35</v>
      </c>
      <c r="J6076" s="398" t="str">
        <f t="shared" si="13"/>
        <v/>
      </c>
      <c r="K6076" s="398" t="str">
        <f t="shared" si="14"/>
        <v/>
      </c>
      <c r="L6076" s="399">
        <v>44791</v>
      </c>
      <c r="M6076" s="398" t="s">
        <v>19</v>
      </c>
      <c r="N6076" s="10">
        <v>10532</v>
      </c>
    </row>
    <row r="6077" spans="1:14">
      <c r="A6077" s="9">
        <v>44791</v>
      </c>
      <c r="B6077" s="1">
        <f t="shared" si="11"/>
        <v>18999</v>
      </c>
      <c r="C6077" s="929" t="s">
        <v>533</v>
      </c>
      <c r="D6077" s="1" t="s">
        <v>22</v>
      </c>
      <c r="E6077" s="1" t="s">
        <v>6376</v>
      </c>
      <c r="F6077" s="399">
        <v>44792</v>
      </c>
      <c r="G6077" s="10" t="s">
        <v>535</v>
      </c>
      <c r="H6077" s="10">
        <v>14</v>
      </c>
      <c r="I6077" s="946">
        <f t="shared" si="12"/>
        <v>2.35</v>
      </c>
      <c r="J6077" s="398" t="str">
        <f t="shared" si="13"/>
        <v/>
      </c>
      <c r="K6077" s="398" t="str">
        <f t="shared" si="14"/>
        <v/>
      </c>
      <c r="L6077" s="399">
        <v>44791</v>
      </c>
      <c r="M6077" s="398" t="s">
        <v>19</v>
      </c>
      <c r="N6077" s="10">
        <v>10532</v>
      </c>
    </row>
    <row r="6078" spans="1:14">
      <c r="A6078" s="9">
        <v>44791</v>
      </c>
      <c r="B6078" s="1">
        <f t="shared" si="11"/>
        <v>19000</v>
      </c>
      <c r="C6078" s="929" t="s">
        <v>182</v>
      </c>
      <c r="D6078" s="1" t="s">
        <v>22</v>
      </c>
      <c r="E6078" s="1" t="s">
        <v>6377</v>
      </c>
      <c r="F6078" s="399">
        <v>44792</v>
      </c>
      <c r="G6078" s="10" t="s">
        <v>184</v>
      </c>
      <c r="H6078" s="10">
        <v>27</v>
      </c>
      <c r="I6078" s="946">
        <f t="shared" si="12"/>
        <v>2.35</v>
      </c>
      <c r="J6078" s="398" t="str">
        <f t="shared" si="13"/>
        <v/>
      </c>
      <c r="K6078" s="398" t="str">
        <f t="shared" si="14"/>
        <v/>
      </c>
      <c r="L6078" s="399">
        <v>44791</v>
      </c>
      <c r="M6078" s="398" t="s">
        <v>19</v>
      </c>
      <c r="N6078" s="10">
        <v>10532</v>
      </c>
    </row>
    <row r="6079" spans="1:14">
      <c r="A6079" s="9">
        <v>44791</v>
      </c>
      <c r="B6079" s="1">
        <f t="shared" si="11"/>
        <v>19001</v>
      </c>
      <c r="C6079" s="929" t="s">
        <v>4619</v>
      </c>
      <c r="D6079" s="1" t="s">
        <v>22</v>
      </c>
      <c r="E6079" s="1" t="s">
        <v>6378</v>
      </c>
      <c r="F6079" s="399">
        <v>44792</v>
      </c>
      <c r="G6079" s="10" t="s">
        <v>4621</v>
      </c>
      <c r="H6079" s="10">
        <v>80</v>
      </c>
      <c r="I6079" s="946">
        <f t="shared" si="12"/>
        <v>2.35</v>
      </c>
      <c r="J6079" s="398" t="str">
        <f t="shared" si="13"/>
        <v/>
      </c>
      <c r="K6079" s="398" t="str">
        <f t="shared" si="14"/>
        <v/>
      </c>
      <c r="L6079" s="399">
        <v>44792</v>
      </c>
      <c r="M6079" s="398" t="s">
        <v>19</v>
      </c>
      <c r="N6079" s="10">
        <v>10532</v>
      </c>
    </row>
    <row r="6080" spans="1:14">
      <c r="A6080" s="9">
        <v>44791</v>
      </c>
      <c r="B6080" s="1">
        <f t="shared" si="11"/>
        <v>19002</v>
      </c>
      <c r="C6080" s="929" t="s">
        <v>675</v>
      </c>
      <c r="D6080" s="1" t="s">
        <v>22</v>
      </c>
      <c r="E6080" s="1" t="s">
        <v>6379</v>
      </c>
      <c r="F6080" s="399">
        <v>44792</v>
      </c>
      <c r="G6080" s="10" t="s">
        <v>677</v>
      </c>
      <c r="H6080" s="10">
        <v>23</v>
      </c>
      <c r="I6080" s="946">
        <f t="shared" si="12"/>
        <v>2.35</v>
      </c>
      <c r="J6080" s="398" t="str">
        <f t="shared" si="13"/>
        <v/>
      </c>
      <c r="K6080" s="398" t="str">
        <f t="shared" si="14"/>
        <v/>
      </c>
      <c r="L6080" s="399">
        <v>44792</v>
      </c>
      <c r="M6080" s="398" t="s">
        <v>19</v>
      </c>
      <c r="N6080" s="10">
        <v>10532</v>
      </c>
    </row>
    <row r="6081" spans="1:15">
      <c r="A6081" s="9">
        <v>44791</v>
      </c>
      <c r="B6081" s="1">
        <f t="shared" si="11"/>
        <v>19003</v>
      </c>
      <c r="C6081" s="929" t="s">
        <v>896</v>
      </c>
      <c r="D6081" s="1" t="s">
        <v>22</v>
      </c>
      <c r="E6081" s="1" t="s">
        <v>6380</v>
      </c>
      <c r="F6081" s="399">
        <v>44792</v>
      </c>
      <c r="G6081" s="10" t="s">
        <v>898</v>
      </c>
      <c r="H6081" s="10">
        <v>30</v>
      </c>
      <c r="I6081" s="946">
        <f t="shared" si="12"/>
        <v>2.35</v>
      </c>
      <c r="J6081" s="398" t="str">
        <f t="shared" si="13"/>
        <v/>
      </c>
      <c r="K6081" s="398" t="str">
        <f t="shared" si="14"/>
        <v/>
      </c>
      <c r="L6081" s="399">
        <v>44792</v>
      </c>
      <c r="M6081" s="398" t="s">
        <v>19</v>
      </c>
      <c r="N6081" s="10">
        <v>10532</v>
      </c>
    </row>
    <row r="6082" spans="1:15">
      <c r="A6082" s="9">
        <v>44791</v>
      </c>
      <c r="B6082" s="1">
        <f t="shared" si="11"/>
        <v>19004</v>
      </c>
      <c r="C6082" s="929" t="s">
        <v>5923</v>
      </c>
      <c r="D6082" s="1" t="s">
        <v>22</v>
      </c>
      <c r="E6082" s="1" t="s">
        <v>6381</v>
      </c>
      <c r="F6082" s="399">
        <v>44792</v>
      </c>
      <c r="G6082" s="10" t="s">
        <v>6382</v>
      </c>
      <c r="H6082" s="10">
        <v>16</v>
      </c>
      <c r="I6082" s="946">
        <f t="shared" si="12"/>
        <v>2.35</v>
      </c>
      <c r="J6082" s="398" t="str">
        <f t="shared" si="13"/>
        <v/>
      </c>
      <c r="K6082" s="398" t="str">
        <f t="shared" si="14"/>
        <v/>
      </c>
      <c r="L6082" s="399">
        <v>44792</v>
      </c>
      <c r="M6082" s="398" t="s">
        <v>19</v>
      </c>
      <c r="N6082" s="10">
        <v>10532</v>
      </c>
    </row>
    <row r="6083" spans="1:15">
      <c r="A6083" s="9">
        <v>44791</v>
      </c>
      <c r="B6083" s="1">
        <f t="shared" si="11"/>
        <v>19005</v>
      </c>
      <c r="C6083" s="929" t="s">
        <v>595</v>
      </c>
      <c r="D6083" s="1" t="s">
        <v>22</v>
      </c>
      <c r="E6083" s="1" t="s">
        <v>6383</v>
      </c>
      <c r="F6083" s="399">
        <v>44792</v>
      </c>
      <c r="G6083" s="10" t="s">
        <v>462</v>
      </c>
      <c r="H6083" s="10">
        <v>18</v>
      </c>
      <c r="I6083" s="946">
        <f t="shared" si="12"/>
        <v>2.35</v>
      </c>
      <c r="J6083" s="398" t="str">
        <f t="shared" si="13"/>
        <v/>
      </c>
      <c r="K6083" s="398" t="str">
        <f t="shared" si="14"/>
        <v/>
      </c>
      <c r="L6083" s="399">
        <v>44792</v>
      </c>
      <c r="M6083" s="398" t="s">
        <v>19</v>
      </c>
      <c r="N6083" s="10">
        <v>10532</v>
      </c>
    </row>
    <row r="6084" spans="1:15">
      <c r="A6084" s="9">
        <v>44791</v>
      </c>
      <c r="B6084" s="1">
        <f t="shared" si="11"/>
        <v>19006</v>
      </c>
      <c r="C6084" s="929" t="s">
        <v>5371</v>
      </c>
      <c r="D6084" s="1" t="s">
        <v>22</v>
      </c>
      <c r="E6084" s="1" t="s">
        <v>6384</v>
      </c>
      <c r="F6084" s="399">
        <v>44792</v>
      </c>
      <c r="G6084" s="10" t="s">
        <v>5373</v>
      </c>
      <c r="H6084" s="10">
        <v>12</v>
      </c>
      <c r="I6084" s="946">
        <f t="shared" si="12"/>
        <v>2.35</v>
      </c>
      <c r="J6084" s="398" t="str">
        <f t="shared" si="13"/>
        <v/>
      </c>
      <c r="K6084" s="398" t="str">
        <f t="shared" si="14"/>
        <v/>
      </c>
      <c r="L6084" s="399">
        <v>44792</v>
      </c>
      <c r="M6084" s="398" t="s">
        <v>19</v>
      </c>
      <c r="N6084" s="10">
        <v>10532</v>
      </c>
    </row>
    <row r="6085" spans="1:15">
      <c r="A6085" s="9">
        <v>44791</v>
      </c>
      <c r="B6085" s="1">
        <f t="shared" si="11"/>
        <v>19007</v>
      </c>
      <c r="C6085" s="929" t="s">
        <v>2776</v>
      </c>
      <c r="D6085" s="1" t="s">
        <v>22</v>
      </c>
      <c r="E6085" s="1" t="s">
        <v>6385</v>
      </c>
      <c r="F6085" s="399">
        <v>44792</v>
      </c>
      <c r="G6085" s="10" t="s">
        <v>2778</v>
      </c>
      <c r="H6085" s="10">
        <v>10</v>
      </c>
      <c r="I6085" s="946">
        <f t="shared" si="12"/>
        <v>2.35</v>
      </c>
      <c r="J6085" s="398" t="str">
        <f t="shared" si="13"/>
        <v/>
      </c>
      <c r="K6085" s="398" t="str">
        <f t="shared" si="14"/>
        <v/>
      </c>
      <c r="L6085" s="399">
        <v>44792</v>
      </c>
      <c r="M6085" s="398" t="s">
        <v>19</v>
      </c>
      <c r="N6085" s="10">
        <v>10532</v>
      </c>
    </row>
    <row r="6086" spans="1:15">
      <c r="A6086" s="9">
        <v>44791</v>
      </c>
      <c r="B6086" s="1">
        <f t="shared" si="11"/>
        <v>19008</v>
      </c>
      <c r="C6086" s="929" t="s">
        <v>2779</v>
      </c>
      <c r="D6086" s="1" t="s">
        <v>22</v>
      </c>
      <c r="E6086" s="1" t="s">
        <v>6385</v>
      </c>
      <c r="F6086" s="399">
        <v>44792</v>
      </c>
      <c r="G6086" s="10" t="s">
        <v>2780</v>
      </c>
      <c r="H6086" s="10">
        <v>10</v>
      </c>
      <c r="I6086" s="946">
        <f t="shared" si="12"/>
        <v>2.35</v>
      </c>
      <c r="J6086" s="398" t="str">
        <f t="shared" si="13"/>
        <v/>
      </c>
      <c r="K6086" s="398" t="str">
        <f t="shared" si="14"/>
        <v/>
      </c>
      <c r="L6086" s="399">
        <v>44792</v>
      </c>
      <c r="M6086" s="398" t="s">
        <v>19</v>
      </c>
      <c r="N6086" s="10">
        <v>10532</v>
      </c>
    </row>
    <row r="6087" spans="1:15">
      <c r="A6087" s="9">
        <v>44791</v>
      </c>
      <c r="B6087" s="1">
        <f t="shared" si="11"/>
        <v>19009</v>
      </c>
      <c r="C6087" s="929" t="s">
        <v>2776</v>
      </c>
      <c r="D6087" s="1" t="s">
        <v>22</v>
      </c>
      <c r="E6087" s="1" t="s">
        <v>6386</v>
      </c>
      <c r="F6087" s="399">
        <v>44792</v>
      </c>
      <c r="G6087" s="10" t="s">
        <v>2778</v>
      </c>
      <c r="H6087" s="10">
        <v>120</v>
      </c>
      <c r="I6087" s="946">
        <f t="shared" si="12"/>
        <v>2.35</v>
      </c>
      <c r="J6087" s="398" t="str">
        <f t="shared" si="13"/>
        <v/>
      </c>
      <c r="K6087" s="398" t="str">
        <f t="shared" si="14"/>
        <v/>
      </c>
      <c r="L6087" s="399">
        <v>44792</v>
      </c>
      <c r="M6087" s="398" t="s">
        <v>19</v>
      </c>
      <c r="N6087" s="10">
        <v>10532</v>
      </c>
    </row>
    <row r="6088" spans="1:15">
      <c r="A6088" s="9">
        <v>44791</v>
      </c>
      <c r="B6088" s="1">
        <f t="shared" si="11"/>
        <v>19010</v>
      </c>
      <c r="C6088" s="929" t="s">
        <v>2779</v>
      </c>
      <c r="D6088" s="1" t="s">
        <v>22</v>
      </c>
      <c r="E6088" s="1" t="s">
        <v>6386</v>
      </c>
      <c r="F6088" s="399">
        <v>44792</v>
      </c>
      <c r="G6088" s="10" t="s">
        <v>2780</v>
      </c>
      <c r="H6088" s="10">
        <v>120</v>
      </c>
      <c r="I6088" s="946">
        <f t="shared" si="12"/>
        <v>2.35</v>
      </c>
      <c r="J6088" s="398" t="str">
        <f t="shared" si="13"/>
        <v/>
      </c>
      <c r="K6088" s="398" t="str">
        <f t="shared" si="14"/>
        <v/>
      </c>
      <c r="L6088" s="399">
        <v>44792</v>
      </c>
      <c r="M6088" s="398" t="s">
        <v>19</v>
      </c>
      <c r="N6088" s="10">
        <v>10532</v>
      </c>
    </row>
    <row r="6089" spans="1:15" s="400" customFormat="1">
      <c r="A6089" s="9">
        <v>44791</v>
      </c>
      <c r="B6089" s="1">
        <f t="shared" si="11"/>
        <v>19011</v>
      </c>
      <c r="C6089" s="929" t="s">
        <v>1172</v>
      </c>
      <c r="D6089" s="1" t="s">
        <v>22</v>
      </c>
      <c r="E6089" s="1" t="s">
        <v>6387</v>
      </c>
      <c r="F6089" s="399">
        <v>44792</v>
      </c>
      <c r="G6089" s="10" t="s">
        <v>1174</v>
      </c>
      <c r="H6089" s="10">
        <v>38</v>
      </c>
      <c r="I6089" s="946">
        <f t="shared" si="12"/>
        <v>2.35</v>
      </c>
      <c r="J6089" s="398" t="str">
        <f t="shared" si="13"/>
        <v/>
      </c>
      <c r="K6089" s="398" t="str">
        <f t="shared" si="14"/>
        <v/>
      </c>
      <c r="L6089" s="399">
        <v>44792</v>
      </c>
      <c r="M6089" s="398" t="s">
        <v>19</v>
      </c>
      <c r="N6089" s="10">
        <v>10558</v>
      </c>
    </row>
    <row r="6090" spans="1:15" ht="15.75" thickBot="1">
      <c r="A6090" s="9">
        <v>44791</v>
      </c>
      <c r="B6090" s="1">
        <f t="shared" si="11"/>
        <v>19012</v>
      </c>
      <c r="C6090" s="929" t="s">
        <v>5428</v>
      </c>
      <c r="D6090" s="1" t="s">
        <v>22</v>
      </c>
      <c r="E6090" s="1" t="s">
        <v>6388</v>
      </c>
      <c r="F6090" s="399">
        <v>44792</v>
      </c>
      <c r="G6090" s="10" t="s">
        <v>5430</v>
      </c>
      <c r="H6090" s="10">
        <v>30</v>
      </c>
      <c r="I6090" s="946">
        <f t="shared" si="12"/>
        <v>2.35</v>
      </c>
      <c r="J6090" s="398" t="str">
        <f t="shared" si="13"/>
        <v/>
      </c>
      <c r="K6090" s="398" t="str">
        <f t="shared" si="14"/>
        <v/>
      </c>
      <c r="L6090" s="399">
        <v>44792</v>
      </c>
      <c r="M6090" s="398" t="s">
        <v>19</v>
      </c>
      <c r="N6090" s="10">
        <v>10558</v>
      </c>
    </row>
    <row r="6091" spans="1:15" ht="15.75" thickBot="1">
      <c r="A6091" s="9">
        <v>44791</v>
      </c>
      <c r="B6091" s="1">
        <f t="shared" si="11"/>
        <v>19013</v>
      </c>
      <c r="C6091" s="929" t="s">
        <v>319</v>
      </c>
      <c r="D6091" s="1" t="s">
        <v>22</v>
      </c>
      <c r="E6091" s="1" t="s">
        <v>6389</v>
      </c>
      <c r="F6091" s="399">
        <v>44792</v>
      </c>
      <c r="G6091" s="10" t="s">
        <v>321</v>
      </c>
      <c r="H6091" s="10">
        <v>610</v>
      </c>
      <c r="I6091" s="946">
        <f t="shared" si="12"/>
        <v>2.35</v>
      </c>
      <c r="J6091" s="398" t="str">
        <f t="shared" si="13"/>
        <v/>
      </c>
      <c r="K6091" s="398" t="str">
        <f t="shared" si="14"/>
        <v/>
      </c>
      <c r="L6091" s="399">
        <v>44792</v>
      </c>
      <c r="M6091" s="398" t="s">
        <v>19</v>
      </c>
      <c r="N6091" s="10">
        <v>10558</v>
      </c>
      <c r="O6091" s="1013">
        <f>SUMPRODUCT(H6005:H6091,I6005:I6091)</f>
        <v>6889.45</v>
      </c>
    </row>
    <row r="6092" spans="1:15">
      <c r="A6092" s="9">
        <v>44791</v>
      </c>
      <c r="B6092" s="1">
        <f t="shared" si="11"/>
        <v>19014</v>
      </c>
      <c r="C6092" s="929" t="s">
        <v>6390</v>
      </c>
      <c r="D6092" s="1" t="s">
        <v>22</v>
      </c>
      <c r="E6092" s="1" t="s">
        <v>6391</v>
      </c>
      <c r="F6092" s="399">
        <v>44792</v>
      </c>
      <c r="G6092" s="10" t="s">
        <v>6392</v>
      </c>
      <c r="H6092" s="10">
        <v>14</v>
      </c>
      <c r="I6092" s="946">
        <f t="shared" si="12"/>
        <v>2.35</v>
      </c>
      <c r="J6092" s="398" t="str">
        <f t="shared" si="13"/>
        <v/>
      </c>
      <c r="K6092" s="398" t="str">
        <f t="shared" si="14"/>
        <v/>
      </c>
      <c r="L6092" s="399">
        <v>44795</v>
      </c>
      <c r="M6092" s="398" t="s">
        <v>19</v>
      </c>
      <c r="N6092" s="10">
        <v>10558</v>
      </c>
    </row>
    <row r="6093" spans="1:15">
      <c r="A6093" s="9">
        <v>44791</v>
      </c>
      <c r="B6093" s="1">
        <f t="shared" si="11"/>
        <v>19015</v>
      </c>
      <c r="C6093" s="929" t="s">
        <v>102</v>
      </c>
      <c r="D6093" s="1" t="s">
        <v>22</v>
      </c>
      <c r="E6093" s="1" t="s">
        <v>6393</v>
      </c>
      <c r="F6093" s="399">
        <v>44792</v>
      </c>
      <c r="G6093" s="10" t="s">
        <v>104</v>
      </c>
      <c r="H6093" s="10">
        <v>112</v>
      </c>
      <c r="I6093" s="946">
        <f t="shared" si="12"/>
        <v>2.35</v>
      </c>
      <c r="J6093" s="398" t="str">
        <f t="shared" si="13"/>
        <v/>
      </c>
      <c r="K6093" s="398" t="str">
        <f t="shared" si="14"/>
        <v/>
      </c>
      <c r="L6093" s="399">
        <v>44795</v>
      </c>
      <c r="M6093" s="398" t="s">
        <v>19</v>
      </c>
      <c r="N6093" s="10">
        <v>10558</v>
      </c>
    </row>
    <row r="6094" spans="1:15">
      <c r="A6094" s="9">
        <v>44791</v>
      </c>
      <c r="B6094" s="1">
        <f t="shared" si="11"/>
        <v>19016</v>
      </c>
      <c r="C6094" s="929" t="s">
        <v>102</v>
      </c>
      <c r="D6094" s="1" t="s">
        <v>22</v>
      </c>
      <c r="E6094" s="1" t="s">
        <v>6394</v>
      </c>
      <c r="F6094" s="399">
        <v>44792</v>
      </c>
      <c r="G6094" s="10" t="s">
        <v>104</v>
      </c>
      <c r="H6094" s="10">
        <v>56</v>
      </c>
      <c r="I6094" s="946">
        <f t="shared" si="12"/>
        <v>2.35</v>
      </c>
      <c r="J6094" s="398" t="str">
        <f t="shared" si="13"/>
        <v/>
      </c>
      <c r="K6094" s="398" t="str">
        <f t="shared" si="14"/>
        <v/>
      </c>
      <c r="L6094" s="399">
        <v>44795</v>
      </c>
      <c r="M6094" s="398" t="s">
        <v>19</v>
      </c>
      <c r="N6094" s="10">
        <v>10558</v>
      </c>
    </row>
    <row r="6095" spans="1:15">
      <c r="A6095" s="9">
        <v>44791</v>
      </c>
      <c r="B6095" s="1">
        <f t="shared" si="11"/>
        <v>19017</v>
      </c>
      <c r="C6095" s="929" t="s">
        <v>286</v>
      </c>
      <c r="D6095" s="1" t="s">
        <v>22</v>
      </c>
      <c r="E6095" s="1" t="s">
        <v>6395</v>
      </c>
      <c r="F6095" s="399">
        <v>44792</v>
      </c>
      <c r="G6095" s="10" t="s">
        <v>30</v>
      </c>
      <c r="H6095" s="10">
        <v>126</v>
      </c>
      <c r="I6095" s="946">
        <f t="shared" si="12"/>
        <v>2.35</v>
      </c>
      <c r="J6095" s="398" t="str">
        <f t="shared" si="13"/>
        <v/>
      </c>
      <c r="K6095" s="398" t="str">
        <f t="shared" si="14"/>
        <v/>
      </c>
      <c r="L6095" s="399">
        <v>44795</v>
      </c>
      <c r="M6095" s="398" t="s">
        <v>19</v>
      </c>
      <c r="N6095" s="10">
        <v>10558</v>
      </c>
    </row>
    <row r="6096" spans="1:15">
      <c r="A6096" s="9">
        <v>44791</v>
      </c>
      <c r="B6096" s="1">
        <f t="shared" si="11"/>
        <v>19018</v>
      </c>
      <c r="C6096" s="929" t="s">
        <v>6396</v>
      </c>
      <c r="D6096" s="1" t="s">
        <v>22</v>
      </c>
      <c r="E6096" s="1" t="s">
        <v>6397</v>
      </c>
      <c r="F6096" s="399">
        <v>44792</v>
      </c>
      <c r="G6096" s="10" t="s">
        <v>6398</v>
      </c>
      <c r="H6096" s="10">
        <v>75</v>
      </c>
      <c r="I6096" s="946">
        <f t="shared" si="12"/>
        <v>2.35</v>
      </c>
      <c r="J6096" s="398" t="str">
        <f t="shared" si="13"/>
        <v/>
      </c>
      <c r="K6096" s="398" t="str">
        <f t="shared" si="14"/>
        <v/>
      </c>
      <c r="L6096" s="399">
        <v>44796</v>
      </c>
      <c r="M6096" s="398" t="s">
        <v>19</v>
      </c>
      <c r="N6096" s="10">
        <v>10558</v>
      </c>
    </row>
    <row r="6097" spans="1:14">
      <c r="A6097" s="9">
        <v>44791</v>
      </c>
      <c r="B6097" s="1">
        <f t="shared" si="11"/>
        <v>19019</v>
      </c>
      <c r="C6097" s="929" t="s">
        <v>848</v>
      </c>
      <c r="D6097" s="1" t="s">
        <v>22</v>
      </c>
      <c r="E6097" s="1" t="s">
        <v>6399</v>
      </c>
      <c r="F6097" s="399">
        <v>44792</v>
      </c>
      <c r="G6097" s="10" t="s">
        <v>850</v>
      </c>
      <c r="H6097" s="10">
        <v>234</v>
      </c>
      <c r="I6097" s="946">
        <f t="shared" si="12"/>
        <v>2.35</v>
      </c>
      <c r="J6097" s="398" t="str">
        <f t="shared" si="13"/>
        <v/>
      </c>
      <c r="K6097" s="398" t="str">
        <f t="shared" si="14"/>
        <v/>
      </c>
      <c r="L6097" s="399">
        <v>44796</v>
      </c>
      <c r="M6097" s="398" t="s">
        <v>19</v>
      </c>
      <c r="N6097" s="10">
        <v>10558</v>
      </c>
    </row>
    <row r="6098" spans="1:14">
      <c r="A6098" s="9">
        <v>44791</v>
      </c>
      <c r="B6098" s="1">
        <f t="shared" si="11"/>
        <v>19020</v>
      </c>
      <c r="C6098" s="929" t="s">
        <v>380</v>
      </c>
      <c r="D6098" s="1" t="s">
        <v>22</v>
      </c>
      <c r="E6098" s="1" t="s">
        <v>6400</v>
      </c>
      <c r="F6098" s="399">
        <v>44792</v>
      </c>
      <c r="G6098" s="10" t="s">
        <v>382</v>
      </c>
      <c r="H6098" s="10">
        <v>23</v>
      </c>
      <c r="I6098" s="946">
        <f t="shared" si="12"/>
        <v>2.35</v>
      </c>
      <c r="J6098" s="398" t="str">
        <f t="shared" si="13"/>
        <v/>
      </c>
      <c r="K6098" s="398" t="str">
        <f t="shared" si="14"/>
        <v/>
      </c>
      <c r="L6098" s="399">
        <v>44796</v>
      </c>
      <c r="M6098" s="398" t="s">
        <v>19</v>
      </c>
      <c r="N6098" s="10">
        <v>10558</v>
      </c>
    </row>
    <row r="6099" spans="1:14">
      <c r="A6099" s="9">
        <v>44791</v>
      </c>
      <c r="B6099" s="1">
        <f t="shared" si="11"/>
        <v>19021</v>
      </c>
      <c r="C6099" s="929" t="s">
        <v>73</v>
      </c>
      <c r="D6099" s="1" t="s">
        <v>22</v>
      </c>
      <c r="E6099" s="1" t="s">
        <v>6401</v>
      </c>
      <c r="F6099" s="399">
        <v>44792</v>
      </c>
      <c r="G6099" s="10" t="s">
        <v>74</v>
      </c>
      <c r="H6099" s="10">
        <v>108</v>
      </c>
      <c r="I6099" s="946">
        <f t="shared" si="12"/>
        <v>2.35</v>
      </c>
      <c r="J6099" s="398" t="str">
        <f t="shared" si="13"/>
        <v/>
      </c>
      <c r="K6099" s="398" t="str">
        <f t="shared" si="14"/>
        <v/>
      </c>
      <c r="L6099" s="399">
        <v>44797</v>
      </c>
      <c r="M6099" s="398" t="s">
        <v>19</v>
      </c>
      <c r="N6099" s="10">
        <v>10558</v>
      </c>
    </row>
    <row r="6100" spans="1:14">
      <c r="A6100" s="9">
        <v>44791</v>
      </c>
      <c r="B6100" s="1">
        <f t="shared" si="11"/>
        <v>19022</v>
      </c>
      <c r="C6100" s="929" t="s">
        <v>262</v>
      </c>
      <c r="D6100" s="1" t="s">
        <v>22</v>
      </c>
      <c r="E6100" s="1" t="s">
        <v>6402</v>
      </c>
      <c r="F6100" s="399">
        <v>44792</v>
      </c>
      <c r="G6100" s="10" t="s">
        <v>264</v>
      </c>
      <c r="H6100" s="10">
        <v>55</v>
      </c>
      <c r="I6100" s="946">
        <f t="shared" si="12"/>
        <v>2.35</v>
      </c>
      <c r="J6100" s="398" t="str">
        <f t="shared" si="13"/>
        <v/>
      </c>
      <c r="K6100" s="398" t="str">
        <f t="shared" si="14"/>
        <v/>
      </c>
      <c r="L6100" s="399">
        <v>44797</v>
      </c>
      <c r="M6100" s="398" t="s">
        <v>19</v>
      </c>
      <c r="N6100" s="10">
        <v>10558</v>
      </c>
    </row>
    <row r="6101" spans="1:14">
      <c r="A6101" s="9">
        <v>44791</v>
      </c>
      <c r="B6101" s="1">
        <f t="shared" si="11"/>
        <v>19023</v>
      </c>
      <c r="C6101" s="929" t="s">
        <v>265</v>
      </c>
      <c r="D6101" s="1" t="s">
        <v>22</v>
      </c>
      <c r="E6101" s="1" t="s">
        <v>6402</v>
      </c>
      <c r="F6101" s="399">
        <v>44792</v>
      </c>
      <c r="G6101" s="10" t="s">
        <v>266</v>
      </c>
      <c r="H6101" s="10">
        <v>39</v>
      </c>
      <c r="I6101" s="946">
        <f t="shared" si="12"/>
        <v>2.35</v>
      </c>
      <c r="J6101" s="398" t="str">
        <f t="shared" si="13"/>
        <v/>
      </c>
      <c r="K6101" s="398" t="str">
        <f t="shared" si="14"/>
        <v/>
      </c>
      <c r="L6101" s="399">
        <v>44797</v>
      </c>
      <c r="M6101" s="398" t="s">
        <v>19</v>
      </c>
      <c r="N6101" s="10">
        <v>10558</v>
      </c>
    </row>
    <row r="6102" spans="1:14">
      <c r="A6102" s="9">
        <v>44791</v>
      </c>
      <c r="B6102" s="1">
        <f t="shared" si="11"/>
        <v>19024</v>
      </c>
      <c r="C6102" s="929" t="s">
        <v>262</v>
      </c>
      <c r="D6102" s="1" t="s">
        <v>22</v>
      </c>
      <c r="E6102" s="1" t="s">
        <v>6403</v>
      </c>
      <c r="F6102" s="399">
        <v>44792</v>
      </c>
      <c r="G6102" s="10" t="s">
        <v>264</v>
      </c>
      <c r="H6102" s="10">
        <v>7</v>
      </c>
      <c r="I6102" s="946">
        <f t="shared" si="12"/>
        <v>2.35</v>
      </c>
      <c r="J6102" s="398" t="str">
        <f t="shared" si="13"/>
        <v/>
      </c>
      <c r="K6102" s="398" t="str">
        <f t="shared" si="14"/>
        <v/>
      </c>
      <c r="L6102" s="399">
        <v>44797</v>
      </c>
      <c r="M6102" s="398" t="s">
        <v>19</v>
      </c>
      <c r="N6102" s="10">
        <v>10558</v>
      </c>
    </row>
    <row r="6103" spans="1:14">
      <c r="A6103" s="9">
        <v>44791</v>
      </c>
      <c r="B6103" s="1">
        <f t="shared" si="11"/>
        <v>19025</v>
      </c>
      <c r="C6103" s="929" t="s">
        <v>265</v>
      </c>
      <c r="D6103" s="1" t="s">
        <v>22</v>
      </c>
      <c r="E6103" s="1" t="s">
        <v>6403</v>
      </c>
      <c r="F6103" s="399">
        <v>44792</v>
      </c>
      <c r="G6103" s="10" t="s">
        <v>266</v>
      </c>
      <c r="H6103" s="10">
        <v>7</v>
      </c>
      <c r="I6103" s="946">
        <f t="shared" si="12"/>
        <v>2.35</v>
      </c>
      <c r="J6103" s="398" t="str">
        <f t="shared" si="13"/>
        <v/>
      </c>
      <c r="K6103" s="398" t="str">
        <f t="shared" si="14"/>
        <v/>
      </c>
      <c r="L6103" s="399">
        <v>44797</v>
      </c>
      <c r="M6103" s="398" t="s">
        <v>19</v>
      </c>
      <c r="N6103" s="10">
        <v>10558</v>
      </c>
    </row>
    <row r="6104" spans="1:14">
      <c r="A6104" s="9">
        <v>44791</v>
      </c>
      <c r="B6104" s="1">
        <f t="shared" si="11"/>
        <v>19026</v>
      </c>
      <c r="C6104" s="929" t="s">
        <v>262</v>
      </c>
      <c r="D6104" s="1" t="s">
        <v>22</v>
      </c>
      <c r="E6104" s="1" t="s">
        <v>6404</v>
      </c>
      <c r="F6104" s="399">
        <v>44792</v>
      </c>
      <c r="G6104" s="10" t="s">
        <v>264</v>
      </c>
      <c r="H6104" s="10">
        <v>38</v>
      </c>
      <c r="I6104" s="946">
        <f t="shared" si="12"/>
        <v>2.35</v>
      </c>
      <c r="J6104" s="398" t="str">
        <f t="shared" si="13"/>
        <v/>
      </c>
      <c r="K6104" s="398" t="str">
        <f t="shared" si="14"/>
        <v/>
      </c>
      <c r="L6104" s="399">
        <v>44797</v>
      </c>
      <c r="M6104" s="398" t="s">
        <v>19</v>
      </c>
      <c r="N6104" s="10">
        <v>10558</v>
      </c>
    </row>
    <row r="6105" spans="1:14">
      <c r="A6105" s="9">
        <v>44791</v>
      </c>
      <c r="B6105" s="1">
        <f t="shared" si="11"/>
        <v>19027</v>
      </c>
      <c r="C6105" s="929" t="s">
        <v>265</v>
      </c>
      <c r="D6105" s="1" t="s">
        <v>22</v>
      </c>
      <c r="E6105" s="1" t="s">
        <v>6404</v>
      </c>
      <c r="F6105" s="399">
        <v>44792</v>
      </c>
      <c r="G6105" s="10" t="s">
        <v>266</v>
      </c>
      <c r="H6105" s="10">
        <v>18</v>
      </c>
      <c r="I6105" s="946">
        <f t="shared" si="12"/>
        <v>2.35</v>
      </c>
      <c r="J6105" s="398" t="str">
        <f t="shared" si="13"/>
        <v/>
      </c>
      <c r="K6105" s="398" t="str">
        <f t="shared" si="14"/>
        <v/>
      </c>
      <c r="L6105" s="399">
        <v>44797</v>
      </c>
      <c r="M6105" s="398" t="s">
        <v>19</v>
      </c>
      <c r="N6105" s="10">
        <v>10558</v>
      </c>
    </row>
    <row r="6106" spans="1:14">
      <c r="A6106" s="9">
        <v>44791</v>
      </c>
      <c r="B6106" s="1">
        <f t="shared" si="11"/>
        <v>19028</v>
      </c>
      <c r="C6106" s="929" t="s">
        <v>4911</v>
      </c>
      <c r="D6106" s="1" t="s">
        <v>22</v>
      </c>
      <c r="E6106" s="1" t="s">
        <v>6405</v>
      </c>
      <c r="F6106" s="399">
        <v>44792</v>
      </c>
      <c r="G6106" s="10" t="s">
        <v>4913</v>
      </c>
      <c r="H6106" s="10">
        <v>60</v>
      </c>
      <c r="I6106" s="946">
        <f t="shared" si="12"/>
        <v>2.35</v>
      </c>
      <c r="J6106" s="398" t="str">
        <f t="shared" si="13"/>
        <v/>
      </c>
      <c r="K6106" s="398" t="str">
        <f t="shared" si="14"/>
        <v/>
      </c>
      <c r="L6106" s="399">
        <v>44797</v>
      </c>
      <c r="M6106" s="398" t="s">
        <v>19</v>
      </c>
      <c r="N6106" s="10">
        <v>10558</v>
      </c>
    </row>
    <row r="6107" spans="1:14">
      <c r="A6107" s="9">
        <v>44791</v>
      </c>
      <c r="B6107" s="1">
        <f t="shared" si="11"/>
        <v>19029</v>
      </c>
      <c r="C6107" s="929" t="s">
        <v>21</v>
      </c>
      <c r="D6107" s="1" t="s">
        <v>22</v>
      </c>
      <c r="E6107" s="1" t="s">
        <v>6406</v>
      </c>
      <c r="F6107" s="399">
        <v>44792</v>
      </c>
      <c r="G6107" s="10" t="s">
        <v>24</v>
      </c>
      <c r="H6107" s="10">
        <v>157</v>
      </c>
      <c r="I6107" s="946">
        <f t="shared" si="12"/>
        <v>2.35</v>
      </c>
      <c r="J6107" s="398" t="str">
        <f t="shared" si="13"/>
        <v/>
      </c>
      <c r="K6107" s="398" t="str">
        <f t="shared" si="14"/>
        <v/>
      </c>
      <c r="L6107" s="399">
        <v>44797</v>
      </c>
      <c r="M6107" s="398" t="s">
        <v>19</v>
      </c>
      <c r="N6107" s="10">
        <v>10558</v>
      </c>
    </row>
    <row r="6108" spans="1:14">
      <c r="A6108" s="9">
        <v>44791</v>
      </c>
      <c r="B6108" s="1">
        <f t="shared" si="11"/>
        <v>19030</v>
      </c>
      <c r="C6108" s="929" t="s">
        <v>3704</v>
      </c>
      <c r="D6108" s="1" t="s">
        <v>22</v>
      </c>
      <c r="E6108" s="1" t="s">
        <v>6407</v>
      </c>
      <c r="F6108" s="399">
        <v>44792</v>
      </c>
      <c r="G6108" s="10" t="s">
        <v>3706</v>
      </c>
      <c r="H6108" s="10">
        <v>1</v>
      </c>
      <c r="I6108" s="946">
        <f t="shared" si="12"/>
        <v>2.35</v>
      </c>
      <c r="J6108" s="398" t="str">
        <f t="shared" si="13"/>
        <v/>
      </c>
      <c r="K6108" s="398" t="str">
        <f t="shared" si="14"/>
        <v/>
      </c>
      <c r="L6108" s="399">
        <v>44797</v>
      </c>
      <c r="M6108" s="398" t="s">
        <v>19</v>
      </c>
      <c r="N6108" s="10">
        <v>10558</v>
      </c>
    </row>
    <row r="6109" spans="1:14">
      <c r="A6109" s="9">
        <v>44791</v>
      </c>
      <c r="B6109" s="1">
        <f t="shared" si="11"/>
        <v>19031</v>
      </c>
      <c r="C6109" s="929" t="s">
        <v>212</v>
      </c>
      <c r="D6109" s="1" t="s">
        <v>22</v>
      </c>
      <c r="E6109" s="1" t="s">
        <v>6407</v>
      </c>
      <c r="F6109" s="399">
        <v>44792</v>
      </c>
      <c r="G6109" s="10" t="s">
        <v>213</v>
      </c>
      <c r="H6109" s="10">
        <v>1</v>
      </c>
      <c r="I6109" s="946">
        <f t="shared" si="12"/>
        <v>2.35</v>
      </c>
      <c r="J6109" s="398" t="str">
        <f t="shared" si="13"/>
        <v/>
      </c>
      <c r="K6109" s="398" t="str">
        <f t="shared" si="14"/>
        <v/>
      </c>
      <c r="L6109" s="399">
        <v>44797</v>
      </c>
      <c r="M6109" s="398" t="s">
        <v>19</v>
      </c>
      <c r="N6109" s="10">
        <v>10558</v>
      </c>
    </row>
    <row r="6110" spans="1:14">
      <c r="A6110" s="9">
        <v>44791</v>
      </c>
      <c r="B6110" s="1">
        <f t="shared" si="11"/>
        <v>19032</v>
      </c>
      <c r="C6110" s="929" t="s">
        <v>3707</v>
      </c>
      <c r="D6110" s="1" t="s">
        <v>22</v>
      </c>
      <c r="E6110" s="1" t="s">
        <v>6407</v>
      </c>
      <c r="F6110" s="399">
        <v>44792</v>
      </c>
      <c r="G6110" s="10" t="s">
        <v>3708</v>
      </c>
      <c r="H6110" s="10">
        <v>1</v>
      </c>
      <c r="I6110" s="946">
        <f t="shared" si="12"/>
        <v>2.35</v>
      </c>
      <c r="J6110" s="398" t="str">
        <f t="shared" si="13"/>
        <v/>
      </c>
      <c r="K6110" s="398" t="str">
        <f t="shared" si="14"/>
        <v/>
      </c>
      <c r="L6110" s="399">
        <v>44797</v>
      </c>
      <c r="M6110" s="398" t="s">
        <v>19</v>
      </c>
      <c r="N6110" s="10">
        <v>10558</v>
      </c>
    </row>
    <row r="6111" spans="1:14">
      <c r="A6111" s="9">
        <v>44791</v>
      </c>
      <c r="B6111" s="1">
        <f t="shared" si="11"/>
        <v>19033</v>
      </c>
      <c r="C6111" s="929" t="s">
        <v>37</v>
      </c>
      <c r="D6111" s="1" t="s">
        <v>22</v>
      </c>
      <c r="E6111" s="1" t="s">
        <v>6407</v>
      </c>
      <c r="F6111" s="399">
        <v>44792</v>
      </c>
      <c r="G6111" s="10" t="s">
        <v>38</v>
      </c>
      <c r="H6111" s="10">
        <v>1</v>
      </c>
      <c r="I6111" s="946">
        <f t="shared" si="12"/>
        <v>2.35</v>
      </c>
      <c r="J6111" s="398" t="str">
        <f t="shared" si="13"/>
        <v/>
      </c>
      <c r="K6111" s="398" t="str">
        <f t="shared" si="14"/>
        <v/>
      </c>
      <c r="L6111" s="399">
        <v>44797</v>
      </c>
      <c r="M6111" s="398" t="s">
        <v>19</v>
      </c>
      <c r="N6111" s="10">
        <v>10558</v>
      </c>
    </row>
    <row r="6112" spans="1:14">
      <c r="A6112" s="9">
        <v>44791</v>
      </c>
      <c r="B6112" s="1">
        <f t="shared" si="11"/>
        <v>19034</v>
      </c>
      <c r="C6112" s="929" t="s">
        <v>39</v>
      </c>
      <c r="D6112" s="1" t="s">
        <v>22</v>
      </c>
      <c r="E6112" s="1" t="s">
        <v>6407</v>
      </c>
      <c r="F6112" s="399">
        <v>44792</v>
      </c>
      <c r="G6112" s="10" t="s">
        <v>40</v>
      </c>
      <c r="H6112" s="10">
        <v>1</v>
      </c>
      <c r="I6112" s="946">
        <f t="shared" si="12"/>
        <v>2.35</v>
      </c>
      <c r="J6112" s="398" t="str">
        <f t="shared" si="13"/>
        <v/>
      </c>
      <c r="K6112" s="398" t="str">
        <f t="shared" si="14"/>
        <v/>
      </c>
      <c r="L6112" s="399">
        <v>44797</v>
      </c>
      <c r="M6112" s="398" t="s">
        <v>19</v>
      </c>
      <c r="N6112" s="10">
        <v>10558</v>
      </c>
    </row>
    <row r="6113" spans="1:14">
      <c r="A6113" s="9">
        <v>44791</v>
      </c>
      <c r="B6113" s="1">
        <f t="shared" si="11"/>
        <v>19035</v>
      </c>
      <c r="C6113" s="929" t="s">
        <v>4294</v>
      </c>
      <c r="D6113" s="1" t="s">
        <v>22</v>
      </c>
      <c r="E6113" s="1" t="s">
        <v>6407</v>
      </c>
      <c r="F6113" s="399">
        <v>44792</v>
      </c>
      <c r="G6113" s="10" t="s">
        <v>2892</v>
      </c>
      <c r="H6113" s="10">
        <v>1</v>
      </c>
      <c r="I6113" s="946">
        <f t="shared" si="12"/>
        <v>2.35</v>
      </c>
      <c r="J6113" s="398" t="str">
        <f t="shared" si="13"/>
        <v/>
      </c>
      <c r="K6113" s="398" t="str">
        <f t="shared" si="14"/>
        <v/>
      </c>
      <c r="L6113" s="399">
        <v>44797</v>
      </c>
      <c r="M6113" s="398" t="s">
        <v>19</v>
      </c>
      <c r="N6113" s="10">
        <v>10558</v>
      </c>
    </row>
    <row r="6114" spans="1:14">
      <c r="A6114" s="9">
        <v>44791</v>
      </c>
      <c r="B6114" s="1">
        <f t="shared" si="11"/>
        <v>19036</v>
      </c>
      <c r="C6114" s="929" t="s">
        <v>240</v>
      </c>
      <c r="D6114" s="1" t="s">
        <v>22</v>
      </c>
      <c r="E6114" s="1" t="s">
        <v>6408</v>
      </c>
      <c r="F6114" s="399">
        <v>44792</v>
      </c>
      <c r="G6114" s="10" t="s">
        <v>242</v>
      </c>
      <c r="H6114" s="10">
        <v>3</v>
      </c>
      <c r="I6114" s="946">
        <f t="shared" si="12"/>
        <v>2.35</v>
      </c>
      <c r="J6114" s="398" t="str">
        <f t="shared" si="13"/>
        <v/>
      </c>
      <c r="K6114" s="398" t="str">
        <f t="shared" si="14"/>
        <v/>
      </c>
      <c r="L6114" s="399">
        <v>44798</v>
      </c>
      <c r="M6114" s="398" t="s">
        <v>19</v>
      </c>
      <c r="N6114" s="10">
        <v>10558</v>
      </c>
    </row>
    <row r="6115" spans="1:14">
      <c r="A6115" s="9">
        <v>44791</v>
      </c>
      <c r="B6115" s="1">
        <f t="shared" si="11"/>
        <v>19037</v>
      </c>
      <c r="C6115" s="929" t="s">
        <v>3509</v>
      </c>
      <c r="D6115" s="1" t="s">
        <v>22</v>
      </c>
      <c r="E6115" s="1" t="s">
        <v>6408</v>
      </c>
      <c r="F6115" s="399">
        <v>44792</v>
      </c>
      <c r="G6115" s="10" t="s">
        <v>3666</v>
      </c>
      <c r="H6115" s="10">
        <v>3</v>
      </c>
      <c r="I6115" s="946">
        <f t="shared" si="12"/>
        <v>2.35</v>
      </c>
      <c r="J6115" s="398" t="str">
        <f t="shared" si="13"/>
        <v/>
      </c>
      <c r="K6115" s="398" t="str">
        <f t="shared" si="14"/>
        <v/>
      </c>
      <c r="L6115" s="399">
        <v>44798</v>
      </c>
      <c r="M6115" s="398" t="s">
        <v>19</v>
      </c>
      <c r="N6115" s="10">
        <v>10558</v>
      </c>
    </row>
    <row r="6116" spans="1:14">
      <c r="A6116" s="9">
        <v>44791</v>
      </c>
      <c r="B6116" s="1">
        <f t="shared" si="11"/>
        <v>19038</v>
      </c>
      <c r="C6116" s="929" t="s">
        <v>39</v>
      </c>
      <c r="D6116" s="1" t="s">
        <v>22</v>
      </c>
      <c r="E6116" s="1" t="s">
        <v>6408</v>
      </c>
      <c r="F6116" s="399">
        <v>44792</v>
      </c>
      <c r="G6116" s="10" t="s">
        <v>40</v>
      </c>
      <c r="H6116" s="10">
        <v>3</v>
      </c>
      <c r="I6116" s="946">
        <f t="shared" si="12"/>
        <v>2.35</v>
      </c>
      <c r="J6116" s="398" t="str">
        <f t="shared" si="13"/>
        <v/>
      </c>
      <c r="K6116" s="398" t="str">
        <f t="shared" si="14"/>
        <v/>
      </c>
      <c r="L6116" s="399">
        <v>44798</v>
      </c>
      <c r="M6116" s="398" t="s">
        <v>19</v>
      </c>
      <c r="N6116" s="10">
        <v>10558</v>
      </c>
    </row>
    <row r="6117" spans="1:14">
      <c r="A6117" s="9">
        <v>44791</v>
      </c>
      <c r="B6117" s="1">
        <f t="shared" si="11"/>
        <v>19039</v>
      </c>
      <c r="C6117" s="929" t="s">
        <v>73</v>
      </c>
      <c r="D6117" s="1" t="s">
        <v>22</v>
      </c>
      <c r="E6117" s="1" t="s">
        <v>6408</v>
      </c>
      <c r="F6117" s="399">
        <v>44792</v>
      </c>
      <c r="G6117" s="10" t="s">
        <v>74</v>
      </c>
      <c r="H6117" s="10">
        <v>3</v>
      </c>
      <c r="I6117" s="946">
        <f t="shared" si="12"/>
        <v>2.35</v>
      </c>
      <c r="J6117" s="398" t="str">
        <f t="shared" si="13"/>
        <v/>
      </c>
      <c r="K6117" s="398" t="str">
        <f t="shared" si="14"/>
        <v/>
      </c>
      <c r="L6117" s="399">
        <v>44798</v>
      </c>
      <c r="M6117" s="398" t="s">
        <v>19</v>
      </c>
      <c r="N6117" s="10">
        <v>10558</v>
      </c>
    </row>
    <row r="6118" spans="1:14">
      <c r="A6118" s="9">
        <v>44791</v>
      </c>
      <c r="B6118" s="1">
        <f t="shared" si="11"/>
        <v>19040</v>
      </c>
      <c r="C6118" s="929" t="s">
        <v>566</v>
      </c>
      <c r="D6118" s="1" t="s">
        <v>22</v>
      </c>
      <c r="E6118" s="1" t="s">
        <v>6409</v>
      </c>
      <c r="F6118" s="399">
        <v>44792</v>
      </c>
      <c r="G6118" s="10" t="s">
        <v>568</v>
      </c>
      <c r="H6118" s="10">
        <v>4</v>
      </c>
      <c r="I6118" s="946">
        <f t="shared" si="12"/>
        <v>2.35</v>
      </c>
      <c r="J6118" s="398" t="str">
        <f t="shared" si="13"/>
        <v/>
      </c>
      <c r="K6118" s="398" t="str">
        <f t="shared" si="14"/>
        <v/>
      </c>
      <c r="L6118" s="399">
        <v>44798</v>
      </c>
      <c r="M6118" s="398" t="s">
        <v>19</v>
      </c>
      <c r="N6118" s="10">
        <v>10558</v>
      </c>
    </row>
    <row r="6119" spans="1:14">
      <c r="A6119" s="9">
        <v>44791</v>
      </c>
      <c r="B6119" s="1">
        <f t="shared" si="11"/>
        <v>19041</v>
      </c>
      <c r="C6119" s="929" t="s">
        <v>566</v>
      </c>
      <c r="D6119" s="1" t="s">
        <v>22</v>
      </c>
      <c r="E6119" s="1" t="s">
        <v>6410</v>
      </c>
      <c r="F6119" s="399">
        <v>44792</v>
      </c>
      <c r="G6119" s="10" t="s">
        <v>568</v>
      </c>
      <c r="H6119" s="10">
        <v>4</v>
      </c>
      <c r="I6119" s="946">
        <f t="shared" si="12"/>
        <v>2.35</v>
      </c>
      <c r="J6119" s="398" t="str">
        <f t="shared" si="13"/>
        <v/>
      </c>
      <c r="K6119" s="398" t="str">
        <f t="shared" si="14"/>
        <v/>
      </c>
      <c r="L6119" s="399">
        <v>44798</v>
      </c>
      <c r="M6119" s="398" t="s">
        <v>19</v>
      </c>
      <c r="N6119" s="10">
        <v>10558</v>
      </c>
    </row>
    <row r="6120" spans="1:14">
      <c r="A6120" s="9">
        <v>44791</v>
      </c>
      <c r="B6120" s="1">
        <f t="shared" si="11"/>
        <v>19042</v>
      </c>
      <c r="C6120" s="929" t="s">
        <v>835</v>
      </c>
      <c r="D6120" s="1" t="s">
        <v>22</v>
      </c>
      <c r="E6120" s="1" t="s">
        <v>6411</v>
      </c>
      <c r="F6120" s="399">
        <v>44792</v>
      </c>
      <c r="G6120" s="10" t="s">
        <v>837</v>
      </c>
      <c r="H6120" s="10">
        <v>112</v>
      </c>
      <c r="I6120" s="946">
        <f t="shared" si="12"/>
        <v>2.35</v>
      </c>
      <c r="J6120" s="398" t="str">
        <f t="shared" si="13"/>
        <v/>
      </c>
      <c r="K6120" s="398" t="str">
        <f t="shared" si="14"/>
        <v/>
      </c>
      <c r="L6120" s="399">
        <v>44798</v>
      </c>
      <c r="M6120" s="398" t="s">
        <v>19</v>
      </c>
      <c r="N6120" s="10">
        <v>10558</v>
      </c>
    </row>
    <row r="6121" spans="1:14">
      <c r="A6121" s="9">
        <v>44791</v>
      </c>
      <c r="B6121" s="1">
        <f t="shared" si="11"/>
        <v>19043</v>
      </c>
      <c r="C6121" s="929" t="s">
        <v>835</v>
      </c>
      <c r="D6121" s="1" t="s">
        <v>22</v>
      </c>
      <c r="E6121" s="1" t="s">
        <v>6412</v>
      </c>
      <c r="F6121" s="399">
        <v>44792</v>
      </c>
      <c r="G6121" s="10" t="s">
        <v>837</v>
      </c>
      <c r="H6121" s="10">
        <v>27</v>
      </c>
      <c r="I6121" s="946">
        <f t="shared" si="12"/>
        <v>2.35</v>
      </c>
      <c r="J6121" s="398" t="str">
        <f t="shared" si="13"/>
        <v/>
      </c>
      <c r="K6121" s="398" t="str">
        <f t="shared" si="14"/>
        <v/>
      </c>
      <c r="L6121" s="399">
        <v>44798</v>
      </c>
      <c r="M6121" s="398" t="s">
        <v>19</v>
      </c>
      <c r="N6121" s="10">
        <v>10558</v>
      </c>
    </row>
    <row r="6122" spans="1:14">
      <c r="A6122" s="9">
        <v>44791</v>
      </c>
      <c r="B6122" s="1">
        <f t="shared" si="11"/>
        <v>19044</v>
      </c>
      <c r="C6122" s="929" t="s">
        <v>37</v>
      </c>
      <c r="D6122" s="1" t="s">
        <v>22</v>
      </c>
      <c r="E6122" s="1" t="s">
        <v>6413</v>
      </c>
      <c r="F6122" s="399">
        <v>44792</v>
      </c>
      <c r="G6122" s="10" t="s">
        <v>38</v>
      </c>
      <c r="H6122" s="10">
        <v>4</v>
      </c>
      <c r="I6122" s="946">
        <f t="shared" si="12"/>
        <v>2.35</v>
      </c>
      <c r="J6122" s="398" t="str">
        <f t="shared" si="13"/>
        <v/>
      </c>
      <c r="K6122" s="398" t="str">
        <f t="shared" si="14"/>
        <v/>
      </c>
      <c r="L6122" s="399">
        <v>44798</v>
      </c>
      <c r="M6122" s="398" t="s">
        <v>19</v>
      </c>
      <c r="N6122" s="10">
        <v>10558</v>
      </c>
    </row>
    <row r="6123" spans="1:14">
      <c r="A6123" s="9">
        <v>44791</v>
      </c>
      <c r="B6123" s="1">
        <f t="shared" si="11"/>
        <v>19045</v>
      </c>
      <c r="C6123" s="929" t="s">
        <v>39</v>
      </c>
      <c r="D6123" s="1" t="s">
        <v>22</v>
      </c>
      <c r="E6123" s="1" t="s">
        <v>6413</v>
      </c>
      <c r="F6123" s="399">
        <v>44792</v>
      </c>
      <c r="G6123" s="10" t="s">
        <v>40</v>
      </c>
      <c r="H6123" s="10">
        <v>4</v>
      </c>
      <c r="I6123" s="946">
        <f t="shared" si="12"/>
        <v>2.35</v>
      </c>
      <c r="J6123" s="398" t="str">
        <f t="shared" si="13"/>
        <v/>
      </c>
      <c r="K6123" s="398" t="str">
        <f t="shared" si="14"/>
        <v/>
      </c>
      <c r="L6123" s="399">
        <v>44798</v>
      </c>
      <c r="M6123" s="398" t="s">
        <v>19</v>
      </c>
      <c r="N6123" s="10">
        <v>10558</v>
      </c>
    </row>
    <row r="6124" spans="1:14">
      <c r="A6124" s="9">
        <v>44791</v>
      </c>
      <c r="B6124" s="1">
        <f t="shared" si="11"/>
        <v>19046</v>
      </c>
      <c r="C6124" s="929" t="s">
        <v>3704</v>
      </c>
      <c r="D6124" s="1" t="s">
        <v>22</v>
      </c>
      <c r="E6124" s="1" t="s">
        <v>6413</v>
      </c>
      <c r="F6124" s="399">
        <v>44792</v>
      </c>
      <c r="G6124" s="10" t="s">
        <v>3706</v>
      </c>
      <c r="H6124" s="10">
        <v>4</v>
      </c>
      <c r="I6124" s="946">
        <f t="shared" si="12"/>
        <v>2.35</v>
      </c>
      <c r="J6124" s="398" t="str">
        <f t="shared" si="13"/>
        <v/>
      </c>
      <c r="K6124" s="398" t="str">
        <f t="shared" si="14"/>
        <v/>
      </c>
      <c r="L6124" s="399">
        <v>44798</v>
      </c>
      <c r="M6124" s="398" t="s">
        <v>19</v>
      </c>
      <c r="N6124" s="10">
        <v>10558</v>
      </c>
    </row>
    <row r="6125" spans="1:14">
      <c r="A6125" s="9">
        <v>44791</v>
      </c>
      <c r="B6125" s="1">
        <f t="shared" si="11"/>
        <v>19047</v>
      </c>
      <c r="C6125" s="929" t="s">
        <v>3707</v>
      </c>
      <c r="D6125" s="1" t="s">
        <v>22</v>
      </c>
      <c r="E6125" s="1" t="s">
        <v>6413</v>
      </c>
      <c r="F6125" s="399">
        <v>44792</v>
      </c>
      <c r="G6125" s="10" t="s">
        <v>3708</v>
      </c>
      <c r="H6125" s="10">
        <v>4</v>
      </c>
      <c r="I6125" s="946">
        <f t="shared" si="12"/>
        <v>2.35</v>
      </c>
      <c r="J6125" s="398" t="str">
        <f t="shared" si="13"/>
        <v/>
      </c>
      <c r="K6125" s="398" t="str">
        <f t="shared" si="14"/>
        <v/>
      </c>
      <c r="L6125" s="399">
        <v>44798</v>
      </c>
      <c r="M6125" s="398" t="s">
        <v>19</v>
      </c>
      <c r="N6125" s="10">
        <v>10558</v>
      </c>
    </row>
    <row r="6126" spans="1:14">
      <c r="A6126" s="9">
        <v>44791</v>
      </c>
      <c r="B6126" s="1">
        <f t="shared" si="11"/>
        <v>19048</v>
      </c>
      <c r="C6126" s="929" t="s">
        <v>4294</v>
      </c>
      <c r="D6126" s="1" t="s">
        <v>22</v>
      </c>
      <c r="E6126" s="1" t="s">
        <v>6413</v>
      </c>
      <c r="F6126" s="399">
        <v>44792</v>
      </c>
      <c r="G6126" s="10" t="s">
        <v>2892</v>
      </c>
      <c r="H6126" s="10">
        <v>4</v>
      </c>
      <c r="I6126" s="946">
        <f t="shared" si="12"/>
        <v>2.35</v>
      </c>
      <c r="J6126" s="398" t="str">
        <f t="shared" si="13"/>
        <v/>
      </c>
      <c r="K6126" s="398" t="str">
        <f t="shared" si="14"/>
        <v/>
      </c>
      <c r="L6126" s="399">
        <v>44798</v>
      </c>
      <c r="M6126" s="398" t="s">
        <v>19</v>
      </c>
      <c r="N6126" s="10">
        <v>10558</v>
      </c>
    </row>
    <row r="6127" spans="1:14">
      <c r="A6127" s="9">
        <v>44791</v>
      </c>
      <c r="B6127" s="1">
        <f t="shared" si="11"/>
        <v>19049</v>
      </c>
      <c r="C6127" s="929" t="s">
        <v>212</v>
      </c>
      <c r="D6127" s="1" t="s">
        <v>22</v>
      </c>
      <c r="E6127" s="1" t="s">
        <v>6413</v>
      </c>
      <c r="F6127" s="399">
        <v>44792</v>
      </c>
      <c r="G6127" s="10" t="s">
        <v>213</v>
      </c>
      <c r="H6127" s="10">
        <v>4</v>
      </c>
      <c r="I6127" s="946">
        <f t="shared" si="12"/>
        <v>2.35</v>
      </c>
      <c r="J6127" s="398" t="str">
        <f t="shared" si="13"/>
        <v/>
      </c>
      <c r="K6127" s="398" t="str">
        <f t="shared" si="14"/>
        <v/>
      </c>
      <c r="L6127" s="399">
        <v>44798</v>
      </c>
      <c r="M6127" s="398" t="s">
        <v>19</v>
      </c>
      <c r="N6127" s="10">
        <v>10558</v>
      </c>
    </row>
    <row r="6128" spans="1:14">
      <c r="A6128" s="9">
        <v>44791</v>
      </c>
      <c r="B6128" s="1">
        <f t="shared" si="11"/>
        <v>19050</v>
      </c>
      <c r="C6128" s="929" t="s">
        <v>37</v>
      </c>
      <c r="D6128" s="1" t="s">
        <v>22</v>
      </c>
      <c r="E6128" s="1" t="s">
        <v>6414</v>
      </c>
      <c r="F6128" s="399">
        <v>44792</v>
      </c>
      <c r="G6128" s="10" t="s">
        <v>38</v>
      </c>
      <c r="H6128" s="10">
        <v>1</v>
      </c>
      <c r="I6128" s="946">
        <f t="shared" si="12"/>
        <v>2.35</v>
      </c>
      <c r="J6128" s="398" t="str">
        <f t="shared" si="13"/>
        <v/>
      </c>
      <c r="K6128" s="398" t="str">
        <f t="shared" si="14"/>
        <v/>
      </c>
      <c r="L6128" s="399">
        <v>44798</v>
      </c>
      <c r="M6128" s="398" t="s">
        <v>19</v>
      </c>
      <c r="N6128" s="10">
        <v>10558</v>
      </c>
    </row>
    <row r="6129" spans="1:14">
      <c r="A6129" s="9">
        <v>44791</v>
      </c>
      <c r="B6129" s="1">
        <f t="shared" si="11"/>
        <v>19051</v>
      </c>
      <c r="C6129" s="929" t="s">
        <v>39</v>
      </c>
      <c r="D6129" s="1" t="s">
        <v>22</v>
      </c>
      <c r="E6129" s="1" t="s">
        <v>6414</v>
      </c>
      <c r="F6129" s="399">
        <v>44792</v>
      </c>
      <c r="G6129" s="10" t="s">
        <v>40</v>
      </c>
      <c r="H6129" s="10">
        <v>1</v>
      </c>
      <c r="I6129" s="946">
        <f t="shared" si="12"/>
        <v>2.35</v>
      </c>
      <c r="J6129" s="398" t="str">
        <f t="shared" si="13"/>
        <v/>
      </c>
      <c r="K6129" s="398" t="str">
        <f t="shared" si="14"/>
        <v/>
      </c>
      <c r="L6129" s="399">
        <v>44798</v>
      </c>
      <c r="M6129" s="398" t="s">
        <v>19</v>
      </c>
      <c r="N6129" s="10">
        <v>10558</v>
      </c>
    </row>
    <row r="6130" spans="1:14">
      <c r="A6130" s="9">
        <v>44791</v>
      </c>
      <c r="B6130" s="1">
        <f t="shared" si="11"/>
        <v>19052</v>
      </c>
      <c r="C6130" s="929" t="s">
        <v>3704</v>
      </c>
      <c r="D6130" s="1" t="s">
        <v>22</v>
      </c>
      <c r="E6130" s="1" t="s">
        <v>6414</v>
      </c>
      <c r="F6130" s="399">
        <v>44792</v>
      </c>
      <c r="G6130" s="10" t="s">
        <v>3706</v>
      </c>
      <c r="H6130" s="10">
        <v>1</v>
      </c>
      <c r="I6130" s="946">
        <f t="shared" si="12"/>
        <v>2.35</v>
      </c>
      <c r="J6130" s="398" t="str">
        <f t="shared" si="13"/>
        <v/>
      </c>
      <c r="K6130" s="398" t="str">
        <f t="shared" si="14"/>
        <v/>
      </c>
      <c r="L6130" s="399">
        <v>44798</v>
      </c>
      <c r="M6130" s="398" t="s">
        <v>19</v>
      </c>
      <c r="N6130" s="10">
        <v>10558</v>
      </c>
    </row>
    <row r="6131" spans="1:14">
      <c r="A6131" s="9">
        <v>44791</v>
      </c>
      <c r="B6131" s="1">
        <f t="shared" si="11"/>
        <v>19053</v>
      </c>
      <c r="C6131" s="929" t="s">
        <v>4294</v>
      </c>
      <c r="D6131" s="1" t="s">
        <v>22</v>
      </c>
      <c r="E6131" s="1" t="s">
        <v>6414</v>
      </c>
      <c r="F6131" s="399">
        <v>44792</v>
      </c>
      <c r="G6131" s="10" t="s">
        <v>2892</v>
      </c>
      <c r="H6131" s="10">
        <v>1</v>
      </c>
      <c r="I6131" s="946">
        <f t="shared" si="12"/>
        <v>2.35</v>
      </c>
      <c r="J6131" s="398" t="str">
        <f t="shared" si="13"/>
        <v/>
      </c>
      <c r="K6131" s="398" t="str">
        <f t="shared" si="14"/>
        <v/>
      </c>
      <c r="L6131" s="399">
        <v>44798</v>
      </c>
      <c r="M6131" s="398" t="s">
        <v>19</v>
      </c>
      <c r="N6131" s="10">
        <v>10558</v>
      </c>
    </row>
    <row r="6132" spans="1:14">
      <c r="A6132" s="9">
        <v>44791</v>
      </c>
      <c r="B6132" s="1">
        <f t="shared" si="11"/>
        <v>19054</v>
      </c>
      <c r="C6132" s="929" t="s">
        <v>3707</v>
      </c>
      <c r="D6132" s="1" t="s">
        <v>22</v>
      </c>
      <c r="E6132" s="1" t="s">
        <v>6414</v>
      </c>
      <c r="F6132" s="399">
        <v>44792</v>
      </c>
      <c r="G6132" s="10" t="s">
        <v>3708</v>
      </c>
      <c r="H6132" s="10">
        <v>1</v>
      </c>
      <c r="I6132" s="946">
        <f t="shared" si="12"/>
        <v>2.35</v>
      </c>
      <c r="J6132" s="398" t="str">
        <f t="shared" si="13"/>
        <v/>
      </c>
      <c r="K6132" s="398" t="str">
        <f t="shared" si="14"/>
        <v/>
      </c>
      <c r="L6132" s="399">
        <v>44798</v>
      </c>
      <c r="M6132" s="398" t="s">
        <v>19</v>
      </c>
      <c r="N6132" s="10">
        <v>10558</v>
      </c>
    </row>
    <row r="6133" spans="1:14">
      <c r="A6133" s="9">
        <v>44791</v>
      </c>
      <c r="B6133" s="1">
        <f t="shared" si="11"/>
        <v>19055</v>
      </c>
      <c r="C6133" s="929" t="s">
        <v>212</v>
      </c>
      <c r="D6133" s="1" t="s">
        <v>22</v>
      </c>
      <c r="E6133" s="1" t="s">
        <v>6414</v>
      </c>
      <c r="F6133" s="399">
        <v>44792</v>
      </c>
      <c r="G6133" s="10" t="s">
        <v>213</v>
      </c>
      <c r="H6133" s="10">
        <v>1</v>
      </c>
      <c r="I6133" s="946">
        <f t="shared" si="12"/>
        <v>2.35</v>
      </c>
      <c r="J6133" s="398" t="str">
        <f t="shared" si="13"/>
        <v/>
      </c>
      <c r="K6133" s="398" t="str">
        <f t="shared" si="14"/>
        <v/>
      </c>
      <c r="L6133" s="399">
        <v>44798</v>
      </c>
      <c r="M6133" s="398" t="s">
        <v>19</v>
      </c>
      <c r="N6133" s="10">
        <v>10558</v>
      </c>
    </row>
    <row r="6134" spans="1:14">
      <c r="A6134" s="9">
        <v>44791</v>
      </c>
      <c r="B6134" s="1">
        <f>B6133+1</f>
        <v>19056</v>
      </c>
      <c r="C6134" s="929" t="s">
        <v>154</v>
      </c>
      <c r="D6134" s="1" t="s">
        <v>22</v>
      </c>
      <c r="E6134" s="1" t="s">
        <v>6415</v>
      </c>
      <c r="F6134" s="399">
        <v>44792</v>
      </c>
      <c r="G6134" s="10" t="s">
        <v>155</v>
      </c>
      <c r="H6134" s="10">
        <v>1</v>
      </c>
      <c r="I6134" s="946">
        <f t="shared" si="12"/>
        <v>2.35</v>
      </c>
      <c r="J6134" s="398" t="str">
        <f t="shared" si="13"/>
        <v/>
      </c>
      <c r="K6134" s="398" t="str">
        <f t="shared" si="14"/>
        <v/>
      </c>
      <c r="L6134" s="399">
        <v>44798</v>
      </c>
      <c r="M6134" s="398" t="s">
        <v>19</v>
      </c>
      <c r="N6134" s="10">
        <v>10558</v>
      </c>
    </row>
    <row r="6135" spans="1:14">
      <c r="A6135" s="9">
        <v>44791</v>
      </c>
      <c r="B6135" s="1">
        <f t="shared" si="11"/>
        <v>19057</v>
      </c>
      <c r="C6135" s="929" t="s">
        <v>3483</v>
      </c>
      <c r="D6135" s="1" t="s">
        <v>22</v>
      </c>
      <c r="E6135" s="1" t="s">
        <v>6416</v>
      </c>
      <c r="F6135" s="399">
        <v>44792</v>
      </c>
      <c r="G6135" s="10" t="s">
        <v>3547</v>
      </c>
      <c r="H6135" s="10">
        <v>20</v>
      </c>
      <c r="I6135" s="946">
        <f t="shared" si="12"/>
        <v>2.35</v>
      </c>
      <c r="J6135" s="398" t="str">
        <f t="shared" si="13"/>
        <v/>
      </c>
      <c r="K6135" s="398" t="str">
        <f t="shared" si="14"/>
        <v/>
      </c>
      <c r="L6135" s="399">
        <v>44799</v>
      </c>
      <c r="M6135" s="398" t="s">
        <v>19</v>
      </c>
      <c r="N6135" s="10">
        <v>10558</v>
      </c>
    </row>
    <row r="6136" spans="1:14">
      <c r="A6136" s="9">
        <v>44791</v>
      </c>
      <c r="B6136" s="1">
        <f t="shared" si="11"/>
        <v>19058</v>
      </c>
      <c r="C6136" s="929" t="s">
        <v>3017</v>
      </c>
      <c r="D6136" s="1" t="s">
        <v>22</v>
      </c>
      <c r="E6136" s="1" t="s">
        <v>6417</v>
      </c>
      <c r="F6136" s="399">
        <v>44792</v>
      </c>
      <c r="G6136" s="10" t="s">
        <v>3019</v>
      </c>
      <c r="H6136" s="10">
        <v>9</v>
      </c>
      <c r="I6136" s="946">
        <f t="shared" si="12"/>
        <v>2.35</v>
      </c>
      <c r="J6136" s="398" t="str">
        <f t="shared" si="13"/>
        <v/>
      </c>
      <c r="K6136" s="398" t="str">
        <f t="shared" si="14"/>
        <v/>
      </c>
      <c r="L6136" s="399">
        <v>44799</v>
      </c>
      <c r="M6136" s="398" t="s">
        <v>19</v>
      </c>
      <c r="N6136" s="10">
        <v>10558</v>
      </c>
    </row>
    <row r="6137" spans="1:14">
      <c r="A6137" s="9">
        <v>44791</v>
      </c>
      <c r="B6137" s="1">
        <f t="shared" si="11"/>
        <v>19059</v>
      </c>
      <c r="C6137" s="929" t="s">
        <v>3017</v>
      </c>
      <c r="D6137" s="1" t="s">
        <v>22</v>
      </c>
      <c r="E6137" s="1" t="s">
        <v>6418</v>
      </c>
      <c r="F6137" s="399">
        <v>44792</v>
      </c>
      <c r="G6137" s="10" t="s">
        <v>3019</v>
      </c>
      <c r="H6137" s="10">
        <v>4</v>
      </c>
      <c r="I6137" s="946">
        <f t="shared" si="12"/>
        <v>2.35</v>
      </c>
      <c r="J6137" s="398" t="str">
        <f t="shared" si="13"/>
        <v/>
      </c>
      <c r="K6137" s="398" t="str">
        <f t="shared" si="14"/>
        <v/>
      </c>
      <c r="L6137" s="399">
        <v>44799</v>
      </c>
      <c r="M6137" s="398" t="s">
        <v>19</v>
      </c>
      <c r="N6137" s="10">
        <v>10558</v>
      </c>
    </row>
    <row r="6138" spans="1:14">
      <c r="A6138" s="9">
        <v>44791</v>
      </c>
      <c r="B6138" s="1">
        <f t="shared" si="11"/>
        <v>19060</v>
      </c>
      <c r="C6138" s="929" t="s">
        <v>533</v>
      </c>
      <c r="D6138" s="1" t="s">
        <v>22</v>
      </c>
      <c r="E6138" s="1">
        <v>52364</v>
      </c>
      <c r="F6138" s="399">
        <v>44792</v>
      </c>
      <c r="G6138" s="10" t="s">
        <v>535</v>
      </c>
      <c r="H6138" s="10">
        <v>9</v>
      </c>
      <c r="I6138" s="946">
        <f t="shared" si="12"/>
        <v>2.35</v>
      </c>
      <c r="J6138" s="398" t="str">
        <f t="shared" si="13"/>
        <v/>
      </c>
      <c r="K6138" s="398" t="str">
        <f t="shared" si="14"/>
        <v/>
      </c>
      <c r="L6138" s="399">
        <v>44799</v>
      </c>
      <c r="M6138" s="398" t="s">
        <v>19</v>
      </c>
      <c r="N6138" s="10">
        <v>10558</v>
      </c>
    </row>
    <row r="6139" spans="1:14">
      <c r="A6139" s="9">
        <v>44791</v>
      </c>
      <c r="B6139" s="1">
        <f t="shared" si="11"/>
        <v>19061</v>
      </c>
      <c r="C6139" s="929" t="s">
        <v>595</v>
      </c>
      <c r="D6139" s="1" t="s">
        <v>22</v>
      </c>
      <c r="E6139" s="1" t="s">
        <v>6419</v>
      </c>
      <c r="F6139" s="399">
        <v>44792</v>
      </c>
      <c r="G6139" s="10" t="s">
        <v>462</v>
      </c>
      <c r="H6139" s="10">
        <v>157</v>
      </c>
      <c r="I6139" s="946">
        <f t="shared" si="12"/>
        <v>2.35</v>
      </c>
      <c r="J6139" s="398" t="str">
        <f t="shared" si="13"/>
        <v/>
      </c>
      <c r="K6139" s="398" t="str">
        <f t="shared" si="14"/>
        <v/>
      </c>
      <c r="L6139" s="399">
        <v>44799</v>
      </c>
      <c r="M6139" s="398" t="s">
        <v>19</v>
      </c>
      <c r="N6139" s="10">
        <v>10558</v>
      </c>
    </row>
    <row r="6140" spans="1:14" s="400" customFormat="1">
      <c r="A6140" s="9">
        <v>44801</v>
      </c>
      <c r="B6140" s="1">
        <f t="shared" ref="B6140:B6308" si="15">B6139+1</f>
        <v>19062</v>
      </c>
      <c r="C6140" s="929" t="s">
        <v>147</v>
      </c>
      <c r="D6140" s="1" t="s">
        <v>22</v>
      </c>
      <c r="E6140" s="1" t="s">
        <v>7973</v>
      </c>
      <c r="F6140" s="399">
        <v>44792</v>
      </c>
      <c r="G6140" s="10" t="s">
        <v>149</v>
      </c>
      <c r="H6140" s="10">
        <v>8</v>
      </c>
      <c r="I6140" s="946">
        <f t="shared" ref="I6140:I6277" si="16">IF(ISNUMBER(SEARCH("Sample",G6140)),$C$2,IF(ISNUMBER(SEARCH("Rewater",G6140)),$C$5,IF(ISNUMBER(SEARCH("Applique",G6140)),$C$3,IF(ISNUMBER(SEARCH("Pocket",G6140)),$C$4,$C$1))))</f>
        <v>2.35</v>
      </c>
      <c r="J6140" s="398" t="str">
        <f t="shared" ref="J6140:J6277" si="17">IF(ISNUMBER(SEARCH("Labels",G6140)), H6140,"")</f>
        <v/>
      </c>
      <c r="K6140" s="398" t="str">
        <f t="shared" ref="K6140:K6277" si="18">IF(ISNUMBER(SEARCH("Kimble",G6140)), H6140,"")</f>
        <v/>
      </c>
      <c r="L6140" s="399">
        <v>44803</v>
      </c>
      <c r="M6140" s="398" t="s">
        <v>19</v>
      </c>
      <c r="N6140" s="10">
        <v>10606</v>
      </c>
    </row>
    <row r="6141" spans="1:14">
      <c r="A6141" s="9">
        <v>44801</v>
      </c>
      <c r="B6141" s="1">
        <f t="shared" si="15"/>
        <v>19063</v>
      </c>
      <c r="C6141" s="929" t="s">
        <v>467</v>
      </c>
      <c r="D6141" s="1" t="s">
        <v>22</v>
      </c>
      <c r="E6141" s="1" t="s">
        <v>7974</v>
      </c>
      <c r="F6141" s="399">
        <v>44792</v>
      </c>
      <c r="G6141" s="10" t="s">
        <v>469</v>
      </c>
      <c r="H6141" s="10">
        <v>36</v>
      </c>
      <c r="I6141" s="946">
        <f t="shared" si="16"/>
        <v>2.35</v>
      </c>
      <c r="J6141" s="398" t="str">
        <f t="shared" si="17"/>
        <v/>
      </c>
      <c r="K6141" s="398" t="str">
        <f t="shared" si="18"/>
        <v/>
      </c>
      <c r="L6141" s="399">
        <v>44803</v>
      </c>
      <c r="M6141" s="398" t="s">
        <v>19</v>
      </c>
      <c r="N6141" s="10">
        <v>10606</v>
      </c>
    </row>
    <row r="6142" spans="1:14">
      <c r="A6142" s="9">
        <v>44801</v>
      </c>
      <c r="B6142" s="1">
        <f t="shared" si="15"/>
        <v>19064</v>
      </c>
      <c r="C6142" s="929" t="s">
        <v>595</v>
      </c>
      <c r="D6142" s="1" t="s">
        <v>22</v>
      </c>
      <c r="E6142" s="1" t="s">
        <v>7975</v>
      </c>
      <c r="F6142" s="399">
        <v>44792</v>
      </c>
      <c r="G6142" s="10" t="s">
        <v>462</v>
      </c>
      <c r="H6142" s="10">
        <v>27</v>
      </c>
      <c r="I6142" s="946">
        <f t="shared" si="16"/>
        <v>2.35</v>
      </c>
      <c r="J6142" s="398" t="str">
        <f t="shared" si="17"/>
        <v/>
      </c>
      <c r="K6142" s="398" t="str">
        <f t="shared" si="18"/>
        <v/>
      </c>
      <c r="L6142" s="399">
        <v>44803</v>
      </c>
      <c r="M6142" s="398" t="s">
        <v>19</v>
      </c>
      <c r="N6142" s="10">
        <v>10606</v>
      </c>
    </row>
    <row r="6143" spans="1:14">
      <c r="A6143" s="9">
        <v>44801</v>
      </c>
      <c r="B6143" s="1">
        <f t="shared" si="15"/>
        <v>19065</v>
      </c>
      <c r="C6143" s="929" t="s">
        <v>3682</v>
      </c>
      <c r="D6143" s="1" t="s">
        <v>22</v>
      </c>
      <c r="E6143" s="1" t="s">
        <v>7976</v>
      </c>
      <c r="F6143" s="399">
        <v>44792</v>
      </c>
      <c r="G6143" s="10" t="s">
        <v>3684</v>
      </c>
      <c r="H6143" s="10">
        <v>110</v>
      </c>
      <c r="I6143" s="946">
        <f t="shared" si="16"/>
        <v>2.35</v>
      </c>
      <c r="J6143" s="398" t="str">
        <f t="shared" si="17"/>
        <v/>
      </c>
      <c r="K6143" s="398" t="str">
        <f t="shared" si="18"/>
        <v/>
      </c>
      <c r="L6143" s="399">
        <v>44803</v>
      </c>
      <c r="M6143" s="398" t="s">
        <v>19</v>
      </c>
      <c r="N6143" s="10">
        <v>10606</v>
      </c>
    </row>
    <row r="6144" spans="1:14">
      <c r="A6144" s="9">
        <v>44801</v>
      </c>
      <c r="B6144" s="1">
        <f t="shared" si="15"/>
        <v>19066</v>
      </c>
      <c r="C6144" s="929" t="s">
        <v>4319</v>
      </c>
      <c r="D6144" s="1" t="s">
        <v>22</v>
      </c>
      <c r="E6144" s="1" t="s">
        <v>7977</v>
      </c>
      <c r="F6144" s="399">
        <v>44792</v>
      </c>
      <c r="G6144" s="10" t="s">
        <v>5441</v>
      </c>
      <c r="H6144" s="10">
        <v>30</v>
      </c>
      <c r="I6144" s="946">
        <f t="shared" si="16"/>
        <v>2.35</v>
      </c>
      <c r="J6144" s="398" t="str">
        <f t="shared" si="17"/>
        <v/>
      </c>
      <c r="K6144" s="398" t="str">
        <f t="shared" si="18"/>
        <v/>
      </c>
      <c r="L6144" s="399">
        <v>44803</v>
      </c>
      <c r="M6144" s="398" t="s">
        <v>19</v>
      </c>
      <c r="N6144" s="10">
        <v>10606</v>
      </c>
    </row>
    <row r="6145" spans="1:14">
      <c r="A6145" s="9">
        <v>44801</v>
      </c>
      <c r="B6145" s="1">
        <f t="shared" si="15"/>
        <v>19067</v>
      </c>
      <c r="C6145" s="929" t="s">
        <v>4319</v>
      </c>
      <c r="D6145" s="1" t="s">
        <v>22</v>
      </c>
      <c r="E6145" s="1" t="s">
        <v>7978</v>
      </c>
      <c r="F6145" s="399">
        <v>44792</v>
      </c>
      <c r="G6145" s="10" t="s">
        <v>5441</v>
      </c>
      <c r="H6145" s="10">
        <v>8</v>
      </c>
      <c r="I6145" s="946">
        <f t="shared" si="16"/>
        <v>2.35</v>
      </c>
      <c r="J6145" s="398" t="str">
        <f t="shared" si="17"/>
        <v/>
      </c>
      <c r="K6145" s="398" t="str">
        <f t="shared" si="18"/>
        <v/>
      </c>
      <c r="L6145" s="399">
        <v>44803</v>
      </c>
      <c r="M6145" s="398" t="s">
        <v>19</v>
      </c>
      <c r="N6145" s="10">
        <v>10606</v>
      </c>
    </row>
    <row r="6146" spans="1:14">
      <c r="A6146" s="9">
        <v>44801</v>
      </c>
      <c r="B6146" s="1">
        <f t="shared" si="15"/>
        <v>19068</v>
      </c>
      <c r="C6146" s="929" t="s">
        <v>53</v>
      </c>
      <c r="D6146" s="1" t="s">
        <v>22</v>
      </c>
      <c r="E6146" s="1" t="s">
        <v>7979</v>
      </c>
      <c r="F6146" s="399">
        <v>44792</v>
      </c>
      <c r="G6146" s="10" t="s">
        <v>55</v>
      </c>
      <c r="H6146" s="10">
        <v>38</v>
      </c>
      <c r="I6146" s="946">
        <f t="shared" si="16"/>
        <v>2.35</v>
      </c>
      <c r="J6146" s="398" t="str">
        <f t="shared" si="17"/>
        <v/>
      </c>
      <c r="K6146" s="398" t="str">
        <f t="shared" si="18"/>
        <v/>
      </c>
      <c r="L6146" s="399">
        <v>44804</v>
      </c>
      <c r="M6146" s="398" t="s">
        <v>19</v>
      </c>
      <c r="N6146" s="10">
        <v>10606</v>
      </c>
    </row>
    <row r="6147" spans="1:14">
      <c r="A6147" s="9">
        <v>44801</v>
      </c>
      <c r="B6147" s="1">
        <f t="shared" si="15"/>
        <v>19069</v>
      </c>
      <c r="C6147" s="929" t="s">
        <v>6268</v>
      </c>
      <c r="D6147" s="1" t="s">
        <v>22</v>
      </c>
      <c r="E6147" s="1" t="s">
        <v>7980</v>
      </c>
      <c r="F6147" s="399">
        <v>44792</v>
      </c>
      <c r="G6147" s="10" t="s">
        <v>7972</v>
      </c>
      <c r="H6147" s="10">
        <v>70</v>
      </c>
      <c r="I6147" s="946">
        <f t="shared" si="16"/>
        <v>2.35</v>
      </c>
      <c r="J6147" s="398" t="str">
        <f t="shared" si="17"/>
        <v/>
      </c>
      <c r="K6147" s="398" t="str">
        <f t="shared" si="18"/>
        <v/>
      </c>
      <c r="L6147" s="399">
        <v>44804</v>
      </c>
      <c r="M6147" s="398" t="s">
        <v>19</v>
      </c>
      <c r="N6147" s="10">
        <v>10606</v>
      </c>
    </row>
    <row r="6148" spans="1:14">
      <c r="A6148" s="9">
        <v>44801</v>
      </c>
      <c r="B6148" s="1">
        <f t="shared" si="15"/>
        <v>19070</v>
      </c>
      <c r="C6148" s="929" t="s">
        <v>4150</v>
      </c>
      <c r="D6148" s="1" t="s">
        <v>22</v>
      </c>
      <c r="E6148" s="1" t="s">
        <v>7981</v>
      </c>
      <c r="F6148" s="399">
        <v>44792</v>
      </c>
      <c r="G6148" s="10" t="s">
        <v>4151</v>
      </c>
      <c r="H6148" s="10">
        <v>796</v>
      </c>
      <c r="I6148" s="946">
        <f t="shared" si="16"/>
        <v>2.35</v>
      </c>
      <c r="J6148" s="398" t="str">
        <f t="shared" si="17"/>
        <v/>
      </c>
      <c r="K6148" s="398" t="str">
        <f t="shared" si="18"/>
        <v/>
      </c>
      <c r="L6148" s="399">
        <v>44804</v>
      </c>
      <c r="M6148" s="398" t="s">
        <v>19</v>
      </c>
      <c r="N6148" s="10">
        <v>10606</v>
      </c>
    </row>
    <row r="6149" spans="1:14">
      <c r="A6149" s="9">
        <v>44801</v>
      </c>
      <c r="B6149" s="1">
        <f t="shared" si="15"/>
        <v>19071</v>
      </c>
      <c r="C6149" s="929" t="s">
        <v>4147</v>
      </c>
      <c r="D6149" s="1" t="s">
        <v>22</v>
      </c>
      <c r="E6149" s="1" t="s">
        <v>7981</v>
      </c>
      <c r="F6149" s="399">
        <v>44792</v>
      </c>
      <c r="G6149" s="10" t="s">
        <v>4149</v>
      </c>
      <c r="H6149" s="10">
        <v>796</v>
      </c>
      <c r="I6149" s="946">
        <f t="shared" si="16"/>
        <v>2.35</v>
      </c>
      <c r="J6149" s="398" t="str">
        <f t="shared" si="17"/>
        <v/>
      </c>
      <c r="K6149" s="398" t="str">
        <f t="shared" si="18"/>
        <v/>
      </c>
      <c r="L6149" s="399">
        <v>44804</v>
      </c>
      <c r="M6149" s="398" t="s">
        <v>19</v>
      </c>
      <c r="N6149" s="10">
        <v>10606</v>
      </c>
    </row>
    <row r="6150" spans="1:14">
      <c r="A6150" s="9">
        <v>44801</v>
      </c>
      <c r="B6150" s="1">
        <f t="shared" si="15"/>
        <v>19072</v>
      </c>
      <c r="C6150" s="929" t="s">
        <v>4150</v>
      </c>
      <c r="D6150" s="1" t="s">
        <v>22</v>
      </c>
      <c r="E6150" s="1" t="s">
        <v>7982</v>
      </c>
      <c r="F6150" s="399">
        <v>44792</v>
      </c>
      <c r="G6150" s="10" t="s">
        <v>4151</v>
      </c>
      <c r="H6150" s="10">
        <v>174</v>
      </c>
      <c r="I6150" s="946">
        <f t="shared" si="16"/>
        <v>2.35</v>
      </c>
      <c r="J6150" s="398" t="str">
        <f t="shared" si="17"/>
        <v/>
      </c>
      <c r="K6150" s="398" t="str">
        <f t="shared" si="18"/>
        <v/>
      </c>
      <c r="L6150" s="399">
        <v>44804</v>
      </c>
      <c r="M6150" s="398" t="s">
        <v>19</v>
      </c>
      <c r="N6150" s="10">
        <v>10606</v>
      </c>
    </row>
    <row r="6151" spans="1:14">
      <c r="A6151" s="9">
        <v>44801</v>
      </c>
      <c r="B6151" s="1">
        <f t="shared" si="15"/>
        <v>19073</v>
      </c>
      <c r="C6151" s="929" t="s">
        <v>3017</v>
      </c>
      <c r="D6151" s="1" t="s">
        <v>22</v>
      </c>
      <c r="E6151" s="1" t="s">
        <v>7983</v>
      </c>
      <c r="F6151" s="399">
        <v>44792</v>
      </c>
      <c r="G6151" s="10" t="s">
        <v>3019</v>
      </c>
      <c r="H6151" s="10">
        <v>13</v>
      </c>
      <c r="I6151" s="946">
        <f t="shared" si="16"/>
        <v>2.35</v>
      </c>
      <c r="J6151" s="398" t="str">
        <f t="shared" si="17"/>
        <v/>
      </c>
      <c r="K6151" s="398" t="str">
        <f t="shared" si="18"/>
        <v/>
      </c>
      <c r="L6151" s="399">
        <v>44804</v>
      </c>
      <c r="M6151" s="398" t="s">
        <v>19</v>
      </c>
      <c r="N6151" s="10">
        <v>10606</v>
      </c>
    </row>
    <row r="6152" spans="1:14">
      <c r="A6152" s="9">
        <v>44801</v>
      </c>
      <c r="B6152" s="1">
        <f t="shared" si="15"/>
        <v>19074</v>
      </c>
      <c r="C6152" s="929" t="s">
        <v>3667</v>
      </c>
      <c r="D6152" s="1" t="s">
        <v>22</v>
      </c>
      <c r="E6152" s="1" t="s">
        <v>7984</v>
      </c>
      <c r="F6152" s="399">
        <v>44792</v>
      </c>
      <c r="G6152" s="10" t="s">
        <v>3771</v>
      </c>
      <c r="H6152" s="10">
        <v>10</v>
      </c>
      <c r="I6152" s="946">
        <f t="shared" si="16"/>
        <v>2.35</v>
      </c>
      <c r="J6152" s="398" t="str">
        <f t="shared" si="17"/>
        <v/>
      </c>
      <c r="K6152" s="398" t="str">
        <f t="shared" si="18"/>
        <v/>
      </c>
      <c r="L6152" s="399">
        <v>44804</v>
      </c>
      <c r="M6152" s="398" t="s">
        <v>19</v>
      </c>
      <c r="N6152" s="10">
        <v>10606</v>
      </c>
    </row>
    <row r="6153" spans="1:14">
      <c r="A6153" s="9">
        <v>44801</v>
      </c>
      <c r="B6153" s="1">
        <f t="shared" si="15"/>
        <v>19075</v>
      </c>
      <c r="C6153" s="929" t="s">
        <v>397</v>
      </c>
      <c r="D6153" s="1" t="s">
        <v>22</v>
      </c>
      <c r="E6153" s="1" t="s">
        <v>7985</v>
      </c>
      <c r="F6153" s="399">
        <v>44792</v>
      </c>
      <c r="G6153" s="10" t="s">
        <v>399</v>
      </c>
      <c r="H6153" s="10">
        <v>1</v>
      </c>
      <c r="I6153" s="946">
        <f t="shared" si="16"/>
        <v>2.35</v>
      </c>
      <c r="J6153" s="398" t="str">
        <f t="shared" si="17"/>
        <v/>
      </c>
      <c r="K6153" s="398" t="str">
        <f t="shared" si="18"/>
        <v/>
      </c>
      <c r="L6153" s="399">
        <v>44804</v>
      </c>
      <c r="M6153" s="398" t="s">
        <v>19</v>
      </c>
      <c r="N6153" s="10">
        <v>10606</v>
      </c>
    </row>
    <row r="6154" spans="1:14">
      <c r="A6154" s="9">
        <v>44801</v>
      </c>
      <c r="B6154" s="1">
        <f t="shared" si="15"/>
        <v>19076</v>
      </c>
      <c r="C6154" s="929" t="s">
        <v>4150</v>
      </c>
      <c r="D6154" s="1" t="s">
        <v>22</v>
      </c>
      <c r="E6154" s="1" t="s">
        <v>7986</v>
      </c>
      <c r="F6154" s="399">
        <v>44792</v>
      </c>
      <c r="G6154" s="10" t="s">
        <v>4151</v>
      </c>
      <c r="H6154" s="10">
        <v>150</v>
      </c>
      <c r="I6154" s="946">
        <f t="shared" si="16"/>
        <v>2.35</v>
      </c>
      <c r="J6154" s="398" t="str">
        <f t="shared" si="17"/>
        <v/>
      </c>
      <c r="K6154" s="398" t="str">
        <f t="shared" si="18"/>
        <v/>
      </c>
      <c r="L6154" s="399">
        <v>44805</v>
      </c>
      <c r="M6154" s="398" t="s">
        <v>19</v>
      </c>
      <c r="N6154" s="10">
        <v>10606</v>
      </c>
    </row>
    <row r="6155" spans="1:14">
      <c r="A6155" s="9">
        <v>44801</v>
      </c>
      <c r="B6155" s="1">
        <f t="shared" si="15"/>
        <v>19077</v>
      </c>
      <c r="C6155" s="929" t="s">
        <v>4147</v>
      </c>
      <c r="D6155" s="1" t="s">
        <v>22</v>
      </c>
      <c r="E6155" s="1" t="s">
        <v>7986</v>
      </c>
      <c r="F6155" s="399">
        <v>44792</v>
      </c>
      <c r="G6155" s="10" t="s">
        <v>4149</v>
      </c>
      <c r="H6155" s="10">
        <v>122</v>
      </c>
      <c r="I6155" s="946">
        <f t="shared" si="16"/>
        <v>2.35</v>
      </c>
      <c r="J6155" s="398" t="str">
        <f t="shared" si="17"/>
        <v/>
      </c>
      <c r="K6155" s="398" t="str">
        <f t="shared" si="18"/>
        <v/>
      </c>
      <c r="L6155" s="399">
        <v>44805</v>
      </c>
      <c r="M6155" s="398" t="s">
        <v>19</v>
      </c>
      <c r="N6155" s="10">
        <v>10606</v>
      </c>
    </row>
    <row r="6156" spans="1:14">
      <c r="A6156" s="9">
        <v>44801</v>
      </c>
      <c r="B6156" s="1">
        <f t="shared" si="15"/>
        <v>19078</v>
      </c>
      <c r="C6156" s="929" t="s">
        <v>595</v>
      </c>
      <c r="D6156" s="1" t="s">
        <v>22</v>
      </c>
      <c r="E6156" s="1" t="s">
        <v>7987</v>
      </c>
      <c r="F6156" s="399">
        <v>44792</v>
      </c>
      <c r="G6156" s="10" t="s">
        <v>462</v>
      </c>
      <c r="H6156" s="10">
        <v>1</v>
      </c>
      <c r="I6156" s="946">
        <f t="shared" si="16"/>
        <v>2.35</v>
      </c>
      <c r="J6156" s="398" t="str">
        <f t="shared" si="17"/>
        <v/>
      </c>
      <c r="K6156" s="398" t="str">
        <f t="shared" si="18"/>
        <v/>
      </c>
      <c r="L6156" s="399">
        <v>44805</v>
      </c>
      <c r="M6156" s="398" t="s">
        <v>19</v>
      </c>
      <c r="N6156" s="10">
        <v>10606</v>
      </c>
    </row>
    <row r="6157" spans="1:14">
      <c r="A6157" s="9">
        <v>44801</v>
      </c>
      <c r="B6157" s="1">
        <f t="shared" si="15"/>
        <v>19079</v>
      </c>
      <c r="C6157" s="929" t="s">
        <v>4150</v>
      </c>
      <c r="D6157" s="1" t="s">
        <v>22</v>
      </c>
      <c r="E6157" s="1" t="s">
        <v>7988</v>
      </c>
      <c r="F6157" s="399">
        <v>44792</v>
      </c>
      <c r="G6157" s="10" t="s">
        <v>4151</v>
      </c>
      <c r="H6157" s="10">
        <v>7</v>
      </c>
      <c r="I6157" s="946">
        <f t="shared" si="16"/>
        <v>2.35</v>
      </c>
      <c r="J6157" s="398" t="str">
        <f t="shared" si="17"/>
        <v/>
      </c>
      <c r="K6157" s="398" t="str">
        <f t="shared" si="18"/>
        <v/>
      </c>
      <c r="L6157" s="399">
        <v>44805</v>
      </c>
      <c r="M6157" s="398" t="s">
        <v>19</v>
      </c>
      <c r="N6157" s="10">
        <v>10606</v>
      </c>
    </row>
    <row r="6158" spans="1:14">
      <c r="A6158" s="9">
        <v>44801</v>
      </c>
      <c r="B6158" s="1">
        <f t="shared" si="15"/>
        <v>19080</v>
      </c>
      <c r="C6158" s="929" t="s">
        <v>7989</v>
      </c>
      <c r="D6158" s="1" t="s">
        <v>22</v>
      </c>
      <c r="E6158" s="1" t="s">
        <v>4322</v>
      </c>
      <c r="F6158" s="399">
        <v>44792</v>
      </c>
      <c r="G6158" s="10" t="s">
        <v>7990</v>
      </c>
      <c r="H6158" s="10">
        <v>1</v>
      </c>
      <c r="I6158" s="946">
        <f t="shared" si="16"/>
        <v>3.75</v>
      </c>
      <c r="J6158" s="398" t="str">
        <f t="shared" si="17"/>
        <v/>
      </c>
      <c r="K6158" s="398" t="str">
        <f t="shared" si="18"/>
        <v/>
      </c>
      <c r="L6158" s="399">
        <v>44805</v>
      </c>
      <c r="M6158" s="398" t="s">
        <v>19</v>
      </c>
      <c r="N6158" s="10">
        <v>10606</v>
      </c>
    </row>
    <row r="6159" spans="1:14">
      <c r="A6159" s="9">
        <v>44801</v>
      </c>
      <c r="B6159" s="1">
        <f t="shared" si="15"/>
        <v>19081</v>
      </c>
      <c r="C6159" s="929" t="s">
        <v>7991</v>
      </c>
      <c r="D6159" s="1" t="s">
        <v>22</v>
      </c>
      <c r="E6159" s="1" t="s">
        <v>4322</v>
      </c>
      <c r="F6159" s="399">
        <v>44792</v>
      </c>
      <c r="G6159" s="10" t="s">
        <v>7992</v>
      </c>
      <c r="H6159" s="10">
        <v>1</v>
      </c>
      <c r="I6159" s="946">
        <f t="shared" si="16"/>
        <v>3.75</v>
      </c>
      <c r="J6159" s="398" t="str">
        <f t="shared" si="17"/>
        <v/>
      </c>
      <c r="K6159" s="398" t="str">
        <f t="shared" si="18"/>
        <v/>
      </c>
      <c r="L6159" s="399">
        <v>44805</v>
      </c>
      <c r="M6159" s="398" t="s">
        <v>19</v>
      </c>
      <c r="N6159" s="10">
        <v>10606</v>
      </c>
    </row>
    <row r="6160" spans="1:14">
      <c r="A6160" s="9">
        <v>44801</v>
      </c>
      <c r="B6160" s="1">
        <f t="shared" si="15"/>
        <v>19082</v>
      </c>
      <c r="C6160" s="929" t="s">
        <v>7993</v>
      </c>
      <c r="D6160" s="1" t="s">
        <v>22</v>
      </c>
      <c r="E6160" s="1" t="s">
        <v>4322</v>
      </c>
      <c r="F6160" s="399">
        <v>44792</v>
      </c>
      <c r="G6160" s="10" t="s">
        <v>7994</v>
      </c>
      <c r="H6160" s="10">
        <v>1</v>
      </c>
      <c r="I6160" s="946">
        <f t="shared" si="16"/>
        <v>3.75</v>
      </c>
      <c r="J6160" s="398" t="str">
        <f t="shared" si="17"/>
        <v/>
      </c>
      <c r="K6160" s="398" t="str">
        <f t="shared" si="18"/>
        <v/>
      </c>
      <c r="L6160" s="399">
        <v>44805</v>
      </c>
      <c r="M6160" s="398" t="s">
        <v>19</v>
      </c>
      <c r="N6160" s="10">
        <v>10606</v>
      </c>
    </row>
    <row r="6161" spans="1:14">
      <c r="A6161" s="9">
        <v>44801</v>
      </c>
      <c r="B6161" s="1">
        <f t="shared" si="15"/>
        <v>19083</v>
      </c>
      <c r="C6161" s="929" t="s">
        <v>7995</v>
      </c>
      <c r="D6161" s="1" t="s">
        <v>22</v>
      </c>
      <c r="E6161" s="1" t="s">
        <v>4322</v>
      </c>
      <c r="F6161" s="399">
        <v>44792</v>
      </c>
      <c r="G6161" s="10" t="s">
        <v>7996</v>
      </c>
      <c r="H6161" s="10">
        <v>1</v>
      </c>
      <c r="I6161" s="946">
        <f t="shared" si="16"/>
        <v>3.75</v>
      </c>
      <c r="J6161" s="398" t="str">
        <f t="shared" si="17"/>
        <v/>
      </c>
      <c r="K6161" s="398" t="str">
        <f t="shared" si="18"/>
        <v/>
      </c>
      <c r="L6161" s="399">
        <v>44805</v>
      </c>
      <c r="M6161" s="398" t="s">
        <v>19</v>
      </c>
      <c r="N6161" s="10">
        <v>10606</v>
      </c>
    </row>
    <row r="6162" spans="1:14">
      <c r="A6162" s="9">
        <v>44801</v>
      </c>
      <c r="B6162" s="1">
        <f t="shared" si="15"/>
        <v>19084</v>
      </c>
      <c r="C6162" s="929" t="s">
        <v>7997</v>
      </c>
      <c r="D6162" s="1" t="s">
        <v>22</v>
      </c>
      <c r="E6162" s="1" t="s">
        <v>4322</v>
      </c>
      <c r="F6162" s="399">
        <v>44792</v>
      </c>
      <c r="G6162" s="10" t="s">
        <v>7998</v>
      </c>
      <c r="H6162" s="10">
        <v>1</v>
      </c>
      <c r="I6162" s="946">
        <f t="shared" si="16"/>
        <v>3.75</v>
      </c>
      <c r="J6162" s="398" t="str">
        <f t="shared" si="17"/>
        <v/>
      </c>
      <c r="K6162" s="398" t="str">
        <f t="shared" si="18"/>
        <v/>
      </c>
      <c r="L6162" s="399">
        <v>44805</v>
      </c>
      <c r="M6162" s="398" t="s">
        <v>19</v>
      </c>
      <c r="N6162" s="10">
        <v>10606</v>
      </c>
    </row>
    <row r="6163" spans="1:14">
      <c r="A6163" s="9">
        <v>44801</v>
      </c>
      <c r="B6163" s="1">
        <f t="shared" si="15"/>
        <v>19085</v>
      </c>
      <c r="C6163" s="929" t="s">
        <v>7999</v>
      </c>
      <c r="D6163" s="1" t="s">
        <v>22</v>
      </c>
      <c r="E6163" s="1" t="s">
        <v>4322</v>
      </c>
      <c r="F6163" s="399">
        <v>44792</v>
      </c>
      <c r="G6163" s="10" t="s">
        <v>8000</v>
      </c>
      <c r="H6163" s="10">
        <v>1</v>
      </c>
      <c r="I6163" s="946">
        <f t="shared" si="16"/>
        <v>3.75</v>
      </c>
      <c r="J6163" s="398" t="str">
        <f t="shared" si="17"/>
        <v/>
      </c>
      <c r="K6163" s="398" t="str">
        <f t="shared" si="18"/>
        <v/>
      </c>
      <c r="L6163" s="399">
        <v>44805</v>
      </c>
      <c r="M6163" s="398" t="s">
        <v>19</v>
      </c>
      <c r="N6163" s="10">
        <v>10606</v>
      </c>
    </row>
    <row r="6164" spans="1:14">
      <c r="A6164" s="9">
        <v>44801</v>
      </c>
      <c r="B6164" s="1">
        <f t="shared" si="15"/>
        <v>19086</v>
      </c>
      <c r="C6164" s="929" t="s">
        <v>6366</v>
      </c>
      <c r="D6164" s="1" t="s">
        <v>22</v>
      </c>
      <c r="E6164" s="1" t="s">
        <v>4322</v>
      </c>
      <c r="F6164" s="399">
        <v>44792</v>
      </c>
      <c r="G6164" s="10" t="s">
        <v>6367</v>
      </c>
      <c r="H6164" s="10">
        <v>1</v>
      </c>
      <c r="I6164" s="946">
        <f t="shared" si="16"/>
        <v>3.75</v>
      </c>
      <c r="J6164" s="398" t="str">
        <f t="shared" si="17"/>
        <v/>
      </c>
      <c r="K6164" s="398" t="str">
        <f t="shared" si="18"/>
        <v/>
      </c>
      <c r="L6164" s="399">
        <v>44805</v>
      </c>
      <c r="M6164" s="398" t="s">
        <v>19</v>
      </c>
      <c r="N6164" s="10">
        <v>10606</v>
      </c>
    </row>
    <row r="6165" spans="1:14">
      <c r="A6165" s="9">
        <v>44801</v>
      </c>
      <c r="B6165" s="1">
        <f t="shared" si="15"/>
        <v>19087</v>
      </c>
      <c r="C6165" s="929" t="s">
        <v>262</v>
      </c>
      <c r="D6165" s="1" t="s">
        <v>22</v>
      </c>
      <c r="E6165" s="1">
        <v>51436</v>
      </c>
      <c r="F6165" s="399">
        <v>44792</v>
      </c>
      <c r="G6165" s="10" t="s">
        <v>264</v>
      </c>
      <c r="H6165" s="10">
        <v>13</v>
      </c>
      <c r="I6165" s="946">
        <f t="shared" si="16"/>
        <v>2.35</v>
      </c>
      <c r="J6165" s="398" t="str">
        <f t="shared" si="17"/>
        <v/>
      </c>
      <c r="K6165" s="398" t="str">
        <f t="shared" si="18"/>
        <v/>
      </c>
      <c r="L6165" s="399">
        <v>44805</v>
      </c>
      <c r="M6165" s="398" t="s">
        <v>19</v>
      </c>
      <c r="N6165" s="10">
        <v>10606</v>
      </c>
    </row>
    <row r="6166" spans="1:14">
      <c r="A6166" s="9">
        <v>44801</v>
      </c>
      <c r="B6166" s="1">
        <f t="shared" si="15"/>
        <v>19088</v>
      </c>
      <c r="C6166" s="929" t="s">
        <v>265</v>
      </c>
      <c r="D6166" s="1" t="s">
        <v>22</v>
      </c>
      <c r="E6166" s="1">
        <v>51436</v>
      </c>
      <c r="F6166" s="399">
        <v>44792</v>
      </c>
      <c r="G6166" s="10" t="s">
        <v>266</v>
      </c>
      <c r="H6166" s="10">
        <v>8</v>
      </c>
      <c r="I6166" s="946">
        <f t="shared" si="16"/>
        <v>2.35</v>
      </c>
      <c r="J6166" s="398" t="str">
        <f t="shared" si="17"/>
        <v/>
      </c>
      <c r="K6166" s="398" t="str">
        <f t="shared" si="18"/>
        <v/>
      </c>
      <c r="L6166" s="399">
        <v>44805</v>
      </c>
      <c r="M6166" s="398" t="s">
        <v>19</v>
      </c>
      <c r="N6166" s="10">
        <v>10606</v>
      </c>
    </row>
    <row r="6167" spans="1:14">
      <c r="A6167" s="9">
        <v>44801</v>
      </c>
      <c r="B6167" s="1">
        <f t="shared" si="15"/>
        <v>19089</v>
      </c>
      <c r="C6167" s="929" t="s">
        <v>595</v>
      </c>
      <c r="D6167" s="1" t="s">
        <v>22</v>
      </c>
      <c r="E6167" s="1" t="s">
        <v>8001</v>
      </c>
      <c r="F6167" s="399">
        <v>44792</v>
      </c>
      <c r="G6167" s="10" t="s">
        <v>462</v>
      </c>
      <c r="H6167" s="10">
        <v>66</v>
      </c>
      <c r="I6167" s="946">
        <f t="shared" si="16"/>
        <v>2.35</v>
      </c>
      <c r="J6167" s="398" t="str">
        <f t="shared" si="17"/>
        <v/>
      </c>
      <c r="K6167" s="398" t="str">
        <f t="shared" si="18"/>
        <v/>
      </c>
      <c r="L6167" s="399">
        <v>44805</v>
      </c>
      <c r="M6167" s="398" t="s">
        <v>19</v>
      </c>
      <c r="N6167" s="10">
        <v>10606</v>
      </c>
    </row>
    <row r="6168" spans="1:14">
      <c r="A6168" s="9">
        <v>44801</v>
      </c>
      <c r="B6168" s="1">
        <f t="shared" si="15"/>
        <v>19090</v>
      </c>
      <c r="C6168" s="929" t="s">
        <v>3488</v>
      </c>
      <c r="D6168" s="1" t="s">
        <v>22</v>
      </c>
      <c r="E6168" s="1" t="s">
        <v>8002</v>
      </c>
      <c r="F6168" s="399">
        <v>44792</v>
      </c>
      <c r="G6168" s="10" t="s">
        <v>3490</v>
      </c>
      <c r="H6168" s="10">
        <v>113</v>
      </c>
      <c r="I6168" s="946">
        <f t="shared" si="16"/>
        <v>3.15</v>
      </c>
      <c r="J6168" s="398" t="str">
        <f t="shared" si="17"/>
        <v/>
      </c>
      <c r="K6168" s="398" t="str">
        <f t="shared" si="18"/>
        <v/>
      </c>
      <c r="L6168" s="399">
        <v>44805</v>
      </c>
      <c r="M6168" s="398" t="s">
        <v>19</v>
      </c>
      <c r="N6168" s="10">
        <v>10606</v>
      </c>
    </row>
    <row r="6169" spans="1:14">
      <c r="A6169" s="9">
        <v>44801</v>
      </c>
      <c r="B6169" s="1">
        <f t="shared" si="15"/>
        <v>19091</v>
      </c>
      <c r="C6169" s="929" t="s">
        <v>182</v>
      </c>
      <c r="D6169" s="1" t="s">
        <v>22</v>
      </c>
      <c r="E6169" s="1" t="s">
        <v>8003</v>
      </c>
      <c r="F6169" s="399">
        <v>44792</v>
      </c>
      <c r="G6169" s="10" t="s">
        <v>184</v>
      </c>
      <c r="H6169" s="10">
        <v>23</v>
      </c>
      <c r="I6169" s="946">
        <f t="shared" si="16"/>
        <v>2.35</v>
      </c>
      <c r="J6169" s="398" t="str">
        <f t="shared" si="17"/>
        <v/>
      </c>
      <c r="K6169" s="398" t="str">
        <f t="shared" si="18"/>
        <v/>
      </c>
      <c r="L6169" s="399">
        <v>44806</v>
      </c>
      <c r="M6169" s="398" t="s">
        <v>19</v>
      </c>
      <c r="N6169" s="10">
        <v>10606</v>
      </c>
    </row>
    <row r="6170" spans="1:14">
      <c r="A6170" s="9">
        <v>44801</v>
      </c>
      <c r="B6170" s="1">
        <f t="shared" si="15"/>
        <v>19092</v>
      </c>
      <c r="C6170" s="929" t="s">
        <v>286</v>
      </c>
      <c r="D6170" s="1" t="s">
        <v>22</v>
      </c>
      <c r="E6170" s="1" t="s">
        <v>8004</v>
      </c>
      <c r="F6170" s="399">
        <v>44792</v>
      </c>
      <c r="G6170" s="10" t="s">
        <v>30</v>
      </c>
      <c r="H6170" s="10">
        <v>64</v>
      </c>
      <c r="I6170" s="946">
        <f t="shared" si="16"/>
        <v>2.35</v>
      </c>
      <c r="J6170" s="398" t="str">
        <f t="shared" si="17"/>
        <v/>
      </c>
      <c r="K6170" s="398" t="str">
        <f t="shared" si="18"/>
        <v/>
      </c>
      <c r="L6170" s="399">
        <v>44806</v>
      </c>
      <c r="M6170" s="398" t="s">
        <v>19</v>
      </c>
      <c r="N6170" s="10">
        <v>10606</v>
      </c>
    </row>
    <row r="6171" spans="1:14">
      <c r="A6171" s="9">
        <v>44801</v>
      </c>
      <c r="B6171" s="1">
        <f t="shared" si="15"/>
        <v>19093</v>
      </c>
      <c r="C6171" s="929" t="s">
        <v>182</v>
      </c>
      <c r="D6171" s="1" t="s">
        <v>22</v>
      </c>
      <c r="E6171" s="1" t="s">
        <v>8005</v>
      </c>
      <c r="F6171" s="399">
        <v>44792</v>
      </c>
      <c r="G6171" s="10" t="s">
        <v>184</v>
      </c>
      <c r="H6171" s="10">
        <v>64</v>
      </c>
      <c r="I6171" s="946">
        <f t="shared" si="16"/>
        <v>2.35</v>
      </c>
      <c r="J6171" s="398" t="str">
        <f t="shared" si="17"/>
        <v/>
      </c>
      <c r="K6171" s="398" t="str">
        <f t="shared" si="18"/>
        <v/>
      </c>
      <c r="L6171" s="399">
        <v>44806</v>
      </c>
      <c r="M6171" s="398" t="s">
        <v>19</v>
      </c>
      <c r="N6171" s="10">
        <v>10606</v>
      </c>
    </row>
    <row r="6172" spans="1:14">
      <c r="A6172" s="9">
        <v>44801</v>
      </c>
      <c r="B6172" s="1">
        <f t="shared" si="15"/>
        <v>19094</v>
      </c>
      <c r="C6172" s="929" t="s">
        <v>3669</v>
      </c>
      <c r="D6172" s="1" t="s">
        <v>22</v>
      </c>
      <c r="E6172" s="1" t="s">
        <v>8006</v>
      </c>
      <c r="F6172" s="399">
        <v>44792</v>
      </c>
      <c r="G6172" s="10" t="s">
        <v>4963</v>
      </c>
      <c r="H6172" s="10">
        <v>1</v>
      </c>
      <c r="I6172" s="946">
        <f t="shared" si="16"/>
        <v>2.35</v>
      </c>
      <c r="J6172" s="398" t="str">
        <f t="shared" si="17"/>
        <v/>
      </c>
      <c r="K6172" s="398" t="str">
        <f t="shared" si="18"/>
        <v/>
      </c>
      <c r="L6172" s="399">
        <v>44806</v>
      </c>
      <c r="M6172" s="398" t="s">
        <v>19</v>
      </c>
      <c r="N6172" s="10">
        <v>10606</v>
      </c>
    </row>
    <row r="6173" spans="1:14">
      <c r="A6173" s="9">
        <v>44801</v>
      </c>
      <c r="B6173" s="1">
        <f t="shared" si="15"/>
        <v>19095</v>
      </c>
      <c r="C6173" s="929" t="s">
        <v>73</v>
      </c>
      <c r="D6173" s="1" t="s">
        <v>22</v>
      </c>
      <c r="E6173" s="1" t="s">
        <v>8007</v>
      </c>
      <c r="F6173" s="399">
        <v>44792</v>
      </c>
      <c r="G6173" s="10" t="s">
        <v>74</v>
      </c>
      <c r="H6173" s="10">
        <v>4</v>
      </c>
      <c r="I6173" s="946">
        <f t="shared" si="16"/>
        <v>2.35</v>
      </c>
      <c r="J6173" s="398" t="str">
        <f t="shared" si="17"/>
        <v/>
      </c>
      <c r="K6173" s="398" t="str">
        <f t="shared" si="18"/>
        <v/>
      </c>
      <c r="L6173" s="399">
        <v>44806</v>
      </c>
      <c r="M6173" s="398" t="s">
        <v>19</v>
      </c>
      <c r="N6173" s="10">
        <v>10606</v>
      </c>
    </row>
    <row r="6174" spans="1:14">
      <c r="A6174" s="9">
        <v>44801</v>
      </c>
      <c r="B6174" s="1">
        <f t="shared" si="15"/>
        <v>19096</v>
      </c>
      <c r="C6174" s="929" t="s">
        <v>39</v>
      </c>
      <c r="D6174" s="1" t="s">
        <v>22</v>
      </c>
      <c r="E6174" s="1" t="s">
        <v>8007</v>
      </c>
      <c r="F6174" s="399">
        <v>44792</v>
      </c>
      <c r="G6174" s="10" t="s">
        <v>40</v>
      </c>
      <c r="H6174" s="10">
        <v>4</v>
      </c>
      <c r="I6174" s="946">
        <f t="shared" si="16"/>
        <v>2.35</v>
      </c>
      <c r="J6174" s="398" t="str">
        <f t="shared" si="17"/>
        <v/>
      </c>
      <c r="K6174" s="398" t="str">
        <f t="shared" si="18"/>
        <v/>
      </c>
      <c r="L6174" s="399">
        <v>44806</v>
      </c>
      <c r="M6174" s="398" t="s">
        <v>19</v>
      </c>
      <c r="N6174" s="10">
        <v>10606</v>
      </c>
    </row>
    <row r="6175" spans="1:14">
      <c r="A6175" s="9">
        <v>44801</v>
      </c>
      <c r="B6175" s="1">
        <f t="shared" si="15"/>
        <v>19097</v>
      </c>
      <c r="C6175" s="929" t="s">
        <v>240</v>
      </c>
      <c r="D6175" s="1" t="s">
        <v>22</v>
      </c>
      <c r="E6175" s="1" t="s">
        <v>8007</v>
      </c>
      <c r="F6175" s="399">
        <v>44792</v>
      </c>
      <c r="G6175" s="10" t="s">
        <v>242</v>
      </c>
      <c r="H6175" s="10">
        <v>4</v>
      </c>
      <c r="I6175" s="946">
        <f t="shared" si="16"/>
        <v>2.35</v>
      </c>
      <c r="J6175" s="398" t="str">
        <f t="shared" si="17"/>
        <v/>
      </c>
      <c r="K6175" s="398" t="str">
        <f t="shared" si="18"/>
        <v/>
      </c>
      <c r="L6175" s="399">
        <v>44806</v>
      </c>
      <c r="M6175" s="398" t="s">
        <v>19</v>
      </c>
      <c r="N6175" s="10">
        <v>10606</v>
      </c>
    </row>
    <row r="6176" spans="1:14">
      <c r="A6176" s="9">
        <v>44801</v>
      </c>
      <c r="B6176" s="1">
        <f t="shared" si="15"/>
        <v>19098</v>
      </c>
      <c r="C6176" s="929" t="s">
        <v>3509</v>
      </c>
      <c r="D6176" s="1" t="s">
        <v>22</v>
      </c>
      <c r="E6176" s="1" t="s">
        <v>8007</v>
      </c>
      <c r="F6176" s="399">
        <v>44792</v>
      </c>
      <c r="G6176" s="10" t="s">
        <v>3666</v>
      </c>
      <c r="H6176" s="10">
        <v>4</v>
      </c>
      <c r="I6176" s="946">
        <f t="shared" si="16"/>
        <v>2.35</v>
      </c>
      <c r="J6176" s="398" t="str">
        <f t="shared" si="17"/>
        <v/>
      </c>
      <c r="K6176" s="398" t="str">
        <f t="shared" si="18"/>
        <v/>
      </c>
      <c r="L6176" s="399">
        <v>44806</v>
      </c>
      <c r="M6176" s="398" t="s">
        <v>19</v>
      </c>
      <c r="N6176" s="10">
        <v>10606</v>
      </c>
    </row>
    <row r="6177" spans="1:14">
      <c r="A6177" s="9">
        <v>44801</v>
      </c>
      <c r="B6177" s="1">
        <f t="shared" si="15"/>
        <v>19099</v>
      </c>
      <c r="C6177" s="929" t="s">
        <v>34</v>
      </c>
      <c r="D6177" s="1" t="s">
        <v>22</v>
      </c>
      <c r="E6177" s="1" t="s">
        <v>8008</v>
      </c>
      <c r="F6177" s="399">
        <v>44792</v>
      </c>
      <c r="G6177" s="10" t="s">
        <v>36</v>
      </c>
      <c r="H6177" s="10">
        <v>4</v>
      </c>
      <c r="I6177" s="946">
        <f t="shared" si="16"/>
        <v>2.35</v>
      </c>
      <c r="J6177" s="398" t="str">
        <f t="shared" si="17"/>
        <v/>
      </c>
      <c r="K6177" s="398" t="str">
        <f t="shared" si="18"/>
        <v/>
      </c>
      <c r="L6177" s="399">
        <v>44806</v>
      </c>
      <c r="M6177" s="398" t="s">
        <v>19</v>
      </c>
      <c r="N6177" s="10">
        <v>10606</v>
      </c>
    </row>
    <row r="6178" spans="1:14">
      <c r="A6178" s="9">
        <v>44801</v>
      </c>
      <c r="B6178" s="1">
        <f t="shared" si="15"/>
        <v>19100</v>
      </c>
      <c r="C6178" s="929" t="s">
        <v>2171</v>
      </c>
      <c r="D6178" s="1" t="s">
        <v>22</v>
      </c>
      <c r="E6178" s="1" t="s">
        <v>8008</v>
      </c>
      <c r="F6178" s="399">
        <v>44792</v>
      </c>
      <c r="G6178" s="10" t="s">
        <v>2191</v>
      </c>
      <c r="H6178" s="10">
        <v>4</v>
      </c>
      <c r="I6178" s="946">
        <f t="shared" si="16"/>
        <v>2.35</v>
      </c>
      <c r="J6178" s="398" t="str">
        <f t="shared" si="17"/>
        <v/>
      </c>
      <c r="K6178" s="398" t="str">
        <f t="shared" si="18"/>
        <v/>
      </c>
      <c r="L6178" s="399">
        <v>44806</v>
      </c>
      <c r="M6178" s="398" t="s">
        <v>19</v>
      </c>
      <c r="N6178" s="10">
        <v>10606</v>
      </c>
    </row>
    <row r="6179" spans="1:14">
      <c r="A6179" s="9">
        <v>44801</v>
      </c>
      <c r="B6179" s="1">
        <f t="shared" si="15"/>
        <v>19101</v>
      </c>
      <c r="C6179" s="929" t="s">
        <v>37</v>
      </c>
      <c r="D6179" s="1" t="s">
        <v>22</v>
      </c>
      <c r="E6179" s="1" t="s">
        <v>8008</v>
      </c>
      <c r="F6179" s="399">
        <v>44792</v>
      </c>
      <c r="G6179" s="10" t="s">
        <v>38</v>
      </c>
      <c r="H6179" s="10">
        <v>4</v>
      </c>
      <c r="I6179" s="946">
        <f t="shared" si="16"/>
        <v>2.35</v>
      </c>
      <c r="J6179" s="398" t="str">
        <f t="shared" si="17"/>
        <v/>
      </c>
      <c r="K6179" s="398" t="str">
        <f t="shared" si="18"/>
        <v/>
      </c>
      <c r="L6179" s="399">
        <v>44806</v>
      </c>
      <c r="M6179" s="398" t="s">
        <v>19</v>
      </c>
      <c r="N6179" s="10">
        <v>10606</v>
      </c>
    </row>
    <row r="6180" spans="1:14">
      <c r="A6180" s="9">
        <v>44801</v>
      </c>
      <c r="B6180" s="1">
        <f t="shared" si="15"/>
        <v>19102</v>
      </c>
      <c r="C6180" s="929" t="s">
        <v>39</v>
      </c>
      <c r="D6180" s="1" t="s">
        <v>22</v>
      </c>
      <c r="E6180" s="1" t="s">
        <v>8008</v>
      </c>
      <c r="F6180" s="399">
        <v>44792</v>
      </c>
      <c r="G6180" s="10" t="s">
        <v>40</v>
      </c>
      <c r="H6180" s="10">
        <v>4</v>
      </c>
      <c r="I6180" s="946">
        <f t="shared" si="16"/>
        <v>2.35</v>
      </c>
      <c r="J6180" s="398" t="str">
        <f t="shared" si="17"/>
        <v/>
      </c>
      <c r="K6180" s="398" t="str">
        <f t="shared" si="18"/>
        <v/>
      </c>
      <c r="L6180" s="399">
        <v>44806</v>
      </c>
      <c r="M6180" s="398" t="s">
        <v>19</v>
      </c>
      <c r="N6180" s="10">
        <v>10606</v>
      </c>
    </row>
    <row r="6181" spans="1:14">
      <c r="A6181" s="9">
        <v>44801</v>
      </c>
      <c r="B6181" s="1">
        <f t="shared" si="15"/>
        <v>19103</v>
      </c>
      <c r="C6181" s="929" t="s">
        <v>2153</v>
      </c>
      <c r="D6181" s="1" t="s">
        <v>22</v>
      </c>
      <c r="E6181" s="1" t="s">
        <v>8008</v>
      </c>
      <c r="F6181" s="399">
        <v>44792</v>
      </c>
      <c r="G6181" s="10" t="s">
        <v>2192</v>
      </c>
      <c r="H6181" s="10">
        <v>4</v>
      </c>
      <c r="I6181" s="946">
        <f t="shared" si="16"/>
        <v>2.35</v>
      </c>
      <c r="J6181" s="398" t="str">
        <f t="shared" si="17"/>
        <v/>
      </c>
      <c r="K6181" s="398" t="str">
        <f t="shared" si="18"/>
        <v/>
      </c>
      <c r="L6181" s="399">
        <v>44806</v>
      </c>
      <c r="M6181" s="398" t="s">
        <v>19</v>
      </c>
      <c r="N6181" s="10">
        <v>10606</v>
      </c>
    </row>
    <row r="6182" spans="1:14">
      <c r="A6182" s="9">
        <v>44801</v>
      </c>
      <c r="B6182" s="1">
        <f t="shared" si="15"/>
        <v>19104</v>
      </c>
      <c r="C6182" s="929" t="s">
        <v>34</v>
      </c>
      <c r="D6182" s="1" t="s">
        <v>22</v>
      </c>
      <c r="E6182" s="1" t="s">
        <v>8009</v>
      </c>
      <c r="F6182" s="399">
        <v>44792</v>
      </c>
      <c r="G6182" s="10" t="s">
        <v>36</v>
      </c>
      <c r="H6182" s="10">
        <v>1</v>
      </c>
      <c r="I6182" s="946">
        <f t="shared" si="16"/>
        <v>2.35</v>
      </c>
      <c r="J6182" s="398" t="str">
        <f t="shared" si="17"/>
        <v/>
      </c>
      <c r="K6182" s="398" t="str">
        <f t="shared" si="18"/>
        <v/>
      </c>
      <c r="L6182" s="399">
        <v>44806</v>
      </c>
      <c r="M6182" s="398" t="s">
        <v>19</v>
      </c>
      <c r="N6182" s="10">
        <v>10606</v>
      </c>
    </row>
    <row r="6183" spans="1:14">
      <c r="A6183" s="9">
        <v>44801</v>
      </c>
      <c r="B6183" s="1">
        <f t="shared" si="15"/>
        <v>19105</v>
      </c>
      <c r="C6183" s="929" t="s">
        <v>2171</v>
      </c>
      <c r="D6183" s="1" t="s">
        <v>22</v>
      </c>
      <c r="E6183" s="1" t="s">
        <v>8009</v>
      </c>
      <c r="F6183" s="399">
        <v>44792</v>
      </c>
      <c r="G6183" s="10" t="s">
        <v>2191</v>
      </c>
      <c r="H6183" s="10">
        <v>1</v>
      </c>
      <c r="I6183" s="946">
        <f t="shared" si="16"/>
        <v>2.35</v>
      </c>
      <c r="J6183" s="398" t="str">
        <f t="shared" si="17"/>
        <v/>
      </c>
      <c r="K6183" s="398" t="str">
        <f t="shared" si="18"/>
        <v/>
      </c>
      <c r="L6183" s="399">
        <v>44806</v>
      </c>
      <c r="M6183" s="398" t="s">
        <v>19</v>
      </c>
      <c r="N6183" s="10">
        <v>10606</v>
      </c>
    </row>
    <row r="6184" spans="1:14">
      <c r="A6184" s="9">
        <v>44801</v>
      </c>
      <c r="B6184" s="1">
        <f t="shared" si="15"/>
        <v>19106</v>
      </c>
      <c r="C6184" s="929" t="s">
        <v>39</v>
      </c>
      <c r="D6184" s="1" t="s">
        <v>22</v>
      </c>
      <c r="E6184" s="1" t="s">
        <v>8009</v>
      </c>
      <c r="F6184" s="399">
        <v>44792</v>
      </c>
      <c r="G6184" s="10" t="s">
        <v>40</v>
      </c>
      <c r="H6184" s="10">
        <v>1</v>
      </c>
      <c r="I6184" s="946">
        <f t="shared" si="16"/>
        <v>2.35</v>
      </c>
      <c r="J6184" s="398" t="str">
        <f t="shared" si="17"/>
        <v/>
      </c>
      <c r="K6184" s="398" t="str">
        <f t="shared" si="18"/>
        <v/>
      </c>
      <c r="L6184" s="399">
        <v>44806</v>
      </c>
      <c r="M6184" s="398" t="s">
        <v>19</v>
      </c>
      <c r="N6184" s="10">
        <v>10606</v>
      </c>
    </row>
    <row r="6185" spans="1:14">
      <c r="A6185" s="9">
        <v>44801</v>
      </c>
      <c r="B6185" s="1">
        <f t="shared" si="15"/>
        <v>19107</v>
      </c>
      <c r="C6185" s="929" t="s">
        <v>37</v>
      </c>
      <c r="D6185" s="1" t="s">
        <v>22</v>
      </c>
      <c r="E6185" s="1" t="s">
        <v>8009</v>
      </c>
      <c r="F6185" s="399">
        <v>44792</v>
      </c>
      <c r="G6185" s="10" t="s">
        <v>38</v>
      </c>
      <c r="H6185" s="10">
        <v>1</v>
      </c>
      <c r="I6185" s="946">
        <f t="shared" si="16"/>
        <v>2.35</v>
      </c>
      <c r="J6185" s="398" t="str">
        <f t="shared" si="17"/>
        <v/>
      </c>
      <c r="K6185" s="398" t="str">
        <f t="shared" si="18"/>
        <v/>
      </c>
      <c r="L6185" s="399">
        <v>44806</v>
      </c>
      <c r="M6185" s="398" t="s">
        <v>19</v>
      </c>
      <c r="N6185" s="10">
        <v>10606</v>
      </c>
    </row>
    <row r="6186" spans="1:14">
      <c r="A6186" s="9">
        <v>44801</v>
      </c>
      <c r="B6186" s="1">
        <f t="shared" si="15"/>
        <v>19108</v>
      </c>
      <c r="C6186" s="929" t="s">
        <v>2153</v>
      </c>
      <c r="D6186" s="1" t="s">
        <v>22</v>
      </c>
      <c r="E6186" s="1" t="s">
        <v>8009</v>
      </c>
      <c r="F6186" s="399">
        <v>44792</v>
      </c>
      <c r="G6186" s="10" t="s">
        <v>2192</v>
      </c>
      <c r="H6186" s="10">
        <v>1</v>
      </c>
      <c r="I6186" s="946">
        <f t="shared" si="16"/>
        <v>2.35</v>
      </c>
      <c r="J6186" s="398" t="str">
        <f t="shared" si="17"/>
        <v/>
      </c>
      <c r="K6186" s="398" t="str">
        <f t="shared" si="18"/>
        <v/>
      </c>
      <c r="L6186" s="399">
        <v>44806</v>
      </c>
      <c r="M6186" s="398" t="s">
        <v>19</v>
      </c>
      <c r="N6186" s="10">
        <v>10606</v>
      </c>
    </row>
    <row r="6187" spans="1:14">
      <c r="A6187" s="9">
        <v>44801</v>
      </c>
      <c r="B6187" s="1">
        <f t="shared" si="15"/>
        <v>19109</v>
      </c>
      <c r="C6187" s="929" t="s">
        <v>2661</v>
      </c>
      <c r="D6187" s="1" t="s">
        <v>22</v>
      </c>
      <c r="E6187" s="1" t="s">
        <v>8010</v>
      </c>
      <c r="F6187" s="399">
        <v>44792</v>
      </c>
      <c r="G6187" s="10" t="s">
        <v>2542</v>
      </c>
      <c r="H6187" s="10">
        <v>3</v>
      </c>
      <c r="I6187" s="946">
        <f t="shared" si="16"/>
        <v>3.15</v>
      </c>
      <c r="J6187" s="398" t="str">
        <f t="shared" si="17"/>
        <v/>
      </c>
      <c r="K6187" s="398" t="str">
        <f t="shared" si="18"/>
        <v/>
      </c>
      <c r="L6187" s="399">
        <v>44806</v>
      </c>
      <c r="M6187" s="398" t="s">
        <v>19</v>
      </c>
      <c r="N6187" s="10">
        <v>10606</v>
      </c>
    </row>
    <row r="6188" spans="1:14">
      <c r="A6188" s="9">
        <v>44801</v>
      </c>
      <c r="B6188" s="1">
        <f t="shared" si="15"/>
        <v>19110</v>
      </c>
      <c r="C6188" s="929" t="s">
        <v>1869</v>
      </c>
      <c r="D6188" s="1" t="s">
        <v>22</v>
      </c>
      <c r="E6188" s="1" t="s">
        <v>8010</v>
      </c>
      <c r="F6188" s="399">
        <v>44792</v>
      </c>
      <c r="G6188" s="10" t="s">
        <v>1870</v>
      </c>
      <c r="H6188" s="10">
        <v>3</v>
      </c>
      <c r="I6188" s="946">
        <f t="shared" si="16"/>
        <v>2.35</v>
      </c>
      <c r="J6188" s="398" t="str">
        <f t="shared" si="17"/>
        <v/>
      </c>
      <c r="K6188" s="398" t="str">
        <f t="shared" si="18"/>
        <v/>
      </c>
      <c r="L6188" s="399">
        <v>44806</v>
      </c>
      <c r="M6188" s="398" t="s">
        <v>19</v>
      </c>
      <c r="N6188" s="10">
        <v>10606</v>
      </c>
    </row>
    <row r="6189" spans="1:14">
      <c r="A6189" s="9">
        <v>44801</v>
      </c>
      <c r="B6189" s="1">
        <f t="shared" si="15"/>
        <v>19111</v>
      </c>
      <c r="C6189" s="929" t="s">
        <v>147</v>
      </c>
      <c r="D6189" s="1" t="s">
        <v>22</v>
      </c>
      <c r="E6189" s="1" t="s">
        <v>8011</v>
      </c>
      <c r="F6189" s="399">
        <v>44792</v>
      </c>
      <c r="G6189" s="10" t="s">
        <v>149</v>
      </c>
      <c r="H6189" s="10">
        <v>83</v>
      </c>
      <c r="I6189" s="946">
        <f t="shared" si="16"/>
        <v>2.35</v>
      </c>
      <c r="J6189" s="398" t="str">
        <f t="shared" si="17"/>
        <v/>
      </c>
      <c r="K6189" s="398" t="str">
        <f t="shared" si="18"/>
        <v/>
      </c>
      <c r="L6189" s="399">
        <v>44806</v>
      </c>
      <c r="M6189" s="398" t="s">
        <v>19</v>
      </c>
      <c r="N6189" s="10">
        <v>10606</v>
      </c>
    </row>
    <row r="6190" spans="1:14" s="400" customFormat="1">
      <c r="A6190" s="9">
        <v>44801</v>
      </c>
      <c r="B6190" s="1">
        <f t="shared" si="15"/>
        <v>19112</v>
      </c>
      <c r="C6190" s="929" t="s">
        <v>3952</v>
      </c>
      <c r="D6190" s="1" t="s">
        <v>22</v>
      </c>
      <c r="E6190" s="1" t="s">
        <v>8012</v>
      </c>
      <c r="F6190" s="399">
        <v>44792</v>
      </c>
      <c r="G6190" s="10" t="s">
        <v>4095</v>
      </c>
      <c r="H6190" s="10">
        <v>95</v>
      </c>
      <c r="I6190" s="946">
        <f t="shared" si="16"/>
        <v>2.35</v>
      </c>
      <c r="J6190" s="398" t="str">
        <f t="shared" si="17"/>
        <v/>
      </c>
      <c r="K6190" s="398" t="str">
        <f t="shared" si="18"/>
        <v/>
      </c>
      <c r="L6190" s="399">
        <v>44806</v>
      </c>
      <c r="M6190" s="398" t="s">
        <v>19</v>
      </c>
      <c r="N6190" s="10">
        <v>10662</v>
      </c>
    </row>
    <row r="6191" spans="1:14">
      <c r="A6191" s="9">
        <v>44801</v>
      </c>
      <c r="B6191" s="1">
        <f t="shared" si="15"/>
        <v>19113</v>
      </c>
      <c r="C6191" s="929" t="s">
        <v>3952</v>
      </c>
      <c r="D6191" s="1" t="s">
        <v>22</v>
      </c>
      <c r="E6191" s="1" t="s">
        <v>8013</v>
      </c>
      <c r="F6191" s="399">
        <v>44792</v>
      </c>
      <c r="G6191" s="10" t="s">
        <v>4095</v>
      </c>
      <c r="H6191" s="10">
        <v>45</v>
      </c>
      <c r="I6191" s="946">
        <f t="shared" si="16"/>
        <v>2.35</v>
      </c>
      <c r="J6191" s="398" t="str">
        <f t="shared" si="17"/>
        <v/>
      </c>
      <c r="K6191" s="398" t="str">
        <f t="shared" si="18"/>
        <v/>
      </c>
      <c r="L6191" s="399">
        <v>44806</v>
      </c>
      <c r="M6191" s="398" t="s">
        <v>19</v>
      </c>
      <c r="N6191" s="10">
        <v>10662</v>
      </c>
    </row>
    <row r="6192" spans="1:14">
      <c r="A6192" s="9">
        <v>44801</v>
      </c>
      <c r="B6192" s="1">
        <f t="shared" si="15"/>
        <v>19114</v>
      </c>
      <c r="C6192" s="929" t="s">
        <v>6366</v>
      </c>
      <c r="D6192" s="1" t="s">
        <v>22</v>
      </c>
      <c r="E6192" s="1" t="s">
        <v>4322</v>
      </c>
      <c r="F6192" s="399">
        <v>44792</v>
      </c>
      <c r="G6192" s="10" t="s">
        <v>6367</v>
      </c>
      <c r="H6192" s="10">
        <v>1</v>
      </c>
      <c r="I6192" s="946">
        <f t="shared" si="16"/>
        <v>3.75</v>
      </c>
      <c r="J6192" s="398" t="str">
        <f t="shared" si="17"/>
        <v/>
      </c>
      <c r="K6192" s="398" t="str">
        <f t="shared" si="18"/>
        <v/>
      </c>
      <c r="L6192" s="399">
        <v>44806</v>
      </c>
      <c r="M6192" s="398" t="s">
        <v>19</v>
      </c>
      <c r="N6192" s="10">
        <v>10662</v>
      </c>
    </row>
    <row r="6193" spans="1:15" ht="15.75" thickBot="1">
      <c r="A6193" s="9">
        <v>44801</v>
      </c>
      <c r="B6193" s="1">
        <f t="shared" si="15"/>
        <v>19115</v>
      </c>
      <c r="C6193" s="929" t="s">
        <v>7993</v>
      </c>
      <c r="D6193" s="1" t="s">
        <v>22</v>
      </c>
      <c r="E6193" s="1" t="s">
        <v>4322</v>
      </c>
      <c r="F6193" s="399">
        <v>44792</v>
      </c>
      <c r="G6193" s="10" t="s">
        <v>7994</v>
      </c>
      <c r="H6193" s="10">
        <v>1</v>
      </c>
      <c r="I6193" s="946">
        <f t="shared" si="16"/>
        <v>3.75</v>
      </c>
      <c r="J6193" s="398" t="str">
        <f t="shared" si="17"/>
        <v/>
      </c>
      <c r="K6193" s="398" t="str">
        <f t="shared" si="18"/>
        <v/>
      </c>
      <c r="L6193" s="399">
        <v>44806</v>
      </c>
      <c r="M6193" s="398" t="s">
        <v>19</v>
      </c>
      <c r="N6193" s="10">
        <v>10662</v>
      </c>
    </row>
    <row r="6194" spans="1:15" ht="15.75" thickBot="1">
      <c r="A6194" s="9">
        <v>44801</v>
      </c>
      <c r="B6194" s="1">
        <f t="shared" si="15"/>
        <v>19116</v>
      </c>
      <c r="C6194" s="929" t="s">
        <v>7995</v>
      </c>
      <c r="D6194" s="1" t="s">
        <v>22</v>
      </c>
      <c r="E6194" s="1" t="s">
        <v>4322</v>
      </c>
      <c r="F6194" s="399">
        <v>44792</v>
      </c>
      <c r="G6194" s="10" t="s">
        <v>7996</v>
      </c>
      <c r="H6194" s="10">
        <v>1</v>
      </c>
      <c r="I6194" s="946">
        <f t="shared" si="16"/>
        <v>3.75</v>
      </c>
      <c r="J6194" s="398" t="str">
        <f t="shared" si="17"/>
        <v/>
      </c>
      <c r="K6194" s="398" t="str">
        <f t="shared" si="18"/>
        <v/>
      </c>
      <c r="L6194" s="399">
        <v>44806</v>
      </c>
      <c r="M6194" s="398" t="s">
        <v>19</v>
      </c>
      <c r="N6194" s="10">
        <v>10662</v>
      </c>
      <c r="O6194" s="1016">
        <f>SUMPRODUCT(H6092:H6194,I6092:I6194)</f>
        <v>10806.349999999999</v>
      </c>
    </row>
    <row r="6195" spans="1:15">
      <c r="A6195" s="9">
        <v>44801</v>
      </c>
      <c r="B6195" s="1">
        <f t="shared" si="15"/>
        <v>19117</v>
      </c>
      <c r="C6195" s="929" t="s">
        <v>896</v>
      </c>
      <c r="D6195" s="1" t="s">
        <v>22</v>
      </c>
      <c r="E6195" s="1" t="s">
        <v>8014</v>
      </c>
      <c r="F6195" s="399">
        <v>44813</v>
      </c>
      <c r="G6195" s="10" t="s">
        <v>898</v>
      </c>
      <c r="H6195" s="10">
        <v>46</v>
      </c>
      <c r="I6195" s="946">
        <f t="shared" si="16"/>
        <v>2.35</v>
      </c>
      <c r="J6195" s="398" t="str">
        <f t="shared" si="17"/>
        <v/>
      </c>
      <c r="K6195" s="398" t="str">
        <f t="shared" si="18"/>
        <v/>
      </c>
      <c r="L6195" s="399">
        <v>44809</v>
      </c>
      <c r="M6195" s="398" t="s">
        <v>19</v>
      </c>
      <c r="N6195" s="10">
        <v>10662</v>
      </c>
      <c r="O6195" s="1017"/>
    </row>
    <row r="6196" spans="1:15">
      <c r="A6196" s="9">
        <v>44801</v>
      </c>
      <c r="B6196" s="1">
        <f t="shared" si="15"/>
        <v>19118</v>
      </c>
      <c r="C6196" s="929" t="s">
        <v>896</v>
      </c>
      <c r="D6196" s="1" t="s">
        <v>22</v>
      </c>
      <c r="E6196" s="1" t="s">
        <v>8015</v>
      </c>
      <c r="F6196" s="399">
        <v>44813</v>
      </c>
      <c r="G6196" s="10" t="s">
        <v>898</v>
      </c>
      <c r="H6196" s="10">
        <v>9</v>
      </c>
      <c r="I6196" s="946">
        <f t="shared" si="16"/>
        <v>2.35</v>
      </c>
      <c r="J6196" s="398" t="str">
        <f t="shared" si="17"/>
        <v/>
      </c>
      <c r="K6196" s="398" t="str">
        <f t="shared" si="18"/>
        <v/>
      </c>
      <c r="L6196" s="399">
        <v>44809</v>
      </c>
      <c r="M6196" s="398" t="s">
        <v>19</v>
      </c>
      <c r="N6196" s="10">
        <v>10662</v>
      </c>
    </row>
    <row r="6197" spans="1:15">
      <c r="A6197" s="9">
        <v>44801</v>
      </c>
      <c r="B6197" s="1">
        <f t="shared" si="15"/>
        <v>19119</v>
      </c>
      <c r="C6197" s="929" t="s">
        <v>2812</v>
      </c>
      <c r="D6197" s="1" t="s">
        <v>22</v>
      </c>
      <c r="E6197" s="1" t="s">
        <v>8016</v>
      </c>
      <c r="F6197" s="399">
        <v>44813</v>
      </c>
      <c r="G6197" s="10" t="s">
        <v>3007</v>
      </c>
      <c r="H6197" s="10">
        <v>1</v>
      </c>
      <c r="I6197" s="946">
        <f t="shared" si="16"/>
        <v>2.35</v>
      </c>
      <c r="J6197" s="398" t="str">
        <f t="shared" si="17"/>
        <v/>
      </c>
      <c r="K6197" s="398" t="str">
        <f t="shared" si="18"/>
        <v/>
      </c>
      <c r="L6197" s="399">
        <v>44809</v>
      </c>
      <c r="M6197" s="398" t="s">
        <v>19</v>
      </c>
      <c r="N6197" s="10">
        <v>10662</v>
      </c>
    </row>
    <row r="6198" spans="1:15">
      <c r="A6198" s="9">
        <v>44801</v>
      </c>
      <c r="B6198" s="1">
        <f t="shared" si="15"/>
        <v>19120</v>
      </c>
      <c r="C6198" s="929" t="s">
        <v>73</v>
      </c>
      <c r="D6198" s="1" t="s">
        <v>22</v>
      </c>
      <c r="E6198" s="1" t="s">
        <v>8017</v>
      </c>
      <c r="F6198" s="399">
        <v>44813</v>
      </c>
      <c r="G6198" s="10" t="s">
        <v>74</v>
      </c>
      <c r="H6198" s="10">
        <v>1</v>
      </c>
      <c r="I6198" s="946">
        <f t="shared" si="16"/>
        <v>2.35</v>
      </c>
      <c r="J6198" s="398" t="str">
        <f t="shared" si="17"/>
        <v/>
      </c>
      <c r="K6198" s="398" t="str">
        <f t="shared" si="18"/>
        <v/>
      </c>
      <c r="L6198" s="399">
        <v>44809</v>
      </c>
      <c r="M6198" s="398" t="s">
        <v>19</v>
      </c>
      <c r="N6198" s="10">
        <v>10662</v>
      </c>
    </row>
    <row r="6199" spans="1:15">
      <c r="A6199" s="9">
        <v>44801</v>
      </c>
      <c r="B6199" s="1">
        <f t="shared" si="15"/>
        <v>19121</v>
      </c>
      <c r="C6199" s="929" t="s">
        <v>39</v>
      </c>
      <c r="D6199" s="1" t="s">
        <v>22</v>
      </c>
      <c r="E6199" s="1" t="s">
        <v>8017</v>
      </c>
      <c r="F6199" s="399">
        <v>44813</v>
      </c>
      <c r="G6199" s="10" t="s">
        <v>40</v>
      </c>
      <c r="H6199" s="10">
        <v>1</v>
      </c>
      <c r="I6199" s="946">
        <f t="shared" si="16"/>
        <v>2.35</v>
      </c>
      <c r="J6199" s="398" t="str">
        <f t="shared" si="17"/>
        <v/>
      </c>
      <c r="K6199" s="398" t="str">
        <f t="shared" si="18"/>
        <v/>
      </c>
      <c r="L6199" s="399">
        <v>44809</v>
      </c>
      <c r="M6199" s="398" t="s">
        <v>19</v>
      </c>
      <c r="N6199" s="10">
        <v>10662</v>
      </c>
    </row>
    <row r="6200" spans="1:15">
      <c r="A6200" s="9">
        <v>44801</v>
      </c>
      <c r="B6200" s="1">
        <f t="shared" si="15"/>
        <v>19122</v>
      </c>
      <c r="C6200" s="929" t="s">
        <v>109</v>
      </c>
      <c r="D6200" s="1" t="s">
        <v>22</v>
      </c>
      <c r="E6200" s="1" t="s">
        <v>8017</v>
      </c>
      <c r="F6200" s="399">
        <v>44813</v>
      </c>
      <c r="G6200" s="10" t="s">
        <v>36</v>
      </c>
      <c r="H6200" s="10">
        <v>1</v>
      </c>
      <c r="I6200" s="946">
        <f t="shared" si="16"/>
        <v>2.35</v>
      </c>
      <c r="J6200" s="398" t="str">
        <f t="shared" si="17"/>
        <v/>
      </c>
      <c r="K6200" s="398" t="str">
        <f t="shared" si="18"/>
        <v/>
      </c>
      <c r="L6200" s="399">
        <v>44809</v>
      </c>
      <c r="M6200" s="398" t="s">
        <v>19</v>
      </c>
      <c r="N6200" s="10">
        <v>10662</v>
      </c>
    </row>
    <row r="6201" spans="1:15">
      <c r="A6201" s="9">
        <v>44801</v>
      </c>
      <c r="B6201" s="1">
        <f t="shared" si="15"/>
        <v>19123</v>
      </c>
      <c r="C6201" s="929" t="s">
        <v>3651</v>
      </c>
      <c r="D6201" s="1" t="s">
        <v>22</v>
      </c>
      <c r="E6201" s="1" t="s">
        <v>8017</v>
      </c>
      <c r="F6201" s="399">
        <v>44813</v>
      </c>
      <c r="G6201" s="10" t="s">
        <v>3652</v>
      </c>
      <c r="H6201" s="10">
        <v>1</v>
      </c>
      <c r="I6201" s="946">
        <f t="shared" si="16"/>
        <v>2.35</v>
      </c>
      <c r="J6201" s="398" t="str">
        <f t="shared" si="17"/>
        <v/>
      </c>
      <c r="K6201" s="398" t="str">
        <f t="shared" si="18"/>
        <v/>
      </c>
      <c r="L6201" s="399">
        <v>44809</v>
      </c>
      <c r="M6201" s="398" t="s">
        <v>19</v>
      </c>
      <c r="N6201" s="10">
        <v>10662</v>
      </c>
    </row>
    <row r="6202" spans="1:15">
      <c r="A6202" s="9">
        <v>44801</v>
      </c>
      <c r="B6202" s="1">
        <f t="shared" si="15"/>
        <v>19124</v>
      </c>
      <c r="C6202" s="929" t="s">
        <v>896</v>
      </c>
      <c r="D6202" s="1" t="s">
        <v>22</v>
      </c>
      <c r="E6202" s="1" t="s">
        <v>8018</v>
      </c>
      <c r="F6202" s="399">
        <v>44813</v>
      </c>
      <c r="G6202" s="10" t="s">
        <v>898</v>
      </c>
      <c r="H6202" s="10">
        <v>68</v>
      </c>
      <c r="I6202" s="946">
        <f t="shared" si="16"/>
        <v>2.35</v>
      </c>
      <c r="J6202" s="398" t="str">
        <f t="shared" si="17"/>
        <v/>
      </c>
      <c r="K6202" s="398" t="str">
        <f t="shared" si="18"/>
        <v/>
      </c>
      <c r="L6202" s="399">
        <v>44809</v>
      </c>
      <c r="M6202" s="398" t="s">
        <v>19</v>
      </c>
      <c r="N6202" s="10">
        <v>10662</v>
      </c>
    </row>
    <row r="6203" spans="1:15">
      <c r="A6203" s="9">
        <v>44801</v>
      </c>
      <c r="B6203" s="1">
        <f t="shared" si="15"/>
        <v>19125</v>
      </c>
      <c r="C6203" s="929" t="s">
        <v>896</v>
      </c>
      <c r="D6203" s="1" t="s">
        <v>22</v>
      </c>
      <c r="E6203" s="1" t="s">
        <v>8019</v>
      </c>
      <c r="F6203" s="399">
        <v>44813</v>
      </c>
      <c r="G6203" s="10" t="s">
        <v>898</v>
      </c>
      <c r="H6203" s="10">
        <v>5</v>
      </c>
      <c r="I6203" s="946">
        <f t="shared" si="16"/>
        <v>2.35</v>
      </c>
      <c r="J6203" s="398" t="str">
        <f t="shared" si="17"/>
        <v/>
      </c>
      <c r="K6203" s="398" t="str">
        <f t="shared" si="18"/>
        <v/>
      </c>
      <c r="L6203" s="399">
        <v>44809</v>
      </c>
      <c r="M6203" s="398" t="s">
        <v>19</v>
      </c>
      <c r="N6203" s="10">
        <v>10662</v>
      </c>
    </row>
    <row r="6204" spans="1:15">
      <c r="A6204" s="9">
        <v>44801</v>
      </c>
      <c r="B6204" s="1">
        <f t="shared" si="15"/>
        <v>19126</v>
      </c>
      <c r="C6204" s="929" t="s">
        <v>220</v>
      </c>
      <c r="D6204" s="1" t="s">
        <v>22</v>
      </c>
      <c r="E6204" s="1" t="s">
        <v>8020</v>
      </c>
      <c r="F6204" s="399">
        <v>44813</v>
      </c>
      <c r="G6204" s="10" t="s">
        <v>222</v>
      </c>
      <c r="H6204" s="10">
        <v>18</v>
      </c>
      <c r="I6204" s="946">
        <f t="shared" si="16"/>
        <v>2.35</v>
      </c>
      <c r="J6204" s="398" t="str">
        <f t="shared" si="17"/>
        <v/>
      </c>
      <c r="K6204" s="398" t="str">
        <f t="shared" si="18"/>
        <v/>
      </c>
      <c r="L6204" s="399">
        <v>44809</v>
      </c>
      <c r="M6204" s="398" t="s">
        <v>19</v>
      </c>
      <c r="N6204" s="10">
        <v>10662</v>
      </c>
    </row>
    <row r="6205" spans="1:15">
      <c r="A6205" s="9">
        <v>44801</v>
      </c>
      <c r="B6205" s="1">
        <f t="shared" si="15"/>
        <v>19127</v>
      </c>
      <c r="C6205" s="929" t="s">
        <v>2228</v>
      </c>
      <c r="D6205" s="1" t="s">
        <v>22</v>
      </c>
      <c r="E6205" s="1" t="s">
        <v>8021</v>
      </c>
      <c r="F6205" s="399">
        <v>44813</v>
      </c>
      <c r="G6205" s="10" t="s">
        <v>2229</v>
      </c>
      <c r="H6205" s="10">
        <v>1</v>
      </c>
      <c r="I6205" s="946">
        <f t="shared" si="16"/>
        <v>2.35</v>
      </c>
      <c r="J6205" s="398" t="str">
        <f t="shared" si="17"/>
        <v/>
      </c>
      <c r="K6205" s="398" t="str">
        <f t="shared" si="18"/>
        <v/>
      </c>
      <c r="L6205" s="399">
        <v>44809</v>
      </c>
      <c r="M6205" s="398" t="s">
        <v>19</v>
      </c>
      <c r="N6205" s="10">
        <v>10662</v>
      </c>
    </row>
    <row r="6206" spans="1:15">
      <c r="A6206" s="9">
        <v>44801</v>
      </c>
      <c r="B6206" s="1">
        <f t="shared" si="15"/>
        <v>19128</v>
      </c>
      <c r="C6206" s="929" t="s">
        <v>49</v>
      </c>
      <c r="D6206" s="1" t="s">
        <v>22</v>
      </c>
      <c r="E6206" s="1" t="s">
        <v>8022</v>
      </c>
      <c r="F6206" s="399">
        <v>44813</v>
      </c>
      <c r="G6206" s="10" t="s">
        <v>51</v>
      </c>
      <c r="H6206" s="10">
        <v>17</v>
      </c>
      <c r="I6206" s="946">
        <f t="shared" si="16"/>
        <v>2.35</v>
      </c>
      <c r="J6206" s="398" t="str">
        <f t="shared" si="17"/>
        <v/>
      </c>
      <c r="K6206" s="398" t="str">
        <f t="shared" si="18"/>
        <v/>
      </c>
      <c r="L6206" s="399">
        <v>44809</v>
      </c>
      <c r="M6206" s="398" t="s">
        <v>19</v>
      </c>
      <c r="N6206" s="10">
        <v>10662</v>
      </c>
    </row>
    <row r="6207" spans="1:15">
      <c r="A6207" s="9">
        <v>44801</v>
      </c>
      <c r="B6207" s="1">
        <f t="shared" si="15"/>
        <v>19129</v>
      </c>
      <c r="C6207" s="929" t="s">
        <v>49</v>
      </c>
      <c r="D6207" s="1" t="s">
        <v>22</v>
      </c>
      <c r="E6207" s="1" t="s">
        <v>8023</v>
      </c>
      <c r="F6207" s="399">
        <v>44813</v>
      </c>
      <c r="G6207" s="10" t="s">
        <v>51</v>
      </c>
      <c r="H6207" s="10">
        <v>164</v>
      </c>
      <c r="I6207" s="946">
        <f t="shared" si="16"/>
        <v>2.35</v>
      </c>
      <c r="J6207" s="398" t="str">
        <f t="shared" si="17"/>
        <v/>
      </c>
      <c r="K6207" s="398" t="str">
        <f t="shared" si="18"/>
        <v/>
      </c>
      <c r="L6207" s="399">
        <v>44809</v>
      </c>
      <c r="M6207" s="398" t="s">
        <v>19</v>
      </c>
      <c r="N6207" s="10">
        <v>10662</v>
      </c>
    </row>
    <row r="6208" spans="1:15">
      <c r="A6208" s="9">
        <v>44801</v>
      </c>
      <c r="B6208" s="1">
        <f t="shared" si="15"/>
        <v>19130</v>
      </c>
      <c r="C6208" s="929" t="s">
        <v>1310</v>
      </c>
      <c r="D6208" s="1" t="s">
        <v>22</v>
      </c>
      <c r="E6208" s="1" t="s">
        <v>8024</v>
      </c>
      <c r="F6208" s="399">
        <v>44813</v>
      </c>
      <c r="G6208" s="10" t="s">
        <v>1312</v>
      </c>
      <c r="H6208" s="10">
        <v>26</v>
      </c>
      <c r="I6208" s="946">
        <f t="shared" si="16"/>
        <v>2.35</v>
      </c>
      <c r="J6208" s="398" t="str">
        <f t="shared" si="17"/>
        <v/>
      </c>
      <c r="K6208" s="398" t="str">
        <f t="shared" si="18"/>
        <v/>
      </c>
      <c r="L6208" s="399">
        <v>44809</v>
      </c>
      <c r="M6208" s="398" t="s">
        <v>19</v>
      </c>
      <c r="N6208" s="10">
        <v>10662</v>
      </c>
    </row>
    <row r="6209" spans="1:14">
      <c r="A6209" s="9">
        <v>44801</v>
      </c>
      <c r="B6209" s="1">
        <f t="shared" si="15"/>
        <v>19131</v>
      </c>
      <c r="C6209" s="929" t="s">
        <v>341</v>
      </c>
      <c r="D6209" s="1" t="s">
        <v>22</v>
      </c>
      <c r="E6209" s="1" t="s">
        <v>8025</v>
      </c>
      <c r="F6209" s="399">
        <v>44813</v>
      </c>
      <c r="G6209" s="10" t="s">
        <v>343</v>
      </c>
      <c r="H6209" s="10">
        <v>11</v>
      </c>
      <c r="I6209" s="946">
        <f t="shared" si="16"/>
        <v>2.35</v>
      </c>
      <c r="J6209" s="398" t="str">
        <f t="shared" si="17"/>
        <v/>
      </c>
      <c r="K6209" s="398" t="str">
        <f t="shared" si="18"/>
        <v/>
      </c>
      <c r="L6209" s="399">
        <v>44809</v>
      </c>
      <c r="M6209" s="398" t="s">
        <v>19</v>
      </c>
      <c r="N6209" s="10">
        <v>10662</v>
      </c>
    </row>
    <row r="6210" spans="1:14">
      <c r="A6210" s="9">
        <v>44801</v>
      </c>
      <c r="B6210" s="1">
        <f t="shared" si="15"/>
        <v>19132</v>
      </c>
      <c r="C6210" s="929" t="s">
        <v>896</v>
      </c>
      <c r="D6210" s="1" t="s">
        <v>22</v>
      </c>
      <c r="E6210" s="1" t="s">
        <v>8028</v>
      </c>
      <c r="F6210" s="399">
        <v>44813</v>
      </c>
      <c r="G6210" s="10" t="s">
        <v>898</v>
      </c>
      <c r="H6210" s="10">
        <v>76</v>
      </c>
      <c r="I6210" s="946">
        <f t="shared" si="16"/>
        <v>2.35</v>
      </c>
      <c r="J6210" s="398" t="str">
        <f t="shared" si="17"/>
        <v/>
      </c>
      <c r="K6210" s="398" t="str">
        <f t="shared" si="18"/>
        <v/>
      </c>
      <c r="L6210" s="399">
        <v>44809</v>
      </c>
      <c r="M6210" s="398" t="s">
        <v>19</v>
      </c>
      <c r="N6210" s="10">
        <v>10662</v>
      </c>
    </row>
    <row r="6211" spans="1:14">
      <c r="A6211" s="9">
        <v>44801</v>
      </c>
      <c r="B6211" s="1">
        <f t="shared" si="15"/>
        <v>19133</v>
      </c>
      <c r="C6211" s="929" t="s">
        <v>94</v>
      </c>
      <c r="D6211" s="1" t="s">
        <v>22</v>
      </c>
      <c r="E6211" s="1" t="s">
        <v>8029</v>
      </c>
      <c r="F6211" s="399">
        <v>44813</v>
      </c>
      <c r="G6211" s="10" t="s">
        <v>96</v>
      </c>
      <c r="H6211" s="10">
        <v>2</v>
      </c>
      <c r="I6211" s="946">
        <f t="shared" si="16"/>
        <v>2.35</v>
      </c>
      <c r="J6211" s="398" t="str">
        <f t="shared" si="17"/>
        <v/>
      </c>
      <c r="K6211" s="398" t="str">
        <f t="shared" si="18"/>
        <v/>
      </c>
      <c r="L6211" s="399">
        <v>44810</v>
      </c>
      <c r="M6211" s="398" t="s">
        <v>19</v>
      </c>
      <c r="N6211" s="10">
        <v>10662</v>
      </c>
    </row>
    <row r="6212" spans="1:14">
      <c r="A6212" s="9">
        <v>44801</v>
      </c>
      <c r="B6212" s="1">
        <f t="shared" si="15"/>
        <v>19134</v>
      </c>
      <c r="C6212" s="929" t="s">
        <v>1616</v>
      </c>
      <c r="D6212" s="1" t="s">
        <v>22</v>
      </c>
      <c r="E6212" s="1" t="s">
        <v>8030</v>
      </c>
      <c r="F6212" s="399">
        <v>44813</v>
      </c>
      <c r="G6212" s="10" t="s">
        <v>1617</v>
      </c>
      <c r="H6212" s="10">
        <v>2</v>
      </c>
      <c r="I6212" s="946">
        <f t="shared" si="16"/>
        <v>2.35</v>
      </c>
      <c r="J6212" s="398" t="str">
        <f t="shared" si="17"/>
        <v/>
      </c>
      <c r="K6212" s="398" t="str">
        <f t="shared" si="18"/>
        <v/>
      </c>
      <c r="L6212" s="399">
        <v>44810</v>
      </c>
      <c r="M6212" s="398" t="s">
        <v>19</v>
      </c>
      <c r="N6212" s="10">
        <v>10662</v>
      </c>
    </row>
    <row r="6213" spans="1:14">
      <c r="A6213" s="9">
        <v>44801</v>
      </c>
      <c r="B6213" s="1">
        <f t="shared" si="15"/>
        <v>19135</v>
      </c>
      <c r="C6213" s="929" t="s">
        <v>39</v>
      </c>
      <c r="D6213" s="1" t="s">
        <v>22</v>
      </c>
      <c r="E6213" s="1" t="s">
        <v>8030</v>
      </c>
      <c r="F6213" s="399">
        <v>44813</v>
      </c>
      <c r="G6213" s="10" t="s">
        <v>40</v>
      </c>
      <c r="H6213" s="10">
        <v>2</v>
      </c>
      <c r="I6213" s="946">
        <f t="shared" si="16"/>
        <v>2.35</v>
      </c>
      <c r="J6213" s="398" t="str">
        <f t="shared" si="17"/>
        <v/>
      </c>
      <c r="K6213" s="398" t="str">
        <f t="shared" si="18"/>
        <v/>
      </c>
      <c r="L6213" s="399">
        <v>44810</v>
      </c>
      <c r="M6213" s="398" t="s">
        <v>19</v>
      </c>
      <c r="N6213" s="10">
        <v>10662</v>
      </c>
    </row>
    <row r="6214" spans="1:14">
      <c r="A6214" s="9">
        <v>44801</v>
      </c>
      <c r="B6214" s="1">
        <f t="shared" si="15"/>
        <v>19136</v>
      </c>
      <c r="C6214" s="929" t="s">
        <v>519</v>
      </c>
      <c r="D6214" s="1" t="s">
        <v>22</v>
      </c>
      <c r="E6214" s="1" t="s">
        <v>8031</v>
      </c>
      <c r="F6214" s="399">
        <v>44813</v>
      </c>
      <c r="G6214" s="10" t="s">
        <v>521</v>
      </c>
      <c r="H6214" s="10">
        <v>2</v>
      </c>
      <c r="I6214" s="946">
        <f t="shared" si="16"/>
        <v>2.35</v>
      </c>
      <c r="J6214" s="398" t="str">
        <f t="shared" si="17"/>
        <v/>
      </c>
      <c r="K6214" s="398" t="str">
        <f t="shared" si="18"/>
        <v/>
      </c>
      <c r="L6214" s="399">
        <v>44810</v>
      </c>
      <c r="M6214" s="398" t="s">
        <v>19</v>
      </c>
      <c r="N6214" s="10">
        <v>10662</v>
      </c>
    </row>
    <row r="6215" spans="1:14">
      <c r="A6215" s="9">
        <v>44801</v>
      </c>
      <c r="B6215" s="1">
        <f t="shared" si="15"/>
        <v>19137</v>
      </c>
      <c r="C6215" s="929" t="s">
        <v>519</v>
      </c>
      <c r="D6215" s="1" t="s">
        <v>22</v>
      </c>
      <c r="E6215" s="1" t="s">
        <v>8032</v>
      </c>
      <c r="F6215" s="399">
        <v>44813</v>
      </c>
      <c r="G6215" s="10" t="s">
        <v>521</v>
      </c>
      <c r="H6215" s="10">
        <v>2</v>
      </c>
      <c r="I6215" s="946">
        <f t="shared" si="16"/>
        <v>2.35</v>
      </c>
      <c r="J6215" s="398" t="str">
        <f t="shared" si="17"/>
        <v/>
      </c>
      <c r="K6215" s="398" t="str">
        <f t="shared" si="18"/>
        <v/>
      </c>
      <c r="L6215" s="399">
        <v>44810</v>
      </c>
      <c r="M6215" s="398" t="s">
        <v>19</v>
      </c>
      <c r="N6215" s="10">
        <v>10662</v>
      </c>
    </row>
    <row r="6216" spans="1:14">
      <c r="A6216" s="9">
        <v>44801</v>
      </c>
      <c r="B6216" s="1">
        <f t="shared" si="15"/>
        <v>19138</v>
      </c>
      <c r="C6216" s="929" t="s">
        <v>3250</v>
      </c>
      <c r="D6216" s="1" t="s">
        <v>22</v>
      </c>
      <c r="E6216" s="1" t="s">
        <v>8033</v>
      </c>
      <c r="F6216" s="399">
        <v>44813</v>
      </c>
      <c r="G6216" s="10" t="s">
        <v>712</v>
      </c>
      <c r="H6216" s="10">
        <v>1</v>
      </c>
      <c r="I6216" s="946">
        <f t="shared" si="16"/>
        <v>2.35</v>
      </c>
      <c r="J6216" s="398" t="str">
        <f t="shared" si="17"/>
        <v/>
      </c>
      <c r="K6216" s="398" t="str">
        <f t="shared" si="18"/>
        <v/>
      </c>
      <c r="L6216" s="399">
        <v>44810</v>
      </c>
      <c r="M6216" s="398" t="s">
        <v>19</v>
      </c>
      <c r="N6216" s="10">
        <v>10662</v>
      </c>
    </row>
    <row r="6217" spans="1:14">
      <c r="A6217" s="9">
        <v>44801</v>
      </c>
      <c r="B6217" s="1">
        <f t="shared" si="15"/>
        <v>19139</v>
      </c>
      <c r="C6217" s="929" t="s">
        <v>2228</v>
      </c>
      <c r="D6217" s="1" t="s">
        <v>22</v>
      </c>
      <c r="E6217" s="1" t="s">
        <v>8034</v>
      </c>
      <c r="F6217" s="399">
        <v>44813</v>
      </c>
      <c r="G6217" s="10" t="s">
        <v>2229</v>
      </c>
      <c r="H6217" s="10">
        <v>4</v>
      </c>
      <c r="I6217" s="946">
        <f t="shared" si="16"/>
        <v>2.35</v>
      </c>
      <c r="J6217" s="398" t="str">
        <f t="shared" si="17"/>
        <v/>
      </c>
      <c r="K6217" s="398" t="str">
        <f t="shared" si="18"/>
        <v/>
      </c>
      <c r="L6217" s="399">
        <v>44810</v>
      </c>
      <c r="M6217" s="398" t="s">
        <v>19</v>
      </c>
      <c r="N6217" s="10">
        <v>10662</v>
      </c>
    </row>
    <row r="6218" spans="1:14">
      <c r="A6218" s="9">
        <v>44801</v>
      </c>
      <c r="B6218" s="1">
        <f t="shared" si="15"/>
        <v>19140</v>
      </c>
      <c r="C6218" s="929" t="s">
        <v>741</v>
      </c>
      <c r="D6218" s="1" t="s">
        <v>22</v>
      </c>
      <c r="E6218" s="1" t="s">
        <v>8035</v>
      </c>
      <c r="F6218" s="399">
        <v>44813</v>
      </c>
      <c r="G6218" s="10" t="s">
        <v>743</v>
      </c>
      <c r="H6218" s="10">
        <v>11</v>
      </c>
      <c r="I6218" s="946">
        <f t="shared" si="16"/>
        <v>2.35</v>
      </c>
      <c r="J6218" s="398" t="str">
        <f t="shared" si="17"/>
        <v/>
      </c>
      <c r="K6218" s="398" t="str">
        <f t="shared" si="18"/>
        <v/>
      </c>
      <c r="L6218" s="399">
        <v>44810</v>
      </c>
      <c r="M6218" s="398" t="s">
        <v>19</v>
      </c>
      <c r="N6218" s="10">
        <v>10662</v>
      </c>
    </row>
    <row r="6219" spans="1:14">
      <c r="A6219" s="9">
        <v>44801</v>
      </c>
      <c r="B6219" s="1">
        <f t="shared" si="15"/>
        <v>19141</v>
      </c>
      <c r="C6219" s="929" t="s">
        <v>37</v>
      </c>
      <c r="D6219" s="1" t="s">
        <v>22</v>
      </c>
      <c r="E6219" s="1" t="s">
        <v>8035</v>
      </c>
      <c r="F6219" s="399">
        <v>44813</v>
      </c>
      <c r="G6219" s="10" t="s">
        <v>38</v>
      </c>
      <c r="H6219" s="10">
        <v>10</v>
      </c>
      <c r="I6219" s="946">
        <f t="shared" si="16"/>
        <v>2.35</v>
      </c>
      <c r="J6219" s="398" t="str">
        <f t="shared" si="17"/>
        <v/>
      </c>
      <c r="K6219" s="398" t="str">
        <f t="shared" si="18"/>
        <v/>
      </c>
      <c r="L6219" s="399">
        <v>44810</v>
      </c>
      <c r="M6219" s="398" t="s">
        <v>19</v>
      </c>
      <c r="N6219" s="10">
        <v>10662</v>
      </c>
    </row>
    <row r="6220" spans="1:14">
      <c r="A6220" s="9">
        <v>44801</v>
      </c>
      <c r="B6220" s="1">
        <f t="shared" si="15"/>
        <v>19142</v>
      </c>
      <c r="C6220" s="929" t="s">
        <v>595</v>
      </c>
      <c r="D6220" s="1" t="s">
        <v>22</v>
      </c>
      <c r="E6220" s="1" t="s">
        <v>8036</v>
      </c>
      <c r="F6220" s="399">
        <v>44813</v>
      </c>
      <c r="G6220" s="10" t="s">
        <v>462</v>
      </c>
      <c r="H6220" s="10">
        <v>1</v>
      </c>
      <c r="I6220" s="946">
        <f t="shared" si="16"/>
        <v>2.35</v>
      </c>
      <c r="J6220" s="398" t="str">
        <f t="shared" si="17"/>
        <v/>
      </c>
      <c r="K6220" s="398" t="str">
        <f t="shared" si="18"/>
        <v/>
      </c>
      <c r="L6220" s="399">
        <v>44810</v>
      </c>
      <c r="M6220" s="398" t="s">
        <v>19</v>
      </c>
      <c r="N6220" s="10">
        <v>10662</v>
      </c>
    </row>
    <row r="6221" spans="1:14">
      <c r="A6221" s="9">
        <v>44801</v>
      </c>
      <c r="B6221" s="1">
        <f t="shared" si="15"/>
        <v>19143</v>
      </c>
      <c r="C6221" s="929" t="s">
        <v>37</v>
      </c>
      <c r="D6221" s="1" t="s">
        <v>22</v>
      </c>
      <c r="E6221" s="1" t="s">
        <v>8036</v>
      </c>
      <c r="F6221" s="399">
        <v>44813</v>
      </c>
      <c r="G6221" s="10" t="s">
        <v>38</v>
      </c>
      <c r="H6221" s="10">
        <v>1</v>
      </c>
      <c r="I6221" s="946">
        <f t="shared" si="16"/>
        <v>2.35</v>
      </c>
      <c r="J6221" s="398" t="str">
        <f t="shared" si="17"/>
        <v/>
      </c>
      <c r="K6221" s="398" t="str">
        <f t="shared" si="18"/>
        <v/>
      </c>
      <c r="L6221" s="399">
        <v>44810</v>
      </c>
      <c r="M6221" s="398" t="s">
        <v>19</v>
      </c>
      <c r="N6221" s="10">
        <v>10662</v>
      </c>
    </row>
    <row r="6222" spans="1:14">
      <c r="A6222" s="9">
        <v>44801</v>
      </c>
      <c r="B6222" s="1">
        <f t="shared" si="15"/>
        <v>19144</v>
      </c>
      <c r="C6222" s="929" t="s">
        <v>3488</v>
      </c>
      <c r="D6222" s="1" t="s">
        <v>22</v>
      </c>
      <c r="E6222" s="1" t="s">
        <v>8037</v>
      </c>
      <c r="F6222" s="399">
        <v>44813</v>
      </c>
      <c r="G6222" s="10" t="s">
        <v>3490</v>
      </c>
      <c r="H6222" s="10">
        <v>34</v>
      </c>
      <c r="I6222" s="946">
        <f t="shared" si="16"/>
        <v>3.15</v>
      </c>
      <c r="J6222" s="398" t="str">
        <f t="shared" si="17"/>
        <v/>
      </c>
      <c r="K6222" s="398" t="str">
        <f t="shared" si="18"/>
        <v/>
      </c>
      <c r="L6222" s="399">
        <v>44810</v>
      </c>
      <c r="M6222" s="398" t="s">
        <v>19</v>
      </c>
      <c r="N6222" s="10">
        <v>10662</v>
      </c>
    </row>
    <row r="6223" spans="1:14">
      <c r="A6223" s="9">
        <v>44801</v>
      </c>
      <c r="B6223" s="1">
        <f t="shared" si="15"/>
        <v>19145</v>
      </c>
      <c r="C6223" s="929" t="s">
        <v>659</v>
      </c>
      <c r="D6223" s="1" t="s">
        <v>22</v>
      </c>
      <c r="E6223" s="1" t="s">
        <v>8038</v>
      </c>
      <c r="F6223" s="399">
        <v>44813</v>
      </c>
      <c r="G6223" s="10" t="s">
        <v>1085</v>
      </c>
      <c r="H6223" s="10">
        <v>1</v>
      </c>
      <c r="I6223" s="946">
        <f t="shared" si="16"/>
        <v>2.35</v>
      </c>
      <c r="J6223" s="398" t="str">
        <f t="shared" si="17"/>
        <v/>
      </c>
      <c r="K6223" s="398" t="str">
        <f t="shared" si="18"/>
        <v/>
      </c>
      <c r="L6223" s="399">
        <v>44810</v>
      </c>
      <c r="M6223" s="398" t="s">
        <v>19</v>
      </c>
      <c r="N6223" s="10">
        <v>10662</v>
      </c>
    </row>
    <row r="6224" spans="1:14">
      <c r="A6224" s="9">
        <v>44801</v>
      </c>
      <c r="B6224" s="1">
        <f t="shared" si="15"/>
        <v>19146</v>
      </c>
      <c r="C6224" s="929" t="s">
        <v>1086</v>
      </c>
      <c r="D6224" s="1" t="s">
        <v>22</v>
      </c>
      <c r="E6224" s="1" t="s">
        <v>8038</v>
      </c>
      <c r="F6224" s="399">
        <v>44813</v>
      </c>
      <c r="G6224" s="10" t="s">
        <v>1087</v>
      </c>
      <c r="H6224" s="10">
        <v>1</v>
      </c>
      <c r="I6224" s="946">
        <f t="shared" si="16"/>
        <v>2.35</v>
      </c>
      <c r="J6224" s="398" t="str">
        <f t="shared" si="17"/>
        <v/>
      </c>
      <c r="K6224" s="398" t="str">
        <f t="shared" si="18"/>
        <v/>
      </c>
      <c r="L6224" s="399">
        <v>44810</v>
      </c>
      <c r="M6224" s="398" t="s">
        <v>19</v>
      </c>
      <c r="N6224" s="10">
        <v>10662</v>
      </c>
    </row>
    <row r="6225" spans="1:14">
      <c r="A6225" s="9">
        <v>44801</v>
      </c>
      <c r="B6225" s="1">
        <f t="shared" si="15"/>
        <v>19147</v>
      </c>
      <c r="C6225" s="929" t="s">
        <v>1616</v>
      </c>
      <c r="D6225" s="1" t="s">
        <v>22</v>
      </c>
      <c r="E6225" s="1" t="s">
        <v>8039</v>
      </c>
      <c r="F6225" s="399">
        <v>44813</v>
      </c>
      <c r="G6225" s="10" t="s">
        <v>1617</v>
      </c>
      <c r="H6225" s="10">
        <v>1</v>
      </c>
      <c r="I6225" s="946">
        <f t="shared" si="16"/>
        <v>2.35</v>
      </c>
      <c r="J6225" s="398" t="str">
        <f t="shared" si="17"/>
        <v/>
      </c>
      <c r="K6225" s="398" t="str">
        <f t="shared" si="18"/>
        <v/>
      </c>
      <c r="L6225" s="399">
        <v>44810</v>
      </c>
      <c r="M6225" s="398" t="s">
        <v>19</v>
      </c>
      <c r="N6225" s="10">
        <v>10662</v>
      </c>
    </row>
    <row r="6226" spans="1:14">
      <c r="A6226" s="9">
        <v>44801</v>
      </c>
      <c r="B6226" s="1">
        <f t="shared" si="15"/>
        <v>19148</v>
      </c>
      <c r="C6226" s="929" t="s">
        <v>39</v>
      </c>
      <c r="D6226" s="1" t="s">
        <v>22</v>
      </c>
      <c r="E6226" s="1" t="s">
        <v>8039</v>
      </c>
      <c r="F6226" s="399">
        <v>44813</v>
      </c>
      <c r="G6226" s="10" t="s">
        <v>40</v>
      </c>
      <c r="H6226" s="10">
        <v>1</v>
      </c>
      <c r="I6226" s="946">
        <f t="shared" si="16"/>
        <v>2.35</v>
      </c>
      <c r="J6226" s="398" t="str">
        <f t="shared" si="17"/>
        <v/>
      </c>
      <c r="K6226" s="398" t="str">
        <f t="shared" si="18"/>
        <v/>
      </c>
      <c r="L6226" s="399">
        <v>44810</v>
      </c>
      <c r="M6226" s="398" t="s">
        <v>19</v>
      </c>
      <c r="N6226" s="10">
        <v>10662</v>
      </c>
    </row>
    <row r="6227" spans="1:14">
      <c r="A6227" s="9">
        <v>44801</v>
      </c>
      <c r="B6227" s="1">
        <f t="shared" si="15"/>
        <v>19149</v>
      </c>
      <c r="C6227" s="929" t="s">
        <v>1074</v>
      </c>
      <c r="D6227" s="1" t="s">
        <v>22</v>
      </c>
      <c r="E6227" s="1" t="s">
        <v>8040</v>
      </c>
      <c r="F6227" s="399">
        <v>44813</v>
      </c>
      <c r="G6227" s="10" t="s">
        <v>1156</v>
      </c>
      <c r="H6227" s="10">
        <v>4</v>
      </c>
      <c r="I6227" s="946">
        <f t="shared" si="16"/>
        <v>2.35</v>
      </c>
      <c r="J6227" s="398" t="str">
        <f t="shared" si="17"/>
        <v/>
      </c>
      <c r="K6227" s="398" t="str">
        <f t="shared" si="18"/>
        <v/>
      </c>
      <c r="L6227" s="399">
        <v>44810</v>
      </c>
      <c r="M6227" s="398" t="s">
        <v>19</v>
      </c>
      <c r="N6227" s="10">
        <v>10662</v>
      </c>
    </row>
    <row r="6228" spans="1:14">
      <c r="A6228" s="9">
        <v>44801</v>
      </c>
      <c r="B6228" s="1">
        <f t="shared" si="15"/>
        <v>19150</v>
      </c>
      <c r="C6228" s="929" t="s">
        <v>198</v>
      </c>
      <c r="D6228" s="1" t="s">
        <v>22</v>
      </c>
      <c r="E6228" s="1" t="s">
        <v>8041</v>
      </c>
      <c r="F6228" s="399">
        <v>44813</v>
      </c>
      <c r="G6228" s="10" t="s">
        <v>200</v>
      </c>
      <c r="H6228" s="10">
        <v>1</v>
      </c>
      <c r="I6228" s="946">
        <f t="shared" si="16"/>
        <v>2.35</v>
      </c>
      <c r="J6228" s="398" t="str">
        <f t="shared" si="17"/>
        <v/>
      </c>
      <c r="K6228" s="398" t="str">
        <f t="shared" si="18"/>
        <v/>
      </c>
      <c r="L6228" s="399">
        <v>44810</v>
      </c>
      <c r="M6228" s="398" t="s">
        <v>19</v>
      </c>
      <c r="N6228" s="10">
        <v>10662</v>
      </c>
    </row>
    <row r="6229" spans="1:14">
      <c r="A6229" s="9">
        <v>44801</v>
      </c>
      <c r="B6229" s="1">
        <f t="shared" si="15"/>
        <v>19151</v>
      </c>
      <c r="C6229" s="929" t="s">
        <v>688</v>
      </c>
      <c r="D6229" s="1" t="s">
        <v>22</v>
      </c>
      <c r="E6229" s="1" t="s">
        <v>8042</v>
      </c>
      <c r="F6229" s="399">
        <v>44813</v>
      </c>
      <c r="G6229" s="10" t="s">
        <v>690</v>
      </c>
      <c r="H6229" s="10">
        <v>2</v>
      </c>
      <c r="I6229" s="946">
        <f t="shared" si="16"/>
        <v>2.35</v>
      </c>
      <c r="J6229" s="398" t="str">
        <f t="shared" si="17"/>
        <v/>
      </c>
      <c r="K6229" s="398" t="str">
        <f t="shared" si="18"/>
        <v/>
      </c>
      <c r="L6229" s="399">
        <v>44810</v>
      </c>
      <c r="M6229" s="398" t="s">
        <v>19</v>
      </c>
      <c r="N6229" s="10">
        <v>10662</v>
      </c>
    </row>
    <row r="6230" spans="1:14">
      <c r="A6230" s="9">
        <v>44801</v>
      </c>
      <c r="B6230" s="1">
        <f t="shared" si="15"/>
        <v>19152</v>
      </c>
      <c r="C6230" s="929" t="s">
        <v>1491</v>
      </c>
      <c r="D6230" s="1" t="s">
        <v>22</v>
      </c>
      <c r="E6230" s="1" t="s">
        <v>8042</v>
      </c>
      <c r="F6230" s="399">
        <v>44813</v>
      </c>
      <c r="G6230" s="10" t="s">
        <v>1688</v>
      </c>
      <c r="H6230" s="10">
        <v>2</v>
      </c>
      <c r="I6230" s="946">
        <f t="shared" si="16"/>
        <v>2.35</v>
      </c>
      <c r="J6230" s="398" t="str">
        <f t="shared" si="17"/>
        <v/>
      </c>
      <c r="K6230" s="398" t="str">
        <f t="shared" si="18"/>
        <v/>
      </c>
      <c r="L6230" s="399">
        <v>44810</v>
      </c>
      <c r="M6230" s="398" t="s">
        <v>19</v>
      </c>
      <c r="N6230" s="10">
        <v>10662</v>
      </c>
    </row>
    <row r="6231" spans="1:14">
      <c r="A6231" s="9">
        <v>44801</v>
      </c>
      <c r="B6231" s="1">
        <f t="shared" si="15"/>
        <v>19153</v>
      </c>
      <c r="C6231" s="929" t="s">
        <v>3250</v>
      </c>
      <c r="D6231" s="1" t="s">
        <v>22</v>
      </c>
      <c r="E6231" s="1" t="s">
        <v>8043</v>
      </c>
      <c r="F6231" s="399">
        <v>44813</v>
      </c>
      <c r="G6231" s="10" t="s">
        <v>712</v>
      </c>
      <c r="H6231" s="10">
        <v>6</v>
      </c>
      <c r="I6231" s="946">
        <f t="shared" si="16"/>
        <v>2.35</v>
      </c>
      <c r="J6231" s="398" t="str">
        <f t="shared" si="17"/>
        <v/>
      </c>
      <c r="K6231" s="398" t="str">
        <f t="shared" si="18"/>
        <v/>
      </c>
      <c r="L6231" s="399">
        <v>44810</v>
      </c>
      <c r="M6231" s="398" t="s">
        <v>19</v>
      </c>
      <c r="N6231" s="10">
        <v>10662</v>
      </c>
    </row>
    <row r="6232" spans="1:14">
      <c r="A6232" s="9">
        <v>44801</v>
      </c>
      <c r="B6232" s="1">
        <f t="shared" si="15"/>
        <v>19154</v>
      </c>
      <c r="C6232" s="929" t="s">
        <v>39</v>
      </c>
      <c r="D6232" s="1" t="s">
        <v>22</v>
      </c>
      <c r="E6232" s="1" t="s">
        <v>8044</v>
      </c>
      <c r="F6232" s="399">
        <v>44813</v>
      </c>
      <c r="G6232" s="10" t="s">
        <v>40</v>
      </c>
      <c r="H6232" s="10">
        <v>3</v>
      </c>
      <c r="I6232" s="946">
        <f t="shared" si="16"/>
        <v>2.35</v>
      </c>
      <c r="J6232" s="398" t="str">
        <f t="shared" si="17"/>
        <v/>
      </c>
      <c r="K6232" s="398" t="str">
        <f t="shared" si="18"/>
        <v/>
      </c>
      <c r="L6232" s="399">
        <v>44810</v>
      </c>
      <c r="M6232" s="398" t="s">
        <v>19</v>
      </c>
      <c r="N6232" s="10">
        <v>10662</v>
      </c>
    </row>
    <row r="6233" spans="1:14">
      <c r="A6233" s="9">
        <v>44801</v>
      </c>
      <c r="B6233" s="1">
        <f t="shared" si="15"/>
        <v>19155</v>
      </c>
      <c r="C6233" s="929" t="s">
        <v>528</v>
      </c>
      <c r="D6233" s="1" t="s">
        <v>22</v>
      </c>
      <c r="E6233" s="1" t="s">
        <v>8044</v>
      </c>
      <c r="F6233" s="399">
        <v>44813</v>
      </c>
      <c r="G6233" s="10" t="s">
        <v>530</v>
      </c>
      <c r="H6233" s="10">
        <v>3</v>
      </c>
      <c r="I6233" s="946">
        <f t="shared" si="16"/>
        <v>2.35</v>
      </c>
      <c r="J6233" s="398" t="str">
        <f t="shared" si="17"/>
        <v/>
      </c>
      <c r="K6233" s="398" t="str">
        <f t="shared" si="18"/>
        <v/>
      </c>
      <c r="L6233" s="399">
        <v>44810</v>
      </c>
      <c r="M6233" s="398" t="s">
        <v>19</v>
      </c>
      <c r="N6233" s="10">
        <v>10662</v>
      </c>
    </row>
    <row r="6234" spans="1:14">
      <c r="A6234" s="9">
        <v>44801</v>
      </c>
      <c r="B6234" s="1">
        <f t="shared" si="15"/>
        <v>19156</v>
      </c>
      <c r="C6234" s="929" t="s">
        <v>531</v>
      </c>
      <c r="D6234" s="1" t="s">
        <v>22</v>
      </c>
      <c r="E6234" s="1" t="s">
        <v>8044</v>
      </c>
      <c r="F6234" s="399">
        <v>44813</v>
      </c>
      <c r="G6234" s="10" t="s">
        <v>532</v>
      </c>
      <c r="H6234" s="10">
        <v>3</v>
      </c>
      <c r="I6234" s="946">
        <f t="shared" si="16"/>
        <v>2.35</v>
      </c>
      <c r="J6234" s="398" t="str">
        <f t="shared" si="17"/>
        <v/>
      </c>
      <c r="K6234" s="398" t="str">
        <f t="shared" si="18"/>
        <v/>
      </c>
      <c r="L6234" s="399">
        <v>44810</v>
      </c>
      <c r="M6234" s="398" t="s">
        <v>19</v>
      </c>
      <c r="N6234" s="10">
        <v>10662</v>
      </c>
    </row>
    <row r="6235" spans="1:14">
      <c r="A6235" s="9">
        <v>44801</v>
      </c>
      <c r="B6235" s="1">
        <f t="shared" si="15"/>
        <v>19157</v>
      </c>
      <c r="C6235" s="929" t="s">
        <v>710</v>
      </c>
      <c r="D6235" s="1" t="s">
        <v>22</v>
      </c>
      <c r="E6235" s="1" t="s">
        <v>8045</v>
      </c>
      <c r="F6235" s="399">
        <v>44813</v>
      </c>
      <c r="G6235" s="10" t="s">
        <v>712</v>
      </c>
      <c r="H6235" s="10">
        <v>8</v>
      </c>
      <c r="I6235" s="946">
        <f t="shared" si="16"/>
        <v>2.35</v>
      </c>
      <c r="J6235" s="398" t="str">
        <f t="shared" si="17"/>
        <v/>
      </c>
      <c r="K6235" s="398" t="str">
        <f t="shared" si="18"/>
        <v/>
      </c>
      <c r="L6235" s="399">
        <v>44810</v>
      </c>
      <c r="M6235" s="398" t="s">
        <v>19</v>
      </c>
      <c r="N6235" s="10">
        <v>10662</v>
      </c>
    </row>
    <row r="6236" spans="1:14">
      <c r="A6236" s="9">
        <v>44801</v>
      </c>
      <c r="B6236" s="1">
        <f t="shared" si="15"/>
        <v>19158</v>
      </c>
      <c r="C6236" s="929" t="s">
        <v>896</v>
      </c>
      <c r="D6236" s="1" t="s">
        <v>22</v>
      </c>
      <c r="E6236" s="1" t="s">
        <v>8046</v>
      </c>
      <c r="F6236" s="399">
        <v>44813</v>
      </c>
      <c r="G6236" s="10" t="s">
        <v>898</v>
      </c>
      <c r="H6236" s="10">
        <v>46</v>
      </c>
      <c r="I6236" s="946">
        <f t="shared" si="16"/>
        <v>2.35</v>
      </c>
      <c r="J6236" s="398" t="str">
        <f t="shared" si="17"/>
        <v/>
      </c>
      <c r="K6236" s="398" t="str">
        <f t="shared" si="18"/>
        <v/>
      </c>
      <c r="L6236" s="399">
        <v>44810</v>
      </c>
      <c r="M6236" s="398" t="s">
        <v>19</v>
      </c>
      <c r="N6236" s="10">
        <v>10662</v>
      </c>
    </row>
    <row r="6237" spans="1:14">
      <c r="A6237" s="9">
        <v>44801</v>
      </c>
      <c r="B6237" s="1">
        <f t="shared" si="15"/>
        <v>19159</v>
      </c>
      <c r="C6237" s="929" t="s">
        <v>220</v>
      </c>
      <c r="D6237" s="1" t="s">
        <v>22</v>
      </c>
      <c r="E6237" s="1" t="s">
        <v>8047</v>
      </c>
      <c r="F6237" s="399">
        <v>44813</v>
      </c>
      <c r="G6237" s="10" t="s">
        <v>222</v>
      </c>
      <c r="H6237" s="10">
        <v>10</v>
      </c>
      <c r="I6237" s="946">
        <f t="shared" si="16"/>
        <v>2.35</v>
      </c>
      <c r="J6237" s="398" t="str">
        <f t="shared" si="17"/>
        <v/>
      </c>
      <c r="K6237" s="398" t="str">
        <f t="shared" si="18"/>
        <v/>
      </c>
      <c r="L6237" s="399">
        <v>44810</v>
      </c>
      <c r="M6237" s="398" t="s">
        <v>19</v>
      </c>
      <c r="N6237" s="10">
        <v>10662</v>
      </c>
    </row>
    <row r="6238" spans="1:14">
      <c r="A6238" s="9">
        <v>44801</v>
      </c>
      <c r="B6238" s="1">
        <f t="shared" si="15"/>
        <v>19160</v>
      </c>
      <c r="C6238" s="929" t="s">
        <v>1671</v>
      </c>
      <c r="D6238" s="1" t="s">
        <v>22</v>
      </c>
      <c r="E6238" s="1" t="s">
        <v>8048</v>
      </c>
      <c r="F6238" s="399">
        <v>44813</v>
      </c>
      <c r="G6238" s="10" t="s">
        <v>1673</v>
      </c>
      <c r="H6238" s="10">
        <v>10</v>
      </c>
      <c r="I6238" s="946">
        <f t="shared" si="16"/>
        <v>2.35</v>
      </c>
      <c r="J6238" s="398" t="str">
        <f t="shared" si="17"/>
        <v/>
      </c>
      <c r="K6238" s="398" t="str">
        <f t="shared" si="18"/>
        <v/>
      </c>
      <c r="L6238" s="399">
        <v>44810</v>
      </c>
      <c r="M6238" s="398" t="s">
        <v>19</v>
      </c>
      <c r="N6238" s="10">
        <v>10662</v>
      </c>
    </row>
    <row r="6239" spans="1:14">
      <c r="A6239" s="9">
        <v>44801</v>
      </c>
      <c r="B6239" s="1">
        <f t="shared" si="15"/>
        <v>19161</v>
      </c>
      <c r="C6239" s="929" t="s">
        <v>3488</v>
      </c>
      <c r="D6239" s="1" t="s">
        <v>22</v>
      </c>
      <c r="E6239" s="1" t="s">
        <v>8049</v>
      </c>
      <c r="F6239" s="399">
        <v>44813</v>
      </c>
      <c r="G6239" s="10" t="s">
        <v>3490</v>
      </c>
      <c r="H6239" s="10">
        <v>67</v>
      </c>
      <c r="I6239" s="946">
        <f t="shared" si="16"/>
        <v>3.15</v>
      </c>
      <c r="J6239" s="398" t="str">
        <f t="shared" si="17"/>
        <v/>
      </c>
      <c r="K6239" s="398" t="str">
        <f t="shared" si="18"/>
        <v/>
      </c>
      <c r="L6239" s="399">
        <v>44810</v>
      </c>
      <c r="M6239" s="398" t="s">
        <v>19</v>
      </c>
      <c r="N6239" s="10">
        <v>10662</v>
      </c>
    </row>
    <row r="6240" spans="1:14">
      <c r="A6240" s="9">
        <v>44801</v>
      </c>
      <c r="B6240" s="1">
        <f t="shared" si="15"/>
        <v>19162</v>
      </c>
      <c r="C6240" s="929" t="s">
        <v>5</v>
      </c>
      <c r="D6240" s="1" t="s">
        <v>22</v>
      </c>
      <c r="E6240" s="1" t="s">
        <v>382</v>
      </c>
      <c r="F6240" s="399">
        <v>44813</v>
      </c>
      <c r="G6240" s="10" t="s">
        <v>3329</v>
      </c>
      <c r="H6240" s="10">
        <v>5</v>
      </c>
      <c r="I6240" s="946">
        <f t="shared" si="16"/>
        <v>4.5</v>
      </c>
      <c r="J6240" s="398" t="str">
        <f t="shared" si="17"/>
        <v/>
      </c>
      <c r="K6240" s="398" t="str">
        <f t="shared" si="18"/>
        <v/>
      </c>
      <c r="L6240" s="399">
        <v>44810</v>
      </c>
      <c r="M6240" s="398" t="s">
        <v>19</v>
      </c>
      <c r="N6240" s="10">
        <v>10662</v>
      </c>
    </row>
    <row r="6241" spans="1:14">
      <c r="A6241" s="9">
        <v>44801</v>
      </c>
      <c r="B6241" s="1">
        <f t="shared" si="15"/>
        <v>19163</v>
      </c>
      <c r="C6241" s="929" t="s">
        <v>182</v>
      </c>
      <c r="D6241" s="1" t="s">
        <v>22</v>
      </c>
      <c r="E6241" s="1" t="s">
        <v>8050</v>
      </c>
      <c r="F6241" s="399">
        <v>44813</v>
      </c>
      <c r="G6241" s="10" t="s">
        <v>184</v>
      </c>
      <c r="H6241" s="10">
        <v>19</v>
      </c>
      <c r="I6241" s="946">
        <f t="shared" si="16"/>
        <v>2.35</v>
      </c>
      <c r="J6241" s="398" t="str">
        <f t="shared" si="17"/>
        <v/>
      </c>
      <c r="K6241" s="398" t="str">
        <f t="shared" si="18"/>
        <v/>
      </c>
      <c r="L6241" s="399">
        <v>44810</v>
      </c>
      <c r="M6241" s="398" t="s">
        <v>19</v>
      </c>
      <c r="N6241" s="10">
        <v>10662</v>
      </c>
    </row>
    <row r="6242" spans="1:14">
      <c r="A6242" s="9">
        <v>44801</v>
      </c>
      <c r="B6242" s="1">
        <f t="shared" si="15"/>
        <v>19164</v>
      </c>
      <c r="C6242" s="929" t="s">
        <v>995</v>
      </c>
      <c r="D6242" s="1" t="s">
        <v>22</v>
      </c>
      <c r="E6242" s="1" t="s">
        <v>8051</v>
      </c>
      <c r="F6242" s="399">
        <v>44813</v>
      </c>
      <c r="G6242" s="10" t="s">
        <v>997</v>
      </c>
      <c r="H6242" s="10">
        <v>13</v>
      </c>
      <c r="I6242" s="946">
        <f t="shared" si="16"/>
        <v>2.35</v>
      </c>
      <c r="J6242" s="398" t="str">
        <f t="shared" si="17"/>
        <v/>
      </c>
      <c r="K6242" s="398" t="str">
        <f t="shared" si="18"/>
        <v/>
      </c>
      <c r="L6242" s="399">
        <v>44810</v>
      </c>
      <c r="M6242" s="398" t="s">
        <v>19</v>
      </c>
      <c r="N6242" s="10">
        <v>10662</v>
      </c>
    </row>
    <row r="6243" spans="1:14">
      <c r="A6243" s="9">
        <v>44801</v>
      </c>
      <c r="B6243" s="1">
        <f t="shared" si="15"/>
        <v>19165</v>
      </c>
      <c r="C6243" s="929" t="s">
        <v>102</v>
      </c>
      <c r="D6243" s="1" t="s">
        <v>22</v>
      </c>
      <c r="E6243" s="1" t="s">
        <v>8052</v>
      </c>
      <c r="F6243" s="399">
        <v>44813</v>
      </c>
      <c r="G6243" s="10" t="s">
        <v>104</v>
      </c>
      <c r="H6243" s="10">
        <v>28</v>
      </c>
      <c r="I6243" s="946">
        <f t="shared" si="16"/>
        <v>2.35</v>
      </c>
      <c r="J6243" s="398" t="str">
        <f t="shared" si="17"/>
        <v/>
      </c>
      <c r="K6243" s="398" t="str">
        <f t="shared" si="18"/>
        <v/>
      </c>
      <c r="L6243" s="399">
        <v>44810</v>
      </c>
      <c r="M6243" s="398" t="s">
        <v>19</v>
      </c>
      <c r="N6243" s="10">
        <v>10662</v>
      </c>
    </row>
    <row r="6244" spans="1:14">
      <c r="A6244" s="9">
        <v>44801</v>
      </c>
      <c r="B6244" s="1">
        <f t="shared" si="15"/>
        <v>19166</v>
      </c>
      <c r="C6244" s="929" t="s">
        <v>3390</v>
      </c>
      <c r="D6244" s="1" t="s">
        <v>22</v>
      </c>
      <c r="E6244" s="1" t="s">
        <v>8053</v>
      </c>
      <c r="F6244" s="399">
        <v>44813</v>
      </c>
      <c r="G6244" s="10" t="s">
        <v>3390</v>
      </c>
      <c r="H6244" s="10">
        <v>9</v>
      </c>
      <c r="I6244" s="946">
        <f t="shared" si="16"/>
        <v>2.35</v>
      </c>
      <c r="J6244" s="398" t="str">
        <f t="shared" si="17"/>
        <v/>
      </c>
      <c r="K6244" s="398" t="str">
        <f t="shared" si="18"/>
        <v/>
      </c>
      <c r="L6244" s="399">
        <v>44810</v>
      </c>
      <c r="M6244" s="398" t="s">
        <v>19</v>
      </c>
      <c r="N6244" s="10">
        <v>10662</v>
      </c>
    </row>
    <row r="6245" spans="1:14">
      <c r="A6245" s="9">
        <v>44801</v>
      </c>
      <c r="B6245" s="1">
        <f t="shared" si="15"/>
        <v>19167</v>
      </c>
      <c r="C6245" s="929" t="s">
        <v>3390</v>
      </c>
      <c r="D6245" s="1" t="s">
        <v>22</v>
      </c>
      <c r="E6245" s="1" t="s">
        <v>8054</v>
      </c>
      <c r="F6245" s="399">
        <v>44813</v>
      </c>
      <c r="G6245" s="10" t="s">
        <v>3390</v>
      </c>
      <c r="H6245" s="10">
        <v>19</v>
      </c>
      <c r="I6245" s="946">
        <f t="shared" si="16"/>
        <v>2.35</v>
      </c>
      <c r="J6245" s="398" t="str">
        <f t="shared" si="17"/>
        <v/>
      </c>
      <c r="K6245" s="398" t="str">
        <f t="shared" si="18"/>
        <v/>
      </c>
      <c r="L6245" s="399">
        <v>44810</v>
      </c>
      <c r="M6245" s="398" t="s">
        <v>19</v>
      </c>
      <c r="N6245" s="10">
        <v>10662</v>
      </c>
    </row>
    <row r="6246" spans="1:14">
      <c r="A6246" s="9">
        <v>44801</v>
      </c>
      <c r="B6246" s="1">
        <f t="shared" si="15"/>
        <v>19168</v>
      </c>
      <c r="C6246" s="929" t="s">
        <v>3390</v>
      </c>
      <c r="D6246" s="1" t="s">
        <v>22</v>
      </c>
      <c r="E6246" s="1" t="s">
        <v>8129</v>
      </c>
      <c r="F6246" s="399">
        <v>44813</v>
      </c>
      <c r="G6246" s="10" t="s">
        <v>3390</v>
      </c>
      <c r="H6246" s="10">
        <v>18</v>
      </c>
      <c r="I6246" s="946">
        <f t="shared" si="16"/>
        <v>2.35</v>
      </c>
      <c r="J6246" s="398" t="str">
        <f t="shared" si="17"/>
        <v/>
      </c>
      <c r="K6246" s="398" t="str">
        <f t="shared" si="18"/>
        <v/>
      </c>
      <c r="L6246" s="399">
        <v>44810</v>
      </c>
      <c r="M6246" s="398" t="s">
        <v>19</v>
      </c>
      <c r="N6246" s="10">
        <v>10662</v>
      </c>
    </row>
    <row r="6247" spans="1:14">
      <c r="A6247" s="9">
        <v>44801</v>
      </c>
      <c r="B6247" s="1">
        <f t="shared" si="15"/>
        <v>19169</v>
      </c>
      <c r="C6247" s="929" t="s">
        <v>3488</v>
      </c>
      <c r="D6247" s="1" t="s">
        <v>22</v>
      </c>
      <c r="E6247" s="1" t="s">
        <v>8130</v>
      </c>
      <c r="F6247" s="399">
        <v>44813</v>
      </c>
      <c r="G6247" s="10" t="s">
        <v>3490</v>
      </c>
      <c r="H6247" s="10">
        <v>12</v>
      </c>
      <c r="I6247" s="946">
        <f t="shared" si="16"/>
        <v>3.15</v>
      </c>
      <c r="J6247" s="398" t="str">
        <f t="shared" si="17"/>
        <v/>
      </c>
      <c r="K6247" s="398" t="str">
        <f t="shared" si="18"/>
        <v/>
      </c>
      <c r="L6247" s="399">
        <v>44810</v>
      </c>
      <c r="M6247" s="398" t="s">
        <v>19</v>
      </c>
      <c r="N6247" s="10">
        <v>10662</v>
      </c>
    </row>
    <row r="6248" spans="1:14">
      <c r="A6248" s="9">
        <v>44801</v>
      </c>
      <c r="B6248" s="1">
        <f t="shared" si="15"/>
        <v>19170</v>
      </c>
      <c r="C6248" s="929" t="s">
        <v>985</v>
      </c>
      <c r="D6248" s="1" t="s">
        <v>22</v>
      </c>
      <c r="E6248" s="1" t="s">
        <v>8131</v>
      </c>
      <c r="F6248" s="399">
        <v>44813</v>
      </c>
      <c r="G6248" s="10" t="s">
        <v>987</v>
      </c>
      <c r="H6248" s="10">
        <v>23</v>
      </c>
      <c r="I6248" s="946">
        <f t="shared" si="16"/>
        <v>2.35</v>
      </c>
      <c r="J6248" s="398" t="str">
        <f t="shared" si="17"/>
        <v/>
      </c>
      <c r="K6248" s="398" t="str">
        <f t="shared" si="18"/>
        <v/>
      </c>
      <c r="L6248" s="399">
        <v>44810</v>
      </c>
      <c r="M6248" s="398" t="s">
        <v>19</v>
      </c>
      <c r="N6248" s="10">
        <v>10662</v>
      </c>
    </row>
    <row r="6249" spans="1:14">
      <c r="A6249" s="9">
        <v>44801</v>
      </c>
      <c r="B6249" s="1">
        <f t="shared" si="15"/>
        <v>19171</v>
      </c>
      <c r="C6249" s="929" t="s">
        <v>3017</v>
      </c>
      <c r="D6249" s="1" t="s">
        <v>22</v>
      </c>
      <c r="E6249" s="1" t="s">
        <v>8132</v>
      </c>
      <c r="F6249" s="399">
        <v>44813</v>
      </c>
      <c r="G6249" s="10" t="s">
        <v>3019</v>
      </c>
      <c r="H6249" s="10">
        <v>17</v>
      </c>
      <c r="I6249" s="946">
        <f t="shared" si="16"/>
        <v>2.35</v>
      </c>
      <c r="J6249" s="398" t="str">
        <f t="shared" si="17"/>
        <v/>
      </c>
      <c r="K6249" s="398" t="str">
        <f t="shared" si="18"/>
        <v/>
      </c>
      <c r="L6249" s="399">
        <v>44810</v>
      </c>
      <c r="M6249" s="398" t="s">
        <v>19</v>
      </c>
      <c r="N6249" s="10">
        <v>10662</v>
      </c>
    </row>
    <row r="6250" spans="1:14">
      <c r="A6250" s="9">
        <v>44801</v>
      </c>
      <c r="B6250" s="1">
        <f t="shared" si="15"/>
        <v>19172</v>
      </c>
      <c r="C6250" s="929" t="s">
        <v>5</v>
      </c>
      <c r="D6250" s="1" t="s">
        <v>22</v>
      </c>
      <c r="E6250" s="1" t="s">
        <v>8132</v>
      </c>
      <c r="F6250" s="399">
        <v>44813</v>
      </c>
      <c r="G6250" s="10" t="s">
        <v>3329</v>
      </c>
      <c r="H6250" s="10">
        <v>17</v>
      </c>
      <c r="I6250" s="946">
        <f t="shared" si="16"/>
        <v>4.5</v>
      </c>
      <c r="J6250" s="398" t="str">
        <f t="shared" si="17"/>
        <v/>
      </c>
      <c r="K6250" s="398" t="str">
        <f t="shared" si="18"/>
        <v/>
      </c>
      <c r="L6250" s="399">
        <v>44810</v>
      </c>
      <c r="M6250" s="398" t="s">
        <v>19</v>
      </c>
      <c r="N6250" s="10">
        <v>10662</v>
      </c>
    </row>
    <row r="6251" spans="1:14">
      <c r="A6251" s="9">
        <v>44801</v>
      </c>
      <c r="B6251" s="1">
        <f t="shared" si="15"/>
        <v>19173</v>
      </c>
      <c r="C6251" s="929" t="s">
        <v>3488</v>
      </c>
      <c r="D6251" s="1" t="s">
        <v>22</v>
      </c>
      <c r="E6251" s="1" t="s">
        <v>8133</v>
      </c>
      <c r="F6251" s="399">
        <v>44813</v>
      </c>
      <c r="G6251" s="10" t="s">
        <v>3490</v>
      </c>
      <c r="H6251" s="10">
        <v>32</v>
      </c>
      <c r="I6251" s="946">
        <f t="shared" si="16"/>
        <v>3.15</v>
      </c>
      <c r="J6251" s="398" t="str">
        <f t="shared" si="17"/>
        <v/>
      </c>
      <c r="K6251" s="398" t="str">
        <f t="shared" si="18"/>
        <v/>
      </c>
      <c r="L6251" s="399">
        <v>44810</v>
      </c>
      <c r="M6251" s="398" t="s">
        <v>19</v>
      </c>
      <c r="N6251" s="10">
        <v>10662</v>
      </c>
    </row>
    <row r="6252" spans="1:14">
      <c r="A6252" s="9">
        <v>44801</v>
      </c>
      <c r="B6252" s="1">
        <f t="shared" si="15"/>
        <v>19174</v>
      </c>
      <c r="C6252" s="929" t="s">
        <v>1305</v>
      </c>
      <c r="D6252" s="1" t="s">
        <v>22</v>
      </c>
      <c r="E6252" s="1" t="s">
        <v>8134</v>
      </c>
      <c r="F6252" s="399">
        <v>44813</v>
      </c>
      <c r="G6252" s="10" t="s">
        <v>1307</v>
      </c>
      <c r="H6252" s="10">
        <v>181</v>
      </c>
      <c r="I6252" s="946">
        <f t="shared" si="16"/>
        <v>2.35</v>
      </c>
      <c r="J6252" s="398" t="str">
        <f t="shared" si="17"/>
        <v/>
      </c>
      <c r="K6252" s="398" t="str">
        <f t="shared" si="18"/>
        <v/>
      </c>
      <c r="L6252" s="399">
        <v>44810</v>
      </c>
      <c r="M6252" s="398" t="s">
        <v>19</v>
      </c>
      <c r="N6252" s="10">
        <v>10662</v>
      </c>
    </row>
    <row r="6253" spans="1:14">
      <c r="A6253" s="9">
        <v>44801</v>
      </c>
      <c r="B6253" s="1">
        <f t="shared" si="15"/>
        <v>19175</v>
      </c>
      <c r="C6253" s="929" t="s">
        <v>3682</v>
      </c>
      <c r="D6253" s="1" t="s">
        <v>22</v>
      </c>
      <c r="E6253" s="1" t="s">
        <v>8135</v>
      </c>
      <c r="F6253" s="399">
        <v>44813</v>
      </c>
      <c r="G6253" s="10" t="s">
        <v>3684</v>
      </c>
      <c r="H6253" s="10">
        <v>12</v>
      </c>
      <c r="I6253" s="946">
        <f t="shared" si="16"/>
        <v>2.35</v>
      </c>
      <c r="J6253" s="398" t="str">
        <f t="shared" si="17"/>
        <v/>
      </c>
      <c r="K6253" s="398" t="str">
        <f t="shared" si="18"/>
        <v/>
      </c>
      <c r="L6253" s="399">
        <v>44810</v>
      </c>
      <c r="M6253" s="398" t="s">
        <v>19</v>
      </c>
      <c r="N6253" s="10">
        <v>10662</v>
      </c>
    </row>
    <row r="6254" spans="1:14">
      <c r="A6254" s="9">
        <v>44801</v>
      </c>
      <c r="B6254" s="1">
        <f t="shared" si="15"/>
        <v>19176</v>
      </c>
      <c r="C6254" s="929" t="s">
        <v>3682</v>
      </c>
      <c r="D6254" s="1" t="s">
        <v>22</v>
      </c>
      <c r="E6254" s="1" t="s">
        <v>8136</v>
      </c>
      <c r="F6254" s="399">
        <v>44813</v>
      </c>
      <c r="G6254" s="10" t="s">
        <v>3684</v>
      </c>
      <c r="H6254" s="10">
        <v>11</v>
      </c>
      <c r="I6254" s="946">
        <f t="shared" si="16"/>
        <v>2.35</v>
      </c>
      <c r="J6254" s="398" t="str">
        <f t="shared" si="17"/>
        <v/>
      </c>
      <c r="K6254" s="398" t="str">
        <f t="shared" si="18"/>
        <v/>
      </c>
      <c r="L6254" s="399">
        <v>44810</v>
      </c>
      <c r="M6254" s="398" t="s">
        <v>19</v>
      </c>
      <c r="N6254" s="10">
        <v>10662</v>
      </c>
    </row>
    <row r="6255" spans="1:14">
      <c r="A6255" s="9">
        <v>44801</v>
      </c>
      <c r="B6255" s="1">
        <f t="shared" si="15"/>
        <v>19177</v>
      </c>
      <c r="C6255" s="929" t="s">
        <v>3682</v>
      </c>
      <c r="D6255" s="1" t="s">
        <v>22</v>
      </c>
      <c r="E6255" s="1" t="s">
        <v>8137</v>
      </c>
      <c r="F6255" s="399">
        <v>44813</v>
      </c>
      <c r="G6255" s="10" t="s">
        <v>3684</v>
      </c>
      <c r="H6255" s="10">
        <v>1</v>
      </c>
      <c r="I6255" s="946">
        <f t="shared" si="16"/>
        <v>2.35</v>
      </c>
      <c r="J6255" s="398" t="str">
        <f t="shared" si="17"/>
        <v/>
      </c>
      <c r="K6255" s="398" t="str">
        <f t="shared" si="18"/>
        <v/>
      </c>
      <c r="L6255" s="399">
        <v>44810</v>
      </c>
      <c r="M6255" s="398" t="s">
        <v>19</v>
      </c>
      <c r="N6255" s="10">
        <v>10662</v>
      </c>
    </row>
    <row r="6256" spans="1:14">
      <c r="A6256" s="9">
        <v>44801</v>
      </c>
      <c r="B6256" s="1">
        <f t="shared" si="15"/>
        <v>19178</v>
      </c>
      <c r="C6256" s="929" t="s">
        <v>4541</v>
      </c>
      <c r="D6256" s="1" t="s">
        <v>22</v>
      </c>
      <c r="E6256" s="1" t="s">
        <v>8138</v>
      </c>
      <c r="F6256" s="399">
        <v>44813</v>
      </c>
      <c r="G6256" s="10" t="s">
        <v>4723</v>
      </c>
      <c r="H6256" s="10">
        <v>3</v>
      </c>
      <c r="I6256" s="946">
        <f t="shared" si="16"/>
        <v>2.35</v>
      </c>
      <c r="J6256" s="398" t="str">
        <f t="shared" si="17"/>
        <v/>
      </c>
      <c r="K6256" s="398" t="str">
        <f t="shared" si="18"/>
        <v/>
      </c>
      <c r="L6256" s="399">
        <v>44810</v>
      </c>
      <c r="M6256" s="398" t="s">
        <v>19</v>
      </c>
      <c r="N6256" s="10">
        <v>10662</v>
      </c>
    </row>
    <row r="6257" spans="1:14">
      <c r="A6257" s="9">
        <v>44801</v>
      </c>
      <c r="B6257" s="1">
        <f t="shared" si="15"/>
        <v>19179</v>
      </c>
      <c r="C6257" s="929" t="s">
        <v>272</v>
      </c>
      <c r="D6257" s="1" t="s">
        <v>22</v>
      </c>
      <c r="E6257" s="1" t="s">
        <v>8139</v>
      </c>
      <c r="F6257" s="399">
        <v>44813</v>
      </c>
      <c r="G6257" s="10" t="s">
        <v>274</v>
      </c>
      <c r="H6257" s="10">
        <v>10</v>
      </c>
      <c r="I6257" s="946">
        <f t="shared" si="16"/>
        <v>2.35</v>
      </c>
      <c r="J6257" s="398" t="str">
        <f t="shared" si="17"/>
        <v/>
      </c>
      <c r="K6257" s="398" t="str">
        <f t="shared" si="18"/>
        <v/>
      </c>
      <c r="L6257" s="399">
        <v>44810</v>
      </c>
      <c r="M6257" s="398" t="s">
        <v>19</v>
      </c>
      <c r="N6257" s="10">
        <v>10662</v>
      </c>
    </row>
    <row r="6258" spans="1:14">
      <c r="A6258" s="9">
        <v>44801</v>
      </c>
      <c r="B6258" s="1">
        <f t="shared" si="15"/>
        <v>19180</v>
      </c>
      <c r="C6258" s="929" t="s">
        <v>688</v>
      </c>
      <c r="D6258" s="1" t="s">
        <v>22</v>
      </c>
      <c r="E6258" s="1" t="s">
        <v>8140</v>
      </c>
      <c r="F6258" s="399">
        <v>44813</v>
      </c>
      <c r="G6258" s="10" t="s">
        <v>690</v>
      </c>
      <c r="H6258" s="10">
        <v>13</v>
      </c>
      <c r="I6258" s="946">
        <f t="shared" si="16"/>
        <v>2.35</v>
      </c>
      <c r="J6258" s="398" t="str">
        <f t="shared" si="17"/>
        <v/>
      </c>
      <c r="K6258" s="398" t="str">
        <f t="shared" si="18"/>
        <v/>
      </c>
      <c r="L6258" s="399">
        <v>44810</v>
      </c>
      <c r="M6258" s="398" t="s">
        <v>19</v>
      </c>
      <c r="N6258" s="10">
        <v>10662</v>
      </c>
    </row>
    <row r="6259" spans="1:14">
      <c r="A6259" s="9">
        <v>44801</v>
      </c>
      <c r="B6259" s="1">
        <f t="shared" si="15"/>
        <v>19181</v>
      </c>
      <c r="C6259" s="929" t="s">
        <v>458</v>
      </c>
      <c r="D6259" s="1" t="s">
        <v>22</v>
      </c>
      <c r="E6259" s="1" t="s">
        <v>8141</v>
      </c>
      <c r="F6259" s="399">
        <v>44813</v>
      </c>
      <c r="G6259" s="10" t="s">
        <v>460</v>
      </c>
      <c r="H6259" s="10">
        <v>32</v>
      </c>
      <c r="I6259" s="946">
        <f t="shared" si="16"/>
        <v>2.35</v>
      </c>
      <c r="J6259" s="398" t="str">
        <f t="shared" si="17"/>
        <v/>
      </c>
      <c r="K6259" s="398" t="str">
        <f t="shared" si="18"/>
        <v/>
      </c>
      <c r="L6259" s="399">
        <v>44810</v>
      </c>
      <c r="M6259" s="398" t="s">
        <v>19</v>
      </c>
      <c r="N6259" s="10">
        <v>10662</v>
      </c>
    </row>
    <row r="6260" spans="1:14">
      <c r="A6260" s="9">
        <v>44801</v>
      </c>
      <c r="B6260" s="1">
        <f t="shared" si="15"/>
        <v>19182</v>
      </c>
      <c r="C6260" s="929" t="s">
        <v>6366</v>
      </c>
      <c r="D6260" s="1" t="s">
        <v>22</v>
      </c>
      <c r="E6260" s="1" t="s">
        <v>4322</v>
      </c>
      <c r="F6260" s="399">
        <v>44813</v>
      </c>
      <c r="G6260" s="10" t="s">
        <v>8142</v>
      </c>
      <c r="H6260" s="10">
        <v>3</v>
      </c>
      <c r="I6260" s="946">
        <f t="shared" si="16"/>
        <v>3.75</v>
      </c>
      <c r="J6260" s="398" t="str">
        <f t="shared" si="17"/>
        <v/>
      </c>
      <c r="K6260" s="398" t="str">
        <f t="shared" si="18"/>
        <v/>
      </c>
      <c r="L6260" s="399">
        <v>44810</v>
      </c>
      <c r="M6260" s="398" t="s">
        <v>19</v>
      </c>
      <c r="N6260" s="10">
        <v>10662</v>
      </c>
    </row>
    <row r="6261" spans="1:14">
      <c r="A6261" s="9">
        <v>44801</v>
      </c>
      <c r="B6261" s="1">
        <f t="shared" si="15"/>
        <v>19183</v>
      </c>
      <c r="C6261" s="929" t="s">
        <v>7995</v>
      </c>
      <c r="D6261" s="1" t="s">
        <v>22</v>
      </c>
      <c r="E6261" s="1" t="s">
        <v>4322</v>
      </c>
      <c r="F6261" s="399">
        <v>44813</v>
      </c>
      <c r="G6261" s="10" t="s">
        <v>7996</v>
      </c>
      <c r="H6261" s="10">
        <v>1</v>
      </c>
      <c r="I6261" s="946">
        <f t="shared" si="16"/>
        <v>3.75</v>
      </c>
      <c r="J6261" s="398" t="str">
        <f t="shared" si="17"/>
        <v/>
      </c>
      <c r="K6261" s="398" t="str">
        <f t="shared" si="18"/>
        <v/>
      </c>
      <c r="L6261" s="399">
        <v>44810</v>
      </c>
      <c r="M6261" s="398" t="s">
        <v>19</v>
      </c>
      <c r="N6261" s="10">
        <v>10662</v>
      </c>
    </row>
    <row r="6262" spans="1:14">
      <c r="A6262" s="9">
        <v>44801</v>
      </c>
      <c r="B6262" s="1">
        <f t="shared" si="15"/>
        <v>19184</v>
      </c>
      <c r="C6262" s="929" t="s">
        <v>7993</v>
      </c>
      <c r="D6262" s="1" t="s">
        <v>22</v>
      </c>
      <c r="E6262" s="1" t="s">
        <v>4322</v>
      </c>
      <c r="F6262" s="399">
        <v>44813</v>
      </c>
      <c r="G6262" s="10" t="s">
        <v>7994</v>
      </c>
      <c r="H6262" s="10">
        <v>1</v>
      </c>
      <c r="I6262" s="946">
        <f t="shared" si="16"/>
        <v>3.75</v>
      </c>
      <c r="J6262" s="398" t="str">
        <f t="shared" si="17"/>
        <v/>
      </c>
      <c r="K6262" s="398" t="str">
        <f t="shared" si="18"/>
        <v/>
      </c>
      <c r="L6262" s="399">
        <v>44810</v>
      </c>
      <c r="M6262" s="398" t="s">
        <v>19</v>
      </c>
      <c r="N6262" s="10">
        <v>10662</v>
      </c>
    </row>
    <row r="6263" spans="1:14">
      <c r="A6263" s="9">
        <v>44801</v>
      </c>
      <c r="B6263" s="1">
        <f t="shared" si="15"/>
        <v>19185</v>
      </c>
      <c r="C6263" s="929" t="s">
        <v>8160</v>
      </c>
      <c r="D6263" s="1" t="s">
        <v>22</v>
      </c>
      <c r="E6263" s="1" t="s">
        <v>4322</v>
      </c>
      <c r="F6263" s="399">
        <v>44813</v>
      </c>
      <c r="G6263" s="10" t="s">
        <v>8144</v>
      </c>
      <c r="H6263" s="10">
        <v>1</v>
      </c>
      <c r="I6263" s="946">
        <f t="shared" si="16"/>
        <v>3.75</v>
      </c>
      <c r="J6263" s="398" t="str">
        <f t="shared" si="17"/>
        <v/>
      </c>
      <c r="K6263" s="398" t="str">
        <f t="shared" si="18"/>
        <v/>
      </c>
      <c r="L6263" s="399">
        <v>44810</v>
      </c>
      <c r="M6263" s="398" t="s">
        <v>19</v>
      </c>
      <c r="N6263" s="10">
        <v>10662</v>
      </c>
    </row>
    <row r="6264" spans="1:14">
      <c r="A6264" s="9">
        <v>44801</v>
      </c>
      <c r="B6264" s="1">
        <f t="shared" si="15"/>
        <v>19186</v>
      </c>
      <c r="C6264" s="929" t="s">
        <v>302</v>
      </c>
      <c r="D6264" s="1" t="s">
        <v>22</v>
      </c>
      <c r="E6264" s="1" t="s">
        <v>8149</v>
      </c>
      <c r="F6264" s="399">
        <v>44813</v>
      </c>
      <c r="G6264" s="10" t="s">
        <v>303</v>
      </c>
      <c r="H6264" s="10">
        <v>2</v>
      </c>
      <c r="I6264" s="946">
        <f t="shared" si="16"/>
        <v>2.35</v>
      </c>
      <c r="J6264" s="398" t="str">
        <f t="shared" si="17"/>
        <v/>
      </c>
      <c r="K6264" s="398" t="str">
        <f t="shared" si="18"/>
        <v/>
      </c>
      <c r="L6264" s="399">
        <v>44811</v>
      </c>
      <c r="M6264" s="398" t="s">
        <v>19</v>
      </c>
      <c r="N6264" s="10">
        <v>10662</v>
      </c>
    </row>
    <row r="6265" spans="1:14">
      <c r="A6265" s="9">
        <v>44801</v>
      </c>
      <c r="B6265" s="1">
        <f t="shared" si="15"/>
        <v>19187</v>
      </c>
      <c r="C6265" s="929" t="s">
        <v>8150</v>
      </c>
      <c r="D6265" s="1" t="s">
        <v>22</v>
      </c>
      <c r="E6265" s="1" t="s">
        <v>336</v>
      </c>
      <c r="F6265" s="399">
        <v>44813</v>
      </c>
      <c r="G6265" s="10" t="s">
        <v>8152</v>
      </c>
      <c r="H6265" s="10">
        <v>13</v>
      </c>
      <c r="I6265" s="946">
        <v>5</v>
      </c>
      <c r="J6265" s="398" t="str">
        <f t="shared" si="17"/>
        <v/>
      </c>
      <c r="K6265" s="398" t="str">
        <f t="shared" si="18"/>
        <v/>
      </c>
      <c r="L6265" s="399">
        <v>44811</v>
      </c>
      <c r="M6265" s="398" t="s">
        <v>19</v>
      </c>
      <c r="N6265" s="10">
        <v>10662</v>
      </c>
    </row>
    <row r="6266" spans="1:14">
      <c r="A6266" s="9">
        <v>44801</v>
      </c>
      <c r="B6266" s="1">
        <f t="shared" si="15"/>
        <v>19188</v>
      </c>
      <c r="C6266" s="929" t="s">
        <v>341</v>
      </c>
      <c r="D6266" s="1" t="s">
        <v>22</v>
      </c>
      <c r="E6266" s="1" t="s">
        <v>8153</v>
      </c>
      <c r="F6266" s="399">
        <v>44813</v>
      </c>
      <c r="G6266" s="10" t="s">
        <v>343</v>
      </c>
      <c r="H6266" s="10">
        <v>93</v>
      </c>
      <c r="I6266" s="946">
        <f t="shared" si="16"/>
        <v>2.35</v>
      </c>
      <c r="J6266" s="398" t="str">
        <f t="shared" si="17"/>
        <v/>
      </c>
      <c r="K6266" s="398" t="str">
        <f t="shared" si="18"/>
        <v/>
      </c>
      <c r="L6266" s="399">
        <v>44811</v>
      </c>
      <c r="M6266" s="398" t="s">
        <v>19</v>
      </c>
      <c r="N6266" s="10">
        <v>10662</v>
      </c>
    </row>
    <row r="6267" spans="1:14">
      <c r="A6267" s="9">
        <v>44801</v>
      </c>
      <c r="B6267" s="1">
        <f t="shared" si="15"/>
        <v>19189</v>
      </c>
      <c r="C6267" s="929" t="s">
        <v>3488</v>
      </c>
      <c r="D6267" s="1" t="s">
        <v>22</v>
      </c>
      <c r="E6267" s="1" t="s">
        <v>8154</v>
      </c>
      <c r="F6267" s="399">
        <v>44813</v>
      </c>
      <c r="G6267" s="10" t="s">
        <v>3490</v>
      </c>
      <c r="H6267" s="10">
        <v>29</v>
      </c>
      <c r="I6267" s="946">
        <f t="shared" si="16"/>
        <v>3.15</v>
      </c>
      <c r="J6267" s="398" t="str">
        <f t="shared" si="17"/>
        <v/>
      </c>
      <c r="K6267" s="398" t="str">
        <f t="shared" si="18"/>
        <v/>
      </c>
      <c r="L6267" s="399">
        <v>44811</v>
      </c>
      <c r="M6267" s="398" t="s">
        <v>19</v>
      </c>
      <c r="N6267" s="10">
        <v>10662</v>
      </c>
    </row>
    <row r="6268" spans="1:14">
      <c r="A6268" s="9">
        <v>44801</v>
      </c>
      <c r="B6268" s="1">
        <f t="shared" si="15"/>
        <v>19190</v>
      </c>
      <c r="C6268" s="929" t="s">
        <v>4836</v>
      </c>
      <c r="D6268" s="1" t="s">
        <v>22</v>
      </c>
      <c r="E6268" s="1" t="s">
        <v>8155</v>
      </c>
      <c r="F6268" s="399">
        <v>44813</v>
      </c>
      <c r="G6268" s="10" t="s">
        <v>4723</v>
      </c>
      <c r="H6268" s="10">
        <v>44</v>
      </c>
      <c r="I6268" s="946">
        <f t="shared" si="16"/>
        <v>2.35</v>
      </c>
      <c r="J6268" s="398" t="str">
        <f t="shared" si="17"/>
        <v/>
      </c>
      <c r="K6268" s="398" t="str">
        <f t="shared" si="18"/>
        <v/>
      </c>
      <c r="L6268" s="399">
        <v>44811</v>
      </c>
      <c r="M6268" s="398" t="s">
        <v>19</v>
      </c>
      <c r="N6268" s="10">
        <v>10662</v>
      </c>
    </row>
    <row r="6269" spans="1:14">
      <c r="A6269" s="9">
        <v>44801</v>
      </c>
      <c r="B6269" s="1">
        <f t="shared" si="15"/>
        <v>19191</v>
      </c>
      <c r="C6269" s="929" t="s">
        <v>73</v>
      </c>
      <c r="D6269" s="1" t="s">
        <v>22</v>
      </c>
      <c r="E6269" s="1" t="s">
        <v>8156</v>
      </c>
      <c r="F6269" s="399">
        <v>44813</v>
      </c>
      <c r="G6269" s="10" t="s">
        <v>74</v>
      </c>
      <c r="H6269" s="10">
        <v>8</v>
      </c>
      <c r="I6269" s="946">
        <f t="shared" si="16"/>
        <v>2.35</v>
      </c>
      <c r="J6269" s="398" t="str">
        <f t="shared" si="17"/>
        <v/>
      </c>
      <c r="K6269" s="398" t="str">
        <f t="shared" si="18"/>
        <v/>
      </c>
      <c r="L6269" s="399">
        <v>44811</v>
      </c>
      <c r="M6269" s="398" t="s">
        <v>19</v>
      </c>
      <c r="N6269" s="10">
        <v>10662</v>
      </c>
    </row>
    <row r="6270" spans="1:14">
      <c r="A6270" s="9">
        <v>44801</v>
      </c>
      <c r="B6270" s="1">
        <f t="shared" si="15"/>
        <v>19192</v>
      </c>
      <c r="C6270" s="929" t="s">
        <v>37</v>
      </c>
      <c r="D6270" s="1" t="s">
        <v>22</v>
      </c>
      <c r="E6270" s="1" t="s">
        <v>8156</v>
      </c>
      <c r="F6270" s="399">
        <v>44813</v>
      </c>
      <c r="G6270" s="10" t="s">
        <v>38</v>
      </c>
      <c r="H6270" s="10">
        <v>8</v>
      </c>
      <c r="I6270" s="946">
        <f t="shared" si="16"/>
        <v>2.35</v>
      </c>
      <c r="J6270" s="398" t="str">
        <f t="shared" si="17"/>
        <v/>
      </c>
      <c r="K6270" s="398" t="str">
        <f t="shared" si="18"/>
        <v/>
      </c>
      <c r="L6270" s="399">
        <v>44811</v>
      </c>
      <c r="M6270" s="398" t="s">
        <v>19</v>
      </c>
      <c r="N6270" s="10">
        <v>10662</v>
      </c>
    </row>
    <row r="6271" spans="1:14">
      <c r="A6271" s="9">
        <v>44801</v>
      </c>
      <c r="B6271" s="1">
        <f t="shared" si="15"/>
        <v>19193</v>
      </c>
      <c r="C6271" s="929" t="s">
        <v>39</v>
      </c>
      <c r="D6271" s="1" t="s">
        <v>22</v>
      </c>
      <c r="E6271" s="1" t="s">
        <v>8156</v>
      </c>
      <c r="F6271" s="399">
        <v>44813</v>
      </c>
      <c r="G6271" s="10" t="s">
        <v>40</v>
      </c>
      <c r="H6271" s="10">
        <v>7</v>
      </c>
      <c r="I6271" s="946">
        <f t="shared" si="16"/>
        <v>2.35</v>
      </c>
      <c r="J6271" s="398" t="str">
        <f t="shared" si="17"/>
        <v/>
      </c>
      <c r="K6271" s="398" t="str">
        <f t="shared" si="18"/>
        <v/>
      </c>
      <c r="L6271" s="399">
        <v>44811</v>
      </c>
      <c r="M6271" s="398" t="s">
        <v>19</v>
      </c>
      <c r="N6271" s="10">
        <v>10662</v>
      </c>
    </row>
    <row r="6272" spans="1:14">
      <c r="A6272" s="9">
        <v>44801</v>
      </c>
      <c r="B6272" s="1">
        <f t="shared" si="15"/>
        <v>19194</v>
      </c>
      <c r="C6272" s="929" t="s">
        <v>34</v>
      </c>
      <c r="D6272" s="1" t="s">
        <v>22</v>
      </c>
      <c r="E6272" s="1" t="s">
        <v>8156</v>
      </c>
      <c r="F6272" s="399">
        <v>44813</v>
      </c>
      <c r="G6272" s="10" t="s">
        <v>36</v>
      </c>
      <c r="H6272" s="10">
        <v>8</v>
      </c>
      <c r="I6272" s="946">
        <f t="shared" si="16"/>
        <v>2.35</v>
      </c>
      <c r="J6272" s="398" t="str">
        <f t="shared" si="17"/>
        <v/>
      </c>
      <c r="K6272" s="398" t="str">
        <f t="shared" si="18"/>
        <v/>
      </c>
      <c r="L6272" s="399">
        <v>44811</v>
      </c>
      <c r="M6272" s="398" t="s">
        <v>19</v>
      </c>
      <c r="N6272" s="10">
        <v>10662</v>
      </c>
    </row>
    <row r="6273" spans="1:14">
      <c r="A6273" s="9">
        <v>44801</v>
      </c>
      <c r="B6273" s="1">
        <f t="shared" si="15"/>
        <v>19195</v>
      </c>
      <c r="C6273" s="929" t="s">
        <v>3390</v>
      </c>
      <c r="D6273" s="1" t="s">
        <v>22</v>
      </c>
      <c r="E6273" s="1" t="s">
        <v>8157</v>
      </c>
      <c r="F6273" s="399">
        <v>44813</v>
      </c>
      <c r="G6273" s="10" t="s">
        <v>3390</v>
      </c>
      <c r="H6273" s="10">
        <v>40</v>
      </c>
      <c r="I6273" s="946">
        <f t="shared" si="16"/>
        <v>2.35</v>
      </c>
      <c r="J6273" s="398" t="str">
        <f t="shared" si="17"/>
        <v/>
      </c>
      <c r="K6273" s="398" t="str">
        <f t="shared" si="18"/>
        <v/>
      </c>
      <c r="L6273" s="399">
        <v>44811</v>
      </c>
      <c r="M6273" s="398" t="s">
        <v>19</v>
      </c>
      <c r="N6273" s="10">
        <v>10662</v>
      </c>
    </row>
    <row r="6274" spans="1:14">
      <c r="A6274" s="9">
        <v>44801</v>
      </c>
      <c r="B6274" s="1">
        <f t="shared" si="15"/>
        <v>19196</v>
      </c>
      <c r="C6274" s="929" t="s">
        <v>6124</v>
      </c>
      <c r="D6274" s="1" t="s">
        <v>22</v>
      </c>
      <c r="E6274" s="1" t="s">
        <v>8158</v>
      </c>
      <c r="F6274" s="399">
        <v>44813</v>
      </c>
      <c r="G6274" s="10" t="s">
        <v>8101</v>
      </c>
      <c r="H6274" s="10">
        <v>60</v>
      </c>
      <c r="I6274" s="946">
        <f t="shared" si="16"/>
        <v>2.35</v>
      </c>
      <c r="J6274" s="398" t="str">
        <f t="shared" si="17"/>
        <v/>
      </c>
      <c r="K6274" s="398" t="str">
        <f t="shared" si="18"/>
        <v/>
      </c>
      <c r="L6274" s="399">
        <v>44811</v>
      </c>
      <c r="M6274" s="398" t="s">
        <v>19</v>
      </c>
      <c r="N6274" s="10">
        <v>10662</v>
      </c>
    </row>
    <row r="6275" spans="1:14">
      <c r="A6275" s="9">
        <v>44801</v>
      </c>
      <c r="B6275" s="1">
        <f t="shared" si="15"/>
        <v>19197</v>
      </c>
      <c r="C6275" s="929" t="s">
        <v>4911</v>
      </c>
      <c r="D6275" s="1" t="s">
        <v>22</v>
      </c>
      <c r="E6275" s="1" t="s">
        <v>6405</v>
      </c>
      <c r="F6275" s="399">
        <v>44813</v>
      </c>
      <c r="G6275" s="10" t="s">
        <v>4913</v>
      </c>
      <c r="H6275" s="10">
        <v>60</v>
      </c>
      <c r="I6275" s="946">
        <f t="shared" si="16"/>
        <v>2.35</v>
      </c>
      <c r="J6275" s="398" t="str">
        <f t="shared" si="17"/>
        <v/>
      </c>
      <c r="K6275" s="398" t="str">
        <f t="shared" si="18"/>
        <v/>
      </c>
      <c r="L6275" s="399">
        <v>44811</v>
      </c>
      <c r="M6275" s="398" t="s">
        <v>19</v>
      </c>
      <c r="N6275" s="10">
        <v>10662</v>
      </c>
    </row>
    <row r="6276" spans="1:14">
      <c r="A6276" s="9">
        <v>44801</v>
      </c>
      <c r="B6276" s="1">
        <f t="shared" si="15"/>
        <v>19198</v>
      </c>
      <c r="C6276" s="929" t="s">
        <v>1129</v>
      </c>
      <c r="D6276" s="1" t="s">
        <v>22</v>
      </c>
      <c r="E6276" s="1" t="s">
        <v>8159</v>
      </c>
      <c r="F6276" s="399">
        <v>44813</v>
      </c>
      <c r="G6276" s="10" t="s">
        <v>1131</v>
      </c>
      <c r="H6276" s="10">
        <v>9</v>
      </c>
      <c r="I6276" s="946">
        <f t="shared" si="16"/>
        <v>2.35</v>
      </c>
      <c r="J6276" s="398" t="str">
        <f t="shared" si="17"/>
        <v/>
      </c>
      <c r="K6276" s="398" t="str">
        <f t="shared" si="18"/>
        <v/>
      </c>
      <c r="L6276" s="399">
        <v>44811</v>
      </c>
      <c r="M6276" s="398" t="s">
        <v>19</v>
      </c>
      <c r="N6276" s="10">
        <v>10662</v>
      </c>
    </row>
    <row r="6277" spans="1:14">
      <c r="A6277" s="9">
        <v>44801</v>
      </c>
      <c r="B6277" s="1">
        <f t="shared" si="15"/>
        <v>19199</v>
      </c>
      <c r="C6277" s="929" t="s">
        <v>8143</v>
      </c>
      <c r="D6277" s="1" t="s">
        <v>22</v>
      </c>
      <c r="E6277" s="1" t="s">
        <v>1</v>
      </c>
      <c r="F6277" s="399">
        <v>44813</v>
      </c>
      <c r="G6277" s="10" t="s">
        <v>8162</v>
      </c>
      <c r="H6277" s="10">
        <v>1</v>
      </c>
      <c r="I6277" s="946">
        <f t="shared" si="16"/>
        <v>3.75</v>
      </c>
      <c r="J6277" s="398" t="str">
        <f t="shared" si="17"/>
        <v/>
      </c>
      <c r="K6277" s="398" t="str">
        <f t="shared" si="18"/>
        <v/>
      </c>
      <c r="L6277" s="399">
        <v>44811</v>
      </c>
      <c r="M6277" s="398" t="s">
        <v>19</v>
      </c>
      <c r="N6277" s="10">
        <v>10662</v>
      </c>
    </row>
    <row r="6278" spans="1:14">
      <c r="A6278" s="9">
        <v>44801</v>
      </c>
      <c r="B6278" s="1">
        <f t="shared" si="15"/>
        <v>19200</v>
      </c>
      <c r="C6278" s="929" t="s">
        <v>6268</v>
      </c>
      <c r="D6278" s="1" t="s">
        <v>22</v>
      </c>
      <c r="E6278" s="1" t="s">
        <v>1</v>
      </c>
      <c r="F6278" s="399">
        <v>44813</v>
      </c>
      <c r="G6278" s="10" t="s">
        <v>6269</v>
      </c>
      <c r="H6278" s="10">
        <v>1</v>
      </c>
      <c r="I6278" s="946">
        <f t="shared" ref="I6278:I6308" si="19">IF(ISNUMBER(SEARCH("Sample",G6278)),$C$2,IF(ISNUMBER(SEARCH("Rewater",G6278)),$C$5,IF(ISNUMBER(SEARCH("Applique",G6278)),$C$3,IF(ISNUMBER(SEARCH("Pocket",G6278)),$C$4,$C$1))))</f>
        <v>3.75</v>
      </c>
      <c r="J6278" s="398" t="str">
        <f t="shared" ref="J6278:J6308" si="20">IF(ISNUMBER(SEARCH("Labels",G6278)), H6278,"")</f>
        <v/>
      </c>
      <c r="K6278" s="398" t="str">
        <f t="shared" ref="K6278:K6308" si="21">IF(ISNUMBER(SEARCH("Kimble",G6278)), H6278,"")</f>
        <v/>
      </c>
      <c r="L6278" s="399">
        <v>44811</v>
      </c>
      <c r="M6278" s="398" t="s">
        <v>19</v>
      </c>
      <c r="N6278" s="10">
        <v>10662</v>
      </c>
    </row>
    <row r="6279" spans="1:14">
      <c r="A6279" s="9">
        <v>44801</v>
      </c>
      <c r="B6279" s="1">
        <f t="shared" si="15"/>
        <v>19201</v>
      </c>
      <c r="C6279" s="929" t="s">
        <v>3390</v>
      </c>
      <c r="D6279" s="1" t="s">
        <v>22</v>
      </c>
      <c r="E6279" s="1" t="s">
        <v>8163</v>
      </c>
      <c r="F6279" s="399">
        <v>44813</v>
      </c>
      <c r="G6279" s="10" t="s">
        <v>3390</v>
      </c>
      <c r="H6279" s="10">
        <v>43</v>
      </c>
      <c r="I6279" s="946">
        <f t="shared" si="19"/>
        <v>2.35</v>
      </c>
      <c r="J6279" s="398" t="str">
        <f t="shared" si="20"/>
        <v/>
      </c>
      <c r="K6279" s="398" t="str">
        <f t="shared" si="21"/>
        <v/>
      </c>
      <c r="L6279" s="399">
        <v>44812</v>
      </c>
      <c r="M6279" s="398" t="s">
        <v>19</v>
      </c>
      <c r="N6279" s="10">
        <v>10662</v>
      </c>
    </row>
    <row r="6280" spans="1:14">
      <c r="A6280" s="9">
        <v>44801</v>
      </c>
      <c r="B6280" s="1">
        <f t="shared" si="15"/>
        <v>19202</v>
      </c>
      <c r="C6280" s="929" t="s">
        <v>8143</v>
      </c>
      <c r="D6280" s="1" t="s">
        <v>22</v>
      </c>
      <c r="E6280" s="1" t="s">
        <v>8164</v>
      </c>
      <c r="F6280" s="399">
        <v>44813</v>
      </c>
      <c r="G6280" s="10" t="s">
        <v>8165</v>
      </c>
      <c r="H6280" s="10">
        <v>1</v>
      </c>
      <c r="I6280" s="946">
        <v>5</v>
      </c>
      <c r="J6280" s="398" t="str">
        <f t="shared" si="20"/>
        <v/>
      </c>
      <c r="K6280" s="398" t="str">
        <f t="shared" si="21"/>
        <v/>
      </c>
      <c r="L6280" s="399">
        <v>44812</v>
      </c>
      <c r="M6280" s="398" t="s">
        <v>19</v>
      </c>
      <c r="N6280" s="10">
        <v>10662</v>
      </c>
    </row>
    <row r="6281" spans="1:14">
      <c r="A6281" s="9">
        <v>44801</v>
      </c>
      <c r="B6281" s="1">
        <f t="shared" si="15"/>
        <v>19203</v>
      </c>
      <c r="C6281" s="929" t="s">
        <v>8166</v>
      </c>
      <c r="D6281" s="1" t="s">
        <v>22</v>
      </c>
      <c r="E6281" s="1" t="s">
        <v>4322</v>
      </c>
      <c r="F6281" s="399">
        <v>44813</v>
      </c>
      <c r="G6281" s="10" t="s">
        <v>8168</v>
      </c>
      <c r="H6281" s="10">
        <v>1</v>
      </c>
      <c r="I6281" s="946">
        <f t="shared" si="19"/>
        <v>3.75</v>
      </c>
      <c r="J6281" s="398" t="str">
        <f t="shared" si="20"/>
        <v/>
      </c>
      <c r="K6281" s="398" t="str">
        <f t="shared" si="21"/>
        <v/>
      </c>
      <c r="L6281" s="399">
        <v>44812</v>
      </c>
      <c r="M6281" s="398" t="s">
        <v>19</v>
      </c>
      <c r="N6281" s="10">
        <v>10662</v>
      </c>
    </row>
    <row r="6282" spans="1:14">
      <c r="A6282" s="9">
        <v>44801</v>
      </c>
      <c r="B6282" s="1">
        <f t="shared" si="15"/>
        <v>19204</v>
      </c>
      <c r="C6282" s="929" t="s">
        <v>8169</v>
      </c>
      <c r="D6282" s="1" t="s">
        <v>22</v>
      </c>
      <c r="E6282" s="1" t="s">
        <v>4322</v>
      </c>
      <c r="F6282" s="399">
        <v>44813</v>
      </c>
      <c r="G6282" s="10" t="s">
        <v>8171</v>
      </c>
      <c r="H6282" s="10">
        <v>1</v>
      </c>
      <c r="I6282" s="946">
        <f t="shared" si="19"/>
        <v>3.75</v>
      </c>
      <c r="J6282" s="398" t="str">
        <f t="shared" si="20"/>
        <v/>
      </c>
      <c r="K6282" s="398" t="str">
        <f t="shared" si="21"/>
        <v/>
      </c>
      <c r="L6282" s="399">
        <v>44812</v>
      </c>
      <c r="M6282" s="398" t="s">
        <v>19</v>
      </c>
      <c r="N6282" s="10">
        <v>10662</v>
      </c>
    </row>
    <row r="6283" spans="1:14">
      <c r="A6283" s="9">
        <v>44801</v>
      </c>
      <c r="B6283" s="1">
        <f t="shared" si="15"/>
        <v>19205</v>
      </c>
      <c r="C6283" s="929" t="s">
        <v>73</v>
      </c>
      <c r="D6283" s="1" t="s">
        <v>22</v>
      </c>
      <c r="E6283" s="1" t="s">
        <v>8172</v>
      </c>
      <c r="F6283" s="399">
        <v>44813</v>
      </c>
      <c r="G6283" s="10" t="s">
        <v>74</v>
      </c>
      <c r="H6283" s="10">
        <v>12</v>
      </c>
      <c r="I6283" s="946">
        <f t="shared" si="19"/>
        <v>2.35</v>
      </c>
      <c r="J6283" s="398" t="str">
        <f t="shared" si="20"/>
        <v/>
      </c>
      <c r="K6283" s="398" t="str">
        <f t="shared" si="21"/>
        <v/>
      </c>
      <c r="L6283" s="399">
        <v>44812</v>
      </c>
      <c r="M6283" s="398" t="s">
        <v>19</v>
      </c>
      <c r="N6283" s="10">
        <v>10662</v>
      </c>
    </row>
    <row r="6284" spans="1:14">
      <c r="A6284" s="9">
        <v>44801</v>
      </c>
      <c r="B6284" s="1">
        <f t="shared" si="15"/>
        <v>19206</v>
      </c>
      <c r="C6284" s="929" t="s">
        <v>39</v>
      </c>
      <c r="D6284" s="1" t="s">
        <v>22</v>
      </c>
      <c r="E6284" s="1" t="s">
        <v>8172</v>
      </c>
      <c r="F6284" s="399">
        <v>44813</v>
      </c>
      <c r="G6284" s="10" t="s">
        <v>40</v>
      </c>
      <c r="H6284" s="10">
        <v>12</v>
      </c>
      <c r="I6284" s="946">
        <f t="shared" si="19"/>
        <v>2.35</v>
      </c>
      <c r="J6284" s="398" t="str">
        <f t="shared" si="20"/>
        <v/>
      </c>
      <c r="K6284" s="398" t="str">
        <f t="shared" si="21"/>
        <v/>
      </c>
      <c r="L6284" s="399">
        <v>44812</v>
      </c>
      <c r="M6284" s="398" t="s">
        <v>19</v>
      </c>
      <c r="N6284" s="10">
        <v>10662</v>
      </c>
    </row>
    <row r="6285" spans="1:14">
      <c r="A6285" s="9">
        <v>44801</v>
      </c>
      <c r="B6285" s="1">
        <f t="shared" si="15"/>
        <v>19207</v>
      </c>
      <c r="C6285" s="929" t="s">
        <v>109</v>
      </c>
      <c r="D6285" s="1" t="s">
        <v>22</v>
      </c>
      <c r="E6285" s="1" t="s">
        <v>8172</v>
      </c>
      <c r="F6285" s="399">
        <v>44813</v>
      </c>
      <c r="G6285" s="10" t="s">
        <v>36</v>
      </c>
      <c r="H6285" s="10">
        <v>12</v>
      </c>
      <c r="I6285" s="946">
        <f t="shared" si="19"/>
        <v>2.35</v>
      </c>
      <c r="J6285" s="398" t="str">
        <f t="shared" si="20"/>
        <v/>
      </c>
      <c r="K6285" s="398" t="str">
        <f t="shared" si="21"/>
        <v/>
      </c>
      <c r="L6285" s="399">
        <v>44812</v>
      </c>
      <c r="M6285" s="398" t="s">
        <v>19</v>
      </c>
      <c r="N6285" s="10">
        <v>10662</v>
      </c>
    </row>
    <row r="6286" spans="1:14">
      <c r="A6286" s="9">
        <v>44801</v>
      </c>
      <c r="B6286" s="1">
        <f t="shared" si="15"/>
        <v>19208</v>
      </c>
      <c r="C6286" s="929" t="s">
        <v>3651</v>
      </c>
      <c r="D6286" s="1" t="s">
        <v>22</v>
      </c>
      <c r="E6286" s="1" t="s">
        <v>8172</v>
      </c>
      <c r="F6286" s="399">
        <v>44813</v>
      </c>
      <c r="G6286" s="10" t="s">
        <v>3652</v>
      </c>
      <c r="H6286" s="10">
        <v>11</v>
      </c>
      <c r="I6286" s="946">
        <f t="shared" si="19"/>
        <v>2.35</v>
      </c>
      <c r="J6286" s="398" t="str">
        <f t="shared" si="20"/>
        <v/>
      </c>
      <c r="K6286" s="398" t="str">
        <f t="shared" si="21"/>
        <v/>
      </c>
      <c r="L6286" s="399">
        <v>44812</v>
      </c>
      <c r="M6286" s="398" t="s">
        <v>19</v>
      </c>
      <c r="N6286" s="10">
        <v>10662</v>
      </c>
    </row>
    <row r="6287" spans="1:14">
      <c r="A6287" s="9">
        <v>44801</v>
      </c>
      <c r="B6287" s="1">
        <f t="shared" si="15"/>
        <v>19209</v>
      </c>
      <c r="C6287" s="929" t="s">
        <v>899</v>
      </c>
      <c r="D6287" s="1" t="s">
        <v>22</v>
      </c>
      <c r="E6287" s="1" t="s">
        <v>8173</v>
      </c>
      <c r="F6287" s="399">
        <v>44813</v>
      </c>
      <c r="G6287" s="10" t="s">
        <v>4949</v>
      </c>
      <c r="H6287" s="10">
        <v>2</v>
      </c>
      <c r="I6287" s="946">
        <f t="shared" si="19"/>
        <v>2.35</v>
      </c>
      <c r="J6287" s="398" t="str">
        <f t="shared" si="20"/>
        <v/>
      </c>
      <c r="K6287" s="398" t="str">
        <f t="shared" si="21"/>
        <v/>
      </c>
      <c r="L6287" s="399">
        <v>44812</v>
      </c>
      <c r="M6287" s="398" t="s">
        <v>19</v>
      </c>
      <c r="N6287" s="10">
        <v>10662</v>
      </c>
    </row>
    <row r="6288" spans="1:14">
      <c r="A6288" s="9">
        <v>44801</v>
      </c>
      <c r="B6288" s="1">
        <f t="shared" si="15"/>
        <v>19210</v>
      </c>
      <c r="C6288" s="929" t="s">
        <v>2661</v>
      </c>
      <c r="D6288" s="1" t="s">
        <v>22</v>
      </c>
      <c r="E6288" s="1" t="s">
        <v>8174</v>
      </c>
      <c r="F6288" s="399">
        <v>44813</v>
      </c>
      <c r="G6288" s="10" t="s">
        <v>2542</v>
      </c>
      <c r="H6288" s="10">
        <v>64</v>
      </c>
      <c r="I6288" s="946">
        <f t="shared" si="19"/>
        <v>3.15</v>
      </c>
      <c r="J6288" s="398" t="str">
        <f t="shared" si="20"/>
        <v/>
      </c>
      <c r="K6288" s="398" t="str">
        <f t="shared" si="21"/>
        <v/>
      </c>
      <c r="L6288" s="399">
        <v>44812</v>
      </c>
      <c r="M6288" s="398" t="s">
        <v>19</v>
      </c>
      <c r="N6288" s="10">
        <v>10662</v>
      </c>
    </row>
    <row r="6289" spans="1:14">
      <c r="A6289" s="9">
        <v>44801</v>
      </c>
      <c r="B6289" s="1">
        <f t="shared" si="15"/>
        <v>19211</v>
      </c>
      <c r="C6289" s="929" t="s">
        <v>1869</v>
      </c>
      <c r="D6289" s="1" t="s">
        <v>22</v>
      </c>
      <c r="E6289" s="1" t="s">
        <v>8174</v>
      </c>
      <c r="F6289" s="399">
        <v>44813</v>
      </c>
      <c r="G6289" s="10" t="s">
        <v>1870</v>
      </c>
      <c r="H6289" s="10">
        <v>64</v>
      </c>
      <c r="I6289" s="946">
        <f t="shared" si="19"/>
        <v>2.35</v>
      </c>
      <c r="J6289" s="398" t="str">
        <f t="shared" si="20"/>
        <v/>
      </c>
      <c r="K6289" s="398" t="str">
        <f t="shared" si="21"/>
        <v/>
      </c>
      <c r="L6289" s="399">
        <v>44812</v>
      </c>
      <c r="M6289" s="398" t="s">
        <v>19</v>
      </c>
      <c r="N6289" s="10">
        <v>10662</v>
      </c>
    </row>
    <row r="6290" spans="1:14">
      <c r="A6290" s="9">
        <v>44801</v>
      </c>
      <c r="B6290" s="1">
        <f t="shared" si="15"/>
        <v>19212</v>
      </c>
      <c r="C6290" s="929" t="s">
        <v>2661</v>
      </c>
      <c r="D6290" s="1" t="s">
        <v>22</v>
      </c>
      <c r="E6290" s="1" t="s">
        <v>8175</v>
      </c>
      <c r="F6290" s="399">
        <v>44813</v>
      </c>
      <c r="G6290" s="10" t="s">
        <v>2542</v>
      </c>
      <c r="H6290" s="10">
        <v>25</v>
      </c>
      <c r="I6290" s="946">
        <f t="shared" si="19"/>
        <v>3.15</v>
      </c>
      <c r="J6290" s="398" t="str">
        <f t="shared" si="20"/>
        <v/>
      </c>
      <c r="K6290" s="398" t="str">
        <f t="shared" si="21"/>
        <v/>
      </c>
      <c r="L6290" s="399">
        <v>44812</v>
      </c>
      <c r="M6290" s="398" t="s">
        <v>19</v>
      </c>
      <c r="N6290" s="10">
        <v>10662</v>
      </c>
    </row>
    <row r="6291" spans="1:14">
      <c r="A6291" s="9">
        <v>44801</v>
      </c>
      <c r="B6291" s="1">
        <f t="shared" si="15"/>
        <v>19213</v>
      </c>
      <c r="C6291" s="929" t="s">
        <v>1869</v>
      </c>
      <c r="D6291" s="1" t="s">
        <v>22</v>
      </c>
      <c r="E6291" s="1" t="s">
        <v>8175</v>
      </c>
      <c r="F6291" s="399">
        <v>44813</v>
      </c>
      <c r="G6291" s="10" t="s">
        <v>1870</v>
      </c>
      <c r="H6291" s="10">
        <v>25</v>
      </c>
      <c r="I6291" s="946">
        <f t="shared" si="19"/>
        <v>2.35</v>
      </c>
      <c r="J6291" s="398" t="str">
        <f t="shared" si="20"/>
        <v/>
      </c>
      <c r="K6291" s="398" t="str">
        <f t="shared" si="21"/>
        <v/>
      </c>
      <c r="L6291" s="399">
        <v>44812</v>
      </c>
      <c r="M6291" s="398" t="s">
        <v>19</v>
      </c>
      <c r="N6291" s="10">
        <v>10662</v>
      </c>
    </row>
    <row r="6292" spans="1:14">
      <c r="A6292" s="9">
        <v>44801</v>
      </c>
      <c r="B6292" s="1">
        <f t="shared" si="15"/>
        <v>19214</v>
      </c>
      <c r="C6292" s="929" t="s">
        <v>2856</v>
      </c>
      <c r="D6292" s="1" t="s">
        <v>22</v>
      </c>
      <c r="E6292" s="1" t="s">
        <v>1</v>
      </c>
      <c r="F6292" s="399">
        <v>44813</v>
      </c>
      <c r="G6292" s="10" t="s">
        <v>4391</v>
      </c>
      <c r="H6292" s="10">
        <v>1</v>
      </c>
      <c r="I6292" s="946">
        <f t="shared" si="19"/>
        <v>3.75</v>
      </c>
      <c r="J6292" s="398" t="str">
        <f t="shared" si="20"/>
        <v/>
      </c>
      <c r="K6292" s="398" t="str">
        <f t="shared" si="21"/>
        <v/>
      </c>
      <c r="L6292" s="399">
        <v>44812</v>
      </c>
      <c r="M6292" s="398" t="s">
        <v>19</v>
      </c>
      <c r="N6292" s="10">
        <v>10662</v>
      </c>
    </row>
    <row r="6293" spans="1:14">
      <c r="A6293" s="9">
        <v>44801</v>
      </c>
      <c r="B6293" s="1">
        <f t="shared" si="15"/>
        <v>19215</v>
      </c>
      <c r="C6293" s="929" t="s">
        <v>3390</v>
      </c>
      <c r="D6293" s="1" t="s">
        <v>22</v>
      </c>
      <c r="E6293" s="1" t="s">
        <v>8176</v>
      </c>
      <c r="F6293" s="399">
        <v>44813</v>
      </c>
      <c r="G6293" s="10" t="s">
        <v>3390</v>
      </c>
      <c r="H6293" s="10">
        <v>9</v>
      </c>
      <c r="I6293" s="946">
        <f t="shared" si="19"/>
        <v>2.35</v>
      </c>
      <c r="J6293" s="398" t="str">
        <f t="shared" si="20"/>
        <v/>
      </c>
      <c r="K6293" s="398" t="str">
        <f t="shared" si="21"/>
        <v/>
      </c>
      <c r="L6293" s="399">
        <v>44812</v>
      </c>
      <c r="M6293" s="398" t="s">
        <v>19</v>
      </c>
      <c r="N6293" s="10">
        <v>10662</v>
      </c>
    </row>
    <row r="6294" spans="1:14">
      <c r="A6294" s="9">
        <v>44801</v>
      </c>
      <c r="B6294" s="1">
        <f t="shared" si="15"/>
        <v>19216</v>
      </c>
      <c r="C6294" s="929" t="s">
        <v>3390</v>
      </c>
      <c r="D6294" s="1" t="s">
        <v>22</v>
      </c>
      <c r="E6294" s="1" t="s">
        <v>8177</v>
      </c>
      <c r="F6294" s="399">
        <v>44813</v>
      </c>
      <c r="G6294" s="10" t="s">
        <v>3390</v>
      </c>
      <c r="H6294" s="10">
        <v>20</v>
      </c>
      <c r="I6294" s="946">
        <f t="shared" si="19"/>
        <v>2.35</v>
      </c>
      <c r="J6294" s="398" t="str">
        <f t="shared" si="20"/>
        <v/>
      </c>
      <c r="K6294" s="398" t="str">
        <f t="shared" si="21"/>
        <v/>
      </c>
      <c r="L6294" s="399">
        <v>44812</v>
      </c>
      <c r="M6294" s="398" t="s">
        <v>19</v>
      </c>
      <c r="N6294" s="10">
        <v>10662</v>
      </c>
    </row>
    <row r="6295" spans="1:14">
      <c r="A6295" s="9">
        <v>44801</v>
      </c>
      <c r="B6295" s="1">
        <f t="shared" si="15"/>
        <v>19217</v>
      </c>
      <c r="C6295" s="929" t="s">
        <v>3390</v>
      </c>
      <c r="D6295" s="1" t="s">
        <v>22</v>
      </c>
      <c r="E6295" s="1" t="s">
        <v>8178</v>
      </c>
      <c r="F6295" s="399">
        <v>44813</v>
      </c>
      <c r="G6295" s="10" t="s">
        <v>3390</v>
      </c>
      <c r="H6295" s="10">
        <v>30</v>
      </c>
      <c r="I6295" s="946">
        <f t="shared" si="19"/>
        <v>2.35</v>
      </c>
      <c r="J6295" s="398" t="str">
        <f t="shared" si="20"/>
        <v/>
      </c>
      <c r="K6295" s="398" t="str">
        <f t="shared" si="21"/>
        <v/>
      </c>
      <c r="L6295" s="399">
        <v>44812</v>
      </c>
      <c r="M6295" s="398" t="s">
        <v>19</v>
      </c>
      <c r="N6295" s="10">
        <v>10662</v>
      </c>
    </row>
    <row r="6296" spans="1:14">
      <c r="A6296" s="9">
        <v>44801</v>
      </c>
      <c r="B6296" s="1">
        <f t="shared" si="15"/>
        <v>19218</v>
      </c>
      <c r="C6296" s="929" t="s">
        <v>3390</v>
      </c>
      <c r="D6296" s="1" t="s">
        <v>22</v>
      </c>
      <c r="E6296" s="1" t="s">
        <v>8179</v>
      </c>
      <c r="F6296" s="399">
        <v>44813</v>
      </c>
      <c r="G6296" s="10" t="s">
        <v>3390</v>
      </c>
      <c r="H6296" s="10">
        <v>25</v>
      </c>
      <c r="I6296" s="946">
        <f t="shared" si="19"/>
        <v>2.35</v>
      </c>
      <c r="J6296" s="398" t="str">
        <f t="shared" si="20"/>
        <v/>
      </c>
      <c r="K6296" s="398" t="str">
        <f t="shared" si="21"/>
        <v/>
      </c>
      <c r="L6296" s="399">
        <v>44812</v>
      </c>
      <c r="M6296" s="398" t="s">
        <v>19</v>
      </c>
      <c r="N6296" s="10">
        <v>10662</v>
      </c>
    </row>
    <row r="6297" spans="1:14">
      <c r="A6297" s="9">
        <v>44801</v>
      </c>
      <c r="B6297" s="1">
        <f t="shared" si="15"/>
        <v>19219</v>
      </c>
      <c r="C6297" s="929" t="s">
        <v>3390</v>
      </c>
      <c r="D6297" s="1" t="s">
        <v>22</v>
      </c>
      <c r="E6297" s="1" t="s">
        <v>8180</v>
      </c>
      <c r="F6297" s="399">
        <v>44813</v>
      </c>
      <c r="G6297" s="10" t="s">
        <v>3390</v>
      </c>
      <c r="H6297" s="10">
        <v>23</v>
      </c>
      <c r="I6297" s="946">
        <f t="shared" si="19"/>
        <v>2.35</v>
      </c>
      <c r="J6297" s="398" t="str">
        <f t="shared" si="20"/>
        <v/>
      </c>
      <c r="K6297" s="398" t="str">
        <f t="shared" si="21"/>
        <v/>
      </c>
      <c r="L6297" s="399">
        <v>44813</v>
      </c>
      <c r="M6297" s="398" t="s">
        <v>19</v>
      </c>
      <c r="N6297" s="10">
        <v>10662</v>
      </c>
    </row>
    <row r="6298" spans="1:14">
      <c r="A6298" s="9">
        <v>44801</v>
      </c>
      <c r="B6298" s="1">
        <f t="shared" si="15"/>
        <v>19220</v>
      </c>
      <c r="C6298" s="929" t="s">
        <v>3390</v>
      </c>
      <c r="D6298" s="1" t="s">
        <v>22</v>
      </c>
      <c r="E6298" s="1" t="s">
        <v>399</v>
      </c>
      <c r="F6298" s="399">
        <v>44813</v>
      </c>
      <c r="G6298" s="10" t="s">
        <v>3390</v>
      </c>
      <c r="H6298" s="10">
        <v>47</v>
      </c>
      <c r="I6298" s="946">
        <f t="shared" si="19"/>
        <v>2.35</v>
      </c>
      <c r="J6298" s="398" t="str">
        <f t="shared" si="20"/>
        <v/>
      </c>
      <c r="K6298" s="398" t="str">
        <f t="shared" si="21"/>
        <v/>
      </c>
      <c r="L6298" s="399">
        <v>44813</v>
      </c>
      <c r="M6298" s="398" t="s">
        <v>19</v>
      </c>
      <c r="N6298" s="10">
        <v>10662</v>
      </c>
    </row>
    <row r="6299" spans="1:14">
      <c r="A6299" s="9">
        <v>44801</v>
      </c>
      <c r="B6299" s="1">
        <f t="shared" si="15"/>
        <v>19221</v>
      </c>
      <c r="C6299" s="929" t="s">
        <v>896</v>
      </c>
      <c r="D6299" s="1" t="s">
        <v>22</v>
      </c>
      <c r="E6299" s="1" t="s">
        <v>8181</v>
      </c>
      <c r="F6299" s="399">
        <v>44813</v>
      </c>
      <c r="G6299" s="10" t="s">
        <v>898</v>
      </c>
      <c r="H6299" s="10">
        <v>92</v>
      </c>
      <c r="I6299" s="946">
        <f t="shared" si="19"/>
        <v>2.35</v>
      </c>
      <c r="J6299" s="398" t="str">
        <f t="shared" si="20"/>
        <v/>
      </c>
      <c r="K6299" s="398" t="str">
        <f t="shared" si="21"/>
        <v/>
      </c>
      <c r="L6299" s="399">
        <v>44813</v>
      </c>
      <c r="M6299" s="398" t="s">
        <v>19</v>
      </c>
      <c r="N6299" s="10">
        <v>10662</v>
      </c>
    </row>
    <row r="6300" spans="1:14">
      <c r="A6300" s="9">
        <v>44801</v>
      </c>
      <c r="B6300" s="1">
        <f t="shared" si="15"/>
        <v>19222</v>
      </c>
      <c r="C6300" s="929" t="s">
        <v>6324</v>
      </c>
      <c r="D6300" s="1" t="s">
        <v>22</v>
      </c>
      <c r="E6300" s="1" t="s">
        <v>8182</v>
      </c>
      <c r="F6300" s="399">
        <v>44813</v>
      </c>
      <c r="G6300" s="10" t="s">
        <v>8109</v>
      </c>
      <c r="H6300" s="10">
        <v>84</v>
      </c>
      <c r="I6300" s="946">
        <f t="shared" si="19"/>
        <v>2.35</v>
      </c>
      <c r="J6300" s="398" t="str">
        <f t="shared" si="20"/>
        <v/>
      </c>
      <c r="K6300" s="398" t="str">
        <f t="shared" si="21"/>
        <v/>
      </c>
      <c r="L6300" s="399">
        <v>44813</v>
      </c>
      <c r="M6300" s="398" t="s">
        <v>19</v>
      </c>
      <c r="N6300" s="10">
        <v>10662</v>
      </c>
    </row>
    <row r="6301" spans="1:14">
      <c r="A6301" s="9">
        <v>44801</v>
      </c>
      <c r="B6301" s="1">
        <f t="shared" si="15"/>
        <v>19223</v>
      </c>
      <c r="C6301" s="929" t="s">
        <v>6326</v>
      </c>
      <c r="D6301" s="1" t="s">
        <v>22</v>
      </c>
      <c r="E6301" s="1" t="s">
        <v>8182</v>
      </c>
      <c r="F6301" s="399">
        <v>44813</v>
      </c>
      <c r="G6301" s="10" t="s">
        <v>8111</v>
      </c>
      <c r="H6301" s="10">
        <v>84</v>
      </c>
      <c r="I6301" s="946">
        <f t="shared" si="19"/>
        <v>2.35</v>
      </c>
      <c r="J6301" s="398" t="str">
        <f t="shared" si="20"/>
        <v/>
      </c>
      <c r="K6301" s="398" t="str">
        <f t="shared" si="21"/>
        <v/>
      </c>
      <c r="L6301" s="399">
        <v>44813</v>
      </c>
      <c r="M6301" s="398" t="s">
        <v>19</v>
      </c>
      <c r="N6301" s="10">
        <v>10662</v>
      </c>
    </row>
    <row r="6302" spans="1:14">
      <c r="A6302" s="9">
        <v>44801</v>
      </c>
      <c r="B6302" s="1">
        <f t="shared" si="15"/>
        <v>19224</v>
      </c>
      <c r="C6302" s="929" t="s">
        <v>6328</v>
      </c>
      <c r="D6302" s="1" t="s">
        <v>22</v>
      </c>
      <c r="E6302" s="1" t="s">
        <v>8182</v>
      </c>
      <c r="F6302" s="399">
        <v>44813</v>
      </c>
      <c r="G6302" s="10" t="s">
        <v>8112</v>
      </c>
      <c r="H6302" s="10">
        <v>84</v>
      </c>
      <c r="I6302" s="946">
        <f t="shared" si="19"/>
        <v>2.35</v>
      </c>
      <c r="J6302" s="398" t="str">
        <f t="shared" si="20"/>
        <v/>
      </c>
      <c r="K6302" s="398" t="str">
        <f t="shared" si="21"/>
        <v/>
      </c>
      <c r="L6302" s="399">
        <v>44813</v>
      </c>
      <c r="M6302" s="398" t="s">
        <v>19</v>
      </c>
      <c r="N6302" s="10">
        <v>10662</v>
      </c>
    </row>
    <row r="6303" spans="1:14">
      <c r="A6303" s="9">
        <v>44801</v>
      </c>
      <c r="B6303" s="1">
        <f t="shared" si="15"/>
        <v>19225</v>
      </c>
      <c r="C6303" s="929" t="s">
        <v>319</v>
      </c>
      <c r="D6303" s="1" t="s">
        <v>22</v>
      </c>
      <c r="E6303" s="1" t="s">
        <v>8183</v>
      </c>
      <c r="F6303" s="399">
        <v>44813</v>
      </c>
      <c r="G6303" s="10" t="s">
        <v>321</v>
      </c>
      <c r="H6303" s="10">
        <v>2</v>
      </c>
      <c r="I6303" s="946">
        <f t="shared" si="19"/>
        <v>2.35</v>
      </c>
      <c r="J6303" s="398" t="str">
        <f t="shared" si="20"/>
        <v/>
      </c>
      <c r="K6303" s="398" t="str">
        <f t="shared" si="21"/>
        <v/>
      </c>
      <c r="L6303" s="399">
        <v>44813</v>
      </c>
      <c r="M6303" s="398" t="s">
        <v>19</v>
      </c>
      <c r="N6303" s="10">
        <v>10662</v>
      </c>
    </row>
    <row r="6304" spans="1:14">
      <c r="A6304" s="9">
        <v>44801</v>
      </c>
      <c r="B6304" s="1">
        <f t="shared" si="15"/>
        <v>19226</v>
      </c>
      <c r="C6304" s="929" t="s">
        <v>710</v>
      </c>
      <c r="D6304" s="1" t="s">
        <v>22</v>
      </c>
      <c r="E6304" s="1" t="s">
        <v>8184</v>
      </c>
      <c r="F6304" s="399">
        <v>44813</v>
      </c>
      <c r="G6304" s="10" t="s">
        <v>712</v>
      </c>
      <c r="H6304" s="10">
        <v>12</v>
      </c>
      <c r="I6304" s="946">
        <f t="shared" si="19"/>
        <v>2.35</v>
      </c>
      <c r="J6304" s="398" t="str">
        <f t="shared" si="20"/>
        <v/>
      </c>
      <c r="K6304" s="398" t="str">
        <f t="shared" si="21"/>
        <v/>
      </c>
      <c r="L6304" s="399">
        <v>44813</v>
      </c>
      <c r="M6304" s="398" t="s">
        <v>19</v>
      </c>
      <c r="N6304" s="10">
        <v>10662</v>
      </c>
    </row>
    <row r="6305" spans="1:15">
      <c r="A6305" s="9">
        <v>44801</v>
      </c>
      <c r="B6305" s="1">
        <f t="shared" si="15"/>
        <v>19227</v>
      </c>
      <c r="C6305" s="929" t="s">
        <v>3390</v>
      </c>
      <c r="D6305" s="1" t="s">
        <v>22</v>
      </c>
      <c r="E6305" s="1" t="s">
        <v>8185</v>
      </c>
      <c r="F6305" s="399">
        <v>44813</v>
      </c>
      <c r="G6305" s="10" t="s">
        <v>3390</v>
      </c>
      <c r="H6305" s="10">
        <v>15</v>
      </c>
      <c r="I6305" s="946">
        <f t="shared" si="19"/>
        <v>2.35</v>
      </c>
      <c r="J6305" s="398" t="str">
        <f t="shared" si="20"/>
        <v/>
      </c>
      <c r="K6305" s="398" t="str">
        <f t="shared" si="21"/>
        <v/>
      </c>
      <c r="L6305" s="399">
        <v>44813</v>
      </c>
      <c r="M6305" s="398" t="s">
        <v>19</v>
      </c>
      <c r="N6305" s="10">
        <v>10662</v>
      </c>
    </row>
    <row r="6306" spans="1:15" ht="15.75" thickBot="1">
      <c r="A6306" s="9">
        <v>44801</v>
      </c>
      <c r="B6306" s="1">
        <f t="shared" si="15"/>
        <v>19228</v>
      </c>
      <c r="C6306" s="929" t="s">
        <v>6330</v>
      </c>
      <c r="D6306" s="1" t="s">
        <v>22</v>
      </c>
      <c r="E6306" s="1" t="s">
        <v>8186</v>
      </c>
      <c r="F6306" s="399">
        <v>44813</v>
      </c>
      <c r="G6306" s="10" t="s">
        <v>8113</v>
      </c>
      <c r="H6306" s="10">
        <v>28</v>
      </c>
      <c r="I6306" s="946">
        <f t="shared" si="19"/>
        <v>2.35</v>
      </c>
      <c r="J6306" s="398" t="str">
        <f t="shared" si="20"/>
        <v/>
      </c>
      <c r="K6306" s="398" t="str">
        <f t="shared" si="21"/>
        <v/>
      </c>
      <c r="L6306" s="399">
        <v>44813</v>
      </c>
      <c r="M6306" s="398" t="s">
        <v>19</v>
      </c>
      <c r="N6306" s="10">
        <v>10662</v>
      </c>
    </row>
    <row r="6307" spans="1:15">
      <c r="A6307" s="943">
        <v>44801</v>
      </c>
      <c r="B6307" s="942">
        <f t="shared" si="15"/>
        <v>19229</v>
      </c>
      <c r="C6307" s="933" t="s">
        <v>8187</v>
      </c>
      <c r="D6307" s="942" t="s">
        <v>22</v>
      </c>
      <c r="E6307" s="4" t="s">
        <v>4322</v>
      </c>
      <c r="F6307" s="944">
        <v>44813</v>
      </c>
      <c r="G6307" s="3" t="s">
        <v>8189</v>
      </c>
      <c r="H6307" s="3">
        <v>1</v>
      </c>
      <c r="I6307" s="947">
        <f t="shared" si="19"/>
        <v>3.75</v>
      </c>
      <c r="J6307" s="945" t="str">
        <f t="shared" si="20"/>
        <v/>
      </c>
      <c r="K6307" s="945" t="str">
        <f t="shared" si="21"/>
        <v/>
      </c>
      <c r="L6307" s="944">
        <v>44813</v>
      </c>
      <c r="M6307" s="945" t="s">
        <v>19</v>
      </c>
      <c r="O6307" s="1016">
        <f>SUMPRODUCT(H6195:H6307,I6195:I6307)</f>
        <v>5906.9499999999971</v>
      </c>
    </row>
    <row r="6308" spans="1:15">
      <c r="A6308" s="943">
        <v>44801</v>
      </c>
      <c r="B6308" s="942">
        <f t="shared" si="15"/>
        <v>19230</v>
      </c>
      <c r="D6308" s="942" t="s">
        <v>22</v>
      </c>
      <c r="F6308" s="944">
        <v>44820</v>
      </c>
      <c r="I6308" s="947">
        <f t="shared" si="19"/>
        <v>2.35</v>
      </c>
      <c r="J6308" s="945" t="str">
        <f t="shared" si="20"/>
        <v/>
      </c>
      <c r="K6308" s="945" t="str">
        <f t="shared" si="21"/>
        <v/>
      </c>
      <c r="L6308" s="944">
        <v>44816</v>
      </c>
      <c r="M6308" s="945" t="s">
        <v>19</v>
      </c>
    </row>
    <row r="1048576" spans="6:13">
      <c r="F1048576" s="823"/>
      <c r="G1048576" s="13"/>
      <c r="I1048576" s="824"/>
      <c r="J1048576" s="344"/>
      <c r="K1048576" s="344"/>
      <c r="L1048576" s="6"/>
      <c r="M1048576" s="344"/>
    </row>
  </sheetData>
  <phoneticPr fontId="18" type="noConversion"/>
  <conditionalFormatting sqref="I8 I61">
    <cfRule type="cellIs" dxfId="34978" priority="36560" operator="greaterThan">
      <formula>2.11</formula>
    </cfRule>
  </conditionalFormatting>
  <conditionalFormatting sqref="I61">
    <cfRule type="cellIs" dxfId="34977" priority="36504" operator="greaterThan">
      <formula>2.11</formula>
    </cfRule>
  </conditionalFormatting>
  <conditionalFormatting sqref="I7:I8">
    <cfRule type="cellIs" dxfId="34976" priority="36191" operator="greaterThan">
      <formula>2.11</formula>
    </cfRule>
  </conditionalFormatting>
  <conditionalFormatting sqref="I7:I8">
    <cfRule type="cellIs" dxfId="34975" priority="36190" operator="greaterThan">
      <formula>2.11</formula>
    </cfRule>
  </conditionalFormatting>
  <conditionalFormatting sqref="J8:J24 J61 J135 J910:J914 J1525 J1536:J1541 J2662:J2667">
    <cfRule type="notContainsBlanks" dxfId="34974" priority="36188">
      <formula>LEN(TRIM(J8))&gt;0</formula>
    </cfRule>
  </conditionalFormatting>
  <conditionalFormatting sqref="I9">
    <cfRule type="cellIs" dxfId="34973" priority="36186" operator="greaterThan">
      <formula>2.11</formula>
    </cfRule>
  </conditionalFormatting>
  <conditionalFormatting sqref="I9">
    <cfRule type="cellIs" dxfId="34972" priority="36185" operator="greaterThan">
      <formula>2.11</formula>
    </cfRule>
  </conditionalFormatting>
  <conditionalFormatting sqref="I9">
    <cfRule type="cellIs" dxfId="34971" priority="36184" operator="greaterThan">
      <formula>2.11</formula>
    </cfRule>
  </conditionalFormatting>
  <conditionalFormatting sqref="I10">
    <cfRule type="cellIs" dxfId="34970" priority="36183" operator="greaterThan">
      <formula>2.11</formula>
    </cfRule>
  </conditionalFormatting>
  <conditionalFormatting sqref="I10">
    <cfRule type="cellIs" dxfId="34969" priority="36182" operator="greaterThan">
      <formula>2.11</formula>
    </cfRule>
  </conditionalFormatting>
  <conditionalFormatting sqref="I10">
    <cfRule type="cellIs" dxfId="34968" priority="36181" operator="greaterThan">
      <formula>2.11</formula>
    </cfRule>
  </conditionalFormatting>
  <conditionalFormatting sqref="I11">
    <cfRule type="cellIs" dxfId="34967" priority="36180" operator="greaterThan">
      <formula>2.11</formula>
    </cfRule>
  </conditionalFormatting>
  <conditionalFormatting sqref="I11">
    <cfRule type="cellIs" dxfId="34966" priority="36179" operator="greaterThan">
      <formula>2.11</formula>
    </cfRule>
  </conditionalFormatting>
  <conditionalFormatting sqref="I11">
    <cfRule type="cellIs" dxfId="34965" priority="36178" operator="greaterThan">
      <formula>2.11</formula>
    </cfRule>
  </conditionalFormatting>
  <conditionalFormatting sqref="I12">
    <cfRule type="cellIs" dxfId="34964" priority="36177" operator="greaterThan">
      <formula>2.11</formula>
    </cfRule>
  </conditionalFormatting>
  <conditionalFormatting sqref="I12">
    <cfRule type="cellIs" dxfId="34963" priority="36176" operator="greaterThan">
      <formula>2.11</formula>
    </cfRule>
  </conditionalFormatting>
  <conditionalFormatting sqref="I12">
    <cfRule type="cellIs" dxfId="34962" priority="36175" operator="greaterThan">
      <formula>2.11</formula>
    </cfRule>
  </conditionalFormatting>
  <conditionalFormatting sqref="I13">
    <cfRule type="cellIs" dxfId="34961" priority="36174" operator="greaterThan">
      <formula>2.11</formula>
    </cfRule>
  </conditionalFormatting>
  <conditionalFormatting sqref="I13">
    <cfRule type="cellIs" dxfId="34960" priority="36173" operator="greaterThan">
      <formula>2.11</formula>
    </cfRule>
  </conditionalFormatting>
  <conditionalFormatting sqref="I13">
    <cfRule type="cellIs" dxfId="34959" priority="36172" operator="greaterThan">
      <formula>2.11</formula>
    </cfRule>
  </conditionalFormatting>
  <conditionalFormatting sqref="I14">
    <cfRule type="cellIs" dxfId="34958" priority="36171" operator="greaterThan">
      <formula>2.11</formula>
    </cfRule>
  </conditionalFormatting>
  <conditionalFormatting sqref="I14">
    <cfRule type="cellIs" dxfId="34957" priority="36170" operator="greaterThan">
      <formula>2.11</formula>
    </cfRule>
  </conditionalFormatting>
  <conditionalFormatting sqref="I14">
    <cfRule type="cellIs" dxfId="34956" priority="36169" operator="greaterThan">
      <formula>2.11</formula>
    </cfRule>
  </conditionalFormatting>
  <conditionalFormatting sqref="I15">
    <cfRule type="cellIs" dxfId="34955" priority="36168" operator="greaterThan">
      <formula>2.11</formula>
    </cfRule>
  </conditionalFormatting>
  <conditionalFormatting sqref="I15">
    <cfRule type="cellIs" dxfId="34954" priority="36167" operator="greaterThan">
      <formula>2.11</formula>
    </cfRule>
  </conditionalFormatting>
  <conditionalFormatting sqref="I15">
    <cfRule type="cellIs" dxfId="34953" priority="36166" operator="greaterThan">
      <formula>2.11</formula>
    </cfRule>
  </conditionalFormatting>
  <conditionalFormatting sqref="I16:I24">
    <cfRule type="cellIs" dxfId="34952" priority="36165" operator="greaterThan">
      <formula>2.11</formula>
    </cfRule>
  </conditionalFormatting>
  <conditionalFormatting sqref="I16:I24">
    <cfRule type="cellIs" dxfId="34951" priority="36164" operator="greaterThan">
      <formula>2.11</formula>
    </cfRule>
  </conditionalFormatting>
  <conditionalFormatting sqref="I16:I24">
    <cfRule type="cellIs" dxfId="34950" priority="36163" operator="greaterThan">
      <formula>2.11</formula>
    </cfRule>
  </conditionalFormatting>
  <conditionalFormatting sqref="J7">
    <cfRule type="notContainsBlanks" dxfId="34949" priority="36160">
      <formula>LEN(TRIM(J7))&gt;0</formula>
    </cfRule>
  </conditionalFormatting>
  <conditionalFormatting sqref="K7:K24 K61 K135 K910:K914 K1525 K1536:K1541 K2662:K2667">
    <cfRule type="notContainsBlanks" dxfId="34948" priority="36159">
      <formula>LEN(TRIM(K7))&gt;0</formula>
    </cfRule>
  </conditionalFormatting>
  <conditionalFormatting sqref="M7:M24 M910:M914 M1525 M1536:M1541 M2662:M2667">
    <cfRule type="containsText" dxfId="34947" priority="36158" operator="containsText" text="Complete">
      <formula>NOT(ISERROR(SEARCH("Complete",M7)))</formula>
    </cfRule>
  </conditionalFormatting>
  <conditionalFormatting sqref="J25">
    <cfRule type="notContainsBlanks" dxfId="34946" priority="36155">
      <formula>LEN(TRIM(J25))&gt;0</formula>
    </cfRule>
  </conditionalFormatting>
  <conditionalFormatting sqref="I25">
    <cfRule type="cellIs" dxfId="34945" priority="36154" operator="greaterThan">
      <formula>2.11</formula>
    </cfRule>
  </conditionalFormatting>
  <conditionalFormatting sqref="I25">
    <cfRule type="cellIs" dxfId="34944" priority="36153" operator="greaterThan">
      <formula>2.11</formula>
    </cfRule>
  </conditionalFormatting>
  <conditionalFormatting sqref="I25">
    <cfRule type="cellIs" dxfId="34943" priority="36152" operator="greaterThan">
      <formula>2.11</formula>
    </cfRule>
  </conditionalFormatting>
  <conditionalFormatting sqref="K25">
    <cfRule type="notContainsBlanks" dxfId="34942" priority="36151">
      <formula>LEN(TRIM(K25))&gt;0</formula>
    </cfRule>
  </conditionalFormatting>
  <conditionalFormatting sqref="M25">
    <cfRule type="containsText" dxfId="34941" priority="36150" operator="containsText" text="Complete">
      <formula>NOT(ISERROR(SEARCH("Complete",M25)))</formula>
    </cfRule>
  </conditionalFormatting>
  <conditionalFormatting sqref="J26">
    <cfRule type="notContainsBlanks" dxfId="34940" priority="36149">
      <formula>LEN(TRIM(J26))&gt;0</formula>
    </cfRule>
  </conditionalFormatting>
  <conditionalFormatting sqref="I26">
    <cfRule type="cellIs" dxfId="34939" priority="36148" operator="greaterThan">
      <formula>2.11</formula>
    </cfRule>
  </conditionalFormatting>
  <conditionalFormatting sqref="I26">
    <cfRule type="cellIs" dxfId="34938" priority="36147" operator="greaterThan">
      <formula>2.11</formula>
    </cfRule>
  </conditionalFormatting>
  <conditionalFormatting sqref="I26">
    <cfRule type="cellIs" dxfId="34937" priority="36146" operator="greaterThan">
      <formula>2.11</formula>
    </cfRule>
  </conditionalFormatting>
  <conditionalFormatting sqref="K26">
    <cfRule type="notContainsBlanks" dxfId="34936" priority="36145">
      <formula>LEN(TRIM(K26))&gt;0</formula>
    </cfRule>
  </conditionalFormatting>
  <conditionalFormatting sqref="M26">
    <cfRule type="containsText" dxfId="34935" priority="36144" operator="containsText" text="Complete">
      <formula>NOT(ISERROR(SEARCH("Complete",M26)))</formula>
    </cfRule>
  </conditionalFormatting>
  <conditionalFormatting sqref="J27">
    <cfRule type="notContainsBlanks" dxfId="34934" priority="36143">
      <formula>LEN(TRIM(J27))&gt;0</formula>
    </cfRule>
  </conditionalFormatting>
  <conditionalFormatting sqref="I27">
    <cfRule type="cellIs" dxfId="34933" priority="36142" operator="greaterThan">
      <formula>2.11</formula>
    </cfRule>
  </conditionalFormatting>
  <conditionalFormatting sqref="I27">
    <cfRule type="cellIs" dxfId="34932" priority="36141" operator="greaterThan">
      <formula>2.11</formula>
    </cfRule>
  </conditionalFormatting>
  <conditionalFormatting sqref="I27">
    <cfRule type="cellIs" dxfId="34931" priority="36140" operator="greaterThan">
      <formula>2.11</formula>
    </cfRule>
  </conditionalFormatting>
  <conditionalFormatting sqref="K27">
    <cfRule type="notContainsBlanks" dxfId="34930" priority="36139">
      <formula>LEN(TRIM(K27))&gt;0</formula>
    </cfRule>
  </conditionalFormatting>
  <conditionalFormatting sqref="M27">
    <cfRule type="containsText" dxfId="34929" priority="36138" operator="containsText" text="Complete">
      <formula>NOT(ISERROR(SEARCH("Complete",M27)))</formula>
    </cfRule>
  </conditionalFormatting>
  <conditionalFormatting sqref="J28">
    <cfRule type="notContainsBlanks" dxfId="34928" priority="36137">
      <formula>LEN(TRIM(J28))&gt;0</formula>
    </cfRule>
  </conditionalFormatting>
  <conditionalFormatting sqref="I28">
    <cfRule type="cellIs" dxfId="34927" priority="36136" operator="greaterThan">
      <formula>2.11</formula>
    </cfRule>
  </conditionalFormatting>
  <conditionalFormatting sqref="I28">
    <cfRule type="cellIs" dxfId="34926" priority="36135" operator="greaterThan">
      <formula>2.11</formula>
    </cfRule>
  </conditionalFormatting>
  <conditionalFormatting sqref="I28">
    <cfRule type="cellIs" dxfId="34925" priority="36134" operator="greaterThan">
      <formula>2.11</formula>
    </cfRule>
  </conditionalFormatting>
  <conditionalFormatting sqref="K28">
    <cfRule type="notContainsBlanks" dxfId="34924" priority="36133">
      <formula>LEN(TRIM(K28))&gt;0</formula>
    </cfRule>
  </conditionalFormatting>
  <conditionalFormatting sqref="M28">
    <cfRule type="containsText" dxfId="34923" priority="36132" operator="containsText" text="Complete">
      <formula>NOT(ISERROR(SEARCH("Complete",M28)))</formula>
    </cfRule>
  </conditionalFormatting>
  <conditionalFormatting sqref="J29">
    <cfRule type="notContainsBlanks" dxfId="34922" priority="36131">
      <formula>LEN(TRIM(J29))&gt;0</formula>
    </cfRule>
  </conditionalFormatting>
  <conditionalFormatting sqref="I29">
    <cfRule type="cellIs" dxfId="34921" priority="36130" operator="greaterThan">
      <formula>2.11</formula>
    </cfRule>
  </conditionalFormatting>
  <conditionalFormatting sqref="I29">
    <cfRule type="cellIs" dxfId="34920" priority="36129" operator="greaterThan">
      <formula>2.11</formula>
    </cfRule>
  </conditionalFormatting>
  <conditionalFormatting sqref="I29">
    <cfRule type="cellIs" dxfId="34919" priority="36128" operator="greaterThan">
      <formula>2.11</formula>
    </cfRule>
  </conditionalFormatting>
  <conditionalFormatting sqref="K29">
    <cfRule type="notContainsBlanks" dxfId="34918" priority="36127">
      <formula>LEN(TRIM(K29))&gt;0</formula>
    </cfRule>
  </conditionalFormatting>
  <conditionalFormatting sqref="M29">
    <cfRule type="containsText" dxfId="34917" priority="36126" operator="containsText" text="Complete">
      <formula>NOT(ISERROR(SEARCH("Complete",M29)))</formula>
    </cfRule>
  </conditionalFormatting>
  <conditionalFormatting sqref="J30">
    <cfRule type="notContainsBlanks" dxfId="34916" priority="36125">
      <formula>LEN(TRIM(J30))&gt;0</formula>
    </cfRule>
  </conditionalFormatting>
  <conditionalFormatting sqref="I30">
    <cfRule type="cellIs" dxfId="34915" priority="36124" operator="greaterThan">
      <formula>2.11</formula>
    </cfRule>
  </conditionalFormatting>
  <conditionalFormatting sqref="I30">
    <cfRule type="cellIs" dxfId="34914" priority="36123" operator="greaterThan">
      <formula>2.11</formula>
    </cfRule>
  </conditionalFormatting>
  <conditionalFormatting sqref="I30">
    <cfRule type="cellIs" dxfId="34913" priority="36122" operator="greaterThan">
      <formula>2.11</formula>
    </cfRule>
  </conditionalFormatting>
  <conditionalFormatting sqref="K30">
    <cfRule type="notContainsBlanks" dxfId="34912" priority="36121">
      <formula>LEN(TRIM(K30))&gt;0</formula>
    </cfRule>
  </conditionalFormatting>
  <conditionalFormatting sqref="M30">
    <cfRule type="containsText" dxfId="34911" priority="36120" operator="containsText" text="Complete">
      <formula>NOT(ISERROR(SEARCH("Complete",M30)))</formula>
    </cfRule>
  </conditionalFormatting>
  <conditionalFormatting sqref="J31">
    <cfRule type="notContainsBlanks" dxfId="34910" priority="36119">
      <formula>LEN(TRIM(J31))&gt;0</formula>
    </cfRule>
  </conditionalFormatting>
  <conditionalFormatting sqref="I31">
    <cfRule type="cellIs" dxfId="34909" priority="36118" operator="greaterThan">
      <formula>2.11</formula>
    </cfRule>
  </conditionalFormatting>
  <conditionalFormatting sqref="I31">
    <cfRule type="cellIs" dxfId="34908" priority="36117" operator="greaterThan">
      <formula>2.11</formula>
    </cfRule>
  </conditionalFormatting>
  <conditionalFormatting sqref="I31">
    <cfRule type="cellIs" dxfId="34907" priority="36116" operator="greaterThan">
      <formula>2.11</formula>
    </cfRule>
  </conditionalFormatting>
  <conditionalFormatting sqref="K31">
    <cfRule type="notContainsBlanks" dxfId="34906" priority="36115">
      <formula>LEN(TRIM(K31))&gt;0</formula>
    </cfRule>
  </conditionalFormatting>
  <conditionalFormatting sqref="M31">
    <cfRule type="containsText" dxfId="34905" priority="36114" operator="containsText" text="Complete">
      <formula>NOT(ISERROR(SEARCH("Complete",M31)))</formula>
    </cfRule>
  </conditionalFormatting>
  <conditionalFormatting sqref="J32">
    <cfRule type="notContainsBlanks" dxfId="34904" priority="36113">
      <formula>LEN(TRIM(J32))&gt;0</formula>
    </cfRule>
  </conditionalFormatting>
  <conditionalFormatting sqref="I32">
    <cfRule type="cellIs" dxfId="34903" priority="36112" operator="greaterThan">
      <formula>2.11</formula>
    </cfRule>
  </conditionalFormatting>
  <conditionalFormatting sqref="I32">
    <cfRule type="cellIs" dxfId="34902" priority="36111" operator="greaterThan">
      <formula>2.11</formula>
    </cfRule>
  </conditionalFormatting>
  <conditionalFormatting sqref="I32">
    <cfRule type="cellIs" dxfId="34901" priority="36110" operator="greaterThan">
      <formula>2.11</formula>
    </cfRule>
  </conditionalFormatting>
  <conditionalFormatting sqref="K32">
    <cfRule type="notContainsBlanks" dxfId="34900" priority="36109">
      <formula>LEN(TRIM(K32))&gt;0</formula>
    </cfRule>
  </conditionalFormatting>
  <conditionalFormatting sqref="M32">
    <cfRule type="containsText" dxfId="34899" priority="36108" operator="containsText" text="Complete">
      <formula>NOT(ISERROR(SEARCH("Complete",M32)))</formula>
    </cfRule>
  </conditionalFormatting>
  <conditionalFormatting sqref="J33">
    <cfRule type="notContainsBlanks" dxfId="34898" priority="36107">
      <formula>LEN(TRIM(J33))&gt;0</formula>
    </cfRule>
  </conditionalFormatting>
  <conditionalFormatting sqref="I33">
    <cfRule type="cellIs" dxfId="34897" priority="36106" operator="greaterThan">
      <formula>2.11</formula>
    </cfRule>
  </conditionalFormatting>
  <conditionalFormatting sqref="I33">
    <cfRule type="cellIs" dxfId="34896" priority="36105" operator="greaterThan">
      <formula>2.11</formula>
    </cfRule>
  </conditionalFormatting>
  <conditionalFormatting sqref="I33">
    <cfRule type="cellIs" dxfId="34895" priority="36104" operator="greaterThan">
      <formula>2.11</formula>
    </cfRule>
  </conditionalFormatting>
  <conditionalFormatting sqref="K33">
    <cfRule type="notContainsBlanks" dxfId="34894" priority="36103">
      <formula>LEN(TRIM(K33))&gt;0</formula>
    </cfRule>
  </conditionalFormatting>
  <conditionalFormatting sqref="M33">
    <cfRule type="containsText" dxfId="34893" priority="36102" operator="containsText" text="Complete">
      <formula>NOT(ISERROR(SEARCH("Complete",M33)))</formula>
    </cfRule>
  </conditionalFormatting>
  <conditionalFormatting sqref="J34">
    <cfRule type="notContainsBlanks" dxfId="34892" priority="36101">
      <formula>LEN(TRIM(J34))&gt;0</formula>
    </cfRule>
  </conditionalFormatting>
  <conditionalFormatting sqref="I34">
    <cfRule type="cellIs" dxfId="34891" priority="36100" operator="greaterThan">
      <formula>2.11</formula>
    </cfRule>
  </conditionalFormatting>
  <conditionalFormatting sqref="I34">
    <cfRule type="cellIs" dxfId="34890" priority="36099" operator="greaterThan">
      <formula>2.11</formula>
    </cfRule>
  </conditionalFormatting>
  <conditionalFormatting sqref="I34">
    <cfRule type="cellIs" dxfId="34889" priority="36098" operator="greaterThan">
      <formula>2.11</formula>
    </cfRule>
  </conditionalFormatting>
  <conditionalFormatting sqref="K34">
    <cfRule type="notContainsBlanks" dxfId="34888" priority="36097">
      <formula>LEN(TRIM(K34))&gt;0</formula>
    </cfRule>
  </conditionalFormatting>
  <conditionalFormatting sqref="M34">
    <cfRule type="containsText" dxfId="34887" priority="36096" operator="containsText" text="Complete">
      <formula>NOT(ISERROR(SEARCH("Complete",M34)))</formula>
    </cfRule>
  </conditionalFormatting>
  <conditionalFormatting sqref="J35">
    <cfRule type="notContainsBlanks" dxfId="34886" priority="36095">
      <formula>LEN(TRIM(J35))&gt;0</formula>
    </cfRule>
  </conditionalFormatting>
  <conditionalFormatting sqref="I35">
    <cfRule type="cellIs" dxfId="34885" priority="36094" operator="greaterThan">
      <formula>2.11</formula>
    </cfRule>
  </conditionalFormatting>
  <conditionalFormatting sqref="I35">
    <cfRule type="cellIs" dxfId="34884" priority="36093" operator="greaterThan">
      <formula>2.11</formula>
    </cfRule>
  </conditionalFormatting>
  <conditionalFormatting sqref="I35">
    <cfRule type="cellIs" dxfId="34883" priority="36092" operator="greaterThan">
      <formula>2.11</formula>
    </cfRule>
  </conditionalFormatting>
  <conditionalFormatting sqref="K35">
    <cfRule type="notContainsBlanks" dxfId="34882" priority="36091">
      <formula>LEN(TRIM(K35))&gt;0</formula>
    </cfRule>
  </conditionalFormatting>
  <conditionalFormatting sqref="M35">
    <cfRule type="containsText" dxfId="34881" priority="36090" operator="containsText" text="Complete">
      <formula>NOT(ISERROR(SEARCH("Complete",M35)))</formula>
    </cfRule>
  </conditionalFormatting>
  <conditionalFormatting sqref="J36">
    <cfRule type="notContainsBlanks" dxfId="34880" priority="36089">
      <formula>LEN(TRIM(J36))&gt;0</formula>
    </cfRule>
  </conditionalFormatting>
  <conditionalFormatting sqref="I36">
    <cfRule type="cellIs" dxfId="34879" priority="36088" operator="greaterThan">
      <formula>2.11</formula>
    </cfRule>
  </conditionalFormatting>
  <conditionalFormatting sqref="I36">
    <cfRule type="cellIs" dxfId="34878" priority="36087" operator="greaterThan">
      <formula>2.11</formula>
    </cfRule>
  </conditionalFormatting>
  <conditionalFormatting sqref="I36">
    <cfRule type="cellIs" dxfId="34877" priority="36086" operator="greaterThan">
      <formula>2.11</formula>
    </cfRule>
  </conditionalFormatting>
  <conditionalFormatting sqref="K36">
    <cfRule type="notContainsBlanks" dxfId="34876" priority="36085">
      <formula>LEN(TRIM(K36))&gt;0</formula>
    </cfRule>
  </conditionalFormatting>
  <conditionalFormatting sqref="M36">
    <cfRule type="containsText" dxfId="34875" priority="36084" operator="containsText" text="Complete">
      <formula>NOT(ISERROR(SEARCH("Complete",M36)))</formula>
    </cfRule>
  </conditionalFormatting>
  <conditionalFormatting sqref="J37">
    <cfRule type="notContainsBlanks" dxfId="34874" priority="36083">
      <formula>LEN(TRIM(J37))&gt;0</formula>
    </cfRule>
  </conditionalFormatting>
  <conditionalFormatting sqref="I37">
    <cfRule type="cellIs" dxfId="34873" priority="36082" operator="greaterThan">
      <formula>2.11</formula>
    </cfRule>
  </conditionalFormatting>
  <conditionalFormatting sqref="I37">
    <cfRule type="cellIs" dxfId="34872" priority="36081" operator="greaterThan">
      <formula>2.11</formula>
    </cfRule>
  </conditionalFormatting>
  <conditionalFormatting sqref="I37">
    <cfRule type="cellIs" dxfId="34871" priority="36080" operator="greaterThan">
      <formula>2.11</formula>
    </cfRule>
  </conditionalFormatting>
  <conditionalFormatting sqref="K37">
    <cfRule type="notContainsBlanks" dxfId="34870" priority="36079">
      <formula>LEN(TRIM(K37))&gt;0</formula>
    </cfRule>
  </conditionalFormatting>
  <conditionalFormatting sqref="M37">
    <cfRule type="containsText" dxfId="34869" priority="36078" operator="containsText" text="Complete">
      <formula>NOT(ISERROR(SEARCH("Complete",M37)))</formula>
    </cfRule>
  </conditionalFormatting>
  <conditionalFormatting sqref="J38">
    <cfRule type="notContainsBlanks" dxfId="34868" priority="36077">
      <formula>LEN(TRIM(J38))&gt;0</formula>
    </cfRule>
  </conditionalFormatting>
  <conditionalFormatting sqref="I38">
    <cfRule type="cellIs" dxfId="34867" priority="36076" operator="greaterThan">
      <formula>2.11</formula>
    </cfRule>
  </conditionalFormatting>
  <conditionalFormatting sqref="I38">
    <cfRule type="cellIs" dxfId="34866" priority="36075" operator="greaterThan">
      <formula>2.11</formula>
    </cfRule>
  </conditionalFormatting>
  <conditionalFormatting sqref="I38">
    <cfRule type="cellIs" dxfId="34865" priority="36074" operator="greaterThan">
      <formula>2.11</formula>
    </cfRule>
  </conditionalFormatting>
  <conditionalFormatting sqref="K38">
    <cfRule type="notContainsBlanks" dxfId="34864" priority="36073">
      <formula>LEN(TRIM(K38))&gt;0</formula>
    </cfRule>
  </conditionalFormatting>
  <conditionalFormatting sqref="M38">
    <cfRule type="containsText" dxfId="34863" priority="36072" operator="containsText" text="Complete">
      <formula>NOT(ISERROR(SEARCH("Complete",M38)))</formula>
    </cfRule>
  </conditionalFormatting>
  <conditionalFormatting sqref="J39">
    <cfRule type="notContainsBlanks" dxfId="34862" priority="36071">
      <formula>LEN(TRIM(J39))&gt;0</formula>
    </cfRule>
  </conditionalFormatting>
  <conditionalFormatting sqref="I39">
    <cfRule type="cellIs" dxfId="34861" priority="36070" operator="greaterThan">
      <formula>2.11</formula>
    </cfRule>
  </conditionalFormatting>
  <conditionalFormatting sqref="I39">
    <cfRule type="cellIs" dxfId="34860" priority="36069" operator="greaterThan">
      <formula>2.11</formula>
    </cfRule>
  </conditionalFormatting>
  <conditionalFormatting sqref="I39">
    <cfRule type="cellIs" dxfId="34859" priority="36068" operator="greaterThan">
      <formula>2.11</formula>
    </cfRule>
  </conditionalFormatting>
  <conditionalFormatting sqref="K39">
    <cfRule type="notContainsBlanks" dxfId="34858" priority="36067">
      <formula>LEN(TRIM(K39))&gt;0</formula>
    </cfRule>
  </conditionalFormatting>
  <conditionalFormatting sqref="M39">
    <cfRule type="containsText" dxfId="34857" priority="36066" operator="containsText" text="Complete">
      <formula>NOT(ISERROR(SEARCH("Complete",M39)))</formula>
    </cfRule>
  </conditionalFormatting>
  <conditionalFormatting sqref="J40">
    <cfRule type="notContainsBlanks" dxfId="34856" priority="36065">
      <formula>LEN(TRIM(J40))&gt;0</formula>
    </cfRule>
  </conditionalFormatting>
  <conditionalFormatting sqref="I40">
    <cfRule type="cellIs" dxfId="34855" priority="36064" operator="greaterThan">
      <formula>2.11</formula>
    </cfRule>
  </conditionalFormatting>
  <conditionalFormatting sqref="I40">
    <cfRule type="cellIs" dxfId="34854" priority="36063" operator="greaterThan">
      <formula>2.11</formula>
    </cfRule>
  </conditionalFormatting>
  <conditionalFormatting sqref="I40">
    <cfRule type="cellIs" dxfId="34853" priority="36062" operator="greaterThan">
      <formula>2.11</formula>
    </cfRule>
  </conditionalFormatting>
  <conditionalFormatting sqref="K40">
    <cfRule type="notContainsBlanks" dxfId="34852" priority="36061">
      <formula>LEN(TRIM(K40))&gt;0</formula>
    </cfRule>
  </conditionalFormatting>
  <conditionalFormatting sqref="M40">
    <cfRule type="containsText" dxfId="34851" priority="36060" operator="containsText" text="Complete">
      <formula>NOT(ISERROR(SEARCH("Complete",M40)))</formula>
    </cfRule>
  </conditionalFormatting>
  <conditionalFormatting sqref="J41">
    <cfRule type="notContainsBlanks" dxfId="34850" priority="36059">
      <formula>LEN(TRIM(J41))&gt;0</formula>
    </cfRule>
  </conditionalFormatting>
  <conditionalFormatting sqref="I41">
    <cfRule type="cellIs" dxfId="34849" priority="36058" operator="greaterThan">
      <formula>2.11</formula>
    </cfRule>
  </conditionalFormatting>
  <conditionalFormatting sqref="I41">
    <cfRule type="cellIs" dxfId="34848" priority="36057" operator="greaterThan">
      <formula>2.11</formula>
    </cfRule>
  </conditionalFormatting>
  <conditionalFormatting sqref="I41">
    <cfRule type="cellIs" dxfId="34847" priority="36056" operator="greaterThan">
      <formula>2.11</formula>
    </cfRule>
  </conditionalFormatting>
  <conditionalFormatting sqref="K41">
    <cfRule type="notContainsBlanks" dxfId="34846" priority="36055">
      <formula>LEN(TRIM(K41))&gt;0</formula>
    </cfRule>
  </conditionalFormatting>
  <conditionalFormatting sqref="M41">
    <cfRule type="containsText" dxfId="34845" priority="36054" operator="containsText" text="Complete">
      <formula>NOT(ISERROR(SEARCH("Complete",M41)))</formula>
    </cfRule>
  </conditionalFormatting>
  <conditionalFormatting sqref="J42">
    <cfRule type="notContainsBlanks" dxfId="34844" priority="36053">
      <formula>LEN(TRIM(J42))&gt;0</formula>
    </cfRule>
  </conditionalFormatting>
  <conditionalFormatting sqref="I42">
    <cfRule type="cellIs" dxfId="34843" priority="36052" operator="greaterThan">
      <formula>2.11</formula>
    </cfRule>
  </conditionalFormatting>
  <conditionalFormatting sqref="I42">
    <cfRule type="cellIs" dxfId="34842" priority="36051" operator="greaterThan">
      <formula>2.11</formula>
    </cfRule>
  </conditionalFormatting>
  <conditionalFormatting sqref="I42">
    <cfRule type="cellIs" dxfId="34841" priority="36050" operator="greaterThan">
      <formula>2.11</formula>
    </cfRule>
  </conditionalFormatting>
  <conditionalFormatting sqref="K42">
    <cfRule type="notContainsBlanks" dxfId="34840" priority="36049">
      <formula>LEN(TRIM(K42))&gt;0</formula>
    </cfRule>
  </conditionalFormatting>
  <conditionalFormatting sqref="M42">
    <cfRule type="containsText" dxfId="34839" priority="36048" operator="containsText" text="Complete">
      <formula>NOT(ISERROR(SEARCH("Complete",M42)))</formula>
    </cfRule>
  </conditionalFormatting>
  <conditionalFormatting sqref="J43">
    <cfRule type="notContainsBlanks" dxfId="34838" priority="36047">
      <formula>LEN(TRIM(J43))&gt;0</formula>
    </cfRule>
  </conditionalFormatting>
  <conditionalFormatting sqref="I43">
    <cfRule type="cellIs" dxfId="34837" priority="36046" operator="greaterThan">
      <formula>2.11</formula>
    </cfRule>
  </conditionalFormatting>
  <conditionalFormatting sqref="I43">
    <cfRule type="cellIs" dxfId="34836" priority="36045" operator="greaterThan">
      <formula>2.11</formula>
    </cfRule>
  </conditionalFormatting>
  <conditionalFormatting sqref="I43">
    <cfRule type="cellIs" dxfId="34835" priority="36044" operator="greaterThan">
      <formula>2.11</formula>
    </cfRule>
  </conditionalFormatting>
  <conditionalFormatting sqref="K43">
    <cfRule type="notContainsBlanks" dxfId="34834" priority="36043">
      <formula>LEN(TRIM(K43))&gt;0</formula>
    </cfRule>
  </conditionalFormatting>
  <conditionalFormatting sqref="M43">
    <cfRule type="containsText" dxfId="34833" priority="36042" operator="containsText" text="Complete">
      <formula>NOT(ISERROR(SEARCH("Complete",M43)))</formula>
    </cfRule>
  </conditionalFormatting>
  <conditionalFormatting sqref="J44">
    <cfRule type="notContainsBlanks" dxfId="34832" priority="36041">
      <formula>LEN(TRIM(J44))&gt;0</formula>
    </cfRule>
  </conditionalFormatting>
  <conditionalFormatting sqref="I44">
    <cfRule type="cellIs" dxfId="34831" priority="36040" operator="greaterThan">
      <formula>2.11</formula>
    </cfRule>
  </conditionalFormatting>
  <conditionalFormatting sqref="I44">
    <cfRule type="cellIs" dxfId="34830" priority="36039" operator="greaterThan">
      <formula>2.11</formula>
    </cfRule>
  </conditionalFormatting>
  <conditionalFormatting sqref="I44">
    <cfRule type="cellIs" dxfId="34829" priority="36038" operator="greaterThan">
      <formula>2.11</formula>
    </cfRule>
  </conditionalFormatting>
  <conditionalFormatting sqref="K44">
    <cfRule type="notContainsBlanks" dxfId="34828" priority="36037">
      <formula>LEN(TRIM(K44))&gt;0</formula>
    </cfRule>
  </conditionalFormatting>
  <conditionalFormatting sqref="M44">
    <cfRule type="containsText" dxfId="34827" priority="36036" operator="containsText" text="Complete">
      <formula>NOT(ISERROR(SEARCH("Complete",M44)))</formula>
    </cfRule>
  </conditionalFormatting>
  <conditionalFormatting sqref="J45:J46">
    <cfRule type="notContainsBlanks" dxfId="34826" priority="36035">
      <formula>LEN(TRIM(J45))&gt;0</formula>
    </cfRule>
  </conditionalFormatting>
  <conditionalFormatting sqref="I45:I46">
    <cfRule type="cellIs" dxfId="34825" priority="36034" operator="greaterThan">
      <formula>2.11</formula>
    </cfRule>
  </conditionalFormatting>
  <conditionalFormatting sqref="I45:I46">
    <cfRule type="cellIs" dxfId="34824" priority="36033" operator="greaterThan">
      <formula>2.11</formula>
    </cfRule>
  </conditionalFormatting>
  <conditionalFormatting sqref="I45:I46">
    <cfRule type="cellIs" dxfId="34823" priority="36032" operator="greaterThan">
      <formula>2.11</formula>
    </cfRule>
  </conditionalFormatting>
  <conditionalFormatting sqref="K45:K46">
    <cfRule type="notContainsBlanks" dxfId="34822" priority="36031">
      <formula>LEN(TRIM(K45))&gt;0</formula>
    </cfRule>
  </conditionalFormatting>
  <conditionalFormatting sqref="M45:M46">
    <cfRule type="containsText" dxfId="34821" priority="36030" operator="containsText" text="Complete">
      <formula>NOT(ISERROR(SEARCH("Complete",M45)))</formula>
    </cfRule>
  </conditionalFormatting>
  <conditionalFormatting sqref="J47">
    <cfRule type="notContainsBlanks" dxfId="34820" priority="36029">
      <formula>LEN(TRIM(J47))&gt;0</formula>
    </cfRule>
  </conditionalFormatting>
  <conditionalFormatting sqref="I47">
    <cfRule type="cellIs" dxfId="34819" priority="36028" operator="greaterThan">
      <formula>2.11</formula>
    </cfRule>
  </conditionalFormatting>
  <conditionalFormatting sqref="I47">
    <cfRule type="cellIs" dxfId="34818" priority="36027" operator="greaterThan">
      <formula>2.11</formula>
    </cfRule>
  </conditionalFormatting>
  <conditionalFormatting sqref="I47">
    <cfRule type="cellIs" dxfId="34817" priority="36026" operator="greaterThan">
      <formula>2.11</formula>
    </cfRule>
  </conditionalFormatting>
  <conditionalFormatting sqref="K47">
    <cfRule type="notContainsBlanks" dxfId="34816" priority="36025">
      <formula>LEN(TRIM(K47))&gt;0</formula>
    </cfRule>
  </conditionalFormatting>
  <conditionalFormatting sqref="M47">
    <cfRule type="containsText" dxfId="34815" priority="36024" operator="containsText" text="Complete">
      <formula>NOT(ISERROR(SEARCH("Complete",M47)))</formula>
    </cfRule>
  </conditionalFormatting>
  <conditionalFormatting sqref="J48">
    <cfRule type="notContainsBlanks" dxfId="34814" priority="36023">
      <formula>LEN(TRIM(J48))&gt;0</formula>
    </cfRule>
  </conditionalFormatting>
  <conditionalFormatting sqref="I48">
    <cfRule type="cellIs" dxfId="34813" priority="36022" operator="greaterThan">
      <formula>2.11</formula>
    </cfRule>
  </conditionalFormatting>
  <conditionalFormatting sqref="I48">
    <cfRule type="cellIs" dxfId="34812" priority="36021" operator="greaterThan">
      <formula>2.11</formula>
    </cfRule>
  </conditionalFormatting>
  <conditionalFormatting sqref="I48">
    <cfRule type="cellIs" dxfId="34811" priority="36020" operator="greaterThan">
      <formula>2.11</formula>
    </cfRule>
  </conditionalFormatting>
  <conditionalFormatting sqref="K48">
    <cfRule type="notContainsBlanks" dxfId="34810" priority="36019">
      <formula>LEN(TRIM(K48))&gt;0</formula>
    </cfRule>
  </conditionalFormatting>
  <conditionalFormatting sqref="M48">
    <cfRule type="containsText" dxfId="34809" priority="36018" operator="containsText" text="Complete">
      <formula>NOT(ISERROR(SEARCH("Complete",M48)))</formula>
    </cfRule>
  </conditionalFormatting>
  <conditionalFormatting sqref="J49">
    <cfRule type="notContainsBlanks" dxfId="34808" priority="36017">
      <formula>LEN(TRIM(J49))&gt;0</formula>
    </cfRule>
  </conditionalFormatting>
  <conditionalFormatting sqref="I49">
    <cfRule type="cellIs" dxfId="34807" priority="36016" operator="greaterThan">
      <formula>2.11</formula>
    </cfRule>
  </conditionalFormatting>
  <conditionalFormatting sqref="I49">
    <cfRule type="cellIs" dxfId="34806" priority="36015" operator="greaterThan">
      <formula>2.11</formula>
    </cfRule>
  </conditionalFormatting>
  <conditionalFormatting sqref="I49">
    <cfRule type="cellIs" dxfId="34805" priority="36014" operator="greaterThan">
      <formula>2.11</formula>
    </cfRule>
  </conditionalFormatting>
  <conditionalFormatting sqref="K49">
    <cfRule type="notContainsBlanks" dxfId="34804" priority="36013">
      <formula>LEN(TRIM(K49))&gt;0</formula>
    </cfRule>
  </conditionalFormatting>
  <conditionalFormatting sqref="M49">
    <cfRule type="containsText" dxfId="34803" priority="36012" operator="containsText" text="Complete">
      <formula>NOT(ISERROR(SEARCH("Complete",M49)))</formula>
    </cfRule>
  </conditionalFormatting>
  <conditionalFormatting sqref="J50">
    <cfRule type="notContainsBlanks" dxfId="34802" priority="36011">
      <formula>LEN(TRIM(J50))&gt;0</formula>
    </cfRule>
  </conditionalFormatting>
  <conditionalFormatting sqref="I50">
    <cfRule type="cellIs" dxfId="34801" priority="36010" operator="greaterThan">
      <formula>2.11</formula>
    </cfRule>
  </conditionalFormatting>
  <conditionalFormatting sqref="I50">
    <cfRule type="cellIs" dxfId="34800" priority="36009" operator="greaterThan">
      <formula>2.11</formula>
    </cfRule>
  </conditionalFormatting>
  <conditionalFormatting sqref="I50">
    <cfRule type="cellIs" dxfId="34799" priority="36008" operator="greaterThan">
      <formula>2.11</formula>
    </cfRule>
  </conditionalFormatting>
  <conditionalFormatting sqref="K50">
    <cfRule type="notContainsBlanks" dxfId="34798" priority="36007">
      <formula>LEN(TRIM(K50))&gt;0</formula>
    </cfRule>
  </conditionalFormatting>
  <conditionalFormatting sqref="M50">
    <cfRule type="containsText" dxfId="34797" priority="36006" operator="containsText" text="Complete">
      <formula>NOT(ISERROR(SEARCH("Complete",M50)))</formula>
    </cfRule>
  </conditionalFormatting>
  <conditionalFormatting sqref="J51">
    <cfRule type="notContainsBlanks" dxfId="34796" priority="36005">
      <formula>LEN(TRIM(J51))&gt;0</formula>
    </cfRule>
  </conditionalFormatting>
  <conditionalFormatting sqref="I51">
    <cfRule type="cellIs" dxfId="34795" priority="36004" operator="greaterThan">
      <formula>2.11</formula>
    </cfRule>
  </conditionalFormatting>
  <conditionalFormatting sqref="I51">
    <cfRule type="cellIs" dxfId="34794" priority="36003" operator="greaterThan">
      <formula>2.11</formula>
    </cfRule>
  </conditionalFormatting>
  <conditionalFormatting sqref="I51">
    <cfRule type="cellIs" dxfId="34793" priority="36002" operator="greaterThan">
      <formula>2.11</formula>
    </cfRule>
  </conditionalFormatting>
  <conditionalFormatting sqref="K51">
    <cfRule type="notContainsBlanks" dxfId="34792" priority="36001">
      <formula>LEN(TRIM(K51))&gt;0</formula>
    </cfRule>
  </conditionalFormatting>
  <conditionalFormatting sqref="M51">
    <cfRule type="containsText" dxfId="34791" priority="36000" operator="containsText" text="Complete">
      <formula>NOT(ISERROR(SEARCH("Complete",M51)))</formula>
    </cfRule>
  </conditionalFormatting>
  <conditionalFormatting sqref="J52">
    <cfRule type="notContainsBlanks" dxfId="34790" priority="35999">
      <formula>LEN(TRIM(J52))&gt;0</formula>
    </cfRule>
  </conditionalFormatting>
  <conditionalFormatting sqref="I52">
    <cfRule type="cellIs" dxfId="34789" priority="35998" operator="greaterThan">
      <formula>2.11</formula>
    </cfRule>
  </conditionalFormatting>
  <conditionalFormatting sqref="I52">
    <cfRule type="cellIs" dxfId="34788" priority="35997" operator="greaterThan">
      <formula>2.11</formula>
    </cfRule>
  </conditionalFormatting>
  <conditionalFormatting sqref="I52">
    <cfRule type="cellIs" dxfId="34787" priority="35996" operator="greaterThan">
      <formula>2.11</formula>
    </cfRule>
  </conditionalFormatting>
  <conditionalFormatting sqref="K52">
    <cfRule type="notContainsBlanks" dxfId="34786" priority="35995">
      <formula>LEN(TRIM(K52))&gt;0</formula>
    </cfRule>
  </conditionalFormatting>
  <conditionalFormatting sqref="M52">
    <cfRule type="containsText" dxfId="34785" priority="35994" operator="containsText" text="Complete">
      <formula>NOT(ISERROR(SEARCH("Complete",M52)))</formula>
    </cfRule>
  </conditionalFormatting>
  <conditionalFormatting sqref="J53">
    <cfRule type="notContainsBlanks" dxfId="34784" priority="35993">
      <formula>LEN(TRIM(J53))&gt;0</formula>
    </cfRule>
  </conditionalFormatting>
  <conditionalFormatting sqref="I53">
    <cfRule type="cellIs" dxfId="34783" priority="35992" operator="greaterThan">
      <formula>2.11</formula>
    </cfRule>
  </conditionalFormatting>
  <conditionalFormatting sqref="I53">
    <cfRule type="cellIs" dxfId="34782" priority="35991" operator="greaterThan">
      <formula>2.11</formula>
    </cfRule>
  </conditionalFormatting>
  <conditionalFormatting sqref="I53">
    <cfRule type="cellIs" dxfId="34781" priority="35990" operator="greaterThan">
      <formula>2.11</formula>
    </cfRule>
  </conditionalFormatting>
  <conditionalFormatting sqref="K53">
    <cfRule type="notContainsBlanks" dxfId="34780" priority="35989">
      <formula>LEN(TRIM(K53))&gt;0</formula>
    </cfRule>
  </conditionalFormatting>
  <conditionalFormatting sqref="M53">
    <cfRule type="containsText" dxfId="34779" priority="35988" operator="containsText" text="Complete">
      <formula>NOT(ISERROR(SEARCH("Complete",M53)))</formula>
    </cfRule>
  </conditionalFormatting>
  <conditionalFormatting sqref="J54">
    <cfRule type="notContainsBlanks" dxfId="34778" priority="35987">
      <formula>LEN(TRIM(J54))&gt;0</formula>
    </cfRule>
  </conditionalFormatting>
  <conditionalFormatting sqref="I54">
    <cfRule type="cellIs" dxfId="34777" priority="35986" operator="greaterThan">
      <formula>2.11</formula>
    </cfRule>
  </conditionalFormatting>
  <conditionalFormatting sqref="I54">
    <cfRule type="cellIs" dxfId="34776" priority="35985" operator="greaterThan">
      <formula>2.11</formula>
    </cfRule>
  </conditionalFormatting>
  <conditionalFormatting sqref="I54">
    <cfRule type="cellIs" dxfId="34775" priority="35984" operator="greaterThan">
      <formula>2.11</formula>
    </cfRule>
  </conditionalFormatting>
  <conditionalFormatting sqref="K54">
    <cfRule type="notContainsBlanks" dxfId="34774" priority="35983">
      <formula>LEN(TRIM(K54))&gt;0</formula>
    </cfRule>
  </conditionalFormatting>
  <conditionalFormatting sqref="M54">
    <cfRule type="containsText" dxfId="34773" priority="35982" operator="containsText" text="Complete">
      <formula>NOT(ISERROR(SEARCH("Complete",M54)))</formula>
    </cfRule>
  </conditionalFormatting>
  <conditionalFormatting sqref="J55">
    <cfRule type="notContainsBlanks" dxfId="34772" priority="35981">
      <formula>LEN(TRIM(J55))&gt;0</formula>
    </cfRule>
  </conditionalFormatting>
  <conditionalFormatting sqref="I55">
    <cfRule type="cellIs" dxfId="34771" priority="35980" operator="greaterThan">
      <formula>2.11</formula>
    </cfRule>
  </conditionalFormatting>
  <conditionalFormatting sqref="I55">
    <cfRule type="cellIs" dxfId="34770" priority="35979" operator="greaterThan">
      <formula>2.11</formula>
    </cfRule>
  </conditionalFormatting>
  <conditionalFormatting sqref="I55">
    <cfRule type="cellIs" dxfId="34769" priority="35978" operator="greaterThan">
      <formula>2.11</formula>
    </cfRule>
  </conditionalFormatting>
  <conditionalFormatting sqref="K55">
    <cfRule type="notContainsBlanks" dxfId="34768" priority="35977">
      <formula>LEN(TRIM(K55))&gt;0</formula>
    </cfRule>
  </conditionalFormatting>
  <conditionalFormatting sqref="M55">
    <cfRule type="containsText" dxfId="34767" priority="35976" operator="containsText" text="Complete">
      <formula>NOT(ISERROR(SEARCH("Complete",M55)))</formula>
    </cfRule>
  </conditionalFormatting>
  <conditionalFormatting sqref="J56">
    <cfRule type="notContainsBlanks" dxfId="34766" priority="35975">
      <formula>LEN(TRIM(J56))&gt;0</formula>
    </cfRule>
  </conditionalFormatting>
  <conditionalFormatting sqref="I56">
    <cfRule type="cellIs" dxfId="34765" priority="35974" operator="greaterThan">
      <formula>2.11</formula>
    </cfRule>
  </conditionalFormatting>
  <conditionalFormatting sqref="I56">
    <cfRule type="cellIs" dxfId="34764" priority="35973" operator="greaterThan">
      <formula>2.11</formula>
    </cfRule>
  </conditionalFormatting>
  <conditionalFormatting sqref="I56">
    <cfRule type="cellIs" dxfId="34763" priority="35972" operator="greaterThan">
      <formula>2.11</formula>
    </cfRule>
  </conditionalFormatting>
  <conditionalFormatting sqref="K56">
    <cfRule type="notContainsBlanks" dxfId="34762" priority="35971">
      <formula>LEN(TRIM(K56))&gt;0</formula>
    </cfRule>
  </conditionalFormatting>
  <conditionalFormatting sqref="M56">
    <cfRule type="containsText" dxfId="34761" priority="35970" operator="containsText" text="Complete">
      <formula>NOT(ISERROR(SEARCH("Complete",M56)))</formula>
    </cfRule>
  </conditionalFormatting>
  <conditionalFormatting sqref="J57">
    <cfRule type="notContainsBlanks" dxfId="34760" priority="35969">
      <formula>LEN(TRIM(J57))&gt;0</formula>
    </cfRule>
  </conditionalFormatting>
  <conditionalFormatting sqref="I57">
    <cfRule type="cellIs" dxfId="34759" priority="35968" operator="greaterThan">
      <formula>2.11</formula>
    </cfRule>
  </conditionalFormatting>
  <conditionalFormatting sqref="I57">
    <cfRule type="cellIs" dxfId="34758" priority="35967" operator="greaterThan">
      <formula>2.11</formula>
    </cfRule>
  </conditionalFormatting>
  <conditionalFormatting sqref="I57">
    <cfRule type="cellIs" dxfId="34757" priority="35966" operator="greaterThan">
      <formula>2.11</formula>
    </cfRule>
  </conditionalFormatting>
  <conditionalFormatting sqref="K57">
    <cfRule type="notContainsBlanks" dxfId="34756" priority="35965">
      <formula>LEN(TRIM(K57))&gt;0</formula>
    </cfRule>
  </conditionalFormatting>
  <conditionalFormatting sqref="M57">
    <cfRule type="containsText" dxfId="34755" priority="35964" operator="containsText" text="Complete">
      <formula>NOT(ISERROR(SEARCH("Complete",M57)))</formula>
    </cfRule>
  </conditionalFormatting>
  <conditionalFormatting sqref="J58">
    <cfRule type="notContainsBlanks" dxfId="34754" priority="35963">
      <formula>LEN(TRIM(J58))&gt;0</formula>
    </cfRule>
  </conditionalFormatting>
  <conditionalFormatting sqref="I58">
    <cfRule type="cellIs" dxfId="34753" priority="35962" operator="greaterThan">
      <formula>2.11</formula>
    </cfRule>
  </conditionalFormatting>
  <conditionalFormatting sqref="I58">
    <cfRule type="cellIs" dxfId="34752" priority="35961" operator="greaterThan">
      <formula>2.11</formula>
    </cfRule>
  </conditionalFormatting>
  <conditionalFormatting sqref="I58">
    <cfRule type="cellIs" dxfId="34751" priority="35960" operator="greaterThan">
      <formula>2.11</formula>
    </cfRule>
  </conditionalFormatting>
  <conditionalFormatting sqref="K58">
    <cfRule type="notContainsBlanks" dxfId="34750" priority="35959">
      <formula>LEN(TRIM(K58))&gt;0</formula>
    </cfRule>
  </conditionalFormatting>
  <conditionalFormatting sqref="M58">
    <cfRule type="containsText" dxfId="34749" priority="35958" operator="containsText" text="Complete">
      <formula>NOT(ISERROR(SEARCH("Complete",M58)))</formula>
    </cfRule>
  </conditionalFormatting>
  <conditionalFormatting sqref="J59">
    <cfRule type="notContainsBlanks" dxfId="34748" priority="35957">
      <formula>LEN(TRIM(J59))&gt;0</formula>
    </cfRule>
  </conditionalFormatting>
  <conditionalFormatting sqref="I59">
    <cfRule type="cellIs" dxfId="34747" priority="35956" operator="greaterThan">
      <formula>2.11</formula>
    </cfRule>
  </conditionalFormatting>
  <conditionalFormatting sqref="I59">
    <cfRule type="cellIs" dxfId="34746" priority="35955" operator="greaterThan">
      <formula>2.11</formula>
    </cfRule>
  </conditionalFormatting>
  <conditionalFormatting sqref="I59">
    <cfRule type="cellIs" dxfId="34745" priority="35954" operator="greaterThan">
      <formula>2.11</formula>
    </cfRule>
  </conditionalFormatting>
  <conditionalFormatting sqref="K59">
    <cfRule type="notContainsBlanks" dxfId="34744" priority="35953">
      <formula>LEN(TRIM(K59))&gt;0</formula>
    </cfRule>
  </conditionalFormatting>
  <conditionalFormatting sqref="M59">
    <cfRule type="containsText" dxfId="34743" priority="35952" operator="containsText" text="Complete">
      <formula>NOT(ISERROR(SEARCH("Complete",M59)))</formula>
    </cfRule>
  </conditionalFormatting>
  <conditionalFormatting sqref="J60">
    <cfRule type="notContainsBlanks" dxfId="34742" priority="35951">
      <formula>LEN(TRIM(J60))&gt;0</formula>
    </cfRule>
  </conditionalFormatting>
  <conditionalFormatting sqref="I60">
    <cfRule type="cellIs" dxfId="34741" priority="35950" operator="greaterThan">
      <formula>2.11</formula>
    </cfRule>
  </conditionalFormatting>
  <conditionalFormatting sqref="I60">
    <cfRule type="cellIs" dxfId="34740" priority="35949" operator="greaterThan">
      <formula>2.11</formula>
    </cfRule>
  </conditionalFormatting>
  <conditionalFormatting sqref="I60">
    <cfRule type="cellIs" dxfId="34739" priority="35948" operator="greaterThan">
      <formula>2.11</formula>
    </cfRule>
  </conditionalFormatting>
  <conditionalFormatting sqref="K60">
    <cfRule type="notContainsBlanks" dxfId="34738" priority="35947">
      <formula>LEN(TRIM(K60))&gt;0</formula>
    </cfRule>
  </conditionalFormatting>
  <conditionalFormatting sqref="M60:M61">
    <cfRule type="containsText" dxfId="34737" priority="35946" operator="containsText" text="Complete">
      <formula>NOT(ISERROR(SEARCH("Complete",M60)))</formula>
    </cfRule>
  </conditionalFormatting>
  <conditionalFormatting sqref="J62">
    <cfRule type="notContainsBlanks" dxfId="34736" priority="35942">
      <formula>LEN(TRIM(J62))&gt;0</formula>
    </cfRule>
  </conditionalFormatting>
  <conditionalFormatting sqref="I62">
    <cfRule type="cellIs" dxfId="34735" priority="35941" operator="greaterThan">
      <formula>2.11</formula>
    </cfRule>
  </conditionalFormatting>
  <conditionalFormatting sqref="I62">
    <cfRule type="cellIs" dxfId="34734" priority="35940" operator="greaterThan">
      <formula>2.11</formula>
    </cfRule>
  </conditionalFormatting>
  <conditionalFormatting sqref="I62">
    <cfRule type="cellIs" dxfId="34733" priority="35939" operator="greaterThan">
      <formula>2.11</formula>
    </cfRule>
  </conditionalFormatting>
  <conditionalFormatting sqref="K62">
    <cfRule type="notContainsBlanks" dxfId="34732" priority="35938">
      <formula>LEN(TRIM(K62))&gt;0</formula>
    </cfRule>
  </conditionalFormatting>
  <conditionalFormatting sqref="M62">
    <cfRule type="containsText" dxfId="34731" priority="35937" operator="containsText" text="Complete">
      <formula>NOT(ISERROR(SEARCH("Complete",M62)))</formula>
    </cfRule>
  </conditionalFormatting>
  <conditionalFormatting sqref="J63">
    <cfRule type="notContainsBlanks" dxfId="34730" priority="35936">
      <formula>LEN(TRIM(J63))&gt;0</formula>
    </cfRule>
  </conditionalFormatting>
  <conditionalFormatting sqref="I63">
    <cfRule type="cellIs" dxfId="34729" priority="35935" operator="greaterThan">
      <formula>2.11</formula>
    </cfRule>
  </conditionalFormatting>
  <conditionalFormatting sqref="I63">
    <cfRule type="cellIs" dxfId="34728" priority="35934" operator="greaterThan">
      <formula>2.11</formula>
    </cfRule>
  </conditionalFormatting>
  <conditionalFormatting sqref="I63">
    <cfRule type="cellIs" dxfId="34727" priority="35933" operator="greaterThan">
      <formula>2.11</formula>
    </cfRule>
  </conditionalFormatting>
  <conditionalFormatting sqref="K63">
    <cfRule type="notContainsBlanks" dxfId="34726" priority="35932">
      <formula>LEN(TRIM(K63))&gt;0</formula>
    </cfRule>
  </conditionalFormatting>
  <conditionalFormatting sqref="M63">
    <cfRule type="containsText" dxfId="34725" priority="35931" operator="containsText" text="Complete">
      <formula>NOT(ISERROR(SEARCH("Complete",M63)))</formula>
    </cfRule>
  </conditionalFormatting>
  <conditionalFormatting sqref="J64">
    <cfRule type="notContainsBlanks" dxfId="34724" priority="35930">
      <formula>LEN(TRIM(J64))&gt;0</formula>
    </cfRule>
  </conditionalFormatting>
  <conditionalFormatting sqref="I64">
    <cfRule type="cellIs" dxfId="34723" priority="35929" operator="greaterThan">
      <formula>2.11</formula>
    </cfRule>
  </conditionalFormatting>
  <conditionalFormatting sqref="I64">
    <cfRule type="cellIs" dxfId="34722" priority="35928" operator="greaterThan">
      <formula>2.11</formula>
    </cfRule>
  </conditionalFormatting>
  <conditionalFormatting sqref="I64">
    <cfRule type="cellIs" dxfId="34721" priority="35927" operator="greaterThan">
      <formula>2.11</formula>
    </cfRule>
  </conditionalFormatting>
  <conditionalFormatting sqref="K64">
    <cfRule type="notContainsBlanks" dxfId="34720" priority="35926">
      <formula>LEN(TRIM(K64))&gt;0</formula>
    </cfRule>
  </conditionalFormatting>
  <conditionalFormatting sqref="M64">
    <cfRule type="containsText" dxfId="34719" priority="35925" operator="containsText" text="Complete">
      <formula>NOT(ISERROR(SEARCH("Complete",M64)))</formula>
    </cfRule>
  </conditionalFormatting>
  <conditionalFormatting sqref="J65">
    <cfRule type="notContainsBlanks" dxfId="34718" priority="35924">
      <formula>LEN(TRIM(J65))&gt;0</formula>
    </cfRule>
  </conditionalFormatting>
  <conditionalFormatting sqref="I65">
    <cfRule type="cellIs" dxfId="34717" priority="35923" operator="greaterThan">
      <formula>2.11</formula>
    </cfRule>
  </conditionalFormatting>
  <conditionalFormatting sqref="I65">
    <cfRule type="cellIs" dxfId="34716" priority="35922" operator="greaterThan">
      <formula>2.11</formula>
    </cfRule>
  </conditionalFormatting>
  <conditionalFormatting sqref="I65">
    <cfRule type="cellIs" dxfId="34715" priority="35921" operator="greaterThan">
      <formula>2.11</formula>
    </cfRule>
  </conditionalFormatting>
  <conditionalFormatting sqref="K65">
    <cfRule type="notContainsBlanks" dxfId="34714" priority="35920">
      <formula>LEN(TRIM(K65))&gt;0</formula>
    </cfRule>
  </conditionalFormatting>
  <conditionalFormatting sqref="M65">
    <cfRule type="containsText" dxfId="34713" priority="35919" operator="containsText" text="Complete">
      <formula>NOT(ISERROR(SEARCH("Complete",M65)))</formula>
    </cfRule>
  </conditionalFormatting>
  <conditionalFormatting sqref="J66">
    <cfRule type="notContainsBlanks" dxfId="34712" priority="35918">
      <formula>LEN(TRIM(J66))&gt;0</formula>
    </cfRule>
  </conditionalFormatting>
  <conditionalFormatting sqref="I66">
    <cfRule type="cellIs" dxfId="34711" priority="35917" operator="greaterThan">
      <formula>2.11</formula>
    </cfRule>
  </conditionalFormatting>
  <conditionalFormatting sqref="I66">
    <cfRule type="cellIs" dxfId="34710" priority="35916" operator="greaterThan">
      <formula>2.11</formula>
    </cfRule>
  </conditionalFormatting>
  <conditionalFormatting sqref="I66">
    <cfRule type="cellIs" dxfId="34709" priority="35915" operator="greaterThan">
      <formula>2.11</formula>
    </cfRule>
  </conditionalFormatting>
  <conditionalFormatting sqref="K66">
    <cfRule type="notContainsBlanks" dxfId="34708" priority="35914">
      <formula>LEN(TRIM(K66))&gt;0</formula>
    </cfRule>
  </conditionalFormatting>
  <conditionalFormatting sqref="M66">
    <cfRule type="containsText" dxfId="34707" priority="35913" operator="containsText" text="Complete">
      <formula>NOT(ISERROR(SEARCH("Complete",M66)))</formula>
    </cfRule>
  </conditionalFormatting>
  <conditionalFormatting sqref="J67">
    <cfRule type="notContainsBlanks" dxfId="34706" priority="35912">
      <formula>LEN(TRIM(J67))&gt;0</formula>
    </cfRule>
  </conditionalFormatting>
  <conditionalFormatting sqref="I67">
    <cfRule type="cellIs" dxfId="34705" priority="35911" operator="greaterThan">
      <formula>2.11</formula>
    </cfRule>
  </conditionalFormatting>
  <conditionalFormatting sqref="I67">
    <cfRule type="cellIs" dxfId="34704" priority="35910" operator="greaterThan">
      <formula>2.11</formula>
    </cfRule>
  </conditionalFormatting>
  <conditionalFormatting sqref="I67">
    <cfRule type="cellIs" dxfId="34703" priority="35909" operator="greaterThan">
      <formula>2.11</formula>
    </cfRule>
  </conditionalFormatting>
  <conditionalFormatting sqref="K67">
    <cfRule type="notContainsBlanks" dxfId="34702" priority="35908">
      <formula>LEN(TRIM(K67))&gt;0</formula>
    </cfRule>
  </conditionalFormatting>
  <conditionalFormatting sqref="M67">
    <cfRule type="containsText" dxfId="34701" priority="35907" operator="containsText" text="Complete">
      <formula>NOT(ISERROR(SEARCH("Complete",M67)))</formula>
    </cfRule>
  </conditionalFormatting>
  <conditionalFormatting sqref="J68">
    <cfRule type="notContainsBlanks" dxfId="34700" priority="35906">
      <formula>LEN(TRIM(J68))&gt;0</formula>
    </cfRule>
  </conditionalFormatting>
  <conditionalFormatting sqref="I68">
    <cfRule type="cellIs" dxfId="34699" priority="35905" operator="greaterThan">
      <formula>2.11</formula>
    </cfRule>
  </conditionalFormatting>
  <conditionalFormatting sqref="I68">
    <cfRule type="cellIs" dxfId="34698" priority="35904" operator="greaterThan">
      <formula>2.11</formula>
    </cfRule>
  </conditionalFormatting>
  <conditionalFormatting sqref="I68">
    <cfRule type="cellIs" dxfId="34697" priority="35903" operator="greaterThan">
      <formula>2.11</formula>
    </cfRule>
  </conditionalFormatting>
  <conditionalFormatting sqref="K68">
    <cfRule type="notContainsBlanks" dxfId="34696" priority="35902">
      <formula>LEN(TRIM(K68))&gt;0</formula>
    </cfRule>
  </conditionalFormatting>
  <conditionalFormatting sqref="M68">
    <cfRule type="containsText" dxfId="34695" priority="35901" operator="containsText" text="Complete">
      <formula>NOT(ISERROR(SEARCH("Complete",M68)))</formula>
    </cfRule>
  </conditionalFormatting>
  <conditionalFormatting sqref="J69">
    <cfRule type="notContainsBlanks" dxfId="34694" priority="35900">
      <formula>LEN(TRIM(J69))&gt;0</formula>
    </cfRule>
  </conditionalFormatting>
  <conditionalFormatting sqref="I69">
    <cfRule type="cellIs" dxfId="34693" priority="35899" operator="greaterThan">
      <formula>2.11</formula>
    </cfRule>
  </conditionalFormatting>
  <conditionalFormatting sqref="I69">
    <cfRule type="cellIs" dxfId="34692" priority="35898" operator="greaterThan">
      <formula>2.11</formula>
    </cfRule>
  </conditionalFormatting>
  <conditionalFormatting sqref="I69">
    <cfRule type="cellIs" dxfId="34691" priority="35897" operator="greaterThan">
      <formula>2.11</formula>
    </cfRule>
  </conditionalFormatting>
  <conditionalFormatting sqref="K69">
    <cfRule type="notContainsBlanks" dxfId="34690" priority="35896">
      <formula>LEN(TRIM(K69))&gt;0</formula>
    </cfRule>
  </conditionalFormatting>
  <conditionalFormatting sqref="M69">
    <cfRule type="containsText" dxfId="34689" priority="35895" operator="containsText" text="Complete">
      <formula>NOT(ISERROR(SEARCH("Complete",M69)))</formula>
    </cfRule>
  </conditionalFormatting>
  <conditionalFormatting sqref="J70">
    <cfRule type="notContainsBlanks" dxfId="34688" priority="35894">
      <formula>LEN(TRIM(J70))&gt;0</formula>
    </cfRule>
  </conditionalFormatting>
  <conditionalFormatting sqref="I70">
    <cfRule type="cellIs" dxfId="34687" priority="35893" operator="greaterThan">
      <formula>2.11</formula>
    </cfRule>
  </conditionalFormatting>
  <conditionalFormatting sqref="I70">
    <cfRule type="cellIs" dxfId="34686" priority="35892" operator="greaterThan">
      <formula>2.11</formula>
    </cfRule>
  </conditionalFormatting>
  <conditionalFormatting sqref="I70">
    <cfRule type="cellIs" dxfId="34685" priority="35891" operator="greaterThan">
      <formula>2.11</formula>
    </cfRule>
  </conditionalFormatting>
  <conditionalFormatting sqref="K70">
    <cfRule type="notContainsBlanks" dxfId="34684" priority="35890">
      <formula>LEN(TRIM(K70))&gt;0</formula>
    </cfRule>
  </conditionalFormatting>
  <conditionalFormatting sqref="M70">
    <cfRule type="containsText" dxfId="34683" priority="35889" operator="containsText" text="Complete">
      <formula>NOT(ISERROR(SEARCH("Complete",M70)))</formula>
    </cfRule>
  </conditionalFormatting>
  <conditionalFormatting sqref="J71">
    <cfRule type="notContainsBlanks" dxfId="34682" priority="35888">
      <formula>LEN(TRIM(J71))&gt;0</formula>
    </cfRule>
  </conditionalFormatting>
  <conditionalFormatting sqref="I71">
    <cfRule type="cellIs" dxfId="34681" priority="35887" operator="greaterThan">
      <formula>2.11</formula>
    </cfRule>
  </conditionalFormatting>
  <conditionalFormatting sqref="I71">
    <cfRule type="cellIs" dxfId="34680" priority="35886" operator="greaterThan">
      <formula>2.11</formula>
    </cfRule>
  </conditionalFormatting>
  <conditionalFormatting sqref="I71">
    <cfRule type="cellIs" dxfId="34679" priority="35885" operator="greaterThan">
      <formula>2.11</formula>
    </cfRule>
  </conditionalFormatting>
  <conditionalFormatting sqref="K71">
    <cfRule type="notContainsBlanks" dxfId="34678" priority="35884">
      <formula>LEN(TRIM(K71))&gt;0</formula>
    </cfRule>
  </conditionalFormatting>
  <conditionalFormatting sqref="M71">
    <cfRule type="containsText" dxfId="34677" priority="35883" operator="containsText" text="Complete">
      <formula>NOT(ISERROR(SEARCH("Complete",M71)))</formula>
    </cfRule>
  </conditionalFormatting>
  <conditionalFormatting sqref="J72">
    <cfRule type="notContainsBlanks" dxfId="34676" priority="35882">
      <formula>LEN(TRIM(J72))&gt;0</formula>
    </cfRule>
  </conditionalFormatting>
  <conditionalFormatting sqref="I72">
    <cfRule type="cellIs" dxfId="34675" priority="35881" operator="greaterThan">
      <formula>2.11</formula>
    </cfRule>
  </conditionalFormatting>
  <conditionalFormatting sqref="I72">
    <cfRule type="cellIs" dxfId="34674" priority="35880" operator="greaterThan">
      <formula>2.11</formula>
    </cfRule>
  </conditionalFormatting>
  <conditionalFormatting sqref="I72">
    <cfRule type="cellIs" dxfId="34673" priority="35879" operator="greaterThan">
      <formula>2.11</formula>
    </cfRule>
  </conditionalFormatting>
  <conditionalFormatting sqref="K72">
    <cfRule type="notContainsBlanks" dxfId="34672" priority="35878">
      <formula>LEN(TRIM(K72))&gt;0</formula>
    </cfRule>
  </conditionalFormatting>
  <conditionalFormatting sqref="M72">
    <cfRule type="containsText" dxfId="34671" priority="35877" operator="containsText" text="Complete">
      <formula>NOT(ISERROR(SEARCH("Complete",M72)))</formula>
    </cfRule>
  </conditionalFormatting>
  <conditionalFormatting sqref="J73">
    <cfRule type="notContainsBlanks" dxfId="34670" priority="35876">
      <formula>LEN(TRIM(J73))&gt;0</formula>
    </cfRule>
  </conditionalFormatting>
  <conditionalFormatting sqref="I73">
    <cfRule type="cellIs" dxfId="34669" priority="35875" operator="greaterThan">
      <formula>2.11</formula>
    </cfRule>
  </conditionalFormatting>
  <conditionalFormatting sqref="I73">
    <cfRule type="cellIs" dxfId="34668" priority="35874" operator="greaterThan">
      <formula>2.11</formula>
    </cfRule>
  </conditionalFormatting>
  <conditionalFormatting sqref="I73">
    <cfRule type="cellIs" dxfId="34667" priority="35873" operator="greaterThan">
      <formula>2.11</formula>
    </cfRule>
  </conditionalFormatting>
  <conditionalFormatting sqref="K73">
    <cfRule type="notContainsBlanks" dxfId="34666" priority="35872">
      <formula>LEN(TRIM(K73))&gt;0</formula>
    </cfRule>
  </conditionalFormatting>
  <conditionalFormatting sqref="M73">
    <cfRule type="containsText" dxfId="34665" priority="35871" operator="containsText" text="Complete">
      <formula>NOT(ISERROR(SEARCH("Complete",M73)))</formula>
    </cfRule>
  </conditionalFormatting>
  <conditionalFormatting sqref="J74">
    <cfRule type="notContainsBlanks" dxfId="34664" priority="35870">
      <formula>LEN(TRIM(J74))&gt;0</formula>
    </cfRule>
  </conditionalFormatting>
  <conditionalFormatting sqref="I74">
    <cfRule type="cellIs" dxfId="34663" priority="35869" operator="greaterThan">
      <formula>2.11</formula>
    </cfRule>
  </conditionalFormatting>
  <conditionalFormatting sqref="I74">
    <cfRule type="cellIs" dxfId="34662" priority="35868" operator="greaterThan">
      <formula>2.11</formula>
    </cfRule>
  </conditionalFormatting>
  <conditionalFormatting sqref="I74">
    <cfRule type="cellIs" dxfId="34661" priority="35867" operator="greaterThan">
      <formula>2.11</formula>
    </cfRule>
  </conditionalFormatting>
  <conditionalFormatting sqref="K74">
    <cfRule type="notContainsBlanks" dxfId="34660" priority="35866">
      <formula>LEN(TRIM(K74))&gt;0</formula>
    </cfRule>
  </conditionalFormatting>
  <conditionalFormatting sqref="M74">
    <cfRule type="containsText" dxfId="34659" priority="35865" operator="containsText" text="Complete">
      <formula>NOT(ISERROR(SEARCH("Complete",M74)))</formula>
    </cfRule>
  </conditionalFormatting>
  <conditionalFormatting sqref="J75:J77">
    <cfRule type="notContainsBlanks" dxfId="34658" priority="35864">
      <formula>LEN(TRIM(J75))&gt;0</formula>
    </cfRule>
  </conditionalFormatting>
  <conditionalFormatting sqref="I75:I77">
    <cfRule type="cellIs" dxfId="34657" priority="35863" operator="greaterThan">
      <formula>2.11</formula>
    </cfRule>
  </conditionalFormatting>
  <conditionalFormatting sqref="I75:I77">
    <cfRule type="cellIs" dxfId="34656" priority="35862" operator="greaterThan">
      <formula>2.11</formula>
    </cfRule>
  </conditionalFormatting>
  <conditionalFormatting sqref="I75:I77">
    <cfRule type="cellIs" dxfId="34655" priority="35861" operator="greaterThan">
      <formula>2.11</formula>
    </cfRule>
  </conditionalFormatting>
  <conditionalFormatting sqref="K75:K77">
    <cfRule type="notContainsBlanks" dxfId="34654" priority="35860">
      <formula>LEN(TRIM(K75))&gt;0</formula>
    </cfRule>
  </conditionalFormatting>
  <conditionalFormatting sqref="M75:M77">
    <cfRule type="containsText" dxfId="34653" priority="35859" operator="containsText" text="Complete">
      <formula>NOT(ISERROR(SEARCH("Complete",M75)))</formula>
    </cfRule>
  </conditionalFormatting>
  <conditionalFormatting sqref="J78">
    <cfRule type="notContainsBlanks" dxfId="34652" priority="35858">
      <formula>LEN(TRIM(J78))&gt;0</formula>
    </cfRule>
  </conditionalFormatting>
  <conditionalFormatting sqref="I78">
    <cfRule type="cellIs" dxfId="34651" priority="35857" operator="greaterThan">
      <formula>2.11</formula>
    </cfRule>
  </conditionalFormatting>
  <conditionalFormatting sqref="I78">
    <cfRule type="cellIs" dxfId="34650" priority="35856" operator="greaterThan">
      <formula>2.11</formula>
    </cfRule>
  </conditionalFormatting>
  <conditionalFormatting sqref="I78">
    <cfRule type="cellIs" dxfId="34649" priority="35855" operator="greaterThan">
      <formula>2.11</formula>
    </cfRule>
  </conditionalFormatting>
  <conditionalFormatting sqref="K78">
    <cfRule type="notContainsBlanks" dxfId="34648" priority="35854">
      <formula>LEN(TRIM(K78))&gt;0</formula>
    </cfRule>
  </conditionalFormatting>
  <conditionalFormatting sqref="M78">
    <cfRule type="containsText" dxfId="34647" priority="35853" operator="containsText" text="Complete">
      <formula>NOT(ISERROR(SEARCH("Complete",M78)))</formula>
    </cfRule>
  </conditionalFormatting>
  <conditionalFormatting sqref="J79">
    <cfRule type="notContainsBlanks" dxfId="34646" priority="35852">
      <formula>LEN(TRIM(J79))&gt;0</formula>
    </cfRule>
  </conditionalFormatting>
  <conditionalFormatting sqref="I79">
    <cfRule type="cellIs" dxfId="34645" priority="35851" operator="greaterThan">
      <formula>2.11</formula>
    </cfRule>
  </conditionalFormatting>
  <conditionalFormatting sqref="I79">
    <cfRule type="cellIs" dxfId="34644" priority="35850" operator="greaterThan">
      <formula>2.11</formula>
    </cfRule>
  </conditionalFormatting>
  <conditionalFormatting sqref="I79">
    <cfRule type="cellIs" dxfId="34643" priority="35849" operator="greaterThan">
      <formula>2.11</formula>
    </cfRule>
  </conditionalFormatting>
  <conditionalFormatting sqref="K79">
    <cfRule type="notContainsBlanks" dxfId="34642" priority="35848">
      <formula>LEN(TRIM(K79))&gt;0</formula>
    </cfRule>
  </conditionalFormatting>
  <conditionalFormatting sqref="M79">
    <cfRule type="containsText" dxfId="34641" priority="35847" operator="containsText" text="Complete">
      <formula>NOT(ISERROR(SEARCH("Complete",M79)))</formula>
    </cfRule>
  </conditionalFormatting>
  <conditionalFormatting sqref="J80">
    <cfRule type="notContainsBlanks" dxfId="34640" priority="35846">
      <formula>LEN(TRIM(J80))&gt;0</formula>
    </cfRule>
  </conditionalFormatting>
  <conditionalFormatting sqref="I80">
    <cfRule type="cellIs" dxfId="34639" priority="35845" operator="greaterThan">
      <formula>2.11</formula>
    </cfRule>
  </conditionalFormatting>
  <conditionalFormatting sqref="I80">
    <cfRule type="cellIs" dxfId="34638" priority="35844" operator="greaterThan">
      <formula>2.11</formula>
    </cfRule>
  </conditionalFormatting>
  <conditionalFormatting sqref="I80">
    <cfRule type="cellIs" dxfId="34637" priority="35843" operator="greaterThan">
      <formula>2.11</formula>
    </cfRule>
  </conditionalFormatting>
  <conditionalFormatting sqref="K80">
    <cfRule type="notContainsBlanks" dxfId="34636" priority="35842">
      <formula>LEN(TRIM(K80))&gt;0</formula>
    </cfRule>
  </conditionalFormatting>
  <conditionalFormatting sqref="M80">
    <cfRule type="containsText" dxfId="34635" priority="35841" operator="containsText" text="Complete">
      <formula>NOT(ISERROR(SEARCH("Complete",M80)))</formula>
    </cfRule>
  </conditionalFormatting>
  <conditionalFormatting sqref="J81">
    <cfRule type="notContainsBlanks" dxfId="34634" priority="35840">
      <formula>LEN(TRIM(J81))&gt;0</formula>
    </cfRule>
  </conditionalFormatting>
  <conditionalFormatting sqref="I81">
    <cfRule type="cellIs" dxfId="34633" priority="35839" operator="greaterThan">
      <formula>2.11</formula>
    </cfRule>
  </conditionalFormatting>
  <conditionalFormatting sqref="I81">
    <cfRule type="cellIs" dxfId="34632" priority="35838" operator="greaterThan">
      <formula>2.11</formula>
    </cfRule>
  </conditionalFormatting>
  <conditionalFormatting sqref="I81">
    <cfRule type="cellIs" dxfId="34631" priority="35837" operator="greaterThan">
      <formula>2.11</formula>
    </cfRule>
  </conditionalFormatting>
  <conditionalFormatting sqref="K81">
    <cfRule type="notContainsBlanks" dxfId="34630" priority="35836">
      <formula>LEN(TRIM(K81))&gt;0</formula>
    </cfRule>
  </conditionalFormatting>
  <conditionalFormatting sqref="M81">
    <cfRule type="containsText" dxfId="34629" priority="35835" operator="containsText" text="Complete">
      <formula>NOT(ISERROR(SEARCH("Complete",M81)))</formula>
    </cfRule>
  </conditionalFormatting>
  <conditionalFormatting sqref="J82">
    <cfRule type="notContainsBlanks" dxfId="34628" priority="35834">
      <formula>LEN(TRIM(J82))&gt;0</formula>
    </cfRule>
  </conditionalFormatting>
  <conditionalFormatting sqref="I82">
    <cfRule type="cellIs" dxfId="34627" priority="35833" operator="greaterThan">
      <formula>2.11</formula>
    </cfRule>
  </conditionalFormatting>
  <conditionalFormatting sqref="I82">
    <cfRule type="cellIs" dxfId="34626" priority="35832" operator="greaterThan">
      <formula>2.11</formula>
    </cfRule>
  </conditionalFormatting>
  <conditionalFormatting sqref="I82">
    <cfRule type="cellIs" dxfId="34625" priority="35831" operator="greaterThan">
      <formula>2.11</formula>
    </cfRule>
  </conditionalFormatting>
  <conditionalFormatting sqref="K82">
    <cfRule type="notContainsBlanks" dxfId="34624" priority="35830">
      <formula>LEN(TRIM(K82))&gt;0</formula>
    </cfRule>
  </conditionalFormatting>
  <conditionalFormatting sqref="M82">
    <cfRule type="containsText" dxfId="34623" priority="35829" operator="containsText" text="Complete">
      <formula>NOT(ISERROR(SEARCH("Complete",M82)))</formula>
    </cfRule>
  </conditionalFormatting>
  <conditionalFormatting sqref="J83">
    <cfRule type="notContainsBlanks" dxfId="34622" priority="35828">
      <formula>LEN(TRIM(J83))&gt;0</formula>
    </cfRule>
  </conditionalFormatting>
  <conditionalFormatting sqref="I83">
    <cfRule type="cellIs" dxfId="34621" priority="35827" operator="greaterThan">
      <formula>2.11</formula>
    </cfRule>
  </conditionalFormatting>
  <conditionalFormatting sqref="I83">
    <cfRule type="cellIs" dxfId="34620" priority="35826" operator="greaterThan">
      <formula>2.11</formula>
    </cfRule>
  </conditionalFormatting>
  <conditionalFormatting sqref="I83">
    <cfRule type="cellIs" dxfId="34619" priority="35825" operator="greaterThan">
      <formula>2.11</formula>
    </cfRule>
  </conditionalFormatting>
  <conditionalFormatting sqref="K83">
    <cfRule type="notContainsBlanks" dxfId="34618" priority="35824">
      <formula>LEN(TRIM(K83))&gt;0</formula>
    </cfRule>
  </conditionalFormatting>
  <conditionalFormatting sqref="M83">
    <cfRule type="containsText" dxfId="34617" priority="35823" operator="containsText" text="Complete">
      <formula>NOT(ISERROR(SEARCH("Complete",M83)))</formula>
    </cfRule>
  </conditionalFormatting>
  <conditionalFormatting sqref="J84">
    <cfRule type="notContainsBlanks" dxfId="34616" priority="35822">
      <formula>LEN(TRIM(J84))&gt;0</formula>
    </cfRule>
  </conditionalFormatting>
  <conditionalFormatting sqref="I84">
    <cfRule type="cellIs" dxfId="34615" priority="35821" operator="greaterThan">
      <formula>2.11</formula>
    </cfRule>
  </conditionalFormatting>
  <conditionalFormatting sqref="I84">
    <cfRule type="cellIs" dxfId="34614" priority="35820" operator="greaterThan">
      <formula>2.11</formula>
    </cfRule>
  </conditionalFormatting>
  <conditionalFormatting sqref="I84">
    <cfRule type="cellIs" dxfId="34613" priority="35819" operator="greaterThan">
      <formula>2.11</formula>
    </cfRule>
  </conditionalFormatting>
  <conditionalFormatting sqref="K84">
    <cfRule type="notContainsBlanks" dxfId="34612" priority="35818">
      <formula>LEN(TRIM(K84))&gt;0</formula>
    </cfRule>
  </conditionalFormatting>
  <conditionalFormatting sqref="M84">
    <cfRule type="containsText" dxfId="34611" priority="35817" operator="containsText" text="Complete">
      <formula>NOT(ISERROR(SEARCH("Complete",M84)))</formula>
    </cfRule>
  </conditionalFormatting>
  <conditionalFormatting sqref="J85">
    <cfRule type="notContainsBlanks" dxfId="34610" priority="35816">
      <formula>LEN(TRIM(J85))&gt;0</formula>
    </cfRule>
  </conditionalFormatting>
  <conditionalFormatting sqref="I85">
    <cfRule type="cellIs" dxfId="34609" priority="35815" operator="greaterThan">
      <formula>2.11</formula>
    </cfRule>
  </conditionalFormatting>
  <conditionalFormatting sqref="I85">
    <cfRule type="cellIs" dxfId="34608" priority="35814" operator="greaterThan">
      <formula>2.11</formula>
    </cfRule>
  </conditionalFormatting>
  <conditionalFormatting sqref="I85">
    <cfRule type="cellIs" dxfId="34607" priority="35813" operator="greaterThan">
      <formula>2.11</formula>
    </cfRule>
  </conditionalFormatting>
  <conditionalFormatting sqref="K85">
    <cfRule type="notContainsBlanks" dxfId="34606" priority="35812">
      <formula>LEN(TRIM(K85))&gt;0</formula>
    </cfRule>
  </conditionalFormatting>
  <conditionalFormatting sqref="M85">
    <cfRule type="containsText" dxfId="34605" priority="35811" operator="containsText" text="Complete">
      <formula>NOT(ISERROR(SEARCH("Complete",M85)))</formula>
    </cfRule>
  </conditionalFormatting>
  <conditionalFormatting sqref="J86">
    <cfRule type="notContainsBlanks" dxfId="34604" priority="35810">
      <formula>LEN(TRIM(J86))&gt;0</formula>
    </cfRule>
  </conditionalFormatting>
  <conditionalFormatting sqref="I86">
    <cfRule type="cellIs" dxfId="34603" priority="35809" operator="greaterThan">
      <formula>2.11</formula>
    </cfRule>
  </conditionalFormatting>
  <conditionalFormatting sqref="I86">
    <cfRule type="cellIs" dxfId="34602" priority="35808" operator="greaterThan">
      <formula>2.11</formula>
    </cfRule>
  </conditionalFormatting>
  <conditionalFormatting sqref="I86">
    <cfRule type="cellIs" dxfId="34601" priority="35807" operator="greaterThan">
      <formula>2.11</formula>
    </cfRule>
  </conditionalFormatting>
  <conditionalFormatting sqref="K86">
    <cfRule type="notContainsBlanks" dxfId="34600" priority="35806">
      <formula>LEN(TRIM(K86))&gt;0</formula>
    </cfRule>
  </conditionalFormatting>
  <conditionalFormatting sqref="M86">
    <cfRule type="containsText" dxfId="34599" priority="35805" operator="containsText" text="Complete">
      <formula>NOT(ISERROR(SEARCH("Complete",M86)))</formula>
    </cfRule>
  </conditionalFormatting>
  <conditionalFormatting sqref="J87">
    <cfRule type="notContainsBlanks" dxfId="34598" priority="35804">
      <formula>LEN(TRIM(J87))&gt;0</formula>
    </cfRule>
  </conditionalFormatting>
  <conditionalFormatting sqref="I87">
    <cfRule type="cellIs" dxfId="34597" priority="35803" operator="greaterThan">
      <formula>2.11</formula>
    </cfRule>
  </conditionalFormatting>
  <conditionalFormatting sqref="I87">
    <cfRule type="cellIs" dxfId="34596" priority="35802" operator="greaterThan">
      <formula>2.11</formula>
    </cfRule>
  </conditionalFormatting>
  <conditionalFormatting sqref="I87">
    <cfRule type="cellIs" dxfId="34595" priority="35801" operator="greaterThan">
      <formula>2.11</formula>
    </cfRule>
  </conditionalFormatting>
  <conditionalFormatting sqref="K87">
    <cfRule type="notContainsBlanks" dxfId="34594" priority="35800">
      <formula>LEN(TRIM(K87))&gt;0</formula>
    </cfRule>
  </conditionalFormatting>
  <conditionalFormatting sqref="M87">
    <cfRule type="containsText" dxfId="34593" priority="35799" operator="containsText" text="Complete">
      <formula>NOT(ISERROR(SEARCH("Complete",M87)))</formula>
    </cfRule>
  </conditionalFormatting>
  <conditionalFormatting sqref="J88">
    <cfRule type="notContainsBlanks" dxfId="34592" priority="35798">
      <formula>LEN(TRIM(J88))&gt;0</formula>
    </cfRule>
  </conditionalFormatting>
  <conditionalFormatting sqref="I88">
    <cfRule type="cellIs" dxfId="34591" priority="35797" operator="greaterThan">
      <formula>2.11</formula>
    </cfRule>
  </conditionalFormatting>
  <conditionalFormatting sqref="I88">
    <cfRule type="cellIs" dxfId="34590" priority="35796" operator="greaterThan">
      <formula>2.11</formula>
    </cfRule>
  </conditionalFormatting>
  <conditionalFormatting sqref="I88">
    <cfRule type="cellIs" dxfId="34589" priority="35795" operator="greaterThan">
      <formula>2.11</formula>
    </cfRule>
  </conditionalFormatting>
  <conditionalFormatting sqref="K88">
    <cfRule type="notContainsBlanks" dxfId="34588" priority="35794">
      <formula>LEN(TRIM(K88))&gt;0</formula>
    </cfRule>
  </conditionalFormatting>
  <conditionalFormatting sqref="M88">
    <cfRule type="containsText" dxfId="34587" priority="35793" operator="containsText" text="Complete">
      <formula>NOT(ISERROR(SEARCH("Complete",M88)))</formula>
    </cfRule>
  </conditionalFormatting>
  <conditionalFormatting sqref="J89">
    <cfRule type="notContainsBlanks" dxfId="34586" priority="35792">
      <formula>LEN(TRIM(J89))&gt;0</formula>
    </cfRule>
  </conditionalFormatting>
  <conditionalFormatting sqref="I89">
    <cfRule type="cellIs" dxfId="34585" priority="35791" operator="greaterThan">
      <formula>2.11</formula>
    </cfRule>
  </conditionalFormatting>
  <conditionalFormatting sqref="I89">
    <cfRule type="cellIs" dxfId="34584" priority="35790" operator="greaterThan">
      <formula>2.11</formula>
    </cfRule>
  </conditionalFormatting>
  <conditionalFormatting sqref="I89">
    <cfRule type="cellIs" dxfId="34583" priority="35789" operator="greaterThan">
      <formula>2.11</formula>
    </cfRule>
  </conditionalFormatting>
  <conditionalFormatting sqref="K89">
    <cfRule type="notContainsBlanks" dxfId="34582" priority="35788">
      <formula>LEN(TRIM(K89))&gt;0</formula>
    </cfRule>
  </conditionalFormatting>
  <conditionalFormatting sqref="M89">
    <cfRule type="containsText" dxfId="34581" priority="35787" operator="containsText" text="Complete">
      <formula>NOT(ISERROR(SEARCH("Complete",M89)))</formula>
    </cfRule>
  </conditionalFormatting>
  <conditionalFormatting sqref="J90">
    <cfRule type="notContainsBlanks" dxfId="34580" priority="35786">
      <formula>LEN(TRIM(J90))&gt;0</formula>
    </cfRule>
  </conditionalFormatting>
  <conditionalFormatting sqref="I90">
    <cfRule type="cellIs" dxfId="34579" priority="35785" operator="greaterThan">
      <formula>2.11</formula>
    </cfRule>
  </conditionalFormatting>
  <conditionalFormatting sqref="I90">
    <cfRule type="cellIs" dxfId="34578" priority="35784" operator="greaterThan">
      <formula>2.11</formula>
    </cfRule>
  </conditionalFormatting>
  <conditionalFormatting sqref="I90">
    <cfRule type="cellIs" dxfId="34577" priority="35783" operator="greaterThan">
      <formula>2.11</formula>
    </cfRule>
  </conditionalFormatting>
  <conditionalFormatting sqref="K90">
    <cfRule type="notContainsBlanks" dxfId="34576" priority="35782">
      <formula>LEN(TRIM(K90))&gt;0</formula>
    </cfRule>
  </conditionalFormatting>
  <conditionalFormatting sqref="M90">
    <cfRule type="containsText" dxfId="34575" priority="35781" operator="containsText" text="Complete">
      <formula>NOT(ISERROR(SEARCH("Complete",M90)))</formula>
    </cfRule>
  </conditionalFormatting>
  <conditionalFormatting sqref="J91">
    <cfRule type="notContainsBlanks" dxfId="34574" priority="35780">
      <formula>LEN(TRIM(J91))&gt;0</formula>
    </cfRule>
  </conditionalFormatting>
  <conditionalFormatting sqref="I91">
    <cfRule type="cellIs" dxfId="34573" priority="35779" operator="greaterThan">
      <formula>2.11</formula>
    </cfRule>
  </conditionalFormatting>
  <conditionalFormatting sqref="I91">
    <cfRule type="cellIs" dxfId="34572" priority="35778" operator="greaterThan">
      <formula>2.11</formula>
    </cfRule>
  </conditionalFormatting>
  <conditionalFormatting sqref="I91">
    <cfRule type="cellIs" dxfId="34571" priority="35777" operator="greaterThan">
      <formula>2.11</formula>
    </cfRule>
  </conditionalFormatting>
  <conditionalFormatting sqref="K91">
    <cfRule type="notContainsBlanks" dxfId="34570" priority="35776">
      <formula>LEN(TRIM(K91))&gt;0</formula>
    </cfRule>
  </conditionalFormatting>
  <conditionalFormatting sqref="M91">
    <cfRule type="containsText" dxfId="34569" priority="35775" operator="containsText" text="Complete">
      <formula>NOT(ISERROR(SEARCH("Complete",M91)))</formula>
    </cfRule>
  </conditionalFormatting>
  <conditionalFormatting sqref="J92">
    <cfRule type="notContainsBlanks" dxfId="34568" priority="35774">
      <formula>LEN(TRIM(J92))&gt;0</formula>
    </cfRule>
  </conditionalFormatting>
  <conditionalFormatting sqref="I92">
    <cfRule type="cellIs" dxfId="34567" priority="35773" operator="greaterThan">
      <formula>2.11</formula>
    </cfRule>
  </conditionalFormatting>
  <conditionalFormatting sqref="I92">
    <cfRule type="cellIs" dxfId="34566" priority="35772" operator="greaterThan">
      <formula>2.11</formula>
    </cfRule>
  </conditionalFormatting>
  <conditionalFormatting sqref="I92">
    <cfRule type="cellIs" dxfId="34565" priority="35771" operator="greaterThan">
      <formula>2.11</formula>
    </cfRule>
  </conditionalFormatting>
  <conditionalFormatting sqref="K92">
    <cfRule type="notContainsBlanks" dxfId="34564" priority="35770">
      <formula>LEN(TRIM(K92))&gt;0</formula>
    </cfRule>
  </conditionalFormatting>
  <conditionalFormatting sqref="M92">
    <cfRule type="containsText" dxfId="34563" priority="35769" operator="containsText" text="Complete">
      <formula>NOT(ISERROR(SEARCH("Complete",M92)))</formula>
    </cfRule>
  </conditionalFormatting>
  <conditionalFormatting sqref="J93">
    <cfRule type="notContainsBlanks" dxfId="34562" priority="35768">
      <formula>LEN(TRIM(J93))&gt;0</formula>
    </cfRule>
  </conditionalFormatting>
  <conditionalFormatting sqref="I93">
    <cfRule type="cellIs" dxfId="34561" priority="35767" operator="greaterThan">
      <formula>2.11</formula>
    </cfRule>
  </conditionalFormatting>
  <conditionalFormatting sqref="I93">
    <cfRule type="cellIs" dxfId="34560" priority="35766" operator="greaterThan">
      <formula>2.11</formula>
    </cfRule>
  </conditionalFormatting>
  <conditionalFormatting sqref="I93">
    <cfRule type="cellIs" dxfId="34559" priority="35765" operator="greaterThan">
      <formula>2.11</formula>
    </cfRule>
  </conditionalFormatting>
  <conditionalFormatting sqref="K93">
    <cfRule type="notContainsBlanks" dxfId="34558" priority="35764">
      <formula>LEN(TRIM(K93))&gt;0</formula>
    </cfRule>
  </conditionalFormatting>
  <conditionalFormatting sqref="M93">
    <cfRule type="containsText" dxfId="34557" priority="35763" operator="containsText" text="Complete">
      <formula>NOT(ISERROR(SEARCH("Complete",M93)))</formula>
    </cfRule>
  </conditionalFormatting>
  <conditionalFormatting sqref="J94">
    <cfRule type="notContainsBlanks" dxfId="34556" priority="35762">
      <formula>LEN(TRIM(J94))&gt;0</formula>
    </cfRule>
  </conditionalFormatting>
  <conditionalFormatting sqref="I94">
    <cfRule type="cellIs" dxfId="34555" priority="35761" operator="greaterThan">
      <formula>2.11</formula>
    </cfRule>
  </conditionalFormatting>
  <conditionalFormatting sqref="I94">
    <cfRule type="cellIs" dxfId="34554" priority="35760" operator="greaterThan">
      <formula>2.11</formula>
    </cfRule>
  </conditionalFormatting>
  <conditionalFormatting sqref="I94">
    <cfRule type="cellIs" dxfId="34553" priority="35759" operator="greaterThan">
      <formula>2.11</formula>
    </cfRule>
  </conditionalFormatting>
  <conditionalFormatting sqref="K94">
    <cfRule type="notContainsBlanks" dxfId="34552" priority="35758">
      <formula>LEN(TRIM(K94))&gt;0</formula>
    </cfRule>
  </conditionalFormatting>
  <conditionalFormatting sqref="M94">
    <cfRule type="containsText" dxfId="34551" priority="35757" operator="containsText" text="Complete">
      <formula>NOT(ISERROR(SEARCH("Complete",M94)))</formula>
    </cfRule>
  </conditionalFormatting>
  <conditionalFormatting sqref="J95">
    <cfRule type="notContainsBlanks" dxfId="34550" priority="35756">
      <formula>LEN(TRIM(J95))&gt;0</formula>
    </cfRule>
  </conditionalFormatting>
  <conditionalFormatting sqref="I95">
    <cfRule type="cellIs" dxfId="34549" priority="35755" operator="greaterThan">
      <formula>2.11</formula>
    </cfRule>
  </conditionalFormatting>
  <conditionalFormatting sqref="I95">
    <cfRule type="cellIs" dxfId="34548" priority="35754" operator="greaterThan">
      <formula>2.11</formula>
    </cfRule>
  </conditionalFormatting>
  <conditionalFormatting sqref="I95">
    <cfRule type="cellIs" dxfId="34547" priority="35753" operator="greaterThan">
      <formula>2.11</formula>
    </cfRule>
  </conditionalFormatting>
  <conditionalFormatting sqref="K95">
    <cfRule type="notContainsBlanks" dxfId="34546" priority="35752">
      <formula>LEN(TRIM(K95))&gt;0</formula>
    </cfRule>
  </conditionalFormatting>
  <conditionalFormatting sqref="M95">
    <cfRule type="containsText" dxfId="34545" priority="35751" operator="containsText" text="Complete">
      <formula>NOT(ISERROR(SEARCH("Complete",M95)))</formula>
    </cfRule>
  </conditionalFormatting>
  <conditionalFormatting sqref="J96">
    <cfRule type="notContainsBlanks" dxfId="34544" priority="35750">
      <formula>LEN(TRIM(J96))&gt;0</formula>
    </cfRule>
  </conditionalFormatting>
  <conditionalFormatting sqref="I96">
    <cfRule type="cellIs" dxfId="34543" priority="35749" operator="greaterThan">
      <formula>2.11</formula>
    </cfRule>
  </conditionalFormatting>
  <conditionalFormatting sqref="I96">
    <cfRule type="cellIs" dxfId="34542" priority="35748" operator="greaterThan">
      <formula>2.11</formula>
    </cfRule>
  </conditionalFormatting>
  <conditionalFormatting sqref="I96">
    <cfRule type="cellIs" dxfId="34541" priority="35747" operator="greaterThan">
      <formula>2.11</formula>
    </cfRule>
  </conditionalFormatting>
  <conditionalFormatting sqref="K96">
    <cfRule type="notContainsBlanks" dxfId="34540" priority="35746">
      <formula>LEN(TRIM(K96))&gt;0</formula>
    </cfRule>
  </conditionalFormatting>
  <conditionalFormatting sqref="M96">
    <cfRule type="containsText" dxfId="34539" priority="35745" operator="containsText" text="Complete">
      <formula>NOT(ISERROR(SEARCH("Complete",M96)))</formula>
    </cfRule>
  </conditionalFormatting>
  <conditionalFormatting sqref="J97">
    <cfRule type="notContainsBlanks" dxfId="34538" priority="35744">
      <formula>LEN(TRIM(J97))&gt;0</formula>
    </cfRule>
  </conditionalFormatting>
  <conditionalFormatting sqref="I97">
    <cfRule type="cellIs" dxfId="34537" priority="35743" operator="greaterThan">
      <formula>2.11</formula>
    </cfRule>
  </conditionalFormatting>
  <conditionalFormatting sqref="I97">
    <cfRule type="cellIs" dxfId="34536" priority="35742" operator="greaterThan">
      <formula>2.11</formula>
    </cfRule>
  </conditionalFormatting>
  <conditionalFormatting sqref="I97">
    <cfRule type="cellIs" dxfId="34535" priority="35741" operator="greaterThan">
      <formula>2.11</formula>
    </cfRule>
  </conditionalFormatting>
  <conditionalFormatting sqref="K97">
    <cfRule type="notContainsBlanks" dxfId="34534" priority="35740">
      <formula>LEN(TRIM(K97))&gt;0</formula>
    </cfRule>
  </conditionalFormatting>
  <conditionalFormatting sqref="M97">
    <cfRule type="containsText" dxfId="34533" priority="35739" operator="containsText" text="Complete">
      <formula>NOT(ISERROR(SEARCH("Complete",M97)))</formula>
    </cfRule>
  </conditionalFormatting>
  <conditionalFormatting sqref="J98">
    <cfRule type="notContainsBlanks" dxfId="34532" priority="35738">
      <formula>LEN(TRIM(J98))&gt;0</formula>
    </cfRule>
  </conditionalFormatting>
  <conditionalFormatting sqref="I98">
    <cfRule type="cellIs" dxfId="34531" priority="35737" operator="greaterThan">
      <formula>2.11</formula>
    </cfRule>
  </conditionalFormatting>
  <conditionalFormatting sqref="I98">
    <cfRule type="cellIs" dxfId="34530" priority="35736" operator="greaterThan">
      <formula>2.11</formula>
    </cfRule>
  </conditionalFormatting>
  <conditionalFormatting sqref="I98">
    <cfRule type="cellIs" dxfId="34529" priority="35735" operator="greaterThan">
      <formula>2.11</formula>
    </cfRule>
  </conditionalFormatting>
  <conditionalFormatting sqref="K98">
    <cfRule type="notContainsBlanks" dxfId="34528" priority="35734">
      <formula>LEN(TRIM(K98))&gt;0</formula>
    </cfRule>
  </conditionalFormatting>
  <conditionalFormatting sqref="M98">
    <cfRule type="containsText" dxfId="34527" priority="35733" operator="containsText" text="Complete">
      <formula>NOT(ISERROR(SEARCH("Complete",M98)))</formula>
    </cfRule>
  </conditionalFormatting>
  <conditionalFormatting sqref="J99">
    <cfRule type="notContainsBlanks" dxfId="34526" priority="35732">
      <formula>LEN(TRIM(J99))&gt;0</formula>
    </cfRule>
  </conditionalFormatting>
  <conditionalFormatting sqref="I99">
    <cfRule type="cellIs" dxfId="34525" priority="35731" operator="greaterThan">
      <formula>2.11</formula>
    </cfRule>
  </conditionalFormatting>
  <conditionalFormatting sqref="I99">
    <cfRule type="cellIs" dxfId="34524" priority="35730" operator="greaterThan">
      <formula>2.11</formula>
    </cfRule>
  </conditionalFormatting>
  <conditionalFormatting sqref="I99">
    <cfRule type="cellIs" dxfId="34523" priority="35729" operator="greaterThan">
      <formula>2.11</formula>
    </cfRule>
  </conditionalFormatting>
  <conditionalFormatting sqref="K99">
    <cfRule type="notContainsBlanks" dxfId="34522" priority="35728">
      <formula>LEN(TRIM(K99))&gt;0</formula>
    </cfRule>
  </conditionalFormatting>
  <conditionalFormatting sqref="M99">
    <cfRule type="containsText" dxfId="34521" priority="35727" operator="containsText" text="Complete">
      <formula>NOT(ISERROR(SEARCH("Complete",M99)))</formula>
    </cfRule>
  </conditionalFormatting>
  <conditionalFormatting sqref="J100">
    <cfRule type="notContainsBlanks" dxfId="34520" priority="35726">
      <formula>LEN(TRIM(J100))&gt;0</formula>
    </cfRule>
  </conditionalFormatting>
  <conditionalFormatting sqref="K100">
    <cfRule type="notContainsBlanks" dxfId="34519" priority="35722">
      <formula>LEN(TRIM(K100))&gt;0</formula>
    </cfRule>
  </conditionalFormatting>
  <conditionalFormatting sqref="M100">
    <cfRule type="containsText" dxfId="34518" priority="35721" operator="containsText" text="Complete">
      <formula>NOT(ISERROR(SEARCH("Complete",M100)))</formula>
    </cfRule>
  </conditionalFormatting>
  <conditionalFormatting sqref="I100">
    <cfRule type="cellIs" dxfId="34517" priority="35720" operator="greaterThan">
      <formula>2.11</formula>
    </cfRule>
  </conditionalFormatting>
  <conditionalFormatting sqref="I100">
    <cfRule type="cellIs" dxfId="34516" priority="35719" operator="greaterThan">
      <formula>2.11</formula>
    </cfRule>
  </conditionalFormatting>
  <conditionalFormatting sqref="I100">
    <cfRule type="cellIs" dxfId="34515" priority="35718" operator="greaterThan">
      <formula>2.11</formula>
    </cfRule>
  </conditionalFormatting>
  <conditionalFormatting sqref="J101">
    <cfRule type="notContainsBlanks" dxfId="34514" priority="35717">
      <formula>LEN(TRIM(J101))&gt;0</formula>
    </cfRule>
  </conditionalFormatting>
  <conditionalFormatting sqref="K101">
    <cfRule type="notContainsBlanks" dxfId="34513" priority="35716">
      <formula>LEN(TRIM(K101))&gt;0</formula>
    </cfRule>
  </conditionalFormatting>
  <conditionalFormatting sqref="M101">
    <cfRule type="containsText" dxfId="34512" priority="35715" operator="containsText" text="Complete">
      <formula>NOT(ISERROR(SEARCH("Complete",M101)))</formula>
    </cfRule>
  </conditionalFormatting>
  <conditionalFormatting sqref="I101">
    <cfRule type="cellIs" dxfId="34511" priority="35714" operator="greaterThan">
      <formula>2.11</formula>
    </cfRule>
  </conditionalFormatting>
  <conditionalFormatting sqref="I101">
    <cfRule type="cellIs" dxfId="34510" priority="35713" operator="greaterThan">
      <formula>2.11</formula>
    </cfRule>
  </conditionalFormatting>
  <conditionalFormatting sqref="I101">
    <cfRule type="cellIs" dxfId="34509" priority="35712" operator="greaterThan">
      <formula>2.11</formula>
    </cfRule>
  </conditionalFormatting>
  <conditionalFormatting sqref="J102">
    <cfRule type="notContainsBlanks" dxfId="34508" priority="35711">
      <formula>LEN(TRIM(J102))&gt;0</formula>
    </cfRule>
  </conditionalFormatting>
  <conditionalFormatting sqref="K102">
    <cfRule type="notContainsBlanks" dxfId="34507" priority="35710">
      <formula>LEN(TRIM(K102))&gt;0</formula>
    </cfRule>
  </conditionalFormatting>
  <conditionalFormatting sqref="M102">
    <cfRule type="containsText" dxfId="34506" priority="35709" operator="containsText" text="Complete">
      <formula>NOT(ISERROR(SEARCH("Complete",M102)))</formula>
    </cfRule>
  </conditionalFormatting>
  <conditionalFormatting sqref="I102">
    <cfRule type="cellIs" dxfId="34505" priority="35708" operator="greaterThan">
      <formula>2.11</formula>
    </cfRule>
  </conditionalFormatting>
  <conditionalFormatting sqref="I102">
    <cfRule type="cellIs" dxfId="34504" priority="35707" operator="greaterThan">
      <formula>2.11</formula>
    </cfRule>
  </conditionalFormatting>
  <conditionalFormatting sqref="I102">
    <cfRule type="cellIs" dxfId="34503" priority="35706" operator="greaterThan">
      <formula>2.11</formula>
    </cfRule>
  </conditionalFormatting>
  <conditionalFormatting sqref="J103">
    <cfRule type="notContainsBlanks" dxfId="34502" priority="35705">
      <formula>LEN(TRIM(J103))&gt;0</formula>
    </cfRule>
  </conditionalFormatting>
  <conditionalFormatting sqref="K103">
    <cfRule type="notContainsBlanks" dxfId="34501" priority="35704">
      <formula>LEN(TRIM(K103))&gt;0</formula>
    </cfRule>
  </conditionalFormatting>
  <conditionalFormatting sqref="M103">
    <cfRule type="containsText" dxfId="34500" priority="35703" operator="containsText" text="Complete">
      <formula>NOT(ISERROR(SEARCH("Complete",M103)))</formula>
    </cfRule>
  </conditionalFormatting>
  <conditionalFormatting sqref="I103">
    <cfRule type="cellIs" dxfId="34499" priority="35702" operator="greaterThan">
      <formula>2.11</formula>
    </cfRule>
  </conditionalFormatting>
  <conditionalFormatting sqref="I103">
    <cfRule type="cellIs" dxfId="34498" priority="35701" operator="greaterThan">
      <formula>2.11</formula>
    </cfRule>
  </conditionalFormatting>
  <conditionalFormatting sqref="I103">
    <cfRule type="cellIs" dxfId="34497" priority="35700" operator="greaterThan">
      <formula>2.11</formula>
    </cfRule>
  </conditionalFormatting>
  <conditionalFormatting sqref="J104">
    <cfRule type="notContainsBlanks" dxfId="34496" priority="35699">
      <formula>LEN(TRIM(J104))&gt;0</formula>
    </cfRule>
  </conditionalFormatting>
  <conditionalFormatting sqref="K104">
    <cfRule type="notContainsBlanks" dxfId="34495" priority="35698">
      <formula>LEN(TRIM(K104))&gt;0</formula>
    </cfRule>
  </conditionalFormatting>
  <conditionalFormatting sqref="M104">
    <cfRule type="containsText" dxfId="34494" priority="35697" operator="containsText" text="Complete">
      <formula>NOT(ISERROR(SEARCH("Complete",M104)))</formula>
    </cfRule>
  </conditionalFormatting>
  <conditionalFormatting sqref="I104">
    <cfRule type="cellIs" dxfId="34493" priority="35696" operator="greaterThan">
      <formula>2.11</formula>
    </cfRule>
  </conditionalFormatting>
  <conditionalFormatting sqref="I104">
    <cfRule type="cellIs" dxfId="34492" priority="35695" operator="greaterThan">
      <formula>2.11</formula>
    </cfRule>
  </conditionalFormatting>
  <conditionalFormatting sqref="I104">
    <cfRule type="cellIs" dxfId="34491" priority="35694" operator="greaterThan">
      <formula>2.11</formula>
    </cfRule>
  </conditionalFormatting>
  <conditionalFormatting sqref="J105">
    <cfRule type="notContainsBlanks" dxfId="34490" priority="35693">
      <formula>LEN(TRIM(J105))&gt;0</formula>
    </cfRule>
  </conditionalFormatting>
  <conditionalFormatting sqref="K105">
    <cfRule type="notContainsBlanks" dxfId="34489" priority="35692">
      <formula>LEN(TRIM(K105))&gt;0</formula>
    </cfRule>
  </conditionalFormatting>
  <conditionalFormatting sqref="M105">
    <cfRule type="containsText" dxfId="34488" priority="35691" operator="containsText" text="Complete">
      <formula>NOT(ISERROR(SEARCH("Complete",M105)))</formula>
    </cfRule>
  </conditionalFormatting>
  <conditionalFormatting sqref="I105">
    <cfRule type="cellIs" dxfId="34487" priority="35690" operator="greaterThan">
      <formula>2.11</formula>
    </cfRule>
  </conditionalFormatting>
  <conditionalFormatting sqref="I105">
    <cfRule type="cellIs" dxfId="34486" priority="35689" operator="greaterThan">
      <formula>2.11</formula>
    </cfRule>
  </conditionalFormatting>
  <conditionalFormatting sqref="I105">
    <cfRule type="cellIs" dxfId="34485" priority="35688" operator="greaterThan">
      <formula>2.11</formula>
    </cfRule>
  </conditionalFormatting>
  <conditionalFormatting sqref="J106">
    <cfRule type="notContainsBlanks" dxfId="34484" priority="35687">
      <formula>LEN(TRIM(J106))&gt;0</formula>
    </cfRule>
  </conditionalFormatting>
  <conditionalFormatting sqref="K106">
    <cfRule type="notContainsBlanks" dxfId="34483" priority="35686">
      <formula>LEN(TRIM(K106))&gt;0</formula>
    </cfRule>
  </conditionalFormatting>
  <conditionalFormatting sqref="M106">
    <cfRule type="containsText" dxfId="34482" priority="35685" operator="containsText" text="Complete">
      <formula>NOT(ISERROR(SEARCH("Complete",M106)))</formula>
    </cfRule>
  </conditionalFormatting>
  <conditionalFormatting sqref="I106">
    <cfRule type="cellIs" dxfId="34481" priority="35684" operator="greaterThan">
      <formula>2.11</formula>
    </cfRule>
  </conditionalFormatting>
  <conditionalFormatting sqref="I106">
    <cfRule type="cellIs" dxfId="34480" priority="35683" operator="greaterThan">
      <formula>2.11</formula>
    </cfRule>
  </conditionalFormatting>
  <conditionalFormatting sqref="I106">
    <cfRule type="cellIs" dxfId="34479" priority="35682" operator="greaterThan">
      <formula>2.11</formula>
    </cfRule>
  </conditionalFormatting>
  <conditionalFormatting sqref="J107">
    <cfRule type="notContainsBlanks" dxfId="34478" priority="35681">
      <formula>LEN(TRIM(J107))&gt;0</formula>
    </cfRule>
  </conditionalFormatting>
  <conditionalFormatting sqref="K107">
    <cfRule type="notContainsBlanks" dxfId="34477" priority="35680">
      <formula>LEN(TRIM(K107))&gt;0</formula>
    </cfRule>
  </conditionalFormatting>
  <conditionalFormatting sqref="M107">
    <cfRule type="containsText" dxfId="34476" priority="35679" operator="containsText" text="Complete">
      <formula>NOT(ISERROR(SEARCH("Complete",M107)))</formula>
    </cfRule>
  </conditionalFormatting>
  <conditionalFormatting sqref="I107">
    <cfRule type="cellIs" dxfId="34475" priority="35678" operator="greaterThan">
      <formula>2.11</formula>
    </cfRule>
  </conditionalFormatting>
  <conditionalFormatting sqref="I107">
    <cfRule type="cellIs" dxfId="34474" priority="35677" operator="greaterThan">
      <formula>2.11</formula>
    </cfRule>
  </conditionalFormatting>
  <conditionalFormatting sqref="I107">
    <cfRule type="cellIs" dxfId="34473" priority="35676" operator="greaterThan">
      <formula>2.11</formula>
    </cfRule>
  </conditionalFormatting>
  <conditionalFormatting sqref="J108">
    <cfRule type="notContainsBlanks" dxfId="34472" priority="35675">
      <formula>LEN(TRIM(J108))&gt;0</formula>
    </cfRule>
  </conditionalFormatting>
  <conditionalFormatting sqref="I108">
    <cfRule type="cellIs" dxfId="34471" priority="35674" operator="greaterThan">
      <formula>2.11</formula>
    </cfRule>
  </conditionalFormatting>
  <conditionalFormatting sqref="I108">
    <cfRule type="cellIs" dxfId="34470" priority="35673" operator="greaterThan">
      <formula>2.11</formula>
    </cfRule>
  </conditionalFormatting>
  <conditionalFormatting sqref="I108">
    <cfRule type="cellIs" dxfId="34469" priority="35672" operator="greaterThan">
      <formula>2.11</formula>
    </cfRule>
  </conditionalFormatting>
  <conditionalFormatting sqref="K108">
    <cfRule type="notContainsBlanks" dxfId="34468" priority="35671">
      <formula>LEN(TRIM(K108))&gt;0</formula>
    </cfRule>
  </conditionalFormatting>
  <conditionalFormatting sqref="M108">
    <cfRule type="containsText" dxfId="34467" priority="35670" operator="containsText" text="Complete">
      <formula>NOT(ISERROR(SEARCH("Complete",M108)))</formula>
    </cfRule>
  </conditionalFormatting>
  <conditionalFormatting sqref="J109">
    <cfRule type="notContainsBlanks" dxfId="34466" priority="35669">
      <formula>LEN(TRIM(J109))&gt;0</formula>
    </cfRule>
  </conditionalFormatting>
  <conditionalFormatting sqref="I109">
    <cfRule type="cellIs" dxfId="34465" priority="35668" operator="greaterThan">
      <formula>2.11</formula>
    </cfRule>
  </conditionalFormatting>
  <conditionalFormatting sqref="I109">
    <cfRule type="cellIs" dxfId="34464" priority="35667" operator="greaterThan">
      <formula>2.11</formula>
    </cfRule>
  </conditionalFormatting>
  <conditionalFormatting sqref="I109">
    <cfRule type="cellIs" dxfId="34463" priority="35666" operator="greaterThan">
      <formula>2.11</formula>
    </cfRule>
  </conditionalFormatting>
  <conditionalFormatting sqref="K109">
    <cfRule type="notContainsBlanks" dxfId="34462" priority="35665">
      <formula>LEN(TRIM(K109))&gt;0</formula>
    </cfRule>
  </conditionalFormatting>
  <conditionalFormatting sqref="M109">
    <cfRule type="containsText" dxfId="34461" priority="35664" operator="containsText" text="Complete">
      <formula>NOT(ISERROR(SEARCH("Complete",M109)))</formula>
    </cfRule>
  </conditionalFormatting>
  <conditionalFormatting sqref="J110">
    <cfRule type="notContainsBlanks" dxfId="34460" priority="35663">
      <formula>LEN(TRIM(J110))&gt;0</formula>
    </cfRule>
  </conditionalFormatting>
  <conditionalFormatting sqref="K110">
    <cfRule type="notContainsBlanks" dxfId="34459" priority="35659">
      <formula>LEN(TRIM(K110))&gt;0</formula>
    </cfRule>
  </conditionalFormatting>
  <conditionalFormatting sqref="M110">
    <cfRule type="containsText" dxfId="34458" priority="35658" operator="containsText" text="Complete">
      <formula>NOT(ISERROR(SEARCH("Complete",M110)))</formula>
    </cfRule>
  </conditionalFormatting>
  <conditionalFormatting sqref="I110">
    <cfRule type="cellIs" dxfId="34457" priority="35657" operator="greaterThan">
      <formula>2.11</formula>
    </cfRule>
  </conditionalFormatting>
  <conditionalFormatting sqref="I110">
    <cfRule type="cellIs" dxfId="34456" priority="35656" operator="greaterThan">
      <formula>2.11</formula>
    </cfRule>
  </conditionalFormatting>
  <conditionalFormatting sqref="I110">
    <cfRule type="cellIs" dxfId="34455" priority="35655" operator="greaterThan">
      <formula>2.11</formula>
    </cfRule>
  </conditionalFormatting>
  <conditionalFormatting sqref="J111">
    <cfRule type="notContainsBlanks" dxfId="34454" priority="35654">
      <formula>LEN(TRIM(J111))&gt;0</formula>
    </cfRule>
  </conditionalFormatting>
  <conditionalFormatting sqref="K111">
    <cfRule type="notContainsBlanks" dxfId="34453" priority="35653">
      <formula>LEN(TRIM(K111))&gt;0</formula>
    </cfRule>
  </conditionalFormatting>
  <conditionalFormatting sqref="M111">
    <cfRule type="containsText" dxfId="34452" priority="35652" operator="containsText" text="Complete">
      <formula>NOT(ISERROR(SEARCH("Complete",M111)))</formula>
    </cfRule>
  </conditionalFormatting>
  <conditionalFormatting sqref="I111">
    <cfRule type="cellIs" dxfId="34451" priority="35651" operator="greaterThan">
      <formula>2.11</formula>
    </cfRule>
  </conditionalFormatting>
  <conditionalFormatting sqref="I111">
    <cfRule type="cellIs" dxfId="34450" priority="35650" operator="greaterThan">
      <formula>2.11</formula>
    </cfRule>
  </conditionalFormatting>
  <conditionalFormatting sqref="I111">
    <cfRule type="cellIs" dxfId="34449" priority="35649" operator="greaterThan">
      <formula>2.11</formula>
    </cfRule>
  </conditionalFormatting>
  <conditionalFormatting sqref="J112">
    <cfRule type="notContainsBlanks" dxfId="34448" priority="35648">
      <formula>LEN(TRIM(J112))&gt;0</formula>
    </cfRule>
  </conditionalFormatting>
  <conditionalFormatting sqref="K112">
    <cfRule type="notContainsBlanks" dxfId="34447" priority="35647">
      <formula>LEN(TRIM(K112))&gt;0</formula>
    </cfRule>
  </conditionalFormatting>
  <conditionalFormatting sqref="M112">
    <cfRule type="containsText" dxfId="34446" priority="35646" operator="containsText" text="Complete">
      <formula>NOT(ISERROR(SEARCH("Complete",M112)))</formula>
    </cfRule>
  </conditionalFormatting>
  <conditionalFormatting sqref="I112">
    <cfRule type="cellIs" dxfId="34445" priority="35645" operator="greaterThan">
      <formula>2.11</formula>
    </cfRule>
  </conditionalFormatting>
  <conditionalFormatting sqref="I112">
    <cfRule type="cellIs" dxfId="34444" priority="35644" operator="greaterThan">
      <formula>2.11</formula>
    </cfRule>
  </conditionalFormatting>
  <conditionalFormatting sqref="I112">
    <cfRule type="cellIs" dxfId="34443" priority="35643" operator="greaterThan">
      <formula>2.11</formula>
    </cfRule>
  </conditionalFormatting>
  <conditionalFormatting sqref="J113">
    <cfRule type="notContainsBlanks" dxfId="34442" priority="35642">
      <formula>LEN(TRIM(J113))&gt;0</formula>
    </cfRule>
  </conditionalFormatting>
  <conditionalFormatting sqref="K113">
    <cfRule type="notContainsBlanks" dxfId="34441" priority="35641">
      <formula>LEN(TRIM(K113))&gt;0</formula>
    </cfRule>
  </conditionalFormatting>
  <conditionalFormatting sqref="M113">
    <cfRule type="containsText" dxfId="34440" priority="35640" operator="containsText" text="Complete">
      <formula>NOT(ISERROR(SEARCH("Complete",M113)))</formula>
    </cfRule>
  </conditionalFormatting>
  <conditionalFormatting sqref="I113">
    <cfRule type="cellIs" dxfId="34439" priority="35639" operator="greaterThan">
      <formula>2.11</formula>
    </cfRule>
  </conditionalFormatting>
  <conditionalFormatting sqref="I113">
    <cfRule type="cellIs" dxfId="34438" priority="35638" operator="greaterThan">
      <formula>2.11</formula>
    </cfRule>
  </conditionalFormatting>
  <conditionalFormatting sqref="I113">
    <cfRule type="cellIs" dxfId="34437" priority="35637" operator="greaterThan">
      <formula>2.11</formula>
    </cfRule>
  </conditionalFormatting>
  <conditionalFormatting sqref="J114">
    <cfRule type="notContainsBlanks" dxfId="34436" priority="35636">
      <formula>LEN(TRIM(J114))&gt;0</formula>
    </cfRule>
  </conditionalFormatting>
  <conditionalFormatting sqref="K114">
    <cfRule type="notContainsBlanks" dxfId="34435" priority="35635">
      <formula>LEN(TRIM(K114))&gt;0</formula>
    </cfRule>
  </conditionalFormatting>
  <conditionalFormatting sqref="M114">
    <cfRule type="containsText" dxfId="34434" priority="35634" operator="containsText" text="Complete">
      <formula>NOT(ISERROR(SEARCH("Complete",M114)))</formula>
    </cfRule>
  </conditionalFormatting>
  <conditionalFormatting sqref="I114">
    <cfRule type="cellIs" dxfId="34433" priority="35633" operator="greaterThan">
      <formula>2.11</formula>
    </cfRule>
  </conditionalFormatting>
  <conditionalFormatting sqref="I114">
    <cfRule type="cellIs" dxfId="34432" priority="35632" operator="greaterThan">
      <formula>2.11</formula>
    </cfRule>
  </conditionalFormatting>
  <conditionalFormatting sqref="I114">
    <cfRule type="cellIs" dxfId="34431" priority="35631" operator="greaterThan">
      <formula>2.11</formula>
    </cfRule>
  </conditionalFormatting>
  <conditionalFormatting sqref="J115">
    <cfRule type="notContainsBlanks" dxfId="34430" priority="35630">
      <formula>LEN(TRIM(J115))&gt;0</formula>
    </cfRule>
  </conditionalFormatting>
  <conditionalFormatting sqref="K115">
    <cfRule type="notContainsBlanks" dxfId="34429" priority="35629">
      <formula>LEN(TRIM(K115))&gt;0</formula>
    </cfRule>
  </conditionalFormatting>
  <conditionalFormatting sqref="M115">
    <cfRule type="containsText" dxfId="34428" priority="35628" operator="containsText" text="Complete">
      <formula>NOT(ISERROR(SEARCH("Complete",M115)))</formula>
    </cfRule>
  </conditionalFormatting>
  <conditionalFormatting sqref="I115">
    <cfRule type="cellIs" dxfId="34427" priority="35627" operator="greaterThan">
      <formula>2.11</formula>
    </cfRule>
  </conditionalFormatting>
  <conditionalFormatting sqref="I115">
    <cfRule type="cellIs" dxfId="34426" priority="35626" operator="greaterThan">
      <formula>2.11</formula>
    </cfRule>
  </conditionalFormatting>
  <conditionalFormatting sqref="I115">
    <cfRule type="cellIs" dxfId="34425" priority="35625" operator="greaterThan">
      <formula>2.11</formula>
    </cfRule>
  </conditionalFormatting>
  <conditionalFormatting sqref="J116">
    <cfRule type="notContainsBlanks" dxfId="34424" priority="35624">
      <formula>LEN(TRIM(J116))&gt;0</formula>
    </cfRule>
  </conditionalFormatting>
  <conditionalFormatting sqref="K116">
    <cfRule type="notContainsBlanks" dxfId="34423" priority="35623">
      <formula>LEN(TRIM(K116))&gt;0</formula>
    </cfRule>
  </conditionalFormatting>
  <conditionalFormatting sqref="M116">
    <cfRule type="containsText" dxfId="34422" priority="35622" operator="containsText" text="Complete">
      <formula>NOT(ISERROR(SEARCH("Complete",M116)))</formula>
    </cfRule>
  </conditionalFormatting>
  <conditionalFormatting sqref="I116">
    <cfRule type="cellIs" dxfId="34421" priority="35621" operator="greaterThan">
      <formula>2.11</formula>
    </cfRule>
  </conditionalFormatting>
  <conditionalFormatting sqref="I116">
    <cfRule type="cellIs" dxfId="34420" priority="35620" operator="greaterThan">
      <formula>2.11</formula>
    </cfRule>
  </conditionalFormatting>
  <conditionalFormatting sqref="I116">
    <cfRule type="cellIs" dxfId="34419" priority="35619" operator="greaterThan">
      <formula>2.11</formula>
    </cfRule>
  </conditionalFormatting>
  <conditionalFormatting sqref="J117">
    <cfRule type="notContainsBlanks" dxfId="34418" priority="35618">
      <formula>LEN(TRIM(J117))&gt;0</formula>
    </cfRule>
  </conditionalFormatting>
  <conditionalFormatting sqref="K117">
    <cfRule type="notContainsBlanks" dxfId="34417" priority="35617">
      <formula>LEN(TRIM(K117))&gt;0</formula>
    </cfRule>
  </conditionalFormatting>
  <conditionalFormatting sqref="M117">
    <cfRule type="containsText" dxfId="34416" priority="35616" operator="containsText" text="Complete">
      <formula>NOT(ISERROR(SEARCH("Complete",M117)))</formula>
    </cfRule>
  </conditionalFormatting>
  <conditionalFormatting sqref="I117">
    <cfRule type="cellIs" dxfId="34415" priority="35615" operator="greaterThan">
      <formula>2.11</formula>
    </cfRule>
  </conditionalFormatting>
  <conditionalFormatting sqref="I117">
    <cfRule type="cellIs" dxfId="34414" priority="35614" operator="greaterThan">
      <formula>2.11</formula>
    </cfRule>
  </conditionalFormatting>
  <conditionalFormatting sqref="I117">
    <cfRule type="cellIs" dxfId="34413" priority="35613" operator="greaterThan">
      <formula>2.11</formula>
    </cfRule>
  </conditionalFormatting>
  <conditionalFormatting sqref="J118">
    <cfRule type="notContainsBlanks" dxfId="34412" priority="35612">
      <formula>LEN(TRIM(J118))&gt;0</formula>
    </cfRule>
  </conditionalFormatting>
  <conditionalFormatting sqref="K118">
    <cfRule type="notContainsBlanks" dxfId="34411" priority="35611">
      <formula>LEN(TRIM(K118))&gt;0</formula>
    </cfRule>
  </conditionalFormatting>
  <conditionalFormatting sqref="M118">
    <cfRule type="containsText" dxfId="34410" priority="35610" operator="containsText" text="Complete">
      <formula>NOT(ISERROR(SEARCH("Complete",M118)))</formula>
    </cfRule>
  </conditionalFormatting>
  <conditionalFormatting sqref="I118">
    <cfRule type="cellIs" dxfId="34409" priority="35609" operator="greaterThan">
      <formula>2.11</formula>
    </cfRule>
  </conditionalFormatting>
  <conditionalFormatting sqref="I118">
    <cfRule type="cellIs" dxfId="34408" priority="35608" operator="greaterThan">
      <formula>2.11</formula>
    </cfRule>
  </conditionalFormatting>
  <conditionalFormatting sqref="I118">
    <cfRule type="cellIs" dxfId="34407" priority="35607" operator="greaterThan">
      <formula>2.11</formula>
    </cfRule>
  </conditionalFormatting>
  <conditionalFormatting sqref="J119">
    <cfRule type="notContainsBlanks" dxfId="34406" priority="35606">
      <formula>LEN(TRIM(J119))&gt;0</formula>
    </cfRule>
  </conditionalFormatting>
  <conditionalFormatting sqref="K119">
    <cfRule type="notContainsBlanks" dxfId="34405" priority="35605">
      <formula>LEN(TRIM(K119))&gt;0</formula>
    </cfRule>
  </conditionalFormatting>
  <conditionalFormatting sqref="M119">
    <cfRule type="containsText" dxfId="34404" priority="35604" operator="containsText" text="Complete">
      <formula>NOT(ISERROR(SEARCH("Complete",M119)))</formula>
    </cfRule>
  </conditionalFormatting>
  <conditionalFormatting sqref="I119">
    <cfRule type="cellIs" dxfId="34403" priority="35603" operator="greaterThan">
      <formula>2.11</formula>
    </cfRule>
  </conditionalFormatting>
  <conditionalFormatting sqref="I119">
    <cfRule type="cellIs" dxfId="34402" priority="35602" operator="greaterThan">
      <formula>2.11</formula>
    </cfRule>
  </conditionalFormatting>
  <conditionalFormatting sqref="I119">
    <cfRule type="cellIs" dxfId="34401" priority="35601" operator="greaterThan">
      <formula>2.11</formula>
    </cfRule>
  </conditionalFormatting>
  <conditionalFormatting sqref="J120">
    <cfRule type="notContainsBlanks" dxfId="34400" priority="35600">
      <formula>LEN(TRIM(J120))&gt;0</formula>
    </cfRule>
  </conditionalFormatting>
  <conditionalFormatting sqref="K120">
    <cfRule type="notContainsBlanks" dxfId="34399" priority="35599">
      <formula>LEN(TRIM(K120))&gt;0</formula>
    </cfRule>
  </conditionalFormatting>
  <conditionalFormatting sqref="M120">
    <cfRule type="containsText" dxfId="34398" priority="35598" operator="containsText" text="Complete">
      <formula>NOT(ISERROR(SEARCH("Complete",M120)))</formula>
    </cfRule>
  </conditionalFormatting>
  <conditionalFormatting sqref="I120">
    <cfRule type="cellIs" dxfId="34397" priority="35597" operator="greaterThan">
      <formula>2.11</formula>
    </cfRule>
  </conditionalFormatting>
  <conditionalFormatting sqref="I120">
    <cfRule type="cellIs" dxfId="34396" priority="35596" operator="greaterThan">
      <formula>2.11</formula>
    </cfRule>
  </conditionalFormatting>
  <conditionalFormatting sqref="I120">
    <cfRule type="cellIs" dxfId="34395" priority="35595" operator="greaterThan">
      <formula>2.11</formula>
    </cfRule>
  </conditionalFormatting>
  <conditionalFormatting sqref="J121">
    <cfRule type="notContainsBlanks" dxfId="34394" priority="35594">
      <formula>LEN(TRIM(J121))&gt;0</formula>
    </cfRule>
  </conditionalFormatting>
  <conditionalFormatting sqref="K121">
    <cfRule type="notContainsBlanks" dxfId="34393" priority="35593">
      <formula>LEN(TRIM(K121))&gt;0</formula>
    </cfRule>
  </conditionalFormatting>
  <conditionalFormatting sqref="M121">
    <cfRule type="containsText" dxfId="34392" priority="35592" operator="containsText" text="Complete">
      <formula>NOT(ISERROR(SEARCH("Complete",M121)))</formula>
    </cfRule>
  </conditionalFormatting>
  <conditionalFormatting sqref="I121">
    <cfRule type="cellIs" dxfId="34391" priority="35591" operator="greaterThan">
      <formula>2.11</formula>
    </cfRule>
  </conditionalFormatting>
  <conditionalFormatting sqref="I121">
    <cfRule type="cellIs" dxfId="34390" priority="35590" operator="greaterThan">
      <formula>2.11</formula>
    </cfRule>
  </conditionalFormatting>
  <conditionalFormatting sqref="I121">
    <cfRule type="cellIs" dxfId="34389" priority="35589" operator="greaterThan">
      <formula>2.11</formula>
    </cfRule>
  </conditionalFormatting>
  <conditionalFormatting sqref="J122">
    <cfRule type="notContainsBlanks" dxfId="34388" priority="35588">
      <formula>LEN(TRIM(J122))&gt;0</formula>
    </cfRule>
  </conditionalFormatting>
  <conditionalFormatting sqref="K122">
    <cfRule type="notContainsBlanks" dxfId="34387" priority="35587">
      <formula>LEN(TRIM(K122))&gt;0</formula>
    </cfRule>
  </conditionalFormatting>
  <conditionalFormatting sqref="M122">
    <cfRule type="containsText" dxfId="34386" priority="35586" operator="containsText" text="Complete">
      <formula>NOT(ISERROR(SEARCH("Complete",M122)))</formula>
    </cfRule>
  </conditionalFormatting>
  <conditionalFormatting sqref="I122">
    <cfRule type="cellIs" dxfId="34385" priority="35585" operator="greaterThan">
      <formula>2.11</formula>
    </cfRule>
  </conditionalFormatting>
  <conditionalFormatting sqref="I122">
    <cfRule type="cellIs" dxfId="34384" priority="35584" operator="greaterThan">
      <formula>2.11</formula>
    </cfRule>
  </conditionalFormatting>
  <conditionalFormatting sqref="I122">
    <cfRule type="cellIs" dxfId="34383" priority="35583" operator="greaterThan">
      <formula>2.11</formula>
    </cfRule>
  </conditionalFormatting>
  <conditionalFormatting sqref="J123">
    <cfRule type="notContainsBlanks" dxfId="34382" priority="35582">
      <formula>LEN(TRIM(J123))&gt;0</formula>
    </cfRule>
  </conditionalFormatting>
  <conditionalFormatting sqref="K123">
    <cfRule type="notContainsBlanks" dxfId="34381" priority="35581">
      <formula>LEN(TRIM(K123))&gt;0</formula>
    </cfRule>
  </conditionalFormatting>
  <conditionalFormatting sqref="M123">
    <cfRule type="containsText" dxfId="34380" priority="35580" operator="containsText" text="Complete">
      <formula>NOT(ISERROR(SEARCH("Complete",M123)))</formula>
    </cfRule>
  </conditionalFormatting>
  <conditionalFormatting sqref="I123">
    <cfRule type="cellIs" dxfId="34379" priority="35579" operator="greaterThan">
      <formula>2.11</formula>
    </cfRule>
  </conditionalFormatting>
  <conditionalFormatting sqref="I123">
    <cfRule type="cellIs" dxfId="34378" priority="35578" operator="greaterThan">
      <formula>2.11</formula>
    </cfRule>
  </conditionalFormatting>
  <conditionalFormatting sqref="I123">
    <cfRule type="cellIs" dxfId="34377" priority="35577" operator="greaterThan">
      <formula>2.11</formula>
    </cfRule>
  </conditionalFormatting>
  <conditionalFormatting sqref="J124">
    <cfRule type="notContainsBlanks" dxfId="34376" priority="35576">
      <formula>LEN(TRIM(J124))&gt;0</formula>
    </cfRule>
  </conditionalFormatting>
  <conditionalFormatting sqref="K124">
    <cfRule type="notContainsBlanks" dxfId="34375" priority="35575">
      <formula>LEN(TRIM(K124))&gt;0</formula>
    </cfRule>
  </conditionalFormatting>
  <conditionalFormatting sqref="M124">
    <cfRule type="containsText" dxfId="34374" priority="35574" operator="containsText" text="Complete">
      <formula>NOT(ISERROR(SEARCH("Complete",M124)))</formula>
    </cfRule>
  </conditionalFormatting>
  <conditionalFormatting sqref="I124">
    <cfRule type="cellIs" dxfId="34373" priority="35573" operator="greaterThan">
      <formula>2.11</formula>
    </cfRule>
  </conditionalFormatting>
  <conditionalFormatting sqref="I124">
    <cfRule type="cellIs" dxfId="34372" priority="35572" operator="greaterThan">
      <formula>2.11</formula>
    </cfRule>
  </conditionalFormatting>
  <conditionalFormatting sqref="I124">
    <cfRule type="cellIs" dxfId="34371" priority="35571" operator="greaterThan">
      <formula>2.11</formula>
    </cfRule>
  </conditionalFormatting>
  <conditionalFormatting sqref="J125">
    <cfRule type="notContainsBlanks" dxfId="34370" priority="35570">
      <formula>LEN(TRIM(J125))&gt;0</formula>
    </cfRule>
  </conditionalFormatting>
  <conditionalFormatting sqref="K125">
    <cfRule type="notContainsBlanks" dxfId="34369" priority="35569">
      <formula>LEN(TRIM(K125))&gt;0</formula>
    </cfRule>
  </conditionalFormatting>
  <conditionalFormatting sqref="M125">
    <cfRule type="containsText" dxfId="34368" priority="35568" operator="containsText" text="Complete">
      <formula>NOT(ISERROR(SEARCH("Complete",M125)))</formula>
    </cfRule>
  </conditionalFormatting>
  <conditionalFormatting sqref="I125">
    <cfRule type="cellIs" dxfId="34367" priority="35567" operator="greaterThan">
      <formula>2.11</formula>
    </cfRule>
  </conditionalFormatting>
  <conditionalFormatting sqref="I125">
    <cfRule type="cellIs" dxfId="34366" priority="35566" operator="greaterThan">
      <formula>2.11</formula>
    </cfRule>
  </conditionalFormatting>
  <conditionalFormatting sqref="I125">
    <cfRule type="cellIs" dxfId="34365" priority="35565" operator="greaterThan">
      <formula>2.11</formula>
    </cfRule>
  </conditionalFormatting>
  <conditionalFormatting sqref="J126">
    <cfRule type="notContainsBlanks" dxfId="34364" priority="35564">
      <formula>LEN(TRIM(J126))&gt;0</formula>
    </cfRule>
  </conditionalFormatting>
  <conditionalFormatting sqref="K126">
    <cfRule type="notContainsBlanks" dxfId="34363" priority="35563">
      <formula>LEN(TRIM(K126))&gt;0</formula>
    </cfRule>
  </conditionalFormatting>
  <conditionalFormatting sqref="M126">
    <cfRule type="containsText" dxfId="34362" priority="35562" operator="containsText" text="Complete">
      <formula>NOT(ISERROR(SEARCH("Complete",M126)))</formula>
    </cfRule>
  </conditionalFormatting>
  <conditionalFormatting sqref="I126">
    <cfRule type="cellIs" dxfId="34361" priority="35561" operator="greaterThan">
      <formula>2.11</formula>
    </cfRule>
  </conditionalFormatting>
  <conditionalFormatting sqref="I126">
    <cfRule type="cellIs" dxfId="34360" priority="35560" operator="greaterThan">
      <formula>2.11</formula>
    </cfRule>
  </conditionalFormatting>
  <conditionalFormatting sqref="I126">
    <cfRule type="cellIs" dxfId="34359" priority="35559" operator="greaterThan">
      <formula>2.11</formula>
    </cfRule>
  </conditionalFormatting>
  <conditionalFormatting sqref="J127">
    <cfRule type="notContainsBlanks" dxfId="34358" priority="35558">
      <formula>LEN(TRIM(J127))&gt;0</formula>
    </cfRule>
  </conditionalFormatting>
  <conditionalFormatting sqref="K127">
    <cfRule type="notContainsBlanks" dxfId="34357" priority="35557">
      <formula>LEN(TRIM(K127))&gt;0</formula>
    </cfRule>
  </conditionalFormatting>
  <conditionalFormatting sqref="M127">
    <cfRule type="containsText" dxfId="34356" priority="35556" operator="containsText" text="Complete">
      <formula>NOT(ISERROR(SEARCH("Complete",M127)))</formula>
    </cfRule>
  </conditionalFormatting>
  <conditionalFormatting sqref="I127">
    <cfRule type="cellIs" dxfId="34355" priority="35555" operator="greaterThan">
      <formula>2.11</formula>
    </cfRule>
  </conditionalFormatting>
  <conditionalFormatting sqref="I127">
    <cfRule type="cellIs" dxfId="34354" priority="35554" operator="greaterThan">
      <formula>2.11</formula>
    </cfRule>
  </conditionalFormatting>
  <conditionalFormatting sqref="I127">
    <cfRule type="cellIs" dxfId="34353" priority="35553" operator="greaterThan">
      <formula>2.11</formula>
    </cfRule>
  </conditionalFormatting>
  <conditionalFormatting sqref="J128">
    <cfRule type="notContainsBlanks" dxfId="34352" priority="35552">
      <formula>LEN(TRIM(J128))&gt;0</formula>
    </cfRule>
  </conditionalFormatting>
  <conditionalFormatting sqref="K128">
    <cfRule type="notContainsBlanks" dxfId="34351" priority="35551">
      <formula>LEN(TRIM(K128))&gt;0</formula>
    </cfRule>
  </conditionalFormatting>
  <conditionalFormatting sqref="M128">
    <cfRule type="containsText" dxfId="34350" priority="35550" operator="containsText" text="Complete">
      <formula>NOT(ISERROR(SEARCH("Complete",M128)))</formula>
    </cfRule>
  </conditionalFormatting>
  <conditionalFormatting sqref="I128">
    <cfRule type="cellIs" dxfId="34349" priority="35549" operator="greaterThan">
      <formula>2.11</formula>
    </cfRule>
  </conditionalFormatting>
  <conditionalFormatting sqref="I128">
    <cfRule type="cellIs" dxfId="34348" priority="35548" operator="greaterThan">
      <formula>2.11</formula>
    </cfRule>
  </conditionalFormatting>
  <conditionalFormatting sqref="I128">
    <cfRule type="cellIs" dxfId="34347" priority="35547" operator="greaterThan">
      <formula>2.11</formula>
    </cfRule>
  </conditionalFormatting>
  <conditionalFormatting sqref="J129">
    <cfRule type="notContainsBlanks" dxfId="34346" priority="35546">
      <formula>LEN(TRIM(J129))&gt;0</formula>
    </cfRule>
  </conditionalFormatting>
  <conditionalFormatting sqref="K129">
    <cfRule type="notContainsBlanks" dxfId="34345" priority="35545">
      <formula>LEN(TRIM(K129))&gt;0</formula>
    </cfRule>
  </conditionalFormatting>
  <conditionalFormatting sqref="M129">
    <cfRule type="containsText" dxfId="34344" priority="35544" operator="containsText" text="Complete">
      <formula>NOT(ISERROR(SEARCH("Complete",M129)))</formula>
    </cfRule>
  </conditionalFormatting>
  <conditionalFormatting sqref="I129">
    <cfRule type="cellIs" dxfId="34343" priority="35543" operator="greaterThan">
      <formula>2.11</formula>
    </cfRule>
  </conditionalFormatting>
  <conditionalFormatting sqref="I129">
    <cfRule type="cellIs" dxfId="34342" priority="35542" operator="greaterThan">
      <formula>2.11</formula>
    </cfRule>
  </conditionalFormatting>
  <conditionalFormatting sqref="I129">
    <cfRule type="cellIs" dxfId="34341" priority="35541" operator="greaterThan">
      <formula>2.11</formula>
    </cfRule>
  </conditionalFormatting>
  <conditionalFormatting sqref="J130">
    <cfRule type="notContainsBlanks" dxfId="34340" priority="35540">
      <formula>LEN(TRIM(J130))&gt;0</formula>
    </cfRule>
  </conditionalFormatting>
  <conditionalFormatting sqref="K130">
    <cfRule type="notContainsBlanks" dxfId="34339" priority="35539">
      <formula>LEN(TRIM(K130))&gt;0</formula>
    </cfRule>
  </conditionalFormatting>
  <conditionalFormatting sqref="M130">
    <cfRule type="containsText" dxfId="34338" priority="35538" operator="containsText" text="Complete">
      <formula>NOT(ISERROR(SEARCH("Complete",M130)))</formula>
    </cfRule>
  </conditionalFormatting>
  <conditionalFormatting sqref="I130">
    <cfRule type="cellIs" dxfId="34337" priority="35537" operator="greaterThan">
      <formula>2.11</formula>
    </cfRule>
  </conditionalFormatting>
  <conditionalFormatting sqref="I130">
    <cfRule type="cellIs" dxfId="34336" priority="35536" operator="greaterThan">
      <formula>2.11</formula>
    </cfRule>
  </conditionalFormatting>
  <conditionalFormatting sqref="I130">
    <cfRule type="cellIs" dxfId="34335" priority="35535" operator="greaterThan">
      <formula>2.11</formula>
    </cfRule>
  </conditionalFormatting>
  <conditionalFormatting sqref="J131">
    <cfRule type="notContainsBlanks" dxfId="34334" priority="35534">
      <formula>LEN(TRIM(J131))&gt;0</formula>
    </cfRule>
  </conditionalFormatting>
  <conditionalFormatting sqref="K131">
    <cfRule type="notContainsBlanks" dxfId="34333" priority="35533">
      <formula>LEN(TRIM(K131))&gt;0</formula>
    </cfRule>
  </conditionalFormatting>
  <conditionalFormatting sqref="M131">
    <cfRule type="containsText" dxfId="34332" priority="35532" operator="containsText" text="Complete">
      <formula>NOT(ISERROR(SEARCH("Complete",M131)))</formula>
    </cfRule>
  </conditionalFormatting>
  <conditionalFormatting sqref="I131">
    <cfRule type="cellIs" dxfId="34331" priority="35531" operator="greaterThan">
      <formula>2.11</formula>
    </cfRule>
  </conditionalFormatting>
  <conditionalFormatting sqref="I131">
    <cfRule type="cellIs" dxfId="34330" priority="35530" operator="greaterThan">
      <formula>2.11</formula>
    </cfRule>
  </conditionalFormatting>
  <conditionalFormatting sqref="I131">
    <cfRule type="cellIs" dxfId="34329" priority="35529" operator="greaterThan">
      <formula>2.11</formula>
    </cfRule>
  </conditionalFormatting>
  <conditionalFormatting sqref="J136">
    <cfRule type="notContainsBlanks" dxfId="34328" priority="35522">
      <formula>LEN(TRIM(J136))&gt;0</formula>
    </cfRule>
  </conditionalFormatting>
  <conditionalFormatting sqref="K136">
    <cfRule type="notContainsBlanks" dxfId="34327" priority="35521">
      <formula>LEN(TRIM(K136))&gt;0</formula>
    </cfRule>
  </conditionalFormatting>
  <conditionalFormatting sqref="I136">
    <cfRule type="cellIs" dxfId="34326" priority="35519" operator="greaterThan">
      <formula>2.11</formula>
    </cfRule>
  </conditionalFormatting>
  <conditionalFormatting sqref="I136">
    <cfRule type="cellIs" dxfId="34325" priority="35518" operator="greaterThan">
      <formula>2.11</formula>
    </cfRule>
  </conditionalFormatting>
  <conditionalFormatting sqref="I136">
    <cfRule type="cellIs" dxfId="34324" priority="35517" operator="greaterThan">
      <formula>2.11</formula>
    </cfRule>
  </conditionalFormatting>
  <conditionalFormatting sqref="J132">
    <cfRule type="notContainsBlanks" dxfId="34323" priority="35516">
      <formula>LEN(TRIM(J132))&gt;0</formula>
    </cfRule>
  </conditionalFormatting>
  <conditionalFormatting sqref="K132">
    <cfRule type="notContainsBlanks" dxfId="34322" priority="35515">
      <formula>LEN(TRIM(K132))&gt;0</formula>
    </cfRule>
  </conditionalFormatting>
  <conditionalFormatting sqref="M132">
    <cfRule type="containsText" dxfId="34321" priority="35514" operator="containsText" text="Complete">
      <formula>NOT(ISERROR(SEARCH("Complete",M132)))</formula>
    </cfRule>
  </conditionalFormatting>
  <conditionalFormatting sqref="I132">
    <cfRule type="cellIs" dxfId="34320" priority="35513" operator="greaterThan">
      <formula>2.11</formula>
    </cfRule>
  </conditionalFormatting>
  <conditionalFormatting sqref="I132">
    <cfRule type="cellIs" dxfId="34319" priority="35512" operator="greaterThan">
      <formula>2.11</formula>
    </cfRule>
  </conditionalFormatting>
  <conditionalFormatting sqref="I132">
    <cfRule type="cellIs" dxfId="34318" priority="35511" operator="greaterThan">
      <formula>2.11</formula>
    </cfRule>
  </conditionalFormatting>
  <conditionalFormatting sqref="J133">
    <cfRule type="notContainsBlanks" dxfId="34317" priority="35510">
      <formula>LEN(TRIM(J133))&gt;0</formula>
    </cfRule>
  </conditionalFormatting>
  <conditionalFormatting sqref="K133">
    <cfRule type="notContainsBlanks" dxfId="34316" priority="35509">
      <formula>LEN(TRIM(K133))&gt;0</formula>
    </cfRule>
  </conditionalFormatting>
  <conditionalFormatting sqref="M133">
    <cfRule type="containsText" dxfId="34315" priority="35508" operator="containsText" text="Complete">
      <formula>NOT(ISERROR(SEARCH("Complete",M133)))</formula>
    </cfRule>
  </conditionalFormatting>
  <conditionalFormatting sqref="I133">
    <cfRule type="cellIs" dxfId="34314" priority="35507" operator="greaterThan">
      <formula>2.11</formula>
    </cfRule>
  </conditionalFormatting>
  <conditionalFormatting sqref="I133">
    <cfRule type="cellIs" dxfId="34313" priority="35506" operator="greaterThan">
      <formula>2.11</formula>
    </cfRule>
  </conditionalFormatting>
  <conditionalFormatting sqref="I133">
    <cfRule type="cellIs" dxfId="34312" priority="35505" operator="greaterThan">
      <formula>2.11</formula>
    </cfRule>
  </conditionalFormatting>
  <conditionalFormatting sqref="J134">
    <cfRule type="notContainsBlanks" dxfId="34311" priority="35504">
      <formula>LEN(TRIM(J134))&gt;0</formula>
    </cfRule>
  </conditionalFormatting>
  <conditionalFormatting sqref="K134">
    <cfRule type="notContainsBlanks" dxfId="34310" priority="35503">
      <formula>LEN(TRIM(K134))&gt;0</formula>
    </cfRule>
  </conditionalFormatting>
  <conditionalFormatting sqref="M134:M136">
    <cfRule type="containsText" dxfId="34309" priority="35502" operator="containsText" text="Complete">
      <formula>NOT(ISERROR(SEARCH("Complete",M134)))</formula>
    </cfRule>
  </conditionalFormatting>
  <conditionalFormatting sqref="I134:I135">
    <cfRule type="cellIs" dxfId="34308" priority="35501" operator="greaterThan">
      <formula>2.11</formula>
    </cfRule>
  </conditionalFormatting>
  <conditionalFormatting sqref="I134:I135">
    <cfRule type="cellIs" dxfId="34307" priority="35500" operator="greaterThan">
      <formula>2.11</formula>
    </cfRule>
  </conditionalFormatting>
  <conditionalFormatting sqref="I134:I135">
    <cfRule type="cellIs" dxfId="34306" priority="35499" operator="greaterThan">
      <formula>2.11</formula>
    </cfRule>
  </conditionalFormatting>
  <conditionalFormatting sqref="J137">
    <cfRule type="notContainsBlanks" dxfId="34305" priority="35498">
      <formula>LEN(TRIM(J137))&gt;0</formula>
    </cfRule>
  </conditionalFormatting>
  <conditionalFormatting sqref="K137">
    <cfRule type="notContainsBlanks" dxfId="34304" priority="35497">
      <formula>LEN(TRIM(K137))&gt;0</formula>
    </cfRule>
  </conditionalFormatting>
  <conditionalFormatting sqref="M137">
    <cfRule type="containsText" dxfId="34303" priority="35496" operator="containsText" text="Complete">
      <formula>NOT(ISERROR(SEARCH("Complete",M137)))</formula>
    </cfRule>
  </conditionalFormatting>
  <conditionalFormatting sqref="I137">
    <cfRule type="cellIs" dxfId="34302" priority="35495" operator="greaterThan">
      <formula>2.11</formula>
    </cfRule>
  </conditionalFormatting>
  <conditionalFormatting sqref="I137">
    <cfRule type="cellIs" dxfId="34301" priority="35494" operator="greaterThan">
      <formula>2.11</formula>
    </cfRule>
  </conditionalFormatting>
  <conditionalFormatting sqref="I137">
    <cfRule type="cellIs" dxfId="34300" priority="35493" operator="greaterThan">
      <formula>2.11</formula>
    </cfRule>
  </conditionalFormatting>
  <conditionalFormatting sqref="J138">
    <cfRule type="notContainsBlanks" dxfId="34299" priority="35492">
      <formula>LEN(TRIM(J138))&gt;0</formula>
    </cfRule>
  </conditionalFormatting>
  <conditionalFormatting sqref="K138">
    <cfRule type="notContainsBlanks" dxfId="34298" priority="35491">
      <formula>LEN(TRIM(K138))&gt;0</formula>
    </cfRule>
  </conditionalFormatting>
  <conditionalFormatting sqref="M138">
    <cfRule type="containsText" dxfId="34297" priority="35490" operator="containsText" text="Complete">
      <formula>NOT(ISERROR(SEARCH("Complete",M138)))</formula>
    </cfRule>
  </conditionalFormatting>
  <conditionalFormatting sqref="I138">
    <cfRule type="cellIs" dxfId="34296" priority="35489" operator="greaterThan">
      <formula>2.11</formula>
    </cfRule>
  </conditionalFormatting>
  <conditionalFormatting sqref="I138">
    <cfRule type="cellIs" dxfId="34295" priority="35488" operator="greaterThan">
      <formula>2.11</formula>
    </cfRule>
  </conditionalFormatting>
  <conditionalFormatting sqref="I138">
    <cfRule type="cellIs" dxfId="34294" priority="35487" operator="greaterThan">
      <formula>2.11</formula>
    </cfRule>
  </conditionalFormatting>
  <conditionalFormatting sqref="J139">
    <cfRule type="notContainsBlanks" dxfId="34293" priority="35486">
      <formula>LEN(TRIM(J139))&gt;0</formula>
    </cfRule>
  </conditionalFormatting>
  <conditionalFormatting sqref="K139">
    <cfRule type="notContainsBlanks" dxfId="34292" priority="35485">
      <formula>LEN(TRIM(K139))&gt;0</formula>
    </cfRule>
  </conditionalFormatting>
  <conditionalFormatting sqref="M139">
    <cfRule type="containsText" dxfId="34291" priority="35484" operator="containsText" text="Complete">
      <formula>NOT(ISERROR(SEARCH("Complete",M139)))</formula>
    </cfRule>
  </conditionalFormatting>
  <conditionalFormatting sqref="I139">
    <cfRule type="cellIs" dxfId="34290" priority="35483" operator="greaterThan">
      <formula>2.11</formula>
    </cfRule>
  </conditionalFormatting>
  <conditionalFormatting sqref="I139">
    <cfRule type="cellIs" dxfId="34289" priority="35482" operator="greaterThan">
      <formula>2.11</formula>
    </cfRule>
  </conditionalFormatting>
  <conditionalFormatting sqref="I139">
    <cfRule type="cellIs" dxfId="34288" priority="35481" operator="greaterThan">
      <formula>2.11</formula>
    </cfRule>
  </conditionalFormatting>
  <conditionalFormatting sqref="J140">
    <cfRule type="notContainsBlanks" dxfId="34287" priority="35480">
      <formula>LEN(TRIM(J140))&gt;0</formula>
    </cfRule>
  </conditionalFormatting>
  <conditionalFormatting sqref="K140">
    <cfRule type="notContainsBlanks" dxfId="34286" priority="35479">
      <formula>LEN(TRIM(K140))&gt;0</formula>
    </cfRule>
  </conditionalFormatting>
  <conditionalFormatting sqref="M140">
    <cfRule type="containsText" dxfId="34285" priority="35478" operator="containsText" text="Complete">
      <formula>NOT(ISERROR(SEARCH("Complete",M140)))</formula>
    </cfRule>
  </conditionalFormatting>
  <conditionalFormatting sqref="I140">
    <cfRule type="cellIs" dxfId="34284" priority="35477" operator="greaterThan">
      <formula>2.11</formula>
    </cfRule>
  </conditionalFormatting>
  <conditionalFormatting sqref="I140">
    <cfRule type="cellIs" dxfId="34283" priority="35476" operator="greaterThan">
      <formula>2.11</formula>
    </cfRule>
  </conditionalFormatting>
  <conditionalFormatting sqref="I140">
    <cfRule type="cellIs" dxfId="34282" priority="35475" operator="greaterThan">
      <formula>2.11</formula>
    </cfRule>
  </conditionalFormatting>
  <conditionalFormatting sqref="J141">
    <cfRule type="notContainsBlanks" dxfId="34281" priority="35474">
      <formula>LEN(TRIM(J141))&gt;0</formula>
    </cfRule>
  </conditionalFormatting>
  <conditionalFormatting sqref="K141">
    <cfRule type="notContainsBlanks" dxfId="34280" priority="35473">
      <formula>LEN(TRIM(K141))&gt;0</formula>
    </cfRule>
  </conditionalFormatting>
  <conditionalFormatting sqref="M141">
    <cfRule type="containsText" dxfId="34279" priority="35472" operator="containsText" text="Complete">
      <formula>NOT(ISERROR(SEARCH("Complete",M141)))</formula>
    </cfRule>
  </conditionalFormatting>
  <conditionalFormatting sqref="I141">
    <cfRule type="cellIs" dxfId="34278" priority="35471" operator="greaterThan">
      <formula>2.11</formula>
    </cfRule>
  </conditionalFormatting>
  <conditionalFormatting sqref="I141">
    <cfRule type="cellIs" dxfId="34277" priority="35470" operator="greaterThan">
      <formula>2.11</formula>
    </cfRule>
  </conditionalFormatting>
  <conditionalFormatting sqref="I141">
    <cfRule type="cellIs" dxfId="34276" priority="35469" operator="greaterThan">
      <formula>2.11</formula>
    </cfRule>
  </conditionalFormatting>
  <conditionalFormatting sqref="J142">
    <cfRule type="notContainsBlanks" dxfId="34275" priority="35468">
      <formula>LEN(TRIM(J142))&gt;0</formula>
    </cfRule>
  </conditionalFormatting>
  <conditionalFormatting sqref="K142">
    <cfRule type="notContainsBlanks" dxfId="34274" priority="35467">
      <formula>LEN(TRIM(K142))&gt;0</formula>
    </cfRule>
  </conditionalFormatting>
  <conditionalFormatting sqref="M142">
    <cfRule type="containsText" dxfId="34273" priority="35466" operator="containsText" text="Complete">
      <formula>NOT(ISERROR(SEARCH("Complete",M142)))</formula>
    </cfRule>
  </conditionalFormatting>
  <conditionalFormatting sqref="I142">
    <cfRule type="cellIs" dxfId="34272" priority="35465" operator="greaterThan">
      <formula>2.11</formula>
    </cfRule>
  </conditionalFormatting>
  <conditionalFormatting sqref="I142">
    <cfRule type="cellIs" dxfId="34271" priority="35464" operator="greaterThan">
      <formula>2.11</formula>
    </cfRule>
  </conditionalFormatting>
  <conditionalFormatting sqref="I142">
    <cfRule type="cellIs" dxfId="34270" priority="35463" operator="greaterThan">
      <formula>2.11</formula>
    </cfRule>
  </conditionalFormatting>
  <conditionalFormatting sqref="J143">
    <cfRule type="notContainsBlanks" dxfId="34269" priority="35462">
      <formula>LEN(TRIM(J143))&gt;0</formula>
    </cfRule>
  </conditionalFormatting>
  <conditionalFormatting sqref="K143">
    <cfRule type="notContainsBlanks" dxfId="34268" priority="35461">
      <formula>LEN(TRIM(K143))&gt;0</formula>
    </cfRule>
  </conditionalFormatting>
  <conditionalFormatting sqref="M143">
    <cfRule type="containsText" dxfId="34267" priority="35460" operator="containsText" text="Complete">
      <formula>NOT(ISERROR(SEARCH("Complete",M143)))</formula>
    </cfRule>
  </conditionalFormatting>
  <conditionalFormatting sqref="I143">
    <cfRule type="cellIs" dxfId="34266" priority="35459" operator="greaterThan">
      <formula>2.11</formula>
    </cfRule>
  </conditionalFormatting>
  <conditionalFormatting sqref="I143">
    <cfRule type="cellIs" dxfId="34265" priority="35458" operator="greaterThan">
      <formula>2.11</formula>
    </cfRule>
  </conditionalFormatting>
  <conditionalFormatting sqref="I143">
    <cfRule type="cellIs" dxfId="34264" priority="35457" operator="greaterThan">
      <formula>2.11</formula>
    </cfRule>
  </conditionalFormatting>
  <conditionalFormatting sqref="J144">
    <cfRule type="notContainsBlanks" dxfId="34263" priority="35456">
      <formula>LEN(TRIM(J144))&gt;0</formula>
    </cfRule>
  </conditionalFormatting>
  <conditionalFormatting sqref="K144">
    <cfRule type="notContainsBlanks" dxfId="34262" priority="35455">
      <formula>LEN(TRIM(K144))&gt;0</formula>
    </cfRule>
  </conditionalFormatting>
  <conditionalFormatting sqref="M144">
    <cfRule type="containsText" dxfId="34261" priority="35454" operator="containsText" text="Complete">
      <formula>NOT(ISERROR(SEARCH("Complete",M144)))</formula>
    </cfRule>
  </conditionalFormatting>
  <conditionalFormatting sqref="I144">
    <cfRule type="cellIs" dxfId="34260" priority="35453" operator="greaterThan">
      <formula>2.11</formula>
    </cfRule>
  </conditionalFormatting>
  <conditionalFormatting sqref="I144">
    <cfRule type="cellIs" dxfId="34259" priority="35452" operator="greaterThan">
      <formula>2.11</formula>
    </cfRule>
  </conditionalFormatting>
  <conditionalFormatting sqref="I144">
    <cfRule type="cellIs" dxfId="34258" priority="35451" operator="greaterThan">
      <formula>2.11</formula>
    </cfRule>
  </conditionalFormatting>
  <conditionalFormatting sqref="J145">
    <cfRule type="notContainsBlanks" dxfId="34257" priority="35450">
      <formula>LEN(TRIM(J145))&gt;0</formula>
    </cfRule>
  </conditionalFormatting>
  <conditionalFormatting sqref="K145">
    <cfRule type="notContainsBlanks" dxfId="34256" priority="35449">
      <formula>LEN(TRIM(K145))&gt;0</formula>
    </cfRule>
  </conditionalFormatting>
  <conditionalFormatting sqref="M145">
    <cfRule type="containsText" dxfId="34255" priority="35448" operator="containsText" text="Complete">
      <formula>NOT(ISERROR(SEARCH("Complete",M145)))</formula>
    </cfRule>
  </conditionalFormatting>
  <conditionalFormatting sqref="I145">
    <cfRule type="cellIs" dxfId="34254" priority="35447" operator="greaterThan">
      <formula>2.11</formula>
    </cfRule>
  </conditionalFormatting>
  <conditionalFormatting sqref="I145">
    <cfRule type="cellIs" dxfId="34253" priority="35446" operator="greaterThan">
      <formula>2.11</formula>
    </cfRule>
  </conditionalFormatting>
  <conditionalFormatting sqref="I145">
    <cfRule type="cellIs" dxfId="34252" priority="35445" operator="greaterThan">
      <formula>2.11</formula>
    </cfRule>
  </conditionalFormatting>
  <conditionalFormatting sqref="J146">
    <cfRule type="notContainsBlanks" dxfId="34251" priority="35444">
      <formula>LEN(TRIM(J146))&gt;0</formula>
    </cfRule>
  </conditionalFormatting>
  <conditionalFormatting sqref="K146">
    <cfRule type="notContainsBlanks" dxfId="34250" priority="35443">
      <formula>LEN(TRIM(K146))&gt;0</formula>
    </cfRule>
  </conditionalFormatting>
  <conditionalFormatting sqref="M146">
    <cfRule type="containsText" dxfId="34249" priority="35442" operator="containsText" text="Complete">
      <formula>NOT(ISERROR(SEARCH("Complete",M146)))</formula>
    </cfRule>
  </conditionalFormatting>
  <conditionalFormatting sqref="I146">
    <cfRule type="cellIs" dxfId="34248" priority="35441" operator="greaterThan">
      <formula>2.11</formula>
    </cfRule>
  </conditionalFormatting>
  <conditionalFormatting sqref="I146">
    <cfRule type="cellIs" dxfId="34247" priority="35440" operator="greaterThan">
      <formula>2.11</formula>
    </cfRule>
  </conditionalFormatting>
  <conditionalFormatting sqref="I146">
    <cfRule type="cellIs" dxfId="34246" priority="35439" operator="greaterThan">
      <formula>2.11</formula>
    </cfRule>
  </conditionalFormatting>
  <conditionalFormatting sqref="J147">
    <cfRule type="notContainsBlanks" dxfId="34245" priority="35438">
      <formula>LEN(TRIM(J147))&gt;0</formula>
    </cfRule>
  </conditionalFormatting>
  <conditionalFormatting sqref="K147">
    <cfRule type="notContainsBlanks" dxfId="34244" priority="35437">
      <formula>LEN(TRIM(K147))&gt;0</formula>
    </cfRule>
  </conditionalFormatting>
  <conditionalFormatting sqref="M147">
    <cfRule type="containsText" dxfId="34243" priority="35436" operator="containsText" text="Complete">
      <formula>NOT(ISERROR(SEARCH("Complete",M147)))</formula>
    </cfRule>
  </conditionalFormatting>
  <conditionalFormatting sqref="I147">
    <cfRule type="cellIs" dxfId="34242" priority="35435" operator="greaterThan">
      <formula>2.11</formula>
    </cfRule>
  </conditionalFormatting>
  <conditionalFormatting sqref="I147">
    <cfRule type="cellIs" dxfId="34241" priority="35434" operator="greaterThan">
      <formula>2.11</formula>
    </cfRule>
  </conditionalFormatting>
  <conditionalFormatting sqref="I147">
    <cfRule type="cellIs" dxfId="34240" priority="35433" operator="greaterThan">
      <formula>2.11</formula>
    </cfRule>
  </conditionalFormatting>
  <conditionalFormatting sqref="J148">
    <cfRule type="notContainsBlanks" dxfId="34239" priority="35432">
      <formula>LEN(TRIM(J148))&gt;0</formula>
    </cfRule>
  </conditionalFormatting>
  <conditionalFormatting sqref="K148">
    <cfRule type="notContainsBlanks" dxfId="34238" priority="35431">
      <formula>LEN(TRIM(K148))&gt;0</formula>
    </cfRule>
  </conditionalFormatting>
  <conditionalFormatting sqref="M148">
    <cfRule type="containsText" dxfId="34237" priority="35430" operator="containsText" text="Complete">
      <formula>NOT(ISERROR(SEARCH("Complete",M148)))</formula>
    </cfRule>
  </conditionalFormatting>
  <conditionalFormatting sqref="I148">
    <cfRule type="cellIs" dxfId="34236" priority="35429" operator="greaterThan">
      <formula>2.11</formula>
    </cfRule>
  </conditionalFormatting>
  <conditionalFormatting sqref="I148">
    <cfRule type="cellIs" dxfId="34235" priority="35428" operator="greaterThan">
      <formula>2.11</formula>
    </cfRule>
  </conditionalFormatting>
  <conditionalFormatting sqref="I148">
    <cfRule type="cellIs" dxfId="34234" priority="35427" operator="greaterThan">
      <formula>2.11</formula>
    </cfRule>
  </conditionalFormatting>
  <conditionalFormatting sqref="J149">
    <cfRule type="notContainsBlanks" dxfId="34233" priority="35426">
      <formula>LEN(TRIM(J149))&gt;0</formula>
    </cfRule>
  </conditionalFormatting>
  <conditionalFormatting sqref="K149">
    <cfRule type="notContainsBlanks" dxfId="34232" priority="35425">
      <formula>LEN(TRIM(K149))&gt;0</formula>
    </cfRule>
  </conditionalFormatting>
  <conditionalFormatting sqref="M149">
    <cfRule type="containsText" dxfId="34231" priority="35424" operator="containsText" text="Complete">
      <formula>NOT(ISERROR(SEARCH("Complete",M149)))</formula>
    </cfRule>
  </conditionalFormatting>
  <conditionalFormatting sqref="I149">
    <cfRule type="cellIs" dxfId="34230" priority="35423" operator="greaterThan">
      <formula>2.11</formula>
    </cfRule>
  </conditionalFormatting>
  <conditionalFormatting sqref="I149">
    <cfRule type="cellIs" dxfId="34229" priority="35422" operator="greaterThan">
      <formula>2.11</formula>
    </cfRule>
  </conditionalFormatting>
  <conditionalFormatting sqref="I149">
    <cfRule type="cellIs" dxfId="34228" priority="35421" operator="greaterThan">
      <formula>2.11</formula>
    </cfRule>
  </conditionalFormatting>
  <conditionalFormatting sqref="J150">
    <cfRule type="notContainsBlanks" dxfId="34227" priority="35420">
      <formula>LEN(TRIM(J150))&gt;0</formula>
    </cfRule>
  </conditionalFormatting>
  <conditionalFormatting sqref="K150">
    <cfRule type="notContainsBlanks" dxfId="34226" priority="35419">
      <formula>LEN(TRIM(K150))&gt;0</formula>
    </cfRule>
  </conditionalFormatting>
  <conditionalFormatting sqref="M150">
    <cfRule type="containsText" dxfId="34225" priority="35418" operator="containsText" text="Complete">
      <formula>NOT(ISERROR(SEARCH("Complete",M150)))</formula>
    </cfRule>
  </conditionalFormatting>
  <conditionalFormatting sqref="I150">
    <cfRule type="cellIs" dxfId="34224" priority="35417" operator="greaterThan">
      <formula>2.11</formula>
    </cfRule>
  </conditionalFormatting>
  <conditionalFormatting sqref="I150">
    <cfRule type="cellIs" dxfId="34223" priority="35416" operator="greaterThan">
      <formula>2.11</formula>
    </cfRule>
  </conditionalFormatting>
  <conditionalFormatting sqref="I150">
    <cfRule type="cellIs" dxfId="34222" priority="35415" operator="greaterThan">
      <formula>2.11</formula>
    </cfRule>
  </conditionalFormatting>
  <conditionalFormatting sqref="J151">
    <cfRule type="notContainsBlanks" dxfId="34221" priority="35414">
      <formula>LEN(TRIM(J151))&gt;0</formula>
    </cfRule>
  </conditionalFormatting>
  <conditionalFormatting sqref="K151">
    <cfRule type="notContainsBlanks" dxfId="34220" priority="35413">
      <formula>LEN(TRIM(K151))&gt;0</formula>
    </cfRule>
  </conditionalFormatting>
  <conditionalFormatting sqref="M151">
    <cfRule type="containsText" dxfId="34219" priority="35412" operator="containsText" text="Complete">
      <formula>NOT(ISERROR(SEARCH("Complete",M151)))</formula>
    </cfRule>
  </conditionalFormatting>
  <conditionalFormatting sqref="I151">
    <cfRule type="cellIs" dxfId="34218" priority="35411" operator="greaterThan">
      <formula>2.11</formula>
    </cfRule>
  </conditionalFormatting>
  <conditionalFormatting sqref="I151">
    <cfRule type="cellIs" dxfId="34217" priority="35410" operator="greaterThan">
      <formula>2.11</formula>
    </cfRule>
  </conditionalFormatting>
  <conditionalFormatting sqref="I151">
    <cfRule type="cellIs" dxfId="34216" priority="35409" operator="greaterThan">
      <formula>2.11</formula>
    </cfRule>
  </conditionalFormatting>
  <conditionalFormatting sqref="J152">
    <cfRule type="notContainsBlanks" dxfId="34215" priority="35408">
      <formula>LEN(TRIM(J152))&gt;0</formula>
    </cfRule>
  </conditionalFormatting>
  <conditionalFormatting sqref="K152">
    <cfRule type="notContainsBlanks" dxfId="34214" priority="35407">
      <formula>LEN(TRIM(K152))&gt;0</formula>
    </cfRule>
  </conditionalFormatting>
  <conditionalFormatting sqref="M152">
    <cfRule type="containsText" dxfId="34213" priority="35406" operator="containsText" text="Complete">
      <formula>NOT(ISERROR(SEARCH("Complete",M152)))</formula>
    </cfRule>
  </conditionalFormatting>
  <conditionalFormatting sqref="I152">
    <cfRule type="cellIs" dxfId="34212" priority="35405" operator="greaterThan">
      <formula>2.11</formula>
    </cfRule>
  </conditionalFormatting>
  <conditionalFormatting sqref="I152">
    <cfRule type="cellIs" dxfId="34211" priority="35404" operator="greaterThan">
      <formula>2.11</formula>
    </cfRule>
  </conditionalFormatting>
  <conditionalFormatting sqref="I152">
    <cfRule type="cellIs" dxfId="34210" priority="35403" operator="greaterThan">
      <formula>2.11</formula>
    </cfRule>
  </conditionalFormatting>
  <conditionalFormatting sqref="J153">
    <cfRule type="notContainsBlanks" dxfId="34209" priority="35402">
      <formula>LEN(TRIM(J153))&gt;0</formula>
    </cfRule>
  </conditionalFormatting>
  <conditionalFormatting sqref="K153">
    <cfRule type="notContainsBlanks" dxfId="34208" priority="35401">
      <formula>LEN(TRIM(K153))&gt;0</formula>
    </cfRule>
  </conditionalFormatting>
  <conditionalFormatting sqref="M153">
    <cfRule type="containsText" dxfId="34207" priority="35400" operator="containsText" text="Complete">
      <formula>NOT(ISERROR(SEARCH("Complete",M153)))</formula>
    </cfRule>
  </conditionalFormatting>
  <conditionalFormatting sqref="I153">
    <cfRule type="cellIs" dxfId="34206" priority="35399" operator="greaterThan">
      <formula>2.11</formula>
    </cfRule>
  </conditionalFormatting>
  <conditionalFormatting sqref="I153">
    <cfRule type="cellIs" dxfId="34205" priority="35398" operator="greaterThan">
      <formula>2.11</formula>
    </cfRule>
  </conditionalFormatting>
  <conditionalFormatting sqref="I153">
    <cfRule type="cellIs" dxfId="34204" priority="35397" operator="greaterThan">
      <formula>2.11</formula>
    </cfRule>
  </conditionalFormatting>
  <conditionalFormatting sqref="J154">
    <cfRule type="notContainsBlanks" dxfId="34203" priority="35396">
      <formula>LEN(TRIM(J154))&gt;0</formula>
    </cfRule>
  </conditionalFormatting>
  <conditionalFormatting sqref="K154">
    <cfRule type="notContainsBlanks" dxfId="34202" priority="35395">
      <formula>LEN(TRIM(K154))&gt;0</formula>
    </cfRule>
  </conditionalFormatting>
  <conditionalFormatting sqref="M154">
    <cfRule type="containsText" dxfId="34201" priority="35394" operator="containsText" text="Complete">
      <formula>NOT(ISERROR(SEARCH("Complete",M154)))</formula>
    </cfRule>
  </conditionalFormatting>
  <conditionalFormatting sqref="I154">
    <cfRule type="cellIs" dxfId="34200" priority="35393" operator="greaterThan">
      <formula>2.11</formula>
    </cfRule>
  </conditionalFormatting>
  <conditionalFormatting sqref="I154">
    <cfRule type="cellIs" dxfId="34199" priority="35392" operator="greaterThan">
      <formula>2.11</formula>
    </cfRule>
  </conditionalFormatting>
  <conditionalFormatting sqref="I154">
    <cfRule type="cellIs" dxfId="34198" priority="35391" operator="greaterThan">
      <formula>2.11</formula>
    </cfRule>
  </conditionalFormatting>
  <conditionalFormatting sqref="J155">
    <cfRule type="notContainsBlanks" dxfId="34197" priority="35390">
      <formula>LEN(TRIM(J155))&gt;0</formula>
    </cfRule>
  </conditionalFormatting>
  <conditionalFormatting sqref="K155">
    <cfRule type="notContainsBlanks" dxfId="34196" priority="35389">
      <formula>LEN(TRIM(K155))&gt;0</formula>
    </cfRule>
  </conditionalFormatting>
  <conditionalFormatting sqref="M155">
    <cfRule type="containsText" dxfId="34195" priority="35388" operator="containsText" text="Complete">
      <formula>NOT(ISERROR(SEARCH("Complete",M155)))</formula>
    </cfRule>
  </conditionalFormatting>
  <conditionalFormatting sqref="I155">
    <cfRule type="cellIs" dxfId="34194" priority="35387" operator="greaterThan">
      <formula>2.11</formula>
    </cfRule>
  </conditionalFormatting>
  <conditionalFormatting sqref="I155">
    <cfRule type="cellIs" dxfId="34193" priority="35386" operator="greaterThan">
      <formula>2.11</formula>
    </cfRule>
  </conditionalFormatting>
  <conditionalFormatting sqref="I155">
    <cfRule type="cellIs" dxfId="34192" priority="35385" operator="greaterThan">
      <formula>2.11</formula>
    </cfRule>
  </conditionalFormatting>
  <conditionalFormatting sqref="J156">
    <cfRule type="notContainsBlanks" dxfId="34191" priority="35384">
      <formula>LEN(TRIM(J156))&gt;0</formula>
    </cfRule>
  </conditionalFormatting>
  <conditionalFormatting sqref="K156">
    <cfRule type="notContainsBlanks" dxfId="34190" priority="35383">
      <formula>LEN(TRIM(K156))&gt;0</formula>
    </cfRule>
  </conditionalFormatting>
  <conditionalFormatting sqref="M156">
    <cfRule type="containsText" dxfId="34189" priority="35382" operator="containsText" text="Complete">
      <formula>NOT(ISERROR(SEARCH("Complete",M156)))</formula>
    </cfRule>
  </conditionalFormatting>
  <conditionalFormatting sqref="I156">
    <cfRule type="cellIs" dxfId="34188" priority="35381" operator="greaterThan">
      <formula>2.11</formula>
    </cfRule>
  </conditionalFormatting>
  <conditionalFormatting sqref="I156">
    <cfRule type="cellIs" dxfId="34187" priority="35380" operator="greaterThan">
      <formula>2.11</formula>
    </cfRule>
  </conditionalFormatting>
  <conditionalFormatting sqref="I156">
    <cfRule type="cellIs" dxfId="34186" priority="35379" operator="greaterThan">
      <formula>2.11</formula>
    </cfRule>
  </conditionalFormatting>
  <conditionalFormatting sqref="J157">
    <cfRule type="notContainsBlanks" dxfId="34185" priority="35378">
      <formula>LEN(TRIM(J157))&gt;0</formula>
    </cfRule>
  </conditionalFormatting>
  <conditionalFormatting sqref="K157">
    <cfRule type="notContainsBlanks" dxfId="34184" priority="35377">
      <formula>LEN(TRIM(K157))&gt;0</formula>
    </cfRule>
  </conditionalFormatting>
  <conditionalFormatting sqref="M157">
    <cfRule type="containsText" dxfId="34183" priority="35376" operator="containsText" text="Complete">
      <formula>NOT(ISERROR(SEARCH("Complete",M157)))</formula>
    </cfRule>
  </conditionalFormatting>
  <conditionalFormatting sqref="I157">
    <cfRule type="cellIs" dxfId="34182" priority="35375" operator="greaterThan">
      <formula>2.11</formula>
    </cfRule>
  </conditionalFormatting>
  <conditionalFormatting sqref="I157">
    <cfRule type="cellIs" dxfId="34181" priority="35374" operator="greaterThan">
      <formula>2.11</formula>
    </cfRule>
  </conditionalFormatting>
  <conditionalFormatting sqref="I157">
    <cfRule type="cellIs" dxfId="34180" priority="35373" operator="greaterThan">
      <formula>2.11</formula>
    </cfRule>
  </conditionalFormatting>
  <conditionalFormatting sqref="J158">
    <cfRule type="notContainsBlanks" dxfId="34179" priority="35372">
      <formula>LEN(TRIM(J158))&gt;0</formula>
    </cfRule>
  </conditionalFormatting>
  <conditionalFormatting sqref="K158">
    <cfRule type="notContainsBlanks" dxfId="34178" priority="35371">
      <formula>LEN(TRIM(K158))&gt;0</formula>
    </cfRule>
  </conditionalFormatting>
  <conditionalFormatting sqref="M158">
    <cfRule type="containsText" dxfId="34177" priority="35370" operator="containsText" text="Complete">
      <formula>NOT(ISERROR(SEARCH("Complete",M158)))</formula>
    </cfRule>
  </conditionalFormatting>
  <conditionalFormatting sqref="I158">
    <cfRule type="cellIs" dxfId="34176" priority="35369" operator="greaterThan">
      <formula>2.11</formula>
    </cfRule>
  </conditionalFormatting>
  <conditionalFormatting sqref="I158">
    <cfRule type="cellIs" dxfId="34175" priority="35368" operator="greaterThan">
      <formula>2.11</formula>
    </cfRule>
  </conditionalFormatting>
  <conditionalFormatting sqref="I158">
    <cfRule type="cellIs" dxfId="34174" priority="35367" operator="greaterThan">
      <formula>2.11</formula>
    </cfRule>
  </conditionalFormatting>
  <conditionalFormatting sqref="J159">
    <cfRule type="notContainsBlanks" dxfId="34173" priority="35366">
      <formula>LEN(TRIM(J159))&gt;0</formula>
    </cfRule>
  </conditionalFormatting>
  <conditionalFormatting sqref="K159">
    <cfRule type="notContainsBlanks" dxfId="34172" priority="35365">
      <formula>LEN(TRIM(K159))&gt;0</formula>
    </cfRule>
  </conditionalFormatting>
  <conditionalFormatting sqref="M159">
    <cfRule type="containsText" dxfId="34171" priority="35364" operator="containsText" text="Complete">
      <formula>NOT(ISERROR(SEARCH("Complete",M159)))</formula>
    </cfRule>
  </conditionalFormatting>
  <conditionalFormatting sqref="I159">
    <cfRule type="cellIs" dxfId="34170" priority="35363" operator="greaterThan">
      <formula>2.11</formula>
    </cfRule>
  </conditionalFormatting>
  <conditionalFormatting sqref="I159">
    <cfRule type="cellIs" dxfId="34169" priority="35362" operator="greaterThan">
      <formula>2.11</formula>
    </cfRule>
  </conditionalFormatting>
  <conditionalFormatting sqref="I159">
    <cfRule type="cellIs" dxfId="34168" priority="35361" operator="greaterThan">
      <formula>2.11</formula>
    </cfRule>
  </conditionalFormatting>
  <conditionalFormatting sqref="J160">
    <cfRule type="notContainsBlanks" dxfId="34167" priority="35360">
      <formula>LEN(TRIM(J160))&gt;0</formula>
    </cfRule>
  </conditionalFormatting>
  <conditionalFormatting sqref="K160">
    <cfRule type="notContainsBlanks" dxfId="34166" priority="35359">
      <formula>LEN(TRIM(K160))&gt;0</formula>
    </cfRule>
  </conditionalFormatting>
  <conditionalFormatting sqref="M160">
    <cfRule type="containsText" dxfId="34165" priority="35358" operator="containsText" text="Complete">
      <formula>NOT(ISERROR(SEARCH("Complete",M160)))</formula>
    </cfRule>
  </conditionalFormatting>
  <conditionalFormatting sqref="I160">
    <cfRule type="cellIs" dxfId="34164" priority="35357" operator="greaterThan">
      <formula>2.11</formula>
    </cfRule>
  </conditionalFormatting>
  <conditionalFormatting sqref="I160">
    <cfRule type="cellIs" dxfId="34163" priority="35356" operator="greaterThan">
      <formula>2.11</formula>
    </cfRule>
  </conditionalFormatting>
  <conditionalFormatting sqref="I160">
    <cfRule type="cellIs" dxfId="34162" priority="35355" operator="greaterThan">
      <formula>2.11</formula>
    </cfRule>
  </conditionalFormatting>
  <conditionalFormatting sqref="J161">
    <cfRule type="notContainsBlanks" dxfId="34161" priority="35354">
      <formula>LEN(TRIM(J161))&gt;0</formula>
    </cfRule>
  </conditionalFormatting>
  <conditionalFormatting sqref="K161">
    <cfRule type="notContainsBlanks" dxfId="34160" priority="35353">
      <formula>LEN(TRIM(K161))&gt;0</formula>
    </cfRule>
  </conditionalFormatting>
  <conditionalFormatting sqref="M161">
    <cfRule type="containsText" dxfId="34159" priority="35352" operator="containsText" text="Complete">
      <formula>NOT(ISERROR(SEARCH("Complete",M161)))</formula>
    </cfRule>
  </conditionalFormatting>
  <conditionalFormatting sqref="I161">
    <cfRule type="cellIs" dxfId="34158" priority="35351" operator="greaterThan">
      <formula>2.11</formula>
    </cfRule>
  </conditionalFormatting>
  <conditionalFormatting sqref="I161">
    <cfRule type="cellIs" dxfId="34157" priority="35350" operator="greaterThan">
      <formula>2.11</formula>
    </cfRule>
  </conditionalFormatting>
  <conditionalFormatting sqref="I161">
    <cfRule type="cellIs" dxfId="34156" priority="35349" operator="greaterThan">
      <formula>2.11</formula>
    </cfRule>
  </conditionalFormatting>
  <conditionalFormatting sqref="J162">
    <cfRule type="notContainsBlanks" dxfId="34155" priority="35348">
      <formula>LEN(TRIM(J162))&gt;0</formula>
    </cfRule>
  </conditionalFormatting>
  <conditionalFormatting sqref="K162">
    <cfRule type="notContainsBlanks" dxfId="34154" priority="35347">
      <formula>LEN(TRIM(K162))&gt;0</formula>
    </cfRule>
  </conditionalFormatting>
  <conditionalFormatting sqref="M162">
    <cfRule type="containsText" dxfId="34153" priority="35346" operator="containsText" text="Complete">
      <formula>NOT(ISERROR(SEARCH("Complete",M162)))</formula>
    </cfRule>
  </conditionalFormatting>
  <conditionalFormatting sqref="I162">
    <cfRule type="cellIs" dxfId="34152" priority="35345" operator="greaterThan">
      <formula>2.11</formula>
    </cfRule>
  </conditionalFormatting>
  <conditionalFormatting sqref="I162">
    <cfRule type="cellIs" dxfId="34151" priority="35344" operator="greaterThan">
      <formula>2.11</formula>
    </cfRule>
  </conditionalFormatting>
  <conditionalFormatting sqref="I162">
    <cfRule type="cellIs" dxfId="34150" priority="35343" operator="greaterThan">
      <formula>2.11</formula>
    </cfRule>
  </conditionalFormatting>
  <conditionalFormatting sqref="J163">
    <cfRule type="notContainsBlanks" dxfId="34149" priority="35342">
      <formula>LEN(TRIM(J163))&gt;0</formula>
    </cfRule>
  </conditionalFormatting>
  <conditionalFormatting sqref="K163">
    <cfRule type="notContainsBlanks" dxfId="34148" priority="35341">
      <formula>LEN(TRIM(K163))&gt;0</formula>
    </cfRule>
  </conditionalFormatting>
  <conditionalFormatting sqref="M163">
    <cfRule type="containsText" dxfId="34147" priority="35340" operator="containsText" text="Complete">
      <formula>NOT(ISERROR(SEARCH("Complete",M163)))</formula>
    </cfRule>
  </conditionalFormatting>
  <conditionalFormatting sqref="I163">
    <cfRule type="cellIs" dxfId="34146" priority="35339" operator="greaterThan">
      <formula>2.11</formula>
    </cfRule>
  </conditionalFormatting>
  <conditionalFormatting sqref="I163">
    <cfRule type="cellIs" dxfId="34145" priority="35338" operator="greaterThan">
      <formula>2.11</formula>
    </cfRule>
  </conditionalFormatting>
  <conditionalFormatting sqref="I163">
    <cfRule type="cellIs" dxfId="34144" priority="35337" operator="greaterThan">
      <formula>2.11</formula>
    </cfRule>
  </conditionalFormatting>
  <conditionalFormatting sqref="J164">
    <cfRule type="notContainsBlanks" dxfId="34143" priority="35336">
      <formula>LEN(TRIM(J164))&gt;0</formula>
    </cfRule>
  </conditionalFormatting>
  <conditionalFormatting sqref="K164">
    <cfRule type="notContainsBlanks" dxfId="34142" priority="35335">
      <formula>LEN(TRIM(K164))&gt;0</formula>
    </cfRule>
  </conditionalFormatting>
  <conditionalFormatting sqref="M164">
    <cfRule type="containsText" dxfId="34141" priority="35334" operator="containsText" text="Complete">
      <formula>NOT(ISERROR(SEARCH("Complete",M164)))</formula>
    </cfRule>
  </conditionalFormatting>
  <conditionalFormatting sqref="I164">
    <cfRule type="cellIs" dxfId="34140" priority="35333" operator="greaterThan">
      <formula>2.11</formula>
    </cfRule>
  </conditionalFormatting>
  <conditionalFormatting sqref="I164">
    <cfRule type="cellIs" dxfId="34139" priority="35332" operator="greaterThan">
      <formula>2.11</formula>
    </cfRule>
  </conditionalFormatting>
  <conditionalFormatting sqref="I164">
    <cfRule type="cellIs" dxfId="34138" priority="35331" operator="greaterThan">
      <formula>2.11</formula>
    </cfRule>
  </conditionalFormatting>
  <conditionalFormatting sqref="J165">
    <cfRule type="notContainsBlanks" dxfId="34137" priority="35330">
      <formula>LEN(TRIM(J165))&gt;0</formula>
    </cfRule>
  </conditionalFormatting>
  <conditionalFormatting sqref="K165">
    <cfRule type="notContainsBlanks" dxfId="34136" priority="35329">
      <formula>LEN(TRIM(K165))&gt;0</formula>
    </cfRule>
  </conditionalFormatting>
  <conditionalFormatting sqref="M165">
    <cfRule type="containsText" dxfId="34135" priority="35328" operator="containsText" text="Complete">
      <formula>NOT(ISERROR(SEARCH("Complete",M165)))</formula>
    </cfRule>
  </conditionalFormatting>
  <conditionalFormatting sqref="I165">
    <cfRule type="cellIs" dxfId="34134" priority="35327" operator="greaterThan">
      <formula>2.11</formula>
    </cfRule>
  </conditionalFormatting>
  <conditionalFormatting sqref="I165">
    <cfRule type="cellIs" dxfId="34133" priority="35326" operator="greaterThan">
      <formula>2.11</formula>
    </cfRule>
  </conditionalFormatting>
  <conditionalFormatting sqref="I165">
    <cfRule type="cellIs" dxfId="34132" priority="35325" operator="greaterThan">
      <formula>2.11</formula>
    </cfRule>
  </conditionalFormatting>
  <conditionalFormatting sqref="J166">
    <cfRule type="notContainsBlanks" dxfId="34131" priority="35324">
      <formula>LEN(TRIM(J166))&gt;0</formula>
    </cfRule>
  </conditionalFormatting>
  <conditionalFormatting sqref="K166">
    <cfRule type="notContainsBlanks" dxfId="34130" priority="35323">
      <formula>LEN(TRIM(K166))&gt;0</formula>
    </cfRule>
  </conditionalFormatting>
  <conditionalFormatting sqref="M166">
    <cfRule type="containsText" dxfId="34129" priority="35322" operator="containsText" text="Complete">
      <formula>NOT(ISERROR(SEARCH("Complete",M166)))</formula>
    </cfRule>
  </conditionalFormatting>
  <conditionalFormatting sqref="I166">
    <cfRule type="cellIs" dxfId="34128" priority="35321" operator="greaterThan">
      <formula>2.11</formula>
    </cfRule>
  </conditionalFormatting>
  <conditionalFormatting sqref="I166">
    <cfRule type="cellIs" dxfId="34127" priority="35320" operator="greaterThan">
      <formula>2.11</formula>
    </cfRule>
  </conditionalFormatting>
  <conditionalFormatting sqref="I166">
    <cfRule type="cellIs" dxfId="34126" priority="35319" operator="greaterThan">
      <formula>2.11</formula>
    </cfRule>
  </conditionalFormatting>
  <conditionalFormatting sqref="J167">
    <cfRule type="notContainsBlanks" dxfId="34125" priority="35318">
      <formula>LEN(TRIM(J167))&gt;0</formula>
    </cfRule>
  </conditionalFormatting>
  <conditionalFormatting sqref="K167">
    <cfRule type="notContainsBlanks" dxfId="34124" priority="35317">
      <formula>LEN(TRIM(K167))&gt;0</formula>
    </cfRule>
  </conditionalFormatting>
  <conditionalFormatting sqref="M167">
    <cfRule type="containsText" dxfId="34123" priority="35316" operator="containsText" text="Complete">
      <formula>NOT(ISERROR(SEARCH("Complete",M167)))</formula>
    </cfRule>
  </conditionalFormatting>
  <conditionalFormatting sqref="I167">
    <cfRule type="cellIs" dxfId="34122" priority="35315" operator="greaterThan">
      <formula>2.11</formula>
    </cfRule>
  </conditionalFormatting>
  <conditionalFormatting sqref="I167">
    <cfRule type="cellIs" dxfId="34121" priority="35314" operator="greaterThan">
      <formula>2.11</formula>
    </cfRule>
  </conditionalFormatting>
  <conditionalFormatting sqref="I167">
    <cfRule type="cellIs" dxfId="34120" priority="35313" operator="greaterThan">
      <formula>2.11</formula>
    </cfRule>
  </conditionalFormatting>
  <conditionalFormatting sqref="J168">
    <cfRule type="notContainsBlanks" dxfId="34119" priority="35312">
      <formula>LEN(TRIM(J168))&gt;0</formula>
    </cfRule>
  </conditionalFormatting>
  <conditionalFormatting sqref="K168">
    <cfRule type="notContainsBlanks" dxfId="34118" priority="35311">
      <formula>LEN(TRIM(K168))&gt;0</formula>
    </cfRule>
  </conditionalFormatting>
  <conditionalFormatting sqref="M168">
    <cfRule type="containsText" dxfId="34117" priority="35310" operator="containsText" text="Complete">
      <formula>NOT(ISERROR(SEARCH("Complete",M168)))</formula>
    </cfRule>
  </conditionalFormatting>
  <conditionalFormatting sqref="I168">
    <cfRule type="cellIs" dxfId="34116" priority="35309" operator="greaterThan">
      <formula>2.11</formula>
    </cfRule>
  </conditionalFormatting>
  <conditionalFormatting sqref="I168">
    <cfRule type="cellIs" dxfId="34115" priority="35308" operator="greaterThan">
      <formula>2.11</formula>
    </cfRule>
  </conditionalFormatting>
  <conditionalFormatting sqref="I168">
    <cfRule type="cellIs" dxfId="34114" priority="35307" operator="greaterThan">
      <formula>2.11</formula>
    </cfRule>
  </conditionalFormatting>
  <conditionalFormatting sqref="J169">
    <cfRule type="notContainsBlanks" dxfId="34113" priority="35306">
      <formula>LEN(TRIM(J169))&gt;0</formula>
    </cfRule>
  </conditionalFormatting>
  <conditionalFormatting sqref="K169">
    <cfRule type="notContainsBlanks" dxfId="34112" priority="35305">
      <formula>LEN(TRIM(K169))&gt;0</formula>
    </cfRule>
  </conditionalFormatting>
  <conditionalFormatting sqref="M169">
    <cfRule type="containsText" dxfId="34111" priority="35304" operator="containsText" text="Complete">
      <formula>NOT(ISERROR(SEARCH("Complete",M169)))</formula>
    </cfRule>
  </conditionalFormatting>
  <conditionalFormatting sqref="I169">
    <cfRule type="cellIs" dxfId="34110" priority="35303" operator="greaterThan">
      <formula>2.11</formula>
    </cfRule>
  </conditionalFormatting>
  <conditionalFormatting sqref="I169">
    <cfRule type="cellIs" dxfId="34109" priority="35302" operator="greaterThan">
      <formula>2.11</formula>
    </cfRule>
  </conditionalFormatting>
  <conditionalFormatting sqref="I169">
    <cfRule type="cellIs" dxfId="34108" priority="35301" operator="greaterThan">
      <formula>2.11</formula>
    </cfRule>
  </conditionalFormatting>
  <conditionalFormatting sqref="J170">
    <cfRule type="notContainsBlanks" dxfId="34107" priority="35300">
      <formula>LEN(TRIM(J170))&gt;0</formula>
    </cfRule>
  </conditionalFormatting>
  <conditionalFormatting sqref="K170">
    <cfRule type="notContainsBlanks" dxfId="34106" priority="35299">
      <formula>LEN(TRIM(K170))&gt;0</formula>
    </cfRule>
  </conditionalFormatting>
  <conditionalFormatting sqref="M170">
    <cfRule type="containsText" dxfId="34105" priority="35298" operator="containsText" text="Complete">
      <formula>NOT(ISERROR(SEARCH("Complete",M170)))</formula>
    </cfRule>
  </conditionalFormatting>
  <conditionalFormatting sqref="I170">
    <cfRule type="cellIs" dxfId="34104" priority="35297" operator="greaterThan">
      <formula>2.11</formula>
    </cfRule>
  </conditionalFormatting>
  <conditionalFormatting sqref="I170">
    <cfRule type="cellIs" dxfId="34103" priority="35296" operator="greaterThan">
      <formula>2.11</formula>
    </cfRule>
  </conditionalFormatting>
  <conditionalFormatting sqref="I170">
    <cfRule type="cellIs" dxfId="34102" priority="35295" operator="greaterThan">
      <formula>2.11</formula>
    </cfRule>
  </conditionalFormatting>
  <conditionalFormatting sqref="J171">
    <cfRule type="notContainsBlanks" dxfId="34101" priority="35294">
      <formula>LEN(TRIM(J171))&gt;0</formula>
    </cfRule>
  </conditionalFormatting>
  <conditionalFormatting sqref="K171">
    <cfRule type="notContainsBlanks" dxfId="34100" priority="35293">
      <formula>LEN(TRIM(K171))&gt;0</formula>
    </cfRule>
  </conditionalFormatting>
  <conditionalFormatting sqref="M171">
    <cfRule type="containsText" dxfId="34099" priority="35292" operator="containsText" text="Complete">
      <formula>NOT(ISERROR(SEARCH("Complete",M171)))</formula>
    </cfRule>
  </conditionalFormatting>
  <conditionalFormatting sqref="I171">
    <cfRule type="cellIs" dxfId="34098" priority="35291" operator="greaterThan">
      <formula>2.11</formula>
    </cfRule>
  </conditionalFormatting>
  <conditionalFormatting sqref="I171">
    <cfRule type="cellIs" dxfId="34097" priority="35290" operator="greaterThan">
      <formula>2.11</formula>
    </cfRule>
  </conditionalFormatting>
  <conditionalFormatting sqref="I171">
    <cfRule type="cellIs" dxfId="34096" priority="35289" operator="greaterThan">
      <formula>2.11</formula>
    </cfRule>
  </conditionalFormatting>
  <conditionalFormatting sqref="J172">
    <cfRule type="notContainsBlanks" dxfId="34095" priority="35288">
      <formula>LEN(TRIM(J172))&gt;0</formula>
    </cfRule>
  </conditionalFormatting>
  <conditionalFormatting sqref="K172">
    <cfRule type="notContainsBlanks" dxfId="34094" priority="35287">
      <formula>LEN(TRIM(K172))&gt;0</formula>
    </cfRule>
  </conditionalFormatting>
  <conditionalFormatting sqref="M172">
    <cfRule type="containsText" dxfId="34093" priority="35286" operator="containsText" text="Complete">
      <formula>NOT(ISERROR(SEARCH("Complete",M172)))</formula>
    </cfRule>
  </conditionalFormatting>
  <conditionalFormatting sqref="I172">
    <cfRule type="cellIs" dxfId="34092" priority="35285" operator="greaterThan">
      <formula>2.11</formula>
    </cfRule>
  </conditionalFormatting>
  <conditionalFormatting sqref="I172">
    <cfRule type="cellIs" dxfId="34091" priority="35284" operator="greaterThan">
      <formula>2.11</formula>
    </cfRule>
  </conditionalFormatting>
  <conditionalFormatting sqref="I172">
    <cfRule type="cellIs" dxfId="34090" priority="35283" operator="greaterThan">
      <formula>2.11</formula>
    </cfRule>
  </conditionalFormatting>
  <conditionalFormatting sqref="J173">
    <cfRule type="notContainsBlanks" dxfId="34089" priority="35282">
      <formula>LEN(TRIM(J173))&gt;0</formula>
    </cfRule>
  </conditionalFormatting>
  <conditionalFormatting sqref="K173">
    <cfRule type="notContainsBlanks" dxfId="34088" priority="35281">
      <formula>LEN(TRIM(K173))&gt;0</formula>
    </cfRule>
  </conditionalFormatting>
  <conditionalFormatting sqref="M173">
    <cfRule type="containsText" dxfId="34087" priority="35280" operator="containsText" text="Complete">
      <formula>NOT(ISERROR(SEARCH("Complete",M173)))</formula>
    </cfRule>
  </conditionalFormatting>
  <conditionalFormatting sqref="I173">
    <cfRule type="cellIs" dxfId="34086" priority="35279" operator="greaterThan">
      <formula>2.11</formula>
    </cfRule>
  </conditionalFormatting>
  <conditionalFormatting sqref="I173">
    <cfRule type="cellIs" dxfId="34085" priority="35278" operator="greaterThan">
      <formula>2.11</formula>
    </cfRule>
  </conditionalFormatting>
  <conditionalFormatting sqref="I173">
    <cfRule type="cellIs" dxfId="34084" priority="35277" operator="greaterThan">
      <formula>2.11</formula>
    </cfRule>
  </conditionalFormatting>
  <conditionalFormatting sqref="J174">
    <cfRule type="notContainsBlanks" dxfId="34083" priority="35276">
      <formula>LEN(TRIM(J174))&gt;0</formula>
    </cfRule>
  </conditionalFormatting>
  <conditionalFormatting sqref="K174">
    <cfRule type="notContainsBlanks" dxfId="34082" priority="35275">
      <formula>LEN(TRIM(K174))&gt;0</formula>
    </cfRule>
  </conditionalFormatting>
  <conditionalFormatting sqref="M174">
    <cfRule type="containsText" dxfId="34081" priority="35274" operator="containsText" text="Complete">
      <formula>NOT(ISERROR(SEARCH("Complete",M174)))</formula>
    </cfRule>
  </conditionalFormatting>
  <conditionalFormatting sqref="I174">
    <cfRule type="cellIs" dxfId="34080" priority="35273" operator="greaterThan">
      <formula>2.11</formula>
    </cfRule>
  </conditionalFormatting>
  <conditionalFormatting sqref="I174">
    <cfRule type="cellIs" dxfId="34079" priority="35272" operator="greaterThan">
      <formula>2.11</formula>
    </cfRule>
  </conditionalFormatting>
  <conditionalFormatting sqref="I174">
    <cfRule type="cellIs" dxfId="34078" priority="35271" operator="greaterThan">
      <formula>2.11</formula>
    </cfRule>
  </conditionalFormatting>
  <conditionalFormatting sqref="J175">
    <cfRule type="notContainsBlanks" dxfId="34077" priority="35270">
      <formula>LEN(TRIM(J175))&gt;0</formula>
    </cfRule>
  </conditionalFormatting>
  <conditionalFormatting sqref="K175">
    <cfRule type="notContainsBlanks" dxfId="34076" priority="35269">
      <formula>LEN(TRIM(K175))&gt;0</formula>
    </cfRule>
  </conditionalFormatting>
  <conditionalFormatting sqref="M175">
    <cfRule type="containsText" dxfId="34075" priority="35268" operator="containsText" text="Complete">
      <formula>NOT(ISERROR(SEARCH("Complete",M175)))</formula>
    </cfRule>
  </conditionalFormatting>
  <conditionalFormatting sqref="I175">
    <cfRule type="cellIs" dxfId="34074" priority="35267" operator="greaterThan">
      <formula>2.11</formula>
    </cfRule>
  </conditionalFormatting>
  <conditionalFormatting sqref="I175">
    <cfRule type="cellIs" dxfId="34073" priority="35266" operator="greaterThan">
      <formula>2.11</formula>
    </cfRule>
  </conditionalFormatting>
  <conditionalFormatting sqref="I175">
    <cfRule type="cellIs" dxfId="34072" priority="35265" operator="greaterThan">
      <formula>2.11</formula>
    </cfRule>
  </conditionalFormatting>
  <conditionalFormatting sqref="J176">
    <cfRule type="notContainsBlanks" dxfId="34071" priority="35264">
      <formula>LEN(TRIM(J176))&gt;0</formula>
    </cfRule>
  </conditionalFormatting>
  <conditionalFormatting sqref="K176">
    <cfRule type="notContainsBlanks" dxfId="34070" priority="35263">
      <formula>LEN(TRIM(K176))&gt;0</formula>
    </cfRule>
  </conditionalFormatting>
  <conditionalFormatting sqref="M176">
    <cfRule type="containsText" dxfId="34069" priority="35262" operator="containsText" text="Complete">
      <formula>NOT(ISERROR(SEARCH("Complete",M176)))</formula>
    </cfRule>
  </conditionalFormatting>
  <conditionalFormatting sqref="I176">
    <cfRule type="cellIs" dxfId="34068" priority="35261" operator="greaterThan">
      <formula>2.11</formula>
    </cfRule>
  </conditionalFormatting>
  <conditionalFormatting sqref="I176">
    <cfRule type="cellIs" dxfId="34067" priority="35260" operator="greaterThan">
      <formula>2.11</formula>
    </cfRule>
  </conditionalFormatting>
  <conditionalFormatting sqref="I176">
    <cfRule type="cellIs" dxfId="34066" priority="35259" operator="greaterThan">
      <formula>2.11</formula>
    </cfRule>
  </conditionalFormatting>
  <conditionalFormatting sqref="J177">
    <cfRule type="notContainsBlanks" dxfId="34065" priority="35258">
      <formula>LEN(TRIM(J177))&gt;0</formula>
    </cfRule>
  </conditionalFormatting>
  <conditionalFormatting sqref="K177">
    <cfRule type="notContainsBlanks" dxfId="34064" priority="35257">
      <formula>LEN(TRIM(K177))&gt;0</formula>
    </cfRule>
  </conditionalFormatting>
  <conditionalFormatting sqref="M177">
    <cfRule type="containsText" dxfId="34063" priority="35256" operator="containsText" text="Complete">
      <formula>NOT(ISERROR(SEARCH("Complete",M177)))</formula>
    </cfRule>
  </conditionalFormatting>
  <conditionalFormatting sqref="I177">
    <cfRule type="cellIs" dxfId="34062" priority="35255" operator="greaterThan">
      <formula>2.11</formula>
    </cfRule>
  </conditionalFormatting>
  <conditionalFormatting sqref="I177">
    <cfRule type="cellIs" dxfId="34061" priority="35254" operator="greaterThan">
      <formula>2.11</formula>
    </cfRule>
  </conditionalFormatting>
  <conditionalFormatting sqref="I177">
    <cfRule type="cellIs" dxfId="34060" priority="35253" operator="greaterThan">
      <formula>2.11</formula>
    </cfRule>
  </conditionalFormatting>
  <conditionalFormatting sqref="J178">
    <cfRule type="notContainsBlanks" dxfId="34059" priority="35252">
      <formula>LEN(TRIM(J178))&gt;0</formula>
    </cfRule>
  </conditionalFormatting>
  <conditionalFormatting sqref="K178">
    <cfRule type="notContainsBlanks" dxfId="34058" priority="35251">
      <formula>LEN(TRIM(K178))&gt;0</formula>
    </cfRule>
  </conditionalFormatting>
  <conditionalFormatting sqref="M178">
    <cfRule type="containsText" dxfId="34057" priority="35250" operator="containsText" text="Complete">
      <formula>NOT(ISERROR(SEARCH("Complete",M178)))</formula>
    </cfRule>
  </conditionalFormatting>
  <conditionalFormatting sqref="I178">
    <cfRule type="cellIs" dxfId="34056" priority="35249" operator="greaterThan">
      <formula>2.11</formula>
    </cfRule>
  </conditionalFormatting>
  <conditionalFormatting sqref="I178">
    <cfRule type="cellIs" dxfId="34055" priority="35248" operator="greaterThan">
      <formula>2.11</formula>
    </cfRule>
  </conditionalFormatting>
  <conditionalFormatting sqref="I178">
    <cfRule type="cellIs" dxfId="34054" priority="35247" operator="greaterThan">
      <formula>2.11</formula>
    </cfRule>
  </conditionalFormatting>
  <conditionalFormatting sqref="J179">
    <cfRule type="notContainsBlanks" dxfId="34053" priority="35246">
      <formula>LEN(TRIM(J179))&gt;0</formula>
    </cfRule>
  </conditionalFormatting>
  <conditionalFormatting sqref="K179">
    <cfRule type="notContainsBlanks" dxfId="34052" priority="35245">
      <formula>LEN(TRIM(K179))&gt;0</formula>
    </cfRule>
  </conditionalFormatting>
  <conditionalFormatting sqref="M179">
    <cfRule type="containsText" dxfId="34051" priority="35244" operator="containsText" text="Complete">
      <formula>NOT(ISERROR(SEARCH("Complete",M179)))</formula>
    </cfRule>
  </conditionalFormatting>
  <conditionalFormatting sqref="I179">
    <cfRule type="cellIs" dxfId="34050" priority="35243" operator="greaterThan">
      <formula>2.11</formula>
    </cfRule>
  </conditionalFormatting>
  <conditionalFormatting sqref="I179">
    <cfRule type="cellIs" dxfId="34049" priority="35242" operator="greaterThan">
      <formula>2.11</formula>
    </cfRule>
  </conditionalFormatting>
  <conditionalFormatting sqref="I179">
    <cfRule type="cellIs" dxfId="34048" priority="35241" operator="greaterThan">
      <formula>2.11</formula>
    </cfRule>
  </conditionalFormatting>
  <conditionalFormatting sqref="J180">
    <cfRule type="notContainsBlanks" dxfId="34047" priority="35240">
      <formula>LEN(TRIM(J180))&gt;0</formula>
    </cfRule>
  </conditionalFormatting>
  <conditionalFormatting sqref="K180">
    <cfRule type="notContainsBlanks" dxfId="34046" priority="35239">
      <formula>LEN(TRIM(K180))&gt;0</formula>
    </cfRule>
  </conditionalFormatting>
  <conditionalFormatting sqref="M180">
    <cfRule type="containsText" dxfId="34045" priority="35238" operator="containsText" text="Complete">
      <formula>NOT(ISERROR(SEARCH("Complete",M180)))</formula>
    </cfRule>
  </conditionalFormatting>
  <conditionalFormatting sqref="I180">
    <cfRule type="cellIs" dxfId="34044" priority="35237" operator="greaterThan">
      <formula>2.11</formula>
    </cfRule>
  </conditionalFormatting>
  <conditionalFormatting sqref="I180">
    <cfRule type="cellIs" dxfId="34043" priority="35236" operator="greaterThan">
      <formula>2.11</formula>
    </cfRule>
  </conditionalFormatting>
  <conditionalFormatting sqref="I180">
    <cfRule type="cellIs" dxfId="34042" priority="35235" operator="greaterThan">
      <formula>2.11</formula>
    </cfRule>
  </conditionalFormatting>
  <conditionalFormatting sqref="J181">
    <cfRule type="notContainsBlanks" dxfId="34041" priority="35228">
      <formula>LEN(TRIM(J181))&gt;0</formula>
    </cfRule>
  </conditionalFormatting>
  <conditionalFormatting sqref="K181">
    <cfRule type="notContainsBlanks" dxfId="34040" priority="35227">
      <formula>LEN(TRIM(K181))&gt;0</formula>
    </cfRule>
  </conditionalFormatting>
  <conditionalFormatting sqref="M181">
    <cfRule type="containsText" dxfId="34039" priority="35226" operator="containsText" text="Complete">
      <formula>NOT(ISERROR(SEARCH("Complete",M181)))</formula>
    </cfRule>
  </conditionalFormatting>
  <conditionalFormatting sqref="I181">
    <cfRule type="cellIs" dxfId="34038" priority="35225" operator="greaterThan">
      <formula>2.11</formula>
    </cfRule>
  </conditionalFormatting>
  <conditionalFormatting sqref="I181">
    <cfRule type="cellIs" dxfId="34037" priority="35224" operator="greaterThan">
      <formula>2.11</formula>
    </cfRule>
  </conditionalFormatting>
  <conditionalFormatting sqref="I181">
    <cfRule type="cellIs" dxfId="34036" priority="35223" operator="greaterThan">
      <formula>2.11</formula>
    </cfRule>
  </conditionalFormatting>
  <conditionalFormatting sqref="J182">
    <cfRule type="notContainsBlanks" dxfId="34035" priority="35222">
      <formula>LEN(TRIM(J182))&gt;0</formula>
    </cfRule>
  </conditionalFormatting>
  <conditionalFormatting sqref="K182">
    <cfRule type="notContainsBlanks" dxfId="34034" priority="35221">
      <formula>LEN(TRIM(K182))&gt;0</formula>
    </cfRule>
  </conditionalFormatting>
  <conditionalFormatting sqref="M182">
    <cfRule type="containsText" dxfId="34033" priority="35220" operator="containsText" text="Complete">
      <formula>NOT(ISERROR(SEARCH("Complete",M182)))</formula>
    </cfRule>
  </conditionalFormatting>
  <conditionalFormatting sqref="I182">
    <cfRule type="cellIs" dxfId="34032" priority="35219" operator="greaterThan">
      <formula>2.11</formula>
    </cfRule>
  </conditionalFormatting>
  <conditionalFormatting sqref="I182">
    <cfRule type="cellIs" dxfId="34031" priority="35218" operator="greaterThan">
      <formula>2.11</formula>
    </cfRule>
  </conditionalFormatting>
  <conditionalFormatting sqref="I182">
    <cfRule type="cellIs" dxfId="34030" priority="35217" operator="greaterThan">
      <formula>2.11</formula>
    </cfRule>
  </conditionalFormatting>
  <conditionalFormatting sqref="J183">
    <cfRule type="notContainsBlanks" dxfId="34029" priority="35216">
      <formula>LEN(TRIM(J183))&gt;0</formula>
    </cfRule>
  </conditionalFormatting>
  <conditionalFormatting sqref="K183">
    <cfRule type="notContainsBlanks" dxfId="34028" priority="35215">
      <formula>LEN(TRIM(K183))&gt;0</formula>
    </cfRule>
  </conditionalFormatting>
  <conditionalFormatting sqref="M183">
    <cfRule type="containsText" dxfId="34027" priority="35214" operator="containsText" text="Complete">
      <formula>NOT(ISERROR(SEARCH("Complete",M183)))</formula>
    </cfRule>
  </conditionalFormatting>
  <conditionalFormatting sqref="I183">
    <cfRule type="cellIs" dxfId="34026" priority="35213" operator="greaterThan">
      <formula>2.11</formula>
    </cfRule>
  </conditionalFormatting>
  <conditionalFormatting sqref="I183">
    <cfRule type="cellIs" dxfId="34025" priority="35212" operator="greaterThan">
      <formula>2.11</formula>
    </cfRule>
  </conditionalFormatting>
  <conditionalFormatting sqref="I183">
    <cfRule type="cellIs" dxfId="34024" priority="35211" operator="greaterThan">
      <formula>2.11</formula>
    </cfRule>
  </conditionalFormatting>
  <conditionalFormatting sqref="J184">
    <cfRule type="notContainsBlanks" dxfId="34023" priority="35210">
      <formula>LEN(TRIM(J184))&gt;0</formula>
    </cfRule>
  </conditionalFormatting>
  <conditionalFormatting sqref="K184">
    <cfRule type="notContainsBlanks" dxfId="34022" priority="35209">
      <formula>LEN(TRIM(K184))&gt;0</formula>
    </cfRule>
  </conditionalFormatting>
  <conditionalFormatting sqref="M184">
    <cfRule type="containsText" dxfId="34021" priority="35208" operator="containsText" text="Complete">
      <formula>NOT(ISERROR(SEARCH("Complete",M184)))</formula>
    </cfRule>
  </conditionalFormatting>
  <conditionalFormatting sqref="I184">
    <cfRule type="cellIs" dxfId="34020" priority="35207" operator="greaterThan">
      <formula>2.11</formula>
    </cfRule>
  </conditionalFormatting>
  <conditionalFormatting sqref="I184">
    <cfRule type="cellIs" dxfId="34019" priority="35206" operator="greaterThan">
      <formula>2.11</formula>
    </cfRule>
  </conditionalFormatting>
  <conditionalFormatting sqref="I184">
    <cfRule type="cellIs" dxfId="34018" priority="35205" operator="greaterThan">
      <formula>2.11</formula>
    </cfRule>
  </conditionalFormatting>
  <conditionalFormatting sqref="J185">
    <cfRule type="notContainsBlanks" dxfId="34017" priority="35204">
      <formula>LEN(TRIM(J185))&gt;0</formula>
    </cfRule>
  </conditionalFormatting>
  <conditionalFormatting sqref="K185">
    <cfRule type="notContainsBlanks" dxfId="34016" priority="35203">
      <formula>LEN(TRIM(K185))&gt;0</formula>
    </cfRule>
  </conditionalFormatting>
  <conditionalFormatting sqref="M185">
    <cfRule type="containsText" dxfId="34015" priority="35202" operator="containsText" text="Complete">
      <formula>NOT(ISERROR(SEARCH("Complete",M185)))</formula>
    </cfRule>
  </conditionalFormatting>
  <conditionalFormatting sqref="I185">
    <cfRule type="cellIs" dxfId="34014" priority="35201" operator="greaterThan">
      <formula>2.11</formula>
    </cfRule>
  </conditionalFormatting>
  <conditionalFormatting sqref="I185">
    <cfRule type="cellIs" dxfId="34013" priority="35200" operator="greaterThan">
      <formula>2.11</formula>
    </cfRule>
  </conditionalFormatting>
  <conditionalFormatting sqref="I185">
    <cfRule type="cellIs" dxfId="34012" priority="35199" operator="greaterThan">
      <formula>2.11</formula>
    </cfRule>
  </conditionalFormatting>
  <conditionalFormatting sqref="J186">
    <cfRule type="notContainsBlanks" dxfId="34011" priority="35198">
      <formula>LEN(TRIM(J186))&gt;0</formula>
    </cfRule>
  </conditionalFormatting>
  <conditionalFormatting sqref="K186">
    <cfRule type="notContainsBlanks" dxfId="34010" priority="35197">
      <formula>LEN(TRIM(K186))&gt;0</formula>
    </cfRule>
  </conditionalFormatting>
  <conditionalFormatting sqref="M186">
    <cfRule type="containsText" dxfId="34009" priority="35196" operator="containsText" text="Complete">
      <formula>NOT(ISERROR(SEARCH("Complete",M186)))</formula>
    </cfRule>
  </conditionalFormatting>
  <conditionalFormatting sqref="I186">
    <cfRule type="cellIs" dxfId="34008" priority="35195" operator="greaterThan">
      <formula>2.11</formula>
    </cfRule>
  </conditionalFormatting>
  <conditionalFormatting sqref="I186">
    <cfRule type="cellIs" dxfId="34007" priority="35194" operator="greaterThan">
      <formula>2.11</formula>
    </cfRule>
  </conditionalFormatting>
  <conditionalFormatting sqref="I186">
    <cfRule type="cellIs" dxfId="34006" priority="35193" operator="greaterThan">
      <formula>2.11</formula>
    </cfRule>
  </conditionalFormatting>
  <conditionalFormatting sqref="J187">
    <cfRule type="notContainsBlanks" dxfId="34005" priority="35192">
      <formula>LEN(TRIM(J187))&gt;0</formula>
    </cfRule>
  </conditionalFormatting>
  <conditionalFormatting sqref="K187">
    <cfRule type="notContainsBlanks" dxfId="34004" priority="35191">
      <formula>LEN(TRIM(K187))&gt;0</formula>
    </cfRule>
  </conditionalFormatting>
  <conditionalFormatting sqref="M187">
    <cfRule type="containsText" dxfId="34003" priority="35190" operator="containsText" text="Complete">
      <formula>NOT(ISERROR(SEARCH("Complete",M187)))</formula>
    </cfRule>
  </conditionalFormatting>
  <conditionalFormatting sqref="I187">
    <cfRule type="cellIs" dxfId="34002" priority="35189" operator="greaterThan">
      <formula>2.11</formula>
    </cfRule>
  </conditionalFormatting>
  <conditionalFormatting sqref="I187">
    <cfRule type="cellIs" dxfId="34001" priority="35188" operator="greaterThan">
      <formula>2.11</formula>
    </cfRule>
  </conditionalFormatting>
  <conditionalFormatting sqref="I187">
    <cfRule type="cellIs" dxfId="34000" priority="35187" operator="greaterThan">
      <formula>2.11</formula>
    </cfRule>
  </conditionalFormatting>
  <conditionalFormatting sqref="J188">
    <cfRule type="notContainsBlanks" dxfId="33999" priority="35186">
      <formula>LEN(TRIM(J188))&gt;0</formula>
    </cfRule>
  </conditionalFormatting>
  <conditionalFormatting sqref="K188">
    <cfRule type="notContainsBlanks" dxfId="33998" priority="35185">
      <formula>LEN(TRIM(K188))&gt;0</formula>
    </cfRule>
  </conditionalFormatting>
  <conditionalFormatting sqref="M188">
    <cfRule type="containsText" dxfId="33997" priority="35184" operator="containsText" text="Complete">
      <formula>NOT(ISERROR(SEARCH("Complete",M188)))</formula>
    </cfRule>
  </conditionalFormatting>
  <conditionalFormatting sqref="I188">
    <cfRule type="cellIs" dxfId="33996" priority="35183" operator="greaterThan">
      <formula>2.11</formula>
    </cfRule>
  </conditionalFormatting>
  <conditionalFormatting sqref="I188">
    <cfRule type="cellIs" dxfId="33995" priority="35182" operator="greaterThan">
      <formula>2.11</formula>
    </cfRule>
  </conditionalFormatting>
  <conditionalFormatting sqref="I188">
    <cfRule type="cellIs" dxfId="33994" priority="35181" operator="greaterThan">
      <formula>2.11</formula>
    </cfRule>
  </conditionalFormatting>
  <conditionalFormatting sqref="J189">
    <cfRule type="notContainsBlanks" dxfId="33993" priority="35180">
      <formula>LEN(TRIM(J189))&gt;0</formula>
    </cfRule>
  </conditionalFormatting>
  <conditionalFormatting sqref="K189">
    <cfRule type="notContainsBlanks" dxfId="33992" priority="35179">
      <formula>LEN(TRIM(K189))&gt;0</formula>
    </cfRule>
  </conditionalFormatting>
  <conditionalFormatting sqref="M189">
    <cfRule type="containsText" dxfId="33991" priority="35178" operator="containsText" text="Complete">
      <formula>NOT(ISERROR(SEARCH("Complete",M189)))</formula>
    </cfRule>
  </conditionalFormatting>
  <conditionalFormatting sqref="I189">
    <cfRule type="cellIs" dxfId="33990" priority="35177" operator="greaterThan">
      <formula>2.11</formula>
    </cfRule>
  </conditionalFormatting>
  <conditionalFormatting sqref="I189">
    <cfRule type="cellIs" dxfId="33989" priority="35176" operator="greaterThan">
      <formula>2.11</formula>
    </cfRule>
  </conditionalFormatting>
  <conditionalFormatting sqref="I189">
    <cfRule type="cellIs" dxfId="33988" priority="35175" operator="greaterThan">
      <formula>2.11</formula>
    </cfRule>
  </conditionalFormatting>
  <conditionalFormatting sqref="J190">
    <cfRule type="notContainsBlanks" dxfId="33987" priority="35174">
      <formula>LEN(TRIM(J190))&gt;0</formula>
    </cfRule>
  </conditionalFormatting>
  <conditionalFormatting sqref="K190">
    <cfRule type="notContainsBlanks" dxfId="33986" priority="35173">
      <formula>LEN(TRIM(K190))&gt;0</formula>
    </cfRule>
  </conditionalFormatting>
  <conditionalFormatting sqref="M190">
    <cfRule type="containsText" dxfId="33985" priority="35172" operator="containsText" text="Complete">
      <formula>NOT(ISERROR(SEARCH("Complete",M190)))</formula>
    </cfRule>
  </conditionalFormatting>
  <conditionalFormatting sqref="I190">
    <cfRule type="cellIs" dxfId="33984" priority="35171" operator="greaterThan">
      <formula>2.11</formula>
    </cfRule>
  </conditionalFormatting>
  <conditionalFormatting sqref="I190">
    <cfRule type="cellIs" dxfId="33983" priority="35170" operator="greaterThan">
      <formula>2.11</formula>
    </cfRule>
  </conditionalFormatting>
  <conditionalFormatting sqref="I190">
    <cfRule type="cellIs" dxfId="33982" priority="35169" operator="greaterThan">
      <formula>2.11</formula>
    </cfRule>
  </conditionalFormatting>
  <conditionalFormatting sqref="J191">
    <cfRule type="notContainsBlanks" dxfId="33981" priority="35168">
      <formula>LEN(TRIM(J191))&gt;0</formula>
    </cfRule>
  </conditionalFormatting>
  <conditionalFormatting sqref="K191">
    <cfRule type="notContainsBlanks" dxfId="33980" priority="35167">
      <formula>LEN(TRIM(K191))&gt;0</formula>
    </cfRule>
  </conditionalFormatting>
  <conditionalFormatting sqref="M191">
    <cfRule type="containsText" dxfId="33979" priority="35166" operator="containsText" text="Complete">
      <formula>NOT(ISERROR(SEARCH("Complete",M191)))</formula>
    </cfRule>
  </conditionalFormatting>
  <conditionalFormatting sqref="I191">
    <cfRule type="cellIs" dxfId="33978" priority="35165" operator="greaterThan">
      <formula>2.11</formula>
    </cfRule>
  </conditionalFormatting>
  <conditionalFormatting sqref="I191">
    <cfRule type="cellIs" dxfId="33977" priority="35164" operator="greaterThan">
      <formula>2.11</formula>
    </cfRule>
  </conditionalFormatting>
  <conditionalFormatting sqref="I191">
    <cfRule type="cellIs" dxfId="33976" priority="35163" operator="greaterThan">
      <formula>2.11</formula>
    </cfRule>
  </conditionalFormatting>
  <conditionalFormatting sqref="J192">
    <cfRule type="notContainsBlanks" dxfId="33975" priority="35162">
      <formula>LEN(TRIM(J192))&gt;0</formula>
    </cfRule>
  </conditionalFormatting>
  <conditionalFormatting sqref="K192">
    <cfRule type="notContainsBlanks" dxfId="33974" priority="35161">
      <formula>LEN(TRIM(K192))&gt;0</formula>
    </cfRule>
  </conditionalFormatting>
  <conditionalFormatting sqref="M192">
    <cfRule type="containsText" dxfId="33973" priority="35160" operator="containsText" text="Complete">
      <formula>NOT(ISERROR(SEARCH("Complete",M192)))</formula>
    </cfRule>
  </conditionalFormatting>
  <conditionalFormatting sqref="I192">
    <cfRule type="cellIs" dxfId="33972" priority="35159" operator="greaterThan">
      <formula>2.11</formula>
    </cfRule>
  </conditionalFormatting>
  <conditionalFormatting sqref="I192">
    <cfRule type="cellIs" dxfId="33971" priority="35158" operator="greaterThan">
      <formula>2.11</formula>
    </cfRule>
  </conditionalFormatting>
  <conditionalFormatting sqref="I192">
    <cfRule type="cellIs" dxfId="33970" priority="35157" operator="greaterThan">
      <formula>2.11</formula>
    </cfRule>
  </conditionalFormatting>
  <conditionalFormatting sqref="J193">
    <cfRule type="notContainsBlanks" dxfId="33969" priority="35156">
      <formula>LEN(TRIM(J193))&gt;0</formula>
    </cfRule>
  </conditionalFormatting>
  <conditionalFormatting sqref="K193">
    <cfRule type="notContainsBlanks" dxfId="33968" priority="35155">
      <formula>LEN(TRIM(K193))&gt;0</formula>
    </cfRule>
  </conditionalFormatting>
  <conditionalFormatting sqref="M193">
    <cfRule type="containsText" dxfId="33967" priority="35154" operator="containsText" text="Complete">
      <formula>NOT(ISERROR(SEARCH("Complete",M193)))</formula>
    </cfRule>
  </conditionalFormatting>
  <conditionalFormatting sqref="I193">
    <cfRule type="cellIs" dxfId="33966" priority="35153" operator="greaterThan">
      <formula>2.11</formula>
    </cfRule>
  </conditionalFormatting>
  <conditionalFormatting sqref="I193">
    <cfRule type="cellIs" dxfId="33965" priority="35152" operator="greaterThan">
      <formula>2.11</formula>
    </cfRule>
  </conditionalFormatting>
  <conditionalFormatting sqref="I193">
    <cfRule type="cellIs" dxfId="33964" priority="35151" operator="greaterThan">
      <formula>2.11</formula>
    </cfRule>
  </conditionalFormatting>
  <conditionalFormatting sqref="J194">
    <cfRule type="notContainsBlanks" dxfId="33963" priority="35150">
      <formula>LEN(TRIM(J194))&gt;0</formula>
    </cfRule>
  </conditionalFormatting>
  <conditionalFormatting sqref="K194">
    <cfRule type="notContainsBlanks" dxfId="33962" priority="35149">
      <formula>LEN(TRIM(K194))&gt;0</formula>
    </cfRule>
  </conditionalFormatting>
  <conditionalFormatting sqref="M194">
    <cfRule type="containsText" dxfId="33961" priority="35148" operator="containsText" text="Complete">
      <formula>NOT(ISERROR(SEARCH("Complete",M194)))</formula>
    </cfRule>
  </conditionalFormatting>
  <conditionalFormatting sqref="I194">
    <cfRule type="cellIs" dxfId="33960" priority="35147" operator="greaterThan">
      <formula>2.11</formula>
    </cfRule>
  </conditionalFormatting>
  <conditionalFormatting sqref="I194">
    <cfRule type="cellIs" dxfId="33959" priority="35146" operator="greaterThan">
      <formula>2.11</formula>
    </cfRule>
  </conditionalFormatting>
  <conditionalFormatting sqref="I194">
    <cfRule type="cellIs" dxfId="33958" priority="35145" operator="greaterThan">
      <formula>2.11</formula>
    </cfRule>
  </conditionalFormatting>
  <conditionalFormatting sqref="J195">
    <cfRule type="notContainsBlanks" dxfId="33957" priority="35144">
      <formula>LEN(TRIM(J195))&gt;0</formula>
    </cfRule>
  </conditionalFormatting>
  <conditionalFormatting sqref="K195">
    <cfRule type="notContainsBlanks" dxfId="33956" priority="35143">
      <formula>LEN(TRIM(K195))&gt;0</formula>
    </cfRule>
  </conditionalFormatting>
  <conditionalFormatting sqref="M195">
    <cfRule type="containsText" dxfId="33955" priority="35142" operator="containsText" text="Complete">
      <formula>NOT(ISERROR(SEARCH("Complete",M195)))</formula>
    </cfRule>
  </conditionalFormatting>
  <conditionalFormatting sqref="I195">
    <cfRule type="cellIs" dxfId="33954" priority="35141" operator="greaterThan">
      <formula>2.11</formula>
    </cfRule>
  </conditionalFormatting>
  <conditionalFormatting sqref="I195">
    <cfRule type="cellIs" dxfId="33953" priority="35140" operator="greaterThan">
      <formula>2.11</formula>
    </cfRule>
  </conditionalFormatting>
  <conditionalFormatting sqref="I195">
    <cfRule type="cellIs" dxfId="33952" priority="35139" operator="greaterThan">
      <formula>2.11</formula>
    </cfRule>
  </conditionalFormatting>
  <conditionalFormatting sqref="J196">
    <cfRule type="notContainsBlanks" dxfId="33951" priority="35138">
      <formula>LEN(TRIM(J196))&gt;0</formula>
    </cfRule>
  </conditionalFormatting>
  <conditionalFormatting sqref="K196">
    <cfRule type="notContainsBlanks" dxfId="33950" priority="35137">
      <formula>LEN(TRIM(K196))&gt;0</formula>
    </cfRule>
  </conditionalFormatting>
  <conditionalFormatting sqref="M196">
    <cfRule type="containsText" dxfId="33949" priority="35136" operator="containsText" text="Complete">
      <formula>NOT(ISERROR(SEARCH("Complete",M196)))</formula>
    </cfRule>
  </conditionalFormatting>
  <conditionalFormatting sqref="I196">
    <cfRule type="cellIs" dxfId="33948" priority="35135" operator="greaterThan">
      <formula>2.11</formula>
    </cfRule>
  </conditionalFormatting>
  <conditionalFormatting sqref="I196">
    <cfRule type="cellIs" dxfId="33947" priority="35134" operator="greaterThan">
      <formula>2.11</formula>
    </cfRule>
  </conditionalFormatting>
  <conditionalFormatting sqref="I196">
    <cfRule type="cellIs" dxfId="33946" priority="35133" operator="greaterThan">
      <formula>2.11</formula>
    </cfRule>
  </conditionalFormatting>
  <conditionalFormatting sqref="J197">
    <cfRule type="notContainsBlanks" dxfId="33945" priority="35132">
      <formula>LEN(TRIM(J197))&gt;0</formula>
    </cfRule>
  </conditionalFormatting>
  <conditionalFormatting sqref="K197">
    <cfRule type="notContainsBlanks" dxfId="33944" priority="35131">
      <formula>LEN(TRIM(K197))&gt;0</formula>
    </cfRule>
  </conditionalFormatting>
  <conditionalFormatting sqref="M197">
    <cfRule type="containsText" dxfId="33943" priority="35130" operator="containsText" text="Complete">
      <formula>NOT(ISERROR(SEARCH("Complete",M197)))</formula>
    </cfRule>
  </conditionalFormatting>
  <conditionalFormatting sqref="I197">
    <cfRule type="cellIs" dxfId="33942" priority="35129" operator="greaterThan">
      <formula>2.11</formula>
    </cfRule>
  </conditionalFormatting>
  <conditionalFormatting sqref="I197">
    <cfRule type="cellIs" dxfId="33941" priority="35128" operator="greaterThan">
      <formula>2.11</formula>
    </cfRule>
  </conditionalFormatting>
  <conditionalFormatting sqref="I197">
    <cfRule type="cellIs" dxfId="33940" priority="35127" operator="greaterThan">
      <formula>2.11</formula>
    </cfRule>
  </conditionalFormatting>
  <conditionalFormatting sqref="J198">
    <cfRule type="notContainsBlanks" dxfId="33939" priority="35126">
      <formula>LEN(TRIM(J198))&gt;0</formula>
    </cfRule>
  </conditionalFormatting>
  <conditionalFormatting sqref="K198">
    <cfRule type="notContainsBlanks" dxfId="33938" priority="35125">
      <formula>LEN(TRIM(K198))&gt;0</formula>
    </cfRule>
  </conditionalFormatting>
  <conditionalFormatting sqref="M198">
    <cfRule type="containsText" dxfId="33937" priority="35124" operator="containsText" text="Complete">
      <formula>NOT(ISERROR(SEARCH("Complete",M198)))</formula>
    </cfRule>
  </conditionalFormatting>
  <conditionalFormatting sqref="I198">
    <cfRule type="cellIs" dxfId="33936" priority="35123" operator="greaterThan">
      <formula>2.11</formula>
    </cfRule>
  </conditionalFormatting>
  <conditionalFormatting sqref="I198">
    <cfRule type="cellIs" dxfId="33935" priority="35122" operator="greaterThan">
      <formula>2.11</formula>
    </cfRule>
  </conditionalFormatting>
  <conditionalFormatting sqref="I198">
    <cfRule type="cellIs" dxfId="33934" priority="35121" operator="greaterThan">
      <formula>2.11</formula>
    </cfRule>
  </conditionalFormatting>
  <conditionalFormatting sqref="J199">
    <cfRule type="notContainsBlanks" dxfId="33933" priority="35120">
      <formula>LEN(TRIM(J199))&gt;0</formula>
    </cfRule>
  </conditionalFormatting>
  <conditionalFormatting sqref="K199">
    <cfRule type="notContainsBlanks" dxfId="33932" priority="35119">
      <formula>LEN(TRIM(K199))&gt;0</formula>
    </cfRule>
  </conditionalFormatting>
  <conditionalFormatting sqref="M199">
    <cfRule type="containsText" dxfId="33931" priority="35118" operator="containsText" text="Complete">
      <formula>NOT(ISERROR(SEARCH("Complete",M199)))</formula>
    </cfRule>
  </conditionalFormatting>
  <conditionalFormatting sqref="I199">
    <cfRule type="cellIs" dxfId="33930" priority="35117" operator="greaterThan">
      <formula>2.11</formula>
    </cfRule>
  </conditionalFormatting>
  <conditionalFormatting sqref="I199">
    <cfRule type="cellIs" dxfId="33929" priority="35116" operator="greaterThan">
      <formula>2.11</formula>
    </cfRule>
  </conditionalFormatting>
  <conditionalFormatting sqref="I199">
    <cfRule type="cellIs" dxfId="33928" priority="35115" operator="greaterThan">
      <formula>2.11</formula>
    </cfRule>
  </conditionalFormatting>
  <conditionalFormatting sqref="J200">
    <cfRule type="notContainsBlanks" dxfId="33927" priority="35114">
      <formula>LEN(TRIM(J200))&gt;0</formula>
    </cfRule>
  </conditionalFormatting>
  <conditionalFormatting sqref="K200">
    <cfRule type="notContainsBlanks" dxfId="33926" priority="35113">
      <formula>LEN(TRIM(K200))&gt;0</formula>
    </cfRule>
  </conditionalFormatting>
  <conditionalFormatting sqref="M200">
    <cfRule type="containsText" dxfId="33925" priority="35112" operator="containsText" text="Complete">
      <formula>NOT(ISERROR(SEARCH("Complete",M200)))</formula>
    </cfRule>
  </conditionalFormatting>
  <conditionalFormatting sqref="I200">
    <cfRule type="cellIs" dxfId="33924" priority="35111" operator="greaterThan">
      <formula>2.11</formula>
    </cfRule>
  </conditionalFormatting>
  <conditionalFormatting sqref="I200">
    <cfRule type="cellIs" dxfId="33923" priority="35110" operator="greaterThan">
      <formula>2.11</formula>
    </cfRule>
  </conditionalFormatting>
  <conditionalFormatting sqref="I200">
    <cfRule type="cellIs" dxfId="33922" priority="35109" operator="greaterThan">
      <formula>2.11</formula>
    </cfRule>
  </conditionalFormatting>
  <conditionalFormatting sqref="J201">
    <cfRule type="notContainsBlanks" dxfId="33921" priority="35108">
      <formula>LEN(TRIM(J201))&gt;0</formula>
    </cfRule>
  </conditionalFormatting>
  <conditionalFormatting sqref="K201">
    <cfRule type="notContainsBlanks" dxfId="33920" priority="35107">
      <formula>LEN(TRIM(K201))&gt;0</formula>
    </cfRule>
  </conditionalFormatting>
  <conditionalFormatting sqref="M201">
    <cfRule type="containsText" dxfId="33919" priority="35106" operator="containsText" text="Complete">
      <formula>NOT(ISERROR(SEARCH("Complete",M201)))</formula>
    </cfRule>
  </conditionalFormatting>
  <conditionalFormatting sqref="I201">
    <cfRule type="cellIs" dxfId="33918" priority="35105" operator="greaterThan">
      <formula>2.11</formula>
    </cfRule>
  </conditionalFormatting>
  <conditionalFormatting sqref="I201">
    <cfRule type="cellIs" dxfId="33917" priority="35104" operator="greaterThan">
      <formula>2.11</formula>
    </cfRule>
  </conditionalFormatting>
  <conditionalFormatting sqref="I201">
    <cfRule type="cellIs" dxfId="33916" priority="35103" operator="greaterThan">
      <formula>2.11</formula>
    </cfRule>
  </conditionalFormatting>
  <conditionalFormatting sqref="J202">
    <cfRule type="notContainsBlanks" dxfId="33915" priority="35102">
      <formula>LEN(TRIM(J202))&gt;0</formula>
    </cfRule>
  </conditionalFormatting>
  <conditionalFormatting sqref="K202">
    <cfRule type="notContainsBlanks" dxfId="33914" priority="35101">
      <formula>LEN(TRIM(K202))&gt;0</formula>
    </cfRule>
  </conditionalFormatting>
  <conditionalFormatting sqref="M202">
    <cfRule type="containsText" dxfId="33913" priority="35100" operator="containsText" text="Complete">
      <formula>NOT(ISERROR(SEARCH("Complete",M202)))</formula>
    </cfRule>
  </conditionalFormatting>
  <conditionalFormatting sqref="I202">
    <cfRule type="cellIs" dxfId="33912" priority="35099" operator="greaterThan">
      <formula>2.11</formula>
    </cfRule>
  </conditionalFormatting>
  <conditionalFormatting sqref="I202">
    <cfRule type="cellIs" dxfId="33911" priority="35098" operator="greaterThan">
      <formula>2.11</formula>
    </cfRule>
  </conditionalFormatting>
  <conditionalFormatting sqref="I202">
    <cfRule type="cellIs" dxfId="33910" priority="35097" operator="greaterThan">
      <formula>2.11</formula>
    </cfRule>
  </conditionalFormatting>
  <conditionalFormatting sqref="J203">
    <cfRule type="notContainsBlanks" dxfId="33909" priority="35096">
      <formula>LEN(TRIM(J203))&gt;0</formula>
    </cfRule>
  </conditionalFormatting>
  <conditionalFormatting sqref="K203">
    <cfRule type="notContainsBlanks" dxfId="33908" priority="35095">
      <formula>LEN(TRIM(K203))&gt;0</formula>
    </cfRule>
  </conditionalFormatting>
  <conditionalFormatting sqref="M203">
    <cfRule type="containsText" dxfId="33907" priority="35094" operator="containsText" text="Complete">
      <formula>NOT(ISERROR(SEARCH("Complete",M203)))</formula>
    </cfRule>
  </conditionalFormatting>
  <conditionalFormatting sqref="I203">
    <cfRule type="cellIs" dxfId="33906" priority="35093" operator="greaterThan">
      <formula>2.11</formula>
    </cfRule>
  </conditionalFormatting>
  <conditionalFormatting sqref="I203">
    <cfRule type="cellIs" dxfId="33905" priority="35092" operator="greaterThan">
      <formula>2.11</formula>
    </cfRule>
  </conditionalFormatting>
  <conditionalFormatting sqref="I203">
    <cfRule type="cellIs" dxfId="33904" priority="35091" operator="greaterThan">
      <formula>2.11</formula>
    </cfRule>
  </conditionalFormatting>
  <conditionalFormatting sqref="J204">
    <cfRule type="notContainsBlanks" dxfId="33903" priority="35090">
      <formula>LEN(TRIM(J204))&gt;0</formula>
    </cfRule>
  </conditionalFormatting>
  <conditionalFormatting sqref="K204">
    <cfRule type="notContainsBlanks" dxfId="33902" priority="35089">
      <formula>LEN(TRIM(K204))&gt;0</formula>
    </cfRule>
  </conditionalFormatting>
  <conditionalFormatting sqref="M204">
    <cfRule type="containsText" dxfId="33901" priority="35088" operator="containsText" text="Complete">
      <formula>NOT(ISERROR(SEARCH("Complete",M204)))</formula>
    </cfRule>
  </conditionalFormatting>
  <conditionalFormatting sqref="I204">
    <cfRule type="cellIs" dxfId="33900" priority="35087" operator="greaterThan">
      <formula>2.11</formula>
    </cfRule>
  </conditionalFormatting>
  <conditionalFormatting sqref="I204">
    <cfRule type="cellIs" dxfId="33899" priority="35086" operator="greaterThan">
      <formula>2.11</formula>
    </cfRule>
  </conditionalFormatting>
  <conditionalFormatting sqref="I204">
    <cfRule type="cellIs" dxfId="33898" priority="35085" operator="greaterThan">
      <formula>2.11</formula>
    </cfRule>
  </conditionalFormatting>
  <conditionalFormatting sqref="J205">
    <cfRule type="notContainsBlanks" dxfId="33897" priority="35084">
      <formula>LEN(TRIM(J205))&gt;0</formula>
    </cfRule>
  </conditionalFormatting>
  <conditionalFormatting sqref="K205">
    <cfRule type="notContainsBlanks" dxfId="33896" priority="35083">
      <formula>LEN(TRIM(K205))&gt;0</formula>
    </cfRule>
  </conditionalFormatting>
  <conditionalFormatting sqref="M205">
    <cfRule type="containsText" dxfId="33895" priority="35082" operator="containsText" text="Complete">
      <formula>NOT(ISERROR(SEARCH("Complete",M205)))</formula>
    </cfRule>
  </conditionalFormatting>
  <conditionalFormatting sqref="I205">
    <cfRule type="cellIs" dxfId="33894" priority="35081" operator="greaterThan">
      <formula>2.11</formula>
    </cfRule>
  </conditionalFormatting>
  <conditionalFormatting sqref="I205">
    <cfRule type="cellIs" dxfId="33893" priority="35080" operator="greaterThan">
      <formula>2.11</formula>
    </cfRule>
  </conditionalFormatting>
  <conditionalFormatting sqref="I205">
    <cfRule type="cellIs" dxfId="33892" priority="35079" operator="greaterThan">
      <formula>2.11</formula>
    </cfRule>
  </conditionalFormatting>
  <conditionalFormatting sqref="J206">
    <cfRule type="notContainsBlanks" dxfId="33891" priority="35078">
      <formula>LEN(TRIM(J206))&gt;0</formula>
    </cfRule>
  </conditionalFormatting>
  <conditionalFormatting sqref="K206">
    <cfRule type="notContainsBlanks" dxfId="33890" priority="35077">
      <formula>LEN(TRIM(K206))&gt;0</formula>
    </cfRule>
  </conditionalFormatting>
  <conditionalFormatting sqref="M206">
    <cfRule type="containsText" dxfId="33889" priority="35076" operator="containsText" text="Complete">
      <formula>NOT(ISERROR(SEARCH("Complete",M206)))</formula>
    </cfRule>
  </conditionalFormatting>
  <conditionalFormatting sqref="I206">
    <cfRule type="cellIs" dxfId="33888" priority="35075" operator="greaterThan">
      <formula>2.11</formula>
    </cfRule>
  </conditionalFormatting>
  <conditionalFormatting sqref="I206">
    <cfRule type="cellIs" dxfId="33887" priority="35074" operator="greaterThan">
      <formula>2.11</formula>
    </cfRule>
  </conditionalFormatting>
  <conditionalFormatting sqref="I206">
    <cfRule type="cellIs" dxfId="33886" priority="35073" operator="greaterThan">
      <formula>2.11</formula>
    </cfRule>
  </conditionalFormatting>
  <conditionalFormatting sqref="J207">
    <cfRule type="notContainsBlanks" dxfId="33885" priority="35072">
      <formula>LEN(TRIM(J207))&gt;0</formula>
    </cfRule>
  </conditionalFormatting>
  <conditionalFormatting sqref="K207">
    <cfRule type="notContainsBlanks" dxfId="33884" priority="35071">
      <formula>LEN(TRIM(K207))&gt;0</formula>
    </cfRule>
  </conditionalFormatting>
  <conditionalFormatting sqref="M207">
    <cfRule type="containsText" dxfId="33883" priority="35070" operator="containsText" text="Complete">
      <formula>NOT(ISERROR(SEARCH("Complete",M207)))</formula>
    </cfRule>
  </conditionalFormatting>
  <conditionalFormatting sqref="I207">
    <cfRule type="cellIs" dxfId="33882" priority="35069" operator="greaterThan">
      <formula>2.11</formula>
    </cfRule>
  </conditionalFormatting>
  <conditionalFormatting sqref="I207">
    <cfRule type="cellIs" dxfId="33881" priority="35068" operator="greaterThan">
      <formula>2.11</formula>
    </cfRule>
  </conditionalFormatting>
  <conditionalFormatting sqref="I207">
    <cfRule type="cellIs" dxfId="33880" priority="35067" operator="greaterThan">
      <formula>2.11</formula>
    </cfRule>
  </conditionalFormatting>
  <conditionalFormatting sqref="J208">
    <cfRule type="notContainsBlanks" dxfId="33879" priority="35066">
      <formula>LEN(TRIM(J208))&gt;0</formula>
    </cfRule>
  </conditionalFormatting>
  <conditionalFormatting sqref="K208">
    <cfRule type="notContainsBlanks" dxfId="33878" priority="35065">
      <formula>LEN(TRIM(K208))&gt;0</formula>
    </cfRule>
  </conditionalFormatting>
  <conditionalFormatting sqref="M208">
    <cfRule type="containsText" dxfId="33877" priority="35064" operator="containsText" text="Complete">
      <formula>NOT(ISERROR(SEARCH("Complete",M208)))</formula>
    </cfRule>
  </conditionalFormatting>
  <conditionalFormatting sqref="I208">
    <cfRule type="cellIs" dxfId="33876" priority="35063" operator="greaterThan">
      <formula>2.11</formula>
    </cfRule>
  </conditionalFormatting>
  <conditionalFormatting sqref="I208">
    <cfRule type="cellIs" dxfId="33875" priority="35062" operator="greaterThan">
      <formula>2.11</formula>
    </cfRule>
  </conditionalFormatting>
  <conditionalFormatting sqref="I208">
    <cfRule type="cellIs" dxfId="33874" priority="35061" operator="greaterThan">
      <formula>2.11</formula>
    </cfRule>
  </conditionalFormatting>
  <conditionalFormatting sqref="J209">
    <cfRule type="notContainsBlanks" dxfId="33873" priority="35060">
      <formula>LEN(TRIM(J209))&gt;0</formula>
    </cfRule>
  </conditionalFormatting>
  <conditionalFormatting sqref="K209">
    <cfRule type="notContainsBlanks" dxfId="33872" priority="35059">
      <formula>LEN(TRIM(K209))&gt;0</formula>
    </cfRule>
  </conditionalFormatting>
  <conditionalFormatting sqref="M209">
    <cfRule type="containsText" dxfId="33871" priority="35058" operator="containsText" text="Complete">
      <formula>NOT(ISERROR(SEARCH("Complete",M209)))</formula>
    </cfRule>
  </conditionalFormatting>
  <conditionalFormatting sqref="I209">
    <cfRule type="cellIs" dxfId="33870" priority="35057" operator="greaterThan">
      <formula>2.11</formula>
    </cfRule>
  </conditionalFormatting>
  <conditionalFormatting sqref="I209">
    <cfRule type="cellIs" dxfId="33869" priority="35056" operator="greaterThan">
      <formula>2.11</formula>
    </cfRule>
  </conditionalFormatting>
  <conditionalFormatting sqref="I209">
    <cfRule type="cellIs" dxfId="33868" priority="35055" operator="greaterThan">
      <formula>2.11</formula>
    </cfRule>
  </conditionalFormatting>
  <conditionalFormatting sqref="J210">
    <cfRule type="notContainsBlanks" dxfId="33867" priority="35054">
      <formula>LEN(TRIM(J210))&gt;0</formula>
    </cfRule>
  </conditionalFormatting>
  <conditionalFormatting sqref="K210">
    <cfRule type="notContainsBlanks" dxfId="33866" priority="35053">
      <formula>LEN(TRIM(K210))&gt;0</formula>
    </cfRule>
  </conditionalFormatting>
  <conditionalFormatting sqref="M210">
    <cfRule type="containsText" dxfId="33865" priority="35052" operator="containsText" text="Complete">
      <formula>NOT(ISERROR(SEARCH("Complete",M210)))</formula>
    </cfRule>
  </conditionalFormatting>
  <conditionalFormatting sqref="I210">
    <cfRule type="cellIs" dxfId="33864" priority="35051" operator="greaterThan">
      <formula>2.11</formula>
    </cfRule>
  </conditionalFormatting>
  <conditionalFormatting sqref="I210">
    <cfRule type="cellIs" dxfId="33863" priority="35050" operator="greaterThan">
      <formula>2.11</formula>
    </cfRule>
  </conditionalFormatting>
  <conditionalFormatting sqref="I210">
    <cfRule type="cellIs" dxfId="33862" priority="35049" operator="greaterThan">
      <formula>2.11</formula>
    </cfRule>
  </conditionalFormatting>
  <conditionalFormatting sqref="J211">
    <cfRule type="notContainsBlanks" dxfId="33861" priority="35048">
      <formula>LEN(TRIM(J211))&gt;0</formula>
    </cfRule>
  </conditionalFormatting>
  <conditionalFormatting sqref="K211">
    <cfRule type="notContainsBlanks" dxfId="33860" priority="35047">
      <formula>LEN(TRIM(K211))&gt;0</formula>
    </cfRule>
  </conditionalFormatting>
  <conditionalFormatting sqref="M211">
    <cfRule type="containsText" dxfId="33859" priority="35046" operator="containsText" text="Complete">
      <formula>NOT(ISERROR(SEARCH("Complete",M211)))</formula>
    </cfRule>
  </conditionalFormatting>
  <conditionalFormatting sqref="I211">
    <cfRule type="cellIs" dxfId="33858" priority="35045" operator="greaterThan">
      <formula>2.11</formula>
    </cfRule>
  </conditionalFormatting>
  <conditionalFormatting sqref="I211">
    <cfRule type="cellIs" dxfId="33857" priority="35044" operator="greaterThan">
      <formula>2.11</formula>
    </cfRule>
  </conditionalFormatting>
  <conditionalFormatting sqref="I211">
    <cfRule type="cellIs" dxfId="33856" priority="35043" operator="greaterThan">
      <formula>2.11</formula>
    </cfRule>
  </conditionalFormatting>
  <conditionalFormatting sqref="J212">
    <cfRule type="notContainsBlanks" dxfId="33855" priority="35042">
      <formula>LEN(TRIM(J212))&gt;0</formula>
    </cfRule>
  </conditionalFormatting>
  <conditionalFormatting sqref="K212">
    <cfRule type="notContainsBlanks" dxfId="33854" priority="35041">
      <formula>LEN(TRIM(K212))&gt;0</formula>
    </cfRule>
  </conditionalFormatting>
  <conditionalFormatting sqref="M212">
    <cfRule type="containsText" dxfId="33853" priority="35040" operator="containsText" text="Complete">
      <formula>NOT(ISERROR(SEARCH("Complete",M212)))</formula>
    </cfRule>
  </conditionalFormatting>
  <conditionalFormatting sqref="I212">
    <cfRule type="cellIs" dxfId="33852" priority="35039" operator="greaterThan">
      <formula>2.11</formula>
    </cfRule>
  </conditionalFormatting>
  <conditionalFormatting sqref="I212">
    <cfRule type="cellIs" dxfId="33851" priority="35038" operator="greaterThan">
      <formula>2.11</formula>
    </cfRule>
  </conditionalFormatting>
  <conditionalFormatting sqref="I212">
    <cfRule type="cellIs" dxfId="33850" priority="35037" operator="greaterThan">
      <formula>2.11</formula>
    </cfRule>
  </conditionalFormatting>
  <conditionalFormatting sqref="J213">
    <cfRule type="notContainsBlanks" dxfId="33849" priority="35036">
      <formula>LEN(TRIM(J213))&gt;0</formula>
    </cfRule>
  </conditionalFormatting>
  <conditionalFormatting sqref="K213">
    <cfRule type="notContainsBlanks" dxfId="33848" priority="35035">
      <formula>LEN(TRIM(K213))&gt;0</formula>
    </cfRule>
  </conditionalFormatting>
  <conditionalFormatting sqref="M213">
    <cfRule type="containsText" dxfId="33847" priority="35034" operator="containsText" text="Complete">
      <formula>NOT(ISERROR(SEARCH("Complete",M213)))</formula>
    </cfRule>
  </conditionalFormatting>
  <conditionalFormatting sqref="I213">
    <cfRule type="cellIs" dxfId="33846" priority="35033" operator="greaterThan">
      <formula>2.11</formula>
    </cfRule>
  </conditionalFormatting>
  <conditionalFormatting sqref="I213">
    <cfRule type="cellIs" dxfId="33845" priority="35032" operator="greaterThan">
      <formula>2.11</formula>
    </cfRule>
  </conditionalFormatting>
  <conditionalFormatting sqref="I213">
    <cfRule type="cellIs" dxfId="33844" priority="35031" operator="greaterThan">
      <formula>2.11</formula>
    </cfRule>
  </conditionalFormatting>
  <conditionalFormatting sqref="J214">
    <cfRule type="notContainsBlanks" dxfId="33843" priority="35030">
      <formula>LEN(TRIM(J214))&gt;0</formula>
    </cfRule>
  </conditionalFormatting>
  <conditionalFormatting sqref="K214">
    <cfRule type="notContainsBlanks" dxfId="33842" priority="35029">
      <formula>LEN(TRIM(K214))&gt;0</formula>
    </cfRule>
  </conditionalFormatting>
  <conditionalFormatting sqref="M214">
    <cfRule type="containsText" dxfId="33841" priority="35028" operator="containsText" text="Complete">
      <formula>NOT(ISERROR(SEARCH("Complete",M214)))</formula>
    </cfRule>
  </conditionalFormatting>
  <conditionalFormatting sqref="I214">
    <cfRule type="cellIs" dxfId="33840" priority="35027" operator="greaterThan">
      <formula>2.11</formula>
    </cfRule>
  </conditionalFormatting>
  <conditionalFormatting sqref="I214">
    <cfRule type="cellIs" dxfId="33839" priority="35026" operator="greaterThan">
      <formula>2.11</formula>
    </cfRule>
  </conditionalFormatting>
  <conditionalFormatting sqref="I214">
    <cfRule type="cellIs" dxfId="33838" priority="35025" operator="greaterThan">
      <formula>2.11</formula>
    </cfRule>
  </conditionalFormatting>
  <conditionalFormatting sqref="J215">
    <cfRule type="notContainsBlanks" dxfId="33837" priority="35024">
      <formula>LEN(TRIM(J215))&gt;0</formula>
    </cfRule>
  </conditionalFormatting>
  <conditionalFormatting sqref="K215">
    <cfRule type="notContainsBlanks" dxfId="33836" priority="35023">
      <formula>LEN(TRIM(K215))&gt;0</formula>
    </cfRule>
  </conditionalFormatting>
  <conditionalFormatting sqref="M215">
    <cfRule type="containsText" dxfId="33835" priority="35022" operator="containsText" text="Complete">
      <formula>NOT(ISERROR(SEARCH("Complete",M215)))</formula>
    </cfRule>
  </conditionalFormatting>
  <conditionalFormatting sqref="I215">
    <cfRule type="cellIs" dxfId="33834" priority="35021" operator="greaterThan">
      <formula>2.11</formula>
    </cfRule>
  </conditionalFormatting>
  <conditionalFormatting sqref="I215">
    <cfRule type="cellIs" dxfId="33833" priority="35020" operator="greaterThan">
      <formula>2.11</formula>
    </cfRule>
  </conditionalFormatting>
  <conditionalFormatting sqref="I215">
    <cfRule type="cellIs" dxfId="33832" priority="35019" operator="greaterThan">
      <formula>2.11</formula>
    </cfRule>
  </conditionalFormatting>
  <conditionalFormatting sqref="J216">
    <cfRule type="notContainsBlanks" dxfId="33831" priority="35018">
      <formula>LEN(TRIM(J216))&gt;0</formula>
    </cfRule>
  </conditionalFormatting>
  <conditionalFormatting sqref="K216">
    <cfRule type="notContainsBlanks" dxfId="33830" priority="35017">
      <formula>LEN(TRIM(K216))&gt;0</formula>
    </cfRule>
  </conditionalFormatting>
  <conditionalFormatting sqref="M216">
    <cfRule type="containsText" dxfId="33829" priority="35016" operator="containsText" text="Complete">
      <formula>NOT(ISERROR(SEARCH("Complete",M216)))</formula>
    </cfRule>
  </conditionalFormatting>
  <conditionalFormatting sqref="I216">
    <cfRule type="cellIs" dxfId="33828" priority="35015" operator="greaterThan">
      <formula>2.11</formula>
    </cfRule>
  </conditionalFormatting>
  <conditionalFormatting sqref="I216">
    <cfRule type="cellIs" dxfId="33827" priority="35014" operator="greaterThan">
      <formula>2.11</formula>
    </cfRule>
  </conditionalFormatting>
  <conditionalFormatting sqref="I216">
    <cfRule type="cellIs" dxfId="33826" priority="35013" operator="greaterThan">
      <formula>2.11</formula>
    </cfRule>
  </conditionalFormatting>
  <conditionalFormatting sqref="J217">
    <cfRule type="notContainsBlanks" dxfId="33825" priority="35012">
      <formula>LEN(TRIM(J217))&gt;0</formula>
    </cfRule>
  </conditionalFormatting>
  <conditionalFormatting sqref="K217">
    <cfRule type="notContainsBlanks" dxfId="33824" priority="35011">
      <formula>LEN(TRIM(K217))&gt;0</formula>
    </cfRule>
  </conditionalFormatting>
  <conditionalFormatting sqref="M217">
    <cfRule type="containsText" dxfId="33823" priority="35010" operator="containsText" text="Complete">
      <formula>NOT(ISERROR(SEARCH("Complete",M217)))</formula>
    </cfRule>
  </conditionalFormatting>
  <conditionalFormatting sqref="I217">
    <cfRule type="cellIs" dxfId="33822" priority="35009" operator="greaterThan">
      <formula>2.11</formula>
    </cfRule>
  </conditionalFormatting>
  <conditionalFormatting sqref="I217">
    <cfRule type="cellIs" dxfId="33821" priority="35008" operator="greaterThan">
      <formula>2.11</formula>
    </cfRule>
  </conditionalFormatting>
  <conditionalFormatting sqref="I217">
    <cfRule type="cellIs" dxfId="33820" priority="35007" operator="greaterThan">
      <formula>2.11</formula>
    </cfRule>
  </conditionalFormatting>
  <conditionalFormatting sqref="J218">
    <cfRule type="notContainsBlanks" dxfId="33819" priority="35006">
      <formula>LEN(TRIM(J218))&gt;0</formula>
    </cfRule>
  </conditionalFormatting>
  <conditionalFormatting sqref="K218">
    <cfRule type="notContainsBlanks" dxfId="33818" priority="35005">
      <formula>LEN(TRIM(K218))&gt;0</formula>
    </cfRule>
  </conditionalFormatting>
  <conditionalFormatting sqref="M218">
    <cfRule type="containsText" dxfId="33817" priority="35004" operator="containsText" text="Complete">
      <formula>NOT(ISERROR(SEARCH("Complete",M218)))</formula>
    </cfRule>
  </conditionalFormatting>
  <conditionalFormatting sqref="I218">
    <cfRule type="cellIs" dxfId="33816" priority="35003" operator="greaterThan">
      <formula>2.11</formula>
    </cfRule>
  </conditionalFormatting>
  <conditionalFormatting sqref="I218">
    <cfRule type="cellIs" dxfId="33815" priority="35002" operator="greaterThan">
      <formula>2.11</formula>
    </cfRule>
  </conditionalFormatting>
  <conditionalFormatting sqref="I218">
    <cfRule type="cellIs" dxfId="33814" priority="35001" operator="greaterThan">
      <formula>2.11</formula>
    </cfRule>
  </conditionalFormatting>
  <conditionalFormatting sqref="J219">
    <cfRule type="notContainsBlanks" dxfId="33813" priority="35000">
      <formula>LEN(TRIM(J219))&gt;0</formula>
    </cfRule>
  </conditionalFormatting>
  <conditionalFormatting sqref="K219">
    <cfRule type="notContainsBlanks" dxfId="33812" priority="34999">
      <formula>LEN(TRIM(K219))&gt;0</formula>
    </cfRule>
  </conditionalFormatting>
  <conditionalFormatting sqref="M219">
    <cfRule type="containsText" dxfId="33811" priority="34998" operator="containsText" text="Complete">
      <formula>NOT(ISERROR(SEARCH("Complete",M219)))</formula>
    </cfRule>
  </conditionalFormatting>
  <conditionalFormatting sqref="I219">
    <cfRule type="cellIs" dxfId="33810" priority="34997" operator="greaterThan">
      <formula>2.11</formula>
    </cfRule>
  </conditionalFormatting>
  <conditionalFormatting sqref="I219">
    <cfRule type="cellIs" dxfId="33809" priority="34996" operator="greaterThan">
      <formula>2.11</formula>
    </cfRule>
  </conditionalFormatting>
  <conditionalFormatting sqref="I219">
    <cfRule type="cellIs" dxfId="33808" priority="34995" operator="greaterThan">
      <formula>2.11</formula>
    </cfRule>
  </conditionalFormatting>
  <conditionalFormatting sqref="J220">
    <cfRule type="notContainsBlanks" dxfId="33807" priority="34994">
      <formula>LEN(TRIM(J220))&gt;0</formula>
    </cfRule>
  </conditionalFormatting>
  <conditionalFormatting sqref="K220">
    <cfRule type="notContainsBlanks" dxfId="33806" priority="34993">
      <formula>LEN(TRIM(K220))&gt;0</formula>
    </cfRule>
  </conditionalFormatting>
  <conditionalFormatting sqref="M220">
    <cfRule type="containsText" dxfId="33805" priority="34992" operator="containsText" text="Complete">
      <formula>NOT(ISERROR(SEARCH("Complete",M220)))</formula>
    </cfRule>
  </conditionalFormatting>
  <conditionalFormatting sqref="I220">
    <cfRule type="cellIs" dxfId="33804" priority="34991" operator="greaterThan">
      <formula>2.11</formula>
    </cfRule>
  </conditionalFormatting>
  <conditionalFormatting sqref="I220">
    <cfRule type="cellIs" dxfId="33803" priority="34990" operator="greaterThan">
      <formula>2.11</formula>
    </cfRule>
  </conditionalFormatting>
  <conditionalFormatting sqref="I220">
    <cfRule type="cellIs" dxfId="33802" priority="34989" operator="greaterThan">
      <formula>2.11</formula>
    </cfRule>
  </conditionalFormatting>
  <conditionalFormatting sqref="J221">
    <cfRule type="notContainsBlanks" dxfId="33801" priority="34988">
      <formula>LEN(TRIM(J221))&gt;0</formula>
    </cfRule>
  </conditionalFormatting>
  <conditionalFormatting sqref="K221">
    <cfRule type="notContainsBlanks" dxfId="33800" priority="34987">
      <formula>LEN(TRIM(K221))&gt;0</formula>
    </cfRule>
  </conditionalFormatting>
  <conditionalFormatting sqref="M221">
    <cfRule type="containsText" dxfId="33799" priority="34986" operator="containsText" text="Complete">
      <formula>NOT(ISERROR(SEARCH("Complete",M221)))</formula>
    </cfRule>
  </conditionalFormatting>
  <conditionalFormatting sqref="I221">
    <cfRule type="cellIs" dxfId="33798" priority="34985" operator="greaterThan">
      <formula>2.11</formula>
    </cfRule>
  </conditionalFormatting>
  <conditionalFormatting sqref="I221">
    <cfRule type="cellIs" dxfId="33797" priority="34984" operator="greaterThan">
      <formula>2.11</formula>
    </cfRule>
  </conditionalFormatting>
  <conditionalFormatting sqref="I221">
    <cfRule type="cellIs" dxfId="33796" priority="34983" operator="greaterThan">
      <formula>2.11</formula>
    </cfRule>
  </conditionalFormatting>
  <conditionalFormatting sqref="J222">
    <cfRule type="notContainsBlanks" dxfId="33795" priority="34982">
      <formula>LEN(TRIM(J222))&gt;0</formula>
    </cfRule>
  </conditionalFormatting>
  <conditionalFormatting sqref="K222">
    <cfRule type="notContainsBlanks" dxfId="33794" priority="34981">
      <formula>LEN(TRIM(K222))&gt;0</formula>
    </cfRule>
  </conditionalFormatting>
  <conditionalFormatting sqref="M222">
    <cfRule type="containsText" dxfId="33793" priority="34980" operator="containsText" text="Complete">
      <formula>NOT(ISERROR(SEARCH("Complete",M222)))</formula>
    </cfRule>
  </conditionalFormatting>
  <conditionalFormatting sqref="I222">
    <cfRule type="cellIs" dxfId="33792" priority="34979" operator="greaterThan">
      <formula>2.11</formula>
    </cfRule>
  </conditionalFormatting>
  <conditionalFormatting sqref="I222">
    <cfRule type="cellIs" dxfId="33791" priority="34978" operator="greaterThan">
      <formula>2.11</formula>
    </cfRule>
  </conditionalFormatting>
  <conditionalFormatting sqref="I222">
    <cfRule type="cellIs" dxfId="33790" priority="34977" operator="greaterThan">
      <formula>2.11</formula>
    </cfRule>
  </conditionalFormatting>
  <conditionalFormatting sqref="J223">
    <cfRule type="notContainsBlanks" dxfId="33789" priority="34976">
      <formula>LEN(TRIM(J223))&gt;0</formula>
    </cfRule>
  </conditionalFormatting>
  <conditionalFormatting sqref="K223">
    <cfRule type="notContainsBlanks" dxfId="33788" priority="34975">
      <formula>LEN(TRIM(K223))&gt;0</formula>
    </cfRule>
  </conditionalFormatting>
  <conditionalFormatting sqref="M223">
    <cfRule type="containsText" dxfId="33787" priority="34974" operator="containsText" text="Complete">
      <formula>NOT(ISERROR(SEARCH("Complete",M223)))</formula>
    </cfRule>
  </conditionalFormatting>
  <conditionalFormatting sqref="I223">
    <cfRule type="cellIs" dxfId="33786" priority="34973" operator="greaterThan">
      <formula>2.11</formula>
    </cfRule>
  </conditionalFormatting>
  <conditionalFormatting sqref="I223">
    <cfRule type="cellIs" dxfId="33785" priority="34972" operator="greaterThan">
      <formula>2.11</formula>
    </cfRule>
  </conditionalFormatting>
  <conditionalFormatting sqref="I223">
    <cfRule type="cellIs" dxfId="33784" priority="34971" operator="greaterThan">
      <formula>2.11</formula>
    </cfRule>
  </conditionalFormatting>
  <conditionalFormatting sqref="J224">
    <cfRule type="notContainsBlanks" dxfId="33783" priority="34970">
      <formula>LEN(TRIM(J224))&gt;0</formula>
    </cfRule>
  </conditionalFormatting>
  <conditionalFormatting sqref="K224">
    <cfRule type="notContainsBlanks" dxfId="33782" priority="34969">
      <formula>LEN(TRIM(K224))&gt;0</formula>
    </cfRule>
  </conditionalFormatting>
  <conditionalFormatting sqref="I224">
    <cfRule type="cellIs" dxfId="33781" priority="34968" operator="greaterThan">
      <formula>2.11</formula>
    </cfRule>
  </conditionalFormatting>
  <conditionalFormatting sqref="I224">
    <cfRule type="cellIs" dxfId="33780" priority="34967" operator="greaterThan">
      <formula>2.11</formula>
    </cfRule>
  </conditionalFormatting>
  <conditionalFormatting sqref="I224">
    <cfRule type="cellIs" dxfId="33779" priority="34966" operator="greaterThan">
      <formula>2.11</formula>
    </cfRule>
  </conditionalFormatting>
  <conditionalFormatting sqref="M224">
    <cfRule type="containsText" dxfId="33778" priority="34965" operator="containsText" text="Complete">
      <formula>NOT(ISERROR(SEARCH("Complete",M224)))</formula>
    </cfRule>
  </conditionalFormatting>
  <conditionalFormatting sqref="J225">
    <cfRule type="notContainsBlanks" dxfId="33777" priority="34964">
      <formula>LEN(TRIM(J225))&gt;0</formula>
    </cfRule>
  </conditionalFormatting>
  <conditionalFormatting sqref="K225">
    <cfRule type="notContainsBlanks" dxfId="33776" priority="34963">
      <formula>LEN(TRIM(K225))&gt;0</formula>
    </cfRule>
  </conditionalFormatting>
  <conditionalFormatting sqref="I225">
    <cfRule type="cellIs" dxfId="33775" priority="34962" operator="greaterThan">
      <formula>2.11</formula>
    </cfRule>
  </conditionalFormatting>
  <conditionalFormatting sqref="I225">
    <cfRule type="cellIs" dxfId="33774" priority="34961" operator="greaterThan">
      <formula>2.11</formula>
    </cfRule>
  </conditionalFormatting>
  <conditionalFormatting sqref="I225">
    <cfRule type="cellIs" dxfId="33773" priority="34960" operator="greaterThan">
      <formula>2.11</formula>
    </cfRule>
  </conditionalFormatting>
  <conditionalFormatting sqref="M225">
    <cfRule type="containsText" dxfId="33772" priority="34959" operator="containsText" text="Complete">
      <formula>NOT(ISERROR(SEARCH("Complete",M225)))</formula>
    </cfRule>
  </conditionalFormatting>
  <conditionalFormatting sqref="J226">
    <cfRule type="notContainsBlanks" dxfId="33771" priority="34958">
      <formula>LEN(TRIM(J226))&gt;0</formula>
    </cfRule>
  </conditionalFormatting>
  <conditionalFormatting sqref="K226">
    <cfRule type="notContainsBlanks" dxfId="33770" priority="34957">
      <formula>LEN(TRIM(K226))&gt;0</formula>
    </cfRule>
  </conditionalFormatting>
  <conditionalFormatting sqref="M226">
    <cfRule type="containsText" dxfId="33769" priority="34956" operator="containsText" text="Complete">
      <formula>NOT(ISERROR(SEARCH("Complete",M226)))</formula>
    </cfRule>
  </conditionalFormatting>
  <conditionalFormatting sqref="I226">
    <cfRule type="cellIs" dxfId="33768" priority="34955" operator="greaterThan">
      <formula>2.11</formula>
    </cfRule>
  </conditionalFormatting>
  <conditionalFormatting sqref="I226">
    <cfRule type="cellIs" dxfId="33767" priority="34954" operator="greaterThan">
      <formula>2.11</formula>
    </cfRule>
  </conditionalFormatting>
  <conditionalFormatting sqref="I226">
    <cfRule type="cellIs" dxfId="33766" priority="34953" operator="greaterThan">
      <formula>2.11</formula>
    </cfRule>
  </conditionalFormatting>
  <conditionalFormatting sqref="J227">
    <cfRule type="notContainsBlanks" dxfId="33765" priority="34952">
      <formula>LEN(TRIM(J227))&gt;0</formula>
    </cfRule>
  </conditionalFormatting>
  <conditionalFormatting sqref="K227">
    <cfRule type="notContainsBlanks" dxfId="33764" priority="34951">
      <formula>LEN(TRIM(K227))&gt;0</formula>
    </cfRule>
  </conditionalFormatting>
  <conditionalFormatting sqref="M227">
    <cfRule type="containsText" dxfId="33763" priority="34950" operator="containsText" text="Complete">
      <formula>NOT(ISERROR(SEARCH("Complete",M227)))</formula>
    </cfRule>
  </conditionalFormatting>
  <conditionalFormatting sqref="I227">
    <cfRule type="cellIs" dxfId="33762" priority="34949" operator="greaterThan">
      <formula>2.11</formula>
    </cfRule>
  </conditionalFormatting>
  <conditionalFormatting sqref="I227">
    <cfRule type="cellIs" dxfId="33761" priority="34948" operator="greaterThan">
      <formula>2.11</formula>
    </cfRule>
  </conditionalFormatting>
  <conditionalFormatting sqref="I227">
    <cfRule type="cellIs" dxfId="33760" priority="34947" operator="greaterThan">
      <formula>2.11</formula>
    </cfRule>
  </conditionalFormatting>
  <conditionalFormatting sqref="J228">
    <cfRule type="notContainsBlanks" dxfId="33759" priority="34946">
      <formula>LEN(TRIM(J228))&gt;0</formula>
    </cfRule>
  </conditionalFormatting>
  <conditionalFormatting sqref="K228">
    <cfRule type="notContainsBlanks" dxfId="33758" priority="34945">
      <formula>LEN(TRIM(K228))&gt;0</formula>
    </cfRule>
  </conditionalFormatting>
  <conditionalFormatting sqref="M228">
    <cfRule type="containsText" dxfId="33757" priority="34944" operator="containsText" text="Complete">
      <formula>NOT(ISERROR(SEARCH("Complete",M228)))</formula>
    </cfRule>
  </conditionalFormatting>
  <conditionalFormatting sqref="I228">
    <cfRule type="cellIs" dxfId="33756" priority="34943" operator="greaterThan">
      <formula>2.11</formula>
    </cfRule>
  </conditionalFormatting>
  <conditionalFormatting sqref="I228">
    <cfRule type="cellIs" dxfId="33755" priority="34942" operator="greaterThan">
      <formula>2.11</formula>
    </cfRule>
  </conditionalFormatting>
  <conditionalFormatting sqref="I228">
    <cfRule type="cellIs" dxfId="33754" priority="34941" operator="greaterThan">
      <formula>2.11</formula>
    </cfRule>
  </conditionalFormatting>
  <conditionalFormatting sqref="J229">
    <cfRule type="notContainsBlanks" dxfId="33753" priority="34940">
      <formula>LEN(TRIM(J229))&gt;0</formula>
    </cfRule>
  </conditionalFormatting>
  <conditionalFormatting sqref="K229">
    <cfRule type="notContainsBlanks" dxfId="33752" priority="34939">
      <formula>LEN(TRIM(K229))&gt;0</formula>
    </cfRule>
  </conditionalFormatting>
  <conditionalFormatting sqref="M229">
    <cfRule type="containsText" dxfId="33751" priority="34938" operator="containsText" text="Complete">
      <formula>NOT(ISERROR(SEARCH("Complete",M229)))</formula>
    </cfRule>
  </conditionalFormatting>
  <conditionalFormatting sqref="I229">
    <cfRule type="cellIs" dxfId="33750" priority="34937" operator="greaterThan">
      <formula>2.11</formula>
    </cfRule>
  </conditionalFormatting>
  <conditionalFormatting sqref="I229">
    <cfRule type="cellIs" dxfId="33749" priority="34936" operator="greaterThan">
      <formula>2.11</formula>
    </cfRule>
  </conditionalFormatting>
  <conditionalFormatting sqref="I229">
    <cfRule type="cellIs" dxfId="33748" priority="34935" operator="greaterThan">
      <formula>2.11</formula>
    </cfRule>
  </conditionalFormatting>
  <conditionalFormatting sqref="J230">
    <cfRule type="notContainsBlanks" dxfId="33747" priority="34934">
      <formula>LEN(TRIM(J230))&gt;0</formula>
    </cfRule>
  </conditionalFormatting>
  <conditionalFormatting sqref="K230">
    <cfRule type="notContainsBlanks" dxfId="33746" priority="34933">
      <formula>LEN(TRIM(K230))&gt;0</formula>
    </cfRule>
  </conditionalFormatting>
  <conditionalFormatting sqref="M230">
    <cfRule type="containsText" dxfId="33745" priority="34932" operator="containsText" text="Complete">
      <formula>NOT(ISERROR(SEARCH("Complete",M230)))</formula>
    </cfRule>
  </conditionalFormatting>
  <conditionalFormatting sqref="I230">
    <cfRule type="cellIs" dxfId="33744" priority="34931" operator="greaterThan">
      <formula>2.11</formula>
    </cfRule>
  </conditionalFormatting>
  <conditionalFormatting sqref="I230">
    <cfRule type="cellIs" dxfId="33743" priority="34930" operator="greaterThan">
      <formula>2.11</formula>
    </cfRule>
  </conditionalFormatting>
  <conditionalFormatting sqref="I230">
    <cfRule type="cellIs" dxfId="33742" priority="34929" operator="greaterThan">
      <formula>2.11</formula>
    </cfRule>
  </conditionalFormatting>
  <conditionalFormatting sqref="J231">
    <cfRule type="notContainsBlanks" dxfId="33741" priority="34928">
      <formula>LEN(TRIM(J231))&gt;0</formula>
    </cfRule>
  </conditionalFormatting>
  <conditionalFormatting sqref="K231">
    <cfRule type="notContainsBlanks" dxfId="33740" priority="34927">
      <formula>LEN(TRIM(K231))&gt;0</formula>
    </cfRule>
  </conditionalFormatting>
  <conditionalFormatting sqref="M231">
    <cfRule type="containsText" dxfId="33739" priority="34926" operator="containsText" text="Complete">
      <formula>NOT(ISERROR(SEARCH("Complete",M231)))</formula>
    </cfRule>
  </conditionalFormatting>
  <conditionalFormatting sqref="I231">
    <cfRule type="cellIs" dxfId="33738" priority="34925" operator="greaterThan">
      <formula>2.11</formula>
    </cfRule>
  </conditionalFormatting>
  <conditionalFormatting sqref="I231">
    <cfRule type="cellIs" dxfId="33737" priority="34924" operator="greaterThan">
      <formula>2.11</formula>
    </cfRule>
  </conditionalFormatting>
  <conditionalFormatting sqref="I231">
    <cfRule type="cellIs" dxfId="33736" priority="34923" operator="greaterThan">
      <formula>2.11</formula>
    </cfRule>
  </conditionalFormatting>
  <conditionalFormatting sqref="J232">
    <cfRule type="notContainsBlanks" dxfId="33735" priority="34922">
      <formula>LEN(TRIM(J232))&gt;0</formula>
    </cfRule>
  </conditionalFormatting>
  <conditionalFormatting sqref="K232">
    <cfRule type="notContainsBlanks" dxfId="33734" priority="34921">
      <formula>LEN(TRIM(K232))&gt;0</formula>
    </cfRule>
  </conditionalFormatting>
  <conditionalFormatting sqref="M232">
    <cfRule type="containsText" dxfId="33733" priority="34920" operator="containsText" text="Complete">
      <formula>NOT(ISERROR(SEARCH("Complete",M232)))</formula>
    </cfRule>
  </conditionalFormatting>
  <conditionalFormatting sqref="I232">
    <cfRule type="cellIs" dxfId="33732" priority="34919" operator="greaterThan">
      <formula>2.11</formula>
    </cfRule>
  </conditionalFormatting>
  <conditionalFormatting sqref="I232">
    <cfRule type="cellIs" dxfId="33731" priority="34918" operator="greaterThan">
      <formula>2.11</formula>
    </cfRule>
  </conditionalFormatting>
  <conditionalFormatting sqref="I232">
    <cfRule type="cellIs" dxfId="33730" priority="34917" operator="greaterThan">
      <formula>2.11</formula>
    </cfRule>
  </conditionalFormatting>
  <conditionalFormatting sqref="J233">
    <cfRule type="notContainsBlanks" dxfId="33729" priority="34916">
      <formula>LEN(TRIM(J233))&gt;0</formula>
    </cfRule>
  </conditionalFormatting>
  <conditionalFormatting sqref="K233">
    <cfRule type="notContainsBlanks" dxfId="33728" priority="34915">
      <formula>LEN(TRIM(K233))&gt;0</formula>
    </cfRule>
  </conditionalFormatting>
  <conditionalFormatting sqref="M233">
    <cfRule type="containsText" dxfId="33727" priority="34914" operator="containsText" text="Complete">
      <formula>NOT(ISERROR(SEARCH("Complete",M233)))</formula>
    </cfRule>
  </conditionalFormatting>
  <conditionalFormatting sqref="I233">
    <cfRule type="cellIs" dxfId="33726" priority="34913" operator="greaterThan">
      <formula>2.11</formula>
    </cfRule>
  </conditionalFormatting>
  <conditionalFormatting sqref="I233">
    <cfRule type="cellIs" dxfId="33725" priority="34912" operator="greaterThan">
      <formula>2.11</formula>
    </cfRule>
  </conditionalFormatting>
  <conditionalFormatting sqref="I233">
    <cfRule type="cellIs" dxfId="33724" priority="34911" operator="greaterThan">
      <formula>2.11</formula>
    </cfRule>
  </conditionalFormatting>
  <conditionalFormatting sqref="J234">
    <cfRule type="notContainsBlanks" dxfId="33723" priority="34910">
      <formula>LEN(TRIM(J234))&gt;0</formula>
    </cfRule>
  </conditionalFormatting>
  <conditionalFormatting sqref="K234">
    <cfRule type="notContainsBlanks" dxfId="33722" priority="34909">
      <formula>LEN(TRIM(K234))&gt;0</formula>
    </cfRule>
  </conditionalFormatting>
  <conditionalFormatting sqref="M234">
    <cfRule type="containsText" dxfId="33721" priority="34908" operator="containsText" text="Complete">
      <formula>NOT(ISERROR(SEARCH("Complete",M234)))</formula>
    </cfRule>
  </conditionalFormatting>
  <conditionalFormatting sqref="I234">
    <cfRule type="cellIs" dxfId="33720" priority="34907" operator="greaterThan">
      <formula>2.11</formula>
    </cfRule>
  </conditionalFormatting>
  <conditionalFormatting sqref="I234">
    <cfRule type="cellIs" dxfId="33719" priority="34906" operator="greaterThan">
      <formula>2.11</formula>
    </cfRule>
  </conditionalFormatting>
  <conditionalFormatting sqref="I234">
    <cfRule type="cellIs" dxfId="33718" priority="34905" operator="greaterThan">
      <formula>2.11</formula>
    </cfRule>
  </conditionalFormatting>
  <conditionalFormatting sqref="J235">
    <cfRule type="notContainsBlanks" dxfId="33717" priority="34904">
      <formula>LEN(TRIM(J235))&gt;0</formula>
    </cfRule>
  </conditionalFormatting>
  <conditionalFormatting sqref="K235">
    <cfRule type="notContainsBlanks" dxfId="33716" priority="34903">
      <formula>LEN(TRIM(K235))&gt;0</formula>
    </cfRule>
  </conditionalFormatting>
  <conditionalFormatting sqref="M235">
    <cfRule type="containsText" dxfId="33715" priority="34902" operator="containsText" text="Complete">
      <formula>NOT(ISERROR(SEARCH("Complete",M235)))</formula>
    </cfRule>
  </conditionalFormatting>
  <conditionalFormatting sqref="I235">
    <cfRule type="cellIs" dxfId="33714" priority="34901" operator="greaterThan">
      <formula>2.11</formula>
    </cfRule>
  </conditionalFormatting>
  <conditionalFormatting sqref="I235">
    <cfRule type="cellIs" dxfId="33713" priority="34900" operator="greaterThan">
      <formula>2.11</formula>
    </cfRule>
  </conditionalFormatting>
  <conditionalFormatting sqref="I235">
    <cfRule type="cellIs" dxfId="33712" priority="34899" operator="greaterThan">
      <formula>2.11</formula>
    </cfRule>
  </conditionalFormatting>
  <conditionalFormatting sqref="J236">
    <cfRule type="notContainsBlanks" dxfId="33711" priority="34898">
      <formula>LEN(TRIM(J236))&gt;0</formula>
    </cfRule>
  </conditionalFormatting>
  <conditionalFormatting sqref="K236">
    <cfRule type="notContainsBlanks" dxfId="33710" priority="34897">
      <formula>LEN(TRIM(K236))&gt;0</formula>
    </cfRule>
  </conditionalFormatting>
  <conditionalFormatting sqref="M236">
    <cfRule type="containsText" dxfId="33709" priority="34896" operator="containsText" text="Complete">
      <formula>NOT(ISERROR(SEARCH("Complete",M236)))</formula>
    </cfRule>
  </conditionalFormatting>
  <conditionalFormatting sqref="I236">
    <cfRule type="cellIs" dxfId="33708" priority="34895" operator="greaterThan">
      <formula>2.11</formula>
    </cfRule>
  </conditionalFormatting>
  <conditionalFormatting sqref="I236">
    <cfRule type="cellIs" dxfId="33707" priority="34894" operator="greaterThan">
      <formula>2.11</formula>
    </cfRule>
  </conditionalFormatting>
  <conditionalFormatting sqref="I236">
    <cfRule type="cellIs" dxfId="33706" priority="34893" operator="greaterThan">
      <formula>2.11</formula>
    </cfRule>
  </conditionalFormatting>
  <conditionalFormatting sqref="J237">
    <cfRule type="notContainsBlanks" dxfId="33705" priority="34892">
      <formula>LEN(TRIM(J237))&gt;0</formula>
    </cfRule>
  </conditionalFormatting>
  <conditionalFormatting sqref="K237">
    <cfRule type="notContainsBlanks" dxfId="33704" priority="34891">
      <formula>LEN(TRIM(K237))&gt;0</formula>
    </cfRule>
  </conditionalFormatting>
  <conditionalFormatting sqref="M237">
    <cfRule type="containsText" dxfId="33703" priority="34890" operator="containsText" text="Complete">
      <formula>NOT(ISERROR(SEARCH("Complete",M237)))</formula>
    </cfRule>
  </conditionalFormatting>
  <conditionalFormatting sqref="I237">
    <cfRule type="cellIs" dxfId="33702" priority="34889" operator="greaterThan">
      <formula>2.11</formula>
    </cfRule>
  </conditionalFormatting>
  <conditionalFormatting sqref="I237">
    <cfRule type="cellIs" dxfId="33701" priority="34888" operator="greaterThan">
      <formula>2.11</formula>
    </cfRule>
  </conditionalFormatting>
  <conditionalFormatting sqref="I237">
    <cfRule type="cellIs" dxfId="33700" priority="34887" operator="greaterThan">
      <formula>2.11</formula>
    </cfRule>
  </conditionalFormatting>
  <conditionalFormatting sqref="J238">
    <cfRule type="notContainsBlanks" dxfId="33699" priority="34886">
      <formula>LEN(TRIM(J238))&gt;0</formula>
    </cfRule>
  </conditionalFormatting>
  <conditionalFormatting sqref="K238">
    <cfRule type="notContainsBlanks" dxfId="33698" priority="34885">
      <formula>LEN(TRIM(K238))&gt;0</formula>
    </cfRule>
  </conditionalFormatting>
  <conditionalFormatting sqref="M238">
    <cfRule type="containsText" dxfId="33697" priority="34884" operator="containsText" text="Complete">
      <formula>NOT(ISERROR(SEARCH("Complete",M238)))</formula>
    </cfRule>
  </conditionalFormatting>
  <conditionalFormatting sqref="I238">
    <cfRule type="cellIs" dxfId="33696" priority="34883" operator="greaterThan">
      <formula>2.11</formula>
    </cfRule>
  </conditionalFormatting>
  <conditionalFormatting sqref="I238">
    <cfRule type="cellIs" dxfId="33695" priority="34882" operator="greaterThan">
      <formula>2.11</formula>
    </cfRule>
  </conditionalFormatting>
  <conditionalFormatting sqref="I238">
    <cfRule type="cellIs" dxfId="33694" priority="34881" operator="greaterThan">
      <formula>2.11</formula>
    </cfRule>
  </conditionalFormatting>
  <conditionalFormatting sqref="J239">
    <cfRule type="notContainsBlanks" dxfId="33693" priority="34880">
      <formula>LEN(TRIM(J239))&gt;0</formula>
    </cfRule>
  </conditionalFormatting>
  <conditionalFormatting sqref="K239">
    <cfRule type="notContainsBlanks" dxfId="33692" priority="34879">
      <formula>LEN(TRIM(K239))&gt;0</formula>
    </cfRule>
  </conditionalFormatting>
  <conditionalFormatting sqref="M239">
    <cfRule type="containsText" dxfId="33691" priority="34878" operator="containsText" text="Complete">
      <formula>NOT(ISERROR(SEARCH("Complete",M239)))</formula>
    </cfRule>
  </conditionalFormatting>
  <conditionalFormatting sqref="I239">
    <cfRule type="cellIs" dxfId="33690" priority="34877" operator="greaterThan">
      <formula>2.11</formula>
    </cfRule>
  </conditionalFormatting>
  <conditionalFormatting sqref="I239">
    <cfRule type="cellIs" dxfId="33689" priority="34876" operator="greaterThan">
      <formula>2.11</formula>
    </cfRule>
  </conditionalFormatting>
  <conditionalFormatting sqref="I239">
    <cfRule type="cellIs" dxfId="33688" priority="34875" operator="greaterThan">
      <formula>2.11</formula>
    </cfRule>
  </conditionalFormatting>
  <conditionalFormatting sqref="J240">
    <cfRule type="notContainsBlanks" dxfId="33687" priority="34874">
      <formula>LEN(TRIM(J240))&gt;0</formula>
    </cfRule>
  </conditionalFormatting>
  <conditionalFormatting sqref="K240">
    <cfRule type="notContainsBlanks" dxfId="33686" priority="34873">
      <formula>LEN(TRIM(K240))&gt;0</formula>
    </cfRule>
  </conditionalFormatting>
  <conditionalFormatting sqref="M240">
    <cfRule type="containsText" dxfId="33685" priority="34872" operator="containsText" text="Complete">
      <formula>NOT(ISERROR(SEARCH("Complete",M240)))</formula>
    </cfRule>
  </conditionalFormatting>
  <conditionalFormatting sqref="I240">
    <cfRule type="cellIs" dxfId="33684" priority="34871" operator="greaterThan">
      <formula>2.11</formula>
    </cfRule>
  </conditionalFormatting>
  <conditionalFormatting sqref="I240">
    <cfRule type="cellIs" dxfId="33683" priority="34870" operator="greaterThan">
      <formula>2.11</formula>
    </cfRule>
  </conditionalFormatting>
  <conditionalFormatting sqref="I240">
    <cfRule type="cellIs" dxfId="33682" priority="34869" operator="greaterThan">
      <formula>2.11</formula>
    </cfRule>
  </conditionalFormatting>
  <conditionalFormatting sqref="J241">
    <cfRule type="notContainsBlanks" dxfId="33681" priority="34868">
      <formula>LEN(TRIM(J241))&gt;0</formula>
    </cfRule>
  </conditionalFormatting>
  <conditionalFormatting sqref="K241">
    <cfRule type="notContainsBlanks" dxfId="33680" priority="34867">
      <formula>LEN(TRIM(K241))&gt;0</formula>
    </cfRule>
  </conditionalFormatting>
  <conditionalFormatting sqref="M241">
    <cfRule type="containsText" dxfId="33679" priority="34866" operator="containsText" text="Complete">
      <formula>NOT(ISERROR(SEARCH("Complete",M241)))</formula>
    </cfRule>
  </conditionalFormatting>
  <conditionalFormatting sqref="I241">
    <cfRule type="cellIs" dxfId="33678" priority="34865" operator="greaterThan">
      <formula>2.11</formula>
    </cfRule>
  </conditionalFormatting>
  <conditionalFormatting sqref="I241">
    <cfRule type="cellIs" dxfId="33677" priority="34864" operator="greaterThan">
      <formula>2.11</formula>
    </cfRule>
  </conditionalFormatting>
  <conditionalFormatting sqref="I241">
    <cfRule type="cellIs" dxfId="33676" priority="34863" operator="greaterThan">
      <formula>2.11</formula>
    </cfRule>
  </conditionalFormatting>
  <conditionalFormatting sqref="J242">
    <cfRule type="notContainsBlanks" dxfId="33675" priority="34862">
      <formula>LEN(TRIM(J242))&gt;0</formula>
    </cfRule>
  </conditionalFormatting>
  <conditionalFormatting sqref="K242">
    <cfRule type="notContainsBlanks" dxfId="33674" priority="34861">
      <formula>LEN(TRIM(K242))&gt;0</formula>
    </cfRule>
  </conditionalFormatting>
  <conditionalFormatting sqref="M242">
    <cfRule type="containsText" dxfId="33673" priority="34860" operator="containsText" text="Complete">
      <formula>NOT(ISERROR(SEARCH("Complete",M242)))</formula>
    </cfRule>
  </conditionalFormatting>
  <conditionalFormatting sqref="I242">
    <cfRule type="cellIs" dxfId="33672" priority="34859" operator="greaterThan">
      <formula>2.11</formula>
    </cfRule>
  </conditionalFormatting>
  <conditionalFormatting sqref="I242">
    <cfRule type="cellIs" dxfId="33671" priority="34858" operator="greaterThan">
      <formula>2.11</formula>
    </cfRule>
  </conditionalFormatting>
  <conditionalFormatting sqref="I242">
    <cfRule type="cellIs" dxfId="33670" priority="34857" operator="greaterThan">
      <formula>2.11</formula>
    </cfRule>
  </conditionalFormatting>
  <conditionalFormatting sqref="J243">
    <cfRule type="notContainsBlanks" dxfId="33669" priority="34856">
      <formula>LEN(TRIM(J243))&gt;0</formula>
    </cfRule>
  </conditionalFormatting>
  <conditionalFormatting sqref="K243">
    <cfRule type="notContainsBlanks" dxfId="33668" priority="34855">
      <formula>LEN(TRIM(K243))&gt;0</formula>
    </cfRule>
  </conditionalFormatting>
  <conditionalFormatting sqref="M243">
    <cfRule type="containsText" dxfId="33667" priority="34854" operator="containsText" text="Complete">
      <formula>NOT(ISERROR(SEARCH("Complete",M243)))</formula>
    </cfRule>
  </conditionalFormatting>
  <conditionalFormatting sqref="I243">
    <cfRule type="cellIs" dxfId="33666" priority="34853" operator="greaterThan">
      <formula>2.11</formula>
    </cfRule>
  </conditionalFormatting>
  <conditionalFormatting sqref="I243">
    <cfRule type="cellIs" dxfId="33665" priority="34852" operator="greaterThan">
      <formula>2.11</formula>
    </cfRule>
  </conditionalFormatting>
  <conditionalFormatting sqref="I243">
    <cfRule type="cellIs" dxfId="33664" priority="34851" operator="greaterThan">
      <formula>2.11</formula>
    </cfRule>
  </conditionalFormatting>
  <conditionalFormatting sqref="J244">
    <cfRule type="notContainsBlanks" dxfId="33663" priority="34850">
      <formula>LEN(TRIM(J244))&gt;0</formula>
    </cfRule>
  </conditionalFormatting>
  <conditionalFormatting sqref="K244">
    <cfRule type="notContainsBlanks" dxfId="33662" priority="34849">
      <formula>LEN(TRIM(K244))&gt;0</formula>
    </cfRule>
  </conditionalFormatting>
  <conditionalFormatting sqref="M244">
    <cfRule type="containsText" dxfId="33661" priority="34848" operator="containsText" text="Complete">
      <formula>NOT(ISERROR(SEARCH("Complete",M244)))</formula>
    </cfRule>
  </conditionalFormatting>
  <conditionalFormatting sqref="I244">
    <cfRule type="cellIs" dxfId="33660" priority="34847" operator="greaterThan">
      <formula>2.11</formula>
    </cfRule>
  </conditionalFormatting>
  <conditionalFormatting sqref="I244">
    <cfRule type="cellIs" dxfId="33659" priority="34846" operator="greaterThan">
      <formula>2.11</formula>
    </cfRule>
  </conditionalFormatting>
  <conditionalFormatting sqref="I244">
    <cfRule type="cellIs" dxfId="33658" priority="34845" operator="greaterThan">
      <formula>2.11</formula>
    </cfRule>
  </conditionalFormatting>
  <conditionalFormatting sqref="J245">
    <cfRule type="notContainsBlanks" dxfId="33657" priority="34844">
      <formula>LEN(TRIM(J245))&gt;0</formula>
    </cfRule>
  </conditionalFormatting>
  <conditionalFormatting sqref="K245">
    <cfRule type="notContainsBlanks" dxfId="33656" priority="34843">
      <formula>LEN(TRIM(K245))&gt;0</formula>
    </cfRule>
  </conditionalFormatting>
  <conditionalFormatting sqref="M245">
    <cfRule type="containsText" dxfId="33655" priority="34842" operator="containsText" text="Complete">
      <formula>NOT(ISERROR(SEARCH("Complete",M245)))</formula>
    </cfRule>
  </conditionalFormatting>
  <conditionalFormatting sqref="I245">
    <cfRule type="cellIs" dxfId="33654" priority="34841" operator="greaterThan">
      <formula>2.11</formula>
    </cfRule>
  </conditionalFormatting>
  <conditionalFormatting sqref="I245">
    <cfRule type="cellIs" dxfId="33653" priority="34840" operator="greaterThan">
      <formula>2.11</formula>
    </cfRule>
  </conditionalFormatting>
  <conditionalFormatting sqref="I245">
    <cfRule type="cellIs" dxfId="33652" priority="34839" operator="greaterThan">
      <formula>2.11</formula>
    </cfRule>
  </conditionalFormatting>
  <conditionalFormatting sqref="J246">
    <cfRule type="notContainsBlanks" dxfId="33651" priority="34838">
      <formula>LEN(TRIM(J246))&gt;0</formula>
    </cfRule>
  </conditionalFormatting>
  <conditionalFormatting sqref="K246">
    <cfRule type="notContainsBlanks" dxfId="33650" priority="34837">
      <formula>LEN(TRIM(K246))&gt;0</formula>
    </cfRule>
  </conditionalFormatting>
  <conditionalFormatting sqref="M246">
    <cfRule type="containsText" dxfId="33649" priority="34836" operator="containsText" text="Complete">
      <formula>NOT(ISERROR(SEARCH("Complete",M246)))</formula>
    </cfRule>
  </conditionalFormatting>
  <conditionalFormatting sqref="I246">
    <cfRule type="cellIs" dxfId="33648" priority="34835" operator="greaterThan">
      <formula>2.11</formula>
    </cfRule>
  </conditionalFormatting>
  <conditionalFormatting sqref="I246">
    <cfRule type="cellIs" dxfId="33647" priority="34834" operator="greaterThan">
      <formula>2.11</formula>
    </cfRule>
  </conditionalFormatting>
  <conditionalFormatting sqref="I246">
    <cfRule type="cellIs" dxfId="33646" priority="34833" operator="greaterThan">
      <formula>2.11</formula>
    </cfRule>
  </conditionalFormatting>
  <conditionalFormatting sqref="J247">
    <cfRule type="notContainsBlanks" dxfId="33645" priority="34832">
      <formula>LEN(TRIM(J247))&gt;0</formula>
    </cfRule>
  </conditionalFormatting>
  <conditionalFormatting sqref="K247">
    <cfRule type="notContainsBlanks" dxfId="33644" priority="34831">
      <formula>LEN(TRIM(K247))&gt;0</formula>
    </cfRule>
  </conditionalFormatting>
  <conditionalFormatting sqref="M247">
    <cfRule type="containsText" dxfId="33643" priority="34830" operator="containsText" text="Complete">
      <formula>NOT(ISERROR(SEARCH("Complete",M247)))</formula>
    </cfRule>
  </conditionalFormatting>
  <conditionalFormatting sqref="I247">
    <cfRule type="cellIs" dxfId="33642" priority="34829" operator="greaterThan">
      <formula>2.11</formula>
    </cfRule>
  </conditionalFormatting>
  <conditionalFormatting sqref="I247">
    <cfRule type="cellIs" dxfId="33641" priority="34828" operator="greaterThan">
      <formula>2.11</formula>
    </cfRule>
  </conditionalFormatting>
  <conditionalFormatting sqref="I247">
    <cfRule type="cellIs" dxfId="33640" priority="34827" operator="greaterThan">
      <formula>2.11</formula>
    </cfRule>
  </conditionalFormatting>
  <conditionalFormatting sqref="J248">
    <cfRule type="notContainsBlanks" dxfId="33639" priority="34826">
      <formula>LEN(TRIM(J248))&gt;0</formula>
    </cfRule>
  </conditionalFormatting>
  <conditionalFormatting sqref="K248">
    <cfRule type="notContainsBlanks" dxfId="33638" priority="34825">
      <formula>LEN(TRIM(K248))&gt;0</formula>
    </cfRule>
  </conditionalFormatting>
  <conditionalFormatting sqref="M248">
    <cfRule type="containsText" dxfId="33637" priority="34824" operator="containsText" text="Complete">
      <formula>NOT(ISERROR(SEARCH("Complete",M248)))</formula>
    </cfRule>
  </conditionalFormatting>
  <conditionalFormatting sqref="I248">
    <cfRule type="cellIs" dxfId="33636" priority="34823" operator="greaterThan">
      <formula>2.11</formula>
    </cfRule>
  </conditionalFormatting>
  <conditionalFormatting sqref="I248">
    <cfRule type="cellIs" dxfId="33635" priority="34822" operator="greaterThan">
      <formula>2.11</formula>
    </cfRule>
  </conditionalFormatting>
  <conditionalFormatting sqref="I248">
    <cfRule type="cellIs" dxfId="33634" priority="34821" operator="greaterThan">
      <formula>2.11</formula>
    </cfRule>
  </conditionalFormatting>
  <conditionalFormatting sqref="J249">
    <cfRule type="notContainsBlanks" dxfId="33633" priority="34820">
      <formula>LEN(TRIM(J249))&gt;0</formula>
    </cfRule>
  </conditionalFormatting>
  <conditionalFormatting sqref="K249">
    <cfRule type="notContainsBlanks" dxfId="33632" priority="34819">
      <formula>LEN(TRIM(K249))&gt;0</formula>
    </cfRule>
  </conditionalFormatting>
  <conditionalFormatting sqref="M249">
    <cfRule type="containsText" dxfId="33631" priority="34818" operator="containsText" text="Complete">
      <formula>NOT(ISERROR(SEARCH("Complete",M249)))</formula>
    </cfRule>
  </conditionalFormatting>
  <conditionalFormatting sqref="I249">
    <cfRule type="cellIs" dxfId="33630" priority="34817" operator="greaterThan">
      <formula>2.11</formula>
    </cfRule>
  </conditionalFormatting>
  <conditionalFormatting sqref="I249">
    <cfRule type="cellIs" dxfId="33629" priority="34816" operator="greaterThan">
      <formula>2.11</formula>
    </cfRule>
  </conditionalFormatting>
  <conditionalFormatting sqref="I249">
    <cfRule type="cellIs" dxfId="33628" priority="34815" operator="greaterThan">
      <formula>2.11</formula>
    </cfRule>
  </conditionalFormatting>
  <conditionalFormatting sqref="J250">
    <cfRule type="notContainsBlanks" dxfId="33627" priority="34814">
      <formula>LEN(TRIM(J250))&gt;0</formula>
    </cfRule>
  </conditionalFormatting>
  <conditionalFormatting sqref="K250">
    <cfRule type="notContainsBlanks" dxfId="33626" priority="34813">
      <formula>LEN(TRIM(K250))&gt;0</formula>
    </cfRule>
  </conditionalFormatting>
  <conditionalFormatting sqref="M250">
    <cfRule type="containsText" dxfId="33625" priority="34812" operator="containsText" text="Complete">
      <formula>NOT(ISERROR(SEARCH("Complete",M250)))</formula>
    </cfRule>
  </conditionalFormatting>
  <conditionalFormatting sqref="I250">
    <cfRule type="cellIs" dxfId="33624" priority="34811" operator="greaterThan">
      <formula>2.11</formula>
    </cfRule>
  </conditionalFormatting>
  <conditionalFormatting sqref="I250">
    <cfRule type="cellIs" dxfId="33623" priority="34810" operator="greaterThan">
      <formula>2.11</formula>
    </cfRule>
  </conditionalFormatting>
  <conditionalFormatting sqref="I250">
    <cfRule type="cellIs" dxfId="33622" priority="34809" operator="greaterThan">
      <formula>2.11</formula>
    </cfRule>
  </conditionalFormatting>
  <conditionalFormatting sqref="J251">
    <cfRule type="notContainsBlanks" dxfId="33621" priority="34808">
      <formula>LEN(TRIM(J251))&gt;0</formula>
    </cfRule>
  </conditionalFormatting>
  <conditionalFormatting sqref="K251">
    <cfRule type="notContainsBlanks" dxfId="33620" priority="34807">
      <formula>LEN(TRIM(K251))&gt;0</formula>
    </cfRule>
  </conditionalFormatting>
  <conditionalFormatting sqref="M251">
    <cfRule type="containsText" dxfId="33619" priority="34806" operator="containsText" text="Complete">
      <formula>NOT(ISERROR(SEARCH("Complete",M251)))</formula>
    </cfRule>
  </conditionalFormatting>
  <conditionalFormatting sqref="I251">
    <cfRule type="cellIs" dxfId="33618" priority="34805" operator="greaterThan">
      <formula>2.11</formula>
    </cfRule>
  </conditionalFormatting>
  <conditionalFormatting sqref="I251">
    <cfRule type="cellIs" dxfId="33617" priority="34804" operator="greaterThan">
      <formula>2.11</formula>
    </cfRule>
  </conditionalFormatting>
  <conditionalFormatting sqref="I251">
    <cfRule type="cellIs" dxfId="33616" priority="34803" operator="greaterThan">
      <formula>2.11</formula>
    </cfRule>
  </conditionalFormatting>
  <conditionalFormatting sqref="J252">
    <cfRule type="notContainsBlanks" dxfId="33615" priority="34802">
      <formula>LEN(TRIM(J252))&gt;0</formula>
    </cfRule>
  </conditionalFormatting>
  <conditionalFormatting sqref="K252">
    <cfRule type="notContainsBlanks" dxfId="33614" priority="34801">
      <formula>LEN(TRIM(K252))&gt;0</formula>
    </cfRule>
  </conditionalFormatting>
  <conditionalFormatting sqref="M252">
    <cfRule type="containsText" dxfId="33613" priority="34800" operator="containsText" text="Complete">
      <formula>NOT(ISERROR(SEARCH("Complete",M252)))</formula>
    </cfRule>
  </conditionalFormatting>
  <conditionalFormatting sqref="I252">
    <cfRule type="cellIs" dxfId="33612" priority="34799" operator="greaterThan">
      <formula>2.11</formula>
    </cfRule>
  </conditionalFormatting>
  <conditionalFormatting sqref="I252">
    <cfRule type="cellIs" dxfId="33611" priority="34798" operator="greaterThan">
      <formula>2.11</formula>
    </cfRule>
  </conditionalFormatting>
  <conditionalFormatting sqref="I252">
    <cfRule type="cellIs" dxfId="33610" priority="34797" operator="greaterThan">
      <formula>2.11</formula>
    </cfRule>
  </conditionalFormatting>
  <conditionalFormatting sqref="J253">
    <cfRule type="notContainsBlanks" dxfId="33609" priority="34796">
      <formula>LEN(TRIM(J253))&gt;0</formula>
    </cfRule>
  </conditionalFormatting>
  <conditionalFormatting sqref="K253">
    <cfRule type="notContainsBlanks" dxfId="33608" priority="34795">
      <formula>LEN(TRIM(K253))&gt;0</formula>
    </cfRule>
  </conditionalFormatting>
  <conditionalFormatting sqref="M253">
    <cfRule type="containsText" dxfId="33607" priority="34794" operator="containsText" text="Complete">
      <formula>NOT(ISERROR(SEARCH("Complete",M253)))</formula>
    </cfRule>
  </conditionalFormatting>
  <conditionalFormatting sqref="I253">
    <cfRule type="cellIs" dxfId="33606" priority="34793" operator="greaterThan">
      <formula>2.11</formula>
    </cfRule>
  </conditionalFormatting>
  <conditionalFormatting sqref="I253">
    <cfRule type="cellIs" dxfId="33605" priority="34792" operator="greaterThan">
      <formula>2.11</formula>
    </cfRule>
  </conditionalFormatting>
  <conditionalFormatting sqref="I253">
    <cfRule type="cellIs" dxfId="33604" priority="34791" operator="greaterThan">
      <formula>2.11</formula>
    </cfRule>
  </conditionalFormatting>
  <conditionalFormatting sqref="J254">
    <cfRule type="notContainsBlanks" dxfId="33603" priority="34790">
      <formula>LEN(TRIM(J254))&gt;0</formula>
    </cfRule>
  </conditionalFormatting>
  <conditionalFormatting sqref="K254">
    <cfRule type="notContainsBlanks" dxfId="33602" priority="34789">
      <formula>LEN(TRIM(K254))&gt;0</formula>
    </cfRule>
  </conditionalFormatting>
  <conditionalFormatting sqref="M254">
    <cfRule type="containsText" dxfId="33601" priority="34788" operator="containsText" text="Complete">
      <formula>NOT(ISERROR(SEARCH("Complete",M254)))</formula>
    </cfRule>
  </conditionalFormatting>
  <conditionalFormatting sqref="I254">
    <cfRule type="cellIs" dxfId="33600" priority="34787" operator="greaterThan">
      <formula>2.11</formula>
    </cfRule>
  </conditionalFormatting>
  <conditionalFormatting sqref="I254">
    <cfRule type="cellIs" dxfId="33599" priority="34786" operator="greaterThan">
      <formula>2.11</formula>
    </cfRule>
  </conditionalFormatting>
  <conditionalFormatting sqref="I254">
    <cfRule type="cellIs" dxfId="33598" priority="34785" operator="greaterThan">
      <formula>2.11</formula>
    </cfRule>
  </conditionalFormatting>
  <conditionalFormatting sqref="J255">
    <cfRule type="notContainsBlanks" dxfId="33597" priority="34784">
      <formula>LEN(TRIM(J255))&gt;0</formula>
    </cfRule>
  </conditionalFormatting>
  <conditionalFormatting sqref="K255">
    <cfRule type="notContainsBlanks" dxfId="33596" priority="34783">
      <formula>LEN(TRIM(K255))&gt;0</formula>
    </cfRule>
  </conditionalFormatting>
  <conditionalFormatting sqref="M255">
    <cfRule type="containsText" dxfId="33595" priority="34782" operator="containsText" text="Complete">
      <formula>NOT(ISERROR(SEARCH("Complete",M255)))</formula>
    </cfRule>
  </conditionalFormatting>
  <conditionalFormatting sqref="I255">
    <cfRule type="cellIs" dxfId="33594" priority="34781" operator="greaterThan">
      <formula>2.11</formula>
    </cfRule>
  </conditionalFormatting>
  <conditionalFormatting sqref="I255">
    <cfRule type="cellIs" dxfId="33593" priority="34780" operator="greaterThan">
      <formula>2.11</formula>
    </cfRule>
  </conditionalFormatting>
  <conditionalFormatting sqref="I255">
    <cfRule type="cellIs" dxfId="33592" priority="34779" operator="greaterThan">
      <formula>2.11</formula>
    </cfRule>
  </conditionalFormatting>
  <conditionalFormatting sqref="J256">
    <cfRule type="notContainsBlanks" dxfId="33591" priority="34778">
      <formula>LEN(TRIM(J256))&gt;0</formula>
    </cfRule>
  </conditionalFormatting>
  <conditionalFormatting sqref="K256">
    <cfRule type="notContainsBlanks" dxfId="33590" priority="34777">
      <formula>LEN(TRIM(K256))&gt;0</formula>
    </cfRule>
  </conditionalFormatting>
  <conditionalFormatting sqref="M256">
    <cfRule type="containsText" dxfId="33589" priority="34776" operator="containsText" text="Complete">
      <formula>NOT(ISERROR(SEARCH("Complete",M256)))</formula>
    </cfRule>
  </conditionalFormatting>
  <conditionalFormatting sqref="I256">
    <cfRule type="cellIs" dxfId="33588" priority="34775" operator="greaterThan">
      <formula>2.11</formula>
    </cfRule>
  </conditionalFormatting>
  <conditionalFormatting sqref="I256">
    <cfRule type="cellIs" dxfId="33587" priority="34774" operator="greaterThan">
      <formula>2.11</formula>
    </cfRule>
  </conditionalFormatting>
  <conditionalFormatting sqref="I256">
    <cfRule type="cellIs" dxfId="33586" priority="34773" operator="greaterThan">
      <formula>2.11</formula>
    </cfRule>
  </conditionalFormatting>
  <conditionalFormatting sqref="J257">
    <cfRule type="notContainsBlanks" dxfId="33585" priority="34772">
      <formula>LEN(TRIM(J257))&gt;0</formula>
    </cfRule>
  </conditionalFormatting>
  <conditionalFormatting sqref="K257">
    <cfRule type="notContainsBlanks" dxfId="33584" priority="34771">
      <formula>LEN(TRIM(K257))&gt;0</formula>
    </cfRule>
  </conditionalFormatting>
  <conditionalFormatting sqref="M257">
    <cfRule type="containsText" dxfId="33583" priority="34770" operator="containsText" text="Complete">
      <formula>NOT(ISERROR(SEARCH("Complete",M257)))</formula>
    </cfRule>
  </conditionalFormatting>
  <conditionalFormatting sqref="I257">
    <cfRule type="cellIs" dxfId="33582" priority="34769" operator="greaterThan">
      <formula>2.11</formula>
    </cfRule>
  </conditionalFormatting>
  <conditionalFormatting sqref="I257">
    <cfRule type="cellIs" dxfId="33581" priority="34768" operator="greaterThan">
      <formula>2.11</formula>
    </cfRule>
  </conditionalFormatting>
  <conditionalFormatting sqref="I257">
    <cfRule type="cellIs" dxfId="33580" priority="34767" operator="greaterThan">
      <formula>2.11</formula>
    </cfRule>
  </conditionalFormatting>
  <conditionalFormatting sqref="J258">
    <cfRule type="notContainsBlanks" dxfId="33579" priority="34766">
      <formula>LEN(TRIM(J258))&gt;0</formula>
    </cfRule>
  </conditionalFormatting>
  <conditionalFormatting sqref="K258">
    <cfRule type="notContainsBlanks" dxfId="33578" priority="34765">
      <formula>LEN(TRIM(K258))&gt;0</formula>
    </cfRule>
  </conditionalFormatting>
  <conditionalFormatting sqref="M258">
    <cfRule type="containsText" dxfId="33577" priority="34764" operator="containsText" text="Complete">
      <formula>NOT(ISERROR(SEARCH("Complete",M258)))</formula>
    </cfRule>
  </conditionalFormatting>
  <conditionalFormatting sqref="I258">
    <cfRule type="cellIs" dxfId="33576" priority="34763" operator="greaterThan">
      <formula>2.11</formula>
    </cfRule>
  </conditionalFormatting>
  <conditionalFormatting sqref="I258">
    <cfRule type="cellIs" dxfId="33575" priority="34762" operator="greaterThan">
      <formula>2.11</formula>
    </cfRule>
  </conditionalFormatting>
  <conditionalFormatting sqref="I258">
    <cfRule type="cellIs" dxfId="33574" priority="34761" operator="greaterThan">
      <formula>2.11</formula>
    </cfRule>
  </conditionalFormatting>
  <conditionalFormatting sqref="J259">
    <cfRule type="notContainsBlanks" dxfId="33573" priority="34760">
      <formula>LEN(TRIM(J259))&gt;0</formula>
    </cfRule>
  </conditionalFormatting>
  <conditionalFormatting sqref="K259">
    <cfRule type="notContainsBlanks" dxfId="33572" priority="34759">
      <formula>LEN(TRIM(K259))&gt;0</formula>
    </cfRule>
  </conditionalFormatting>
  <conditionalFormatting sqref="M259">
    <cfRule type="containsText" dxfId="33571" priority="34758" operator="containsText" text="Complete">
      <formula>NOT(ISERROR(SEARCH("Complete",M259)))</formula>
    </cfRule>
  </conditionalFormatting>
  <conditionalFormatting sqref="I259">
    <cfRule type="cellIs" dxfId="33570" priority="34757" operator="greaterThan">
      <formula>2.11</formula>
    </cfRule>
  </conditionalFormatting>
  <conditionalFormatting sqref="I259">
    <cfRule type="cellIs" dxfId="33569" priority="34756" operator="greaterThan">
      <formula>2.11</formula>
    </cfRule>
  </conditionalFormatting>
  <conditionalFormatting sqref="I259">
    <cfRule type="cellIs" dxfId="33568" priority="34755" operator="greaterThan">
      <formula>2.11</formula>
    </cfRule>
  </conditionalFormatting>
  <conditionalFormatting sqref="J260">
    <cfRule type="notContainsBlanks" dxfId="33567" priority="34754">
      <formula>LEN(TRIM(J260))&gt;0</formula>
    </cfRule>
  </conditionalFormatting>
  <conditionalFormatting sqref="K260">
    <cfRule type="notContainsBlanks" dxfId="33566" priority="34753">
      <formula>LEN(TRIM(K260))&gt;0</formula>
    </cfRule>
  </conditionalFormatting>
  <conditionalFormatting sqref="M260">
    <cfRule type="containsText" dxfId="33565" priority="34752" operator="containsText" text="Complete">
      <formula>NOT(ISERROR(SEARCH("Complete",M260)))</formula>
    </cfRule>
  </conditionalFormatting>
  <conditionalFormatting sqref="I260">
    <cfRule type="cellIs" dxfId="33564" priority="34751" operator="greaterThan">
      <formula>2.11</formula>
    </cfRule>
  </conditionalFormatting>
  <conditionalFormatting sqref="I260">
    <cfRule type="cellIs" dxfId="33563" priority="34750" operator="greaterThan">
      <formula>2.11</formula>
    </cfRule>
  </conditionalFormatting>
  <conditionalFormatting sqref="I260">
    <cfRule type="cellIs" dxfId="33562" priority="34749" operator="greaterThan">
      <formula>2.11</formula>
    </cfRule>
  </conditionalFormatting>
  <conditionalFormatting sqref="J261">
    <cfRule type="notContainsBlanks" dxfId="33561" priority="34748">
      <formula>LEN(TRIM(J261))&gt;0</formula>
    </cfRule>
  </conditionalFormatting>
  <conditionalFormatting sqref="K261">
    <cfRule type="notContainsBlanks" dxfId="33560" priority="34747">
      <formula>LEN(TRIM(K261))&gt;0</formula>
    </cfRule>
  </conditionalFormatting>
  <conditionalFormatting sqref="M261">
    <cfRule type="containsText" dxfId="33559" priority="34746" operator="containsText" text="Complete">
      <formula>NOT(ISERROR(SEARCH("Complete",M261)))</formula>
    </cfRule>
  </conditionalFormatting>
  <conditionalFormatting sqref="I261">
    <cfRule type="cellIs" dxfId="33558" priority="34745" operator="greaterThan">
      <formula>2.11</formula>
    </cfRule>
  </conditionalFormatting>
  <conditionalFormatting sqref="I261">
    <cfRule type="cellIs" dxfId="33557" priority="34744" operator="greaterThan">
      <formula>2.11</formula>
    </cfRule>
  </conditionalFormatting>
  <conditionalFormatting sqref="I261">
    <cfRule type="cellIs" dxfId="33556" priority="34743" operator="greaterThan">
      <formula>2.11</formula>
    </cfRule>
  </conditionalFormatting>
  <conditionalFormatting sqref="J262">
    <cfRule type="notContainsBlanks" dxfId="33555" priority="34742">
      <formula>LEN(TRIM(J262))&gt;0</formula>
    </cfRule>
  </conditionalFormatting>
  <conditionalFormatting sqref="K262">
    <cfRule type="notContainsBlanks" dxfId="33554" priority="34741">
      <formula>LEN(TRIM(K262))&gt;0</formula>
    </cfRule>
  </conditionalFormatting>
  <conditionalFormatting sqref="M262">
    <cfRule type="containsText" dxfId="33553" priority="34740" operator="containsText" text="Complete">
      <formula>NOT(ISERROR(SEARCH("Complete",M262)))</formula>
    </cfRule>
  </conditionalFormatting>
  <conditionalFormatting sqref="I262">
    <cfRule type="cellIs" dxfId="33552" priority="34739" operator="greaterThan">
      <formula>2.11</formula>
    </cfRule>
  </conditionalFormatting>
  <conditionalFormatting sqref="I262">
    <cfRule type="cellIs" dxfId="33551" priority="34738" operator="greaterThan">
      <formula>2.11</formula>
    </cfRule>
  </conditionalFormatting>
  <conditionalFormatting sqref="I262">
    <cfRule type="cellIs" dxfId="33550" priority="34737" operator="greaterThan">
      <formula>2.11</formula>
    </cfRule>
  </conditionalFormatting>
  <conditionalFormatting sqref="J263">
    <cfRule type="notContainsBlanks" dxfId="33549" priority="34736">
      <formula>LEN(TRIM(J263))&gt;0</formula>
    </cfRule>
  </conditionalFormatting>
  <conditionalFormatting sqref="K263">
    <cfRule type="notContainsBlanks" dxfId="33548" priority="34735">
      <formula>LEN(TRIM(K263))&gt;0</formula>
    </cfRule>
  </conditionalFormatting>
  <conditionalFormatting sqref="M263">
    <cfRule type="containsText" dxfId="33547" priority="34734" operator="containsText" text="Complete">
      <formula>NOT(ISERROR(SEARCH("Complete",M263)))</formula>
    </cfRule>
  </conditionalFormatting>
  <conditionalFormatting sqref="I263">
    <cfRule type="cellIs" dxfId="33546" priority="34733" operator="greaterThan">
      <formula>2.11</formula>
    </cfRule>
  </conditionalFormatting>
  <conditionalFormatting sqref="I263">
    <cfRule type="cellIs" dxfId="33545" priority="34732" operator="greaterThan">
      <formula>2.11</formula>
    </cfRule>
  </conditionalFormatting>
  <conditionalFormatting sqref="I263">
    <cfRule type="cellIs" dxfId="33544" priority="34731" operator="greaterThan">
      <formula>2.11</formula>
    </cfRule>
  </conditionalFormatting>
  <conditionalFormatting sqref="J264">
    <cfRule type="notContainsBlanks" dxfId="33543" priority="34730">
      <formula>LEN(TRIM(J264))&gt;0</formula>
    </cfRule>
  </conditionalFormatting>
  <conditionalFormatting sqref="K264">
    <cfRule type="notContainsBlanks" dxfId="33542" priority="34729">
      <formula>LEN(TRIM(K264))&gt;0</formula>
    </cfRule>
  </conditionalFormatting>
  <conditionalFormatting sqref="M264">
    <cfRule type="containsText" dxfId="33541" priority="34728" operator="containsText" text="Complete">
      <formula>NOT(ISERROR(SEARCH("Complete",M264)))</formula>
    </cfRule>
  </conditionalFormatting>
  <conditionalFormatting sqref="I264">
    <cfRule type="cellIs" dxfId="33540" priority="34727" operator="greaterThan">
      <formula>2.11</formula>
    </cfRule>
  </conditionalFormatting>
  <conditionalFormatting sqref="I264">
    <cfRule type="cellIs" dxfId="33539" priority="34726" operator="greaterThan">
      <formula>2.11</formula>
    </cfRule>
  </conditionalFormatting>
  <conditionalFormatting sqref="I264">
    <cfRule type="cellIs" dxfId="33538" priority="34725" operator="greaterThan">
      <formula>2.11</formula>
    </cfRule>
  </conditionalFormatting>
  <conditionalFormatting sqref="J265">
    <cfRule type="notContainsBlanks" dxfId="33537" priority="34724">
      <formula>LEN(TRIM(J265))&gt;0</formula>
    </cfRule>
  </conditionalFormatting>
  <conditionalFormatting sqref="K265">
    <cfRule type="notContainsBlanks" dxfId="33536" priority="34723">
      <formula>LEN(TRIM(K265))&gt;0</formula>
    </cfRule>
  </conditionalFormatting>
  <conditionalFormatting sqref="M265">
    <cfRule type="containsText" dxfId="33535" priority="34722" operator="containsText" text="Complete">
      <formula>NOT(ISERROR(SEARCH("Complete",M265)))</formula>
    </cfRule>
  </conditionalFormatting>
  <conditionalFormatting sqref="I265">
    <cfRule type="cellIs" dxfId="33534" priority="34721" operator="greaterThan">
      <formula>2.11</formula>
    </cfRule>
  </conditionalFormatting>
  <conditionalFormatting sqref="I265">
    <cfRule type="cellIs" dxfId="33533" priority="34720" operator="greaterThan">
      <formula>2.11</formula>
    </cfRule>
  </conditionalFormatting>
  <conditionalFormatting sqref="I265">
    <cfRule type="cellIs" dxfId="33532" priority="34719" operator="greaterThan">
      <formula>2.11</formula>
    </cfRule>
  </conditionalFormatting>
  <conditionalFormatting sqref="J266">
    <cfRule type="notContainsBlanks" dxfId="33531" priority="34718">
      <formula>LEN(TRIM(J266))&gt;0</formula>
    </cfRule>
  </conditionalFormatting>
  <conditionalFormatting sqref="K266">
    <cfRule type="notContainsBlanks" dxfId="33530" priority="34717">
      <formula>LEN(TRIM(K266))&gt;0</formula>
    </cfRule>
  </conditionalFormatting>
  <conditionalFormatting sqref="M266">
    <cfRule type="containsText" dxfId="33529" priority="34716" operator="containsText" text="Complete">
      <formula>NOT(ISERROR(SEARCH("Complete",M266)))</formula>
    </cfRule>
  </conditionalFormatting>
  <conditionalFormatting sqref="I266">
    <cfRule type="cellIs" dxfId="33528" priority="34715" operator="greaterThan">
      <formula>2.11</formula>
    </cfRule>
  </conditionalFormatting>
  <conditionalFormatting sqref="I266">
    <cfRule type="cellIs" dxfId="33527" priority="34714" operator="greaterThan">
      <formula>2.11</formula>
    </cfRule>
  </conditionalFormatting>
  <conditionalFormatting sqref="I266">
    <cfRule type="cellIs" dxfId="33526" priority="34713" operator="greaterThan">
      <formula>2.11</formula>
    </cfRule>
  </conditionalFormatting>
  <conditionalFormatting sqref="J267">
    <cfRule type="notContainsBlanks" dxfId="33525" priority="34712">
      <formula>LEN(TRIM(J267))&gt;0</formula>
    </cfRule>
  </conditionalFormatting>
  <conditionalFormatting sqref="K267">
    <cfRule type="notContainsBlanks" dxfId="33524" priority="34711">
      <formula>LEN(TRIM(K267))&gt;0</formula>
    </cfRule>
  </conditionalFormatting>
  <conditionalFormatting sqref="M267">
    <cfRule type="containsText" dxfId="33523" priority="34710" operator="containsText" text="Complete">
      <formula>NOT(ISERROR(SEARCH("Complete",M267)))</formula>
    </cfRule>
  </conditionalFormatting>
  <conditionalFormatting sqref="I267">
    <cfRule type="cellIs" dxfId="33522" priority="34709" operator="greaterThan">
      <formula>2.11</formula>
    </cfRule>
  </conditionalFormatting>
  <conditionalFormatting sqref="I267">
    <cfRule type="cellIs" dxfId="33521" priority="34708" operator="greaterThan">
      <formula>2.11</formula>
    </cfRule>
  </conditionalFormatting>
  <conditionalFormatting sqref="I267">
    <cfRule type="cellIs" dxfId="33520" priority="34707" operator="greaterThan">
      <formula>2.11</formula>
    </cfRule>
  </conditionalFormatting>
  <conditionalFormatting sqref="J268">
    <cfRule type="notContainsBlanks" dxfId="33519" priority="34700">
      <formula>LEN(TRIM(J268))&gt;0</formula>
    </cfRule>
  </conditionalFormatting>
  <conditionalFormatting sqref="K268">
    <cfRule type="notContainsBlanks" dxfId="33518" priority="34699">
      <formula>LEN(TRIM(K268))&gt;0</formula>
    </cfRule>
  </conditionalFormatting>
  <conditionalFormatting sqref="M268">
    <cfRule type="containsText" dxfId="33517" priority="34698" operator="containsText" text="Complete">
      <formula>NOT(ISERROR(SEARCH("Complete",M268)))</formula>
    </cfRule>
  </conditionalFormatting>
  <conditionalFormatting sqref="I268">
    <cfRule type="cellIs" dxfId="33516" priority="34697" operator="greaterThan">
      <formula>2.11</formula>
    </cfRule>
  </conditionalFormatting>
  <conditionalFormatting sqref="I268">
    <cfRule type="cellIs" dxfId="33515" priority="34696" operator="greaterThan">
      <formula>2.11</formula>
    </cfRule>
  </conditionalFormatting>
  <conditionalFormatting sqref="I268">
    <cfRule type="cellIs" dxfId="33514" priority="34695" operator="greaterThan">
      <formula>2.11</formula>
    </cfRule>
  </conditionalFormatting>
  <conditionalFormatting sqref="J269">
    <cfRule type="notContainsBlanks" dxfId="33513" priority="34694">
      <formula>LEN(TRIM(J269))&gt;0</formula>
    </cfRule>
  </conditionalFormatting>
  <conditionalFormatting sqref="K269">
    <cfRule type="notContainsBlanks" dxfId="33512" priority="34693">
      <formula>LEN(TRIM(K269))&gt;0</formula>
    </cfRule>
  </conditionalFormatting>
  <conditionalFormatting sqref="M269">
    <cfRule type="containsText" dxfId="33511" priority="34692" operator="containsText" text="Complete">
      <formula>NOT(ISERROR(SEARCH("Complete",M269)))</formula>
    </cfRule>
  </conditionalFormatting>
  <conditionalFormatting sqref="I269">
    <cfRule type="cellIs" dxfId="33510" priority="34691" operator="greaterThan">
      <formula>2.11</formula>
    </cfRule>
  </conditionalFormatting>
  <conditionalFormatting sqref="I269">
    <cfRule type="cellIs" dxfId="33509" priority="34690" operator="greaterThan">
      <formula>2.11</formula>
    </cfRule>
  </conditionalFormatting>
  <conditionalFormatting sqref="I269">
    <cfRule type="cellIs" dxfId="33508" priority="34689" operator="greaterThan">
      <formula>2.11</formula>
    </cfRule>
  </conditionalFormatting>
  <conditionalFormatting sqref="J270">
    <cfRule type="notContainsBlanks" dxfId="33507" priority="34688">
      <formula>LEN(TRIM(J270))&gt;0</formula>
    </cfRule>
  </conditionalFormatting>
  <conditionalFormatting sqref="K270">
    <cfRule type="notContainsBlanks" dxfId="33506" priority="34687">
      <formula>LEN(TRIM(K270))&gt;0</formula>
    </cfRule>
  </conditionalFormatting>
  <conditionalFormatting sqref="M270">
    <cfRule type="containsText" dxfId="33505" priority="34686" operator="containsText" text="Complete">
      <formula>NOT(ISERROR(SEARCH("Complete",M270)))</formula>
    </cfRule>
  </conditionalFormatting>
  <conditionalFormatting sqref="I270">
    <cfRule type="cellIs" dxfId="33504" priority="34685" operator="greaterThan">
      <formula>2.11</formula>
    </cfRule>
  </conditionalFormatting>
  <conditionalFormatting sqref="I270">
    <cfRule type="cellIs" dxfId="33503" priority="34684" operator="greaterThan">
      <formula>2.11</formula>
    </cfRule>
  </conditionalFormatting>
  <conditionalFormatting sqref="I270">
    <cfRule type="cellIs" dxfId="33502" priority="34683" operator="greaterThan">
      <formula>2.11</formula>
    </cfRule>
  </conditionalFormatting>
  <conditionalFormatting sqref="J271">
    <cfRule type="notContainsBlanks" dxfId="33501" priority="34682">
      <formula>LEN(TRIM(J271))&gt;0</formula>
    </cfRule>
  </conditionalFormatting>
  <conditionalFormatting sqref="K271">
    <cfRule type="notContainsBlanks" dxfId="33500" priority="34681">
      <formula>LEN(TRIM(K271))&gt;0</formula>
    </cfRule>
  </conditionalFormatting>
  <conditionalFormatting sqref="M271">
    <cfRule type="containsText" dxfId="33499" priority="34680" operator="containsText" text="Complete">
      <formula>NOT(ISERROR(SEARCH("Complete",M271)))</formula>
    </cfRule>
  </conditionalFormatting>
  <conditionalFormatting sqref="I271">
    <cfRule type="cellIs" dxfId="33498" priority="34679" operator="greaterThan">
      <formula>2.11</formula>
    </cfRule>
  </conditionalFormatting>
  <conditionalFormatting sqref="I271">
    <cfRule type="cellIs" dxfId="33497" priority="34678" operator="greaterThan">
      <formula>2.11</formula>
    </cfRule>
  </conditionalFormatting>
  <conditionalFormatting sqref="I271">
    <cfRule type="cellIs" dxfId="33496" priority="34677" operator="greaterThan">
      <formula>2.11</formula>
    </cfRule>
  </conditionalFormatting>
  <conditionalFormatting sqref="J272">
    <cfRule type="notContainsBlanks" dxfId="33495" priority="34676">
      <formula>LEN(TRIM(J272))&gt;0</formula>
    </cfRule>
  </conditionalFormatting>
  <conditionalFormatting sqref="K272">
    <cfRule type="notContainsBlanks" dxfId="33494" priority="34675">
      <formula>LEN(TRIM(K272))&gt;0</formula>
    </cfRule>
  </conditionalFormatting>
  <conditionalFormatting sqref="M272">
    <cfRule type="containsText" dxfId="33493" priority="34674" operator="containsText" text="Complete">
      <formula>NOT(ISERROR(SEARCH("Complete",M272)))</formula>
    </cfRule>
  </conditionalFormatting>
  <conditionalFormatting sqref="I272">
    <cfRule type="cellIs" dxfId="33492" priority="34673" operator="greaterThan">
      <formula>2.11</formula>
    </cfRule>
  </conditionalFormatting>
  <conditionalFormatting sqref="I272">
    <cfRule type="cellIs" dxfId="33491" priority="34672" operator="greaterThan">
      <formula>2.11</formula>
    </cfRule>
  </conditionalFormatting>
  <conditionalFormatting sqref="I272">
    <cfRule type="cellIs" dxfId="33490" priority="34671" operator="greaterThan">
      <formula>2.11</formula>
    </cfRule>
  </conditionalFormatting>
  <conditionalFormatting sqref="J273">
    <cfRule type="notContainsBlanks" dxfId="33489" priority="34670">
      <formula>LEN(TRIM(J273))&gt;0</formula>
    </cfRule>
  </conditionalFormatting>
  <conditionalFormatting sqref="K273">
    <cfRule type="notContainsBlanks" dxfId="33488" priority="34669">
      <formula>LEN(TRIM(K273))&gt;0</formula>
    </cfRule>
  </conditionalFormatting>
  <conditionalFormatting sqref="M273">
    <cfRule type="containsText" dxfId="33487" priority="34668" operator="containsText" text="Complete">
      <formula>NOT(ISERROR(SEARCH("Complete",M273)))</formula>
    </cfRule>
  </conditionalFormatting>
  <conditionalFormatting sqref="I273">
    <cfRule type="cellIs" dxfId="33486" priority="34667" operator="greaterThan">
      <formula>2.11</formula>
    </cfRule>
  </conditionalFormatting>
  <conditionalFormatting sqref="I273">
    <cfRule type="cellIs" dxfId="33485" priority="34666" operator="greaterThan">
      <formula>2.11</formula>
    </cfRule>
  </conditionalFormatting>
  <conditionalFormatting sqref="I273">
    <cfRule type="cellIs" dxfId="33484" priority="34665" operator="greaterThan">
      <formula>2.11</formula>
    </cfRule>
  </conditionalFormatting>
  <conditionalFormatting sqref="J274">
    <cfRule type="notContainsBlanks" dxfId="33483" priority="34664">
      <formula>LEN(TRIM(J274))&gt;0</formula>
    </cfRule>
  </conditionalFormatting>
  <conditionalFormatting sqref="K274">
    <cfRule type="notContainsBlanks" dxfId="33482" priority="34663">
      <formula>LEN(TRIM(K274))&gt;0</formula>
    </cfRule>
  </conditionalFormatting>
  <conditionalFormatting sqref="M274">
    <cfRule type="containsText" dxfId="33481" priority="34662" operator="containsText" text="Complete">
      <formula>NOT(ISERROR(SEARCH("Complete",M274)))</formula>
    </cfRule>
  </conditionalFormatting>
  <conditionalFormatting sqref="I274">
    <cfRule type="cellIs" dxfId="33480" priority="34661" operator="greaterThan">
      <formula>2.11</formula>
    </cfRule>
  </conditionalFormatting>
  <conditionalFormatting sqref="I274">
    <cfRule type="cellIs" dxfId="33479" priority="34660" operator="greaterThan">
      <formula>2.11</formula>
    </cfRule>
  </conditionalFormatting>
  <conditionalFormatting sqref="I274">
    <cfRule type="cellIs" dxfId="33478" priority="34659" operator="greaterThan">
      <formula>2.11</formula>
    </cfRule>
  </conditionalFormatting>
  <conditionalFormatting sqref="J275">
    <cfRule type="notContainsBlanks" dxfId="33477" priority="34658">
      <formula>LEN(TRIM(J275))&gt;0</formula>
    </cfRule>
  </conditionalFormatting>
  <conditionalFormatting sqref="K275">
    <cfRule type="notContainsBlanks" dxfId="33476" priority="34657">
      <formula>LEN(TRIM(K275))&gt;0</formula>
    </cfRule>
  </conditionalFormatting>
  <conditionalFormatting sqref="M275">
    <cfRule type="containsText" dxfId="33475" priority="34656" operator="containsText" text="Complete">
      <formula>NOT(ISERROR(SEARCH("Complete",M275)))</formula>
    </cfRule>
  </conditionalFormatting>
  <conditionalFormatting sqref="I275">
    <cfRule type="cellIs" dxfId="33474" priority="34655" operator="greaterThan">
      <formula>2.11</formula>
    </cfRule>
  </conditionalFormatting>
  <conditionalFormatting sqref="I275">
    <cfRule type="cellIs" dxfId="33473" priority="34654" operator="greaterThan">
      <formula>2.11</formula>
    </cfRule>
  </conditionalFormatting>
  <conditionalFormatting sqref="I275">
    <cfRule type="cellIs" dxfId="33472" priority="34653" operator="greaterThan">
      <formula>2.11</formula>
    </cfRule>
  </conditionalFormatting>
  <conditionalFormatting sqref="J276">
    <cfRule type="notContainsBlanks" dxfId="33471" priority="34652">
      <formula>LEN(TRIM(J276))&gt;0</formula>
    </cfRule>
  </conditionalFormatting>
  <conditionalFormatting sqref="K276">
    <cfRule type="notContainsBlanks" dxfId="33470" priority="34651">
      <formula>LEN(TRIM(K276))&gt;0</formula>
    </cfRule>
  </conditionalFormatting>
  <conditionalFormatting sqref="M276">
    <cfRule type="containsText" dxfId="33469" priority="34650" operator="containsText" text="Complete">
      <formula>NOT(ISERROR(SEARCH("Complete",M276)))</formula>
    </cfRule>
  </conditionalFormatting>
  <conditionalFormatting sqref="I276">
    <cfRule type="cellIs" dxfId="33468" priority="34649" operator="greaterThan">
      <formula>2.11</formula>
    </cfRule>
  </conditionalFormatting>
  <conditionalFormatting sqref="I276">
    <cfRule type="cellIs" dxfId="33467" priority="34648" operator="greaterThan">
      <formula>2.11</formula>
    </cfRule>
  </conditionalFormatting>
  <conditionalFormatting sqref="I276">
    <cfRule type="cellIs" dxfId="33466" priority="34647" operator="greaterThan">
      <formula>2.11</formula>
    </cfRule>
  </conditionalFormatting>
  <conditionalFormatting sqref="J277">
    <cfRule type="notContainsBlanks" dxfId="33465" priority="34646">
      <formula>LEN(TRIM(J277))&gt;0</formula>
    </cfRule>
  </conditionalFormatting>
  <conditionalFormatting sqref="K277">
    <cfRule type="notContainsBlanks" dxfId="33464" priority="34645">
      <formula>LEN(TRIM(K277))&gt;0</formula>
    </cfRule>
  </conditionalFormatting>
  <conditionalFormatting sqref="M277">
    <cfRule type="containsText" dxfId="33463" priority="34644" operator="containsText" text="Complete">
      <formula>NOT(ISERROR(SEARCH("Complete",M277)))</formula>
    </cfRule>
  </conditionalFormatting>
  <conditionalFormatting sqref="I277">
    <cfRule type="cellIs" dxfId="33462" priority="34643" operator="greaterThan">
      <formula>2.11</formula>
    </cfRule>
  </conditionalFormatting>
  <conditionalFormatting sqref="I277">
    <cfRule type="cellIs" dxfId="33461" priority="34642" operator="greaterThan">
      <formula>2.11</formula>
    </cfRule>
  </conditionalFormatting>
  <conditionalFormatting sqref="I277">
    <cfRule type="cellIs" dxfId="33460" priority="34641" operator="greaterThan">
      <formula>2.11</formula>
    </cfRule>
  </conditionalFormatting>
  <conditionalFormatting sqref="J278">
    <cfRule type="notContainsBlanks" dxfId="33459" priority="34640">
      <formula>LEN(TRIM(J278))&gt;0</formula>
    </cfRule>
  </conditionalFormatting>
  <conditionalFormatting sqref="K278">
    <cfRule type="notContainsBlanks" dxfId="33458" priority="34639">
      <formula>LEN(TRIM(K278))&gt;0</formula>
    </cfRule>
  </conditionalFormatting>
  <conditionalFormatting sqref="M278">
    <cfRule type="containsText" dxfId="33457" priority="34638" operator="containsText" text="Complete">
      <formula>NOT(ISERROR(SEARCH("Complete",M278)))</formula>
    </cfRule>
  </conditionalFormatting>
  <conditionalFormatting sqref="I278">
    <cfRule type="cellIs" dxfId="33456" priority="34637" operator="greaterThan">
      <formula>2.11</formula>
    </cfRule>
  </conditionalFormatting>
  <conditionalFormatting sqref="I278">
    <cfRule type="cellIs" dxfId="33455" priority="34636" operator="greaterThan">
      <formula>2.11</formula>
    </cfRule>
  </conditionalFormatting>
  <conditionalFormatting sqref="I278">
    <cfRule type="cellIs" dxfId="33454" priority="34635" operator="greaterThan">
      <formula>2.11</formula>
    </cfRule>
  </conditionalFormatting>
  <conditionalFormatting sqref="J279">
    <cfRule type="notContainsBlanks" dxfId="33453" priority="34634">
      <formula>LEN(TRIM(J279))&gt;0</formula>
    </cfRule>
  </conditionalFormatting>
  <conditionalFormatting sqref="K279">
    <cfRule type="notContainsBlanks" dxfId="33452" priority="34633">
      <formula>LEN(TRIM(K279))&gt;0</formula>
    </cfRule>
  </conditionalFormatting>
  <conditionalFormatting sqref="M279">
    <cfRule type="containsText" dxfId="33451" priority="34632" operator="containsText" text="Complete">
      <formula>NOT(ISERROR(SEARCH("Complete",M279)))</formula>
    </cfRule>
  </conditionalFormatting>
  <conditionalFormatting sqref="I279">
    <cfRule type="cellIs" dxfId="33450" priority="34631" operator="greaterThan">
      <formula>2.11</formula>
    </cfRule>
  </conditionalFormatting>
  <conditionalFormatting sqref="I279">
    <cfRule type="cellIs" dxfId="33449" priority="34630" operator="greaterThan">
      <formula>2.11</formula>
    </cfRule>
  </conditionalFormatting>
  <conditionalFormatting sqref="I279">
    <cfRule type="cellIs" dxfId="33448" priority="34629" operator="greaterThan">
      <formula>2.11</formula>
    </cfRule>
  </conditionalFormatting>
  <conditionalFormatting sqref="J280">
    <cfRule type="notContainsBlanks" dxfId="33447" priority="34628">
      <formula>LEN(TRIM(J280))&gt;0</formula>
    </cfRule>
  </conditionalFormatting>
  <conditionalFormatting sqref="K280">
    <cfRule type="notContainsBlanks" dxfId="33446" priority="34627">
      <formula>LEN(TRIM(K280))&gt;0</formula>
    </cfRule>
  </conditionalFormatting>
  <conditionalFormatting sqref="M280">
    <cfRule type="containsText" dxfId="33445" priority="34626" operator="containsText" text="Complete">
      <formula>NOT(ISERROR(SEARCH("Complete",M280)))</formula>
    </cfRule>
  </conditionalFormatting>
  <conditionalFormatting sqref="I280">
    <cfRule type="cellIs" dxfId="33444" priority="34625" operator="greaterThan">
      <formula>2.11</formula>
    </cfRule>
  </conditionalFormatting>
  <conditionalFormatting sqref="I280">
    <cfRule type="cellIs" dxfId="33443" priority="34624" operator="greaterThan">
      <formula>2.11</formula>
    </cfRule>
  </conditionalFormatting>
  <conditionalFormatting sqref="I280">
    <cfRule type="cellIs" dxfId="33442" priority="34623" operator="greaterThan">
      <formula>2.11</formula>
    </cfRule>
  </conditionalFormatting>
  <conditionalFormatting sqref="J281">
    <cfRule type="notContainsBlanks" dxfId="33441" priority="34622">
      <formula>LEN(TRIM(J281))&gt;0</formula>
    </cfRule>
  </conditionalFormatting>
  <conditionalFormatting sqref="K281">
    <cfRule type="notContainsBlanks" dxfId="33440" priority="34621">
      <formula>LEN(TRIM(K281))&gt;0</formula>
    </cfRule>
  </conditionalFormatting>
  <conditionalFormatting sqref="M281">
    <cfRule type="containsText" dxfId="33439" priority="34620" operator="containsText" text="Complete">
      <formula>NOT(ISERROR(SEARCH("Complete",M281)))</formula>
    </cfRule>
  </conditionalFormatting>
  <conditionalFormatting sqref="I281">
    <cfRule type="cellIs" dxfId="33438" priority="34619" operator="greaterThan">
      <formula>2.11</formula>
    </cfRule>
  </conditionalFormatting>
  <conditionalFormatting sqref="I281">
    <cfRule type="cellIs" dxfId="33437" priority="34618" operator="greaterThan">
      <formula>2.11</formula>
    </cfRule>
  </conditionalFormatting>
  <conditionalFormatting sqref="I281">
    <cfRule type="cellIs" dxfId="33436" priority="34617" operator="greaterThan">
      <formula>2.11</formula>
    </cfRule>
  </conditionalFormatting>
  <conditionalFormatting sqref="J282">
    <cfRule type="notContainsBlanks" dxfId="33435" priority="34616">
      <formula>LEN(TRIM(J282))&gt;0</formula>
    </cfRule>
  </conditionalFormatting>
  <conditionalFormatting sqref="K282">
    <cfRule type="notContainsBlanks" dxfId="33434" priority="34615">
      <formula>LEN(TRIM(K282))&gt;0</formula>
    </cfRule>
  </conditionalFormatting>
  <conditionalFormatting sqref="M282">
    <cfRule type="containsText" dxfId="33433" priority="34614" operator="containsText" text="Complete">
      <formula>NOT(ISERROR(SEARCH("Complete",M282)))</formula>
    </cfRule>
  </conditionalFormatting>
  <conditionalFormatting sqref="I282">
    <cfRule type="cellIs" dxfId="33432" priority="34613" operator="greaterThan">
      <formula>2.11</formula>
    </cfRule>
  </conditionalFormatting>
  <conditionalFormatting sqref="I282">
    <cfRule type="cellIs" dxfId="33431" priority="34612" operator="greaterThan">
      <formula>2.11</formula>
    </cfRule>
  </conditionalFormatting>
  <conditionalFormatting sqref="I282">
    <cfRule type="cellIs" dxfId="33430" priority="34611" operator="greaterThan">
      <formula>2.11</formula>
    </cfRule>
  </conditionalFormatting>
  <conditionalFormatting sqref="J283">
    <cfRule type="notContainsBlanks" dxfId="33429" priority="34610">
      <formula>LEN(TRIM(J283))&gt;0</formula>
    </cfRule>
  </conditionalFormatting>
  <conditionalFormatting sqref="K283">
    <cfRule type="notContainsBlanks" dxfId="33428" priority="34609">
      <formula>LEN(TRIM(K283))&gt;0</formula>
    </cfRule>
  </conditionalFormatting>
  <conditionalFormatting sqref="M283">
    <cfRule type="containsText" dxfId="33427" priority="34608" operator="containsText" text="Complete">
      <formula>NOT(ISERROR(SEARCH("Complete",M283)))</formula>
    </cfRule>
  </conditionalFormatting>
  <conditionalFormatting sqref="I283">
    <cfRule type="cellIs" dxfId="33426" priority="34607" operator="greaterThan">
      <formula>2.11</formula>
    </cfRule>
  </conditionalFormatting>
  <conditionalFormatting sqref="I283">
    <cfRule type="cellIs" dxfId="33425" priority="34606" operator="greaterThan">
      <formula>2.11</formula>
    </cfRule>
  </conditionalFormatting>
  <conditionalFormatting sqref="I283">
    <cfRule type="cellIs" dxfId="33424" priority="34605" operator="greaterThan">
      <formula>2.11</formula>
    </cfRule>
  </conditionalFormatting>
  <conditionalFormatting sqref="J284">
    <cfRule type="notContainsBlanks" dxfId="33423" priority="34604">
      <formula>LEN(TRIM(J284))&gt;0</formula>
    </cfRule>
  </conditionalFormatting>
  <conditionalFormatting sqref="K284">
    <cfRule type="notContainsBlanks" dxfId="33422" priority="34603">
      <formula>LEN(TRIM(K284))&gt;0</formula>
    </cfRule>
  </conditionalFormatting>
  <conditionalFormatting sqref="M284">
    <cfRule type="containsText" dxfId="33421" priority="34602" operator="containsText" text="Complete">
      <formula>NOT(ISERROR(SEARCH("Complete",M284)))</formula>
    </cfRule>
  </conditionalFormatting>
  <conditionalFormatting sqref="I284">
    <cfRule type="cellIs" dxfId="33420" priority="34601" operator="greaterThan">
      <formula>2.11</formula>
    </cfRule>
  </conditionalFormatting>
  <conditionalFormatting sqref="I284">
    <cfRule type="cellIs" dxfId="33419" priority="34600" operator="greaterThan">
      <formula>2.11</formula>
    </cfRule>
  </conditionalFormatting>
  <conditionalFormatting sqref="I284">
    <cfRule type="cellIs" dxfId="33418" priority="34599" operator="greaterThan">
      <formula>2.11</formula>
    </cfRule>
  </conditionalFormatting>
  <conditionalFormatting sqref="J285">
    <cfRule type="notContainsBlanks" dxfId="33417" priority="34598">
      <formula>LEN(TRIM(J285))&gt;0</formula>
    </cfRule>
  </conditionalFormatting>
  <conditionalFormatting sqref="K285">
    <cfRule type="notContainsBlanks" dxfId="33416" priority="34597">
      <formula>LEN(TRIM(K285))&gt;0</formula>
    </cfRule>
  </conditionalFormatting>
  <conditionalFormatting sqref="M285">
    <cfRule type="containsText" dxfId="33415" priority="34596" operator="containsText" text="Complete">
      <formula>NOT(ISERROR(SEARCH("Complete",M285)))</formula>
    </cfRule>
  </conditionalFormatting>
  <conditionalFormatting sqref="I285">
    <cfRule type="cellIs" dxfId="33414" priority="34595" operator="greaterThan">
      <formula>2.11</formula>
    </cfRule>
  </conditionalFormatting>
  <conditionalFormatting sqref="I285">
    <cfRule type="cellIs" dxfId="33413" priority="34594" operator="greaterThan">
      <formula>2.11</formula>
    </cfRule>
  </conditionalFormatting>
  <conditionalFormatting sqref="I285">
    <cfRule type="cellIs" dxfId="33412" priority="34593" operator="greaterThan">
      <formula>2.11</formula>
    </cfRule>
  </conditionalFormatting>
  <conditionalFormatting sqref="J286">
    <cfRule type="notContainsBlanks" dxfId="33411" priority="34592">
      <formula>LEN(TRIM(J286))&gt;0</formula>
    </cfRule>
  </conditionalFormatting>
  <conditionalFormatting sqref="K286">
    <cfRule type="notContainsBlanks" dxfId="33410" priority="34591">
      <formula>LEN(TRIM(K286))&gt;0</formula>
    </cfRule>
  </conditionalFormatting>
  <conditionalFormatting sqref="M286">
    <cfRule type="containsText" dxfId="33409" priority="34590" operator="containsText" text="Complete">
      <formula>NOT(ISERROR(SEARCH("Complete",M286)))</formula>
    </cfRule>
  </conditionalFormatting>
  <conditionalFormatting sqref="I286">
    <cfRule type="cellIs" dxfId="33408" priority="34589" operator="greaterThan">
      <formula>2.11</formula>
    </cfRule>
  </conditionalFormatting>
  <conditionalFormatting sqref="I286">
    <cfRule type="cellIs" dxfId="33407" priority="34588" operator="greaterThan">
      <formula>2.11</formula>
    </cfRule>
  </conditionalFormatting>
  <conditionalFormatting sqref="I286">
    <cfRule type="cellIs" dxfId="33406" priority="34587" operator="greaterThan">
      <formula>2.11</formula>
    </cfRule>
  </conditionalFormatting>
  <conditionalFormatting sqref="J287">
    <cfRule type="notContainsBlanks" dxfId="33405" priority="34586">
      <formula>LEN(TRIM(J287))&gt;0</formula>
    </cfRule>
  </conditionalFormatting>
  <conditionalFormatting sqref="K287">
    <cfRule type="notContainsBlanks" dxfId="33404" priority="34585">
      <formula>LEN(TRIM(K287))&gt;0</formula>
    </cfRule>
  </conditionalFormatting>
  <conditionalFormatting sqref="M287">
    <cfRule type="containsText" dxfId="33403" priority="34584" operator="containsText" text="Complete">
      <formula>NOT(ISERROR(SEARCH("Complete",M287)))</formula>
    </cfRule>
  </conditionalFormatting>
  <conditionalFormatting sqref="I287">
    <cfRule type="cellIs" dxfId="33402" priority="34583" operator="greaterThan">
      <formula>2.11</formula>
    </cfRule>
  </conditionalFormatting>
  <conditionalFormatting sqref="I287">
    <cfRule type="cellIs" dxfId="33401" priority="34582" operator="greaterThan">
      <formula>2.11</formula>
    </cfRule>
  </conditionalFormatting>
  <conditionalFormatting sqref="I287">
    <cfRule type="cellIs" dxfId="33400" priority="34581" operator="greaterThan">
      <formula>2.11</formula>
    </cfRule>
  </conditionalFormatting>
  <conditionalFormatting sqref="J288">
    <cfRule type="notContainsBlanks" dxfId="33399" priority="34580">
      <formula>LEN(TRIM(J288))&gt;0</formula>
    </cfRule>
  </conditionalFormatting>
  <conditionalFormatting sqref="K288">
    <cfRule type="notContainsBlanks" dxfId="33398" priority="34579">
      <formula>LEN(TRIM(K288))&gt;0</formula>
    </cfRule>
  </conditionalFormatting>
  <conditionalFormatting sqref="M288">
    <cfRule type="containsText" dxfId="33397" priority="34578" operator="containsText" text="Complete">
      <formula>NOT(ISERROR(SEARCH("Complete",M288)))</formula>
    </cfRule>
  </conditionalFormatting>
  <conditionalFormatting sqref="I288">
    <cfRule type="cellIs" dxfId="33396" priority="34577" operator="greaterThan">
      <formula>2.11</formula>
    </cfRule>
  </conditionalFormatting>
  <conditionalFormatting sqref="I288">
    <cfRule type="cellIs" dxfId="33395" priority="34576" operator="greaterThan">
      <formula>2.11</formula>
    </cfRule>
  </conditionalFormatting>
  <conditionalFormatting sqref="I288">
    <cfRule type="cellIs" dxfId="33394" priority="34575" operator="greaterThan">
      <formula>2.11</formula>
    </cfRule>
  </conditionalFormatting>
  <conditionalFormatting sqref="J289">
    <cfRule type="notContainsBlanks" dxfId="33393" priority="34574">
      <formula>LEN(TRIM(J289))&gt;0</formula>
    </cfRule>
  </conditionalFormatting>
  <conditionalFormatting sqref="K289">
    <cfRule type="notContainsBlanks" dxfId="33392" priority="34573">
      <formula>LEN(TRIM(K289))&gt;0</formula>
    </cfRule>
  </conditionalFormatting>
  <conditionalFormatting sqref="M289">
    <cfRule type="containsText" dxfId="33391" priority="34572" operator="containsText" text="Complete">
      <formula>NOT(ISERROR(SEARCH("Complete",M289)))</formula>
    </cfRule>
  </conditionalFormatting>
  <conditionalFormatting sqref="I289">
    <cfRule type="cellIs" dxfId="33390" priority="34571" operator="greaterThan">
      <formula>2.11</formula>
    </cfRule>
  </conditionalFormatting>
  <conditionalFormatting sqref="I289">
    <cfRule type="cellIs" dxfId="33389" priority="34570" operator="greaterThan">
      <formula>2.11</formula>
    </cfRule>
  </conditionalFormatting>
  <conditionalFormatting sqref="I289">
    <cfRule type="cellIs" dxfId="33388" priority="34569" operator="greaterThan">
      <formula>2.11</formula>
    </cfRule>
  </conditionalFormatting>
  <conditionalFormatting sqref="J290">
    <cfRule type="notContainsBlanks" dxfId="33387" priority="34568">
      <formula>LEN(TRIM(J290))&gt;0</formula>
    </cfRule>
  </conditionalFormatting>
  <conditionalFormatting sqref="K290">
    <cfRule type="notContainsBlanks" dxfId="33386" priority="34567">
      <formula>LEN(TRIM(K290))&gt;0</formula>
    </cfRule>
  </conditionalFormatting>
  <conditionalFormatting sqref="M290">
    <cfRule type="containsText" dxfId="33385" priority="34566" operator="containsText" text="Complete">
      <formula>NOT(ISERROR(SEARCH("Complete",M290)))</formula>
    </cfRule>
  </conditionalFormatting>
  <conditionalFormatting sqref="I290">
    <cfRule type="cellIs" dxfId="33384" priority="34565" operator="greaterThan">
      <formula>2.11</formula>
    </cfRule>
  </conditionalFormatting>
  <conditionalFormatting sqref="I290">
    <cfRule type="cellIs" dxfId="33383" priority="34564" operator="greaterThan">
      <formula>2.11</formula>
    </cfRule>
  </conditionalFormatting>
  <conditionalFormatting sqref="I290">
    <cfRule type="cellIs" dxfId="33382" priority="34563" operator="greaterThan">
      <formula>2.11</formula>
    </cfRule>
  </conditionalFormatting>
  <conditionalFormatting sqref="J291">
    <cfRule type="notContainsBlanks" dxfId="33381" priority="34562">
      <formula>LEN(TRIM(J291))&gt;0</formula>
    </cfRule>
  </conditionalFormatting>
  <conditionalFormatting sqref="K291">
    <cfRule type="notContainsBlanks" dxfId="33380" priority="34561">
      <formula>LEN(TRIM(K291))&gt;0</formula>
    </cfRule>
  </conditionalFormatting>
  <conditionalFormatting sqref="M291">
    <cfRule type="containsText" dxfId="33379" priority="34560" operator="containsText" text="Complete">
      <formula>NOT(ISERROR(SEARCH("Complete",M291)))</formula>
    </cfRule>
  </conditionalFormatting>
  <conditionalFormatting sqref="I291">
    <cfRule type="cellIs" dxfId="33378" priority="34559" operator="greaterThan">
      <formula>2.11</formula>
    </cfRule>
  </conditionalFormatting>
  <conditionalFormatting sqref="I291">
    <cfRule type="cellIs" dxfId="33377" priority="34558" operator="greaterThan">
      <formula>2.11</formula>
    </cfRule>
  </conditionalFormatting>
  <conditionalFormatting sqref="I291">
    <cfRule type="cellIs" dxfId="33376" priority="34557" operator="greaterThan">
      <formula>2.11</formula>
    </cfRule>
  </conditionalFormatting>
  <conditionalFormatting sqref="J292">
    <cfRule type="notContainsBlanks" dxfId="33375" priority="34556">
      <formula>LEN(TRIM(J292))&gt;0</formula>
    </cfRule>
  </conditionalFormatting>
  <conditionalFormatting sqref="K292">
    <cfRule type="notContainsBlanks" dxfId="33374" priority="34555">
      <formula>LEN(TRIM(K292))&gt;0</formula>
    </cfRule>
  </conditionalFormatting>
  <conditionalFormatting sqref="M292">
    <cfRule type="containsText" dxfId="33373" priority="34554" operator="containsText" text="Complete">
      <formula>NOT(ISERROR(SEARCH("Complete",M292)))</formula>
    </cfRule>
  </conditionalFormatting>
  <conditionalFormatting sqref="I292">
    <cfRule type="cellIs" dxfId="33372" priority="34553" operator="greaterThan">
      <formula>2.11</formula>
    </cfRule>
  </conditionalFormatting>
  <conditionalFormatting sqref="I292">
    <cfRule type="cellIs" dxfId="33371" priority="34552" operator="greaterThan">
      <formula>2.11</formula>
    </cfRule>
  </conditionalFormatting>
  <conditionalFormatting sqref="I292">
    <cfRule type="cellIs" dxfId="33370" priority="34551" operator="greaterThan">
      <formula>2.11</formula>
    </cfRule>
  </conditionalFormatting>
  <conditionalFormatting sqref="J293">
    <cfRule type="notContainsBlanks" dxfId="33369" priority="34550">
      <formula>LEN(TRIM(J293))&gt;0</formula>
    </cfRule>
  </conditionalFormatting>
  <conditionalFormatting sqref="K293">
    <cfRule type="notContainsBlanks" dxfId="33368" priority="34549">
      <formula>LEN(TRIM(K293))&gt;0</formula>
    </cfRule>
  </conditionalFormatting>
  <conditionalFormatting sqref="M293">
    <cfRule type="containsText" dxfId="33367" priority="34548" operator="containsText" text="Complete">
      <formula>NOT(ISERROR(SEARCH("Complete",M293)))</formula>
    </cfRule>
  </conditionalFormatting>
  <conditionalFormatting sqref="I293">
    <cfRule type="cellIs" dxfId="33366" priority="34547" operator="greaterThan">
      <formula>2.11</formula>
    </cfRule>
  </conditionalFormatting>
  <conditionalFormatting sqref="I293">
    <cfRule type="cellIs" dxfId="33365" priority="34546" operator="greaterThan">
      <formula>2.11</formula>
    </cfRule>
  </conditionalFormatting>
  <conditionalFormatting sqref="I293">
    <cfRule type="cellIs" dxfId="33364" priority="34545" operator="greaterThan">
      <formula>2.11</formula>
    </cfRule>
  </conditionalFormatting>
  <conditionalFormatting sqref="J294">
    <cfRule type="notContainsBlanks" dxfId="33363" priority="34544">
      <formula>LEN(TRIM(J294))&gt;0</formula>
    </cfRule>
  </conditionalFormatting>
  <conditionalFormatting sqref="K294">
    <cfRule type="notContainsBlanks" dxfId="33362" priority="34543">
      <formula>LEN(TRIM(K294))&gt;0</formula>
    </cfRule>
  </conditionalFormatting>
  <conditionalFormatting sqref="M294">
    <cfRule type="containsText" dxfId="33361" priority="34542" operator="containsText" text="Complete">
      <formula>NOT(ISERROR(SEARCH("Complete",M294)))</formula>
    </cfRule>
  </conditionalFormatting>
  <conditionalFormatting sqref="I294">
    <cfRule type="cellIs" dxfId="33360" priority="34541" operator="greaterThan">
      <formula>2.11</formula>
    </cfRule>
  </conditionalFormatting>
  <conditionalFormatting sqref="I294">
    <cfRule type="cellIs" dxfId="33359" priority="34540" operator="greaterThan">
      <formula>2.11</formula>
    </cfRule>
  </conditionalFormatting>
  <conditionalFormatting sqref="I294">
    <cfRule type="cellIs" dxfId="33358" priority="34539" operator="greaterThan">
      <formula>2.11</formula>
    </cfRule>
  </conditionalFormatting>
  <conditionalFormatting sqref="J295">
    <cfRule type="notContainsBlanks" dxfId="33357" priority="34538">
      <formula>LEN(TRIM(J295))&gt;0</formula>
    </cfRule>
  </conditionalFormatting>
  <conditionalFormatting sqref="K295">
    <cfRule type="notContainsBlanks" dxfId="33356" priority="34537">
      <formula>LEN(TRIM(K295))&gt;0</formula>
    </cfRule>
  </conditionalFormatting>
  <conditionalFormatting sqref="M295">
    <cfRule type="containsText" dxfId="33355" priority="34536" operator="containsText" text="Complete">
      <formula>NOT(ISERROR(SEARCH("Complete",M295)))</formula>
    </cfRule>
  </conditionalFormatting>
  <conditionalFormatting sqref="I295">
    <cfRule type="cellIs" dxfId="33354" priority="34535" operator="greaterThan">
      <formula>2.11</formula>
    </cfRule>
  </conditionalFormatting>
  <conditionalFormatting sqref="I295">
    <cfRule type="cellIs" dxfId="33353" priority="34534" operator="greaterThan">
      <formula>2.11</formula>
    </cfRule>
  </conditionalFormatting>
  <conditionalFormatting sqref="I295">
    <cfRule type="cellIs" dxfId="33352" priority="34533" operator="greaterThan">
      <formula>2.11</formula>
    </cfRule>
  </conditionalFormatting>
  <conditionalFormatting sqref="J296">
    <cfRule type="notContainsBlanks" dxfId="33351" priority="34532">
      <formula>LEN(TRIM(J296))&gt;0</formula>
    </cfRule>
  </conditionalFormatting>
  <conditionalFormatting sqref="K296">
    <cfRule type="notContainsBlanks" dxfId="33350" priority="34531">
      <formula>LEN(TRIM(K296))&gt;0</formula>
    </cfRule>
  </conditionalFormatting>
  <conditionalFormatting sqref="M296">
    <cfRule type="containsText" dxfId="33349" priority="34530" operator="containsText" text="Complete">
      <formula>NOT(ISERROR(SEARCH("Complete",M296)))</formula>
    </cfRule>
  </conditionalFormatting>
  <conditionalFormatting sqref="I296">
    <cfRule type="cellIs" dxfId="33348" priority="34529" operator="greaterThan">
      <formula>2.11</formula>
    </cfRule>
  </conditionalFormatting>
  <conditionalFormatting sqref="I296">
    <cfRule type="cellIs" dxfId="33347" priority="34528" operator="greaterThan">
      <formula>2.11</formula>
    </cfRule>
  </conditionalFormatting>
  <conditionalFormatting sqref="I296">
    <cfRule type="cellIs" dxfId="33346" priority="34527" operator="greaterThan">
      <formula>2.11</formula>
    </cfRule>
  </conditionalFormatting>
  <conditionalFormatting sqref="J297">
    <cfRule type="notContainsBlanks" dxfId="33345" priority="34526">
      <formula>LEN(TRIM(J297))&gt;0</formula>
    </cfRule>
  </conditionalFormatting>
  <conditionalFormatting sqref="K297">
    <cfRule type="notContainsBlanks" dxfId="33344" priority="34525">
      <formula>LEN(TRIM(K297))&gt;0</formula>
    </cfRule>
  </conditionalFormatting>
  <conditionalFormatting sqref="M297">
    <cfRule type="containsText" dxfId="33343" priority="34524" operator="containsText" text="Complete">
      <formula>NOT(ISERROR(SEARCH("Complete",M297)))</formula>
    </cfRule>
  </conditionalFormatting>
  <conditionalFormatting sqref="I297">
    <cfRule type="cellIs" dxfId="33342" priority="34523" operator="greaterThan">
      <formula>2.11</formula>
    </cfRule>
  </conditionalFormatting>
  <conditionalFormatting sqref="I297">
    <cfRule type="cellIs" dxfId="33341" priority="34522" operator="greaterThan">
      <formula>2.11</formula>
    </cfRule>
  </conditionalFormatting>
  <conditionalFormatting sqref="I297">
    <cfRule type="cellIs" dxfId="33340" priority="34521" operator="greaterThan">
      <formula>2.11</formula>
    </cfRule>
  </conditionalFormatting>
  <conditionalFormatting sqref="J298">
    <cfRule type="notContainsBlanks" dxfId="33339" priority="34520">
      <formula>LEN(TRIM(J298))&gt;0</formula>
    </cfRule>
  </conditionalFormatting>
  <conditionalFormatting sqref="K298">
    <cfRule type="notContainsBlanks" dxfId="33338" priority="34519">
      <formula>LEN(TRIM(K298))&gt;0</formula>
    </cfRule>
  </conditionalFormatting>
  <conditionalFormatting sqref="M298">
    <cfRule type="containsText" dxfId="33337" priority="34518" operator="containsText" text="Complete">
      <formula>NOT(ISERROR(SEARCH("Complete",M298)))</formula>
    </cfRule>
  </conditionalFormatting>
  <conditionalFormatting sqref="I298">
    <cfRule type="cellIs" dxfId="33336" priority="34517" operator="greaterThan">
      <formula>2.11</formula>
    </cfRule>
  </conditionalFormatting>
  <conditionalFormatting sqref="I298">
    <cfRule type="cellIs" dxfId="33335" priority="34516" operator="greaterThan">
      <formula>2.11</formula>
    </cfRule>
  </conditionalFormatting>
  <conditionalFormatting sqref="I298">
    <cfRule type="cellIs" dxfId="33334" priority="34515" operator="greaterThan">
      <formula>2.11</formula>
    </cfRule>
  </conditionalFormatting>
  <conditionalFormatting sqref="J299">
    <cfRule type="notContainsBlanks" dxfId="33333" priority="34514">
      <formula>LEN(TRIM(J299))&gt;0</formula>
    </cfRule>
  </conditionalFormatting>
  <conditionalFormatting sqref="K299">
    <cfRule type="notContainsBlanks" dxfId="33332" priority="34513">
      <formula>LEN(TRIM(K299))&gt;0</formula>
    </cfRule>
  </conditionalFormatting>
  <conditionalFormatting sqref="M299">
    <cfRule type="containsText" dxfId="33331" priority="34512" operator="containsText" text="Complete">
      <formula>NOT(ISERROR(SEARCH("Complete",M299)))</formula>
    </cfRule>
  </conditionalFormatting>
  <conditionalFormatting sqref="I299">
    <cfRule type="cellIs" dxfId="33330" priority="34511" operator="greaterThan">
      <formula>2.11</formula>
    </cfRule>
  </conditionalFormatting>
  <conditionalFormatting sqref="I299">
    <cfRule type="cellIs" dxfId="33329" priority="34510" operator="greaterThan">
      <formula>2.11</formula>
    </cfRule>
  </conditionalFormatting>
  <conditionalFormatting sqref="I299">
    <cfRule type="cellIs" dxfId="33328" priority="34509" operator="greaterThan">
      <formula>2.11</formula>
    </cfRule>
  </conditionalFormatting>
  <conditionalFormatting sqref="J300">
    <cfRule type="notContainsBlanks" dxfId="33327" priority="34508">
      <formula>LEN(TRIM(J300))&gt;0</formula>
    </cfRule>
  </conditionalFormatting>
  <conditionalFormatting sqref="K300">
    <cfRule type="notContainsBlanks" dxfId="33326" priority="34507">
      <formula>LEN(TRIM(K300))&gt;0</formula>
    </cfRule>
  </conditionalFormatting>
  <conditionalFormatting sqref="M300">
    <cfRule type="containsText" dxfId="33325" priority="34506" operator="containsText" text="Complete">
      <formula>NOT(ISERROR(SEARCH("Complete",M300)))</formula>
    </cfRule>
  </conditionalFormatting>
  <conditionalFormatting sqref="I300">
    <cfRule type="cellIs" dxfId="33324" priority="34505" operator="greaterThan">
      <formula>2.11</formula>
    </cfRule>
  </conditionalFormatting>
  <conditionalFormatting sqref="I300">
    <cfRule type="cellIs" dxfId="33323" priority="34504" operator="greaterThan">
      <formula>2.11</formula>
    </cfRule>
  </conditionalFormatting>
  <conditionalFormatting sqref="I300">
    <cfRule type="cellIs" dxfId="33322" priority="34503" operator="greaterThan">
      <formula>2.11</formula>
    </cfRule>
  </conditionalFormatting>
  <conditionalFormatting sqref="J301">
    <cfRule type="notContainsBlanks" dxfId="33321" priority="34502">
      <formula>LEN(TRIM(J301))&gt;0</formula>
    </cfRule>
  </conditionalFormatting>
  <conditionalFormatting sqref="K301">
    <cfRule type="notContainsBlanks" dxfId="33320" priority="34501">
      <formula>LEN(TRIM(K301))&gt;0</formula>
    </cfRule>
  </conditionalFormatting>
  <conditionalFormatting sqref="M301">
    <cfRule type="containsText" dxfId="33319" priority="34500" operator="containsText" text="Complete">
      <formula>NOT(ISERROR(SEARCH("Complete",M301)))</formula>
    </cfRule>
  </conditionalFormatting>
  <conditionalFormatting sqref="I301">
    <cfRule type="cellIs" dxfId="33318" priority="34499" operator="greaterThan">
      <formula>2.11</formula>
    </cfRule>
  </conditionalFormatting>
  <conditionalFormatting sqref="I301">
    <cfRule type="cellIs" dxfId="33317" priority="34498" operator="greaterThan">
      <formula>2.11</formula>
    </cfRule>
  </conditionalFormatting>
  <conditionalFormatting sqref="I301">
    <cfRule type="cellIs" dxfId="33316" priority="34497" operator="greaterThan">
      <formula>2.11</formula>
    </cfRule>
  </conditionalFormatting>
  <conditionalFormatting sqref="J302">
    <cfRule type="notContainsBlanks" dxfId="33315" priority="34496">
      <formula>LEN(TRIM(J302))&gt;0</formula>
    </cfRule>
  </conditionalFormatting>
  <conditionalFormatting sqref="K302">
    <cfRule type="notContainsBlanks" dxfId="33314" priority="34495">
      <formula>LEN(TRIM(K302))&gt;0</formula>
    </cfRule>
  </conditionalFormatting>
  <conditionalFormatting sqref="M302">
    <cfRule type="containsText" dxfId="33313" priority="34494" operator="containsText" text="Complete">
      <formula>NOT(ISERROR(SEARCH("Complete",M302)))</formula>
    </cfRule>
  </conditionalFormatting>
  <conditionalFormatting sqref="I302">
    <cfRule type="cellIs" dxfId="33312" priority="34493" operator="greaterThan">
      <formula>2.11</formula>
    </cfRule>
  </conditionalFormatting>
  <conditionalFormatting sqref="I302">
    <cfRule type="cellIs" dxfId="33311" priority="34492" operator="greaterThan">
      <formula>2.11</formula>
    </cfRule>
  </conditionalFormatting>
  <conditionalFormatting sqref="I302">
    <cfRule type="cellIs" dxfId="33310" priority="34491" operator="greaterThan">
      <formula>2.11</formula>
    </cfRule>
  </conditionalFormatting>
  <conditionalFormatting sqref="J303">
    <cfRule type="notContainsBlanks" dxfId="33309" priority="34490">
      <formula>LEN(TRIM(J303))&gt;0</formula>
    </cfRule>
  </conditionalFormatting>
  <conditionalFormatting sqref="K303">
    <cfRule type="notContainsBlanks" dxfId="33308" priority="34489">
      <formula>LEN(TRIM(K303))&gt;0</formula>
    </cfRule>
  </conditionalFormatting>
  <conditionalFormatting sqref="M303">
    <cfRule type="containsText" dxfId="33307" priority="34488" operator="containsText" text="Complete">
      <formula>NOT(ISERROR(SEARCH("Complete",M303)))</formula>
    </cfRule>
  </conditionalFormatting>
  <conditionalFormatting sqref="I303">
    <cfRule type="cellIs" dxfId="33306" priority="34487" operator="greaterThan">
      <formula>2.11</formula>
    </cfRule>
  </conditionalFormatting>
  <conditionalFormatting sqref="I303">
    <cfRule type="cellIs" dxfId="33305" priority="34486" operator="greaterThan">
      <formula>2.11</formula>
    </cfRule>
  </conditionalFormatting>
  <conditionalFormatting sqref="I303">
    <cfRule type="cellIs" dxfId="33304" priority="34485" operator="greaterThan">
      <formula>2.11</formula>
    </cfRule>
  </conditionalFormatting>
  <conditionalFormatting sqref="J304">
    <cfRule type="notContainsBlanks" dxfId="33303" priority="34484">
      <formula>LEN(TRIM(J304))&gt;0</formula>
    </cfRule>
  </conditionalFormatting>
  <conditionalFormatting sqref="K304">
    <cfRule type="notContainsBlanks" dxfId="33302" priority="34483">
      <formula>LEN(TRIM(K304))&gt;0</formula>
    </cfRule>
  </conditionalFormatting>
  <conditionalFormatting sqref="M304">
    <cfRule type="containsText" dxfId="33301" priority="34482" operator="containsText" text="Complete">
      <formula>NOT(ISERROR(SEARCH("Complete",M304)))</formula>
    </cfRule>
  </conditionalFormatting>
  <conditionalFormatting sqref="I304">
    <cfRule type="cellIs" dxfId="33300" priority="34481" operator="greaterThan">
      <formula>2.11</formula>
    </cfRule>
  </conditionalFormatting>
  <conditionalFormatting sqref="I304">
    <cfRule type="cellIs" dxfId="33299" priority="34480" operator="greaterThan">
      <formula>2.11</formula>
    </cfRule>
  </conditionalFormatting>
  <conditionalFormatting sqref="I304">
    <cfRule type="cellIs" dxfId="33298" priority="34479" operator="greaterThan">
      <formula>2.11</formula>
    </cfRule>
  </conditionalFormatting>
  <conditionalFormatting sqref="J305">
    <cfRule type="notContainsBlanks" dxfId="33297" priority="34478">
      <formula>LEN(TRIM(J305))&gt;0</formula>
    </cfRule>
  </conditionalFormatting>
  <conditionalFormatting sqref="K305">
    <cfRule type="notContainsBlanks" dxfId="33296" priority="34477">
      <formula>LEN(TRIM(K305))&gt;0</formula>
    </cfRule>
  </conditionalFormatting>
  <conditionalFormatting sqref="M305">
    <cfRule type="containsText" dxfId="33295" priority="34476" operator="containsText" text="Complete">
      <formula>NOT(ISERROR(SEARCH("Complete",M305)))</formula>
    </cfRule>
  </conditionalFormatting>
  <conditionalFormatting sqref="I305">
    <cfRule type="cellIs" dxfId="33294" priority="34475" operator="greaterThan">
      <formula>2.11</formula>
    </cfRule>
  </conditionalFormatting>
  <conditionalFormatting sqref="I305">
    <cfRule type="cellIs" dxfId="33293" priority="34474" operator="greaterThan">
      <formula>2.11</formula>
    </cfRule>
  </conditionalFormatting>
  <conditionalFormatting sqref="I305">
    <cfRule type="cellIs" dxfId="33292" priority="34473" operator="greaterThan">
      <formula>2.11</formula>
    </cfRule>
  </conditionalFormatting>
  <conditionalFormatting sqref="J306">
    <cfRule type="notContainsBlanks" dxfId="33291" priority="34472">
      <formula>LEN(TRIM(J306))&gt;0</formula>
    </cfRule>
  </conditionalFormatting>
  <conditionalFormatting sqref="K306">
    <cfRule type="notContainsBlanks" dxfId="33290" priority="34471">
      <formula>LEN(TRIM(K306))&gt;0</formula>
    </cfRule>
  </conditionalFormatting>
  <conditionalFormatting sqref="M306">
    <cfRule type="containsText" dxfId="33289" priority="34470" operator="containsText" text="Complete">
      <formula>NOT(ISERROR(SEARCH("Complete",M306)))</formula>
    </cfRule>
  </conditionalFormatting>
  <conditionalFormatting sqref="I306">
    <cfRule type="cellIs" dxfId="33288" priority="34469" operator="greaterThan">
      <formula>2.11</formula>
    </cfRule>
  </conditionalFormatting>
  <conditionalFormatting sqref="I306">
    <cfRule type="cellIs" dxfId="33287" priority="34468" operator="greaterThan">
      <formula>2.11</formula>
    </cfRule>
  </conditionalFormatting>
  <conditionalFormatting sqref="I306">
    <cfRule type="cellIs" dxfId="33286" priority="34467" operator="greaterThan">
      <formula>2.11</formula>
    </cfRule>
  </conditionalFormatting>
  <conditionalFormatting sqref="J307">
    <cfRule type="notContainsBlanks" dxfId="33285" priority="34466">
      <formula>LEN(TRIM(J307))&gt;0</formula>
    </cfRule>
  </conditionalFormatting>
  <conditionalFormatting sqref="K307">
    <cfRule type="notContainsBlanks" dxfId="33284" priority="34465">
      <formula>LEN(TRIM(K307))&gt;0</formula>
    </cfRule>
  </conditionalFormatting>
  <conditionalFormatting sqref="M307">
    <cfRule type="containsText" dxfId="33283" priority="34464" operator="containsText" text="Complete">
      <formula>NOT(ISERROR(SEARCH("Complete",M307)))</formula>
    </cfRule>
  </conditionalFormatting>
  <conditionalFormatting sqref="I307">
    <cfRule type="cellIs" dxfId="33282" priority="34463" operator="greaterThan">
      <formula>2.11</formula>
    </cfRule>
  </conditionalFormatting>
  <conditionalFormatting sqref="I307">
    <cfRule type="cellIs" dxfId="33281" priority="34462" operator="greaterThan">
      <formula>2.11</formula>
    </cfRule>
  </conditionalFormatting>
  <conditionalFormatting sqref="I307">
    <cfRule type="cellIs" dxfId="33280" priority="34461" operator="greaterThan">
      <formula>2.11</formula>
    </cfRule>
  </conditionalFormatting>
  <conditionalFormatting sqref="J308">
    <cfRule type="notContainsBlanks" dxfId="33279" priority="34460">
      <formula>LEN(TRIM(J308))&gt;0</formula>
    </cfRule>
  </conditionalFormatting>
  <conditionalFormatting sqref="K308">
    <cfRule type="notContainsBlanks" dxfId="33278" priority="34459">
      <formula>LEN(TRIM(K308))&gt;0</formula>
    </cfRule>
  </conditionalFormatting>
  <conditionalFormatting sqref="M308">
    <cfRule type="containsText" dxfId="33277" priority="34458" operator="containsText" text="Complete">
      <formula>NOT(ISERROR(SEARCH("Complete",M308)))</formula>
    </cfRule>
  </conditionalFormatting>
  <conditionalFormatting sqref="I308">
    <cfRule type="cellIs" dxfId="33276" priority="34457" operator="greaterThan">
      <formula>2.11</formula>
    </cfRule>
  </conditionalFormatting>
  <conditionalFormatting sqref="I308">
    <cfRule type="cellIs" dxfId="33275" priority="34456" operator="greaterThan">
      <formula>2.11</formula>
    </cfRule>
  </conditionalFormatting>
  <conditionalFormatting sqref="I308">
    <cfRule type="cellIs" dxfId="33274" priority="34455" operator="greaterThan">
      <formula>2.11</formula>
    </cfRule>
  </conditionalFormatting>
  <conditionalFormatting sqref="J309">
    <cfRule type="notContainsBlanks" dxfId="33273" priority="34454">
      <formula>LEN(TRIM(J309))&gt;0</formula>
    </cfRule>
  </conditionalFormatting>
  <conditionalFormatting sqref="K309">
    <cfRule type="notContainsBlanks" dxfId="33272" priority="34453">
      <formula>LEN(TRIM(K309))&gt;0</formula>
    </cfRule>
  </conditionalFormatting>
  <conditionalFormatting sqref="M309">
    <cfRule type="containsText" dxfId="33271" priority="34452" operator="containsText" text="Complete">
      <formula>NOT(ISERROR(SEARCH("Complete",M309)))</formula>
    </cfRule>
  </conditionalFormatting>
  <conditionalFormatting sqref="I309">
    <cfRule type="cellIs" dxfId="33270" priority="34451" operator="greaterThan">
      <formula>2.11</formula>
    </cfRule>
  </conditionalFormatting>
  <conditionalFormatting sqref="I309">
    <cfRule type="cellIs" dxfId="33269" priority="34450" operator="greaterThan">
      <formula>2.11</formula>
    </cfRule>
  </conditionalFormatting>
  <conditionalFormatting sqref="I309">
    <cfRule type="cellIs" dxfId="33268" priority="34449" operator="greaterThan">
      <formula>2.11</formula>
    </cfRule>
  </conditionalFormatting>
  <conditionalFormatting sqref="J310">
    <cfRule type="notContainsBlanks" dxfId="33267" priority="34448">
      <formula>LEN(TRIM(J310))&gt;0</formula>
    </cfRule>
  </conditionalFormatting>
  <conditionalFormatting sqref="K310">
    <cfRule type="notContainsBlanks" dxfId="33266" priority="34447">
      <formula>LEN(TRIM(K310))&gt;0</formula>
    </cfRule>
  </conditionalFormatting>
  <conditionalFormatting sqref="M310">
    <cfRule type="containsText" dxfId="33265" priority="34446" operator="containsText" text="Complete">
      <formula>NOT(ISERROR(SEARCH("Complete",M310)))</formula>
    </cfRule>
  </conditionalFormatting>
  <conditionalFormatting sqref="I310">
    <cfRule type="cellIs" dxfId="33264" priority="34445" operator="greaterThan">
      <formula>2.11</formula>
    </cfRule>
  </conditionalFormatting>
  <conditionalFormatting sqref="I310">
    <cfRule type="cellIs" dxfId="33263" priority="34444" operator="greaterThan">
      <formula>2.11</formula>
    </cfRule>
  </conditionalFormatting>
  <conditionalFormatting sqref="I310">
    <cfRule type="cellIs" dxfId="33262" priority="34443" operator="greaterThan">
      <formula>2.11</formula>
    </cfRule>
  </conditionalFormatting>
  <conditionalFormatting sqref="J311">
    <cfRule type="notContainsBlanks" dxfId="33261" priority="34442">
      <formula>LEN(TRIM(J311))&gt;0</formula>
    </cfRule>
  </conditionalFormatting>
  <conditionalFormatting sqref="K311">
    <cfRule type="notContainsBlanks" dxfId="33260" priority="34441">
      <formula>LEN(TRIM(K311))&gt;0</formula>
    </cfRule>
  </conditionalFormatting>
  <conditionalFormatting sqref="M311">
    <cfRule type="containsText" dxfId="33259" priority="34440" operator="containsText" text="Complete">
      <formula>NOT(ISERROR(SEARCH("Complete",M311)))</formula>
    </cfRule>
  </conditionalFormatting>
  <conditionalFormatting sqref="I311">
    <cfRule type="cellIs" dxfId="33258" priority="34439" operator="greaterThan">
      <formula>2.11</formula>
    </cfRule>
  </conditionalFormatting>
  <conditionalFormatting sqref="I311">
    <cfRule type="cellIs" dxfId="33257" priority="34438" operator="greaterThan">
      <formula>2.11</formula>
    </cfRule>
  </conditionalFormatting>
  <conditionalFormatting sqref="I311">
    <cfRule type="cellIs" dxfId="33256" priority="34437" operator="greaterThan">
      <formula>2.11</formula>
    </cfRule>
  </conditionalFormatting>
  <conditionalFormatting sqref="J312">
    <cfRule type="notContainsBlanks" dxfId="33255" priority="34436">
      <formula>LEN(TRIM(J312))&gt;0</formula>
    </cfRule>
  </conditionalFormatting>
  <conditionalFormatting sqref="K312">
    <cfRule type="notContainsBlanks" dxfId="33254" priority="34435">
      <formula>LEN(TRIM(K312))&gt;0</formula>
    </cfRule>
  </conditionalFormatting>
  <conditionalFormatting sqref="M312">
    <cfRule type="containsText" dxfId="33253" priority="34434" operator="containsText" text="Complete">
      <formula>NOT(ISERROR(SEARCH("Complete",M312)))</formula>
    </cfRule>
  </conditionalFormatting>
  <conditionalFormatting sqref="I312">
    <cfRule type="cellIs" dxfId="33252" priority="34433" operator="greaterThan">
      <formula>2.11</formula>
    </cfRule>
  </conditionalFormatting>
  <conditionalFormatting sqref="I312">
    <cfRule type="cellIs" dxfId="33251" priority="34432" operator="greaterThan">
      <formula>2.11</formula>
    </cfRule>
  </conditionalFormatting>
  <conditionalFormatting sqref="I312">
    <cfRule type="cellIs" dxfId="33250" priority="34431" operator="greaterThan">
      <formula>2.11</formula>
    </cfRule>
  </conditionalFormatting>
  <conditionalFormatting sqref="J313">
    <cfRule type="notContainsBlanks" dxfId="33249" priority="34430">
      <formula>LEN(TRIM(J313))&gt;0</formula>
    </cfRule>
  </conditionalFormatting>
  <conditionalFormatting sqref="K313">
    <cfRule type="notContainsBlanks" dxfId="33248" priority="34429">
      <formula>LEN(TRIM(K313))&gt;0</formula>
    </cfRule>
  </conditionalFormatting>
  <conditionalFormatting sqref="M313">
    <cfRule type="containsText" dxfId="33247" priority="34428" operator="containsText" text="Complete">
      <formula>NOT(ISERROR(SEARCH("Complete",M313)))</formula>
    </cfRule>
  </conditionalFormatting>
  <conditionalFormatting sqref="I313">
    <cfRule type="cellIs" dxfId="33246" priority="34427" operator="greaterThan">
      <formula>2.11</formula>
    </cfRule>
  </conditionalFormatting>
  <conditionalFormatting sqref="I313">
    <cfRule type="cellIs" dxfId="33245" priority="34426" operator="greaterThan">
      <formula>2.11</formula>
    </cfRule>
  </conditionalFormatting>
  <conditionalFormatting sqref="I313">
    <cfRule type="cellIs" dxfId="33244" priority="34425" operator="greaterThan">
      <formula>2.11</formula>
    </cfRule>
  </conditionalFormatting>
  <conditionalFormatting sqref="J314">
    <cfRule type="notContainsBlanks" dxfId="33243" priority="34424">
      <formula>LEN(TRIM(J314))&gt;0</formula>
    </cfRule>
  </conditionalFormatting>
  <conditionalFormatting sqref="K314">
    <cfRule type="notContainsBlanks" dxfId="33242" priority="34423">
      <formula>LEN(TRIM(K314))&gt;0</formula>
    </cfRule>
  </conditionalFormatting>
  <conditionalFormatting sqref="M314">
    <cfRule type="containsText" dxfId="33241" priority="34422" operator="containsText" text="Complete">
      <formula>NOT(ISERROR(SEARCH("Complete",M314)))</formula>
    </cfRule>
  </conditionalFormatting>
  <conditionalFormatting sqref="I314">
    <cfRule type="cellIs" dxfId="33240" priority="34421" operator="greaterThan">
      <formula>2.11</formula>
    </cfRule>
  </conditionalFormatting>
  <conditionalFormatting sqref="I314">
    <cfRule type="cellIs" dxfId="33239" priority="34420" operator="greaterThan">
      <formula>2.11</formula>
    </cfRule>
  </conditionalFormatting>
  <conditionalFormatting sqref="I314">
    <cfRule type="cellIs" dxfId="33238" priority="34419" operator="greaterThan">
      <formula>2.11</formula>
    </cfRule>
  </conditionalFormatting>
  <conditionalFormatting sqref="J315">
    <cfRule type="notContainsBlanks" dxfId="33237" priority="34418">
      <formula>LEN(TRIM(J315))&gt;0</formula>
    </cfRule>
  </conditionalFormatting>
  <conditionalFormatting sqref="K315">
    <cfRule type="notContainsBlanks" dxfId="33236" priority="34417">
      <formula>LEN(TRIM(K315))&gt;0</formula>
    </cfRule>
  </conditionalFormatting>
  <conditionalFormatting sqref="M315">
    <cfRule type="containsText" dxfId="33235" priority="34416" operator="containsText" text="Complete">
      <formula>NOT(ISERROR(SEARCH("Complete",M315)))</formula>
    </cfRule>
  </conditionalFormatting>
  <conditionalFormatting sqref="I315">
    <cfRule type="cellIs" dxfId="33234" priority="34415" operator="greaterThan">
      <formula>2.11</formula>
    </cfRule>
  </conditionalFormatting>
  <conditionalFormatting sqref="I315">
    <cfRule type="cellIs" dxfId="33233" priority="34414" operator="greaterThan">
      <formula>2.11</formula>
    </cfRule>
  </conditionalFormatting>
  <conditionalFormatting sqref="I315">
    <cfRule type="cellIs" dxfId="33232" priority="34413" operator="greaterThan">
      <formula>2.11</formula>
    </cfRule>
  </conditionalFormatting>
  <conditionalFormatting sqref="J316">
    <cfRule type="notContainsBlanks" dxfId="33231" priority="34412">
      <formula>LEN(TRIM(J316))&gt;0</formula>
    </cfRule>
  </conditionalFormatting>
  <conditionalFormatting sqref="K316">
    <cfRule type="notContainsBlanks" dxfId="33230" priority="34411">
      <formula>LEN(TRIM(K316))&gt;0</formula>
    </cfRule>
  </conditionalFormatting>
  <conditionalFormatting sqref="M316">
    <cfRule type="containsText" dxfId="33229" priority="34410" operator="containsText" text="Complete">
      <formula>NOT(ISERROR(SEARCH("Complete",M316)))</formula>
    </cfRule>
  </conditionalFormatting>
  <conditionalFormatting sqref="I316">
    <cfRule type="cellIs" dxfId="33228" priority="34409" operator="greaterThan">
      <formula>2.11</formula>
    </cfRule>
  </conditionalFormatting>
  <conditionalFormatting sqref="I316">
    <cfRule type="cellIs" dxfId="33227" priority="34408" operator="greaterThan">
      <formula>2.11</formula>
    </cfRule>
  </conditionalFormatting>
  <conditionalFormatting sqref="I316">
    <cfRule type="cellIs" dxfId="33226" priority="34407" operator="greaterThan">
      <formula>2.11</formula>
    </cfRule>
  </conditionalFormatting>
  <conditionalFormatting sqref="J317">
    <cfRule type="notContainsBlanks" dxfId="33225" priority="34406">
      <formula>LEN(TRIM(J317))&gt;0</formula>
    </cfRule>
  </conditionalFormatting>
  <conditionalFormatting sqref="K317">
    <cfRule type="notContainsBlanks" dxfId="33224" priority="34405">
      <formula>LEN(TRIM(K317))&gt;0</formula>
    </cfRule>
  </conditionalFormatting>
  <conditionalFormatting sqref="M317">
    <cfRule type="containsText" dxfId="33223" priority="34404" operator="containsText" text="Complete">
      <formula>NOT(ISERROR(SEARCH("Complete",M317)))</formula>
    </cfRule>
  </conditionalFormatting>
  <conditionalFormatting sqref="I317">
    <cfRule type="cellIs" dxfId="33222" priority="34403" operator="greaterThan">
      <formula>2.11</formula>
    </cfRule>
  </conditionalFormatting>
  <conditionalFormatting sqref="I317">
    <cfRule type="cellIs" dxfId="33221" priority="34402" operator="greaterThan">
      <formula>2.11</formula>
    </cfRule>
  </conditionalFormatting>
  <conditionalFormatting sqref="I317">
    <cfRule type="cellIs" dxfId="33220" priority="34401" operator="greaterThan">
      <formula>2.11</formula>
    </cfRule>
  </conditionalFormatting>
  <conditionalFormatting sqref="J318">
    <cfRule type="notContainsBlanks" dxfId="33219" priority="34400">
      <formula>LEN(TRIM(J318))&gt;0</formula>
    </cfRule>
  </conditionalFormatting>
  <conditionalFormatting sqref="K318">
    <cfRule type="notContainsBlanks" dxfId="33218" priority="34399">
      <formula>LEN(TRIM(K318))&gt;0</formula>
    </cfRule>
  </conditionalFormatting>
  <conditionalFormatting sqref="M318">
    <cfRule type="containsText" dxfId="33217" priority="34398" operator="containsText" text="Complete">
      <formula>NOT(ISERROR(SEARCH("Complete",M318)))</formula>
    </cfRule>
  </conditionalFormatting>
  <conditionalFormatting sqref="I318">
    <cfRule type="cellIs" dxfId="33216" priority="34397" operator="greaterThan">
      <formula>2.11</formula>
    </cfRule>
  </conditionalFormatting>
  <conditionalFormatting sqref="I318">
    <cfRule type="cellIs" dxfId="33215" priority="34396" operator="greaterThan">
      <formula>2.11</formula>
    </cfRule>
  </conditionalFormatting>
  <conditionalFormatting sqref="I318">
    <cfRule type="cellIs" dxfId="33214" priority="34395" operator="greaterThan">
      <formula>2.11</formula>
    </cfRule>
  </conditionalFormatting>
  <conditionalFormatting sqref="J319">
    <cfRule type="notContainsBlanks" dxfId="33213" priority="34394">
      <formula>LEN(TRIM(J319))&gt;0</formula>
    </cfRule>
  </conditionalFormatting>
  <conditionalFormatting sqref="K319">
    <cfRule type="notContainsBlanks" dxfId="33212" priority="34393">
      <formula>LEN(TRIM(K319))&gt;0</formula>
    </cfRule>
  </conditionalFormatting>
  <conditionalFormatting sqref="M319">
    <cfRule type="containsText" dxfId="33211" priority="34392" operator="containsText" text="Complete">
      <formula>NOT(ISERROR(SEARCH("Complete",M319)))</formula>
    </cfRule>
  </conditionalFormatting>
  <conditionalFormatting sqref="I319">
    <cfRule type="cellIs" dxfId="33210" priority="34391" operator="greaterThan">
      <formula>2.11</formula>
    </cfRule>
  </conditionalFormatting>
  <conditionalFormatting sqref="I319">
    <cfRule type="cellIs" dxfId="33209" priority="34390" operator="greaterThan">
      <formula>2.11</formula>
    </cfRule>
  </conditionalFormatting>
  <conditionalFormatting sqref="I319">
    <cfRule type="cellIs" dxfId="33208" priority="34389" operator="greaterThan">
      <formula>2.11</formula>
    </cfRule>
  </conditionalFormatting>
  <conditionalFormatting sqref="J320">
    <cfRule type="notContainsBlanks" dxfId="33207" priority="34388">
      <formula>LEN(TRIM(J320))&gt;0</formula>
    </cfRule>
  </conditionalFormatting>
  <conditionalFormatting sqref="K320">
    <cfRule type="notContainsBlanks" dxfId="33206" priority="34387">
      <formula>LEN(TRIM(K320))&gt;0</formula>
    </cfRule>
  </conditionalFormatting>
  <conditionalFormatting sqref="M320">
    <cfRule type="containsText" dxfId="33205" priority="34386" operator="containsText" text="Complete">
      <formula>NOT(ISERROR(SEARCH("Complete",M320)))</formula>
    </cfRule>
  </conditionalFormatting>
  <conditionalFormatting sqref="I320">
    <cfRule type="cellIs" dxfId="33204" priority="34385" operator="greaterThan">
      <formula>2.11</formula>
    </cfRule>
  </conditionalFormatting>
  <conditionalFormatting sqref="I320">
    <cfRule type="cellIs" dxfId="33203" priority="34384" operator="greaterThan">
      <formula>2.11</formula>
    </cfRule>
  </conditionalFormatting>
  <conditionalFormatting sqref="I320">
    <cfRule type="cellIs" dxfId="33202" priority="34383" operator="greaterThan">
      <formula>2.11</formula>
    </cfRule>
  </conditionalFormatting>
  <conditionalFormatting sqref="J321">
    <cfRule type="notContainsBlanks" dxfId="33201" priority="34382">
      <formula>LEN(TRIM(J321))&gt;0</formula>
    </cfRule>
  </conditionalFormatting>
  <conditionalFormatting sqref="K321">
    <cfRule type="notContainsBlanks" dxfId="33200" priority="34381">
      <formula>LEN(TRIM(K321))&gt;0</formula>
    </cfRule>
  </conditionalFormatting>
  <conditionalFormatting sqref="M321">
    <cfRule type="containsText" dxfId="33199" priority="34380" operator="containsText" text="Complete">
      <formula>NOT(ISERROR(SEARCH("Complete",M321)))</formula>
    </cfRule>
  </conditionalFormatting>
  <conditionalFormatting sqref="I321">
    <cfRule type="cellIs" dxfId="33198" priority="34379" operator="greaterThan">
      <formula>2.11</formula>
    </cfRule>
  </conditionalFormatting>
  <conditionalFormatting sqref="I321">
    <cfRule type="cellIs" dxfId="33197" priority="34378" operator="greaterThan">
      <formula>2.11</formula>
    </cfRule>
  </conditionalFormatting>
  <conditionalFormatting sqref="I321">
    <cfRule type="cellIs" dxfId="33196" priority="34377" operator="greaterThan">
      <formula>2.11</formula>
    </cfRule>
  </conditionalFormatting>
  <conditionalFormatting sqref="J322">
    <cfRule type="notContainsBlanks" dxfId="33195" priority="34376">
      <formula>LEN(TRIM(J322))&gt;0</formula>
    </cfRule>
  </conditionalFormatting>
  <conditionalFormatting sqref="K322">
    <cfRule type="notContainsBlanks" dxfId="33194" priority="34375">
      <formula>LEN(TRIM(K322))&gt;0</formula>
    </cfRule>
  </conditionalFormatting>
  <conditionalFormatting sqref="M322">
    <cfRule type="containsText" dxfId="33193" priority="34374" operator="containsText" text="Complete">
      <formula>NOT(ISERROR(SEARCH("Complete",M322)))</formula>
    </cfRule>
  </conditionalFormatting>
  <conditionalFormatting sqref="I322">
    <cfRule type="cellIs" dxfId="33192" priority="34373" operator="greaterThan">
      <formula>2.11</formula>
    </cfRule>
  </conditionalFormatting>
  <conditionalFormatting sqref="I322">
    <cfRule type="cellIs" dxfId="33191" priority="34372" operator="greaterThan">
      <formula>2.11</formula>
    </cfRule>
  </conditionalFormatting>
  <conditionalFormatting sqref="I322">
    <cfRule type="cellIs" dxfId="33190" priority="34371" operator="greaterThan">
      <formula>2.11</formula>
    </cfRule>
  </conditionalFormatting>
  <conditionalFormatting sqref="J323">
    <cfRule type="notContainsBlanks" dxfId="33189" priority="34370">
      <formula>LEN(TRIM(J323))&gt;0</formula>
    </cfRule>
  </conditionalFormatting>
  <conditionalFormatting sqref="K323">
    <cfRule type="notContainsBlanks" dxfId="33188" priority="34369">
      <formula>LEN(TRIM(K323))&gt;0</formula>
    </cfRule>
  </conditionalFormatting>
  <conditionalFormatting sqref="M323">
    <cfRule type="containsText" dxfId="33187" priority="34368" operator="containsText" text="Complete">
      <formula>NOT(ISERROR(SEARCH("Complete",M323)))</formula>
    </cfRule>
  </conditionalFormatting>
  <conditionalFormatting sqref="I323">
    <cfRule type="cellIs" dxfId="33186" priority="34367" operator="greaterThan">
      <formula>2.11</formula>
    </cfRule>
  </conditionalFormatting>
  <conditionalFormatting sqref="I323">
    <cfRule type="cellIs" dxfId="33185" priority="34366" operator="greaterThan">
      <formula>2.11</formula>
    </cfRule>
  </conditionalFormatting>
  <conditionalFormatting sqref="I323">
    <cfRule type="cellIs" dxfId="33184" priority="34365" operator="greaterThan">
      <formula>2.11</formula>
    </cfRule>
  </conditionalFormatting>
  <conditionalFormatting sqref="J324">
    <cfRule type="notContainsBlanks" dxfId="33183" priority="34364">
      <formula>LEN(TRIM(J324))&gt;0</formula>
    </cfRule>
  </conditionalFormatting>
  <conditionalFormatting sqref="K324">
    <cfRule type="notContainsBlanks" dxfId="33182" priority="34363">
      <formula>LEN(TRIM(K324))&gt;0</formula>
    </cfRule>
  </conditionalFormatting>
  <conditionalFormatting sqref="M324">
    <cfRule type="containsText" dxfId="33181" priority="34362" operator="containsText" text="Complete">
      <formula>NOT(ISERROR(SEARCH("Complete",M324)))</formula>
    </cfRule>
  </conditionalFormatting>
  <conditionalFormatting sqref="I324">
    <cfRule type="cellIs" dxfId="33180" priority="34361" operator="greaterThan">
      <formula>2.11</formula>
    </cfRule>
  </conditionalFormatting>
  <conditionalFormatting sqref="I324">
    <cfRule type="cellIs" dxfId="33179" priority="34360" operator="greaterThan">
      <formula>2.11</formula>
    </cfRule>
  </conditionalFormatting>
  <conditionalFormatting sqref="I324">
    <cfRule type="cellIs" dxfId="33178" priority="34359" operator="greaterThan">
      <formula>2.11</formula>
    </cfRule>
  </conditionalFormatting>
  <conditionalFormatting sqref="J325">
    <cfRule type="notContainsBlanks" dxfId="33177" priority="34358">
      <formula>LEN(TRIM(J325))&gt;0</formula>
    </cfRule>
  </conditionalFormatting>
  <conditionalFormatting sqref="K325">
    <cfRule type="notContainsBlanks" dxfId="33176" priority="34357">
      <formula>LEN(TRIM(K325))&gt;0</formula>
    </cfRule>
  </conditionalFormatting>
  <conditionalFormatting sqref="M325">
    <cfRule type="containsText" dxfId="33175" priority="34356" operator="containsText" text="Complete">
      <formula>NOT(ISERROR(SEARCH("Complete",M325)))</formula>
    </cfRule>
  </conditionalFormatting>
  <conditionalFormatting sqref="I325">
    <cfRule type="cellIs" dxfId="33174" priority="34355" operator="greaterThan">
      <formula>2.11</formula>
    </cfRule>
  </conditionalFormatting>
  <conditionalFormatting sqref="I325">
    <cfRule type="cellIs" dxfId="33173" priority="34354" operator="greaterThan">
      <formula>2.11</formula>
    </cfRule>
  </conditionalFormatting>
  <conditionalFormatting sqref="I325">
    <cfRule type="cellIs" dxfId="33172" priority="34353" operator="greaterThan">
      <formula>2.11</formula>
    </cfRule>
  </conditionalFormatting>
  <conditionalFormatting sqref="J326">
    <cfRule type="notContainsBlanks" dxfId="33171" priority="34352">
      <formula>LEN(TRIM(J326))&gt;0</formula>
    </cfRule>
  </conditionalFormatting>
  <conditionalFormatting sqref="K326">
    <cfRule type="notContainsBlanks" dxfId="33170" priority="34351">
      <formula>LEN(TRIM(K326))&gt;0</formula>
    </cfRule>
  </conditionalFormatting>
  <conditionalFormatting sqref="M326">
    <cfRule type="containsText" dxfId="33169" priority="34350" operator="containsText" text="Complete">
      <formula>NOT(ISERROR(SEARCH("Complete",M326)))</formula>
    </cfRule>
  </conditionalFormatting>
  <conditionalFormatting sqref="I326">
    <cfRule type="cellIs" dxfId="33168" priority="34349" operator="greaterThan">
      <formula>2.11</formula>
    </cfRule>
  </conditionalFormatting>
  <conditionalFormatting sqref="I326">
    <cfRule type="cellIs" dxfId="33167" priority="34348" operator="greaterThan">
      <formula>2.11</formula>
    </cfRule>
  </conditionalFormatting>
  <conditionalFormatting sqref="I326">
    <cfRule type="cellIs" dxfId="33166" priority="34347" operator="greaterThan">
      <formula>2.11</formula>
    </cfRule>
  </conditionalFormatting>
  <conditionalFormatting sqref="J327">
    <cfRule type="notContainsBlanks" dxfId="33165" priority="34346">
      <formula>LEN(TRIM(J327))&gt;0</formula>
    </cfRule>
  </conditionalFormatting>
  <conditionalFormatting sqref="K327">
    <cfRule type="notContainsBlanks" dxfId="33164" priority="34345">
      <formula>LEN(TRIM(K327))&gt;0</formula>
    </cfRule>
  </conditionalFormatting>
  <conditionalFormatting sqref="M327">
    <cfRule type="containsText" dxfId="33163" priority="34344" operator="containsText" text="Complete">
      <formula>NOT(ISERROR(SEARCH("Complete",M327)))</formula>
    </cfRule>
  </conditionalFormatting>
  <conditionalFormatting sqref="I327">
    <cfRule type="cellIs" dxfId="33162" priority="34343" operator="greaterThan">
      <formula>2.11</formula>
    </cfRule>
  </conditionalFormatting>
  <conditionalFormatting sqref="I327">
    <cfRule type="cellIs" dxfId="33161" priority="34342" operator="greaterThan">
      <formula>2.11</formula>
    </cfRule>
  </conditionalFormatting>
  <conditionalFormatting sqref="I327">
    <cfRule type="cellIs" dxfId="33160" priority="34341" operator="greaterThan">
      <formula>2.11</formula>
    </cfRule>
  </conditionalFormatting>
  <conditionalFormatting sqref="J328">
    <cfRule type="notContainsBlanks" dxfId="33159" priority="34340">
      <formula>LEN(TRIM(J328))&gt;0</formula>
    </cfRule>
  </conditionalFormatting>
  <conditionalFormatting sqref="K328">
    <cfRule type="notContainsBlanks" dxfId="33158" priority="34339">
      <formula>LEN(TRIM(K328))&gt;0</formula>
    </cfRule>
  </conditionalFormatting>
  <conditionalFormatting sqref="M328">
    <cfRule type="containsText" dxfId="33157" priority="34338" operator="containsText" text="Complete">
      <formula>NOT(ISERROR(SEARCH("Complete",M328)))</formula>
    </cfRule>
  </conditionalFormatting>
  <conditionalFormatting sqref="I328">
    <cfRule type="cellIs" dxfId="33156" priority="34337" operator="greaterThan">
      <formula>2.11</formula>
    </cfRule>
  </conditionalFormatting>
  <conditionalFormatting sqref="I328">
    <cfRule type="cellIs" dxfId="33155" priority="34336" operator="greaterThan">
      <formula>2.11</formula>
    </cfRule>
  </conditionalFormatting>
  <conditionalFormatting sqref="I328">
    <cfRule type="cellIs" dxfId="33154" priority="34335" operator="greaterThan">
      <formula>2.11</formula>
    </cfRule>
  </conditionalFormatting>
  <conditionalFormatting sqref="J329">
    <cfRule type="notContainsBlanks" dxfId="33153" priority="34334">
      <formula>LEN(TRIM(J329))&gt;0</formula>
    </cfRule>
  </conditionalFormatting>
  <conditionalFormatting sqref="K329">
    <cfRule type="notContainsBlanks" dxfId="33152" priority="34333">
      <formula>LEN(TRIM(K329))&gt;0</formula>
    </cfRule>
  </conditionalFormatting>
  <conditionalFormatting sqref="M329">
    <cfRule type="containsText" dxfId="33151" priority="34332" operator="containsText" text="Complete">
      <formula>NOT(ISERROR(SEARCH("Complete",M329)))</formula>
    </cfRule>
  </conditionalFormatting>
  <conditionalFormatting sqref="I329">
    <cfRule type="cellIs" dxfId="33150" priority="34331" operator="greaterThan">
      <formula>2.11</formula>
    </cfRule>
  </conditionalFormatting>
  <conditionalFormatting sqref="I329">
    <cfRule type="cellIs" dxfId="33149" priority="34330" operator="greaterThan">
      <formula>2.11</formula>
    </cfRule>
  </conditionalFormatting>
  <conditionalFormatting sqref="I329">
    <cfRule type="cellIs" dxfId="33148" priority="34329" operator="greaterThan">
      <formula>2.11</formula>
    </cfRule>
  </conditionalFormatting>
  <conditionalFormatting sqref="J330">
    <cfRule type="notContainsBlanks" dxfId="33147" priority="34328">
      <formula>LEN(TRIM(J330))&gt;0</formula>
    </cfRule>
  </conditionalFormatting>
  <conditionalFormatting sqref="K330">
    <cfRule type="notContainsBlanks" dxfId="33146" priority="34327">
      <formula>LEN(TRIM(K330))&gt;0</formula>
    </cfRule>
  </conditionalFormatting>
  <conditionalFormatting sqref="M330">
    <cfRule type="containsText" dxfId="33145" priority="34326" operator="containsText" text="Complete">
      <formula>NOT(ISERROR(SEARCH("Complete",M330)))</formula>
    </cfRule>
  </conditionalFormatting>
  <conditionalFormatting sqref="I330">
    <cfRule type="cellIs" dxfId="33144" priority="34325" operator="greaterThan">
      <formula>2.11</formula>
    </cfRule>
  </conditionalFormatting>
  <conditionalFormatting sqref="I330">
    <cfRule type="cellIs" dxfId="33143" priority="34324" operator="greaterThan">
      <formula>2.11</formula>
    </cfRule>
  </conditionalFormatting>
  <conditionalFormatting sqref="I330">
    <cfRule type="cellIs" dxfId="33142" priority="34323" operator="greaterThan">
      <formula>2.11</formula>
    </cfRule>
  </conditionalFormatting>
  <conditionalFormatting sqref="J331">
    <cfRule type="notContainsBlanks" dxfId="33141" priority="34316">
      <formula>LEN(TRIM(J331))&gt;0</formula>
    </cfRule>
  </conditionalFormatting>
  <conditionalFormatting sqref="K331">
    <cfRule type="notContainsBlanks" dxfId="33140" priority="34315">
      <formula>LEN(TRIM(K331))&gt;0</formula>
    </cfRule>
  </conditionalFormatting>
  <conditionalFormatting sqref="M331">
    <cfRule type="containsText" dxfId="33139" priority="34314" operator="containsText" text="Complete">
      <formula>NOT(ISERROR(SEARCH("Complete",M331)))</formula>
    </cfRule>
  </conditionalFormatting>
  <conditionalFormatting sqref="I331">
    <cfRule type="cellIs" dxfId="33138" priority="34313" operator="greaterThan">
      <formula>2.11</formula>
    </cfRule>
  </conditionalFormatting>
  <conditionalFormatting sqref="I331">
    <cfRule type="cellIs" dxfId="33137" priority="34312" operator="greaterThan">
      <formula>2.11</formula>
    </cfRule>
  </conditionalFormatting>
  <conditionalFormatting sqref="I331">
    <cfRule type="cellIs" dxfId="33136" priority="34311" operator="greaterThan">
      <formula>2.11</formula>
    </cfRule>
  </conditionalFormatting>
  <conditionalFormatting sqref="J332">
    <cfRule type="notContainsBlanks" dxfId="33135" priority="34310">
      <formula>LEN(TRIM(J332))&gt;0</formula>
    </cfRule>
  </conditionalFormatting>
  <conditionalFormatting sqref="K332">
    <cfRule type="notContainsBlanks" dxfId="33134" priority="34309">
      <formula>LEN(TRIM(K332))&gt;0</formula>
    </cfRule>
  </conditionalFormatting>
  <conditionalFormatting sqref="M332">
    <cfRule type="containsText" dxfId="33133" priority="34308" operator="containsText" text="Complete">
      <formula>NOT(ISERROR(SEARCH("Complete",M332)))</formula>
    </cfRule>
  </conditionalFormatting>
  <conditionalFormatting sqref="I332">
    <cfRule type="cellIs" dxfId="33132" priority="34307" operator="greaterThan">
      <formula>2.11</formula>
    </cfRule>
  </conditionalFormatting>
  <conditionalFormatting sqref="I332">
    <cfRule type="cellIs" dxfId="33131" priority="34306" operator="greaterThan">
      <formula>2.11</formula>
    </cfRule>
  </conditionalFormatting>
  <conditionalFormatting sqref="I332">
    <cfRule type="cellIs" dxfId="33130" priority="34305" operator="greaterThan">
      <formula>2.11</formula>
    </cfRule>
  </conditionalFormatting>
  <conditionalFormatting sqref="J333">
    <cfRule type="notContainsBlanks" dxfId="33129" priority="34304">
      <formula>LEN(TRIM(J333))&gt;0</formula>
    </cfRule>
  </conditionalFormatting>
  <conditionalFormatting sqref="K333">
    <cfRule type="notContainsBlanks" dxfId="33128" priority="34303">
      <formula>LEN(TRIM(K333))&gt;0</formula>
    </cfRule>
  </conditionalFormatting>
  <conditionalFormatting sqref="M333">
    <cfRule type="containsText" dxfId="33127" priority="34302" operator="containsText" text="Complete">
      <formula>NOT(ISERROR(SEARCH("Complete",M333)))</formula>
    </cfRule>
  </conditionalFormatting>
  <conditionalFormatting sqref="I333">
    <cfRule type="cellIs" dxfId="33126" priority="34301" operator="greaterThan">
      <formula>2.11</formula>
    </cfRule>
  </conditionalFormatting>
  <conditionalFormatting sqref="I333">
    <cfRule type="cellIs" dxfId="33125" priority="34300" operator="greaterThan">
      <formula>2.11</formula>
    </cfRule>
  </conditionalFormatting>
  <conditionalFormatting sqref="I333">
    <cfRule type="cellIs" dxfId="33124" priority="34299" operator="greaterThan">
      <formula>2.11</formula>
    </cfRule>
  </conditionalFormatting>
  <conditionalFormatting sqref="J334">
    <cfRule type="notContainsBlanks" dxfId="33123" priority="34298">
      <formula>LEN(TRIM(J334))&gt;0</formula>
    </cfRule>
  </conditionalFormatting>
  <conditionalFormatting sqref="K334">
    <cfRule type="notContainsBlanks" dxfId="33122" priority="34297">
      <formula>LEN(TRIM(K334))&gt;0</formula>
    </cfRule>
  </conditionalFormatting>
  <conditionalFormatting sqref="M334">
    <cfRule type="containsText" dxfId="33121" priority="34296" operator="containsText" text="Complete">
      <formula>NOT(ISERROR(SEARCH("Complete",M334)))</formula>
    </cfRule>
  </conditionalFormatting>
  <conditionalFormatting sqref="I334">
    <cfRule type="cellIs" dxfId="33120" priority="34295" operator="greaterThan">
      <formula>2.11</formula>
    </cfRule>
  </conditionalFormatting>
  <conditionalFormatting sqref="I334">
    <cfRule type="cellIs" dxfId="33119" priority="34294" operator="greaterThan">
      <formula>2.11</formula>
    </cfRule>
  </conditionalFormatting>
  <conditionalFormatting sqref="I334">
    <cfRule type="cellIs" dxfId="33118" priority="34293" operator="greaterThan">
      <formula>2.11</formula>
    </cfRule>
  </conditionalFormatting>
  <conditionalFormatting sqref="J335">
    <cfRule type="notContainsBlanks" dxfId="33117" priority="34292">
      <formula>LEN(TRIM(J335))&gt;0</formula>
    </cfRule>
  </conditionalFormatting>
  <conditionalFormatting sqref="K335">
    <cfRule type="notContainsBlanks" dxfId="33116" priority="34291">
      <formula>LEN(TRIM(K335))&gt;0</formula>
    </cfRule>
  </conditionalFormatting>
  <conditionalFormatting sqref="M335">
    <cfRule type="containsText" dxfId="33115" priority="34290" operator="containsText" text="Complete">
      <formula>NOT(ISERROR(SEARCH("Complete",M335)))</formula>
    </cfRule>
  </conditionalFormatting>
  <conditionalFormatting sqref="I335">
    <cfRule type="cellIs" dxfId="33114" priority="34289" operator="greaterThan">
      <formula>2.11</formula>
    </cfRule>
  </conditionalFormatting>
  <conditionalFormatting sqref="I335">
    <cfRule type="cellIs" dxfId="33113" priority="34288" operator="greaterThan">
      <formula>2.11</formula>
    </cfRule>
  </conditionalFormatting>
  <conditionalFormatting sqref="I335">
    <cfRule type="cellIs" dxfId="33112" priority="34287" operator="greaterThan">
      <formula>2.11</formula>
    </cfRule>
  </conditionalFormatting>
  <conditionalFormatting sqref="J336">
    <cfRule type="notContainsBlanks" dxfId="33111" priority="34286">
      <formula>LEN(TRIM(J336))&gt;0</formula>
    </cfRule>
  </conditionalFormatting>
  <conditionalFormatting sqref="K336">
    <cfRule type="notContainsBlanks" dxfId="33110" priority="34285">
      <formula>LEN(TRIM(K336))&gt;0</formula>
    </cfRule>
  </conditionalFormatting>
  <conditionalFormatting sqref="M336">
    <cfRule type="containsText" dxfId="33109" priority="34284" operator="containsText" text="Complete">
      <formula>NOT(ISERROR(SEARCH("Complete",M336)))</formula>
    </cfRule>
  </conditionalFormatting>
  <conditionalFormatting sqref="I336">
    <cfRule type="cellIs" dxfId="33108" priority="34283" operator="greaterThan">
      <formula>2.11</formula>
    </cfRule>
  </conditionalFormatting>
  <conditionalFormatting sqref="I336">
    <cfRule type="cellIs" dxfId="33107" priority="34282" operator="greaterThan">
      <formula>2.11</formula>
    </cfRule>
  </conditionalFormatting>
  <conditionalFormatting sqref="I336">
    <cfRule type="cellIs" dxfId="33106" priority="34281" operator="greaterThan">
      <formula>2.11</formula>
    </cfRule>
  </conditionalFormatting>
  <conditionalFormatting sqref="J337">
    <cfRule type="notContainsBlanks" dxfId="33105" priority="34280">
      <formula>LEN(TRIM(J337))&gt;0</formula>
    </cfRule>
  </conditionalFormatting>
  <conditionalFormatting sqref="K337">
    <cfRule type="notContainsBlanks" dxfId="33104" priority="34279">
      <formula>LEN(TRIM(K337))&gt;0</formula>
    </cfRule>
  </conditionalFormatting>
  <conditionalFormatting sqref="M337">
    <cfRule type="containsText" dxfId="33103" priority="34278" operator="containsText" text="Complete">
      <formula>NOT(ISERROR(SEARCH("Complete",M337)))</formula>
    </cfRule>
  </conditionalFormatting>
  <conditionalFormatting sqref="I337">
    <cfRule type="cellIs" dxfId="33102" priority="34277" operator="greaterThan">
      <formula>2.11</formula>
    </cfRule>
  </conditionalFormatting>
  <conditionalFormatting sqref="I337">
    <cfRule type="cellIs" dxfId="33101" priority="34276" operator="greaterThan">
      <formula>2.11</formula>
    </cfRule>
  </conditionalFormatting>
  <conditionalFormatting sqref="I337">
    <cfRule type="cellIs" dxfId="33100" priority="34275" operator="greaterThan">
      <formula>2.11</formula>
    </cfRule>
  </conditionalFormatting>
  <conditionalFormatting sqref="J338">
    <cfRule type="notContainsBlanks" dxfId="33099" priority="34274">
      <formula>LEN(TRIM(J338))&gt;0</formula>
    </cfRule>
  </conditionalFormatting>
  <conditionalFormatting sqref="K338">
    <cfRule type="notContainsBlanks" dxfId="33098" priority="34273">
      <formula>LEN(TRIM(K338))&gt;0</formula>
    </cfRule>
  </conditionalFormatting>
  <conditionalFormatting sqref="M338">
    <cfRule type="containsText" dxfId="33097" priority="34272" operator="containsText" text="Complete">
      <formula>NOT(ISERROR(SEARCH("Complete",M338)))</formula>
    </cfRule>
  </conditionalFormatting>
  <conditionalFormatting sqref="I338">
    <cfRule type="cellIs" dxfId="33096" priority="34271" operator="greaterThan">
      <formula>2.11</formula>
    </cfRule>
  </conditionalFormatting>
  <conditionalFormatting sqref="I338">
    <cfRule type="cellIs" dxfId="33095" priority="34270" operator="greaterThan">
      <formula>2.11</formula>
    </cfRule>
  </conditionalFormatting>
  <conditionalFormatting sqref="I338">
    <cfRule type="cellIs" dxfId="33094" priority="34269" operator="greaterThan">
      <formula>2.11</formula>
    </cfRule>
  </conditionalFormatting>
  <conditionalFormatting sqref="J339">
    <cfRule type="notContainsBlanks" dxfId="33093" priority="34268">
      <formula>LEN(TRIM(J339))&gt;0</formula>
    </cfRule>
  </conditionalFormatting>
  <conditionalFormatting sqref="K339">
    <cfRule type="notContainsBlanks" dxfId="33092" priority="34267">
      <formula>LEN(TRIM(K339))&gt;0</formula>
    </cfRule>
  </conditionalFormatting>
  <conditionalFormatting sqref="M339">
    <cfRule type="containsText" dxfId="33091" priority="34266" operator="containsText" text="Complete">
      <formula>NOT(ISERROR(SEARCH("Complete",M339)))</formula>
    </cfRule>
  </conditionalFormatting>
  <conditionalFormatting sqref="I339">
    <cfRule type="cellIs" dxfId="33090" priority="34265" operator="greaterThan">
      <formula>2.11</formula>
    </cfRule>
  </conditionalFormatting>
  <conditionalFormatting sqref="I339">
    <cfRule type="cellIs" dxfId="33089" priority="34264" operator="greaterThan">
      <formula>2.11</formula>
    </cfRule>
  </conditionalFormatting>
  <conditionalFormatting sqref="I339">
    <cfRule type="cellIs" dxfId="33088" priority="34263" operator="greaterThan">
      <formula>2.11</formula>
    </cfRule>
  </conditionalFormatting>
  <conditionalFormatting sqref="J340">
    <cfRule type="notContainsBlanks" dxfId="33087" priority="34262">
      <formula>LEN(TRIM(J340))&gt;0</formula>
    </cfRule>
  </conditionalFormatting>
  <conditionalFormatting sqref="K340">
    <cfRule type="notContainsBlanks" dxfId="33086" priority="34261">
      <formula>LEN(TRIM(K340))&gt;0</formula>
    </cfRule>
  </conditionalFormatting>
  <conditionalFormatting sqref="M340">
    <cfRule type="containsText" dxfId="33085" priority="34260" operator="containsText" text="Complete">
      <formula>NOT(ISERROR(SEARCH("Complete",M340)))</formula>
    </cfRule>
  </conditionalFormatting>
  <conditionalFormatting sqref="I340">
    <cfRule type="cellIs" dxfId="33084" priority="34259" operator="greaterThan">
      <formula>2.11</formula>
    </cfRule>
  </conditionalFormatting>
  <conditionalFormatting sqref="I340">
    <cfRule type="cellIs" dxfId="33083" priority="34258" operator="greaterThan">
      <formula>2.11</formula>
    </cfRule>
  </conditionalFormatting>
  <conditionalFormatting sqref="I340">
    <cfRule type="cellIs" dxfId="33082" priority="34257" operator="greaterThan">
      <formula>2.11</formula>
    </cfRule>
  </conditionalFormatting>
  <conditionalFormatting sqref="J341">
    <cfRule type="notContainsBlanks" dxfId="33081" priority="34256">
      <formula>LEN(TRIM(J341))&gt;0</formula>
    </cfRule>
  </conditionalFormatting>
  <conditionalFormatting sqref="K341">
    <cfRule type="notContainsBlanks" dxfId="33080" priority="34255">
      <formula>LEN(TRIM(K341))&gt;0</formula>
    </cfRule>
  </conditionalFormatting>
  <conditionalFormatting sqref="M341">
    <cfRule type="containsText" dxfId="33079" priority="34254" operator="containsText" text="Complete">
      <formula>NOT(ISERROR(SEARCH("Complete",M341)))</formula>
    </cfRule>
  </conditionalFormatting>
  <conditionalFormatting sqref="I341">
    <cfRule type="cellIs" dxfId="33078" priority="34253" operator="greaterThan">
      <formula>2.11</formula>
    </cfRule>
  </conditionalFormatting>
  <conditionalFormatting sqref="I341">
    <cfRule type="cellIs" dxfId="33077" priority="34252" operator="greaterThan">
      <formula>2.11</formula>
    </cfRule>
  </conditionalFormatting>
  <conditionalFormatting sqref="I341">
    <cfRule type="cellIs" dxfId="33076" priority="34251" operator="greaterThan">
      <formula>2.11</formula>
    </cfRule>
  </conditionalFormatting>
  <conditionalFormatting sqref="J342">
    <cfRule type="notContainsBlanks" dxfId="33075" priority="34250">
      <formula>LEN(TRIM(J342))&gt;0</formula>
    </cfRule>
  </conditionalFormatting>
  <conditionalFormatting sqref="K342">
    <cfRule type="notContainsBlanks" dxfId="33074" priority="34249">
      <formula>LEN(TRIM(K342))&gt;0</formula>
    </cfRule>
  </conditionalFormatting>
  <conditionalFormatting sqref="M342">
    <cfRule type="containsText" dxfId="33073" priority="34248" operator="containsText" text="Complete">
      <formula>NOT(ISERROR(SEARCH("Complete",M342)))</formula>
    </cfRule>
  </conditionalFormatting>
  <conditionalFormatting sqref="I342">
    <cfRule type="cellIs" dxfId="33072" priority="34247" operator="greaterThan">
      <formula>2.11</formula>
    </cfRule>
  </conditionalFormatting>
  <conditionalFormatting sqref="I342">
    <cfRule type="cellIs" dxfId="33071" priority="34246" operator="greaterThan">
      <formula>2.11</formula>
    </cfRule>
  </conditionalFormatting>
  <conditionalFormatting sqref="I342">
    <cfRule type="cellIs" dxfId="33070" priority="34245" operator="greaterThan">
      <formula>2.11</formula>
    </cfRule>
  </conditionalFormatting>
  <conditionalFormatting sqref="J343">
    <cfRule type="notContainsBlanks" dxfId="33069" priority="34244">
      <formula>LEN(TRIM(J343))&gt;0</formula>
    </cfRule>
  </conditionalFormatting>
  <conditionalFormatting sqref="K343">
    <cfRule type="notContainsBlanks" dxfId="33068" priority="34243">
      <formula>LEN(TRIM(K343))&gt;0</formula>
    </cfRule>
  </conditionalFormatting>
  <conditionalFormatting sqref="M343">
    <cfRule type="containsText" dxfId="33067" priority="34242" operator="containsText" text="Complete">
      <formula>NOT(ISERROR(SEARCH("Complete",M343)))</formula>
    </cfRule>
  </conditionalFormatting>
  <conditionalFormatting sqref="I343">
    <cfRule type="cellIs" dxfId="33066" priority="34241" operator="greaterThan">
      <formula>2.11</formula>
    </cfRule>
  </conditionalFormatting>
  <conditionalFormatting sqref="I343">
    <cfRule type="cellIs" dxfId="33065" priority="34240" operator="greaterThan">
      <formula>2.11</formula>
    </cfRule>
  </conditionalFormatting>
  <conditionalFormatting sqref="I343">
    <cfRule type="cellIs" dxfId="33064" priority="34239" operator="greaterThan">
      <formula>2.11</formula>
    </cfRule>
  </conditionalFormatting>
  <conditionalFormatting sqref="J344">
    <cfRule type="notContainsBlanks" dxfId="33063" priority="34238">
      <formula>LEN(TRIM(J344))&gt;0</formula>
    </cfRule>
  </conditionalFormatting>
  <conditionalFormatting sqref="K344">
    <cfRule type="notContainsBlanks" dxfId="33062" priority="34237">
      <formula>LEN(TRIM(K344))&gt;0</formula>
    </cfRule>
  </conditionalFormatting>
  <conditionalFormatting sqref="M344">
    <cfRule type="containsText" dxfId="33061" priority="34236" operator="containsText" text="Complete">
      <formula>NOT(ISERROR(SEARCH("Complete",M344)))</formula>
    </cfRule>
  </conditionalFormatting>
  <conditionalFormatting sqref="I344">
    <cfRule type="cellIs" dxfId="33060" priority="34235" operator="greaterThan">
      <formula>2.11</formula>
    </cfRule>
  </conditionalFormatting>
  <conditionalFormatting sqref="I344">
    <cfRule type="cellIs" dxfId="33059" priority="34234" operator="greaterThan">
      <formula>2.11</formula>
    </cfRule>
  </conditionalFormatting>
  <conditionalFormatting sqref="I344">
    <cfRule type="cellIs" dxfId="33058" priority="34233" operator="greaterThan">
      <formula>2.11</formula>
    </cfRule>
  </conditionalFormatting>
  <conditionalFormatting sqref="J345">
    <cfRule type="notContainsBlanks" dxfId="33057" priority="34232">
      <formula>LEN(TRIM(J345))&gt;0</formula>
    </cfRule>
  </conditionalFormatting>
  <conditionalFormatting sqref="K345">
    <cfRule type="notContainsBlanks" dxfId="33056" priority="34231">
      <formula>LEN(TRIM(K345))&gt;0</formula>
    </cfRule>
  </conditionalFormatting>
  <conditionalFormatting sqref="M345">
    <cfRule type="containsText" dxfId="33055" priority="34230" operator="containsText" text="Complete">
      <formula>NOT(ISERROR(SEARCH("Complete",M345)))</formula>
    </cfRule>
  </conditionalFormatting>
  <conditionalFormatting sqref="I345">
    <cfRule type="cellIs" dxfId="33054" priority="34229" operator="greaterThan">
      <formula>2.11</formula>
    </cfRule>
  </conditionalFormatting>
  <conditionalFormatting sqref="I345">
    <cfRule type="cellIs" dxfId="33053" priority="34228" operator="greaterThan">
      <formula>2.11</formula>
    </cfRule>
  </conditionalFormatting>
  <conditionalFormatting sqref="I345">
    <cfRule type="cellIs" dxfId="33052" priority="34227" operator="greaterThan">
      <formula>2.11</formula>
    </cfRule>
  </conditionalFormatting>
  <conditionalFormatting sqref="J346">
    <cfRule type="notContainsBlanks" dxfId="33051" priority="34226">
      <formula>LEN(TRIM(J346))&gt;0</formula>
    </cfRule>
  </conditionalFormatting>
  <conditionalFormatting sqref="K346">
    <cfRule type="notContainsBlanks" dxfId="33050" priority="34225">
      <formula>LEN(TRIM(K346))&gt;0</formula>
    </cfRule>
  </conditionalFormatting>
  <conditionalFormatting sqref="M346">
    <cfRule type="containsText" dxfId="33049" priority="34224" operator="containsText" text="Complete">
      <formula>NOT(ISERROR(SEARCH("Complete",M346)))</formula>
    </cfRule>
  </conditionalFormatting>
  <conditionalFormatting sqref="I346">
    <cfRule type="cellIs" dxfId="33048" priority="34223" operator="greaterThan">
      <formula>2.11</formula>
    </cfRule>
  </conditionalFormatting>
  <conditionalFormatting sqref="I346">
    <cfRule type="cellIs" dxfId="33047" priority="34222" operator="greaterThan">
      <formula>2.11</formula>
    </cfRule>
  </conditionalFormatting>
  <conditionalFormatting sqref="I346">
    <cfRule type="cellIs" dxfId="33046" priority="34221" operator="greaterThan">
      <formula>2.11</formula>
    </cfRule>
  </conditionalFormatting>
  <conditionalFormatting sqref="J347">
    <cfRule type="notContainsBlanks" dxfId="33045" priority="34220">
      <formula>LEN(TRIM(J347))&gt;0</formula>
    </cfRule>
  </conditionalFormatting>
  <conditionalFormatting sqref="K347">
    <cfRule type="notContainsBlanks" dxfId="33044" priority="34219">
      <formula>LEN(TRIM(K347))&gt;0</formula>
    </cfRule>
  </conditionalFormatting>
  <conditionalFormatting sqref="M347">
    <cfRule type="containsText" dxfId="33043" priority="34218" operator="containsText" text="Complete">
      <formula>NOT(ISERROR(SEARCH("Complete",M347)))</formula>
    </cfRule>
  </conditionalFormatting>
  <conditionalFormatting sqref="I347">
    <cfRule type="cellIs" dxfId="33042" priority="34217" operator="greaterThan">
      <formula>2.11</formula>
    </cfRule>
  </conditionalFormatting>
  <conditionalFormatting sqref="I347">
    <cfRule type="cellIs" dxfId="33041" priority="34216" operator="greaterThan">
      <formula>2.11</formula>
    </cfRule>
  </conditionalFormatting>
  <conditionalFormatting sqref="I347">
    <cfRule type="cellIs" dxfId="33040" priority="34215" operator="greaterThan">
      <formula>2.11</formula>
    </cfRule>
  </conditionalFormatting>
  <conditionalFormatting sqref="J348">
    <cfRule type="notContainsBlanks" dxfId="33039" priority="34214">
      <formula>LEN(TRIM(J348))&gt;0</formula>
    </cfRule>
  </conditionalFormatting>
  <conditionalFormatting sqref="K348">
    <cfRule type="notContainsBlanks" dxfId="33038" priority="34213">
      <formula>LEN(TRIM(K348))&gt;0</formula>
    </cfRule>
  </conditionalFormatting>
  <conditionalFormatting sqref="M348">
    <cfRule type="containsText" dxfId="33037" priority="34212" operator="containsText" text="Complete">
      <formula>NOT(ISERROR(SEARCH("Complete",M348)))</formula>
    </cfRule>
  </conditionalFormatting>
  <conditionalFormatting sqref="I348">
    <cfRule type="cellIs" dxfId="33036" priority="34211" operator="greaterThan">
      <formula>2.11</formula>
    </cfRule>
  </conditionalFormatting>
  <conditionalFormatting sqref="I348">
    <cfRule type="cellIs" dxfId="33035" priority="34210" operator="greaterThan">
      <formula>2.11</formula>
    </cfRule>
  </conditionalFormatting>
  <conditionalFormatting sqref="I348">
    <cfRule type="cellIs" dxfId="33034" priority="34209" operator="greaterThan">
      <formula>2.11</formula>
    </cfRule>
  </conditionalFormatting>
  <conditionalFormatting sqref="J349">
    <cfRule type="notContainsBlanks" dxfId="33033" priority="34208">
      <formula>LEN(TRIM(J349))&gt;0</formula>
    </cfRule>
  </conditionalFormatting>
  <conditionalFormatting sqref="K349">
    <cfRule type="notContainsBlanks" dxfId="33032" priority="34207">
      <formula>LEN(TRIM(K349))&gt;0</formula>
    </cfRule>
  </conditionalFormatting>
  <conditionalFormatting sqref="M349">
    <cfRule type="containsText" dxfId="33031" priority="34206" operator="containsText" text="Complete">
      <formula>NOT(ISERROR(SEARCH("Complete",M349)))</formula>
    </cfRule>
  </conditionalFormatting>
  <conditionalFormatting sqref="I349">
    <cfRule type="cellIs" dxfId="33030" priority="34205" operator="greaterThan">
      <formula>2.11</formula>
    </cfRule>
  </conditionalFormatting>
  <conditionalFormatting sqref="I349">
    <cfRule type="cellIs" dxfId="33029" priority="34204" operator="greaterThan">
      <formula>2.11</formula>
    </cfRule>
  </conditionalFormatting>
  <conditionalFormatting sqref="I349">
    <cfRule type="cellIs" dxfId="33028" priority="34203" operator="greaterThan">
      <formula>2.11</formula>
    </cfRule>
  </conditionalFormatting>
  <conditionalFormatting sqref="J350">
    <cfRule type="notContainsBlanks" dxfId="33027" priority="34202">
      <formula>LEN(TRIM(J350))&gt;0</formula>
    </cfRule>
  </conditionalFormatting>
  <conditionalFormatting sqref="K350">
    <cfRule type="notContainsBlanks" dxfId="33026" priority="34201">
      <formula>LEN(TRIM(K350))&gt;0</formula>
    </cfRule>
  </conditionalFormatting>
  <conditionalFormatting sqref="M350">
    <cfRule type="containsText" dxfId="33025" priority="34200" operator="containsText" text="Complete">
      <formula>NOT(ISERROR(SEARCH("Complete",M350)))</formula>
    </cfRule>
  </conditionalFormatting>
  <conditionalFormatting sqref="I350">
    <cfRule type="cellIs" dxfId="33024" priority="34199" operator="greaterThan">
      <formula>2.11</formula>
    </cfRule>
  </conditionalFormatting>
  <conditionalFormatting sqref="I350">
    <cfRule type="cellIs" dxfId="33023" priority="34198" operator="greaterThan">
      <formula>2.11</formula>
    </cfRule>
  </conditionalFormatting>
  <conditionalFormatting sqref="I350">
    <cfRule type="cellIs" dxfId="33022" priority="34197" operator="greaterThan">
      <formula>2.11</formula>
    </cfRule>
  </conditionalFormatting>
  <conditionalFormatting sqref="J351">
    <cfRule type="notContainsBlanks" dxfId="33021" priority="34196">
      <formula>LEN(TRIM(J351))&gt;0</formula>
    </cfRule>
  </conditionalFormatting>
  <conditionalFormatting sqref="K351">
    <cfRule type="notContainsBlanks" dxfId="33020" priority="34195">
      <formula>LEN(TRIM(K351))&gt;0</formula>
    </cfRule>
  </conditionalFormatting>
  <conditionalFormatting sqref="M351">
    <cfRule type="containsText" dxfId="33019" priority="34194" operator="containsText" text="Complete">
      <formula>NOT(ISERROR(SEARCH("Complete",M351)))</formula>
    </cfRule>
  </conditionalFormatting>
  <conditionalFormatting sqref="I351">
    <cfRule type="cellIs" dxfId="33018" priority="34193" operator="greaterThan">
      <formula>2.11</formula>
    </cfRule>
  </conditionalFormatting>
  <conditionalFormatting sqref="I351">
    <cfRule type="cellIs" dxfId="33017" priority="34192" operator="greaterThan">
      <formula>2.11</formula>
    </cfRule>
  </conditionalFormatting>
  <conditionalFormatting sqref="I351">
    <cfRule type="cellIs" dxfId="33016" priority="34191" operator="greaterThan">
      <formula>2.11</formula>
    </cfRule>
  </conditionalFormatting>
  <conditionalFormatting sqref="J352">
    <cfRule type="notContainsBlanks" dxfId="33015" priority="34190">
      <formula>LEN(TRIM(J352))&gt;0</formula>
    </cfRule>
  </conditionalFormatting>
  <conditionalFormatting sqref="K352">
    <cfRule type="notContainsBlanks" dxfId="33014" priority="34189">
      <formula>LEN(TRIM(K352))&gt;0</formula>
    </cfRule>
  </conditionalFormatting>
  <conditionalFormatting sqref="M352">
    <cfRule type="containsText" dxfId="33013" priority="34188" operator="containsText" text="Complete">
      <formula>NOT(ISERROR(SEARCH("Complete",M352)))</formula>
    </cfRule>
  </conditionalFormatting>
  <conditionalFormatting sqref="I352">
    <cfRule type="cellIs" dxfId="33012" priority="34187" operator="greaterThan">
      <formula>2.11</formula>
    </cfRule>
  </conditionalFormatting>
  <conditionalFormatting sqref="I352">
    <cfRule type="cellIs" dxfId="33011" priority="34186" operator="greaterThan">
      <formula>2.11</formula>
    </cfRule>
  </conditionalFormatting>
  <conditionalFormatting sqref="I352">
    <cfRule type="cellIs" dxfId="33010" priority="34185" operator="greaterThan">
      <formula>2.11</formula>
    </cfRule>
  </conditionalFormatting>
  <conditionalFormatting sqref="J353">
    <cfRule type="notContainsBlanks" dxfId="33009" priority="34184">
      <formula>LEN(TRIM(J353))&gt;0</formula>
    </cfRule>
  </conditionalFormatting>
  <conditionalFormatting sqref="K353">
    <cfRule type="notContainsBlanks" dxfId="33008" priority="34183">
      <formula>LEN(TRIM(K353))&gt;0</formula>
    </cfRule>
  </conditionalFormatting>
  <conditionalFormatting sqref="M353">
    <cfRule type="containsText" dxfId="33007" priority="34182" operator="containsText" text="Complete">
      <formula>NOT(ISERROR(SEARCH("Complete",M353)))</formula>
    </cfRule>
  </conditionalFormatting>
  <conditionalFormatting sqref="I353">
    <cfRule type="cellIs" dxfId="33006" priority="34181" operator="greaterThan">
      <formula>2.11</formula>
    </cfRule>
  </conditionalFormatting>
  <conditionalFormatting sqref="I353">
    <cfRule type="cellIs" dxfId="33005" priority="34180" operator="greaterThan">
      <formula>2.11</formula>
    </cfRule>
  </conditionalFormatting>
  <conditionalFormatting sqref="I353">
    <cfRule type="cellIs" dxfId="33004" priority="34179" operator="greaterThan">
      <formula>2.11</formula>
    </cfRule>
  </conditionalFormatting>
  <conditionalFormatting sqref="J354">
    <cfRule type="notContainsBlanks" dxfId="33003" priority="34178">
      <formula>LEN(TRIM(J354))&gt;0</formula>
    </cfRule>
  </conditionalFormatting>
  <conditionalFormatting sqref="K354">
    <cfRule type="notContainsBlanks" dxfId="33002" priority="34177">
      <formula>LEN(TRIM(K354))&gt;0</formula>
    </cfRule>
  </conditionalFormatting>
  <conditionalFormatting sqref="M354">
    <cfRule type="containsText" dxfId="33001" priority="34176" operator="containsText" text="Complete">
      <formula>NOT(ISERROR(SEARCH("Complete",M354)))</formula>
    </cfRule>
  </conditionalFormatting>
  <conditionalFormatting sqref="I354">
    <cfRule type="cellIs" dxfId="33000" priority="34175" operator="greaterThan">
      <formula>2.11</formula>
    </cfRule>
  </conditionalFormatting>
  <conditionalFormatting sqref="I354">
    <cfRule type="cellIs" dxfId="32999" priority="34174" operator="greaterThan">
      <formula>2.11</formula>
    </cfRule>
  </conditionalFormatting>
  <conditionalFormatting sqref="I354">
    <cfRule type="cellIs" dxfId="32998" priority="34173" operator="greaterThan">
      <formula>2.11</formula>
    </cfRule>
  </conditionalFormatting>
  <conditionalFormatting sqref="J355">
    <cfRule type="notContainsBlanks" dxfId="32997" priority="34166">
      <formula>LEN(TRIM(J355))&gt;0</formula>
    </cfRule>
  </conditionalFormatting>
  <conditionalFormatting sqref="K355">
    <cfRule type="notContainsBlanks" dxfId="32996" priority="34165">
      <formula>LEN(TRIM(K355))&gt;0</formula>
    </cfRule>
  </conditionalFormatting>
  <conditionalFormatting sqref="M355">
    <cfRule type="containsText" dxfId="32995" priority="34164" operator="containsText" text="Complete">
      <formula>NOT(ISERROR(SEARCH("Complete",M355)))</formula>
    </cfRule>
  </conditionalFormatting>
  <conditionalFormatting sqref="I355">
    <cfRule type="cellIs" dxfId="32994" priority="34163" operator="greaterThan">
      <formula>2.11</formula>
    </cfRule>
  </conditionalFormatting>
  <conditionalFormatting sqref="I355">
    <cfRule type="cellIs" dxfId="32993" priority="34162" operator="greaterThan">
      <formula>2.11</formula>
    </cfRule>
  </conditionalFormatting>
  <conditionalFormatting sqref="I355">
    <cfRule type="cellIs" dxfId="32992" priority="34161" operator="greaterThan">
      <formula>2.11</formula>
    </cfRule>
  </conditionalFormatting>
  <conditionalFormatting sqref="J356">
    <cfRule type="notContainsBlanks" dxfId="32991" priority="34160">
      <formula>LEN(TRIM(J356))&gt;0</formula>
    </cfRule>
  </conditionalFormatting>
  <conditionalFormatting sqref="K356">
    <cfRule type="notContainsBlanks" dxfId="32990" priority="34159">
      <formula>LEN(TRIM(K356))&gt;0</formula>
    </cfRule>
  </conditionalFormatting>
  <conditionalFormatting sqref="M356">
    <cfRule type="containsText" dxfId="32989" priority="34158" operator="containsText" text="Complete">
      <formula>NOT(ISERROR(SEARCH("Complete",M356)))</formula>
    </cfRule>
  </conditionalFormatting>
  <conditionalFormatting sqref="I356">
    <cfRule type="cellIs" dxfId="32988" priority="34157" operator="greaterThan">
      <formula>2.11</formula>
    </cfRule>
  </conditionalFormatting>
  <conditionalFormatting sqref="I356">
    <cfRule type="cellIs" dxfId="32987" priority="34156" operator="greaterThan">
      <formula>2.11</formula>
    </cfRule>
  </conditionalFormatting>
  <conditionalFormatting sqref="I356">
    <cfRule type="cellIs" dxfId="32986" priority="34155" operator="greaterThan">
      <formula>2.11</formula>
    </cfRule>
  </conditionalFormatting>
  <conditionalFormatting sqref="J357">
    <cfRule type="notContainsBlanks" dxfId="32985" priority="34154">
      <formula>LEN(TRIM(J357))&gt;0</formula>
    </cfRule>
  </conditionalFormatting>
  <conditionalFormatting sqref="K357">
    <cfRule type="notContainsBlanks" dxfId="32984" priority="34153">
      <formula>LEN(TRIM(K357))&gt;0</formula>
    </cfRule>
  </conditionalFormatting>
  <conditionalFormatting sqref="M357">
    <cfRule type="containsText" dxfId="32983" priority="34152" operator="containsText" text="Complete">
      <formula>NOT(ISERROR(SEARCH("Complete",M357)))</formula>
    </cfRule>
  </conditionalFormatting>
  <conditionalFormatting sqref="I357">
    <cfRule type="cellIs" dxfId="32982" priority="34151" operator="greaterThan">
      <formula>2.11</formula>
    </cfRule>
  </conditionalFormatting>
  <conditionalFormatting sqref="I357">
    <cfRule type="cellIs" dxfId="32981" priority="34150" operator="greaterThan">
      <formula>2.11</formula>
    </cfRule>
  </conditionalFormatting>
  <conditionalFormatting sqref="I357">
    <cfRule type="cellIs" dxfId="32980" priority="34149" operator="greaterThan">
      <formula>2.11</formula>
    </cfRule>
  </conditionalFormatting>
  <conditionalFormatting sqref="J358">
    <cfRule type="notContainsBlanks" dxfId="32979" priority="34148">
      <formula>LEN(TRIM(J358))&gt;0</formula>
    </cfRule>
  </conditionalFormatting>
  <conditionalFormatting sqref="K358">
    <cfRule type="notContainsBlanks" dxfId="32978" priority="34147">
      <formula>LEN(TRIM(K358))&gt;0</formula>
    </cfRule>
  </conditionalFormatting>
  <conditionalFormatting sqref="M358">
    <cfRule type="containsText" dxfId="32977" priority="34146" operator="containsText" text="Complete">
      <formula>NOT(ISERROR(SEARCH("Complete",M358)))</formula>
    </cfRule>
  </conditionalFormatting>
  <conditionalFormatting sqref="I358">
    <cfRule type="cellIs" dxfId="32976" priority="34145" operator="greaterThan">
      <formula>2.11</formula>
    </cfRule>
  </conditionalFormatting>
  <conditionalFormatting sqref="I358">
    <cfRule type="cellIs" dxfId="32975" priority="34144" operator="greaterThan">
      <formula>2.11</formula>
    </cfRule>
  </conditionalFormatting>
  <conditionalFormatting sqref="I358">
    <cfRule type="cellIs" dxfId="32974" priority="34143" operator="greaterThan">
      <formula>2.11</formula>
    </cfRule>
  </conditionalFormatting>
  <conditionalFormatting sqref="J359">
    <cfRule type="notContainsBlanks" dxfId="32973" priority="34142">
      <formula>LEN(TRIM(J359))&gt;0</formula>
    </cfRule>
  </conditionalFormatting>
  <conditionalFormatting sqref="K359">
    <cfRule type="notContainsBlanks" dxfId="32972" priority="34141">
      <formula>LEN(TRIM(K359))&gt;0</formula>
    </cfRule>
  </conditionalFormatting>
  <conditionalFormatting sqref="M359">
    <cfRule type="containsText" dxfId="32971" priority="34140" operator="containsText" text="Complete">
      <formula>NOT(ISERROR(SEARCH("Complete",M359)))</formula>
    </cfRule>
  </conditionalFormatting>
  <conditionalFormatting sqref="I359">
    <cfRule type="cellIs" dxfId="32970" priority="34139" operator="greaterThan">
      <formula>2.11</formula>
    </cfRule>
  </conditionalFormatting>
  <conditionalFormatting sqref="I359">
    <cfRule type="cellIs" dxfId="32969" priority="34138" operator="greaterThan">
      <formula>2.11</formula>
    </cfRule>
  </conditionalFormatting>
  <conditionalFormatting sqref="I359">
    <cfRule type="cellIs" dxfId="32968" priority="34137" operator="greaterThan">
      <formula>2.11</formula>
    </cfRule>
  </conditionalFormatting>
  <conditionalFormatting sqref="J360">
    <cfRule type="notContainsBlanks" dxfId="32967" priority="34136">
      <formula>LEN(TRIM(J360))&gt;0</formula>
    </cfRule>
  </conditionalFormatting>
  <conditionalFormatting sqref="K360">
    <cfRule type="notContainsBlanks" dxfId="32966" priority="34135">
      <formula>LEN(TRIM(K360))&gt;0</formula>
    </cfRule>
  </conditionalFormatting>
  <conditionalFormatting sqref="M360">
    <cfRule type="containsText" dxfId="32965" priority="34134" operator="containsText" text="Complete">
      <formula>NOT(ISERROR(SEARCH("Complete",M360)))</formula>
    </cfRule>
  </conditionalFormatting>
  <conditionalFormatting sqref="I360">
    <cfRule type="cellIs" dxfId="32964" priority="34133" operator="greaterThan">
      <formula>2.11</formula>
    </cfRule>
  </conditionalFormatting>
  <conditionalFormatting sqref="I360">
    <cfRule type="cellIs" dxfId="32963" priority="34132" operator="greaterThan">
      <formula>2.11</formula>
    </cfRule>
  </conditionalFormatting>
  <conditionalFormatting sqref="I360">
    <cfRule type="cellIs" dxfId="32962" priority="34131" operator="greaterThan">
      <formula>2.11</formula>
    </cfRule>
  </conditionalFormatting>
  <conditionalFormatting sqref="J361">
    <cfRule type="notContainsBlanks" dxfId="32961" priority="34130">
      <formula>LEN(TRIM(J361))&gt;0</formula>
    </cfRule>
  </conditionalFormatting>
  <conditionalFormatting sqref="K361">
    <cfRule type="notContainsBlanks" dxfId="32960" priority="34129">
      <formula>LEN(TRIM(K361))&gt;0</formula>
    </cfRule>
  </conditionalFormatting>
  <conditionalFormatting sqref="M361">
    <cfRule type="containsText" dxfId="32959" priority="34128" operator="containsText" text="Complete">
      <formula>NOT(ISERROR(SEARCH("Complete",M361)))</formula>
    </cfRule>
  </conditionalFormatting>
  <conditionalFormatting sqref="I361">
    <cfRule type="cellIs" dxfId="32958" priority="34127" operator="greaterThan">
      <formula>2.11</formula>
    </cfRule>
  </conditionalFormatting>
  <conditionalFormatting sqref="I361">
    <cfRule type="cellIs" dxfId="32957" priority="34126" operator="greaterThan">
      <formula>2.11</formula>
    </cfRule>
  </conditionalFormatting>
  <conditionalFormatting sqref="I361">
    <cfRule type="cellIs" dxfId="32956" priority="34125" operator="greaterThan">
      <formula>2.11</formula>
    </cfRule>
  </conditionalFormatting>
  <conditionalFormatting sqref="J362">
    <cfRule type="notContainsBlanks" dxfId="32955" priority="34124">
      <formula>LEN(TRIM(J362))&gt;0</formula>
    </cfRule>
  </conditionalFormatting>
  <conditionalFormatting sqref="K362">
    <cfRule type="notContainsBlanks" dxfId="32954" priority="34123">
      <formula>LEN(TRIM(K362))&gt;0</formula>
    </cfRule>
  </conditionalFormatting>
  <conditionalFormatting sqref="M362">
    <cfRule type="containsText" dxfId="32953" priority="34122" operator="containsText" text="Complete">
      <formula>NOT(ISERROR(SEARCH("Complete",M362)))</formula>
    </cfRule>
  </conditionalFormatting>
  <conditionalFormatting sqref="I362">
    <cfRule type="cellIs" dxfId="32952" priority="34121" operator="greaterThan">
      <formula>2.11</formula>
    </cfRule>
  </conditionalFormatting>
  <conditionalFormatting sqref="I362">
    <cfRule type="cellIs" dxfId="32951" priority="34120" operator="greaterThan">
      <formula>2.11</formula>
    </cfRule>
  </conditionalFormatting>
  <conditionalFormatting sqref="I362">
    <cfRule type="cellIs" dxfId="32950" priority="34119" operator="greaterThan">
      <formula>2.11</formula>
    </cfRule>
  </conditionalFormatting>
  <conditionalFormatting sqref="J363">
    <cfRule type="notContainsBlanks" dxfId="32949" priority="34118">
      <formula>LEN(TRIM(J363))&gt;0</formula>
    </cfRule>
  </conditionalFormatting>
  <conditionalFormatting sqref="K363">
    <cfRule type="notContainsBlanks" dxfId="32948" priority="34117">
      <formula>LEN(TRIM(K363))&gt;0</formula>
    </cfRule>
  </conditionalFormatting>
  <conditionalFormatting sqref="M363">
    <cfRule type="containsText" dxfId="32947" priority="34116" operator="containsText" text="Complete">
      <formula>NOT(ISERROR(SEARCH("Complete",M363)))</formula>
    </cfRule>
  </conditionalFormatting>
  <conditionalFormatting sqref="I363">
    <cfRule type="cellIs" dxfId="32946" priority="34115" operator="greaterThan">
      <formula>2.11</formula>
    </cfRule>
  </conditionalFormatting>
  <conditionalFormatting sqref="I363">
    <cfRule type="cellIs" dxfId="32945" priority="34114" operator="greaterThan">
      <formula>2.11</formula>
    </cfRule>
  </conditionalFormatting>
  <conditionalFormatting sqref="I363">
    <cfRule type="cellIs" dxfId="32944" priority="34113" operator="greaterThan">
      <formula>2.11</formula>
    </cfRule>
  </conditionalFormatting>
  <conditionalFormatting sqref="J364">
    <cfRule type="notContainsBlanks" dxfId="32943" priority="34112">
      <formula>LEN(TRIM(J364))&gt;0</formula>
    </cfRule>
  </conditionalFormatting>
  <conditionalFormatting sqref="K364">
    <cfRule type="notContainsBlanks" dxfId="32942" priority="34111">
      <formula>LEN(TRIM(K364))&gt;0</formula>
    </cfRule>
  </conditionalFormatting>
  <conditionalFormatting sqref="M364">
    <cfRule type="containsText" dxfId="32941" priority="34110" operator="containsText" text="Complete">
      <formula>NOT(ISERROR(SEARCH("Complete",M364)))</formula>
    </cfRule>
  </conditionalFormatting>
  <conditionalFormatting sqref="I364">
    <cfRule type="cellIs" dxfId="32940" priority="34109" operator="greaterThan">
      <formula>2.11</formula>
    </cfRule>
  </conditionalFormatting>
  <conditionalFormatting sqref="I364">
    <cfRule type="cellIs" dxfId="32939" priority="34108" operator="greaterThan">
      <formula>2.11</formula>
    </cfRule>
  </conditionalFormatting>
  <conditionalFormatting sqref="I364">
    <cfRule type="cellIs" dxfId="32938" priority="34107" operator="greaterThan">
      <formula>2.11</formula>
    </cfRule>
  </conditionalFormatting>
  <conditionalFormatting sqref="J365">
    <cfRule type="notContainsBlanks" dxfId="32937" priority="34106">
      <formula>LEN(TRIM(J365))&gt;0</formula>
    </cfRule>
  </conditionalFormatting>
  <conditionalFormatting sqref="K365">
    <cfRule type="notContainsBlanks" dxfId="32936" priority="34105">
      <formula>LEN(TRIM(K365))&gt;0</formula>
    </cfRule>
  </conditionalFormatting>
  <conditionalFormatting sqref="M365">
    <cfRule type="containsText" dxfId="32935" priority="34104" operator="containsText" text="Complete">
      <formula>NOT(ISERROR(SEARCH("Complete",M365)))</formula>
    </cfRule>
  </conditionalFormatting>
  <conditionalFormatting sqref="I365">
    <cfRule type="cellIs" dxfId="32934" priority="34103" operator="greaterThan">
      <formula>2.11</formula>
    </cfRule>
  </conditionalFormatting>
  <conditionalFormatting sqref="I365">
    <cfRule type="cellIs" dxfId="32933" priority="34102" operator="greaterThan">
      <formula>2.11</formula>
    </cfRule>
  </conditionalFormatting>
  <conditionalFormatting sqref="I365">
    <cfRule type="cellIs" dxfId="32932" priority="34101" operator="greaterThan">
      <formula>2.11</formula>
    </cfRule>
  </conditionalFormatting>
  <conditionalFormatting sqref="J366">
    <cfRule type="notContainsBlanks" dxfId="32931" priority="34100">
      <formula>LEN(TRIM(J366))&gt;0</formula>
    </cfRule>
  </conditionalFormatting>
  <conditionalFormatting sqref="K366">
    <cfRule type="notContainsBlanks" dxfId="32930" priority="34099">
      <formula>LEN(TRIM(K366))&gt;0</formula>
    </cfRule>
  </conditionalFormatting>
  <conditionalFormatting sqref="M366">
    <cfRule type="containsText" dxfId="32929" priority="34098" operator="containsText" text="Complete">
      <formula>NOT(ISERROR(SEARCH("Complete",M366)))</formula>
    </cfRule>
  </conditionalFormatting>
  <conditionalFormatting sqref="I366">
    <cfRule type="cellIs" dxfId="32928" priority="34097" operator="greaterThan">
      <formula>2.11</formula>
    </cfRule>
  </conditionalFormatting>
  <conditionalFormatting sqref="I366">
    <cfRule type="cellIs" dxfId="32927" priority="34096" operator="greaterThan">
      <formula>2.11</formula>
    </cfRule>
  </conditionalFormatting>
  <conditionalFormatting sqref="I366">
    <cfRule type="cellIs" dxfId="32926" priority="34095" operator="greaterThan">
      <formula>2.11</formula>
    </cfRule>
  </conditionalFormatting>
  <conditionalFormatting sqref="J367">
    <cfRule type="notContainsBlanks" dxfId="32925" priority="34094">
      <formula>LEN(TRIM(J367))&gt;0</formula>
    </cfRule>
  </conditionalFormatting>
  <conditionalFormatting sqref="K367">
    <cfRule type="notContainsBlanks" dxfId="32924" priority="34093">
      <formula>LEN(TRIM(K367))&gt;0</formula>
    </cfRule>
  </conditionalFormatting>
  <conditionalFormatting sqref="M367">
    <cfRule type="containsText" dxfId="32923" priority="34092" operator="containsText" text="Complete">
      <formula>NOT(ISERROR(SEARCH("Complete",M367)))</formula>
    </cfRule>
  </conditionalFormatting>
  <conditionalFormatting sqref="I367">
    <cfRule type="cellIs" dxfId="32922" priority="34091" operator="greaterThan">
      <formula>2.11</formula>
    </cfRule>
  </conditionalFormatting>
  <conditionalFormatting sqref="I367">
    <cfRule type="cellIs" dxfId="32921" priority="34090" operator="greaterThan">
      <formula>2.11</formula>
    </cfRule>
  </conditionalFormatting>
  <conditionalFormatting sqref="I367">
    <cfRule type="cellIs" dxfId="32920" priority="34089" operator="greaterThan">
      <formula>2.11</formula>
    </cfRule>
  </conditionalFormatting>
  <conditionalFormatting sqref="J368">
    <cfRule type="notContainsBlanks" dxfId="32919" priority="34088">
      <formula>LEN(TRIM(J368))&gt;0</formula>
    </cfRule>
  </conditionalFormatting>
  <conditionalFormatting sqref="K368">
    <cfRule type="notContainsBlanks" dxfId="32918" priority="34087">
      <formula>LEN(TRIM(K368))&gt;0</formula>
    </cfRule>
  </conditionalFormatting>
  <conditionalFormatting sqref="M368">
    <cfRule type="containsText" dxfId="32917" priority="34086" operator="containsText" text="Complete">
      <formula>NOT(ISERROR(SEARCH("Complete",M368)))</formula>
    </cfRule>
  </conditionalFormatting>
  <conditionalFormatting sqref="I368">
    <cfRule type="cellIs" dxfId="32916" priority="34085" operator="greaterThan">
      <formula>2.11</formula>
    </cfRule>
  </conditionalFormatting>
  <conditionalFormatting sqref="I368">
    <cfRule type="cellIs" dxfId="32915" priority="34084" operator="greaterThan">
      <formula>2.11</formula>
    </cfRule>
  </conditionalFormatting>
  <conditionalFormatting sqref="I368">
    <cfRule type="cellIs" dxfId="32914" priority="34083" operator="greaterThan">
      <formula>2.11</formula>
    </cfRule>
  </conditionalFormatting>
  <conditionalFormatting sqref="J369">
    <cfRule type="notContainsBlanks" dxfId="32913" priority="34082">
      <formula>LEN(TRIM(J369))&gt;0</formula>
    </cfRule>
  </conditionalFormatting>
  <conditionalFormatting sqref="K369">
    <cfRule type="notContainsBlanks" dxfId="32912" priority="34081">
      <formula>LEN(TRIM(K369))&gt;0</formula>
    </cfRule>
  </conditionalFormatting>
  <conditionalFormatting sqref="M369">
    <cfRule type="containsText" dxfId="32911" priority="34080" operator="containsText" text="Complete">
      <formula>NOT(ISERROR(SEARCH("Complete",M369)))</formula>
    </cfRule>
  </conditionalFormatting>
  <conditionalFormatting sqref="I369">
    <cfRule type="cellIs" dxfId="32910" priority="34079" operator="greaterThan">
      <formula>2.11</formula>
    </cfRule>
  </conditionalFormatting>
  <conditionalFormatting sqref="I369">
    <cfRule type="cellIs" dxfId="32909" priority="34078" operator="greaterThan">
      <formula>2.11</formula>
    </cfRule>
  </conditionalFormatting>
  <conditionalFormatting sqref="I369">
    <cfRule type="cellIs" dxfId="32908" priority="34077" operator="greaterThan">
      <formula>2.11</formula>
    </cfRule>
  </conditionalFormatting>
  <conditionalFormatting sqref="J370">
    <cfRule type="notContainsBlanks" dxfId="32907" priority="34076">
      <formula>LEN(TRIM(J370))&gt;0</formula>
    </cfRule>
  </conditionalFormatting>
  <conditionalFormatting sqref="K370">
    <cfRule type="notContainsBlanks" dxfId="32906" priority="34075">
      <formula>LEN(TRIM(K370))&gt;0</formula>
    </cfRule>
  </conditionalFormatting>
  <conditionalFormatting sqref="M370">
    <cfRule type="containsText" dxfId="32905" priority="34074" operator="containsText" text="Complete">
      <formula>NOT(ISERROR(SEARCH("Complete",M370)))</formula>
    </cfRule>
  </conditionalFormatting>
  <conditionalFormatting sqref="I370">
    <cfRule type="cellIs" dxfId="32904" priority="34073" operator="greaterThan">
      <formula>2.11</formula>
    </cfRule>
  </conditionalFormatting>
  <conditionalFormatting sqref="I370">
    <cfRule type="cellIs" dxfId="32903" priority="34072" operator="greaterThan">
      <formula>2.11</formula>
    </cfRule>
  </conditionalFormatting>
  <conditionalFormatting sqref="I370">
    <cfRule type="cellIs" dxfId="32902" priority="34071" operator="greaterThan">
      <formula>2.11</formula>
    </cfRule>
  </conditionalFormatting>
  <conditionalFormatting sqref="J371">
    <cfRule type="notContainsBlanks" dxfId="32901" priority="34070">
      <formula>LEN(TRIM(J371))&gt;0</formula>
    </cfRule>
  </conditionalFormatting>
  <conditionalFormatting sqref="K371">
    <cfRule type="notContainsBlanks" dxfId="32900" priority="34069">
      <formula>LEN(TRIM(K371))&gt;0</formula>
    </cfRule>
  </conditionalFormatting>
  <conditionalFormatting sqref="M371">
    <cfRule type="containsText" dxfId="32899" priority="34068" operator="containsText" text="Complete">
      <formula>NOT(ISERROR(SEARCH("Complete",M371)))</formula>
    </cfRule>
  </conditionalFormatting>
  <conditionalFormatting sqref="I371">
    <cfRule type="cellIs" dxfId="32898" priority="34067" operator="greaterThan">
      <formula>2.11</formula>
    </cfRule>
  </conditionalFormatting>
  <conditionalFormatting sqref="I371">
    <cfRule type="cellIs" dxfId="32897" priority="34066" operator="greaterThan">
      <formula>2.11</formula>
    </cfRule>
  </conditionalFormatting>
  <conditionalFormatting sqref="I371">
    <cfRule type="cellIs" dxfId="32896" priority="34065" operator="greaterThan">
      <formula>2.11</formula>
    </cfRule>
  </conditionalFormatting>
  <conditionalFormatting sqref="J372">
    <cfRule type="notContainsBlanks" dxfId="32895" priority="34064">
      <formula>LEN(TRIM(J372))&gt;0</formula>
    </cfRule>
  </conditionalFormatting>
  <conditionalFormatting sqref="K372">
    <cfRule type="notContainsBlanks" dxfId="32894" priority="34063">
      <formula>LEN(TRIM(K372))&gt;0</formula>
    </cfRule>
  </conditionalFormatting>
  <conditionalFormatting sqref="M372">
    <cfRule type="containsText" dxfId="32893" priority="34062" operator="containsText" text="Complete">
      <formula>NOT(ISERROR(SEARCH("Complete",M372)))</formula>
    </cfRule>
  </conditionalFormatting>
  <conditionalFormatting sqref="I372">
    <cfRule type="cellIs" dxfId="32892" priority="34061" operator="greaterThan">
      <formula>2.11</formula>
    </cfRule>
  </conditionalFormatting>
  <conditionalFormatting sqref="I372">
    <cfRule type="cellIs" dxfId="32891" priority="34060" operator="greaterThan">
      <formula>2.11</formula>
    </cfRule>
  </conditionalFormatting>
  <conditionalFormatting sqref="I372">
    <cfRule type="cellIs" dxfId="32890" priority="34059" operator="greaterThan">
      <formula>2.11</formula>
    </cfRule>
  </conditionalFormatting>
  <conditionalFormatting sqref="J373">
    <cfRule type="notContainsBlanks" dxfId="32889" priority="34058">
      <formula>LEN(TRIM(J373))&gt;0</formula>
    </cfRule>
  </conditionalFormatting>
  <conditionalFormatting sqref="K373">
    <cfRule type="notContainsBlanks" dxfId="32888" priority="34057">
      <formula>LEN(TRIM(K373))&gt;0</formula>
    </cfRule>
  </conditionalFormatting>
  <conditionalFormatting sqref="M373">
    <cfRule type="containsText" dxfId="32887" priority="34056" operator="containsText" text="Complete">
      <formula>NOT(ISERROR(SEARCH("Complete",M373)))</formula>
    </cfRule>
  </conditionalFormatting>
  <conditionalFormatting sqref="I373">
    <cfRule type="cellIs" dxfId="32886" priority="34055" operator="greaterThan">
      <formula>2.11</formula>
    </cfRule>
  </conditionalFormatting>
  <conditionalFormatting sqref="I373">
    <cfRule type="cellIs" dxfId="32885" priority="34054" operator="greaterThan">
      <formula>2.11</formula>
    </cfRule>
  </conditionalFormatting>
  <conditionalFormatting sqref="I373">
    <cfRule type="cellIs" dxfId="32884" priority="34053" operator="greaterThan">
      <formula>2.11</formula>
    </cfRule>
  </conditionalFormatting>
  <conditionalFormatting sqref="J374">
    <cfRule type="notContainsBlanks" dxfId="32883" priority="34052">
      <formula>LEN(TRIM(J374))&gt;0</formula>
    </cfRule>
  </conditionalFormatting>
  <conditionalFormatting sqref="K374">
    <cfRule type="notContainsBlanks" dxfId="32882" priority="34051">
      <formula>LEN(TRIM(K374))&gt;0</formula>
    </cfRule>
  </conditionalFormatting>
  <conditionalFormatting sqref="M374">
    <cfRule type="containsText" dxfId="32881" priority="34050" operator="containsText" text="Complete">
      <formula>NOT(ISERROR(SEARCH("Complete",M374)))</formula>
    </cfRule>
  </conditionalFormatting>
  <conditionalFormatting sqref="I374">
    <cfRule type="cellIs" dxfId="32880" priority="34049" operator="greaterThan">
      <formula>2.11</formula>
    </cfRule>
  </conditionalFormatting>
  <conditionalFormatting sqref="I374">
    <cfRule type="cellIs" dxfId="32879" priority="34048" operator="greaterThan">
      <formula>2.11</formula>
    </cfRule>
  </conditionalFormatting>
  <conditionalFormatting sqref="I374">
    <cfRule type="cellIs" dxfId="32878" priority="34047" operator="greaterThan">
      <formula>2.11</formula>
    </cfRule>
  </conditionalFormatting>
  <conditionalFormatting sqref="J375">
    <cfRule type="notContainsBlanks" dxfId="32877" priority="34046">
      <formula>LEN(TRIM(J375))&gt;0</formula>
    </cfRule>
  </conditionalFormatting>
  <conditionalFormatting sqref="K375">
    <cfRule type="notContainsBlanks" dxfId="32876" priority="34045">
      <formula>LEN(TRIM(K375))&gt;0</formula>
    </cfRule>
  </conditionalFormatting>
  <conditionalFormatting sqref="M375">
    <cfRule type="containsText" dxfId="32875" priority="34044" operator="containsText" text="Complete">
      <formula>NOT(ISERROR(SEARCH("Complete",M375)))</formula>
    </cfRule>
  </conditionalFormatting>
  <conditionalFormatting sqref="I375">
    <cfRule type="cellIs" dxfId="32874" priority="34043" operator="greaterThan">
      <formula>2.11</formula>
    </cfRule>
  </conditionalFormatting>
  <conditionalFormatting sqref="I375">
    <cfRule type="cellIs" dxfId="32873" priority="34042" operator="greaterThan">
      <formula>2.11</formula>
    </cfRule>
  </conditionalFormatting>
  <conditionalFormatting sqref="I375">
    <cfRule type="cellIs" dxfId="32872" priority="34041" operator="greaterThan">
      <formula>2.11</formula>
    </cfRule>
  </conditionalFormatting>
  <conditionalFormatting sqref="J376">
    <cfRule type="notContainsBlanks" dxfId="32871" priority="34040">
      <formula>LEN(TRIM(J376))&gt;0</formula>
    </cfRule>
  </conditionalFormatting>
  <conditionalFormatting sqref="K376">
    <cfRule type="notContainsBlanks" dxfId="32870" priority="34039">
      <formula>LEN(TRIM(K376))&gt;0</formula>
    </cfRule>
  </conditionalFormatting>
  <conditionalFormatting sqref="M376">
    <cfRule type="containsText" dxfId="32869" priority="34038" operator="containsText" text="Complete">
      <formula>NOT(ISERROR(SEARCH("Complete",M376)))</formula>
    </cfRule>
  </conditionalFormatting>
  <conditionalFormatting sqref="I376">
    <cfRule type="cellIs" dxfId="32868" priority="34037" operator="greaterThan">
      <formula>2.11</formula>
    </cfRule>
  </conditionalFormatting>
  <conditionalFormatting sqref="I376">
    <cfRule type="cellIs" dxfId="32867" priority="34036" operator="greaterThan">
      <formula>2.11</formula>
    </cfRule>
  </conditionalFormatting>
  <conditionalFormatting sqref="I376">
    <cfRule type="cellIs" dxfId="32866" priority="34035" operator="greaterThan">
      <formula>2.11</formula>
    </cfRule>
  </conditionalFormatting>
  <conditionalFormatting sqref="J377">
    <cfRule type="notContainsBlanks" dxfId="32865" priority="34034">
      <formula>LEN(TRIM(J377))&gt;0</formula>
    </cfRule>
  </conditionalFormatting>
  <conditionalFormatting sqref="K377">
    <cfRule type="notContainsBlanks" dxfId="32864" priority="34033">
      <formula>LEN(TRIM(K377))&gt;0</formula>
    </cfRule>
  </conditionalFormatting>
  <conditionalFormatting sqref="M377">
    <cfRule type="containsText" dxfId="32863" priority="34032" operator="containsText" text="Complete">
      <formula>NOT(ISERROR(SEARCH("Complete",M377)))</formula>
    </cfRule>
  </conditionalFormatting>
  <conditionalFormatting sqref="I377">
    <cfRule type="cellIs" dxfId="32862" priority="34031" operator="greaterThan">
      <formula>2.11</formula>
    </cfRule>
  </conditionalFormatting>
  <conditionalFormatting sqref="I377">
    <cfRule type="cellIs" dxfId="32861" priority="34030" operator="greaterThan">
      <formula>2.11</formula>
    </cfRule>
  </conditionalFormatting>
  <conditionalFormatting sqref="I377">
    <cfRule type="cellIs" dxfId="32860" priority="34029" operator="greaterThan">
      <formula>2.11</formula>
    </cfRule>
  </conditionalFormatting>
  <conditionalFormatting sqref="J378">
    <cfRule type="notContainsBlanks" dxfId="32859" priority="34028">
      <formula>LEN(TRIM(J378))&gt;0</formula>
    </cfRule>
  </conditionalFormatting>
  <conditionalFormatting sqref="K378">
    <cfRule type="notContainsBlanks" dxfId="32858" priority="34027">
      <formula>LEN(TRIM(K378))&gt;0</formula>
    </cfRule>
  </conditionalFormatting>
  <conditionalFormatting sqref="M378">
    <cfRule type="containsText" dxfId="32857" priority="34026" operator="containsText" text="Complete">
      <formula>NOT(ISERROR(SEARCH("Complete",M378)))</formula>
    </cfRule>
  </conditionalFormatting>
  <conditionalFormatting sqref="I378">
    <cfRule type="cellIs" dxfId="32856" priority="34025" operator="greaterThan">
      <formula>2.11</formula>
    </cfRule>
  </conditionalFormatting>
  <conditionalFormatting sqref="I378">
    <cfRule type="cellIs" dxfId="32855" priority="34024" operator="greaterThan">
      <formula>2.11</formula>
    </cfRule>
  </conditionalFormatting>
  <conditionalFormatting sqref="I378">
    <cfRule type="cellIs" dxfId="32854" priority="34023" operator="greaterThan">
      <formula>2.11</formula>
    </cfRule>
  </conditionalFormatting>
  <conditionalFormatting sqref="J379">
    <cfRule type="notContainsBlanks" dxfId="32853" priority="34022">
      <formula>LEN(TRIM(J379))&gt;0</formula>
    </cfRule>
  </conditionalFormatting>
  <conditionalFormatting sqref="K379">
    <cfRule type="notContainsBlanks" dxfId="32852" priority="34021">
      <formula>LEN(TRIM(K379))&gt;0</formula>
    </cfRule>
  </conditionalFormatting>
  <conditionalFormatting sqref="M379">
    <cfRule type="containsText" dxfId="32851" priority="34020" operator="containsText" text="Complete">
      <formula>NOT(ISERROR(SEARCH("Complete",M379)))</formula>
    </cfRule>
  </conditionalFormatting>
  <conditionalFormatting sqref="I379">
    <cfRule type="cellIs" dxfId="32850" priority="34019" operator="greaterThan">
      <formula>2.11</formula>
    </cfRule>
  </conditionalFormatting>
  <conditionalFormatting sqref="I379">
    <cfRule type="cellIs" dxfId="32849" priority="34018" operator="greaterThan">
      <formula>2.11</formula>
    </cfRule>
  </conditionalFormatting>
  <conditionalFormatting sqref="I379">
    <cfRule type="cellIs" dxfId="32848" priority="34017" operator="greaterThan">
      <formula>2.11</formula>
    </cfRule>
  </conditionalFormatting>
  <conditionalFormatting sqref="J380">
    <cfRule type="notContainsBlanks" dxfId="32847" priority="34016">
      <formula>LEN(TRIM(J380))&gt;0</formula>
    </cfRule>
  </conditionalFormatting>
  <conditionalFormatting sqref="K380">
    <cfRule type="notContainsBlanks" dxfId="32846" priority="34015">
      <formula>LEN(TRIM(K380))&gt;0</formula>
    </cfRule>
  </conditionalFormatting>
  <conditionalFormatting sqref="M380">
    <cfRule type="containsText" dxfId="32845" priority="34014" operator="containsText" text="Complete">
      <formula>NOT(ISERROR(SEARCH("Complete",M380)))</formula>
    </cfRule>
  </conditionalFormatting>
  <conditionalFormatting sqref="I380">
    <cfRule type="cellIs" dxfId="32844" priority="34013" operator="greaterThan">
      <formula>2.11</formula>
    </cfRule>
  </conditionalFormatting>
  <conditionalFormatting sqref="I380">
    <cfRule type="cellIs" dxfId="32843" priority="34012" operator="greaterThan">
      <formula>2.11</formula>
    </cfRule>
  </conditionalFormatting>
  <conditionalFormatting sqref="I380">
    <cfRule type="cellIs" dxfId="32842" priority="34011" operator="greaterThan">
      <formula>2.11</formula>
    </cfRule>
  </conditionalFormatting>
  <conditionalFormatting sqref="J381">
    <cfRule type="notContainsBlanks" dxfId="32841" priority="34010">
      <formula>LEN(TRIM(J381))&gt;0</formula>
    </cfRule>
  </conditionalFormatting>
  <conditionalFormatting sqref="K381">
    <cfRule type="notContainsBlanks" dxfId="32840" priority="34009">
      <formula>LEN(TRIM(K381))&gt;0</formula>
    </cfRule>
  </conditionalFormatting>
  <conditionalFormatting sqref="M381">
    <cfRule type="containsText" dxfId="32839" priority="34008" operator="containsText" text="Complete">
      <formula>NOT(ISERROR(SEARCH("Complete",M381)))</formula>
    </cfRule>
  </conditionalFormatting>
  <conditionalFormatting sqref="I381">
    <cfRule type="cellIs" dxfId="32838" priority="34007" operator="greaterThan">
      <formula>2.11</formula>
    </cfRule>
  </conditionalFormatting>
  <conditionalFormatting sqref="I381">
    <cfRule type="cellIs" dxfId="32837" priority="34006" operator="greaterThan">
      <formula>2.11</formula>
    </cfRule>
  </conditionalFormatting>
  <conditionalFormatting sqref="I381">
    <cfRule type="cellIs" dxfId="32836" priority="34005" operator="greaterThan">
      <formula>2.11</formula>
    </cfRule>
  </conditionalFormatting>
  <conditionalFormatting sqref="J382">
    <cfRule type="notContainsBlanks" dxfId="32835" priority="34004">
      <formula>LEN(TRIM(J382))&gt;0</formula>
    </cfRule>
  </conditionalFormatting>
  <conditionalFormatting sqref="K382">
    <cfRule type="notContainsBlanks" dxfId="32834" priority="34003">
      <formula>LEN(TRIM(K382))&gt;0</formula>
    </cfRule>
  </conditionalFormatting>
  <conditionalFormatting sqref="M382">
    <cfRule type="containsText" dxfId="32833" priority="34002" operator="containsText" text="Complete">
      <formula>NOT(ISERROR(SEARCH("Complete",M382)))</formula>
    </cfRule>
  </conditionalFormatting>
  <conditionalFormatting sqref="I382">
    <cfRule type="cellIs" dxfId="32832" priority="34001" operator="greaterThan">
      <formula>2.11</formula>
    </cfRule>
  </conditionalFormatting>
  <conditionalFormatting sqref="I382">
    <cfRule type="cellIs" dxfId="32831" priority="34000" operator="greaterThan">
      <formula>2.11</formula>
    </cfRule>
  </conditionalFormatting>
  <conditionalFormatting sqref="I382">
    <cfRule type="cellIs" dxfId="32830" priority="33999" operator="greaterThan">
      <formula>2.11</formula>
    </cfRule>
  </conditionalFormatting>
  <conditionalFormatting sqref="J383">
    <cfRule type="notContainsBlanks" dxfId="32829" priority="33998">
      <formula>LEN(TRIM(J383))&gt;0</formula>
    </cfRule>
  </conditionalFormatting>
  <conditionalFormatting sqref="K383">
    <cfRule type="notContainsBlanks" dxfId="32828" priority="33997">
      <formula>LEN(TRIM(K383))&gt;0</formula>
    </cfRule>
  </conditionalFormatting>
  <conditionalFormatting sqref="M383">
    <cfRule type="containsText" dxfId="32827" priority="33996" operator="containsText" text="Complete">
      <formula>NOT(ISERROR(SEARCH("Complete",M383)))</formula>
    </cfRule>
  </conditionalFormatting>
  <conditionalFormatting sqref="I383">
    <cfRule type="cellIs" dxfId="32826" priority="33995" operator="greaterThan">
      <formula>2.11</formula>
    </cfRule>
  </conditionalFormatting>
  <conditionalFormatting sqref="I383">
    <cfRule type="cellIs" dxfId="32825" priority="33994" operator="greaterThan">
      <formula>2.11</formula>
    </cfRule>
  </conditionalFormatting>
  <conditionalFormatting sqref="I383">
    <cfRule type="cellIs" dxfId="32824" priority="33993" operator="greaterThan">
      <formula>2.11</formula>
    </cfRule>
  </conditionalFormatting>
  <conditionalFormatting sqref="J384">
    <cfRule type="notContainsBlanks" dxfId="32823" priority="33992">
      <formula>LEN(TRIM(J384))&gt;0</formula>
    </cfRule>
  </conditionalFormatting>
  <conditionalFormatting sqref="K384">
    <cfRule type="notContainsBlanks" dxfId="32822" priority="33991">
      <formula>LEN(TRIM(K384))&gt;0</formula>
    </cfRule>
  </conditionalFormatting>
  <conditionalFormatting sqref="M384">
    <cfRule type="containsText" dxfId="32821" priority="33990" operator="containsText" text="Complete">
      <formula>NOT(ISERROR(SEARCH("Complete",M384)))</formula>
    </cfRule>
  </conditionalFormatting>
  <conditionalFormatting sqref="I384">
    <cfRule type="cellIs" dxfId="32820" priority="33989" operator="greaterThan">
      <formula>2.11</formula>
    </cfRule>
  </conditionalFormatting>
  <conditionalFormatting sqref="I384">
    <cfRule type="cellIs" dxfId="32819" priority="33988" operator="greaterThan">
      <formula>2.11</formula>
    </cfRule>
  </conditionalFormatting>
  <conditionalFormatting sqref="I384">
    <cfRule type="cellIs" dxfId="32818" priority="33987" operator="greaterThan">
      <formula>2.11</formula>
    </cfRule>
  </conditionalFormatting>
  <conditionalFormatting sqref="J385">
    <cfRule type="notContainsBlanks" dxfId="32817" priority="33986">
      <formula>LEN(TRIM(J385))&gt;0</formula>
    </cfRule>
  </conditionalFormatting>
  <conditionalFormatting sqref="K385">
    <cfRule type="notContainsBlanks" dxfId="32816" priority="33985">
      <formula>LEN(TRIM(K385))&gt;0</formula>
    </cfRule>
  </conditionalFormatting>
  <conditionalFormatting sqref="M385">
    <cfRule type="containsText" dxfId="32815" priority="33984" operator="containsText" text="Complete">
      <formula>NOT(ISERROR(SEARCH("Complete",M385)))</formula>
    </cfRule>
  </conditionalFormatting>
  <conditionalFormatting sqref="I385">
    <cfRule type="cellIs" dxfId="32814" priority="33983" operator="greaterThan">
      <formula>2.11</formula>
    </cfRule>
  </conditionalFormatting>
  <conditionalFormatting sqref="I385">
    <cfRule type="cellIs" dxfId="32813" priority="33982" operator="greaterThan">
      <formula>2.11</formula>
    </cfRule>
  </conditionalFormatting>
  <conditionalFormatting sqref="I385">
    <cfRule type="cellIs" dxfId="32812" priority="33981" operator="greaterThan">
      <formula>2.11</formula>
    </cfRule>
  </conditionalFormatting>
  <conditionalFormatting sqref="J386">
    <cfRule type="notContainsBlanks" dxfId="32811" priority="33980">
      <formula>LEN(TRIM(J386))&gt;0</formula>
    </cfRule>
  </conditionalFormatting>
  <conditionalFormatting sqref="K386">
    <cfRule type="notContainsBlanks" dxfId="32810" priority="33979">
      <formula>LEN(TRIM(K386))&gt;0</formula>
    </cfRule>
  </conditionalFormatting>
  <conditionalFormatting sqref="M386">
    <cfRule type="containsText" dxfId="32809" priority="33978" operator="containsText" text="Complete">
      <formula>NOT(ISERROR(SEARCH("Complete",M386)))</formula>
    </cfRule>
  </conditionalFormatting>
  <conditionalFormatting sqref="I386">
    <cfRule type="cellIs" dxfId="32808" priority="33977" operator="greaterThan">
      <formula>2.11</formula>
    </cfRule>
  </conditionalFormatting>
  <conditionalFormatting sqref="I386">
    <cfRule type="cellIs" dxfId="32807" priority="33976" operator="greaterThan">
      <formula>2.11</formula>
    </cfRule>
  </conditionalFormatting>
  <conditionalFormatting sqref="I386">
    <cfRule type="cellIs" dxfId="32806" priority="33975" operator="greaterThan">
      <formula>2.11</formula>
    </cfRule>
  </conditionalFormatting>
  <conditionalFormatting sqref="J387">
    <cfRule type="notContainsBlanks" dxfId="32805" priority="33974">
      <formula>LEN(TRIM(J387))&gt;0</formula>
    </cfRule>
  </conditionalFormatting>
  <conditionalFormatting sqref="K387">
    <cfRule type="notContainsBlanks" dxfId="32804" priority="33973">
      <formula>LEN(TRIM(K387))&gt;0</formula>
    </cfRule>
  </conditionalFormatting>
  <conditionalFormatting sqref="M387">
    <cfRule type="containsText" dxfId="32803" priority="33972" operator="containsText" text="Complete">
      <formula>NOT(ISERROR(SEARCH("Complete",M387)))</formula>
    </cfRule>
  </conditionalFormatting>
  <conditionalFormatting sqref="I387">
    <cfRule type="cellIs" dxfId="32802" priority="33971" operator="greaterThan">
      <formula>2.11</formula>
    </cfRule>
  </conditionalFormatting>
  <conditionalFormatting sqref="I387">
    <cfRule type="cellIs" dxfId="32801" priority="33970" operator="greaterThan">
      <formula>2.11</formula>
    </cfRule>
  </conditionalFormatting>
  <conditionalFormatting sqref="I387">
    <cfRule type="cellIs" dxfId="32800" priority="33969" operator="greaterThan">
      <formula>2.11</formula>
    </cfRule>
  </conditionalFormatting>
  <conditionalFormatting sqref="J388">
    <cfRule type="notContainsBlanks" dxfId="32799" priority="33968">
      <formula>LEN(TRIM(J388))&gt;0</formula>
    </cfRule>
  </conditionalFormatting>
  <conditionalFormatting sqref="K388">
    <cfRule type="notContainsBlanks" dxfId="32798" priority="33967">
      <formula>LEN(TRIM(K388))&gt;0</formula>
    </cfRule>
  </conditionalFormatting>
  <conditionalFormatting sqref="M388">
    <cfRule type="containsText" dxfId="32797" priority="33966" operator="containsText" text="Complete">
      <formula>NOT(ISERROR(SEARCH("Complete",M388)))</formula>
    </cfRule>
  </conditionalFormatting>
  <conditionalFormatting sqref="I388">
    <cfRule type="cellIs" dxfId="32796" priority="33965" operator="greaterThan">
      <formula>2.11</formula>
    </cfRule>
  </conditionalFormatting>
  <conditionalFormatting sqref="I388">
    <cfRule type="cellIs" dxfId="32795" priority="33964" operator="greaterThan">
      <formula>2.11</formula>
    </cfRule>
  </conditionalFormatting>
  <conditionalFormatting sqref="I388">
    <cfRule type="cellIs" dxfId="32794" priority="33963" operator="greaterThan">
      <formula>2.11</formula>
    </cfRule>
  </conditionalFormatting>
  <conditionalFormatting sqref="J389">
    <cfRule type="notContainsBlanks" dxfId="32793" priority="33962">
      <formula>LEN(TRIM(J389))&gt;0</formula>
    </cfRule>
  </conditionalFormatting>
  <conditionalFormatting sqref="K389">
    <cfRule type="notContainsBlanks" dxfId="32792" priority="33961">
      <formula>LEN(TRIM(K389))&gt;0</formula>
    </cfRule>
  </conditionalFormatting>
  <conditionalFormatting sqref="M389">
    <cfRule type="containsText" dxfId="32791" priority="33960" operator="containsText" text="Complete">
      <formula>NOT(ISERROR(SEARCH("Complete",M389)))</formula>
    </cfRule>
  </conditionalFormatting>
  <conditionalFormatting sqref="I389">
    <cfRule type="cellIs" dxfId="32790" priority="33959" operator="greaterThan">
      <formula>2.11</formula>
    </cfRule>
  </conditionalFormatting>
  <conditionalFormatting sqref="I389">
    <cfRule type="cellIs" dxfId="32789" priority="33958" operator="greaterThan">
      <formula>2.11</formula>
    </cfRule>
  </conditionalFormatting>
  <conditionalFormatting sqref="I389">
    <cfRule type="cellIs" dxfId="32788" priority="33957" operator="greaterThan">
      <formula>2.11</formula>
    </cfRule>
  </conditionalFormatting>
  <conditionalFormatting sqref="J390">
    <cfRule type="notContainsBlanks" dxfId="32787" priority="33956">
      <formula>LEN(TRIM(J390))&gt;0</formula>
    </cfRule>
  </conditionalFormatting>
  <conditionalFormatting sqref="K390">
    <cfRule type="notContainsBlanks" dxfId="32786" priority="33955">
      <formula>LEN(TRIM(K390))&gt;0</formula>
    </cfRule>
  </conditionalFormatting>
  <conditionalFormatting sqref="M390">
    <cfRule type="containsText" dxfId="32785" priority="33954" operator="containsText" text="Complete">
      <formula>NOT(ISERROR(SEARCH("Complete",M390)))</formula>
    </cfRule>
  </conditionalFormatting>
  <conditionalFormatting sqref="I390">
    <cfRule type="cellIs" dxfId="32784" priority="33953" operator="greaterThan">
      <formula>2.11</formula>
    </cfRule>
  </conditionalFormatting>
  <conditionalFormatting sqref="I390">
    <cfRule type="cellIs" dxfId="32783" priority="33952" operator="greaterThan">
      <formula>2.11</formula>
    </cfRule>
  </conditionalFormatting>
  <conditionalFormatting sqref="I390">
    <cfRule type="cellIs" dxfId="32782" priority="33951" operator="greaterThan">
      <formula>2.11</formula>
    </cfRule>
  </conditionalFormatting>
  <conditionalFormatting sqref="J391">
    <cfRule type="notContainsBlanks" dxfId="32781" priority="33950">
      <formula>LEN(TRIM(J391))&gt;0</formula>
    </cfRule>
  </conditionalFormatting>
  <conditionalFormatting sqref="K391">
    <cfRule type="notContainsBlanks" dxfId="32780" priority="33949">
      <formula>LEN(TRIM(K391))&gt;0</formula>
    </cfRule>
  </conditionalFormatting>
  <conditionalFormatting sqref="M391">
    <cfRule type="containsText" dxfId="32779" priority="33948" operator="containsText" text="Complete">
      <formula>NOT(ISERROR(SEARCH("Complete",M391)))</formula>
    </cfRule>
  </conditionalFormatting>
  <conditionalFormatting sqref="I391">
    <cfRule type="cellIs" dxfId="32778" priority="33947" operator="greaterThan">
      <formula>2.11</formula>
    </cfRule>
  </conditionalFormatting>
  <conditionalFormatting sqref="I391">
    <cfRule type="cellIs" dxfId="32777" priority="33946" operator="greaterThan">
      <formula>2.11</formula>
    </cfRule>
  </conditionalFormatting>
  <conditionalFormatting sqref="I391">
    <cfRule type="cellIs" dxfId="32776" priority="33945" operator="greaterThan">
      <formula>2.11</formula>
    </cfRule>
  </conditionalFormatting>
  <conditionalFormatting sqref="J392">
    <cfRule type="notContainsBlanks" dxfId="32775" priority="33944">
      <formula>LEN(TRIM(J392))&gt;0</formula>
    </cfRule>
  </conditionalFormatting>
  <conditionalFormatting sqref="K392">
    <cfRule type="notContainsBlanks" dxfId="32774" priority="33943">
      <formula>LEN(TRIM(K392))&gt;0</formula>
    </cfRule>
  </conditionalFormatting>
  <conditionalFormatting sqref="M392">
    <cfRule type="containsText" dxfId="32773" priority="33942" operator="containsText" text="Complete">
      <formula>NOT(ISERROR(SEARCH("Complete",M392)))</formula>
    </cfRule>
  </conditionalFormatting>
  <conditionalFormatting sqref="I392">
    <cfRule type="cellIs" dxfId="32772" priority="33941" operator="greaterThan">
      <formula>2.11</formula>
    </cfRule>
  </conditionalFormatting>
  <conditionalFormatting sqref="I392">
    <cfRule type="cellIs" dxfId="32771" priority="33940" operator="greaterThan">
      <formula>2.11</formula>
    </cfRule>
  </conditionalFormatting>
  <conditionalFormatting sqref="I392">
    <cfRule type="cellIs" dxfId="32770" priority="33939" operator="greaterThan">
      <formula>2.11</formula>
    </cfRule>
  </conditionalFormatting>
  <conditionalFormatting sqref="J393">
    <cfRule type="notContainsBlanks" dxfId="32769" priority="33938">
      <formula>LEN(TRIM(J393))&gt;0</formula>
    </cfRule>
  </conditionalFormatting>
  <conditionalFormatting sqref="K393">
    <cfRule type="notContainsBlanks" dxfId="32768" priority="33937">
      <formula>LEN(TRIM(K393))&gt;0</formula>
    </cfRule>
  </conditionalFormatting>
  <conditionalFormatting sqref="M393">
    <cfRule type="containsText" dxfId="32767" priority="33936" operator="containsText" text="Complete">
      <formula>NOT(ISERROR(SEARCH("Complete",M393)))</formula>
    </cfRule>
  </conditionalFormatting>
  <conditionalFormatting sqref="I393">
    <cfRule type="cellIs" dxfId="32766" priority="33935" operator="greaterThan">
      <formula>2.11</formula>
    </cfRule>
  </conditionalFormatting>
  <conditionalFormatting sqref="I393">
    <cfRule type="cellIs" dxfId="32765" priority="33934" operator="greaterThan">
      <formula>2.11</formula>
    </cfRule>
  </conditionalFormatting>
  <conditionalFormatting sqref="I393">
    <cfRule type="cellIs" dxfId="32764" priority="33933" operator="greaterThan">
      <formula>2.11</formula>
    </cfRule>
  </conditionalFormatting>
  <conditionalFormatting sqref="J394">
    <cfRule type="notContainsBlanks" dxfId="32763" priority="33932">
      <formula>LEN(TRIM(J394))&gt;0</formula>
    </cfRule>
  </conditionalFormatting>
  <conditionalFormatting sqref="K394">
    <cfRule type="notContainsBlanks" dxfId="32762" priority="33931">
      <formula>LEN(TRIM(K394))&gt;0</formula>
    </cfRule>
  </conditionalFormatting>
  <conditionalFormatting sqref="M394">
    <cfRule type="containsText" dxfId="32761" priority="33930" operator="containsText" text="Complete">
      <formula>NOT(ISERROR(SEARCH("Complete",M394)))</formula>
    </cfRule>
  </conditionalFormatting>
  <conditionalFormatting sqref="I394">
    <cfRule type="cellIs" dxfId="32760" priority="33929" operator="greaterThan">
      <formula>2.11</formula>
    </cfRule>
  </conditionalFormatting>
  <conditionalFormatting sqref="I394">
    <cfRule type="cellIs" dxfId="32759" priority="33928" operator="greaterThan">
      <formula>2.11</formula>
    </cfRule>
  </conditionalFormatting>
  <conditionalFormatting sqref="I394">
    <cfRule type="cellIs" dxfId="32758" priority="33927" operator="greaterThan">
      <formula>2.11</formula>
    </cfRule>
  </conditionalFormatting>
  <conditionalFormatting sqref="J395">
    <cfRule type="notContainsBlanks" dxfId="32757" priority="33926">
      <formula>LEN(TRIM(J395))&gt;0</formula>
    </cfRule>
  </conditionalFormatting>
  <conditionalFormatting sqref="K395">
    <cfRule type="notContainsBlanks" dxfId="32756" priority="33925">
      <formula>LEN(TRIM(K395))&gt;0</formula>
    </cfRule>
  </conditionalFormatting>
  <conditionalFormatting sqref="M395">
    <cfRule type="containsText" dxfId="32755" priority="33924" operator="containsText" text="Complete">
      <formula>NOT(ISERROR(SEARCH("Complete",M395)))</formula>
    </cfRule>
  </conditionalFormatting>
  <conditionalFormatting sqref="I395">
    <cfRule type="cellIs" dxfId="32754" priority="33923" operator="greaterThan">
      <formula>2.11</formula>
    </cfRule>
  </conditionalFormatting>
  <conditionalFormatting sqref="I395">
    <cfRule type="cellIs" dxfId="32753" priority="33922" operator="greaterThan">
      <formula>2.11</formula>
    </cfRule>
  </conditionalFormatting>
  <conditionalFormatting sqref="I395">
    <cfRule type="cellIs" dxfId="32752" priority="33921" operator="greaterThan">
      <formula>2.11</formula>
    </cfRule>
  </conditionalFormatting>
  <conditionalFormatting sqref="J396">
    <cfRule type="notContainsBlanks" dxfId="32751" priority="33920">
      <formula>LEN(TRIM(J396))&gt;0</formula>
    </cfRule>
  </conditionalFormatting>
  <conditionalFormatting sqref="K396">
    <cfRule type="notContainsBlanks" dxfId="32750" priority="33919">
      <formula>LEN(TRIM(K396))&gt;0</formula>
    </cfRule>
  </conditionalFormatting>
  <conditionalFormatting sqref="M396">
    <cfRule type="containsText" dxfId="32749" priority="33918" operator="containsText" text="Complete">
      <formula>NOT(ISERROR(SEARCH("Complete",M396)))</formula>
    </cfRule>
  </conditionalFormatting>
  <conditionalFormatting sqref="I396">
    <cfRule type="cellIs" dxfId="32748" priority="33917" operator="greaterThan">
      <formula>2.11</formula>
    </cfRule>
  </conditionalFormatting>
  <conditionalFormatting sqref="I396">
    <cfRule type="cellIs" dxfId="32747" priority="33916" operator="greaterThan">
      <formula>2.11</formula>
    </cfRule>
  </conditionalFormatting>
  <conditionalFormatting sqref="I396">
    <cfRule type="cellIs" dxfId="32746" priority="33915" operator="greaterThan">
      <formula>2.11</formula>
    </cfRule>
  </conditionalFormatting>
  <conditionalFormatting sqref="J397">
    <cfRule type="notContainsBlanks" dxfId="32745" priority="33914">
      <formula>LEN(TRIM(J397))&gt;0</formula>
    </cfRule>
  </conditionalFormatting>
  <conditionalFormatting sqref="K397">
    <cfRule type="notContainsBlanks" dxfId="32744" priority="33913">
      <formula>LEN(TRIM(K397))&gt;0</formula>
    </cfRule>
  </conditionalFormatting>
  <conditionalFormatting sqref="M397">
    <cfRule type="containsText" dxfId="32743" priority="33912" operator="containsText" text="Complete">
      <formula>NOT(ISERROR(SEARCH("Complete",M397)))</formula>
    </cfRule>
  </conditionalFormatting>
  <conditionalFormatting sqref="I397">
    <cfRule type="cellIs" dxfId="32742" priority="33911" operator="greaterThan">
      <formula>2.11</formula>
    </cfRule>
  </conditionalFormatting>
  <conditionalFormatting sqref="I397">
    <cfRule type="cellIs" dxfId="32741" priority="33910" operator="greaterThan">
      <formula>2.11</formula>
    </cfRule>
  </conditionalFormatting>
  <conditionalFormatting sqref="I397">
    <cfRule type="cellIs" dxfId="32740" priority="33909" operator="greaterThan">
      <formula>2.11</formula>
    </cfRule>
  </conditionalFormatting>
  <conditionalFormatting sqref="J398">
    <cfRule type="notContainsBlanks" dxfId="32739" priority="33908">
      <formula>LEN(TRIM(J398))&gt;0</formula>
    </cfRule>
  </conditionalFormatting>
  <conditionalFormatting sqref="K398">
    <cfRule type="notContainsBlanks" dxfId="32738" priority="33907">
      <formula>LEN(TRIM(K398))&gt;0</formula>
    </cfRule>
  </conditionalFormatting>
  <conditionalFormatting sqref="M398">
    <cfRule type="containsText" dxfId="32737" priority="33906" operator="containsText" text="Complete">
      <formula>NOT(ISERROR(SEARCH("Complete",M398)))</formula>
    </cfRule>
  </conditionalFormatting>
  <conditionalFormatting sqref="I398">
    <cfRule type="cellIs" dxfId="32736" priority="33905" operator="greaterThan">
      <formula>2.11</formula>
    </cfRule>
  </conditionalFormatting>
  <conditionalFormatting sqref="I398">
    <cfRule type="cellIs" dxfId="32735" priority="33904" operator="greaterThan">
      <formula>2.11</formula>
    </cfRule>
  </conditionalFormatting>
  <conditionalFormatting sqref="I398">
    <cfRule type="cellIs" dxfId="32734" priority="33903" operator="greaterThan">
      <formula>2.11</formula>
    </cfRule>
  </conditionalFormatting>
  <conditionalFormatting sqref="J399">
    <cfRule type="notContainsBlanks" dxfId="32733" priority="33902">
      <formula>LEN(TRIM(J399))&gt;0</formula>
    </cfRule>
  </conditionalFormatting>
  <conditionalFormatting sqref="K399">
    <cfRule type="notContainsBlanks" dxfId="32732" priority="33901">
      <formula>LEN(TRIM(K399))&gt;0</formula>
    </cfRule>
  </conditionalFormatting>
  <conditionalFormatting sqref="M399">
    <cfRule type="containsText" dxfId="32731" priority="33900" operator="containsText" text="Complete">
      <formula>NOT(ISERROR(SEARCH("Complete",M399)))</formula>
    </cfRule>
  </conditionalFormatting>
  <conditionalFormatting sqref="I399">
    <cfRule type="cellIs" dxfId="32730" priority="33899" operator="greaterThan">
      <formula>2.11</formula>
    </cfRule>
  </conditionalFormatting>
  <conditionalFormatting sqref="I399">
    <cfRule type="cellIs" dxfId="32729" priority="33898" operator="greaterThan">
      <formula>2.11</formula>
    </cfRule>
  </conditionalFormatting>
  <conditionalFormatting sqref="I399">
    <cfRule type="cellIs" dxfId="32728" priority="33897" operator="greaterThan">
      <formula>2.11</formula>
    </cfRule>
  </conditionalFormatting>
  <conditionalFormatting sqref="J400">
    <cfRule type="notContainsBlanks" dxfId="32727" priority="33896">
      <formula>LEN(TRIM(J400))&gt;0</formula>
    </cfRule>
  </conditionalFormatting>
  <conditionalFormatting sqref="K400">
    <cfRule type="notContainsBlanks" dxfId="32726" priority="33895">
      <formula>LEN(TRIM(K400))&gt;0</formula>
    </cfRule>
  </conditionalFormatting>
  <conditionalFormatting sqref="M400">
    <cfRule type="containsText" dxfId="32725" priority="33894" operator="containsText" text="Complete">
      <formula>NOT(ISERROR(SEARCH("Complete",M400)))</formula>
    </cfRule>
  </conditionalFormatting>
  <conditionalFormatting sqref="I400">
    <cfRule type="cellIs" dxfId="32724" priority="33893" operator="greaterThan">
      <formula>2.11</formula>
    </cfRule>
  </conditionalFormatting>
  <conditionalFormatting sqref="I400">
    <cfRule type="cellIs" dxfId="32723" priority="33892" operator="greaterThan">
      <formula>2.11</formula>
    </cfRule>
  </conditionalFormatting>
  <conditionalFormatting sqref="I400">
    <cfRule type="cellIs" dxfId="32722" priority="33891" operator="greaterThan">
      <formula>2.11</formula>
    </cfRule>
  </conditionalFormatting>
  <conditionalFormatting sqref="J401">
    <cfRule type="notContainsBlanks" dxfId="32721" priority="33890">
      <formula>LEN(TRIM(J401))&gt;0</formula>
    </cfRule>
  </conditionalFormatting>
  <conditionalFormatting sqref="K401">
    <cfRule type="notContainsBlanks" dxfId="32720" priority="33889">
      <formula>LEN(TRIM(K401))&gt;0</formula>
    </cfRule>
  </conditionalFormatting>
  <conditionalFormatting sqref="M401">
    <cfRule type="containsText" dxfId="32719" priority="33888" operator="containsText" text="Complete">
      <formula>NOT(ISERROR(SEARCH("Complete",M401)))</formula>
    </cfRule>
  </conditionalFormatting>
  <conditionalFormatting sqref="I401">
    <cfRule type="cellIs" dxfId="32718" priority="33887" operator="greaterThan">
      <formula>2.11</formula>
    </cfRule>
  </conditionalFormatting>
  <conditionalFormatting sqref="I401">
    <cfRule type="cellIs" dxfId="32717" priority="33886" operator="greaterThan">
      <formula>2.11</formula>
    </cfRule>
  </conditionalFormatting>
  <conditionalFormatting sqref="I401">
    <cfRule type="cellIs" dxfId="32716" priority="33885" operator="greaterThan">
      <formula>2.11</formula>
    </cfRule>
  </conditionalFormatting>
  <conditionalFormatting sqref="J402">
    <cfRule type="notContainsBlanks" dxfId="32715" priority="33884">
      <formula>LEN(TRIM(J402))&gt;0</formula>
    </cfRule>
  </conditionalFormatting>
  <conditionalFormatting sqref="K402">
    <cfRule type="notContainsBlanks" dxfId="32714" priority="33883">
      <formula>LEN(TRIM(K402))&gt;0</formula>
    </cfRule>
  </conditionalFormatting>
  <conditionalFormatting sqref="M402">
    <cfRule type="containsText" dxfId="32713" priority="33882" operator="containsText" text="Complete">
      <formula>NOT(ISERROR(SEARCH("Complete",M402)))</formula>
    </cfRule>
  </conditionalFormatting>
  <conditionalFormatting sqref="I402">
    <cfRule type="cellIs" dxfId="32712" priority="33881" operator="greaterThan">
      <formula>2.11</formula>
    </cfRule>
  </conditionalFormatting>
  <conditionalFormatting sqref="I402">
    <cfRule type="cellIs" dxfId="32711" priority="33880" operator="greaterThan">
      <formula>2.11</formula>
    </cfRule>
  </conditionalFormatting>
  <conditionalFormatting sqref="I402">
    <cfRule type="cellIs" dxfId="32710" priority="33879" operator="greaterThan">
      <formula>2.11</formula>
    </cfRule>
  </conditionalFormatting>
  <conditionalFormatting sqref="J403">
    <cfRule type="notContainsBlanks" dxfId="32709" priority="33878">
      <formula>LEN(TRIM(J403))&gt;0</formula>
    </cfRule>
  </conditionalFormatting>
  <conditionalFormatting sqref="K403">
    <cfRule type="notContainsBlanks" dxfId="32708" priority="33877">
      <formula>LEN(TRIM(K403))&gt;0</formula>
    </cfRule>
  </conditionalFormatting>
  <conditionalFormatting sqref="M403">
    <cfRule type="containsText" dxfId="32707" priority="33876" operator="containsText" text="Complete">
      <formula>NOT(ISERROR(SEARCH("Complete",M403)))</formula>
    </cfRule>
  </conditionalFormatting>
  <conditionalFormatting sqref="I403">
    <cfRule type="cellIs" dxfId="32706" priority="33875" operator="greaterThan">
      <formula>2.11</formula>
    </cfRule>
  </conditionalFormatting>
  <conditionalFormatting sqref="I403">
    <cfRule type="cellIs" dxfId="32705" priority="33874" operator="greaterThan">
      <formula>2.11</formula>
    </cfRule>
  </conditionalFormatting>
  <conditionalFormatting sqref="I403">
    <cfRule type="cellIs" dxfId="32704" priority="33873" operator="greaterThan">
      <formula>2.11</formula>
    </cfRule>
  </conditionalFormatting>
  <conditionalFormatting sqref="J404">
    <cfRule type="notContainsBlanks" dxfId="32703" priority="33872">
      <formula>LEN(TRIM(J404))&gt;0</formula>
    </cfRule>
  </conditionalFormatting>
  <conditionalFormatting sqref="K404">
    <cfRule type="notContainsBlanks" dxfId="32702" priority="33871">
      <formula>LEN(TRIM(K404))&gt;0</formula>
    </cfRule>
  </conditionalFormatting>
  <conditionalFormatting sqref="M404">
    <cfRule type="containsText" dxfId="32701" priority="33870" operator="containsText" text="Complete">
      <formula>NOT(ISERROR(SEARCH("Complete",M404)))</formula>
    </cfRule>
  </conditionalFormatting>
  <conditionalFormatting sqref="I404">
    <cfRule type="cellIs" dxfId="32700" priority="33869" operator="greaterThan">
      <formula>2.11</formula>
    </cfRule>
  </conditionalFormatting>
  <conditionalFormatting sqref="I404">
    <cfRule type="cellIs" dxfId="32699" priority="33868" operator="greaterThan">
      <formula>2.11</formula>
    </cfRule>
  </conditionalFormatting>
  <conditionalFormatting sqref="I404">
    <cfRule type="cellIs" dxfId="32698" priority="33867" operator="greaterThan">
      <formula>2.11</formula>
    </cfRule>
  </conditionalFormatting>
  <conditionalFormatting sqref="J405">
    <cfRule type="notContainsBlanks" dxfId="32697" priority="33866">
      <formula>LEN(TRIM(J405))&gt;0</formula>
    </cfRule>
  </conditionalFormatting>
  <conditionalFormatting sqref="K405">
    <cfRule type="notContainsBlanks" dxfId="32696" priority="33865">
      <formula>LEN(TRIM(K405))&gt;0</formula>
    </cfRule>
  </conditionalFormatting>
  <conditionalFormatting sqref="M405">
    <cfRule type="containsText" dxfId="32695" priority="33864" operator="containsText" text="Complete">
      <formula>NOT(ISERROR(SEARCH("Complete",M405)))</formula>
    </cfRule>
  </conditionalFormatting>
  <conditionalFormatting sqref="I405">
    <cfRule type="cellIs" dxfId="32694" priority="33863" operator="greaterThan">
      <formula>2.11</formula>
    </cfRule>
  </conditionalFormatting>
  <conditionalFormatting sqref="I405">
    <cfRule type="cellIs" dxfId="32693" priority="33862" operator="greaterThan">
      <formula>2.11</formula>
    </cfRule>
  </conditionalFormatting>
  <conditionalFormatting sqref="I405">
    <cfRule type="cellIs" dxfId="32692" priority="33861" operator="greaterThan">
      <formula>2.11</formula>
    </cfRule>
  </conditionalFormatting>
  <conditionalFormatting sqref="J406">
    <cfRule type="notContainsBlanks" dxfId="32691" priority="33860">
      <formula>LEN(TRIM(J406))&gt;0</formula>
    </cfRule>
  </conditionalFormatting>
  <conditionalFormatting sqref="K406">
    <cfRule type="notContainsBlanks" dxfId="32690" priority="33859">
      <formula>LEN(TRIM(K406))&gt;0</formula>
    </cfRule>
  </conditionalFormatting>
  <conditionalFormatting sqref="M406">
    <cfRule type="containsText" dxfId="32689" priority="33858" operator="containsText" text="Complete">
      <formula>NOT(ISERROR(SEARCH("Complete",M406)))</formula>
    </cfRule>
  </conditionalFormatting>
  <conditionalFormatting sqref="I406">
    <cfRule type="cellIs" dxfId="32688" priority="33857" operator="greaterThan">
      <formula>2.11</formula>
    </cfRule>
  </conditionalFormatting>
  <conditionalFormatting sqref="I406">
    <cfRule type="cellIs" dxfId="32687" priority="33856" operator="greaterThan">
      <formula>2.11</formula>
    </cfRule>
  </conditionalFormatting>
  <conditionalFormatting sqref="I406">
    <cfRule type="cellIs" dxfId="32686" priority="33855" operator="greaterThan">
      <formula>2.11</formula>
    </cfRule>
  </conditionalFormatting>
  <conditionalFormatting sqref="J407">
    <cfRule type="notContainsBlanks" dxfId="32685" priority="33854">
      <formula>LEN(TRIM(J407))&gt;0</formula>
    </cfRule>
  </conditionalFormatting>
  <conditionalFormatting sqref="K407">
    <cfRule type="notContainsBlanks" dxfId="32684" priority="33853">
      <formula>LEN(TRIM(K407))&gt;0</formula>
    </cfRule>
  </conditionalFormatting>
  <conditionalFormatting sqref="M407">
    <cfRule type="containsText" dxfId="32683" priority="33852" operator="containsText" text="Complete">
      <formula>NOT(ISERROR(SEARCH("Complete",M407)))</formula>
    </cfRule>
  </conditionalFormatting>
  <conditionalFormatting sqref="I407">
    <cfRule type="cellIs" dxfId="32682" priority="33851" operator="greaterThan">
      <formula>2.11</formula>
    </cfRule>
  </conditionalFormatting>
  <conditionalFormatting sqref="I407">
    <cfRule type="cellIs" dxfId="32681" priority="33850" operator="greaterThan">
      <formula>2.11</formula>
    </cfRule>
  </conditionalFormatting>
  <conditionalFormatting sqref="I407">
    <cfRule type="cellIs" dxfId="32680" priority="33849" operator="greaterThan">
      <formula>2.11</formula>
    </cfRule>
  </conditionalFormatting>
  <conditionalFormatting sqref="J408">
    <cfRule type="notContainsBlanks" dxfId="32679" priority="33848">
      <formula>LEN(TRIM(J408))&gt;0</formula>
    </cfRule>
  </conditionalFormatting>
  <conditionalFormatting sqref="K408">
    <cfRule type="notContainsBlanks" dxfId="32678" priority="33847">
      <formula>LEN(TRIM(K408))&gt;0</formula>
    </cfRule>
  </conditionalFormatting>
  <conditionalFormatting sqref="M408">
    <cfRule type="containsText" dxfId="32677" priority="33846" operator="containsText" text="Complete">
      <formula>NOT(ISERROR(SEARCH("Complete",M408)))</formula>
    </cfRule>
  </conditionalFormatting>
  <conditionalFormatting sqref="I408">
    <cfRule type="cellIs" dxfId="32676" priority="33845" operator="greaterThan">
      <formula>2.11</formula>
    </cfRule>
  </conditionalFormatting>
  <conditionalFormatting sqref="I408">
    <cfRule type="cellIs" dxfId="32675" priority="33844" operator="greaterThan">
      <formula>2.11</formula>
    </cfRule>
  </conditionalFormatting>
  <conditionalFormatting sqref="I408">
    <cfRule type="cellIs" dxfId="32674" priority="33843" operator="greaterThan">
      <formula>2.11</formula>
    </cfRule>
  </conditionalFormatting>
  <conditionalFormatting sqref="J409">
    <cfRule type="notContainsBlanks" dxfId="32673" priority="33836">
      <formula>LEN(TRIM(J409))&gt;0</formula>
    </cfRule>
  </conditionalFormatting>
  <conditionalFormatting sqref="K409">
    <cfRule type="notContainsBlanks" dxfId="32672" priority="33835">
      <formula>LEN(TRIM(K409))&gt;0</formula>
    </cfRule>
  </conditionalFormatting>
  <conditionalFormatting sqref="M409">
    <cfRule type="containsText" dxfId="32671" priority="33834" operator="containsText" text="Complete">
      <formula>NOT(ISERROR(SEARCH("Complete",M409)))</formula>
    </cfRule>
  </conditionalFormatting>
  <conditionalFormatting sqref="I409">
    <cfRule type="cellIs" dxfId="32670" priority="33833" operator="greaterThan">
      <formula>2.11</formula>
    </cfRule>
  </conditionalFormatting>
  <conditionalFormatting sqref="I409">
    <cfRule type="cellIs" dxfId="32669" priority="33832" operator="greaterThan">
      <formula>2.11</formula>
    </cfRule>
  </conditionalFormatting>
  <conditionalFormatting sqref="I409">
    <cfRule type="cellIs" dxfId="32668" priority="33831" operator="greaterThan">
      <formula>2.11</formula>
    </cfRule>
  </conditionalFormatting>
  <conditionalFormatting sqref="J410">
    <cfRule type="notContainsBlanks" dxfId="32667" priority="33830">
      <formula>LEN(TRIM(J410))&gt;0</formula>
    </cfRule>
  </conditionalFormatting>
  <conditionalFormatting sqref="K410">
    <cfRule type="notContainsBlanks" dxfId="32666" priority="33829">
      <formula>LEN(TRIM(K410))&gt;0</formula>
    </cfRule>
  </conditionalFormatting>
  <conditionalFormatting sqref="M410">
    <cfRule type="containsText" dxfId="32665" priority="33828" operator="containsText" text="Complete">
      <formula>NOT(ISERROR(SEARCH("Complete",M410)))</formula>
    </cfRule>
  </conditionalFormatting>
  <conditionalFormatting sqref="I410">
    <cfRule type="cellIs" dxfId="32664" priority="33827" operator="greaterThan">
      <formula>2.11</formula>
    </cfRule>
  </conditionalFormatting>
  <conditionalFormatting sqref="I410">
    <cfRule type="cellIs" dxfId="32663" priority="33826" operator="greaterThan">
      <formula>2.11</formula>
    </cfRule>
  </conditionalFormatting>
  <conditionalFormatting sqref="I410">
    <cfRule type="cellIs" dxfId="32662" priority="33825" operator="greaterThan">
      <formula>2.11</formula>
    </cfRule>
  </conditionalFormatting>
  <conditionalFormatting sqref="J411">
    <cfRule type="notContainsBlanks" dxfId="32661" priority="33824">
      <formula>LEN(TRIM(J411))&gt;0</formula>
    </cfRule>
  </conditionalFormatting>
  <conditionalFormatting sqref="K411">
    <cfRule type="notContainsBlanks" dxfId="32660" priority="33823">
      <formula>LEN(TRIM(K411))&gt;0</formula>
    </cfRule>
  </conditionalFormatting>
  <conditionalFormatting sqref="M411">
    <cfRule type="containsText" dxfId="32659" priority="33822" operator="containsText" text="Complete">
      <formula>NOT(ISERROR(SEARCH("Complete",M411)))</formula>
    </cfRule>
  </conditionalFormatting>
  <conditionalFormatting sqref="I411">
    <cfRule type="cellIs" dxfId="32658" priority="33821" operator="greaterThan">
      <formula>2.11</formula>
    </cfRule>
  </conditionalFormatting>
  <conditionalFormatting sqref="I411">
    <cfRule type="cellIs" dxfId="32657" priority="33820" operator="greaterThan">
      <formula>2.11</formula>
    </cfRule>
  </conditionalFormatting>
  <conditionalFormatting sqref="I411">
    <cfRule type="cellIs" dxfId="32656" priority="33819" operator="greaterThan">
      <formula>2.11</formula>
    </cfRule>
  </conditionalFormatting>
  <conditionalFormatting sqref="J412">
    <cfRule type="notContainsBlanks" dxfId="32655" priority="33818">
      <formula>LEN(TRIM(J412))&gt;0</formula>
    </cfRule>
  </conditionalFormatting>
  <conditionalFormatting sqref="K412">
    <cfRule type="notContainsBlanks" dxfId="32654" priority="33817">
      <formula>LEN(TRIM(K412))&gt;0</formula>
    </cfRule>
  </conditionalFormatting>
  <conditionalFormatting sqref="M412">
    <cfRule type="containsText" dxfId="32653" priority="33816" operator="containsText" text="Complete">
      <formula>NOT(ISERROR(SEARCH("Complete",M412)))</formula>
    </cfRule>
  </conditionalFormatting>
  <conditionalFormatting sqref="I412">
    <cfRule type="cellIs" dxfId="32652" priority="33815" operator="greaterThan">
      <formula>2.11</formula>
    </cfRule>
  </conditionalFormatting>
  <conditionalFormatting sqref="I412">
    <cfRule type="cellIs" dxfId="32651" priority="33814" operator="greaterThan">
      <formula>2.11</formula>
    </cfRule>
  </conditionalFormatting>
  <conditionalFormatting sqref="I412">
    <cfRule type="cellIs" dxfId="32650" priority="33813" operator="greaterThan">
      <formula>2.11</formula>
    </cfRule>
  </conditionalFormatting>
  <conditionalFormatting sqref="J413">
    <cfRule type="notContainsBlanks" dxfId="32649" priority="33812">
      <formula>LEN(TRIM(J413))&gt;0</formula>
    </cfRule>
  </conditionalFormatting>
  <conditionalFormatting sqref="K413">
    <cfRule type="notContainsBlanks" dxfId="32648" priority="33811">
      <formula>LEN(TRIM(K413))&gt;0</formula>
    </cfRule>
  </conditionalFormatting>
  <conditionalFormatting sqref="M413">
    <cfRule type="containsText" dxfId="32647" priority="33810" operator="containsText" text="Complete">
      <formula>NOT(ISERROR(SEARCH("Complete",M413)))</formula>
    </cfRule>
  </conditionalFormatting>
  <conditionalFormatting sqref="I413">
    <cfRule type="cellIs" dxfId="32646" priority="33809" operator="greaterThan">
      <formula>2.11</formula>
    </cfRule>
  </conditionalFormatting>
  <conditionalFormatting sqref="I413">
    <cfRule type="cellIs" dxfId="32645" priority="33808" operator="greaterThan">
      <formula>2.11</formula>
    </cfRule>
  </conditionalFormatting>
  <conditionalFormatting sqref="I413">
    <cfRule type="cellIs" dxfId="32644" priority="33807" operator="greaterThan">
      <formula>2.11</formula>
    </cfRule>
  </conditionalFormatting>
  <conditionalFormatting sqref="J414">
    <cfRule type="notContainsBlanks" dxfId="32643" priority="33806">
      <formula>LEN(TRIM(J414))&gt;0</formula>
    </cfRule>
  </conditionalFormatting>
  <conditionalFormatting sqref="K414">
    <cfRule type="notContainsBlanks" dxfId="32642" priority="33805">
      <formula>LEN(TRIM(K414))&gt;0</formula>
    </cfRule>
  </conditionalFormatting>
  <conditionalFormatting sqref="M414">
    <cfRule type="containsText" dxfId="32641" priority="33804" operator="containsText" text="Complete">
      <formula>NOT(ISERROR(SEARCH("Complete",M414)))</formula>
    </cfRule>
  </conditionalFormatting>
  <conditionalFormatting sqref="I414">
    <cfRule type="cellIs" dxfId="32640" priority="33803" operator="greaterThan">
      <formula>2.11</formula>
    </cfRule>
  </conditionalFormatting>
  <conditionalFormatting sqref="I414">
    <cfRule type="cellIs" dxfId="32639" priority="33802" operator="greaterThan">
      <formula>2.11</formula>
    </cfRule>
  </conditionalFormatting>
  <conditionalFormatting sqref="I414">
    <cfRule type="cellIs" dxfId="32638" priority="33801" operator="greaterThan">
      <formula>2.11</formula>
    </cfRule>
  </conditionalFormatting>
  <conditionalFormatting sqref="J415">
    <cfRule type="notContainsBlanks" dxfId="32637" priority="33800">
      <formula>LEN(TRIM(J415))&gt;0</formula>
    </cfRule>
  </conditionalFormatting>
  <conditionalFormatting sqref="K415">
    <cfRule type="notContainsBlanks" dxfId="32636" priority="33799">
      <formula>LEN(TRIM(K415))&gt;0</formula>
    </cfRule>
  </conditionalFormatting>
  <conditionalFormatting sqref="M415">
    <cfRule type="containsText" dxfId="32635" priority="33798" operator="containsText" text="Complete">
      <formula>NOT(ISERROR(SEARCH("Complete",M415)))</formula>
    </cfRule>
  </conditionalFormatting>
  <conditionalFormatting sqref="I415">
    <cfRule type="cellIs" dxfId="32634" priority="33797" operator="greaterThan">
      <formula>2.11</formula>
    </cfRule>
  </conditionalFormatting>
  <conditionalFormatting sqref="I415">
    <cfRule type="cellIs" dxfId="32633" priority="33796" operator="greaterThan">
      <formula>2.11</formula>
    </cfRule>
  </conditionalFormatting>
  <conditionalFormatting sqref="I415">
    <cfRule type="cellIs" dxfId="32632" priority="33795" operator="greaterThan">
      <formula>2.11</formula>
    </cfRule>
  </conditionalFormatting>
  <conditionalFormatting sqref="J416">
    <cfRule type="notContainsBlanks" dxfId="32631" priority="33794">
      <formula>LEN(TRIM(J416))&gt;0</formula>
    </cfRule>
  </conditionalFormatting>
  <conditionalFormatting sqref="K416">
    <cfRule type="notContainsBlanks" dxfId="32630" priority="33793">
      <formula>LEN(TRIM(K416))&gt;0</formula>
    </cfRule>
  </conditionalFormatting>
  <conditionalFormatting sqref="M416">
    <cfRule type="containsText" dxfId="32629" priority="33792" operator="containsText" text="Complete">
      <formula>NOT(ISERROR(SEARCH("Complete",M416)))</formula>
    </cfRule>
  </conditionalFormatting>
  <conditionalFormatting sqref="I416">
    <cfRule type="cellIs" dxfId="32628" priority="33791" operator="greaterThan">
      <formula>2.11</formula>
    </cfRule>
  </conditionalFormatting>
  <conditionalFormatting sqref="I416">
    <cfRule type="cellIs" dxfId="32627" priority="33790" operator="greaterThan">
      <formula>2.11</formula>
    </cfRule>
  </conditionalFormatting>
  <conditionalFormatting sqref="I416">
    <cfRule type="cellIs" dxfId="32626" priority="33789" operator="greaterThan">
      <formula>2.11</formula>
    </cfRule>
  </conditionalFormatting>
  <conditionalFormatting sqref="J417">
    <cfRule type="notContainsBlanks" dxfId="32625" priority="33788">
      <formula>LEN(TRIM(J417))&gt;0</formula>
    </cfRule>
  </conditionalFormatting>
  <conditionalFormatting sqref="K417">
    <cfRule type="notContainsBlanks" dxfId="32624" priority="33787">
      <formula>LEN(TRIM(K417))&gt;0</formula>
    </cfRule>
  </conditionalFormatting>
  <conditionalFormatting sqref="M417">
    <cfRule type="containsText" dxfId="32623" priority="33786" operator="containsText" text="Complete">
      <formula>NOT(ISERROR(SEARCH("Complete",M417)))</formula>
    </cfRule>
  </conditionalFormatting>
  <conditionalFormatting sqref="I417">
    <cfRule type="cellIs" dxfId="32622" priority="33785" operator="greaterThan">
      <formula>2.11</formula>
    </cfRule>
  </conditionalFormatting>
  <conditionalFormatting sqref="I417">
    <cfRule type="cellIs" dxfId="32621" priority="33784" operator="greaterThan">
      <formula>2.11</formula>
    </cfRule>
  </conditionalFormatting>
  <conditionalFormatting sqref="I417">
    <cfRule type="cellIs" dxfId="32620" priority="33783" operator="greaterThan">
      <formula>2.11</formula>
    </cfRule>
  </conditionalFormatting>
  <conditionalFormatting sqref="J418">
    <cfRule type="notContainsBlanks" dxfId="32619" priority="33782">
      <formula>LEN(TRIM(J418))&gt;0</formula>
    </cfRule>
  </conditionalFormatting>
  <conditionalFormatting sqref="K418">
    <cfRule type="notContainsBlanks" dxfId="32618" priority="33781">
      <formula>LEN(TRIM(K418))&gt;0</formula>
    </cfRule>
  </conditionalFormatting>
  <conditionalFormatting sqref="M418">
    <cfRule type="containsText" dxfId="32617" priority="33780" operator="containsText" text="Complete">
      <formula>NOT(ISERROR(SEARCH("Complete",M418)))</formula>
    </cfRule>
  </conditionalFormatting>
  <conditionalFormatting sqref="I418">
    <cfRule type="cellIs" dxfId="32616" priority="33779" operator="greaterThan">
      <formula>2.11</formula>
    </cfRule>
  </conditionalFormatting>
  <conditionalFormatting sqref="I418">
    <cfRule type="cellIs" dxfId="32615" priority="33778" operator="greaterThan">
      <formula>2.11</formula>
    </cfRule>
  </conditionalFormatting>
  <conditionalFormatting sqref="I418">
    <cfRule type="cellIs" dxfId="32614" priority="33777" operator="greaterThan">
      <formula>2.11</formula>
    </cfRule>
  </conditionalFormatting>
  <conditionalFormatting sqref="J419">
    <cfRule type="notContainsBlanks" dxfId="32613" priority="33776">
      <formula>LEN(TRIM(J419))&gt;0</formula>
    </cfRule>
  </conditionalFormatting>
  <conditionalFormatting sqref="K419">
    <cfRule type="notContainsBlanks" dxfId="32612" priority="33775">
      <formula>LEN(TRIM(K419))&gt;0</formula>
    </cfRule>
  </conditionalFormatting>
  <conditionalFormatting sqref="M419">
    <cfRule type="containsText" dxfId="32611" priority="33774" operator="containsText" text="Complete">
      <formula>NOT(ISERROR(SEARCH("Complete",M419)))</formula>
    </cfRule>
  </conditionalFormatting>
  <conditionalFormatting sqref="I419">
    <cfRule type="cellIs" dxfId="32610" priority="33773" operator="greaterThan">
      <formula>2.11</formula>
    </cfRule>
  </conditionalFormatting>
  <conditionalFormatting sqref="I419">
    <cfRule type="cellIs" dxfId="32609" priority="33772" operator="greaterThan">
      <formula>2.11</formula>
    </cfRule>
  </conditionalFormatting>
  <conditionalFormatting sqref="I419">
    <cfRule type="cellIs" dxfId="32608" priority="33771" operator="greaterThan">
      <formula>2.11</formula>
    </cfRule>
  </conditionalFormatting>
  <conditionalFormatting sqref="J420">
    <cfRule type="notContainsBlanks" dxfId="32607" priority="33770">
      <formula>LEN(TRIM(J420))&gt;0</formula>
    </cfRule>
  </conditionalFormatting>
  <conditionalFormatting sqref="K420">
    <cfRule type="notContainsBlanks" dxfId="32606" priority="33769">
      <formula>LEN(TRIM(K420))&gt;0</formula>
    </cfRule>
  </conditionalFormatting>
  <conditionalFormatting sqref="M420">
    <cfRule type="containsText" dxfId="32605" priority="33768" operator="containsText" text="Complete">
      <formula>NOT(ISERROR(SEARCH("Complete",M420)))</formula>
    </cfRule>
  </conditionalFormatting>
  <conditionalFormatting sqref="I420">
    <cfRule type="cellIs" dxfId="32604" priority="33767" operator="greaterThan">
      <formula>2.11</formula>
    </cfRule>
  </conditionalFormatting>
  <conditionalFormatting sqref="I420">
    <cfRule type="cellIs" dxfId="32603" priority="33766" operator="greaterThan">
      <formula>2.11</formula>
    </cfRule>
  </conditionalFormatting>
  <conditionalFormatting sqref="I420">
    <cfRule type="cellIs" dxfId="32602" priority="33765" operator="greaterThan">
      <formula>2.11</formula>
    </cfRule>
  </conditionalFormatting>
  <conditionalFormatting sqref="J421">
    <cfRule type="notContainsBlanks" dxfId="32601" priority="33764">
      <formula>LEN(TRIM(J421))&gt;0</formula>
    </cfRule>
  </conditionalFormatting>
  <conditionalFormatting sqref="K421">
    <cfRule type="notContainsBlanks" dxfId="32600" priority="33763">
      <formula>LEN(TRIM(K421))&gt;0</formula>
    </cfRule>
  </conditionalFormatting>
  <conditionalFormatting sqref="M421">
    <cfRule type="containsText" dxfId="32599" priority="33762" operator="containsText" text="Complete">
      <formula>NOT(ISERROR(SEARCH("Complete",M421)))</formula>
    </cfRule>
  </conditionalFormatting>
  <conditionalFormatting sqref="I421">
    <cfRule type="cellIs" dxfId="32598" priority="33761" operator="greaterThan">
      <formula>2.11</formula>
    </cfRule>
  </conditionalFormatting>
  <conditionalFormatting sqref="I421">
    <cfRule type="cellIs" dxfId="32597" priority="33760" operator="greaterThan">
      <formula>2.11</formula>
    </cfRule>
  </conditionalFormatting>
  <conditionalFormatting sqref="I421">
    <cfRule type="cellIs" dxfId="32596" priority="33759" operator="greaterThan">
      <formula>2.11</formula>
    </cfRule>
  </conditionalFormatting>
  <conditionalFormatting sqref="J422">
    <cfRule type="notContainsBlanks" dxfId="32595" priority="33758">
      <formula>LEN(TRIM(J422))&gt;0</formula>
    </cfRule>
  </conditionalFormatting>
  <conditionalFormatting sqref="K422">
    <cfRule type="notContainsBlanks" dxfId="32594" priority="33757">
      <formula>LEN(TRIM(K422))&gt;0</formula>
    </cfRule>
  </conditionalFormatting>
  <conditionalFormatting sqref="M422">
    <cfRule type="containsText" dxfId="32593" priority="33756" operator="containsText" text="Complete">
      <formula>NOT(ISERROR(SEARCH("Complete",M422)))</formula>
    </cfRule>
  </conditionalFormatting>
  <conditionalFormatting sqref="I422">
    <cfRule type="cellIs" dxfId="32592" priority="33755" operator="greaterThan">
      <formula>2.11</formula>
    </cfRule>
  </conditionalFormatting>
  <conditionalFormatting sqref="I422">
    <cfRule type="cellIs" dxfId="32591" priority="33754" operator="greaterThan">
      <formula>2.11</formula>
    </cfRule>
  </conditionalFormatting>
  <conditionalFormatting sqref="I422">
    <cfRule type="cellIs" dxfId="32590" priority="33753" operator="greaterThan">
      <formula>2.11</formula>
    </cfRule>
  </conditionalFormatting>
  <conditionalFormatting sqref="J423">
    <cfRule type="notContainsBlanks" dxfId="32589" priority="33752">
      <formula>LEN(TRIM(J423))&gt;0</formula>
    </cfRule>
  </conditionalFormatting>
  <conditionalFormatting sqref="K423">
    <cfRule type="notContainsBlanks" dxfId="32588" priority="33751">
      <formula>LEN(TRIM(K423))&gt;0</formula>
    </cfRule>
  </conditionalFormatting>
  <conditionalFormatting sqref="M423">
    <cfRule type="containsText" dxfId="32587" priority="33750" operator="containsText" text="Complete">
      <formula>NOT(ISERROR(SEARCH("Complete",M423)))</formula>
    </cfRule>
  </conditionalFormatting>
  <conditionalFormatting sqref="I423">
    <cfRule type="cellIs" dxfId="32586" priority="33749" operator="greaterThan">
      <formula>2.11</formula>
    </cfRule>
  </conditionalFormatting>
  <conditionalFormatting sqref="I423">
    <cfRule type="cellIs" dxfId="32585" priority="33748" operator="greaterThan">
      <formula>2.11</formula>
    </cfRule>
  </conditionalFormatting>
  <conditionalFormatting sqref="I423">
    <cfRule type="cellIs" dxfId="32584" priority="33747" operator="greaterThan">
      <formula>2.11</formula>
    </cfRule>
  </conditionalFormatting>
  <conditionalFormatting sqref="J424">
    <cfRule type="notContainsBlanks" dxfId="32583" priority="33746">
      <formula>LEN(TRIM(J424))&gt;0</formula>
    </cfRule>
  </conditionalFormatting>
  <conditionalFormatting sqref="K424">
    <cfRule type="notContainsBlanks" dxfId="32582" priority="33745">
      <formula>LEN(TRIM(K424))&gt;0</formula>
    </cfRule>
  </conditionalFormatting>
  <conditionalFormatting sqref="M424">
    <cfRule type="containsText" dxfId="32581" priority="33744" operator="containsText" text="Complete">
      <formula>NOT(ISERROR(SEARCH("Complete",M424)))</formula>
    </cfRule>
  </conditionalFormatting>
  <conditionalFormatting sqref="I424">
    <cfRule type="cellIs" dxfId="32580" priority="33743" operator="greaterThan">
      <formula>2.11</formula>
    </cfRule>
  </conditionalFormatting>
  <conditionalFormatting sqref="I424">
    <cfRule type="cellIs" dxfId="32579" priority="33742" operator="greaterThan">
      <formula>2.11</formula>
    </cfRule>
  </conditionalFormatting>
  <conditionalFormatting sqref="I424">
    <cfRule type="cellIs" dxfId="32578" priority="33741" operator="greaterThan">
      <formula>2.11</formula>
    </cfRule>
  </conditionalFormatting>
  <conditionalFormatting sqref="J425">
    <cfRule type="notContainsBlanks" dxfId="32577" priority="33740">
      <formula>LEN(TRIM(J425))&gt;0</formula>
    </cfRule>
  </conditionalFormatting>
  <conditionalFormatting sqref="K425">
    <cfRule type="notContainsBlanks" dxfId="32576" priority="33739">
      <formula>LEN(TRIM(K425))&gt;0</formula>
    </cfRule>
  </conditionalFormatting>
  <conditionalFormatting sqref="M425">
    <cfRule type="containsText" dxfId="32575" priority="33738" operator="containsText" text="Complete">
      <formula>NOT(ISERROR(SEARCH("Complete",M425)))</formula>
    </cfRule>
  </conditionalFormatting>
  <conditionalFormatting sqref="I425">
    <cfRule type="cellIs" dxfId="32574" priority="33737" operator="greaterThan">
      <formula>2.11</formula>
    </cfRule>
  </conditionalFormatting>
  <conditionalFormatting sqref="I425">
    <cfRule type="cellIs" dxfId="32573" priority="33736" operator="greaterThan">
      <formula>2.11</formula>
    </cfRule>
  </conditionalFormatting>
  <conditionalFormatting sqref="I425">
    <cfRule type="cellIs" dxfId="32572" priority="33735" operator="greaterThan">
      <formula>2.11</formula>
    </cfRule>
  </conditionalFormatting>
  <conditionalFormatting sqref="J426">
    <cfRule type="notContainsBlanks" dxfId="32571" priority="33734">
      <formula>LEN(TRIM(J426))&gt;0</formula>
    </cfRule>
  </conditionalFormatting>
  <conditionalFormatting sqref="K426">
    <cfRule type="notContainsBlanks" dxfId="32570" priority="33733">
      <formula>LEN(TRIM(K426))&gt;0</formula>
    </cfRule>
  </conditionalFormatting>
  <conditionalFormatting sqref="M426">
    <cfRule type="containsText" dxfId="32569" priority="33732" operator="containsText" text="Complete">
      <formula>NOT(ISERROR(SEARCH("Complete",M426)))</formula>
    </cfRule>
  </conditionalFormatting>
  <conditionalFormatting sqref="I426">
    <cfRule type="cellIs" dxfId="32568" priority="33731" operator="greaterThan">
      <formula>2.11</formula>
    </cfRule>
  </conditionalFormatting>
  <conditionalFormatting sqref="I426">
    <cfRule type="cellIs" dxfId="32567" priority="33730" operator="greaterThan">
      <formula>2.11</formula>
    </cfRule>
  </conditionalFormatting>
  <conditionalFormatting sqref="I426">
    <cfRule type="cellIs" dxfId="32566" priority="33729" operator="greaterThan">
      <formula>2.11</formula>
    </cfRule>
  </conditionalFormatting>
  <conditionalFormatting sqref="J427">
    <cfRule type="notContainsBlanks" dxfId="32565" priority="33728">
      <formula>LEN(TRIM(J427))&gt;0</formula>
    </cfRule>
  </conditionalFormatting>
  <conditionalFormatting sqref="K427">
    <cfRule type="notContainsBlanks" dxfId="32564" priority="33727">
      <formula>LEN(TRIM(K427))&gt;0</formula>
    </cfRule>
  </conditionalFormatting>
  <conditionalFormatting sqref="M427">
    <cfRule type="containsText" dxfId="32563" priority="33726" operator="containsText" text="Complete">
      <formula>NOT(ISERROR(SEARCH("Complete",M427)))</formula>
    </cfRule>
  </conditionalFormatting>
  <conditionalFormatting sqref="I427">
    <cfRule type="cellIs" dxfId="32562" priority="33725" operator="greaterThan">
      <formula>2.11</formula>
    </cfRule>
  </conditionalFormatting>
  <conditionalFormatting sqref="I427">
    <cfRule type="cellIs" dxfId="32561" priority="33724" operator="greaterThan">
      <formula>2.11</formula>
    </cfRule>
  </conditionalFormatting>
  <conditionalFormatting sqref="I427">
    <cfRule type="cellIs" dxfId="32560" priority="33723" operator="greaterThan">
      <formula>2.11</formula>
    </cfRule>
  </conditionalFormatting>
  <conditionalFormatting sqref="J428">
    <cfRule type="notContainsBlanks" dxfId="32559" priority="33722">
      <formula>LEN(TRIM(J428))&gt;0</formula>
    </cfRule>
  </conditionalFormatting>
  <conditionalFormatting sqref="K428">
    <cfRule type="notContainsBlanks" dxfId="32558" priority="33721">
      <formula>LEN(TRIM(K428))&gt;0</formula>
    </cfRule>
  </conditionalFormatting>
  <conditionalFormatting sqref="M428">
    <cfRule type="containsText" dxfId="32557" priority="33720" operator="containsText" text="Complete">
      <formula>NOT(ISERROR(SEARCH("Complete",M428)))</formula>
    </cfRule>
  </conditionalFormatting>
  <conditionalFormatting sqref="I428">
    <cfRule type="cellIs" dxfId="32556" priority="33719" operator="greaterThan">
      <formula>2.11</formula>
    </cfRule>
  </conditionalFormatting>
  <conditionalFormatting sqref="I428">
    <cfRule type="cellIs" dxfId="32555" priority="33718" operator="greaterThan">
      <formula>2.11</formula>
    </cfRule>
  </conditionalFormatting>
  <conditionalFormatting sqref="I428">
    <cfRule type="cellIs" dxfId="32554" priority="33717" operator="greaterThan">
      <formula>2.11</formula>
    </cfRule>
  </conditionalFormatting>
  <conditionalFormatting sqref="J429">
    <cfRule type="notContainsBlanks" dxfId="32553" priority="33716">
      <formula>LEN(TRIM(J429))&gt;0</formula>
    </cfRule>
  </conditionalFormatting>
  <conditionalFormatting sqref="K429">
    <cfRule type="notContainsBlanks" dxfId="32552" priority="33715">
      <formula>LEN(TRIM(K429))&gt;0</formula>
    </cfRule>
  </conditionalFormatting>
  <conditionalFormatting sqref="M429">
    <cfRule type="containsText" dxfId="32551" priority="33714" operator="containsText" text="Complete">
      <formula>NOT(ISERROR(SEARCH("Complete",M429)))</formula>
    </cfRule>
  </conditionalFormatting>
  <conditionalFormatting sqref="I429">
    <cfRule type="cellIs" dxfId="32550" priority="33713" operator="greaterThan">
      <formula>2.11</formula>
    </cfRule>
  </conditionalFormatting>
  <conditionalFormatting sqref="I429">
    <cfRule type="cellIs" dxfId="32549" priority="33712" operator="greaterThan">
      <formula>2.11</formula>
    </cfRule>
  </conditionalFormatting>
  <conditionalFormatting sqref="I429">
    <cfRule type="cellIs" dxfId="32548" priority="33711" operator="greaterThan">
      <formula>2.11</formula>
    </cfRule>
  </conditionalFormatting>
  <conditionalFormatting sqref="J430">
    <cfRule type="notContainsBlanks" dxfId="32547" priority="33710">
      <formula>LEN(TRIM(J430))&gt;0</formula>
    </cfRule>
  </conditionalFormatting>
  <conditionalFormatting sqref="K430">
    <cfRule type="notContainsBlanks" dxfId="32546" priority="33709">
      <formula>LEN(TRIM(K430))&gt;0</formula>
    </cfRule>
  </conditionalFormatting>
  <conditionalFormatting sqref="M430">
    <cfRule type="containsText" dxfId="32545" priority="33708" operator="containsText" text="Complete">
      <formula>NOT(ISERROR(SEARCH("Complete",M430)))</formula>
    </cfRule>
  </conditionalFormatting>
  <conditionalFormatting sqref="I430">
    <cfRule type="cellIs" dxfId="32544" priority="33707" operator="greaterThan">
      <formula>2.11</formula>
    </cfRule>
  </conditionalFormatting>
  <conditionalFormatting sqref="I430">
    <cfRule type="cellIs" dxfId="32543" priority="33706" operator="greaterThan">
      <formula>2.11</formula>
    </cfRule>
  </conditionalFormatting>
  <conditionalFormatting sqref="I430">
    <cfRule type="cellIs" dxfId="32542" priority="33705" operator="greaterThan">
      <formula>2.11</formula>
    </cfRule>
  </conditionalFormatting>
  <conditionalFormatting sqref="J431">
    <cfRule type="notContainsBlanks" dxfId="32541" priority="33704">
      <formula>LEN(TRIM(J431))&gt;0</formula>
    </cfRule>
  </conditionalFormatting>
  <conditionalFormatting sqref="K431">
    <cfRule type="notContainsBlanks" dxfId="32540" priority="33703">
      <formula>LEN(TRIM(K431))&gt;0</formula>
    </cfRule>
  </conditionalFormatting>
  <conditionalFormatting sqref="M431">
    <cfRule type="containsText" dxfId="32539" priority="33702" operator="containsText" text="Complete">
      <formula>NOT(ISERROR(SEARCH("Complete",M431)))</formula>
    </cfRule>
  </conditionalFormatting>
  <conditionalFormatting sqref="I431">
    <cfRule type="cellIs" dxfId="32538" priority="33701" operator="greaterThan">
      <formula>2.11</formula>
    </cfRule>
  </conditionalFormatting>
  <conditionalFormatting sqref="I431">
    <cfRule type="cellIs" dxfId="32537" priority="33700" operator="greaterThan">
      <formula>2.11</formula>
    </cfRule>
  </conditionalFormatting>
  <conditionalFormatting sqref="I431">
    <cfRule type="cellIs" dxfId="32536" priority="33699" operator="greaterThan">
      <formula>2.11</formula>
    </cfRule>
  </conditionalFormatting>
  <conditionalFormatting sqref="J432">
    <cfRule type="notContainsBlanks" dxfId="32535" priority="33698">
      <formula>LEN(TRIM(J432))&gt;0</formula>
    </cfRule>
  </conditionalFormatting>
  <conditionalFormatting sqref="K432">
    <cfRule type="notContainsBlanks" dxfId="32534" priority="33697">
      <formula>LEN(TRIM(K432))&gt;0</formula>
    </cfRule>
  </conditionalFormatting>
  <conditionalFormatting sqref="M432">
    <cfRule type="containsText" dxfId="32533" priority="33696" operator="containsText" text="Complete">
      <formula>NOT(ISERROR(SEARCH("Complete",M432)))</formula>
    </cfRule>
  </conditionalFormatting>
  <conditionalFormatting sqref="I432">
    <cfRule type="cellIs" dxfId="32532" priority="33695" operator="greaterThan">
      <formula>2.11</formula>
    </cfRule>
  </conditionalFormatting>
  <conditionalFormatting sqref="I432">
    <cfRule type="cellIs" dxfId="32531" priority="33694" operator="greaterThan">
      <formula>2.11</formula>
    </cfRule>
  </conditionalFormatting>
  <conditionalFormatting sqref="I432">
    <cfRule type="cellIs" dxfId="32530" priority="33693" operator="greaterThan">
      <formula>2.11</formula>
    </cfRule>
  </conditionalFormatting>
  <conditionalFormatting sqref="J433">
    <cfRule type="notContainsBlanks" dxfId="32529" priority="33692">
      <formula>LEN(TRIM(J433))&gt;0</formula>
    </cfRule>
  </conditionalFormatting>
  <conditionalFormatting sqref="K433">
    <cfRule type="notContainsBlanks" dxfId="32528" priority="33691">
      <formula>LEN(TRIM(K433))&gt;0</formula>
    </cfRule>
  </conditionalFormatting>
  <conditionalFormatting sqref="M433">
    <cfRule type="containsText" dxfId="32527" priority="33690" operator="containsText" text="Complete">
      <formula>NOT(ISERROR(SEARCH("Complete",M433)))</formula>
    </cfRule>
  </conditionalFormatting>
  <conditionalFormatting sqref="I433">
    <cfRule type="cellIs" dxfId="32526" priority="33689" operator="greaterThan">
      <formula>2.11</formula>
    </cfRule>
  </conditionalFormatting>
  <conditionalFormatting sqref="I433">
    <cfRule type="cellIs" dxfId="32525" priority="33688" operator="greaterThan">
      <formula>2.11</formula>
    </cfRule>
  </conditionalFormatting>
  <conditionalFormatting sqref="I433">
    <cfRule type="cellIs" dxfId="32524" priority="33687" operator="greaterThan">
      <formula>2.11</formula>
    </cfRule>
  </conditionalFormatting>
  <conditionalFormatting sqref="J434">
    <cfRule type="notContainsBlanks" dxfId="32523" priority="33686">
      <formula>LEN(TRIM(J434))&gt;0</formula>
    </cfRule>
  </conditionalFormatting>
  <conditionalFormatting sqref="K434">
    <cfRule type="notContainsBlanks" dxfId="32522" priority="33685">
      <formula>LEN(TRIM(K434))&gt;0</formula>
    </cfRule>
  </conditionalFormatting>
  <conditionalFormatting sqref="M434">
    <cfRule type="containsText" dxfId="32521" priority="33684" operator="containsText" text="Complete">
      <formula>NOT(ISERROR(SEARCH("Complete",M434)))</formula>
    </cfRule>
  </conditionalFormatting>
  <conditionalFormatting sqref="I434">
    <cfRule type="cellIs" dxfId="32520" priority="33683" operator="greaterThan">
      <formula>2.11</formula>
    </cfRule>
  </conditionalFormatting>
  <conditionalFormatting sqref="I434">
    <cfRule type="cellIs" dxfId="32519" priority="33682" operator="greaterThan">
      <formula>2.11</formula>
    </cfRule>
  </conditionalFormatting>
  <conditionalFormatting sqref="I434">
    <cfRule type="cellIs" dxfId="32518" priority="33681" operator="greaterThan">
      <formula>2.11</formula>
    </cfRule>
  </conditionalFormatting>
  <conditionalFormatting sqref="J435">
    <cfRule type="notContainsBlanks" dxfId="32517" priority="33680">
      <formula>LEN(TRIM(J435))&gt;0</formula>
    </cfRule>
  </conditionalFormatting>
  <conditionalFormatting sqref="K435">
    <cfRule type="notContainsBlanks" dxfId="32516" priority="33679">
      <formula>LEN(TRIM(K435))&gt;0</formula>
    </cfRule>
  </conditionalFormatting>
  <conditionalFormatting sqref="M435">
    <cfRule type="containsText" dxfId="32515" priority="33678" operator="containsText" text="Complete">
      <formula>NOT(ISERROR(SEARCH("Complete",M435)))</formula>
    </cfRule>
  </conditionalFormatting>
  <conditionalFormatting sqref="I435">
    <cfRule type="cellIs" dxfId="32514" priority="33677" operator="greaterThan">
      <formula>2.11</formula>
    </cfRule>
  </conditionalFormatting>
  <conditionalFormatting sqref="I435">
    <cfRule type="cellIs" dxfId="32513" priority="33676" operator="greaterThan">
      <formula>2.11</formula>
    </cfRule>
  </conditionalFormatting>
  <conditionalFormatting sqref="I435">
    <cfRule type="cellIs" dxfId="32512" priority="33675" operator="greaterThan">
      <formula>2.11</formula>
    </cfRule>
  </conditionalFormatting>
  <conditionalFormatting sqref="J436">
    <cfRule type="notContainsBlanks" dxfId="32511" priority="33674">
      <formula>LEN(TRIM(J436))&gt;0</formula>
    </cfRule>
  </conditionalFormatting>
  <conditionalFormatting sqref="K436">
    <cfRule type="notContainsBlanks" dxfId="32510" priority="33673">
      <formula>LEN(TRIM(K436))&gt;0</formula>
    </cfRule>
  </conditionalFormatting>
  <conditionalFormatting sqref="M436">
    <cfRule type="containsText" dxfId="32509" priority="33672" operator="containsText" text="Complete">
      <formula>NOT(ISERROR(SEARCH("Complete",M436)))</formula>
    </cfRule>
  </conditionalFormatting>
  <conditionalFormatting sqref="I436">
    <cfRule type="cellIs" dxfId="32508" priority="33671" operator="greaterThan">
      <formula>2.11</formula>
    </cfRule>
  </conditionalFormatting>
  <conditionalFormatting sqref="I436">
    <cfRule type="cellIs" dxfId="32507" priority="33670" operator="greaterThan">
      <formula>2.11</formula>
    </cfRule>
  </conditionalFormatting>
  <conditionalFormatting sqref="I436">
    <cfRule type="cellIs" dxfId="32506" priority="33669" operator="greaterThan">
      <formula>2.11</formula>
    </cfRule>
  </conditionalFormatting>
  <conditionalFormatting sqref="J437">
    <cfRule type="notContainsBlanks" dxfId="32505" priority="33668">
      <formula>LEN(TRIM(J437))&gt;0</formula>
    </cfRule>
  </conditionalFormatting>
  <conditionalFormatting sqref="K437">
    <cfRule type="notContainsBlanks" dxfId="32504" priority="33667">
      <formula>LEN(TRIM(K437))&gt;0</formula>
    </cfRule>
  </conditionalFormatting>
  <conditionalFormatting sqref="M437">
    <cfRule type="containsText" dxfId="32503" priority="33666" operator="containsText" text="Complete">
      <formula>NOT(ISERROR(SEARCH("Complete",M437)))</formula>
    </cfRule>
  </conditionalFormatting>
  <conditionalFormatting sqref="I437">
    <cfRule type="cellIs" dxfId="32502" priority="33665" operator="greaterThan">
      <formula>2.11</formula>
    </cfRule>
  </conditionalFormatting>
  <conditionalFormatting sqref="I437">
    <cfRule type="cellIs" dxfId="32501" priority="33664" operator="greaterThan">
      <formula>2.11</formula>
    </cfRule>
  </conditionalFormatting>
  <conditionalFormatting sqref="I437">
    <cfRule type="cellIs" dxfId="32500" priority="33663" operator="greaterThan">
      <formula>2.11</formula>
    </cfRule>
  </conditionalFormatting>
  <conditionalFormatting sqref="J438">
    <cfRule type="notContainsBlanks" dxfId="32499" priority="33662">
      <formula>LEN(TRIM(J438))&gt;0</formula>
    </cfRule>
  </conditionalFormatting>
  <conditionalFormatting sqref="K438">
    <cfRule type="notContainsBlanks" dxfId="32498" priority="33661">
      <formula>LEN(TRIM(K438))&gt;0</formula>
    </cfRule>
  </conditionalFormatting>
  <conditionalFormatting sqref="M438">
    <cfRule type="containsText" dxfId="32497" priority="33660" operator="containsText" text="Complete">
      <formula>NOT(ISERROR(SEARCH("Complete",M438)))</formula>
    </cfRule>
  </conditionalFormatting>
  <conditionalFormatting sqref="I438">
    <cfRule type="cellIs" dxfId="32496" priority="33659" operator="greaterThan">
      <formula>2.11</formula>
    </cfRule>
  </conditionalFormatting>
  <conditionalFormatting sqref="I438">
    <cfRule type="cellIs" dxfId="32495" priority="33658" operator="greaterThan">
      <formula>2.11</formula>
    </cfRule>
  </conditionalFormatting>
  <conditionalFormatting sqref="I438">
    <cfRule type="cellIs" dxfId="32494" priority="33657" operator="greaterThan">
      <formula>2.11</formula>
    </cfRule>
  </conditionalFormatting>
  <conditionalFormatting sqref="J439">
    <cfRule type="notContainsBlanks" dxfId="32493" priority="33656">
      <formula>LEN(TRIM(J439))&gt;0</formula>
    </cfRule>
  </conditionalFormatting>
  <conditionalFormatting sqref="K439">
    <cfRule type="notContainsBlanks" dxfId="32492" priority="33655">
      <formula>LEN(TRIM(K439))&gt;0</formula>
    </cfRule>
  </conditionalFormatting>
  <conditionalFormatting sqref="M439">
    <cfRule type="containsText" dxfId="32491" priority="33654" operator="containsText" text="Complete">
      <formula>NOT(ISERROR(SEARCH("Complete",M439)))</formula>
    </cfRule>
  </conditionalFormatting>
  <conditionalFormatting sqref="I439">
    <cfRule type="cellIs" dxfId="32490" priority="33653" operator="greaterThan">
      <formula>2.11</formula>
    </cfRule>
  </conditionalFormatting>
  <conditionalFormatting sqref="I439">
    <cfRule type="cellIs" dxfId="32489" priority="33652" operator="greaterThan">
      <formula>2.11</formula>
    </cfRule>
  </conditionalFormatting>
  <conditionalFormatting sqref="I439">
    <cfRule type="cellIs" dxfId="32488" priority="33651" operator="greaterThan">
      <formula>2.11</formula>
    </cfRule>
  </conditionalFormatting>
  <conditionalFormatting sqref="J440">
    <cfRule type="notContainsBlanks" dxfId="32487" priority="33650">
      <formula>LEN(TRIM(J440))&gt;0</formula>
    </cfRule>
  </conditionalFormatting>
  <conditionalFormatting sqref="K440">
    <cfRule type="notContainsBlanks" dxfId="32486" priority="33649">
      <formula>LEN(TRIM(K440))&gt;0</formula>
    </cfRule>
  </conditionalFormatting>
  <conditionalFormatting sqref="M440">
    <cfRule type="containsText" dxfId="32485" priority="33648" operator="containsText" text="Complete">
      <formula>NOT(ISERROR(SEARCH("Complete",M440)))</formula>
    </cfRule>
  </conditionalFormatting>
  <conditionalFormatting sqref="I440">
    <cfRule type="cellIs" dxfId="32484" priority="33647" operator="greaterThan">
      <formula>2.11</formula>
    </cfRule>
  </conditionalFormatting>
  <conditionalFormatting sqref="I440">
    <cfRule type="cellIs" dxfId="32483" priority="33646" operator="greaterThan">
      <formula>2.11</formula>
    </cfRule>
  </conditionalFormatting>
  <conditionalFormatting sqref="I440">
    <cfRule type="cellIs" dxfId="32482" priority="33645" operator="greaterThan">
      <formula>2.11</formula>
    </cfRule>
  </conditionalFormatting>
  <conditionalFormatting sqref="J441">
    <cfRule type="notContainsBlanks" dxfId="32481" priority="33644">
      <formula>LEN(TRIM(J441))&gt;0</formula>
    </cfRule>
  </conditionalFormatting>
  <conditionalFormatting sqref="K441">
    <cfRule type="notContainsBlanks" dxfId="32480" priority="33643">
      <formula>LEN(TRIM(K441))&gt;0</formula>
    </cfRule>
  </conditionalFormatting>
  <conditionalFormatting sqref="M441">
    <cfRule type="containsText" dxfId="32479" priority="33642" operator="containsText" text="Complete">
      <formula>NOT(ISERROR(SEARCH("Complete",M441)))</formula>
    </cfRule>
  </conditionalFormatting>
  <conditionalFormatting sqref="I441">
    <cfRule type="cellIs" dxfId="32478" priority="33641" operator="greaterThan">
      <formula>2.11</formula>
    </cfRule>
  </conditionalFormatting>
  <conditionalFormatting sqref="I441">
    <cfRule type="cellIs" dxfId="32477" priority="33640" operator="greaterThan">
      <formula>2.11</formula>
    </cfRule>
  </conditionalFormatting>
  <conditionalFormatting sqref="I441">
    <cfRule type="cellIs" dxfId="32476" priority="33639" operator="greaterThan">
      <formula>2.11</formula>
    </cfRule>
  </conditionalFormatting>
  <conditionalFormatting sqref="J442">
    <cfRule type="notContainsBlanks" dxfId="32475" priority="33638">
      <formula>LEN(TRIM(J442))&gt;0</formula>
    </cfRule>
  </conditionalFormatting>
  <conditionalFormatting sqref="K442">
    <cfRule type="notContainsBlanks" dxfId="32474" priority="33637">
      <formula>LEN(TRIM(K442))&gt;0</formula>
    </cfRule>
  </conditionalFormatting>
  <conditionalFormatting sqref="M442">
    <cfRule type="containsText" dxfId="32473" priority="33636" operator="containsText" text="Complete">
      <formula>NOT(ISERROR(SEARCH("Complete",M442)))</formula>
    </cfRule>
  </conditionalFormatting>
  <conditionalFormatting sqref="I442">
    <cfRule type="cellIs" dxfId="32472" priority="33635" operator="greaterThan">
      <formula>2.11</formula>
    </cfRule>
  </conditionalFormatting>
  <conditionalFormatting sqref="I442">
    <cfRule type="cellIs" dxfId="32471" priority="33634" operator="greaterThan">
      <formula>2.11</formula>
    </cfRule>
  </conditionalFormatting>
  <conditionalFormatting sqref="I442">
    <cfRule type="cellIs" dxfId="32470" priority="33633" operator="greaterThan">
      <formula>2.11</formula>
    </cfRule>
  </conditionalFormatting>
  <conditionalFormatting sqref="J443">
    <cfRule type="notContainsBlanks" dxfId="32469" priority="33632">
      <formula>LEN(TRIM(J443))&gt;0</formula>
    </cfRule>
  </conditionalFormatting>
  <conditionalFormatting sqref="K443">
    <cfRule type="notContainsBlanks" dxfId="32468" priority="33631">
      <formula>LEN(TRIM(K443))&gt;0</formula>
    </cfRule>
  </conditionalFormatting>
  <conditionalFormatting sqref="M443">
    <cfRule type="containsText" dxfId="32467" priority="33630" operator="containsText" text="Complete">
      <formula>NOT(ISERROR(SEARCH("Complete",M443)))</formula>
    </cfRule>
  </conditionalFormatting>
  <conditionalFormatting sqref="I443">
    <cfRule type="cellIs" dxfId="32466" priority="33629" operator="greaterThan">
      <formula>2.11</formula>
    </cfRule>
  </conditionalFormatting>
  <conditionalFormatting sqref="I443">
    <cfRule type="cellIs" dxfId="32465" priority="33628" operator="greaterThan">
      <formula>2.11</formula>
    </cfRule>
  </conditionalFormatting>
  <conditionalFormatting sqref="I443">
    <cfRule type="cellIs" dxfId="32464" priority="33627" operator="greaterThan">
      <formula>2.11</formula>
    </cfRule>
  </conditionalFormatting>
  <conditionalFormatting sqref="J444">
    <cfRule type="notContainsBlanks" dxfId="32463" priority="33626">
      <formula>LEN(TRIM(J444))&gt;0</formula>
    </cfRule>
  </conditionalFormatting>
  <conditionalFormatting sqref="K444">
    <cfRule type="notContainsBlanks" dxfId="32462" priority="33625">
      <formula>LEN(TRIM(K444))&gt;0</formula>
    </cfRule>
  </conditionalFormatting>
  <conditionalFormatting sqref="M444">
    <cfRule type="containsText" dxfId="32461" priority="33624" operator="containsText" text="Complete">
      <formula>NOT(ISERROR(SEARCH("Complete",M444)))</formula>
    </cfRule>
  </conditionalFormatting>
  <conditionalFormatting sqref="I444">
    <cfRule type="cellIs" dxfId="32460" priority="33623" operator="greaterThan">
      <formula>2.11</formula>
    </cfRule>
  </conditionalFormatting>
  <conditionalFormatting sqref="I444">
    <cfRule type="cellIs" dxfId="32459" priority="33622" operator="greaterThan">
      <formula>2.11</formula>
    </cfRule>
  </conditionalFormatting>
  <conditionalFormatting sqref="I444">
    <cfRule type="cellIs" dxfId="32458" priority="33621" operator="greaterThan">
      <formula>2.11</formula>
    </cfRule>
  </conditionalFormatting>
  <conditionalFormatting sqref="J445">
    <cfRule type="notContainsBlanks" dxfId="32457" priority="33620">
      <formula>LEN(TRIM(J445))&gt;0</formula>
    </cfRule>
  </conditionalFormatting>
  <conditionalFormatting sqref="K445">
    <cfRule type="notContainsBlanks" dxfId="32456" priority="33619">
      <formula>LEN(TRIM(K445))&gt;0</formula>
    </cfRule>
  </conditionalFormatting>
  <conditionalFormatting sqref="M445">
    <cfRule type="containsText" dxfId="32455" priority="33618" operator="containsText" text="Complete">
      <formula>NOT(ISERROR(SEARCH("Complete",M445)))</formula>
    </cfRule>
  </conditionalFormatting>
  <conditionalFormatting sqref="I445">
    <cfRule type="cellIs" dxfId="32454" priority="33617" operator="greaterThan">
      <formula>2.11</formula>
    </cfRule>
  </conditionalFormatting>
  <conditionalFormatting sqref="I445">
    <cfRule type="cellIs" dxfId="32453" priority="33616" operator="greaterThan">
      <formula>2.11</formula>
    </cfRule>
  </conditionalFormatting>
  <conditionalFormatting sqref="I445">
    <cfRule type="cellIs" dxfId="32452" priority="33615" operator="greaterThan">
      <formula>2.11</formula>
    </cfRule>
  </conditionalFormatting>
  <conditionalFormatting sqref="J446">
    <cfRule type="notContainsBlanks" dxfId="32451" priority="33614">
      <formula>LEN(TRIM(J446))&gt;0</formula>
    </cfRule>
  </conditionalFormatting>
  <conditionalFormatting sqref="K446">
    <cfRule type="notContainsBlanks" dxfId="32450" priority="33613">
      <formula>LEN(TRIM(K446))&gt;0</formula>
    </cfRule>
  </conditionalFormatting>
  <conditionalFormatting sqref="M446">
    <cfRule type="containsText" dxfId="32449" priority="33612" operator="containsText" text="Complete">
      <formula>NOT(ISERROR(SEARCH("Complete",M446)))</formula>
    </cfRule>
  </conditionalFormatting>
  <conditionalFormatting sqref="I446">
    <cfRule type="cellIs" dxfId="32448" priority="33611" operator="greaterThan">
      <formula>2.11</formula>
    </cfRule>
  </conditionalFormatting>
  <conditionalFormatting sqref="I446">
    <cfRule type="cellIs" dxfId="32447" priority="33610" operator="greaterThan">
      <formula>2.11</formula>
    </cfRule>
  </conditionalFormatting>
  <conditionalFormatting sqref="I446">
    <cfRule type="cellIs" dxfId="32446" priority="33609" operator="greaterThan">
      <formula>2.11</formula>
    </cfRule>
  </conditionalFormatting>
  <conditionalFormatting sqref="J447">
    <cfRule type="notContainsBlanks" dxfId="32445" priority="33608">
      <formula>LEN(TRIM(J447))&gt;0</formula>
    </cfRule>
  </conditionalFormatting>
  <conditionalFormatting sqref="K447">
    <cfRule type="notContainsBlanks" dxfId="32444" priority="33607">
      <formula>LEN(TRIM(K447))&gt;0</formula>
    </cfRule>
  </conditionalFormatting>
  <conditionalFormatting sqref="M447">
    <cfRule type="containsText" dxfId="32443" priority="33606" operator="containsText" text="Complete">
      <formula>NOT(ISERROR(SEARCH("Complete",M447)))</formula>
    </cfRule>
  </conditionalFormatting>
  <conditionalFormatting sqref="I447">
    <cfRule type="cellIs" dxfId="32442" priority="33605" operator="greaterThan">
      <formula>2.11</formula>
    </cfRule>
  </conditionalFormatting>
  <conditionalFormatting sqref="I447">
    <cfRule type="cellIs" dxfId="32441" priority="33604" operator="greaterThan">
      <formula>2.11</formula>
    </cfRule>
  </conditionalFormatting>
  <conditionalFormatting sqref="I447">
    <cfRule type="cellIs" dxfId="32440" priority="33603" operator="greaterThan">
      <formula>2.11</formula>
    </cfRule>
  </conditionalFormatting>
  <conditionalFormatting sqref="J448">
    <cfRule type="notContainsBlanks" dxfId="32439" priority="33602">
      <formula>LEN(TRIM(J448))&gt;0</formula>
    </cfRule>
  </conditionalFormatting>
  <conditionalFormatting sqref="K448">
    <cfRule type="notContainsBlanks" dxfId="32438" priority="33601">
      <formula>LEN(TRIM(K448))&gt;0</formula>
    </cfRule>
  </conditionalFormatting>
  <conditionalFormatting sqref="M448">
    <cfRule type="containsText" dxfId="32437" priority="33600" operator="containsText" text="Complete">
      <formula>NOT(ISERROR(SEARCH("Complete",M448)))</formula>
    </cfRule>
  </conditionalFormatting>
  <conditionalFormatting sqref="I448">
    <cfRule type="cellIs" dxfId="32436" priority="33599" operator="greaterThan">
      <formula>2.11</formula>
    </cfRule>
  </conditionalFormatting>
  <conditionalFormatting sqref="I448">
    <cfRule type="cellIs" dxfId="32435" priority="33598" operator="greaterThan">
      <formula>2.11</formula>
    </cfRule>
  </conditionalFormatting>
  <conditionalFormatting sqref="I448">
    <cfRule type="cellIs" dxfId="32434" priority="33597" operator="greaterThan">
      <formula>2.11</formula>
    </cfRule>
  </conditionalFormatting>
  <conditionalFormatting sqref="J449">
    <cfRule type="notContainsBlanks" dxfId="32433" priority="33596">
      <formula>LEN(TRIM(J449))&gt;0</formula>
    </cfRule>
  </conditionalFormatting>
  <conditionalFormatting sqref="K449">
    <cfRule type="notContainsBlanks" dxfId="32432" priority="33595">
      <formula>LEN(TRIM(K449))&gt;0</formula>
    </cfRule>
  </conditionalFormatting>
  <conditionalFormatting sqref="M449">
    <cfRule type="containsText" dxfId="32431" priority="33594" operator="containsText" text="Complete">
      <formula>NOT(ISERROR(SEARCH("Complete",M449)))</formula>
    </cfRule>
  </conditionalFormatting>
  <conditionalFormatting sqref="I449">
    <cfRule type="cellIs" dxfId="32430" priority="33593" operator="greaterThan">
      <formula>2.11</formula>
    </cfRule>
  </conditionalFormatting>
  <conditionalFormatting sqref="I449">
    <cfRule type="cellIs" dxfId="32429" priority="33592" operator="greaterThan">
      <formula>2.11</formula>
    </cfRule>
  </conditionalFormatting>
  <conditionalFormatting sqref="I449">
    <cfRule type="cellIs" dxfId="32428" priority="33591" operator="greaterThan">
      <formula>2.11</formula>
    </cfRule>
  </conditionalFormatting>
  <conditionalFormatting sqref="J450">
    <cfRule type="notContainsBlanks" dxfId="32427" priority="33590">
      <formula>LEN(TRIM(J450))&gt;0</formula>
    </cfRule>
  </conditionalFormatting>
  <conditionalFormatting sqref="K450">
    <cfRule type="notContainsBlanks" dxfId="32426" priority="33589">
      <formula>LEN(TRIM(K450))&gt;0</formula>
    </cfRule>
  </conditionalFormatting>
  <conditionalFormatting sqref="M450">
    <cfRule type="containsText" dxfId="32425" priority="33588" operator="containsText" text="Complete">
      <formula>NOT(ISERROR(SEARCH("Complete",M450)))</formula>
    </cfRule>
  </conditionalFormatting>
  <conditionalFormatting sqref="I450">
    <cfRule type="cellIs" dxfId="32424" priority="33587" operator="greaterThan">
      <formula>2.11</formula>
    </cfRule>
  </conditionalFormatting>
  <conditionalFormatting sqref="I450">
    <cfRule type="cellIs" dxfId="32423" priority="33586" operator="greaterThan">
      <formula>2.11</formula>
    </cfRule>
  </conditionalFormatting>
  <conditionalFormatting sqref="I450">
    <cfRule type="cellIs" dxfId="32422" priority="33585" operator="greaterThan">
      <formula>2.11</formula>
    </cfRule>
  </conditionalFormatting>
  <conditionalFormatting sqref="J451">
    <cfRule type="notContainsBlanks" dxfId="32421" priority="33584">
      <formula>LEN(TRIM(J451))&gt;0</formula>
    </cfRule>
  </conditionalFormatting>
  <conditionalFormatting sqref="K451">
    <cfRule type="notContainsBlanks" dxfId="32420" priority="33583">
      <formula>LEN(TRIM(K451))&gt;0</formula>
    </cfRule>
  </conditionalFormatting>
  <conditionalFormatting sqref="M451">
    <cfRule type="containsText" dxfId="32419" priority="33582" operator="containsText" text="Complete">
      <formula>NOT(ISERROR(SEARCH("Complete",M451)))</formula>
    </cfRule>
  </conditionalFormatting>
  <conditionalFormatting sqref="I451">
    <cfRule type="cellIs" dxfId="32418" priority="33581" operator="greaterThan">
      <formula>2.11</formula>
    </cfRule>
  </conditionalFormatting>
  <conditionalFormatting sqref="I451">
    <cfRule type="cellIs" dxfId="32417" priority="33580" operator="greaterThan">
      <formula>2.11</formula>
    </cfRule>
  </conditionalFormatting>
  <conditionalFormatting sqref="I451">
    <cfRule type="cellIs" dxfId="32416" priority="33579" operator="greaterThan">
      <formula>2.11</formula>
    </cfRule>
  </conditionalFormatting>
  <conditionalFormatting sqref="J452">
    <cfRule type="notContainsBlanks" dxfId="32415" priority="33578">
      <formula>LEN(TRIM(J452))&gt;0</formula>
    </cfRule>
  </conditionalFormatting>
  <conditionalFormatting sqref="K452">
    <cfRule type="notContainsBlanks" dxfId="32414" priority="33577">
      <formula>LEN(TRIM(K452))&gt;0</formula>
    </cfRule>
  </conditionalFormatting>
  <conditionalFormatting sqref="M452">
    <cfRule type="containsText" dxfId="32413" priority="33576" operator="containsText" text="Complete">
      <formula>NOT(ISERROR(SEARCH("Complete",M452)))</formula>
    </cfRule>
  </conditionalFormatting>
  <conditionalFormatting sqref="I452">
    <cfRule type="cellIs" dxfId="32412" priority="33575" operator="greaterThan">
      <formula>2.11</formula>
    </cfRule>
  </conditionalFormatting>
  <conditionalFormatting sqref="I452">
    <cfRule type="cellIs" dxfId="32411" priority="33574" operator="greaterThan">
      <formula>2.11</formula>
    </cfRule>
  </conditionalFormatting>
  <conditionalFormatting sqref="I452">
    <cfRule type="cellIs" dxfId="32410" priority="33573" operator="greaterThan">
      <formula>2.11</formula>
    </cfRule>
  </conditionalFormatting>
  <conditionalFormatting sqref="J453">
    <cfRule type="notContainsBlanks" dxfId="32409" priority="33572">
      <formula>LEN(TRIM(J453))&gt;0</formula>
    </cfRule>
  </conditionalFormatting>
  <conditionalFormatting sqref="K453">
    <cfRule type="notContainsBlanks" dxfId="32408" priority="33571">
      <formula>LEN(TRIM(K453))&gt;0</formula>
    </cfRule>
  </conditionalFormatting>
  <conditionalFormatting sqref="M453">
    <cfRule type="containsText" dxfId="32407" priority="33570" operator="containsText" text="Complete">
      <formula>NOT(ISERROR(SEARCH("Complete",M453)))</formula>
    </cfRule>
  </conditionalFormatting>
  <conditionalFormatting sqref="I453">
    <cfRule type="cellIs" dxfId="32406" priority="33569" operator="greaterThan">
      <formula>2.11</formula>
    </cfRule>
  </conditionalFormatting>
  <conditionalFormatting sqref="I453">
    <cfRule type="cellIs" dxfId="32405" priority="33568" operator="greaterThan">
      <formula>2.11</formula>
    </cfRule>
  </conditionalFormatting>
  <conditionalFormatting sqref="I453">
    <cfRule type="cellIs" dxfId="32404" priority="33567" operator="greaterThan">
      <formula>2.11</formula>
    </cfRule>
  </conditionalFormatting>
  <conditionalFormatting sqref="J454">
    <cfRule type="notContainsBlanks" dxfId="32403" priority="33566">
      <formula>LEN(TRIM(J454))&gt;0</formula>
    </cfRule>
  </conditionalFormatting>
  <conditionalFormatting sqref="K454">
    <cfRule type="notContainsBlanks" dxfId="32402" priority="33565">
      <formula>LEN(TRIM(K454))&gt;0</formula>
    </cfRule>
  </conditionalFormatting>
  <conditionalFormatting sqref="M454">
    <cfRule type="containsText" dxfId="32401" priority="33564" operator="containsText" text="Complete">
      <formula>NOT(ISERROR(SEARCH("Complete",M454)))</formula>
    </cfRule>
  </conditionalFormatting>
  <conditionalFormatting sqref="I454">
    <cfRule type="cellIs" dxfId="32400" priority="33563" operator="greaterThan">
      <formula>2.11</formula>
    </cfRule>
  </conditionalFormatting>
  <conditionalFormatting sqref="I454">
    <cfRule type="cellIs" dxfId="32399" priority="33562" operator="greaterThan">
      <formula>2.11</formula>
    </cfRule>
  </conditionalFormatting>
  <conditionalFormatting sqref="I454">
    <cfRule type="cellIs" dxfId="32398" priority="33561" operator="greaterThan">
      <formula>2.11</formula>
    </cfRule>
  </conditionalFormatting>
  <conditionalFormatting sqref="J455">
    <cfRule type="notContainsBlanks" dxfId="32397" priority="33560">
      <formula>LEN(TRIM(J455))&gt;0</formula>
    </cfRule>
  </conditionalFormatting>
  <conditionalFormatting sqref="K455">
    <cfRule type="notContainsBlanks" dxfId="32396" priority="33559">
      <formula>LEN(TRIM(K455))&gt;0</formula>
    </cfRule>
  </conditionalFormatting>
  <conditionalFormatting sqref="M455">
    <cfRule type="containsText" dxfId="32395" priority="33558" operator="containsText" text="Complete">
      <formula>NOT(ISERROR(SEARCH("Complete",M455)))</formula>
    </cfRule>
  </conditionalFormatting>
  <conditionalFormatting sqref="I455">
    <cfRule type="cellIs" dxfId="32394" priority="33557" operator="greaterThan">
      <formula>2.11</formula>
    </cfRule>
  </conditionalFormatting>
  <conditionalFormatting sqref="I455">
    <cfRule type="cellIs" dxfId="32393" priority="33556" operator="greaterThan">
      <formula>2.11</formula>
    </cfRule>
  </conditionalFormatting>
  <conditionalFormatting sqref="I455">
    <cfRule type="cellIs" dxfId="32392" priority="33555" operator="greaterThan">
      <formula>2.11</formula>
    </cfRule>
  </conditionalFormatting>
  <conditionalFormatting sqref="J456">
    <cfRule type="notContainsBlanks" dxfId="32391" priority="33554">
      <formula>LEN(TRIM(J456))&gt;0</formula>
    </cfRule>
  </conditionalFormatting>
  <conditionalFormatting sqref="K456">
    <cfRule type="notContainsBlanks" dxfId="32390" priority="33553">
      <formula>LEN(TRIM(K456))&gt;0</formula>
    </cfRule>
  </conditionalFormatting>
  <conditionalFormatting sqref="M456">
    <cfRule type="containsText" dxfId="32389" priority="33552" operator="containsText" text="Complete">
      <formula>NOT(ISERROR(SEARCH("Complete",M456)))</formula>
    </cfRule>
  </conditionalFormatting>
  <conditionalFormatting sqref="I456">
    <cfRule type="cellIs" dxfId="32388" priority="33551" operator="greaterThan">
      <formula>2.11</formula>
    </cfRule>
  </conditionalFormatting>
  <conditionalFormatting sqref="I456">
    <cfRule type="cellIs" dxfId="32387" priority="33550" operator="greaterThan">
      <formula>2.11</formula>
    </cfRule>
  </conditionalFormatting>
  <conditionalFormatting sqref="I456">
    <cfRule type="cellIs" dxfId="32386" priority="33549" operator="greaterThan">
      <formula>2.11</formula>
    </cfRule>
  </conditionalFormatting>
  <conditionalFormatting sqref="J457:J458">
    <cfRule type="notContainsBlanks" dxfId="32385" priority="33548">
      <formula>LEN(TRIM(J457))&gt;0</formula>
    </cfRule>
  </conditionalFormatting>
  <conditionalFormatting sqref="K457:K458">
    <cfRule type="notContainsBlanks" dxfId="32384" priority="33547">
      <formula>LEN(TRIM(K457))&gt;0</formula>
    </cfRule>
  </conditionalFormatting>
  <conditionalFormatting sqref="M457:M458">
    <cfRule type="containsText" dxfId="32383" priority="33546" operator="containsText" text="Complete">
      <formula>NOT(ISERROR(SEARCH("Complete",M457)))</formula>
    </cfRule>
  </conditionalFormatting>
  <conditionalFormatting sqref="I457:I458">
    <cfRule type="cellIs" dxfId="32382" priority="33545" operator="greaterThan">
      <formula>2.11</formula>
    </cfRule>
  </conditionalFormatting>
  <conditionalFormatting sqref="I457:I458">
    <cfRule type="cellIs" dxfId="32381" priority="33544" operator="greaterThan">
      <formula>2.11</formula>
    </cfRule>
  </conditionalFormatting>
  <conditionalFormatting sqref="I457:I458">
    <cfRule type="cellIs" dxfId="32380" priority="33543" operator="greaterThan">
      <formula>2.11</formula>
    </cfRule>
  </conditionalFormatting>
  <conditionalFormatting sqref="J459">
    <cfRule type="notContainsBlanks" dxfId="32379" priority="33542">
      <formula>LEN(TRIM(J459))&gt;0</formula>
    </cfRule>
  </conditionalFormatting>
  <conditionalFormatting sqref="K459">
    <cfRule type="notContainsBlanks" dxfId="32378" priority="33541">
      <formula>LEN(TRIM(K459))&gt;0</formula>
    </cfRule>
  </conditionalFormatting>
  <conditionalFormatting sqref="M459">
    <cfRule type="containsText" dxfId="32377" priority="33540" operator="containsText" text="Complete">
      <formula>NOT(ISERROR(SEARCH("Complete",M459)))</formula>
    </cfRule>
  </conditionalFormatting>
  <conditionalFormatting sqref="I459">
    <cfRule type="cellIs" dxfId="32376" priority="33539" operator="greaterThan">
      <formula>2.11</formula>
    </cfRule>
  </conditionalFormatting>
  <conditionalFormatting sqref="I459">
    <cfRule type="cellIs" dxfId="32375" priority="33538" operator="greaterThan">
      <formula>2.11</formula>
    </cfRule>
  </conditionalFormatting>
  <conditionalFormatting sqref="I459">
    <cfRule type="cellIs" dxfId="32374" priority="33537" operator="greaterThan">
      <formula>2.11</formula>
    </cfRule>
  </conditionalFormatting>
  <conditionalFormatting sqref="J460">
    <cfRule type="notContainsBlanks" dxfId="32373" priority="33536">
      <formula>LEN(TRIM(J460))&gt;0</formula>
    </cfRule>
  </conditionalFormatting>
  <conditionalFormatting sqref="K460">
    <cfRule type="notContainsBlanks" dxfId="32372" priority="33535">
      <formula>LEN(TRIM(K460))&gt;0</formula>
    </cfRule>
  </conditionalFormatting>
  <conditionalFormatting sqref="M460">
    <cfRule type="containsText" dxfId="32371" priority="33534" operator="containsText" text="Complete">
      <formula>NOT(ISERROR(SEARCH("Complete",M460)))</formula>
    </cfRule>
  </conditionalFormatting>
  <conditionalFormatting sqref="I460">
    <cfRule type="cellIs" dxfId="32370" priority="33533" operator="greaterThan">
      <formula>2.11</formula>
    </cfRule>
  </conditionalFormatting>
  <conditionalFormatting sqref="I460">
    <cfRule type="cellIs" dxfId="32369" priority="33532" operator="greaterThan">
      <formula>2.11</formula>
    </cfRule>
  </conditionalFormatting>
  <conditionalFormatting sqref="I460">
    <cfRule type="cellIs" dxfId="32368" priority="33531" operator="greaterThan">
      <formula>2.11</formula>
    </cfRule>
  </conditionalFormatting>
  <conditionalFormatting sqref="J461">
    <cfRule type="notContainsBlanks" dxfId="32367" priority="33530">
      <formula>LEN(TRIM(J461))&gt;0</formula>
    </cfRule>
  </conditionalFormatting>
  <conditionalFormatting sqref="K461">
    <cfRule type="notContainsBlanks" dxfId="32366" priority="33529">
      <formula>LEN(TRIM(K461))&gt;0</formula>
    </cfRule>
  </conditionalFormatting>
  <conditionalFormatting sqref="M461">
    <cfRule type="containsText" dxfId="32365" priority="33528" operator="containsText" text="Complete">
      <formula>NOT(ISERROR(SEARCH("Complete",M461)))</formula>
    </cfRule>
  </conditionalFormatting>
  <conditionalFormatting sqref="I461">
    <cfRule type="cellIs" dxfId="32364" priority="33527" operator="greaterThan">
      <formula>2.11</formula>
    </cfRule>
  </conditionalFormatting>
  <conditionalFormatting sqref="I461">
    <cfRule type="cellIs" dxfId="32363" priority="33526" operator="greaterThan">
      <formula>2.11</formula>
    </cfRule>
  </conditionalFormatting>
  <conditionalFormatting sqref="I461">
    <cfRule type="cellIs" dxfId="32362" priority="33525" operator="greaterThan">
      <formula>2.11</formula>
    </cfRule>
  </conditionalFormatting>
  <conditionalFormatting sqref="J462">
    <cfRule type="notContainsBlanks" dxfId="32361" priority="33524">
      <formula>LEN(TRIM(J462))&gt;0</formula>
    </cfRule>
  </conditionalFormatting>
  <conditionalFormatting sqref="K462">
    <cfRule type="notContainsBlanks" dxfId="32360" priority="33523">
      <formula>LEN(TRIM(K462))&gt;0</formula>
    </cfRule>
  </conditionalFormatting>
  <conditionalFormatting sqref="M462">
    <cfRule type="containsText" dxfId="32359" priority="33522" operator="containsText" text="Complete">
      <formula>NOT(ISERROR(SEARCH("Complete",M462)))</formula>
    </cfRule>
  </conditionalFormatting>
  <conditionalFormatting sqref="I462">
    <cfRule type="cellIs" dxfId="32358" priority="33521" operator="greaterThan">
      <formula>2.11</formula>
    </cfRule>
  </conditionalFormatting>
  <conditionalFormatting sqref="I462">
    <cfRule type="cellIs" dxfId="32357" priority="33520" operator="greaterThan">
      <formula>2.11</formula>
    </cfRule>
  </conditionalFormatting>
  <conditionalFormatting sqref="I462">
    <cfRule type="cellIs" dxfId="32356" priority="33519" operator="greaterThan">
      <formula>2.11</formula>
    </cfRule>
  </conditionalFormatting>
  <conditionalFormatting sqref="J463">
    <cfRule type="notContainsBlanks" dxfId="32355" priority="33518">
      <formula>LEN(TRIM(J463))&gt;0</formula>
    </cfRule>
  </conditionalFormatting>
  <conditionalFormatting sqref="K463">
    <cfRule type="notContainsBlanks" dxfId="32354" priority="33517">
      <formula>LEN(TRIM(K463))&gt;0</formula>
    </cfRule>
  </conditionalFormatting>
  <conditionalFormatting sqref="M463">
    <cfRule type="containsText" dxfId="32353" priority="33516" operator="containsText" text="Complete">
      <formula>NOT(ISERROR(SEARCH("Complete",M463)))</formula>
    </cfRule>
  </conditionalFormatting>
  <conditionalFormatting sqref="I463">
    <cfRule type="cellIs" dxfId="32352" priority="33515" operator="greaterThan">
      <formula>2.11</formula>
    </cfRule>
  </conditionalFormatting>
  <conditionalFormatting sqref="I463">
    <cfRule type="cellIs" dxfId="32351" priority="33514" operator="greaterThan">
      <formula>2.11</formula>
    </cfRule>
  </conditionalFormatting>
  <conditionalFormatting sqref="I463">
    <cfRule type="cellIs" dxfId="32350" priority="33513" operator="greaterThan">
      <formula>2.11</formula>
    </cfRule>
  </conditionalFormatting>
  <conditionalFormatting sqref="J464">
    <cfRule type="notContainsBlanks" dxfId="32349" priority="33512">
      <formula>LEN(TRIM(J464))&gt;0</formula>
    </cfRule>
  </conditionalFormatting>
  <conditionalFormatting sqref="K464">
    <cfRule type="notContainsBlanks" dxfId="32348" priority="33511">
      <formula>LEN(TRIM(K464))&gt;0</formula>
    </cfRule>
  </conditionalFormatting>
  <conditionalFormatting sqref="M464">
    <cfRule type="containsText" dxfId="32347" priority="33510" operator="containsText" text="Complete">
      <formula>NOT(ISERROR(SEARCH("Complete",M464)))</formula>
    </cfRule>
  </conditionalFormatting>
  <conditionalFormatting sqref="I464">
    <cfRule type="cellIs" dxfId="32346" priority="33509" operator="greaterThan">
      <formula>2.11</formula>
    </cfRule>
  </conditionalFormatting>
  <conditionalFormatting sqref="I464">
    <cfRule type="cellIs" dxfId="32345" priority="33508" operator="greaterThan">
      <formula>2.11</formula>
    </cfRule>
  </conditionalFormatting>
  <conditionalFormatting sqref="I464">
    <cfRule type="cellIs" dxfId="32344" priority="33507" operator="greaterThan">
      <formula>2.11</formula>
    </cfRule>
  </conditionalFormatting>
  <conditionalFormatting sqref="J465">
    <cfRule type="notContainsBlanks" dxfId="32343" priority="33506">
      <formula>LEN(TRIM(J465))&gt;0</formula>
    </cfRule>
  </conditionalFormatting>
  <conditionalFormatting sqref="K465">
    <cfRule type="notContainsBlanks" dxfId="32342" priority="33505">
      <formula>LEN(TRIM(K465))&gt;0</formula>
    </cfRule>
  </conditionalFormatting>
  <conditionalFormatting sqref="M465">
    <cfRule type="containsText" dxfId="32341" priority="33504" operator="containsText" text="Complete">
      <formula>NOT(ISERROR(SEARCH("Complete",M465)))</formula>
    </cfRule>
  </conditionalFormatting>
  <conditionalFormatting sqref="I465">
    <cfRule type="cellIs" dxfId="32340" priority="33503" operator="greaterThan">
      <formula>2.11</formula>
    </cfRule>
  </conditionalFormatting>
  <conditionalFormatting sqref="I465">
    <cfRule type="cellIs" dxfId="32339" priority="33502" operator="greaterThan">
      <formula>2.11</formula>
    </cfRule>
  </conditionalFormatting>
  <conditionalFormatting sqref="I465">
    <cfRule type="cellIs" dxfId="32338" priority="33501" operator="greaterThan">
      <formula>2.11</formula>
    </cfRule>
  </conditionalFormatting>
  <conditionalFormatting sqref="J466">
    <cfRule type="notContainsBlanks" dxfId="32337" priority="33500">
      <formula>LEN(TRIM(J466))&gt;0</formula>
    </cfRule>
  </conditionalFormatting>
  <conditionalFormatting sqref="K466">
    <cfRule type="notContainsBlanks" dxfId="32336" priority="33499">
      <formula>LEN(TRIM(K466))&gt;0</formula>
    </cfRule>
  </conditionalFormatting>
  <conditionalFormatting sqref="M466">
    <cfRule type="containsText" dxfId="32335" priority="33498" operator="containsText" text="Complete">
      <formula>NOT(ISERROR(SEARCH("Complete",M466)))</formula>
    </cfRule>
  </conditionalFormatting>
  <conditionalFormatting sqref="I466">
    <cfRule type="cellIs" dxfId="32334" priority="33497" operator="greaterThan">
      <formula>2.11</formula>
    </cfRule>
  </conditionalFormatting>
  <conditionalFormatting sqref="I466">
    <cfRule type="cellIs" dxfId="32333" priority="33496" operator="greaterThan">
      <formula>2.11</formula>
    </cfRule>
  </conditionalFormatting>
  <conditionalFormatting sqref="I466">
    <cfRule type="cellIs" dxfId="32332" priority="33495" operator="greaterThan">
      <formula>2.11</formula>
    </cfRule>
  </conditionalFormatting>
  <conditionalFormatting sqref="J467">
    <cfRule type="notContainsBlanks" dxfId="32331" priority="33494">
      <formula>LEN(TRIM(J467))&gt;0</formula>
    </cfRule>
  </conditionalFormatting>
  <conditionalFormatting sqref="K467">
    <cfRule type="notContainsBlanks" dxfId="32330" priority="33493">
      <formula>LEN(TRIM(K467))&gt;0</formula>
    </cfRule>
  </conditionalFormatting>
  <conditionalFormatting sqref="M467">
    <cfRule type="containsText" dxfId="32329" priority="33492" operator="containsText" text="Complete">
      <formula>NOT(ISERROR(SEARCH("Complete",M467)))</formula>
    </cfRule>
  </conditionalFormatting>
  <conditionalFormatting sqref="I467">
    <cfRule type="cellIs" dxfId="32328" priority="33491" operator="greaterThan">
      <formula>2.11</formula>
    </cfRule>
  </conditionalFormatting>
  <conditionalFormatting sqref="I467">
    <cfRule type="cellIs" dxfId="32327" priority="33490" operator="greaterThan">
      <formula>2.11</formula>
    </cfRule>
  </conditionalFormatting>
  <conditionalFormatting sqref="I467">
    <cfRule type="cellIs" dxfId="32326" priority="33489" operator="greaterThan">
      <formula>2.11</formula>
    </cfRule>
  </conditionalFormatting>
  <conditionalFormatting sqref="J468">
    <cfRule type="notContainsBlanks" dxfId="32325" priority="33488">
      <formula>LEN(TRIM(J468))&gt;0</formula>
    </cfRule>
  </conditionalFormatting>
  <conditionalFormatting sqref="K468">
    <cfRule type="notContainsBlanks" dxfId="32324" priority="33487">
      <formula>LEN(TRIM(K468))&gt;0</formula>
    </cfRule>
  </conditionalFormatting>
  <conditionalFormatting sqref="M468">
    <cfRule type="containsText" dxfId="32323" priority="33486" operator="containsText" text="Complete">
      <formula>NOT(ISERROR(SEARCH("Complete",M468)))</formula>
    </cfRule>
  </conditionalFormatting>
  <conditionalFormatting sqref="I468">
    <cfRule type="cellIs" dxfId="32322" priority="33485" operator="greaterThan">
      <formula>2.11</formula>
    </cfRule>
  </conditionalFormatting>
  <conditionalFormatting sqref="I468">
    <cfRule type="cellIs" dxfId="32321" priority="33484" operator="greaterThan">
      <formula>2.11</formula>
    </cfRule>
  </conditionalFormatting>
  <conditionalFormatting sqref="I468">
    <cfRule type="cellIs" dxfId="32320" priority="33483" operator="greaterThan">
      <formula>2.11</formula>
    </cfRule>
  </conditionalFormatting>
  <conditionalFormatting sqref="J469">
    <cfRule type="notContainsBlanks" dxfId="32319" priority="33482">
      <formula>LEN(TRIM(J469))&gt;0</formula>
    </cfRule>
  </conditionalFormatting>
  <conditionalFormatting sqref="K469">
    <cfRule type="notContainsBlanks" dxfId="32318" priority="33481">
      <formula>LEN(TRIM(K469))&gt;0</formula>
    </cfRule>
  </conditionalFormatting>
  <conditionalFormatting sqref="M469">
    <cfRule type="containsText" dxfId="32317" priority="33480" operator="containsText" text="Complete">
      <formula>NOT(ISERROR(SEARCH("Complete",M469)))</formula>
    </cfRule>
  </conditionalFormatting>
  <conditionalFormatting sqref="I469">
    <cfRule type="cellIs" dxfId="32316" priority="33479" operator="greaterThan">
      <formula>2.11</formula>
    </cfRule>
  </conditionalFormatting>
  <conditionalFormatting sqref="I469">
    <cfRule type="cellIs" dxfId="32315" priority="33478" operator="greaterThan">
      <formula>2.11</formula>
    </cfRule>
  </conditionalFormatting>
  <conditionalFormatting sqref="I469">
    <cfRule type="cellIs" dxfId="32314" priority="33477" operator="greaterThan">
      <formula>2.11</formula>
    </cfRule>
  </conditionalFormatting>
  <conditionalFormatting sqref="J470">
    <cfRule type="notContainsBlanks" dxfId="32313" priority="33476">
      <formula>LEN(TRIM(J470))&gt;0</formula>
    </cfRule>
  </conditionalFormatting>
  <conditionalFormatting sqref="K470">
    <cfRule type="notContainsBlanks" dxfId="32312" priority="33475">
      <formula>LEN(TRIM(K470))&gt;0</formula>
    </cfRule>
  </conditionalFormatting>
  <conditionalFormatting sqref="M470">
    <cfRule type="containsText" dxfId="32311" priority="33474" operator="containsText" text="Complete">
      <formula>NOT(ISERROR(SEARCH("Complete",M470)))</formula>
    </cfRule>
  </conditionalFormatting>
  <conditionalFormatting sqref="I470">
    <cfRule type="cellIs" dxfId="32310" priority="33473" operator="greaterThan">
      <formula>2.11</formula>
    </cfRule>
  </conditionalFormatting>
  <conditionalFormatting sqref="I470">
    <cfRule type="cellIs" dxfId="32309" priority="33472" operator="greaterThan">
      <formula>2.11</formula>
    </cfRule>
  </conditionalFormatting>
  <conditionalFormatting sqref="I470">
    <cfRule type="cellIs" dxfId="32308" priority="33471" operator="greaterThan">
      <formula>2.11</formula>
    </cfRule>
  </conditionalFormatting>
  <conditionalFormatting sqref="J471">
    <cfRule type="notContainsBlanks" dxfId="32307" priority="33470">
      <formula>LEN(TRIM(J471))&gt;0</formula>
    </cfRule>
  </conditionalFormatting>
  <conditionalFormatting sqref="K471">
    <cfRule type="notContainsBlanks" dxfId="32306" priority="33469">
      <formula>LEN(TRIM(K471))&gt;0</formula>
    </cfRule>
  </conditionalFormatting>
  <conditionalFormatting sqref="M471">
    <cfRule type="containsText" dxfId="32305" priority="33468" operator="containsText" text="Complete">
      <formula>NOT(ISERROR(SEARCH("Complete",M471)))</formula>
    </cfRule>
  </conditionalFormatting>
  <conditionalFormatting sqref="I471">
    <cfRule type="cellIs" dxfId="32304" priority="33467" operator="greaterThan">
      <formula>2.11</formula>
    </cfRule>
  </conditionalFormatting>
  <conditionalFormatting sqref="I471">
    <cfRule type="cellIs" dxfId="32303" priority="33466" operator="greaterThan">
      <formula>2.11</formula>
    </cfRule>
  </conditionalFormatting>
  <conditionalFormatting sqref="I471">
    <cfRule type="cellIs" dxfId="32302" priority="33465" operator="greaterThan">
      <formula>2.11</formula>
    </cfRule>
  </conditionalFormatting>
  <conditionalFormatting sqref="J472">
    <cfRule type="notContainsBlanks" dxfId="32301" priority="33464">
      <formula>LEN(TRIM(J472))&gt;0</formula>
    </cfRule>
  </conditionalFormatting>
  <conditionalFormatting sqref="K472">
    <cfRule type="notContainsBlanks" dxfId="32300" priority="33463">
      <formula>LEN(TRIM(K472))&gt;0</formula>
    </cfRule>
  </conditionalFormatting>
  <conditionalFormatting sqref="M472">
    <cfRule type="containsText" dxfId="32299" priority="33462" operator="containsText" text="Complete">
      <formula>NOT(ISERROR(SEARCH("Complete",M472)))</formula>
    </cfRule>
  </conditionalFormatting>
  <conditionalFormatting sqref="I472">
    <cfRule type="cellIs" dxfId="32298" priority="33461" operator="greaterThan">
      <formula>2.11</formula>
    </cfRule>
  </conditionalFormatting>
  <conditionalFormatting sqref="I472">
    <cfRule type="cellIs" dxfId="32297" priority="33460" operator="greaterThan">
      <formula>2.11</formula>
    </cfRule>
  </conditionalFormatting>
  <conditionalFormatting sqref="I472">
    <cfRule type="cellIs" dxfId="32296" priority="33459" operator="greaterThan">
      <formula>2.11</formula>
    </cfRule>
  </conditionalFormatting>
  <conditionalFormatting sqref="J473">
    <cfRule type="notContainsBlanks" dxfId="32295" priority="33458">
      <formula>LEN(TRIM(J473))&gt;0</formula>
    </cfRule>
  </conditionalFormatting>
  <conditionalFormatting sqref="K473">
    <cfRule type="notContainsBlanks" dxfId="32294" priority="33457">
      <formula>LEN(TRIM(K473))&gt;0</formula>
    </cfRule>
  </conditionalFormatting>
  <conditionalFormatting sqref="M473">
    <cfRule type="containsText" dxfId="32293" priority="33456" operator="containsText" text="Complete">
      <formula>NOT(ISERROR(SEARCH("Complete",M473)))</formula>
    </cfRule>
  </conditionalFormatting>
  <conditionalFormatting sqref="I473">
    <cfRule type="cellIs" dxfId="32292" priority="33455" operator="greaterThan">
      <formula>2.11</formula>
    </cfRule>
  </conditionalFormatting>
  <conditionalFormatting sqref="I473">
    <cfRule type="cellIs" dxfId="32291" priority="33454" operator="greaterThan">
      <formula>2.11</formula>
    </cfRule>
  </conditionalFormatting>
  <conditionalFormatting sqref="I473">
    <cfRule type="cellIs" dxfId="32290" priority="33453" operator="greaterThan">
      <formula>2.11</formula>
    </cfRule>
  </conditionalFormatting>
  <conditionalFormatting sqref="J474">
    <cfRule type="notContainsBlanks" dxfId="32289" priority="33452">
      <formula>LEN(TRIM(J474))&gt;0</formula>
    </cfRule>
  </conditionalFormatting>
  <conditionalFormatting sqref="K474">
    <cfRule type="notContainsBlanks" dxfId="32288" priority="33451">
      <formula>LEN(TRIM(K474))&gt;0</formula>
    </cfRule>
  </conditionalFormatting>
  <conditionalFormatting sqref="M474">
    <cfRule type="containsText" dxfId="32287" priority="33450" operator="containsText" text="Complete">
      <formula>NOT(ISERROR(SEARCH("Complete",M474)))</formula>
    </cfRule>
  </conditionalFormatting>
  <conditionalFormatting sqref="I474">
    <cfRule type="cellIs" dxfId="32286" priority="33449" operator="greaterThan">
      <formula>2.11</formula>
    </cfRule>
  </conditionalFormatting>
  <conditionalFormatting sqref="I474">
    <cfRule type="cellIs" dxfId="32285" priority="33448" operator="greaterThan">
      <formula>2.11</formula>
    </cfRule>
  </conditionalFormatting>
  <conditionalFormatting sqref="I474">
    <cfRule type="cellIs" dxfId="32284" priority="33447" operator="greaterThan">
      <formula>2.11</formula>
    </cfRule>
  </conditionalFormatting>
  <conditionalFormatting sqref="J475">
    <cfRule type="notContainsBlanks" dxfId="32283" priority="33446">
      <formula>LEN(TRIM(J475))&gt;0</formula>
    </cfRule>
  </conditionalFormatting>
  <conditionalFormatting sqref="K475">
    <cfRule type="notContainsBlanks" dxfId="32282" priority="33445">
      <formula>LEN(TRIM(K475))&gt;0</formula>
    </cfRule>
  </conditionalFormatting>
  <conditionalFormatting sqref="M475">
    <cfRule type="containsText" dxfId="32281" priority="33444" operator="containsText" text="Complete">
      <formula>NOT(ISERROR(SEARCH("Complete",M475)))</formula>
    </cfRule>
  </conditionalFormatting>
  <conditionalFormatting sqref="I475">
    <cfRule type="cellIs" dxfId="32280" priority="33443" operator="greaterThan">
      <formula>2.11</formula>
    </cfRule>
  </conditionalFormatting>
  <conditionalFormatting sqref="I475">
    <cfRule type="cellIs" dxfId="32279" priority="33442" operator="greaterThan">
      <formula>2.11</formula>
    </cfRule>
  </conditionalFormatting>
  <conditionalFormatting sqref="I475">
    <cfRule type="cellIs" dxfId="32278" priority="33441" operator="greaterThan">
      <formula>2.11</formula>
    </cfRule>
  </conditionalFormatting>
  <conditionalFormatting sqref="J476">
    <cfRule type="notContainsBlanks" dxfId="32277" priority="33440">
      <formula>LEN(TRIM(J476))&gt;0</formula>
    </cfRule>
  </conditionalFormatting>
  <conditionalFormatting sqref="K476">
    <cfRule type="notContainsBlanks" dxfId="32276" priority="33439">
      <formula>LEN(TRIM(K476))&gt;0</formula>
    </cfRule>
  </conditionalFormatting>
  <conditionalFormatting sqref="M476">
    <cfRule type="containsText" dxfId="32275" priority="33438" operator="containsText" text="Complete">
      <formula>NOT(ISERROR(SEARCH("Complete",M476)))</formula>
    </cfRule>
  </conditionalFormatting>
  <conditionalFormatting sqref="I476">
    <cfRule type="cellIs" dxfId="32274" priority="33437" operator="greaterThan">
      <formula>2.11</formula>
    </cfRule>
  </conditionalFormatting>
  <conditionalFormatting sqref="I476">
    <cfRule type="cellIs" dxfId="32273" priority="33436" operator="greaterThan">
      <formula>2.11</formula>
    </cfRule>
  </conditionalFormatting>
  <conditionalFormatting sqref="I476">
    <cfRule type="cellIs" dxfId="32272" priority="33435" operator="greaterThan">
      <formula>2.11</formula>
    </cfRule>
  </conditionalFormatting>
  <conditionalFormatting sqref="J477">
    <cfRule type="notContainsBlanks" dxfId="32271" priority="33434">
      <formula>LEN(TRIM(J477))&gt;0</formula>
    </cfRule>
  </conditionalFormatting>
  <conditionalFormatting sqref="K477">
    <cfRule type="notContainsBlanks" dxfId="32270" priority="33433">
      <formula>LEN(TRIM(K477))&gt;0</formula>
    </cfRule>
  </conditionalFormatting>
  <conditionalFormatting sqref="M477">
    <cfRule type="containsText" dxfId="32269" priority="33432" operator="containsText" text="Complete">
      <formula>NOT(ISERROR(SEARCH("Complete",M477)))</formula>
    </cfRule>
  </conditionalFormatting>
  <conditionalFormatting sqref="I477">
    <cfRule type="cellIs" dxfId="32268" priority="33431" operator="greaterThan">
      <formula>2.11</formula>
    </cfRule>
  </conditionalFormatting>
  <conditionalFormatting sqref="I477">
    <cfRule type="cellIs" dxfId="32267" priority="33430" operator="greaterThan">
      <formula>2.11</formula>
    </cfRule>
  </conditionalFormatting>
  <conditionalFormatting sqref="I477">
    <cfRule type="cellIs" dxfId="32266" priority="33429" operator="greaterThan">
      <formula>2.11</formula>
    </cfRule>
  </conditionalFormatting>
  <conditionalFormatting sqref="J478">
    <cfRule type="notContainsBlanks" dxfId="32265" priority="33428">
      <formula>LEN(TRIM(J478))&gt;0</formula>
    </cfRule>
  </conditionalFormatting>
  <conditionalFormatting sqref="K478">
    <cfRule type="notContainsBlanks" dxfId="32264" priority="33427">
      <formula>LEN(TRIM(K478))&gt;0</formula>
    </cfRule>
  </conditionalFormatting>
  <conditionalFormatting sqref="M478">
    <cfRule type="containsText" dxfId="32263" priority="33426" operator="containsText" text="Complete">
      <formula>NOT(ISERROR(SEARCH("Complete",M478)))</formula>
    </cfRule>
  </conditionalFormatting>
  <conditionalFormatting sqref="I478">
    <cfRule type="cellIs" dxfId="32262" priority="33425" operator="greaterThan">
      <formula>2.11</formula>
    </cfRule>
  </conditionalFormatting>
  <conditionalFormatting sqref="I478">
    <cfRule type="cellIs" dxfId="32261" priority="33424" operator="greaterThan">
      <formula>2.11</formula>
    </cfRule>
  </conditionalFormatting>
  <conditionalFormatting sqref="I478">
    <cfRule type="cellIs" dxfId="32260" priority="33423" operator="greaterThan">
      <formula>2.11</formula>
    </cfRule>
  </conditionalFormatting>
  <conditionalFormatting sqref="J479">
    <cfRule type="notContainsBlanks" dxfId="32259" priority="33422">
      <formula>LEN(TRIM(J479))&gt;0</formula>
    </cfRule>
  </conditionalFormatting>
  <conditionalFormatting sqref="K479">
    <cfRule type="notContainsBlanks" dxfId="32258" priority="33421">
      <formula>LEN(TRIM(K479))&gt;0</formula>
    </cfRule>
  </conditionalFormatting>
  <conditionalFormatting sqref="M479">
    <cfRule type="containsText" dxfId="32257" priority="33420" operator="containsText" text="Complete">
      <formula>NOT(ISERROR(SEARCH("Complete",M479)))</formula>
    </cfRule>
  </conditionalFormatting>
  <conditionalFormatting sqref="I479">
    <cfRule type="cellIs" dxfId="32256" priority="33419" operator="greaterThan">
      <formula>2.11</formula>
    </cfRule>
  </conditionalFormatting>
  <conditionalFormatting sqref="I479">
    <cfRule type="cellIs" dxfId="32255" priority="33418" operator="greaterThan">
      <formula>2.11</formula>
    </cfRule>
  </conditionalFormatting>
  <conditionalFormatting sqref="I479">
    <cfRule type="cellIs" dxfId="32254" priority="33417" operator="greaterThan">
      <formula>2.11</formula>
    </cfRule>
  </conditionalFormatting>
  <conditionalFormatting sqref="J480">
    <cfRule type="notContainsBlanks" dxfId="32253" priority="33416">
      <formula>LEN(TRIM(J480))&gt;0</formula>
    </cfRule>
  </conditionalFormatting>
  <conditionalFormatting sqref="K480">
    <cfRule type="notContainsBlanks" dxfId="32252" priority="33415">
      <formula>LEN(TRIM(K480))&gt;0</formula>
    </cfRule>
  </conditionalFormatting>
  <conditionalFormatting sqref="M480">
    <cfRule type="containsText" dxfId="32251" priority="33414" operator="containsText" text="Complete">
      <formula>NOT(ISERROR(SEARCH("Complete",M480)))</formula>
    </cfRule>
  </conditionalFormatting>
  <conditionalFormatting sqref="I480">
    <cfRule type="cellIs" dxfId="32250" priority="33413" operator="greaterThan">
      <formula>2.11</formula>
    </cfRule>
  </conditionalFormatting>
  <conditionalFormatting sqref="I480">
    <cfRule type="cellIs" dxfId="32249" priority="33412" operator="greaterThan">
      <formula>2.11</formula>
    </cfRule>
  </conditionalFormatting>
  <conditionalFormatting sqref="I480">
    <cfRule type="cellIs" dxfId="32248" priority="33411" operator="greaterThan">
      <formula>2.11</formula>
    </cfRule>
  </conditionalFormatting>
  <conditionalFormatting sqref="J481">
    <cfRule type="notContainsBlanks" dxfId="32247" priority="33410">
      <formula>LEN(TRIM(J481))&gt;0</formula>
    </cfRule>
  </conditionalFormatting>
  <conditionalFormatting sqref="K481">
    <cfRule type="notContainsBlanks" dxfId="32246" priority="33409">
      <formula>LEN(TRIM(K481))&gt;0</formula>
    </cfRule>
  </conditionalFormatting>
  <conditionalFormatting sqref="M481">
    <cfRule type="containsText" dxfId="32245" priority="33408" operator="containsText" text="Complete">
      <formula>NOT(ISERROR(SEARCH("Complete",M481)))</formula>
    </cfRule>
  </conditionalFormatting>
  <conditionalFormatting sqref="I481">
    <cfRule type="cellIs" dxfId="32244" priority="33407" operator="greaterThan">
      <formula>2.11</formula>
    </cfRule>
  </conditionalFormatting>
  <conditionalFormatting sqref="I481">
    <cfRule type="cellIs" dxfId="32243" priority="33406" operator="greaterThan">
      <formula>2.11</formula>
    </cfRule>
  </conditionalFormatting>
  <conditionalFormatting sqref="I481">
    <cfRule type="cellIs" dxfId="32242" priority="33405" operator="greaterThan">
      <formula>2.11</formula>
    </cfRule>
  </conditionalFormatting>
  <conditionalFormatting sqref="J482">
    <cfRule type="notContainsBlanks" dxfId="32241" priority="33404">
      <formula>LEN(TRIM(J482))&gt;0</formula>
    </cfRule>
  </conditionalFormatting>
  <conditionalFormatting sqref="K482">
    <cfRule type="notContainsBlanks" dxfId="32240" priority="33403">
      <formula>LEN(TRIM(K482))&gt;0</formula>
    </cfRule>
  </conditionalFormatting>
  <conditionalFormatting sqref="M482">
    <cfRule type="containsText" dxfId="32239" priority="33402" operator="containsText" text="Complete">
      <formula>NOT(ISERROR(SEARCH("Complete",M482)))</formula>
    </cfRule>
  </conditionalFormatting>
  <conditionalFormatting sqref="I482">
    <cfRule type="cellIs" dxfId="32238" priority="33401" operator="greaterThan">
      <formula>2.11</formula>
    </cfRule>
  </conditionalFormatting>
  <conditionalFormatting sqref="I482">
    <cfRule type="cellIs" dxfId="32237" priority="33400" operator="greaterThan">
      <formula>2.11</formula>
    </cfRule>
  </conditionalFormatting>
  <conditionalFormatting sqref="I482">
    <cfRule type="cellIs" dxfId="32236" priority="33399" operator="greaterThan">
      <formula>2.11</formula>
    </cfRule>
  </conditionalFormatting>
  <conditionalFormatting sqref="J483">
    <cfRule type="notContainsBlanks" dxfId="32235" priority="33398">
      <formula>LEN(TRIM(J483))&gt;0</formula>
    </cfRule>
  </conditionalFormatting>
  <conditionalFormatting sqref="K483">
    <cfRule type="notContainsBlanks" dxfId="32234" priority="33397">
      <formula>LEN(TRIM(K483))&gt;0</formula>
    </cfRule>
  </conditionalFormatting>
  <conditionalFormatting sqref="M483">
    <cfRule type="containsText" dxfId="32233" priority="33396" operator="containsText" text="Complete">
      <formula>NOT(ISERROR(SEARCH("Complete",M483)))</formula>
    </cfRule>
  </conditionalFormatting>
  <conditionalFormatting sqref="I483">
    <cfRule type="cellIs" dxfId="32232" priority="33395" operator="greaterThan">
      <formula>2.11</formula>
    </cfRule>
  </conditionalFormatting>
  <conditionalFormatting sqref="I483">
    <cfRule type="cellIs" dxfId="32231" priority="33394" operator="greaterThan">
      <formula>2.11</formula>
    </cfRule>
  </conditionalFormatting>
  <conditionalFormatting sqref="I483">
    <cfRule type="cellIs" dxfId="32230" priority="33393" operator="greaterThan">
      <formula>2.11</formula>
    </cfRule>
  </conditionalFormatting>
  <conditionalFormatting sqref="J484">
    <cfRule type="notContainsBlanks" dxfId="32229" priority="33392">
      <formula>LEN(TRIM(J484))&gt;0</formula>
    </cfRule>
  </conditionalFormatting>
  <conditionalFormatting sqref="K484">
    <cfRule type="notContainsBlanks" dxfId="32228" priority="33391">
      <formula>LEN(TRIM(K484))&gt;0</formula>
    </cfRule>
  </conditionalFormatting>
  <conditionalFormatting sqref="M484">
    <cfRule type="containsText" dxfId="32227" priority="33390" operator="containsText" text="Complete">
      <formula>NOT(ISERROR(SEARCH("Complete",M484)))</formula>
    </cfRule>
  </conditionalFormatting>
  <conditionalFormatting sqref="I484">
    <cfRule type="cellIs" dxfId="32226" priority="33389" operator="greaterThan">
      <formula>2.11</formula>
    </cfRule>
  </conditionalFormatting>
  <conditionalFormatting sqref="I484">
    <cfRule type="cellIs" dxfId="32225" priority="33388" operator="greaterThan">
      <formula>2.11</formula>
    </cfRule>
  </conditionalFormatting>
  <conditionalFormatting sqref="I484">
    <cfRule type="cellIs" dxfId="32224" priority="33387" operator="greaterThan">
      <formula>2.11</formula>
    </cfRule>
  </conditionalFormatting>
  <conditionalFormatting sqref="J485">
    <cfRule type="notContainsBlanks" dxfId="32223" priority="33386">
      <formula>LEN(TRIM(J485))&gt;0</formula>
    </cfRule>
  </conditionalFormatting>
  <conditionalFormatting sqref="K485">
    <cfRule type="notContainsBlanks" dxfId="32222" priority="33385">
      <formula>LEN(TRIM(K485))&gt;0</formula>
    </cfRule>
  </conditionalFormatting>
  <conditionalFormatting sqref="M485">
    <cfRule type="containsText" dxfId="32221" priority="33384" operator="containsText" text="Complete">
      <formula>NOT(ISERROR(SEARCH("Complete",M485)))</formula>
    </cfRule>
  </conditionalFormatting>
  <conditionalFormatting sqref="I485">
    <cfRule type="cellIs" dxfId="32220" priority="33383" operator="greaterThan">
      <formula>2.11</formula>
    </cfRule>
  </conditionalFormatting>
  <conditionalFormatting sqref="I485">
    <cfRule type="cellIs" dxfId="32219" priority="33382" operator="greaterThan">
      <formula>2.11</formula>
    </cfRule>
  </conditionalFormatting>
  <conditionalFormatting sqref="I485">
    <cfRule type="cellIs" dxfId="32218" priority="33381" operator="greaterThan">
      <formula>2.11</formula>
    </cfRule>
  </conditionalFormatting>
  <conditionalFormatting sqref="J486">
    <cfRule type="notContainsBlanks" dxfId="32217" priority="33380">
      <formula>LEN(TRIM(J486))&gt;0</formula>
    </cfRule>
  </conditionalFormatting>
  <conditionalFormatting sqref="K486">
    <cfRule type="notContainsBlanks" dxfId="32216" priority="33379">
      <formula>LEN(TRIM(K486))&gt;0</formula>
    </cfRule>
  </conditionalFormatting>
  <conditionalFormatting sqref="M486">
    <cfRule type="containsText" dxfId="32215" priority="33378" operator="containsText" text="Complete">
      <formula>NOT(ISERROR(SEARCH("Complete",M486)))</formula>
    </cfRule>
  </conditionalFormatting>
  <conditionalFormatting sqref="I486">
    <cfRule type="cellIs" dxfId="32214" priority="33377" operator="greaterThan">
      <formula>2.11</formula>
    </cfRule>
  </conditionalFormatting>
  <conditionalFormatting sqref="I486">
    <cfRule type="cellIs" dxfId="32213" priority="33376" operator="greaterThan">
      <formula>2.11</formula>
    </cfRule>
  </conditionalFormatting>
  <conditionalFormatting sqref="I486">
    <cfRule type="cellIs" dxfId="32212" priority="33375" operator="greaterThan">
      <formula>2.11</formula>
    </cfRule>
  </conditionalFormatting>
  <conditionalFormatting sqref="J487">
    <cfRule type="notContainsBlanks" dxfId="32211" priority="33374">
      <formula>LEN(TRIM(J487))&gt;0</formula>
    </cfRule>
  </conditionalFormatting>
  <conditionalFormatting sqref="K487">
    <cfRule type="notContainsBlanks" dxfId="32210" priority="33373">
      <formula>LEN(TRIM(K487))&gt;0</formula>
    </cfRule>
  </conditionalFormatting>
  <conditionalFormatting sqref="M487">
    <cfRule type="containsText" dxfId="32209" priority="33372" operator="containsText" text="Complete">
      <formula>NOT(ISERROR(SEARCH("Complete",M487)))</formula>
    </cfRule>
  </conditionalFormatting>
  <conditionalFormatting sqref="I487">
    <cfRule type="cellIs" dxfId="32208" priority="33371" operator="greaterThan">
      <formula>2.11</formula>
    </cfRule>
  </conditionalFormatting>
  <conditionalFormatting sqref="I487">
    <cfRule type="cellIs" dxfId="32207" priority="33370" operator="greaterThan">
      <formula>2.11</formula>
    </cfRule>
  </conditionalFormatting>
  <conditionalFormatting sqref="I487">
    <cfRule type="cellIs" dxfId="32206" priority="33369" operator="greaterThan">
      <formula>2.11</formula>
    </cfRule>
  </conditionalFormatting>
  <conditionalFormatting sqref="J488">
    <cfRule type="notContainsBlanks" dxfId="32205" priority="33368">
      <formula>LEN(TRIM(J488))&gt;0</formula>
    </cfRule>
  </conditionalFormatting>
  <conditionalFormatting sqref="K488">
    <cfRule type="notContainsBlanks" dxfId="32204" priority="33367">
      <formula>LEN(TRIM(K488))&gt;0</formula>
    </cfRule>
  </conditionalFormatting>
  <conditionalFormatting sqref="M488">
    <cfRule type="containsText" dxfId="32203" priority="33366" operator="containsText" text="Complete">
      <formula>NOT(ISERROR(SEARCH("Complete",M488)))</formula>
    </cfRule>
  </conditionalFormatting>
  <conditionalFormatting sqref="I488">
    <cfRule type="cellIs" dxfId="32202" priority="33365" operator="greaterThan">
      <formula>2.11</formula>
    </cfRule>
  </conditionalFormatting>
  <conditionalFormatting sqref="I488">
    <cfRule type="cellIs" dxfId="32201" priority="33364" operator="greaterThan">
      <formula>2.11</formula>
    </cfRule>
  </conditionalFormatting>
  <conditionalFormatting sqref="I488">
    <cfRule type="cellIs" dxfId="32200" priority="33363" operator="greaterThan">
      <formula>2.11</formula>
    </cfRule>
  </conditionalFormatting>
  <conditionalFormatting sqref="J489">
    <cfRule type="notContainsBlanks" dxfId="32199" priority="33362">
      <formula>LEN(TRIM(J489))&gt;0</formula>
    </cfRule>
  </conditionalFormatting>
  <conditionalFormatting sqref="K489">
    <cfRule type="notContainsBlanks" dxfId="32198" priority="33361">
      <formula>LEN(TRIM(K489))&gt;0</formula>
    </cfRule>
  </conditionalFormatting>
  <conditionalFormatting sqref="M489">
    <cfRule type="containsText" dxfId="32197" priority="33360" operator="containsText" text="Complete">
      <formula>NOT(ISERROR(SEARCH("Complete",M489)))</formula>
    </cfRule>
  </conditionalFormatting>
  <conditionalFormatting sqref="I489">
    <cfRule type="cellIs" dxfId="32196" priority="33359" operator="greaterThan">
      <formula>2.11</formula>
    </cfRule>
  </conditionalFormatting>
  <conditionalFormatting sqref="I489">
    <cfRule type="cellIs" dxfId="32195" priority="33358" operator="greaterThan">
      <formula>2.11</formula>
    </cfRule>
  </conditionalFormatting>
  <conditionalFormatting sqref="I489">
    <cfRule type="cellIs" dxfId="32194" priority="33357" operator="greaterThan">
      <formula>2.11</formula>
    </cfRule>
  </conditionalFormatting>
  <conditionalFormatting sqref="J490">
    <cfRule type="notContainsBlanks" dxfId="32193" priority="33356">
      <formula>LEN(TRIM(J490))&gt;0</formula>
    </cfRule>
  </conditionalFormatting>
  <conditionalFormatting sqref="K490">
    <cfRule type="notContainsBlanks" dxfId="32192" priority="33355">
      <formula>LEN(TRIM(K490))&gt;0</formula>
    </cfRule>
  </conditionalFormatting>
  <conditionalFormatting sqref="M490">
    <cfRule type="containsText" dxfId="32191" priority="33354" operator="containsText" text="Complete">
      <formula>NOT(ISERROR(SEARCH("Complete",M490)))</formula>
    </cfRule>
  </conditionalFormatting>
  <conditionalFormatting sqref="I490">
    <cfRule type="cellIs" dxfId="32190" priority="33353" operator="greaterThan">
      <formula>2.11</formula>
    </cfRule>
  </conditionalFormatting>
  <conditionalFormatting sqref="I490">
    <cfRule type="cellIs" dxfId="32189" priority="33352" operator="greaterThan">
      <formula>2.11</formula>
    </cfRule>
  </conditionalFormatting>
  <conditionalFormatting sqref="I490">
    <cfRule type="cellIs" dxfId="32188" priority="33351" operator="greaterThan">
      <formula>2.11</formula>
    </cfRule>
  </conditionalFormatting>
  <conditionalFormatting sqref="J491">
    <cfRule type="notContainsBlanks" dxfId="32187" priority="33350">
      <formula>LEN(TRIM(J491))&gt;0</formula>
    </cfRule>
  </conditionalFormatting>
  <conditionalFormatting sqref="K491">
    <cfRule type="notContainsBlanks" dxfId="32186" priority="33349">
      <formula>LEN(TRIM(K491))&gt;0</formula>
    </cfRule>
  </conditionalFormatting>
  <conditionalFormatting sqref="M491">
    <cfRule type="containsText" dxfId="32185" priority="33348" operator="containsText" text="Complete">
      <formula>NOT(ISERROR(SEARCH("Complete",M491)))</formula>
    </cfRule>
  </conditionalFormatting>
  <conditionalFormatting sqref="I491">
    <cfRule type="cellIs" dxfId="32184" priority="33347" operator="greaterThan">
      <formula>2.11</formula>
    </cfRule>
  </conditionalFormatting>
  <conditionalFormatting sqref="I491">
    <cfRule type="cellIs" dxfId="32183" priority="33346" operator="greaterThan">
      <formula>2.11</formula>
    </cfRule>
  </conditionalFormatting>
  <conditionalFormatting sqref="I491">
    <cfRule type="cellIs" dxfId="32182" priority="33345" operator="greaterThan">
      <formula>2.11</formula>
    </cfRule>
  </conditionalFormatting>
  <conditionalFormatting sqref="J492">
    <cfRule type="notContainsBlanks" dxfId="32181" priority="33344">
      <formula>LEN(TRIM(J492))&gt;0</formula>
    </cfRule>
  </conditionalFormatting>
  <conditionalFormatting sqref="K492">
    <cfRule type="notContainsBlanks" dxfId="32180" priority="33343">
      <formula>LEN(TRIM(K492))&gt;0</formula>
    </cfRule>
  </conditionalFormatting>
  <conditionalFormatting sqref="M492">
    <cfRule type="containsText" dxfId="32179" priority="33342" operator="containsText" text="Complete">
      <formula>NOT(ISERROR(SEARCH("Complete",M492)))</formula>
    </cfRule>
  </conditionalFormatting>
  <conditionalFormatting sqref="I492">
    <cfRule type="cellIs" dxfId="32178" priority="33341" operator="greaterThan">
      <formula>2.11</formula>
    </cfRule>
  </conditionalFormatting>
  <conditionalFormatting sqref="I492">
    <cfRule type="cellIs" dxfId="32177" priority="33340" operator="greaterThan">
      <formula>2.11</formula>
    </cfRule>
  </conditionalFormatting>
  <conditionalFormatting sqref="I492">
    <cfRule type="cellIs" dxfId="32176" priority="33339" operator="greaterThan">
      <formula>2.11</formula>
    </cfRule>
  </conditionalFormatting>
  <conditionalFormatting sqref="J493">
    <cfRule type="notContainsBlanks" dxfId="32175" priority="33338">
      <formula>LEN(TRIM(J493))&gt;0</formula>
    </cfRule>
  </conditionalFormatting>
  <conditionalFormatting sqref="K493">
    <cfRule type="notContainsBlanks" dxfId="32174" priority="33337">
      <formula>LEN(TRIM(K493))&gt;0</formula>
    </cfRule>
  </conditionalFormatting>
  <conditionalFormatting sqref="M493">
    <cfRule type="containsText" dxfId="32173" priority="33336" operator="containsText" text="Complete">
      <formula>NOT(ISERROR(SEARCH("Complete",M493)))</formula>
    </cfRule>
  </conditionalFormatting>
  <conditionalFormatting sqref="I493">
    <cfRule type="cellIs" dxfId="32172" priority="33335" operator="greaterThan">
      <formula>2.11</formula>
    </cfRule>
  </conditionalFormatting>
  <conditionalFormatting sqref="I493">
    <cfRule type="cellIs" dxfId="32171" priority="33334" operator="greaterThan">
      <formula>2.11</formula>
    </cfRule>
  </conditionalFormatting>
  <conditionalFormatting sqref="I493">
    <cfRule type="cellIs" dxfId="32170" priority="33333" operator="greaterThan">
      <formula>2.11</formula>
    </cfRule>
  </conditionalFormatting>
  <conditionalFormatting sqref="J494">
    <cfRule type="notContainsBlanks" dxfId="32169" priority="33332">
      <formula>LEN(TRIM(J494))&gt;0</formula>
    </cfRule>
  </conditionalFormatting>
  <conditionalFormatting sqref="K494">
    <cfRule type="notContainsBlanks" dxfId="32168" priority="33331">
      <formula>LEN(TRIM(K494))&gt;0</formula>
    </cfRule>
  </conditionalFormatting>
  <conditionalFormatting sqref="M494">
    <cfRule type="containsText" dxfId="32167" priority="33330" operator="containsText" text="Complete">
      <formula>NOT(ISERROR(SEARCH("Complete",M494)))</formula>
    </cfRule>
  </conditionalFormatting>
  <conditionalFormatting sqref="I494">
    <cfRule type="cellIs" dxfId="32166" priority="33329" operator="greaterThan">
      <formula>2.11</formula>
    </cfRule>
  </conditionalFormatting>
  <conditionalFormatting sqref="I494">
    <cfRule type="cellIs" dxfId="32165" priority="33328" operator="greaterThan">
      <formula>2.11</formula>
    </cfRule>
  </conditionalFormatting>
  <conditionalFormatting sqref="I494">
    <cfRule type="cellIs" dxfId="32164" priority="33327" operator="greaterThan">
      <formula>2.11</formula>
    </cfRule>
  </conditionalFormatting>
  <conditionalFormatting sqref="J495">
    <cfRule type="notContainsBlanks" dxfId="32163" priority="33326">
      <formula>LEN(TRIM(J495))&gt;0</formula>
    </cfRule>
  </conditionalFormatting>
  <conditionalFormatting sqref="K495">
    <cfRule type="notContainsBlanks" dxfId="32162" priority="33325">
      <formula>LEN(TRIM(K495))&gt;0</formula>
    </cfRule>
  </conditionalFormatting>
  <conditionalFormatting sqref="M495">
    <cfRule type="containsText" dxfId="32161" priority="33324" operator="containsText" text="Complete">
      <formula>NOT(ISERROR(SEARCH("Complete",M495)))</formula>
    </cfRule>
  </conditionalFormatting>
  <conditionalFormatting sqref="I495">
    <cfRule type="cellIs" dxfId="32160" priority="33323" operator="greaterThan">
      <formula>2.11</formula>
    </cfRule>
  </conditionalFormatting>
  <conditionalFormatting sqref="I495">
    <cfRule type="cellIs" dxfId="32159" priority="33322" operator="greaterThan">
      <formula>2.11</formula>
    </cfRule>
  </conditionalFormatting>
  <conditionalFormatting sqref="I495">
    <cfRule type="cellIs" dxfId="32158" priority="33321" operator="greaterThan">
      <formula>2.11</formula>
    </cfRule>
  </conditionalFormatting>
  <conditionalFormatting sqref="J496">
    <cfRule type="notContainsBlanks" dxfId="32157" priority="33320">
      <formula>LEN(TRIM(J496))&gt;0</formula>
    </cfRule>
  </conditionalFormatting>
  <conditionalFormatting sqref="K496">
    <cfRule type="notContainsBlanks" dxfId="32156" priority="33319">
      <formula>LEN(TRIM(K496))&gt;0</formula>
    </cfRule>
  </conditionalFormatting>
  <conditionalFormatting sqref="M496">
    <cfRule type="containsText" dxfId="32155" priority="33318" operator="containsText" text="Complete">
      <formula>NOT(ISERROR(SEARCH("Complete",M496)))</formula>
    </cfRule>
  </conditionalFormatting>
  <conditionalFormatting sqref="I496">
    <cfRule type="cellIs" dxfId="32154" priority="33317" operator="greaterThan">
      <formula>2.11</formula>
    </cfRule>
  </conditionalFormatting>
  <conditionalFormatting sqref="I496">
    <cfRule type="cellIs" dxfId="32153" priority="33316" operator="greaterThan">
      <formula>2.11</formula>
    </cfRule>
  </conditionalFormatting>
  <conditionalFormatting sqref="I496">
    <cfRule type="cellIs" dxfId="32152" priority="33315" operator="greaterThan">
      <formula>2.11</formula>
    </cfRule>
  </conditionalFormatting>
  <conditionalFormatting sqref="J497">
    <cfRule type="notContainsBlanks" dxfId="32151" priority="33314">
      <formula>LEN(TRIM(J497))&gt;0</formula>
    </cfRule>
  </conditionalFormatting>
  <conditionalFormatting sqref="K497">
    <cfRule type="notContainsBlanks" dxfId="32150" priority="33313">
      <formula>LEN(TRIM(K497))&gt;0</formula>
    </cfRule>
  </conditionalFormatting>
  <conditionalFormatting sqref="M497">
    <cfRule type="containsText" dxfId="32149" priority="33312" operator="containsText" text="Complete">
      <formula>NOT(ISERROR(SEARCH("Complete",M497)))</formula>
    </cfRule>
  </conditionalFormatting>
  <conditionalFormatting sqref="I497">
    <cfRule type="cellIs" dxfId="32148" priority="33311" operator="greaterThan">
      <formula>2.11</formula>
    </cfRule>
  </conditionalFormatting>
  <conditionalFormatting sqref="I497">
    <cfRule type="cellIs" dxfId="32147" priority="33310" operator="greaterThan">
      <formula>2.11</formula>
    </cfRule>
  </conditionalFormatting>
  <conditionalFormatting sqref="I497">
    <cfRule type="cellIs" dxfId="32146" priority="33309" operator="greaterThan">
      <formula>2.11</formula>
    </cfRule>
  </conditionalFormatting>
  <conditionalFormatting sqref="J498">
    <cfRule type="notContainsBlanks" dxfId="32145" priority="33308">
      <formula>LEN(TRIM(J498))&gt;0</formula>
    </cfRule>
  </conditionalFormatting>
  <conditionalFormatting sqref="K498">
    <cfRule type="notContainsBlanks" dxfId="32144" priority="33307">
      <formula>LEN(TRIM(K498))&gt;0</formula>
    </cfRule>
  </conditionalFormatting>
  <conditionalFormatting sqref="M498">
    <cfRule type="containsText" dxfId="32143" priority="33306" operator="containsText" text="Complete">
      <formula>NOT(ISERROR(SEARCH("Complete",M498)))</formula>
    </cfRule>
  </conditionalFormatting>
  <conditionalFormatting sqref="I498">
    <cfRule type="cellIs" dxfId="32142" priority="33305" operator="greaterThan">
      <formula>2.11</formula>
    </cfRule>
  </conditionalFormatting>
  <conditionalFormatting sqref="I498">
    <cfRule type="cellIs" dxfId="32141" priority="33304" operator="greaterThan">
      <formula>2.11</formula>
    </cfRule>
  </conditionalFormatting>
  <conditionalFormatting sqref="I498">
    <cfRule type="cellIs" dxfId="32140" priority="33303" operator="greaterThan">
      <formula>2.11</formula>
    </cfRule>
  </conditionalFormatting>
  <conditionalFormatting sqref="J499">
    <cfRule type="notContainsBlanks" dxfId="32139" priority="33302">
      <formula>LEN(TRIM(J499))&gt;0</formula>
    </cfRule>
  </conditionalFormatting>
  <conditionalFormatting sqref="K499">
    <cfRule type="notContainsBlanks" dxfId="32138" priority="33301">
      <formula>LEN(TRIM(K499))&gt;0</formula>
    </cfRule>
  </conditionalFormatting>
  <conditionalFormatting sqref="M499">
    <cfRule type="containsText" dxfId="32137" priority="33300" operator="containsText" text="Complete">
      <formula>NOT(ISERROR(SEARCH("Complete",M499)))</formula>
    </cfRule>
  </conditionalFormatting>
  <conditionalFormatting sqref="I499">
    <cfRule type="cellIs" dxfId="32136" priority="33299" operator="greaterThan">
      <formula>2.11</formula>
    </cfRule>
  </conditionalFormatting>
  <conditionalFormatting sqref="I499">
    <cfRule type="cellIs" dxfId="32135" priority="33298" operator="greaterThan">
      <formula>2.11</formula>
    </cfRule>
  </conditionalFormatting>
  <conditionalFormatting sqref="I499">
    <cfRule type="cellIs" dxfId="32134" priority="33297" operator="greaterThan">
      <formula>2.11</formula>
    </cfRule>
  </conditionalFormatting>
  <conditionalFormatting sqref="J500">
    <cfRule type="notContainsBlanks" dxfId="32133" priority="33296">
      <formula>LEN(TRIM(J500))&gt;0</formula>
    </cfRule>
  </conditionalFormatting>
  <conditionalFormatting sqref="K500">
    <cfRule type="notContainsBlanks" dxfId="32132" priority="33295">
      <formula>LEN(TRIM(K500))&gt;0</formula>
    </cfRule>
  </conditionalFormatting>
  <conditionalFormatting sqref="M500">
    <cfRule type="containsText" dxfId="32131" priority="33294" operator="containsText" text="Complete">
      <formula>NOT(ISERROR(SEARCH("Complete",M500)))</formula>
    </cfRule>
  </conditionalFormatting>
  <conditionalFormatting sqref="I500">
    <cfRule type="cellIs" dxfId="32130" priority="33293" operator="greaterThan">
      <formula>2.11</formula>
    </cfRule>
  </conditionalFormatting>
  <conditionalFormatting sqref="I500">
    <cfRule type="cellIs" dxfId="32129" priority="33292" operator="greaterThan">
      <formula>2.11</formula>
    </cfRule>
  </conditionalFormatting>
  <conditionalFormatting sqref="I500">
    <cfRule type="cellIs" dxfId="32128" priority="33291" operator="greaterThan">
      <formula>2.11</formula>
    </cfRule>
  </conditionalFormatting>
  <conditionalFormatting sqref="J501">
    <cfRule type="notContainsBlanks" dxfId="32127" priority="33290">
      <formula>LEN(TRIM(J501))&gt;0</formula>
    </cfRule>
  </conditionalFormatting>
  <conditionalFormatting sqref="K501">
    <cfRule type="notContainsBlanks" dxfId="32126" priority="33289">
      <formula>LEN(TRIM(K501))&gt;0</formula>
    </cfRule>
  </conditionalFormatting>
  <conditionalFormatting sqref="M501">
    <cfRule type="containsText" dxfId="32125" priority="33288" operator="containsText" text="Complete">
      <formula>NOT(ISERROR(SEARCH("Complete",M501)))</formula>
    </cfRule>
  </conditionalFormatting>
  <conditionalFormatting sqref="I501">
    <cfRule type="cellIs" dxfId="32124" priority="33287" operator="greaterThan">
      <formula>2.11</formula>
    </cfRule>
  </conditionalFormatting>
  <conditionalFormatting sqref="I501">
    <cfRule type="cellIs" dxfId="32123" priority="33286" operator="greaterThan">
      <formula>2.11</formula>
    </cfRule>
  </conditionalFormatting>
  <conditionalFormatting sqref="I501">
    <cfRule type="cellIs" dxfId="32122" priority="33285" operator="greaterThan">
      <formula>2.11</formula>
    </cfRule>
  </conditionalFormatting>
  <conditionalFormatting sqref="J502">
    <cfRule type="notContainsBlanks" dxfId="32121" priority="33284">
      <formula>LEN(TRIM(J502))&gt;0</formula>
    </cfRule>
  </conditionalFormatting>
  <conditionalFormatting sqref="K502">
    <cfRule type="notContainsBlanks" dxfId="32120" priority="33283">
      <formula>LEN(TRIM(K502))&gt;0</formula>
    </cfRule>
  </conditionalFormatting>
  <conditionalFormatting sqref="M502">
    <cfRule type="containsText" dxfId="32119" priority="33282" operator="containsText" text="Complete">
      <formula>NOT(ISERROR(SEARCH("Complete",M502)))</formula>
    </cfRule>
  </conditionalFormatting>
  <conditionalFormatting sqref="I502">
    <cfRule type="cellIs" dxfId="32118" priority="33281" operator="greaterThan">
      <formula>2.11</formula>
    </cfRule>
  </conditionalFormatting>
  <conditionalFormatting sqref="I502">
    <cfRule type="cellIs" dxfId="32117" priority="33280" operator="greaterThan">
      <formula>2.11</formula>
    </cfRule>
  </conditionalFormatting>
  <conditionalFormatting sqref="I502">
    <cfRule type="cellIs" dxfId="32116" priority="33279" operator="greaterThan">
      <formula>2.11</formula>
    </cfRule>
  </conditionalFormatting>
  <conditionalFormatting sqref="J503">
    <cfRule type="notContainsBlanks" dxfId="32115" priority="33278">
      <formula>LEN(TRIM(J503))&gt;0</formula>
    </cfRule>
  </conditionalFormatting>
  <conditionalFormatting sqref="K503">
    <cfRule type="notContainsBlanks" dxfId="32114" priority="33277">
      <formula>LEN(TRIM(K503))&gt;0</formula>
    </cfRule>
  </conditionalFormatting>
  <conditionalFormatting sqref="M503">
    <cfRule type="containsText" dxfId="32113" priority="33276" operator="containsText" text="Complete">
      <formula>NOT(ISERROR(SEARCH("Complete",M503)))</formula>
    </cfRule>
  </conditionalFormatting>
  <conditionalFormatting sqref="I503">
    <cfRule type="cellIs" dxfId="32112" priority="33275" operator="greaterThan">
      <formula>2.11</formula>
    </cfRule>
  </conditionalFormatting>
  <conditionalFormatting sqref="I503">
    <cfRule type="cellIs" dxfId="32111" priority="33274" operator="greaterThan">
      <formula>2.11</formula>
    </cfRule>
  </conditionalFormatting>
  <conditionalFormatting sqref="I503">
    <cfRule type="cellIs" dxfId="32110" priority="33273" operator="greaterThan">
      <formula>2.11</formula>
    </cfRule>
  </conditionalFormatting>
  <conditionalFormatting sqref="J504">
    <cfRule type="notContainsBlanks" dxfId="32109" priority="33272">
      <formula>LEN(TRIM(J504))&gt;0</formula>
    </cfRule>
  </conditionalFormatting>
  <conditionalFormatting sqref="K504">
    <cfRule type="notContainsBlanks" dxfId="32108" priority="33271">
      <formula>LEN(TRIM(K504))&gt;0</formula>
    </cfRule>
  </conditionalFormatting>
  <conditionalFormatting sqref="M504">
    <cfRule type="containsText" dxfId="32107" priority="33270" operator="containsText" text="Complete">
      <formula>NOT(ISERROR(SEARCH("Complete",M504)))</formula>
    </cfRule>
  </conditionalFormatting>
  <conditionalFormatting sqref="I504">
    <cfRule type="cellIs" dxfId="32106" priority="33269" operator="greaterThan">
      <formula>2.11</formula>
    </cfRule>
  </conditionalFormatting>
  <conditionalFormatting sqref="I504">
    <cfRule type="cellIs" dxfId="32105" priority="33268" operator="greaterThan">
      <formula>2.11</formula>
    </cfRule>
  </conditionalFormatting>
  <conditionalFormatting sqref="I504">
    <cfRule type="cellIs" dxfId="32104" priority="33267" operator="greaterThan">
      <formula>2.11</formula>
    </cfRule>
  </conditionalFormatting>
  <conditionalFormatting sqref="J505">
    <cfRule type="notContainsBlanks" dxfId="32103" priority="33266">
      <formula>LEN(TRIM(J505))&gt;0</formula>
    </cfRule>
  </conditionalFormatting>
  <conditionalFormatting sqref="K505">
    <cfRule type="notContainsBlanks" dxfId="32102" priority="33265">
      <formula>LEN(TRIM(K505))&gt;0</formula>
    </cfRule>
  </conditionalFormatting>
  <conditionalFormatting sqref="M505">
    <cfRule type="containsText" dxfId="32101" priority="33264" operator="containsText" text="Complete">
      <formula>NOT(ISERROR(SEARCH("Complete",M505)))</formula>
    </cfRule>
  </conditionalFormatting>
  <conditionalFormatting sqref="I505">
    <cfRule type="cellIs" dxfId="32100" priority="33263" operator="greaterThan">
      <formula>2.11</formula>
    </cfRule>
  </conditionalFormatting>
  <conditionalFormatting sqref="I505">
    <cfRule type="cellIs" dxfId="32099" priority="33262" operator="greaterThan">
      <formula>2.11</formula>
    </cfRule>
  </conditionalFormatting>
  <conditionalFormatting sqref="I505">
    <cfRule type="cellIs" dxfId="32098" priority="33261" operator="greaterThan">
      <formula>2.11</formula>
    </cfRule>
  </conditionalFormatting>
  <conditionalFormatting sqref="J506">
    <cfRule type="notContainsBlanks" dxfId="32097" priority="33260">
      <formula>LEN(TRIM(J506))&gt;0</formula>
    </cfRule>
  </conditionalFormatting>
  <conditionalFormatting sqref="K506">
    <cfRule type="notContainsBlanks" dxfId="32096" priority="33259">
      <formula>LEN(TRIM(K506))&gt;0</formula>
    </cfRule>
  </conditionalFormatting>
  <conditionalFormatting sqref="M506">
    <cfRule type="containsText" dxfId="32095" priority="33258" operator="containsText" text="Complete">
      <formula>NOT(ISERROR(SEARCH("Complete",M506)))</formula>
    </cfRule>
  </conditionalFormatting>
  <conditionalFormatting sqref="I506">
    <cfRule type="cellIs" dxfId="32094" priority="33257" operator="greaterThan">
      <formula>2.11</formula>
    </cfRule>
  </conditionalFormatting>
  <conditionalFormatting sqref="I506">
    <cfRule type="cellIs" dxfId="32093" priority="33256" operator="greaterThan">
      <formula>2.11</formula>
    </cfRule>
  </conditionalFormatting>
  <conditionalFormatting sqref="I506">
    <cfRule type="cellIs" dxfId="32092" priority="33255" operator="greaterThan">
      <formula>2.11</formula>
    </cfRule>
  </conditionalFormatting>
  <conditionalFormatting sqref="J507">
    <cfRule type="notContainsBlanks" dxfId="32091" priority="33254">
      <formula>LEN(TRIM(J507))&gt;0</formula>
    </cfRule>
  </conditionalFormatting>
  <conditionalFormatting sqref="K507">
    <cfRule type="notContainsBlanks" dxfId="32090" priority="33253">
      <formula>LEN(TRIM(K507))&gt;0</formula>
    </cfRule>
  </conditionalFormatting>
  <conditionalFormatting sqref="M507">
    <cfRule type="containsText" dxfId="32089" priority="33252" operator="containsText" text="Complete">
      <formula>NOT(ISERROR(SEARCH("Complete",M507)))</formula>
    </cfRule>
  </conditionalFormatting>
  <conditionalFormatting sqref="I507">
    <cfRule type="cellIs" dxfId="32088" priority="33251" operator="greaterThan">
      <formula>2.11</formula>
    </cfRule>
  </conditionalFormatting>
  <conditionalFormatting sqref="I507">
    <cfRule type="cellIs" dxfId="32087" priority="33250" operator="greaterThan">
      <formula>2.11</formula>
    </cfRule>
  </conditionalFormatting>
  <conditionalFormatting sqref="I507">
    <cfRule type="cellIs" dxfId="32086" priority="33249" operator="greaterThan">
      <formula>2.11</formula>
    </cfRule>
  </conditionalFormatting>
  <conditionalFormatting sqref="J508">
    <cfRule type="notContainsBlanks" dxfId="32085" priority="33248">
      <formula>LEN(TRIM(J508))&gt;0</formula>
    </cfRule>
  </conditionalFormatting>
  <conditionalFormatting sqref="K508">
    <cfRule type="notContainsBlanks" dxfId="32084" priority="33247">
      <formula>LEN(TRIM(K508))&gt;0</formula>
    </cfRule>
  </conditionalFormatting>
  <conditionalFormatting sqref="M508">
    <cfRule type="containsText" dxfId="32083" priority="33246" operator="containsText" text="Complete">
      <formula>NOT(ISERROR(SEARCH("Complete",M508)))</formula>
    </cfRule>
  </conditionalFormatting>
  <conditionalFormatting sqref="I508">
    <cfRule type="cellIs" dxfId="32082" priority="33245" operator="greaterThan">
      <formula>2.11</formula>
    </cfRule>
  </conditionalFormatting>
  <conditionalFormatting sqref="I508">
    <cfRule type="cellIs" dxfId="32081" priority="33244" operator="greaterThan">
      <formula>2.11</formula>
    </cfRule>
  </conditionalFormatting>
  <conditionalFormatting sqref="I508">
    <cfRule type="cellIs" dxfId="32080" priority="33243" operator="greaterThan">
      <formula>2.11</formula>
    </cfRule>
  </conditionalFormatting>
  <conditionalFormatting sqref="J509">
    <cfRule type="notContainsBlanks" dxfId="32079" priority="33242">
      <formula>LEN(TRIM(J509))&gt;0</formula>
    </cfRule>
  </conditionalFormatting>
  <conditionalFormatting sqref="K509">
    <cfRule type="notContainsBlanks" dxfId="32078" priority="33241">
      <formula>LEN(TRIM(K509))&gt;0</formula>
    </cfRule>
  </conditionalFormatting>
  <conditionalFormatting sqref="M509">
    <cfRule type="containsText" dxfId="32077" priority="33240" operator="containsText" text="Complete">
      <formula>NOT(ISERROR(SEARCH("Complete",M509)))</formula>
    </cfRule>
  </conditionalFormatting>
  <conditionalFormatting sqref="I509">
    <cfRule type="cellIs" dxfId="32076" priority="33239" operator="greaterThan">
      <formula>2.11</formula>
    </cfRule>
  </conditionalFormatting>
  <conditionalFormatting sqref="I509">
    <cfRule type="cellIs" dxfId="32075" priority="33238" operator="greaterThan">
      <formula>2.11</formula>
    </cfRule>
  </conditionalFormatting>
  <conditionalFormatting sqref="I509">
    <cfRule type="cellIs" dxfId="32074" priority="33237" operator="greaterThan">
      <formula>2.11</formula>
    </cfRule>
  </conditionalFormatting>
  <conditionalFormatting sqref="J510">
    <cfRule type="notContainsBlanks" dxfId="32073" priority="33236">
      <formula>LEN(TRIM(J510))&gt;0</formula>
    </cfRule>
  </conditionalFormatting>
  <conditionalFormatting sqref="K510">
    <cfRule type="notContainsBlanks" dxfId="32072" priority="33235">
      <formula>LEN(TRIM(K510))&gt;0</formula>
    </cfRule>
  </conditionalFormatting>
  <conditionalFormatting sqref="M510">
    <cfRule type="containsText" dxfId="32071" priority="33234" operator="containsText" text="Complete">
      <formula>NOT(ISERROR(SEARCH("Complete",M510)))</formula>
    </cfRule>
  </conditionalFormatting>
  <conditionalFormatting sqref="I510">
    <cfRule type="cellIs" dxfId="32070" priority="33233" operator="greaterThan">
      <formula>2.11</formula>
    </cfRule>
  </conditionalFormatting>
  <conditionalFormatting sqref="I510">
    <cfRule type="cellIs" dxfId="32069" priority="33232" operator="greaterThan">
      <formula>2.11</formula>
    </cfRule>
  </conditionalFormatting>
  <conditionalFormatting sqref="I510">
    <cfRule type="cellIs" dxfId="32068" priority="33231" operator="greaterThan">
      <formula>2.11</formula>
    </cfRule>
  </conditionalFormatting>
  <conditionalFormatting sqref="J511">
    <cfRule type="notContainsBlanks" dxfId="32067" priority="33230">
      <formula>LEN(TRIM(J511))&gt;0</formula>
    </cfRule>
  </conditionalFormatting>
  <conditionalFormatting sqref="K511">
    <cfRule type="notContainsBlanks" dxfId="32066" priority="33229">
      <formula>LEN(TRIM(K511))&gt;0</formula>
    </cfRule>
  </conditionalFormatting>
  <conditionalFormatting sqref="M511">
    <cfRule type="containsText" dxfId="32065" priority="33228" operator="containsText" text="Complete">
      <formula>NOT(ISERROR(SEARCH("Complete",M511)))</formula>
    </cfRule>
  </conditionalFormatting>
  <conditionalFormatting sqref="I511">
    <cfRule type="cellIs" dxfId="32064" priority="33227" operator="greaterThan">
      <formula>2.11</formula>
    </cfRule>
  </conditionalFormatting>
  <conditionalFormatting sqref="I511">
    <cfRule type="cellIs" dxfId="32063" priority="33226" operator="greaterThan">
      <formula>2.11</formula>
    </cfRule>
  </conditionalFormatting>
  <conditionalFormatting sqref="I511">
    <cfRule type="cellIs" dxfId="32062" priority="33225" operator="greaterThan">
      <formula>2.11</formula>
    </cfRule>
  </conditionalFormatting>
  <conditionalFormatting sqref="J512">
    <cfRule type="notContainsBlanks" dxfId="32061" priority="33224">
      <formula>LEN(TRIM(J512))&gt;0</formula>
    </cfRule>
  </conditionalFormatting>
  <conditionalFormatting sqref="K512">
    <cfRule type="notContainsBlanks" dxfId="32060" priority="33223">
      <formula>LEN(TRIM(K512))&gt;0</formula>
    </cfRule>
  </conditionalFormatting>
  <conditionalFormatting sqref="M512">
    <cfRule type="containsText" dxfId="32059" priority="33222" operator="containsText" text="Complete">
      <formula>NOT(ISERROR(SEARCH("Complete",M512)))</formula>
    </cfRule>
  </conditionalFormatting>
  <conditionalFormatting sqref="I512">
    <cfRule type="cellIs" dxfId="32058" priority="33221" operator="greaterThan">
      <formula>2.11</formula>
    </cfRule>
  </conditionalFormatting>
  <conditionalFormatting sqref="I512">
    <cfRule type="cellIs" dxfId="32057" priority="33220" operator="greaterThan">
      <formula>2.11</formula>
    </cfRule>
  </conditionalFormatting>
  <conditionalFormatting sqref="I512">
    <cfRule type="cellIs" dxfId="32056" priority="33219" operator="greaterThan">
      <formula>2.11</formula>
    </cfRule>
  </conditionalFormatting>
  <conditionalFormatting sqref="J513">
    <cfRule type="notContainsBlanks" dxfId="32055" priority="33218">
      <formula>LEN(TRIM(J513))&gt;0</formula>
    </cfRule>
  </conditionalFormatting>
  <conditionalFormatting sqref="K513">
    <cfRule type="notContainsBlanks" dxfId="32054" priority="33217">
      <formula>LEN(TRIM(K513))&gt;0</formula>
    </cfRule>
  </conditionalFormatting>
  <conditionalFormatting sqref="M513">
    <cfRule type="containsText" dxfId="32053" priority="33216" operator="containsText" text="Complete">
      <formula>NOT(ISERROR(SEARCH("Complete",M513)))</formula>
    </cfRule>
  </conditionalFormatting>
  <conditionalFormatting sqref="I513">
    <cfRule type="cellIs" dxfId="32052" priority="33215" operator="greaterThan">
      <formula>2.11</formula>
    </cfRule>
  </conditionalFormatting>
  <conditionalFormatting sqref="I513">
    <cfRule type="cellIs" dxfId="32051" priority="33214" operator="greaterThan">
      <formula>2.11</formula>
    </cfRule>
  </conditionalFormatting>
  <conditionalFormatting sqref="I513">
    <cfRule type="cellIs" dxfId="32050" priority="33213" operator="greaterThan">
      <formula>2.11</formula>
    </cfRule>
  </conditionalFormatting>
  <conditionalFormatting sqref="J514">
    <cfRule type="notContainsBlanks" dxfId="32049" priority="33212">
      <formula>LEN(TRIM(J514))&gt;0</formula>
    </cfRule>
  </conditionalFormatting>
  <conditionalFormatting sqref="K514">
    <cfRule type="notContainsBlanks" dxfId="32048" priority="33211">
      <formula>LEN(TRIM(K514))&gt;0</formula>
    </cfRule>
  </conditionalFormatting>
  <conditionalFormatting sqref="M514">
    <cfRule type="containsText" dxfId="32047" priority="33210" operator="containsText" text="Complete">
      <formula>NOT(ISERROR(SEARCH("Complete",M514)))</formula>
    </cfRule>
  </conditionalFormatting>
  <conditionalFormatting sqref="I514">
    <cfRule type="cellIs" dxfId="32046" priority="33209" operator="greaterThan">
      <formula>2.11</formula>
    </cfRule>
  </conditionalFormatting>
  <conditionalFormatting sqref="I514">
    <cfRule type="cellIs" dxfId="32045" priority="33208" operator="greaterThan">
      <formula>2.11</formula>
    </cfRule>
  </conditionalFormatting>
  <conditionalFormatting sqref="I514">
    <cfRule type="cellIs" dxfId="32044" priority="33207" operator="greaterThan">
      <formula>2.11</formula>
    </cfRule>
  </conditionalFormatting>
  <conditionalFormatting sqref="J515">
    <cfRule type="notContainsBlanks" dxfId="32043" priority="33206">
      <formula>LEN(TRIM(J515))&gt;0</formula>
    </cfRule>
  </conditionalFormatting>
  <conditionalFormatting sqref="K515">
    <cfRule type="notContainsBlanks" dxfId="32042" priority="33205">
      <formula>LEN(TRIM(K515))&gt;0</formula>
    </cfRule>
  </conditionalFormatting>
  <conditionalFormatting sqref="M515">
    <cfRule type="containsText" dxfId="32041" priority="33204" operator="containsText" text="Complete">
      <formula>NOT(ISERROR(SEARCH("Complete",M515)))</formula>
    </cfRule>
  </conditionalFormatting>
  <conditionalFormatting sqref="I515">
    <cfRule type="cellIs" dxfId="32040" priority="33203" operator="greaterThan">
      <formula>2.11</formula>
    </cfRule>
  </conditionalFormatting>
  <conditionalFormatting sqref="I515">
    <cfRule type="cellIs" dxfId="32039" priority="33202" operator="greaterThan">
      <formula>2.11</formula>
    </cfRule>
  </conditionalFormatting>
  <conditionalFormatting sqref="I515">
    <cfRule type="cellIs" dxfId="32038" priority="33201" operator="greaterThan">
      <formula>2.11</formula>
    </cfRule>
  </conditionalFormatting>
  <conditionalFormatting sqref="J516">
    <cfRule type="notContainsBlanks" dxfId="32037" priority="33200">
      <formula>LEN(TRIM(J516))&gt;0</formula>
    </cfRule>
  </conditionalFormatting>
  <conditionalFormatting sqref="K516">
    <cfRule type="notContainsBlanks" dxfId="32036" priority="33199">
      <formula>LEN(TRIM(K516))&gt;0</formula>
    </cfRule>
  </conditionalFormatting>
  <conditionalFormatting sqref="M516">
    <cfRule type="containsText" dxfId="32035" priority="33198" operator="containsText" text="Complete">
      <formula>NOT(ISERROR(SEARCH("Complete",M516)))</formula>
    </cfRule>
  </conditionalFormatting>
  <conditionalFormatting sqref="I516">
    <cfRule type="cellIs" dxfId="32034" priority="33197" operator="greaterThan">
      <formula>2.11</formula>
    </cfRule>
  </conditionalFormatting>
  <conditionalFormatting sqref="I516">
    <cfRule type="cellIs" dxfId="32033" priority="33196" operator="greaterThan">
      <formula>2.11</formula>
    </cfRule>
  </conditionalFormatting>
  <conditionalFormatting sqref="I516">
    <cfRule type="cellIs" dxfId="32032" priority="33195" operator="greaterThan">
      <formula>2.11</formula>
    </cfRule>
  </conditionalFormatting>
  <conditionalFormatting sqref="J517">
    <cfRule type="notContainsBlanks" dxfId="32031" priority="33194">
      <formula>LEN(TRIM(J517))&gt;0</formula>
    </cfRule>
  </conditionalFormatting>
  <conditionalFormatting sqref="K517">
    <cfRule type="notContainsBlanks" dxfId="32030" priority="33193">
      <formula>LEN(TRIM(K517))&gt;0</formula>
    </cfRule>
  </conditionalFormatting>
  <conditionalFormatting sqref="M517">
    <cfRule type="containsText" dxfId="32029" priority="33192" operator="containsText" text="Complete">
      <formula>NOT(ISERROR(SEARCH("Complete",M517)))</formula>
    </cfRule>
  </conditionalFormatting>
  <conditionalFormatting sqref="I517">
    <cfRule type="cellIs" dxfId="32028" priority="33191" operator="greaterThan">
      <formula>2.11</formula>
    </cfRule>
  </conditionalFormatting>
  <conditionalFormatting sqref="I517">
    <cfRule type="cellIs" dxfId="32027" priority="33190" operator="greaterThan">
      <formula>2.11</formula>
    </cfRule>
  </conditionalFormatting>
  <conditionalFormatting sqref="I517">
    <cfRule type="cellIs" dxfId="32026" priority="33189" operator="greaterThan">
      <formula>2.11</formula>
    </cfRule>
  </conditionalFormatting>
  <conditionalFormatting sqref="J518">
    <cfRule type="notContainsBlanks" dxfId="32025" priority="33188">
      <formula>LEN(TRIM(J518))&gt;0</formula>
    </cfRule>
  </conditionalFormatting>
  <conditionalFormatting sqref="K518">
    <cfRule type="notContainsBlanks" dxfId="32024" priority="33187">
      <formula>LEN(TRIM(K518))&gt;0</formula>
    </cfRule>
  </conditionalFormatting>
  <conditionalFormatting sqref="M518">
    <cfRule type="containsText" dxfId="32023" priority="33186" operator="containsText" text="Complete">
      <formula>NOT(ISERROR(SEARCH("Complete",M518)))</formula>
    </cfRule>
  </conditionalFormatting>
  <conditionalFormatting sqref="I518">
    <cfRule type="cellIs" dxfId="32022" priority="33185" operator="greaterThan">
      <formula>2.11</formula>
    </cfRule>
  </conditionalFormatting>
  <conditionalFormatting sqref="I518">
    <cfRule type="cellIs" dxfId="32021" priority="33184" operator="greaterThan">
      <formula>2.11</formula>
    </cfRule>
  </conditionalFormatting>
  <conditionalFormatting sqref="I518">
    <cfRule type="cellIs" dxfId="32020" priority="33183" operator="greaterThan">
      <formula>2.11</formula>
    </cfRule>
  </conditionalFormatting>
  <conditionalFormatting sqref="J519">
    <cfRule type="notContainsBlanks" dxfId="32019" priority="33182">
      <formula>LEN(TRIM(J519))&gt;0</formula>
    </cfRule>
  </conditionalFormatting>
  <conditionalFormatting sqref="K519">
    <cfRule type="notContainsBlanks" dxfId="32018" priority="33181">
      <formula>LEN(TRIM(K519))&gt;0</formula>
    </cfRule>
  </conditionalFormatting>
  <conditionalFormatting sqref="M519">
    <cfRule type="containsText" dxfId="32017" priority="33180" operator="containsText" text="Complete">
      <formula>NOT(ISERROR(SEARCH("Complete",M519)))</formula>
    </cfRule>
  </conditionalFormatting>
  <conditionalFormatting sqref="I519">
    <cfRule type="cellIs" dxfId="32016" priority="33179" operator="greaterThan">
      <formula>2.11</formula>
    </cfRule>
  </conditionalFormatting>
  <conditionalFormatting sqref="I519">
    <cfRule type="cellIs" dxfId="32015" priority="33178" operator="greaterThan">
      <formula>2.11</formula>
    </cfRule>
  </conditionalFormatting>
  <conditionalFormatting sqref="I519">
    <cfRule type="cellIs" dxfId="32014" priority="33177" operator="greaterThan">
      <formula>2.11</formula>
    </cfRule>
  </conditionalFormatting>
  <conditionalFormatting sqref="J520">
    <cfRule type="notContainsBlanks" dxfId="32013" priority="33176">
      <formula>LEN(TRIM(J520))&gt;0</formula>
    </cfRule>
  </conditionalFormatting>
  <conditionalFormatting sqref="K520">
    <cfRule type="notContainsBlanks" dxfId="32012" priority="33175">
      <formula>LEN(TRIM(K520))&gt;0</formula>
    </cfRule>
  </conditionalFormatting>
  <conditionalFormatting sqref="M520">
    <cfRule type="containsText" dxfId="32011" priority="33174" operator="containsText" text="Complete">
      <formula>NOT(ISERROR(SEARCH("Complete",M520)))</formula>
    </cfRule>
  </conditionalFormatting>
  <conditionalFormatting sqref="I520">
    <cfRule type="cellIs" dxfId="32010" priority="33173" operator="greaterThan">
      <formula>2.11</formula>
    </cfRule>
  </conditionalFormatting>
  <conditionalFormatting sqref="I520">
    <cfRule type="cellIs" dxfId="32009" priority="33172" operator="greaterThan">
      <formula>2.11</formula>
    </cfRule>
  </conditionalFormatting>
  <conditionalFormatting sqref="I520">
    <cfRule type="cellIs" dxfId="32008" priority="33171" operator="greaterThan">
      <formula>2.11</formula>
    </cfRule>
  </conditionalFormatting>
  <conditionalFormatting sqref="J521">
    <cfRule type="notContainsBlanks" dxfId="32007" priority="33170">
      <formula>LEN(TRIM(J521))&gt;0</formula>
    </cfRule>
  </conditionalFormatting>
  <conditionalFormatting sqref="K521">
    <cfRule type="notContainsBlanks" dxfId="32006" priority="33169">
      <formula>LEN(TRIM(K521))&gt;0</formula>
    </cfRule>
  </conditionalFormatting>
  <conditionalFormatting sqref="M521">
    <cfRule type="containsText" dxfId="32005" priority="33168" operator="containsText" text="Complete">
      <formula>NOT(ISERROR(SEARCH("Complete",M521)))</formula>
    </cfRule>
  </conditionalFormatting>
  <conditionalFormatting sqref="I521">
    <cfRule type="cellIs" dxfId="32004" priority="33167" operator="greaterThan">
      <formula>2.11</formula>
    </cfRule>
  </conditionalFormatting>
  <conditionalFormatting sqref="I521">
    <cfRule type="cellIs" dxfId="32003" priority="33166" operator="greaterThan">
      <formula>2.11</formula>
    </cfRule>
  </conditionalFormatting>
  <conditionalFormatting sqref="I521">
    <cfRule type="cellIs" dxfId="32002" priority="33165" operator="greaterThan">
      <formula>2.11</formula>
    </cfRule>
  </conditionalFormatting>
  <conditionalFormatting sqref="J522">
    <cfRule type="notContainsBlanks" dxfId="32001" priority="33164">
      <formula>LEN(TRIM(J522))&gt;0</formula>
    </cfRule>
  </conditionalFormatting>
  <conditionalFormatting sqref="K522">
    <cfRule type="notContainsBlanks" dxfId="32000" priority="33163">
      <formula>LEN(TRIM(K522))&gt;0</formula>
    </cfRule>
  </conditionalFormatting>
  <conditionalFormatting sqref="M522">
    <cfRule type="containsText" dxfId="31999" priority="33162" operator="containsText" text="Complete">
      <formula>NOT(ISERROR(SEARCH("Complete",M522)))</formula>
    </cfRule>
  </conditionalFormatting>
  <conditionalFormatting sqref="I522">
    <cfRule type="cellIs" dxfId="31998" priority="33161" operator="greaterThan">
      <formula>2.11</formula>
    </cfRule>
  </conditionalFormatting>
  <conditionalFormatting sqref="I522">
    <cfRule type="cellIs" dxfId="31997" priority="33160" operator="greaterThan">
      <formula>2.11</formula>
    </cfRule>
  </conditionalFormatting>
  <conditionalFormatting sqref="I522">
    <cfRule type="cellIs" dxfId="31996" priority="33159" operator="greaterThan">
      <formula>2.11</formula>
    </cfRule>
  </conditionalFormatting>
  <conditionalFormatting sqref="J523">
    <cfRule type="notContainsBlanks" dxfId="31995" priority="33158">
      <formula>LEN(TRIM(J523))&gt;0</formula>
    </cfRule>
  </conditionalFormatting>
  <conditionalFormatting sqref="K523">
    <cfRule type="notContainsBlanks" dxfId="31994" priority="33157">
      <formula>LEN(TRIM(K523))&gt;0</formula>
    </cfRule>
  </conditionalFormatting>
  <conditionalFormatting sqref="M523">
    <cfRule type="containsText" dxfId="31993" priority="33156" operator="containsText" text="Complete">
      <formula>NOT(ISERROR(SEARCH("Complete",M523)))</formula>
    </cfRule>
  </conditionalFormatting>
  <conditionalFormatting sqref="I523">
    <cfRule type="cellIs" dxfId="31992" priority="33155" operator="greaterThan">
      <formula>2.11</formula>
    </cfRule>
  </conditionalFormatting>
  <conditionalFormatting sqref="I523">
    <cfRule type="cellIs" dxfId="31991" priority="33154" operator="greaterThan">
      <formula>2.11</formula>
    </cfRule>
  </conditionalFormatting>
  <conditionalFormatting sqref="I523">
    <cfRule type="cellIs" dxfId="31990" priority="33153" operator="greaterThan">
      <formula>2.11</formula>
    </cfRule>
  </conditionalFormatting>
  <conditionalFormatting sqref="J524">
    <cfRule type="notContainsBlanks" dxfId="31989" priority="33152">
      <formula>LEN(TRIM(J524))&gt;0</formula>
    </cfRule>
  </conditionalFormatting>
  <conditionalFormatting sqref="K524">
    <cfRule type="notContainsBlanks" dxfId="31988" priority="33151">
      <formula>LEN(TRIM(K524))&gt;0</formula>
    </cfRule>
  </conditionalFormatting>
  <conditionalFormatting sqref="M524">
    <cfRule type="containsText" dxfId="31987" priority="33150" operator="containsText" text="Complete">
      <formula>NOT(ISERROR(SEARCH("Complete",M524)))</formula>
    </cfRule>
  </conditionalFormatting>
  <conditionalFormatting sqref="I524">
    <cfRule type="cellIs" dxfId="31986" priority="33149" operator="greaterThan">
      <formula>2.11</formula>
    </cfRule>
  </conditionalFormatting>
  <conditionalFormatting sqref="I524">
    <cfRule type="cellIs" dxfId="31985" priority="33148" operator="greaterThan">
      <formula>2.11</formula>
    </cfRule>
  </conditionalFormatting>
  <conditionalFormatting sqref="I524">
    <cfRule type="cellIs" dxfId="31984" priority="33147" operator="greaterThan">
      <formula>2.11</formula>
    </cfRule>
  </conditionalFormatting>
  <conditionalFormatting sqref="J525">
    <cfRule type="notContainsBlanks" dxfId="31983" priority="33146">
      <formula>LEN(TRIM(J525))&gt;0</formula>
    </cfRule>
  </conditionalFormatting>
  <conditionalFormatting sqref="K525">
    <cfRule type="notContainsBlanks" dxfId="31982" priority="33145">
      <formula>LEN(TRIM(K525))&gt;0</formula>
    </cfRule>
  </conditionalFormatting>
  <conditionalFormatting sqref="M525">
    <cfRule type="containsText" dxfId="31981" priority="33144" operator="containsText" text="Complete">
      <formula>NOT(ISERROR(SEARCH("Complete",M525)))</formula>
    </cfRule>
  </conditionalFormatting>
  <conditionalFormatting sqref="I525">
    <cfRule type="cellIs" dxfId="31980" priority="33143" operator="greaterThan">
      <formula>2.11</formula>
    </cfRule>
  </conditionalFormatting>
  <conditionalFormatting sqref="I525">
    <cfRule type="cellIs" dxfId="31979" priority="33142" operator="greaterThan">
      <formula>2.11</formula>
    </cfRule>
  </conditionalFormatting>
  <conditionalFormatting sqref="I525">
    <cfRule type="cellIs" dxfId="31978" priority="33141" operator="greaterThan">
      <formula>2.11</formula>
    </cfRule>
  </conditionalFormatting>
  <conditionalFormatting sqref="J526">
    <cfRule type="notContainsBlanks" dxfId="31977" priority="33140">
      <formula>LEN(TRIM(J526))&gt;0</formula>
    </cfRule>
  </conditionalFormatting>
  <conditionalFormatting sqref="K526">
    <cfRule type="notContainsBlanks" dxfId="31976" priority="33139">
      <formula>LEN(TRIM(K526))&gt;0</formula>
    </cfRule>
  </conditionalFormatting>
  <conditionalFormatting sqref="M526">
    <cfRule type="containsText" dxfId="31975" priority="33138" operator="containsText" text="Complete">
      <formula>NOT(ISERROR(SEARCH("Complete",M526)))</formula>
    </cfRule>
  </conditionalFormatting>
  <conditionalFormatting sqref="I526">
    <cfRule type="cellIs" dxfId="31974" priority="33137" operator="greaterThan">
      <formula>2.11</formula>
    </cfRule>
  </conditionalFormatting>
  <conditionalFormatting sqref="I526">
    <cfRule type="cellIs" dxfId="31973" priority="33136" operator="greaterThan">
      <formula>2.11</formula>
    </cfRule>
  </conditionalFormatting>
  <conditionalFormatting sqref="I526">
    <cfRule type="cellIs" dxfId="31972" priority="33135" operator="greaterThan">
      <formula>2.11</formula>
    </cfRule>
  </conditionalFormatting>
  <conditionalFormatting sqref="J527">
    <cfRule type="notContainsBlanks" dxfId="31971" priority="33134">
      <formula>LEN(TRIM(J527))&gt;0</formula>
    </cfRule>
  </conditionalFormatting>
  <conditionalFormatting sqref="K527">
    <cfRule type="notContainsBlanks" dxfId="31970" priority="33133">
      <formula>LEN(TRIM(K527))&gt;0</formula>
    </cfRule>
  </conditionalFormatting>
  <conditionalFormatting sqref="M527">
    <cfRule type="containsText" dxfId="31969" priority="33132" operator="containsText" text="Complete">
      <formula>NOT(ISERROR(SEARCH("Complete",M527)))</formula>
    </cfRule>
  </conditionalFormatting>
  <conditionalFormatting sqref="I527">
    <cfRule type="cellIs" dxfId="31968" priority="33131" operator="greaterThan">
      <formula>2.11</formula>
    </cfRule>
  </conditionalFormatting>
  <conditionalFormatting sqref="I527">
    <cfRule type="cellIs" dxfId="31967" priority="33130" operator="greaterThan">
      <formula>2.11</formula>
    </cfRule>
  </conditionalFormatting>
  <conditionalFormatting sqref="I527">
    <cfRule type="cellIs" dxfId="31966" priority="33129" operator="greaterThan">
      <formula>2.11</formula>
    </cfRule>
  </conditionalFormatting>
  <conditionalFormatting sqref="J528">
    <cfRule type="notContainsBlanks" dxfId="31965" priority="33128">
      <formula>LEN(TRIM(J528))&gt;0</formula>
    </cfRule>
  </conditionalFormatting>
  <conditionalFormatting sqref="K528">
    <cfRule type="notContainsBlanks" dxfId="31964" priority="33127">
      <formula>LEN(TRIM(K528))&gt;0</formula>
    </cfRule>
  </conditionalFormatting>
  <conditionalFormatting sqref="M528">
    <cfRule type="containsText" dxfId="31963" priority="33126" operator="containsText" text="Complete">
      <formula>NOT(ISERROR(SEARCH("Complete",M528)))</formula>
    </cfRule>
  </conditionalFormatting>
  <conditionalFormatting sqref="I528">
    <cfRule type="cellIs" dxfId="31962" priority="33125" operator="greaterThan">
      <formula>2.11</formula>
    </cfRule>
  </conditionalFormatting>
  <conditionalFormatting sqref="I528">
    <cfRule type="cellIs" dxfId="31961" priority="33124" operator="greaterThan">
      <formula>2.11</formula>
    </cfRule>
  </conditionalFormatting>
  <conditionalFormatting sqref="I528">
    <cfRule type="cellIs" dxfId="31960" priority="33123" operator="greaterThan">
      <formula>2.11</formula>
    </cfRule>
  </conditionalFormatting>
  <conditionalFormatting sqref="J529">
    <cfRule type="notContainsBlanks" dxfId="31959" priority="33122">
      <formula>LEN(TRIM(J529))&gt;0</formula>
    </cfRule>
  </conditionalFormatting>
  <conditionalFormatting sqref="K529">
    <cfRule type="notContainsBlanks" dxfId="31958" priority="33121">
      <formula>LEN(TRIM(K529))&gt;0</formula>
    </cfRule>
  </conditionalFormatting>
  <conditionalFormatting sqref="M529">
    <cfRule type="containsText" dxfId="31957" priority="33120" operator="containsText" text="Complete">
      <formula>NOT(ISERROR(SEARCH("Complete",M529)))</formula>
    </cfRule>
  </conditionalFormatting>
  <conditionalFormatting sqref="I529">
    <cfRule type="cellIs" dxfId="31956" priority="33119" operator="greaterThan">
      <formula>2.11</formula>
    </cfRule>
  </conditionalFormatting>
  <conditionalFormatting sqref="I529">
    <cfRule type="cellIs" dxfId="31955" priority="33118" operator="greaterThan">
      <formula>2.11</formula>
    </cfRule>
  </conditionalFormatting>
  <conditionalFormatting sqref="I529">
    <cfRule type="cellIs" dxfId="31954" priority="33117" operator="greaterThan">
      <formula>2.11</formula>
    </cfRule>
  </conditionalFormatting>
  <conditionalFormatting sqref="J530">
    <cfRule type="notContainsBlanks" dxfId="31953" priority="33116">
      <formula>LEN(TRIM(J530))&gt;0</formula>
    </cfRule>
  </conditionalFormatting>
  <conditionalFormatting sqref="K530">
    <cfRule type="notContainsBlanks" dxfId="31952" priority="33115">
      <formula>LEN(TRIM(K530))&gt;0</formula>
    </cfRule>
  </conditionalFormatting>
  <conditionalFormatting sqref="M530">
    <cfRule type="containsText" dxfId="31951" priority="33114" operator="containsText" text="Complete">
      <formula>NOT(ISERROR(SEARCH("Complete",M530)))</formula>
    </cfRule>
  </conditionalFormatting>
  <conditionalFormatting sqref="I530">
    <cfRule type="cellIs" dxfId="31950" priority="33113" operator="greaterThan">
      <formula>2.11</formula>
    </cfRule>
  </conditionalFormatting>
  <conditionalFormatting sqref="I530">
    <cfRule type="cellIs" dxfId="31949" priority="33112" operator="greaterThan">
      <formula>2.11</formula>
    </cfRule>
  </conditionalFormatting>
  <conditionalFormatting sqref="I530">
    <cfRule type="cellIs" dxfId="31948" priority="33111" operator="greaterThan">
      <formula>2.11</formula>
    </cfRule>
  </conditionalFormatting>
  <conditionalFormatting sqref="J531">
    <cfRule type="notContainsBlanks" dxfId="31947" priority="33110">
      <formula>LEN(TRIM(J531))&gt;0</formula>
    </cfRule>
  </conditionalFormatting>
  <conditionalFormatting sqref="K531">
    <cfRule type="notContainsBlanks" dxfId="31946" priority="33109">
      <formula>LEN(TRIM(K531))&gt;0</formula>
    </cfRule>
  </conditionalFormatting>
  <conditionalFormatting sqref="M531">
    <cfRule type="containsText" dxfId="31945" priority="33108" operator="containsText" text="Complete">
      <formula>NOT(ISERROR(SEARCH("Complete",M531)))</formula>
    </cfRule>
  </conditionalFormatting>
  <conditionalFormatting sqref="I531">
    <cfRule type="cellIs" dxfId="31944" priority="33107" operator="greaterThan">
      <formula>2.11</formula>
    </cfRule>
  </conditionalFormatting>
  <conditionalFormatting sqref="I531">
    <cfRule type="cellIs" dxfId="31943" priority="33106" operator="greaterThan">
      <formula>2.11</formula>
    </cfRule>
  </conditionalFormatting>
  <conditionalFormatting sqref="I531">
    <cfRule type="cellIs" dxfId="31942" priority="33105" operator="greaterThan">
      <formula>2.11</formula>
    </cfRule>
  </conditionalFormatting>
  <conditionalFormatting sqref="J532">
    <cfRule type="notContainsBlanks" dxfId="31941" priority="33104">
      <formula>LEN(TRIM(J532))&gt;0</formula>
    </cfRule>
  </conditionalFormatting>
  <conditionalFormatting sqref="K532">
    <cfRule type="notContainsBlanks" dxfId="31940" priority="33103">
      <formula>LEN(TRIM(K532))&gt;0</formula>
    </cfRule>
  </conditionalFormatting>
  <conditionalFormatting sqref="M532">
    <cfRule type="containsText" dxfId="31939" priority="33102" operator="containsText" text="Complete">
      <formula>NOT(ISERROR(SEARCH("Complete",M532)))</formula>
    </cfRule>
  </conditionalFormatting>
  <conditionalFormatting sqref="I532">
    <cfRule type="cellIs" dxfId="31938" priority="33101" operator="greaterThan">
      <formula>2.11</formula>
    </cfRule>
  </conditionalFormatting>
  <conditionalFormatting sqref="I532">
    <cfRule type="cellIs" dxfId="31937" priority="33100" operator="greaterThan">
      <formula>2.11</formula>
    </cfRule>
  </conditionalFormatting>
  <conditionalFormatting sqref="I532">
    <cfRule type="cellIs" dxfId="31936" priority="33099" operator="greaterThan">
      <formula>2.11</formula>
    </cfRule>
  </conditionalFormatting>
  <conditionalFormatting sqref="J533">
    <cfRule type="notContainsBlanks" dxfId="31935" priority="33098">
      <formula>LEN(TRIM(J533))&gt;0</formula>
    </cfRule>
  </conditionalFormatting>
  <conditionalFormatting sqref="K533">
    <cfRule type="notContainsBlanks" dxfId="31934" priority="33097">
      <formula>LEN(TRIM(K533))&gt;0</formula>
    </cfRule>
  </conditionalFormatting>
  <conditionalFormatting sqref="M533">
    <cfRule type="containsText" dxfId="31933" priority="33096" operator="containsText" text="Complete">
      <formula>NOT(ISERROR(SEARCH("Complete",M533)))</formula>
    </cfRule>
  </conditionalFormatting>
  <conditionalFormatting sqref="I533">
    <cfRule type="cellIs" dxfId="31932" priority="33095" operator="greaterThan">
      <formula>2.11</formula>
    </cfRule>
  </conditionalFormatting>
  <conditionalFormatting sqref="I533">
    <cfRule type="cellIs" dxfId="31931" priority="33094" operator="greaterThan">
      <formula>2.11</formula>
    </cfRule>
  </conditionalFormatting>
  <conditionalFormatting sqref="I533">
    <cfRule type="cellIs" dxfId="31930" priority="33093" operator="greaterThan">
      <formula>2.11</formula>
    </cfRule>
  </conditionalFormatting>
  <conditionalFormatting sqref="J534">
    <cfRule type="notContainsBlanks" dxfId="31929" priority="33092">
      <formula>LEN(TRIM(J534))&gt;0</formula>
    </cfRule>
  </conditionalFormatting>
  <conditionalFormatting sqref="K534">
    <cfRule type="notContainsBlanks" dxfId="31928" priority="33091">
      <formula>LEN(TRIM(K534))&gt;0</formula>
    </cfRule>
  </conditionalFormatting>
  <conditionalFormatting sqref="M534">
    <cfRule type="containsText" dxfId="31927" priority="33090" operator="containsText" text="Complete">
      <formula>NOT(ISERROR(SEARCH("Complete",M534)))</formula>
    </cfRule>
  </conditionalFormatting>
  <conditionalFormatting sqref="I534">
    <cfRule type="cellIs" dxfId="31926" priority="33089" operator="greaterThan">
      <formula>2.11</formula>
    </cfRule>
  </conditionalFormatting>
  <conditionalFormatting sqref="I534">
    <cfRule type="cellIs" dxfId="31925" priority="33088" operator="greaterThan">
      <formula>2.11</formula>
    </cfRule>
  </conditionalFormatting>
  <conditionalFormatting sqref="I534">
    <cfRule type="cellIs" dxfId="31924" priority="33087" operator="greaterThan">
      <formula>2.11</formula>
    </cfRule>
  </conditionalFormatting>
  <conditionalFormatting sqref="J535">
    <cfRule type="notContainsBlanks" dxfId="31923" priority="33086">
      <formula>LEN(TRIM(J535))&gt;0</formula>
    </cfRule>
  </conditionalFormatting>
  <conditionalFormatting sqref="K535">
    <cfRule type="notContainsBlanks" dxfId="31922" priority="33085">
      <formula>LEN(TRIM(K535))&gt;0</formula>
    </cfRule>
  </conditionalFormatting>
  <conditionalFormatting sqref="M535">
    <cfRule type="containsText" dxfId="31921" priority="33084" operator="containsText" text="Complete">
      <formula>NOT(ISERROR(SEARCH("Complete",M535)))</formula>
    </cfRule>
  </conditionalFormatting>
  <conditionalFormatting sqref="I535">
    <cfRule type="cellIs" dxfId="31920" priority="33083" operator="greaterThan">
      <formula>2.11</formula>
    </cfRule>
  </conditionalFormatting>
  <conditionalFormatting sqref="I535">
    <cfRule type="cellIs" dxfId="31919" priority="33082" operator="greaterThan">
      <formula>2.11</formula>
    </cfRule>
  </conditionalFormatting>
  <conditionalFormatting sqref="I535">
    <cfRule type="cellIs" dxfId="31918" priority="33081" operator="greaterThan">
      <formula>2.11</formula>
    </cfRule>
  </conditionalFormatting>
  <conditionalFormatting sqref="J536">
    <cfRule type="notContainsBlanks" dxfId="31917" priority="33080">
      <formula>LEN(TRIM(J536))&gt;0</formula>
    </cfRule>
  </conditionalFormatting>
  <conditionalFormatting sqref="K536">
    <cfRule type="notContainsBlanks" dxfId="31916" priority="33079">
      <formula>LEN(TRIM(K536))&gt;0</formula>
    </cfRule>
  </conditionalFormatting>
  <conditionalFormatting sqref="M536">
    <cfRule type="containsText" dxfId="31915" priority="33078" operator="containsText" text="Complete">
      <formula>NOT(ISERROR(SEARCH("Complete",M536)))</formula>
    </cfRule>
  </conditionalFormatting>
  <conditionalFormatting sqref="I536">
    <cfRule type="cellIs" dxfId="31914" priority="33077" operator="greaterThan">
      <formula>2.11</formula>
    </cfRule>
  </conditionalFormatting>
  <conditionalFormatting sqref="I536">
    <cfRule type="cellIs" dxfId="31913" priority="33076" operator="greaterThan">
      <formula>2.11</formula>
    </cfRule>
  </conditionalFormatting>
  <conditionalFormatting sqref="I536">
    <cfRule type="cellIs" dxfId="31912" priority="33075" operator="greaterThan">
      <formula>2.11</formula>
    </cfRule>
  </conditionalFormatting>
  <conditionalFormatting sqref="J537">
    <cfRule type="notContainsBlanks" dxfId="31911" priority="33074">
      <formula>LEN(TRIM(J537))&gt;0</formula>
    </cfRule>
  </conditionalFormatting>
  <conditionalFormatting sqref="K537">
    <cfRule type="notContainsBlanks" dxfId="31910" priority="33073">
      <formula>LEN(TRIM(K537))&gt;0</formula>
    </cfRule>
  </conditionalFormatting>
  <conditionalFormatting sqref="M537">
    <cfRule type="containsText" dxfId="31909" priority="33072" operator="containsText" text="Complete">
      <formula>NOT(ISERROR(SEARCH("Complete",M537)))</formula>
    </cfRule>
  </conditionalFormatting>
  <conditionalFormatting sqref="I537">
    <cfRule type="cellIs" dxfId="31908" priority="33071" operator="greaterThan">
      <formula>2.11</formula>
    </cfRule>
  </conditionalFormatting>
  <conditionalFormatting sqref="I537">
    <cfRule type="cellIs" dxfId="31907" priority="33070" operator="greaterThan">
      <formula>2.11</formula>
    </cfRule>
  </conditionalFormatting>
  <conditionalFormatting sqref="I537">
    <cfRule type="cellIs" dxfId="31906" priority="33069" operator="greaterThan">
      <formula>2.11</formula>
    </cfRule>
  </conditionalFormatting>
  <conditionalFormatting sqref="J538">
    <cfRule type="notContainsBlanks" dxfId="31905" priority="33068">
      <formula>LEN(TRIM(J538))&gt;0</formula>
    </cfRule>
  </conditionalFormatting>
  <conditionalFormatting sqref="K538">
    <cfRule type="notContainsBlanks" dxfId="31904" priority="33067">
      <formula>LEN(TRIM(K538))&gt;0</formula>
    </cfRule>
  </conditionalFormatting>
  <conditionalFormatting sqref="M538">
    <cfRule type="containsText" dxfId="31903" priority="33066" operator="containsText" text="Complete">
      <formula>NOT(ISERROR(SEARCH("Complete",M538)))</formula>
    </cfRule>
  </conditionalFormatting>
  <conditionalFormatting sqref="I538">
    <cfRule type="cellIs" dxfId="31902" priority="33065" operator="greaterThan">
      <formula>2.11</formula>
    </cfRule>
  </conditionalFormatting>
  <conditionalFormatting sqref="I538">
    <cfRule type="cellIs" dxfId="31901" priority="33064" operator="greaterThan">
      <formula>2.11</formula>
    </cfRule>
  </conditionalFormatting>
  <conditionalFormatting sqref="I538">
    <cfRule type="cellIs" dxfId="31900" priority="33063" operator="greaterThan">
      <formula>2.11</formula>
    </cfRule>
  </conditionalFormatting>
  <conditionalFormatting sqref="J539">
    <cfRule type="notContainsBlanks" dxfId="31899" priority="33062">
      <formula>LEN(TRIM(J539))&gt;0</formula>
    </cfRule>
  </conditionalFormatting>
  <conditionalFormatting sqref="K539">
    <cfRule type="notContainsBlanks" dxfId="31898" priority="33061">
      <formula>LEN(TRIM(K539))&gt;0</formula>
    </cfRule>
  </conditionalFormatting>
  <conditionalFormatting sqref="M539">
    <cfRule type="containsText" dxfId="31897" priority="33060" operator="containsText" text="Complete">
      <formula>NOT(ISERROR(SEARCH("Complete",M539)))</formula>
    </cfRule>
  </conditionalFormatting>
  <conditionalFormatting sqref="I539">
    <cfRule type="cellIs" dxfId="31896" priority="33059" operator="greaterThan">
      <formula>2.11</formula>
    </cfRule>
  </conditionalFormatting>
  <conditionalFormatting sqref="I539">
    <cfRule type="cellIs" dxfId="31895" priority="33058" operator="greaterThan">
      <formula>2.11</formula>
    </cfRule>
  </conditionalFormatting>
  <conditionalFormatting sqref="I539">
    <cfRule type="cellIs" dxfId="31894" priority="33057" operator="greaterThan">
      <formula>2.11</formula>
    </cfRule>
  </conditionalFormatting>
  <conditionalFormatting sqref="J540">
    <cfRule type="notContainsBlanks" dxfId="31893" priority="33056">
      <formula>LEN(TRIM(J540))&gt;0</formula>
    </cfRule>
  </conditionalFormatting>
  <conditionalFormatting sqref="K540">
    <cfRule type="notContainsBlanks" dxfId="31892" priority="33055">
      <formula>LEN(TRIM(K540))&gt;0</formula>
    </cfRule>
  </conditionalFormatting>
  <conditionalFormatting sqref="M540">
    <cfRule type="containsText" dxfId="31891" priority="33054" operator="containsText" text="Complete">
      <formula>NOT(ISERROR(SEARCH("Complete",M540)))</formula>
    </cfRule>
  </conditionalFormatting>
  <conditionalFormatting sqref="I540">
    <cfRule type="cellIs" dxfId="31890" priority="33053" operator="greaterThan">
      <formula>2.11</formula>
    </cfRule>
  </conditionalFormatting>
  <conditionalFormatting sqref="I540">
    <cfRule type="cellIs" dxfId="31889" priority="33052" operator="greaterThan">
      <formula>2.11</formula>
    </cfRule>
  </conditionalFormatting>
  <conditionalFormatting sqref="I540">
    <cfRule type="cellIs" dxfId="31888" priority="33051" operator="greaterThan">
      <formula>2.11</formula>
    </cfRule>
  </conditionalFormatting>
  <conditionalFormatting sqref="J541">
    <cfRule type="notContainsBlanks" dxfId="31887" priority="33050">
      <formula>LEN(TRIM(J541))&gt;0</formula>
    </cfRule>
  </conditionalFormatting>
  <conditionalFormatting sqref="K541">
    <cfRule type="notContainsBlanks" dxfId="31886" priority="33049">
      <formula>LEN(TRIM(K541))&gt;0</formula>
    </cfRule>
  </conditionalFormatting>
  <conditionalFormatting sqref="M541">
    <cfRule type="containsText" dxfId="31885" priority="33048" operator="containsText" text="Complete">
      <formula>NOT(ISERROR(SEARCH("Complete",M541)))</formula>
    </cfRule>
  </conditionalFormatting>
  <conditionalFormatting sqref="I541">
    <cfRule type="cellIs" dxfId="31884" priority="33047" operator="greaterThan">
      <formula>2.11</formula>
    </cfRule>
  </conditionalFormatting>
  <conditionalFormatting sqref="I541">
    <cfRule type="cellIs" dxfId="31883" priority="33046" operator="greaterThan">
      <formula>2.11</formula>
    </cfRule>
  </conditionalFormatting>
  <conditionalFormatting sqref="I541">
    <cfRule type="cellIs" dxfId="31882" priority="33045" operator="greaterThan">
      <formula>2.11</formula>
    </cfRule>
  </conditionalFormatting>
  <conditionalFormatting sqref="J542">
    <cfRule type="notContainsBlanks" dxfId="31881" priority="33044">
      <formula>LEN(TRIM(J542))&gt;0</formula>
    </cfRule>
  </conditionalFormatting>
  <conditionalFormatting sqref="K542">
    <cfRule type="notContainsBlanks" dxfId="31880" priority="33043">
      <formula>LEN(TRIM(K542))&gt;0</formula>
    </cfRule>
  </conditionalFormatting>
  <conditionalFormatting sqref="M542">
    <cfRule type="containsText" dxfId="31879" priority="33042" operator="containsText" text="Complete">
      <formula>NOT(ISERROR(SEARCH("Complete",M542)))</formula>
    </cfRule>
  </conditionalFormatting>
  <conditionalFormatting sqref="I542">
    <cfRule type="cellIs" dxfId="31878" priority="33041" operator="greaterThan">
      <formula>2.11</formula>
    </cfRule>
  </conditionalFormatting>
  <conditionalFormatting sqref="I542">
    <cfRule type="cellIs" dxfId="31877" priority="33040" operator="greaterThan">
      <formula>2.11</formula>
    </cfRule>
  </conditionalFormatting>
  <conditionalFormatting sqref="I542">
    <cfRule type="cellIs" dxfId="31876" priority="33039" operator="greaterThan">
      <formula>2.11</formula>
    </cfRule>
  </conditionalFormatting>
  <conditionalFormatting sqref="J543">
    <cfRule type="notContainsBlanks" dxfId="31875" priority="33038">
      <formula>LEN(TRIM(J543))&gt;0</formula>
    </cfRule>
  </conditionalFormatting>
  <conditionalFormatting sqref="K543">
    <cfRule type="notContainsBlanks" dxfId="31874" priority="33037">
      <formula>LEN(TRIM(K543))&gt;0</formula>
    </cfRule>
  </conditionalFormatting>
  <conditionalFormatting sqref="M543">
    <cfRule type="containsText" dxfId="31873" priority="33036" operator="containsText" text="Complete">
      <formula>NOT(ISERROR(SEARCH("Complete",M543)))</formula>
    </cfRule>
  </conditionalFormatting>
  <conditionalFormatting sqref="I543">
    <cfRule type="cellIs" dxfId="31872" priority="33035" operator="greaterThan">
      <formula>2.11</formula>
    </cfRule>
  </conditionalFormatting>
  <conditionalFormatting sqref="I543">
    <cfRule type="cellIs" dxfId="31871" priority="33034" operator="greaterThan">
      <formula>2.11</formula>
    </cfRule>
  </conditionalFormatting>
  <conditionalFormatting sqref="I543">
    <cfRule type="cellIs" dxfId="31870" priority="33033" operator="greaterThan">
      <formula>2.11</formula>
    </cfRule>
  </conditionalFormatting>
  <conditionalFormatting sqref="J544">
    <cfRule type="notContainsBlanks" dxfId="31869" priority="33032">
      <formula>LEN(TRIM(J544))&gt;0</formula>
    </cfRule>
  </conditionalFormatting>
  <conditionalFormatting sqref="K544">
    <cfRule type="notContainsBlanks" dxfId="31868" priority="33031">
      <formula>LEN(TRIM(K544))&gt;0</formula>
    </cfRule>
  </conditionalFormatting>
  <conditionalFormatting sqref="M544">
    <cfRule type="containsText" dxfId="31867" priority="33030" operator="containsText" text="Complete">
      <formula>NOT(ISERROR(SEARCH("Complete",M544)))</formula>
    </cfRule>
  </conditionalFormatting>
  <conditionalFormatting sqref="I544">
    <cfRule type="cellIs" dxfId="31866" priority="33029" operator="greaterThan">
      <formula>2.11</formula>
    </cfRule>
  </conditionalFormatting>
  <conditionalFormatting sqref="I544">
    <cfRule type="cellIs" dxfId="31865" priority="33028" operator="greaterThan">
      <formula>2.11</formula>
    </cfRule>
  </conditionalFormatting>
  <conditionalFormatting sqref="I544">
    <cfRule type="cellIs" dxfId="31864" priority="33027" operator="greaterThan">
      <formula>2.11</formula>
    </cfRule>
  </conditionalFormatting>
  <conditionalFormatting sqref="J545">
    <cfRule type="notContainsBlanks" dxfId="31863" priority="33026">
      <formula>LEN(TRIM(J545))&gt;0</formula>
    </cfRule>
  </conditionalFormatting>
  <conditionalFormatting sqref="K545">
    <cfRule type="notContainsBlanks" dxfId="31862" priority="33025">
      <formula>LEN(TRIM(K545))&gt;0</formula>
    </cfRule>
  </conditionalFormatting>
  <conditionalFormatting sqref="M545">
    <cfRule type="containsText" dxfId="31861" priority="33024" operator="containsText" text="Complete">
      <formula>NOT(ISERROR(SEARCH("Complete",M545)))</formula>
    </cfRule>
  </conditionalFormatting>
  <conditionalFormatting sqref="I545">
    <cfRule type="cellIs" dxfId="31860" priority="33023" operator="greaterThan">
      <formula>2.11</formula>
    </cfRule>
  </conditionalFormatting>
  <conditionalFormatting sqref="I545">
    <cfRule type="cellIs" dxfId="31859" priority="33022" operator="greaterThan">
      <formula>2.11</formula>
    </cfRule>
  </conditionalFormatting>
  <conditionalFormatting sqref="I545">
    <cfRule type="cellIs" dxfId="31858" priority="33021" operator="greaterThan">
      <formula>2.11</formula>
    </cfRule>
  </conditionalFormatting>
  <conditionalFormatting sqref="J546">
    <cfRule type="notContainsBlanks" dxfId="31857" priority="33020">
      <formula>LEN(TRIM(J546))&gt;0</formula>
    </cfRule>
  </conditionalFormatting>
  <conditionalFormatting sqref="K546">
    <cfRule type="notContainsBlanks" dxfId="31856" priority="33019">
      <formula>LEN(TRIM(K546))&gt;0</formula>
    </cfRule>
  </conditionalFormatting>
  <conditionalFormatting sqref="M546">
    <cfRule type="containsText" dxfId="31855" priority="33018" operator="containsText" text="Complete">
      <formula>NOT(ISERROR(SEARCH("Complete",M546)))</formula>
    </cfRule>
  </conditionalFormatting>
  <conditionalFormatting sqref="I546">
    <cfRule type="cellIs" dxfId="31854" priority="33017" operator="greaterThan">
      <formula>2.11</formula>
    </cfRule>
  </conditionalFormatting>
  <conditionalFormatting sqref="I546">
    <cfRule type="cellIs" dxfId="31853" priority="33016" operator="greaterThan">
      <formula>2.11</formula>
    </cfRule>
  </conditionalFormatting>
  <conditionalFormatting sqref="I546">
    <cfRule type="cellIs" dxfId="31852" priority="33015" operator="greaterThan">
      <formula>2.11</formula>
    </cfRule>
  </conditionalFormatting>
  <conditionalFormatting sqref="J547">
    <cfRule type="notContainsBlanks" dxfId="31851" priority="33014">
      <formula>LEN(TRIM(J547))&gt;0</formula>
    </cfRule>
  </conditionalFormatting>
  <conditionalFormatting sqref="K547">
    <cfRule type="notContainsBlanks" dxfId="31850" priority="33013">
      <formula>LEN(TRIM(K547))&gt;0</formula>
    </cfRule>
  </conditionalFormatting>
  <conditionalFormatting sqref="M547">
    <cfRule type="containsText" dxfId="31849" priority="33012" operator="containsText" text="Complete">
      <formula>NOT(ISERROR(SEARCH("Complete",M547)))</formula>
    </cfRule>
  </conditionalFormatting>
  <conditionalFormatting sqref="I547">
    <cfRule type="cellIs" dxfId="31848" priority="33011" operator="greaterThan">
      <formula>2.11</formula>
    </cfRule>
  </conditionalFormatting>
  <conditionalFormatting sqref="I547">
    <cfRule type="cellIs" dxfId="31847" priority="33010" operator="greaterThan">
      <formula>2.11</formula>
    </cfRule>
  </conditionalFormatting>
  <conditionalFormatting sqref="I547">
    <cfRule type="cellIs" dxfId="31846" priority="33009" operator="greaterThan">
      <formula>2.11</formula>
    </cfRule>
  </conditionalFormatting>
  <conditionalFormatting sqref="J548">
    <cfRule type="notContainsBlanks" dxfId="31845" priority="33008">
      <formula>LEN(TRIM(J548))&gt;0</formula>
    </cfRule>
  </conditionalFormatting>
  <conditionalFormatting sqref="K548">
    <cfRule type="notContainsBlanks" dxfId="31844" priority="33007">
      <formula>LEN(TRIM(K548))&gt;0</formula>
    </cfRule>
  </conditionalFormatting>
  <conditionalFormatting sqref="M548">
    <cfRule type="containsText" dxfId="31843" priority="33006" operator="containsText" text="Complete">
      <formula>NOT(ISERROR(SEARCH("Complete",M548)))</formula>
    </cfRule>
  </conditionalFormatting>
  <conditionalFormatting sqref="I548">
    <cfRule type="cellIs" dxfId="31842" priority="33005" operator="greaterThan">
      <formula>2.11</formula>
    </cfRule>
  </conditionalFormatting>
  <conditionalFormatting sqref="I548">
    <cfRule type="cellIs" dxfId="31841" priority="33004" operator="greaterThan">
      <formula>2.11</formula>
    </cfRule>
  </conditionalFormatting>
  <conditionalFormatting sqref="I548">
    <cfRule type="cellIs" dxfId="31840" priority="33003" operator="greaterThan">
      <formula>2.11</formula>
    </cfRule>
  </conditionalFormatting>
  <conditionalFormatting sqref="J549">
    <cfRule type="notContainsBlanks" dxfId="31839" priority="33002">
      <formula>LEN(TRIM(J549))&gt;0</formula>
    </cfRule>
  </conditionalFormatting>
  <conditionalFormatting sqref="K549">
    <cfRule type="notContainsBlanks" dxfId="31838" priority="33001">
      <formula>LEN(TRIM(K549))&gt;0</formula>
    </cfRule>
  </conditionalFormatting>
  <conditionalFormatting sqref="M549">
    <cfRule type="containsText" dxfId="31837" priority="33000" operator="containsText" text="Complete">
      <formula>NOT(ISERROR(SEARCH("Complete",M549)))</formula>
    </cfRule>
  </conditionalFormatting>
  <conditionalFormatting sqref="I549">
    <cfRule type="cellIs" dxfId="31836" priority="32999" operator="greaterThan">
      <formula>2.11</formula>
    </cfRule>
  </conditionalFormatting>
  <conditionalFormatting sqref="I549">
    <cfRule type="cellIs" dxfId="31835" priority="32998" operator="greaterThan">
      <formula>2.11</formula>
    </cfRule>
  </conditionalFormatting>
  <conditionalFormatting sqref="I549">
    <cfRule type="cellIs" dxfId="31834" priority="32997" operator="greaterThan">
      <formula>2.11</formula>
    </cfRule>
  </conditionalFormatting>
  <conditionalFormatting sqref="J550">
    <cfRule type="notContainsBlanks" dxfId="31833" priority="32996">
      <formula>LEN(TRIM(J550))&gt;0</formula>
    </cfRule>
  </conditionalFormatting>
  <conditionalFormatting sqref="K550">
    <cfRule type="notContainsBlanks" dxfId="31832" priority="32995">
      <formula>LEN(TRIM(K550))&gt;0</formula>
    </cfRule>
  </conditionalFormatting>
  <conditionalFormatting sqref="M550">
    <cfRule type="containsText" dxfId="31831" priority="32994" operator="containsText" text="Complete">
      <formula>NOT(ISERROR(SEARCH("Complete",M550)))</formula>
    </cfRule>
  </conditionalFormatting>
  <conditionalFormatting sqref="I550">
    <cfRule type="cellIs" dxfId="31830" priority="32993" operator="greaterThan">
      <formula>2.11</formula>
    </cfRule>
  </conditionalFormatting>
  <conditionalFormatting sqref="I550">
    <cfRule type="cellIs" dxfId="31829" priority="32992" operator="greaterThan">
      <formula>2.11</formula>
    </cfRule>
  </conditionalFormatting>
  <conditionalFormatting sqref="I550">
    <cfRule type="cellIs" dxfId="31828" priority="32991" operator="greaterThan">
      <formula>2.11</formula>
    </cfRule>
  </conditionalFormatting>
  <conditionalFormatting sqref="J551">
    <cfRule type="notContainsBlanks" dxfId="31827" priority="32990">
      <formula>LEN(TRIM(J551))&gt;0</formula>
    </cfRule>
  </conditionalFormatting>
  <conditionalFormatting sqref="K551">
    <cfRule type="notContainsBlanks" dxfId="31826" priority="32989">
      <formula>LEN(TRIM(K551))&gt;0</formula>
    </cfRule>
  </conditionalFormatting>
  <conditionalFormatting sqref="M551">
    <cfRule type="containsText" dxfId="31825" priority="32988" operator="containsText" text="Complete">
      <formula>NOT(ISERROR(SEARCH("Complete",M551)))</formula>
    </cfRule>
  </conditionalFormatting>
  <conditionalFormatting sqref="I551">
    <cfRule type="cellIs" dxfId="31824" priority="32987" operator="greaterThan">
      <formula>2.11</formula>
    </cfRule>
  </conditionalFormatting>
  <conditionalFormatting sqref="I551">
    <cfRule type="cellIs" dxfId="31823" priority="32986" operator="greaterThan">
      <formula>2.11</formula>
    </cfRule>
  </conditionalFormatting>
  <conditionalFormatting sqref="I551">
    <cfRule type="cellIs" dxfId="31822" priority="32985" operator="greaterThan">
      <formula>2.11</formula>
    </cfRule>
  </conditionalFormatting>
  <conditionalFormatting sqref="J552">
    <cfRule type="notContainsBlanks" dxfId="31821" priority="32984">
      <formula>LEN(TRIM(J552))&gt;0</formula>
    </cfRule>
  </conditionalFormatting>
  <conditionalFormatting sqref="K552">
    <cfRule type="notContainsBlanks" dxfId="31820" priority="32983">
      <formula>LEN(TRIM(K552))&gt;0</formula>
    </cfRule>
  </conditionalFormatting>
  <conditionalFormatting sqref="M552">
    <cfRule type="containsText" dxfId="31819" priority="32982" operator="containsText" text="Complete">
      <formula>NOT(ISERROR(SEARCH("Complete",M552)))</formula>
    </cfRule>
  </conditionalFormatting>
  <conditionalFormatting sqref="I552">
    <cfRule type="cellIs" dxfId="31818" priority="32981" operator="greaterThan">
      <formula>2.11</formula>
    </cfRule>
  </conditionalFormatting>
  <conditionalFormatting sqref="I552">
    <cfRule type="cellIs" dxfId="31817" priority="32980" operator="greaterThan">
      <formula>2.11</formula>
    </cfRule>
  </conditionalFormatting>
  <conditionalFormatting sqref="I552">
    <cfRule type="cellIs" dxfId="31816" priority="32979" operator="greaterThan">
      <formula>2.11</formula>
    </cfRule>
  </conditionalFormatting>
  <conditionalFormatting sqref="J553">
    <cfRule type="notContainsBlanks" dxfId="31815" priority="32978">
      <formula>LEN(TRIM(J553))&gt;0</formula>
    </cfRule>
  </conditionalFormatting>
  <conditionalFormatting sqref="K553">
    <cfRule type="notContainsBlanks" dxfId="31814" priority="32977">
      <formula>LEN(TRIM(K553))&gt;0</formula>
    </cfRule>
  </conditionalFormatting>
  <conditionalFormatting sqref="M553">
    <cfRule type="containsText" dxfId="31813" priority="32976" operator="containsText" text="Complete">
      <formula>NOT(ISERROR(SEARCH("Complete",M553)))</formula>
    </cfRule>
  </conditionalFormatting>
  <conditionalFormatting sqref="I553">
    <cfRule type="cellIs" dxfId="31812" priority="32975" operator="greaterThan">
      <formula>2.11</formula>
    </cfRule>
  </conditionalFormatting>
  <conditionalFormatting sqref="I553">
    <cfRule type="cellIs" dxfId="31811" priority="32974" operator="greaterThan">
      <formula>2.11</formula>
    </cfRule>
  </conditionalFormatting>
  <conditionalFormatting sqref="I553">
    <cfRule type="cellIs" dxfId="31810" priority="32973" operator="greaterThan">
      <formula>2.11</formula>
    </cfRule>
  </conditionalFormatting>
  <conditionalFormatting sqref="J554">
    <cfRule type="notContainsBlanks" dxfId="31809" priority="32972">
      <formula>LEN(TRIM(J554))&gt;0</formula>
    </cfRule>
  </conditionalFormatting>
  <conditionalFormatting sqref="K554">
    <cfRule type="notContainsBlanks" dxfId="31808" priority="32971">
      <formula>LEN(TRIM(K554))&gt;0</formula>
    </cfRule>
  </conditionalFormatting>
  <conditionalFormatting sqref="M554">
    <cfRule type="containsText" dxfId="31807" priority="32970" operator="containsText" text="Complete">
      <formula>NOT(ISERROR(SEARCH("Complete",M554)))</formula>
    </cfRule>
  </conditionalFormatting>
  <conditionalFormatting sqref="I554">
    <cfRule type="cellIs" dxfId="31806" priority="32969" operator="greaterThan">
      <formula>2.11</formula>
    </cfRule>
  </conditionalFormatting>
  <conditionalFormatting sqref="I554">
    <cfRule type="cellIs" dxfId="31805" priority="32968" operator="greaterThan">
      <formula>2.11</formula>
    </cfRule>
  </conditionalFormatting>
  <conditionalFormatting sqref="I554">
    <cfRule type="cellIs" dxfId="31804" priority="32967" operator="greaterThan">
      <formula>2.11</formula>
    </cfRule>
  </conditionalFormatting>
  <conditionalFormatting sqref="J555">
    <cfRule type="notContainsBlanks" dxfId="31803" priority="32966">
      <formula>LEN(TRIM(J555))&gt;0</formula>
    </cfRule>
  </conditionalFormatting>
  <conditionalFormatting sqref="K555">
    <cfRule type="notContainsBlanks" dxfId="31802" priority="32965">
      <formula>LEN(TRIM(K555))&gt;0</formula>
    </cfRule>
  </conditionalFormatting>
  <conditionalFormatting sqref="M555">
    <cfRule type="containsText" dxfId="31801" priority="32964" operator="containsText" text="Complete">
      <formula>NOT(ISERROR(SEARCH("Complete",M555)))</formula>
    </cfRule>
  </conditionalFormatting>
  <conditionalFormatting sqref="I555">
    <cfRule type="cellIs" dxfId="31800" priority="32963" operator="greaterThan">
      <formula>2.11</formula>
    </cfRule>
  </conditionalFormatting>
  <conditionalFormatting sqref="I555">
    <cfRule type="cellIs" dxfId="31799" priority="32962" operator="greaterThan">
      <formula>2.11</formula>
    </cfRule>
  </conditionalFormatting>
  <conditionalFormatting sqref="I555">
    <cfRule type="cellIs" dxfId="31798" priority="32961" operator="greaterThan">
      <formula>2.11</formula>
    </cfRule>
  </conditionalFormatting>
  <conditionalFormatting sqref="J556">
    <cfRule type="notContainsBlanks" dxfId="31797" priority="32960">
      <formula>LEN(TRIM(J556))&gt;0</formula>
    </cfRule>
  </conditionalFormatting>
  <conditionalFormatting sqref="K556">
    <cfRule type="notContainsBlanks" dxfId="31796" priority="32959">
      <formula>LEN(TRIM(K556))&gt;0</formula>
    </cfRule>
  </conditionalFormatting>
  <conditionalFormatting sqref="M556">
    <cfRule type="containsText" dxfId="31795" priority="32958" operator="containsText" text="Complete">
      <formula>NOT(ISERROR(SEARCH("Complete",M556)))</formula>
    </cfRule>
  </conditionalFormatting>
  <conditionalFormatting sqref="I556">
    <cfRule type="cellIs" dxfId="31794" priority="32957" operator="greaterThan">
      <formula>2.11</formula>
    </cfRule>
  </conditionalFormatting>
  <conditionalFormatting sqref="I556">
    <cfRule type="cellIs" dxfId="31793" priority="32956" operator="greaterThan">
      <formula>2.11</formula>
    </cfRule>
  </conditionalFormatting>
  <conditionalFormatting sqref="I556">
    <cfRule type="cellIs" dxfId="31792" priority="32955" operator="greaterThan">
      <formula>2.11</formula>
    </cfRule>
  </conditionalFormatting>
  <conditionalFormatting sqref="J557">
    <cfRule type="notContainsBlanks" dxfId="31791" priority="32954">
      <formula>LEN(TRIM(J557))&gt;0</formula>
    </cfRule>
  </conditionalFormatting>
  <conditionalFormatting sqref="K557">
    <cfRule type="notContainsBlanks" dxfId="31790" priority="32953">
      <formula>LEN(TRIM(K557))&gt;0</formula>
    </cfRule>
  </conditionalFormatting>
  <conditionalFormatting sqref="M557">
    <cfRule type="containsText" dxfId="31789" priority="32952" operator="containsText" text="Complete">
      <formula>NOT(ISERROR(SEARCH("Complete",M557)))</formula>
    </cfRule>
  </conditionalFormatting>
  <conditionalFormatting sqref="I557">
    <cfRule type="cellIs" dxfId="31788" priority="32951" operator="greaterThan">
      <formula>2.11</formula>
    </cfRule>
  </conditionalFormatting>
  <conditionalFormatting sqref="I557">
    <cfRule type="cellIs" dxfId="31787" priority="32950" operator="greaterThan">
      <formula>2.11</formula>
    </cfRule>
  </conditionalFormatting>
  <conditionalFormatting sqref="I557">
    <cfRule type="cellIs" dxfId="31786" priority="32949" operator="greaterThan">
      <formula>2.11</formula>
    </cfRule>
  </conditionalFormatting>
  <conditionalFormatting sqref="J558">
    <cfRule type="notContainsBlanks" dxfId="31785" priority="32948">
      <formula>LEN(TRIM(J558))&gt;0</formula>
    </cfRule>
  </conditionalFormatting>
  <conditionalFormatting sqref="K558">
    <cfRule type="notContainsBlanks" dxfId="31784" priority="32947">
      <formula>LEN(TRIM(K558))&gt;0</formula>
    </cfRule>
  </conditionalFormatting>
  <conditionalFormatting sqref="M558">
    <cfRule type="containsText" dxfId="31783" priority="32946" operator="containsText" text="Complete">
      <formula>NOT(ISERROR(SEARCH("Complete",M558)))</formula>
    </cfRule>
  </conditionalFormatting>
  <conditionalFormatting sqref="I558">
    <cfRule type="cellIs" dxfId="31782" priority="32945" operator="greaterThan">
      <formula>2.11</formula>
    </cfRule>
  </conditionalFormatting>
  <conditionalFormatting sqref="I558">
    <cfRule type="cellIs" dxfId="31781" priority="32944" operator="greaterThan">
      <formula>2.11</formula>
    </cfRule>
  </conditionalFormatting>
  <conditionalFormatting sqref="I558">
    <cfRule type="cellIs" dxfId="31780" priority="32943" operator="greaterThan">
      <formula>2.11</formula>
    </cfRule>
  </conditionalFormatting>
  <conditionalFormatting sqref="J559">
    <cfRule type="notContainsBlanks" dxfId="31779" priority="32942">
      <formula>LEN(TRIM(J559))&gt;0</formula>
    </cfRule>
  </conditionalFormatting>
  <conditionalFormatting sqref="K559">
    <cfRule type="notContainsBlanks" dxfId="31778" priority="32941">
      <formula>LEN(TRIM(K559))&gt;0</formula>
    </cfRule>
  </conditionalFormatting>
  <conditionalFormatting sqref="M559">
    <cfRule type="containsText" dxfId="31777" priority="32940" operator="containsText" text="Complete">
      <formula>NOT(ISERROR(SEARCH("Complete",M559)))</formula>
    </cfRule>
  </conditionalFormatting>
  <conditionalFormatting sqref="I559">
    <cfRule type="cellIs" dxfId="31776" priority="32939" operator="greaterThan">
      <formula>2.11</formula>
    </cfRule>
  </conditionalFormatting>
  <conditionalFormatting sqref="I559">
    <cfRule type="cellIs" dxfId="31775" priority="32938" operator="greaterThan">
      <formula>2.11</formula>
    </cfRule>
  </conditionalFormatting>
  <conditionalFormatting sqref="I559">
    <cfRule type="cellIs" dxfId="31774" priority="32937" operator="greaterThan">
      <formula>2.11</formula>
    </cfRule>
  </conditionalFormatting>
  <conditionalFormatting sqref="J560">
    <cfRule type="notContainsBlanks" dxfId="31773" priority="32936">
      <formula>LEN(TRIM(J560))&gt;0</formula>
    </cfRule>
  </conditionalFormatting>
  <conditionalFormatting sqref="K560">
    <cfRule type="notContainsBlanks" dxfId="31772" priority="32935">
      <formula>LEN(TRIM(K560))&gt;0</formula>
    </cfRule>
  </conditionalFormatting>
  <conditionalFormatting sqref="M560">
    <cfRule type="containsText" dxfId="31771" priority="32934" operator="containsText" text="Complete">
      <formula>NOT(ISERROR(SEARCH("Complete",M560)))</formula>
    </cfRule>
  </conditionalFormatting>
  <conditionalFormatting sqref="I560">
    <cfRule type="cellIs" dxfId="31770" priority="32933" operator="greaterThan">
      <formula>2.11</formula>
    </cfRule>
  </conditionalFormatting>
  <conditionalFormatting sqref="I560">
    <cfRule type="cellIs" dxfId="31769" priority="32932" operator="greaterThan">
      <formula>2.11</formula>
    </cfRule>
  </conditionalFormatting>
  <conditionalFormatting sqref="I560">
    <cfRule type="cellIs" dxfId="31768" priority="32931" operator="greaterThan">
      <formula>2.11</formula>
    </cfRule>
  </conditionalFormatting>
  <conditionalFormatting sqref="J561">
    <cfRule type="notContainsBlanks" dxfId="31767" priority="32930">
      <formula>LEN(TRIM(J561))&gt;0</formula>
    </cfRule>
  </conditionalFormatting>
  <conditionalFormatting sqref="K561">
    <cfRule type="notContainsBlanks" dxfId="31766" priority="32929">
      <formula>LEN(TRIM(K561))&gt;0</formula>
    </cfRule>
  </conditionalFormatting>
  <conditionalFormatting sqref="M561">
    <cfRule type="containsText" dxfId="31765" priority="32928" operator="containsText" text="Complete">
      <formula>NOT(ISERROR(SEARCH("Complete",M561)))</formula>
    </cfRule>
  </conditionalFormatting>
  <conditionalFormatting sqref="I561">
    <cfRule type="cellIs" dxfId="31764" priority="32927" operator="greaterThan">
      <formula>2.11</formula>
    </cfRule>
  </conditionalFormatting>
  <conditionalFormatting sqref="I561">
    <cfRule type="cellIs" dxfId="31763" priority="32926" operator="greaterThan">
      <formula>2.11</formula>
    </cfRule>
  </conditionalFormatting>
  <conditionalFormatting sqref="I561">
    <cfRule type="cellIs" dxfId="31762" priority="32925" operator="greaterThan">
      <formula>2.11</formula>
    </cfRule>
  </conditionalFormatting>
  <conditionalFormatting sqref="J562">
    <cfRule type="notContainsBlanks" dxfId="31761" priority="32924">
      <formula>LEN(TRIM(J562))&gt;0</formula>
    </cfRule>
  </conditionalFormatting>
  <conditionalFormatting sqref="K562">
    <cfRule type="notContainsBlanks" dxfId="31760" priority="32923">
      <formula>LEN(TRIM(K562))&gt;0</formula>
    </cfRule>
  </conditionalFormatting>
  <conditionalFormatting sqref="M562">
    <cfRule type="containsText" dxfId="31759" priority="32922" operator="containsText" text="Complete">
      <formula>NOT(ISERROR(SEARCH("Complete",M562)))</formula>
    </cfRule>
  </conditionalFormatting>
  <conditionalFormatting sqref="I562">
    <cfRule type="cellIs" dxfId="31758" priority="32921" operator="greaterThan">
      <formula>2.11</formula>
    </cfRule>
  </conditionalFormatting>
  <conditionalFormatting sqref="I562">
    <cfRule type="cellIs" dxfId="31757" priority="32920" operator="greaterThan">
      <formula>2.11</formula>
    </cfRule>
  </conditionalFormatting>
  <conditionalFormatting sqref="I562">
    <cfRule type="cellIs" dxfId="31756" priority="32919" operator="greaterThan">
      <formula>2.11</formula>
    </cfRule>
  </conditionalFormatting>
  <conditionalFormatting sqref="J563">
    <cfRule type="notContainsBlanks" dxfId="31755" priority="32918">
      <formula>LEN(TRIM(J563))&gt;0</formula>
    </cfRule>
  </conditionalFormatting>
  <conditionalFormatting sqref="K563">
    <cfRule type="notContainsBlanks" dxfId="31754" priority="32917">
      <formula>LEN(TRIM(K563))&gt;0</formula>
    </cfRule>
  </conditionalFormatting>
  <conditionalFormatting sqref="M563">
    <cfRule type="containsText" dxfId="31753" priority="32916" operator="containsText" text="Complete">
      <formula>NOT(ISERROR(SEARCH("Complete",M563)))</formula>
    </cfRule>
  </conditionalFormatting>
  <conditionalFormatting sqref="I563">
    <cfRule type="cellIs" dxfId="31752" priority="32915" operator="greaterThan">
      <formula>2.11</formula>
    </cfRule>
  </conditionalFormatting>
  <conditionalFormatting sqref="I563">
    <cfRule type="cellIs" dxfId="31751" priority="32914" operator="greaterThan">
      <formula>2.11</formula>
    </cfRule>
  </conditionalFormatting>
  <conditionalFormatting sqref="I563">
    <cfRule type="cellIs" dxfId="31750" priority="32913" operator="greaterThan">
      <formula>2.11</formula>
    </cfRule>
  </conditionalFormatting>
  <conditionalFormatting sqref="J564">
    <cfRule type="notContainsBlanks" dxfId="31749" priority="32912">
      <formula>LEN(TRIM(J564))&gt;0</formula>
    </cfRule>
  </conditionalFormatting>
  <conditionalFormatting sqref="K564">
    <cfRule type="notContainsBlanks" dxfId="31748" priority="32911">
      <formula>LEN(TRIM(K564))&gt;0</formula>
    </cfRule>
  </conditionalFormatting>
  <conditionalFormatting sqref="M564">
    <cfRule type="containsText" dxfId="31747" priority="32910" operator="containsText" text="Complete">
      <formula>NOT(ISERROR(SEARCH("Complete",M564)))</formula>
    </cfRule>
  </conditionalFormatting>
  <conditionalFormatting sqref="I564">
    <cfRule type="cellIs" dxfId="31746" priority="32909" operator="greaterThan">
      <formula>2.11</formula>
    </cfRule>
  </conditionalFormatting>
  <conditionalFormatting sqref="I564">
    <cfRule type="cellIs" dxfId="31745" priority="32908" operator="greaterThan">
      <formula>2.11</formula>
    </cfRule>
  </conditionalFormatting>
  <conditionalFormatting sqref="I564">
    <cfRule type="cellIs" dxfId="31744" priority="32907" operator="greaterThan">
      <formula>2.11</formula>
    </cfRule>
  </conditionalFormatting>
  <conditionalFormatting sqref="J565">
    <cfRule type="notContainsBlanks" dxfId="31743" priority="32906">
      <formula>LEN(TRIM(J565))&gt;0</formula>
    </cfRule>
  </conditionalFormatting>
  <conditionalFormatting sqref="K565">
    <cfRule type="notContainsBlanks" dxfId="31742" priority="32905">
      <formula>LEN(TRIM(K565))&gt;0</formula>
    </cfRule>
  </conditionalFormatting>
  <conditionalFormatting sqref="M565">
    <cfRule type="containsText" dxfId="31741" priority="32904" operator="containsText" text="Complete">
      <formula>NOT(ISERROR(SEARCH("Complete",M565)))</formula>
    </cfRule>
  </conditionalFormatting>
  <conditionalFormatting sqref="I565">
    <cfRule type="cellIs" dxfId="31740" priority="32903" operator="greaterThan">
      <formula>2.11</formula>
    </cfRule>
  </conditionalFormatting>
  <conditionalFormatting sqref="I565">
    <cfRule type="cellIs" dxfId="31739" priority="32902" operator="greaterThan">
      <formula>2.11</formula>
    </cfRule>
  </conditionalFormatting>
  <conditionalFormatting sqref="I565">
    <cfRule type="cellIs" dxfId="31738" priority="32901" operator="greaterThan">
      <formula>2.11</formula>
    </cfRule>
  </conditionalFormatting>
  <conditionalFormatting sqref="J566">
    <cfRule type="notContainsBlanks" dxfId="31737" priority="32900">
      <formula>LEN(TRIM(J566))&gt;0</formula>
    </cfRule>
  </conditionalFormatting>
  <conditionalFormatting sqref="K566">
    <cfRule type="notContainsBlanks" dxfId="31736" priority="32899">
      <formula>LEN(TRIM(K566))&gt;0</formula>
    </cfRule>
  </conditionalFormatting>
  <conditionalFormatting sqref="M566">
    <cfRule type="containsText" dxfId="31735" priority="32898" operator="containsText" text="Complete">
      <formula>NOT(ISERROR(SEARCH("Complete",M566)))</formula>
    </cfRule>
  </conditionalFormatting>
  <conditionalFormatting sqref="I566">
    <cfRule type="cellIs" dxfId="31734" priority="32897" operator="greaterThan">
      <formula>2.11</formula>
    </cfRule>
  </conditionalFormatting>
  <conditionalFormatting sqref="I566">
    <cfRule type="cellIs" dxfId="31733" priority="32896" operator="greaterThan">
      <formula>2.11</formula>
    </cfRule>
  </conditionalFormatting>
  <conditionalFormatting sqref="I566">
    <cfRule type="cellIs" dxfId="31732" priority="32895" operator="greaterThan">
      <formula>2.11</formula>
    </cfRule>
  </conditionalFormatting>
  <conditionalFormatting sqref="J567">
    <cfRule type="notContainsBlanks" dxfId="31731" priority="32894">
      <formula>LEN(TRIM(J567))&gt;0</formula>
    </cfRule>
  </conditionalFormatting>
  <conditionalFormatting sqref="K567">
    <cfRule type="notContainsBlanks" dxfId="31730" priority="32893">
      <formula>LEN(TRIM(K567))&gt;0</formula>
    </cfRule>
  </conditionalFormatting>
  <conditionalFormatting sqref="M567">
    <cfRule type="containsText" dxfId="31729" priority="32892" operator="containsText" text="Complete">
      <formula>NOT(ISERROR(SEARCH("Complete",M567)))</formula>
    </cfRule>
  </conditionalFormatting>
  <conditionalFormatting sqref="I567">
    <cfRule type="cellIs" dxfId="31728" priority="32891" operator="greaterThan">
      <formula>2.11</formula>
    </cfRule>
  </conditionalFormatting>
  <conditionalFormatting sqref="I567">
    <cfRule type="cellIs" dxfId="31727" priority="32890" operator="greaterThan">
      <formula>2.11</formula>
    </cfRule>
  </conditionalFormatting>
  <conditionalFormatting sqref="I567">
    <cfRule type="cellIs" dxfId="31726" priority="32889" operator="greaterThan">
      <formula>2.11</formula>
    </cfRule>
  </conditionalFormatting>
  <conditionalFormatting sqref="J568">
    <cfRule type="notContainsBlanks" dxfId="31725" priority="32888">
      <formula>LEN(TRIM(J568))&gt;0</formula>
    </cfRule>
  </conditionalFormatting>
  <conditionalFormatting sqref="K568">
    <cfRule type="notContainsBlanks" dxfId="31724" priority="32887">
      <formula>LEN(TRIM(K568))&gt;0</formula>
    </cfRule>
  </conditionalFormatting>
  <conditionalFormatting sqref="M568">
    <cfRule type="containsText" dxfId="31723" priority="32886" operator="containsText" text="Complete">
      <formula>NOT(ISERROR(SEARCH("Complete",M568)))</formula>
    </cfRule>
  </conditionalFormatting>
  <conditionalFormatting sqref="I568">
    <cfRule type="cellIs" dxfId="31722" priority="32885" operator="greaterThan">
      <formula>2.11</formula>
    </cfRule>
  </conditionalFormatting>
  <conditionalFormatting sqref="I568">
    <cfRule type="cellIs" dxfId="31721" priority="32884" operator="greaterThan">
      <formula>2.11</formula>
    </cfRule>
  </conditionalFormatting>
  <conditionalFormatting sqref="I568">
    <cfRule type="cellIs" dxfId="31720" priority="32883" operator="greaterThan">
      <formula>2.11</formula>
    </cfRule>
  </conditionalFormatting>
  <conditionalFormatting sqref="J569">
    <cfRule type="notContainsBlanks" dxfId="31719" priority="32882">
      <formula>LEN(TRIM(J569))&gt;0</formula>
    </cfRule>
  </conditionalFormatting>
  <conditionalFormatting sqref="K569">
    <cfRule type="notContainsBlanks" dxfId="31718" priority="32881">
      <formula>LEN(TRIM(K569))&gt;0</formula>
    </cfRule>
  </conditionalFormatting>
  <conditionalFormatting sqref="M569">
    <cfRule type="containsText" dxfId="31717" priority="32880" operator="containsText" text="Complete">
      <formula>NOT(ISERROR(SEARCH("Complete",M569)))</formula>
    </cfRule>
  </conditionalFormatting>
  <conditionalFormatting sqref="I569">
    <cfRule type="cellIs" dxfId="31716" priority="32879" operator="greaterThan">
      <formula>2.11</formula>
    </cfRule>
  </conditionalFormatting>
  <conditionalFormatting sqref="I569">
    <cfRule type="cellIs" dxfId="31715" priority="32878" operator="greaterThan">
      <formula>2.11</formula>
    </cfRule>
  </conditionalFormatting>
  <conditionalFormatting sqref="I569">
    <cfRule type="cellIs" dxfId="31714" priority="32877" operator="greaterThan">
      <formula>2.11</formula>
    </cfRule>
  </conditionalFormatting>
  <conditionalFormatting sqref="J570">
    <cfRule type="notContainsBlanks" dxfId="31713" priority="32876">
      <formula>LEN(TRIM(J570))&gt;0</formula>
    </cfRule>
  </conditionalFormatting>
  <conditionalFormatting sqref="K570">
    <cfRule type="notContainsBlanks" dxfId="31712" priority="32875">
      <formula>LEN(TRIM(K570))&gt;0</formula>
    </cfRule>
  </conditionalFormatting>
  <conditionalFormatting sqref="M570">
    <cfRule type="containsText" dxfId="31711" priority="32874" operator="containsText" text="Complete">
      <formula>NOT(ISERROR(SEARCH("Complete",M570)))</formula>
    </cfRule>
  </conditionalFormatting>
  <conditionalFormatting sqref="I570">
    <cfRule type="cellIs" dxfId="31710" priority="32873" operator="greaterThan">
      <formula>2.11</formula>
    </cfRule>
  </conditionalFormatting>
  <conditionalFormatting sqref="I570">
    <cfRule type="cellIs" dxfId="31709" priority="32872" operator="greaterThan">
      <formula>2.11</formula>
    </cfRule>
  </conditionalFormatting>
  <conditionalFormatting sqref="I570">
    <cfRule type="cellIs" dxfId="31708" priority="32871" operator="greaterThan">
      <formula>2.11</formula>
    </cfRule>
  </conditionalFormatting>
  <conditionalFormatting sqref="J571">
    <cfRule type="notContainsBlanks" dxfId="31707" priority="32870">
      <formula>LEN(TRIM(J571))&gt;0</formula>
    </cfRule>
  </conditionalFormatting>
  <conditionalFormatting sqref="K571">
    <cfRule type="notContainsBlanks" dxfId="31706" priority="32869">
      <formula>LEN(TRIM(K571))&gt;0</formula>
    </cfRule>
  </conditionalFormatting>
  <conditionalFormatting sqref="M571">
    <cfRule type="containsText" dxfId="31705" priority="32868" operator="containsText" text="Complete">
      <formula>NOT(ISERROR(SEARCH("Complete",M571)))</formula>
    </cfRule>
  </conditionalFormatting>
  <conditionalFormatting sqref="I571">
    <cfRule type="cellIs" dxfId="31704" priority="32867" operator="greaterThan">
      <formula>2.11</formula>
    </cfRule>
  </conditionalFormatting>
  <conditionalFormatting sqref="I571">
    <cfRule type="cellIs" dxfId="31703" priority="32866" operator="greaterThan">
      <formula>2.11</formula>
    </cfRule>
  </conditionalFormatting>
  <conditionalFormatting sqref="I571">
    <cfRule type="cellIs" dxfId="31702" priority="32865" operator="greaterThan">
      <formula>2.11</formula>
    </cfRule>
  </conditionalFormatting>
  <conditionalFormatting sqref="J572">
    <cfRule type="notContainsBlanks" dxfId="31701" priority="32864">
      <formula>LEN(TRIM(J572))&gt;0</formula>
    </cfRule>
  </conditionalFormatting>
  <conditionalFormatting sqref="K572">
    <cfRule type="notContainsBlanks" dxfId="31700" priority="32863">
      <formula>LEN(TRIM(K572))&gt;0</formula>
    </cfRule>
  </conditionalFormatting>
  <conditionalFormatting sqref="M572">
    <cfRule type="containsText" dxfId="31699" priority="32862" operator="containsText" text="Complete">
      <formula>NOT(ISERROR(SEARCH("Complete",M572)))</formula>
    </cfRule>
  </conditionalFormatting>
  <conditionalFormatting sqref="I572">
    <cfRule type="cellIs" dxfId="31698" priority="32861" operator="greaterThan">
      <formula>2.11</formula>
    </cfRule>
  </conditionalFormatting>
  <conditionalFormatting sqref="I572">
    <cfRule type="cellIs" dxfId="31697" priority="32860" operator="greaterThan">
      <formula>2.11</formula>
    </cfRule>
  </conditionalFormatting>
  <conditionalFormatting sqref="I572">
    <cfRule type="cellIs" dxfId="31696" priority="32859" operator="greaterThan">
      <formula>2.11</formula>
    </cfRule>
  </conditionalFormatting>
  <conditionalFormatting sqref="J573">
    <cfRule type="notContainsBlanks" dxfId="31695" priority="32858">
      <formula>LEN(TRIM(J573))&gt;0</formula>
    </cfRule>
  </conditionalFormatting>
  <conditionalFormatting sqref="K573">
    <cfRule type="notContainsBlanks" dxfId="31694" priority="32857">
      <formula>LEN(TRIM(K573))&gt;0</formula>
    </cfRule>
  </conditionalFormatting>
  <conditionalFormatting sqref="M573">
    <cfRule type="containsText" dxfId="31693" priority="32856" operator="containsText" text="Complete">
      <formula>NOT(ISERROR(SEARCH("Complete",M573)))</formula>
    </cfRule>
  </conditionalFormatting>
  <conditionalFormatting sqref="I573">
    <cfRule type="cellIs" dxfId="31692" priority="32855" operator="greaterThan">
      <formula>2.11</formula>
    </cfRule>
  </conditionalFormatting>
  <conditionalFormatting sqref="I573">
    <cfRule type="cellIs" dxfId="31691" priority="32854" operator="greaterThan">
      <formula>2.11</formula>
    </cfRule>
  </conditionalFormatting>
  <conditionalFormatting sqref="I573">
    <cfRule type="cellIs" dxfId="31690" priority="32853" operator="greaterThan">
      <formula>2.11</formula>
    </cfRule>
  </conditionalFormatting>
  <conditionalFormatting sqref="J574">
    <cfRule type="notContainsBlanks" dxfId="31689" priority="32852">
      <formula>LEN(TRIM(J574))&gt;0</formula>
    </cfRule>
  </conditionalFormatting>
  <conditionalFormatting sqref="K574">
    <cfRule type="notContainsBlanks" dxfId="31688" priority="32851">
      <formula>LEN(TRIM(K574))&gt;0</formula>
    </cfRule>
  </conditionalFormatting>
  <conditionalFormatting sqref="M574">
    <cfRule type="containsText" dxfId="31687" priority="32850" operator="containsText" text="Complete">
      <formula>NOT(ISERROR(SEARCH("Complete",M574)))</formula>
    </cfRule>
  </conditionalFormatting>
  <conditionalFormatting sqref="I574">
    <cfRule type="cellIs" dxfId="31686" priority="32849" operator="greaterThan">
      <formula>2.11</formula>
    </cfRule>
  </conditionalFormatting>
  <conditionalFormatting sqref="I574">
    <cfRule type="cellIs" dxfId="31685" priority="32848" operator="greaterThan">
      <formula>2.11</formula>
    </cfRule>
  </conditionalFormatting>
  <conditionalFormatting sqref="I574">
    <cfRule type="cellIs" dxfId="31684" priority="32847" operator="greaterThan">
      <formula>2.11</formula>
    </cfRule>
  </conditionalFormatting>
  <conditionalFormatting sqref="J575">
    <cfRule type="notContainsBlanks" dxfId="31683" priority="32846">
      <formula>LEN(TRIM(J575))&gt;0</formula>
    </cfRule>
  </conditionalFormatting>
  <conditionalFormatting sqref="K575">
    <cfRule type="notContainsBlanks" dxfId="31682" priority="32845">
      <formula>LEN(TRIM(K575))&gt;0</formula>
    </cfRule>
  </conditionalFormatting>
  <conditionalFormatting sqref="M575">
    <cfRule type="containsText" dxfId="31681" priority="32844" operator="containsText" text="Complete">
      <formula>NOT(ISERROR(SEARCH("Complete",M575)))</formula>
    </cfRule>
  </conditionalFormatting>
  <conditionalFormatting sqref="I575">
    <cfRule type="cellIs" dxfId="31680" priority="32843" operator="greaterThan">
      <formula>2.11</formula>
    </cfRule>
  </conditionalFormatting>
  <conditionalFormatting sqref="I575">
    <cfRule type="cellIs" dxfId="31679" priority="32842" operator="greaterThan">
      <formula>2.11</formula>
    </cfRule>
  </conditionalFormatting>
  <conditionalFormatting sqref="I575">
    <cfRule type="cellIs" dxfId="31678" priority="32841" operator="greaterThan">
      <formula>2.11</formula>
    </cfRule>
  </conditionalFormatting>
  <conditionalFormatting sqref="J576">
    <cfRule type="notContainsBlanks" dxfId="31677" priority="32840">
      <formula>LEN(TRIM(J576))&gt;0</formula>
    </cfRule>
  </conditionalFormatting>
  <conditionalFormatting sqref="K576">
    <cfRule type="notContainsBlanks" dxfId="31676" priority="32839">
      <formula>LEN(TRIM(K576))&gt;0</formula>
    </cfRule>
  </conditionalFormatting>
  <conditionalFormatting sqref="M576">
    <cfRule type="containsText" dxfId="31675" priority="32838" operator="containsText" text="Complete">
      <formula>NOT(ISERROR(SEARCH("Complete",M576)))</formula>
    </cfRule>
  </conditionalFormatting>
  <conditionalFormatting sqref="I576">
    <cfRule type="cellIs" dxfId="31674" priority="32837" operator="greaterThan">
      <formula>2.11</formula>
    </cfRule>
  </conditionalFormatting>
  <conditionalFormatting sqref="I576">
    <cfRule type="cellIs" dxfId="31673" priority="32836" operator="greaterThan">
      <formula>2.11</formula>
    </cfRule>
  </conditionalFormatting>
  <conditionalFormatting sqref="I576">
    <cfRule type="cellIs" dxfId="31672" priority="32835" operator="greaterThan">
      <formula>2.11</formula>
    </cfRule>
  </conditionalFormatting>
  <conditionalFormatting sqref="J577">
    <cfRule type="notContainsBlanks" dxfId="31671" priority="32834">
      <formula>LEN(TRIM(J577))&gt;0</formula>
    </cfRule>
  </conditionalFormatting>
  <conditionalFormatting sqref="K577">
    <cfRule type="notContainsBlanks" dxfId="31670" priority="32833">
      <formula>LEN(TRIM(K577))&gt;0</formula>
    </cfRule>
  </conditionalFormatting>
  <conditionalFormatting sqref="M577">
    <cfRule type="containsText" dxfId="31669" priority="32832" operator="containsText" text="Complete">
      <formula>NOT(ISERROR(SEARCH("Complete",M577)))</formula>
    </cfRule>
  </conditionalFormatting>
  <conditionalFormatting sqref="I577">
    <cfRule type="cellIs" dxfId="31668" priority="32831" operator="greaterThan">
      <formula>2.11</formula>
    </cfRule>
  </conditionalFormatting>
  <conditionalFormatting sqref="I577">
    <cfRule type="cellIs" dxfId="31667" priority="32830" operator="greaterThan">
      <formula>2.11</formula>
    </cfRule>
  </conditionalFormatting>
  <conditionalFormatting sqref="I577">
    <cfRule type="cellIs" dxfId="31666" priority="32829" operator="greaterThan">
      <formula>2.11</formula>
    </cfRule>
  </conditionalFormatting>
  <conditionalFormatting sqref="J578">
    <cfRule type="notContainsBlanks" dxfId="31665" priority="32828">
      <formula>LEN(TRIM(J578))&gt;0</formula>
    </cfRule>
  </conditionalFormatting>
  <conditionalFormatting sqref="K578">
    <cfRule type="notContainsBlanks" dxfId="31664" priority="32827">
      <formula>LEN(TRIM(K578))&gt;0</formula>
    </cfRule>
  </conditionalFormatting>
  <conditionalFormatting sqref="M578">
    <cfRule type="containsText" dxfId="31663" priority="32826" operator="containsText" text="Complete">
      <formula>NOT(ISERROR(SEARCH("Complete",M578)))</formula>
    </cfRule>
  </conditionalFormatting>
  <conditionalFormatting sqref="I578">
    <cfRule type="cellIs" dxfId="31662" priority="32825" operator="greaterThan">
      <formula>2.11</formula>
    </cfRule>
  </conditionalFormatting>
  <conditionalFormatting sqref="I578">
    <cfRule type="cellIs" dxfId="31661" priority="32824" operator="greaterThan">
      <formula>2.11</formula>
    </cfRule>
  </conditionalFormatting>
  <conditionalFormatting sqref="I578">
    <cfRule type="cellIs" dxfId="31660" priority="32823" operator="greaterThan">
      <formula>2.11</formula>
    </cfRule>
  </conditionalFormatting>
  <conditionalFormatting sqref="J579">
    <cfRule type="notContainsBlanks" dxfId="31659" priority="32822">
      <formula>LEN(TRIM(J579))&gt;0</formula>
    </cfRule>
  </conditionalFormatting>
  <conditionalFormatting sqref="K579">
    <cfRule type="notContainsBlanks" dxfId="31658" priority="32821">
      <formula>LEN(TRIM(K579))&gt;0</formula>
    </cfRule>
  </conditionalFormatting>
  <conditionalFormatting sqref="M579">
    <cfRule type="containsText" dxfId="31657" priority="32820" operator="containsText" text="Complete">
      <formula>NOT(ISERROR(SEARCH("Complete",M579)))</formula>
    </cfRule>
  </conditionalFormatting>
  <conditionalFormatting sqref="I579">
    <cfRule type="cellIs" dxfId="31656" priority="32819" operator="greaterThan">
      <formula>2.11</formula>
    </cfRule>
  </conditionalFormatting>
  <conditionalFormatting sqref="I579">
    <cfRule type="cellIs" dxfId="31655" priority="32818" operator="greaterThan">
      <formula>2.11</formula>
    </cfRule>
  </conditionalFormatting>
  <conditionalFormatting sqref="I579">
    <cfRule type="cellIs" dxfId="31654" priority="32817" operator="greaterThan">
      <formula>2.11</formula>
    </cfRule>
  </conditionalFormatting>
  <conditionalFormatting sqref="J580">
    <cfRule type="notContainsBlanks" dxfId="31653" priority="32816">
      <formula>LEN(TRIM(J580))&gt;0</formula>
    </cfRule>
  </conditionalFormatting>
  <conditionalFormatting sqref="K580">
    <cfRule type="notContainsBlanks" dxfId="31652" priority="32815">
      <formula>LEN(TRIM(K580))&gt;0</formula>
    </cfRule>
  </conditionalFormatting>
  <conditionalFormatting sqref="M580">
    <cfRule type="containsText" dxfId="31651" priority="32814" operator="containsText" text="Complete">
      <formula>NOT(ISERROR(SEARCH("Complete",M580)))</formula>
    </cfRule>
  </conditionalFormatting>
  <conditionalFormatting sqref="I580">
    <cfRule type="cellIs" dxfId="31650" priority="32813" operator="greaterThan">
      <formula>2.11</formula>
    </cfRule>
  </conditionalFormatting>
  <conditionalFormatting sqref="I580">
    <cfRule type="cellIs" dxfId="31649" priority="32812" operator="greaterThan">
      <formula>2.11</formula>
    </cfRule>
  </conditionalFormatting>
  <conditionalFormatting sqref="I580">
    <cfRule type="cellIs" dxfId="31648" priority="32811" operator="greaterThan">
      <formula>2.11</formula>
    </cfRule>
  </conditionalFormatting>
  <conditionalFormatting sqref="J581">
    <cfRule type="notContainsBlanks" dxfId="31647" priority="32810">
      <formula>LEN(TRIM(J581))&gt;0</formula>
    </cfRule>
  </conditionalFormatting>
  <conditionalFormatting sqref="K581">
    <cfRule type="notContainsBlanks" dxfId="31646" priority="32809">
      <formula>LEN(TRIM(K581))&gt;0</formula>
    </cfRule>
  </conditionalFormatting>
  <conditionalFormatting sqref="M581">
    <cfRule type="containsText" dxfId="31645" priority="32808" operator="containsText" text="Complete">
      <formula>NOT(ISERROR(SEARCH("Complete",M581)))</formula>
    </cfRule>
  </conditionalFormatting>
  <conditionalFormatting sqref="I581">
    <cfRule type="cellIs" dxfId="31644" priority="32807" operator="greaterThan">
      <formula>2.11</formula>
    </cfRule>
  </conditionalFormatting>
  <conditionalFormatting sqref="I581">
    <cfRule type="cellIs" dxfId="31643" priority="32806" operator="greaterThan">
      <formula>2.11</formula>
    </cfRule>
  </conditionalFormatting>
  <conditionalFormatting sqref="I581">
    <cfRule type="cellIs" dxfId="31642" priority="32805" operator="greaterThan">
      <formula>2.11</formula>
    </cfRule>
  </conditionalFormatting>
  <conditionalFormatting sqref="J582">
    <cfRule type="notContainsBlanks" dxfId="31641" priority="32804">
      <formula>LEN(TRIM(J582))&gt;0</formula>
    </cfRule>
  </conditionalFormatting>
  <conditionalFormatting sqref="K582">
    <cfRule type="notContainsBlanks" dxfId="31640" priority="32803">
      <formula>LEN(TRIM(K582))&gt;0</formula>
    </cfRule>
  </conditionalFormatting>
  <conditionalFormatting sqref="M582">
    <cfRule type="containsText" dxfId="31639" priority="32802" operator="containsText" text="Complete">
      <formula>NOT(ISERROR(SEARCH("Complete",M582)))</formula>
    </cfRule>
  </conditionalFormatting>
  <conditionalFormatting sqref="I582">
    <cfRule type="cellIs" dxfId="31638" priority="32801" operator="greaterThan">
      <formula>2.11</formula>
    </cfRule>
  </conditionalFormatting>
  <conditionalFormatting sqref="I582">
    <cfRule type="cellIs" dxfId="31637" priority="32800" operator="greaterThan">
      <formula>2.11</formula>
    </cfRule>
  </conditionalFormatting>
  <conditionalFormatting sqref="I582">
    <cfRule type="cellIs" dxfId="31636" priority="32799" operator="greaterThan">
      <formula>2.11</formula>
    </cfRule>
  </conditionalFormatting>
  <conditionalFormatting sqref="J583">
    <cfRule type="notContainsBlanks" dxfId="31635" priority="32798">
      <formula>LEN(TRIM(J583))&gt;0</formula>
    </cfRule>
  </conditionalFormatting>
  <conditionalFormatting sqref="K583">
    <cfRule type="notContainsBlanks" dxfId="31634" priority="32797">
      <formula>LEN(TRIM(K583))&gt;0</formula>
    </cfRule>
  </conditionalFormatting>
  <conditionalFormatting sqref="M583">
    <cfRule type="containsText" dxfId="31633" priority="32796" operator="containsText" text="Complete">
      <formula>NOT(ISERROR(SEARCH("Complete",M583)))</formula>
    </cfRule>
  </conditionalFormatting>
  <conditionalFormatting sqref="I583 I910:I914 I1525 I1536:I1541 I2662:I2667">
    <cfRule type="cellIs" dxfId="31632" priority="32795" operator="greaterThan">
      <formula>2.35</formula>
    </cfRule>
  </conditionalFormatting>
  <conditionalFormatting sqref="J584">
    <cfRule type="notContainsBlanks" dxfId="31631" priority="32792">
      <formula>LEN(TRIM(J584))&gt;0</formula>
    </cfRule>
  </conditionalFormatting>
  <conditionalFormatting sqref="K584">
    <cfRule type="notContainsBlanks" dxfId="31630" priority="32791">
      <formula>LEN(TRIM(K584))&gt;0</formula>
    </cfRule>
  </conditionalFormatting>
  <conditionalFormatting sqref="M584">
    <cfRule type="containsText" dxfId="31629" priority="32790" operator="containsText" text="Complete">
      <formula>NOT(ISERROR(SEARCH("Complete",M584)))</formula>
    </cfRule>
  </conditionalFormatting>
  <conditionalFormatting sqref="I584">
    <cfRule type="cellIs" dxfId="31628" priority="32789" operator="greaterThan">
      <formula>2.35</formula>
    </cfRule>
  </conditionalFormatting>
  <conditionalFormatting sqref="J585">
    <cfRule type="notContainsBlanks" dxfId="31627" priority="32788">
      <formula>LEN(TRIM(J585))&gt;0</formula>
    </cfRule>
  </conditionalFormatting>
  <conditionalFormatting sqref="K585">
    <cfRule type="notContainsBlanks" dxfId="31626" priority="32787">
      <formula>LEN(TRIM(K585))&gt;0</formula>
    </cfRule>
  </conditionalFormatting>
  <conditionalFormatting sqref="M585">
    <cfRule type="containsText" dxfId="31625" priority="32786" operator="containsText" text="Complete">
      <formula>NOT(ISERROR(SEARCH("Complete",M585)))</formula>
    </cfRule>
  </conditionalFormatting>
  <conditionalFormatting sqref="I585">
    <cfRule type="cellIs" dxfId="31624" priority="32785" operator="greaterThan">
      <formula>2.35</formula>
    </cfRule>
  </conditionalFormatting>
  <conditionalFormatting sqref="J586">
    <cfRule type="notContainsBlanks" dxfId="31623" priority="32784">
      <formula>LEN(TRIM(J586))&gt;0</formula>
    </cfRule>
  </conditionalFormatting>
  <conditionalFormatting sqref="K586">
    <cfRule type="notContainsBlanks" dxfId="31622" priority="32783">
      <formula>LEN(TRIM(K586))&gt;0</formula>
    </cfRule>
  </conditionalFormatting>
  <conditionalFormatting sqref="M586">
    <cfRule type="containsText" dxfId="31621" priority="32782" operator="containsText" text="Complete">
      <formula>NOT(ISERROR(SEARCH("Complete",M586)))</formula>
    </cfRule>
  </conditionalFormatting>
  <conditionalFormatting sqref="I586">
    <cfRule type="cellIs" dxfId="31620" priority="32781" operator="greaterThan">
      <formula>2.35</formula>
    </cfRule>
  </conditionalFormatting>
  <conditionalFormatting sqref="J587">
    <cfRule type="notContainsBlanks" dxfId="31619" priority="32780">
      <formula>LEN(TRIM(J587))&gt;0</formula>
    </cfRule>
  </conditionalFormatting>
  <conditionalFormatting sqref="K587">
    <cfRule type="notContainsBlanks" dxfId="31618" priority="32779">
      <formula>LEN(TRIM(K587))&gt;0</formula>
    </cfRule>
  </conditionalFormatting>
  <conditionalFormatting sqref="M587">
    <cfRule type="containsText" dxfId="31617" priority="32778" operator="containsText" text="Complete">
      <formula>NOT(ISERROR(SEARCH("Complete",M587)))</formula>
    </cfRule>
  </conditionalFormatting>
  <conditionalFormatting sqref="I587">
    <cfRule type="cellIs" dxfId="31616" priority="32777" operator="greaterThan">
      <formula>2.35</formula>
    </cfRule>
  </conditionalFormatting>
  <conditionalFormatting sqref="J588">
    <cfRule type="notContainsBlanks" dxfId="31615" priority="32776">
      <formula>LEN(TRIM(J588))&gt;0</formula>
    </cfRule>
  </conditionalFormatting>
  <conditionalFormatting sqref="K588">
    <cfRule type="notContainsBlanks" dxfId="31614" priority="32775">
      <formula>LEN(TRIM(K588))&gt;0</formula>
    </cfRule>
  </conditionalFormatting>
  <conditionalFormatting sqref="M588">
    <cfRule type="containsText" dxfId="31613" priority="32774" operator="containsText" text="Complete">
      <formula>NOT(ISERROR(SEARCH("Complete",M588)))</formula>
    </cfRule>
  </conditionalFormatting>
  <conditionalFormatting sqref="I588">
    <cfRule type="cellIs" dxfId="31612" priority="32773" operator="greaterThan">
      <formula>2.35</formula>
    </cfRule>
  </conditionalFormatting>
  <conditionalFormatting sqref="J589">
    <cfRule type="notContainsBlanks" dxfId="31611" priority="32772">
      <formula>LEN(TRIM(J589))&gt;0</formula>
    </cfRule>
  </conditionalFormatting>
  <conditionalFormatting sqref="K589">
    <cfRule type="notContainsBlanks" dxfId="31610" priority="32771">
      <formula>LEN(TRIM(K589))&gt;0</formula>
    </cfRule>
  </conditionalFormatting>
  <conditionalFormatting sqref="M589">
    <cfRule type="containsText" dxfId="31609" priority="32770" operator="containsText" text="Complete">
      <formula>NOT(ISERROR(SEARCH("Complete",M589)))</formula>
    </cfRule>
  </conditionalFormatting>
  <conditionalFormatting sqref="I589">
    <cfRule type="cellIs" dxfId="31608" priority="32769" operator="greaterThan">
      <formula>2.35</formula>
    </cfRule>
  </conditionalFormatting>
  <conditionalFormatting sqref="J590">
    <cfRule type="notContainsBlanks" dxfId="31607" priority="32768">
      <formula>LEN(TRIM(J590))&gt;0</formula>
    </cfRule>
  </conditionalFormatting>
  <conditionalFormatting sqref="K590">
    <cfRule type="notContainsBlanks" dxfId="31606" priority="32767">
      <formula>LEN(TRIM(K590))&gt;0</formula>
    </cfRule>
  </conditionalFormatting>
  <conditionalFormatting sqref="M590">
    <cfRule type="containsText" dxfId="31605" priority="32766" operator="containsText" text="Complete">
      <formula>NOT(ISERROR(SEARCH("Complete",M590)))</formula>
    </cfRule>
  </conditionalFormatting>
  <conditionalFormatting sqref="I590">
    <cfRule type="cellIs" dxfId="31604" priority="32765" operator="greaterThan">
      <formula>2.35</formula>
    </cfRule>
  </conditionalFormatting>
  <conditionalFormatting sqref="J591">
    <cfRule type="notContainsBlanks" dxfId="31603" priority="32764">
      <formula>LEN(TRIM(J591))&gt;0</formula>
    </cfRule>
  </conditionalFormatting>
  <conditionalFormatting sqref="K591">
    <cfRule type="notContainsBlanks" dxfId="31602" priority="32763">
      <formula>LEN(TRIM(K591))&gt;0</formula>
    </cfRule>
  </conditionalFormatting>
  <conditionalFormatting sqref="M591">
    <cfRule type="containsText" dxfId="31601" priority="32762" operator="containsText" text="Complete">
      <formula>NOT(ISERROR(SEARCH("Complete",M591)))</formula>
    </cfRule>
  </conditionalFormatting>
  <conditionalFormatting sqref="I591">
    <cfRule type="cellIs" dxfId="31600" priority="32761" operator="greaterThan">
      <formula>2.35</formula>
    </cfRule>
  </conditionalFormatting>
  <conditionalFormatting sqref="J592">
    <cfRule type="notContainsBlanks" dxfId="31599" priority="32760">
      <formula>LEN(TRIM(J592))&gt;0</formula>
    </cfRule>
  </conditionalFormatting>
  <conditionalFormatting sqref="K592">
    <cfRule type="notContainsBlanks" dxfId="31598" priority="32759">
      <formula>LEN(TRIM(K592))&gt;0</formula>
    </cfRule>
  </conditionalFormatting>
  <conditionalFormatting sqref="M592">
    <cfRule type="containsText" dxfId="31597" priority="32758" operator="containsText" text="Complete">
      <formula>NOT(ISERROR(SEARCH("Complete",M592)))</formula>
    </cfRule>
  </conditionalFormatting>
  <conditionalFormatting sqref="I592">
    <cfRule type="cellIs" dxfId="31596" priority="32757" operator="greaterThan">
      <formula>2.35</formula>
    </cfRule>
  </conditionalFormatting>
  <conditionalFormatting sqref="J593">
    <cfRule type="notContainsBlanks" dxfId="31595" priority="32756">
      <formula>LEN(TRIM(J593))&gt;0</formula>
    </cfRule>
  </conditionalFormatting>
  <conditionalFormatting sqref="K593">
    <cfRule type="notContainsBlanks" dxfId="31594" priority="32755">
      <formula>LEN(TRIM(K593))&gt;0</formula>
    </cfRule>
  </conditionalFormatting>
  <conditionalFormatting sqref="M593">
    <cfRule type="containsText" dxfId="31593" priority="32754" operator="containsText" text="Complete">
      <formula>NOT(ISERROR(SEARCH("Complete",M593)))</formula>
    </cfRule>
  </conditionalFormatting>
  <conditionalFormatting sqref="I593">
    <cfRule type="cellIs" dxfId="31592" priority="32753" operator="greaterThan">
      <formula>2.35</formula>
    </cfRule>
  </conditionalFormatting>
  <conditionalFormatting sqref="J594">
    <cfRule type="notContainsBlanks" dxfId="31591" priority="32752">
      <formula>LEN(TRIM(J594))&gt;0</formula>
    </cfRule>
  </conditionalFormatting>
  <conditionalFormatting sqref="K594">
    <cfRule type="notContainsBlanks" dxfId="31590" priority="32751">
      <formula>LEN(TRIM(K594))&gt;0</formula>
    </cfRule>
  </conditionalFormatting>
  <conditionalFormatting sqref="M594">
    <cfRule type="containsText" dxfId="31589" priority="32750" operator="containsText" text="Complete">
      <formula>NOT(ISERROR(SEARCH("Complete",M594)))</formula>
    </cfRule>
  </conditionalFormatting>
  <conditionalFormatting sqref="I594">
    <cfRule type="cellIs" dxfId="31588" priority="32749" operator="greaterThan">
      <formula>2.35</formula>
    </cfRule>
  </conditionalFormatting>
  <conditionalFormatting sqref="J595">
    <cfRule type="notContainsBlanks" dxfId="31587" priority="32748">
      <formula>LEN(TRIM(J595))&gt;0</formula>
    </cfRule>
  </conditionalFormatting>
  <conditionalFormatting sqref="K595">
    <cfRule type="notContainsBlanks" dxfId="31586" priority="32747">
      <formula>LEN(TRIM(K595))&gt;0</formula>
    </cfRule>
  </conditionalFormatting>
  <conditionalFormatting sqref="M595">
    <cfRule type="containsText" dxfId="31585" priority="32746" operator="containsText" text="Complete">
      <formula>NOT(ISERROR(SEARCH("Complete",M595)))</formula>
    </cfRule>
  </conditionalFormatting>
  <conditionalFormatting sqref="I595">
    <cfRule type="cellIs" dxfId="31584" priority="32745" operator="greaterThan">
      <formula>2.35</formula>
    </cfRule>
  </conditionalFormatting>
  <conditionalFormatting sqref="J596">
    <cfRule type="notContainsBlanks" dxfId="31583" priority="32744">
      <formula>LEN(TRIM(J596))&gt;0</formula>
    </cfRule>
  </conditionalFormatting>
  <conditionalFormatting sqref="K596">
    <cfRule type="notContainsBlanks" dxfId="31582" priority="32743">
      <formula>LEN(TRIM(K596))&gt;0</formula>
    </cfRule>
  </conditionalFormatting>
  <conditionalFormatting sqref="M596">
    <cfRule type="containsText" dxfId="31581" priority="32742" operator="containsText" text="Complete">
      <formula>NOT(ISERROR(SEARCH("Complete",M596)))</formula>
    </cfRule>
  </conditionalFormatting>
  <conditionalFormatting sqref="I596">
    <cfRule type="cellIs" dxfId="31580" priority="32741" operator="greaterThan">
      <formula>2.35</formula>
    </cfRule>
  </conditionalFormatting>
  <conditionalFormatting sqref="J597">
    <cfRule type="notContainsBlanks" dxfId="31579" priority="32740">
      <formula>LEN(TRIM(J597))&gt;0</formula>
    </cfRule>
  </conditionalFormatting>
  <conditionalFormatting sqref="K597">
    <cfRule type="notContainsBlanks" dxfId="31578" priority="32739">
      <formula>LEN(TRIM(K597))&gt;0</formula>
    </cfRule>
  </conditionalFormatting>
  <conditionalFormatting sqref="M597">
    <cfRule type="containsText" dxfId="31577" priority="32738" operator="containsText" text="Complete">
      <formula>NOT(ISERROR(SEARCH("Complete",M597)))</formula>
    </cfRule>
  </conditionalFormatting>
  <conditionalFormatting sqref="I597">
    <cfRule type="cellIs" dxfId="31576" priority="32737" operator="greaterThan">
      <formula>2.35</formula>
    </cfRule>
  </conditionalFormatting>
  <conditionalFormatting sqref="J598">
    <cfRule type="notContainsBlanks" dxfId="31575" priority="32736">
      <formula>LEN(TRIM(J598))&gt;0</formula>
    </cfRule>
  </conditionalFormatting>
  <conditionalFormatting sqref="K598">
    <cfRule type="notContainsBlanks" dxfId="31574" priority="32735">
      <formula>LEN(TRIM(K598))&gt;0</formula>
    </cfRule>
  </conditionalFormatting>
  <conditionalFormatting sqref="M598">
    <cfRule type="containsText" dxfId="31573" priority="32734" operator="containsText" text="Complete">
      <formula>NOT(ISERROR(SEARCH("Complete",M598)))</formula>
    </cfRule>
  </conditionalFormatting>
  <conditionalFormatting sqref="I598">
    <cfRule type="cellIs" dxfId="31572" priority="32733" operator="greaterThan">
      <formula>2.35</formula>
    </cfRule>
  </conditionalFormatting>
  <conditionalFormatting sqref="J599">
    <cfRule type="notContainsBlanks" dxfId="31571" priority="32732">
      <formula>LEN(TRIM(J599))&gt;0</formula>
    </cfRule>
  </conditionalFormatting>
  <conditionalFormatting sqref="K599">
    <cfRule type="notContainsBlanks" dxfId="31570" priority="32731">
      <formula>LEN(TRIM(K599))&gt;0</formula>
    </cfRule>
  </conditionalFormatting>
  <conditionalFormatting sqref="M599">
    <cfRule type="containsText" dxfId="31569" priority="32730" operator="containsText" text="Complete">
      <formula>NOT(ISERROR(SEARCH("Complete",M599)))</formula>
    </cfRule>
  </conditionalFormatting>
  <conditionalFormatting sqref="I599">
    <cfRule type="cellIs" dxfId="31568" priority="32729" operator="greaterThan">
      <formula>2.35</formula>
    </cfRule>
  </conditionalFormatting>
  <conditionalFormatting sqref="J600">
    <cfRule type="notContainsBlanks" dxfId="31567" priority="32728">
      <formula>LEN(TRIM(J600))&gt;0</formula>
    </cfRule>
  </conditionalFormatting>
  <conditionalFormatting sqref="K600">
    <cfRule type="notContainsBlanks" dxfId="31566" priority="32727">
      <formula>LEN(TRIM(K600))&gt;0</formula>
    </cfRule>
  </conditionalFormatting>
  <conditionalFormatting sqref="M600">
    <cfRule type="containsText" dxfId="31565" priority="32726" operator="containsText" text="Complete">
      <formula>NOT(ISERROR(SEARCH("Complete",M600)))</formula>
    </cfRule>
  </conditionalFormatting>
  <conditionalFormatting sqref="I600">
    <cfRule type="cellIs" dxfId="31564" priority="32725" operator="greaterThan">
      <formula>2.35</formula>
    </cfRule>
  </conditionalFormatting>
  <conditionalFormatting sqref="J601">
    <cfRule type="notContainsBlanks" dxfId="31563" priority="32724">
      <formula>LEN(TRIM(J601))&gt;0</formula>
    </cfRule>
  </conditionalFormatting>
  <conditionalFormatting sqref="K601">
    <cfRule type="notContainsBlanks" dxfId="31562" priority="32723">
      <formula>LEN(TRIM(K601))&gt;0</formula>
    </cfRule>
  </conditionalFormatting>
  <conditionalFormatting sqref="M601">
    <cfRule type="containsText" dxfId="31561" priority="32722" operator="containsText" text="Complete">
      <formula>NOT(ISERROR(SEARCH("Complete",M601)))</formula>
    </cfRule>
  </conditionalFormatting>
  <conditionalFormatting sqref="I601">
    <cfRule type="cellIs" dxfId="31560" priority="32721" operator="greaterThan">
      <formula>2.35</formula>
    </cfRule>
  </conditionalFormatting>
  <conditionalFormatting sqref="J602">
    <cfRule type="notContainsBlanks" dxfId="31559" priority="32720">
      <formula>LEN(TRIM(J602))&gt;0</formula>
    </cfRule>
  </conditionalFormatting>
  <conditionalFormatting sqref="K602">
    <cfRule type="notContainsBlanks" dxfId="31558" priority="32719">
      <formula>LEN(TRIM(K602))&gt;0</formula>
    </cfRule>
  </conditionalFormatting>
  <conditionalFormatting sqref="M602">
    <cfRule type="containsText" dxfId="31557" priority="32718" operator="containsText" text="Complete">
      <formula>NOT(ISERROR(SEARCH("Complete",M602)))</formula>
    </cfRule>
  </conditionalFormatting>
  <conditionalFormatting sqref="I602">
    <cfRule type="cellIs" dxfId="31556" priority="32717" operator="greaterThan">
      <formula>2.35</formula>
    </cfRule>
  </conditionalFormatting>
  <conditionalFormatting sqref="J603">
    <cfRule type="notContainsBlanks" dxfId="31555" priority="32716">
      <formula>LEN(TRIM(J603))&gt;0</formula>
    </cfRule>
  </conditionalFormatting>
  <conditionalFormatting sqref="K603">
    <cfRule type="notContainsBlanks" dxfId="31554" priority="32715">
      <formula>LEN(TRIM(K603))&gt;0</formula>
    </cfRule>
  </conditionalFormatting>
  <conditionalFormatting sqref="M603">
    <cfRule type="containsText" dxfId="31553" priority="32714" operator="containsText" text="Complete">
      <formula>NOT(ISERROR(SEARCH("Complete",M603)))</formula>
    </cfRule>
  </conditionalFormatting>
  <conditionalFormatting sqref="I603">
    <cfRule type="cellIs" dxfId="31552" priority="32713" operator="greaterThan">
      <formula>2.35</formula>
    </cfRule>
  </conditionalFormatting>
  <conditionalFormatting sqref="J604">
    <cfRule type="notContainsBlanks" dxfId="31551" priority="32712">
      <formula>LEN(TRIM(J604))&gt;0</formula>
    </cfRule>
  </conditionalFormatting>
  <conditionalFormatting sqref="K604">
    <cfRule type="notContainsBlanks" dxfId="31550" priority="32711">
      <formula>LEN(TRIM(K604))&gt;0</formula>
    </cfRule>
  </conditionalFormatting>
  <conditionalFormatting sqref="M604">
    <cfRule type="containsText" dxfId="31549" priority="32710" operator="containsText" text="Complete">
      <formula>NOT(ISERROR(SEARCH("Complete",M604)))</formula>
    </cfRule>
  </conditionalFormatting>
  <conditionalFormatting sqref="I604">
    <cfRule type="cellIs" dxfId="31548" priority="32709" operator="greaterThan">
      <formula>2.35</formula>
    </cfRule>
  </conditionalFormatting>
  <conditionalFormatting sqref="J605">
    <cfRule type="notContainsBlanks" dxfId="31547" priority="32708">
      <formula>LEN(TRIM(J605))&gt;0</formula>
    </cfRule>
  </conditionalFormatting>
  <conditionalFormatting sqref="K605">
    <cfRule type="notContainsBlanks" dxfId="31546" priority="32707">
      <formula>LEN(TRIM(K605))&gt;0</formula>
    </cfRule>
  </conditionalFormatting>
  <conditionalFormatting sqref="M605">
    <cfRule type="containsText" dxfId="31545" priority="32706" operator="containsText" text="Complete">
      <formula>NOT(ISERROR(SEARCH("Complete",M605)))</formula>
    </cfRule>
  </conditionalFormatting>
  <conditionalFormatting sqref="I605">
    <cfRule type="cellIs" dxfId="31544" priority="32705" operator="greaterThan">
      <formula>2.35</formula>
    </cfRule>
  </conditionalFormatting>
  <conditionalFormatting sqref="J606">
    <cfRule type="notContainsBlanks" dxfId="31543" priority="32704">
      <formula>LEN(TRIM(J606))&gt;0</formula>
    </cfRule>
  </conditionalFormatting>
  <conditionalFormatting sqref="K606">
    <cfRule type="notContainsBlanks" dxfId="31542" priority="32703">
      <formula>LEN(TRIM(K606))&gt;0</formula>
    </cfRule>
  </conditionalFormatting>
  <conditionalFormatting sqref="M606">
    <cfRule type="containsText" dxfId="31541" priority="32702" operator="containsText" text="Complete">
      <formula>NOT(ISERROR(SEARCH("Complete",M606)))</formula>
    </cfRule>
  </conditionalFormatting>
  <conditionalFormatting sqref="I606">
    <cfRule type="cellIs" dxfId="31540" priority="32701" operator="greaterThan">
      <formula>2.35</formula>
    </cfRule>
  </conditionalFormatting>
  <conditionalFormatting sqref="J607">
    <cfRule type="notContainsBlanks" dxfId="31539" priority="32700">
      <formula>LEN(TRIM(J607))&gt;0</formula>
    </cfRule>
  </conditionalFormatting>
  <conditionalFormatting sqref="K607">
    <cfRule type="notContainsBlanks" dxfId="31538" priority="32699">
      <formula>LEN(TRIM(K607))&gt;0</formula>
    </cfRule>
  </conditionalFormatting>
  <conditionalFormatting sqref="M607">
    <cfRule type="containsText" dxfId="31537" priority="32698" operator="containsText" text="Complete">
      <formula>NOT(ISERROR(SEARCH("Complete",M607)))</formula>
    </cfRule>
  </conditionalFormatting>
  <conditionalFormatting sqref="I607">
    <cfRule type="cellIs" dxfId="31536" priority="32697" operator="greaterThan">
      <formula>2.35</formula>
    </cfRule>
  </conditionalFormatting>
  <conditionalFormatting sqref="J608">
    <cfRule type="notContainsBlanks" dxfId="31535" priority="32696">
      <formula>LEN(TRIM(J608))&gt;0</formula>
    </cfRule>
  </conditionalFormatting>
  <conditionalFormatting sqref="K608">
    <cfRule type="notContainsBlanks" dxfId="31534" priority="32695">
      <formula>LEN(TRIM(K608))&gt;0</formula>
    </cfRule>
  </conditionalFormatting>
  <conditionalFormatting sqref="M608">
    <cfRule type="containsText" dxfId="31533" priority="32694" operator="containsText" text="Complete">
      <formula>NOT(ISERROR(SEARCH("Complete",M608)))</formula>
    </cfRule>
  </conditionalFormatting>
  <conditionalFormatting sqref="I608">
    <cfRule type="cellIs" dxfId="31532" priority="32693" operator="greaterThan">
      <formula>2.35</formula>
    </cfRule>
  </conditionalFormatting>
  <conditionalFormatting sqref="J609">
    <cfRule type="notContainsBlanks" dxfId="31531" priority="32692">
      <formula>LEN(TRIM(J609))&gt;0</formula>
    </cfRule>
  </conditionalFormatting>
  <conditionalFormatting sqref="K609">
    <cfRule type="notContainsBlanks" dxfId="31530" priority="32691">
      <formula>LEN(TRIM(K609))&gt;0</formula>
    </cfRule>
  </conditionalFormatting>
  <conditionalFormatting sqref="M609">
    <cfRule type="containsText" dxfId="31529" priority="32690" operator="containsText" text="Complete">
      <formula>NOT(ISERROR(SEARCH("Complete",M609)))</formula>
    </cfRule>
  </conditionalFormatting>
  <conditionalFormatting sqref="I609">
    <cfRule type="cellIs" dxfId="31528" priority="32689" operator="greaterThan">
      <formula>2.35</formula>
    </cfRule>
  </conditionalFormatting>
  <conditionalFormatting sqref="J610">
    <cfRule type="notContainsBlanks" dxfId="31527" priority="32688">
      <formula>LEN(TRIM(J610))&gt;0</formula>
    </cfRule>
  </conditionalFormatting>
  <conditionalFormatting sqref="K610">
    <cfRule type="notContainsBlanks" dxfId="31526" priority="32687">
      <formula>LEN(TRIM(K610))&gt;0</formula>
    </cfRule>
  </conditionalFormatting>
  <conditionalFormatting sqref="M610">
    <cfRule type="containsText" dxfId="31525" priority="32686" operator="containsText" text="Complete">
      <formula>NOT(ISERROR(SEARCH("Complete",M610)))</formula>
    </cfRule>
  </conditionalFormatting>
  <conditionalFormatting sqref="I610">
    <cfRule type="cellIs" dxfId="31524" priority="32685" operator="greaterThan">
      <formula>2.35</formula>
    </cfRule>
  </conditionalFormatting>
  <conditionalFormatting sqref="J611">
    <cfRule type="notContainsBlanks" dxfId="31523" priority="32684">
      <formula>LEN(TRIM(J611))&gt;0</formula>
    </cfRule>
  </conditionalFormatting>
  <conditionalFormatting sqref="K611">
    <cfRule type="notContainsBlanks" dxfId="31522" priority="32683">
      <formula>LEN(TRIM(K611))&gt;0</formula>
    </cfRule>
  </conditionalFormatting>
  <conditionalFormatting sqref="M611">
    <cfRule type="containsText" dxfId="31521" priority="32682" operator="containsText" text="Complete">
      <formula>NOT(ISERROR(SEARCH("Complete",M611)))</formula>
    </cfRule>
  </conditionalFormatting>
  <conditionalFormatting sqref="I611">
    <cfRule type="cellIs" dxfId="31520" priority="32681" operator="greaterThan">
      <formula>2.35</formula>
    </cfRule>
  </conditionalFormatting>
  <conditionalFormatting sqref="J612">
    <cfRule type="notContainsBlanks" dxfId="31519" priority="32680">
      <formula>LEN(TRIM(J612))&gt;0</formula>
    </cfRule>
  </conditionalFormatting>
  <conditionalFormatting sqref="K612">
    <cfRule type="notContainsBlanks" dxfId="31518" priority="32679">
      <formula>LEN(TRIM(K612))&gt;0</formula>
    </cfRule>
  </conditionalFormatting>
  <conditionalFormatting sqref="M612">
    <cfRule type="containsText" dxfId="31517" priority="32678" operator="containsText" text="Complete">
      <formula>NOT(ISERROR(SEARCH("Complete",M612)))</formula>
    </cfRule>
  </conditionalFormatting>
  <conditionalFormatting sqref="I612">
    <cfRule type="cellIs" dxfId="31516" priority="32677" operator="greaterThan">
      <formula>2.35</formula>
    </cfRule>
  </conditionalFormatting>
  <conditionalFormatting sqref="J613">
    <cfRule type="notContainsBlanks" dxfId="31515" priority="32676">
      <formula>LEN(TRIM(J613))&gt;0</formula>
    </cfRule>
  </conditionalFormatting>
  <conditionalFormatting sqref="K613">
    <cfRule type="notContainsBlanks" dxfId="31514" priority="32675">
      <formula>LEN(TRIM(K613))&gt;0</formula>
    </cfRule>
  </conditionalFormatting>
  <conditionalFormatting sqref="M613">
    <cfRule type="containsText" dxfId="31513" priority="32674" operator="containsText" text="Complete">
      <formula>NOT(ISERROR(SEARCH("Complete",M613)))</formula>
    </cfRule>
  </conditionalFormatting>
  <conditionalFormatting sqref="I613">
    <cfRule type="cellIs" dxfId="31512" priority="32673" operator="greaterThan">
      <formula>2.35</formula>
    </cfRule>
  </conditionalFormatting>
  <conditionalFormatting sqref="J614">
    <cfRule type="notContainsBlanks" dxfId="31511" priority="32672">
      <formula>LEN(TRIM(J614))&gt;0</formula>
    </cfRule>
  </conditionalFormatting>
  <conditionalFormatting sqref="K614">
    <cfRule type="notContainsBlanks" dxfId="31510" priority="32671">
      <formula>LEN(TRIM(K614))&gt;0</formula>
    </cfRule>
  </conditionalFormatting>
  <conditionalFormatting sqref="M614">
    <cfRule type="containsText" dxfId="31509" priority="32670" operator="containsText" text="Complete">
      <formula>NOT(ISERROR(SEARCH("Complete",M614)))</formula>
    </cfRule>
  </conditionalFormatting>
  <conditionalFormatting sqref="I614">
    <cfRule type="cellIs" dxfId="31508" priority="32669" operator="greaterThan">
      <formula>2.35</formula>
    </cfRule>
  </conditionalFormatting>
  <conditionalFormatting sqref="J615">
    <cfRule type="notContainsBlanks" dxfId="31507" priority="32668">
      <formula>LEN(TRIM(J615))&gt;0</formula>
    </cfRule>
  </conditionalFormatting>
  <conditionalFormatting sqref="K615">
    <cfRule type="notContainsBlanks" dxfId="31506" priority="32667">
      <formula>LEN(TRIM(K615))&gt;0</formula>
    </cfRule>
  </conditionalFormatting>
  <conditionalFormatting sqref="M615">
    <cfRule type="containsText" dxfId="31505" priority="32666" operator="containsText" text="Complete">
      <formula>NOT(ISERROR(SEARCH("Complete",M615)))</formula>
    </cfRule>
  </conditionalFormatting>
  <conditionalFormatting sqref="I615">
    <cfRule type="cellIs" dxfId="31504" priority="32665" operator="greaterThan">
      <formula>2.35</formula>
    </cfRule>
  </conditionalFormatting>
  <conditionalFormatting sqref="J616">
    <cfRule type="notContainsBlanks" dxfId="31503" priority="32664">
      <formula>LEN(TRIM(J616))&gt;0</formula>
    </cfRule>
  </conditionalFormatting>
  <conditionalFormatting sqref="K616">
    <cfRule type="notContainsBlanks" dxfId="31502" priority="32663">
      <formula>LEN(TRIM(K616))&gt;0</formula>
    </cfRule>
  </conditionalFormatting>
  <conditionalFormatting sqref="M616">
    <cfRule type="containsText" dxfId="31501" priority="32662" operator="containsText" text="Complete">
      <formula>NOT(ISERROR(SEARCH("Complete",M616)))</formula>
    </cfRule>
  </conditionalFormatting>
  <conditionalFormatting sqref="I616">
    <cfRule type="cellIs" dxfId="31500" priority="32661" operator="greaterThan">
      <formula>2.35</formula>
    </cfRule>
  </conditionalFormatting>
  <conditionalFormatting sqref="J617">
    <cfRule type="notContainsBlanks" dxfId="31499" priority="32660">
      <formula>LEN(TRIM(J617))&gt;0</formula>
    </cfRule>
  </conditionalFormatting>
  <conditionalFormatting sqref="K617">
    <cfRule type="notContainsBlanks" dxfId="31498" priority="32659">
      <formula>LEN(TRIM(K617))&gt;0</formula>
    </cfRule>
  </conditionalFormatting>
  <conditionalFormatting sqref="M617">
    <cfRule type="containsText" dxfId="31497" priority="32658" operator="containsText" text="Complete">
      <formula>NOT(ISERROR(SEARCH("Complete",M617)))</formula>
    </cfRule>
  </conditionalFormatting>
  <conditionalFormatting sqref="I617">
    <cfRule type="cellIs" dxfId="31496" priority="32657" operator="greaterThan">
      <formula>2.35</formula>
    </cfRule>
  </conditionalFormatting>
  <conditionalFormatting sqref="J618">
    <cfRule type="notContainsBlanks" dxfId="31495" priority="32656">
      <formula>LEN(TRIM(J618))&gt;0</formula>
    </cfRule>
  </conditionalFormatting>
  <conditionalFormatting sqref="K618">
    <cfRule type="notContainsBlanks" dxfId="31494" priority="32655">
      <formula>LEN(TRIM(K618))&gt;0</formula>
    </cfRule>
  </conditionalFormatting>
  <conditionalFormatting sqref="M618">
    <cfRule type="containsText" dxfId="31493" priority="32654" operator="containsText" text="Complete">
      <formula>NOT(ISERROR(SEARCH("Complete",M618)))</formula>
    </cfRule>
  </conditionalFormatting>
  <conditionalFormatting sqref="I618">
    <cfRule type="cellIs" dxfId="31492" priority="32653" operator="greaterThan">
      <formula>2.35</formula>
    </cfRule>
  </conditionalFormatting>
  <conditionalFormatting sqref="J619">
    <cfRule type="notContainsBlanks" dxfId="31491" priority="32652">
      <formula>LEN(TRIM(J619))&gt;0</formula>
    </cfRule>
  </conditionalFormatting>
  <conditionalFormatting sqref="K619">
    <cfRule type="notContainsBlanks" dxfId="31490" priority="32651">
      <formula>LEN(TRIM(K619))&gt;0</formula>
    </cfRule>
  </conditionalFormatting>
  <conditionalFormatting sqref="M619">
    <cfRule type="containsText" dxfId="31489" priority="32650" operator="containsText" text="Complete">
      <formula>NOT(ISERROR(SEARCH("Complete",M619)))</formula>
    </cfRule>
  </conditionalFormatting>
  <conditionalFormatting sqref="I619">
    <cfRule type="cellIs" dxfId="31488" priority="32649" operator="greaterThan">
      <formula>2.35</formula>
    </cfRule>
  </conditionalFormatting>
  <conditionalFormatting sqref="J620">
    <cfRule type="notContainsBlanks" dxfId="31487" priority="32648">
      <formula>LEN(TRIM(J620))&gt;0</formula>
    </cfRule>
  </conditionalFormatting>
  <conditionalFormatting sqref="K620">
    <cfRule type="notContainsBlanks" dxfId="31486" priority="32647">
      <formula>LEN(TRIM(K620))&gt;0</formula>
    </cfRule>
  </conditionalFormatting>
  <conditionalFormatting sqref="M620">
    <cfRule type="containsText" dxfId="31485" priority="32646" operator="containsText" text="Complete">
      <formula>NOT(ISERROR(SEARCH("Complete",M620)))</formula>
    </cfRule>
  </conditionalFormatting>
  <conditionalFormatting sqref="I620">
    <cfRule type="cellIs" dxfId="31484" priority="32645" operator="greaterThan">
      <formula>2.35</formula>
    </cfRule>
  </conditionalFormatting>
  <conditionalFormatting sqref="J621">
    <cfRule type="notContainsBlanks" dxfId="31483" priority="32644">
      <formula>LEN(TRIM(J621))&gt;0</formula>
    </cfRule>
  </conditionalFormatting>
  <conditionalFormatting sqref="K621">
    <cfRule type="notContainsBlanks" dxfId="31482" priority="32643">
      <formula>LEN(TRIM(K621))&gt;0</formula>
    </cfRule>
  </conditionalFormatting>
  <conditionalFormatting sqref="M621">
    <cfRule type="containsText" dxfId="31481" priority="32642" operator="containsText" text="Complete">
      <formula>NOT(ISERROR(SEARCH("Complete",M621)))</formula>
    </cfRule>
  </conditionalFormatting>
  <conditionalFormatting sqref="I621">
    <cfRule type="cellIs" dxfId="31480" priority="32641" operator="greaterThan">
      <formula>2.35</formula>
    </cfRule>
  </conditionalFormatting>
  <conditionalFormatting sqref="J622">
    <cfRule type="notContainsBlanks" dxfId="31479" priority="32640">
      <formula>LEN(TRIM(J622))&gt;0</formula>
    </cfRule>
  </conditionalFormatting>
  <conditionalFormatting sqref="K622">
    <cfRule type="notContainsBlanks" dxfId="31478" priority="32639">
      <formula>LEN(TRIM(K622))&gt;0</formula>
    </cfRule>
  </conditionalFormatting>
  <conditionalFormatting sqref="M622">
    <cfRule type="containsText" dxfId="31477" priority="32638" operator="containsText" text="Complete">
      <formula>NOT(ISERROR(SEARCH("Complete",M622)))</formula>
    </cfRule>
  </conditionalFormatting>
  <conditionalFormatting sqref="I622">
    <cfRule type="cellIs" dxfId="31476" priority="32637" operator="greaterThan">
      <formula>2.35</formula>
    </cfRule>
  </conditionalFormatting>
  <conditionalFormatting sqref="J623">
    <cfRule type="notContainsBlanks" dxfId="31475" priority="32636">
      <formula>LEN(TRIM(J623))&gt;0</formula>
    </cfRule>
  </conditionalFormatting>
  <conditionalFormatting sqref="K623">
    <cfRule type="notContainsBlanks" dxfId="31474" priority="32635">
      <formula>LEN(TRIM(K623))&gt;0</formula>
    </cfRule>
  </conditionalFormatting>
  <conditionalFormatting sqref="M623">
    <cfRule type="containsText" dxfId="31473" priority="32634" operator="containsText" text="Complete">
      <formula>NOT(ISERROR(SEARCH("Complete",M623)))</formula>
    </cfRule>
  </conditionalFormatting>
  <conditionalFormatting sqref="I623">
    <cfRule type="cellIs" dxfId="31472" priority="32633" operator="greaterThan">
      <formula>2.35</formula>
    </cfRule>
  </conditionalFormatting>
  <conditionalFormatting sqref="J624">
    <cfRule type="notContainsBlanks" dxfId="31471" priority="32632">
      <formula>LEN(TRIM(J624))&gt;0</formula>
    </cfRule>
  </conditionalFormatting>
  <conditionalFormatting sqref="K624">
    <cfRule type="notContainsBlanks" dxfId="31470" priority="32631">
      <formula>LEN(TRIM(K624))&gt;0</formula>
    </cfRule>
  </conditionalFormatting>
  <conditionalFormatting sqref="M624">
    <cfRule type="containsText" dxfId="31469" priority="32630" operator="containsText" text="Complete">
      <formula>NOT(ISERROR(SEARCH("Complete",M624)))</formula>
    </cfRule>
  </conditionalFormatting>
  <conditionalFormatting sqref="I624">
    <cfRule type="cellIs" dxfId="31468" priority="32629" operator="greaterThan">
      <formula>2.35</formula>
    </cfRule>
  </conditionalFormatting>
  <conditionalFormatting sqref="J625">
    <cfRule type="notContainsBlanks" dxfId="31467" priority="32628">
      <formula>LEN(TRIM(J625))&gt;0</formula>
    </cfRule>
  </conditionalFormatting>
  <conditionalFormatting sqref="K625">
    <cfRule type="notContainsBlanks" dxfId="31466" priority="32627">
      <formula>LEN(TRIM(K625))&gt;0</formula>
    </cfRule>
  </conditionalFormatting>
  <conditionalFormatting sqref="M625">
    <cfRule type="containsText" dxfId="31465" priority="32626" operator="containsText" text="Complete">
      <formula>NOT(ISERROR(SEARCH("Complete",M625)))</formula>
    </cfRule>
  </conditionalFormatting>
  <conditionalFormatting sqref="I625">
    <cfRule type="cellIs" dxfId="31464" priority="32625" operator="greaterThan">
      <formula>2.35</formula>
    </cfRule>
  </conditionalFormatting>
  <conditionalFormatting sqref="J626">
    <cfRule type="notContainsBlanks" dxfId="31463" priority="32624">
      <formula>LEN(TRIM(J626))&gt;0</formula>
    </cfRule>
  </conditionalFormatting>
  <conditionalFormatting sqref="K626">
    <cfRule type="notContainsBlanks" dxfId="31462" priority="32623">
      <formula>LEN(TRIM(K626))&gt;0</formula>
    </cfRule>
  </conditionalFormatting>
  <conditionalFormatting sqref="M626">
    <cfRule type="containsText" dxfId="31461" priority="32622" operator="containsText" text="Complete">
      <formula>NOT(ISERROR(SEARCH("Complete",M626)))</formula>
    </cfRule>
  </conditionalFormatting>
  <conditionalFormatting sqref="I626">
    <cfRule type="cellIs" dxfId="31460" priority="32621" operator="greaterThan">
      <formula>2.35</formula>
    </cfRule>
  </conditionalFormatting>
  <conditionalFormatting sqref="J627">
    <cfRule type="notContainsBlanks" dxfId="31459" priority="32620">
      <formula>LEN(TRIM(J627))&gt;0</formula>
    </cfRule>
  </conditionalFormatting>
  <conditionalFormatting sqref="K627">
    <cfRule type="notContainsBlanks" dxfId="31458" priority="32619">
      <formula>LEN(TRIM(K627))&gt;0</formula>
    </cfRule>
  </conditionalFormatting>
  <conditionalFormatting sqref="M627">
    <cfRule type="containsText" dxfId="31457" priority="32618" operator="containsText" text="Complete">
      <formula>NOT(ISERROR(SEARCH("Complete",M627)))</formula>
    </cfRule>
  </conditionalFormatting>
  <conditionalFormatting sqref="I627">
    <cfRule type="cellIs" dxfId="31456" priority="32617" operator="greaterThan">
      <formula>2.35</formula>
    </cfRule>
  </conditionalFormatting>
  <conditionalFormatting sqref="J628">
    <cfRule type="notContainsBlanks" dxfId="31455" priority="32616">
      <formula>LEN(TRIM(J628))&gt;0</formula>
    </cfRule>
  </conditionalFormatting>
  <conditionalFormatting sqref="K628">
    <cfRule type="notContainsBlanks" dxfId="31454" priority="32615">
      <formula>LEN(TRIM(K628))&gt;0</formula>
    </cfRule>
  </conditionalFormatting>
  <conditionalFormatting sqref="M628">
    <cfRule type="containsText" dxfId="31453" priority="32614" operator="containsText" text="Complete">
      <formula>NOT(ISERROR(SEARCH("Complete",M628)))</formula>
    </cfRule>
  </conditionalFormatting>
  <conditionalFormatting sqref="I628">
    <cfRule type="cellIs" dxfId="31452" priority="32613" operator="greaterThan">
      <formula>2.35</formula>
    </cfRule>
  </conditionalFormatting>
  <conditionalFormatting sqref="J629">
    <cfRule type="notContainsBlanks" dxfId="31451" priority="32612">
      <formula>LEN(TRIM(J629))&gt;0</formula>
    </cfRule>
  </conditionalFormatting>
  <conditionalFormatting sqref="K629">
    <cfRule type="notContainsBlanks" dxfId="31450" priority="32611">
      <formula>LEN(TRIM(K629))&gt;0</formula>
    </cfRule>
  </conditionalFormatting>
  <conditionalFormatting sqref="M629">
    <cfRule type="containsText" dxfId="31449" priority="32610" operator="containsText" text="Complete">
      <formula>NOT(ISERROR(SEARCH("Complete",M629)))</formula>
    </cfRule>
  </conditionalFormatting>
  <conditionalFormatting sqref="I629">
    <cfRule type="cellIs" dxfId="31448" priority="32609" operator="greaterThan">
      <formula>2.35</formula>
    </cfRule>
  </conditionalFormatting>
  <conditionalFormatting sqref="J630">
    <cfRule type="notContainsBlanks" dxfId="31447" priority="32608">
      <formula>LEN(TRIM(J630))&gt;0</formula>
    </cfRule>
  </conditionalFormatting>
  <conditionalFormatting sqref="K630">
    <cfRule type="notContainsBlanks" dxfId="31446" priority="32607">
      <formula>LEN(TRIM(K630))&gt;0</formula>
    </cfRule>
  </conditionalFormatting>
  <conditionalFormatting sqref="M630">
    <cfRule type="containsText" dxfId="31445" priority="32606" operator="containsText" text="Complete">
      <formula>NOT(ISERROR(SEARCH("Complete",M630)))</formula>
    </cfRule>
  </conditionalFormatting>
  <conditionalFormatting sqref="I630">
    <cfRule type="cellIs" dxfId="31444" priority="32605" operator="greaterThan">
      <formula>2.35</formula>
    </cfRule>
  </conditionalFormatting>
  <conditionalFormatting sqref="J631">
    <cfRule type="notContainsBlanks" dxfId="31443" priority="32604">
      <formula>LEN(TRIM(J631))&gt;0</formula>
    </cfRule>
  </conditionalFormatting>
  <conditionalFormatting sqref="K631">
    <cfRule type="notContainsBlanks" dxfId="31442" priority="32603">
      <formula>LEN(TRIM(K631))&gt;0</formula>
    </cfRule>
  </conditionalFormatting>
  <conditionalFormatting sqref="M631">
    <cfRule type="containsText" dxfId="31441" priority="32602" operator="containsText" text="Complete">
      <formula>NOT(ISERROR(SEARCH("Complete",M631)))</formula>
    </cfRule>
  </conditionalFormatting>
  <conditionalFormatting sqref="I631">
    <cfRule type="cellIs" dxfId="31440" priority="32601" operator="greaterThan">
      <formula>2.35</formula>
    </cfRule>
  </conditionalFormatting>
  <conditionalFormatting sqref="J632">
    <cfRule type="notContainsBlanks" dxfId="31439" priority="32600">
      <formula>LEN(TRIM(J632))&gt;0</formula>
    </cfRule>
  </conditionalFormatting>
  <conditionalFormatting sqref="K632">
    <cfRule type="notContainsBlanks" dxfId="31438" priority="32599">
      <formula>LEN(TRIM(K632))&gt;0</formula>
    </cfRule>
  </conditionalFormatting>
  <conditionalFormatting sqref="M632">
    <cfRule type="containsText" dxfId="31437" priority="32598" operator="containsText" text="Complete">
      <formula>NOT(ISERROR(SEARCH("Complete",M632)))</formula>
    </cfRule>
  </conditionalFormatting>
  <conditionalFormatting sqref="I632">
    <cfRule type="cellIs" dxfId="31436" priority="32597" operator="greaterThan">
      <formula>2.35</formula>
    </cfRule>
  </conditionalFormatting>
  <conditionalFormatting sqref="J633">
    <cfRule type="notContainsBlanks" dxfId="31435" priority="32596">
      <formula>LEN(TRIM(J633))&gt;0</formula>
    </cfRule>
  </conditionalFormatting>
  <conditionalFormatting sqref="K633">
    <cfRule type="notContainsBlanks" dxfId="31434" priority="32595">
      <formula>LEN(TRIM(K633))&gt;0</formula>
    </cfRule>
  </conditionalFormatting>
  <conditionalFormatting sqref="M633">
    <cfRule type="containsText" dxfId="31433" priority="32594" operator="containsText" text="Complete">
      <formula>NOT(ISERROR(SEARCH("Complete",M633)))</formula>
    </cfRule>
  </conditionalFormatting>
  <conditionalFormatting sqref="I633">
    <cfRule type="cellIs" dxfId="31432" priority="32593" operator="greaterThan">
      <formula>2.35</formula>
    </cfRule>
  </conditionalFormatting>
  <conditionalFormatting sqref="J634">
    <cfRule type="notContainsBlanks" dxfId="31431" priority="32592">
      <formula>LEN(TRIM(J634))&gt;0</formula>
    </cfRule>
  </conditionalFormatting>
  <conditionalFormatting sqref="K634">
    <cfRule type="notContainsBlanks" dxfId="31430" priority="32591">
      <formula>LEN(TRIM(K634))&gt;0</formula>
    </cfRule>
  </conditionalFormatting>
  <conditionalFormatting sqref="M634">
    <cfRule type="containsText" dxfId="31429" priority="32590" operator="containsText" text="Complete">
      <formula>NOT(ISERROR(SEARCH("Complete",M634)))</formula>
    </cfRule>
  </conditionalFormatting>
  <conditionalFormatting sqref="I634">
    <cfRule type="cellIs" dxfId="31428" priority="32589" operator="greaterThan">
      <formula>2.35</formula>
    </cfRule>
  </conditionalFormatting>
  <conditionalFormatting sqref="J635">
    <cfRule type="notContainsBlanks" dxfId="31427" priority="32588">
      <formula>LEN(TRIM(J635))&gt;0</formula>
    </cfRule>
  </conditionalFormatting>
  <conditionalFormatting sqref="K635">
    <cfRule type="notContainsBlanks" dxfId="31426" priority="32587">
      <formula>LEN(TRIM(K635))&gt;0</formula>
    </cfRule>
  </conditionalFormatting>
  <conditionalFormatting sqref="M635">
    <cfRule type="containsText" dxfId="31425" priority="32586" operator="containsText" text="Complete">
      <formula>NOT(ISERROR(SEARCH("Complete",M635)))</formula>
    </cfRule>
  </conditionalFormatting>
  <conditionalFormatting sqref="I635">
    <cfRule type="cellIs" dxfId="31424" priority="32585" operator="greaterThan">
      <formula>2.35</formula>
    </cfRule>
  </conditionalFormatting>
  <conditionalFormatting sqref="J636">
    <cfRule type="notContainsBlanks" dxfId="31423" priority="32584">
      <formula>LEN(TRIM(J636))&gt;0</formula>
    </cfRule>
  </conditionalFormatting>
  <conditionalFormatting sqref="K636">
    <cfRule type="notContainsBlanks" dxfId="31422" priority="32583">
      <formula>LEN(TRIM(K636))&gt;0</formula>
    </cfRule>
  </conditionalFormatting>
  <conditionalFormatting sqref="M636">
    <cfRule type="containsText" dxfId="31421" priority="32582" operator="containsText" text="Complete">
      <formula>NOT(ISERROR(SEARCH("Complete",M636)))</formula>
    </cfRule>
  </conditionalFormatting>
  <conditionalFormatting sqref="I636">
    <cfRule type="cellIs" dxfId="31420" priority="32581" operator="greaterThan">
      <formula>2.35</formula>
    </cfRule>
  </conditionalFormatting>
  <conditionalFormatting sqref="J637">
    <cfRule type="notContainsBlanks" dxfId="31419" priority="32580">
      <formula>LEN(TRIM(J637))&gt;0</formula>
    </cfRule>
  </conditionalFormatting>
  <conditionalFormatting sqref="K637">
    <cfRule type="notContainsBlanks" dxfId="31418" priority="32579">
      <formula>LEN(TRIM(K637))&gt;0</formula>
    </cfRule>
  </conditionalFormatting>
  <conditionalFormatting sqref="M637">
    <cfRule type="containsText" dxfId="31417" priority="32578" operator="containsText" text="Complete">
      <formula>NOT(ISERROR(SEARCH("Complete",M637)))</formula>
    </cfRule>
  </conditionalFormatting>
  <conditionalFormatting sqref="I637">
    <cfRule type="cellIs" dxfId="31416" priority="32577" operator="greaterThan">
      <formula>2.35</formula>
    </cfRule>
  </conditionalFormatting>
  <conditionalFormatting sqref="J638">
    <cfRule type="notContainsBlanks" dxfId="31415" priority="32576">
      <formula>LEN(TRIM(J638))&gt;0</formula>
    </cfRule>
  </conditionalFormatting>
  <conditionalFormatting sqref="K638">
    <cfRule type="notContainsBlanks" dxfId="31414" priority="32575">
      <formula>LEN(TRIM(K638))&gt;0</formula>
    </cfRule>
  </conditionalFormatting>
  <conditionalFormatting sqref="M638">
    <cfRule type="containsText" dxfId="31413" priority="32574" operator="containsText" text="Complete">
      <formula>NOT(ISERROR(SEARCH("Complete",M638)))</formula>
    </cfRule>
  </conditionalFormatting>
  <conditionalFormatting sqref="I638">
    <cfRule type="cellIs" dxfId="31412" priority="32573" operator="greaterThan">
      <formula>2.35</formula>
    </cfRule>
  </conditionalFormatting>
  <conditionalFormatting sqref="J639">
    <cfRule type="notContainsBlanks" dxfId="31411" priority="32572">
      <formula>LEN(TRIM(J639))&gt;0</formula>
    </cfRule>
  </conditionalFormatting>
  <conditionalFormatting sqref="K639">
    <cfRule type="notContainsBlanks" dxfId="31410" priority="32571">
      <formula>LEN(TRIM(K639))&gt;0</formula>
    </cfRule>
  </conditionalFormatting>
  <conditionalFormatting sqref="M639">
    <cfRule type="containsText" dxfId="31409" priority="32570" operator="containsText" text="Complete">
      <formula>NOT(ISERROR(SEARCH("Complete",M639)))</formula>
    </cfRule>
  </conditionalFormatting>
  <conditionalFormatting sqref="I639">
    <cfRule type="cellIs" dxfId="31408" priority="32569" operator="greaterThan">
      <formula>2.35</formula>
    </cfRule>
  </conditionalFormatting>
  <conditionalFormatting sqref="J640">
    <cfRule type="notContainsBlanks" dxfId="31407" priority="32568">
      <formula>LEN(TRIM(J640))&gt;0</formula>
    </cfRule>
  </conditionalFormatting>
  <conditionalFormatting sqref="K640">
    <cfRule type="notContainsBlanks" dxfId="31406" priority="32567">
      <formula>LEN(TRIM(K640))&gt;0</formula>
    </cfRule>
  </conditionalFormatting>
  <conditionalFormatting sqref="M640">
    <cfRule type="containsText" dxfId="31405" priority="32566" operator="containsText" text="Complete">
      <formula>NOT(ISERROR(SEARCH("Complete",M640)))</formula>
    </cfRule>
  </conditionalFormatting>
  <conditionalFormatting sqref="I640">
    <cfRule type="cellIs" dxfId="31404" priority="32565" operator="greaterThan">
      <formula>2.35</formula>
    </cfRule>
  </conditionalFormatting>
  <conditionalFormatting sqref="J641">
    <cfRule type="notContainsBlanks" dxfId="31403" priority="32564">
      <formula>LEN(TRIM(J641))&gt;0</formula>
    </cfRule>
  </conditionalFormatting>
  <conditionalFormatting sqref="K641">
    <cfRule type="notContainsBlanks" dxfId="31402" priority="32563">
      <formula>LEN(TRIM(K641))&gt;0</formula>
    </cfRule>
  </conditionalFormatting>
  <conditionalFormatting sqref="M641">
    <cfRule type="containsText" dxfId="31401" priority="32562" operator="containsText" text="Complete">
      <formula>NOT(ISERROR(SEARCH("Complete",M641)))</formula>
    </cfRule>
  </conditionalFormatting>
  <conditionalFormatting sqref="I641">
    <cfRule type="cellIs" dxfId="31400" priority="32561" operator="greaterThan">
      <formula>2.35</formula>
    </cfRule>
  </conditionalFormatting>
  <conditionalFormatting sqref="J642">
    <cfRule type="notContainsBlanks" dxfId="31399" priority="32560">
      <formula>LEN(TRIM(J642))&gt;0</formula>
    </cfRule>
  </conditionalFormatting>
  <conditionalFormatting sqref="K642">
    <cfRule type="notContainsBlanks" dxfId="31398" priority="32559">
      <formula>LEN(TRIM(K642))&gt;0</formula>
    </cfRule>
  </conditionalFormatting>
  <conditionalFormatting sqref="M642">
    <cfRule type="containsText" dxfId="31397" priority="32558" operator="containsText" text="Complete">
      <formula>NOT(ISERROR(SEARCH("Complete",M642)))</formula>
    </cfRule>
  </conditionalFormatting>
  <conditionalFormatting sqref="I642">
    <cfRule type="cellIs" dxfId="31396" priority="32557" operator="greaterThan">
      <formula>2.35</formula>
    </cfRule>
  </conditionalFormatting>
  <conditionalFormatting sqref="J643">
    <cfRule type="notContainsBlanks" dxfId="31395" priority="32556">
      <formula>LEN(TRIM(J643))&gt;0</formula>
    </cfRule>
  </conditionalFormatting>
  <conditionalFormatting sqref="K643">
    <cfRule type="notContainsBlanks" dxfId="31394" priority="32555">
      <formula>LEN(TRIM(K643))&gt;0</formula>
    </cfRule>
  </conditionalFormatting>
  <conditionalFormatting sqref="M643">
    <cfRule type="containsText" dxfId="31393" priority="32554" operator="containsText" text="Complete">
      <formula>NOT(ISERROR(SEARCH("Complete",M643)))</formula>
    </cfRule>
  </conditionalFormatting>
  <conditionalFormatting sqref="I643">
    <cfRule type="cellIs" dxfId="31392" priority="32553" operator="greaterThan">
      <formula>2.35</formula>
    </cfRule>
  </conditionalFormatting>
  <conditionalFormatting sqref="J644">
    <cfRule type="notContainsBlanks" dxfId="31391" priority="32552">
      <formula>LEN(TRIM(J644))&gt;0</formula>
    </cfRule>
  </conditionalFormatting>
  <conditionalFormatting sqref="K644">
    <cfRule type="notContainsBlanks" dxfId="31390" priority="32551">
      <formula>LEN(TRIM(K644))&gt;0</formula>
    </cfRule>
  </conditionalFormatting>
  <conditionalFormatting sqref="M644">
    <cfRule type="containsText" dxfId="31389" priority="32550" operator="containsText" text="Complete">
      <formula>NOT(ISERROR(SEARCH("Complete",M644)))</formula>
    </cfRule>
  </conditionalFormatting>
  <conditionalFormatting sqref="I644">
    <cfRule type="cellIs" dxfId="31388" priority="32549" operator="greaterThan">
      <formula>2.35</formula>
    </cfRule>
  </conditionalFormatting>
  <conditionalFormatting sqref="J645">
    <cfRule type="notContainsBlanks" dxfId="31387" priority="32548">
      <formula>LEN(TRIM(J645))&gt;0</formula>
    </cfRule>
  </conditionalFormatting>
  <conditionalFormatting sqref="K645">
    <cfRule type="notContainsBlanks" dxfId="31386" priority="32547">
      <formula>LEN(TRIM(K645))&gt;0</formula>
    </cfRule>
  </conditionalFormatting>
  <conditionalFormatting sqref="M645">
    <cfRule type="containsText" dxfId="31385" priority="32546" operator="containsText" text="Complete">
      <formula>NOT(ISERROR(SEARCH("Complete",M645)))</formula>
    </cfRule>
  </conditionalFormatting>
  <conditionalFormatting sqref="I645">
    <cfRule type="cellIs" dxfId="31384" priority="32545" operator="greaterThan">
      <formula>2.35</formula>
    </cfRule>
  </conditionalFormatting>
  <conditionalFormatting sqref="J646">
    <cfRule type="notContainsBlanks" dxfId="31383" priority="32544">
      <formula>LEN(TRIM(J646))&gt;0</formula>
    </cfRule>
  </conditionalFormatting>
  <conditionalFormatting sqref="K646">
    <cfRule type="notContainsBlanks" dxfId="31382" priority="32543">
      <formula>LEN(TRIM(K646))&gt;0</formula>
    </cfRule>
  </conditionalFormatting>
  <conditionalFormatting sqref="M646">
    <cfRule type="containsText" dxfId="31381" priority="32542" operator="containsText" text="Complete">
      <formula>NOT(ISERROR(SEARCH("Complete",M646)))</formula>
    </cfRule>
  </conditionalFormatting>
  <conditionalFormatting sqref="I646">
    <cfRule type="cellIs" dxfId="31380" priority="32541" operator="greaterThan">
      <formula>2.35</formula>
    </cfRule>
  </conditionalFormatting>
  <conditionalFormatting sqref="J647">
    <cfRule type="notContainsBlanks" dxfId="31379" priority="32540">
      <formula>LEN(TRIM(J647))&gt;0</formula>
    </cfRule>
  </conditionalFormatting>
  <conditionalFormatting sqref="K647">
    <cfRule type="notContainsBlanks" dxfId="31378" priority="32539">
      <formula>LEN(TRIM(K647))&gt;0</formula>
    </cfRule>
  </conditionalFormatting>
  <conditionalFormatting sqref="M647">
    <cfRule type="containsText" dxfId="31377" priority="32538" operator="containsText" text="Complete">
      <formula>NOT(ISERROR(SEARCH("Complete",M647)))</formula>
    </cfRule>
  </conditionalFormatting>
  <conditionalFormatting sqref="I647">
    <cfRule type="cellIs" dxfId="31376" priority="32537" operator="greaterThan">
      <formula>2.35</formula>
    </cfRule>
  </conditionalFormatting>
  <conditionalFormatting sqref="J648">
    <cfRule type="notContainsBlanks" dxfId="31375" priority="32536">
      <formula>LEN(TRIM(J648))&gt;0</formula>
    </cfRule>
  </conditionalFormatting>
  <conditionalFormatting sqref="K648">
    <cfRule type="notContainsBlanks" dxfId="31374" priority="32535">
      <formula>LEN(TRIM(K648))&gt;0</formula>
    </cfRule>
  </conditionalFormatting>
  <conditionalFormatting sqref="M648">
    <cfRule type="containsText" dxfId="31373" priority="32534" operator="containsText" text="Complete">
      <formula>NOT(ISERROR(SEARCH("Complete",M648)))</formula>
    </cfRule>
  </conditionalFormatting>
  <conditionalFormatting sqref="I648">
    <cfRule type="cellIs" dxfId="31372" priority="32533" operator="greaterThan">
      <formula>2.35</formula>
    </cfRule>
  </conditionalFormatting>
  <conditionalFormatting sqref="J649">
    <cfRule type="notContainsBlanks" dxfId="31371" priority="32532">
      <formula>LEN(TRIM(J649))&gt;0</formula>
    </cfRule>
  </conditionalFormatting>
  <conditionalFormatting sqref="K649">
    <cfRule type="notContainsBlanks" dxfId="31370" priority="32531">
      <formula>LEN(TRIM(K649))&gt;0</formula>
    </cfRule>
  </conditionalFormatting>
  <conditionalFormatting sqref="M649">
    <cfRule type="containsText" dxfId="31369" priority="32530" operator="containsText" text="Complete">
      <formula>NOT(ISERROR(SEARCH("Complete",M649)))</formula>
    </cfRule>
  </conditionalFormatting>
  <conditionalFormatting sqref="I649">
    <cfRule type="cellIs" dxfId="31368" priority="32529" operator="greaterThan">
      <formula>2.35</formula>
    </cfRule>
  </conditionalFormatting>
  <conditionalFormatting sqref="J650">
    <cfRule type="notContainsBlanks" dxfId="31367" priority="32528">
      <formula>LEN(TRIM(J650))&gt;0</formula>
    </cfRule>
  </conditionalFormatting>
  <conditionalFormatting sqref="K650">
    <cfRule type="notContainsBlanks" dxfId="31366" priority="32527">
      <formula>LEN(TRIM(K650))&gt;0</formula>
    </cfRule>
  </conditionalFormatting>
  <conditionalFormatting sqref="M650">
    <cfRule type="containsText" dxfId="31365" priority="32526" operator="containsText" text="Complete">
      <formula>NOT(ISERROR(SEARCH("Complete",M650)))</formula>
    </cfRule>
  </conditionalFormatting>
  <conditionalFormatting sqref="I650">
    <cfRule type="cellIs" dxfId="31364" priority="32525" operator="greaterThan">
      <formula>2.35</formula>
    </cfRule>
  </conditionalFormatting>
  <conditionalFormatting sqref="J651">
    <cfRule type="notContainsBlanks" dxfId="31363" priority="32524">
      <formula>LEN(TRIM(J651))&gt;0</formula>
    </cfRule>
  </conditionalFormatting>
  <conditionalFormatting sqref="K651">
    <cfRule type="notContainsBlanks" dxfId="31362" priority="32523">
      <formula>LEN(TRIM(K651))&gt;0</formula>
    </cfRule>
  </conditionalFormatting>
  <conditionalFormatting sqref="M651">
    <cfRule type="containsText" dxfId="31361" priority="32522" operator="containsText" text="Complete">
      <formula>NOT(ISERROR(SEARCH("Complete",M651)))</formula>
    </cfRule>
  </conditionalFormatting>
  <conditionalFormatting sqref="I651">
    <cfRule type="cellIs" dxfId="31360" priority="32521" operator="greaterThan">
      <formula>2.35</formula>
    </cfRule>
  </conditionalFormatting>
  <conditionalFormatting sqref="J652">
    <cfRule type="notContainsBlanks" dxfId="31359" priority="32520">
      <formula>LEN(TRIM(J652))&gt;0</formula>
    </cfRule>
  </conditionalFormatting>
  <conditionalFormatting sqref="K652">
    <cfRule type="notContainsBlanks" dxfId="31358" priority="32519">
      <formula>LEN(TRIM(K652))&gt;0</formula>
    </cfRule>
  </conditionalFormatting>
  <conditionalFormatting sqref="M652">
    <cfRule type="containsText" dxfId="31357" priority="32518" operator="containsText" text="Complete">
      <formula>NOT(ISERROR(SEARCH("Complete",M652)))</formula>
    </cfRule>
  </conditionalFormatting>
  <conditionalFormatting sqref="I652">
    <cfRule type="cellIs" dxfId="31356" priority="32517" operator="greaterThan">
      <formula>2.35</formula>
    </cfRule>
  </conditionalFormatting>
  <conditionalFormatting sqref="J653">
    <cfRule type="notContainsBlanks" dxfId="31355" priority="32516">
      <formula>LEN(TRIM(J653))&gt;0</formula>
    </cfRule>
  </conditionalFormatting>
  <conditionalFormatting sqref="K653">
    <cfRule type="notContainsBlanks" dxfId="31354" priority="32515">
      <formula>LEN(TRIM(K653))&gt;0</formula>
    </cfRule>
  </conditionalFormatting>
  <conditionalFormatting sqref="M653">
    <cfRule type="containsText" dxfId="31353" priority="32514" operator="containsText" text="Complete">
      <formula>NOT(ISERROR(SEARCH("Complete",M653)))</formula>
    </cfRule>
  </conditionalFormatting>
  <conditionalFormatting sqref="I653">
    <cfRule type="cellIs" dxfId="31352" priority="32513" operator="greaterThan">
      <formula>2.35</formula>
    </cfRule>
  </conditionalFormatting>
  <conditionalFormatting sqref="J654">
    <cfRule type="notContainsBlanks" dxfId="31351" priority="32512">
      <formula>LEN(TRIM(J654))&gt;0</formula>
    </cfRule>
  </conditionalFormatting>
  <conditionalFormatting sqref="K654">
    <cfRule type="notContainsBlanks" dxfId="31350" priority="32511">
      <formula>LEN(TRIM(K654))&gt;0</formula>
    </cfRule>
  </conditionalFormatting>
  <conditionalFormatting sqref="M654">
    <cfRule type="containsText" dxfId="31349" priority="32510" operator="containsText" text="Complete">
      <formula>NOT(ISERROR(SEARCH("Complete",M654)))</formula>
    </cfRule>
  </conditionalFormatting>
  <conditionalFormatting sqref="I654">
    <cfRule type="cellIs" dxfId="31348" priority="32509" operator="greaterThan">
      <formula>2.35</formula>
    </cfRule>
  </conditionalFormatting>
  <conditionalFormatting sqref="J655">
    <cfRule type="notContainsBlanks" dxfId="31347" priority="32508">
      <formula>LEN(TRIM(J655))&gt;0</formula>
    </cfRule>
  </conditionalFormatting>
  <conditionalFormatting sqref="K655">
    <cfRule type="notContainsBlanks" dxfId="31346" priority="32507">
      <formula>LEN(TRIM(K655))&gt;0</formula>
    </cfRule>
  </conditionalFormatting>
  <conditionalFormatting sqref="M655">
    <cfRule type="containsText" dxfId="31345" priority="32506" operator="containsText" text="Complete">
      <formula>NOT(ISERROR(SEARCH("Complete",M655)))</formula>
    </cfRule>
  </conditionalFormatting>
  <conditionalFormatting sqref="I655">
    <cfRule type="cellIs" dxfId="31344" priority="32505" operator="greaterThan">
      <formula>2.35</formula>
    </cfRule>
  </conditionalFormatting>
  <conditionalFormatting sqref="J656">
    <cfRule type="notContainsBlanks" dxfId="31343" priority="32504">
      <formula>LEN(TRIM(J656))&gt;0</formula>
    </cfRule>
  </conditionalFormatting>
  <conditionalFormatting sqref="K656">
    <cfRule type="notContainsBlanks" dxfId="31342" priority="32503">
      <formula>LEN(TRIM(K656))&gt;0</formula>
    </cfRule>
  </conditionalFormatting>
  <conditionalFormatting sqref="M656">
    <cfRule type="containsText" dxfId="31341" priority="32502" operator="containsText" text="Complete">
      <formula>NOT(ISERROR(SEARCH("Complete",M656)))</formula>
    </cfRule>
  </conditionalFormatting>
  <conditionalFormatting sqref="I656">
    <cfRule type="cellIs" dxfId="31340" priority="32501" operator="greaterThan">
      <formula>2.35</formula>
    </cfRule>
  </conditionalFormatting>
  <conditionalFormatting sqref="J657">
    <cfRule type="notContainsBlanks" dxfId="31339" priority="32500">
      <formula>LEN(TRIM(J657))&gt;0</formula>
    </cfRule>
  </conditionalFormatting>
  <conditionalFormatting sqref="K657">
    <cfRule type="notContainsBlanks" dxfId="31338" priority="32499">
      <formula>LEN(TRIM(K657))&gt;0</formula>
    </cfRule>
  </conditionalFormatting>
  <conditionalFormatting sqref="M657">
    <cfRule type="containsText" dxfId="31337" priority="32498" operator="containsText" text="Complete">
      <formula>NOT(ISERROR(SEARCH("Complete",M657)))</formula>
    </cfRule>
  </conditionalFormatting>
  <conditionalFormatting sqref="I657">
    <cfRule type="cellIs" dxfId="31336" priority="32497" operator="greaterThan">
      <formula>2.35</formula>
    </cfRule>
  </conditionalFormatting>
  <conditionalFormatting sqref="J658">
    <cfRule type="notContainsBlanks" dxfId="31335" priority="32496">
      <formula>LEN(TRIM(J658))&gt;0</formula>
    </cfRule>
  </conditionalFormatting>
  <conditionalFormatting sqref="K658">
    <cfRule type="notContainsBlanks" dxfId="31334" priority="32495">
      <formula>LEN(TRIM(K658))&gt;0</formula>
    </cfRule>
  </conditionalFormatting>
  <conditionalFormatting sqref="M658">
    <cfRule type="containsText" dxfId="31333" priority="32494" operator="containsText" text="Complete">
      <formula>NOT(ISERROR(SEARCH("Complete",M658)))</formula>
    </cfRule>
  </conditionalFormatting>
  <conditionalFormatting sqref="I658">
    <cfRule type="cellIs" dxfId="31332" priority="32493" operator="greaterThan">
      <formula>2.35</formula>
    </cfRule>
  </conditionalFormatting>
  <conditionalFormatting sqref="J659">
    <cfRule type="notContainsBlanks" dxfId="31331" priority="32492">
      <formula>LEN(TRIM(J659))&gt;0</formula>
    </cfRule>
  </conditionalFormatting>
  <conditionalFormatting sqref="K659">
    <cfRule type="notContainsBlanks" dxfId="31330" priority="32491">
      <formula>LEN(TRIM(K659))&gt;0</formula>
    </cfRule>
  </conditionalFormatting>
  <conditionalFormatting sqref="M659">
    <cfRule type="containsText" dxfId="31329" priority="32490" operator="containsText" text="Complete">
      <formula>NOT(ISERROR(SEARCH("Complete",M659)))</formula>
    </cfRule>
  </conditionalFormatting>
  <conditionalFormatting sqref="I659">
    <cfRule type="cellIs" dxfId="31328" priority="32489" operator="greaterThan">
      <formula>2.35</formula>
    </cfRule>
  </conditionalFormatting>
  <conditionalFormatting sqref="J660">
    <cfRule type="notContainsBlanks" dxfId="31327" priority="32488">
      <formula>LEN(TRIM(J660))&gt;0</formula>
    </cfRule>
  </conditionalFormatting>
  <conditionalFormatting sqref="K660">
    <cfRule type="notContainsBlanks" dxfId="31326" priority="32487">
      <formula>LEN(TRIM(K660))&gt;0</formula>
    </cfRule>
  </conditionalFormatting>
  <conditionalFormatting sqref="M660">
    <cfRule type="containsText" dxfId="31325" priority="32486" operator="containsText" text="Complete">
      <formula>NOT(ISERROR(SEARCH("Complete",M660)))</formula>
    </cfRule>
  </conditionalFormatting>
  <conditionalFormatting sqref="I660">
    <cfRule type="cellIs" dxfId="31324" priority="32485" operator="greaterThan">
      <formula>2.35</formula>
    </cfRule>
  </conditionalFormatting>
  <conditionalFormatting sqref="J661">
    <cfRule type="notContainsBlanks" dxfId="31323" priority="32484">
      <formula>LEN(TRIM(J661))&gt;0</formula>
    </cfRule>
  </conditionalFormatting>
  <conditionalFormatting sqref="K661">
    <cfRule type="notContainsBlanks" dxfId="31322" priority="32483">
      <formula>LEN(TRIM(K661))&gt;0</formula>
    </cfRule>
  </conditionalFormatting>
  <conditionalFormatting sqref="M661">
    <cfRule type="containsText" dxfId="31321" priority="32482" operator="containsText" text="Complete">
      <formula>NOT(ISERROR(SEARCH("Complete",M661)))</formula>
    </cfRule>
  </conditionalFormatting>
  <conditionalFormatting sqref="I661">
    <cfRule type="cellIs" dxfId="31320" priority="32481" operator="greaterThan">
      <formula>2.35</formula>
    </cfRule>
  </conditionalFormatting>
  <conditionalFormatting sqref="J662">
    <cfRule type="notContainsBlanks" dxfId="31319" priority="32480">
      <formula>LEN(TRIM(J662))&gt;0</formula>
    </cfRule>
  </conditionalFormatting>
  <conditionalFormatting sqref="K662">
    <cfRule type="notContainsBlanks" dxfId="31318" priority="32479">
      <formula>LEN(TRIM(K662))&gt;0</formula>
    </cfRule>
  </conditionalFormatting>
  <conditionalFormatting sqref="M662">
    <cfRule type="containsText" dxfId="31317" priority="32478" operator="containsText" text="Complete">
      <formula>NOT(ISERROR(SEARCH("Complete",M662)))</formula>
    </cfRule>
  </conditionalFormatting>
  <conditionalFormatting sqref="I662">
    <cfRule type="cellIs" dxfId="31316" priority="32477" operator="greaterThan">
      <formula>2.35</formula>
    </cfRule>
  </conditionalFormatting>
  <conditionalFormatting sqref="J663">
    <cfRule type="notContainsBlanks" dxfId="31315" priority="32476">
      <formula>LEN(TRIM(J663))&gt;0</formula>
    </cfRule>
  </conditionalFormatting>
  <conditionalFormatting sqref="K663">
    <cfRule type="notContainsBlanks" dxfId="31314" priority="32475">
      <formula>LEN(TRIM(K663))&gt;0</formula>
    </cfRule>
  </conditionalFormatting>
  <conditionalFormatting sqref="M663">
    <cfRule type="containsText" dxfId="31313" priority="32474" operator="containsText" text="Complete">
      <formula>NOT(ISERROR(SEARCH("Complete",M663)))</formula>
    </cfRule>
  </conditionalFormatting>
  <conditionalFormatting sqref="I663">
    <cfRule type="cellIs" dxfId="31312" priority="32473" operator="greaterThan">
      <formula>2.35</formula>
    </cfRule>
  </conditionalFormatting>
  <conditionalFormatting sqref="J664">
    <cfRule type="notContainsBlanks" dxfId="31311" priority="32472">
      <formula>LEN(TRIM(J664))&gt;0</formula>
    </cfRule>
  </conditionalFormatting>
  <conditionalFormatting sqref="K664">
    <cfRule type="notContainsBlanks" dxfId="31310" priority="32471">
      <formula>LEN(TRIM(K664))&gt;0</formula>
    </cfRule>
  </conditionalFormatting>
  <conditionalFormatting sqref="M664">
    <cfRule type="containsText" dxfId="31309" priority="32470" operator="containsText" text="Complete">
      <formula>NOT(ISERROR(SEARCH("Complete",M664)))</formula>
    </cfRule>
  </conditionalFormatting>
  <conditionalFormatting sqref="I664">
    <cfRule type="cellIs" dxfId="31308" priority="32469" operator="greaterThan">
      <formula>2.35</formula>
    </cfRule>
  </conditionalFormatting>
  <conditionalFormatting sqref="J665">
    <cfRule type="notContainsBlanks" dxfId="31307" priority="32468">
      <formula>LEN(TRIM(J665))&gt;0</formula>
    </cfRule>
  </conditionalFormatting>
  <conditionalFormatting sqref="K665">
    <cfRule type="notContainsBlanks" dxfId="31306" priority="32467">
      <formula>LEN(TRIM(K665))&gt;0</formula>
    </cfRule>
  </conditionalFormatting>
  <conditionalFormatting sqref="M665">
    <cfRule type="containsText" dxfId="31305" priority="32466" operator="containsText" text="Complete">
      <formula>NOT(ISERROR(SEARCH("Complete",M665)))</formula>
    </cfRule>
  </conditionalFormatting>
  <conditionalFormatting sqref="I665">
    <cfRule type="cellIs" dxfId="31304" priority="32465" operator="greaterThan">
      <formula>2.35</formula>
    </cfRule>
  </conditionalFormatting>
  <conditionalFormatting sqref="J666">
    <cfRule type="notContainsBlanks" dxfId="31303" priority="32464">
      <formula>LEN(TRIM(J666))&gt;0</formula>
    </cfRule>
  </conditionalFormatting>
  <conditionalFormatting sqref="K666">
    <cfRule type="notContainsBlanks" dxfId="31302" priority="32463">
      <formula>LEN(TRIM(K666))&gt;0</formula>
    </cfRule>
  </conditionalFormatting>
  <conditionalFormatting sqref="M666">
    <cfRule type="containsText" dxfId="31301" priority="32462" operator="containsText" text="Complete">
      <formula>NOT(ISERROR(SEARCH("Complete",M666)))</formula>
    </cfRule>
  </conditionalFormatting>
  <conditionalFormatting sqref="I666">
    <cfRule type="cellIs" dxfId="31300" priority="32461" operator="greaterThan">
      <formula>2.35</formula>
    </cfRule>
  </conditionalFormatting>
  <conditionalFormatting sqref="J667">
    <cfRule type="notContainsBlanks" dxfId="31299" priority="32460">
      <formula>LEN(TRIM(J667))&gt;0</formula>
    </cfRule>
  </conditionalFormatting>
  <conditionalFormatting sqref="K667">
    <cfRule type="notContainsBlanks" dxfId="31298" priority="32459">
      <formula>LEN(TRIM(K667))&gt;0</formula>
    </cfRule>
  </conditionalFormatting>
  <conditionalFormatting sqref="M667">
    <cfRule type="containsText" dxfId="31297" priority="32458" operator="containsText" text="Complete">
      <formula>NOT(ISERROR(SEARCH("Complete",M667)))</formula>
    </cfRule>
  </conditionalFormatting>
  <conditionalFormatting sqref="I667">
    <cfRule type="cellIs" dxfId="31296" priority="32457" operator="greaterThan">
      <formula>2.35</formula>
    </cfRule>
  </conditionalFormatting>
  <conditionalFormatting sqref="J668">
    <cfRule type="notContainsBlanks" dxfId="31295" priority="32456">
      <formula>LEN(TRIM(J668))&gt;0</formula>
    </cfRule>
  </conditionalFormatting>
  <conditionalFormatting sqref="K668">
    <cfRule type="notContainsBlanks" dxfId="31294" priority="32455">
      <formula>LEN(TRIM(K668))&gt;0</formula>
    </cfRule>
  </conditionalFormatting>
  <conditionalFormatting sqref="M668">
    <cfRule type="containsText" dxfId="31293" priority="32454" operator="containsText" text="Complete">
      <formula>NOT(ISERROR(SEARCH("Complete",M668)))</formula>
    </cfRule>
  </conditionalFormatting>
  <conditionalFormatting sqref="I668">
    <cfRule type="cellIs" dxfId="31292" priority="32453" operator="greaterThan">
      <formula>2.35</formula>
    </cfRule>
  </conditionalFormatting>
  <conditionalFormatting sqref="J669">
    <cfRule type="notContainsBlanks" dxfId="31291" priority="32452">
      <formula>LEN(TRIM(J669))&gt;0</formula>
    </cfRule>
  </conditionalFormatting>
  <conditionalFormatting sqref="K669">
    <cfRule type="notContainsBlanks" dxfId="31290" priority="32451">
      <formula>LEN(TRIM(K669))&gt;0</formula>
    </cfRule>
  </conditionalFormatting>
  <conditionalFormatting sqref="M669">
    <cfRule type="containsText" dxfId="31289" priority="32450" operator="containsText" text="Complete">
      <formula>NOT(ISERROR(SEARCH("Complete",M669)))</formula>
    </cfRule>
  </conditionalFormatting>
  <conditionalFormatting sqref="I669">
    <cfRule type="cellIs" dxfId="31288" priority="32449" operator="greaterThan">
      <formula>2.35</formula>
    </cfRule>
  </conditionalFormatting>
  <conditionalFormatting sqref="J670">
    <cfRule type="notContainsBlanks" dxfId="31287" priority="32448">
      <formula>LEN(TRIM(J670))&gt;0</formula>
    </cfRule>
  </conditionalFormatting>
  <conditionalFormatting sqref="K670">
    <cfRule type="notContainsBlanks" dxfId="31286" priority="32447">
      <formula>LEN(TRIM(K670))&gt;0</formula>
    </cfRule>
  </conditionalFormatting>
  <conditionalFormatting sqref="M670">
    <cfRule type="containsText" dxfId="31285" priority="32446" operator="containsText" text="Complete">
      <formula>NOT(ISERROR(SEARCH("Complete",M670)))</formula>
    </cfRule>
  </conditionalFormatting>
  <conditionalFormatting sqref="I670">
    <cfRule type="cellIs" dxfId="31284" priority="32445" operator="greaterThan">
      <formula>2.35</formula>
    </cfRule>
  </conditionalFormatting>
  <conditionalFormatting sqref="J671">
    <cfRule type="notContainsBlanks" dxfId="31283" priority="32444">
      <formula>LEN(TRIM(J671))&gt;0</formula>
    </cfRule>
  </conditionalFormatting>
  <conditionalFormatting sqref="K671">
    <cfRule type="notContainsBlanks" dxfId="31282" priority="32443">
      <formula>LEN(TRIM(K671))&gt;0</formula>
    </cfRule>
  </conditionalFormatting>
  <conditionalFormatting sqref="M671">
    <cfRule type="containsText" dxfId="31281" priority="32442" operator="containsText" text="Complete">
      <formula>NOT(ISERROR(SEARCH("Complete",M671)))</formula>
    </cfRule>
  </conditionalFormatting>
  <conditionalFormatting sqref="I671">
    <cfRule type="cellIs" dxfId="31280" priority="32441" operator="greaterThan">
      <formula>2.35</formula>
    </cfRule>
  </conditionalFormatting>
  <conditionalFormatting sqref="J672">
    <cfRule type="notContainsBlanks" dxfId="31279" priority="32440">
      <formula>LEN(TRIM(J672))&gt;0</formula>
    </cfRule>
  </conditionalFormatting>
  <conditionalFormatting sqref="K672">
    <cfRule type="notContainsBlanks" dxfId="31278" priority="32439">
      <formula>LEN(TRIM(K672))&gt;0</formula>
    </cfRule>
  </conditionalFormatting>
  <conditionalFormatting sqref="M672">
    <cfRule type="containsText" dxfId="31277" priority="32438" operator="containsText" text="Complete">
      <formula>NOT(ISERROR(SEARCH("Complete",M672)))</formula>
    </cfRule>
  </conditionalFormatting>
  <conditionalFormatting sqref="I672">
    <cfRule type="cellIs" dxfId="31276" priority="32437" operator="greaterThan">
      <formula>2.35</formula>
    </cfRule>
  </conditionalFormatting>
  <conditionalFormatting sqref="J673">
    <cfRule type="notContainsBlanks" dxfId="31275" priority="32436">
      <formula>LEN(TRIM(J673))&gt;0</formula>
    </cfRule>
  </conditionalFormatting>
  <conditionalFormatting sqref="K673">
    <cfRule type="notContainsBlanks" dxfId="31274" priority="32435">
      <formula>LEN(TRIM(K673))&gt;0</formula>
    </cfRule>
  </conditionalFormatting>
  <conditionalFormatting sqref="M673">
    <cfRule type="containsText" dxfId="31273" priority="32434" operator="containsText" text="Complete">
      <formula>NOT(ISERROR(SEARCH("Complete",M673)))</formula>
    </cfRule>
  </conditionalFormatting>
  <conditionalFormatting sqref="I673">
    <cfRule type="cellIs" dxfId="31272" priority="32433" operator="greaterThan">
      <formula>2.35</formula>
    </cfRule>
  </conditionalFormatting>
  <conditionalFormatting sqref="J674">
    <cfRule type="notContainsBlanks" dxfId="31271" priority="32432">
      <formula>LEN(TRIM(J674))&gt;0</formula>
    </cfRule>
  </conditionalFormatting>
  <conditionalFormatting sqref="K674">
    <cfRule type="notContainsBlanks" dxfId="31270" priority="32431">
      <formula>LEN(TRIM(K674))&gt;0</formula>
    </cfRule>
  </conditionalFormatting>
  <conditionalFormatting sqref="M674">
    <cfRule type="containsText" dxfId="31269" priority="32430" operator="containsText" text="Complete">
      <formula>NOT(ISERROR(SEARCH("Complete",M674)))</formula>
    </cfRule>
  </conditionalFormatting>
  <conditionalFormatting sqref="I674">
    <cfRule type="cellIs" dxfId="31268" priority="32429" operator="greaterThan">
      <formula>2.35</formula>
    </cfRule>
  </conditionalFormatting>
  <conditionalFormatting sqref="J675">
    <cfRule type="notContainsBlanks" dxfId="31267" priority="32428">
      <formula>LEN(TRIM(J675))&gt;0</formula>
    </cfRule>
  </conditionalFormatting>
  <conditionalFormatting sqref="K675">
    <cfRule type="notContainsBlanks" dxfId="31266" priority="32427">
      <formula>LEN(TRIM(K675))&gt;0</formula>
    </cfRule>
  </conditionalFormatting>
  <conditionalFormatting sqref="M675">
    <cfRule type="containsText" dxfId="31265" priority="32426" operator="containsText" text="Complete">
      <formula>NOT(ISERROR(SEARCH("Complete",M675)))</formula>
    </cfRule>
  </conditionalFormatting>
  <conditionalFormatting sqref="I675">
    <cfRule type="cellIs" dxfId="31264" priority="32425" operator="greaterThan">
      <formula>2.35</formula>
    </cfRule>
  </conditionalFormatting>
  <conditionalFormatting sqref="J676">
    <cfRule type="notContainsBlanks" dxfId="31263" priority="32424">
      <formula>LEN(TRIM(J676))&gt;0</formula>
    </cfRule>
  </conditionalFormatting>
  <conditionalFormatting sqref="K676">
    <cfRule type="notContainsBlanks" dxfId="31262" priority="32423">
      <formula>LEN(TRIM(K676))&gt;0</formula>
    </cfRule>
  </conditionalFormatting>
  <conditionalFormatting sqref="M676">
    <cfRule type="containsText" dxfId="31261" priority="32422" operator="containsText" text="Complete">
      <formula>NOT(ISERROR(SEARCH("Complete",M676)))</formula>
    </cfRule>
  </conditionalFormatting>
  <conditionalFormatting sqref="I676">
    <cfRule type="cellIs" dxfId="31260" priority="32421" operator="greaterThan">
      <formula>2.35</formula>
    </cfRule>
  </conditionalFormatting>
  <conditionalFormatting sqref="J677">
    <cfRule type="notContainsBlanks" dxfId="31259" priority="32420">
      <formula>LEN(TRIM(J677))&gt;0</formula>
    </cfRule>
  </conditionalFormatting>
  <conditionalFormatting sqref="K677">
    <cfRule type="notContainsBlanks" dxfId="31258" priority="32419">
      <formula>LEN(TRIM(K677))&gt;0</formula>
    </cfRule>
  </conditionalFormatting>
  <conditionalFormatting sqref="M677">
    <cfRule type="containsText" dxfId="31257" priority="32418" operator="containsText" text="Complete">
      <formula>NOT(ISERROR(SEARCH("Complete",M677)))</formula>
    </cfRule>
  </conditionalFormatting>
  <conditionalFormatting sqref="I677">
    <cfRule type="cellIs" dxfId="31256" priority="32417" operator="greaterThan">
      <formula>2.35</formula>
    </cfRule>
  </conditionalFormatting>
  <conditionalFormatting sqref="J678">
    <cfRule type="notContainsBlanks" dxfId="31255" priority="32416">
      <formula>LEN(TRIM(J678))&gt;0</formula>
    </cfRule>
  </conditionalFormatting>
  <conditionalFormatting sqref="K678">
    <cfRule type="notContainsBlanks" dxfId="31254" priority="32415">
      <formula>LEN(TRIM(K678))&gt;0</formula>
    </cfRule>
  </conditionalFormatting>
  <conditionalFormatting sqref="M678">
    <cfRule type="containsText" dxfId="31253" priority="32414" operator="containsText" text="Complete">
      <formula>NOT(ISERROR(SEARCH("Complete",M678)))</formula>
    </cfRule>
  </conditionalFormatting>
  <conditionalFormatting sqref="I678">
    <cfRule type="cellIs" dxfId="31252" priority="32413" operator="greaterThan">
      <formula>2.35</formula>
    </cfRule>
  </conditionalFormatting>
  <conditionalFormatting sqref="J679">
    <cfRule type="notContainsBlanks" dxfId="31251" priority="32412">
      <formula>LEN(TRIM(J679))&gt;0</formula>
    </cfRule>
  </conditionalFormatting>
  <conditionalFormatting sqref="K679">
    <cfRule type="notContainsBlanks" dxfId="31250" priority="32411">
      <formula>LEN(TRIM(K679))&gt;0</formula>
    </cfRule>
  </conditionalFormatting>
  <conditionalFormatting sqref="M679">
    <cfRule type="containsText" dxfId="31249" priority="32410" operator="containsText" text="Complete">
      <formula>NOT(ISERROR(SEARCH("Complete",M679)))</formula>
    </cfRule>
  </conditionalFormatting>
  <conditionalFormatting sqref="I679">
    <cfRule type="cellIs" dxfId="31248" priority="32409" operator="greaterThan">
      <formula>2.35</formula>
    </cfRule>
  </conditionalFormatting>
  <conditionalFormatting sqref="J680">
    <cfRule type="notContainsBlanks" dxfId="31247" priority="32408">
      <formula>LEN(TRIM(J680))&gt;0</formula>
    </cfRule>
  </conditionalFormatting>
  <conditionalFormatting sqref="K680">
    <cfRule type="notContainsBlanks" dxfId="31246" priority="32407">
      <formula>LEN(TRIM(K680))&gt;0</formula>
    </cfRule>
  </conditionalFormatting>
  <conditionalFormatting sqref="M680">
    <cfRule type="containsText" dxfId="31245" priority="32406" operator="containsText" text="Complete">
      <formula>NOT(ISERROR(SEARCH("Complete",M680)))</formula>
    </cfRule>
  </conditionalFormatting>
  <conditionalFormatting sqref="I680">
    <cfRule type="cellIs" dxfId="31244" priority="32405" operator="greaterThan">
      <formula>2.35</formula>
    </cfRule>
  </conditionalFormatting>
  <conditionalFormatting sqref="J681">
    <cfRule type="notContainsBlanks" dxfId="31243" priority="32404">
      <formula>LEN(TRIM(J681))&gt;0</formula>
    </cfRule>
  </conditionalFormatting>
  <conditionalFormatting sqref="K681">
    <cfRule type="notContainsBlanks" dxfId="31242" priority="32403">
      <formula>LEN(TRIM(K681))&gt;0</formula>
    </cfRule>
  </conditionalFormatting>
  <conditionalFormatting sqref="M681">
    <cfRule type="containsText" dxfId="31241" priority="32402" operator="containsText" text="Complete">
      <formula>NOT(ISERROR(SEARCH("Complete",M681)))</formula>
    </cfRule>
  </conditionalFormatting>
  <conditionalFormatting sqref="I681">
    <cfRule type="cellIs" dxfId="31240" priority="32401" operator="greaterThan">
      <formula>2.35</formula>
    </cfRule>
  </conditionalFormatting>
  <conditionalFormatting sqref="J682">
    <cfRule type="notContainsBlanks" dxfId="31239" priority="32400">
      <formula>LEN(TRIM(J682))&gt;0</formula>
    </cfRule>
  </conditionalFormatting>
  <conditionalFormatting sqref="K682">
    <cfRule type="notContainsBlanks" dxfId="31238" priority="32399">
      <formula>LEN(TRIM(K682))&gt;0</formula>
    </cfRule>
  </conditionalFormatting>
  <conditionalFormatting sqref="M682">
    <cfRule type="containsText" dxfId="31237" priority="32398" operator="containsText" text="Complete">
      <formula>NOT(ISERROR(SEARCH("Complete",M682)))</formula>
    </cfRule>
  </conditionalFormatting>
  <conditionalFormatting sqref="I682">
    <cfRule type="cellIs" dxfId="31236" priority="32397" operator="greaterThan">
      <formula>2.35</formula>
    </cfRule>
  </conditionalFormatting>
  <conditionalFormatting sqref="J683">
    <cfRule type="notContainsBlanks" dxfId="31235" priority="32396">
      <formula>LEN(TRIM(J683))&gt;0</formula>
    </cfRule>
  </conditionalFormatting>
  <conditionalFormatting sqref="K683">
    <cfRule type="notContainsBlanks" dxfId="31234" priority="32395">
      <formula>LEN(TRIM(K683))&gt;0</formula>
    </cfRule>
  </conditionalFormatting>
  <conditionalFormatting sqref="M683">
    <cfRule type="containsText" dxfId="31233" priority="32394" operator="containsText" text="Complete">
      <formula>NOT(ISERROR(SEARCH("Complete",M683)))</formula>
    </cfRule>
  </conditionalFormatting>
  <conditionalFormatting sqref="I683">
    <cfRule type="cellIs" dxfId="31232" priority="32393" operator="greaterThan">
      <formula>2.35</formula>
    </cfRule>
  </conditionalFormatting>
  <conditionalFormatting sqref="J684">
    <cfRule type="notContainsBlanks" dxfId="31231" priority="32392">
      <formula>LEN(TRIM(J684))&gt;0</formula>
    </cfRule>
  </conditionalFormatting>
  <conditionalFormatting sqref="K684">
    <cfRule type="notContainsBlanks" dxfId="31230" priority="32391">
      <formula>LEN(TRIM(K684))&gt;0</formula>
    </cfRule>
  </conditionalFormatting>
  <conditionalFormatting sqref="M684">
    <cfRule type="containsText" dxfId="31229" priority="32390" operator="containsText" text="Complete">
      <formula>NOT(ISERROR(SEARCH("Complete",M684)))</formula>
    </cfRule>
  </conditionalFormatting>
  <conditionalFormatting sqref="I684">
    <cfRule type="cellIs" dxfId="31228" priority="32389" operator="greaterThan">
      <formula>2.35</formula>
    </cfRule>
  </conditionalFormatting>
  <conditionalFormatting sqref="J685">
    <cfRule type="notContainsBlanks" dxfId="31227" priority="32388">
      <formula>LEN(TRIM(J685))&gt;0</formula>
    </cfRule>
  </conditionalFormatting>
  <conditionalFormatting sqref="K685">
    <cfRule type="notContainsBlanks" dxfId="31226" priority="32387">
      <formula>LEN(TRIM(K685))&gt;0</formula>
    </cfRule>
  </conditionalFormatting>
  <conditionalFormatting sqref="M685">
    <cfRule type="containsText" dxfId="31225" priority="32386" operator="containsText" text="Complete">
      <formula>NOT(ISERROR(SEARCH("Complete",M685)))</formula>
    </cfRule>
  </conditionalFormatting>
  <conditionalFormatting sqref="I685">
    <cfRule type="cellIs" dxfId="31224" priority="32385" operator="greaterThan">
      <formula>2.35</formula>
    </cfRule>
  </conditionalFormatting>
  <conditionalFormatting sqref="J686">
    <cfRule type="notContainsBlanks" dxfId="31223" priority="32384">
      <formula>LEN(TRIM(J686))&gt;0</formula>
    </cfRule>
  </conditionalFormatting>
  <conditionalFormatting sqref="K686">
    <cfRule type="notContainsBlanks" dxfId="31222" priority="32383">
      <formula>LEN(TRIM(K686))&gt;0</formula>
    </cfRule>
  </conditionalFormatting>
  <conditionalFormatting sqref="M686">
    <cfRule type="containsText" dxfId="31221" priority="32382" operator="containsText" text="Complete">
      <formula>NOT(ISERROR(SEARCH("Complete",M686)))</formula>
    </cfRule>
  </conditionalFormatting>
  <conditionalFormatting sqref="I686">
    <cfRule type="cellIs" dxfId="31220" priority="32381" operator="greaterThan">
      <formula>2.35</formula>
    </cfRule>
  </conditionalFormatting>
  <conditionalFormatting sqref="J687">
    <cfRule type="notContainsBlanks" dxfId="31219" priority="32380">
      <formula>LEN(TRIM(J687))&gt;0</formula>
    </cfRule>
  </conditionalFormatting>
  <conditionalFormatting sqref="K687">
    <cfRule type="notContainsBlanks" dxfId="31218" priority="32379">
      <formula>LEN(TRIM(K687))&gt;0</formula>
    </cfRule>
  </conditionalFormatting>
  <conditionalFormatting sqref="M687">
    <cfRule type="containsText" dxfId="31217" priority="32378" operator="containsText" text="Complete">
      <formula>NOT(ISERROR(SEARCH("Complete",M687)))</formula>
    </cfRule>
  </conditionalFormatting>
  <conditionalFormatting sqref="I687">
    <cfRule type="cellIs" dxfId="31216" priority="32377" operator="greaterThan">
      <formula>2.35</formula>
    </cfRule>
  </conditionalFormatting>
  <conditionalFormatting sqref="J688">
    <cfRule type="notContainsBlanks" dxfId="31215" priority="32376">
      <formula>LEN(TRIM(J688))&gt;0</formula>
    </cfRule>
  </conditionalFormatting>
  <conditionalFormatting sqref="K688">
    <cfRule type="notContainsBlanks" dxfId="31214" priority="32375">
      <formula>LEN(TRIM(K688))&gt;0</formula>
    </cfRule>
  </conditionalFormatting>
  <conditionalFormatting sqref="M688">
    <cfRule type="containsText" dxfId="31213" priority="32374" operator="containsText" text="Complete">
      <formula>NOT(ISERROR(SEARCH("Complete",M688)))</formula>
    </cfRule>
  </conditionalFormatting>
  <conditionalFormatting sqref="I688">
    <cfRule type="cellIs" dxfId="31212" priority="32373" operator="greaterThan">
      <formula>2.35</formula>
    </cfRule>
  </conditionalFormatting>
  <conditionalFormatting sqref="J689">
    <cfRule type="notContainsBlanks" dxfId="31211" priority="32372">
      <formula>LEN(TRIM(J689))&gt;0</formula>
    </cfRule>
  </conditionalFormatting>
  <conditionalFormatting sqref="K689">
    <cfRule type="notContainsBlanks" dxfId="31210" priority="32371">
      <formula>LEN(TRIM(K689))&gt;0</formula>
    </cfRule>
  </conditionalFormatting>
  <conditionalFormatting sqref="M689">
    <cfRule type="containsText" dxfId="31209" priority="32370" operator="containsText" text="Complete">
      <formula>NOT(ISERROR(SEARCH("Complete",M689)))</formula>
    </cfRule>
  </conditionalFormatting>
  <conditionalFormatting sqref="I689">
    <cfRule type="cellIs" dxfId="31208" priority="32369" operator="greaterThan">
      <formula>2.35</formula>
    </cfRule>
  </conditionalFormatting>
  <conditionalFormatting sqref="J690">
    <cfRule type="notContainsBlanks" dxfId="31207" priority="32368">
      <formula>LEN(TRIM(J690))&gt;0</formula>
    </cfRule>
  </conditionalFormatting>
  <conditionalFormatting sqref="K690">
    <cfRule type="notContainsBlanks" dxfId="31206" priority="32367">
      <formula>LEN(TRIM(K690))&gt;0</formula>
    </cfRule>
  </conditionalFormatting>
  <conditionalFormatting sqref="M690">
    <cfRule type="containsText" dxfId="31205" priority="32366" operator="containsText" text="Complete">
      <formula>NOT(ISERROR(SEARCH("Complete",M690)))</formula>
    </cfRule>
  </conditionalFormatting>
  <conditionalFormatting sqref="I690">
    <cfRule type="cellIs" dxfId="31204" priority="32365" operator="greaterThan">
      <formula>2.35</formula>
    </cfRule>
  </conditionalFormatting>
  <conditionalFormatting sqref="J691">
    <cfRule type="notContainsBlanks" dxfId="31203" priority="32364">
      <formula>LEN(TRIM(J691))&gt;0</formula>
    </cfRule>
  </conditionalFormatting>
  <conditionalFormatting sqref="K691">
    <cfRule type="notContainsBlanks" dxfId="31202" priority="32363">
      <formula>LEN(TRIM(K691))&gt;0</formula>
    </cfRule>
  </conditionalFormatting>
  <conditionalFormatting sqref="M691">
    <cfRule type="containsText" dxfId="31201" priority="32362" operator="containsText" text="Complete">
      <formula>NOT(ISERROR(SEARCH("Complete",M691)))</formula>
    </cfRule>
  </conditionalFormatting>
  <conditionalFormatting sqref="I691">
    <cfRule type="cellIs" dxfId="31200" priority="32361" operator="greaterThan">
      <formula>2.35</formula>
    </cfRule>
  </conditionalFormatting>
  <conditionalFormatting sqref="J692">
    <cfRule type="notContainsBlanks" dxfId="31199" priority="32360">
      <formula>LEN(TRIM(J692))&gt;0</formula>
    </cfRule>
  </conditionalFormatting>
  <conditionalFormatting sqref="K692">
    <cfRule type="notContainsBlanks" dxfId="31198" priority="32359">
      <formula>LEN(TRIM(K692))&gt;0</formula>
    </cfRule>
  </conditionalFormatting>
  <conditionalFormatting sqref="M692">
    <cfRule type="containsText" dxfId="31197" priority="32358" operator="containsText" text="Complete">
      <formula>NOT(ISERROR(SEARCH("Complete",M692)))</formula>
    </cfRule>
  </conditionalFormatting>
  <conditionalFormatting sqref="I692">
    <cfRule type="cellIs" dxfId="31196" priority="32357" operator="greaterThan">
      <formula>2.35</formula>
    </cfRule>
  </conditionalFormatting>
  <conditionalFormatting sqref="J693">
    <cfRule type="notContainsBlanks" dxfId="31195" priority="32356">
      <formula>LEN(TRIM(J693))&gt;0</formula>
    </cfRule>
  </conditionalFormatting>
  <conditionalFormatting sqref="K693">
    <cfRule type="notContainsBlanks" dxfId="31194" priority="32355">
      <formula>LEN(TRIM(K693))&gt;0</formula>
    </cfRule>
  </conditionalFormatting>
  <conditionalFormatting sqref="M693">
    <cfRule type="containsText" dxfId="31193" priority="32354" operator="containsText" text="Complete">
      <formula>NOT(ISERROR(SEARCH("Complete",M693)))</formula>
    </cfRule>
  </conditionalFormatting>
  <conditionalFormatting sqref="I693">
    <cfRule type="cellIs" dxfId="31192" priority="32353" operator="greaterThan">
      <formula>2.35</formula>
    </cfRule>
  </conditionalFormatting>
  <conditionalFormatting sqref="J694">
    <cfRule type="notContainsBlanks" dxfId="31191" priority="32352">
      <formula>LEN(TRIM(J694))&gt;0</formula>
    </cfRule>
  </conditionalFormatting>
  <conditionalFormatting sqref="K694">
    <cfRule type="notContainsBlanks" dxfId="31190" priority="32351">
      <formula>LEN(TRIM(K694))&gt;0</formula>
    </cfRule>
  </conditionalFormatting>
  <conditionalFormatting sqref="M694">
    <cfRule type="containsText" dxfId="31189" priority="32350" operator="containsText" text="Complete">
      <formula>NOT(ISERROR(SEARCH("Complete",M694)))</formula>
    </cfRule>
  </conditionalFormatting>
  <conditionalFormatting sqref="I694">
    <cfRule type="cellIs" dxfId="31188" priority="32349" operator="greaterThan">
      <formula>2.35</formula>
    </cfRule>
  </conditionalFormatting>
  <conditionalFormatting sqref="J695">
    <cfRule type="notContainsBlanks" dxfId="31187" priority="32348">
      <formula>LEN(TRIM(J695))&gt;0</formula>
    </cfRule>
  </conditionalFormatting>
  <conditionalFormatting sqref="K695">
    <cfRule type="notContainsBlanks" dxfId="31186" priority="32347">
      <formula>LEN(TRIM(K695))&gt;0</formula>
    </cfRule>
  </conditionalFormatting>
  <conditionalFormatting sqref="M695">
    <cfRule type="containsText" dxfId="31185" priority="32346" operator="containsText" text="Complete">
      <formula>NOT(ISERROR(SEARCH("Complete",M695)))</formula>
    </cfRule>
  </conditionalFormatting>
  <conditionalFormatting sqref="I695">
    <cfRule type="cellIs" dxfId="31184" priority="32345" operator="greaterThan">
      <formula>2.35</formula>
    </cfRule>
  </conditionalFormatting>
  <conditionalFormatting sqref="J696">
    <cfRule type="notContainsBlanks" dxfId="31183" priority="32344">
      <formula>LEN(TRIM(J696))&gt;0</formula>
    </cfRule>
  </conditionalFormatting>
  <conditionalFormatting sqref="K696">
    <cfRule type="notContainsBlanks" dxfId="31182" priority="32343">
      <formula>LEN(TRIM(K696))&gt;0</formula>
    </cfRule>
  </conditionalFormatting>
  <conditionalFormatting sqref="M696">
    <cfRule type="containsText" dxfId="31181" priority="32342" operator="containsText" text="Complete">
      <formula>NOT(ISERROR(SEARCH("Complete",M696)))</formula>
    </cfRule>
  </conditionalFormatting>
  <conditionalFormatting sqref="I696">
    <cfRule type="cellIs" dxfId="31180" priority="32341" operator="greaterThan">
      <formula>2.35</formula>
    </cfRule>
  </conditionalFormatting>
  <conditionalFormatting sqref="J697">
    <cfRule type="notContainsBlanks" dxfId="31179" priority="32340">
      <formula>LEN(TRIM(J697))&gt;0</formula>
    </cfRule>
  </conditionalFormatting>
  <conditionalFormatting sqref="K697">
    <cfRule type="notContainsBlanks" dxfId="31178" priority="32339">
      <formula>LEN(TRIM(K697))&gt;0</formula>
    </cfRule>
  </conditionalFormatting>
  <conditionalFormatting sqref="M697">
    <cfRule type="containsText" dxfId="31177" priority="32338" operator="containsText" text="Complete">
      <formula>NOT(ISERROR(SEARCH("Complete",M697)))</formula>
    </cfRule>
  </conditionalFormatting>
  <conditionalFormatting sqref="I697">
    <cfRule type="cellIs" dxfId="31176" priority="32337" operator="greaterThan">
      <formula>2.35</formula>
    </cfRule>
  </conditionalFormatting>
  <conditionalFormatting sqref="J698">
    <cfRule type="notContainsBlanks" dxfId="31175" priority="32336">
      <formula>LEN(TRIM(J698))&gt;0</formula>
    </cfRule>
  </conditionalFormatting>
  <conditionalFormatting sqref="K698">
    <cfRule type="notContainsBlanks" dxfId="31174" priority="32335">
      <formula>LEN(TRIM(K698))&gt;0</formula>
    </cfRule>
  </conditionalFormatting>
  <conditionalFormatting sqref="M698">
    <cfRule type="containsText" dxfId="31173" priority="32334" operator="containsText" text="Complete">
      <formula>NOT(ISERROR(SEARCH("Complete",M698)))</formula>
    </cfRule>
  </conditionalFormatting>
  <conditionalFormatting sqref="I698">
    <cfRule type="cellIs" dxfId="31172" priority="32333" operator="greaterThan">
      <formula>2.35</formula>
    </cfRule>
  </conditionalFormatting>
  <conditionalFormatting sqref="J699">
    <cfRule type="notContainsBlanks" dxfId="31171" priority="32332">
      <formula>LEN(TRIM(J699))&gt;0</formula>
    </cfRule>
  </conditionalFormatting>
  <conditionalFormatting sqref="K699">
    <cfRule type="notContainsBlanks" dxfId="31170" priority="32331">
      <formula>LEN(TRIM(K699))&gt;0</formula>
    </cfRule>
  </conditionalFormatting>
  <conditionalFormatting sqref="M699">
    <cfRule type="containsText" dxfId="31169" priority="32330" operator="containsText" text="Complete">
      <formula>NOT(ISERROR(SEARCH("Complete",M699)))</formula>
    </cfRule>
  </conditionalFormatting>
  <conditionalFormatting sqref="I699">
    <cfRule type="cellIs" dxfId="31168" priority="32329" operator="greaterThan">
      <formula>2.35</formula>
    </cfRule>
  </conditionalFormatting>
  <conditionalFormatting sqref="J700">
    <cfRule type="notContainsBlanks" dxfId="31167" priority="32328">
      <formula>LEN(TRIM(J700))&gt;0</formula>
    </cfRule>
  </conditionalFormatting>
  <conditionalFormatting sqref="K700">
    <cfRule type="notContainsBlanks" dxfId="31166" priority="32327">
      <formula>LEN(TRIM(K700))&gt;0</formula>
    </cfRule>
  </conditionalFormatting>
  <conditionalFormatting sqref="M700">
    <cfRule type="containsText" dxfId="31165" priority="32326" operator="containsText" text="Complete">
      <formula>NOT(ISERROR(SEARCH("Complete",M700)))</formula>
    </cfRule>
  </conditionalFormatting>
  <conditionalFormatting sqref="I700">
    <cfRule type="cellIs" dxfId="31164" priority="32325" operator="greaterThan">
      <formula>2.35</formula>
    </cfRule>
  </conditionalFormatting>
  <conditionalFormatting sqref="J701">
    <cfRule type="notContainsBlanks" dxfId="31163" priority="32324">
      <formula>LEN(TRIM(J701))&gt;0</formula>
    </cfRule>
  </conditionalFormatting>
  <conditionalFormatting sqref="K701">
    <cfRule type="notContainsBlanks" dxfId="31162" priority="32323">
      <formula>LEN(TRIM(K701))&gt;0</formula>
    </cfRule>
  </conditionalFormatting>
  <conditionalFormatting sqref="M701">
    <cfRule type="containsText" dxfId="31161" priority="32322" operator="containsText" text="Complete">
      <formula>NOT(ISERROR(SEARCH("Complete",M701)))</formula>
    </cfRule>
  </conditionalFormatting>
  <conditionalFormatting sqref="I701">
    <cfRule type="cellIs" dxfId="31160" priority="32321" operator="greaterThan">
      <formula>2.35</formula>
    </cfRule>
  </conditionalFormatting>
  <conditionalFormatting sqref="J702">
    <cfRule type="notContainsBlanks" dxfId="31159" priority="32320">
      <formula>LEN(TRIM(J702))&gt;0</formula>
    </cfRule>
  </conditionalFormatting>
  <conditionalFormatting sqref="K702">
    <cfRule type="notContainsBlanks" dxfId="31158" priority="32319">
      <formula>LEN(TRIM(K702))&gt;0</formula>
    </cfRule>
  </conditionalFormatting>
  <conditionalFormatting sqref="M702">
    <cfRule type="containsText" dxfId="31157" priority="32318" operator="containsText" text="Complete">
      <formula>NOT(ISERROR(SEARCH("Complete",M702)))</formula>
    </cfRule>
  </conditionalFormatting>
  <conditionalFormatting sqref="I702">
    <cfRule type="cellIs" dxfId="31156" priority="32317" operator="greaterThan">
      <formula>2.35</formula>
    </cfRule>
  </conditionalFormatting>
  <conditionalFormatting sqref="J703">
    <cfRule type="notContainsBlanks" dxfId="31155" priority="32316">
      <formula>LEN(TRIM(J703))&gt;0</formula>
    </cfRule>
  </conditionalFormatting>
  <conditionalFormatting sqref="K703">
    <cfRule type="notContainsBlanks" dxfId="31154" priority="32315">
      <formula>LEN(TRIM(K703))&gt;0</formula>
    </cfRule>
  </conditionalFormatting>
  <conditionalFormatting sqref="M703">
    <cfRule type="containsText" dxfId="31153" priority="32314" operator="containsText" text="Complete">
      <formula>NOT(ISERROR(SEARCH("Complete",M703)))</formula>
    </cfRule>
  </conditionalFormatting>
  <conditionalFormatting sqref="I703">
    <cfRule type="cellIs" dxfId="31152" priority="32313" operator="greaterThan">
      <formula>2.35</formula>
    </cfRule>
  </conditionalFormatting>
  <conditionalFormatting sqref="J704">
    <cfRule type="notContainsBlanks" dxfId="31151" priority="32312">
      <formula>LEN(TRIM(J704))&gt;0</formula>
    </cfRule>
  </conditionalFormatting>
  <conditionalFormatting sqref="K704">
    <cfRule type="notContainsBlanks" dxfId="31150" priority="32311">
      <formula>LEN(TRIM(K704))&gt;0</formula>
    </cfRule>
  </conditionalFormatting>
  <conditionalFormatting sqref="M704">
    <cfRule type="containsText" dxfId="31149" priority="32310" operator="containsText" text="Complete">
      <formula>NOT(ISERROR(SEARCH("Complete",M704)))</formula>
    </cfRule>
  </conditionalFormatting>
  <conditionalFormatting sqref="I704">
    <cfRule type="cellIs" dxfId="31148" priority="32309" operator="greaterThan">
      <formula>2.35</formula>
    </cfRule>
  </conditionalFormatting>
  <conditionalFormatting sqref="J705">
    <cfRule type="notContainsBlanks" dxfId="31147" priority="32308">
      <formula>LEN(TRIM(J705))&gt;0</formula>
    </cfRule>
  </conditionalFormatting>
  <conditionalFormatting sqref="K705">
    <cfRule type="notContainsBlanks" dxfId="31146" priority="32307">
      <formula>LEN(TRIM(K705))&gt;0</formula>
    </cfRule>
  </conditionalFormatting>
  <conditionalFormatting sqref="M705">
    <cfRule type="containsText" dxfId="31145" priority="32306" operator="containsText" text="Complete">
      <formula>NOT(ISERROR(SEARCH("Complete",M705)))</formula>
    </cfRule>
  </conditionalFormatting>
  <conditionalFormatting sqref="I705">
    <cfRule type="cellIs" dxfId="31144" priority="32305" operator="greaterThan">
      <formula>2.35</formula>
    </cfRule>
  </conditionalFormatting>
  <conditionalFormatting sqref="J706">
    <cfRule type="notContainsBlanks" dxfId="31143" priority="32304">
      <formula>LEN(TRIM(J706))&gt;0</formula>
    </cfRule>
  </conditionalFormatting>
  <conditionalFormatting sqref="K706">
    <cfRule type="notContainsBlanks" dxfId="31142" priority="32303">
      <formula>LEN(TRIM(K706))&gt;0</formula>
    </cfRule>
  </conditionalFormatting>
  <conditionalFormatting sqref="M706">
    <cfRule type="containsText" dxfId="31141" priority="32302" operator="containsText" text="Complete">
      <formula>NOT(ISERROR(SEARCH("Complete",M706)))</formula>
    </cfRule>
  </conditionalFormatting>
  <conditionalFormatting sqref="I706">
    <cfRule type="cellIs" dxfId="31140" priority="32301" operator="greaterThan">
      <formula>2.35</formula>
    </cfRule>
  </conditionalFormatting>
  <conditionalFormatting sqref="J707">
    <cfRule type="notContainsBlanks" dxfId="31139" priority="32300">
      <formula>LEN(TRIM(J707))&gt;0</formula>
    </cfRule>
  </conditionalFormatting>
  <conditionalFormatting sqref="K707">
    <cfRule type="notContainsBlanks" dxfId="31138" priority="32299">
      <formula>LEN(TRIM(K707))&gt;0</formula>
    </cfRule>
  </conditionalFormatting>
  <conditionalFormatting sqref="M707">
    <cfRule type="containsText" dxfId="31137" priority="32298" operator="containsText" text="Complete">
      <formula>NOT(ISERROR(SEARCH("Complete",M707)))</formula>
    </cfRule>
  </conditionalFormatting>
  <conditionalFormatting sqref="I707">
    <cfRule type="cellIs" dxfId="31136" priority="32297" operator="greaterThan">
      <formula>2.35</formula>
    </cfRule>
  </conditionalFormatting>
  <conditionalFormatting sqref="J708">
    <cfRule type="notContainsBlanks" dxfId="31135" priority="32296">
      <formula>LEN(TRIM(J708))&gt;0</formula>
    </cfRule>
  </conditionalFormatting>
  <conditionalFormatting sqref="K708">
    <cfRule type="notContainsBlanks" dxfId="31134" priority="32295">
      <formula>LEN(TRIM(K708))&gt;0</formula>
    </cfRule>
  </conditionalFormatting>
  <conditionalFormatting sqref="M708">
    <cfRule type="containsText" dxfId="31133" priority="32294" operator="containsText" text="Complete">
      <formula>NOT(ISERROR(SEARCH("Complete",M708)))</formula>
    </cfRule>
  </conditionalFormatting>
  <conditionalFormatting sqref="I708">
    <cfRule type="cellIs" dxfId="31132" priority="32293" operator="greaterThan">
      <formula>2.35</formula>
    </cfRule>
  </conditionalFormatting>
  <conditionalFormatting sqref="J709">
    <cfRule type="notContainsBlanks" dxfId="31131" priority="32292">
      <formula>LEN(TRIM(J709))&gt;0</formula>
    </cfRule>
  </conditionalFormatting>
  <conditionalFormatting sqref="K709">
    <cfRule type="notContainsBlanks" dxfId="31130" priority="32291">
      <formula>LEN(TRIM(K709))&gt;0</formula>
    </cfRule>
  </conditionalFormatting>
  <conditionalFormatting sqref="M709">
    <cfRule type="containsText" dxfId="31129" priority="32290" operator="containsText" text="Complete">
      <formula>NOT(ISERROR(SEARCH("Complete",M709)))</formula>
    </cfRule>
  </conditionalFormatting>
  <conditionalFormatting sqref="I709">
    <cfRule type="cellIs" dxfId="31128" priority="32289" operator="greaterThan">
      <formula>2.35</formula>
    </cfRule>
  </conditionalFormatting>
  <conditionalFormatting sqref="J710">
    <cfRule type="notContainsBlanks" dxfId="31127" priority="32288">
      <formula>LEN(TRIM(J710))&gt;0</formula>
    </cfRule>
  </conditionalFormatting>
  <conditionalFormatting sqref="K710">
    <cfRule type="notContainsBlanks" dxfId="31126" priority="32287">
      <formula>LEN(TRIM(K710))&gt;0</formula>
    </cfRule>
  </conditionalFormatting>
  <conditionalFormatting sqref="M710">
    <cfRule type="containsText" dxfId="31125" priority="32286" operator="containsText" text="Complete">
      <formula>NOT(ISERROR(SEARCH("Complete",M710)))</formula>
    </cfRule>
  </conditionalFormatting>
  <conditionalFormatting sqref="I710">
    <cfRule type="cellIs" dxfId="31124" priority="32285" operator="greaterThan">
      <formula>2.35</formula>
    </cfRule>
  </conditionalFormatting>
  <conditionalFormatting sqref="J711">
    <cfRule type="notContainsBlanks" dxfId="31123" priority="32284">
      <formula>LEN(TRIM(J711))&gt;0</formula>
    </cfRule>
  </conditionalFormatting>
  <conditionalFormatting sqref="K711">
    <cfRule type="notContainsBlanks" dxfId="31122" priority="32283">
      <formula>LEN(TRIM(K711))&gt;0</formula>
    </cfRule>
  </conditionalFormatting>
  <conditionalFormatting sqref="M711">
    <cfRule type="containsText" dxfId="31121" priority="32282" operator="containsText" text="Complete">
      <formula>NOT(ISERROR(SEARCH("Complete",M711)))</formula>
    </cfRule>
  </conditionalFormatting>
  <conditionalFormatting sqref="I711">
    <cfRule type="cellIs" dxfId="31120" priority="32281" operator="greaterThan">
      <formula>2.35</formula>
    </cfRule>
  </conditionalFormatting>
  <conditionalFormatting sqref="J712">
    <cfRule type="notContainsBlanks" dxfId="31119" priority="32280">
      <formula>LEN(TRIM(J712))&gt;0</formula>
    </cfRule>
  </conditionalFormatting>
  <conditionalFormatting sqref="K712">
    <cfRule type="notContainsBlanks" dxfId="31118" priority="32279">
      <formula>LEN(TRIM(K712))&gt;0</formula>
    </cfRule>
  </conditionalFormatting>
  <conditionalFormatting sqref="M712">
    <cfRule type="containsText" dxfId="31117" priority="32278" operator="containsText" text="Complete">
      <formula>NOT(ISERROR(SEARCH("Complete",M712)))</formula>
    </cfRule>
  </conditionalFormatting>
  <conditionalFormatting sqref="I712">
    <cfRule type="cellIs" dxfId="31116" priority="32277" operator="greaterThan">
      <formula>2.35</formula>
    </cfRule>
  </conditionalFormatting>
  <conditionalFormatting sqref="J713">
    <cfRule type="notContainsBlanks" dxfId="31115" priority="32276">
      <formula>LEN(TRIM(J713))&gt;0</formula>
    </cfRule>
  </conditionalFormatting>
  <conditionalFormatting sqref="K713">
    <cfRule type="notContainsBlanks" dxfId="31114" priority="32275">
      <formula>LEN(TRIM(K713))&gt;0</formula>
    </cfRule>
  </conditionalFormatting>
  <conditionalFormatting sqref="M713">
    <cfRule type="containsText" dxfId="31113" priority="32274" operator="containsText" text="Complete">
      <formula>NOT(ISERROR(SEARCH("Complete",M713)))</formula>
    </cfRule>
  </conditionalFormatting>
  <conditionalFormatting sqref="I713">
    <cfRule type="cellIs" dxfId="31112" priority="32273" operator="greaterThan">
      <formula>2.35</formula>
    </cfRule>
  </conditionalFormatting>
  <conditionalFormatting sqref="J714">
    <cfRule type="notContainsBlanks" dxfId="31111" priority="32272">
      <formula>LEN(TRIM(J714))&gt;0</formula>
    </cfRule>
  </conditionalFormatting>
  <conditionalFormatting sqref="K714">
    <cfRule type="notContainsBlanks" dxfId="31110" priority="32271">
      <formula>LEN(TRIM(K714))&gt;0</formula>
    </cfRule>
  </conditionalFormatting>
  <conditionalFormatting sqref="M714">
    <cfRule type="containsText" dxfId="31109" priority="32270" operator="containsText" text="Complete">
      <formula>NOT(ISERROR(SEARCH("Complete",M714)))</formula>
    </cfRule>
  </conditionalFormatting>
  <conditionalFormatting sqref="I714">
    <cfRule type="cellIs" dxfId="31108" priority="32269" operator="greaterThan">
      <formula>2.35</formula>
    </cfRule>
  </conditionalFormatting>
  <conditionalFormatting sqref="J715">
    <cfRule type="notContainsBlanks" dxfId="31107" priority="32268">
      <formula>LEN(TRIM(J715))&gt;0</formula>
    </cfRule>
  </conditionalFormatting>
  <conditionalFormatting sqref="K715">
    <cfRule type="notContainsBlanks" dxfId="31106" priority="32267">
      <formula>LEN(TRIM(K715))&gt;0</formula>
    </cfRule>
  </conditionalFormatting>
  <conditionalFormatting sqref="M715">
    <cfRule type="containsText" dxfId="31105" priority="32266" operator="containsText" text="Complete">
      <formula>NOT(ISERROR(SEARCH("Complete",M715)))</formula>
    </cfRule>
  </conditionalFormatting>
  <conditionalFormatting sqref="I715">
    <cfRule type="cellIs" dxfId="31104" priority="32265" operator="greaterThan">
      <formula>2.35</formula>
    </cfRule>
  </conditionalFormatting>
  <conditionalFormatting sqref="J716">
    <cfRule type="notContainsBlanks" dxfId="31103" priority="32264">
      <formula>LEN(TRIM(J716))&gt;0</formula>
    </cfRule>
  </conditionalFormatting>
  <conditionalFormatting sqref="K716">
    <cfRule type="notContainsBlanks" dxfId="31102" priority="32263">
      <formula>LEN(TRIM(K716))&gt;0</formula>
    </cfRule>
  </conditionalFormatting>
  <conditionalFormatting sqref="M716">
    <cfRule type="containsText" dxfId="31101" priority="32262" operator="containsText" text="Complete">
      <formula>NOT(ISERROR(SEARCH("Complete",M716)))</formula>
    </cfRule>
  </conditionalFormatting>
  <conditionalFormatting sqref="I716">
    <cfRule type="cellIs" dxfId="31100" priority="32261" operator="greaterThan">
      <formula>2.35</formula>
    </cfRule>
  </conditionalFormatting>
  <conditionalFormatting sqref="J717">
    <cfRule type="notContainsBlanks" dxfId="31099" priority="32260">
      <formula>LEN(TRIM(J717))&gt;0</formula>
    </cfRule>
  </conditionalFormatting>
  <conditionalFormatting sqref="K717">
    <cfRule type="notContainsBlanks" dxfId="31098" priority="32259">
      <formula>LEN(TRIM(K717))&gt;0</formula>
    </cfRule>
  </conditionalFormatting>
  <conditionalFormatting sqref="M717">
    <cfRule type="containsText" dxfId="31097" priority="32258" operator="containsText" text="Complete">
      <formula>NOT(ISERROR(SEARCH("Complete",M717)))</formula>
    </cfRule>
  </conditionalFormatting>
  <conditionalFormatting sqref="I717">
    <cfRule type="cellIs" dxfId="31096" priority="32257" operator="greaterThan">
      <formula>2.35</formula>
    </cfRule>
  </conditionalFormatting>
  <conditionalFormatting sqref="J718">
    <cfRule type="notContainsBlanks" dxfId="31095" priority="32256">
      <formula>LEN(TRIM(J718))&gt;0</formula>
    </cfRule>
  </conditionalFormatting>
  <conditionalFormatting sqref="K718">
    <cfRule type="notContainsBlanks" dxfId="31094" priority="32255">
      <formula>LEN(TRIM(K718))&gt;0</formula>
    </cfRule>
  </conditionalFormatting>
  <conditionalFormatting sqref="M718">
    <cfRule type="containsText" dxfId="31093" priority="32254" operator="containsText" text="Complete">
      <formula>NOT(ISERROR(SEARCH("Complete",M718)))</formula>
    </cfRule>
  </conditionalFormatting>
  <conditionalFormatting sqref="I718">
    <cfRule type="cellIs" dxfId="31092" priority="32253" operator="greaterThan">
      <formula>2.35</formula>
    </cfRule>
  </conditionalFormatting>
  <conditionalFormatting sqref="J719">
    <cfRule type="notContainsBlanks" dxfId="31091" priority="32252">
      <formula>LEN(TRIM(J719))&gt;0</formula>
    </cfRule>
  </conditionalFormatting>
  <conditionalFormatting sqref="K719">
    <cfRule type="notContainsBlanks" dxfId="31090" priority="32251">
      <formula>LEN(TRIM(K719))&gt;0</formula>
    </cfRule>
  </conditionalFormatting>
  <conditionalFormatting sqref="M719">
    <cfRule type="containsText" dxfId="31089" priority="32250" operator="containsText" text="Complete">
      <formula>NOT(ISERROR(SEARCH("Complete",M719)))</formula>
    </cfRule>
  </conditionalFormatting>
  <conditionalFormatting sqref="J720">
    <cfRule type="notContainsBlanks" dxfId="31088" priority="32248">
      <formula>LEN(TRIM(J720))&gt;0</formula>
    </cfRule>
  </conditionalFormatting>
  <conditionalFormatting sqref="K720">
    <cfRule type="notContainsBlanks" dxfId="31087" priority="32247">
      <formula>LEN(TRIM(K720))&gt;0</formula>
    </cfRule>
  </conditionalFormatting>
  <conditionalFormatting sqref="M720">
    <cfRule type="containsText" dxfId="31086" priority="32246" operator="containsText" text="Complete">
      <formula>NOT(ISERROR(SEARCH("Complete",M720)))</formula>
    </cfRule>
  </conditionalFormatting>
  <conditionalFormatting sqref="J721">
    <cfRule type="notContainsBlanks" dxfId="31085" priority="32244">
      <formula>LEN(TRIM(J721))&gt;0</formula>
    </cfRule>
  </conditionalFormatting>
  <conditionalFormatting sqref="K721">
    <cfRule type="notContainsBlanks" dxfId="31084" priority="32243">
      <formula>LEN(TRIM(K721))&gt;0</formula>
    </cfRule>
  </conditionalFormatting>
  <conditionalFormatting sqref="M721">
    <cfRule type="containsText" dxfId="31083" priority="32242" operator="containsText" text="Complete">
      <formula>NOT(ISERROR(SEARCH("Complete",M721)))</formula>
    </cfRule>
  </conditionalFormatting>
  <conditionalFormatting sqref="J722">
    <cfRule type="notContainsBlanks" dxfId="31082" priority="32240">
      <formula>LEN(TRIM(J722))&gt;0</formula>
    </cfRule>
  </conditionalFormatting>
  <conditionalFormatting sqref="K722">
    <cfRule type="notContainsBlanks" dxfId="31081" priority="32239">
      <formula>LEN(TRIM(K722))&gt;0</formula>
    </cfRule>
  </conditionalFormatting>
  <conditionalFormatting sqref="M722">
    <cfRule type="containsText" dxfId="31080" priority="32238" operator="containsText" text="Complete">
      <formula>NOT(ISERROR(SEARCH("Complete",M722)))</formula>
    </cfRule>
  </conditionalFormatting>
  <conditionalFormatting sqref="J723">
    <cfRule type="notContainsBlanks" dxfId="31079" priority="32236">
      <formula>LEN(TRIM(J723))&gt;0</formula>
    </cfRule>
  </conditionalFormatting>
  <conditionalFormatting sqref="K723">
    <cfRule type="notContainsBlanks" dxfId="31078" priority="32235">
      <formula>LEN(TRIM(K723))&gt;0</formula>
    </cfRule>
  </conditionalFormatting>
  <conditionalFormatting sqref="M723">
    <cfRule type="containsText" dxfId="31077" priority="32234" operator="containsText" text="Complete">
      <formula>NOT(ISERROR(SEARCH("Complete",M723)))</formula>
    </cfRule>
  </conditionalFormatting>
  <conditionalFormatting sqref="J724">
    <cfRule type="notContainsBlanks" dxfId="31076" priority="32232">
      <formula>LEN(TRIM(J724))&gt;0</formula>
    </cfRule>
  </conditionalFormatting>
  <conditionalFormatting sqref="K724">
    <cfRule type="notContainsBlanks" dxfId="31075" priority="32231">
      <formula>LEN(TRIM(K724))&gt;0</formula>
    </cfRule>
  </conditionalFormatting>
  <conditionalFormatting sqref="M724">
    <cfRule type="containsText" dxfId="31074" priority="32230" operator="containsText" text="Complete">
      <formula>NOT(ISERROR(SEARCH("Complete",M724)))</formula>
    </cfRule>
  </conditionalFormatting>
  <conditionalFormatting sqref="I719">
    <cfRule type="cellIs" dxfId="31073" priority="32228" operator="greaterThan">
      <formula>2.35</formula>
    </cfRule>
  </conditionalFormatting>
  <conditionalFormatting sqref="I720">
    <cfRule type="cellIs" dxfId="31072" priority="32227" operator="greaterThan">
      <formula>2.35</formula>
    </cfRule>
  </conditionalFormatting>
  <conditionalFormatting sqref="I721">
    <cfRule type="cellIs" dxfId="31071" priority="32226" operator="greaterThan">
      <formula>2.35</formula>
    </cfRule>
  </conditionalFormatting>
  <conditionalFormatting sqref="I722">
    <cfRule type="cellIs" dxfId="31070" priority="32225" operator="greaterThan">
      <formula>2.35</formula>
    </cfRule>
  </conditionalFormatting>
  <conditionalFormatting sqref="I723">
    <cfRule type="cellIs" dxfId="31069" priority="32224" operator="greaterThan">
      <formula>2.35</formula>
    </cfRule>
  </conditionalFormatting>
  <conditionalFormatting sqref="I724">
    <cfRule type="cellIs" dxfId="31068" priority="32223" operator="greaterThan">
      <formula>2.35</formula>
    </cfRule>
  </conditionalFormatting>
  <conditionalFormatting sqref="J725">
    <cfRule type="notContainsBlanks" dxfId="31067" priority="32222">
      <formula>LEN(TRIM(J725))&gt;0</formula>
    </cfRule>
  </conditionalFormatting>
  <conditionalFormatting sqref="K725">
    <cfRule type="notContainsBlanks" dxfId="31066" priority="32221">
      <formula>LEN(TRIM(K725))&gt;0</formula>
    </cfRule>
  </conditionalFormatting>
  <conditionalFormatting sqref="M725">
    <cfRule type="containsText" dxfId="31065" priority="32220" operator="containsText" text="Complete">
      <formula>NOT(ISERROR(SEARCH("Complete",M725)))</formula>
    </cfRule>
  </conditionalFormatting>
  <conditionalFormatting sqref="I725">
    <cfRule type="cellIs" dxfId="31064" priority="32219" operator="greaterThan">
      <formula>2.35</formula>
    </cfRule>
  </conditionalFormatting>
  <conditionalFormatting sqref="J726">
    <cfRule type="notContainsBlanks" dxfId="31063" priority="32218">
      <formula>LEN(TRIM(J726))&gt;0</formula>
    </cfRule>
  </conditionalFormatting>
  <conditionalFormatting sqref="K726">
    <cfRule type="notContainsBlanks" dxfId="31062" priority="32217">
      <formula>LEN(TRIM(K726))&gt;0</formula>
    </cfRule>
  </conditionalFormatting>
  <conditionalFormatting sqref="M726">
    <cfRule type="containsText" dxfId="31061" priority="32216" operator="containsText" text="Complete">
      <formula>NOT(ISERROR(SEARCH("Complete",M726)))</formula>
    </cfRule>
  </conditionalFormatting>
  <conditionalFormatting sqref="I726">
    <cfRule type="cellIs" dxfId="31060" priority="32215" operator="greaterThan">
      <formula>2.35</formula>
    </cfRule>
  </conditionalFormatting>
  <conditionalFormatting sqref="J727">
    <cfRule type="notContainsBlanks" dxfId="31059" priority="32214">
      <formula>LEN(TRIM(J727))&gt;0</formula>
    </cfRule>
  </conditionalFormatting>
  <conditionalFormatting sqref="K727">
    <cfRule type="notContainsBlanks" dxfId="31058" priority="32213">
      <formula>LEN(TRIM(K727))&gt;0</formula>
    </cfRule>
  </conditionalFormatting>
  <conditionalFormatting sqref="M727">
    <cfRule type="containsText" dxfId="31057" priority="32212" operator="containsText" text="Complete">
      <formula>NOT(ISERROR(SEARCH("Complete",M727)))</formula>
    </cfRule>
  </conditionalFormatting>
  <conditionalFormatting sqref="I727">
    <cfRule type="cellIs" dxfId="31056" priority="32211" operator="greaterThan">
      <formula>2.35</formula>
    </cfRule>
  </conditionalFormatting>
  <conditionalFormatting sqref="J728">
    <cfRule type="notContainsBlanks" dxfId="31055" priority="32210">
      <formula>LEN(TRIM(J728))&gt;0</formula>
    </cfRule>
  </conditionalFormatting>
  <conditionalFormatting sqref="K728">
    <cfRule type="notContainsBlanks" dxfId="31054" priority="32209">
      <formula>LEN(TRIM(K728))&gt;0</formula>
    </cfRule>
  </conditionalFormatting>
  <conditionalFormatting sqref="M728">
    <cfRule type="containsText" dxfId="31053" priority="32208" operator="containsText" text="Complete">
      <formula>NOT(ISERROR(SEARCH("Complete",M728)))</formula>
    </cfRule>
  </conditionalFormatting>
  <conditionalFormatting sqref="I728">
    <cfRule type="cellIs" dxfId="31052" priority="32207" operator="greaterThan">
      <formula>2.35</formula>
    </cfRule>
  </conditionalFormatting>
  <conditionalFormatting sqref="J729">
    <cfRule type="notContainsBlanks" dxfId="31051" priority="32206">
      <formula>LEN(TRIM(J729))&gt;0</formula>
    </cfRule>
  </conditionalFormatting>
  <conditionalFormatting sqref="K729">
    <cfRule type="notContainsBlanks" dxfId="31050" priority="32205">
      <formula>LEN(TRIM(K729))&gt;0</formula>
    </cfRule>
  </conditionalFormatting>
  <conditionalFormatting sqref="M729">
    <cfRule type="containsText" dxfId="31049" priority="32204" operator="containsText" text="Complete">
      <formula>NOT(ISERROR(SEARCH("Complete",M729)))</formula>
    </cfRule>
  </conditionalFormatting>
  <conditionalFormatting sqref="I729">
    <cfRule type="cellIs" dxfId="31048" priority="32203" operator="greaterThan">
      <formula>2.35</formula>
    </cfRule>
  </conditionalFormatting>
  <conditionalFormatting sqref="J730">
    <cfRule type="notContainsBlanks" dxfId="31047" priority="32202">
      <formula>LEN(TRIM(J730))&gt;0</formula>
    </cfRule>
  </conditionalFormatting>
  <conditionalFormatting sqref="K730">
    <cfRule type="notContainsBlanks" dxfId="31046" priority="32201">
      <formula>LEN(TRIM(K730))&gt;0</formula>
    </cfRule>
  </conditionalFormatting>
  <conditionalFormatting sqref="M730">
    <cfRule type="containsText" dxfId="31045" priority="32200" operator="containsText" text="Complete">
      <formula>NOT(ISERROR(SEARCH("Complete",M730)))</formula>
    </cfRule>
  </conditionalFormatting>
  <conditionalFormatting sqref="I730">
    <cfRule type="cellIs" dxfId="31044" priority="32199" operator="greaterThan">
      <formula>2.35</formula>
    </cfRule>
  </conditionalFormatting>
  <conditionalFormatting sqref="J731">
    <cfRule type="notContainsBlanks" dxfId="31043" priority="32198">
      <formula>LEN(TRIM(J731))&gt;0</formula>
    </cfRule>
  </conditionalFormatting>
  <conditionalFormatting sqref="K731">
    <cfRule type="notContainsBlanks" dxfId="31042" priority="32197">
      <formula>LEN(TRIM(K731))&gt;0</formula>
    </cfRule>
  </conditionalFormatting>
  <conditionalFormatting sqref="M731">
    <cfRule type="containsText" dxfId="31041" priority="32196" operator="containsText" text="Complete">
      <formula>NOT(ISERROR(SEARCH("Complete",M731)))</formula>
    </cfRule>
  </conditionalFormatting>
  <conditionalFormatting sqref="I731">
    <cfRule type="cellIs" dxfId="31040" priority="32195" operator="greaterThan">
      <formula>2.35</formula>
    </cfRule>
  </conditionalFormatting>
  <conditionalFormatting sqref="J732">
    <cfRule type="notContainsBlanks" dxfId="31039" priority="32194">
      <formula>LEN(TRIM(J732))&gt;0</formula>
    </cfRule>
  </conditionalFormatting>
  <conditionalFormatting sqref="K732">
    <cfRule type="notContainsBlanks" dxfId="31038" priority="32193">
      <formula>LEN(TRIM(K732))&gt;0</formula>
    </cfRule>
  </conditionalFormatting>
  <conditionalFormatting sqref="M732">
    <cfRule type="containsText" dxfId="31037" priority="32192" operator="containsText" text="Complete">
      <formula>NOT(ISERROR(SEARCH("Complete",M732)))</formula>
    </cfRule>
  </conditionalFormatting>
  <conditionalFormatting sqref="I732">
    <cfRule type="cellIs" dxfId="31036" priority="32191" operator="greaterThan">
      <formula>2.35</formula>
    </cfRule>
  </conditionalFormatting>
  <conditionalFormatting sqref="J733">
    <cfRule type="notContainsBlanks" dxfId="31035" priority="32190">
      <formula>LEN(TRIM(J733))&gt;0</formula>
    </cfRule>
  </conditionalFormatting>
  <conditionalFormatting sqref="K733">
    <cfRule type="notContainsBlanks" dxfId="31034" priority="32189">
      <formula>LEN(TRIM(K733))&gt;0</formula>
    </cfRule>
  </conditionalFormatting>
  <conditionalFormatting sqref="M733">
    <cfRule type="containsText" dxfId="31033" priority="32188" operator="containsText" text="Complete">
      <formula>NOT(ISERROR(SEARCH("Complete",M733)))</formula>
    </cfRule>
  </conditionalFormatting>
  <conditionalFormatting sqref="I733">
    <cfRule type="cellIs" dxfId="31032" priority="32187" operator="greaterThan">
      <formula>2.35</formula>
    </cfRule>
  </conditionalFormatting>
  <conditionalFormatting sqref="J734">
    <cfRule type="notContainsBlanks" dxfId="31031" priority="32186">
      <formula>LEN(TRIM(J734))&gt;0</formula>
    </cfRule>
  </conditionalFormatting>
  <conditionalFormatting sqref="K734">
    <cfRule type="notContainsBlanks" dxfId="31030" priority="32185">
      <formula>LEN(TRIM(K734))&gt;0</formula>
    </cfRule>
  </conditionalFormatting>
  <conditionalFormatting sqref="M734">
    <cfRule type="containsText" dxfId="31029" priority="32184" operator="containsText" text="Complete">
      <formula>NOT(ISERROR(SEARCH("Complete",M734)))</formula>
    </cfRule>
  </conditionalFormatting>
  <conditionalFormatting sqref="I734">
    <cfRule type="cellIs" dxfId="31028" priority="32183" operator="greaterThan">
      <formula>2.35</formula>
    </cfRule>
  </conditionalFormatting>
  <conditionalFormatting sqref="J735">
    <cfRule type="notContainsBlanks" dxfId="31027" priority="32182">
      <formula>LEN(TRIM(J735))&gt;0</formula>
    </cfRule>
  </conditionalFormatting>
  <conditionalFormatting sqref="K735">
    <cfRule type="notContainsBlanks" dxfId="31026" priority="32181">
      <formula>LEN(TRIM(K735))&gt;0</formula>
    </cfRule>
  </conditionalFormatting>
  <conditionalFormatting sqref="M735">
    <cfRule type="containsText" dxfId="31025" priority="32180" operator="containsText" text="Complete">
      <formula>NOT(ISERROR(SEARCH("Complete",M735)))</formula>
    </cfRule>
  </conditionalFormatting>
  <conditionalFormatting sqref="I735">
    <cfRule type="cellIs" dxfId="31024" priority="32179" operator="greaterThan">
      <formula>2.35</formula>
    </cfRule>
  </conditionalFormatting>
  <conditionalFormatting sqref="J736">
    <cfRule type="notContainsBlanks" dxfId="31023" priority="32178">
      <formula>LEN(TRIM(J736))&gt;0</formula>
    </cfRule>
  </conditionalFormatting>
  <conditionalFormatting sqref="K736">
    <cfRule type="notContainsBlanks" dxfId="31022" priority="32177">
      <formula>LEN(TRIM(K736))&gt;0</formula>
    </cfRule>
  </conditionalFormatting>
  <conditionalFormatting sqref="M736">
    <cfRule type="containsText" dxfId="31021" priority="32176" operator="containsText" text="Complete">
      <formula>NOT(ISERROR(SEARCH("Complete",M736)))</formula>
    </cfRule>
  </conditionalFormatting>
  <conditionalFormatting sqref="I736">
    <cfRule type="cellIs" dxfId="31020" priority="32175" operator="greaterThan">
      <formula>2.35</formula>
    </cfRule>
  </conditionalFormatting>
  <conditionalFormatting sqref="J737">
    <cfRule type="notContainsBlanks" dxfId="31019" priority="32174">
      <formula>LEN(TRIM(J737))&gt;0</formula>
    </cfRule>
  </conditionalFormatting>
  <conditionalFormatting sqref="K737">
    <cfRule type="notContainsBlanks" dxfId="31018" priority="32173">
      <formula>LEN(TRIM(K737))&gt;0</formula>
    </cfRule>
  </conditionalFormatting>
  <conditionalFormatting sqref="M737">
    <cfRule type="containsText" dxfId="31017" priority="32172" operator="containsText" text="Complete">
      <formula>NOT(ISERROR(SEARCH("Complete",M737)))</formula>
    </cfRule>
  </conditionalFormatting>
  <conditionalFormatting sqref="I737">
    <cfRule type="cellIs" dxfId="31016" priority="32171" operator="greaterThan">
      <formula>2.35</formula>
    </cfRule>
  </conditionalFormatting>
  <conditionalFormatting sqref="J738">
    <cfRule type="notContainsBlanks" dxfId="31015" priority="32170">
      <formula>LEN(TRIM(J738))&gt;0</formula>
    </cfRule>
  </conditionalFormatting>
  <conditionalFormatting sqref="K738">
    <cfRule type="notContainsBlanks" dxfId="31014" priority="32169">
      <formula>LEN(TRIM(K738))&gt;0</formula>
    </cfRule>
  </conditionalFormatting>
  <conditionalFormatting sqref="M738">
    <cfRule type="containsText" dxfId="31013" priority="32168" operator="containsText" text="Complete">
      <formula>NOT(ISERROR(SEARCH("Complete",M738)))</formula>
    </cfRule>
  </conditionalFormatting>
  <conditionalFormatting sqref="I738">
    <cfRule type="cellIs" dxfId="31012" priority="32167" operator="greaterThan">
      <formula>2.35</formula>
    </cfRule>
  </conditionalFormatting>
  <conditionalFormatting sqref="J739">
    <cfRule type="notContainsBlanks" dxfId="31011" priority="32166">
      <formula>LEN(TRIM(J739))&gt;0</formula>
    </cfRule>
  </conditionalFormatting>
  <conditionalFormatting sqref="K739">
    <cfRule type="notContainsBlanks" dxfId="31010" priority="32165">
      <formula>LEN(TRIM(K739))&gt;0</formula>
    </cfRule>
  </conditionalFormatting>
  <conditionalFormatting sqref="M739">
    <cfRule type="containsText" dxfId="31009" priority="32164" operator="containsText" text="Complete">
      <formula>NOT(ISERROR(SEARCH("Complete",M739)))</formula>
    </cfRule>
  </conditionalFormatting>
  <conditionalFormatting sqref="I739">
    <cfRule type="cellIs" dxfId="31008" priority="32163" operator="greaterThan">
      <formula>2.35</formula>
    </cfRule>
  </conditionalFormatting>
  <conditionalFormatting sqref="J740">
    <cfRule type="notContainsBlanks" dxfId="31007" priority="32162">
      <formula>LEN(TRIM(J740))&gt;0</formula>
    </cfRule>
  </conditionalFormatting>
  <conditionalFormatting sqref="K740">
    <cfRule type="notContainsBlanks" dxfId="31006" priority="32161">
      <formula>LEN(TRIM(K740))&gt;0</formula>
    </cfRule>
  </conditionalFormatting>
  <conditionalFormatting sqref="M740">
    <cfRule type="containsText" dxfId="31005" priority="32160" operator="containsText" text="Complete">
      <formula>NOT(ISERROR(SEARCH("Complete",M740)))</formula>
    </cfRule>
  </conditionalFormatting>
  <conditionalFormatting sqref="I740">
    <cfRule type="cellIs" dxfId="31004" priority="32159" operator="greaterThan">
      <formula>2.35</formula>
    </cfRule>
  </conditionalFormatting>
  <conditionalFormatting sqref="J741">
    <cfRule type="notContainsBlanks" dxfId="31003" priority="32158">
      <formula>LEN(TRIM(J741))&gt;0</formula>
    </cfRule>
  </conditionalFormatting>
  <conditionalFormatting sqref="K741">
    <cfRule type="notContainsBlanks" dxfId="31002" priority="32157">
      <formula>LEN(TRIM(K741))&gt;0</formula>
    </cfRule>
  </conditionalFormatting>
  <conditionalFormatting sqref="M741">
    <cfRule type="containsText" dxfId="31001" priority="32156" operator="containsText" text="Complete">
      <formula>NOT(ISERROR(SEARCH("Complete",M741)))</formula>
    </cfRule>
  </conditionalFormatting>
  <conditionalFormatting sqref="I741">
    <cfRule type="cellIs" dxfId="31000" priority="32155" operator="greaterThan">
      <formula>2.35</formula>
    </cfRule>
  </conditionalFormatting>
  <conditionalFormatting sqref="J742">
    <cfRule type="notContainsBlanks" dxfId="30999" priority="32154">
      <formula>LEN(TRIM(J742))&gt;0</formula>
    </cfRule>
  </conditionalFormatting>
  <conditionalFormatting sqref="K742">
    <cfRule type="notContainsBlanks" dxfId="30998" priority="32153">
      <formula>LEN(TRIM(K742))&gt;0</formula>
    </cfRule>
  </conditionalFormatting>
  <conditionalFormatting sqref="M742">
    <cfRule type="containsText" dxfId="30997" priority="32152" operator="containsText" text="Complete">
      <formula>NOT(ISERROR(SEARCH("Complete",M742)))</formula>
    </cfRule>
  </conditionalFormatting>
  <conditionalFormatting sqref="I742">
    <cfRule type="cellIs" dxfId="30996" priority="32151" operator="greaterThan">
      <formula>2.35</formula>
    </cfRule>
  </conditionalFormatting>
  <conditionalFormatting sqref="J743">
    <cfRule type="notContainsBlanks" dxfId="30995" priority="32150">
      <formula>LEN(TRIM(J743))&gt;0</formula>
    </cfRule>
  </conditionalFormatting>
  <conditionalFormatting sqref="K743">
    <cfRule type="notContainsBlanks" dxfId="30994" priority="32149">
      <formula>LEN(TRIM(K743))&gt;0</formula>
    </cfRule>
  </conditionalFormatting>
  <conditionalFormatting sqref="M743">
    <cfRule type="containsText" dxfId="30993" priority="32148" operator="containsText" text="Complete">
      <formula>NOT(ISERROR(SEARCH("Complete",M743)))</formula>
    </cfRule>
  </conditionalFormatting>
  <conditionalFormatting sqref="I743">
    <cfRule type="cellIs" dxfId="30992" priority="32147" operator="greaterThan">
      <formula>2.35</formula>
    </cfRule>
  </conditionalFormatting>
  <conditionalFormatting sqref="J744">
    <cfRule type="notContainsBlanks" dxfId="30991" priority="32146">
      <formula>LEN(TRIM(J744))&gt;0</formula>
    </cfRule>
  </conditionalFormatting>
  <conditionalFormatting sqref="K744">
    <cfRule type="notContainsBlanks" dxfId="30990" priority="32145">
      <formula>LEN(TRIM(K744))&gt;0</formula>
    </cfRule>
  </conditionalFormatting>
  <conditionalFormatting sqref="M744">
    <cfRule type="containsText" dxfId="30989" priority="32144" operator="containsText" text="Complete">
      <formula>NOT(ISERROR(SEARCH("Complete",M744)))</formula>
    </cfRule>
  </conditionalFormatting>
  <conditionalFormatting sqref="I744">
    <cfRule type="cellIs" dxfId="30988" priority="32143" operator="greaterThan">
      <formula>2.35</formula>
    </cfRule>
  </conditionalFormatting>
  <conditionalFormatting sqref="J745">
    <cfRule type="notContainsBlanks" dxfId="30987" priority="32142">
      <formula>LEN(TRIM(J745))&gt;0</formula>
    </cfRule>
  </conditionalFormatting>
  <conditionalFormatting sqref="K745">
    <cfRule type="notContainsBlanks" dxfId="30986" priority="32141">
      <formula>LEN(TRIM(K745))&gt;0</formula>
    </cfRule>
  </conditionalFormatting>
  <conditionalFormatting sqref="M745">
    <cfRule type="containsText" dxfId="30985" priority="32140" operator="containsText" text="Complete">
      <formula>NOT(ISERROR(SEARCH("Complete",M745)))</formula>
    </cfRule>
  </conditionalFormatting>
  <conditionalFormatting sqref="I745">
    <cfRule type="cellIs" dxfId="30984" priority="32139" operator="greaterThan">
      <formula>2.35</formula>
    </cfRule>
  </conditionalFormatting>
  <conditionalFormatting sqref="J746">
    <cfRule type="notContainsBlanks" dxfId="30983" priority="32138">
      <formula>LEN(TRIM(J746))&gt;0</formula>
    </cfRule>
  </conditionalFormatting>
  <conditionalFormatting sqref="K746">
    <cfRule type="notContainsBlanks" dxfId="30982" priority="32137">
      <formula>LEN(TRIM(K746))&gt;0</formula>
    </cfRule>
  </conditionalFormatting>
  <conditionalFormatting sqref="M746">
    <cfRule type="containsText" dxfId="30981" priority="32136" operator="containsText" text="Complete">
      <formula>NOT(ISERROR(SEARCH("Complete",M746)))</formula>
    </cfRule>
  </conditionalFormatting>
  <conditionalFormatting sqref="I746">
    <cfRule type="cellIs" dxfId="30980" priority="32135" operator="greaterThan">
      <formula>2.35</formula>
    </cfRule>
  </conditionalFormatting>
  <conditionalFormatting sqref="J747">
    <cfRule type="notContainsBlanks" dxfId="30979" priority="32134">
      <formula>LEN(TRIM(J747))&gt;0</formula>
    </cfRule>
  </conditionalFormatting>
  <conditionalFormatting sqref="K747">
    <cfRule type="notContainsBlanks" dxfId="30978" priority="32133">
      <formula>LEN(TRIM(K747))&gt;0</formula>
    </cfRule>
  </conditionalFormatting>
  <conditionalFormatting sqref="M747">
    <cfRule type="containsText" dxfId="30977" priority="32132" operator="containsText" text="Complete">
      <formula>NOT(ISERROR(SEARCH("Complete",M747)))</formula>
    </cfRule>
  </conditionalFormatting>
  <conditionalFormatting sqref="I747">
    <cfRule type="cellIs" dxfId="30976" priority="32131" operator="greaterThan">
      <formula>2.35</formula>
    </cfRule>
  </conditionalFormatting>
  <conditionalFormatting sqref="J748">
    <cfRule type="notContainsBlanks" dxfId="30975" priority="32130">
      <formula>LEN(TRIM(J748))&gt;0</formula>
    </cfRule>
  </conditionalFormatting>
  <conditionalFormatting sqref="K748">
    <cfRule type="notContainsBlanks" dxfId="30974" priority="32129">
      <formula>LEN(TRIM(K748))&gt;0</formula>
    </cfRule>
  </conditionalFormatting>
  <conditionalFormatting sqref="M748">
    <cfRule type="containsText" dxfId="30973" priority="32128" operator="containsText" text="Complete">
      <formula>NOT(ISERROR(SEARCH("Complete",M748)))</formula>
    </cfRule>
  </conditionalFormatting>
  <conditionalFormatting sqref="I748">
    <cfRule type="cellIs" dxfId="30972" priority="32127" operator="greaterThan">
      <formula>2.35</formula>
    </cfRule>
  </conditionalFormatting>
  <conditionalFormatting sqref="J749">
    <cfRule type="notContainsBlanks" dxfId="30971" priority="32126">
      <formula>LEN(TRIM(J749))&gt;0</formula>
    </cfRule>
  </conditionalFormatting>
  <conditionalFormatting sqref="K749">
    <cfRule type="notContainsBlanks" dxfId="30970" priority="32125">
      <formula>LEN(TRIM(K749))&gt;0</formula>
    </cfRule>
  </conditionalFormatting>
  <conditionalFormatting sqref="M749">
    <cfRule type="containsText" dxfId="30969" priority="32124" operator="containsText" text="Complete">
      <formula>NOT(ISERROR(SEARCH("Complete",M749)))</formula>
    </cfRule>
  </conditionalFormatting>
  <conditionalFormatting sqref="I749">
    <cfRule type="cellIs" dxfId="30968" priority="32123" operator="greaterThan">
      <formula>2.35</formula>
    </cfRule>
  </conditionalFormatting>
  <conditionalFormatting sqref="J750">
    <cfRule type="notContainsBlanks" dxfId="30967" priority="32122">
      <formula>LEN(TRIM(J750))&gt;0</formula>
    </cfRule>
  </conditionalFormatting>
  <conditionalFormatting sqref="K750">
    <cfRule type="notContainsBlanks" dxfId="30966" priority="32121">
      <formula>LEN(TRIM(K750))&gt;0</formula>
    </cfRule>
  </conditionalFormatting>
  <conditionalFormatting sqref="M750">
    <cfRule type="containsText" dxfId="30965" priority="32120" operator="containsText" text="Complete">
      <formula>NOT(ISERROR(SEARCH("Complete",M750)))</formula>
    </cfRule>
  </conditionalFormatting>
  <conditionalFormatting sqref="I750">
    <cfRule type="cellIs" dxfId="30964" priority="32119" operator="greaterThan">
      <formula>2.35</formula>
    </cfRule>
  </conditionalFormatting>
  <conditionalFormatting sqref="J751">
    <cfRule type="notContainsBlanks" dxfId="30963" priority="32118">
      <formula>LEN(TRIM(J751))&gt;0</formula>
    </cfRule>
  </conditionalFormatting>
  <conditionalFormatting sqref="K751">
    <cfRule type="notContainsBlanks" dxfId="30962" priority="32117">
      <formula>LEN(TRIM(K751))&gt;0</formula>
    </cfRule>
  </conditionalFormatting>
  <conditionalFormatting sqref="M751">
    <cfRule type="containsText" dxfId="30961" priority="32116" operator="containsText" text="Complete">
      <formula>NOT(ISERROR(SEARCH("Complete",M751)))</formula>
    </cfRule>
  </conditionalFormatting>
  <conditionalFormatting sqref="I751">
    <cfRule type="cellIs" dxfId="30960" priority="32115" operator="greaterThan">
      <formula>2.35</formula>
    </cfRule>
  </conditionalFormatting>
  <conditionalFormatting sqref="J752">
    <cfRule type="notContainsBlanks" dxfId="30959" priority="32114">
      <formula>LEN(TRIM(J752))&gt;0</formula>
    </cfRule>
  </conditionalFormatting>
  <conditionalFormatting sqref="K752">
    <cfRule type="notContainsBlanks" dxfId="30958" priority="32113">
      <formula>LEN(TRIM(K752))&gt;0</formula>
    </cfRule>
  </conditionalFormatting>
  <conditionalFormatting sqref="M752">
    <cfRule type="containsText" dxfId="30957" priority="32112" operator="containsText" text="Complete">
      <formula>NOT(ISERROR(SEARCH("Complete",M752)))</formula>
    </cfRule>
  </conditionalFormatting>
  <conditionalFormatting sqref="I752">
    <cfRule type="cellIs" dxfId="30956" priority="32111" operator="greaterThan">
      <formula>2.35</formula>
    </cfRule>
  </conditionalFormatting>
  <conditionalFormatting sqref="J753">
    <cfRule type="notContainsBlanks" dxfId="30955" priority="32110">
      <formula>LEN(TRIM(J753))&gt;0</formula>
    </cfRule>
  </conditionalFormatting>
  <conditionalFormatting sqref="K753">
    <cfRule type="notContainsBlanks" dxfId="30954" priority="32109">
      <formula>LEN(TRIM(K753))&gt;0</formula>
    </cfRule>
  </conditionalFormatting>
  <conditionalFormatting sqref="M753">
    <cfRule type="containsText" dxfId="30953" priority="32108" operator="containsText" text="Complete">
      <formula>NOT(ISERROR(SEARCH("Complete",M753)))</formula>
    </cfRule>
  </conditionalFormatting>
  <conditionalFormatting sqref="I753">
    <cfRule type="cellIs" dxfId="30952" priority="32107" operator="greaterThan">
      <formula>2.35</formula>
    </cfRule>
  </conditionalFormatting>
  <conditionalFormatting sqref="J754">
    <cfRule type="notContainsBlanks" dxfId="30951" priority="32106">
      <formula>LEN(TRIM(J754))&gt;0</formula>
    </cfRule>
  </conditionalFormatting>
  <conditionalFormatting sqref="K754">
    <cfRule type="notContainsBlanks" dxfId="30950" priority="32105">
      <formula>LEN(TRIM(K754))&gt;0</formula>
    </cfRule>
  </conditionalFormatting>
  <conditionalFormatting sqref="M754">
    <cfRule type="containsText" dxfId="30949" priority="32104" operator="containsText" text="Complete">
      <formula>NOT(ISERROR(SEARCH("Complete",M754)))</formula>
    </cfRule>
  </conditionalFormatting>
  <conditionalFormatting sqref="I754">
    <cfRule type="cellIs" dxfId="30948" priority="32103" operator="greaterThan">
      <formula>2.35</formula>
    </cfRule>
  </conditionalFormatting>
  <conditionalFormatting sqref="J755">
    <cfRule type="notContainsBlanks" dxfId="30947" priority="32102">
      <formula>LEN(TRIM(J755))&gt;0</formula>
    </cfRule>
  </conditionalFormatting>
  <conditionalFormatting sqref="K755">
    <cfRule type="notContainsBlanks" dxfId="30946" priority="32101">
      <formula>LEN(TRIM(K755))&gt;0</formula>
    </cfRule>
  </conditionalFormatting>
  <conditionalFormatting sqref="M755">
    <cfRule type="containsText" dxfId="30945" priority="32100" operator="containsText" text="Complete">
      <formula>NOT(ISERROR(SEARCH("Complete",M755)))</formula>
    </cfRule>
  </conditionalFormatting>
  <conditionalFormatting sqref="I755">
    <cfRule type="cellIs" dxfId="30944" priority="32099" operator="greaterThan">
      <formula>2.35</formula>
    </cfRule>
  </conditionalFormatting>
  <conditionalFormatting sqref="J756">
    <cfRule type="notContainsBlanks" dxfId="30943" priority="32098">
      <formula>LEN(TRIM(J756))&gt;0</formula>
    </cfRule>
  </conditionalFormatting>
  <conditionalFormatting sqref="K756">
    <cfRule type="notContainsBlanks" dxfId="30942" priority="32097">
      <formula>LEN(TRIM(K756))&gt;0</formula>
    </cfRule>
  </conditionalFormatting>
  <conditionalFormatting sqref="M756">
    <cfRule type="containsText" dxfId="30941" priority="32096" operator="containsText" text="Complete">
      <formula>NOT(ISERROR(SEARCH("Complete",M756)))</formula>
    </cfRule>
  </conditionalFormatting>
  <conditionalFormatting sqref="I756">
    <cfRule type="cellIs" dxfId="30940" priority="32095" operator="greaterThan">
      <formula>2.35</formula>
    </cfRule>
  </conditionalFormatting>
  <conditionalFormatting sqref="J757">
    <cfRule type="notContainsBlanks" dxfId="30939" priority="32094">
      <formula>LEN(TRIM(J757))&gt;0</formula>
    </cfRule>
  </conditionalFormatting>
  <conditionalFormatting sqref="K757">
    <cfRule type="notContainsBlanks" dxfId="30938" priority="32093">
      <formula>LEN(TRIM(K757))&gt;0</formula>
    </cfRule>
  </conditionalFormatting>
  <conditionalFormatting sqref="M757">
    <cfRule type="containsText" dxfId="30937" priority="32092" operator="containsText" text="Complete">
      <formula>NOT(ISERROR(SEARCH("Complete",M757)))</formula>
    </cfRule>
  </conditionalFormatting>
  <conditionalFormatting sqref="I757">
    <cfRule type="cellIs" dxfId="30936" priority="32091" operator="greaterThan">
      <formula>2.35</formula>
    </cfRule>
  </conditionalFormatting>
  <conditionalFormatting sqref="J758">
    <cfRule type="notContainsBlanks" dxfId="30935" priority="32090">
      <formula>LEN(TRIM(J758))&gt;0</formula>
    </cfRule>
  </conditionalFormatting>
  <conditionalFormatting sqref="K758">
    <cfRule type="notContainsBlanks" dxfId="30934" priority="32089">
      <formula>LEN(TRIM(K758))&gt;0</formula>
    </cfRule>
  </conditionalFormatting>
  <conditionalFormatting sqref="M758">
    <cfRule type="containsText" dxfId="30933" priority="32088" operator="containsText" text="Complete">
      <formula>NOT(ISERROR(SEARCH("Complete",M758)))</formula>
    </cfRule>
  </conditionalFormatting>
  <conditionalFormatting sqref="I758">
    <cfRule type="cellIs" dxfId="30932" priority="32087" operator="greaterThan">
      <formula>2.35</formula>
    </cfRule>
  </conditionalFormatting>
  <conditionalFormatting sqref="J759">
    <cfRule type="notContainsBlanks" dxfId="30931" priority="32086">
      <formula>LEN(TRIM(J759))&gt;0</formula>
    </cfRule>
  </conditionalFormatting>
  <conditionalFormatting sqref="K759">
    <cfRule type="notContainsBlanks" dxfId="30930" priority="32085">
      <formula>LEN(TRIM(K759))&gt;0</formula>
    </cfRule>
  </conditionalFormatting>
  <conditionalFormatting sqref="M759">
    <cfRule type="containsText" dxfId="30929" priority="32084" operator="containsText" text="Complete">
      <formula>NOT(ISERROR(SEARCH("Complete",M759)))</formula>
    </cfRule>
  </conditionalFormatting>
  <conditionalFormatting sqref="I759">
    <cfRule type="cellIs" dxfId="30928" priority="32083" operator="greaterThan">
      <formula>2.35</formula>
    </cfRule>
  </conditionalFormatting>
  <conditionalFormatting sqref="J760">
    <cfRule type="notContainsBlanks" dxfId="30927" priority="32082">
      <formula>LEN(TRIM(J760))&gt;0</formula>
    </cfRule>
  </conditionalFormatting>
  <conditionalFormatting sqref="K760">
    <cfRule type="notContainsBlanks" dxfId="30926" priority="32081">
      <formula>LEN(TRIM(K760))&gt;0</formula>
    </cfRule>
  </conditionalFormatting>
  <conditionalFormatting sqref="M760">
    <cfRule type="containsText" dxfId="30925" priority="32080" operator="containsText" text="Complete">
      <formula>NOT(ISERROR(SEARCH("Complete",M760)))</formula>
    </cfRule>
  </conditionalFormatting>
  <conditionalFormatting sqref="I760">
    <cfRule type="cellIs" dxfId="30924" priority="32079" operator="greaterThan">
      <formula>2.35</formula>
    </cfRule>
  </conditionalFormatting>
  <conditionalFormatting sqref="J761">
    <cfRule type="notContainsBlanks" dxfId="30923" priority="32078">
      <formula>LEN(TRIM(J761))&gt;0</formula>
    </cfRule>
  </conditionalFormatting>
  <conditionalFormatting sqref="K761">
    <cfRule type="notContainsBlanks" dxfId="30922" priority="32077">
      <formula>LEN(TRIM(K761))&gt;0</formula>
    </cfRule>
  </conditionalFormatting>
  <conditionalFormatting sqref="M761">
    <cfRule type="containsText" dxfId="30921" priority="32076" operator="containsText" text="Complete">
      <formula>NOT(ISERROR(SEARCH("Complete",M761)))</formula>
    </cfRule>
  </conditionalFormatting>
  <conditionalFormatting sqref="I761">
    <cfRule type="cellIs" dxfId="30920" priority="32075" operator="greaterThan">
      <formula>2.35</formula>
    </cfRule>
  </conditionalFormatting>
  <conditionalFormatting sqref="J762">
    <cfRule type="notContainsBlanks" dxfId="30919" priority="32074">
      <formula>LEN(TRIM(J762))&gt;0</formula>
    </cfRule>
  </conditionalFormatting>
  <conditionalFormatting sqref="K762">
    <cfRule type="notContainsBlanks" dxfId="30918" priority="32073">
      <formula>LEN(TRIM(K762))&gt;0</formula>
    </cfRule>
  </conditionalFormatting>
  <conditionalFormatting sqref="M762">
    <cfRule type="containsText" dxfId="30917" priority="32072" operator="containsText" text="Complete">
      <formula>NOT(ISERROR(SEARCH("Complete",M762)))</formula>
    </cfRule>
  </conditionalFormatting>
  <conditionalFormatting sqref="I762">
    <cfRule type="cellIs" dxfId="30916" priority="32071" operator="greaterThan">
      <formula>2.35</formula>
    </cfRule>
  </conditionalFormatting>
  <conditionalFormatting sqref="J763">
    <cfRule type="notContainsBlanks" dxfId="30915" priority="32070">
      <formula>LEN(TRIM(J763))&gt;0</formula>
    </cfRule>
  </conditionalFormatting>
  <conditionalFormatting sqref="K763">
    <cfRule type="notContainsBlanks" dxfId="30914" priority="32069">
      <formula>LEN(TRIM(K763))&gt;0</formula>
    </cfRule>
  </conditionalFormatting>
  <conditionalFormatting sqref="M763">
    <cfRule type="containsText" dxfId="30913" priority="32068" operator="containsText" text="Complete">
      <formula>NOT(ISERROR(SEARCH("Complete",M763)))</formula>
    </cfRule>
  </conditionalFormatting>
  <conditionalFormatting sqref="I763">
    <cfRule type="cellIs" dxfId="30912" priority="32067" operator="greaterThan">
      <formula>2.35</formula>
    </cfRule>
  </conditionalFormatting>
  <conditionalFormatting sqref="J764">
    <cfRule type="notContainsBlanks" dxfId="30911" priority="32066">
      <formula>LEN(TRIM(J764))&gt;0</formula>
    </cfRule>
  </conditionalFormatting>
  <conditionalFormatting sqref="K764">
    <cfRule type="notContainsBlanks" dxfId="30910" priority="32065">
      <formula>LEN(TRIM(K764))&gt;0</formula>
    </cfRule>
  </conditionalFormatting>
  <conditionalFormatting sqref="M764">
    <cfRule type="containsText" dxfId="30909" priority="32064" operator="containsText" text="Complete">
      <formula>NOT(ISERROR(SEARCH("Complete",M764)))</formula>
    </cfRule>
  </conditionalFormatting>
  <conditionalFormatting sqref="I764">
    <cfRule type="cellIs" dxfId="30908" priority="32063" operator="greaterThan">
      <formula>2.35</formula>
    </cfRule>
  </conditionalFormatting>
  <conditionalFormatting sqref="J765">
    <cfRule type="notContainsBlanks" dxfId="30907" priority="32062">
      <formula>LEN(TRIM(J765))&gt;0</formula>
    </cfRule>
  </conditionalFormatting>
  <conditionalFormatting sqref="K765">
    <cfRule type="notContainsBlanks" dxfId="30906" priority="32061">
      <formula>LEN(TRIM(K765))&gt;0</formula>
    </cfRule>
  </conditionalFormatting>
  <conditionalFormatting sqref="M765">
    <cfRule type="containsText" dxfId="30905" priority="32060" operator="containsText" text="Complete">
      <formula>NOT(ISERROR(SEARCH("Complete",M765)))</formula>
    </cfRule>
  </conditionalFormatting>
  <conditionalFormatting sqref="I765">
    <cfRule type="cellIs" dxfId="30904" priority="32059" operator="greaterThan">
      <formula>2.35</formula>
    </cfRule>
  </conditionalFormatting>
  <conditionalFormatting sqref="J766">
    <cfRule type="notContainsBlanks" dxfId="30903" priority="32058">
      <formula>LEN(TRIM(J766))&gt;0</formula>
    </cfRule>
  </conditionalFormatting>
  <conditionalFormatting sqref="K766">
    <cfRule type="notContainsBlanks" dxfId="30902" priority="32057">
      <formula>LEN(TRIM(K766))&gt;0</formula>
    </cfRule>
  </conditionalFormatting>
  <conditionalFormatting sqref="M766">
    <cfRule type="containsText" dxfId="30901" priority="32056" operator="containsText" text="Complete">
      <formula>NOT(ISERROR(SEARCH("Complete",M766)))</formula>
    </cfRule>
  </conditionalFormatting>
  <conditionalFormatting sqref="I766">
    <cfRule type="cellIs" dxfId="30900" priority="32055" operator="greaterThan">
      <formula>2.35</formula>
    </cfRule>
  </conditionalFormatting>
  <conditionalFormatting sqref="J767">
    <cfRule type="notContainsBlanks" dxfId="30899" priority="32054">
      <formula>LEN(TRIM(J767))&gt;0</formula>
    </cfRule>
  </conditionalFormatting>
  <conditionalFormatting sqref="K767">
    <cfRule type="notContainsBlanks" dxfId="30898" priority="32053">
      <formula>LEN(TRIM(K767))&gt;0</formula>
    </cfRule>
  </conditionalFormatting>
  <conditionalFormatting sqref="M767">
    <cfRule type="containsText" dxfId="30897" priority="32052" operator="containsText" text="Complete">
      <formula>NOT(ISERROR(SEARCH("Complete",M767)))</formula>
    </cfRule>
  </conditionalFormatting>
  <conditionalFormatting sqref="I767">
    <cfRule type="cellIs" dxfId="30896" priority="32051" operator="greaterThan">
      <formula>2.35</formula>
    </cfRule>
  </conditionalFormatting>
  <conditionalFormatting sqref="J768">
    <cfRule type="notContainsBlanks" dxfId="30895" priority="32050">
      <formula>LEN(TRIM(J768))&gt;0</formula>
    </cfRule>
  </conditionalFormatting>
  <conditionalFormatting sqref="K768">
    <cfRule type="notContainsBlanks" dxfId="30894" priority="32049">
      <formula>LEN(TRIM(K768))&gt;0</formula>
    </cfRule>
  </conditionalFormatting>
  <conditionalFormatting sqref="M768">
    <cfRule type="containsText" dxfId="30893" priority="32048" operator="containsText" text="Complete">
      <formula>NOT(ISERROR(SEARCH("Complete",M768)))</formula>
    </cfRule>
  </conditionalFormatting>
  <conditionalFormatting sqref="I768">
    <cfRule type="cellIs" dxfId="30892" priority="32047" operator="greaterThan">
      <formula>2.35</formula>
    </cfRule>
  </conditionalFormatting>
  <conditionalFormatting sqref="J769">
    <cfRule type="notContainsBlanks" dxfId="30891" priority="32046">
      <formula>LEN(TRIM(J769))&gt;0</formula>
    </cfRule>
  </conditionalFormatting>
  <conditionalFormatting sqref="K769">
    <cfRule type="notContainsBlanks" dxfId="30890" priority="32045">
      <formula>LEN(TRIM(K769))&gt;0</formula>
    </cfRule>
  </conditionalFormatting>
  <conditionalFormatting sqref="M769">
    <cfRule type="containsText" dxfId="30889" priority="32044" operator="containsText" text="Complete">
      <formula>NOT(ISERROR(SEARCH("Complete",M769)))</formula>
    </cfRule>
  </conditionalFormatting>
  <conditionalFormatting sqref="I769">
    <cfRule type="cellIs" dxfId="30888" priority="32043" operator="greaterThan">
      <formula>2.35</formula>
    </cfRule>
  </conditionalFormatting>
  <conditionalFormatting sqref="J770">
    <cfRule type="notContainsBlanks" dxfId="30887" priority="32042">
      <formula>LEN(TRIM(J770))&gt;0</formula>
    </cfRule>
  </conditionalFormatting>
  <conditionalFormatting sqref="K770">
    <cfRule type="notContainsBlanks" dxfId="30886" priority="32041">
      <formula>LEN(TRIM(K770))&gt;0</formula>
    </cfRule>
  </conditionalFormatting>
  <conditionalFormatting sqref="M770">
    <cfRule type="containsText" dxfId="30885" priority="32040" operator="containsText" text="Complete">
      <formula>NOT(ISERROR(SEARCH("Complete",M770)))</formula>
    </cfRule>
  </conditionalFormatting>
  <conditionalFormatting sqref="I770">
    <cfRule type="cellIs" dxfId="30884" priority="32039" operator="greaterThan">
      <formula>2.35</formula>
    </cfRule>
  </conditionalFormatting>
  <conditionalFormatting sqref="J771">
    <cfRule type="notContainsBlanks" dxfId="30883" priority="32038">
      <formula>LEN(TRIM(J771))&gt;0</formula>
    </cfRule>
  </conditionalFormatting>
  <conditionalFormatting sqref="K771">
    <cfRule type="notContainsBlanks" dxfId="30882" priority="32037">
      <formula>LEN(TRIM(K771))&gt;0</formula>
    </cfRule>
  </conditionalFormatting>
  <conditionalFormatting sqref="M771">
    <cfRule type="containsText" dxfId="30881" priority="32036" operator="containsText" text="Complete">
      <formula>NOT(ISERROR(SEARCH("Complete",M771)))</formula>
    </cfRule>
  </conditionalFormatting>
  <conditionalFormatting sqref="I771">
    <cfRule type="cellIs" dxfId="30880" priority="32035" operator="greaterThan">
      <formula>2.35</formula>
    </cfRule>
  </conditionalFormatting>
  <conditionalFormatting sqref="J772">
    <cfRule type="notContainsBlanks" dxfId="30879" priority="32034">
      <formula>LEN(TRIM(J772))&gt;0</formula>
    </cfRule>
  </conditionalFormatting>
  <conditionalFormatting sqref="K772">
    <cfRule type="notContainsBlanks" dxfId="30878" priority="32033">
      <formula>LEN(TRIM(K772))&gt;0</formula>
    </cfRule>
  </conditionalFormatting>
  <conditionalFormatting sqref="M772">
    <cfRule type="containsText" dxfId="30877" priority="32032" operator="containsText" text="Complete">
      <formula>NOT(ISERROR(SEARCH("Complete",M772)))</formula>
    </cfRule>
  </conditionalFormatting>
  <conditionalFormatting sqref="I772">
    <cfRule type="cellIs" dxfId="30876" priority="32031" operator="greaterThan">
      <formula>2.35</formula>
    </cfRule>
  </conditionalFormatting>
  <conditionalFormatting sqref="J773">
    <cfRule type="notContainsBlanks" dxfId="30875" priority="32030">
      <formula>LEN(TRIM(J773))&gt;0</formula>
    </cfRule>
  </conditionalFormatting>
  <conditionalFormatting sqref="K773">
    <cfRule type="notContainsBlanks" dxfId="30874" priority="32029">
      <formula>LEN(TRIM(K773))&gt;0</formula>
    </cfRule>
  </conditionalFormatting>
  <conditionalFormatting sqref="M773">
    <cfRule type="containsText" dxfId="30873" priority="32028" operator="containsText" text="Complete">
      <formula>NOT(ISERROR(SEARCH("Complete",M773)))</formula>
    </cfRule>
  </conditionalFormatting>
  <conditionalFormatting sqref="I773">
    <cfRule type="cellIs" dxfId="30872" priority="32027" operator="greaterThan">
      <formula>2.35</formula>
    </cfRule>
  </conditionalFormatting>
  <conditionalFormatting sqref="J774">
    <cfRule type="notContainsBlanks" dxfId="30871" priority="32026">
      <formula>LEN(TRIM(J774))&gt;0</formula>
    </cfRule>
  </conditionalFormatting>
  <conditionalFormatting sqref="K774">
    <cfRule type="notContainsBlanks" dxfId="30870" priority="32025">
      <formula>LEN(TRIM(K774))&gt;0</formula>
    </cfRule>
  </conditionalFormatting>
  <conditionalFormatting sqref="M774">
    <cfRule type="containsText" dxfId="30869" priority="32024" operator="containsText" text="Complete">
      <formula>NOT(ISERROR(SEARCH("Complete",M774)))</formula>
    </cfRule>
  </conditionalFormatting>
  <conditionalFormatting sqref="I774">
    <cfRule type="cellIs" dxfId="30868" priority="32023" operator="greaterThan">
      <formula>2.35</formula>
    </cfRule>
  </conditionalFormatting>
  <conditionalFormatting sqref="J775">
    <cfRule type="notContainsBlanks" dxfId="30867" priority="32022">
      <formula>LEN(TRIM(J775))&gt;0</formula>
    </cfRule>
  </conditionalFormatting>
  <conditionalFormatting sqref="K775">
    <cfRule type="notContainsBlanks" dxfId="30866" priority="32021">
      <formula>LEN(TRIM(K775))&gt;0</formula>
    </cfRule>
  </conditionalFormatting>
  <conditionalFormatting sqref="M775">
    <cfRule type="containsText" dxfId="30865" priority="32020" operator="containsText" text="Complete">
      <formula>NOT(ISERROR(SEARCH("Complete",M775)))</formula>
    </cfRule>
  </conditionalFormatting>
  <conditionalFormatting sqref="I775">
    <cfRule type="cellIs" dxfId="30864" priority="32019" operator="greaterThan">
      <formula>2.35</formula>
    </cfRule>
  </conditionalFormatting>
  <conditionalFormatting sqref="J776">
    <cfRule type="notContainsBlanks" dxfId="30863" priority="32018">
      <formula>LEN(TRIM(J776))&gt;0</formula>
    </cfRule>
  </conditionalFormatting>
  <conditionalFormatting sqref="K776">
    <cfRule type="notContainsBlanks" dxfId="30862" priority="32017">
      <formula>LEN(TRIM(K776))&gt;0</formula>
    </cfRule>
  </conditionalFormatting>
  <conditionalFormatting sqref="M776">
    <cfRule type="containsText" dxfId="30861" priority="32016" operator="containsText" text="Complete">
      <formula>NOT(ISERROR(SEARCH("Complete",M776)))</formula>
    </cfRule>
  </conditionalFormatting>
  <conditionalFormatting sqref="I776">
    <cfRule type="cellIs" dxfId="30860" priority="32015" operator="greaterThan">
      <formula>2.35</formula>
    </cfRule>
  </conditionalFormatting>
  <conditionalFormatting sqref="J777">
    <cfRule type="notContainsBlanks" dxfId="30859" priority="32014">
      <formula>LEN(TRIM(J777))&gt;0</formula>
    </cfRule>
  </conditionalFormatting>
  <conditionalFormatting sqref="K777">
    <cfRule type="notContainsBlanks" dxfId="30858" priority="32013">
      <formula>LEN(TRIM(K777))&gt;0</formula>
    </cfRule>
  </conditionalFormatting>
  <conditionalFormatting sqref="M777">
    <cfRule type="containsText" dxfId="30857" priority="32012" operator="containsText" text="Complete">
      <formula>NOT(ISERROR(SEARCH("Complete",M777)))</formula>
    </cfRule>
  </conditionalFormatting>
  <conditionalFormatting sqref="I777">
    <cfRule type="cellIs" dxfId="30856" priority="32011" operator="greaterThan">
      <formula>2.35</formula>
    </cfRule>
  </conditionalFormatting>
  <conditionalFormatting sqref="J778">
    <cfRule type="notContainsBlanks" dxfId="30855" priority="32010">
      <formula>LEN(TRIM(J778))&gt;0</formula>
    </cfRule>
  </conditionalFormatting>
  <conditionalFormatting sqref="K778">
    <cfRule type="notContainsBlanks" dxfId="30854" priority="32009">
      <formula>LEN(TRIM(K778))&gt;0</formula>
    </cfRule>
  </conditionalFormatting>
  <conditionalFormatting sqref="M778">
    <cfRule type="containsText" dxfId="30853" priority="32008" operator="containsText" text="Complete">
      <formula>NOT(ISERROR(SEARCH("Complete",M778)))</formula>
    </cfRule>
  </conditionalFormatting>
  <conditionalFormatting sqref="I778">
    <cfRule type="cellIs" dxfId="30852" priority="32007" operator="greaterThan">
      <formula>2.35</formula>
    </cfRule>
  </conditionalFormatting>
  <conditionalFormatting sqref="J779">
    <cfRule type="notContainsBlanks" dxfId="30851" priority="32006">
      <formula>LEN(TRIM(J779))&gt;0</formula>
    </cfRule>
  </conditionalFormatting>
  <conditionalFormatting sqref="K779">
    <cfRule type="notContainsBlanks" dxfId="30850" priority="32005">
      <formula>LEN(TRIM(K779))&gt;0</formula>
    </cfRule>
  </conditionalFormatting>
  <conditionalFormatting sqref="M779">
    <cfRule type="containsText" dxfId="30849" priority="32004" operator="containsText" text="Complete">
      <formula>NOT(ISERROR(SEARCH("Complete",M779)))</formula>
    </cfRule>
  </conditionalFormatting>
  <conditionalFormatting sqref="I779">
    <cfRule type="cellIs" dxfId="30848" priority="32003" operator="greaterThan">
      <formula>2.35</formula>
    </cfRule>
  </conditionalFormatting>
  <conditionalFormatting sqref="J780">
    <cfRule type="notContainsBlanks" dxfId="30847" priority="32002">
      <formula>LEN(TRIM(J780))&gt;0</formula>
    </cfRule>
  </conditionalFormatting>
  <conditionalFormatting sqref="K780">
    <cfRule type="notContainsBlanks" dxfId="30846" priority="32001">
      <formula>LEN(TRIM(K780))&gt;0</formula>
    </cfRule>
  </conditionalFormatting>
  <conditionalFormatting sqref="M780">
    <cfRule type="containsText" dxfId="30845" priority="32000" operator="containsText" text="Complete">
      <formula>NOT(ISERROR(SEARCH("Complete",M780)))</formula>
    </cfRule>
  </conditionalFormatting>
  <conditionalFormatting sqref="I780">
    <cfRule type="cellIs" dxfId="30844" priority="31999" operator="greaterThan">
      <formula>2.35</formula>
    </cfRule>
  </conditionalFormatting>
  <conditionalFormatting sqref="J781">
    <cfRule type="notContainsBlanks" dxfId="30843" priority="31998">
      <formula>LEN(TRIM(J781))&gt;0</formula>
    </cfRule>
  </conditionalFormatting>
  <conditionalFormatting sqref="K781">
    <cfRule type="notContainsBlanks" dxfId="30842" priority="31997">
      <formula>LEN(TRIM(K781))&gt;0</formula>
    </cfRule>
  </conditionalFormatting>
  <conditionalFormatting sqref="M781">
    <cfRule type="containsText" dxfId="30841" priority="31996" operator="containsText" text="Complete">
      <formula>NOT(ISERROR(SEARCH("Complete",M781)))</formula>
    </cfRule>
  </conditionalFormatting>
  <conditionalFormatting sqref="I781">
    <cfRule type="cellIs" dxfId="30840" priority="31995" operator="greaterThan">
      <formula>2.35</formula>
    </cfRule>
  </conditionalFormatting>
  <conditionalFormatting sqref="J782">
    <cfRule type="notContainsBlanks" dxfId="30839" priority="31994">
      <formula>LEN(TRIM(J782))&gt;0</formula>
    </cfRule>
  </conditionalFormatting>
  <conditionalFormatting sqref="K782">
    <cfRule type="notContainsBlanks" dxfId="30838" priority="31993">
      <formula>LEN(TRIM(K782))&gt;0</formula>
    </cfRule>
  </conditionalFormatting>
  <conditionalFormatting sqref="M782">
    <cfRule type="containsText" dxfId="30837" priority="31992" operator="containsText" text="Complete">
      <formula>NOT(ISERROR(SEARCH("Complete",M782)))</formula>
    </cfRule>
  </conditionalFormatting>
  <conditionalFormatting sqref="I782">
    <cfRule type="cellIs" dxfId="30836" priority="31991" operator="greaterThan">
      <formula>2.35</formula>
    </cfRule>
  </conditionalFormatting>
  <conditionalFormatting sqref="J783">
    <cfRule type="notContainsBlanks" dxfId="30835" priority="31990">
      <formula>LEN(TRIM(J783))&gt;0</formula>
    </cfRule>
  </conditionalFormatting>
  <conditionalFormatting sqref="K783">
    <cfRule type="notContainsBlanks" dxfId="30834" priority="31989">
      <formula>LEN(TRIM(K783))&gt;0</formula>
    </cfRule>
  </conditionalFormatting>
  <conditionalFormatting sqref="M783">
    <cfRule type="containsText" dxfId="30833" priority="31988" operator="containsText" text="Complete">
      <formula>NOT(ISERROR(SEARCH("Complete",M783)))</formula>
    </cfRule>
  </conditionalFormatting>
  <conditionalFormatting sqref="I783">
    <cfRule type="cellIs" dxfId="30832" priority="31987" operator="greaterThan">
      <formula>2.35</formula>
    </cfRule>
  </conditionalFormatting>
  <conditionalFormatting sqref="J784">
    <cfRule type="notContainsBlanks" dxfId="30831" priority="31986">
      <formula>LEN(TRIM(J784))&gt;0</formula>
    </cfRule>
  </conditionalFormatting>
  <conditionalFormatting sqref="K784">
    <cfRule type="notContainsBlanks" dxfId="30830" priority="31985">
      <formula>LEN(TRIM(K784))&gt;0</formula>
    </cfRule>
  </conditionalFormatting>
  <conditionalFormatting sqref="M784">
    <cfRule type="containsText" dxfId="30829" priority="31984" operator="containsText" text="Complete">
      <formula>NOT(ISERROR(SEARCH("Complete",M784)))</formula>
    </cfRule>
  </conditionalFormatting>
  <conditionalFormatting sqref="I784">
    <cfRule type="cellIs" dxfId="30828" priority="31983" operator="greaterThan">
      <formula>2.35</formula>
    </cfRule>
  </conditionalFormatting>
  <conditionalFormatting sqref="J785">
    <cfRule type="notContainsBlanks" dxfId="30827" priority="31982">
      <formula>LEN(TRIM(J785))&gt;0</formula>
    </cfRule>
  </conditionalFormatting>
  <conditionalFormatting sqref="K785">
    <cfRule type="notContainsBlanks" dxfId="30826" priority="31981">
      <formula>LEN(TRIM(K785))&gt;0</formula>
    </cfRule>
  </conditionalFormatting>
  <conditionalFormatting sqref="M785">
    <cfRule type="containsText" dxfId="30825" priority="31980" operator="containsText" text="Complete">
      <formula>NOT(ISERROR(SEARCH("Complete",M785)))</formula>
    </cfRule>
  </conditionalFormatting>
  <conditionalFormatting sqref="I785">
    <cfRule type="cellIs" dxfId="30824" priority="31979" operator="greaterThan">
      <formula>2.35</formula>
    </cfRule>
  </conditionalFormatting>
  <conditionalFormatting sqref="J786">
    <cfRule type="notContainsBlanks" dxfId="30823" priority="31978">
      <formula>LEN(TRIM(J786))&gt;0</formula>
    </cfRule>
  </conditionalFormatting>
  <conditionalFormatting sqref="K786">
    <cfRule type="notContainsBlanks" dxfId="30822" priority="31977">
      <formula>LEN(TRIM(K786))&gt;0</formula>
    </cfRule>
  </conditionalFormatting>
  <conditionalFormatting sqref="M786">
    <cfRule type="containsText" dxfId="30821" priority="31976" operator="containsText" text="Complete">
      <formula>NOT(ISERROR(SEARCH("Complete",M786)))</formula>
    </cfRule>
  </conditionalFormatting>
  <conditionalFormatting sqref="I786">
    <cfRule type="cellIs" dxfId="30820" priority="31975" operator="greaterThan">
      <formula>2.35</formula>
    </cfRule>
  </conditionalFormatting>
  <conditionalFormatting sqref="J787">
    <cfRule type="notContainsBlanks" dxfId="30819" priority="31974">
      <formula>LEN(TRIM(J787))&gt;0</formula>
    </cfRule>
  </conditionalFormatting>
  <conditionalFormatting sqref="K787">
    <cfRule type="notContainsBlanks" dxfId="30818" priority="31973">
      <formula>LEN(TRIM(K787))&gt;0</formula>
    </cfRule>
  </conditionalFormatting>
  <conditionalFormatting sqref="M787">
    <cfRule type="containsText" dxfId="30817" priority="31972" operator="containsText" text="Complete">
      <formula>NOT(ISERROR(SEARCH("Complete",M787)))</formula>
    </cfRule>
  </conditionalFormatting>
  <conditionalFormatting sqref="I787">
    <cfRule type="cellIs" dxfId="30816" priority="31971" operator="greaterThan">
      <formula>2.35</formula>
    </cfRule>
  </conditionalFormatting>
  <conditionalFormatting sqref="J788">
    <cfRule type="notContainsBlanks" dxfId="30815" priority="31970">
      <formula>LEN(TRIM(J788))&gt;0</formula>
    </cfRule>
  </conditionalFormatting>
  <conditionalFormatting sqref="K788">
    <cfRule type="notContainsBlanks" dxfId="30814" priority="31969">
      <formula>LEN(TRIM(K788))&gt;0</formula>
    </cfRule>
  </conditionalFormatting>
  <conditionalFormatting sqref="M788">
    <cfRule type="containsText" dxfId="30813" priority="31968" operator="containsText" text="Complete">
      <formula>NOT(ISERROR(SEARCH("Complete",M788)))</formula>
    </cfRule>
  </conditionalFormatting>
  <conditionalFormatting sqref="I788">
    <cfRule type="cellIs" dxfId="30812" priority="31967" operator="greaterThan">
      <formula>2.35</formula>
    </cfRule>
  </conditionalFormatting>
  <conditionalFormatting sqref="J789">
    <cfRule type="notContainsBlanks" dxfId="30811" priority="31966">
      <formula>LEN(TRIM(J789))&gt;0</formula>
    </cfRule>
  </conditionalFormatting>
  <conditionalFormatting sqref="K789">
    <cfRule type="notContainsBlanks" dxfId="30810" priority="31965">
      <formula>LEN(TRIM(K789))&gt;0</formula>
    </cfRule>
  </conditionalFormatting>
  <conditionalFormatting sqref="M789">
    <cfRule type="containsText" dxfId="30809" priority="31964" operator="containsText" text="Complete">
      <formula>NOT(ISERROR(SEARCH("Complete",M789)))</formula>
    </cfRule>
  </conditionalFormatting>
  <conditionalFormatting sqref="I789">
    <cfRule type="cellIs" dxfId="30808" priority="31963" operator="greaterThan">
      <formula>2.35</formula>
    </cfRule>
  </conditionalFormatting>
  <conditionalFormatting sqref="J790">
    <cfRule type="notContainsBlanks" dxfId="30807" priority="31962">
      <formula>LEN(TRIM(J790))&gt;0</formula>
    </cfRule>
  </conditionalFormatting>
  <conditionalFormatting sqref="K790">
    <cfRule type="notContainsBlanks" dxfId="30806" priority="31961">
      <formula>LEN(TRIM(K790))&gt;0</formula>
    </cfRule>
  </conditionalFormatting>
  <conditionalFormatting sqref="M790">
    <cfRule type="containsText" dxfId="30805" priority="31960" operator="containsText" text="Complete">
      <formula>NOT(ISERROR(SEARCH("Complete",M790)))</formula>
    </cfRule>
  </conditionalFormatting>
  <conditionalFormatting sqref="I790">
    <cfRule type="cellIs" dxfId="30804" priority="31959" operator="greaterThan">
      <formula>2.35</formula>
    </cfRule>
  </conditionalFormatting>
  <conditionalFormatting sqref="J791">
    <cfRule type="notContainsBlanks" dxfId="30803" priority="31958">
      <formula>LEN(TRIM(J791))&gt;0</formula>
    </cfRule>
  </conditionalFormatting>
  <conditionalFormatting sqref="K791">
    <cfRule type="notContainsBlanks" dxfId="30802" priority="31957">
      <formula>LEN(TRIM(K791))&gt;0</formula>
    </cfRule>
  </conditionalFormatting>
  <conditionalFormatting sqref="M791">
    <cfRule type="containsText" dxfId="30801" priority="31956" operator="containsText" text="Complete">
      <formula>NOT(ISERROR(SEARCH("Complete",M791)))</formula>
    </cfRule>
  </conditionalFormatting>
  <conditionalFormatting sqref="I791">
    <cfRule type="cellIs" dxfId="30800" priority="31955" operator="greaterThan">
      <formula>2.35</formula>
    </cfRule>
  </conditionalFormatting>
  <conditionalFormatting sqref="J792">
    <cfRule type="notContainsBlanks" dxfId="30799" priority="31954">
      <formula>LEN(TRIM(J792))&gt;0</formula>
    </cfRule>
  </conditionalFormatting>
  <conditionalFormatting sqref="K792">
    <cfRule type="notContainsBlanks" dxfId="30798" priority="31953">
      <formula>LEN(TRIM(K792))&gt;0</formula>
    </cfRule>
  </conditionalFormatting>
  <conditionalFormatting sqref="M792">
    <cfRule type="containsText" dxfId="30797" priority="31952" operator="containsText" text="Complete">
      <formula>NOT(ISERROR(SEARCH("Complete",M792)))</formula>
    </cfRule>
  </conditionalFormatting>
  <conditionalFormatting sqref="I792">
    <cfRule type="cellIs" dxfId="30796" priority="31951" operator="greaterThan">
      <formula>2.35</formula>
    </cfRule>
  </conditionalFormatting>
  <conditionalFormatting sqref="J793">
    <cfRule type="notContainsBlanks" dxfId="30795" priority="31950">
      <formula>LEN(TRIM(J793))&gt;0</formula>
    </cfRule>
  </conditionalFormatting>
  <conditionalFormatting sqref="K793">
    <cfRule type="notContainsBlanks" dxfId="30794" priority="31949">
      <formula>LEN(TRIM(K793))&gt;0</formula>
    </cfRule>
  </conditionalFormatting>
  <conditionalFormatting sqref="M793">
    <cfRule type="containsText" dxfId="30793" priority="31948" operator="containsText" text="Complete">
      <formula>NOT(ISERROR(SEARCH("Complete",M793)))</formula>
    </cfRule>
  </conditionalFormatting>
  <conditionalFormatting sqref="I793">
    <cfRule type="cellIs" dxfId="30792" priority="31947" operator="greaterThan">
      <formula>2.35</formula>
    </cfRule>
  </conditionalFormatting>
  <conditionalFormatting sqref="J794">
    <cfRule type="notContainsBlanks" dxfId="30791" priority="31946">
      <formula>LEN(TRIM(J794))&gt;0</formula>
    </cfRule>
  </conditionalFormatting>
  <conditionalFormatting sqref="K794">
    <cfRule type="notContainsBlanks" dxfId="30790" priority="31945">
      <formula>LEN(TRIM(K794))&gt;0</formula>
    </cfRule>
  </conditionalFormatting>
  <conditionalFormatting sqref="M794">
    <cfRule type="containsText" dxfId="30789" priority="31944" operator="containsText" text="Complete">
      <formula>NOT(ISERROR(SEARCH("Complete",M794)))</formula>
    </cfRule>
  </conditionalFormatting>
  <conditionalFormatting sqref="I794">
    <cfRule type="cellIs" dxfId="30788" priority="31943" operator="greaterThan">
      <formula>2.35</formula>
    </cfRule>
  </conditionalFormatting>
  <conditionalFormatting sqref="J795">
    <cfRule type="notContainsBlanks" dxfId="30787" priority="31942">
      <formula>LEN(TRIM(J795))&gt;0</formula>
    </cfRule>
  </conditionalFormatting>
  <conditionalFormatting sqref="K795">
    <cfRule type="notContainsBlanks" dxfId="30786" priority="31941">
      <formula>LEN(TRIM(K795))&gt;0</formula>
    </cfRule>
  </conditionalFormatting>
  <conditionalFormatting sqref="M795">
    <cfRule type="containsText" dxfId="30785" priority="31940" operator="containsText" text="Complete">
      <formula>NOT(ISERROR(SEARCH("Complete",M795)))</formula>
    </cfRule>
  </conditionalFormatting>
  <conditionalFormatting sqref="I795">
    <cfRule type="cellIs" dxfId="30784" priority="31939" operator="greaterThan">
      <formula>2.35</formula>
    </cfRule>
  </conditionalFormatting>
  <conditionalFormatting sqref="J796">
    <cfRule type="notContainsBlanks" dxfId="30783" priority="31938">
      <formula>LEN(TRIM(J796))&gt;0</formula>
    </cfRule>
  </conditionalFormatting>
  <conditionalFormatting sqref="K796">
    <cfRule type="notContainsBlanks" dxfId="30782" priority="31937">
      <formula>LEN(TRIM(K796))&gt;0</formula>
    </cfRule>
  </conditionalFormatting>
  <conditionalFormatting sqref="M796">
    <cfRule type="containsText" dxfId="30781" priority="31936" operator="containsText" text="Complete">
      <formula>NOT(ISERROR(SEARCH("Complete",M796)))</formula>
    </cfRule>
  </conditionalFormatting>
  <conditionalFormatting sqref="I796">
    <cfRule type="cellIs" dxfId="30780" priority="31935" operator="greaterThan">
      <formula>2.35</formula>
    </cfRule>
  </conditionalFormatting>
  <conditionalFormatting sqref="J797">
    <cfRule type="notContainsBlanks" dxfId="30779" priority="31934">
      <formula>LEN(TRIM(J797))&gt;0</formula>
    </cfRule>
  </conditionalFormatting>
  <conditionalFormatting sqref="K797">
    <cfRule type="notContainsBlanks" dxfId="30778" priority="31933">
      <formula>LEN(TRIM(K797))&gt;0</formula>
    </cfRule>
  </conditionalFormatting>
  <conditionalFormatting sqref="M797">
    <cfRule type="containsText" dxfId="30777" priority="31932" operator="containsText" text="Complete">
      <formula>NOT(ISERROR(SEARCH("Complete",M797)))</formula>
    </cfRule>
  </conditionalFormatting>
  <conditionalFormatting sqref="I797">
    <cfRule type="cellIs" dxfId="30776" priority="31931" operator="greaterThan">
      <formula>2.35</formula>
    </cfRule>
  </conditionalFormatting>
  <conditionalFormatting sqref="J798">
    <cfRule type="notContainsBlanks" dxfId="30775" priority="31930">
      <formula>LEN(TRIM(J798))&gt;0</formula>
    </cfRule>
  </conditionalFormatting>
  <conditionalFormatting sqref="K798">
    <cfRule type="notContainsBlanks" dxfId="30774" priority="31929">
      <formula>LEN(TRIM(K798))&gt;0</formula>
    </cfRule>
  </conditionalFormatting>
  <conditionalFormatting sqref="M798">
    <cfRule type="containsText" dxfId="30773" priority="31928" operator="containsText" text="Complete">
      <formula>NOT(ISERROR(SEARCH("Complete",M798)))</formula>
    </cfRule>
  </conditionalFormatting>
  <conditionalFormatting sqref="I798">
    <cfRule type="cellIs" dxfId="30772" priority="31927" operator="greaterThan">
      <formula>2.35</formula>
    </cfRule>
  </conditionalFormatting>
  <conditionalFormatting sqref="J799">
    <cfRule type="notContainsBlanks" dxfId="30771" priority="31926">
      <formula>LEN(TRIM(J799))&gt;0</formula>
    </cfRule>
  </conditionalFormatting>
  <conditionalFormatting sqref="K799">
    <cfRule type="notContainsBlanks" dxfId="30770" priority="31925">
      <formula>LEN(TRIM(K799))&gt;0</formula>
    </cfRule>
  </conditionalFormatting>
  <conditionalFormatting sqref="M799">
    <cfRule type="containsText" dxfId="30769" priority="31924" operator="containsText" text="Complete">
      <formula>NOT(ISERROR(SEARCH("Complete",M799)))</formula>
    </cfRule>
  </conditionalFormatting>
  <conditionalFormatting sqref="I799">
    <cfRule type="cellIs" dxfId="30768" priority="31923" operator="greaterThan">
      <formula>2.35</formula>
    </cfRule>
  </conditionalFormatting>
  <conditionalFormatting sqref="J800">
    <cfRule type="notContainsBlanks" dxfId="30767" priority="31922">
      <formula>LEN(TRIM(J800))&gt;0</formula>
    </cfRule>
  </conditionalFormatting>
  <conditionalFormatting sqref="K800">
    <cfRule type="notContainsBlanks" dxfId="30766" priority="31921">
      <formula>LEN(TRIM(K800))&gt;0</formula>
    </cfRule>
  </conditionalFormatting>
  <conditionalFormatting sqref="M800">
    <cfRule type="containsText" dxfId="30765" priority="31920" operator="containsText" text="Complete">
      <formula>NOT(ISERROR(SEARCH("Complete",M800)))</formula>
    </cfRule>
  </conditionalFormatting>
  <conditionalFormatting sqref="I800">
    <cfRule type="cellIs" dxfId="30764" priority="31919" operator="greaterThan">
      <formula>2.35</formula>
    </cfRule>
  </conditionalFormatting>
  <conditionalFormatting sqref="J801">
    <cfRule type="notContainsBlanks" dxfId="30763" priority="31918">
      <formula>LEN(TRIM(J801))&gt;0</formula>
    </cfRule>
  </conditionalFormatting>
  <conditionalFormatting sqref="K801">
    <cfRule type="notContainsBlanks" dxfId="30762" priority="31917">
      <formula>LEN(TRIM(K801))&gt;0</formula>
    </cfRule>
  </conditionalFormatting>
  <conditionalFormatting sqref="M801">
    <cfRule type="containsText" dxfId="30761" priority="31916" operator="containsText" text="Complete">
      <formula>NOT(ISERROR(SEARCH("Complete",M801)))</formula>
    </cfRule>
  </conditionalFormatting>
  <conditionalFormatting sqref="I801">
    <cfRule type="cellIs" dxfId="30760" priority="31915" operator="greaterThan">
      <formula>2.35</formula>
    </cfRule>
  </conditionalFormatting>
  <conditionalFormatting sqref="J802">
    <cfRule type="notContainsBlanks" dxfId="30759" priority="31914">
      <formula>LEN(TRIM(J802))&gt;0</formula>
    </cfRule>
  </conditionalFormatting>
  <conditionalFormatting sqref="K802">
    <cfRule type="notContainsBlanks" dxfId="30758" priority="31913">
      <formula>LEN(TRIM(K802))&gt;0</formula>
    </cfRule>
  </conditionalFormatting>
  <conditionalFormatting sqref="M802">
    <cfRule type="containsText" dxfId="30757" priority="31912" operator="containsText" text="Complete">
      <formula>NOT(ISERROR(SEARCH("Complete",M802)))</formula>
    </cfRule>
  </conditionalFormatting>
  <conditionalFormatting sqref="I802">
    <cfRule type="cellIs" dxfId="30756" priority="31911" operator="greaterThan">
      <formula>2.35</formula>
    </cfRule>
  </conditionalFormatting>
  <conditionalFormatting sqref="J803">
    <cfRule type="notContainsBlanks" dxfId="30755" priority="31910">
      <formula>LEN(TRIM(J803))&gt;0</formula>
    </cfRule>
  </conditionalFormatting>
  <conditionalFormatting sqref="K803">
    <cfRule type="notContainsBlanks" dxfId="30754" priority="31909">
      <formula>LEN(TRIM(K803))&gt;0</formula>
    </cfRule>
  </conditionalFormatting>
  <conditionalFormatting sqref="M803">
    <cfRule type="containsText" dxfId="30753" priority="31908" operator="containsText" text="Complete">
      <formula>NOT(ISERROR(SEARCH("Complete",M803)))</formula>
    </cfRule>
  </conditionalFormatting>
  <conditionalFormatting sqref="I803">
    <cfRule type="cellIs" dxfId="30752" priority="31907" operator="greaterThan">
      <formula>2.35</formula>
    </cfRule>
  </conditionalFormatting>
  <conditionalFormatting sqref="J804">
    <cfRule type="notContainsBlanks" dxfId="30751" priority="31906">
      <formula>LEN(TRIM(J804))&gt;0</formula>
    </cfRule>
  </conditionalFormatting>
  <conditionalFormatting sqref="K804">
    <cfRule type="notContainsBlanks" dxfId="30750" priority="31905">
      <formula>LEN(TRIM(K804))&gt;0</formula>
    </cfRule>
  </conditionalFormatting>
  <conditionalFormatting sqref="M804">
    <cfRule type="containsText" dxfId="30749" priority="31904" operator="containsText" text="Complete">
      <formula>NOT(ISERROR(SEARCH("Complete",M804)))</formula>
    </cfRule>
  </conditionalFormatting>
  <conditionalFormatting sqref="I804">
    <cfRule type="cellIs" dxfId="30748" priority="31903" operator="greaterThan">
      <formula>2.35</formula>
    </cfRule>
  </conditionalFormatting>
  <conditionalFormatting sqref="J805">
    <cfRule type="notContainsBlanks" dxfId="30747" priority="31902">
      <formula>LEN(TRIM(J805))&gt;0</formula>
    </cfRule>
  </conditionalFormatting>
  <conditionalFormatting sqref="K805">
    <cfRule type="notContainsBlanks" dxfId="30746" priority="31901">
      <formula>LEN(TRIM(K805))&gt;0</formula>
    </cfRule>
  </conditionalFormatting>
  <conditionalFormatting sqref="M805">
    <cfRule type="containsText" dxfId="30745" priority="31900" operator="containsText" text="Complete">
      <formula>NOT(ISERROR(SEARCH("Complete",M805)))</formula>
    </cfRule>
  </conditionalFormatting>
  <conditionalFormatting sqref="I805">
    <cfRule type="cellIs" dxfId="30744" priority="31899" operator="greaterThan">
      <formula>2.35</formula>
    </cfRule>
  </conditionalFormatting>
  <conditionalFormatting sqref="J806">
    <cfRule type="notContainsBlanks" dxfId="30743" priority="31898">
      <formula>LEN(TRIM(J806))&gt;0</formula>
    </cfRule>
  </conditionalFormatting>
  <conditionalFormatting sqref="K806">
    <cfRule type="notContainsBlanks" dxfId="30742" priority="31897">
      <formula>LEN(TRIM(K806))&gt;0</formula>
    </cfRule>
  </conditionalFormatting>
  <conditionalFormatting sqref="M806">
    <cfRule type="containsText" dxfId="30741" priority="31896" operator="containsText" text="Complete">
      <formula>NOT(ISERROR(SEARCH("Complete",M806)))</formula>
    </cfRule>
  </conditionalFormatting>
  <conditionalFormatting sqref="I806">
    <cfRule type="cellIs" dxfId="30740" priority="31895" operator="greaterThan">
      <formula>2.35</formula>
    </cfRule>
  </conditionalFormatting>
  <conditionalFormatting sqref="J807">
    <cfRule type="notContainsBlanks" dxfId="30739" priority="31894">
      <formula>LEN(TRIM(J807))&gt;0</formula>
    </cfRule>
  </conditionalFormatting>
  <conditionalFormatting sqref="K807">
    <cfRule type="notContainsBlanks" dxfId="30738" priority="31893">
      <formula>LEN(TRIM(K807))&gt;0</formula>
    </cfRule>
  </conditionalFormatting>
  <conditionalFormatting sqref="M807">
    <cfRule type="containsText" dxfId="30737" priority="31892" operator="containsText" text="Complete">
      <formula>NOT(ISERROR(SEARCH("Complete",M807)))</formula>
    </cfRule>
  </conditionalFormatting>
  <conditionalFormatting sqref="I807">
    <cfRule type="cellIs" dxfId="30736" priority="31891" operator="greaterThan">
      <formula>2.35</formula>
    </cfRule>
  </conditionalFormatting>
  <conditionalFormatting sqref="J808">
    <cfRule type="notContainsBlanks" dxfId="30735" priority="31890">
      <formula>LEN(TRIM(J808))&gt;0</formula>
    </cfRule>
  </conditionalFormatting>
  <conditionalFormatting sqref="K808">
    <cfRule type="notContainsBlanks" dxfId="30734" priority="31889">
      <formula>LEN(TRIM(K808))&gt;0</formula>
    </cfRule>
  </conditionalFormatting>
  <conditionalFormatting sqref="M808">
    <cfRule type="containsText" dxfId="30733" priority="31888" operator="containsText" text="Complete">
      <formula>NOT(ISERROR(SEARCH("Complete",M808)))</formula>
    </cfRule>
  </conditionalFormatting>
  <conditionalFormatting sqref="I808">
    <cfRule type="cellIs" dxfId="30732" priority="31887" operator="greaterThan">
      <formula>2.35</formula>
    </cfRule>
  </conditionalFormatting>
  <conditionalFormatting sqref="J809">
    <cfRule type="notContainsBlanks" dxfId="30731" priority="31886">
      <formula>LEN(TRIM(J809))&gt;0</formula>
    </cfRule>
  </conditionalFormatting>
  <conditionalFormatting sqref="K809">
    <cfRule type="notContainsBlanks" dxfId="30730" priority="31885">
      <formula>LEN(TRIM(K809))&gt;0</formula>
    </cfRule>
  </conditionalFormatting>
  <conditionalFormatting sqref="M809">
    <cfRule type="containsText" dxfId="30729" priority="31884" operator="containsText" text="Complete">
      <formula>NOT(ISERROR(SEARCH("Complete",M809)))</formula>
    </cfRule>
  </conditionalFormatting>
  <conditionalFormatting sqref="I809">
    <cfRule type="cellIs" dxfId="30728" priority="31883" operator="greaterThan">
      <formula>2.35</formula>
    </cfRule>
  </conditionalFormatting>
  <conditionalFormatting sqref="J810">
    <cfRule type="notContainsBlanks" dxfId="30727" priority="31882">
      <formula>LEN(TRIM(J810))&gt;0</formula>
    </cfRule>
  </conditionalFormatting>
  <conditionalFormatting sqref="K810">
    <cfRule type="notContainsBlanks" dxfId="30726" priority="31881">
      <formula>LEN(TRIM(K810))&gt;0</formula>
    </cfRule>
  </conditionalFormatting>
  <conditionalFormatting sqref="M810">
    <cfRule type="containsText" dxfId="30725" priority="31880" operator="containsText" text="Complete">
      <formula>NOT(ISERROR(SEARCH("Complete",M810)))</formula>
    </cfRule>
  </conditionalFormatting>
  <conditionalFormatting sqref="I810">
    <cfRule type="cellIs" dxfId="30724" priority="31879" operator="greaterThan">
      <formula>2.35</formula>
    </cfRule>
  </conditionalFormatting>
  <conditionalFormatting sqref="J811">
    <cfRule type="notContainsBlanks" dxfId="30723" priority="31878">
      <formula>LEN(TRIM(J811))&gt;0</formula>
    </cfRule>
  </conditionalFormatting>
  <conditionalFormatting sqref="K811">
    <cfRule type="notContainsBlanks" dxfId="30722" priority="31877">
      <formula>LEN(TRIM(K811))&gt;0</formula>
    </cfRule>
  </conditionalFormatting>
  <conditionalFormatting sqref="M811">
    <cfRule type="containsText" dxfId="30721" priority="31876" operator="containsText" text="Complete">
      <formula>NOT(ISERROR(SEARCH("Complete",M811)))</formula>
    </cfRule>
  </conditionalFormatting>
  <conditionalFormatting sqref="I811">
    <cfRule type="cellIs" dxfId="30720" priority="31875" operator="greaterThan">
      <formula>2.35</formula>
    </cfRule>
  </conditionalFormatting>
  <conditionalFormatting sqref="J812">
    <cfRule type="notContainsBlanks" dxfId="30719" priority="31874">
      <formula>LEN(TRIM(J812))&gt;0</formula>
    </cfRule>
  </conditionalFormatting>
  <conditionalFormatting sqref="K812">
    <cfRule type="notContainsBlanks" dxfId="30718" priority="31873">
      <formula>LEN(TRIM(K812))&gt;0</formula>
    </cfRule>
  </conditionalFormatting>
  <conditionalFormatting sqref="M812">
    <cfRule type="containsText" dxfId="30717" priority="31872" operator="containsText" text="Complete">
      <formula>NOT(ISERROR(SEARCH("Complete",M812)))</formula>
    </cfRule>
  </conditionalFormatting>
  <conditionalFormatting sqref="I812">
    <cfRule type="cellIs" dxfId="30716" priority="31871" operator="greaterThan">
      <formula>2.35</formula>
    </cfRule>
  </conditionalFormatting>
  <conditionalFormatting sqref="J813">
    <cfRule type="notContainsBlanks" dxfId="30715" priority="31870">
      <formula>LEN(TRIM(J813))&gt;0</formula>
    </cfRule>
  </conditionalFormatting>
  <conditionalFormatting sqref="K813">
    <cfRule type="notContainsBlanks" dxfId="30714" priority="31869">
      <formula>LEN(TRIM(K813))&gt;0</formula>
    </cfRule>
  </conditionalFormatting>
  <conditionalFormatting sqref="M813">
    <cfRule type="containsText" dxfId="30713" priority="31868" operator="containsText" text="Complete">
      <formula>NOT(ISERROR(SEARCH("Complete",M813)))</formula>
    </cfRule>
  </conditionalFormatting>
  <conditionalFormatting sqref="I813">
    <cfRule type="cellIs" dxfId="30712" priority="31867" operator="greaterThan">
      <formula>2.35</formula>
    </cfRule>
  </conditionalFormatting>
  <conditionalFormatting sqref="J814">
    <cfRule type="notContainsBlanks" dxfId="30711" priority="31866">
      <formula>LEN(TRIM(J814))&gt;0</formula>
    </cfRule>
  </conditionalFormatting>
  <conditionalFormatting sqref="K814">
    <cfRule type="notContainsBlanks" dxfId="30710" priority="31865">
      <formula>LEN(TRIM(K814))&gt;0</formula>
    </cfRule>
  </conditionalFormatting>
  <conditionalFormatting sqref="M814">
    <cfRule type="containsText" dxfId="30709" priority="31864" operator="containsText" text="Complete">
      <formula>NOT(ISERROR(SEARCH("Complete",M814)))</formula>
    </cfRule>
  </conditionalFormatting>
  <conditionalFormatting sqref="I814">
    <cfRule type="cellIs" dxfId="30708" priority="31863" operator="greaterThan">
      <formula>2.35</formula>
    </cfRule>
  </conditionalFormatting>
  <conditionalFormatting sqref="J815">
    <cfRule type="notContainsBlanks" dxfId="30707" priority="31862">
      <formula>LEN(TRIM(J815))&gt;0</formula>
    </cfRule>
  </conditionalFormatting>
  <conditionalFormatting sqref="K815">
    <cfRule type="notContainsBlanks" dxfId="30706" priority="31861">
      <formula>LEN(TRIM(K815))&gt;0</formula>
    </cfRule>
  </conditionalFormatting>
  <conditionalFormatting sqref="M815">
    <cfRule type="containsText" dxfId="30705" priority="31860" operator="containsText" text="Complete">
      <formula>NOT(ISERROR(SEARCH("Complete",M815)))</formula>
    </cfRule>
  </conditionalFormatting>
  <conditionalFormatting sqref="I815">
    <cfRule type="cellIs" dxfId="30704" priority="31859" operator="greaterThan">
      <formula>2.35</formula>
    </cfRule>
  </conditionalFormatting>
  <conditionalFormatting sqref="J816">
    <cfRule type="notContainsBlanks" dxfId="30703" priority="31858">
      <formula>LEN(TRIM(J816))&gt;0</formula>
    </cfRule>
  </conditionalFormatting>
  <conditionalFormatting sqref="K816">
    <cfRule type="notContainsBlanks" dxfId="30702" priority="31857">
      <formula>LEN(TRIM(K816))&gt;0</formula>
    </cfRule>
  </conditionalFormatting>
  <conditionalFormatting sqref="M816">
    <cfRule type="containsText" dxfId="30701" priority="31856" operator="containsText" text="Complete">
      <formula>NOT(ISERROR(SEARCH("Complete",M816)))</formula>
    </cfRule>
  </conditionalFormatting>
  <conditionalFormatting sqref="I816">
    <cfRule type="cellIs" dxfId="30700" priority="31855" operator="greaterThan">
      <formula>2.35</formula>
    </cfRule>
  </conditionalFormatting>
  <conditionalFormatting sqref="J817">
    <cfRule type="notContainsBlanks" dxfId="30699" priority="31854">
      <formula>LEN(TRIM(J817))&gt;0</formula>
    </cfRule>
  </conditionalFormatting>
  <conditionalFormatting sqref="K817">
    <cfRule type="notContainsBlanks" dxfId="30698" priority="31853">
      <formula>LEN(TRIM(K817))&gt;0</formula>
    </cfRule>
  </conditionalFormatting>
  <conditionalFormatting sqref="M817">
    <cfRule type="containsText" dxfId="30697" priority="31852" operator="containsText" text="Complete">
      <formula>NOT(ISERROR(SEARCH("Complete",M817)))</formula>
    </cfRule>
  </conditionalFormatting>
  <conditionalFormatting sqref="I817">
    <cfRule type="cellIs" dxfId="30696" priority="31851" operator="greaterThan">
      <formula>2.35</formula>
    </cfRule>
  </conditionalFormatting>
  <conditionalFormatting sqref="J818">
    <cfRule type="notContainsBlanks" dxfId="30695" priority="31850">
      <formula>LEN(TRIM(J818))&gt;0</formula>
    </cfRule>
  </conditionalFormatting>
  <conditionalFormatting sqref="K818">
    <cfRule type="notContainsBlanks" dxfId="30694" priority="31849">
      <formula>LEN(TRIM(K818))&gt;0</formula>
    </cfRule>
  </conditionalFormatting>
  <conditionalFormatting sqref="M818">
    <cfRule type="containsText" dxfId="30693" priority="31848" operator="containsText" text="Complete">
      <formula>NOT(ISERROR(SEARCH("Complete",M818)))</formula>
    </cfRule>
  </conditionalFormatting>
  <conditionalFormatting sqref="I818">
    <cfRule type="cellIs" dxfId="30692" priority="31847" operator="greaterThan">
      <formula>2.35</formula>
    </cfRule>
  </conditionalFormatting>
  <conditionalFormatting sqref="J819">
    <cfRule type="notContainsBlanks" dxfId="30691" priority="31846">
      <formula>LEN(TRIM(J819))&gt;0</formula>
    </cfRule>
  </conditionalFormatting>
  <conditionalFormatting sqref="K819">
    <cfRule type="notContainsBlanks" dxfId="30690" priority="31845">
      <formula>LEN(TRIM(K819))&gt;0</formula>
    </cfRule>
  </conditionalFormatting>
  <conditionalFormatting sqref="M819">
    <cfRule type="containsText" dxfId="30689" priority="31844" operator="containsText" text="Complete">
      <formula>NOT(ISERROR(SEARCH("Complete",M819)))</formula>
    </cfRule>
  </conditionalFormatting>
  <conditionalFormatting sqref="I819">
    <cfRule type="cellIs" dxfId="30688" priority="31843" operator="greaterThan">
      <formula>2.35</formula>
    </cfRule>
  </conditionalFormatting>
  <conditionalFormatting sqref="J820">
    <cfRule type="notContainsBlanks" dxfId="30687" priority="31842">
      <formula>LEN(TRIM(J820))&gt;0</formula>
    </cfRule>
  </conditionalFormatting>
  <conditionalFormatting sqref="K820">
    <cfRule type="notContainsBlanks" dxfId="30686" priority="31841">
      <formula>LEN(TRIM(K820))&gt;0</formula>
    </cfRule>
  </conditionalFormatting>
  <conditionalFormatting sqref="M820">
    <cfRule type="containsText" dxfId="30685" priority="31840" operator="containsText" text="Complete">
      <formula>NOT(ISERROR(SEARCH("Complete",M820)))</formula>
    </cfRule>
  </conditionalFormatting>
  <conditionalFormatting sqref="I820">
    <cfRule type="cellIs" dxfId="30684" priority="31839" operator="greaterThan">
      <formula>2.35</formula>
    </cfRule>
  </conditionalFormatting>
  <conditionalFormatting sqref="J821">
    <cfRule type="notContainsBlanks" dxfId="30683" priority="31838">
      <formula>LEN(TRIM(J821))&gt;0</formula>
    </cfRule>
  </conditionalFormatting>
  <conditionalFormatting sqref="K821">
    <cfRule type="notContainsBlanks" dxfId="30682" priority="31837">
      <formula>LEN(TRIM(K821))&gt;0</formula>
    </cfRule>
  </conditionalFormatting>
  <conditionalFormatting sqref="M821">
    <cfRule type="containsText" dxfId="30681" priority="31836" operator="containsText" text="Complete">
      <formula>NOT(ISERROR(SEARCH("Complete",M821)))</formula>
    </cfRule>
  </conditionalFormatting>
  <conditionalFormatting sqref="I821">
    <cfRule type="cellIs" dxfId="30680" priority="31835" operator="greaterThan">
      <formula>2.35</formula>
    </cfRule>
  </conditionalFormatting>
  <conditionalFormatting sqref="J822">
    <cfRule type="notContainsBlanks" dxfId="30679" priority="31834">
      <formula>LEN(TRIM(J822))&gt;0</formula>
    </cfRule>
  </conditionalFormatting>
  <conditionalFormatting sqref="K822">
    <cfRule type="notContainsBlanks" dxfId="30678" priority="31833">
      <formula>LEN(TRIM(K822))&gt;0</formula>
    </cfRule>
  </conditionalFormatting>
  <conditionalFormatting sqref="M822">
    <cfRule type="containsText" dxfId="30677" priority="31832" operator="containsText" text="Complete">
      <formula>NOT(ISERROR(SEARCH("Complete",M822)))</formula>
    </cfRule>
  </conditionalFormatting>
  <conditionalFormatting sqref="I822">
    <cfRule type="cellIs" dxfId="30676" priority="31831" operator="greaterThan">
      <formula>2.35</formula>
    </cfRule>
  </conditionalFormatting>
  <conditionalFormatting sqref="J823">
    <cfRule type="notContainsBlanks" dxfId="30675" priority="31830">
      <formula>LEN(TRIM(J823))&gt;0</formula>
    </cfRule>
  </conditionalFormatting>
  <conditionalFormatting sqref="K823">
    <cfRule type="notContainsBlanks" dxfId="30674" priority="31829">
      <formula>LEN(TRIM(K823))&gt;0</formula>
    </cfRule>
  </conditionalFormatting>
  <conditionalFormatting sqref="M823">
    <cfRule type="containsText" dxfId="30673" priority="31828" operator="containsText" text="Complete">
      <formula>NOT(ISERROR(SEARCH("Complete",M823)))</formula>
    </cfRule>
  </conditionalFormatting>
  <conditionalFormatting sqref="I823">
    <cfRule type="cellIs" dxfId="30672" priority="31827" operator="greaterThan">
      <formula>2.35</formula>
    </cfRule>
  </conditionalFormatting>
  <conditionalFormatting sqref="J824">
    <cfRule type="notContainsBlanks" dxfId="30671" priority="31826">
      <formula>LEN(TRIM(J824))&gt;0</formula>
    </cfRule>
  </conditionalFormatting>
  <conditionalFormatting sqref="K824">
    <cfRule type="notContainsBlanks" dxfId="30670" priority="31825">
      <formula>LEN(TRIM(K824))&gt;0</formula>
    </cfRule>
  </conditionalFormatting>
  <conditionalFormatting sqref="M824">
    <cfRule type="containsText" dxfId="30669" priority="31824" operator="containsText" text="Complete">
      <formula>NOT(ISERROR(SEARCH("Complete",M824)))</formula>
    </cfRule>
  </conditionalFormatting>
  <conditionalFormatting sqref="I824">
    <cfRule type="cellIs" dxfId="30668" priority="31823" operator="greaterThan">
      <formula>2.35</formula>
    </cfRule>
  </conditionalFormatting>
  <conditionalFormatting sqref="J825">
    <cfRule type="notContainsBlanks" dxfId="30667" priority="31822">
      <formula>LEN(TRIM(J825))&gt;0</formula>
    </cfRule>
  </conditionalFormatting>
  <conditionalFormatting sqref="K825">
    <cfRule type="notContainsBlanks" dxfId="30666" priority="31821">
      <formula>LEN(TRIM(K825))&gt;0</formula>
    </cfRule>
  </conditionalFormatting>
  <conditionalFormatting sqref="M825">
    <cfRule type="containsText" dxfId="30665" priority="31820" operator="containsText" text="Complete">
      <formula>NOT(ISERROR(SEARCH("Complete",M825)))</formula>
    </cfRule>
  </conditionalFormatting>
  <conditionalFormatting sqref="I825">
    <cfRule type="cellIs" dxfId="30664" priority="31819" operator="greaterThan">
      <formula>2.35</formula>
    </cfRule>
  </conditionalFormatting>
  <conditionalFormatting sqref="J826">
    <cfRule type="notContainsBlanks" dxfId="30663" priority="31818">
      <formula>LEN(TRIM(J826))&gt;0</formula>
    </cfRule>
  </conditionalFormatting>
  <conditionalFormatting sqref="K826">
    <cfRule type="notContainsBlanks" dxfId="30662" priority="31817">
      <formula>LEN(TRIM(K826))&gt;0</formula>
    </cfRule>
  </conditionalFormatting>
  <conditionalFormatting sqref="M826">
    <cfRule type="containsText" dxfId="30661" priority="31816" operator="containsText" text="Complete">
      <formula>NOT(ISERROR(SEARCH("Complete",M826)))</formula>
    </cfRule>
  </conditionalFormatting>
  <conditionalFormatting sqref="I826">
    <cfRule type="cellIs" dxfId="30660" priority="31815" operator="greaterThan">
      <formula>2.35</formula>
    </cfRule>
  </conditionalFormatting>
  <conditionalFormatting sqref="J827">
    <cfRule type="notContainsBlanks" dxfId="30659" priority="31814">
      <formula>LEN(TRIM(J827))&gt;0</formula>
    </cfRule>
  </conditionalFormatting>
  <conditionalFormatting sqref="K827">
    <cfRule type="notContainsBlanks" dxfId="30658" priority="31813">
      <formula>LEN(TRIM(K827))&gt;0</formula>
    </cfRule>
  </conditionalFormatting>
  <conditionalFormatting sqref="M827">
    <cfRule type="containsText" dxfId="30657" priority="31812" operator="containsText" text="Complete">
      <formula>NOT(ISERROR(SEARCH("Complete",M827)))</formula>
    </cfRule>
  </conditionalFormatting>
  <conditionalFormatting sqref="I827">
    <cfRule type="cellIs" dxfId="30656" priority="31811" operator="greaterThan">
      <formula>2.35</formula>
    </cfRule>
  </conditionalFormatting>
  <conditionalFormatting sqref="J828">
    <cfRule type="notContainsBlanks" dxfId="30655" priority="31810">
      <formula>LEN(TRIM(J828))&gt;0</formula>
    </cfRule>
  </conditionalFormatting>
  <conditionalFormatting sqref="K828">
    <cfRule type="notContainsBlanks" dxfId="30654" priority="31809">
      <formula>LEN(TRIM(K828))&gt;0</formula>
    </cfRule>
  </conditionalFormatting>
  <conditionalFormatting sqref="M828">
    <cfRule type="containsText" dxfId="30653" priority="31808" operator="containsText" text="Complete">
      <formula>NOT(ISERROR(SEARCH("Complete",M828)))</formula>
    </cfRule>
  </conditionalFormatting>
  <conditionalFormatting sqref="I828">
    <cfRule type="cellIs" dxfId="30652" priority="31807" operator="greaterThan">
      <formula>2.35</formula>
    </cfRule>
  </conditionalFormatting>
  <conditionalFormatting sqref="J829">
    <cfRule type="notContainsBlanks" dxfId="30651" priority="31806">
      <formula>LEN(TRIM(J829))&gt;0</formula>
    </cfRule>
  </conditionalFormatting>
  <conditionalFormatting sqref="K829">
    <cfRule type="notContainsBlanks" dxfId="30650" priority="31805">
      <formula>LEN(TRIM(K829))&gt;0</formula>
    </cfRule>
  </conditionalFormatting>
  <conditionalFormatting sqref="M829">
    <cfRule type="containsText" dxfId="30649" priority="31804" operator="containsText" text="Complete">
      <formula>NOT(ISERROR(SEARCH("Complete",M829)))</formula>
    </cfRule>
  </conditionalFormatting>
  <conditionalFormatting sqref="I829">
    <cfRule type="cellIs" dxfId="30648" priority="31803" operator="greaterThan">
      <formula>2.35</formula>
    </cfRule>
  </conditionalFormatting>
  <conditionalFormatting sqref="J830">
    <cfRule type="notContainsBlanks" dxfId="30647" priority="31802">
      <formula>LEN(TRIM(J830))&gt;0</formula>
    </cfRule>
  </conditionalFormatting>
  <conditionalFormatting sqref="K830">
    <cfRule type="notContainsBlanks" dxfId="30646" priority="31801">
      <formula>LEN(TRIM(K830))&gt;0</formula>
    </cfRule>
  </conditionalFormatting>
  <conditionalFormatting sqref="M830">
    <cfRule type="containsText" dxfId="30645" priority="31800" operator="containsText" text="Complete">
      <formula>NOT(ISERROR(SEARCH("Complete",M830)))</formula>
    </cfRule>
  </conditionalFormatting>
  <conditionalFormatting sqref="I830">
    <cfRule type="cellIs" dxfId="30644" priority="31799" operator="greaterThan">
      <formula>2.35</formula>
    </cfRule>
  </conditionalFormatting>
  <conditionalFormatting sqref="J831">
    <cfRule type="notContainsBlanks" dxfId="30643" priority="31798">
      <formula>LEN(TRIM(J831))&gt;0</formula>
    </cfRule>
  </conditionalFormatting>
  <conditionalFormatting sqref="K831">
    <cfRule type="notContainsBlanks" dxfId="30642" priority="31797">
      <formula>LEN(TRIM(K831))&gt;0</formula>
    </cfRule>
  </conditionalFormatting>
  <conditionalFormatting sqref="M831">
    <cfRule type="containsText" dxfId="30641" priority="31796" operator="containsText" text="Complete">
      <formula>NOT(ISERROR(SEARCH("Complete",M831)))</formula>
    </cfRule>
  </conditionalFormatting>
  <conditionalFormatting sqref="I831">
    <cfRule type="cellIs" dxfId="30640" priority="31795" operator="greaterThan">
      <formula>2.35</formula>
    </cfRule>
  </conditionalFormatting>
  <conditionalFormatting sqref="J832">
    <cfRule type="notContainsBlanks" dxfId="30639" priority="31794">
      <formula>LEN(TRIM(J832))&gt;0</formula>
    </cfRule>
  </conditionalFormatting>
  <conditionalFormatting sqref="K832">
    <cfRule type="notContainsBlanks" dxfId="30638" priority="31793">
      <formula>LEN(TRIM(K832))&gt;0</formula>
    </cfRule>
  </conditionalFormatting>
  <conditionalFormatting sqref="M832">
    <cfRule type="containsText" dxfId="30637" priority="31792" operator="containsText" text="Complete">
      <formula>NOT(ISERROR(SEARCH("Complete",M832)))</formula>
    </cfRule>
  </conditionalFormatting>
  <conditionalFormatting sqref="I832">
    <cfRule type="cellIs" dxfId="30636" priority="31791" operator="greaterThan">
      <formula>2.35</formula>
    </cfRule>
  </conditionalFormatting>
  <conditionalFormatting sqref="J833">
    <cfRule type="notContainsBlanks" dxfId="30635" priority="31790">
      <formula>LEN(TRIM(J833))&gt;0</formula>
    </cfRule>
  </conditionalFormatting>
  <conditionalFormatting sqref="K833">
    <cfRule type="notContainsBlanks" dxfId="30634" priority="31789">
      <formula>LEN(TRIM(K833))&gt;0</formula>
    </cfRule>
  </conditionalFormatting>
  <conditionalFormatting sqref="M833">
    <cfRule type="containsText" dxfId="30633" priority="31788" operator="containsText" text="Complete">
      <formula>NOT(ISERROR(SEARCH("Complete",M833)))</formula>
    </cfRule>
  </conditionalFormatting>
  <conditionalFormatting sqref="I833">
    <cfRule type="cellIs" dxfId="30632" priority="31787" operator="greaterThan">
      <formula>2.35</formula>
    </cfRule>
  </conditionalFormatting>
  <conditionalFormatting sqref="J834">
    <cfRule type="notContainsBlanks" dxfId="30631" priority="31786">
      <formula>LEN(TRIM(J834))&gt;0</formula>
    </cfRule>
  </conditionalFormatting>
  <conditionalFormatting sqref="K834">
    <cfRule type="notContainsBlanks" dxfId="30630" priority="31785">
      <formula>LEN(TRIM(K834))&gt;0</formula>
    </cfRule>
  </conditionalFormatting>
  <conditionalFormatting sqref="M834">
    <cfRule type="containsText" dxfId="30629" priority="31784" operator="containsText" text="Complete">
      <formula>NOT(ISERROR(SEARCH("Complete",M834)))</formula>
    </cfRule>
  </conditionalFormatting>
  <conditionalFormatting sqref="I834">
    <cfRule type="cellIs" dxfId="30628" priority="31783" operator="greaterThan">
      <formula>2.35</formula>
    </cfRule>
  </conditionalFormatting>
  <conditionalFormatting sqref="J835">
    <cfRule type="notContainsBlanks" dxfId="30627" priority="31782">
      <formula>LEN(TRIM(J835))&gt;0</formula>
    </cfRule>
  </conditionalFormatting>
  <conditionalFormatting sqref="K835">
    <cfRule type="notContainsBlanks" dxfId="30626" priority="31781">
      <formula>LEN(TRIM(K835))&gt;0</formula>
    </cfRule>
  </conditionalFormatting>
  <conditionalFormatting sqref="M835">
    <cfRule type="containsText" dxfId="30625" priority="31780" operator="containsText" text="Complete">
      <formula>NOT(ISERROR(SEARCH("Complete",M835)))</formula>
    </cfRule>
  </conditionalFormatting>
  <conditionalFormatting sqref="I835">
    <cfRule type="cellIs" dxfId="30624" priority="31779" operator="greaterThan">
      <formula>2.35</formula>
    </cfRule>
  </conditionalFormatting>
  <conditionalFormatting sqref="J836">
    <cfRule type="notContainsBlanks" dxfId="30623" priority="31778">
      <formula>LEN(TRIM(J836))&gt;0</formula>
    </cfRule>
  </conditionalFormatting>
  <conditionalFormatting sqref="K836">
    <cfRule type="notContainsBlanks" dxfId="30622" priority="31777">
      <formula>LEN(TRIM(K836))&gt;0</formula>
    </cfRule>
  </conditionalFormatting>
  <conditionalFormatting sqref="M836">
    <cfRule type="containsText" dxfId="30621" priority="31776" operator="containsText" text="Complete">
      <formula>NOT(ISERROR(SEARCH("Complete",M836)))</formula>
    </cfRule>
  </conditionalFormatting>
  <conditionalFormatting sqref="I836">
    <cfRule type="cellIs" dxfId="30620" priority="31775" operator="greaterThan">
      <formula>2.35</formula>
    </cfRule>
  </conditionalFormatting>
  <conditionalFormatting sqref="J837">
    <cfRule type="notContainsBlanks" dxfId="30619" priority="31774">
      <formula>LEN(TRIM(J837))&gt;0</formula>
    </cfRule>
  </conditionalFormatting>
  <conditionalFormatting sqref="K837">
    <cfRule type="notContainsBlanks" dxfId="30618" priority="31773">
      <formula>LEN(TRIM(K837))&gt;0</formula>
    </cfRule>
  </conditionalFormatting>
  <conditionalFormatting sqref="M837">
    <cfRule type="containsText" dxfId="30617" priority="31772" operator="containsText" text="Complete">
      <formula>NOT(ISERROR(SEARCH("Complete",M837)))</formula>
    </cfRule>
  </conditionalFormatting>
  <conditionalFormatting sqref="I837">
    <cfRule type="cellIs" dxfId="30616" priority="31771" operator="greaterThan">
      <formula>2.35</formula>
    </cfRule>
  </conditionalFormatting>
  <conditionalFormatting sqref="J838">
    <cfRule type="notContainsBlanks" dxfId="30615" priority="31770">
      <formula>LEN(TRIM(J838))&gt;0</formula>
    </cfRule>
  </conditionalFormatting>
  <conditionalFormatting sqref="K838">
    <cfRule type="notContainsBlanks" dxfId="30614" priority="31769">
      <formula>LEN(TRIM(K838))&gt;0</formula>
    </cfRule>
  </conditionalFormatting>
  <conditionalFormatting sqref="M838">
    <cfRule type="containsText" dxfId="30613" priority="31768" operator="containsText" text="Complete">
      <formula>NOT(ISERROR(SEARCH("Complete",M838)))</formula>
    </cfRule>
  </conditionalFormatting>
  <conditionalFormatting sqref="I838">
    <cfRule type="cellIs" dxfId="30612" priority="31767" operator="greaterThan">
      <formula>2.35</formula>
    </cfRule>
  </conditionalFormatting>
  <conditionalFormatting sqref="J839">
    <cfRule type="notContainsBlanks" dxfId="30611" priority="31766">
      <formula>LEN(TRIM(J839))&gt;0</formula>
    </cfRule>
  </conditionalFormatting>
  <conditionalFormatting sqref="K839">
    <cfRule type="notContainsBlanks" dxfId="30610" priority="31765">
      <formula>LEN(TRIM(K839))&gt;0</formula>
    </cfRule>
  </conditionalFormatting>
  <conditionalFormatting sqref="M839">
    <cfRule type="containsText" dxfId="30609" priority="31764" operator="containsText" text="Complete">
      <formula>NOT(ISERROR(SEARCH("Complete",M839)))</formula>
    </cfRule>
  </conditionalFormatting>
  <conditionalFormatting sqref="I839">
    <cfRule type="cellIs" dxfId="30608" priority="31763" operator="greaterThan">
      <formula>2.35</formula>
    </cfRule>
  </conditionalFormatting>
  <conditionalFormatting sqref="J840">
    <cfRule type="notContainsBlanks" dxfId="30607" priority="31762">
      <formula>LEN(TRIM(J840))&gt;0</formula>
    </cfRule>
  </conditionalFormatting>
  <conditionalFormatting sqref="K840">
    <cfRule type="notContainsBlanks" dxfId="30606" priority="31761">
      <formula>LEN(TRIM(K840))&gt;0</formula>
    </cfRule>
  </conditionalFormatting>
  <conditionalFormatting sqref="M840">
    <cfRule type="containsText" dxfId="30605" priority="31760" operator="containsText" text="Complete">
      <formula>NOT(ISERROR(SEARCH("Complete",M840)))</formula>
    </cfRule>
  </conditionalFormatting>
  <conditionalFormatting sqref="I840">
    <cfRule type="cellIs" dxfId="30604" priority="31759" operator="greaterThan">
      <formula>2.35</formula>
    </cfRule>
  </conditionalFormatting>
  <conditionalFormatting sqref="J841">
    <cfRule type="notContainsBlanks" dxfId="30603" priority="31758">
      <formula>LEN(TRIM(J841))&gt;0</formula>
    </cfRule>
  </conditionalFormatting>
  <conditionalFormatting sqref="K841">
    <cfRule type="notContainsBlanks" dxfId="30602" priority="31757">
      <formula>LEN(TRIM(K841))&gt;0</formula>
    </cfRule>
  </conditionalFormatting>
  <conditionalFormatting sqref="M841">
    <cfRule type="containsText" dxfId="30601" priority="31756" operator="containsText" text="Complete">
      <formula>NOT(ISERROR(SEARCH("Complete",M841)))</formula>
    </cfRule>
  </conditionalFormatting>
  <conditionalFormatting sqref="I841">
    <cfRule type="cellIs" dxfId="30600" priority="31755" operator="greaterThan">
      <formula>2.35</formula>
    </cfRule>
  </conditionalFormatting>
  <conditionalFormatting sqref="J842">
    <cfRule type="notContainsBlanks" dxfId="30599" priority="31754">
      <formula>LEN(TRIM(J842))&gt;0</formula>
    </cfRule>
  </conditionalFormatting>
  <conditionalFormatting sqref="K842">
    <cfRule type="notContainsBlanks" dxfId="30598" priority="31753">
      <formula>LEN(TRIM(K842))&gt;0</formula>
    </cfRule>
  </conditionalFormatting>
  <conditionalFormatting sqref="M842">
    <cfRule type="containsText" dxfId="30597" priority="31752" operator="containsText" text="Complete">
      <formula>NOT(ISERROR(SEARCH("Complete",M842)))</formula>
    </cfRule>
  </conditionalFormatting>
  <conditionalFormatting sqref="I842">
    <cfRule type="cellIs" dxfId="30596" priority="31751" operator="greaterThan">
      <formula>2.35</formula>
    </cfRule>
  </conditionalFormatting>
  <conditionalFormatting sqref="J843">
    <cfRule type="notContainsBlanks" dxfId="30595" priority="31750">
      <formula>LEN(TRIM(J843))&gt;0</formula>
    </cfRule>
  </conditionalFormatting>
  <conditionalFormatting sqref="K843">
    <cfRule type="notContainsBlanks" dxfId="30594" priority="31749">
      <formula>LEN(TRIM(K843))&gt;0</formula>
    </cfRule>
  </conditionalFormatting>
  <conditionalFormatting sqref="M843">
    <cfRule type="containsText" dxfId="30593" priority="31748" operator="containsText" text="Complete">
      <formula>NOT(ISERROR(SEARCH("Complete",M843)))</formula>
    </cfRule>
  </conditionalFormatting>
  <conditionalFormatting sqref="I843">
    <cfRule type="cellIs" dxfId="30592" priority="31747" operator="greaterThan">
      <formula>2.35</formula>
    </cfRule>
  </conditionalFormatting>
  <conditionalFormatting sqref="J844">
    <cfRule type="notContainsBlanks" dxfId="30591" priority="31746">
      <formula>LEN(TRIM(J844))&gt;0</formula>
    </cfRule>
  </conditionalFormatting>
  <conditionalFormatting sqref="K844">
    <cfRule type="notContainsBlanks" dxfId="30590" priority="31745">
      <formula>LEN(TRIM(K844))&gt;0</formula>
    </cfRule>
  </conditionalFormatting>
  <conditionalFormatting sqref="M844">
    <cfRule type="containsText" dxfId="30589" priority="31744" operator="containsText" text="Complete">
      <formula>NOT(ISERROR(SEARCH("Complete",M844)))</formula>
    </cfRule>
  </conditionalFormatting>
  <conditionalFormatting sqref="I844">
    <cfRule type="cellIs" dxfId="30588" priority="31743" operator="greaterThan">
      <formula>2.35</formula>
    </cfRule>
  </conditionalFormatting>
  <conditionalFormatting sqref="J845">
    <cfRule type="notContainsBlanks" dxfId="30587" priority="31742">
      <formula>LEN(TRIM(J845))&gt;0</formula>
    </cfRule>
  </conditionalFormatting>
  <conditionalFormatting sqref="K845">
    <cfRule type="notContainsBlanks" dxfId="30586" priority="31741">
      <formula>LEN(TRIM(K845))&gt;0</formula>
    </cfRule>
  </conditionalFormatting>
  <conditionalFormatting sqref="M845">
    <cfRule type="containsText" dxfId="30585" priority="31740" operator="containsText" text="Complete">
      <formula>NOT(ISERROR(SEARCH("Complete",M845)))</formula>
    </cfRule>
  </conditionalFormatting>
  <conditionalFormatting sqref="I845">
    <cfRule type="cellIs" dxfId="30584" priority="31739" operator="greaterThan">
      <formula>2.35</formula>
    </cfRule>
  </conditionalFormatting>
  <conditionalFormatting sqref="J846">
    <cfRule type="notContainsBlanks" dxfId="30583" priority="31738">
      <formula>LEN(TRIM(J846))&gt;0</formula>
    </cfRule>
  </conditionalFormatting>
  <conditionalFormatting sqref="K846">
    <cfRule type="notContainsBlanks" dxfId="30582" priority="31737">
      <formula>LEN(TRIM(K846))&gt;0</formula>
    </cfRule>
  </conditionalFormatting>
  <conditionalFormatting sqref="M846">
    <cfRule type="containsText" dxfId="30581" priority="31736" operator="containsText" text="Complete">
      <formula>NOT(ISERROR(SEARCH("Complete",M846)))</formula>
    </cfRule>
  </conditionalFormatting>
  <conditionalFormatting sqref="I846">
    <cfRule type="cellIs" dxfId="30580" priority="31735" operator="greaterThan">
      <formula>2.35</formula>
    </cfRule>
  </conditionalFormatting>
  <conditionalFormatting sqref="J847">
    <cfRule type="notContainsBlanks" dxfId="30579" priority="31734">
      <formula>LEN(TRIM(J847))&gt;0</formula>
    </cfRule>
  </conditionalFormatting>
  <conditionalFormatting sqref="K847">
    <cfRule type="notContainsBlanks" dxfId="30578" priority="31733">
      <formula>LEN(TRIM(K847))&gt;0</formula>
    </cfRule>
  </conditionalFormatting>
  <conditionalFormatting sqref="M847">
    <cfRule type="containsText" dxfId="30577" priority="31732" operator="containsText" text="Complete">
      <formula>NOT(ISERROR(SEARCH("Complete",M847)))</formula>
    </cfRule>
  </conditionalFormatting>
  <conditionalFormatting sqref="I847">
    <cfRule type="cellIs" dxfId="30576" priority="31731" operator="greaterThan">
      <formula>2.35</formula>
    </cfRule>
  </conditionalFormatting>
  <conditionalFormatting sqref="J848">
    <cfRule type="notContainsBlanks" dxfId="30575" priority="31730">
      <formula>LEN(TRIM(J848))&gt;0</formula>
    </cfRule>
  </conditionalFormatting>
  <conditionalFormatting sqref="K848">
    <cfRule type="notContainsBlanks" dxfId="30574" priority="31729">
      <formula>LEN(TRIM(K848))&gt;0</formula>
    </cfRule>
  </conditionalFormatting>
  <conditionalFormatting sqref="M848">
    <cfRule type="containsText" dxfId="30573" priority="31728" operator="containsText" text="Complete">
      <formula>NOT(ISERROR(SEARCH("Complete",M848)))</formula>
    </cfRule>
  </conditionalFormatting>
  <conditionalFormatting sqref="I848">
    <cfRule type="cellIs" dxfId="30572" priority="31727" operator="greaterThan">
      <formula>2.35</formula>
    </cfRule>
  </conditionalFormatting>
  <conditionalFormatting sqref="J849">
    <cfRule type="notContainsBlanks" dxfId="30571" priority="31726">
      <formula>LEN(TRIM(J849))&gt;0</formula>
    </cfRule>
  </conditionalFormatting>
  <conditionalFormatting sqref="K849">
    <cfRule type="notContainsBlanks" dxfId="30570" priority="31725">
      <formula>LEN(TRIM(K849))&gt;0</formula>
    </cfRule>
  </conditionalFormatting>
  <conditionalFormatting sqref="M849">
    <cfRule type="containsText" dxfId="30569" priority="31724" operator="containsText" text="Complete">
      <formula>NOT(ISERROR(SEARCH("Complete",M849)))</formula>
    </cfRule>
  </conditionalFormatting>
  <conditionalFormatting sqref="I849">
    <cfRule type="cellIs" dxfId="30568" priority="31723" operator="greaterThan">
      <formula>2.35</formula>
    </cfRule>
  </conditionalFormatting>
  <conditionalFormatting sqref="J850">
    <cfRule type="notContainsBlanks" dxfId="30567" priority="31722">
      <formula>LEN(TRIM(J850))&gt;0</formula>
    </cfRule>
  </conditionalFormatting>
  <conditionalFormatting sqref="K850">
    <cfRule type="notContainsBlanks" dxfId="30566" priority="31721">
      <formula>LEN(TRIM(K850))&gt;0</formula>
    </cfRule>
  </conditionalFormatting>
  <conditionalFormatting sqref="M850">
    <cfRule type="containsText" dxfId="30565" priority="31720" operator="containsText" text="Complete">
      <formula>NOT(ISERROR(SEARCH("Complete",M850)))</formula>
    </cfRule>
  </conditionalFormatting>
  <conditionalFormatting sqref="I850">
    <cfRule type="cellIs" dxfId="30564" priority="31719" operator="greaterThan">
      <formula>2.35</formula>
    </cfRule>
  </conditionalFormatting>
  <conditionalFormatting sqref="J851">
    <cfRule type="notContainsBlanks" dxfId="30563" priority="31718">
      <formula>LEN(TRIM(J851))&gt;0</formula>
    </cfRule>
  </conditionalFormatting>
  <conditionalFormatting sqref="K851">
    <cfRule type="notContainsBlanks" dxfId="30562" priority="31717">
      <formula>LEN(TRIM(K851))&gt;0</formula>
    </cfRule>
  </conditionalFormatting>
  <conditionalFormatting sqref="M851">
    <cfRule type="containsText" dxfId="30561" priority="31716" operator="containsText" text="Complete">
      <formula>NOT(ISERROR(SEARCH("Complete",M851)))</formula>
    </cfRule>
  </conditionalFormatting>
  <conditionalFormatting sqref="I851">
    <cfRule type="cellIs" dxfId="30560" priority="31715" operator="greaterThan">
      <formula>2.35</formula>
    </cfRule>
  </conditionalFormatting>
  <conditionalFormatting sqref="J852">
    <cfRule type="notContainsBlanks" dxfId="30559" priority="31714">
      <formula>LEN(TRIM(J852))&gt;0</formula>
    </cfRule>
  </conditionalFormatting>
  <conditionalFormatting sqref="K852">
    <cfRule type="notContainsBlanks" dxfId="30558" priority="31713">
      <formula>LEN(TRIM(K852))&gt;0</formula>
    </cfRule>
  </conditionalFormatting>
  <conditionalFormatting sqref="M852">
    <cfRule type="containsText" dxfId="30557" priority="31712" operator="containsText" text="Complete">
      <formula>NOT(ISERROR(SEARCH("Complete",M852)))</formula>
    </cfRule>
  </conditionalFormatting>
  <conditionalFormatting sqref="I852">
    <cfRule type="cellIs" dxfId="30556" priority="31711" operator="greaterThan">
      <formula>2.35</formula>
    </cfRule>
  </conditionalFormatting>
  <conditionalFormatting sqref="J853">
    <cfRule type="notContainsBlanks" dxfId="30555" priority="31710">
      <formula>LEN(TRIM(J853))&gt;0</formula>
    </cfRule>
  </conditionalFormatting>
  <conditionalFormatting sqref="K853">
    <cfRule type="notContainsBlanks" dxfId="30554" priority="31709">
      <formula>LEN(TRIM(K853))&gt;0</formula>
    </cfRule>
  </conditionalFormatting>
  <conditionalFormatting sqref="M853">
    <cfRule type="containsText" dxfId="30553" priority="31708" operator="containsText" text="Complete">
      <formula>NOT(ISERROR(SEARCH("Complete",M853)))</formula>
    </cfRule>
  </conditionalFormatting>
  <conditionalFormatting sqref="I853">
    <cfRule type="cellIs" dxfId="30552" priority="31707" operator="greaterThan">
      <formula>2.35</formula>
    </cfRule>
  </conditionalFormatting>
  <conditionalFormatting sqref="J854">
    <cfRule type="notContainsBlanks" dxfId="30551" priority="31706">
      <formula>LEN(TRIM(J854))&gt;0</formula>
    </cfRule>
  </conditionalFormatting>
  <conditionalFormatting sqref="K854">
    <cfRule type="notContainsBlanks" dxfId="30550" priority="31705">
      <formula>LEN(TRIM(K854))&gt;0</formula>
    </cfRule>
  </conditionalFormatting>
  <conditionalFormatting sqref="M854">
    <cfRule type="containsText" dxfId="30549" priority="31704" operator="containsText" text="Complete">
      <formula>NOT(ISERROR(SEARCH("Complete",M854)))</formula>
    </cfRule>
  </conditionalFormatting>
  <conditionalFormatting sqref="I854">
    <cfRule type="cellIs" dxfId="30548" priority="31703" operator="greaterThan">
      <formula>2.35</formula>
    </cfRule>
  </conditionalFormatting>
  <conditionalFormatting sqref="J855">
    <cfRule type="notContainsBlanks" dxfId="30547" priority="31702">
      <formula>LEN(TRIM(J855))&gt;0</formula>
    </cfRule>
  </conditionalFormatting>
  <conditionalFormatting sqref="K855">
    <cfRule type="notContainsBlanks" dxfId="30546" priority="31701">
      <formula>LEN(TRIM(K855))&gt;0</formula>
    </cfRule>
  </conditionalFormatting>
  <conditionalFormatting sqref="M855">
    <cfRule type="containsText" dxfId="30545" priority="31700" operator="containsText" text="Complete">
      <formula>NOT(ISERROR(SEARCH("Complete",M855)))</formula>
    </cfRule>
  </conditionalFormatting>
  <conditionalFormatting sqref="I855">
    <cfRule type="cellIs" dxfId="30544" priority="31699" operator="greaterThan">
      <formula>2.35</formula>
    </cfRule>
  </conditionalFormatting>
  <conditionalFormatting sqref="J856">
    <cfRule type="notContainsBlanks" dxfId="30543" priority="31698">
      <formula>LEN(TRIM(J856))&gt;0</formula>
    </cfRule>
  </conditionalFormatting>
  <conditionalFormatting sqref="K856">
    <cfRule type="notContainsBlanks" dxfId="30542" priority="31697">
      <formula>LEN(TRIM(K856))&gt;0</formula>
    </cfRule>
  </conditionalFormatting>
  <conditionalFormatting sqref="M856">
    <cfRule type="containsText" dxfId="30541" priority="31696" operator="containsText" text="Complete">
      <formula>NOT(ISERROR(SEARCH("Complete",M856)))</formula>
    </cfRule>
  </conditionalFormatting>
  <conditionalFormatting sqref="I856">
    <cfRule type="cellIs" dxfId="30540" priority="31695" operator="greaterThan">
      <formula>2.35</formula>
    </cfRule>
  </conditionalFormatting>
  <conditionalFormatting sqref="J857">
    <cfRule type="notContainsBlanks" dxfId="30539" priority="31694">
      <formula>LEN(TRIM(J857))&gt;0</formula>
    </cfRule>
  </conditionalFormatting>
  <conditionalFormatting sqref="K857">
    <cfRule type="notContainsBlanks" dxfId="30538" priority="31693">
      <formula>LEN(TRIM(K857))&gt;0</formula>
    </cfRule>
  </conditionalFormatting>
  <conditionalFormatting sqref="M857">
    <cfRule type="containsText" dxfId="30537" priority="31692" operator="containsText" text="Complete">
      <formula>NOT(ISERROR(SEARCH("Complete",M857)))</formula>
    </cfRule>
  </conditionalFormatting>
  <conditionalFormatting sqref="I857">
    <cfRule type="cellIs" dxfId="30536" priority="31691" operator="greaterThan">
      <formula>2.35</formula>
    </cfRule>
  </conditionalFormatting>
  <conditionalFormatting sqref="J858">
    <cfRule type="notContainsBlanks" dxfId="30535" priority="31690">
      <formula>LEN(TRIM(J858))&gt;0</formula>
    </cfRule>
  </conditionalFormatting>
  <conditionalFormatting sqref="K858">
    <cfRule type="notContainsBlanks" dxfId="30534" priority="31689">
      <formula>LEN(TRIM(K858))&gt;0</formula>
    </cfRule>
  </conditionalFormatting>
  <conditionalFormatting sqref="M858">
    <cfRule type="containsText" dxfId="30533" priority="31688" operator="containsText" text="Complete">
      <formula>NOT(ISERROR(SEARCH("Complete",M858)))</formula>
    </cfRule>
  </conditionalFormatting>
  <conditionalFormatting sqref="I858">
    <cfRule type="cellIs" dxfId="30532" priority="31687" operator="greaterThan">
      <formula>2.35</formula>
    </cfRule>
  </conditionalFormatting>
  <conditionalFormatting sqref="J859">
    <cfRule type="notContainsBlanks" dxfId="30531" priority="31686">
      <formula>LEN(TRIM(J859))&gt;0</formula>
    </cfRule>
  </conditionalFormatting>
  <conditionalFormatting sqref="K859">
    <cfRule type="notContainsBlanks" dxfId="30530" priority="31685">
      <formula>LEN(TRIM(K859))&gt;0</formula>
    </cfRule>
  </conditionalFormatting>
  <conditionalFormatting sqref="M859">
    <cfRule type="containsText" dxfId="30529" priority="31684" operator="containsText" text="Complete">
      <formula>NOT(ISERROR(SEARCH("Complete",M859)))</formula>
    </cfRule>
  </conditionalFormatting>
  <conditionalFormatting sqref="I859">
    <cfRule type="cellIs" dxfId="30528" priority="31683" operator="greaterThan">
      <formula>2.35</formula>
    </cfRule>
  </conditionalFormatting>
  <conditionalFormatting sqref="J860">
    <cfRule type="notContainsBlanks" dxfId="30527" priority="31682">
      <formula>LEN(TRIM(J860))&gt;0</formula>
    </cfRule>
  </conditionalFormatting>
  <conditionalFormatting sqref="K860">
    <cfRule type="notContainsBlanks" dxfId="30526" priority="31681">
      <formula>LEN(TRIM(K860))&gt;0</formula>
    </cfRule>
  </conditionalFormatting>
  <conditionalFormatting sqref="M860">
    <cfRule type="containsText" dxfId="30525" priority="31680" operator="containsText" text="Complete">
      <formula>NOT(ISERROR(SEARCH("Complete",M860)))</formula>
    </cfRule>
  </conditionalFormatting>
  <conditionalFormatting sqref="I860">
    <cfRule type="cellIs" dxfId="30524" priority="31679" operator="greaterThan">
      <formula>2.35</formula>
    </cfRule>
  </conditionalFormatting>
  <conditionalFormatting sqref="J861">
    <cfRule type="notContainsBlanks" dxfId="30523" priority="31678">
      <formula>LEN(TRIM(J861))&gt;0</formula>
    </cfRule>
  </conditionalFormatting>
  <conditionalFormatting sqref="K861">
    <cfRule type="notContainsBlanks" dxfId="30522" priority="31677">
      <formula>LEN(TRIM(K861))&gt;0</formula>
    </cfRule>
  </conditionalFormatting>
  <conditionalFormatting sqref="M861">
    <cfRule type="containsText" dxfId="30521" priority="31676" operator="containsText" text="Complete">
      <formula>NOT(ISERROR(SEARCH("Complete",M861)))</formula>
    </cfRule>
  </conditionalFormatting>
  <conditionalFormatting sqref="I861">
    <cfRule type="cellIs" dxfId="30520" priority="31675" operator="greaterThan">
      <formula>2.35</formula>
    </cfRule>
  </conditionalFormatting>
  <conditionalFormatting sqref="J862">
    <cfRule type="notContainsBlanks" dxfId="30519" priority="31674">
      <formula>LEN(TRIM(J862))&gt;0</formula>
    </cfRule>
  </conditionalFormatting>
  <conditionalFormatting sqref="K862">
    <cfRule type="notContainsBlanks" dxfId="30518" priority="31673">
      <formula>LEN(TRIM(K862))&gt;0</formula>
    </cfRule>
  </conditionalFormatting>
  <conditionalFormatting sqref="M862">
    <cfRule type="containsText" dxfId="30517" priority="31672" operator="containsText" text="Complete">
      <formula>NOT(ISERROR(SEARCH("Complete",M862)))</formula>
    </cfRule>
  </conditionalFormatting>
  <conditionalFormatting sqref="I862">
    <cfRule type="cellIs" dxfId="30516" priority="31671" operator="greaterThan">
      <formula>2.35</formula>
    </cfRule>
  </conditionalFormatting>
  <conditionalFormatting sqref="J863">
    <cfRule type="notContainsBlanks" dxfId="30515" priority="31670">
      <formula>LEN(TRIM(J863))&gt;0</formula>
    </cfRule>
  </conditionalFormatting>
  <conditionalFormatting sqref="K863">
    <cfRule type="notContainsBlanks" dxfId="30514" priority="31669">
      <formula>LEN(TRIM(K863))&gt;0</formula>
    </cfRule>
  </conditionalFormatting>
  <conditionalFormatting sqref="M863">
    <cfRule type="containsText" dxfId="30513" priority="31668" operator="containsText" text="Complete">
      <formula>NOT(ISERROR(SEARCH("Complete",M863)))</formula>
    </cfRule>
  </conditionalFormatting>
  <conditionalFormatting sqref="I863">
    <cfRule type="cellIs" dxfId="30512" priority="31667" operator="greaterThan">
      <formula>2.35</formula>
    </cfRule>
  </conditionalFormatting>
  <conditionalFormatting sqref="J864">
    <cfRule type="notContainsBlanks" dxfId="30511" priority="31666">
      <formula>LEN(TRIM(J864))&gt;0</formula>
    </cfRule>
  </conditionalFormatting>
  <conditionalFormatting sqref="K864">
    <cfRule type="notContainsBlanks" dxfId="30510" priority="31665">
      <formula>LEN(TRIM(K864))&gt;0</formula>
    </cfRule>
  </conditionalFormatting>
  <conditionalFormatting sqref="M864">
    <cfRule type="containsText" dxfId="30509" priority="31664" operator="containsText" text="Complete">
      <formula>NOT(ISERROR(SEARCH("Complete",M864)))</formula>
    </cfRule>
  </conditionalFormatting>
  <conditionalFormatting sqref="I864">
    <cfRule type="cellIs" dxfId="30508" priority="31663" operator="greaterThan">
      <formula>2.35</formula>
    </cfRule>
  </conditionalFormatting>
  <conditionalFormatting sqref="J865">
    <cfRule type="notContainsBlanks" dxfId="30507" priority="31662">
      <formula>LEN(TRIM(J865))&gt;0</formula>
    </cfRule>
  </conditionalFormatting>
  <conditionalFormatting sqref="K865">
    <cfRule type="notContainsBlanks" dxfId="30506" priority="31661">
      <formula>LEN(TRIM(K865))&gt;0</formula>
    </cfRule>
  </conditionalFormatting>
  <conditionalFormatting sqref="M865">
    <cfRule type="containsText" dxfId="30505" priority="31660" operator="containsText" text="Complete">
      <formula>NOT(ISERROR(SEARCH("Complete",M865)))</formula>
    </cfRule>
  </conditionalFormatting>
  <conditionalFormatting sqref="I865">
    <cfRule type="cellIs" dxfId="30504" priority="31659" operator="greaterThan">
      <formula>2.35</formula>
    </cfRule>
  </conditionalFormatting>
  <conditionalFormatting sqref="J866">
    <cfRule type="notContainsBlanks" dxfId="30503" priority="31658">
      <formula>LEN(TRIM(J866))&gt;0</formula>
    </cfRule>
  </conditionalFormatting>
  <conditionalFormatting sqref="K866">
    <cfRule type="notContainsBlanks" dxfId="30502" priority="31657">
      <formula>LEN(TRIM(K866))&gt;0</formula>
    </cfRule>
  </conditionalFormatting>
  <conditionalFormatting sqref="M866">
    <cfRule type="containsText" dxfId="30501" priority="31656" operator="containsText" text="Complete">
      <formula>NOT(ISERROR(SEARCH("Complete",M866)))</formula>
    </cfRule>
  </conditionalFormatting>
  <conditionalFormatting sqref="I866">
    <cfRule type="cellIs" dxfId="30500" priority="31655" operator="greaterThan">
      <formula>2.35</formula>
    </cfRule>
  </conditionalFormatting>
  <conditionalFormatting sqref="J867">
    <cfRule type="notContainsBlanks" dxfId="30499" priority="31654">
      <formula>LEN(TRIM(J867))&gt;0</formula>
    </cfRule>
  </conditionalFormatting>
  <conditionalFormatting sqref="K867">
    <cfRule type="notContainsBlanks" dxfId="30498" priority="31653">
      <formula>LEN(TRIM(K867))&gt;0</formula>
    </cfRule>
  </conditionalFormatting>
  <conditionalFormatting sqref="M867">
    <cfRule type="containsText" dxfId="30497" priority="31652" operator="containsText" text="Complete">
      <formula>NOT(ISERROR(SEARCH("Complete",M867)))</formula>
    </cfRule>
  </conditionalFormatting>
  <conditionalFormatting sqref="I867">
    <cfRule type="cellIs" dxfId="30496" priority="31651" operator="greaterThan">
      <formula>2.35</formula>
    </cfRule>
  </conditionalFormatting>
  <conditionalFormatting sqref="J868">
    <cfRule type="notContainsBlanks" dxfId="30495" priority="31650">
      <formula>LEN(TRIM(J868))&gt;0</formula>
    </cfRule>
  </conditionalFormatting>
  <conditionalFormatting sqref="K868">
    <cfRule type="notContainsBlanks" dxfId="30494" priority="31649">
      <formula>LEN(TRIM(K868))&gt;0</formula>
    </cfRule>
  </conditionalFormatting>
  <conditionalFormatting sqref="M868">
    <cfRule type="containsText" dxfId="30493" priority="31648" operator="containsText" text="Complete">
      <formula>NOT(ISERROR(SEARCH("Complete",M868)))</formula>
    </cfRule>
  </conditionalFormatting>
  <conditionalFormatting sqref="I868">
    <cfRule type="cellIs" dxfId="30492" priority="31647" operator="greaterThan">
      <formula>2.35</formula>
    </cfRule>
  </conditionalFormatting>
  <conditionalFormatting sqref="J869">
    <cfRule type="notContainsBlanks" dxfId="30491" priority="31646">
      <formula>LEN(TRIM(J869))&gt;0</formula>
    </cfRule>
  </conditionalFormatting>
  <conditionalFormatting sqref="K869">
    <cfRule type="notContainsBlanks" dxfId="30490" priority="31645">
      <formula>LEN(TRIM(K869))&gt;0</formula>
    </cfRule>
  </conditionalFormatting>
  <conditionalFormatting sqref="M869">
    <cfRule type="containsText" dxfId="30489" priority="31644" operator="containsText" text="Complete">
      <formula>NOT(ISERROR(SEARCH("Complete",M869)))</formula>
    </cfRule>
  </conditionalFormatting>
  <conditionalFormatting sqref="I869">
    <cfRule type="cellIs" dxfId="30488" priority="31643" operator="greaterThan">
      <formula>2.35</formula>
    </cfRule>
  </conditionalFormatting>
  <conditionalFormatting sqref="J870">
    <cfRule type="notContainsBlanks" dxfId="30487" priority="31642">
      <formula>LEN(TRIM(J870))&gt;0</formula>
    </cfRule>
  </conditionalFormatting>
  <conditionalFormatting sqref="K870">
    <cfRule type="notContainsBlanks" dxfId="30486" priority="31641">
      <formula>LEN(TRIM(K870))&gt;0</formula>
    </cfRule>
  </conditionalFormatting>
  <conditionalFormatting sqref="M870">
    <cfRule type="containsText" dxfId="30485" priority="31640" operator="containsText" text="Complete">
      <formula>NOT(ISERROR(SEARCH("Complete",M870)))</formula>
    </cfRule>
  </conditionalFormatting>
  <conditionalFormatting sqref="I870">
    <cfRule type="cellIs" dxfId="30484" priority="31639" operator="greaterThan">
      <formula>2.35</formula>
    </cfRule>
  </conditionalFormatting>
  <conditionalFormatting sqref="J871">
    <cfRule type="notContainsBlanks" dxfId="30483" priority="31638">
      <formula>LEN(TRIM(J871))&gt;0</formula>
    </cfRule>
  </conditionalFormatting>
  <conditionalFormatting sqref="K871">
    <cfRule type="notContainsBlanks" dxfId="30482" priority="31637">
      <formula>LEN(TRIM(K871))&gt;0</formula>
    </cfRule>
  </conditionalFormatting>
  <conditionalFormatting sqref="M871">
    <cfRule type="containsText" dxfId="30481" priority="31636" operator="containsText" text="Complete">
      <formula>NOT(ISERROR(SEARCH("Complete",M871)))</formula>
    </cfRule>
  </conditionalFormatting>
  <conditionalFormatting sqref="I871">
    <cfRule type="cellIs" dxfId="30480" priority="31635" operator="greaterThan">
      <formula>2.35</formula>
    </cfRule>
  </conditionalFormatting>
  <conditionalFormatting sqref="J872">
    <cfRule type="notContainsBlanks" dxfId="30479" priority="31634">
      <formula>LEN(TRIM(J872))&gt;0</formula>
    </cfRule>
  </conditionalFormatting>
  <conditionalFormatting sqref="K872">
    <cfRule type="notContainsBlanks" dxfId="30478" priority="31633">
      <formula>LEN(TRIM(K872))&gt;0</formula>
    </cfRule>
  </conditionalFormatting>
  <conditionalFormatting sqref="M872">
    <cfRule type="containsText" dxfId="30477" priority="31632" operator="containsText" text="Complete">
      <formula>NOT(ISERROR(SEARCH("Complete",M872)))</formula>
    </cfRule>
  </conditionalFormatting>
  <conditionalFormatting sqref="I872">
    <cfRule type="cellIs" dxfId="30476" priority="31631" operator="greaterThan">
      <formula>2.35</formula>
    </cfRule>
  </conditionalFormatting>
  <conditionalFormatting sqref="J873">
    <cfRule type="notContainsBlanks" dxfId="30475" priority="31630">
      <formula>LEN(TRIM(J873))&gt;0</formula>
    </cfRule>
  </conditionalFormatting>
  <conditionalFormatting sqref="K873">
    <cfRule type="notContainsBlanks" dxfId="30474" priority="31629">
      <formula>LEN(TRIM(K873))&gt;0</formula>
    </cfRule>
  </conditionalFormatting>
  <conditionalFormatting sqref="M873">
    <cfRule type="containsText" dxfId="30473" priority="31628" operator="containsText" text="Complete">
      <formula>NOT(ISERROR(SEARCH("Complete",M873)))</formula>
    </cfRule>
  </conditionalFormatting>
  <conditionalFormatting sqref="I873">
    <cfRule type="cellIs" dxfId="30472" priority="31627" operator="greaterThan">
      <formula>2.35</formula>
    </cfRule>
  </conditionalFormatting>
  <conditionalFormatting sqref="J874">
    <cfRule type="notContainsBlanks" dxfId="30471" priority="31626">
      <formula>LEN(TRIM(J874))&gt;0</formula>
    </cfRule>
  </conditionalFormatting>
  <conditionalFormatting sqref="K874">
    <cfRule type="notContainsBlanks" dxfId="30470" priority="31625">
      <formula>LEN(TRIM(K874))&gt;0</formula>
    </cfRule>
  </conditionalFormatting>
  <conditionalFormatting sqref="M874">
    <cfRule type="containsText" dxfId="30469" priority="31624" operator="containsText" text="Complete">
      <formula>NOT(ISERROR(SEARCH("Complete",M874)))</formula>
    </cfRule>
  </conditionalFormatting>
  <conditionalFormatting sqref="I874">
    <cfRule type="cellIs" dxfId="30468" priority="31623" operator="greaterThan">
      <formula>2.35</formula>
    </cfRule>
  </conditionalFormatting>
  <conditionalFormatting sqref="J875">
    <cfRule type="notContainsBlanks" dxfId="30467" priority="31622">
      <formula>LEN(TRIM(J875))&gt;0</formula>
    </cfRule>
  </conditionalFormatting>
  <conditionalFormatting sqref="K875">
    <cfRule type="notContainsBlanks" dxfId="30466" priority="31621">
      <formula>LEN(TRIM(K875))&gt;0</formula>
    </cfRule>
  </conditionalFormatting>
  <conditionalFormatting sqref="M875">
    <cfRule type="containsText" dxfId="30465" priority="31620" operator="containsText" text="Complete">
      <formula>NOT(ISERROR(SEARCH("Complete",M875)))</formula>
    </cfRule>
  </conditionalFormatting>
  <conditionalFormatting sqref="I875">
    <cfRule type="cellIs" dxfId="30464" priority="31619" operator="greaterThan">
      <formula>2.35</formula>
    </cfRule>
  </conditionalFormatting>
  <conditionalFormatting sqref="J876">
    <cfRule type="notContainsBlanks" dxfId="30463" priority="31618">
      <formula>LEN(TRIM(J876))&gt;0</formula>
    </cfRule>
  </conditionalFormatting>
  <conditionalFormatting sqref="K876">
    <cfRule type="notContainsBlanks" dxfId="30462" priority="31617">
      <formula>LEN(TRIM(K876))&gt;0</formula>
    </cfRule>
  </conditionalFormatting>
  <conditionalFormatting sqref="M876">
    <cfRule type="containsText" dxfId="30461" priority="31616" operator="containsText" text="Complete">
      <formula>NOT(ISERROR(SEARCH("Complete",M876)))</formula>
    </cfRule>
  </conditionalFormatting>
  <conditionalFormatting sqref="I876">
    <cfRule type="cellIs" dxfId="30460" priority="31615" operator="greaterThan">
      <formula>2.35</formula>
    </cfRule>
  </conditionalFormatting>
  <conditionalFormatting sqref="J877">
    <cfRule type="notContainsBlanks" dxfId="30459" priority="31614">
      <formula>LEN(TRIM(J877))&gt;0</formula>
    </cfRule>
  </conditionalFormatting>
  <conditionalFormatting sqref="K877">
    <cfRule type="notContainsBlanks" dxfId="30458" priority="31613">
      <formula>LEN(TRIM(K877))&gt;0</formula>
    </cfRule>
  </conditionalFormatting>
  <conditionalFormatting sqref="M877">
    <cfRule type="containsText" dxfId="30457" priority="31612" operator="containsText" text="Complete">
      <formula>NOT(ISERROR(SEARCH("Complete",M877)))</formula>
    </cfRule>
  </conditionalFormatting>
  <conditionalFormatting sqref="I877">
    <cfRule type="cellIs" dxfId="30456" priority="31611" operator="greaterThan">
      <formula>2.35</formula>
    </cfRule>
  </conditionalFormatting>
  <conditionalFormatting sqref="J878">
    <cfRule type="notContainsBlanks" dxfId="30455" priority="31610">
      <formula>LEN(TRIM(J878))&gt;0</formula>
    </cfRule>
  </conditionalFormatting>
  <conditionalFormatting sqref="K878">
    <cfRule type="notContainsBlanks" dxfId="30454" priority="31609">
      <formula>LEN(TRIM(K878))&gt;0</formula>
    </cfRule>
  </conditionalFormatting>
  <conditionalFormatting sqref="M878">
    <cfRule type="containsText" dxfId="30453" priority="31608" operator="containsText" text="Complete">
      <formula>NOT(ISERROR(SEARCH("Complete",M878)))</formula>
    </cfRule>
  </conditionalFormatting>
  <conditionalFormatting sqref="I878">
    <cfRule type="cellIs" dxfId="30452" priority="31607" operator="greaterThan">
      <formula>2.35</formula>
    </cfRule>
  </conditionalFormatting>
  <conditionalFormatting sqref="J879">
    <cfRule type="notContainsBlanks" dxfId="30451" priority="31606">
      <formula>LEN(TRIM(J879))&gt;0</formula>
    </cfRule>
  </conditionalFormatting>
  <conditionalFormatting sqref="K879">
    <cfRule type="notContainsBlanks" dxfId="30450" priority="31605">
      <formula>LEN(TRIM(K879))&gt;0</formula>
    </cfRule>
  </conditionalFormatting>
  <conditionalFormatting sqref="M879">
    <cfRule type="containsText" dxfId="30449" priority="31604" operator="containsText" text="Complete">
      <formula>NOT(ISERROR(SEARCH("Complete",M879)))</formula>
    </cfRule>
  </conditionalFormatting>
  <conditionalFormatting sqref="I879">
    <cfRule type="cellIs" dxfId="30448" priority="31603" operator="greaterThan">
      <formula>2.35</formula>
    </cfRule>
  </conditionalFormatting>
  <conditionalFormatting sqref="J880">
    <cfRule type="notContainsBlanks" dxfId="30447" priority="31602">
      <formula>LEN(TRIM(J880))&gt;0</formula>
    </cfRule>
  </conditionalFormatting>
  <conditionalFormatting sqref="K880">
    <cfRule type="notContainsBlanks" dxfId="30446" priority="31601">
      <formula>LEN(TRIM(K880))&gt;0</formula>
    </cfRule>
  </conditionalFormatting>
  <conditionalFormatting sqref="M880">
    <cfRule type="containsText" dxfId="30445" priority="31600" operator="containsText" text="Complete">
      <formula>NOT(ISERROR(SEARCH("Complete",M880)))</formula>
    </cfRule>
  </conditionalFormatting>
  <conditionalFormatting sqref="I880">
    <cfRule type="cellIs" dxfId="30444" priority="31599" operator="greaterThan">
      <formula>2.35</formula>
    </cfRule>
  </conditionalFormatting>
  <conditionalFormatting sqref="J881">
    <cfRule type="notContainsBlanks" dxfId="30443" priority="31598">
      <formula>LEN(TRIM(J881))&gt;0</formula>
    </cfRule>
  </conditionalFormatting>
  <conditionalFormatting sqref="K881">
    <cfRule type="notContainsBlanks" dxfId="30442" priority="31597">
      <formula>LEN(TRIM(K881))&gt;0</formula>
    </cfRule>
  </conditionalFormatting>
  <conditionalFormatting sqref="M881">
    <cfRule type="containsText" dxfId="30441" priority="31596" operator="containsText" text="Complete">
      <formula>NOT(ISERROR(SEARCH("Complete",M881)))</formula>
    </cfRule>
  </conditionalFormatting>
  <conditionalFormatting sqref="I881">
    <cfRule type="cellIs" dxfId="30440" priority="31595" operator="greaterThan">
      <formula>2.35</formula>
    </cfRule>
  </conditionalFormatting>
  <conditionalFormatting sqref="J882">
    <cfRule type="notContainsBlanks" dxfId="30439" priority="31594">
      <formula>LEN(TRIM(J882))&gt;0</formula>
    </cfRule>
  </conditionalFormatting>
  <conditionalFormatting sqref="K882">
    <cfRule type="notContainsBlanks" dxfId="30438" priority="31593">
      <formula>LEN(TRIM(K882))&gt;0</formula>
    </cfRule>
  </conditionalFormatting>
  <conditionalFormatting sqref="M882">
    <cfRule type="containsText" dxfId="30437" priority="31592" operator="containsText" text="Complete">
      <formula>NOT(ISERROR(SEARCH("Complete",M882)))</formula>
    </cfRule>
  </conditionalFormatting>
  <conditionalFormatting sqref="I882">
    <cfRule type="cellIs" dxfId="30436" priority="31591" operator="greaterThan">
      <formula>2.35</formula>
    </cfRule>
  </conditionalFormatting>
  <conditionalFormatting sqref="J883">
    <cfRule type="notContainsBlanks" dxfId="30435" priority="31590">
      <formula>LEN(TRIM(J883))&gt;0</formula>
    </cfRule>
  </conditionalFormatting>
  <conditionalFormatting sqref="K883">
    <cfRule type="notContainsBlanks" dxfId="30434" priority="31589">
      <formula>LEN(TRIM(K883))&gt;0</formula>
    </cfRule>
  </conditionalFormatting>
  <conditionalFormatting sqref="M883">
    <cfRule type="containsText" dxfId="30433" priority="31588" operator="containsText" text="Complete">
      <formula>NOT(ISERROR(SEARCH("Complete",M883)))</formula>
    </cfRule>
  </conditionalFormatting>
  <conditionalFormatting sqref="I883">
    <cfRule type="cellIs" dxfId="30432" priority="31587" operator="greaterThan">
      <formula>2.35</formula>
    </cfRule>
  </conditionalFormatting>
  <conditionalFormatting sqref="J884">
    <cfRule type="notContainsBlanks" dxfId="30431" priority="31586">
      <formula>LEN(TRIM(J884))&gt;0</formula>
    </cfRule>
  </conditionalFormatting>
  <conditionalFormatting sqref="K884">
    <cfRule type="notContainsBlanks" dxfId="30430" priority="31585">
      <formula>LEN(TRIM(K884))&gt;0</formula>
    </cfRule>
  </conditionalFormatting>
  <conditionalFormatting sqref="M884">
    <cfRule type="containsText" dxfId="30429" priority="31584" operator="containsText" text="Complete">
      <formula>NOT(ISERROR(SEARCH("Complete",M884)))</formula>
    </cfRule>
  </conditionalFormatting>
  <conditionalFormatting sqref="I884">
    <cfRule type="cellIs" dxfId="30428" priority="31583" operator="greaterThan">
      <formula>2.35</formula>
    </cfRule>
  </conditionalFormatting>
  <conditionalFormatting sqref="J885">
    <cfRule type="notContainsBlanks" dxfId="30427" priority="31582">
      <formula>LEN(TRIM(J885))&gt;0</formula>
    </cfRule>
  </conditionalFormatting>
  <conditionalFormatting sqref="K885">
    <cfRule type="notContainsBlanks" dxfId="30426" priority="31581">
      <formula>LEN(TRIM(K885))&gt;0</formula>
    </cfRule>
  </conditionalFormatting>
  <conditionalFormatting sqref="M885">
    <cfRule type="containsText" dxfId="30425" priority="31580" operator="containsText" text="Complete">
      <formula>NOT(ISERROR(SEARCH("Complete",M885)))</formula>
    </cfRule>
  </conditionalFormatting>
  <conditionalFormatting sqref="I885">
    <cfRule type="cellIs" dxfId="30424" priority="31579" operator="greaterThan">
      <formula>2.35</formula>
    </cfRule>
  </conditionalFormatting>
  <conditionalFormatting sqref="J886">
    <cfRule type="notContainsBlanks" dxfId="30423" priority="31578">
      <formula>LEN(TRIM(J886))&gt;0</formula>
    </cfRule>
  </conditionalFormatting>
  <conditionalFormatting sqref="K886">
    <cfRule type="notContainsBlanks" dxfId="30422" priority="31577">
      <formula>LEN(TRIM(K886))&gt;0</formula>
    </cfRule>
  </conditionalFormatting>
  <conditionalFormatting sqref="M886">
    <cfRule type="containsText" dxfId="30421" priority="31576" operator="containsText" text="Complete">
      <formula>NOT(ISERROR(SEARCH("Complete",M886)))</formula>
    </cfRule>
  </conditionalFormatting>
  <conditionalFormatting sqref="I886">
    <cfRule type="cellIs" dxfId="30420" priority="31575" operator="greaterThan">
      <formula>2.35</formula>
    </cfRule>
  </conditionalFormatting>
  <conditionalFormatting sqref="J887">
    <cfRule type="notContainsBlanks" dxfId="30419" priority="31574">
      <formula>LEN(TRIM(J887))&gt;0</formula>
    </cfRule>
  </conditionalFormatting>
  <conditionalFormatting sqref="K887">
    <cfRule type="notContainsBlanks" dxfId="30418" priority="31573">
      <formula>LEN(TRIM(K887))&gt;0</formula>
    </cfRule>
  </conditionalFormatting>
  <conditionalFormatting sqref="M887">
    <cfRule type="containsText" dxfId="30417" priority="31572" operator="containsText" text="Complete">
      <formula>NOT(ISERROR(SEARCH("Complete",M887)))</formula>
    </cfRule>
  </conditionalFormatting>
  <conditionalFormatting sqref="I887">
    <cfRule type="cellIs" dxfId="30416" priority="31571" operator="greaterThan">
      <formula>2.35</formula>
    </cfRule>
  </conditionalFormatting>
  <conditionalFormatting sqref="J888">
    <cfRule type="notContainsBlanks" dxfId="30415" priority="31570">
      <formula>LEN(TRIM(J888))&gt;0</formula>
    </cfRule>
  </conditionalFormatting>
  <conditionalFormatting sqref="K888">
    <cfRule type="notContainsBlanks" dxfId="30414" priority="31569">
      <formula>LEN(TRIM(K888))&gt;0</formula>
    </cfRule>
  </conditionalFormatting>
  <conditionalFormatting sqref="M888">
    <cfRule type="containsText" dxfId="30413" priority="31568" operator="containsText" text="Complete">
      <formula>NOT(ISERROR(SEARCH("Complete",M888)))</formula>
    </cfRule>
  </conditionalFormatting>
  <conditionalFormatting sqref="I888">
    <cfRule type="cellIs" dxfId="30412" priority="31567" operator="greaterThan">
      <formula>2.35</formula>
    </cfRule>
  </conditionalFormatting>
  <conditionalFormatting sqref="J889">
    <cfRule type="notContainsBlanks" dxfId="30411" priority="31566">
      <formula>LEN(TRIM(J889))&gt;0</formula>
    </cfRule>
  </conditionalFormatting>
  <conditionalFormatting sqref="K889">
    <cfRule type="notContainsBlanks" dxfId="30410" priority="31565">
      <formula>LEN(TRIM(K889))&gt;0</formula>
    </cfRule>
  </conditionalFormatting>
  <conditionalFormatting sqref="M889">
    <cfRule type="containsText" dxfId="30409" priority="31564" operator="containsText" text="Complete">
      <formula>NOT(ISERROR(SEARCH("Complete",M889)))</formula>
    </cfRule>
  </conditionalFormatting>
  <conditionalFormatting sqref="I889">
    <cfRule type="cellIs" dxfId="30408" priority="31563" operator="greaterThan">
      <formula>2.35</formula>
    </cfRule>
  </conditionalFormatting>
  <conditionalFormatting sqref="J890">
    <cfRule type="notContainsBlanks" dxfId="30407" priority="31562">
      <formula>LEN(TRIM(J890))&gt;0</formula>
    </cfRule>
  </conditionalFormatting>
  <conditionalFormatting sqref="K890">
    <cfRule type="notContainsBlanks" dxfId="30406" priority="31561">
      <formula>LEN(TRIM(K890))&gt;0</formula>
    </cfRule>
  </conditionalFormatting>
  <conditionalFormatting sqref="M890">
    <cfRule type="containsText" dxfId="30405" priority="31560" operator="containsText" text="Complete">
      <formula>NOT(ISERROR(SEARCH("Complete",M890)))</formula>
    </cfRule>
  </conditionalFormatting>
  <conditionalFormatting sqref="I890">
    <cfRule type="cellIs" dxfId="30404" priority="31559" operator="greaterThan">
      <formula>2.35</formula>
    </cfRule>
  </conditionalFormatting>
  <conditionalFormatting sqref="J891">
    <cfRule type="notContainsBlanks" dxfId="30403" priority="31558">
      <formula>LEN(TRIM(J891))&gt;0</formula>
    </cfRule>
  </conditionalFormatting>
  <conditionalFormatting sqref="K891">
    <cfRule type="notContainsBlanks" dxfId="30402" priority="31557">
      <formula>LEN(TRIM(K891))&gt;0</formula>
    </cfRule>
  </conditionalFormatting>
  <conditionalFormatting sqref="M891">
    <cfRule type="containsText" dxfId="30401" priority="31556" operator="containsText" text="Complete">
      <formula>NOT(ISERROR(SEARCH("Complete",M891)))</formula>
    </cfRule>
  </conditionalFormatting>
  <conditionalFormatting sqref="I891">
    <cfRule type="cellIs" dxfId="30400" priority="31555" operator="greaterThan">
      <formula>2.35</formula>
    </cfRule>
  </conditionalFormatting>
  <conditionalFormatting sqref="J892">
    <cfRule type="notContainsBlanks" dxfId="30399" priority="31554">
      <formula>LEN(TRIM(J892))&gt;0</formula>
    </cfRule>
  </conditionalFormatting>
  <conditionalFormatting sqref="K892">
    <cfRule type="notContainsBlanks" dxfId="30398" priority="31553">
      <formula>LEN(TRIM(K892))&gt;0</formula>
    </cfRule>
  </conditionalFormatting>
  <conditionalFormatting sqref="M892">
    <cfRule type="containsText" dxfId="30397" priority="31552" operator="containsText" text="Complete">
      <formula>NOT(ISERROR(SEARCH("Complete",M892)))</formula>
    </cfRule>
  </conditionalFormatting>
  <conditionalFormatting sqref="I892">
    <cfRule type="cellIs" dxfId="30396" priority="31551" operator="greaterThan">
      <formula>2.35</formula>
    </cfRule>
  </conditionalFormatting>
  <conditionalFormatting sqref="J893">
    <cfRule type="notContainsBlanks" dxfId="30395" priority="31550">
      <formula>LEN(TRIM(J893))&gt;0</formula>
    </cfRule>
  </conditionalFormatting>
  <conditionalFormatting sqref="K893">
    <cfRule type="notContainsBlanks" dxfId="30394" priority="31549">
      <formula>LEN(TRIM(K893))&gt;0</formula>
    </cfRule>
  </conditionalFormatting>
  <conditionalFormatting sqref="M893">
    <cfRule type="containsText" dxfId="30393" priority="31548" operator="containsText" text="Complete">
      <formula>NOT(ISERROR(SEARCH("Complete",M893)))</formula>
    </cfRule>
  </conditionalFormatting>
  <conditionalFormatting sqref="I893">
    <cfRule type="cellIs" dxfId="30392" priority="31547" operator="greaterThan">
      <formula>2.35</formula>
    </cfRule>
  </conditionalFormatting>
  <conditionalFormatting sqref="J894">
    <cfRule type="notContainsBlanks" dxfId="30391" priority="31546">
      <formula>LEN(TRIM(J894))&gt;0</formula>
    </cfRule>
  </conditionalFormatting>
  <conditionalFormatting sqref="K894">
    <cfRule type="notContainsBlanks" dxfId="30390" priority="31545">
      <formula>LEN(TRIM(K894))&gt;0</formula>
    </cfRule>
  </conditionalFormatting>
  <conditionalFormatting sqref="M894">
    <cfRule type="containsText" dxfId="30389" priority="31544" operator="containsText" text="Complete">
      <formula>NOT(ISERROR(SEARCH("Complete",M894)))</formula>
    </cfRule>
  </conditionalFormatting>
  <conditionalFormatting sqref="I894">
    <cfRule type="cellIs" dxfId="30388" priority="31543" operator="greaterThan">
      <formula>2.35</formula>
    </cfRule>
  </conditionalFormatting>
  <conditionalFormatting sqref="J895">
    <cfRule type="notContainsBlanks" dxfId="30387" priority="31542">
      <formula>LEN(TRIM(J895))&gt;0</formula>
    </cfRule>
  </conditionalFormatting>
  <conditionalFormatting sqref="K895">
    <cfRule type="notContainsBlanks" dxfId="30386" priority="31541">
      <formula>LEN(TRIM(K895))&gt;0</formula>
    </cfRule>
  </conditionalFormatting>
  <conditionalFormatting sqref="M895">
    <cfRule type="containsText" dxfId="30385" priority="31540" operator="containsText" text="Complete">
      <formula>NOT(ISERROR(SEARCH("Complete",M895)))</formula>
    </cfRule>
  </conditionalFormatting>
  <conditionalFormatting sqref="I895">
    <cfRule type="cellIs" dxfId="30384" priority="31539" operator="greaterThan">
      <formula>2.35</formula>
    </cfRule>
  </conditionalFormatting>
  <conditionalFormatting sqref="J896">
    <cfRule type="notContainsBlanks" dxfId="30383" priority="31538">
      <formula>LEN(TRIM(J896))&gt;0</formula>
    </cfRule>
  </conditionalFormatting>
  <conditionalFormatting sqref="K896">
    <cfRule type="notContainsBlanks" dxfId="30382" priority="31537">
      <formula>LEN(TRIM(K896))&gt;0</formula>
    </cfRule>
  </conditionalFormatting>
  <conditionalFormatting sqref="M896">
    <cfRule type="containsText" dxfId="30381" priority="31536" operator="containsText" text="Complete">
      <formula>NOT(ISERROR(SEARCH("Complete",M896)))</formula>
    </cfRule>
  </conditionalFormatting>
  <conditionalFormatting sqref="I896">
    <cfRule type="cellIs" dxfId="30380" priority="31535" operator="greaterThan">
      <formula>2.35</formula>
    </cfRule>
  </conditionalFormatting>
  <conditionalFormatting sqref="J897">
    <cfRule type="notContainsBlanks" dxfId="30379" priority="31534">
      <formula>LEN(TRIM(J897))&gt;0</formula>
    </cfRule>
  </conditionalFormatting>
  <conditionalFormatting sqref="K897">
    <cfRule type="notContainsBlanks" dxfId="30378" priority="31533">
      <formula>LEN(TRIM(K897))&gt;0</formula>
    </cfRule>
  </conditionalFormatting>
  <conditionalFormatting sqref="M897">
    <cfRule type="containsText" dxfId="30377" priority="31532" operator="containsText" text="Complete">
      <formula>NOT(ISERROR(SEARCH("Complete",M897)))</formula>
    </cfRule>
  </conditionalFormatting>
  <conditionalFormatting sqref="I897">
    <cfRule type="cellIs" dxfId="30376" priority="31531" operator="greaterThan">
      <formula>2.35</formula>
    </cfRule>
  </conditionalFormatting>
  <conditionalFormatting sqref="J898">
    <cfRule type="notContainsBlanks" dxfId="30375" priority="31530">
      <formula>LEN(TRIM(J898))&gt;0</formula>
    </cfRule>
  </conditionalFormatting>
  <conditionalFormatting sqref="K898">
    <cfRule type="notContainsBlanks" dxfId="30374" priority="31529">
      <formula>LEN(TRIM(K898))&gt;0</formula>
    </cfRule>
  </conditionalFormatting>
  <conditionalFormatting sqref="M898">
    <cfRule type="containsText" dxfId="30373" priority="31528" operator="containsText" text="Complete">
      <formula>NOT(ISERROR(SEARCH("Complete",M898)))</formula>
    </cfRule>
  </conditionalFormatting>
  <conditionalFormatting sqref="I898">
    <cfRule type="cellIs" dxfId="30372" priority="31527" operator="greaterThan">
      <formula>2.35</formula>
    </cfRule>
  </conditionalFormatting>
  <conditionalFormatting sqref="J899">
    <cfRule type="notContainsBlanks" dxfId="30371" priority="31526">
      <formula>LEN(TRIM(J899))&gt;0</formula>
    </cfRule>
  </conditionalFormatting>
  <conditionalFormatting sqref="K899">
    <cfRule type="notContainsBlanks" dxfId="30370" priority="31525">
      <formula>LEN(TRIM(K899))&gt;0</formula>
    </cfRule>
  </conditionalFormatting>
  <conditionalFormatting sqref="M899">
    <cfRule type="containsText" dxfId="30369" priority="31524" operator="containsText" text="Complete">
      <formula>NOT(ISERROR(SEARCH("Complete",M899)))</formula>
    </cfRule>
  </conditionalFormatting>
  <conditionalFormatting sqref="I899">
    <cfRule type="cellIs" dxfId="30368" priority="31523" operator="greaterThan">
      <formula>2.35</formula>
    </cfRule>
  </conditionalFormatting>
  <conditionalFormatting sqref="J900">
    <cfRule type="notContainsBlanks" dxfId="30367" priority="31522">
      <formula>LEN(TRIM(J900))&gt;0</formula>
    </cfRule>
  </conditionalFormatting>
  <conditionalFormatting sqref="K900">
    <cfRule type="notContainsBlanks" dxfId="30366" priority="31521">
      <formula>LEN(TRIM(K900))&gt;0</formula>
    </cfRule>
  </conditionalFormatting>
  <conditionalFormatting sqref="M900">
    <cfRule type="containsText" dxfId="30365" priority="31520" operator="containsText" text="Complete">
      <formula>NOT(ISERROR(SEARCH("Complete",M900)))</formula>
    </cfRule>
  </conditionalFormatting>
  <conditionalFormatting sqref="I900">
    <cfRule type="cellIs" dxfId="30364" priority="31519" operator="greaterThan">
      <formula>2.35</formula>
    </cfRule>
  </conditionalFormatting>
  <conditionalFormatting sqref="J901">
    <cfRule type="notContainsBlanks" dxfId="30363" priority="31518">
      <formula>LEN(TRIM(J901))&gt;0</formula>
    </cfRule>
  </conditionalFormatting>
  <conditionalFormatting sqref="K901">
    <cfRule type="notContainsBlanks" dxfId="30362" priority="31517">
      <formula>LEN(TRIM(K901))&gt;0</formula>
    </cfRule>
  </conditionalFormatting>
  <conditionalFormatting sqref="M901">
    <cfRule type="containsText" dxfId="30361" priority="31516" operator="containsText" text="Complete">
      <formula>NOT(ISERROR(SEARCH("Complete",M901)))</formula>
    </cfRule>
  </conditionalFormatting>
  <conditionalFormatting sqref="I901">
    <cfRule type="cellIs" dxfId="30360" priority="31515" operator="greaterThan">
      <formula>2.35</formula>
    </cfRule>
  </conditionalFormatting>
  <conditionalFormatting sqref="J902">
    <cfRule type="notContainsBlanks" dxfId="30359" priority="31514">
      <formula>LEN(TRIM(J902))&gt;0</formula>
    </cfRule>
  </conditionalFormatting>
  <conditionalFormatting sqref="K902">
    <cfRule type="notContainsBlanks" dxfId="30358" priority="31513">
      <formula>LEN(TRIM(K902))&gt;0</formula>
    </cfRule>
  </conditionalFormatting>
  <conditionalFormatting sqref="M902">
    <cfRule type="containsText" dxfId="30357" priority="31512" operator="containsText" text="Complete">
      <formula>NOT(ISERROR(SEARCH("Complete",M902)))</formula>
    </cfRule>
  </conditionalFormatting>
  <conditionalFormatting sqref="I902">
    <cfRule type="cellIs" dxfId="30356" priority="31511" operator="greaterThan">
      <formula>2.35</formula>
    </cfRule>
  </conditionalFormatting>
  <conditionalFormatting sqref="J903">
    <cfRule type="notContainsBlanks" dxfId="30355" priority="31510">
      <formula>LEN(TRIM(J903))&gt;0</formula>
    </cfRule>
  </conditionalFormatting>
  <conditionalFormatting sqref="K903">
    <cfRule type="notContainsBlanks" dxfId="30354" priority="31509">
      <formula>LEN(TRIM(K903))&gt;0</formula>
    </cfRule>
  </conditionalFormatting>
  <conditionalFormatting sqref="M903">
    <cfRule type="containsText" dxfId="30353" priority="31508" operator="containsText" text="Complete">
      <formula>NOT(ISERROR(SEARCH("Complete",M903)))</formula>
    </cfRule>
  </conditionalFormatting>
  <conditionalFormatting sqref="I903">
    <cfRule type="cellIs" dxfId="30352" priority="31507" operator="greaterThan">
      <formula>2.35</formula>
    </cfRule>
  </conditionalFormatting>
  <conditionalFormatting sqref="J904">
    <cfRule type="notContainsBlanks" dxfId="30351" priority="31506">
      <formula>LEN(TRIM(J904))&gt;0</formula>
    </cfRule>
  </conditionalFormatting>
  <conditionalFormatting sqref="K904">
    <cfRule type="notContainsBlanks" dxfId="30350" priority="31505">
      <formula>LEN(TRIM(K904))&gt;0</formula>
    </cfRule>
  </conditionalFormatting>
  <conditionalFormatting sqref="M904">
    <cfRule type="containsText" dxfId="30349" priority="31504" operator="containsText" text="Complete">
      <formula>NOT(ISERROR(SEARCH("Complete",M904)))</formula>
    </cfRule>
  </conditionalFormatting>
  <conditionalFormatting sqref="I904">
    <cfRule type="cellIs" dxfId="30348" priority="31503" operator="greaterThan">
      <formula>2.35</formula>
    </cfRule>
  </conditionalFormatting>
  <conditionalFormatting sqref="J905">
    <cfRule type="notContainsBlanks" dxfId="30347" priority="31502">
      <formula>LEN(TRIM(J905))&gt;0</formula>
    </cfRule>
  </conditionalFormatting>
  <conditionalFormatting sqref="K905">
    <cfRule type="notContainsBlanks" dxfId="30346" priority="31501">
      <formula>LEN(TRIM(K905))&gt;0</formula>
    </cfRule>
  </conditionalFormatting>
  <conditionalFormatting sqref="M905">
    <cfRule type="containsText" dxfId="30345" priority="31500" operator="containsText" text="Complete">
      <formula>NOT(ISERROR(SEARCH("Complete",M905)))</formula>
    </cfRule>
  </conditionalFormatting>
  <conditionalFormatting sqref="I905">
    <cfRule type="cellIs" dxfId="30344" priority="31499" operator="greaterThan">
      <formula>2.35</formula>
    </cfRule>
  </conditionalFormatting>
  <conditionalFormatting sqref="J906">
    <cfRule type="notContainsBlanks" dxfId="30343" priority="31498">
      <formula>LEN(TRIM(J906))&gt;0</formula>
    </cfRule>
  </conditionalFormatting>
  <conditionalFormatting sqref="K906">
    <cfRule type="notContainsBlanks" dxfId="30342" priority="31497">
      <formula>LEN(TRIM(K906))&gt;0</formula>
    </cfRule>
  </conditionalFormatting>
  <conditionalFormatting sqref="M906">
    <cfRule type="containsText" dxfId="30341" priority="31496" operator="containsText" text="Complete">
      <formula>NOT(ISERROR(SEARCH("Complete",M906)))</formula>
    </cfRule>
  </conditionalFormatting>
  <conditionalFormatting sqref="I906">
    <cfRule type="cellIs" dxfId="30340" priority="31495" operator="greaterThan">
      <formula>2.35</formula>
    </cfRule>
  </conditionalFormatting>
  <conditionalFormatting sqref="J907">
    <cfRule type="notContainsBlanks" dxfId="30339" priority="31494">
      <formula>LEN(TRIM(J907))&gt;0</formula>
    </cfRule>
  </conditionalFormatting>
  <conditionalFormatting sqref="K907">
    <cfRule type="notContainsBlanks" dxfId="30338" priority="31493">
      <formula>LEN(TRIM(K907))&gt;0</formula>
    </cfRule>
  </conditionalFormatting>
  <conditionalFormatting sqref="M907">
    <cfRule type="containsText" dxfId="30337" priority="31492" operator="containsText" text="Complete">
      <formula>NOT(ISERROR(SEARCH("Complete",M907)))</formula>
    </cfRule>
  </conditionalFormatting>
  <conditionalFormatting sqref="I907">
    <cfRule type="cellIs" dxfId="30336" priority="31491" operator="greaterThan">
      <formula>2.35</formula>
    </cfRule>
  </conditionalFormatting>
  <conditionalFormatting sqref="J908">
    <cfRule type="notContainsBlanks" dxfId="30335" priority="31490">
      <formula>LEN(TRIM(J908))&gt;0</formula>
    </cfRule>
  </conditionalFormatting>
  <conditionalFormatting sqref="K908">
    <cfRule type="notContainsBlanks" dxfId="30334" priority="31489">
      <formula>LEN(TRIM(K908))&gt;0</formula>
    </cfRule>
  </conditionalFormatting>
  <conditionalFormatting sqref="M908">
    <cfRule type="containsText" dxfId="30333" priority="31488" operator="containsText" text="Complete">
      <formula>NOT(ISERROR(SEARCH("Complete",M908)))</formula>
    </cfRule>
  </conditionalFormatting>
  <conditionalFormatting sqref="I908">
    <cfRule type="cellIs" dxfId="30332" priority="31487" operator="greaterThan">
      <formula>2.35</formula>
    </cfRule>
  </conditionalFormatting>
  <conditionalFormatting sqref="J909">
    <cfRule type="notContainsBlanks" dxfId="30331" priority="31486">
      <formula>LEN(TRIM(J909))&gt;0</formula>
    </cfRule>
  </conditionalFormatting>
  <conditionalFormatting sqref="K909">
    <cfRule type="notContainsBlanks" dxfId="30330" priority="31485">
      <formula>LEN(TRIM(K909))&gt;0</formula>
    </cfRule>
  </conditionalFormatting>
  <conditionalFormatting sqref="M909">
    <cfRule type="containsText" dxfId="30329" priority="31484" operator="containsText" text="Complete">
      <formula>NOT(ISERROR(SEARCH("Complete",M909)))</formula>
    </cfRule>
  </conditionalFormatting>
  <conditionalFormatting sqref="I909">
    <cfRule type="cellIs" dxfId="30328" priority="31483" operator="greaterThan">
      <formula>2.35</formula>
    </cfRule>
  </conditionalFormatting>
  <conditionalFormatting sqref="J915">
    <cfRule type="notContainsBlanks" dxfId="30327" priority="31478">
      <formula>LEN(TRIM(J915))&gt;0</formula>
    </cfRule>
  </conditionalFormatting>
  <conditionalFormatting sqref="K915">
    <cfRule type="notContainsBlanks" dxfId="30326" priority="31477">
      <formula>LEN(TRIM(K915))&gt;0</formula>
    </cfRule>
  </conditionalFormatting>
  <conditionalFormatting sqref="M915">
    <cfRule type="containsText" dxfId="30325" priority="31476" operator="containsText" text="Complete">
      <formula>NOT(ISERROR(SEARCH("Complete",M915)))</formula>
    </cfRule>
  </conditionalFormatting>
  <conditionalFormatting sqref="I915">
    <cfRule type="cellIs" dxfId="30324" priority="31475" operator="greaterThan">
      <formula>2.35</formula>
    </cfRule>
  </conditionalFormatting>
  <conditionalFormatting sqref="J916">
    <cfRule type="notContainsBlanks" dxfId="30323" priority="31474">
      <formula>LEN(TRIM(J916))&gt;0</formula>
    </cfRule>
  </conditionalFormatting>
  <conditionalFormatting sqref="K916">
    <cfRule type="notContainsBlanks" dxfId="30322" priority="31473">
      <formula>LEN(TRIM(K916))&gt;0</formula>
    </cfRule>
  </conditionalFormatting>
  <conditionalFormatting sqref="M916">
    <cfRule type="containsText" dxfId="30321" priority="31472" operator="containsText" text="Complete">
      <formula>NOT(ISERROR(SEARCH("Complete",M916)))</formula>
    </cfRule>
  </conditionalFormatting>
  <conditionalFormatting sqref="I916">
    <cfRule type="cellIs" dxfId="30320" priority="31471" operator="greaterThan">
      <formula>2.35</formula>
    </cfRule>
  </conditionalFormatting>
  <conditionalFormatting sqref="J917">
    <cfRule type="notContainsBlanks" dxfId="30319" priority="31470">
      <formula>LEN(TRIM(J917))&gt;0</formula>
    </cfRule>
  </conditionalFormatting>
  <conditionalFormatting sqref="K917">
    <cfRule type="notContainsBlanks" dxfId="30318" priority="31469">
      <formula>LEN(TRIM(K917))&gt;0</formula>
    </cfRule>
  </conditionalFormatting>
  <conditionalFormatting sqref="M917">
    <cfRule type="containsText" dxfId="30317" priority="31468" operator="containsText" text="Complete">
      <formula>NOT(ISERROR(SEARCH("Complete",M917)))</formula>
    </cfRule>
  </conditionalFormatting>
  <conditionalFormatting sqref="I917">
    <cfRule type="cellIs" dxfId="30316" priority="31467" operator="greaterThan">
      <formula>2.35</formula>
    </cfRule>
  </conditionalFormatting>
  <conditionalFormatting sqref="J918">
    <cfRule type="notContainsBlanks" dxfId="30315" priority="31466">
      <formula>LEN(TRIM(J918))&gt;0</formula>
    </cfRule>
  </conditionalFormatting>
  <conditionalFormatting sqref="K918">
    <cfRule type="notContainsBlanks" dxfId="30314" priority="31465">
      <formula>LEN(TRIM(K918))&gt;0</formula>
    </cfRule>
  </conditionalFormatting>
  <conditionalFormatting sqref="M918">
    <cfRule type="containsText" dxfId="30313" priority="31464" operator="containsText" text="Complete">
      <formula>NOT(ISERROR(SEARCH("Complete",M918)))</formula>
    </cfRule>
  </conditionalFormatting>
  <conditionalFormatting sqref="I918">
    <cfRule type="cellIs" dxfId="30312" priority="31463" operator="greaterThan">
      <formula>2.35</formula>
    </cfRule>
  </conditionalFormatting>
  <conditionalFormatting sqref="J919">
    <cfRule type="notContainsBlanks" dxfId="30311" priority="31462">
      <formula>LEN(TRIM(J919))&gt;0</formula>
    </cfRule>
  </conditionalFormatting>
  <conditionalFormatting sqref="K919">
    <cfRule type="notContainsBlanks" dxfId="30310" priority="31461">
      <formula>LEN(TRIM(K919))&gt;0</formula>
    </cfRule>
  </conditionalFormatting>
  <conditionalFormatting sqref="M919">
    <cfRule type="containsText" dxfId="30309" priority="31460" operator="containsText" text="Complete">
      <formula>NOT(ISERROR(SEARCH("Complete",M919)))</formula>
    </cfRule>
  </conditionalFormatting>
  <conditionalFormatting sqref="I919">
    <cfRule type="cellIs" dxfId="30308" priority="31459" operator="greaterThan">
      <formula>2.35</formula>
    </cfRule>
  </conditionalFormatting>
  <conditionalFormatting sqref="J920">
    <cfRule type="notContainsBlanks" dxfId="30307" priority="31458">
      <formula>LEN(TRIM(J920))&gt;0</formula>
    </cfRule>
  </conditionalFormatting>
  <conditionalFormatting sqref="K920">
    <cfRule type="notContainsBlanks" dxfId="30306" priority="31457">
      <formula>LEN(TRIM(K920))&gt;0</formula>
    </cfRule>
  </conditionalFormatting>
  <conditionalFormatting sqref="M920">
    <cfRule type="containsText" dxfId="30305" priority="31456" operator="containsText" text="Complete">
      <formula>NOT(ISERROR(SEARCH("Complete",M920)))</formula>
    </cfRule>
  </conditionalFormatting>
  <conditionalFormatting sqref="I920">
    <cfRule type="cellIs" dxfId="30304" priority="31455" operator="greaterThan">
      <formula>2.35</formula>
    </cfRule>
  </conditionalFormatting>
  <conditionalFormatting sqref="J921">
    <cfRule type="notContainsBlanks" dxfId="30303" priority="31454">
      <formula>LEN(TRIM(J921))&gt;0</formula>
    </cfRule>
  </conditionalFormatting>
  <conditionalFormatting sqref="K921">
    <cfRule type="notContainsBlanks" dxfId="30302" priority="31453">
      <formula>LEN(TRIM(K921))&gt;0</formula>
    </cfRule>
  </conditionalFormatting>
  <conditionalFormatting sqref="M921">
    <cfRule type="containsText" dxfId="30301" priority="31452" operator="containsText" text="Complete">
      <formula>NOT(ISERROR(SEARCH("Complete",M921)))</formula>
    </cfRule>
  </conditionalFormatting>
  <conditionalFormatting sqref="I921">
    <cfRule type="cellIs" dxfId="30300" priority="31451" operator="greaterThan">
      <formula>2.35</formula>
    </cfRule>
  </conditionalFormatting>
  <conditionalFormatting sqref="J922">
    <cfRule type="notContainsBlanks" dxfId="30299" priority="31450">
      <formula>LEN(TRIM(J922))&gt;0</formula>
    </cfRule>
  </conditionalFormatting>
  <conditionalFormatting sqref="K922">
    <cfRule type="notContainsBlanks" dxfId="30298" priority="31449">
      <formula>LEN(TRIM(K922))&gt;0</formula>
    </cfRule>
  </conditionalFormatting>
  <conditionalFormatting sqref="M922">
    <cfRule type="containsText" dxfId="30297" priority="31448" operator="containsText" text="Complete">
      <formula>NOT(ISERROR(SEARCH("Complete",M922)))</formula>
    </cfRule>
  </conditionalFormatting>
  <conditionalFormatting sqref="I922">
    <cfRule type="cellIs" dxfId="30296" priority="31447" operator="greaterThan">
      <formula>2.35</formula>
    </cfRule>
  </conditionalFormatting>
  <conditionalFormatting sqref="J923">
    <cfRule type="notContainsBlanks" dxfId="30295" priority="31446">
      <formula>LEN(TRIM(J923))&gt;0</formula>
    </cfRule>
  </conditionalFormatting>
  <conditionalFormatting sqref="K923">
    <cfRule type="notContainsBlanks" dxfId="30294" priority="31445">
      <formula>LEN(TRIM(K923))&gt;0</formula>
    </cfRule>
  </conditionalFormatting>
  <conditionalFormatting sqref="M923">
    <cfRule type="containsText" dxfId="30293" priority="31444" operator="containsText" text="Complete">
      <formula>NOT(ISERROR(SEARCH("Complete",M923)))</formula>
    </cfRule>
  </conditionalFormatting>
  <conditionalFormatting sqref="I923">
    <cfRule type="cellIs" dxfId="30292" priority="31443" operator="greaterThan">
      <formula>2.35</formula>
    </cfRule>
  </conditionalFormatting>
  <conditionalFormatting sqref="J924">
    <cfRule type="notContainsBlanks" dxfId="30291" priority="31442">
      <formula>LEN(TRIM(J924))&gt;0</formula>
    </cfRule>
  </conditionalFormatting>
  <conditionalFormatting sqref="K924">
    <cfRule type="notContainsBlanks" dxfId="30290" priority="31441">
      <formula>LEN(TRIM(K924))&gt;0</formula>
    </cfRule>
  </conditionalFormatting>
  <conditionalFormatting sqref="M924">
    <cfRule type="containsText" dxfId="30289" priority="31440" operator="containsText" text="Complete">
      <formula>NOT(ISERROR(SEARCH("Complete",M924)))</formula>
    </cfRule>
  </conditionalFormatting>
  <conditionalFormatting sqref="I924">
    <cfRule type="cellIs" dxfId="30288" priority="31439" operator="greaterThan">
      <formula>2.35</formula>
    </cfRule>
  </conditionalFormatting>
  <conditionalFormatting sqref="J925">
    <cfRule type="notContainsBlanks" dxfId="30287" priority="31438">
      <formula>LEN(TRIM(J925))&gt;0</formula>
    </cfRule>
  </conditionalFormatting>
  <conditionalFormatting sqref="K925">
    <cfRule type="notContainsBlanks" dxfId="30286" priority="31437">
      <formula>LEN(TRIM(K925))&gt;0</formula>
    </cfRule>
  </conditionalFormatting>
  <conditionalFormatting sqref="M925">
    <cfRule type="containsText" dxfId="30285" priority="31436" operator="containsText" text="Complete">
      <formula>NOT(ISERROR(SEARCH("Complete",M925)))</formula>
    </cfRule>
  </conditionalFormatting>
  <conditionalFormatting sqref="I925">
    <cfRule type="cellIs" dxfId="30284" priority="31435" operator="greaterThan">
      <formula>2.35</formula>
    </cfRule>
  </conditionalFormatting>
  <conditionalFormatting sqref="J926">
    <cfRule type="notContainsBlanks" dxfId="30283" priority="31434">
      <formula>LEN(TRIM(J926))&gt;0</formula>
    </cfRule>
  </conditionalFormatting>
  <conditionalFormatting sqref="K926">
    <cfRule type="notContainsBlanks" dxfId="30282" priority="31433">
      <formula>LEN(TRIM(K926))&gt;0</formula>
    </cfRule>
  </conditionalFormatting>
  <conditionalFormatting sqref="M926">
    <cfRule type="containsText" dxfId="30281" priority="31432" operator="containsText" text="Complete">
      <formula>NOT(ISERROR(SEARCH("Complete",M926)))</formula>
    </cfRule>
  </conditionalFormatting>
  <conditionalFormatting sqref="I926">
    <cfRule type="cellIs" dxfId="30280" priority="31431" operator="greaterThan">
      <formula>2.35</formula>
    </cfRule>
  </conditionalFormatting>
  <conditionalFormatting sqref="J927">
    <cfRule type="notContainsBlanks" dxfId="30279" priority="31430">
      <formula>LEN(TRIM(J927))&gt;0</formula>
    </cfRule>
  </conditionalFormatting>
  <conditionalFormatting sqref="K927">
    <cfRule type="notContainsBlanks" dxfId="30278" priority="31429">
      <formula>LEN(TRIM(K927))&gt;0</formula>
    </cfRule>
  </conditionalFormatting>
  <conditionalFormatting sqref="M927">
    <cfRule type="containsText" dxfId="30277" priority="31428" operator="containsText" text="Complete">
      <formula>NOT(ISERROR(SEARCH("Complete",M927)))</formula>
    </cfRule>
  </conditionalFormatting>
  <conditionalFormatting sqref="I927">
    <cfRule type="cellIs" dxfId="30276" priority="31427" operator="greaterThan">
      <formula>2.35</formula>
    </cfRule>
  </conditionalFormatting>
  <conditionalFormatting sqref="J928">
    <cfRule type="notContainsBlanks" dxfId="30275" priority="31426">
      <formula>LEN(TRIM(J928))&gt;0</formula>
    </cfRule>
  </conditionalFormatting>
  <conditionalFormatting sqref="K928">
    <cfRule type="notContainsBlanks" dxfId="30274" priority="31425">
      <formula>LEN(TRIM(K928))&gt;0</formula>
    </cfRule>
  </conditionalFormatting>
  <conditionalFormatting sqref="M928">
    <cfRule type="containsText" dxfId="30273" priority="31424" operator="containsText" text="Complete">
      <formula>NOT(ISERROR(SEARCH("Complete",M928)))</formula>
    </cfRule>
  </conditionalFormatting>
  <conditionalFormatting sqref="I928">
    <cfRule type="cellIs" dxfId="30272" priority="31423" operator="greaterThan">
      <formula>2.35</formula>
    </cfRule>
  </conditionalFormatting>
  <conditionalFormatting sqref="J929">
    <cfRule type="notContainsBlanks" dxfId="30271" priority="31422">
      <formula>LEN(TRIM(J929))&gt;0</formula>
    </cfRule>
  </conditionalFormatting>
  <conditionalFormatting sqref="K929">
    <cfRule type="notContainsBlanks" dxfId="30270" priority="31421">
      <formula>LEN(TRIM(K929))&gt;0</formula>
    </cfRule>
  </conditionalFormatting>
  <conditionalFormatting sqref="M929">
    <cfRule type="containsText" dxfId="30269" priority="31420" operator="containsText" text="Complete">
      <formula>NOT(ISERROR(SEARCH("Complete",M929)))</formula>
    </cfRule>
  </conditionalFormatting>
  <conditionalFormatting sqref="I929">
    <cfRule type="cellIs" dxfId="30268" priority="31419" operator="greaterThan">
      <formula>2.35</formula>
    </cfRule>
  </conditionalFormatting>
  <conditionalFormatting sqref="J930">
    <cfRule type="notContainsBlanks" dxfId="30267" priority="31418">
      <formula>LEN(TRIM(J930))&gt;0</formula>
    </cfRule>
  </conditionalFormatting>
  <conditionalFormatting sqref="K930">
    <cfRule type="notContainsBlanks" dxfId="30266" priority="31417">
      <formula>LEN(TRIM(K930))&gt;0</formula>
    </cfRule>
  </conditionalFormatting>
  <conditionalFormatting sqref="M930">
    <cfRule type="containsText" dxfId="30265" priority="31416" operator="containsText" text="Complete">
      <formula>NOT(ISERROR(SEARCH("Complete",M930)))</formula>
    </cfRule>
  </conditionalFormatting>
  <conditionalFormatting sqref="I930">
    <cfRule type="cellIs" dxfId="30264" priority="31415" operator="greaterThan">
      <formula>2.35</formula>
    </cfRule>
  </conditionalFormatting>
  <conditionalFormatting sqref="J931">
    <cfRule type="notContainsBlanks" dxfId="30263" priority="31414">
      <formula>LEN(TRIM(J931))&gt;0</formula>
    </cfRule>
  </conditionalFormatting>
  <conditionalFormatting sqref="K931">
    <cfRule type="notContainsBlanks" dxfId="30262" priority="31413">
      <formula>LEN(TRIM(K931))&gt;0</formula>
    </cfRule>
  </conditionalFormatting>
  <conditionalFormatting sqref="M931">
    <cfRule type="containsText" dxfId="30261" priority="31412" operator="containsText" text="Complete">
      <formula>NOT(ISERROR(SEARCH("Complete",M931)))</formula>
    </cfRule>
  </conditionalFormatting>
  <conditionalFormatting sqref="I931">
    <cfRule type="cellIs" dxfId="30260" priority="31411" operator="greaterThan">
      <formula>2.35</formula>
    </cfRule>
  </conditionalFormatting>
  <conditionalFormatting sqref="J932">
    <cfRule type="notContainsBlanks" dxfId="30259" priority="31410">
      <formula>LEN(TRIM(J932))&gt;0</formula>
    </cfRule>
  </conditionalFormatting>
  <conditionalFormatting sqref="K932">
    <cfRule type="notContainsBlanks" dxfId="30258" priority="31409">
      <formula>LEN(TRIM(K932))&gt;0</formula>
    </cfRule>
  </conditionalFormatting>
  <conditionalFormatting sqref="M932">
    <cfRule type="containsText" dxfId="30257" priority="31408" operator="containsText" text="Complete">
      <formula>NOT(ISERROR(SEARCH("Complete",M932)))</formula>
    </cfRule>
  </conditionalFormatting>
  <conditionalFormatting sqref="I932">
    <cfRule type="cellIs" dxfId="30256" priority="31407" operator="greaterThan">
      <formula>2.35</formula>
    </cfRule>
  </conditionalFormatting>
  <conditionalFormatting sqref="J933">
    <cfRule type="notContainsBlanks" dxfId="30255" priority="31406">
      <formula>LEN(TRIM(J933))&gt;0</formula>
    </cfRule>
  </conditionalFormatting>
  <conditionalFormatting sqref="K933">
    <cfRule type="notContainsBlanks" dxfId="30254" priority="31405">
      <formula>LEN(TRIM(K933))&gt;0</formula>
    </cfRule>
  </conditionalFormatting>
  <conditionalFormatting sqref="M933">
    <cfRule type="containsText" dxfId="30253" priority="31404" operator="containsText" text="Complete">
      <formula>NOT(ISERROR(SEARCH("Complete",M933)))</formula>
    </cfRule>
  </conditionalFormatting>
  <conditionalFormatting sqref="I933">
    <cfRule type="cellIs" dxfId="30252" priority="31403" operator="greaterThan">
      <formula>2.35</formula>
    </cfRule>
  </conditionalFormatting>
  <conditionalFormatting sqref="J934">
    <cfRule type="notContainsBlanks" dxfId="30251" priority="31402">
      <formula>LEN(TRIM(J934))&gt;0</formula>
    </cfRule>
  </conditionalFormatting>
  <conditionalFormatting sqref="K934">
    <cfRule type="notContainsBlanks" dxfId="30250" priority="31401">
      <formula>LEN(TRIM(K934))&gt;0</formula>
    </cfRule>
  </conditionalFormatting>
  <conditionalFormatting sqref="M934">
    <cfRule type="containsText" dxfId="30249" priority="31400" operator="containsText" text="Complete">
      <formula>NOT(ISERROR(SEARCH("Complete",M934)))</formula>
    </cfRule>
  </conditionalFormatting>
  <conditionalFormatting sqref="I934">
    <cfRule type="cellIs" dxfId="30248" priority="31399" operator="greaterThan">
      <formula>2.35</formula>
    </cfRule>
  </conditionalFormatting>
  <conditionalFormatting sqref="J935">
    <cfRule type="notContainsBlanks" dxfId="30247" priority="31398">
      <formula>LEN(TRIM(J935))&gt;0</formula>
    </cfRule>
  </conditionalFormatting>
  <conditionalFormatting sqref="K935">
    <cfRule type="notContainsBlanks" dxfId="30246" priority="31397">
      <formula>LEN(TRIM(K935))&gt;0</formula>
    </cfRule>
  </conditionalFormatting>
  <conditionalFormatting sqref="M935">
    <cfRule type="containsText" dxfId="30245" priority="31396" operator="containsText" text="Complete">
      <formula>NOT(ISERROR(SEARCH("Complete",M935)))</formula>
    </cfRule>
  </conditionalFormatting>
  <conditionalFormatting sqref="I935">
    <cfRule type="cellIs" dxfId="30244" priority="31395" operator="greaterThan">
      <formula>2.35</formula>
    </cfRule>
  </conditionalFormatting>
  <conditionalFormatting sqref="J936">
    <cfRule type="notContainsBlanks" dxfId="30243" priority="31394">
      <formula>LEN(TRIM(J936))&gt;0</formula>
    </cfRule>
  </conditionalFormatting>
  <conditionalFormatting sqref="K936">
    <cfRule type="notContainsBlanks" dxfId="30242" priority="31393">
      <formula>LEN(TRIM(K936))&gt;0</formula>
    </cfRule>
  </conditionalFormatting>
  <conditionalFormatting sqref="M936">
    <cfRule type="containsText" dxfId="30241" priority="31392" operator="containsText" text="Complete">
      <formula>NOT(ISERROR(SEARCH("Complete",M936)))</formula>
    </cfRule>
  </conditionalFormatting>
  <conditionalFormatting sqref="I936">
    <cfRule type="cellIs" dxfId="30240" priority="31391" operator="greaterThan">
      <formula>2.35</formula>
    </cfRule>
  </conditionalFormatting>
  <conditionalFormatting sqref="J937">
    <cfRule type="notContainsBlanks" dxfId="30239" priority="31390">
      <formula>LEN(TRIM(J937))&gt;0</formula>
    </cfRule>
  </conditionalFormatting>
  <conditionalFormatting sqref="K937">
    <cfRule type="notContainsBlanks" dxfId="30238" priority="31389">
      <formula>LEN(TRIM(K937))&gt;0</formula>
    </cfRule>
  </conditionalFormatting>
  <conditionalFormatting sqref="M937">
    <cfRule type="containsText" dxfId="30237" priority="31388" operator="containsText" text="Complete">
      <formula>NOT(ISERROR(SEARCH("Complete",M937)))</formula>
    </cfRule>
  </conditionalFormatting>
  <conditionalFormatting sqref="I937">
    <cfRule type="cellIs" dxfId="30236" priority="31387" operator="greaterThan">
      <formula>2.35</formula>
    </cfRule>
  </conditionalFormatting>
  <conditionalFormatting sqref="J938">
    <cfRule type="notContainsBlanks" dxfId="30235" priority="31386">
      <formula>LEN(TRIM(J938))&gt;0</formula>
    </cfRule>
  </conditionalFormatting>
  <conditionalFormatting sqref="K938">
    <cfRule type="notContainsBlanks" dxfId="30234" priority="31385">
      <formula>LEN(TRIM(K938))&gt;0</formula>
    </cfRule>
  </conditionalFormatting>
  <conditionalFormatting sqref="M938">
    <cfRule type="containsText" dxfId="30233" priority="31384" operator="containsText" text="Complete">
      <formula>NOT(ISERROR(SEARCH("Complete",M938)))</formula>
    </cfRule>
  </conditionalFormatting>
  <conditionalFormatting sqref="I938">
    <cfRule type="cellIs" dxfId="30232" priority="31383" operator="greaterThan">
      <formula>2.35</formula>
    </cfRule>
  </conditionalFormatting>
  <conditionalFormatting sqref="J939">
    <cfRule type="notContainsBlanks" dxfId="30231" priority="31382">
      <formula>LEN(TRIM(J939))&gt;0</formula>
    </cfRule>
  </conditionalFormatting>
  <conditionalFormatting sqref="K939">
    <cfRule type="notContainsBlanks" dxfId="30230" priority="31381">
      <formula>LEN(TRIM(K939))&gt;0</formula>
    </cfRule>
  </conditionalFormatting>
  <conditionalFormatting sqref="M939">
    <cfRule type="containsText" dxfId="30229" priority="31380" operator="containsText" text="Complete">
      <formula>NOT(ISERROR(SEARCH("Complete",M939)))</formula>
    </cfRule>
  </conditionalFormatting>
  <conditionalFormatting sqref="I939">
    <cfRule type="cellIs" dxfId="30228" priority="31379" operator="greaterThan">
      <formula>2.35</formula>
    </cfRule>
  </conditionalFormatting>
  <conditionalFormatting sqref="J940">
    <cfRule type="notContainsBlanks" dxfId="30227" priority="31378">
      <formula>LEN(TRIM(J940))&gt;0</formula>
    </cfRule>
  </conditionalFormatting>
  <conditionalFormatting sqref="K940">
    <cfRule type="notContainsBlanks" dxfId="30226" priority="31377">
      <formula>LEN(TRIM(K940))&gt;0</formula>
    </cfRule>
  </conditionalFormatting>
  <conditionalFormatting sqref="M940">
    <cfRule type="containsText" dxfId="30225" priority="31376" operator="containsText" text="Complete">
      <formula>NOT(ISERROR(SEARCH("Complete",M940)))</formula>
    </cfRule>
  </conditionalFormatting>
  <conditionalFormatting sqref="I940">
    <cfRule type="cellIs" dxfId="30224" priority="31375" operator="greaterThan">
      <formula>2.35</formula>
    </cfRule>
  </conditionalFormatting>
  <conditionalFormatting sqref="J941">
    <cfRule type="notContainsBlanks" dxfId="30223" priority="31374">
      <formula>LEN(TRIM(J941))&gt;0</formula>
    </cfRule>
  </conditionalFormatting>
  <conditionalFormatting sqref="K941">
    <cfRule type="notContainsBlanks" dxfId="30222" priority="31373">
      <formula>LEN(TRIM(K941))&gt;0</formula>
    </cfRule>
  </conditionalFormatting>
  <conditionalFormatting sqref="M941">
    <cfRule type="containsText" dxfId="30221" priority="31372" operator="containsText" text="Complete">
      <formula>NOT(ISERROR(SEARCH("Complete",M941)))</formula>
    </cfRule>
  </conditionalFormatting>
  <conditionalFormatting sqref="I941">
    <cfRule type="cellIs" dxfId="30220" priority="31371" operator="greaterThan">
      <formula>2.35</formula>
    </cfRule>
  </conditionalFormatting>
  <conditionalFormatting sqref="J942">
    <cfRule type="notContainsBlanks" dxfId="30219" priority="31370">
      <formula>LEN(TRIM(J942))&gt;0</formula>
    </cfRule>
  </conditionalFormatting>
  <conditionalFormatting sqref="K942">
    <cfRule type="notContainsBlanks" dxfId="30218" priority="31369">
      <formula>LEN(TRIM(K942))&gt;0</formula>
    </cfRule>
  </conditionalFormatting>
  <conditionalFormatting sqref="M942">
    <cfRule type="containsText" dxfId="30217" priority="31368" operator="containsText" text="Complete">
      <formula>NOT(ISERROR(SEARCH("Complete",M942)))</formula>
    </cfRule>
  </conditionalFormatting>
  <conditionalFormatting sqref="I942">
    <cfRule type="cellIs" dxfId="30216" priority="31367" operator="greaterThan">
      <formula>2.35</formula>
    </cfRule>
  </conditionalFormatting>
  <conditionalFormatting sqref="J943">
    <cfRule type="notContainsBlanks" dxfId="30215" priority="31366">
      <formula>LEN(TRIM(J943))&gt;0</formula>
    </cfRule>
  </conditionalFormatting>
  <conditionalFormatting sqref="K943">
    <cfRule type="notContainsBlanks" dxfId="30214" priority="31365">
      <formula>LEN(TRIM(K943))&gt;0</formula>
    </cfRule>
  </conditionalFormatting>
  <conditionalFormatting sqref="M943">
    <cfRule type="containsText" dxfId="30213" priority="31364" operator="containsText" text="Complete">
      <formula>NOT(ISERROR(SEARCH("Complete",M943)))</formula>
    </cfRule>
  </conditionalFormatting>
  <conditionalFormatting sqref="I943">
    <cfRule type="cellIs" dxfId="30212" priority="31363" operator="greaterThan">
      <formula>2.35</formula>
    </cfRule>
  </conditionalFormatting>
  <conditionalFormatting sqref="J944">
    <cfRule type="notContainsBlanks" dxfId="30211" priority="31362">
      <formula>LEN(TRIM(J944))&gt;0</formula>
    </cfRule>
  </conditionalFormatting>
  <conditionalFormatting sqref="K944">
    <cfRule type="notContainsBlanks" dxfId="30210" priority="31361">
      <formula>LEN(TRIM(K944))&gt;0</formula>
    </cfRule>
  </conditionalFormatting>
  <conditionalFormatting sqref="M944">
    <cfRule type="containsText" dxfId="30209" priority="31360" operator="containsText" text="Complete">
      <formula>NOT(ISERROR(SEARCH("Complete",M944)))</formula>
    </cfRule>
  </conditionalFormatting>
  <conditionalFormatting sqref="I944">
    <cfRule type="cellIs" dxfId="30208" priority="31359" operator="greaterThan">
      <formula>2.35</formula>
    </cfRule>
  </conditionalFormatting>
  <conditionalFormatting sqref="J945">
    <cfRule type="notContainsBlanks" dxfId="30207" priority="31358">
      <formula>LEN(TRIM(J945))&gt;0</formula>
    </cfRule>
  </conditionalFormatting>
  <conditionalFormatting sqref="K945">
    <cfRule type="notContainsBlanks" dxfId="30206" priority="31357">
      <formula>LEN(TRIM(K945))&gt;0</formula>
    </cfRule>
  </conditionalFormatting>
  <conditionalFormatting sqref="M945">
    <cfRule type="containsText" dxfId="30205" priority="31356" operator="containsText" text="Complete">
      <formula>NOT(ISERROR(SEARCH("Complete",M945)))</formula>
    </cfRule>
  </conditionalFormatting>
  <conditionalFormatting sqref="I945">
    <cfRule type="cellIs" dxfId="30204" priority="31355" operator="greaterThan">
      <formula>2.35</formula>
    </cfRule>
  </conditionalFormatting>
  <conditionalFormatting sqref="J946">
    <cfRule type="notContainsBlanks" dxfId="30203" priority="31354">
      <formula>LEN(TRIM(J946))&gt;0</formula>
    </cfRule>
  </conditionalFormatting>
  <conditionalFormatting sqref="K946">
    <cfRule type="notContainsBlanks" dxfId="30202" priority="31353">
      <formula>LEN(TRIM(K946))&gt;0</formula>
    </cfRule>
  </conditionalFormatting>
  <conditionalFormatting sqref="M946">
    <cfRule type="containsText" dxfId="30201" priority="31352" operator="containsText" text="Complete">
      <formula>NOT(ISERROR(SEARCH("Complete",M946)))</formula>
    </cfRule>
  </conditionalFormatting>
  <conditionalFormatting sqref="I946">
    <cfRule type="cellIs" dxfId="30200" priority="31351" operator="greaterThan">
      <formula>2.35</formula>
    </cfRule>
  </conditionalFormatting>
  <conditionalFormatting sqref="J947">
    <cfRule type="notContainsBlanks" dxfId="30199" priority="31350">
      <formula>LEN(TRIM(J947))&gt;0</formula>
    </cfRule>
  </conditionalFormatting>
  <conditionalFormatting sqref="K947">
    <cfRule type="notContainsBlanks" dxfId="30198" priority="31349">
      <formula>LEN(TRIM(K947))&gt;0</formula>
    </cfRule>
  </conditionalFormatting>
  <conditionalFormatting sqref="M947">
    <cfRule type="containsText" dxfId="30197" priority="31348" operator="containsText" text="Complete">
      <formula>NOT(ISERROR(SEARCH("Complete",M947)))</formula>
    </cfRule>
  </conditionalFormatting>
  <conditionalFormatting sqref="I947">
    <cfRule type="cellIs" dxfId="30196" priority="31347" operator="greaterThan">
      <formula>2.35</formula>
    </cfRule>
  </conditionalFormatting>
  <conditionalFormatting sqref="J948">
    <cfRule type="notContainsBlanks" dxfId="30195" priority="31346">
      <formula>LEN(TRIM(J948))&gt;0</formula>
    </cfRule>
  </conditionalFormatting>
  <conditionalFormatting sqref="K948">
    <cfRule type="notContainsBlanks" dxfId="30194" priority="31345">
      <formula>LEN(TRIM(K948))&gt;0</formula>
    </cfRule>
  </conditionalFormatting>
  <conditionalFormatting sqref="M948">
    <cfRule type="containsText" dxfId="30193" priority="31344" operator="containsText" text="Complete">
      <formula>NOT(ISERROR(SEARCH("Complete",M948)))</formula>
    </cfRule>
  </conditionalFormatting>
  <conditionalFormatting sqref="I948">
    <cfRule type="cellIs" dxfId="30192" priority="31343" operator="greaterThan">
      <formula>2.35</formula>
    </cfRule>
  </conditionalFormatting>
  <conditionalFormatting sqref="J949">
    <cfRule type="notContainsBlanks" dxfId="30191" priority="31342">
      <formula>LEN(TRIM(J949))&gt;0</formula>
    </cfRule>
  </conditionalFormatting>
  <conditionalFormatting sqref="K949">
    <cfRule type="notContainsBlanks" dxfId="30190" priority="31341">
      <formula>LEN(TRIM(K949))&gt;0</formula>
    </cfRule>
  </conditionalFormatting>
  <conditionalFormatting sqref="M949">
    <cfRule type="containsText" dxfId="30189" priority="31340" operator="containsText" text="Complete">
      <formula>NOT(ISERROR(SEARCH("Complete",M949)))</formula>
    </cfRule>
  </conditionalFormatting>
  <conditionalFormatting sqref="I949">
    <cfRule type="cellIs" dxfId="30188" priority="31339" operator="greaterThan">
      <formula>2.35</formula>
    </cfRule>
  </conditionalFormatting>
  <conditionalFormatting sqref="J950">
    <cfRule type="notContainsBlanks" dxfId="30187" priority="31338">
      <formula>LEN(TRIM(J950))&gt;0</formula>
    </cfRule>
  </conditionalFormatting>
  <conditionalFormatting sqref="K950">
    <cfRule type="notContainsBlanks" dxfId="30186" priority="31337">
      <formula>LEN(TRIM(K950))&gt;0</formula>
    </cfRule>
  </conditionalFormatting>
  <conditionalFormatting sqref="M950">
    <cfRule type="containsText" dxfId="30185" priority="31336" operator="containsText" text="Complete">
      <formula>NOT(ISERROR(SEARCH("Complete",M950)))</formula>
    </cfRule>
  </conditionalFormatting>
  <conditionalFormatting sqref="I950">
    <cfRule type="cellIs" dxfId="30184" priority="31335" operator="greaterThan">
      <formula>2.35</formula>
    </cfRule>
  </conditionalFormatting>
  <conditionalFormatting sqref="J951">
    <cfRule type="notContainsBlanks" dxfId="30183" priority="31334">
      <formula>LEN(TRIM(J951))&gt;0</formula>
    </cfRule>
  </conditionalFormatting>
  <conditionalFormatting sqref="K951">
    <cfRule type="notContainsBlanks" dxfId="30182" priority="31333">
      <formula>LEN(TRIM(K951))&gt;0</formula>
    </cfRule>
  </conditionalFormatting>
  <conditionalFormatting sqref="M951">
    <cfRule type="containsText" dxfId="30181" priority="31332" operator="containsText" text="Complete">
      <formula>NOT(ISERROR(SEARCH("Complete",M951)))</formula>
    </cfRule>
  </conditionalFormatting>
  <conditionalFormatting sqref="I951">
    <cfRule type="cellIs" dxfId="30180" priority="31331" operator="greaterThan">
      <formula>2.35</formula>
    </cfRule>
  </conditionalFormatting>
  <conditionalFormatting sqref="J952">
    <cfRule type="notContainsBlanks" dxfId="30179" priority="31330">
      <formula>LEN(TRIM(J952))&gt;0</formula>
    </cfRule>
  </conditionalFormatting>
  <conditionalFormatting sqref="K952">
    <cfRule type="notContainsBlanks" dxfId="30178" priority="31329">
      <formula>LEN(TRIM(K952))&gt;0</formula>
    </cfRule>
  </conditionalFormatting>
  <conditionalFormatting sqref="M952">
    <cfRule type="containsText" dxfId="30177" priority="31328" operator="containsText" text="Complete">
      <formula>NOT(ISERROR(SEARCH("Complete",M952)))</formula>
    </cfRule>
  </conditionalFormatting>
  <conditionalFormatting sqref="I952">
    <cfRule type="cellIs" dxfId="30176" priority="31327" operator="greaterThan">
      <formula>2.35</formula>
    </cfRule>
  </conditionalFormatting>
  <conditionalFormatting sqref="J953">
    <cfRule type="notContainsBlanks" dxfId="30175" priority="31326">
      <formula>LEN(TRIM(J953))&gt;0</formula>
    </cfRule>
  </conditionalFormatting>
  <conditionalFormatting sqref="K953">
    <cfRule type="notContainsBlanks" dxfId="30174" priority="31325">
      <formula>LEN(TRIM(K953))&gt;0</formula>
    </cfRule>
  </conditionalFormatting>
  <conditionalFormatting sqref="M953">
    <cfRule type="containsText" dxfId="30173" priority="31324" operator="containsText" text="Complete">
      <formula>NOT(ISERROR(SEARCH("Complete",M953)))</formula>
    </cfRule>
  </conditionalFormatting>
  <conditionalFormatting sqref="I953">
    <cfRule type="cellIs" dxfId="30172" priority="31323" operator="greaterThan">
      <formula>2.35</formula>
    </cfRule>
  </conditionalFormatting>
  <conditionalFormatting sqref="J954">
    <cfRule type="notContainsBlanks" dxfId="30171" priority="31322">
      <formula>LEN(TRIM(J954))&gt;0</formula>
    </cfRule>
  </conditionalFormatting>
  <conditionalFormatting sqref="K954">
    <cfRule type="notContainsBlanks" dxfId="30170" priority="31321">
      <formula>LEN(TRIM(K954))&gt;0</formula>
    </cfRule>
  </conditionalFormatting>
  <conditionalFormatting sqref="M954">
    <cfRule type="containsText" dxfId="30169" priority="31320" operator="containsText" text="Complete">
      <formula>NOT(ISERROR(SEARCH("Complete",M954)))</formula>
    </cfRule>
  </conditionalFormatting>
  <conditionalFormatting sqref="I954">
    <cfRule type="cellIs" dxfId="30168" priority="31319" operator="greaterThan">
      <formula>2.35</formula>
    </cfRule>
  </conditionalFormatting>
  <conditionalFormatting sqref="J955">
    <cfRule type="notContainsBlanks" dxfId="30167" priority="31318">
      <formula>LEN(TRIM(J955))&gt;0</formula>
    </cfRule>
  </conditionalFormatting>
  <conditionalFormatting sqref="K955">
    <cfRule type="notContainsBlanks" dxfId="30166" priority="31317">
      <formula>LEN(TRIM(K955))&gt;0</formula>
    </cfRule>
  </conditionalFormatting>
  <conditionalFormatting sqref="M955">
    <cfRule type="containsText" dxfId="30165" priority="31316" operator="containsText" text="Complete">
      <formula>NOT(ISERROR(SEARCH("Complete",M955)))</formula>
    </cfRule>
  </conditionalFormatting>
  <conditionalFormatting sqref="I955">
    <cfRule type="cellIs" dxfId="30164" priority="31315" operator="greaterThan">
      <formula>2.35</formula>
    </cfRule>
  </conditionalFormatting>
  <conditionalFormatting sqref="J956">
    <cfRule type="notContainsBlanks" dxfId="30163" priority="31314">
      <formula>LEN(TRIM(J956))&gt;0</formula>
    </cfRule>
  </conditionalFormatting>
  <conditionalFormatting sqref="K956">
    <cfRule type="notContainsBlanks" dxfId="30162" priority="31313">
      <formula>LEN(TRIM(K956))&gt;0</formula>
    </cfRule>
  </conditionalFormatting>
  <conditionalFormatting sqref="M956">
    <cfRule type="containsText" dxfId="30161" priority="31312" operator="containsText" text="Complete">
      <formula>NOT(ISERROR(SEARCH("Complete",M956)))</formula>
    </cfRule>
  </conditionalFormatting>
  <conditionalFormatting sqref="I956">
    <cfRule type="cellIs" dxfId="30160" priority="31311" operator="greaterThan">
      <formula>2.35</formula>
    </cfRule>
  </conditionalFormatting>
  <conditionalFormatting sqref="J957">
    <cfRule type="notContainsBlanks" dxfId="30159" priority="31310">
      <formula>LEN(TRIM(J957))&gt;0</formula>
    </cfRule>
  </conditionalFormatting>
  <conditionalFormatting sqref="K957">
    <cfRule type="notContainsBlanks" dxfId="30158" priority="31309">
      <formula>LEN(TRIM(K957))&gt;0</formula>
    </cfRule>
  </conditionalFormatting>
  <conditionalFormatting sqref="M957">
    <cfRule type="containsText" dxfId="30157" priority="31308" operator="containsText" text="Complete">
      <formula>NOT(ISERROR(SEARCH("Complete",M957)))</formula>
    </cfRule>
  </conditionalFormatting>
  <conditionalFormatting sqref="I957">
    <cfRule type="cellIs" dxfId="30156" priority="31307" operator="greaterThan">
      <formula>2.35</formula>
    </cfRule>
  </conditionalFormatting>
  <conditionalFormatting sqref="J958">
    <cfRule type="notContainsBlanks" dxfId="30155" priority="31306">
      <formula>LEN(TRIM(J958))&gt;0</formula>
    </cfRule>
  </conditionalFormatting>
  <conditionalFormatting sqref="K958">
    <cfRule type="notContainsBlanks" dxfId="30154" priority="31305">
      <formula>LEN(TRIM(K958))&gt;0</formula>
    </cfRule>
  </conditionalFormatting>
  <conditionalFormatting sqref="M958">
    <cfRule type="containsText" dxfId="30153" priority="31304" operator="containsText" text="Complete">
      <formula>NOT(ISERROR(SEARCH("Complete",M958)))</formula>
    </cfRule>
  </conditionalFormatting>
  <conditionalFormatting sqref="I958">
    <cfRule type="cellIs" dxfId="30152" priority="31303" operator="greaterThan">
      <formula>2.35</formula>
    </cfRule>
  </conditionalFormatting>
  <conditionalFormatting sqref="J959">
    <cfRule type="notContainsBlanks" dxfId="30151" priority="31302">
      <formula>LEN(TRIM(J959))&gt;0</formula>
    </cfRule>
  </conditionalFormatting>
  <conditionalFormatting sqref="K959">
    <cfRule type="notContainsBlanks" dxfId="30150" priority="31301">
      <formula>LEN(TRIM(K959))&gt;0</formula>
    </cfRule>
  </conditionalFormatting>
  <conditionalFormatting sqref="M959">
    <cfRule type="containsText" dxfId="30149" priority="31300" operator="containsText" text="Complete">
      <formula>NOT(ISERROR(SEARCH("Complete",M959)))</formula>
    </cfRule>
  </conditionalFormatting>
  <conditionalFormatting sqref="I959">
    <cfRule type="cellIs" dxfId="30148" priority="31299" operator="greaterThan">
      <formula>2.35</formula>
    </cfRule>
  </conditionalFormatting>
  <conditionalFormatting sqref="J960">
    <cfRule type="notContainsBlanks" dxfId="30147" priority="31298">
      <formula>LEN(TRIM(J960))&gt;0</formula>
    </cfRule>
  </conditionalFormatting>
  <conditionalFormatting sqref="K960">
    <cfRule type="notContainsBlanks" dxfId="30146" priority="31297">
      <formula>LEN(TRIM(K960))&gt;0</formula>
    </cfRule>
  </conditionalFormatting>
  <conditionalFormatting sqref="M960">
    <cfRule type="containsText" dxfId="30145" priority="31296" operator="containsText" text="Complete">
      <formula>NOT(ISERROR(SEARCH("Complete",M960)))</formula>
    </cfRule>
  </conditionalFormatting>
  <conditionalFormatting sqref="I960">
    <cfRule type="cellIs" dxfId="30144" priority="31295" operator="greaterThan">
      <formula>2.35</formula>
    </cfRule>
  </conditionalFormatting>
  <conditionalFormatting sqref="J961">
    <cfRule type="notContainsBlanks" dxfId="30143" priority="31294">
      <formula>LEN(TRIM(J961))&gt;0</formula>
    </cfRule>
  </conditionalFormatting>
  <conditionalFormatting sqref="K961">
    <cfRule type="notContainsBlanks" dxfId="30142" priority="31293">
      <formula>LEN(TRIM(K961))&gt;0</formula>
    </cfRule>
  </conditionalFormatting>
  <conditionalFormatting sqref="M961">
    <cfRule type="containsText" dxfId="30141" priority="31292" operator="containsText" text="Complete">
      <formula>NOT(ISERROR(SEARCH("Complete",M961)))</formula>
    </cfRule>
  </conditionalFormatting>
  <conditionalFormatting sqref="I961">
    <cfRule type="cellIs" dxfId="30140" priority="31291" operator="greaterThan">
      <formula>2.35</formula>
    </cfRule>
  </conditionalFormatting>
  <conditionalFormatting sqref="J962">
    <cfRule type="notContainsBlanks" dxfId="30139" priority="31290">
      <formula>LEN(TRIM(J962))&gt;0</formula>
    </cfRule>
  </conditionalFormatting>
  <conditionalFormatting sqref="K962">
    <cfRule type="notContainsBlanks" dxfId="30138" priority="31289">
      <formula>LEN(TRIM(K962))&gt;0</formula>
    </cfRule>
  </conditionalFormatting>
  <conditionalFormatting sqref="M962">
    <cfRule type="containsText" dxfId="30137" priority="31288" operator="containsText" text="Complete">
      <formula>NOT(ISERROR(SEARCH("Complete",M962)))</formula>
    </cfRule>
  </conditionalFormatting>
  <conditionalFormatting sqref="I962">
    <cfRule type="cellIs" dxfId="30136" priority="31287" operator="greaterThan">
      <formula>2.35</formula>
    </cfRule>
  </conditionalFormatting>
  <conditionalFormatting sqref="J963">
    <cfRule type="notContainsBlanks" dxfId="30135" priority="31286">
      <formula>LEN(TRIM(J963))&gt;0</formula>
    </cfRule>
  </conditionalFormatting>
  <conditionalFormatting sqref="K963">
    <cfRule type="notContainsBlanks" dxfId="30134" priority="31285">
      <formula>LEN(TRIM(K963))&gt;0</formula>
    </cfRule>
  </conditionalFormatting>
  <conditionalFormatting sqref="M963">
    <cfRule type="containsText" dxfId="30133" priority="31284" operator="containsText" text="Complete">
      <formula>NOT(ISERROR(SEARCH("Complete",M963)))</formula>
    </cfRule>
  </conditionalFormatting>
  <conditionalFormatting sqref="I963">
    <cfRule type="cellIs" dxfId="30132" priority="31283" operator="greaterThan">
      <formula>2.35</formula>
    </cfRule>
  </conditionalFormatting>
  <conditionalFormatting sqref="J964">
    <cfRule type="notContainsBlanks" dxfId="30131" priority="31282">
      <formula>LEN(TRIM(J964))&gt;0</formula>
    </cfRule>
  </conditionalFormatting>
  <conditionalFormatting sqref="K964">
    <cfRule type="notContainsBlanks" dxfId="30130" priority="31281">
      <formula>LEN(TRIM(K964))&gt;0</formula>
    </cfRule>
  </conditionalFormatting>
  <conditionalFormatting sqref="M964">
    <cfRule type="containsText" dxfId="30129" priority="31280" operator="containsText" text="Complete">
      <formula>NOT(ISERROR(SEARCH("Complete",M964)))</formula>
    </cfRule>
  </conditionalFormatting>
  <conditionalFormatting sqref="I964">
    <cfRule type="cellIs" dxfId="30128" priority="31279" operator="greaterThan">
      <formula>2.35</formula>
    </cfRule>
  </conditionalFormatting>
  <conditionalFormatting sqref="J965">
    <cfRule type="notContainsBlanks" dxfId="30127" priority="31278">
      <formula>LEN(TRIM(J965))&gt;0</formula>
    </cfRule>
  </conditionalFormatting>
  <conditionalFormatting sqref="K965">
    <cfRule type="notContainsBlanks" dxfId="30126" priority="31277">
      <formula>LEN(TRIM(K965))&gt;0</formula>
    </cfRule>
  </conditionalFormatting>
  <conditionalFormatting sqref="M965">
    <cfRule type="containsText" dxfId="30125" priority="31276" operator="containsText" text="Complete">
      <formula>NOT(ISERROR(SEARCH("Complete",M965)))</formula>
    </cfRule>
  </conditionalFormatting>
  <conditionalFormatting sqref="I965">
    <cfRule type="cellIs" dxfId="30124" priority="31275" operator="greaterThan">
      <formula>2.35</formula>
    </cfRule>
  </conditionalFormatting>
  <conditionalFormatting sqref="J966">
    <cfRule type="notContainsBlanks" dxfId="30123" priority="31274">
      <formula>LEN(TRIM(J966))&gt;0</formula>
    </cfRule>
  </conditionalFormatting>
  <conditionalFormatting sqref="K966">
    <cfRule type="notContainsBlanks" dxfId="30122" priority="31273">
      <formula>LEN(TRIM(K966))&gt;0</formula>
    </cfRule>
  </conditionalFormatting>
  <conditionalFormatting sqref="M966">
    <cfRule type="containsText" dxfId="30121" priority="31272" operator="containsText" text="Complete">
      <formula>NOT(ISERROR(SEARCH("Complete",M966)))</formula>
    </cfRule>
  </conditionalFormatting>
  <conditionalFormatting sqref="I966">
    <cfRule type="cellIs" dxfId="30120" priority="31271" operator="greaterThan">
      <formula>2.35</formula>
    </cfRule>
  </conditionalFormatting>
  <conditionalFormatting sqref="J967">
    <cfRule type="notContainsBlanks" dxfId="30119" priority="31270">
      <formula>LEN(TRIM(J967))&gt;0</formula>
    </cfRule>
  </conditionalFormatting>
  <conditionalFormatting sqref="K967">
    <cfRule type="notContainsBlanks" dxfId="30118" priority="31269">
      <formula>LEN(TRIM(K967))&gt;0</formula>
    </cfRule>
  </conditionalFormatting>
  <conditionalFormatting sqref="M967">
    <cfRule type="containsText" dxfId="30117" priority="31268" operator="containsText" text="Complete">
      <formula>NOT(ISERROR(SEARCH("Complete",M967)))</formula>
    </cfRule>
  </conditionalFormatting>
  <conditionalFormatting sqref="I967">
    <cfRule type="cellIs" dxfId="30116" priority="31267" operator="greaterThan">
      <formula>2.35</formula>
    </cfRule>
  </conditionalFormatting>
  <conditionalFormatting sqref="J968">
    <cfRule type="notContainsBlanks" dxfId="30115" priority="31266">
      <formula>LEN(TRIM(J968))&gt;0</formula>
    </cfRule>
  </conditionalFormatting>
  <conditionalFormatting sqref="K968">
    <cfRule type="notContainsBlanks" dxfId="30114" priority="31265">
      <formula>LEN(TRIM(K968))&gt;0</formula>
    </cfRule>
  </conditionalFormatting>
  <conditionalFormatting sqref="M968">
    <cfRule type="containsText" dxfId="30113" priority="31264" operator="containsText" text="Complete">
      <formula>NOT(ISERROR(SEARCH("Complete",M968)))</formula>
    </cfRule>
  </conditionalFormatting>
  <conditionalFormatting sqref="I968">
    <cfRule type="cellIs" dxfId="30112" priority="31263" operator="greaterThan">
      <formula>2.35</formula>
    </cfRule>
  </conditionalFormatting>
  <conditionalFormatting sqref="J969">
    <cfRule type="notContainsBlanks" dxfId="30111" priority="31262">
      <formula>LEN(TRIM(J969))&gt;0</formula>
    </cfRule>
  </conditionalFormatting>
  <conditionalFormatting sqref="K969">
    <cfRule type="notContainsBlanks" dxfId="30110" priority="31261">
      <formula>LEN(TRIM(K969))&gt;0</formula>
    </cfRule>
  </conditionalFormatting>
  <conditionalFormatting sqref="M969">
    <cfRule type="containsText" dxfId="30109" priority="31260" operator="containsText" text="Complete">
      <formula>NOT(ISERROR(SEARCH("Complete",M969)))</formula>
    </cfRule>
  </conditionalFormatting>
  <conditionalFormatting sqref="I969">
    <cfRule type="cellIs" dxfId="30108" priority="31259" operator="greaterThan">
      <formula>2.35</formula>
    </cfRule>
  </conditionalFormatting>
  <conditionalFormatting sqref="J970">
    <cfRule type="notContainsBlanks" dxfId="30107" priority="31258">
      <formula>LEN(TRIM(J970))&gt;0</formula>
    </cfRule>
  </conditionalFormatting>
  <conditionalFormatting sqref="K970">
    <cfRule type="notContainsBlanks" dxfId="30106" priority="31257">
      <formula>LEN(TRIM(K970))&gt;0</formula>
    </cfRule>
  </conditionalFormatting>
  <conditionalFormatting sqref="M970">
    <cfRule type="containsText" dxfId="30105" priority="31256" operator="containsText" text="Complete">
      <formula>NOT(ISERROR(SEARCH("Complete",M970)))</formula>
    </cfRule>
  </conditionalFormatting>
  <conditionalFormatting sqref="I970">
    <cfRule type="cellIs" dxfId="30104" priority="31255" operator="greaterThan">
      <formula>2.35</formula>
    </cfRule>
  </conditionalFormatting>
  <conditionalFormatting sqref="J971">
    <cfRule type="notContainsBlanks" dxfId="30103" priority="31254">
      <formula>LEN(TRIM(J971))&gt;0</formula>
    </cfRule>
  </conditionalFormatting>
  <conditionalFormatting sqref="K971">
    <cfRule type="notContainsBlanks" dxfId="30102" priority="31253">
      <formula>LEN(TRIM(K971))&gt;0</formula>
    </cfRule>
  </conditionalFormatting>
  <conditionalFormatting sqref="M971">
    <cfRule type="containsText" dxfId="30101" priority="31252" operator="containsText" text="Complete">
      <formula>NOT(ISERROR(SEARCH("Complete",M971)))</formula>
    </cfRule>
  </conditionalFormatting>
  <conditionalFormatting sqref="I971">
    <cfRule type="cellIs" dxfId="30100" priority="31251" operator="greaterThan">
      <formula>2.35</formula>
    </cfRule>
  </conditionalFormatting>
  <conditionalFormatting sqref="J972">
    <cfRule type="notContainsBlanks" dxfId="30099" priority="31250">
      <formula>LEN(TRIM(J972))&gt;0</formula>
    </cfRule>
  </conditionalFormatting>
  <conditionalFormatting sqref="K972">
    <cfRule type="notContainsBlanks" dxfId="30098" priority="31249">
      <formula>LEN(TRIM(K972))&gt;0</formula>
    </cfRule>
  </conditionalFormatting>
  <conditionalFormatting sqref="M972">
    <cfRule type="containsText" dxfId="30097" priority="31248" operator="containsText" text="Complete">
      <formula>NOT(ISERROR(SEARCH("Complete",M972)))</formula>
    </cfRule>
  </conditionalFormatting>
  <conditionalFormatting sqref="I972">
    <cfRule type="cellIs" dxfId="30096" priority="31247" operator="greaterThan">
      <formula>2.35</formula>
    </cfRule>
  </conditionalFormatting>
  <conditionalFormatting sqref="J973">
    <cfRule type="notContainsBlanks" dxfId="30095" priority="31246">
      <formula>LEN(TRIM(J973))&gt;0</formula>
    </cfRule>
  </conditionalFormatting>
  <conditionalFormatting sqref="K973">
    <cfRule type="notContainsBlanks" dxfId="30094" priority="31245">
      <formula>LEN(TRIM(K973))&gt;0</formula>
    </cfRule>
  </conditionalFormatting>
  <conditionalFormatting sqref="M973">
    <cfRule type="containsText" dxfId="30093" priority="31244" operator="containsText" text="Complete">
      <formula>NOT(ISERROR(SEARCH("Complete",M973)))</formula>
    </cfRule>
  </conditionalFormatting>
  <conditionalFormatting sqref="I973">
    <cfRule type="cellIs" dxfId="30092" priority="31243" operator="greaterThan">
      <formula>2.35</formula>
    </cfRule>
  </conditionalFormatting>
  <conditionalFormatting sqref="J974">
    <cfRule type="notContainsBlanks" dxfId="30091" priority="31242">
      <formula>LEN(TRIM(J974))&gt;0</formula>
    </cfRule>
  </conditionalFormatting>
  <conditionalFormatting sqref="K974">
    <cfRule type="notContainsBlanks" dxfId="30090" priority="31241">
      <formula>LEN(TRIM(K974))&gt;0</formula>
    </cfRule>
  </conditionalFormatting>
  <conditionalFormatting sqref="M974">
    <cfRule type="containsText" dxfId="30089" priority="31240" operator="containsText" text="Complete">
      <formula>NOT(ISERROR(SEARCH("Complete",M974)))</formula>
    </cfRule>
  </conditionalFormatting>
  <conditionalFormatting sqref="I974">
    <cfRule type="cellIs" dxfId="30088" priority="31239" operator="greaterThan">
      <formula>2.35</formula>
    </cfRule>
  </conditionalFormatting>
  <conditionalFormatting sqref="J975">
    <cfRule type="notContainsBlanks" dxfId="30087" priority="31238">
      <formula>LEN(TRIM(J975))&gt;0</formula>
    </cfRule>
  </conditionalFormatting>
  <conditionalFormatting sqref="K975">
    <cfRule type="notContainsBlanks" dxfId="30086" priority="31237">
      <formula>LEN(TRIM(K975))&gt;0</formula>
    </cfRule>
  </conditionalFormatting>
  <conditionalFormatting sqref="M975">
    <cfRule type="containsText" dxfId="30085" priority="31236" operator="containsText" text="Complete">
      <formula>NOT(ISERROR(SEARCH("Complete",M975)))</formula>
    </cfRule>
  </conditionalFormatting>
  <conditionalFormatting sqref="I975">
    <cfRule type="cellIs" dxfId="30084" priority="31235" operator="greaterThan">
      <formula>2.35</formula>
    </cfRule>
  </conditionalFormatting>
  <conditionalFormatting sqref="J976">
    <cfRule type="notContainsBlanks" dxfId="30083" priority="31234">
      <formula>LEN(TRIM(J976))&gt;0</formula>
    </cfRule>
  </conditionalFormatting>
  <conditionalFormatting sqref="K976">
    <cfRule type="notContainsBlanks" dxfId="30082" priority="31233">
      <formula>LEN(TRIM(K976))&gt;0</formula>
    </cfRule>
  </conditionalFormatting>
  <conditionalFormatting sqref="M976">
    <cfRule type="containsText" dxfId="30081" priority="31232" operator="containsText" text="Complete">
      <formula>NOT(ISERROR(SEARCH("Complete",M976)))</formula>
    </cfRule>
  </conditionalFormatting>
  <conditionalFormatting sqref="I976">
    <cfRule type="cellIs" dxfId="30080" priority="31231" operator="greaterThan">
      <formula>2.35</formula>
    </cfRule>
  </conditionalFormatting>
  <conditionalFormatting sqref="J977">
    <cfRule type="notContainsBlanks" dxfId="30079" priority="31230">
      <formula>LEN(TRIM(J977))&gt;0</formula>
    </cfRule>
  </conditionalFormatting>
  <conditionalFormatting sqref="K977">
    <cfRule type="notContainsBlanks" dxfId="30078" priority="31229">
      <formula>LEN(TRIM(K977))&gt;0</formula>
    </cfRule>
  </conditionalFormatting>
  <conditionalFormatting sqref="M977">
    <cfRule type="containsText" dxfId="30077" priority="31228" operator="containsText" text="Complete">
      <formula>NOT(ISERROR(SEARCH("Complete",M977)))</formula>
    </cfRule>
  </conditionalFormatting>
  <conditionalFormatting sqref="I977">
    <cfRule type="cellIs" dxfId="30076" priority="31227" operator="greaterThan">
      <formula>2.35</formula>
    </cfRule>
  </conditionalFormatting>
  <conditionalFormatting sqref="J978">
    <cfRule type="notContainsBlanks" dxfId="30075" priority="31226">
      <formula>LEN(TRIM(J978))&gt;0</formula>
    </cfRule>
  </conditionalFormatting>
  <conditionalFormatting sqref="K978">
    <cfRule type="notContainsBlanks" dxfId="30074" priority="31225">
      <formula>LEN(TRIM(K978))&gt;0</formula>
    </cfRule>
  </conditionalFormatting>
  <conditionalFormatting sqref="M978">
    <cfRule type="containsText" dxfId="30073" priority="31224" operator="containsText" text="Complete">
      <formula>NOT(ISERROR(SEARCH("Complete",M978)))</formula>
    </cfRule>
  </conditionalFormatting>
  <conditionalFormatting sqref="I978">
    <cfRule type="cellIs" dxfId="30072" priority="31223" operator="greaterThan">
      <formula>2.35</formula>
    </cfRule>
  </conditionalFormatting>
  <conditionalFormatting sqref="J979">
    <cfRule type="notContainsBlanks" dxfId="30071" priority="31222">
      <formula>LEN(TRIM(J979))&gt;0</formula>
    </cfRule>
  </conditionalFormatting>
  <conditionalFormatting sqref="K979">
    <cfRule type="notContainsBlanks" dxfId="30070" priority="31221">
      <formula>LEN(TRIM(K979))&gt;0</formula>
    </cfRule>
  </conditionalFormatting>
  <conditionalFormatting sqref="M979">
    <cfRule type="containsText" dxfId="30069" priority="31220" operator="containsText" text="Complete">
      <formula>NOT(ISERROR(SEARCH("Complete",M979)))</formula>
    </cfRule>
  </conditionalFormatting>
  <conditionalFormatting sqref="I979">
    <cfRule type="cellIs" dxfId="30068" priority="31219" operator="greaterThan">
      <formula>2.35</formula>
    </cfRule>
  </conditionalFormatting>
  <conditionalFormatting sqref="J980">
    <cfRule type="notContainsBlanks" dxfId="30067" priority="31218">
      <formula>LEN(TRIM(J980))&gt;0</formula>
    </cfRule>
  </conditionalFormatting>
  <conditionalFormatting sqref="K980">
    <cfRule type="notContainsBlanks" dxfId="30066" priority="31217">
      <formula>LEN(TRIM(K980))&gt;0</formula>
    </cfRule>
  </conditionalFormatting>
  <conditionalFormatting sqref="M980">
    <cfRule type="containsText" dxfId="30065" priority="31216" operator="containsText" text="Complete">
      <formula>NOT(ISERROR(SEARCH("Complete",M980)))</formula>
    </cfRule>
  </conditionalFormatting>
  <conditionalFormatting sqref="I980">
    <cfRule type="cellIs" dxfId="30064" priority="31215" operator="greaterThan">
      <formula>2.35</formula>
    </cfRule>
  </conditionalFormatting>
  <conditionalFormatting sqref="J981">
    <cfRule type="notContainsBlanks" dxfId="30063" priority="31214">
      <formula>LEN(TRIM(J981))&gt;0</formula>
    </cfRule>
  </conditionalFormatting>
  <conditionalFormatting sqref="K981">
    <cfRule type="notContainsBlanks" dxfId="30062" priority="31213">
      <formula>LEN(TRIM(K981))&gt;0</formula>
    </cfRule>
  </conditionalFormatting>
  <conditionalFormatting sqref="M981">
    <cfRule type="containsText" dxfId="30061" priority="31212" operator="containsText" text="Complete">
      <formula>NOT(ISERROR(SEARCH("Complete",M981)))</formula>
    </cfRule>
  </conditionalFormatting>
  <conditionalFormatting sqref="I981">
    <cfRule type="cellIs" dxfId="30060" priority="31211" operator="greaterThan">
      <formula>2.35</formula>
    </cfRule>
  </conditionalFormatting>
  <conditionalFormatting sqref="J982">
    <cfRule type="notContainsBlanks" dxfId="30059" priority="31210">
      <formula>LEN(TRIM(J982))&gt;0</formula>
    </cfRule>
  </conditionalFormatting>
  <conditionalFormatting sqref="K982">
    <cfRule type="notContainsBlanks" dxfId="30058" priority="31209">
      <formula>LEN(TRIM(K982))&gt;0</formula>
    </cfRule>
  </conditionalFormatting>
  <conditionalFormatting sqref="M982">
    <cfRule type="containsText" dxfId="30057" priority="31208" operator="containsText" text="Complete">
      <formula>NOT(ISERROR(SEARCH("Complete",M982)))</formula>
    </cfRule>
  </conditionalFormatting>
  <conditionalFormatting sqref="I982">
    <cfRule type="cellIs" dxfId="30056" priority="31207" operator="greaterThan">
      <formula>2.35</formula>
    </cfRule>
  </conditionalFormatting>
  <conditionalFormatting sqref="J983">
    <cfRule type="notContainsBlanks" dxfId="30055" priority="31206">
      <formula>LEN(TRIM(J983))&gt;0</formula>
    </cfRule>
  </conditionalFormatting>
  <conditionalFormatting sqref="K983">
    <cfRule type="notContainsBlanks" dxfId="30054" priority="31205">
      <formula>LEN(TRIM(K983))&gt;0</formula>
    </cfRule>
  </conditionalFormatting>
  <conditionalFormatting sqref="M983">
    <cfRule type="containsText" dxfId="30053" priority="31204" operator="containsText" text="Complete">
      <formula>NOT(ISERROR(SEARCH("Complete",M983)))</formula>
    </cfRule>
  </conditionalFormatting>
  <conditionalFormatting sqref="I983">
    <cfRule type="cellIs" dxfId="30052" priority="31203" operator="greaterThan">
      <formula>2.35</formula>
    </cfRule>
  </conditionalFormatting>
  <conditionalFormatting sqref="J984">
    <cfRule type="notContainsBlanks" dxfId="30051" priority="31202">
      <formula>LEN(TRIM(J984))&gt;0</formula>
    </cfRule>
  </conditionalFormatting>
  <conditionalFormatting sqref="K984">
    <cfRule type="notContainsBlanks" dxfId="30050" priority="31201">
      <formula>LEN(TRIM(K984))&gt;0</formula>
    </cfRule>
  </conditionalFormatting>
  <conditionalFormatting sqref="M984">
    <cfRule type="containsText" dxfId="30049" priority="31200" operator="containsText" text="Complete">
      <formula>NOT(ISERROR(SEARCH("Complete",M984)))</formula>
    </cfRule>
  </conditionalFormatting>
  <conditionalFormatting sqref="I984">
    <cfRule type="cellIs" dxfId="30048" priority="31199" operator="greaterThan">
      <formula>2.35</formula>
    </cfRule>
  </conditionalFormatting>
  <conditionalFormatting sqref="J985">
    <cfRule type="notContainsBlanks" dxfId="30047" priority="31198">
      <formula>LEN(TRIM(J985))&gt;0</formula>
    </cfRule>
  </conditionalFormatting>
  <conditionalFormatting sqref="K985">
    <cfRule type="notContainsBlanks" dxfId="30046" priority="31197">
      <formula>LEN(TRIM(K985))&gt;0</formula>
    </cfRule>
  </conditionalFormatting>
  <conditionalFormatting sqref="M985">
    <cfRule type="containsText" dxfId="30045" priority="31196" operator="containsText" text="Complete">
      <formula>NOT(ISERROR(SEARCH("Complete",M985)))</formula>
    </cfRule>
  </conditionalFormatting>
  <conditionalFormatting sqref="I985">
    <cfRule type="cellIs" dxfId="30044" priority="31195" operator="greaterThan">
      <formula>2.35</formula>
    </cfRule>
  </conditionalFormatting>
  <conditionalFormatting sqref="J986">
    <cfRule type="notContainsBlanks" dxfId="30043" priority="31194">
      <formula>LEN(TRIM(J986))&gt;0</formula>
    </cfRule>
  </conditionalFormatting>
  <conditionalFormatting sqref="K986">
    <cfRule type="notContainsBlanks" dxfId="30042" priority="31193">
      <formula>LEN(TRIM(K986))&gt;0</formula>
    </cfRule>
  </conditionalFormatting>
  <conditionalFormatting sqref="M986">
    <cfRule type="containsText" dxfId="30041" priority="31192" operator="containsText" text="Complete">
      <formula>NOT(ISERROR(SEARCH("Complete",M986)))</formula>
    </cfRule>
  </conditionalFormatting>
  <conditionalFormatting sqref="I986">
    <cfRule type="cellIs" dxfId="30040" priority="31191" operator="greaterThan">
      <formula>2.35</formula>
    </cfRule>
  </conditionalFormatting>
  <conditionalFormatting sqref="J987">
    <cfRule type="notContainsBlanks" dxfId="30039" priority="31190">
      <formula>LEN(TRIM(J987))&gt;0</formula>
    </cfRule>
  </conditionalFormatting>
  <conditionalFormatting sqref="K987">
    <cfRule type="notContainsBlanks" dxfId="30038" priority="31189">
      <formula>LEN(TRIM(K987))&gt;0</formula>
    </cfRule>
  </conditionalFormatting>
  <conditionalFormatting sqref="M987">
    <cfRule type="containsText" dxfId="30037" priority="31188" operator="containsText" text="Complete">
      <formula>NOT(ISERROR(SEARCH("Complete",M987)))</formula>
    </cfRule>
  </conditionalFormatting>
  <conditionalFormatting sqref="I987">
    <cfRule type="cellIs" dxfId="30036" priority="31187" operator="greaterThan">
      <formula>2.35</formula>
    </cfRule>
  </conditionalFormatting>
  <conditionalFormatting sqref="J988">
    <cfRule type="notContainsBlanks" dxfId="30035" priority="31186">
      <formula>LEN(TRIM(J988))&gt;0</formula>
    </cfRule>
  </conditionalFormatting>
  <conditionalFormatting sqref="K988">
    <cfRule type="notContainsBlanks" dxfId="30034" priority="31185">
      <formula>LEN(TRIM(K988))&gt;0</formula>
    </cfRule>
  </conditionalFormatting>
  <conditionalFormatting sqref="M988">
    <cfRule type="containsText" dxfId="30033" priority="31184" operator="containsText" text="Complete">
      <formula>NOT(ISERROR(SEARCH("Complete",M988)))</formula>
    </cfRule>
  </conditionalFormatting>
  <conditionalFormatting sqref="I988">
    <cfRule type="cellIs" dxfId="30032" priority="31183" operator="greaterThan">
      <formula>2.35</formula>
    </cfRule>
  </conditionalFormatting>
  <conditionalFormatting sqref="J989">
    <cfRule type="notContainsBlanks" dxfId="30031" priority="31182">
      <formula>LEN(TRIM(J989))&gt;0</formula>
    </cfRule>
  </conditionalFormatting>
  <conditionalFormatting sqref="K989">
    <cfRule type="notContainsBlanks" dxfId="30030" priority="31181">
      <formula>LEN(TRIM(K989))&gt;0</formula>
    </cfRule>
  </conditionalFormatting>
  <conditionalFormatting sqref="M989">
    <cfRule type="containsText" dxfId="30029" priority="31180" operator="containsText" text="Complete">
      <formula>NOT(ISERROR(SEARCH("Complete",M989)))</formula>
    </cfRule>
  </conditionalFormatting>
  <conditionalFormatting sqref="I989">
    <cfRule type="cellIs" dxfId="30028" priority="31179" operator="greaterThan">
      <formula>2.35</formula>
    </cfRule>
  </conditionalFormatting>
  <conditionalFormatting sqref="J990">
    <cfRule type="notContainsBlanks" dxfId="30027" priority="31178">
      <formula>LEN(TRIM(J990))&gt;0</formula>
    </cfRule>
  </conditionalFormatting>
  <conditionalFormatting sqref="K990">
    <cfRule type="notContainsBlanks" dxfId="30026" priority="31177">
      <formula>LEN(TRIM(K990))&gt;0</formula>
    </cfRule>
  </conditionalFormatting>
  <conditionalFormatting sqref="M990">
    <cfRule type="containsText" dxfId="30025" priority="31176" operator="containsText" text="Complete">
      <formula>NOT(ISERROR(SEARCH("Complete",M990)))</formula>
    </cfRule>
  </conditionalFormatting>
  <conditionalFormatting sqref="I990">
    <cfRule type="cellIs" dxfId="30024" priority="31175" operator="greaterThan">
      <formula>2.35</formula>
    </cfRule>
  </conditionalFormatting>
  <conditionalFormatting sqref="J991">
    <cfRule type="notContainsBlanks" dxfId="30023" priority="31174">
      <formula>LEN(TRIM(J991))&gt;0</formula>
    </cfRule>
  </conditionalFormatting>
  <conditionalFormatting sqref="K991">
    <cfRule type="notContainsBlanks" dxfId="30022" priority="31173">
      <formula>LEN(TRIM(K991))&gt;0</formula>
    </cfRule>
  </conditionalFormatting>
  <conditionalFormatting sqref="M991">
    <cfRule type="containsText" dxfId="30021" priority="31172" operator="containsText" text="Complete">
      <formula>NOT(ISERROR(SEARCH("Complete",M991)))</formula>
    </cfRule>
  </conditionalFormatting>
  <conditionalFormatting sqref="I991">
    <cfRule type="cellIs" dxfId="30020" priority="31171" operator="greaterThan">
      <formula>2.35</formula>
    </cfRule>
  </conditionalFormatting>
  <conditionalFormatting sqref="J992">
    <cfRule type="notContainsBlanks" dxfId="30019" priority="31170">
      <formula>LEN(TRIM(J992))&gt;0</formula>
    </cfRule>
  </conditionalFormatting>
  <conditionalFormatting sqref="K992">
    <cfRule type="notContainsBlanks" dxfId="30018" priority="31169">
      <formula>LEN(TRIM(K992))&gt;0</formula>
    </cfRule>
  </conditionalFormatting>
  <conditionalFormatting sqref="M992">
    <cfRule type="containsText" dxfId="30017" priority="31168" operator="containsText" text="Complete">
      <formula>NOT(ISERROR(SEARCH("Complete",M992)))</formula>
    </cfRule>
  </conditionalFormatting>
  <conditionalFormatting sqref="I992">
    <cfRule type="cellIs" dxfId="30016" priority="31167" operator="greaterThan">
      <formula>2.35</formula>
    </cfRule>
  </conditionalFormatting>
  <conditionalFormatting sqref="J993">
    <cfRule type="notContainsBlanks" dxfId="30015" priority="31166">
      <formula>LEN(TRIM(J993))&gt;0</formula>
    </cfRule>
  </conditionalFormatting>
  <conditionalFormatting sqref="K993">
    <cfRule type="notContainsBlanks" dxfId="30014" priority="31165">
      <formula>LEN(TRIM(K993))&gt;0</formula>
    </cfRule>
  </conditionalFormatting>
  <conditionalFormatting sqref="M993">
    <cfRule type="containsText" dxfId="30013" priority="31164" operator="containsText" text="Complete">
      <formula>NOT(ISERROR(SEARCH("Complete",M993)))</formula>
    </cfRule>
  </conditionalFormatting>
  <conditionalFormatting sqref="I993">
    <cfRule type="cellIs" dxfId="30012" priority="31163" operator="greaterThan">
      <formula>2.35</formula>
    </cfRule>
  </conditionalFormatting>
  <conditionalFormatting sqref="J994">
    <cfRule type="notContainsBlanks" dxfId="30011" priority="31162">
      <formula>LEN(TRIM(J994))&gt;0</formula>
    </cfRule>
  </conditionalFormatting>
  <conditionalFormatting sqref="K994">
    <cfRule type="notContainsBlanks" dxfId="30010" priority="31161">
      <formula>LEN(TRIM(K994))&gt;0</formula>
    </cfRule>
  </conditionalFormatting>
  <conditionalFormatting sqref="M994">
    <cfRule type="containsText" dxfId="30009" priority="31160" operator="containsText" text="Complete">
      <formula>NOT(ISERROR(SEARCH("Complete",M994)))</formula>
    </cfRule>
  </conditionalFormatting>
  <conditionalFormatting sqref="I994">
    <cfRule type="cellIs" dxfId="30008" priority="31159" operator="greaterThan">
      <formula>2.35</formula>
    </cfRule>
  </conditionalFormatting>
  <conditionalFormatting sqref="J995">
    <cfRule type="notContainsBlanks" dxfId="30007" priority="31158">
      <formula>LEN(TRIM(J995))&gt;0</formula>
    </cfRule>
  </conditionalFormatting>
  <conditionalFormatting sqref="K995">
    <cfRule type="notContainsBlanks" dxfId="30006" priority="31157">
      <formula>LEN(TRIM(K995))&gt;0</formula>
    </cfRule>
  </conditionalFormatting>
  <conditionalFormatting sqref="M995">
    <cfRule type="containsText" dxfId="30005" priority="31156" operator="containsText" text="Complete">
      <formula>NOT(ISERROR(SEARCH("Complete",M995)))</formula>
    </cfRule>
  </conditionalFormatting>
  <conditionalFormatting sqref="I995">
    <cfRule type="cellIs" dxfId="30004" priority="31155" operator="greaterThan">
      <formula>2.35</formula>
    </cfRule>
  </conditionalFormatting>
  <conditionalFormatting sqref="J996">
    <cfRule type="notContainsBlanks" dxfId="30003" priority="31154">
      <formula>LEN(TRIM(J996))&gt;0</formula>
    </cfRule>
  </conditionalFormatting>
  <conditionalFormatting sqref="K996">
    <cfRule type="notContainsBlanks" dxfId="30002" priority="31153">
      <formula>LEN(TRIM(K996))&gt;0</formula>
    </cfRule>
  </conditionalFormatting>
  <conditionalFormatting sqref="M996">
    <cfRule type="containsText" dxfId="30001" priority="31152" operator="containsText" text="Complete">
      <formula>NOT(ISERROR(SEARCH("Complete",M996)))</formula>
    </cfRule>
  </conditionalFormatting>
  <conditionalFormatting sqref="I996">
    <cfRule type="cellIs" dxfId="30000" priority="31151" operator="greaterThan">
      <formula>2.35</formula>
    </cfRule>
  </conditionalFormatting>
  <conditionalFormatting sqref="J997">
    <cfRule type="notContainsBlanks" dxfId="29999" priority="31150">
      <formula>LEN(TRIM(J997))&gt;0</formula>
    </cfRule>
  </conditionalFormatting>
  <conditionalFormatting sqref="K997">
    <cfRule type="notContainsBlanks" dxfId="29998" priority="31149">
      <formula>LEN(TRIM(K997))&gt;0</formula>
    </cfRule>
  </conditionalFormatting>
  <conditionalFormatting sqref="M997">
    <cfRule type="containsText" dxfId="29997" priority="31148" operator="containsText" text="Complete">
      <formula>NOT(ISERROR(SEARCH("Complete",M997)))</formula>
    </cfRule>
  </conditionalFormatting>
  <conditionalFormatting sqref="I997">
    <cfRule type="cellIs" dxfId="29996" priority="31147" operator="greaterThan">
      <formula>2.35</formula>
    </cfRule>
  </conditionalFormatting>
  <conditionalFormatting sqref="J998">
    <cfRule type="notContainsBlanks" dxfId="29995" priority="31146">
      <formula>LEN(TRIM(J998))&gt;0</formula>
    </cfRule>
  </conditionalFormatting>
  <conditionalFormatting sqref="K998">
    <cfRule type="notContainsBlanks" dxfId="29994" priority="31145">
      <formula>LEN(TRIM(K998))&gt;0</formula>
    </cfRule>
  </conditionalFormatting>
  <conditionalFormatting sqref="M998">
    <cfRule type="containsText" dxfId="29993" priority="31144" operator="containsText" text="Complete">
      <formula>NOT(ISERROR(SEARCH("Complete",M998)))</formula>
    </cfRule>
  </conditionalFormatting>
  <conditionalFormatting sqref="I998">
    <cfRule type="cellIs" dxfId="29992" priority="31143" operator="greaterThan">
      <formula>2.35</formula>
    </cfRule>
  </conditionalFormatting>
  <conditionalFormatting sqref="J999">
    <cfRule type="notContainsBlanks" dxfId="29991" priority="31142">
      <formula>LEN(TRIM(J999))&gt;0</formula>
    </cfRule>
  </conditionalFormatting>
  <conditionalFormatting sqref="K999">
    <cfRule type="notContainsBlanks" dxfId="29990" priority="31141">
      <formula>LEN(TRIM(K999))&gt;0</formula>
    </cfRule>
  </conditionalFormatting>
  <conditionalFormatting sqref="M999">
    <cfRule type="containsText" dxfId="29989" priority="31140" operator="containsText" text="Complete">
      <formula>NOT(ISERROR(SEARCH("Complete",M999)))</formula>
    </cfRule>
  </conditionalFormatting>
  <conditionalFormatting sqref="I999">
    <cfRule type="cellIs" dxfId="29988" priority="31139" operator="greaterThan">
      <formula>2.35</formula>
    </cfRule>
  </conditionalFormatting>
  <conditionalFormatting sqref="J1000:J1001">
    <cfRule type="notContainsBlanks" dxfId="29987" priority="31138">
      <formula>LEN(TRIM(J1000))&gt;0</formula>
    </cfRule>
  </conditionalFormatting>
  <conditionalFormatting sqref="K1000:K1001">
    <cfRule type="notContainsBlanks" dxfId="29986" priority="31137">
      <formula>LEN(TRIM(K1000))&gt;0</formula>
    </cfRule>
  </conditionalFormatting>
  <conditionalFormatting sqref="M1000:M1001">
    <cfRule type="containsText" dxfId="29985" priority="31136" operator="containsText" text="Complete">
      <formula>NOT(ISERROR(SEARCH("Complete",M1000)))</formula>
    </cfRule>
  </conditionalFormatting>
  <conditionalFormatting sqref="I1000:I1001">
    <cfRule type="cellIs" dxfId="29984" priority="31135" operator="greaterThan">
      <formula>2.35</formula>
    </cfRule>
  </conditionalFormatting>
  <conditionalFormatting sqref="J1002">
    <cfRule type="notContainsBlanks" dxfId="29983" priority="31134">
      <formula>LEN(TRIM(J1002))&gt;0</formula>
    </cfRule>
  </conditionalFormatting>
  <conditionalFormatting sqref="K1002">
    <cfRule type="notContainsBlanks" dxfId="29982" priority="31133">
      <formula>LEN(TRIM(K1002))&gt;0</formula>
    </cfRule>
  </conditionalFormatting>
  <conditionalFormatting sqref="M1002">
    <cfRule type="containsText" dxfId="29981" priority="31132" operator="containsText" text="Complete">
      <formula>NOT(ISERROR(SEARCH("Complete",M1002)))</formula>
    </cfRule>
  </conditionalFormatting>
  <conditionalFormatting sqref="I1002">
    <cfRule type="cellIs" dxfId="29980" priority="31131" operator="greaterThan">
      <formula>2.35</formula>
    </cfRule>
  </conditionalFormatting>
  <conditionalFormatting sqref="J1003">
    <cfRule type="notContainsBlanks" dxfId="29979" priority="31130">
      <formula>LEN(TRIM(J1003))&gt;0</formula>
    </cfRule>
  </conditionalFormatting>
  <conditionalFormatting sqref="K1003">
    <cfRule type="notContainsBlanks" dxfId="29978" priority="31129">
      <formula>LEN(TRIM(K1003))&gt;0</formula>
    </cfRule>
  </conditionalFormatting>
  <conditionalFormatting sqref="M1003">
    <cfRule type="containsText" dxfId="29977" priority="31128" operator="containsText" text="Complete">
      <formula>NOT(ISERROR(SEARCH("Complete",M1003)))</formula>
    </cfRule>
  </conditionalFormatting>
  <conditionalFormatting sqref="I1003">
    <cfRule type="cellIs" dxfId="29976" priority="31127" operator="greaterThan">
      <formula>2.35</formula>
    </cfRule>
  </conditionalFormatting>
  <conditionalFormatting sqref="J1004">
    <cfRule type="notContainsBlanks" dxfId="29975" priority="31126">
      <formula>LEN(TRIM(J1004))&gt;0</formula>
    </cfRule>
  </conditionalFormatting>
  <conditionalFormatting sqref="K1004">
    <cfRule type="notContainsBlanks" dxfId="29974" priority="31125">
      <formula>LEN(TRIM(K1004))&gt;0</formula>
    </cfRule>
  </conditionalFormatting>
  <conditionalFormatting sqref="M1004">
    <cfRule type="containsText" dxfId="29973" priority="31124" operator="containsText" text="Complete">
      <formula>NOT(ISERROR(SEARCH("Complete",M1004)))</formula>
    </cfRule>
  </conditionalFormatting>
  <conditionalFormatting sqref="I1004">
    <cfRule type="cellIs" dxfId="29972" priority="31123" operator="greaterThan">
      <formula>2.35</formula>
    </cfRule>
  </conditionalFormatting>
  <conditionalFormatting sqref="J1005">
    <cfRule type="notContainsBlanks" dxfId="29971" priority="31122">
      <formula>LEN(TRIM(J1005))&gt;0</formula>
    </cfRule>
  </conditionalFormatting>
  <conditionalFormatting sqref="K1005">
    <cfRule type="notContainsBlanks" dxfId="29970" priority="31121">
      <formula>LEN(TRIM(K1005))&gt;0</formula>
    </cfRule>
  </conditionalFormatting>
  <conditionalFormatting sqref="M1005">
    <cfRule type="containsText" dxfId="29969" priority="31120" operator="containsText" text="Complete">
      <formula>NOT(ISERROR(SEARCH("Complete",M1005)))</formula>
    </cfRule>
  </conditionalFormatting>
  <conditionalFormatting sqref="I1005">
    <cfRule type="cellIs" dxfId="29968" priority="31119" operator="greaterThan">
      <formula>2.35</formula>
    </cfRule>
  </conditionalFormatting>
  <conditionalFormatting sqref="J1006">
    <cfRule type="notContainsBlanks" dxfId="29967" priority="31118">
      <formula>LEN(TRIM(J1006))&gt;0</formula>
    </cfRule>
  </conditionalFormatting>
  <conditionalFormatting sqref="K1006">
    <cfRule type="notContainsBlanks" dxfId="29966" priority="31117">
      <formula>LEN(TRIM(K1006))&gt;0</formula>
    </cfRule>
  </conditionalFormatting>
  <conditionalFormatting sqref="M1006">
    <cfRule type="containsText" dxfId="29965" priority="31116" operator="containsText" text="Complete">
      <formula>NOT(ISERROR(SEARCH("Complete",M1006)))</formula>
    </cfRule>
  </conditionalFormatting>
  <conditionalFormatting sqref="I1006">
    <cfRule type="cellIs" dxfId="29964" priority="31115" operator="greaterThan">
      <formula>2.35</formula>
    </cfRule>
  </conditionalFormatting>
  <conditionalFormatting sqref="J1007">
    <cfRule type="notContainsBlanks" dxfId="29963" priority="31114">
      <formula>LEN(TRIM(J1007))&gt;0</formula>
    </cfRule>
  </conditionalFormatting>
  <conditionalFormatting sqref="K1007">
    <cfRule type="notContainsBlanks" dxfId="29962" priority="31113">
      <formula>LEN(TRIM(K1007))&gt;0</formula>
    </cfRule>
  </conditionalFormatting>
  <conditionalFormatting sqref="M1007">
    <cfRule type="containsText" dxfId="29961" priority="31112" operator="containsText" text="Complete">
      <formula>NOT(ISERROR(SEARCH("Complete",M1007)))</formula>
    </cfRule>
  </conditionalFormatting>
  <conditionalFormatting sqref="I1007">
    <cfRule type="cellIs" dxfId="29960" priority="31111" operator="greaterThan">
      <formula>2.35</formula>
    </cfRule>
  </conditionalFormatting>
  <conditionalFormatting sqref="J1008">
    <cfRule type="notContainsBlanks" dxfId="29959" priority="31110">
      <formula>LEN(TRIM(J1008))&gt;0</formula>
    </cfRule>
  </conditionalFormatting>
  <conditionalFormatting sqref="K1008">
    <cfRule type="notContainsBlanks" dxfId="29958" priority="31109">
      <formula>LEN(TRIM(K1008))&gt;0</formula>
    </cfRule>
  </conditionalFormatting>
  <conditionalFormatting sqref="M1008">
    <cfRule type="containsText" dxfId="29957" priority="31108" operator="containsText" text="Complete">
      <formula>NOT(ISERROR(SEARCH("Complete",M1008)))</formula>
    </cfRule>
  </conditionalFormatting>
  <conditionalFormatting sqref="I1008">
    <cfRule type="cellIs" dxfId="29956" priority="31107" operator="greaterThan">
      <formula>2.35</formula>
    </cfRule>
  </conditionalFormatting>
  <conditionalFormatting sqref="J1009">
    <cfRule type="notContainsBlanks" dxfId="29955" priority="31106">
      <formula>LEN(TRIM(J1009))&gt;0</formula>
    </cfRule>
  </conditionalFormatting>
  <conditionalFormatting sqref="K1009">
    <cfRule type="notContainsBlanks" dxfId="29954" priority="31105">
      <formula>LEN(TRIM(K1009))&gt;0</formula>
    </cfRule>
  </conditionalFormatting>
  <conditionalFormatting sqref="M1009">
    <cfRule type="containsText" dxfId="29953" priority="31104" operator="containsText" text="Complete">
      <formula>NOT(ISERROR(SEARCH("Complete",M1009)))</formula>
    </cfRule>
  </conditionalFormatting>
  <conditionalFormatting sqref="I1009">
    <cfRule type="cellIs" dxfId="29952" priority="31103" operator="greaterThan">
      <formula>2.35</formula>
    </cfRule>
  </conditionalFormatting>
  <conditionalFormatting sqref="J1010">
    <cfRule type="notContainsBlanks" dxfId="29951" priority="31102">
      <formula>LEN(TRIM(J1010))&gt;0</formula>
    </cfRule>
  </conditionalFormatting>
  <conditionalFormatting sqref="K1010">
    <cfRule type="notContainsBlanks" dxfId="29950" priority="31101">
      <formula>LEN(TRIM(K1010))&gt;0</formula>
    </cfRule>
  </conditionalFormatting>
  <conditionalFormatting sqref="M1010">
    <cfRule type="containsText" dxfId="29949" priority="31100" operator="containsText" text="Complete">
      <formula>NOT(ISERROR(SEARCH("Complete",M1010)))</formula>
    </cfRule>
  </conditionalFormatting>
  <conditionalFormatting sqref="I1010">
    <cfRule type="cellIs" dxfId="29948" priority="31099" operator="greaterThan">
      <formula>2.35</formula>
    </cfRule>
  </conditionalFormatting>
  <conditionalFormatting sqref="J1011">
    <cfRule type="notContainsBlanks" dxfId="29947" priority="31098">
      <formula>LEN(TRIM(J1011))&gt;0</formula>
    </cfRule>
  </conditionalFormatting>
  <conditionalFormatting sqref="K1011">
    <cfRule type="notContainsBlanks" dxfId="29946" priority="31097">
      <formula>LEN(TRIM(K1011))&gt;0</formula>
    </cfRule>
  </conditionalFormatting>
  <conditionalFormatting sqref="M1011">
    <cfRule type="containsText" dxfId="29945" priority="31096" operator="containsText" text="Complete">
      <formula>NOT(ISERROR(SEARCH("Complete",M1011)))</formula>
    </cfRule>
  </conditionalFormatting>
  <conditionalFormatting sqref="I1011">
    <cfRule type="cellIs" dxfId="29944" priority="31095" operator="greaterThan">
      <formula>2.35</formula>
    </cfRule>
  </conditionalFormatting>
  <conditionalFormatting sqref="J1012">
    <cfRule type="notContainsBlanks" dxfId="29943" priority="31094">
      <formula>LEN(TRIM(J1012))&gt;0</formula>
    </cfRule>
  </conditionalFormatting>
  <conditionalFormatting sqref="K1012">
    <cfRule type="notContainsBlanks" dxfId="29942" priority="31093">
      <formula>LEN(TRIM(K1012))&gt;0</formula>
    </cfRule>
  </conditionalFormatting>
  <conditionalFormatting sqref="M1012">
    <cfRule type="containsText" dxfId="29941" priority="31092" operator="containsText" text="Complete">
      <formula>NOT(ISERROR(SEARCH("Complete",M1012)))</formula>
    </cfRule>
  </conditionalFormatting>
  <conditionalFormatting sqref="I1012">
    <cfRule type="cellIs" dxfId="29940" priority="31091" operator="greaterThan">
      <formula>2.35</formula>
    </cfRule>
  </conditionalFormatting>
  <conditionalFormatting sqref="J1013">
    <cfRule type="notContainsBlanks" dxfId="29939" priority="31090">
      <formula>LEN(TRIM(J1013))&gt;0</formula>
    </cfRule>
  </conditionalFormatting>
  <conditionalFormatting sqref="K1013">
    <cfRule type="notContainsBlanks" dxfId="29938" priority="31089">
      <formula>LEN(TRIM(K1013))&gt;0</formula>
    </cfRule>
  </conditionalFormatting>
  <conditionalFormatting sqref="M1013">
    <cfRule type="containsText" dxfId="29937" priority="31088" operator="containsText" text="Complete">
      <formula>NOT(ISERROR(SEARCH("Complete",M1013)))</formula>
    </cfRule>
  </conditionalFormatting>
  <conditionalFormatting sqref="I1013">
    <cfRule type="cellIs" dxfId="29936" priority="31087" operator="greaterThan">
      <formula>2.35</formula>
    </cfRule>
  </conditionalFormatting>
  <conditionalFormatting sqref="J1014">
    <cfRule type="notContainsBlanks" dxfId="29935" priority="31086">
      <formula>LEN(TRIM(J1014))&gt;0</formula>
    </cfRule>
  </conditionalFormatting>
  <conditionalFormatting sqref="K1014">
    <cfRule type="notContainsBlanks" dxfId="29934" priority="31085">
      <formula>LEN(TRIM(K1014))&gt;0</formula>
    </cfRule>
  </conditionalFormatting>
  <conditionalFormatting sqref="M1014">
    <cfRule type="containsText" dxfId="29933" priority="31084" operator="containsText" text="Complete">
      <formula>NOT(ISERROR(SEARCH("Complete",M1014)))</formula>
    </cfRule>
  </conditionalFormatting>
  <conditionalFormatting sqref="I1014">
    <cfRule type="cellIs" dxfId="29932" priority="31083" operator="greaterThan">
      <formula>2.35</formula>
    </cfRule>
  </conditionalFormatting>
  <conditionalFormatting sqref="J1015">
    <cfRule type="notContainsBlanks" dxfId="29931" priority="31082">
      <formula>LEN(TRIM(J1015))&gt;0</formula>
    </cfRule>
  </conditionalFormatting>
  <conditionalFormatting sqref="K1015">
    <cfRule type="notContainsBlanks" dxfId="29930" priority="31081">
      <formula>LEN(TRIM(K1015))&gt;0</formula>
    </cfRule>
  </conditionalFormatting>
  <conditionalFormatting sqref="M1015">
    <cfRule type="containsText" dxfId="29929" priority="31080" operator="containsText" text="Complete">
      <formula>NOT(ISERROR(SEARCH("Complete",M1015)))</formula>
    </cfRule>
  </conditionalFormatting>
  <conditionalFormatting sqref="I1015">
    <cfRule type="cellIs" dxfId="29928" priority="31079" operator="greaterThan">
      <formula>2.35</formula>
    </cfRule>
  </conditionalFormatting>
  <conditionalFormatting sqref="J1016">
    <cfRule type="notContainsBlanks" dxfId="29927" priority="31078">
      <formula>LEN(TRIM(J1016))&gt;0</formula>
    </cfRule>
  </conditionalFormatting>
  <conditionalFormatting sqref="K1016">
    <cfRule type="notContainsBlanks" dxfId="29926" priority="31077">
      <formula>LEN(TRIM(K1016))&gt;0</formula>
    </cfRule>
  </conditionalFormatting>
  <conditionalFormatting sqref="M1016">
    <cfRule type="containsText" dxfId="29925" priority="31076" operator="containsText" text="Complete">
      <formula>NOT(ISERROR(SEARCH("Complete",M1016)))</formula>
    </cfRule>
  </conditionalFormatting>
  <conditionalFormatting sqref="I1016">
    <cfRule type="cellIs" dxfId="29924" priority="31075" operator="greaterThan">
      <formula>2.35</formula>
    </cfRule>
  </conditionalFormatting>
  <conditionalFormatting sqref="J1017">
    <cfRule type="notContainsBlanks" dxfId="29923" priority="31074">
      <formula>LEN(TRIM(J1017))&gt;0</formula>
    </cfRule>
  </conditionalFormatting>
  <conditionalFormatting sqref="K1017">
    <cfRule type="notContainsBlanks" dxfId="29922" priority="31073">
      <formula>LEN(TRIM(K1017))&gt;0</formula>
    </cfRule>
  </conditionalFormatting>
  <conditionalFormatting sqref="M1017">
    <cfRule type="containsText" dxfId="29921" priority="31072" operator="containsText" text="Complete">
      <formula>NOT(ISERROR(SEARCH("Complete",M1017)))</formula>
    </cfRule>
  </conditionalFormatting>
  <conditionalFormatting sqref="I1017">
    <cfRule type="cellIs" dxfId="29920" priority="31071" operator="greaterThan">
      <formula>2.35</formula>
    </cfRule>
  </conditionalFormatting>
  <conditionalFormatting sqref="J1018">
    <cfRule type="notContainsBlanks" dxfId="29919" priority="31070">
      <formula>LEN(TRIM(J1018))&gt;0</formula>
    </cfRule>
  </conditionalFormatting>
  <conditionalFormatting sqref="K1018">
    <cfRule type="notContainsBlanks" dxfId="29918" priority="31069">
      <formula>LEN(TRIM(K1018))&gt;0</formula>
    </cfRule>
  </conditionalFormatting>
  <conditionalFormatting sqref="M1018">
    <cfRule type="containsText" dxfId="29917" priority="31068" operator="containsText" text="Complete">
      <formula>NOT(ISERROR(SEARCH("Complete",M1018)))</formula>
    </cfRule>
  </conditionalFormatting>
  <conditionalFormatting sqref="I1018">
    <cfRule type="cellIs" dxfId="29916" priority="31067" operator="greaterThan">
      <formula>2.35</formula>
    </cfRule>
  </conditionalFormatting>
  <conditionalFormatting sqref="J1019">
    <cfRule type="notContainsBlanks" dxfId="29915" priority="31066">
      <formula>LEN(TRIM(J1019))&gt;0</formula>
    </cfRule>
  </conditionalFormatting>
  <conditionalFormatting sqref="K1019">
    <cfRule type="notContainsBlanks" dxfId="29914" priority="31065">
      <formula>LEN(TRIM(K1019))&gt;0</formula>
    </cfRule>
  </conditionalFormatting>
  <conditionalFormatting sqref="M1019">
    <cfRule type="containsText" dxfId="29913" priority="31064" operator="containsText" text="Complete">
      <formula>NOT(ISERROR(SEARCH("Complete",M1019)))</formula>
    </cfRule>
  </conditionalFormatting>
  <conditionalFormatting sqref="I1019">
    <cfRule type="cellIs" dxfId="29912" priority="31063" operator="greaterThan">
      <formula>2.35</formula>
    </cfRule>
  </conditionalFormatting>
  <conditionalFormatting sqref="J1020">
    <cfRule type="notContainsBlanks" dxfId="29911" priority="31062">
      <formula>LEN(TRIM(J1020))&gt;0</formula>
    </cfRule>
  </conditionalFormatting>
  <conditionalFormatting sqref="K1020">
    <cfRule type="notContainsBlanks" dxfId="29910" priority="31061">
      <formula>LEN(TRIM(K1020))&gt;0</formula>
    </cfRule>
  </conditionalFormatting>
  <conditionalFormatting sqref="M1020">
    <cfRule type="containsText" dxfId="29909" priority="31060" operator="containsText" text="Complete">
      <formula>NOT(ISERROR(SEARCH("Complete",M1020)))</formula>
    </cfRule>
  </conditionalFormatting>
  <conditionalFormatting sqref="I1020">
    <cfRule type="cellIs" dxfId="29908" priority="31059" operator="greaterThan">
      <formula>2.35</formula>
    </cfRule>
  </conditionalFormatting>
  <conditionalFormatting sqref="J1021">
    <cfRule type="notContainsBlanks" dxfId="29907" priority="31058">
      <formula>LEN(TRIM(J1021))&gt;0</formula>
    </cfRule>
  </conditionalFormatting>
  <conditionalFormatting sqref="K1021">
    <cfRule type="notContainsBlanks" dxfId="29906" priority="31057">
      <formula>LEN(TRIM(K1021))&gt;0</formula>
    </cfRule>
  </conditionalFormatting>
  <conditionalFormatting sqref="M1021">
    <cfRule type="containsText" dxfId="29905" priority="31056" operator="containsText" text="Complete">
      <formula>NOT(ISERROR(SEARCH("Complete",M1021)))</formula>
    </cfRule>
  </conditionalFormatting>
  <conditionalFormatting sqref="I1021">
    <cfRule type="cellIs" dxfId="29904" priority="31055" operator="greaterThan">
      <formula>2.35</formula>
    </cfRule>
  </conditionalFormatting>
  <conditionalFormatting sqref="J1022">
    <cfRule type="notContainsBlanks" dxfId="29903" priority="31054">
      <formula>LEN(TRIM(J1022))&gt;0</formula>
    </cfRule>
  </conditionalFormatting>
  <conditionalFormatting sqref="K1022">
    <cfRule type="notContainsBlanks" dxfId="29902" priority="31053">
      <formula>LEN(TRIM(K1022))&gt;0</formula>
    </cfRule>
  </conditionalFormatting>
  <conditionalFormatting sqref="M1022">
    <cfRule type="containsText" dxfId="29901" priority="31052" operator="containsText" text="Complete">
      <formula>NOT(ISERROR(SEARCH("Complete",M1022)))</formula>
    </cfRule>
  </conditionalFormatting>
  <conditionalFormatting sqref="I1022">
    <cfRule type="cellIs" dxfId="29900" priority="31051" operator="greaterThan">
      <formula>2.35</formula>
    </cfRule>
  </conditionalFormatting>
  <conditionalFormatting sqref="J1023">
    <cfRule type="notContainsBlanks" dxfId="29899" priority="31050">
      <formula>LEN(TRIM(J1023))&gt;0</formula>
    </cfRule>
  </conditionalFormatting>
  <conditionalFormatting sqref="K1023">
    <cfRule type="notContainsBlanks" dxfId="29898" priority="31049">
      <formula>LEN(TRIM(K1023))&gt;0</formula>
    </cfRule>
  </conditionalFormatting>
  <conditionalFormatting sqref="M1023">
    <cfRule type="containsText" dxfId="29897" priority="31048" operator="containsText" text="Complete">
      <formula>NOT(ISERROR(SEARCH("Complete",M1023)))</formula>
    </cfRule>
  </conditionalFormatting>
  <conditionalFormatting sqref="I1023">
    <cfRule type="cellIs" dxfId="29896" priority="31047" operator="greaterThan">
      <formula>2.35</formula>
    </cfRule>
  </conditionalFormatting>
  <conditionalFormatting sqref="J1024">
    <cfRule type="notContainsBlanks" dxfId="29895" priority="31046">
      <formula>LEN(TRIM(J1024))&gt;0</formula>
    </cfRule>
  </conditionalFormatting>
  <conditionalFormatting sqref="K1024">
    <cfRule type="notContainsBlanks" dxfId="29894" priority="31045">
      <formula>LEN(TRIM(K1024))&gt;0</formula>
    </cfRule>
  </conditionalFormatting>
  <conditionalFormatting sqref="M1024">
    <cfRule type="containsText" dxfId="29893" priority="31044" operator="containsText" text="Complete">
      <formula>NOT(ISERROR(SEARCH("Complete",M1024)))</formula>
    </cfRule>
  </conditionalFormatting>
  <conditionalFormatting sqref="I1024">
    <cfRule type="cellIs" dxfId="29892" priority="31043" operator="greaterThan">
      <formula>2.35</formula>
    </cfRule>
  </conditionalFormatting>
  <conditionalFormatting sqref="J1025">
    <cfRule type="notContainsBlanks" dxfId="29891" priority="31042">
      <formula>LEN(TRIM(J1025))&gt;0</formula>
    </cfRule>
  </conditionalFormatting>
  <conditionalFormatting sqref="K1025">
    <cfRule type="notContainsBlanks" dxfId="29890" priority="31041">
      <formula>LEN(TRIM(K1025))&gt;0</formula>
    </cfRule>
  </conditionalFormatting>
  <conditionalFormatting sqref="M1025">
    <cfRule type="containsText" dxfId="29889" priority="31040" operator="containsText" text="Complete">
      <formula>NOT(ISERROR(SEARCH("Complete",M1025)))</formula>
    </cfRule>
  </conditionalFormatting>
  <conditionalFormatting sqref="I1025">
    <cfRule type="cellIs" dxfId="29888" priority="31039" operator="greaterThan">
      <formula>2.35</formula>
    </cfRule>
  </conditionalFormatting>
  <conditionalFormatting sqref="J1026">
    <cfRule type="notContainsBlanks" dxfId="29887" priority="31038">
      <formula>LEN(TRIM(J1026))&gt;0</formula>
    </cfRule>
  </conditionalFormatting>
  <conditionalFormatting sqref="K1026">
    <cfRule type="notContainsBlanks" dxfId="29886" priority="31037">
      <formula>LEN(TRIM(K1026))&gt;0</formula>
    </cfRule>
  </conditionalFormatting>
  <conditionalFormatting sqref="M1026">
    <cfRule type="containsText" dxfId="29885" priority="31036" operator="containsText" text="Complete">
      <formula>NOT(ISERROR(SEARCH("Complete",M1026)))</formula>
    </cfRule>
  </conditionalFormatting>
  <conditionalFormatting sqref="I1026">
    <cfRule type="cellIs" dxfId="29884" priority="31035" operator="greaterThan">
      <formula>2.35</formula>
    </cfRule>
  </conditionalFormatting>
  <conditionalFormatting sqref="J1027">
    <cfRule type="notContainsBlanks" dxfId="29883" priority="31034">
      <formula>LEN(TRIM(J1027))&gt;0</formula>
    </cfRule>
  </conditionalFormatting>
  <conditionalFormatting sqref="K1027">
    <cfRule type="notContainsBlanks" dxfId="29882" priority="31033">
      <formula>LEN(TRIM(K1027))&gt;0</formula>
    </cfRule>
  </conditionalFormatting>
  <conditionalFormatting sqref="M1027">
    <cfRule type="containsText" dxfId="29881" priority="31032" operator="containsText" text="Complete">
      <formula>NOT(ISERROR(SEARCH("Complete",M1027)))</formula>
    </cfRule>
  </conditionalFormatting>
  <conditionalFormatting sqref="I1027">
    <cfRule type="cellIs" dxfId="29880" priority="31031" operator="greaterThan">
      <formula>2.35</formula>
    </cfRule>
  </conditionalFormatting>
  <conditionalFormatting sqref="J1028">
    <cfRule type="notContainsBlanks" dxfId="29879" priority="31030">
      <formula>LEN(TRIM(J1028))&gt;0</formula>
    </cfRule>
  </conditionalFormatting>
  <conditionalFormatting sqref="K1028">
    <cfRule type="notContainsBlanks" dxfId="29878" priority="31029">
      <formula>LEN(TRIM(K1028))&gt;0</formula>
    </cfRule>
  </conditionalFormatting>
  <conditionalFormatting sqref="M1028">
    <cfRule type="containsText" dxfId="29877" priority="31028" operator="containsText" text="Complete">
      <formula>NOT(ISERROR(SEARCH("Complete",M1028)))</formula>
    </cfRule>
  </conditionalFormatting>
  <conditionalFormatting sqref="I1028">
    <cfRule type="cellIs" dxfId="29876" priority="31027" operator="greaterThan">
      <formula>2.35</formula>
    </cfRule>
  </conditionalFormatting>
  <conditionalFormatting sqref="J1029">
    <cfRule type="notContainsBlanks" dxfId="29875" priority="31026">
      <formula>LEN(TRIM(J1029))&gt;0</formula>
    </cfRule>
  </conditionalFormatting>
  <conditionalFormatting sqref="K1029">
    <cfRule type="notContainsBlanks" dxfId="29874" priority="31025">
      <formula>LEN(TRIM(K1029))&gt;0</formula>
    </cfRule>
  </conditionalFormatting>
  <conditionalFormatting sqref="M1029">
    <cfRule type="containsText" dxfId="29873" priority="31024" operator="containsText" text="Complete">
      <formula>NOT(ISERROR(SEARCH("Complete",M1029)))</formula>
    </cfRule>
  </conditionalFormatting>
  <conditionalFormatting sqref="I1029">
    <cfRule type="cellIs" dxfId="29872" priority="31023" operator="greaterThan">
      <formula>2.35</formula>
    </cfRule>
  </conditionalFormatting>
  <conditionalFormatting sqref="J1030">
    <cfRule type="notContainsBlanks" dxfId="29871" priority="31022">
      <formula>LEN(TRIM(J1030))&gt;0</formula>
    </cfRule>
  </conditionalFormatting>
  <conditionalFormatting sqref="K1030">
    <cfRule type="notContainsBlanks" dxfId="29870" priority="31021">
      <formula>LEN(TRIM(K1030))&gt;0</formula>
    </cfRule>
  </conditionalFormatting>
  <conditionalFormatting sqref="M1030">
    <cfRule type="containsText" dxfId="29869" priority="31020" operator="containsText" text="Complete">
      <formula>NOT(ISERROR(SEARCH("Complete",M1030)))</formula>
    </cfRule>
  </conditionalFormatting>
  <conditionalFormatting sqref="I1030">
    <cfRule type="cellIs" dxfId="29868" priority="31019" operator="greaterThan">
      <formula>2.35</formula>
    </cfRule>
  </conditionalFormatting>
  <conditionalFormatting sqref="J1031">
    <cfRule type="notContainsBlanks" dxfId="29867" priority="31018">
      <formula>LEN(TRIM(J1031))&gt;0</formula>
    </cfRule>
  </conditionalFormatting>
  <conditionalFormatting sqref="K1031">
    <cfRule type="notContainsBlanks" dxfId="29866" priority="31017">
      <formula>LEN(TRIM(K1031))&gt;0</formula>
    </cfRule>
  </conditionalFormatting>
  <conditionalFormatting sqref="M1031">
    <cfRule type="containsText" dxfId="29865" priority="31016" operator="containsText" text="Complete">
      <formula>NOT(ISERROR(SEARCH("Complete",M1031)))</formula>
    </cfRule>
  </conditionalFormatting>
  <conditionalFormatting sqref="I1031">
    <cfRule type="cellIs" dxfId="29864" priority="31015" operator="greaterThan">
      <formula>2.35</formula>
    </cfRule>
  </conditionalFormatting>
  <conditionalFormatting sqref="J1032">
    <cfRule type="notContainsBlanks" dxfId="29863" priority="31014">
      <formula>LEN(TRIM(J1032))&gt;0</formula>
    </cfRule>
  </conditionalFormatting>
  <conditionalFormatting sqref="K1032">
    <cfRule type="notContainsBlanks" dxfId="29862" priority="31013">
      <formula>LEN(TRIM(K1032))&gt;0</formula>
    </cfRule>
  </conditionalFormatting>
  <conditionalFormatting sqref="M1032">
    <cfRule type="containsText" dxfId="29861" priority="31012" operator="containsText" text="Complete">
      <formula>NOT(ISERROR(SEARCH("Complete",M1032)))</formula>
    </cfRule>
  </conditionalFormatting>
  <conditionalFormatting sqref="I1032">
    <cfRule type="cellIs" dxfId="29860" priority="31011" operator="greaterThan">
      <formula>2.35</formula>
    </cfRule>
  </conditionalFormatting>
  <conditionalFormatting sqref="J1033">
    <cfRule type="notContainsBlanks" dxfId="29859" priority="31010">
      <formula>LEN(TRIM(J1033))&gt;0</formula>
    </cfRule>
  </conditionalFormatting>
  <conditionalFormatting sqref="K1033">
    <cfRule type="notContainsBlanks" dxfId="29858" priority="31009">
      <formula>LEN(TRIM(K1033))&gt;0</formula>
    </cfRule>
  </conditionalFormatting>
  <conditionalFormatting sqref="M1033">
    <cfRule type="containsText" dxfId="29857" priority="31008" operator="containsText" text="Complete">
      <formula>NOT(ISERROR(SEARCH("Complete",M1033)))</formula>
    </cfRule>
  </conditionalFormatting>
  <conditionalFormatting sqref="I1033">
    <cfRule type="cellIs" dxfId="29856" priority="31007" operator="greaterThan">
      <formula>2.35</formula>
    </cfRule>
  </conditionalFormatting>
  <conditionalFormatting sqref="J1034">
    <cfRule type="notContainsBlanks" dxfId="29855" priority="31006">
      <formula>LEN(TRIM(J1034))&gt;0</formula>
    </cfRule>
  </conditionalFormatting>
  <conditionalFormatting sqref="K1034">
    <cfRule type="notContainsBlanks" dxfId="29854" priority="31005">
      <formula>LEN(TRIM(K1034))&gt;0</formula>
    </cfRule>
  </conditionalFormatting>
  <conditionalFormatting sqref="M1034">
    <cfRule type="containsText" dxfId="29853" priority="31004" operator="containsText" text="Complete">
      <formula>NOT(ISERROR(SEARCH("Complete",M1034)))</formula>
    </cfRule>
  </conditionalFormatting>
  <conditionalFormatting sqref="I1034">
    <cfRule type="cellIs" dxfId="29852" priority="31003" operator="greaterThan">
      <formula>2.35</formula>
    </cfRule>
  </conditionalFormatting>
  <conditionalFormatting sqref="J1035">
    <cfRule type="notContainsBlanks" dxfId="29851" priority="31002">
      <formula>LEN(TRIM(J1035))&gt;0</formula>
    </cfRule>
  </conditionalFormatting>
  <conditionalFormatting sqref="K1035">
    <cfRule type="notContainsBlanks" dxfId="29850" priority="31001">
      <formula>LEN(TRIM(K1035))&gt;0</formula>
    </cfRule>
  </conditionalFormatting>
  <conditionalFormatting sqref="M1035">
    <cfRule type="containsText" dxfId="29849" priority="31000" operator="containsText" text="Complete">
      <formula>NOT(ISERROR(SEARCH("Complete",M1035)))</formula>
    </cfRule>
  </conditionalFormatting>
  <conditionalFormatting sqref="I1035">
    <cfRule type="cellIs" dxfId="29848" priority="30999" operator="greaterThan">
      <formula>2.35</formula>
    </cfRule>
  </conditionalFormatting>
  <conditionalFormatting sqref="J1036:J1039">
    <cfRule type="notContainsBlanks" dxfId="29847" priority="30998">
      <formula>LEN(TRIM(J1036))&gt;0</formula>
    </cfRule>
  </conditionalFormatting>
  <conditionalFormatting sqref="K1036:K1039">
    <cfRule type="notContainsBlanks" dxfId="29846" priority="30997">
      <formula>LEN(TRIM(K1036))&gt;0</formula>
    </cfRule>
  </conditionalFormatting>
  <conditionalFormatting sqref="M1036:M1039">
    <cfRule type="containsText" dxfId="29845" priority="30996" operator="containsText" text="Complete">
      <formula>NOT(ISERROR(SEARCH("Complete",M1036)))</formula>
    </cfRule>
  </conditionalFormatting>
  <conditionalFormatting sqref="I1036:I1039">
    <cfRule type="cellIs" dxfId="29844" priority="30995" operator="greaterThan">
      <formula>2.35</formula>
    </cfRule>
  </conditionalFormatting>
  <conditionalFormatting sqref="J1040">
    <cfRule type="notContainsBlanks" dxfId="29843" priority="30994">
      <formula>LEN(TRIM(J1040))&gt;0</formula>
    </cfRule>
  </conditionalFormatting>
  <conditionalFormatting sqref="K1040">
    <cfRule type="notContainsBlanks" dxfId="29842" priority="30993">
      <formula>LEN(TRIM(K1040))&gt;0</formula>
    </cfRule>
  </conditionalFormatting>
  <conditionalFormatting sqref="M1040">
    <cfRule type="containsText" dxfId="29841" priority="30992" operator="containsText" text="Complete">
      <formula>NOT(ISERROR(SEARCH("Complete",M1040)))</formula>
    </cfRule>
  </conditionalFormatting>
  <conditionalFormatting sqref="I1040">
    <cfRule type="cellIs" dxfId="29840" priority="30991" operator="greaterThan">
      <formula>2.35</formula>
    </cfRule>
  </conditionalFormatting>
  <conditionalFormatting sqref="J1041">
    <cfRule type="notContainsBlanks" dxfId="29839" priority="30990">
      <formula>LEN(TRIM(J1041))&gt;0</formula>
    </cfRule>
  </conditionalFormatting>
  <conditionalFormatting sqref="K1041">
    <cfRule type="notContainsBlanks" dxfId="29838" priority="30989">
      <formula>LEN(TRIM(K1041))&gt;0</formula>
    </cfRule>
  </conditionalFormatting>
  <conditionalFormatting sqref="M1041">
    <cfRule type="containsText" dxfId="29837" priority="30988" operator="containsText" text="Complete">
      <formula>NOT(ISERROR(SEARCH("Complete",M1041)))</formula>
    </cfRule>
  </conditionalFormatting>
  <conditionalFormatting sqref="I1041">
    <cfRule type="cellIs" dxfId="29836" priority="30987" operator="greaterThan">
      <formula>2.35</formula>
    </cfRule>
  </conditionalFormatting>
  <conditionalFormatting sqref="J1042">
    <cfRule type="notContainsBlanks" dxfId="29835" priority="30986">
      <formula>LEN(TRIM(J1042))&gt;0</formula>
    </cfRule>
  </conditionalFormatting>
  <conditionalFormatting sqref="K1042">
    <cfRule type="notContainsBlanks" dxfId="29834" priority="30985">
      <formula>LEN(TRIM(K1042))&gt;0</formula>
    </cfRule>
  </conditionalFormatting>
  <conditionalFormatting sqref="M1042">
    <cfRule type="containsText" dxfId="29833" priority="30984" operator="containsText" text="Complete">
      <formula>NOT(ISERROR(SEARCH("Complete",M1042)))</formula>
    </cfRule>
  </conditionalFormatting>
  <conditionalFormatting sqref="I1042">
    <cfRule type="cellIs" dxfId="29832" priority="30983" operator="greaterThan">
      <formula>2.35</formula>
    </cfRule>
  </conditionalFormatting>
  <conditionalFormatting sqref="J1043">
    <cfRule type="notContainsBlanks" dxfId="29831" priority="30982">
      <formula>LEN(TRIM(J1043))&gt;0</formula>
    </cfRule>
  </conditionalFormatting>
  <conditionalFormatting sqref="K1043">
    <cfRule type="notContainsBlanks" dxfId="29830" priority="30981">
      <formula>LEN(TRIM(K1043))&gt;0</formula>
    </cfRule>
  </conditionalFormatting>
  <conditionalFormatting sqref="M1043">
    <cfRule type="containsText" dxfId="29829" priority="30980" operator="containsText" text="Complete">
      <formula>NOT(ISERROR(SEARCH("Complete",M1043)))</formula>
    </cfRule>
  </conditionalFormatting>
  <conditionalFormatting sqref="I1043">
    <cfRule type="cellIs" dxfId="29828" priority="30979" operator="greaterThan">
      <formula>2.35</formula>
    </cfRule>
  </conditionalFormatting>
  <conditionalFormatting sqref="J1044">
    <cfRule type="notContainsBlanks" dxfId="29827" priority="30978">
      <formula>LEN(TRIM(J1044))&gt;0</formula>
    </cfRule>
  </conditionalFormatting>
  <conditionalFormatting sqref="K1044">
    <cfRule type="notContainsBlanks" dxfId="29826" priority="30977">
      <formula>LEN(TRIM(K1044))&gt;0</formula>
    </cfRule>
  </conditionalFormatting>
  <conditionalFormatting sqref="M1044">
    <cfRule type="containsText" dxfId="29825" priority="30976" operator="containsText" text="Complete">
      <formula>NOT(ISERROR(SEARCH("Complete",M1044)))</formula>
    </cfRule>
  </conditionalFormatting>
  <conditionalFormatting sqref="I1044">
    <cfRule type="cellIs" dxfId="29824" priority="30975" operator="greaterThan">
      <formula>2.35</formula>
    </cfRule>
  </conditionalFormatting>
  <conditionalFormatting sqref="J1045">
    <cfRule type="notContainsBlanks" dxfId="29823" priority="30974">
      <formula>LEN(TRIM(J1045))&gt;0</formula>
    </cfRule>
  </conditionalFormatting>
  <conditionalFormatting sqref="K1045">
    <cfRule type="notContainsBlanks" dxfId="29822" priority="30973">
      <formula>LEN(TRIM(K1045))&gt;0</formula>
    </cfRule>
  </conditionalFormatting>
  <conditionalFormatting sqref="M1045">
    <cfRule type="containsText" dxfId="29821" priority="30972" operator="containsText" text="Complete">
      <formula>NOT(ISERROR(SEARCH("Complete",M1045)))</formula>
    </cfRule>
  </conditionalFormatting>
  <conditionalFormatting sqref="I1045">
    <cfRule type="cellIs" dxfId="29820" priority="30971" operator="greaterThan">
      <formula>2.35</formula>
    </cfRule>
  </conditionalFormatting>
  <conditionalFormatting sqref="J1046">
    <cfRule type="notContainsBlanks" dxfId="29819" priority="30970">
      <formula>LEN(TRIM(J1046))&gt;0</formula>
    </cfRule>
  </conditionalFormatting>
  <conditionalFormatting sqref="K1046">
    <cfRule type="notContainsBlanks" dxfId="29818" priority="30969">
      <formula>LEN(TRIM(K1046))&gt;0</formula>
    </cfRule>
  </conditionalFormatting>
  <conditionalFormatting sqref="M1046">
    <cfRule type="containsText" dxfId="29817" priority="30968" operator="containsText" text="Complete">
      <formula>NOT(ISERROR(SEARCH("Complete",M1046)))</formula>
    </cfRule>
  </conditionalFormatting>
  <conditionalFormatting sqref="I1046">
    <cfRule type="cellIs" dxfId="29816" priority="30967" operator="greaterThan">
      <formula>2.35</formula>
    </cfRule>
  </conditionalFormatting>
  <conditionalFormatting sqref="J1047">
    <cfRule type="notContainsBlanks" dxfId="29815" priority="30966">
      <formula>LEN(TRIM(J1047))&gt;0</formula>
    </cfRule>
  </conditionalFormatting>
  <conditionalFormatting sqref="K1047">
    <cfRule type="notContainsBlanks" dxfId="29814" priority="30965">
      <formula>LEN(TRIM(K1047))&gt;0</formula>
    </cfRule>
  </conditionalFormatting>
  <conditionalFormatting sqref="M1047">
    <cfRule type="containsText" dxfId="29813" priority="30964" operator="containsText" text="Complete">
      <formula>NOT(ISERROR(SEARCH("Complete",M1047)))</formula>
    </cfRule>
  </conditionalFormatting>
  <conditionalFormatting sqref="I1047">
    <cfRule type="cellIs" dxfId="29812" priority="30963" operator="greaterThan">
      <formula>2.35</formula>
    </cfRule>
  </conditionalFormatting>
  <conditionalFormatting sqref="J1048">
    <cfRule type="notContainsBlanks" dxfId="29811" priority="30962">
      <formula>LEN(TRIM(J1048))&gt;0</formula>
    </cfRule>
  </conditionalFormatting>
  <conditionalFormatting sqref="K1048">
    <cfRule type="notContainsBlanks" dxfId="29810" priority="30961">
      <formula>LEN(TRIM(K1048))&gt;0</formula>
    </cfRule>
  </conditionalFormatting>
  <conditionalFormatting sqref="M1048">
    <cfRule type="containsText" dxfId="29809" priority="30960" operator="containsText" text="Complete">
      <formula>NOT(ISERROR(SEARCH("Complete",M1048)))</formula>
    </cfRule>
  </conditionalFormatting>
  <conditionalFormatting sqref="I1048">
    <cfRule type="cellIs" dxfId="29808" priority="30959" operator="greaterThan">
      <formula>2.35</formula>
    </cfRule>
  </conditionalFormatting>
  <conditionalFormatting sqref="J1049">
    <cfRule type="notContainsBlanks" dxfId="29807" priority="30958">
      <formula>LEN(TRIM(J1049))&gt;0</formula>
    </cfRule>
  </conditionalFormatting>
  <conditionalFormatting sqref="K1049">
    <cfRule type="notContainsBlanks" dxfId="29806" priority="30957">
      <formula>LEN(TRIM(K1049))&gt;0</formula>
    </cfRule>
  </conditionalFormatting>
  <conditionalFormatting sqref="M1049">
    <cfRule type="containsText" dxfId="29805" priority="30956" operator="containsText" text="Complete">
      <formula>NOT(ISERROR(SEARCH("Complete",M1049)))</formula>
    </cfRule>
  </conditionalFormatting>
  <conditionalFormatting sqref="I1049">
    <cfRule type="cellIs" dxfId="29804" priority="30955" operator="greaterThan">
      <formula>2.35</formula>
    </cfRule>
  </conditionalFormatting>
  <conditionalFormatting sqref="J1050">
    <cfRule type="notContainsBlanks" dxfId="29803" priority="30954">
      <formula>LEN(TRIM(J1050))&gt;0</formula>
    </cfRule>
  </conditionalFormatting>
  <conditionalFormatting sqref="K1050">
    <cfRule type="notContainsBlanks" dxfId="29802" priority="30953">
      <formula>LEN(TRIM(K1050))&gt;0</formula>
    </cfRule>
  </conditionalFormatting>
  <conditionalFormatting sqref="M1050">
    <cfRule type="containsText" dxfId="29801" priority="30952" operator="containsText" text="Complete">
      <formula>NOT(ISERROR(SEARCH("Complete",M1050)))</formula>
    </cfRule>
  </conditionalFormatting>
  <conditionalFormatting sqref="I1050">
    <cfRule type="cellIs" dxfId="29800" priority="30951" operator="greaterThan">
      <formula>2.35</formula>
    </cfRule>
  </conditionalFormatting>
  <conditionalFormatting sqref="J1051">
    <cfRule type="notContainsBlanks" dxfId="29799" priority="30950">
      <formula>LEN(TRIM(J1051))&gt;0</formula>
    </cfRule>
  </conditionalFormatting>
  <conditionalFormatting sqref="K1051">
    <cfRule type="notContainsBlanks" dxfId="29798" priority="30949">
      <formula>LEN(TRIM(K1051))&gt;0</formula>
    </cfRule>
  </conditionalFormatting>
  <conditionalFormatting sqref="M1051">
    <cfRule type="containsText" dxfId="29797" priority="30948" operator="containsText" text="Complete">
      <formula>NOT(ISERROR(SEARCH("Complete",M1051)))</formula>
    </cfRule>
  </conditionalFormatting>
  <conditionalFormatting sqref="I1051">
    <cfRule type="cellIs" dxfId="29796" priority="30947" operator="greaterThan">
      <formula>2.35</formula>
    </cfRule>
  </conditionalFormatting>
  <conditionalFormatting sqref="J1052">
    <cfRule type="notContainsBlanks" dxfId="29795" priority="30946">
      <formula>LEN(TRIM(J1052))&gt;0</formula>
    </cfRule>
  </conditionalFormatting>
  <conditionalFormatting sqref="K1052">
    <cfRule type="notContainsBlanks" dxfId="29794" priority="30945">
      <formula>LEN(TRIM(K1052))&gt;0</formula>
    </cfRule>
  </conditionalFormatting>
  <conditionalFormatting sqref="M1052">
    <cfRule type="containsText" dxfId="29793" priority="30944" operator="containsText" text="Complete">
      <formula>NOT(ISERROR(SEARCH("Complete",M1052)))</formula>
    </cfRule>
  </conditionalFormatting>
  <conditionalFormatting sqref="I1052">
    <cfRule type="cellIs" dxfId="29792" priority="30943" operator="greaterThan">
      <formula>2.35</formula>
    </cfRule>
  </conditionalFormatting>
  <conditionalFormatting sqref="J1053">
    <cfRule type="notContainsBlanks" dxfId="29791" priority="30942">
      <formula>LEN(TRIM(J1053))&gt;0</formula>
    </cfRule>
  </conditionalFormatting>
  <conditionalFormatting sqref="K1053">
    <cfRule type="notContainsBlanks" dxfId="29790" priority="30941">
      <formula>LEN(TRIM(K1053))&gt;0</formula>
    </cfRule>
  </conditionalFormatting>
  <conditionalFormatting sqref="M1053">
    <cfRule type="containsText" dxfId="29789" priority="30940" operator="containsText" text="Complete">
      <formula>NOT(ISERROR(SEARCH("Complete",M1053)))</formula>
    </cfRule>
  </conditionalFormatting>
  <conditionalFormatting sqref="I1053">
    <cfRule type="cellIs" dxfId="29788" priority="30939" operator="greaterThan">
      <formula>2.35</formula>
    </cfRule>
  </conditionalFormatting>
  <conditionalFormatting sqref="J1054">
    <cfRule type="notContainsBlanks" dxfId="29787" priority="30938">
      <formula>LEN(TRIM(J1054))&gt;0</formula>
    </cfRule>
  </conditionalFormatting>
  <conditionalFormatting sqref="K1054">
    <cfRule type="notContainsBlanks" dxfId="29786" priority="30937">
      <formula>LEN(TRIM(K1054))&gt;0</formula>
    </cfRule>
  </conditionalFormatting>
  <conditionalFormatting sqref="M1054">
    <cfRule type="containsText" dxfId="29785" priority="30936" operator="containsText" text="Complete">
      <formula>NOT(ISERROR(SEARCH("Complete",M1054)))</formula>
    </cfRule>
  </conditionalFormatting>
  <conditionalFormatting sqref="I1054">
    <cfRule type="cellIs" dxfId="29784" priority="30935" operator="greaterThan">
      <formula>2.35</formula>
    </cfRule>
  </conditionalFormatting>
  <conditionalFormatting sqref="J1055">
    <cfRule type="notContainsBlanks" dxfId="29783" priority="30934">
      <formula>LEN(TRIM(J1055))&gt;0</formula>
    </cfRule>
  </conditionalFormatting>
  <conditionalFormatting sqref="K1055">
    <cfRule type="notContainsBlanks" dxfId="29782" priority="30933">
      <formula>LEN(TRIM(K1055))&gt;0</formula>
    </cfRule>
  </conditionalFormatting>
  <conditionalFormatting sqref="M1055">
    <cfRule type="containsText" dxfId="29781" priority="30932" operator="containsText" text="Complete">
      <formula>NOT(ISERROR(SEARCH("Complete",M1055)))</formula>
    </cfRule>
  </conditionalFormatting>
  <conditionalFormatting sqref="I1055">
    <cfRule type="cellIs" dxfId="29780" priority="30931" operator="greaterThan">
      <formula>2.35</formula>
    </cfRule>
  </conditionalFormatting>
  <conditionalFormatting sqref="J1056">
    <cfRule type="notContainsBlanks" dxfId="29779" priority="30930">
      <formula>LEN(TRIM(J1056))&gt;0</formula>
    </cfRule>
  </conditionalFormatting>
  <conditionalFormatting sqref="K1056">
    <cfRule type="notContainsBlanks" dxfId="29778" priority="30929">
      <formula>LEN(TRIM(K1056))&gt;0</formula>
    </cfRule>
  </conditionalFormatting>
  <conditionalFormatting sqref="M1056">
    <cfRule type="containsText" dxfId="29777" priority="30928" operator="containsText" text="Complete">
      <formula>NOT(ISERROR(SEARCH("Complete",M1056)))</formula>
    </cfRule>
  </conditionalFormatting>
  <conditionalFormatting sqref="I1056">
    <cfRule type="cellIs" dxfId="29776" priority="30927" operator="greaterThan">
      <formula>2.35</formula>
    </cfRule>
  </conditionalFormatting>
  <conditionalFormatting sqref="J1057">
    <cfRule type="notContainsBlanks" dxfId="29775" priority="30926">
      <formula>LEN(TRIM(J1057))&gt;0</formula>
    </cfRule>
  </conditionalFormatting>
  <conditionalFormatting sqref="K1057">
    <cfRule type="notContainsBlanks" dxfId="29774" priority="30925">
      <formula>LEN(TRIM(K1057))&gt;0</formula>
    </cfRule>
  </conditionalFormatting>
  <conditionalFormatting sqref="M1057">
    <cfRule type="containsText" dxfId="29773" priority="30924" operator="containsText" text="Complete">
      <formula>NOT(ISERROR(SEARCH("Complete",M1057)))</formula>
    </cfRule>
  </conditionalFormatting>
  <conditionalFormatting sqref="I1057">
    <cfRule type="cellIs" dxfId="29772" priority="30923" operator="greaterThan">
      <formula>2.35</formula>
    </cfRule>
  </conditionalFormatting>
  <conditionalFormatting sqref="J1058">
    <cfRule type="notContainsBlanks" dxfId="29771" priority="30922">
      <formula>LEN(TRIM(J1058))&gt;0</formula>
    </cfRule>
  </conditionalFormatting>
  <conditionalFormatting sqref="K1058">
    <cfRule type="notContainsBlanks" dxfId="29770" priority="30921">
      <formula>LEN(TRIM(K1058))&gt;0</formula>
    </cfRule>
  </conditionalFormatting>
  <conditionalFormatting sqref="M1058">
    <cfRule type="containsText" dxfId="29769" priority="30920" operator="containsText" text="Complete">
      <formula>NOT(ISERROR(SEARCH("Complete",M1058)))</formula>
    </cfRule>
  </conditionalFormatting>
  <conditionalFormatting sqref="I1058">
    <cfRule type="cellIs" dxfId="29768" priority="30919" operator="greaterThan">
      <formula>2.35</formula>
    </cfRule>
  </conditionalFormatting>
  <conditionalFormatting sqref="J1059">
    <cfRule type="notContainsBlanks" dxfId="29767" priority="30918">
      <formula>LEN(TRIM(J1059))&gt;0</formula>
    </cfRule>
  </conditionalFormatting>
  <conditionalFormatting sqref="K1059">
    <cfRule type="notContainsBlanks" dxfId="29766" priority="30917">
      <formula>LEN(TRIM(K1059))&gt;0</formula>
    </cfRule>
  </conditionalFormatting>
  <conditionalFormatting sqref="M1059">
    <cfRule type="containsText" dxfId="29765" priority="30916" operator="containsText" text="Complete">
      <formula>NOT(ISERROR(SEARCH("Complete",M1059)))</formula>
    </cfRule>
  </conditionalFormatting>
  <conditionalFormatting sqref="I1059">
    <cfRule type="cellIs" dxfId="29764" priority="30915" operator="greaterThan">
      <formula>2.35</formula>
    </cfRule>
  </conditionalFormatting>
  <conditionalFormatting sqref="J1060">
    <cfRule type="notContainsBlanks" dxfId="29763" priority="30914">
      <formula>LEN(TRIM(J1060))&gt;0</formula>
    </cfRule>
  </conditionalFormatting>
  <conditionalFormatting sqref="K1060">
    <cfRule type="notContainsBlanks" dxfId="29762" priority="30913">
      <formula>LEN(TRIM(K1060))&gt;0</formula>
    </cfRule>
  </conditionalFormatting>
  <conditionalFormatting sqref="M1060">
    <cfRule type="containsText" dxfId="29761" priority="30912" operator="containsText" text="Complete">
      <formula>NOT(ISERROR(SEARCH("Complete",M1060)))</formula>
    </cfRule>
  </conditionalFormatting>
  <conditionalFormatting sqref="I1060">
    <cfRule type="cellIs" dxfId="29760" priority="30911" operator="greaterThan">
      <formula>2.35</formula>
    </cfRule>
  </conditionalFormatting>
  <conditionalFormatting sqref="J1061">
    <cfRule type="notContainsBlanks" dxfId="29759" priority="30910">
      <formula>LEN(TRIM(J1061))&gt;0</formula>
    </cfRule>
  </conditionalFormatting>
  <conditionalFormatting sqref="K1061">
    <cfRule type="notContainsBlanks" dxfId="29758" priority="30909">
      <formula>LEN(TRIM(K1061))&gt;0</formula>
    </cfRule>
  </conditionalFormatting>
  <conditionalFormatting sqref="M1061">
    <cfRule type="containsText" dxfId="29757" priority="30908" operator="containsText" text="Complete">
      <formula>NOT(ISERROR(SEARCH("Complete",M1061)))</formula>
    </cfRule>
  </conditionalFormatting>
  <conditionalFormatting sqref="I1061">
    <cfRule type="cellIs" dxfId="29756" priority="30907" operator="greaterThan">
      <formula>2.35</formula>
    </cfRule>
  </conditionalFormatting>
  <conditionalFormatting sqref="J1062">
    <cfRule type="notContainsBlanks" dxfId="29755" priority="30906">
      <formula>LEN(TRIM(J1062))&gt;0</formula>
    </cfRule>
  </conditionalFormatting>
  <conditionalFormatting sqref="K1062">
    <cfRule type="notContainsBlanks" dxfId="29754" priority="30905">
      <formula>LEN(TRIM(K1062))&gt;0</formula>
    </cfRule>
  </conditionalFormatting>
  <conditionalFormatting sqref="M1062">
    <cfRule type="containsText" dxfId="29753" priority="30904" operator="containsText" text="Complete">
      <formula>NOT(ISERROR(SEARCH("Complete",M1062)))</formula>
    </cfRule>
  </conditionalFormatting>
  <conditionalFormatting sqref="I1062">
    <cfRule type="cellIs" dxfId="29752" priority="30903" operator="greaterThan">
      <formula>2.35</formula>
    </cfRule>
  </conditionalFormatting>
  <conditionalFormatting sqref="J1063">
    <cfRule type="notContainsBlanks" dxfId="29751" priority="30902">
      <formula>LEN(TRIM(J1063))&gt;0</formula>
    </cfRule>
  </conditionalFormatting>
  <conditionalFormatting sqref="K1063">
    <cfRule type="notContainsBlanks" dxfId="29750" priority="30901">
      <formula>LEN(TRIM(K1063))&gt;0</formula>
    </cfRule>
  </conditionalFormatting>
  <conditionalFormatting sqref="M1063">
    <cfRule type="containsText" dxfId="29749" priority="30900" operator="containsText" text="Complete">
      <formula>NOT(ISERROR(SEARCH("Complete",M1063)))</formula>
    </cfRule>
  </conditionalFormatting>
  <conditionalFormatting sqref="I1063">
    <cfRule type="cellIs" dxfId="29748" priority="30899" operator="greaterThan">
      <formula>2.35</formula>
    </cfRule>
  </conditionalFormatting>
  <conditionalFormatting sqref="J1064">
    <cfRule type="notContainsBlanks" dxfId="29747" priority="30898">
      <formula>LEN(TRIM(J1064))&gt;0</formula>
    </cfRule>
  </conditionalFormatting>
  <conditionalFormatting sqref="K1064">
    <cfRule type="notContainsBlanks" dxfId="29746" priority="30897">
      <formula>LEN(TRIM(K1064))&gt;0</formula>
    </cfRule>
  </conditionalFormatting>
  <conditionalFormatting sqref="M1064">
    <cfRule type="containsText" dxfId="29745" priority="30896" operator="containsText" text="Complete">
      <formula>NOT(ISERROR(SEARCH("Complete",M1064)))</formula>
    </cfRule>
  </conditionalFormatting>
  <conditionalFormatting sqref="I1064">
    <cfRule type="cellIs" dxfId="29744" priority="30895" operator="greaterThan">
      <formula>2.35</formula>
    </cfRule>
  </conditionalFormatting>
  <conditionalFormatting sqref="J1065">
    <cfRule type="notContainsBlanks" dxfId="29743" priority="30894">
      <formula>LEN(TRIM(J1065))&gt;0</formula>
    </cfRule>
  </conditionalFormatting>
  <conditionalFormatting sqref="K1065">
    <cfRule type="notContainsBlanks" dxfId="29742" priority="30893">
      <formula>LEN(TRIM(K1065))&gt;0</formula>
    </cfRule>
  </conditionalFormatting>
  <conditionalFormatting sqref="M1065">
    <cfRule type="containsText" dxfId="29741" priority="30892" operator="containsText" text="Complete">
      <formula>NOT(ISERROR(SEARCH("Complete",M1065)))</formula>
    </cfRule>
  </conditionalFormatting>
  <conditionalFormatting sqref="I1065">
    <cfRule type="cellIs" dxfId="29740" priority="30891" operator="greaterThan">
      <formula>2.35</formula>
    </cfRule>
  </conditionalFormatting>
  <conditionalFormatting sqref="J1066">
    <cfRule type="notContainsBlanks" dxfId="29739" priority="30890">
      <formula>LEN(TRIM(J1066))&gt;0</formula>
    </cfRule>
  </conditionalFormatting>
  <conditionalFormatting sqref="K1066">
    <cfRule type="notContainsBlanks" dxfId="29738" priority="30889">
      <formula>LEN(TRIM(K1066))&gt;0</formula>
    </cfRule>
  </conditionalFormatting>
  <conditionalFormatting sqref="M1066">
    <cfRule type="containsText" dxfId="29737" priority="30888" operator="containsText" text="Complete">
      <formula>NOT(ISERROR(SEARCH("Complete",M1066)))</formula>
    </cfRule>
  </conditionalFormatting>
  <conditionalFormatting sqref="I1066">
    <cfRule type="cellIs" dxfId="29736" priority="30887" operator="greaterThan">
      <formula>2.35</formula>
    </cfRule>
  </conditionalFormatting>
  <conditionalFormatting sqref="J1067">
    <cfRule type="notContainsBlanks" dxfId="29735" priority="30886">
      <formula>LEN(TRIM(J1067))&gt;0</formula>
    </cfRule>
  </conditionalFormatting>
  <conditionalFormatting sqref="K1067">
    <cfRule type="notContainsBlanks" dxfId="29734" priority="30885">
      <formula>LEN(TRIM(K1067))&gt;0</formula>
    </cfRule>
  </conditionalFormatting>
  <conditionalFormatting sqref="M1067">
    <cfRule type="containsText" dxfId="29733" priority="30884" operator="containsText" text="Complete">
      <formula>NOT(ISERROR(SEARCH("Complete",M1067)))</formula>
    </cfRule>
  </conditionalFormatting>
  <conditionalFormatting sqref="I1067">
    <cfRule type="cellIs" dxfId="29732" priority="30883" operator="greaterThan">
      <formula>2.35</formula>
    </cfRule>
  </conditionalFormatting>
  <conditionalFormatting sqref="J1068">
    <cfRule type="notContainsBlanks" dxfId="29731" priority="30882">
      <formula>LEN(TRIM(J1068))&gt;0</formula>
    </cfRule>
  </conditionalFormatting>
  <conditionalFormatting sqref="K1068">
    <cfRule type="notContainsBlanks" dxfId="29730" priority="30881">
      <formula>LEN(TRIM(K1068))&gt;0</formula>
    </cfRule>
  </conditionalFormatting>
  <conditionalFormatting sqref="M1068">
    <cfRule type="containsText" dxfId="29729" priority="30880" operator="containsText" text="Complete">
      <formula>NOT(ISERROR(SEARCH("Complete",M1068)))</formula>
    </cfRule>
  </conditionalFormatting>
  <conditionalFormatting sqref="I1068">
    <cfRule type="cellIs" dxfId="29728" priority="30879" operator="greaterThan">
      <formula>2.35</formula>
    </cfRule>
  </conditionalFormatting>
  <conditionalFormatting sqref="J1069">
    <cfRule type="notContainsBlanks" dxfId="29727" priority="30878">
      <formula>LEN(TRIM(J1069))&gt;0</formula>
    </cfRule>
  </conditionalFormatting>
  <conditionalFormatting sqref="K1069">
    <cfRule type="notContainsBlanks" dxfId="29726" priority="30877">
      <formula>LEN(TRIM(K1069))&gt;0</formula>
    </cfRule>
  </conditionalFormatting>
  <conditionalFormatting sqref="M1069">
    <cfRule type="containsText" dxfId="29725" priority="30876" operator="containsText" text="Complete">
      <formula>NOT(ISERROR(SEARCH("Complete",M1069)))</formula>
    </cfRule>
  </conditionalFormatting>
  <conditionalFormatting sqref="I1069">
    <cfRule type="cellIs" dxfId="29724" priority="30875" operator="greaterThan">
      <formula>2.35</formula>
    </cfRule>
  </conditionalFormatting>
  <conditionalFormatting sqref="J1070">
    <cfRule type="notContainsBlanks" dxfId="29723" priority="30874">
      <formula>LEN(TRIM(J1070))&gt;0</formula>
    </cfRule>
  </conditionalFormatting>
  <conditionalFormatting sqref="K1070">
    <cfRule type="notContainsBlanks" dxfId="29722" priority="30873">
      <formula>LEN(TRIM(K1070))&gt;0</formula>
    </cfRule>
  </conditionalFormatting>
  <conditionalFormatting sqref="M1070">
    <cfRule type="containsText" dxfId="29721" priority="30872" operator="containsText" text="Complete">
      <formula>NOT(ISERROR(SEARCH("Complete",M1070)))</formula>
    </cfRule>
  </conditionalFormatting>
  <conditionalFormatting sqref="I1070">
    <cfRule type="cellIs" dxfId="29720" priority="30871" operator="greaterThan">
      <formula>2.35</formula>
    </cfRule>
  </conditionalFormatting>
  <conditionalFormatting sqref="J1071">
    <cfRule type="notContainsBlanks" dxfId="29719" priority="30870">
      <formula>LEN(TRIM(J1071))&gt;0</formula>
    </cfRule>
  </conditionalFormatting>
  <conditionalFormatting sqref="K1071">
    <cfRule type="notContainsBlanks" dxfId="29718" priority="30869">
      <formula>LEN(TRIM(K1071))&gt;0</formula>
    </cfRule>
  </conditionalFormatting>
  <conditionalFormatting sqref="M1071">
    <cfRule type="containsText" dxfId="29717" priority="30868" operator="containsText" text="Complete">
      <formula>NOT(ISERROR(SEARCH("Complete",M1071)))</formula>
    </cfRule>
  </conditionalFormatting>
  <conditionalFormatting sqref="I1071">
    <cfRule type="cellIs" dxfId="29716" priority="30867" operator="greaterThan">
      <formula>2.35</formula>
    </cfRule>
  </conditionalFormatting>
  <conditionalFormatting sqref="J1072">
    <cfRule type="notContainsBlanks" dxfId="29715" priority="30866">
      <formula>LEN(TRIM(J1072))&gt;0</formula>
    </cfRule>
  </conditionalFormatting>
  <conditionalFormatting sqref="K1072">
    <cfRule type="notContainsBlanks" dxfId="29714" priority="30865">
      <formula>LEN(TRIM(K1072))&gt;0</formula>
    </cfRule>
  </conditionalFormatting>
  <conditionalFormatting sqref="M1072">
    <cfRule type="containsText" dxfId="29713" priority="30864" operator="containsText" text="Complete">
      <formula>NOT(ISERROR(SEARCH("Complete",M1072)))</formula>
    </cfRule>
  </conditionalFormatting>
  <conditionalFormatting sqref="I1072">
    <cfRule type="cellIs" dxfId="29712" priority="30863" operator="greaterThan">
      <formula>2.35</formula>
    </cfRule>
  </conditionalFormatting>
  <conditionalFormatting sqref="J1073">
    <cfRule type="notContainsBlanks" dxfId="29711" priority="30862">
      <formula>LEN(TRIM(J1073))&gt;0</formula>
    </cfRule>
  </conditionalFormatting>
  <conditionalFormatting sqref="K1073">
    <cfRule type="notContainsBlanks" dxfId="29710" priority="30861">
      <formula>LEN(TRIM(K1073))&gt;0</formula>
    </cfRule>
  </conditionalFormatting>
  <conditionalFormatting sqref="M1073">
    <cfRule type="containsText" dxfId="29709" priority="30860" operator="containsText" text="Complete">
      <formula>NOT(ISERROR(SEARCH("Complete",M1073)))</formula>
    </cfRule>
  </conditionalFormatting>
  <conditionalFormatting sqref="I1073">
    <cfRule type="cellIs" dxfId="29708" priority="30859" operator="greaterThan">
      <formula>2.35</formula>
    </cfRule>
  </conditionalFormatting>
  <conditionalFormatting sqref="J1074">
    <cfRule type="notContainsBlanks" dxfId="29707" priority="30858">
      <formula>LEN(TRIM(J1074))&gt;0</formula>
    </cfRule>
  </conditionalFormatting>
  <conditionalFormatting sqref="K1074">
    <cfRule type="notContainsBlanks" dxfId="29706" priority="30857">
      <formula>LEN(TRIM(K1074))&gt;0</formula>
    </cfRule>
  </conditionalFormatting>
  <conditionalFormatting sqref="M1074">
    <cfRule type="containsText" dxfId="29705" priority="30856" operator="containsText" text="Complete">
      <formula>NOT(ISERROR(SEARCH("Complete",M1074)))</formula>
    </cfRule>
  </conditionalFormatting>
  <conditionalFormatting sqref="I1074">
    <cfRule type="cellIs" dxfId="29704" priority="30855" operator="greaterThan">
      <formula>2.35</formula>
    </cfRule>
  </conditionalFormatting>
  <conditionalFormatting sqref="J1075">
    <cfRule type="notContainsBlanks" dxfId="29703" priority="30854">
      <formula>LEN(TRIM(J1075))&gt;0</formula>
    </cfRule>
  </conditionalFormatting>
  <conditionalFormatting sqref="K1075">
    <cfRule type="notContainsBlanks" dxfId="29702" priority="30853">
      <formula>LEN(TRIM(K1075))&gt;0</formula>
    </cfRule>
  </conditionalFormatting>
  <conditionalFormatting sqref="M1075">
    <cfRule type="containsText" dxfId="29701" priority="30852" operator="containsText" text="Complete">
      <formula>NOT(ISERROR(SEARCH("Complete",M1075)))</formula>
    </cfRule>
  </conditionalFormatting>
  <conditionalFormatting sqref="I1075">
    <cfRule type="cellIs" dxfId="29700" priority="30851" operator="greaterThan">
      <formula>2.35</formula>
    </cfRule>
  </conditionalFormatting>
  <conditionalFormatting sqref="J1076">
    <cfRule type="notContainsBlanks" dxfId="29699" priority="30850">
      <formula>LEN(TRIM(J1076))&gt;0</formula>
    </cfRule>
  </conditionalFormatting>
  <conditionalFormatting sqref="K1076">
    <cfRule type="notContainsBlanks" dxfId="29698" priority="30849">
      <formula>LEN(TRIM(K1076))&gt;0</formula>
    </cfRule>
  </conditionalFormatting>
  <conditionalFormatting sqref="M1076">
    <cfRule type="containsText" dxfId="29697" priority="30848" operator="containsText" text="Complete">
      <formula>NOT(ISERROR(SEARCH("Complete",M1076)))</formula>
    </cfRule>
  </conditionalFormatting>
  <conditionalFormatting sqref="I1076">
    <cfRule type="cellIs" dxfId="29696" priority="30847" operator="greaterThan">
      <formula>2.35</formula>
    </cfRule>
  </conditionalFormatting>
  <conditionalFormatting sqref="J1077">
    <cfRule type="notContainsBlanks" dxfId="29695" priority="30846">
      <formula>LEN(TRIM(J1077))&gt;0</formula>
    </cfRule>
  </conditionalFormatting>
  <conditionalFormatting sqref="K1077">
    <cfRule type="notContainsBlanks" dxfId="29694" priority="30845">
      <formula>LEN(TRIM(K1077))&gt;0</formula>
    </cfRule>
  </conditionalFormatting>
  <conditionalFormatting sqref="M1077">
    <cfRule type="containsText" dxfId="29693" priority="30844" operator="containsText" text="Complete">
      <formula>NOT(ISERROR(SEARCH("Complete",M1077)))</formula>
    </cfRule>
  </conditionalFormatting>
  <conditionalFormatting sqref="I1077">
    <cfRule type="cellIs" dxfId="29692" priority="30843" operator="greaterThan">
      <formula>2.35</formula>
    </cfRule>
  </conditionalFormatting>
  <conditionalFormatting sqref="J1078">
    <cfRule type="notContainsBlanks" dxfId="29691" priority="30842">
      <formula>LEN(TRIM(J1078))&gt;0</formula>
    </cfRule>
  </conditionalFormatting>
  <conditionalFormatting sqref="K1078">
    <cfRule type="notContainsBlanks" dxfId="29690" priority="30841">
      <formula>LEN(TRIM(K1078))&gt;0</formula>
    </cfRule>
  </conditionalFormatting>
  <conditionalFormatting sqref="M1078">
    <cfRule type="containsText" dxfId="29689" priority="30840" operator="containsText" text="Complete">
      <formula>NOT(ISERROR(SEARCH("Complete",M1078)))</formula>
    </cfRule>
  </conditionalFormatting>
  <conditionalFormatting sqref="I1078">
    <cfRule type="cellIs" dxfId="29688" priority="30839" operator="greaterThan">
      <formula>2.35</formula>
    </cfRule>
  </conditionalFormatting>
  <conditionalFormatting sqref="J1079">
    <cfRule type="notContainsBlanks" dxfId="29687" priority="30838">
      <formula>LEN(TRIM(J1079))&gt;0</formula>
    </cfRule>
  </conditionalFormatting>
  <conditionalFormatting sqref="K1079">
    <cfRule type="notContainsBlanks" dxfId="29686" priority="30837">
      <formula>LEN(TRIM(K1079))&gt;0</formula>
    </cfRule>
  </conditionalFormatting>
  <conditionalFormatting sqref="M1079">
    <cfRule type="containsText" dxfId="29685" priority="30836" operator="containsText" text="Complete">
      <formula>NOT(ISERROR(SEARCH("Complete",M1079)))</formula>
    </cfRule>
  </conditionalFormatting>
  <conditionalFormatting sqref="I1079">
    <cfRule type="cellIs" dxfId="29684" priority="30835" operator="greaterThan">
      <formula>2.35</formula>
    </cfRule>
  </conditionalFormatting>
  <conditionalFormatting sqref="J1080">
    <cfRule type="notContainsBlanks" dxfId="29683" priority="30834">
      <formula>LEN(TRIM(J1080))&gt;0</formula>
    </cfRule>
  </conditionalFormatting>
  <conditionalFormatting sqref="K1080">
    <cfRule type="notContainsBlanks" dxfId="29682" priority="30833">
      <formula>LEN(TRIM(K1080))&gt;0</formula>
    </cfRule>
  </conditionalFormatting>
  <conditionalFormatting sqref="M1080">
    <cfRule type="containsText" dxfId="29681" priority="30832" operator="containsText" text="Complete">
      <formula>NOT(ISERROR(SEARCH("Complete",M1080)))</formula>
    </cfRule>
  </conditionalFormatting>
  <conditionalFormatting sqref="I1080">
    <cfRule type="cellIs" dxfId="29680" priority="30831" operator="greaterThan">
      <formula>2.35</formula>
    </cfRule>
  </conditionalFormatting>
  <conditionalFormatting sqref="J1081">
    <cfRule type="notContainsBlanks" dxfId="29679" priority="30830">
      <formula>LEN(TRIM(J1081))&gt;0</formula>
    </cfRule>
  </conditionalFormatting>
  <conditionalFormatting sqref="K1081">
    <cfRule type="notContainsBlanks" dxfId="29678" priority="30829">
      <formula>LEN(TRIM(K1081))&gt;0</formula>
    </cfRule>
  </conditionalFormatting>
  <conditionalFormatting sqref="M1081">
    <cfRule type="containsText" dxfId="29677" priority="30828" operator="containsText" text="Complete">
      <formula>NOT(ISERROR(SEARCH("Complete",M1081)))</formula>
    </cfRule>
  </conditionalFormatting>
  <conditionalFormatting sqref="I1081">
    <cfRule type="cellIs" dxfId="29676" priority="30827" operator="greaterThan">
      <formula>2.35</formula>
    </cfRule>
  </conditionalFormatting>
  <conditionalFormatting sqref="J1082">
    <cfRule type="notContainsBlanks" dxfId="29675" priority="30826">
      <formula>LEN(TRIM(J1082))&gt;0</formula>
    </cfRule>
  </conditionalFormatting>
  <conditionalFormatting sqref="K1082">
    <cfRule type="notContainsBlanks" dxfId="29674" priority="30825">
      <formula>LEN(TRIM(K1082))&gt;0</formula>
    </cfRule>
  </conditionalFormatting>
  <conditionalFormatting sqref="M1082">
    <cfRule type="containsText" dxfId="29673" priority="30824" operator="containsText" text="Complete">
      <formula>NOT(ISERROR(SEARCH("Complete",M1082)))</formula>
    </cfRule>
  </conditionalFormatting>
  <conditionalFormatting sqref="I1082">
    <cfRule type="cellIs" dxfId="29672" priority="30823" operator="greaterThan">
      <formula>2.35</formula>
    </cfRule>
  </conditionalFormatting>
  <conditionalFormatting sqref="J1083">
    <cfRule type="notContainsBlanks" dxfId="29671" priority="30822">
      <formula>LEN(TRIM(J1083))&gt;0</formula>
    </cfRule>
  </conditionalFormatting>
  <conditionalFormatting sqref="K1083">
    <cfRule type="notContainsBlanks" dxfId="29670" priority="30821">
      <formula>LEN(TRIM(K1083))&gt;0</formula>
    </cfRule>
  </conditionalFormatting>
  <conditionalFormatting sqref="M1083">
    <cfRule type="containsText" dxfId="29669" priority="30820" operator="containsText" text="Complete">
      <formula>NOT(ISERROR(SEARCH("Complete",M1083)))</formula>
    </cfRule>
  </conditionalFormatting>
  <conditionalFormatting sqref="I1083">
    <cfRule type="cellIs" dxfId="29668" priority="30819" operator="greaterThan">
      <formula>2.35</formula>
    </cfRule>
  </conditionalFormatting>
  <conditionalFormatting sqref="J1084">
    <cfRule type="notContainsBlanks" dxfId="29667" priority="30818">
      <formula>LEN(TRIM(J1084))&gt;0</formula>
    </cfRule>
  </conditionalFormatting>
  <conditionalFormatting sqref="K1084">
    <cfRule type="notContainsBlanks" dxfId="29666" priority="30817">
      <formula>LEN(TRIM(K1084))&gt;0</formula>
    </cfRule>
  </conditionalFormatting>
  <conditionalFormatting sqref="M1084">
    <cfRule type="containsText" dxfId="29665" priority="30816" operator="containsText" text="Complete">
      <formula>NOT(ISERROR(SEARCH("Complete",M1084)))</formula>
    </cfRule>
  </conditionalFormatting>
  <conditionalFormatting sqref="I1084">
    <cfRule type="cellIs" dxfId="29664" priority="30815" operator="greaterThan">
      <formula>2.35</formula>
    </cfRule>
  </conditionalFormatting>
  <conditionalFormatting sqref="J1085">
    <cfRule type="notContainsBlanks" dxfId="29663" priority="30814">
      <formula>LEN(TRIM(J1085))&gt;0</formula>
    </cfRule>
  </conditionalFormatting>
  <conditionalFormatting sqref="K1085">
    <cfRule type="notContainsBlanks" dxfId="29662" priority="30813">
      <formula>LEN(TRIM(K1085))&gt;0</formula>
    </cfRule>
  </conditionalFormatting>
  <conditionalFormatting sqref="M1085">
    <cfRule type="containsText" dxfId="29661" priority="30812" operator="containsText" text="Complete">
      <formula>NOT(ISERROR(SEARCH("Complete",M1085)))</formula>
    </cfRule>
  </conditionalFormatting>
  <conditionalFormatting sqref="I1085">
    <cfRule type="cellIs" dxfId="29660" priority="30811" operator="greaterThan">
      <formula>2.35</formula>
    </cfRule>
  </conditionalFormatting>
  <conditionalFormatting sqref="J1086">
    <cfRule type="notContainsBlanks" dxfId="29659" priority="30810">
      <formula>LEN(TRIM(J1086))&gt;0</formula>
    </cfRule>
  </conditionalFormatting>
  <conditionalFormatting sqref="K1086">
    <cfRule type="notContainsBlanks" dxfId="29658" priority="30809">
      <formula>LEN(TRIM(K1086))&gt;0</formula>
    </cfRule>
  </conditionalFormatting>
  <conditionalFormatting sqref="M1086">
    <cfRule type="containsText" dxfId="29657" priority="30808" operator="containsText" text="Complete">
      <formula>NOT(ISERROR(SEARCH("Complete",M1086)))</formula>
    </cfRule>
  </conditionalFormatting>
  <conditionalFormatting sqref="I1086">
    <cfRule type="cellIs" dxfId="29656" priority="30807" operator="greaterThan">
      <formula>2.35</formula>
    </cfRule>
  </conditionalFormatting>
  <conditionalFormatting sqref="J1087">
    <cfRule type="notContainsBlanks" dxfId="29655" priority="30806">
      <formula>LEN(TRIM(J1087))&gt;0</formula>
    </cfRule>
  </conditionalFormatting>
  <conditionalFormatting sqref="K1087">
    <cfRule type="notContainsBlanks" dxfId="29654" priority="30805">
      <formula>LEN(TRIM(K1087))&gt;0</formula>
    </cfRule>
  </conditionalFormatting>
  <conditionalFormatting sqref="M1087">
    <cfRule type="containsText" dxfId="29653" priority="30804" operator="containsText" text="Complete">
      <formula>NOT(ISERROR(SEARCH("Complete",M1087)))</formula>
    </cfRule>
  </conditionalFormatting>
  <conditionalFormatting sqref="I1087">
    <cfRule type="cellIs" dxfId="29652" priority="30803" operator="greaterThan">
      <formula>2.35</formula>
    </cfRule>
  </conditionalFormatting>
  <conditionalFormatting sqref="J1088">
    <cfRule type="notContainsBlanks" dxfId="29651" priority="30802">
      <formula>LEN(TRIM(J1088))&gt;0</formula>
    </cfRule>
  </conditionalFormatting>
  <conditionalFormatting sqref="K1088">
    <cfRule type="notContainsBlanks" dxfId="29650" priority="30801">
      <formula>LEN(TRIM(K1088))&gt;0</formula>
    </cfRule>
  </conditionalFormatting>
  <conditionalFormatting sqref="M1088">
    <cfRule type="containsText" dxfId="29649" priority="30800" operator="containsText" text="Complete">
      <formula>NOT(ISERROR(SEARCH("Complete",M1088)))</formula>
    </cfRule>
  </conditionalFormatting>
  <conditionalFormatting sqref="I1088">
    <cfRule type="cellIs" dxfId="29648" priority="30799" operator="greaterThan">
      <formula>2.35</formula>
    </cfRule>
  </conditionalFormatting>
  <conditionalFormatting sqref="J1089">
    <cfRule type="notContainsBlanks" dxfId="29647" priority="30798">
      <formula>LEN(TRIM(J1089))&gt;0</formula>
    </cfRule>
  </conditionalFormatting>
  <conditionalFormatting sqref="K1089">
    <cfRule type="notContainsBlanks" dxfId="29646" priority="30797">
      <formula>LEN(TRIM(K1089))&gt;0</formula>
    </cfRule>
  </conditionalFormatting>
  <conditionalFormatting sqref="M1089">
    <cfRule type="containsText" dxfId="29645" priority="30796" operator="containsText" text="Complete">
      <formula>NOT(ISERROR(SEARCH("Complete",M1089)))</formula>
    </cfRule>
  </conditionalFormatting>
  <conditionalFormatting sqref="I1089">
    <cfRule type="cellIs" dxfId="29644" priority="30795" operator="greaterThan">
      <formula>2.35</formula>
    </cfRule>
  </conditionalFormatting>
  <conditionalFormatting sqref="J1090">
    <cfRule type="notContainsBlanks" dxfId="29643" priority="30794">
      <formula>LEN(TRIM(J1090))&gt;0</formula>
    </cfRule>
  </conditionalFormatting>
  <conditionalFormatting sqref="K1090">
    <cfRule type="notContainsBlanks" dxfId="29642" priority="30793">
      <formula>LEN(TRIM(K1090))&gt;0</formula>
    </cfRule>
  </conditionalFormatting>
  <conditionalFormatting sqref="M1090">
    <cfRule type="containsText" dxfId="29641" priority="30792" operator="containsText" text="Complete">
      <formula>NOT(ISERROR(SEARCH("Complete",M1090)))</formula>
    </cfRule>
  </conditionalFormatting>
  <conditionalFormatting sqref="I1090">
    <cfRule type="cellIs" dxfId="29640" priority="30791" operator="greaterThan">
      <formula>2.35</formula>
    </cfRule>
  </conditionalFormatting>
  <conditionalFormatting sqref="J1091">
    <cfRule type="notContainsBlanks" dxfId="29639" priority="30790">
      <formula>LEN(TRIM(J1091))&gt;0</formula>
    </cfRule>
  </conditionalFormatting>
  <conditionalFormatting sqref="K1091">
    <cfRule type="notContainsBlanks" dxfId="29638" priority="30789">
      <formula>LEN(TRIM(K1091))&gt;0</formula>
    </cfRule>
  </conditionalFormatting>
  <conditionalFormatting sqref="M1091">
    <cfRule type="containsText" dxfId="29637" priority="30788" operator="containsText" text="Complete">
      <formula>NOT(ISERROR(SEARCH("Complete",M1091)))</formula>
    </cfRule>
  </conditionalFormatting>
  <conditionalFormatting sqref="I1091">
    <cfRule type="cellIs" dxfId="29636" priority="30787" operator="greaterThan">
      <formula>2.35</formula>
    </cfRule>
  </conditionalFormatting>
  <conditionalFormatting sqref="J1092">
    <cfRule type="notContainsBlanks" dxfId="29635" priority="30786">
      <formula>LEN(TRIM(J1092))&gt;0</formula>
    </cfRule>
  </conditionalFormatting>
  <conditionalFormatting sqref="K1092">
    <cfRule type="notContainsBlanks" dxfId="29634" priority="30785">
      <formula>LEN(TRIM(K1092))&gt;0</formula>
    </cfRule>
  </conditionalFormatting>
  <conditionalFormatting sqref="M1092">
    <cfRule type="containsText" dxfId="29633" priority="30784" operator="containsText" text="Complete">
      <formula>NOT(ISERROR(SEARCH("Complete",M1092)))</formula>
    </cfRule>
  </conditionalFormatting>
  <conditionalFormatting sqref="I1092">
    <cfRule type="cellIs" dxfId="29632" priority="30783" operator="greaterThan">
      <formula>2.35</formula>
    </cfRule>
  </conditionalFormatting>
  <conditionalFormatting sqref="J1093">
    <cfRule type="notContainsBlanks" dxfId="29631" priority="30782">
      <formula>LEN(TRIM(J1093))&gt;0</formula>
    </cfRule>
  </conditionalFormatting>
  <conditionalFormatting sqref="K1093">
    <cfRule type="notContainsBlanks" dxfId="29630" priority="30781">
      <formula>LEN(TRIM(K1093))&gt;0</formula>
    </cfRule>
  </conditionalFormatting>
  <conditionalFormatting sqref="M1093">
    <cfRule type="containsText" dxfId="29629" priority="30780" operator="containsText" text="Complete">
      <formula>NOT(ISERROR(SEARCH("Complete",M1093)))</formula>
    </cfRule>
  </conditionalFormatting>
  <conditionalFormatting sqref="I1093">
    <cfRule type="cellIs" dxfId="29628" priority="30779" operator="greaterThan">
      <formula>2.35</formula>
    </cfRule>
  </conditionalFormatting>
  <conditionalFormatting sqref="J1094">
    <cfRule type="notContainsBlanks" dxfId="29627" priority="30778">
      <formula>LEN(TRIM(J1094))&gt;0</formula>
    </cfRule>
  </conditionalFormatting>
  <conditionalFormatting sqref="K1094">
    <cfRule type="notContainsBlanks" dxfId="29626" priority="30777">
      <formula>LEN(TRIM(K1094))&gt;0</formula>
    </cfRule>
  </conditionalFormatting>
  <conditionalFormatting sqref="M1094">
    <cfRule type="containsText" dxfId="29625" priority="30776" operator="containsText" text="Complete">
      <formula>NOT(ISERROR(SEARCH("Complete",M1094)))</formula>
    </cfRule>
  </conditionalFormatting>
  <conditionalFormatting sqref="I1094">
    <cfRule type="cellIs" dxfId="29624" priority="30775" operator="greaterThan">
      <formula>2.35</formula>
    </cfRule>
  </conditionalFormatting>
  <conditionalFormatting sqref="J1095">
    <cfRule type="notContainsBlanks" dxfId="29623" priority="30774">
      <formula>LEN(TRIM(J1095))&gt;0</formula>
    </cfRule>
  </conditionalFormatting>
  <conditionalFormatting sqref="K1095">
    <cfRule type="notContainsBlanks" dxfId="29622" priority="30773">
      <formula>LEN(TRIM(K1095))&gt;0</formula>
    </cfRule>
  </conditionalFormatting>
  <conditionalFormatting sqref="M1095">
    <cfRule type="containsText" dxfId="29621" priority="30772" operator="containsText" text="Complete">
      <formula>NOT(ISERROR(SEARCH("Complete",M1095)))</formula>
    </cfRule>
  </conditionalFormatting>
  <conditionalFormatting sqref="I1095">
    <cfRule type="cellIs" dxfId="29620" priority="30771" operator="greaterThan">
      <formula>2.35</formula>
    </cfRule>
  </conditionalFormatting>
  <conditionalFormatting sqref="J1096">
    <cfRule type="notContainsBlanks" dxfId="29619" priority="30770">
      <formula>LEN(TRIM(J1096))&gt;0</formula>
    </cfRule>
  </conditionalFormatting>
  <conditionalFormatting sqref="K1096">
    <cfRule type="notContainsBlanks" dxfId="29618" priority="30769">
      <formula>LEN(TRIM(K1096))&gt;0</formula>
    </cfRule>
  </conditionalFormatting>
  <conditionalFormatting sqref="M1096">
    <cfRule type="containsText" dxfId="29617" priority="30768" operator="containsText" text="Complete">
      <formula>NOT(ISERROR(SEARCH("Complete",M1096)))</formula>
    </cfRule>
  </conditionalFormatting>
  <conditionalFormatting sqref="I1096">
    <cfRule type="cellIs" dxfId="29616" priority="30767" operator="greaterThan">
      <formula>2.35</formula>
    </cfRule>
  </conditionalFormatting>
  <conditionalFormatting sqref="J1097">
    <cfRule type="notContainsBlanks" dxfId="29615" priority="30766">
      <formula>LEN(TRIM(J1097))&gt;0</formula>
    </cfRule>
  </conditionalFormatting>
  <conditionalFormatting sqref="K1097">
    <cfRule type="notContainsBlanks" dxfId="29614" priority="30765">
      <formula>LEN(TRIM(K1097))&gt;0</formula>
    </cfRule>
  </conditionalFormatting>
  <conditionalFormatting sqref="M1097">
    <cfRule type="containsText" dxfId="29613" priority="30764" operator="containsText" text="Complete">
      <formula>NOT(ISERROR(SEARCH("Complete",M1097)))</formula>
    </cfRule>
  </conditionalFormatting>
  <conditionalFormatting sqref="I1097">
    <cfRule type="cellIs" dxfId="29612" priority="30763" operator="greaterThan">
      <formula>2.35</formula>
    </cfRule>
  </conditionalFormatting>
  <conditionalFormatting sqref="J1098">
    <cfRule type="notContainsBlanks" dxfId="29611" priority="30762">
      <formula>LEN(TRIM(J1098))&gt;0</formula>
    </cfRule>
  </conditionalFormatting>
  <conditionalFormatting sqref="K1098">
    <cfRule type="notContainsBlanks" dxfId="29610" priority="30761">
      <formula>LEN(TRIM(K1098))&gt;0</formula>
    </cfRule>
  </conditionalFormatting>
  <conditionalFormatting sqref="M1098">
    <cfRule type="containsText" dxfId="29609" priority="30760" operator="containsText" text="Complete">
      <formula>NOT(ISERROR(SEARCH("Complete",M1098)))</formula>
    </cfRule>
  </conditionalFormatting>
  <conditionalFormatting sqref="I1098">
    <cfRule type="cellIs" dxfId="29608" priority="30759" operator="greaterThan">
      <formula>2.35</formula>
    </cfRule>
  </conditionalFormatting>
  <conditionalFormatting sqref="J1099">
    <cfRule type="notContainsBlanks" dxfId="29607" priority="30758">
      <formula>LEN(TRIM(J1099))&gt;0</formula>
    </cfRule>
  </conditionalFormatting>
  <conditionalFormatting sqref="K1099">
    <cfRule type="notContainsBlanks" dxfId="29606" priority="30757">
      <formula>LEN(TRIM(K1099))&gt;0</formula>
    </cfRule>
  </conditionalFormatting>
  <conditionalFormatting sqref="M1099">
    <cfRule type="containsText" dxfId="29605" priority="30756" operator="containsText" text="Complete">
      <formula>NOT(ISERROR(SEARCH("Complete",M1099)))</formula>
    </cfRule>
  </conditionalFormatting>
  <conditionalFormatting sqref="I1099">
    <cfRule type="cellIs" dxfId="29604" priority="30755" operator="greaterThan">
      <formula>2.35</formula>
    </cfRule>
  </conditionalFormatting>
  <conditionalFormatting sqref="J1100">
    <cfRule type="notContainsBlanks" dxfId="29603" priority="30754">
      <formula>LEN(TRIM(J1100))&gt;0</formula>
    </cfRule>
  </conditionalFormatting>
  <conditionalFormatting sqref="K1100">
    <cfRule type="notContainsBlanks" dxfId="29602" priority="30753">
      <formula>LEN(TRIM(K1100))&gt;0</formula>
    </cfRule>
  </conditionalFormatting>
  <conditionalFormatting sqref="M1100">
    <cfRule type="containsText" dxfId="29601" priority="30752" operator="containsText" text="Complete">
      <formula>NOT(ISERROR(SEARCH("Complete",M1100)))</formula>
    </cfRule>
  </conditionalFormatting>
  <conditionalFormatting sqref="I1100">
    <cfRule type="cellIs" dxfId="29600" priority="30751" operator="greaterThan">
      <formula>2.35</formula>
    </cfRule>
  </conditionalFormatting>
  <conditionalFormatting sqref="J1101">
    <cfRule type="notContainsBlanks" dxfId="29599" priority="30750">
      <formula>LEN(TRIM(J1101))&gt;0</formula>
    </cfRule>
  </conditionalFormatting>
  <conditionalFormatting sqref="K1101">
    <cfRule type="notContainsBlanks" dxfId="29598" priority="30749">
      <formula>LEN(TRIM(K1101))&gt;0</formula>
    </cfRule>
  </conditionalFormatting>
  <conditionalFormatting sqref="M1101">
    <cfRule type="containsText" dxfId="29597" priority="30748" operator="containsText" text="Complete">
      <formula>NOT(ISERROR(SEARCH("Complete",M1101)))</formula>
    </cfRule>
  </conditionalFormatting>
  <conditionalFormatting sqref="I1101">
    <cfRule type="cellIs" dxfId="29596" priority="30747" operator="greaterThan">
      <formula>2.35</formula>
    </cfRule>
  </conditionalFormatting>
  <conditionalFormatting sqref="J1102">
    <cfRule type="notContainsBlanks" dxfId="29595" priority="30746">
      <formula>LEN(TRIM(J1102))&gt;0</formula>
    </cfRule>
  </conditionalFormatting>
  <conditionalFormatting sqref="K1102">
    <cfRule type="notContainsBlanks" dxfId="29594" priority="30745">
      <formula>LEN(TRIM(K1102))&gt;0</formula>
    </cfRule>
  </conditionalFormatting>
  <conditionalFormatting sqref="M1102">
    <cfRule type="containsText" dxfId="29593" priority="30744" operator="containsText" text="Complete">
      <formula>NOT(ISERROR(SEARCH("Complete",M1102)))</formula>
    </cfRule>
  </conditionalFormatting>
  <conditionalFormatting sqref="I1102">
    <cfRule type="cellIs" dxfId="29592" priority="30743" operator="greaterThan">
      <formula>2.35</formula>
    </cfRule>
  </conditionalFormatting>
  <conditionalFormatting sqref="J1103">
    <cfRule type="notContainsBlanks" dxfId="29591" priority="30742">
      <formula>LEN(TRIM(J1103))&gt;0</formula>
    </cfRule>
  </conditionalFormatting>
  <conditionalFormatting sqref="K1103">
    <cfRule type="notContainsBlanks" dxfId="29590" priority="30741">
      <formula>LEN(TRIM(K1103))&gt;0</formula>
    </cfRule>
  </conditionalFormatting>
  <conditionalFormatting sqref="M1103">
    <cfRule type="containsText" dxfId="29589" priority="30740" operator="containsText" text="Complete">
      <formula>NOT(ISERROR(SEARCH("Complete",M1103)))</formula>
    </cfRule>
  </conditionalFormatting>
  <conditionalFormatting sqref="I1103">
    <cfRule type="cellIs" dxfId="29588" priority="30739" operator="greaterThan">
      <formula>2.35</formula>
    </cfRule>
  </conditionalFormatting>
  <conditionalFormatting sqref="J1104">
    <cfRule type="notContainsBlanks" dxfId="29587" priority="30738">
      <formula>LEN(TRIM(J1104))&gt;0</formula>
    </cfRule>
  </conditionalFormatting>
  <conditionalFormatting sqref="K1104">
    <cfRule type="notContainsBlanks" dxfId="29586" priority="30737">
      <formula>LEN(TRIM(K1104))&gt;0</formula>
    </cfRule>
  </conditionalFormatting>
  <conditionalFormatting sqref="M1104">
    <cfRule type="containsText" dxfId="29585" priority="30736" operator="containsText" text="Complete">
      <formula>NOT(ISERROR(SEARCH("Complete",M1104)))</formula>
    </cfRule>
  </conditionalFormatting>
  <conditionalFormatting sqref="I1104">
    <cfRule type="cellIs" dxfId="29584" priority="30735" operator="greaterThan">
      <formula>2.35</formula>
    </cfRule>
  </conditionalFormatting>
  <conditionalFormatting sqref="J1105">
    <cfRule type="notContainsBlanks" dxfId="29583" priority="30734">
      <formula>LEN(TRIM(J1105))&gt;0</formula>
    </cfRule>
  </conditionalFormatting>
  <conditionalFormatting sqref="K1105">
    <cfRule type="notContainsBlanks" dxfId="29582" priority="30733">
      <formula>LEN(TRIM(K1105))&gt;0</formula>
    </cfRule>
  </conditionalFormatting>
  <conditionalFormatting sqref="M1105">
    <cfRule type="containsText" dxfId="29581" priority="30732" operator="containsText" text="Complete">
      <formula>NOT(ISERROR(SEARCH("Complete",M1105)))</formula>
    </cfRule>
  </conditionalFormatting>
  <conditionalFormatting sqref="I1105">
    <cfRule type="cellIs" dxfId="29580" priority="30731" operator="greaterThan">
      <formula>2.35</formula>
    </cfRule>
  </conditionalFormatting>
  <conditionalFormatting sqref="J1106">
    <cfRule type="notContainsBlanks" dxfId="29579" priority="30730">
      <formula>LEN(TRIM(J1106))&gt;0</formula>
    </cfRule>
  </conditionalFormatting>
  <conditionalFormatting sqref="K1106">
    <cfRule type="notContainsBlanks" dxfId="29578" priority="30729">
      <formula>LEN(TRIM(K1106))&gt;0</formula>
    </cfRule>
  </conditionalFormatting>
  <conditionalFormatting sqref="M1106">
    <cfRule type="containsText" dxfId="29577" priority="30728" operator="containsText" text="Complete">
      <formula>NOT(ISERROR(SEARCH("Complete",M1106)))</formula>
    </cfRule>
  </conditionalFormatting>
  <conditionalFormatting sqref="I1106">
    <cfRule type="cellIs" dxfId="29576" priority="30727" operator="greaterThan">
      <formula>2.35</formula>
    </cfRule>
  </conditionalFormatting>
  <conditionalFormatting sqref="J1107">
    <cfRule type="notContainsBlanks" dxfId="29575" priority="30726">
      <formula>LEN(TRIM(J1107))&gt;0</formula>
    </cfRule>
  </conditionalFormatting>
  <conditionalFormatting sqref="K1107">
    <cfRule type="notContainsBlanks" dxfId="29574" priority="30725">
      <formula>LEN(TRIM(K1107))&gt;0</formula>
    </cfRule>
  </conditionalFormatting>
  <conditionalFormatting sqref="M1107">
    <cfRule type="containsText" dxfId="29573" priority="30724" operator="containsText" text="Complete">
      <formula>NOT(ISERROR(SEARCH("Complete",M1107)))</formula>
    </cfRule>
  </conditionalFormatting>
  <conditionalFormatting sqref="I1107">
    <cfRule type="cellIs" dxfId="29572" priority="30723" operator="greaterThan">
      <formula>2.35</formula>
    </cfRule>
  </conditionalFormatting>
  <conditionalFormatting sqref="J1108">
    <cfRule type="notContainsBlanks" dxfId="29571" priority="30722">
      <formula>LEN(TRIM(J1108))&gt;0</formula>
    </cfRule>
  </conditionalFormatting>
  <conditionalFormatting sqref="K1108">
    <cfRule type="notContainsBlanks" dxfId="29570" priority="30721">
      <formula>LEN(TRIM(K1108))&gt;0</formula>
    </cfRule>
  </conditionalFormatting>
  <conditionalFormatting sqref="M1108">
    <cfRule type="containsText" dxfId="29569" priority="30720" operator="containsText" text="Complete">
      <formula>NOT(ISERROR(SEARCH("Complete",M1108)))</formula>
    </cfRule>
  </conditionalFormatting>
  <conditionalFormatting sqref="I1108">
    <cfRule type="cellIs" dxfId="29568" priority="30719" operator="greaterThan">
      <formula>2.35</formula>
    </cfRule>
  </conditionalFormatting>
  <conditionalFormatting sqref="J1109">
    <cfRule type="notContainsBlanks" dxfId="29567" priority="30718">
      <formula>LEN(TRIM(J1109))&gt;0</formula>
    </cfRule>
  </conditionalFormatting>
  <conditionalFormatting sqref="K1109">
    <cfRule type="notContainsBlanks" dxfId="29566" priority="30717">
      <formula>LEN(TRIM(K1109))&gt;0</formula>
    </cfRule>
  </conditionalFormatting>
  <conditionalFormatting sqref="M1109">
    <cfRule type="containsText" dxfId="29565" priority="30716" operator="containsText" text="Complete">
      <formula>NOT(ISERROR(SEARCH("Complete",M1109)))</formula>
    </cfRule>
  </conditionalFormatting>
  <conditionalFormatting sqref="I1109">
    <cfRule type="cellIs" dxfId="29564" priority="30715" operator="greaterThan">
      <formula>2.35</formula>
    </cfRule>
  </conditionalFormatting>
  <conditionalFormatting sqref="J1110">
    <cfRule type="notContainsBlanks" dxfId="29563" priority="30714">
      <formula>LEN(TRIM(J1110))&gt;0</formula>
    </cfRule>
  </conditionalFormatting>
  <conditionalFormatting sqref="K1110">
    <cfRule type="notContainsBlanks" dxfId="29562" priority="30713">
      <formula>LEN(TRIM(K1110))&gt;0</formula>
    </cfRule>
  </conditionalFormatting>
  <conditionalFormatting sqref="M1110">
    <cfRule type="containsText" dxfId="29561" priority="30712" operator="containsText" text="Complete">
      <formula>NOT(ISERROR(SEARCH("Complete",M1110)))</formula>
    </cfRule>
  </conditionalFormatting>
  <conditionalFormatting sqref="I1110">
    <cfRule type="cellIs" dxfId="29560" priority="30711" operator="greaterThan">
      <formula>2.35</formula>
    </cfRule>
  </conditionalFormatting>
  <conditionalFormatting sqref="J1111">
    <cfRule type="notContainsBlanks" dxfId="29559" priority="30710">
      <formula>LEN(TRIM(J1111))&gt;0</formula>
    </cfRule>
  </conditionalFormatting>
  <conditionalFormatting sqref="K1111">
    <cfRule type="notContainsBlanks" dxfId="29558" priority="30709">
      <formula>LEN(TRIM(K1111))&gt;0</formula>
    </cfRule>
  </conditionalFormatting>
  <conditionalFormatting sqref="M1111">
    <cfRule type="containsText" dxfId="29557" priority="30708" operator="containsText" text="Complete">
      <formula>NOT(ISERROR(SEARCH("Complete",M1111)))</formula>
    </cfRule>
  </conditionalFormatting>
  <conditionalFormatting sqref="I1111">
    <cfRule type="cellIs" dxfId="29556" priority="30707" operator="greaterThan">
      <formula>2.35</formula>
    </cfRule>
  </conditionalFormatting>
  <conditionalFormatting sqref="J1112">
    <cfRule type="notContainsBlanks" dxfId="29555" priority="30706">
      <formula>LEN(TRIM(J1112))&gt;0</formula>
    </cfRule>
  </conditionalFormatting>
  <conditionalFormatting sqref="K1112">
    <cfRule type="notContainsBlanks" dxfId="29554" priority="30705">
      <formula>LEN(TRIM(K1112))&gt;0</formula>
    </cfRule>
  </conditionalFormatting>
  <conditionalFormatting sqref="M1112">
    <cfRule type="containsText" dxfId="29553" priority="30704" operator="containsText" text="Complete">
      <formula>NOT(ISERROR(SEARCH("Complete",M1112)))</formula>
    </cfRule>
  </conditionalFormatting>
  <conditionalFormatting sqref="I1112">
    <cfRule type="cellIs" dxfId="29552" priority="30703" operator="greaterThan">
      <formula>2.35</formula>
    </cfRule>
  </conditionalFormatting>
  <conditionalFormatting sqref="J1113">
    <cfRule type="notContainsBlanks" dxfId="29551" priority="30702">
      <formula>LEN(TRIM(J1113))&gt;0</formula>
    </cfRule>
  </conditionalFormatting>
  <conditionalFormatting sqref="K1113">
    <cfRule type="notContainsBlanks" dxfId="29550" priority="30701">
      <formula>LEN(TRIM(K1113))&gt;0</formula>
    </cfRule>
  </conditionalFormatting>
  <conditionalFormatting sqref="M1113">
    <cfRule type="containsText" dxfId="29549" priority="30700" operator="containsText" text="Complete">
      <formula>NOT(ISERROR(SEARCH("Complete",M1113)))</formula>
    </cfRule>
  </conditionalFormatting>
  <conditionalFormatting sqref="I1113">
    <cfRule type="cellIs" dxfId="29548" priority="30699" operator="greaterThan">
      <formula>2.35</formula>
    </cfRule>
  </conditionalFormatting>
  <conditionalFormatting sqref="J1114">
    <cfRule type="notContainsBlanks" dxfId="29547" priority="30698">
      <formula>LEN(TRIM(J1114))&gt;0</formula>
    </cfRule>
  </conditionalFormatting>
  <conditionalFormatting sqref="K1114">
    <cfRule type="notContainsBlanks" dxfId="29546" priority="30697">
      <formula>LEN(TRIM(K1114))&gt;0</formula>
    </cfRule>
  </conditionalFormatting>
  <conditionalFormatting sqref="M1114">
    <cfRule type="containsText" dxfId="29545" priority="30696" operator="containsText" text="Complete">
      <formula>NOT(ISERROR(SEARCH("Complete",M1114)))</formula>
    </cfRule>
  </conditionalFormatting>
  <conditionalFormatting sqref="I1114">
    <cfRule type="cellIs" dxfId="29544" priority="30695" operator="greaterThan">
      <formula>2.35</formula>
    </cfRule>
  </conditionalFormatting>
  <conditionalFormatting sqref="J1115">
    <cfRule type="notContainsBlanks" dxfId="29543" priority="30694">
      <formula>LEN(TRIM(J1115))&gt;0</formula>
    </cfRule>
  </conditionalFormatting>
  <conditionalFormatting sqref="K1115">
    <cfRule type="notContainsBlanks" dxfId="29542" priority="30693">
      <formula>LEN(TRIM(K1115))&gt;0</formula>
    </cfRule>
  </conditionalFormatting>
  <conditionalFormatting sqref="M1115">
    <cfRule type="containsText" dxfId="29541" priority="30692" operator="containsText" text="Complete">
      <formula>NOT(ISERROR(SEARCH("Complete",M1115)))</formula>
    </cfRule>
  </conditionalFormatting>
  <conditionalFormatting sqref="I1115">
    <cfRule type="cellIs" dxfId="29540" priority="30691" operator="greaterThan">
      <formula>2.35</formula>
    </cfRule>
  </conditionalFormatting>
  <conditionalFormatting sqref="J1116">
    <cfRule type="notContainsBlanks" dxfId="29539" priority="30690">
      <formula>LEN(TRIM(J1116))&gt;0</formula>
    </cfRule>
  </conditionalFormatting>
  <conditionalFormatting sqref="K1116">
    <cfRule type="notContainsBlanks" dxfId="29538" priority="30689">
      <formula>LEN(TRIM(K1116))&gt;0</formula>
    </cfRule>
  </conditionalFormatting>
  <conditionalFormatting sqref="M1116">
    <cfRule type="containsText" dxfId="29537" priority="30688" operator="containsText" text="Complete">
      <formula>NOT(ISERROR(SEARCH("Complete",M1116)))</formula>
    </cfRule>
  </conditionalFormatting>
  <conditionalFormatting sqref="I1116">
    <cfRule type="cellIs" dxfId="29536" priority="30687" operator="greaterThan">
      <formula>2.35</formula>
    </cfRule>
  </conditionalFormatting>
  <conditionalFormatting sqref="J1117">
    <cfRule type="notContainsBlanks" dxfId="29535" priority="30686">
      <formula>LEN(TRIM(J1117))&gt;0</formula>
    </cfRule>
  </conditionalFormatting>
  <conditionalFormatting sqref="K1117">
    <cfRule type="notContainsBlanks" dxfId="29534" priority="30685">
      <formula>LEN(TRIM(K1117))&gt;0</formula>
    </cfRule>
  </conditionalFormatting>
  <conditionalFormatting sqref="M1117">
    <cfRule type="containsText" dxfId="29533" priority="30684" operator="containsText" text="Complete">
      <formula>NOT(ISERROR(SEARCH("Complete",M1117)))</formula>
    </cfRule>
  </conditionalFormatting>
  <conditionalFormatting sqref="I1117">
    <cfRule type="cellIs" dxfId="29532" priority="30683" operator="greaterThan">
      <formula>2.35</formula>
    </cfRule>
  </conditionalFormatting>
  <conditionalFormatting sqref="J1119">
    <cfRule type="notContainsBlanks" dxfId="29531" priority="30678">
      <formula>LEN(TRIM(J1119))&gt;0</formula>
    </cfRule>
  </conditionalFormatting>
  <conditionalFormatting sqref="K1119">
    <cfRule type="notContainsBlanks" dxfId="29530" priority="30677">
      <formula>LEN(TRIM(K1119))&gt;0</formula>
    </cfRule>
  </conditionalFormatting>
  <conditionalFormatting sqref="M1119">
    <cfRule type="containsText" dxfId="29529" priority="30676" operator="containsText" text="Complete">
      <formula>NOT(ISERROR(SEARCH("Complete",M1119)))</formula>
    </cfRule>
  </conditionalFormatting>
  <conditionalFormatting sqref="I1119">
    <cfRule type="cellIs" dxfId="29528" priority="30675" operator="greaterThan">
      <formula>2.35</formula>
    </cfRule>
  </conditionalFormatting>
  <conditionalFormatting sqref="J1120">
    <cfRule type="notContainsBlanks" dxfId="29527" priority="30674">
      <formula>LEN(TRIM(J1120))&gt;0</formula>
    </cfRule>
  </conditionalFormatting>
  <conditionalFormatting sqref="K1120">
    <cfRule type="notContainsBlanks" dxfId="29526" priority="30673">
      <formula>LEN(TRIM(K1120))&gt;0</formula>
    </cfRule>
  </conditionalFormatting>
  <conditionalFormatting sqref="M1120">
    <cfRule type="containsText" dxfId="29525" priority="30672" operator="containsText" text="Complete">
      <formula>NOT(ISERROR(SEARCH("Complete",M1120)))</formula>
    </cfRule>
  </conditionalFormatting>
  <conditionalFormatting sqref="I1120">
    <cfRule type="cellIs" dxfId="29524" priority="30671" operator="greaterThan">
      <formula>2.35</formula>
    </cfRule>
  </conditionalFormatting>
  <conditionalFormatting sqref="J1121">
    <cfRule type="notContainsBlanks" dxfId="29523" priority="30670">
      <formula>LEN(TRIM(J1121))&gt;0</formula>
    </cfRule>
  </conditionalFormatting>
  <conditionalFormatting sqref="K1121">
    <cfRule type="notContainsBlanks" dxfId="29522" priority="30669">
      <formula>LEN(TRIM(K1121))&gt;0</formula>
    </cfRule>
  </conditionalFormatting>
  <conditionalFormatting sqref="M1121">
    <cfRule type="containsText" dxfId="29521" priority="30668" operator="containsText" text="Complete">
      <formula>NOT(ISERROR(SEARCH("Complete",M1121)))</formula>
    </cfRule>
  </conditionalFormatting>
  <conditionalFormatting sqref="I1121">
    <cfRule type="cellIs" dxfId="29520" priority="30667" operator="greaterThan">
      <formula>2.35</formula>
    </cfRule>
  </conditionalFormatting>
  <conditionalFormatting sqref="J1118">
    <cfRule type="notContainsBlanks" dxfId="29519" priority="30666">
      <formula>LEN(TRIM(J1118))&gt;0</formula>
    </cfRule>
  </conditionalFormatting>
  <conditionalFormatting sqref="K1118">
    <cfRule type="notContainsBlanks" dxfId="29518" priority="30665">
      <formula>LEN(TRIM(K1118))&gt;0</formula>
    </cfRule>
  </conditionalFormatting>
  <conditionalFormatting sqref="M1118">
    <cfRule type="containsText" dxfId="29517" priority="30664" operator="containsText" text="Complete">
      <formula>NOT(ISERROR(SEARCH("Complete",M1118)))</formula>
    </cfRule>
  </conditionalFormatting>
  <conditionalFormatting sqref="I1118">
    <cfRule type="cellIs" dxfId="29516" priority="30663" operator="greaterThan">
      <formula>2.35</formula>
    </cfRule>
  </conditionalFormatting>
  <conditionalFormatting sqref="J1122">
    <cfRule type="notContainsBlanks" dxfId="29515" priority="30662">
      <formula>LEN(TRIM(J1122))&gt;0</formula>
    </cfRule>
  </conditionalFormatting>
  <conditionalFormatting sqref="K1122">
    <cfRule type="notContainsBlanks" dxfId="29514" priority="30661">
      <formula>LEN(TRIM(K1122))&gt;0</formula>
    </cfRule>
  </conditionalFormatting>
  <conditionalFormatting sqref="M1122">
    <cfRule type="containsText" dxfId="29513" priority="30660" operator="containsText" text="Complete">
      <formula>NOT(ISERROR(SEARCH("Complete",M1122)))</formula>
    </cfRule>
  </conditionalFormatting>
  <conditionalFormatting sqref="I1122">
    <cfRule type="cellIs" dxfId="29512" priority="30659" operator="greaterThan">
      <formula>2.35</formula>
    </cfRule>
  </conditionalFormatting>
  <conditionalFormatting sqref="J1123">
    <cfRule type="notContainsBlanks" dxfId="29511" priority="30658">
      <formula>LEN(TRIM(J1123))&gt;0</formula>
    </cfRule>
  </conditionalFormatting>
  <conditionalFormatting sqref="K1123">
    <cfRule type="notContainsBlanks" dxfId="29510" priority="30657">
      <formula>LEN(TRIM(K1123))&gt;0</formula>
    </cfRule>
  </conditionalFormatting>
  <conditionalFormatting sqref="M1123">
    <cfRule type="containsText" dxfId="29509" priority="30656" operator="containsText" text="Complete">
      <formula>NOT(ISERROR(SEARCH("Complete",M1123)))</formula>
    </cfRule>
  </conditionalFormatting>
  <conditionalFormatting sqref="I1123">
    <cfRule type="cellIs" dxfId="29508" priority="30655" operator="greaterThan">
      <formula>2.35</formula>
    </cfRule>
  </conditionalFormatting>
  <conditionalFormatting sqref="J1124">
    <cfRule type="notContainsBlanks" dxfId="29507" priority="30654">
      <formula>LEN(TRIM(J1124))&gt;0</formula>
    </cfRule>
  </conditionalFormatting>
  <conditionalFormatting sqref="K1124">
    <cfRule type="notContainsBlanks" dxfId="29506" priority="30653">
      <formula>LEN(TRIM(K1124))&gt;0</formula>
    </cfRule>
  </conditionalFormatting>
  <conditionalFormatting sqref="M1124">
    <cfRule type="containsText" dxfId="29505" priority="30652" operator="containsText" text="Complete">
      <formula>NOT(ISERROR(SEARCH("Complete",M1124)))</formula>
    </cfRule>
  </conditionalFormatting>
  <conditionalFormatting sqref="I1124">
    <cfRule type="cellIs" dxfId="29504" priority="30651" operator="greaterThan">
      <formula>2.35</formula>
    </cfRule>
  </conditionalFormatting>
  <conditionalFormatting sqref="J1125">
    <cfRule type="notContainsBlanks" dxfId="29503" priority="30650">
      <formula>LEN(TRIM(J1125))&gt;0</formula>
    </cfRule>
  </conditionalFormatting>
  <conditionalFormatting sqref="K1125">
    <cfRule type="notContainsBlanks" dxfId="29502" priority="30649">
      <formula>LEN(TRIM(K1125))&gt;0</formula>
    </cfRule>
  </conditionalFormatting>
  <conditionalFormatting sqref="M1125">
    <cfRule type="containsText" dxfId="29501" priority="30648" operator="containsText" text="Complete">
      <formula>NOT(ISERROR(SEARCH("Complete",M1125)))</formula>
    </cfRule>
  </conditionalFormatting>
  <conditionalFormatting sqref="I1125">
    <cfRule type="cellIs" dxfId="29500" priority="30647" operator="greaterThan">
      <formula>2.35</formula>
    </cfRule>
  </conditionalFormatting>
  <conditionalFormatting sqref="J1126">
    <cfRule type="notContainsBlanks" dxfId="29499" priority="30646">
      <formula>LEN(TRIM(J1126))&gt;0</formula>
    </cfRule>
  </conditionalFormatting>
  <conditionalFormatting sqref="K1126">
    <cfRule type="notContainsBlanks" dxfId="29498" priority="30645">
      <formula>LEN(TRIM(K1126))&gt;0</formula>
    </cfRule>
  </conditionalFormatting>
  <conditionalFormatting sqref="M1126">
    <cfRule type="containsText" dxfId="29497" priority="30644" operator="containsText" text="Complete">
      <formula>NOT(ISERROR(SEARCH("Complete",M1126)))</formula>
    </cfRule>
  </conditionalFormatting>
  <conditionalFormatting sqref="I1126">
    <cfRule type="cellIs" dxfId="29496" priority="30643" operator="greaterThan">
      <formula>2.35</formula>
    </cfRule>
  </conditionalFormatting>
  <conditionalFormatting sqref="J1127">
    <cfRule type="notContainsBlanks" dxfId="29495" priority="30642">
      <formula>LEN(TRIM(J1127))&gt;0</formula>
    </cfRule>
  </conditionalFormatting>
  <conditionalFormatting sqref="K1127">
    <cfRule type="notContainsBlanks" dxfId="29494" priority="30641">
      <formula>LEN(TRIM(K1127))&gt;0</formula>
    </cfRule>
  </conditionalFormatting>
  <conditionalFormatting sqref="M1127">
    <cfRule type="containsText" dxfId="29493" priority="30640" operator="containsText" text="Complete">
      <formula>NOT(ISERROR(SEARCH("Complete",M1127)))</formula>
    </cfRule>
  </conditionalFormatting>
  <conditionalFormatting sqref="I1127">
    <cfRule type="cellIs" dxfId="29492" priority="30639" operator="greaterThan">
      <formula>2.35</formula>
    </cfRule>
  </conditionalFormatting>
  <conditionalFormatting sqref="J1128">
    <cfRule type="notContainsBlanks" dxfId="29491" priority="30638">
      <formula>LEN(TRIM(J1128))&gt;0</formula>
    </cfRule>
  </conditionalFormatting>
  <conditionalFormatting sqref="K1128">
    <cfRule type="notContainsBlanks" dxfId="29490" priority="30637">
      <formula>LEN(TRIM(K1128))&gt;0</formula>
    </cfRule>
  </conditionalFormatting>
  <conditionalFormatting sqref="M1128">
    <cfRule type="containsText" dxfId="29489" priority="30636" operator="containsText" text="Complete">
      <formula>NOT(ISERROR(SEARCH("Complete",M1128)))</formula>
    </cfRule>
  </conditionalFormatting>
  <conditionalFormatting sqref="I1128">
    <cfRule type="cellIs" dxfId="29488" priority="30635" operator="greaterThan">
      <formula>2.35</formula>
    </cfRule>
  </conditionalFormatting>
  <conditionalFormatting sqref="J1129">
    <cfRule type="notContainsBlanks" dxfId="29487" priority="30634">
      <formula>LEN(TRIM(J1129))&gt;0</formula>
    </cfRule>
  </conditionalFormatting>
  <conditionalFormatting sqref="K1129">
    <cfRule type="notContainsBlanks" dxfId="29486" priority="30633">
      <formula>LEN(TRIM(K1129))&gt;0</formula>
    </cfRule>
  </conditionalFormatting>
  <conditionalFormatting sqref="M1129">
    <cfRule type="containsText" dxfId="29485" priority="30632" operator="containsText" text="Complete">
      <formula>NOT(ISERROR(SEARCH("Complete",M1129)))</formula>
    </cfRule>
  </conditionalFormatting>
  <conditionalFormatting sqref="I1129">
    <cfRule type="cellIs" dxfId="29484" priority="30631" operator="greaterThan">
      <formula>2.35</formula>
    </cfRule>
  </conditionalFormatting>
  <conditionalFormatting sqref="J1130">
    <cfRule type="notContainsBlanks" dxfId="29483" priority="30630">
      <formula>LEN(TRIM(J1130))&gt;0</formula>
    </cfRule>
  </conditionalFormatting>
  <conditionalFormatting sqref="K1130">
    <cfRule type="notContainsBlanks" dxfId="29482" priority="30629">
      <formula>LEN(TRIM(K1130))&gt;0</formula>
    </cfRule>
  </conditionalFormatting>
  <conditionalFormatting sqref="M1130">
    <cfRule type="containsText" dxfId="29481" priority="30628" operator="containsText" text="Complete">
      <formula>NOT(ISERROR(SEARCH("Complete",M1130)))</formula>
    </cfRule>
  </conditionalFormatting>
  <conditionalFormatting sqref="I1130">
    <cfRule type="cellIs" dxfId="29480" priority="30627" operator="greaterThan">
      <formula>2.35</formula>
    </cfRule>
  </conditionalFormatting>
  <conditionalFormatting sqref="J1131">
    <cfRule type="notContainsBlanks" dxfId="29479" priority="30626">
      <formula>LEN(TRIM(J1131))&gt;0</formula>
    </cfRule>
  </conditionalFormatting>
  <conditionalFormatting sqref="K1131">
    <cfRule type="notContainsBlanks" dxfId="29478" priority="30625">
      <formula>LEN(TRIM(K1131))&gt;0</formula>
    </cfRule>
  </conditionalFormatting>
  <conditionalFormatting sqref="M1131">
    <cfRule type="containsText" dxfId="29477" priority="30624" operator="containsText" text="Complete">
      <formula>NOT(ISERROR(SEARCH("Complete",M1131)))</formula>
    </cfRule>
  </conditionalFormatting>
  <conditionalFormatting sqref="I1131">
    <cfRule type="cellIs" dxfId="29476" priority="30623" operator="greaterThan">
      <formula>2.35</formula>
    </cfRule>
  </conditionalFormatting>
  <conditionalFormatting sqref="J1132">
    <cfRule type="notContainsBlanks" dxfId="29475" priority="30622">
      <formula>LEN(TRIM(J1132))&gt;0</formula>
    </cfRule>
  </conditionalFormatting>
  <conditionalFormatting sqref="K1132">
    <cfRule type="notContainsBlanks" dxfId="29474" priority="30621">
      <formula>LEN(TRIM(K1132))&gt;0</formula>
    </cfRule>
  </conditionalFormatting>
  <conditionalFormatting sqref="M1132">
    <cfRule type="containsText" dxfId="29473" priority="30620" operator="containsText" text="Complete">
      <formula>NOT(ISERROR(SEARCH("Complete",M1132)))</formula>
    </cfRule>
  </conditionalFormatting>
  <conditionalFormatting sqref="I1132">
    <cfRule type="cellIs" dxfId="29472" priority="30619" operator="greaterThan">
      <formula>2.35</formula>
    </cfRule>
  </conditionalFormatting>
  <conditionalFormatting sqref="J1133">
    <cfRule type="notContainsBlanks" dxfId="29471" priority="30618">
      <formula>LEN(TRIM(J1133))&gt;0</formula>
    </cfRule>
  </conditionalFormatting>
  <conditionalFormatting sqref="K1133">
    <cfRule type="notContainsBlanks" dxfId="29470" priority="30617">
      <formula>LEN(TRIM(K1133))&gt;0</formula>
    </cfRule>
  </conditionalFormatting>
  <conditionalFormatting sqref="M1133">
    <cfRule type="containsText" dxfId="29469" priority="30616" operator="containsText" text="Complete">
      <formula>NOT(ISERROR(SEARCH("Complete",M1133)))</formula>
    </cfRule>
  </conditionalFormatting>
  <conditionalFormatting sqref="I1133">
    <cfRule type="cellIs" dxfId="29468" priority="30615" operator="greaterThan">
      <formula>2.35</formula>
    </cfRule>
  </conditionalFormatting>
  <conditionalFormatting sqref="J1134">
    <cfRule type="notContainsBlanks" dxfId="29467" priority="30614">
      <formula>LEN(TRIM(J1134))&gt;0</formula>
    </cfRule>
  </conditionalFormatting>
  <conditionalFormatting sqref="K1134">
    <cfRule type="notContainsBlanks" dxfId="29466" priority="30613">
      <formula>LEN(TRIM(K1134))&gt;0</formula>
    </cfRule>
  </conditionalFormatting>
  <conditionalFormatting sqref="M1134">
    <cfRule type="containsText" dxfId="29465" priority="30612" operator="containsText" text="Complete">
      <formula>NOT(ISERROR(SEARCH("Complete",M1134)))</formula>
    </cfRule>
  </conditionalFormatting>
  <conditionalFormatting sqref="I1134">
    <cfRule type="cellIs" dxfId="29464" priority="30611" operator="greaterThan">
      <formula>2.35</formula>
    </cfRule>
  </conditionalFormatting>
  <conditionalFormatting sqref="J1135">
    <cfRule type="notContainsBlanks" dxfId="29463" priority="30610">
      <formula>LEN(TRIM(J1135))&gt;0</formula>
    </cfRule>
  </conditionalFormatting>
  <conditionalFormatting sqref="K1135">
    <cfRule type="notContainsBlanks" dxfId="29462" priority="30609">
      <formula>LEN(TRIM(K1135))&gt;0</formula>
    </cfRule>
  </conditionalFormatting>
  <conditionalFormatting sqref="M1135">
    <cfRule type="containsText" dxfId="29461" priority="30608" operator="containsText" text="Complete">
      <formula>NOT(ISERROR(SEARCH("Complete",M1135)))</formula>
    </cfRule>
  </conditionalFormatting>
  <conditionalFormatting sqref="I1135">
    <cfRule type="cellIs" dxfId="29460" priority="30607" operator="greaterThan">
      <formula>2.35</formula>
    </cfRule>
  </conditionalFormatting>
  <conditionalFormatting sqref="J1136">
    <cfRule type="notContainsBlanks" dxfId="29459" priority="30606">
      <formula>LEN(TRIM(J1136))&gt;0</formula>
    </cfRule>
  </conditionalFormatting>
  <conditionalFormatting sqref="K1136">
    <cfRule type="notContainsBlanks" dxfId="29458" priority="30605">
      <formula>LEN(TRIM(K1136))&gt;0</formula>
    </cfRule>
  </conditionalFormatting>
  <conditionalFormatting sqref="M1136">
    <cfRule type="containsText" dxfId="29457" priority="30604" operator="containsText" text="Complete">
      <formula>NOT(ISERROR(SEARCH("Complete",M1136)))</formula>
    </cfRule>
  </conditionalFormatting>
  <conditionalFormatting sqref="I1136">
    <cfRule type="cellIs" dxfId="29456" priority="30603" operator="greaterThan">
      <formula>2.35</formula>
    </cfRule>
  </conditionalFormatting>
  <conditionalFormatting sqref="J1137">
    <cfRule type="notContainsBlanks" dxfId="29455" priority="30602">
      <formula>LEN(TRIM(J1137))&gt;0</formula>
    </cfRule>
  </conditionalFormatting>
  <conditionalFormatting sqref="K1137">
    <cfRule type="notContainsBlanks" dxfId="29454" priority="30601">
      <formula>LEN(TRIM(K1137))&gt;0</formula>
    </cfRule>
  </conditionalFormatting>
  <conditionalFormatting sqref="M1137">
    <cfRule type="containsText" dxfId="29453" priority="30600" operator="containsText" text="Complete">
      <formula>NOT(ISERROR(SEARCH("Complete",M1137)))</formula>
    </cfRule>
  </conditionalFormatting>
  <conditionalFormatting sqref="I1137">
    <cfRule type="cellIs" dxfId="29452" priority="30599" operator="greaterThan">
      <formula>2.35</formula>
    </cfRule>
  </conditionalFormatting>
  <conditionalFormatting sqref="J1138">
    <cfRule type="notContainsBlanks" dxfId="29451" priority="30598">
      <formula>LEN(TRIM(J1138))&gt;0</formula>
    </cfRule>
  </conditionalFormatting>
  <conditionalFormatting sqref="K1138">
    <cfRule type="notContainsBlanks" dxfId="29450" priority="30597">
      <formula>LEN(TRIM(K1138))&gt;0</formula>
    </cfRule>
  </conditionalFormatting>
  <conditionalFormatting sqref="M1138">
    <cfRule type="containsText" dxfId="29449" priority="30596" operator="containsText" text="Complete">
      <formula>NOT(ISERROR(SEARCH("Complete",M1138)))</formula>
    </cfRule>
  </conditionalFormatting>
  <conditionalFormatting sqref="I1138">
    <cfRule type="cellIs" dxfId="29448" priority="30595" operator="greaterThan">
      <formula>2.35</formula>
    </cfRule>
  </conditionalFormatting>
  <conditionalFormatting sqref="J1139">
    <cfRule type="notContainsBlanks" dxfId="29447" priority="30594">
      <formula>LEN(TRIM(J1139))&gt;0</formula>
    </cfRule>
  </conditionalFormatting>
  <conditionalFormatting sqref="K1139">
    <cfRule type="notContainsBlanks" dxfId="29446" priority="30593">
      <formula>LEN(TRIM(K1139))&gt;0</formula>
    </cfRule>
  </conditionalFormatting>
  <conditionalFormatting sqref="M1139">
    <cfRule type="containsText" dxfId="29445" priority="30592" operator="containsText" text="Complete">
      <formula>NOT(ISERROR(SEARCH("Complete",M1139)))</formula>
    </cfRule>
  </conditionalFormatting>
  <conditionalFormatting sqref="I1139">
    <cfRule type="cellIs" dxfId="29444" priority="30591" operator="greaterThan">
      <formula>2.35</formula>
    </cfRule>
  </conditionalFormatting>
  <conditionalFormatting sqref="J1140">
    <cfRule type="notContainsBlanks" dxfId="29443" priority="30590">
      <formula>LEN(TRIM(J1140))&gt;0</formula>
    </cfRule>
  </conditionalFormatting>
  <conditionalFormatting sqref="K1140">
    <cfRule type="notContainsBlanks" dxfId="29442" priority="30589">
      <formula>LEN(TRIM(K1140))&gt;0</formula>
    </cfRule>
  </conditionalFormatting>
  <conditionalFormatting sqref="M1140">
    <cfRule type="containsText" dxfId="29441" priority="30588" operator="containsText" text="Complete">
      <formula>NOT(ISERROR(SEARCH("Complete",M1140)))</formula>
    </cfRule>
  </conditionalFormatting>
  <conditionalFormatting sqref="I1140">
    <cfRule type="cellIs" dxfId="29440" priority="30587" operator="greaterThan">
      <formula>2.35</formula>
    </cfRule>
  </conditionalFormatting>
  <conditionalFormatting sqref="J1141">
    <cfRule type="notContainsBlanks" dxfId="29439" priority="30586">
      <formula>LEN(TRIM(J1141))&gt;0</formula>
    </cfRule>
  </conditionalFormatting>
  <conditionalFormatting sqref="K1141">
    <cfRule type="notContainsBlanks" dxfId="29438" priority="30585">
      <formula>LEN(TRIM(K1141))&gt;0</formula>
    </cfRule>
  </conditionalFormatting>
  <conditionalFormatting sqref="M1141">
    <cfRule type="containsText" dxfId="29437" priority="30584" operator="containsText" text="Complete">
      <formula>NOT(ISERROR(SEARCH("Complete",M1141)))</formula>
    </cfRule>
  </conditionalFormatting>
  <conditionalFormatting sqref="I1141">
    <cfRule type="cellIs" dxfId="29436" priority="30583" operator="greaterThan">
      <formula>2.35</formula>
    </cfRule>
  </conditionalFormatting>
  <conditionalFormatting sqref="J1142">
    <cfRule type="notContainsBlanks" dxfId="29435" priority="30582">
      <formula>LEN(TRIM(J1142))&gt;0</formula>
    </cfRule>
  </conditionalFormatting>
  <conditionalFormatting sqref="K1142">
    <cfRule type="notContainsBlanks" dxfId="29434" priority="30581">
      <formula>LEN(TRIM(K1142))&gt;0</formula>
    </cfRule>
  </conditionalFormatting>
  <conditionalFormatting sqref="M1142">
    <cfRule type="containsText" dxfId="29433" priority="30580" operator="containsText" text="Complete">
      <formula>NOT(ISERROR(SEARCH("Complete",M1142)))</formula>
    </cfRule>
  </conditionalFormatting>
  <conditionalFormatting sqref="I1142">
    <cfRule type="cellIs" dxfId="29432" priority="30579" operator="greaterThan">
      <formula>2.35</formula>
    </cfRule>
  </conditionalFormatting>
  <conditionalFormatting sqref="J1143">
    <cfRule type="notContainsBlanks" dxfId="29431" priority="30578">
      <formula>LEN(TRIM(J1143))&gt;0</formula>
    </cfRule>
  </conditionalFormatting>
  <conditionalFormatting sqref="K1143">
    <cfRule type="notContainsBlanks" dxfId="29430" priority="30577">
      <formula>LEN(TRIM(K1143))&gt;0</formula>
    </cfRule>
  </conditionalFormatting>
  <conditionalFormatting sqref="M1143">
    <cfRule type="containsText" dxfId="29429" priority="30576" operator="containsText" text="Complete">
      <formula>NOT(ISERROR(SEARCH("Complete",M1143)))</formula>
    </cfRule>
  </conditionalFormatting>
  <conditionalFormatting sqref="I1143">
    <cfRule type="cellIs" dxfId="29428" priority="30575" operator="greaterThan">
      <formula>2.35</formula>
    </cfRule>
  </conditionalFormatting>
  <conditionalFormatting sqref="J1144">
    <cfRule type="notContainsBlanks" dxfId="29427" priority="30574">
      <formula>LEN(TRIM(J1144))&gt;0</formula>
    </cfRule>
  </conditionalFormatting>
  <conditionalFormatting sqref="K1144">
    <cfRule type="notContainsBlanks" dxfId="29426" priority="30573">
      <formula>LEN(TRIM(K1144))&gt;0</formula>
    </cfRule>
  </conditionalFormatting>
  <conditionalFormatting sqref="M1144">
    <cfRule type="containsText" dxfId="29425" priority="30572" operator="containsText" text="Complete">
      <formula>NOT(ISERROR(SEARCH("Complete",M1144)))</formula>
    </cfRule>
  </conditionalFormatting>
  <conditionalFormatting sqref="I1144">
    <cfRule type="cellIs" dxfId="29424" priority="30571" operator="greaterThan">
      <formula>2.35</formula>
    </cfRule>
  </conditionalFormatting>
  <conditionalFormatting sqref="J1145">
    <cfRule type="notContainsBlanks" dxfId="29423" priority="30570">
      <formula>LEN(TRIM(J1145))&gt;0</formula>
    </cfRule>
  </conditionalFormatting>
  <conditionalFormatting sqref="K1145">
    <cfRule type="notContainsBlanks" dxfId="29422" priority="30569">
      <formula>LEN(TRIM(K1145))&gt;0</formula>
    </cfRule>
  </conditionalFormatting>
  <conditionalFormatting sqref="M1145">
    <cfRule type="containsText" dxfId="29421" priority="30568" operator="containsText" text="Complete">
      <formula>NOT(ISERROR(SEARCH("Complete",M1145)))</formula>
    </cfRule>
  </conditionalFormatting>
  <conditionalFormatting sqref="I1145">
    <cfRule type="cellIs" dxfId="29420" priority="30567" operator="greaterThan">
      <formula>2.35</formula>
    </cfRule>
  </conditionalFormatting>
  <conditionalFormatting sqref="J1146">
    <cfRule type="notContainsBlanks" dxfId="29419" priority="30566">
      <formula>LEN(TRIM(J1146))&gt;0</formula>
    </cfRule>
  </conditionalFormatting>
  <conditionalFormatting sqref="K1146">
    <cfRule type="notContainsBlanks" dxfId="29418" priority="30565">
      <formula>LEN(TRIM(K1146))&gt;0</formula>
    </cfRule>
  </conditionalFormatting>
  <conditionalFormatting sqref="M1146">
    <cfRule type="containsText" dxfId="29417" priority="30564" operator="containsText" text="Complete">
      <formula>NOT(ISERROR(SEARCH("Complete",M1146)))</formula>
    </cfRule>
  </conditionalFormatting>
  <conditionalFormatting sqref="I1146">
    <cfRule type="cellIs" dxfId="29416" priority="30563" operator="greaterThan">
      <formula>2.35</formula>
    </cfRule>
  </conditionalFormatting>
  <conditionalFormatting sqref="J1147">
    <cfRule type="notContainsBlanks" dxfId="29415" priority="30562">
      <formula>LEN(TRIM(J1147))&gt;0</formula>
    </cfRule>
  </conditionalFormatting>
  <conditionalFormatting sqref="K1147">
    <cfRule type="notContainsBlanks" dxfId="29414" priority="30561">
      <formula>LEN(TRIM(K1147))&gt;0</formula>
    </cfRule>
  </conditionalFormatting>
  <conditionalFormatting sqref="M1147">
    <cfRule type="containsText" dxfId="29413" priority="30560" operator="containsText" text="Complete">
      <formula>NOT(ISERROR(SEARCH("Complete",M1147)))</formula>
    </cfRule>
  </conditionalFormatting>
  <conditionalFormatting sqref="I1147">
    <cfRule type="cellIs" dxfId="29412" priority="30559" operator="greaterThan">
      <formula>2.35</formula>
    </cfRule>
  </conditionalFormatting>
  <conditionalFormatting sqref="J1148">
    <cfRule type="notContainsBlanks" dxfId="29411" priority="30558">
      <formula>LEN(TRIM(J1148))&gt;0</formula>
    </cfRule>
  </conditionalFormatting>
  <conditionalFormatting sqref="K1148">
    <cfRule type="notContainsBlanks" dxfId="29410" priority="30557">
      <formula>LEN(TRIM(K1148))&gt;0</formula>
    </cfRule>
  </conditionalFormatting>
  <conditionalFormatting sqref="M1148">
    <cfRule type="containsText" dxfId="29409" priority="30556" operator="containsText" text="Complete">
      <formula>NOT(ISERROR(SEARCH("Complete",M1148)))</formula>
    </cfRule>
  </conditionalFormatting>
  <conditionalFormatting sqref="I1148">
    <cfRule type="cellIs" dxfId="29408" priority="30555" operator="greaterThan">
      <formula>2.35</formula>
    </cfRule>
  </conditionalFormatting>
  <conditionalFormatting sqref="J1149">
    <cfRule type="notContainsBlanks" dxfId="29407" priority="30554">
      <formula>LEN(TRIM(J1149))&gt;0</formula>
    </cfRule>
  </conditionalFormatting>
  <conditionalFormatting sqref="K1149">
    <cfRule type="notContainsBlanks" dxfId="29406" priority="30553">
      <formula>LEN(TRIM(K1149))&gt;0</formula>
    </cfRule>
  </conditionalFormatting>
  <conditionalFormatting sqref="M1149">
    <cfRule type="containsText" dxfId="29405" priority="30552" operator="containsText" text="Complete">
      <formula>NOT(ISERROR(SEARCH("Complete",M1149)))</formula>
    </cfRule>
  </conditionalFormatting>
  <conditionalFormatting sqref="I1149">
    <cfRule type="cellIs" dxfId="29404" priority="30551" operator="greaterThan">
      <formula>2.35</formula>
    </cfRule>
  </conditionalFormatting>
  <conditionalFormatting sqref="J1150">
    <cfRule type="notContainsBlanks" dxfId="29403" priority="30550">
      <formula>LEN(TRIM(J1150))&gt;0</formula>
    </cfRule>
  </conditionalFormatting>
  <conditionalFormatting sqref="K1150">
    <cfRule type="notContainsBlanks" dxfId="29402" priority="30549">
      <formula>LEN(TRIM(K1150))&gt;0</formula>
    </cfRule>
  </conditionalFormatting>
  <conditionalFormatting sqref="M1150">
    <cfRule type="containsText" dxfId="29401" priority="30548" operator="containsText" text="Complete">
      <formula>NOT(ISERROR(SEARCH("Complete",M1150)))</formula>
    </cfRule>
  </conditionalFormatting>
  <conditionalFormatting sqref="I1150">
    <cfRule type="cellIs" dxfId="29400" priority="30547" operator="greaterThan">
      <formula>2.35</formula>
    </cfRule>
  </conditionalFormatting>
  <conditionalFormatting sqref="J1151">
    <cfRule type="notContainsBlanks" dxfId="29399" priority="30546">
      <formula>LEN(TRIM(J1151))&gt;0</formula>
    </cfRule>
  </conditionalFormatting>
  <conditionalFormatting sqref="K1151">
    <cfRule type="notContainsBlanks" dxfId="29398" priority="30545">
      <formula>LEN(TRIM(K1151))&gt;0</formula>
    </cfRule>
  </conditionalFormatting>
  <conditionalFormatting sqref="M1151">
    <cfRule type="containsText" dxfId="29397" priority="30544" operator="containsText" text="Complete">
      <formula>NOT(ISERROR(SEARCH("Complete",M1151)))</formula>
    </cfRule>
  </conditionalFormatting>
  <conditionalFormatting sqref="I1151">
    <cfRule type="cellIs" dxfId="29396" priority="30543" operator="greaterThan">
      <formula>2.35</formula>
    </cfRule>
  </conditionalFormatting>
  <conditionalFormatting sqref="J1152">
    <cfRule type="notContainsBlanks" dxfId="29395" priority="30542">
      <formula>LEN(TRIM(J1152))&gt;0</formula>
    </cfRule>
  </conditionalFormatting>
  <conditionalFormatting sqref="K1152">
    <cfRule type="notContainsBlanks" dxfId="29394" priority="30541">
      <formula>LEN(TRIM(K1152))&gt;0</formula>
    </cfRule>
  </conditionalFormatting>
  <conditionalFormatting sqref="M1152">
    <cfRule type="containsText" dxfId="29393" priority="30540" operator="containsText" text="Complete">
      <formula>NOT(ISERROR(SEARCH("Complete",M1152)))</formula>
    </cfRule>
  </conditionalFormatting>
  <conditionalFormatting sqref="I1152">
    <cfRule type="cellIs" dxfId="29392" priority="30539" operator="greaterThan">
      <formula>2.35</formula>
    </cfRule>
  </conditionalFormatting>
  <conditionalFormatting sqref="J1153">
    <cfRule type="notContainsBlanks" dxfId="29391" priority="30538">
      <formula>LEN(TRIM(J1153))&gt;0</formula>
    </cfRule>
  </conditionalFormatting>
  <conditionalFormatting sqref="K1153">
    <cfRule type="notContainsBlanks" dxfId="29390" priority="30537">
      <formula>LEN(TRIM(K1153))&gt;0</formula>
    </cfRule>
  </conditionalFormatting>
  <conditionalFormatting sqref="M1153">
    <cfRule type="containsText" dxfId="29389" priority="30536" operator="containsText" text="Complete">
      <formula>NOT(ISERROR(SEARCH("Complete",M1153)))</formula>
    </cfRule>
  </conditionalFormatting>
  <conditionalFormatting sqref="I1153">
    <cfRule type="cellIs" dxfId="29388" priority="30535" operator="greaterThan">
      <formula>2.35</formula>
    </cfRule>
  </conditionalFormatting>
  <conditionalFormatting sqref="J1154">
    <cfRule type="notContainsBlanks" dxfId="29387" priority="30534">
      <formula>LEN(TRIM(J1154))&gt;0</formula>
    </cfRule>
  </conditionalFormatting>
  <conditionalFormatting sqref="K1154">
    <cfRule type="notContainsBlanks" dxfId="29386" priority="30533">
      <formula>LEN(TRIM(K1154))&gt;0</formula>
    </cfRule>
  </conditionalFormatting>
  <conditionalFormatting sqref="M1154">
    <cfRule type="containsText" dxfId="29385" priority="30532" operator="containsText" text="Complete">
      <formula>NOT(ISERROR(SEARCH("Complete",M1154)))</formula>
    </cfRule>
  </conditionalFormatting>
  <conditionalFormatting sqref="I1154">
    <cfRule type="cellIs" dxfId="29384" priority="30531" operator="greaterThan">
      <formula>2.35</formula>
    </cfRule>
  </conditionalFormatting>
  <conditionalFormatting sqref="J1155">
    <cfRule type="notContainsBlanks" dxfId="29383" priority="30530">
      <formula>LEN(TRIM(J1155))&gt;0</formula>
    </cfRule>
  </conditionalFormatting>
  <conditionalFormatting sqref="K1155">
    <cfRule type="notContainsBlanks" dxfId="29382" priority="30529">
      <formula>LEN(TRIM(K1155))&gt;0</formula>
    </cfRule>
  </conditionalFormatting>
  <conditionalFormatting sqref="M1155">
    <cfRule type="containsText" dxfId="29381" priority="30528" operator="containsText" text="Complete">
      <formula>NOT(ISERROR(SEARCH("Complete",M1155)))</formula>
    </cfRule>
  </conditionalFormatting>
  <conditionalFormatting sqref="I1155">
    <cfRule type="cellIs" dxfId="29380" priority="30527" operator="greaterThan">
      <formula>2.35</formula>
    </cfRule>
  </conditionalFormatting>
  <conditionalFormatting sqref="J1156">
    <cfRule type="notContainsBlanks" dxfId="29379" priority="30526">
      <formula>LEN(TRIM(J1156))&gt;0</formula>
    </cfRule>
  </conditionalFormatting>
  <conditionalFormatting sqref="K1156">
    <cfRule type="notContainsBlanks" dxfId="29378" priority="30525">
      <formula>LEN(TRIM(K1156))&gt;0</formula>
    </cfRule>
  </conditionalFormatting>
  <conditionalFormatting sqref="M1156">
    <cfRule type="containsText" dxfId="29377" priority="30524" operator="containsText" text="Complete">
      <formula>NOT(ISERROR(SEARCH("Complete",M1156)))</formula>
    </cfRule>
  </conditionalFormatting>
  <conditionalFormatting sqref="I1156">
    <cfRule type="cellIs" dxfId="29376" priority="30523" operator="greaterThan">
      <formula>2.35</formula>
    </cfRule>
  </conditionalFormatting>
  <conditionalFormatting sqref="J1157">
    <cfRule type="notContainsBlanks" dxfId="29375" priority="30522">
      <formula>LEN(TRIM(J1157))&gt;0</formula>
    </cfRule>
  </conditionalFormatting>
  <conditionalFormatting sqref="K1157">
    <cfRule type="notContainsBlanks" dxfId="29374" priority="30521">
      <formula>LEN(TRIM(K1157))&gt;0</formula>
    </cfRule>
  </conditionalFormatting>
  <conditionalFormatting sqref="M1157">
    <cfRule type="containsText" dxfId="29373" priority="30520" operator="containsText" text="Complete">
      <formula>NOT(ISERROR(SEARCH("Complete",M1157)))</formula>
    </cfRule>
  </conditionalFormatting>
  <conditionalFormatting sqref="I1157">
    <cfRule type="cellIs" dxfId="29372" priority="30519" operator="greaterThan">
      <formula>2.35</formula>
    </cfRule>
  </conditionalFormatting>
  <conditionalFormatting sqref="J1158">
    <cfRule type="notContainsBlanks" dxfId="29371" priority="30518">
      <formula>LEN(TRIM(J1158))&gt;0</formula>
    </cfRule>
  </conditionalFormatting>
  <conditionalFormatting sqref="K1158">
    <cfRule type="notContainsBlanks" dxfId="29370" priority="30517">
      <formula>LEN(TRIM(K1158))&gt;0</formula>
    </cfRule>
  </conditionalFormatting>
  <conditionalFormatting sqref="M1158">
    <cfRule type="containsText" dxfId="29369" priority="30516" operator="containsText" text="Complete">
      <formula>NOT(ISERROR(SEARCH("Complete",M1158)))</formula>
    </cfRule>
  </conditionalFormatting>
  <conditionalFormatting sqref="I1158">
    <cfRule type="cellIs" dxfId="29368" priority="30515" operator="greaterThan">
      <formula>2.35</formula>
    </cfRule>
  </conditionalFormatting>
  <conditionalFormatting sqref="J1159">
    <cfRule type="notContainsBlanks" dxfId="29367" priority="30510">
      <formula>LEN(TRIM(J1159))&gt;0</formula>
    </cfRule>
  </conditionalFormatting>
  <conditionalFormatting sqref="K1159">
    <cfRule type="notContainsBlanks" dxfId="29366" priority="30509">
      <formula>LEN(TRIM(K1159))&gt;0</formula>
    </cfRule>
  </conditionalFormatting>
  <conditionalFormatting sqref="M1159">
    <cfRule type="containsText" dxfId="29365" priority="30508" operator="containsText" text="Complete">
      <formula>NOT(ISERROR(SEARCH("Complete",M1159)))</formula>
    </cfRule>
  </conditionalFormatting>
  <conditionalFormatting sqref="I1159">
    <cfRule type="cellIs" dxfId="29364" priority="30507" operator="greaterThan">
      <formula>2.35</formula>
    </cfRule>
  </conditionalFormatting>
  <conditionalFormatting sqref="J1160">
    <cfRule type="notContainsBlanks" dxfId="29363" priority="30506">
      <formula>LEN(TRIM(J1160))&gt;0</formula>
    </cfRule>
  </conditionalFormatting>
  <conditionalFormatting sqref="K1160">
    <cfRule type="notContainsBlanks" dxfId="29362" priority="30505">
      <formula>LEN(TRIM(K1160))&gt;0</formula>
    </cfRule>
  </conditionalFormatting>
  <conditionalFormatting sqref="M1160">
    <cfRule type="containsText" dxfId="29361" priority="30504" operator="containsText" text="Complete">
      <formula>NOT(ISERROR(SEARCH("Complete",M1160)))</formula>
    </cfRule>
  </conditionalFormatting>
  <conditionalFormatting sqref="I1160">
    <cfRule type="cellIs" dxfId="29360" priority="30503" operator="greaterThan">
      <formula>2.35</formula>
    </cfRule>
  </conditionalFormatting>
  <conditionalFormatting sqref="J1161">
    <cfRule type="notContainsBlanks" dxfId="29359" priority="30502">
      <formula>LEN(TRIM(J1161))&gt;0</formula>
    </cfRule>
  </conditionalFormatting>
  <conditionalFormatting sqref="K1161">
    <cfRule type="notContainsBlanks" dxfId="29358" priority="30501">
      <formula>LEN(TRIM(K1161))&gt;0</formula>
    </cfRule>
  </conditionalFormatting>
  <conditionalFormatting sqref="M1161">
    <cfRule type="containsText" dxfId="29357" priority="30500" operator="containsText" text="Complete">
      <formula>NOT(ISERROR(SEARCH("Complete",M1161)))</formula>
    </cfRule>
  </conditionalFormatting>
  <conditionalFormatting sqref="I1161">
    <cfRule type="cellIs" dxfId="29356" priority="30499" operator="greaterThan">
      <formula>2.35</formula>
    </cfRule>
  </conditionalFormatting>
  <conditionalFormatting sqref="J1162">
    <cfRule type="notContainsBlanks" dxfId="29355" priority="30498">
      <formula>LEN(TRIM(J1162))&gt;0</formula>
    </cfRule>
  </conditionalFormatting>
  <conditionalFormatting sqref="K1162">
    <cfRule type="notContainsBlanks" dxfId="29354" priority="30497">
      <formula>LEN(TRIM(K1162))&gt;0</formula>
    </cfRule>
  </conditionalFormatting>
  <conditionalFormatting sqref="M1162">
    <cfRule type="containsText" dxfId="29353" priority="30496" operator="containsText" text="Complete">
      <formula>NOT(ISERROR(SEARCH("Complete",M1162)))</formula>
    </cfRule>
  </conditionalFormatting>
  <conditionalFormatting sqref="I1162">
    <cfRule type="cellIs" dxfId="29352" priority="30495" operator="greaterThan">
      <formula>2.35</formula>
    </cfRule>
  </conditionalFormatting>
  <conditionalFormatting sqref="J1163">
    <cfRule type="notContainsBlanks" dxfId="29351" priority="30494">
      <formula>LEN(TRIM(J1163))&gt;0</formula>
    </cfRule>
  </conditionalFormatting>
  <conditionalFormatting sqref="K1163">
    <cfRule type="notContainsBlanks" dxfId="29350" priority="30493">
      <formula>LEN(TRIM(K1163))&gt;0</formula>
    </cfRule>
  </conditionalFormatting>
  <conditionalFormatting sqref="M1163">
    <cfRule type="containsText" dxfId="29349" priority="30492" operator="containsText" text="Complete">
      <formula>NOT(ISERROR(SEARCH("Complete",M1163)))</formula>
    </cfRule>
  </conditionalFormatting>
  <conditionalFormatting sqref="I1163">
    <cfRule type="cellIs" dxfId="29348" priority="30491" operator="greaterThan">
      <formula>2.35</formula>
    </cfRule>
  </conditionalFormatting>
  <conditionalFormatting sqref="J1164">
    <cfRule type="notContainsBlanks" dxfId="29347" priority="30490">
      <formula>LEN(TRIM(J1164))&gt;0</formula>
    </cfRule>
  </conditionalFormatting>
  <conditionalFormatting sqref="K1164">
    <cfRule type="notContainsBlanks" dxfId="29346" priority="30489">
      <formula>LEN(TRIM(K1164))&gt;0</formula>
    </cfRule>
  </conditionalFormatting>
  <conditionalFormatting sqref="M1164">
    <cfRule type="containsText" dxfId="29345" priority="30488" operator="containsText" text="Complete">
      <formula>NOT(ISERROR(SEARCH("Complete",M1164)))</formula>
    </cfRule>
  </conditionalFormatting>
  <conditionalFormatting sqref="I1164">
    <cfRule type="cellIs" dxfId="29344" priority="30487" operator="greaterThan">
      <formula>2.35</formula>
    </cfRule>
  </conditionalFormatting>
  <conditionalFormatting sqref="J1165">
    <cfRule type="notContainsBlanks" dxfId="29343" priority="30486">
      <formula>LEN(TRIM(J1165))&gt;0</formula>
    </cfRule>
  </conditionalFormatting>
  <conditionalFormatting sqref="K1165">
    <cfRule type="notContainsBlanks" dxfId="29342" priority="30485">
      <formula>LEN(TRIM(K1165))&gt;0</formula>
    </cfRule>
  </conditionalFormatting>
  <conditionalFormatting sqref="M1165">
    <cfRule type="containsText" dxfId="29341" priority="30484" operator="containsText" text="Complete">
      <formula>NOT(ISERROR(SEARCH("Complete",M1165)))</formula>
    </cfRule>
  </conditionalFormatting>
  <conditionalFormatting sqref="I1165">
    <cfRule type="cellIs" dxfId="29340" priority="30483" operator="greaterThan">
      <formula>2.35</formula>
    </cfRule>
  </conditionalFormatting>
  <conditionalFormatting sqref="J1166">
    <cfRule type="notContainsBlanks" dxfId="29339" priority="30482">
      <formula>LEN(TRIM(J1166))&gt;0</formula>
    </cfRule>
  </conditionalFormatting>
  <conditionalFormatting sqref="K1166">
    <cfRule type="notContainsBlanks" dxfId="29338" priority="30481">
      <formula>LEN(TRIM(K1166))&gt;0</formula>
    </cfRule>
  </conditionalFormatting>
  <conditionalFormatting sqref="M1166">
    <cfRule type="containsText" dxfId="29337" priority="30480" operator="containsText" text="Complete">
      <formula>NOT(ISERROR(SEARCH("Complete",M1166)))</formula>
    </cfRule>
  </conditionalFormatting>
  <conditionalFormatting sqref="I1166">
    <cfRule type="cellIs" dxfId="29336" priority="30479" operator="greaterThan">
      <formula>2.35</formula>
    </cfRule>
  </conditionalFormatting>
  <conditionalFormatting sqref="J1167">
    <cfRule type="notContainsBlanks" dxfId="29335" priority="30478">
      <formula>LEN(TRIM(J1167))&gt;0</formula>
    </cfRule>
  </conditionalFormatting>
  <conditionalFormatting sqref="K1167">
    <cfRule type="notContainsBlanks" dxfId="29334" priority="30477">
      <formula>LEN(TRIM(K1167))&gt;0</formula>
    </cfRule>
  </conditionalFormatting>
  <conditionalFormatting sqref="M1167">
    <cfRule type="containsText" dxfId="29333" priority="30476" operator="containsText" text="Complete">
      <formula>NOT(ISERROR(SEARCH("Complete",M1167)))</formula>
    </cfRule>
  </conditionalFormatting>
  <conditionalFormatting sqref="I1167">
    <cfRule type="cellIs" dxfId="29332" priority="30475" operator="greaterThan">
      <formula>2.35</formula>
    </cfRule>
  </conditionalFormatting>
  <conditionalFormatting sqref="J1168">
    <cfRule type="notContainsBlanks" dxfId="29331" priority="30474">
      <formula>LEN(TRIM(J1168))&gt;0</formula>
    </cfRule>
  </conditionalFormatting>
  <conditionalFormatting sqref="K1168">
    <cfRule type="notContainsBlanks" dxfId="29330" priority="30473">
      <formula>LEN(TRIM(K1168))&gt;0</formula>
    </cfRule>
  </conditionalFormatting>
  <conditionalFormatting sqref="M1168">
    <cfRule type="containsText" dxfId="29329" priority="30472" operator="containsText" text="Complete">
      <formula>NOT(ISERROR(SEARCH("Complete",M1168)))</formula>
    </cfRule>
  </conditionalFormatting>
  <conditionalFormatting sqref="J1169">
    <cfRule type="notContainsBlanks" dxfId="29328" priority="30470">
      <formula>LEN(TRIM(J1169))&gt;0</formula>
    </cfRule>
  </conditionalFormatting>
  <conditionalFormatting sqref="K1169">
    <cfRule type="notContainsBlanks" dxfId="29327" priority="30469">
      <formula>LEN(TRIM(K1169))&gt;0</formula>
    </cfRule>
  </conditionalFormatting>
  <conditionalFormatting sqref="M1169">
    <cfRule type="containsText" dxfId="29326" priority="30468" operator="containsText" text="Complete">
      <formula>NOT(ISERROR(SEARCH("Complete",M1169)))</formula>
    </cfRule>
  </conditionalFormatting>
  <conditionalFormatting sqref="J1170">
    <cfRule type="notContainsBlanks" dxfId="29325" priority="30466">
      <formula>LEN(TRIM(J1170))&gt;0</formula>
    </cfRule>
  </conditionalFormatting>
  <conditionalFormatting sqref="K1170">
    <cfRule type="notContainsBlanks" dxfId="29324" priority="30465">
      <formula>LEN(TRIM(K1170))&gt;0</formula>
    </cfRule>
  </conditionalFormatting>
  <conditionalFormatting sqref="M1170">
    <cfRule type="containsText" dxfId="29323" priority="30464" operator="containsText" text="Complete">
      <formula>NOT(ISERROR(SEARCH("Complete",M1170)))</formula>
    </cfRule>
  </conditionalFormatting>
  <conditionalFormatting sqref="I1168:I1170">
    <cfRule type="cellIs" dxfId="29322" priority="30462" operator="greaterThan">
      <formula>2.35</formula>
    </cfRule>
  </conditionalFormatting>
  <conditionalFormatting sqref="J1171">
    <cfRule type="notContainsBlanks" dxfId="29321" priority="30461">
      <formula>LEN(TRIM(J1171))&gt;0</formula>
    </cfRule>
  </conditionalFormatting>
  <conditionalFormatting sqref="K1171">
    <cfRule type="notContainsBlanks" dxfId="29320" priority="30460">
      <formula>LEN(TRIM(K1171))&gt;0</formula>
    </cfRule>
  </conditionalFormatting>
  <conditionalFormatting sqref="M1171">
    <cfRule type="containsText" dxfId="29319" priority="30459" operator="containsText" text="Complete">
      <formula>NOT(ISERROR(SEARCH("Complete",M1171)))</formula>
    </cfRule>
  </conditionalFormatting>
  <conditionalFormatting sqref="I1171">
    <cfRule type="cellIs" dxfId="29318" priority="30458" operator="greaterThan">
      <formula>2.35</formula>
    </cfRule>
  </conditionalFormatting>
  <conditionalFormatting sqref="J1172">
    <cfRule type="notContainsBlanks" dxfId="29317" priority="30457">
      <formula>LEN(TRIM(J1172))&gt;0</formula>
    </cfRule>
  </conditionalFormatting>
  <conditionalFormatting sqref="K1172">
    <cfRule type="notContainsBlanks" dxfId="29316" priority="30456">
      <formula>LEN(TRIM(K1172))&gt;0</formula>
    </cfRule>
  </conditionalFormatting>
  <conditionalFormatting sqref="M1172">
    <cfRule type="containsText" dxfId="29315" priority="30455" operator="containsText" text="Complete">
      <formula>NOT(ISERROR(SEARCH("Complete",M1172)))</formula>
    </cfRule>
  </conditionalFormatting>
  <conditionalFormatting sqref="I1172">
    <cfRule type="cellIs" dxfId="29314" priority="30454" operator="greaterThan">
      <formula>2.35</formula>
    </cfRule>
  </conditionalFormatting>
  <conditionalFormatting sqref="J1173">
    <cfRule type="notContainsBlanks" dxfId="29313" priority="30453">
      <formula>LEN(TRIM(J1173))&gt;0</formula>
    </cfRule>
  </conditionalFormatting>
  <conditionalFormatting sqref="K1173">
    <cfRule type="notContainsBlanks" dxfId="29312" priority="30452">
      <formula>LEN(TRIM(K1173))&gt;0</formula>
    </cfRule>
  </conditionalFormatting>
  <conditionalFormatting sqref="M1173">
    <cfRule type="containsText" dxfId="29311" priority="30451" operator="containsText" text="Complete">
      <formula>NOT(ISERROR(SEARCH("Complete",M1173)))</formula>
    </cfRule>
  </conditionalFormatting>
  <conditionalFormatting sqref="I1173">
    <cfRule type="cellIs" dxfId="29310" priority="30450" operator="greaterThan">
      <formula>2.35</formula>
    </cfRule>
  </conditionalFormatting>
  <conditionalFormatting sqref="J1174">
    <cfRule type="notContainsBlanks" dxfId="29309" priority="30449">
      <formula>LEN(TRIM(J1174))&gt;0</formula>
    </cfRule>
  </conditionalFormatting>
  <conditionalFormatting sqref="K1174">
    <cfRule type="notContainsBlanks" dxfId="29308" priority="30448">
      <formula>LEN(TRIM(K1174))&gt;0</formula>
    </cfRule>
  </conditionalFormatting>
  <conditionalFormatting sqref="M1174">
    <cfRule type="containsText" dxfId="29307" priority="30447" operator="containsText" text="Complete">
      <formula>NOT(ISERROR(SEARCH("Complete",M1174)))</formula>
    </cfRule>
  </conditionalFormatting>
  <conditionalFormatting sqref="I1174">
    <cfRule type="cellIs" dxfId="29306" priority="30446" operator="greaterThan">
      <formula>2.35</formula>
    </cfRule>
  </conditionalFormatting>
  <conditionalFormatting sqref="J1175">
    <cfRule type="notContainsBlanks" dxfId="29305" priority="30445">
      <formula>LEN(TRIM(J1175))&gt;0</formula>
    </cfRule>
  </conditionalFormatting>
  <conditionalFormatting sqref="K1175">
    <cfRule type="notContainsBlanks" dxfId="29304" priority="30444">
      <formula>LEN(TRIM(K1175))&gt;0</formula>
    </cfRule>
  </conditionalFormatting>
  <conditionalFormatting sqref="M1175">
    <cfRule type="containsText" dxfId="29303" priority="30443" operator="containsText" text="Complete">
      <formula>NOT(ISERROR(SEARCH("Complete",M1175)))</formula>
    </cfRule>
  </conditionalFormatting>
  <conditionalFormatting sqref="I1175">
    <cfRule type="cellIs" dxfId="29302" priority="30442" operator="greaterThan">
      <formula>2.35</formula>
    </cfRule>
  </conditionalFormatting>
  <conditionalFormatting sqref="J1176">
    <cfRule type="notContainsBlanks" dxfId="29301" priority="30441">
      <formula>LEN(TRIM(J1176))&gt;0</formula>
    </cfRule>
  </conditionalFormatting>
  <conditionalFormatting sqref="K1176">
    <cfRule type="notContainsBlanks" dxfId="29300" priority="30440">
      <formula>LEN(TRIM(K1176))&gt;0</formula>
    </cfRule>
  </conditionalFormatting>
  <conditionalFormatting sqref="M1176">
    <cfRule type="containsText" dxfId="29299" priority="30439" operator="containsText" text="Complete">
      <formula>NOT(ISERROR(SEARCH("Complete",M1176)))</formula>
    </cfRule>
  </conditionalFormatting>
  <conditionalFormatting sqref="I1176">
    <cfRule type="cellIs" dxfId="29298" priority="30438" operator="greaterThan">
      <formula>2.35</formula>
    </cfRule>
  </conditionalFormatting>
  <conditionalFormatting sqref="J1177">
    <cfRule type="notContainsBlanks" dxfId="29297" priority="30437">
      <formula>LEN(TRIM(J1177))&gt;0</formula>
    </cfRule>
  </conditionalFormatting>
  <conditionalFormatting sqref="K1177">
    <cfRule type="notContainsBlanks" dxfId="29296" priority="30436">
      <formula>LEN(TRIM(K1177))&gt;0</formula>
    </cfRule>
  </conditionalFormatting>
  <conditionalFormatting sqref="M1177">
    <cfRule type="containsText" dxfId="29295" priority="30435" operator="containsText" text="Complete">
      <formula>NOT(ISERROR(SEARCH("Complete",M1177)))</formula>
    </cfRule>
  </conditionalFormatting>
  <conditionalFormatting sqref="I1177">
    <cfRule type="cellIs" dxfId="29294" priority="30434" operator="greaterThan">
      <formula>2.35</formula>
    </cfRule>
  </conditionalFormatting>
  <conditionalFormatting sqref="J1178">
    <cfRule type="notContainsBlanks" dxfId="29293" priority="30433">
      <formula>LEN(TRIM(J1178))&gt;0</formula>
    </cfRule>
  </conditionalFormatting>
  <conditionalFormatting sqref="K1178">
    <cfRule type="notContainsBlanks" dxfId="29292" priority="30432">
      <formula>LEN(TRIM(K1178))&gt;0</formula>
    </cfRule>
  </conditionalFormatting>
  <conditionalFormatting sqref="M1178">
    <cfRule type="containsText" dxfId="29291" priority="30431" operator="containsText" text="Complete">
      <formula>NOT(ISERROR(SEARCH("Complete",M1178)))</formula>
    </cfRule>
  </conditionalFormatting>
  <conditionalFormatting sqref="I1178">
    <cfRule type="cellIs" dxfId="29290" priority="30430" operator="greaterThan">
      <formula>2.35</formula>
    </cfRule>
  </conditionalFormatting>
  <conditionalFormatting sqref="J1179">
    <cfRule type="notContainsBlanks" dxfId="29289" priority="30429">
      <formula>LEN(TRIM(J1179))&gt;0</formula>
    </cfRule>
  </conditionalFormatting>
  <conditionalFormatting sqref="K1179">
    <cfRule type="notContainsBlanks" dxfId="29288" priority="30428">
      <formula>LEN(TRIM(K1179))&gt;0</formula>
    </cfRule>
  </conditionalFormatting>
  <conditionalFormatting sqref="M1179">
    <cfRule type="containsText" dxfId="29287" priority="30427" operator="containsText" text="Complete">
      <formula>NOT(ISERROR(SEARCH("Complete",M1179)))</formula>
    </cfRule>
  </conditionalFormatting>
  <conditionalFormatting sqref="I1179">
    <cfRule type="cellIs" dxfId="29286" priority="30426" operator="greaterThan">
      <formula>2.35</formula>
    </cfRule>
  </conditionalFormatting>
  <conditionalFormatting sqref="J1180">
    <cfRule type="notContainsBlanks" dxfId="29285" priority="30425">
      <formula>LEN(TRIM(J1180))&gt;0</formula>
    </cfRule>
  </conditionalFormatting>
  <conditionalFormatting sqref="K1180">
    <cfRule type="notContainsBlanks" dxfId="29284" priority="30424">
      <formula>LEN(TRIM(K1180))&gt;0</formula>
    </cfRule>
  </conditionalFormatting>
  <conditionalFormatting sqref="M1180">
    <cfRule type="containsText" dxfId="29283" priority="30423" operator="containsText" text="Complete">
      <formula>NOT(ISERROR(SEARCH("Complete",M1180)))</formula>
    </cfRule>
  </conditionalFormatting>
  <conditionalFormatting sqref="I1180">
    <cfRule type="cellIs" dxfId="29282" priority="30422" operator="greaterThan">
      <formula>2.35</formula>
    </cfRule>
  </conditionalFormatting>
  <conditionalFormatting sqref="J1181">
    <cfRule type="notContainsBlanks" dxfId="29281" priority="30421">
      <formula>LEN(TRIM(J1181))&gt;0</formula>
    </cfRule>
  </conditionalFormatting>
  <conditionalFormatting sqref="K1181">
    <cfRule type="notContainsBlanks" dxfId="29280" priority="30420">
      <formula>LEN(TRIM(K1181))&gt;0</formula>
    </cfRule>
  </conditionalFormatting>
  <conditionalFormatting sqref="M1181">
    <cfRule type="containsText" dxfId="29279" priority="30419" operator="containsText" text="Complete">
      <formula>NOT(ISERROR(SEARCH("Complete",M1181)))</formula>
    </cfRule>
  </conditionalFormatting>
  <conditionalFormatting sqref="I1181">
    <cfRule type="cellIs" dxfId="29278" priority="30418" operator="greaterThan">
      <formula>2.35</formula>
    </cfRule>
  </conditionalFormatting>
  <conditionalFormatting sqref="J1182">
    <cfRule type="notContainsBlanks" dxfId="29277" priority="30417">
      <formula>LEN(TRIM(J1182))&gt;0</formula>
    </cfRule>
  </conditionalFormatting>
  <conditionalFormatting sqref="K1182">
    <cfRule type="notContainsBlanks" dxfId="29276" priority="30416">
      <formula>LEN(TRIM(K1182))&gt;0</formula>
    </cfRule>
  </conditionalFormatting>
  <conditionalFormatting sqref="M1182">
    <cfRule type="containsText" dxfId="29275" priority="30415" operator="containsText" text="Complete">
      <formula>NOT(ISERROR(SEARCH("Complete",M1182)))</formula>
    </cfRule>
  </conditionalFormatting>
  <conditionalFormatting sqref="I1182">
    <cfRule type="cellIs" dxfId="29274" priority="30414" operator="greaterThan">
      <formula>2.35</formula>
    </cfRule>
  </conditionalFormatting>
  <conditionalFormatting sqref="J1183">
    <cfRule type="notContainsBlanks" dxfId="29273" priority="30413">
      <formula>LEN(TRIM(J1183))&gt;0</formula>
    </cfRule>
  </conditionalFormatting>
  <conditionalFormatting sqref="K1183">
    <cfRule type="notContainsBlanks" dxfId="29272" priority="30412">
      <formula>LEN(TRIM(K1183))&gt;0</formula>
    </cfRule>
  </conditionalFormatting>
  <conditionalFormatting sqref="M1183">
    <cfRule type="containsText" dxfId="29271" priority="30411" operator="containsText" text="Complete">
      <formula>NOT(ISERROR(SEARCH("Complete",M1183)))</formula>
    </cfRule>
  </conditionalFormatting>
  <conditionalFormatting sqref="I1183">
    <cfRule type="cellIs" dxfId="29270" priority="30410" operator="greaterThan">
      <formula>2.35</formula>
    </cfRule>
  </conditionalFormatting>
  <conditionalFormatting sqref="J1184">
    <cfRule type="notContainsBlanks" dxfId="29269" priority="30409">
      <formula>LEN(TRIM(J1184))&gt;0</formula>
    </cfRule>
  </conditionalFormatting>
  <conditionalFormatting sqref="K1184">
    <cfRule type="notContainsBlanks" dxfId="29268" priority="30408">
      <formula>LEN(TRIM(K1184))&gt;0</formula>
    </cfRule>
  </conditionalFormatting>
  <conditionalFormatting sqref="M1184">
    <cfRule type="containsText" dxfId="29267" priority="30407" operator="containsText" text="Complete">
      <formula>NOT(ISERROR(SEARCH("Complete",M1184)))</formula>
    </cfRule>
  </conditionalFormatting>
  <conditionalFormatting sqref="I1184">
    <cfRule type="cellIs" dxfId="29266" priority="30406" operator="greaterThan">
      <formula>2.35</formula>
    </cfRule>
  </conditionalFormatting>
  <conditionalFormatting sqref="J1185">
    <cfRule type="notContainsBlanks" dxfId="29265" priority="30405">
      <formula>LEN(TRIM(J1185))&gt;0</formula>
    </cfRule>
  </conditionalFormatting>
  <conditionalFormatting sqref="K1185">
    <cfRule type="notContainsBlanks" dxfId="29264" priority="30404">
      <formula>LEN(TRIM(K1185))&gt;0</formula>
    </cfRule>
  </conditionalFormatting>
  <conditionalFormatting sqref="M1185">
    <cfRule type="containsText" dxfId="29263" priority="30403" operator="containsText" text="Complete">
      <formula>NOT(ISERROR(SEARCH("Complete",M1185)))</formula>
    </cfRule>
  </conditionalFormatting>
  <conditionalFormatting sqref="I1185">
    <cfRule type="cellIs" dxfId="29262" priority="30402" operator="greaterThan">
      <formula>2.35</formula>
    </cfRule>
  </conditionalFormatting>
  <conditionalFormatting sqref="J1186">
    <cfRule type="notContainsBlanks" dxfId="29261" priority="30401">
      <formula>LEN(TRIM(J1186))&gt;0</formula>
    </cfRule>
  </conditionalFormatting>
  <conditionalFormatting sqref="K1186">
    <cfRule type="notContainsBlanks" dxfId="29260" priority="30400">
      <formula>LEN(TRIM(K1186))&gt;0</formula>
    </cfRule>
  </conditionalFormatting>
  <conditionalFormatting sqref="M1186">
    <cfRule type="containsText" dxfId="29259" priority="30399" operator="containsText" text="Complete">
      <formula>NOT(ISERROR(SEARCH("Complete",M1186)))</formula>
    </cfRule>
  </conditionalFormatting>
  <conditionalFormatting sqref="I1186">
    <cfRule type="cellIs" dxfId="29258" priority="30398" operator="greaterThan">
      <formula>2.35</formula>
    </cfRule>
  </conditionalFormatting>
  <conditionalFormatting sqref="J1187">
    <cfRule type="notContainsBlanks" dxfId="29257" priority="30397">
      <formula>LEN(TRIM(J1187))&gt;0</formula>
    </cfRule>
  </conditionalFormatting>
  <conditionalFormatting sqref="K1187">
    <cfRule type="notContainsBlanks" dxfId="29256" priority="30396">
      <formula>LEN(TRIM(K1187))&gt;0</formula>
    </cfRule>
  </conditionalFormatting>
  <conditionalFormatting sqref="M1187">
    <cfRule type="containsText" dxfId="29255" priority="30395" operator="containsText" text="Complete">
      <formula>NOT(ISERROR(SEARCH("Complete",M1187)))</formula>
    </cfRule>
  </conditionalFormatting>
  <conditionalFormatting sqref="I1187">
    <cfRule type="cellIs" dxfId="29254" priority="30394" operator="greaterThan">
      <formula>2.35</formula>
    </cfRule>
  </conditionalFormatting>
  <conditionalFormatting sqref="J1188">
    <cfRule type="notContainsBlanks" dxfId="29253" priority="30393">
      <formula>LEN(TRIM(J1188))&gt;0</formula>
    </cfRule>
  </conditionalFormatting>
  <conditionalFormatting sqref="K1188">
    <cfRule type="notContainsBlanks" dxfId="29252" priority="30392">
      <formula>LEN(TRIM(K1188))&gt;0</formula>
    </cfRule>
  </conditionalFormatting>
  <conditionalFormatting sqref="M1188">
    <cfRule type="containsText" dxfId="29251" priority="30391" operator="containsText" text="Complete">
      <formula>NOT(ISERROR(SEARCH("Complete",M1188)))</formula>
    </cfRule>
  </conditionalFormatting>
  <conditionalFormatting sqref="I1188">
    <cfRule type="cellIs" dxfId="29250" priority="30390" operator="greaterThan">
      <formula>2.35</formula>
    </cfRule>
  </conditionalFormatting>
  <conditionalFormatting sqref="J1189">
    <cfRule type="notContainsBlanks" dxfId="29249" priority="30385">
      <formula>LEN(TRIM(J1189))&gt;0</formula>
    </cfRule>
  </conditionalFormatting>
  <conditionalFormatting sqref="K1189">
    <cfRule type="notContainsBlanks" dxfId="29248" priority="30384">
      <formula>LEN(TRIM(K1189))&gt;0</formula>
    </cfRule>
  </conditionalFormatting>
  <conditionalFormatting sqref="M1189">
    <cfRule type="containsText" dxfId="29247" priority="30383" operator="containsText" text="Complete">
      <formula>NOT(ISERROR(SEARCH("Complete",M1189)))</formula>
    </cfRule>
  </conditionalFormatting>
  <conditionalFormatting sqref="I1189">
    <cfRule type="cellIs" dxfId="29246" priority="30382" operator="greaterThan">
      <formula>2.35</formula>
    </cfRule>
  </conditionalFormatting>
  <conditionalFormatting sqref="J1190">
    <cfRule type="notContainsBlanks" dxfId="29245" priority="30381">
      <formula>LEN(TRIM(J1190))&gt;0</formula>
    </cfRule>
  </conditionalFormatting>
  <conditionalFormatting sqref="K1190">
    <cfRule type="notContainsBlanks" dxfId="29244" priority="30380">
      <formula>LEN(TRIM(K1190))&gt;0</formula>
    </cfRule>
  </conditionalFormatting>
  <conditionalFormatting sqref="M1190">
    <cfRule type="containsText" dxfId="29243" priority="30379" operator="containsText" text="Complete">
      <formula>NOT(ISERROR(SEARCH("Complete",M1190)))</formula>
    </cfRule>
  </conditionalFormatting>
  <conditionalFormatting sqref="I1190">
    <cfRule type="cellIs" dxfId="29242" priority="30378" operator="greaterThan">
      <formula>2.35</formula>
    </cfRule>
  </conditionalFormatting>
  <conditionalFormatting sqref="J1191">
    <cfRule type="notContainsBlanks" dxfId="29241" priority="30377">
      <formula>LEN(TRIM(J1191))&gt;0</formula>
    </cfRule>
  </conditionalFormatting>
  <conditionalFormatting sqref="K1191">
    <cfRule type="notContainsBlanks" dxfId="29240" priority="30376">
      <formula>LEN(TRIM(K1191))&gt;0</formula>
    </cfRule>
  </conditionalFormatting>
  <conditionalFormatting sqref="M1191">
    <cfRule type="containsText" dxfId="29239" priority="30375" operator="containsText" text="Complete">
      <formula>NOT(ISERROR(SEARCH("Complete",M1191)))</formula>
    </cfRule>
  </conditionalFormatting>
  <conditionalFormatting sqref="I1191">
    <cfRule type="cellIs" dxfId="29238" priority="30374" operator="greaterThan">
      <formula>2.35</formula>
    </cfRule>
  </conditionalFormatting>
  <conditionalFormatting sqref="J1192">
    <cfRule type="notContainsBlanks" dxfId="29237" priority="30373">
      <formula>LEN(TRIM(J1192))&gt;0</formula>
    </cfRule>
  </conditionalFormatting>
  <conditionalFormatting sqref="K1192">
    <cfRule type="notContainsBlanks" dxfId="29236" priority="30372">
      <formula>LEN(TRIM(K1192))&gt;0</formula>
    </cfRule>
  </conditionalFormatting>
  <conditionalFormatting sqref="M1192">
    <cfRule type="containsText" dxfId="29235" priority="30371" operator="containsText" text="Complete">
      <formula>NOT(ISERROR(SEARCH("Complete",M1192)))</formula>
    </cfRule>
  </conditionalFormatting>
  <conditionalFormatting sqref="I1192">
    <cfRule type="cellIs" dxfId="29234" priority="30370" operator="greaterThan">
      <formula>2.35</formula>
    </cfRule>
  </conditionalFormatting>
  <conditionalFormatting sqref="J1193">
    <cfRule type="notContainsBlanks" dxfId="29233" priority="30369">
      <formula>LEN(TRIM(J1193))&gt;0</formula>
    </cfRule>
  </conditionalFormatting>
  <conditionalFormatting sqref="K1193">
    <cfRule type="notContainsBlanks" dxfId="29232" priority="30368">
      <formula>LEN(TRIM(K1193))&gt;0</formula>
    </cfRule>
  </conditionalFormatting>
  <conditionalFormatting sqref="M1193">
    <cfRule type="containsText" dxfId="29231" priority="30367" operator="containsText" text="Complete">
      <formula>NOT(ISERROR(SEARCH("Complete",M1193)))</formula>
    </cfRule>
  </conditionalFormatting>
  <conditionalFormatting sqref="I1193">
    <cfRule type="cellIs" dxfId="29230" priority="30366" operator="greaterThan">
      <formula>2.35</formula>
    </cfRule>
  </conditionalFormatting>
  <conditionalFormatting sqref="J1194">
    <cfRule type="notContainsBlanks" dxfId="29229" priority="30365">
      <formula>LEN(TRIM(J1194))&gt;0</formula>
    </cfRule>
  </conditionalFormatting>
  <conditionalFormatting sqref="K1194">
    <cfRule type="notContainsBlanks" dxfId="29228" priority="30364">
      <formula>LEN(TRIM(K1194))&gt;0</formula>
    </cfRule>
  </conditionalFormatting>
  <conditionalFormatting sqref="M1194">
    <cfRule type="containsText" dxfId="29227" priority="30363" operator="containsText" text="Complete">
      <formula>NOT(ISERROR(SEARCH("Complete",M1194)))</formula>
    </cfRule>
  </conditionalFormatting>
  <conditionalFormatting sqref="I1194">
    <cfRule type="cellIs" dxfId="29226" priority="30362" operator="greaterThan">
      <formula>2.35</formula>
    </cfRule>
  </conditionalFormatting>
  <conditionalFormatting sqref="J1195">
    <cfRule type="notContainsBlanks" dxfId="29225" priority="30361">
      <formula>LEN(TRIM(J1195))&gt;0</formula>
    </cfRule>
  </conditionalFormatting>
  <conditionalFormatting sqref="K1195">
    <cfRule type="notContainsBlanks" dxfId="29224" priority="30360">
      <formula>LEN(TRIM(K1195))&gt;0</formula>
    </cfRule>
  </conditionalFormatting>
  <conditionalFormatting sqref="M1195">
    <cfRule type="containsText" dxfId="29223" priority="30359" operator="containsText" text="Complete">
      <formula>NOT(ISERROR(SEARCH("Complete",M1195)))</formula>
    </cfRule>
  </conditionalFormatting>
  <conditionalFormatting sqref="I1195">
    <cfRule type="cellIs" dxfId="29222" priority="30358" operator="greaterThan">
      <formula>2.35</formula>
    </cfRule>
  </conditionalFormatting>
  <conditionalFormatting sqref="J1196">
    <cfRule type="notContainsBlanks" dxfId="29221" priority="30357">
      <formula>LEN(TRIM(J1196))&gt;0</formula>
    </cfRule>
  </conditionalFormatting>
  <conditionalFormatting sqref="K1196">
    <cfRule type="notContainsBlanks" dxfId="29220" priority="30356">
      <formula>LEN(TRIM(K1196))&gt;0</formula>
    </cfRule>
  </conditionalFormatting>
  <conditionalFormatting sqref="M1196">
    <cfRule type="containsText" dxfId="29219" priority="30355" operator="containsText" text="Complete">
      <formula>NOT(ISERROR(SEARCH("Complete",M1196)))</formula>
    </cfRule>
  </conditionalFormatting>
  <conditionalFormatting sqref="I1196">
    <cfRule type="cellIs" dxfId="29218" priority="30354" operator="greaterThan">
      <formula>2.35</formula>
    </cfRule>
  </conditionalFormatting>
  <conditionalFormatting sqref="J1197">
    <cfRule type="notContainsBlanks" dxfId="29217" priority="30353">
      <formula>LEN(TRIM(J1197))&gt;0</formula>
    </cfRule>
  </conditionalFormatting>
  <conditionalFormatting sqref="K1197">
    <cfRule type="notContainsBlanks" dxfId="29216" priority="30352">
      <formula>LEN(TRIM(K1197))&gt;0</formula>
    </cfRule>
  </conditionalFormatting>
  <conditionalFormatting sqref="M1197">
    <cfRule type="containsText" dxfId="29215" priority="30351" operator="containsText" text="Complete">
      <formula>NOT(ISERROR(SEARCH("Complete",M1197)))</formula>
    </cfRule>
  </conditionalFormatting>
  <conditionalFormatting sqref="I1197">
    <cfRule type="cellIs" dxfId="29214" priority="30350" operator="greaterThan">
      <formula>2.35</formula>
    </cfRule>
  </conditionalFormatting>
  <conditionalFormatting sqref="J1198">
    <cfRule type="notContainsBlanks" dxfId="29213" priority="30349">
      <formula>LEN(TRIM(J1198))&gt;0</formula>
    </cfRule>
  </conditionalFormatting>
  <conditionalFormatting sqref="K1198">
    <cfRule type="notContainsBlanks" dxfId="29212" priority="30348">
      <formula>LEN(TRIM(K1198))&gt;0</formula>
    </cfRule>
  </conditionalFormatting>
  <conditionalFormatting sqref="M1198">
    <cfRule type="containsText" dxfId="29211" priority="30347" operator="containsText" text="Complete">
      <formula>NOT(ISERROR(SEARCH("Complete",M1198)))</formula>
    </cfRule>
  </conditionalFormatting>
  <conditionalFormatting sqref="I1198">
    <cfRule type="cellIs" dxfId="29210" priority="30346" operator="greaterThan">
      <formula>2.35</formula>
    </cfRule>
  </conditionalFormatting>
  <conditionalFormatting sqref="J1199">
    <cfRule type="notContainsBlanks" dxfId="29209" priority="30345">
      <formula>LEN(TRIM(J1199))&gt;0</formula>
    </cfRule>
  </conditionalFormatting>
  <conditionalFormatting sqref="K1199">
    <cfRule type="notContainsBlanks" dxfId="29208" priority="30344">
      <formula>LEN(TRIM(K1199))&gt;0</formula>
    </cfRule>
  </conditionalFormatting>
  <conditionalFormatting sqref="M1199">
    <cfRule type="containsText" dxfId="29207" priority="30343" operator="containsText" text="Complete">
      <formula>NOT(ISERROR(SEARCH("Complete",M1199)))</formula>
    </cfRule>
  </conditionalFormatting>
  <conditionalFormatting sqref="I1199">
    <cfRule type="cellIs" dxfId="29206" priority="30342" operator="greaterThan">
      <formula>2.35</formula>
    </cfRule>
  </conditionalFormatting>
  <conditionalFormatting sqref="J1200">
    <cfRule type="notContainsBlanks" dxfId="29205" priority="30341">
      <formula>LEN(TRIM(J1200))&gt;0</formula>
    </cfRule>
  </conditionalFormatting>
  <conditionalFormatting sqref="K1200">
    <cfRule type="notContainsBlanks" dxfId="29204" priority="30340">
      <formula>LEN(TRIM(K1200))&gt;0</formula>
    </cfRule>
  </conditionalFormatting>
  <conditionalFormatting sqref="M1200">
    <cfRule type="containsText" dxfId="29203" priority="30339" operator="containsText" text="Complete">
      <formula>NOT(ISERROR(SEARCH("Complete",M1200)))</formula>
    </cfRule>
  </conditionalFormatting>
  <conditionalFormatting sqref="I1200">
    <cfRule type="cellIs" dxfId="29202" priority="30338" operator="greaterThan">
      <formula>2.35</formula>
    </cfRule>
  </conditionalFormatting>
  <conditionalFormatting sqref="J1201">
    <cfRule type="notContainsBlanks" dxfId="29201" priority="30337">
      <formula>LEN(TRIM(J1201))&gt;0</formula>
    </cfRule>
  </conditionalFormatting>
  <conditionalFormatting sqref="K1201">
    <cfRule type="notContainsBlanks" dxfId="29200" priority="30336">
      <formula>LEN(TRIM(K1201))&gt;0</formula>
    </cfRule>
  </conditionalFormatting>
  <conditionalFormatting sqref="M1201">
    <cfRule type="containsText" dxfId="29199" priority="30335" operator="containsText" text="Complete">
      <formula>NOT(ISERROR(SEARCH("Complete",M1201)))</formula>
    </cfRule>
  </conditionalFormatting>
  <conditionalFormatting sqref="I1201">
    <cfRule type="cellIs" dxfId="29198" priority="30334" operator="greaterThan">
      <formula>2.35</formula>
    </cfRule>
  </conditionalFormatting>
  <conditionalFormatting sqref="J1202">
    <cfRule type="notContainsBlanks" dxfId="29197" priority="30333">
      <formula>LEN(TRIM(J1202))&gt;0</formula>
    </cfRule>
  </conditionalFormatting>
  <conditionalFormatting sqref="K1202">
    <cfRule type="notContainsBlanks" dxfId="29196" priority="30332">
      <formula>LEN(TRIM(K1202))&gt;0</formula>
    </cfRule>
  </conditionalFormatting>
  <conditionalFormatting sqref="M1202">
    <cfRule type="containsText" dxfId="29195" priority="30331" operator="containsText" text="Complete">
      <formula>NOT(ISERROR(SEARCH("Complete",M1202)))</formula>
    </cfRule>
  </conditionalFormatting>
  <conditionalFormatting sqref="I1202">
    <cfRule type="cellIs" dxfId="29194" priority="30330" operator="greaterThan">
      <formula>2.35</formula>
    </cfRule>
  </conditionalFormatting>
  <conditionalFormatting sqref="J1203">
    <cfRule type="notContainsBlanks" dxfId="29193" priority="30329">
      <formula>LEN(TRIM(J1203))&gt;0</formula>
    </cfRule>
  </conditionalFormatting>
  <conditionalFormatting sqref="K1203">
    <cfRule type="notContainsBlanks" dxfId="29192" priority="30328">
      <formula>LEN(TRIM(K1203))&gt;0</formula>
    </cfRule>
  </conditionalFormatting>
  <conditionalFormatting sqref="M1203">
    <cfRule type="containsText" dxfId="29191" priority="30327" operator="containsText" text="Complete">
      <formula>NOT(ISERROR(SEARCH("Complete",M1203)))</formula>
    </cfRule>
  </conditionalFormatting>
  <conditionalFormatting sqref="I1203">
    <cfRule type="cellIs" dxfId="29190" priority="30326" operator="greaterThan">
      <formula>2.35</formula>
    </cfRule>
  </conditionalFormatting>
  <conditionalFormatting sqref="J1204">
    <cfRule type="notContainsBlanks" dxfId="29189" priority="30325">
      <formula>LEN(TRIM(J1204))&gt;0</formula>
    </cfRule>
  </conditionalFormatting>
  <conditionalFormatting sqref="K1204">
    <cfRule type="notContainsBlanks" dxfId="29188" priority="30324">
      <formula>LEN(TRIM(K1204))&gt;0</formula>
    </cfRule>
  </conditionalFormatting>
  <conditionalFormatting sqref="M1204">
    <cfRule type="containsText" dxfId="29187" priority="30323" operator="containsText" text="Complete">
      <formula>NOT(ISERROR(SEARCH("Complete",M1204)))</formula>
    </cfRule>
  </conditionalFormatting>
  <conditionalFormatting sqref="I1204">
    <cfRule type="cellIs" dxfId="29186" priority="30322" operator="greaterThan">
      <formula>2.35</formula>
    </cfRule>
  </conditionalFormatting>
  <conditionalFormatting sqref="J1205">
    <cfRule type="notContainsBlanks" dxfId="29185" priority="30321">
      <formula>LEN(TRIM(J1205))&gt;0</formula>
    </cfRule>
  </conditionalFormatting>
  <conditionalFormatting sqref="K1205">
    <cfRule type="notContainsBlanks" dxfId="29184" priority="30320">
      <formula>LEN(TRIM(K1205))&gt;0</formula>
    </cfRule>
  </conditionalFormatting>
  <conditionalFormatting sqref="M1205">
    <cfRule type="containsText" dxfId="29183" priority="30319" operator="containsText" text="Complete">
      <formula>NOT(ISERROR(SEARCH("Complete",M1205)))</formula>
    </cfRule>
  </conditionalFormatting>
  <conditionalFormatting sqref="I1205">
    <cfRule type="cellIs" dxfId="29182" priority="30318" operator="greaterThan">
      <formula>2.35</formula>
    </cfRule>
  </conditionalFormatting>
  <conditionalFormatting sqref="J1206">
    <cfRule type="notContainsBlanks" dxfId="29181" priority="30317">
      <formula>LEN(TRIM(J1206))&gt;0</formula>
    </cfRule>
  </conditionalFormatting>
  <conditionalFormatting sqref="K1206">
    <cfRule type="notContainsBlanks" dxfId="29180" priority="30316">
      <formula>LEN(TRIM(K1206))&gt;0</formula>
    </cfRule>
  </conditionalFormatting>
  <conditionalFormatting sqref="M1206">
    <cfRule type="containsText" dxfId="29179" priority="30315" operator="containsText" text="Complete">
      <formula>NOT(ISERROR(SEARCH("Complete",M1206)))</formula>
    </cfRule>
  </conditionalFormatting>
  <conditionalFormatting sqref="I1206">
    <cfRule type="cellIs" dxfId="29178" priority="30314" operator="greaterThan">
      <formula>2.35</formula>
    </cfRule>
  </conditionalFormatting>
  <conditionalFormatting sqref="J1207">
    <cfRule type="notContainsBlanks" dxfId="29177" priority="30313">
      <formula>LEN(TRIM(J1207))&gt;0</formula>
    </cfRule>
  </conditionalFormatting>
  <conditionalFormatting sqref="K1207">
    <cfRule type="notContainsBlanks" dxfId="29176" priority="30312">
      <formula>LEN(TRIM(K1207))&gt;0</formula>
    </cfRule>
  </conditionalFormatting>
  <conditionalFormatting sqref="M1207">
    <cfRule type="containsText" dxfId="29175" priority="30311" operator="containsText" text="Complete">
      <formula>NOT(ISERROR(SEARCH("Complete",M1207)))</formula>
    </cfRule>
  </conditionalFormatting>
  <conditionalFormatting sqref="I1207">
    <cfRule type="cellIs" dxfId="29174" priority="30310" operator="greaterThan">
      <formula>2.35</formula>
    </cfRule>
  </conditionalFormatting>
  <conditionalFormatting sqref="J1208">
    <cfRule type="notContainsBlanks" dxfId="29173" priority="30308">
      <formula>LEN(TRIM(J1208))&gt;0</formula>
    </cfRule>
  </conditionalFormatting>
  <conditionalFormatting sqref="K1208">
    <cfRule type="notContainsBlanks" dxfId="29172" priority="30307">
      <formula>LEN(TRIM(K1208))&gt;0</formula>
    </cfRule>
  </conditionalFormatting>
  <conditionalFormatting sqref="M1208">
    <cfRule type="containsText" dxfId="29171" priority="30306" operator="containsText" text="Complete">
      <formula>NOT(ISERROR(SEARCH("Complete",M1208)))</formula>
    </cfRule>
  </conditionalFormatting>
  <conditionalFormatting sqref="I1208">
    <cfRule type="cellIs" dxfId="29170" priority="30304" operator="greaterThan">
      <formula>2.35</formula>
    </cfRule>
  </conditionalFormatting>
  <conditionalFormatting sqref="J1209">
    <cfRule type="notContainsBlanks" dxfId="29169" priority="30303">
      <formula>LEN(TRIM(J1209))&gt;0</formula>
    </cfRule>
  </conditionalFormatting>
  <conditionalFormatting sqref="K1209">
    <cfRule type="notContainsBlanks" dxfId="29168" priority="30302">
      <formula>LEN(TRIM(K1209))&gt;0</formula>
    </cfRule>
  </conditionalFormatting>
  <conditionalFormatting sqref="M1209">
    <cfRule type="containsText" dxfId="29167" priority="30301" operator="containsText" text="Complete">
      <formula>NOT(ISERROR(SEARCH("Complete",M1209)))</formula>
    </cfRule>
  </conditionalFormatting>
  <conditionalFormatting sqref="I1209">
    <cfRule type="cellIs" dxfId="29166" priority="30300" operator="greaterThan">
      <formula>2.35</formula>
    </cfRule>
  </conditionalFormatting>
  <conditionalFormatting sqref="J1210">
    <cfRule type="notContainsBlanks" dxfId="29165" priority="30299">
      <formula>LEN(TRIM(J1210))&gt;0</formula>
    </cfRule>
  </conditionalFormatting>
  <conditionalFormatting sqref="K1210">
    <cfRule type="notContainsBlanks" dxfId="29164" priority="30298">
      <formula>LEN(TRIM(K1210))&gt;0</formula>
    </cfRule>
  </conditionalFormatting>
  <conditionalFormatting sqref="M1210">
    <cfRule type="containsText" dxfId="29163" priority="30297" operator="containsText" text="Complete">
      <formula>NOT(ISERROR(SEARCH("Complete",M1210)))</formula>
    </cfRule>
  </conditionalFormatting>
  <conditionalFormatting sqref="I1210">
    <cfRule type="cellIs" dxfId="29162" priority="30296" operator="greaterThan">
      <formula>2.35</formula>
    </cfRule>
  </conditionalFormatting>
  <conditionalFormatting sqref="I1274">
    <cfRule type="cellIs" dxfId="29161" priority="30052" operator="greaterThan">
      <formula>2.35</formula>
    </cfRule>
  </conditionalFormatting>
  <conditionalFormatting sqref="J1211">
    <cfRule type="notContainsBlanks" dxfId="29160" priority="30295">
      <formula>LEN(TRIM(J1211))&gt;0</formula>
    </cfRule>
  </conditionalFormatting>
  <conditionalFormatting sqref="K1211">
    <cfRule type="notContainsBlanks" dxfId="29159" priority="30294">
      <formula>LEN(TRIM(K1211))&gt;0</formula>
    </cfRule>
  </conditionalFormatting>
  <conditionalFormatting sqref="M1211">
    <cfRule type="containsText" dxfId="29158" priority="30293" operator="containsText" text="Complete">
      <formula>NOT(ISERROR(SEARCH("Complete",M1211)))</formula>
    </cfRule>
  </conditionalFormatting>
  <conditionalFormatting sqref="I1211">
    <cfRule type="cellIs" dxfId="29157" priority="30292" operator="greaterThan">
      <formula>2.35</formula>
    </cfRule>
  </conditionalFormatting>
  <conditionalFormatting sqref="J1212">
    <cfRule type="notContainsBlanks" dxfId="29156" priority="30291">
      <formula>LEN(TRIM(J1212))&gt;0</formula>
    </cfRule>
  </conditionalFormatting>
  <conditionalFormatting sqref="K1212">
    <cfRule type="notContainsBlanks" dxfId="29155" priority="30290">
      <formula>LEN(TRIM(K1212))&gt;0</formula>
    </cfRule>
  </conditionalFormatting>
  <conditionalFormatting sqref="M1212">
    <cfRule type="containsText" dxfId="29154" priority="30289" operator="containsText" text="Complete">
      <formula>NOT(ISERROR(SEARCH("Complete",M1212)))</formula>
    </cfRule>
  </conditionalFormatting>
  <conditionalFormatting sqref="I1212">
    <cfRule type="cellIs" dxfId="29153" priority="30288" operator="greaterThan">
      <formula>2.35</formula>
    </cfRule>
  </conditionalFormatting>
  <conditionalFormatting sqref="J1213">
    <cfRule type="notContainsBlanks" dxfId="29152" priority="30287">
      <formula>LEN(TRIM(J1213))&gt;0</formula>
    </cfRule>
  </conditionalFormatting>
  <conditionalFormatting sqref="K1213">
    <cfRule type="notContainsBlanks" dxfId="29151" priority="30286">
      <formula>LEN(TRIM(K1213))&gt;0</formula>
    </cfRule>
  </conditionalFormatting>
  <conditionalFormatting sqref="M1213">
    <cfRule type="containsText" dxfId="29150" priority="30285" operator="containsText" text="Complete">
      <formula>NOT(ISERROR(SEARCH("Complete",M1213)))</formula>
    </cfRule>
  </conditionalFormatting>
  <conditionalFormatting sqref="I1213">
    <cfRule type="cellIs" dxfId="29149" priority="30284" operator="greaterThan">
      <formula>2.35</formula>
    </cfRule>
  </conditionalFormatting>
  <conditionalFormatting sqref="J1214">
    <cfRule type="notContainsBlanks" dxfId="29148" priority="30283">
      <formula>LEN(TRIM(J1214))&gt;0</formula>
    </cfRule>
  </conditionalFormatting>
  <conditionalFormatting sqref="K1214">
    <cfRule type="notContainsBlanks" dxfId="29147" priority="30282">
      <formula>LEN(TRIM(K1214))&gt;0</formula>
    </cfRule>
  </conditionalFormatting>
  <conditionalFormatting sqref="M1214">
    <cfRule type="containsText" dxfId="29146" priority="30281" operator="containsText" text="Complete">
      <formula>NOT(ISERROR(SEARCH("Complete",M1214)))</formula>
    </cfRule>
  </conditionalFormatting>
  <conditionalFormatting sqref="I1214">
    <cfRule type="cellIs" dxfId="29145" priority="30280" operator="greaterThan">
      <formula>2.35</formula>
    </cfRule>
  </conditionalFormatting>
  <conditionalFormatting sqref="J1215">
    <cfRule type="notContainsBlanks" dxfId="29144" priority="30279">
      <formula>LEN(TRIM(J1215))&gt;0</formula>
    </cfRule>
  </conditionalFormatting>
  <conditionalFormatting sqref="K1215">
    <cfRule type="notContainsBlanks" dxfId="29143" priority="30278">
      <formula>LEN(TRIM(K1215))&gt;0</formula>
    </cfRule>
  </conditionalFormatting>
  <conditionalFormatting sqref="M1215">
    <cfRule type="containsText" dxfId="29142" priority="30277" operator="containsText" text="Complete">
      <formula>NOT(ISERROR(SEARCH("Complete",M1215)))</formula>
    </cfRule>
  </conditionalFormatting>
  <conditionalFormatting sqref="I1215">
    <cfRule type="cellIs" dxfId="29141" priority="30276" operator="greaterThan">
      <formula>2.35</formula>
    </cfRule>
  </conditionalFormatting>
  <conditionalFormatting sqref="J1216">
    <cfRule type="notContainsBlanks" dxfId="29140" priority="30275">
      <formula>LEN(TRIM(J1216))&gt;0</formula>
    </cfRule>
  </conditionalFormatting>
  <conditionalFormatting sqref="K1216">
    <cfRule type="notContainsBlanks" dxfId="29139" priority="30274">
      <formula>LEN(TRIM(K1216))&gt;0</formula>
    </cfRule>
  </conditionalFormatting>
  <conditionalFormatting sqref="M1216">
    <cfRule type="containsText" dxfId="29138" priority="30273" operator="containsText" text="Complete">
      <formula>NOT(ISERROR(SEARCH("Complete",M1216)))</formula>
    </cfRule>
  </conditionalFormatting>
  <conditionalFormatting sqref="I1216">
    <cfRule type="cellIs" dxfId="29137" priority="30272" operator="greaterThan">
      <formula>2.35</formula>
    </cfRule>
  </conditionalFormatting>
  <conditionalFormatting sqref="J1217">
    <cfRule type="notContainsBlanks" dxfId="29136" priority="30271">
      <formula>LEN(TRIM(J1217))&gt;0</formula>
    </cfRule>
  </conditionalFormatting>
  <conditionalFormatting sqref="K1217">
    <cfRule type="notContainsBlanks" dxfId="29135" priority="30270">
      <formula>LEN(TRIM(K1217))&gt;0</formula>
    </cfRule>
  </conditionalFormatting>
  <conditionalFormatting sqref="M1217">
    <cfRule type="containsText" dxfId="29134" priority="30269" operator="containsText" text="Complete">
      <formula>NOT(ISERROR(SEARCH("Complete",M1217)))</formula>
    </cfRule>
  </conditionalFormatting>
  <conditionalFormatting sqref="I1217">
    <cfRule type="cellIs" dxfId="29133" priority="30268" operator="greaterThan">
      <formula>2.35</formula>
    </cfRule>
  </conditionalFormatting>
  <conditionalFormatting sqref="J1218">
    <cfRule type="notContainsBlanks" dxfId="29132" priority="30267">
      <formula>LEN(TRIM(J1218))&gt;0</formula>
    </cfRule>
  </conditionalFormatting>
  <conditionalFormatting sqref="K1218">
    <cfRule type="notContainsBlanks" dxfId="29131" priority="30266">
      <formula>LEN(TRIM(K1218))&gt;0</formula>
    </cfRule>
  </conditionalFormatting>
  <conditionalFormatting sqref="M1218">
    <cfRule type="containsText" dxfId="29130" priority="30265" operator="containsText" text="Complete">
      <formula>NOT(ISERROR(SEARCH("Complete",M1218)))</formula>
    </cfRule>
  </conditionalFormatting>
  <conditionalFormatting sqref="I1218">
    <cfRule type="cellIs" dxfId="29129" priority="30264" operator="greaterThan">
      <formula>2.35</formula>
    </cfRule>
  </conditionalFormatting>
  <conditionalFormatting sqref="J1219">
    <cfRule type="notContainsBlanks" dxfId="29128" priority="30263">
      <formula>LEN(TRIM(J1219))&gt;0</formula>
    </cfRule>
  </conditionalFormatting>
  <conditionalFormatting sqref="K1219">
    <cfRule type="notContainsBlanks" dxfId="29127" priority="30262">
      <formula>LEN(TRIM(K1219))&gt;0</formula>
    </cfRule>
  </conditionalFormatting>
  <conditionalFormatting sqref="M1219">
    <cfRule type="containsText" dxfId="29126" priority="30261" operator="containsText" text="Complete">
      <formula>NOT(ISERROR(SEARCH("Complete",M1219)))</formula>
    </cfRule>
  </conditionalFormatting>
  <conditionalFormatting sqref="I1219">
    <cfRule type="cellIs" dxfId="29125" priority="30260" operator="greaterThan">
      <formula>2.35</formula>
    </cfRule>
  </conditionalFormatting>
  <conditionalFormatting sqref="J1220">
    <cfRule type="notContainsBlanks" dxfId="29124" priority="30259">
      <formula>LEN(TRIM(J1220))&gt;0</formula>
    </cfRule>
  </conditionalFormatting>
  <conditionalFormatting sqref="K1220">
    <cfRule type="notContainsBlanks" dxfId="29123" priority="30258">
      <formula>LEN(TRIM(K1220))&gt;0</formula>
    </cfRule>
  </conditionalFormatting>
  <conditionalFormatting sqref="M1220">
    <cfRule type="containsText" dxfId="29122" priority="30257" operator="containsText" text="Complete">
      <formula>NOT(ISERROR(SEARCH("Complete",M1220)))</formula>
    </cfRule>
  </conditionalFormatting>
  <conditionalFormatting sqref="I1220">
    <cfRule type="cellIs" dxfId="29121" priority="30256" operator="greaterThan">
      <formula>2.35</formula>
    </cfRule>
  </conditionalFormatting>
  <conditionalFormatting sqref="J1221">
    <cfRule type="notContainsBlanks" dxfId="29120" priority="30255">
      <formula>LEN(TRIM(J1221))&gt;0</formula>
    </cfRule>
  </conditionalFormatting>
  <conditionalFormatting sqref="K1221">
    <cfRule type="notContainsBlanks" dxfId="29119" priority="30254">
      <formula>LEN(TRIM(K1221))&gt;0</formula>
    </cfRule>
  </conditionalFormatting>
  <conditionalFormatting sqref="M1221">
    <cfRule type="containsText" dxfId="29118" priority="30253" operator="containsText" text="Complete">
      <formula>NOT(ISERROR(SEARCH("Complete",M1221)))</formula>
    </cfRule>
  </conditionalFormatting>
  <conditionalFormatting sqref="I1221">
    <cfRule type="cellIs" dxfId="29117" priority="30252" operator="greaterThan">
      <formula>2.35</formula>
    </cfRule>
  </conditionalFormatting>
  <conditionalFormatting sqref="J1222">
    <cfRule type="notContainsBlanks" dxfId="29116" priority="30251">
      <formula>LEN(TRIM(J1222))&gt;0</formula>
    </cfRule>
  </conditionalFormatting>
  <conditionalFormatting sqref="K1222">
    <cfRule type="notContainsBlanks" dxfId="29115" priority="30250">
      <formula>LEN(TRIM(K1222))&gt;0</formula>
    </cfRule>
  </conditionalFormatting>
  <conditionalFormatting sqref="M1222">
    <cfRule type="containsText" dxfId="29114" priority="30249" operator="containsText" text="Complete">
      <formula>NOT(ISERROR(SEARCH("Complete",M1222)))</formula>
    </cfRule>
  </conditionalFormatting>
  <conditionalFormatting sqref="I1222">
    <cfRule type="cellIs" dxfId="29113" priority="30248" operator="greaterThan">
      <formula>2.35</formula>
    </cfRule>
  </conditionalFormatting>
  <conditionalFormatting sqref="J1223">
    <cfRule type="notContainsBlanks" dxfId="29112" priority="30247">
      <formula>LEN(TRIM(J1223))&gt;0</formula>
    </cfRule>
  </conditionalFormatting>
  <conditionalFormatting sqref="K1223">
    <cfRule type="notContainsBlanks" dxfId="29111" priority="30246">
      <formula>LEN(TRIM(K1223))&gt;0</formula>
    </cfRule>
  </conditionalFormatting>
  <conditionalFormatting sqref="M1223">
    <cfRule type="containsText" dxfId="29110" priority="30245" operator="containsText" text="Complete">
      <formula>NOT(ISERROR(SEARCH("Complete",M1223)))</formula>
    </cfRule>
  </conditionalFormatting>
  <conditionalFormatting sqref="I1223">
    <cfRule type="cellIs" dxfId="29109" priority="30244" operator="greaterThan">
      <formula>2.35</formula>
    </cfRule>
  </conditionalFormatting>
  <conditionalFormatting sqref="J1224">
    <cfRule type="notContainsBlanks" dxfId="29108" priority="30243">
      <formula>LEN(TRIM(J1224))&gt;0</formula>
    </cfRule>
  </conditionalFormatting>
  <conditionalFormatting sqref="K1224">
    <cfRule type="notContainsBlanks" dxfId="29107" priority="30242">
      <formula>LEN(TRIM(K1224))&gt;0</formula>
    </cfRule>
  </conditionalFormatting>
  <conditionalFormatting sqref="M1224">
    <cfRule type="containsText" dxfId="29106" priority="30241" operator="containsText" text="Complete">
      <formula>NOT(ISERROR(SEARCH("Complete",M1224)))</formula>
    </cfRule>
  </conditionalFormatting>
  <conditionalFormatting sqref="I1224">
    <cfRule type="cellIs" dxfId="29105" priority="30240" operator="greaterThan">
      <formula>2.35</formula>
    </cfRule>
  </conditionalFormatting>
  <conditionalFormatting sqref="J1225">
    <cfRule type="notContainsBlanks" dxfId="29104" priority="30239">
      <formula>LEN(TRIM(J1225))&gt;0</formula>
    </cfRule>
  </conditionalFormatting>
  <conditionalFormatting sqref="K1225">
    <cfRule type="notContainsBlanks" dxfId="29103" priority="30238">
      <formula>LEN(TRIM(K1225))&gt;0</formula>
    </cfRule>
  </conditionalFormatting>
  <conditionalFormatting sqref="M1225">
    <cfRule type="containsText" dxfId="29102" priority="30237" operator="containsText" text="Complete">
      <formula>NOT(ISERROR(SEARCH("Complete",M1225)))</formula>
    </cfRule>
  </conditionalFormatting>
  <conditionalFormatting sqref="I1225">
    <cfRule type="cellIs" dxfId="29101" priority="30236" operator="greaterThan">
      <formula>2.35</formula>
    </cfRule>
  </conditionalFormatting>
  <conditionalFormatting sqref="J1226">
    <cfRule type="notContainsBlanks" dxfId="29100" priority="30235">
      <formula>LEN(TRIM(J1226))&gt;0</formula>
    </cfRule>
  </conditionalFormatting>
  <conditionalFormatting sqref="K1226">
    <cfRule type="notContainsBlanks" dxfId="29099" priority="30234">
      <formula>LEN(TRIM(K1226))&gt;0</formula>
    </cfRule>
  </conditionalFormatting>
  <conditionalFormatting sqref="M1226">
    <cfRule type="containsText" dxfId="29098" priority="30233" operator="containsText" text="Complete">
      <formula>NOT(ISERROR(SEARCH("Complete",M1226)))</formula>
    </cfRule>
  </conditionalFormatting>
  <conditionalFormatting sqref="I1226">
    <cfRule type="cellIs" dxfId="29097" priority="30232" operator="greaterThan">
      <formula>2.35</formula>
    </cfRule>
  </conditionalFormatting>
  <conditionalFormatting sqref="J1227">
    <cfRule type="notContainsBlanks" dxfId="29096" priority="30231">
      <formula>LEN(TRIM(J1227))&gt;0</formula>
    </cfRule>
  </conditionalFormatting>
  <conditionalFormatting sqref="K1227">
    <cfRule type="notContainsBlanks" dxfId="29095" priority="30230">
      <formula>LEN(TRIM(K1227))&gt;0</formula>
    </cfRule>
  </conditionalFormatting>
  <conditionalFormatting sqref="M1227">
    <cfRule type="containsText" dxfId="29094" priority="30229" operator="containsText" text="Complete">
      <formula>NOT(ISERROR(SEARCH("Complete",M1227)))</formula>
    </cfRule>
  </conditionalFormatting>
  <conditionalFormatting sqref="I1227">
    <cfRule type="cellIs" dxfId="29093" priority="30228" operator="greaterThan">
      <formula>2.35</formula>
    </cfRule>
  </conditionalFormatting>
  <conditionalFormatting sqref="J1274">
    <cfRule type="notContainsBlanks" dxfId="29092" priority="30055">
      <formula>LEN(TRIM(J1274))&gt;0</formula>
    </cfRule>
  </conditionalFormatting>
  <conditionalFormatting sqref="K1274">
    <cfRule type="notContainsBlanks" dxfId="29091" priority="30054">
      <formula>LEN(TRIM(K1274))&gt;0</formula>
    </cfRule>
  </conditionalFormatting>
  <conditionalFormatting sqref="M1274">
    <cfRule type="containsText" dxfId="29090" priority="30053" operator="containsText" text="Complete">
      <formula>NOT(ISERROR(SEARCH("Complete",M1274)))</formula>
    </cfRule>
  </conditionalFormatting>
  <conditionalFormatting sqref="I1272">
    <cfRule type="cellIs" dxfId="29089" priority="30036" operator="greaterThan">
      <formula>2.35</formula>
    </cfRule>
  </conditionalFormatting>
  <conditionalFormatting sqref="J1228">
    <cfRule type="notContainsBlanks" dxfId="29088" priority="30223">
      <formula>LEN(TRIM(J1228))&gt;0</formula>
    </cfRule>
  </conditionalFormatting>
  <conditionalFormatting sqref="K1228">
    <cfRule type="notContainsBlanks" dxfId="29087" priority="30222">
      <formula>LEN(TRIM(K1228))&gt;0</formula>
    </cfRule>
  </conditionalFormatting>
  <conditionalFormatting sqref="M1228">
    <cfRule type="containsText" dxfId="29086" priority="30221" operator="containsText" text="Complete">
      <formula>NOT(ISERROR(SEARCH("Complete",M1228)))</formula>
    </cfRule>
  </conditionalFormatting>
  <conditionalFormatting sqref="I1228">
    <cfRule type="cellIs" dxfId="29085" priority="30220" operator="greaterThan">
      <formula>2.35</formula>
    </cfRule>
  </conditionalFormatting>
  <conditionalFormatting sqref="J1229">
    <cfRule type="notContainsBlanks" dxfId="29084" priority="30219">
      <formula>LEN(TRIM(J1229))&gt;0</formula>
    </cfRule>
  </conditionalFormatting>
  <conditionalFormatting sqref="K1229">
    <cfRule type="notContainsBlanks" dxfId="29083" priority="30218">
      <formula>LEN(TRIM(K1229))&gt;0</formula>
    </cfRule>
  </conditionalFormatting>
  <conditionalFormatting sqref="M1229">
    <cfRule type="containsText" dxfId="29082" priority="30217" operator="containsText" text="Complete">
      <formula>NOT(ISERROR(SEARCH("Complete",M1229)))</formula>
    </cfRule>
  </conditionalFormatting>
  <conditionalFormatting sqref="I1229">
    <cfRule type="cellIs" dxfId="29081" priority="30216" operator="greaterThan">
      <formula>2.35</formula>
    </cfRule>
  </conditionalFormatting>
  <conditionalFormatting sqref="J1230">
    <cfRule type="notContainsBlanks" dxfId="29080" priority="30215">
      <formula>LEN(TRIM(J1230))&gt;0</formula>
    </cfRule>
  </conditionalFormatting>
  <conditionalFormatting sqref="K1230">
    <cfRule type="notContainsBlanks" dxfId="29079" priority="30214">
      <formula>LEN(TRIM(K1230))&gt;0</formula>
    </cfRule>
  </conditionalFormatting>
  <conditionalFormatting sqref="M1230">
    <cfRule type="containsText" dxfId="29078" priority="30213" operator="containsText" text="Complete">
      <formula>NOT(ISERROR(SEARCH("Complete",M1230)))</formula>
    </cfRule>
  </conditionalFormatting>
  <conditionalFormatting sqref="I1230">
    <cfRule type="cellIs" dxfId="29077" priority="30212" operator="greaterThan">
      <formula>2.35</formula>
    </cfRule>
  </conditionalFormatting>
  <conditionalFormatting sqref="J1231">
    <cfRule type="notContainsBlanks" dxfId="29076" priority="30211">
      <formula>LEN(TRIM(J1231))&gt;0</formula>
    </cfRule>
  </conditionalFormatting>
  <conditionalFormatting sqref="K1231">
    <cfRule type="notContainsBlanks" dxfId="29075" priority="30210">
      <formula>LEN(TRIM(K1231))&gt;0</formula>
    </cfRule>
  </conditionalFormatting>
  <conditionalFormatting sqref="M1231">
    <cfRule type="containsText" dxfId="29074" priority="30209" operator="containsText" text="Complete">
      <formula>NOT(ISERROR(SEARCH("Complete",M1231)))</formula>
    </cfRule>
  </conditionalFormatting>
  <conditionalFormatting sqref="I1231">
    <cfRule type="cellIs" dxfId="29073" priority="30208" operator="greaterThan">
      <formula>2.35</formula>
    </cfRule>
  </conditionalFormatting>
  <conditionalFormatting sqref="J1232">
    <cfRule type="notContainsBlanks" dxfId="29072" priority="30207">
      <formula>LEN(TRIM(J1232))&gt;0</formula>
    </cfRule>
  </conditionalFormatting>
  <conditionalFormatting sqref="K1232">
    <cfRule type="notContainsBlanks" dxfId="29071" priority="30206">
      <formula>LEN(TRIM(K1232))&gt;0</formula>
    </cfRule>
  </conditionalFormatting>
  <conditionalFormatting sqref="M1232">
    <cfRule type="containsText" dxfId="29070" priority="30205" operator="containsText" text="Complete">
      <formula>NOT(ISERROR(SEARCH("Complete",M1232)))</formula>
    </cfRule>
  </conditionalFormatting>
  <conditionalFormatting sqref="I1232">
    <cfRule type="cellIs" dxfId="29069" priority="30204" operator="greaterThan">
      <formula>2.35</formula>
    </cfRule>
  </conditionalFormatting>
  <conditionalFormatting sqref="J1233">
    <cfRule type="notContainsBlanks" dxfId="29068" priority="30203">
      <formula>LEN(TRIM(J1233))&gt;0</formula>
    </cfRule>
  </conditionalFormatting>
  <conditionalFormatting sqref="K1233">
    <cfRule type="notContainsBlanks" dxfId="29067" priority="30202">
      <formula>LEN(TRIM(K1233))&gt;0</formula>
    </cfRule>
  </conditionalFormatting>
  <conditionalFormatting sqref="M1233">
    <cfRule type="containsText" dxfId="29066" priority="30201" operator="containsText" text="Complete">
      <formula>NOT(ISERROR(SEARCH("Complete",M1233)))</formula>
    </cfRule>
  </conditionalFormatting>
  <conditionalFormatting sqref="I1233">
    <cfRule type="cellIs" dxfId="29065" priority="30200" operator="greaterThan">
      <formula>2.35</formula>
    </cfRule>
  </conditionalFormatting>
  <conditionalFormatting sqref="J1234">
    <cfRule type="notContainsBlanks" dxfId="29064" priority="30199">
      <formula>LEN(TRIM(J1234))&gt;0</formula>
    </cfRule>
  </conditionalFormatting>
  <conditionalFormatting sqref="K1234">
    <cfRule type="notContainsBlanks" dxfId="29063" priority="30198">
      <formula>LEN(TRIM(K1234))&gt;0</formula>
    </cfRule>
  </conditionalFormatting>
  <conditionalFormatting sqref="M1234">
    <cfRule type="containsText" dxfId="29062" priority="30197" operator="containsText" text="Complete">
      <formula>NOT(ISERROR(SEARCH("Complete",M1234)))</formula>
    </cfRule>
  </conditionalFormatting>
  <conditionalFormatting sqref="I1234">
    <cfRule type="cellIs" dxfId="29061" priority="30196" operator="greaterThan">
      <formula>2.35</formula>
    </cfRule>
  </conditionalFormatting>
  <conditionalFormatting sqref="J1235">
    <cfRule type="notContainsBlanks" dxfId="29060" priority="30195">
      <formula>LEN(TRIM(J1235))&gt;0</formula>
    </cfRule>
  </conditionalFormatting>
  <conditionalFormatting sqref="K1235">
    <cfRule type="notContainsBlanks" dxfId="29059" priority="30194">
      <formula>LEN(TRIM(K1235))&gt;0</formula>
    </cfRule>
  </conditionalFormatting>
  <conditionalFormatting sqref="M1235">
    <cfRule type="containsText" dxfId="29058" priority="30193" operator="containsText" text="Complete">
      <formula>NOT(ISERROR(SEARCH("Complete",M1235)))</formula>
    </cfRule>
  </conditionalFormatting>
  <conditionalFormatting sqref="I1235">
    <cfRule type="cellIs" dxfId="29057" priority="30192" operator="greaterThan">
      <formula>2.35</formula>
    </cfRule>
  </conditionalFormatting>
  <conditionalFormatting sqref="J1236">
    <cfRule type="notContainsBlanks" dxfId="29056" priority="30191">
      <formula>LEN(TRIM(J1236))&gt;0</formula>
    </cfRule>
  </conditionalFormatting>
  <conditionalFormatting sqref="K1236">
    <cfRule type="notContainsBlanks" dxfId="29055" priority="30190">
      <formula>LEN(TRIM(K1236))&gt;0</formula>
    </cfRule>
  </conditionalFormatting>
  <conditionalFormatting sqref="M1236">
    <cfRule type="containsText" dxfId="29054" priority="30189" operator="containsText" text="Complete">
      <formula>NOT(ISERROR(SEARCH("Complete",M1236)))</formula>
    </cfRule>
  </conditionalFormatting>
  <conditionalFormatting sqref="I1236">
    <cfRule type="cellIs" dxfId="29053" priority="30188" operator="greaterThan">
      <formula>2.35</formula>
    </cfRule>
  </conditionalFormatting>
  <conditionalFormatting sqref="J1237">
    <cfRule type="notContainsBlanks" dxfId="29052" priority="30187">
      <formula>LEN(TRIM(J1237))&gt;0</formula>
    </cfRule>
  </conditionalFormatting>
  <conditionalFormatting sqref="K1237">
    <cfRule type="notContainsBlanks" dxfId="29051" priority="30186">
      <formula>LEN(TRIM(K1237))&gt;0</formula>
    </cfRule>
  </conditionalFormatting>
  <conditionalFormatting sqref="M1237">
    <cfRule type="containsText" dxfId="29050" priority="30185" operator="containsText" text="Complete">
      <formula>NOT(ISERROR(SEARCH("Complete",M1237)))</formula>
    </cfRule>
  </conditionalFormatting>
  <conditionalFormatting sqref="I1237">
    <cfRule type="cellIs" dxfId="29049" priority="30184" operator="greaterThan">
      <formula>2.35</formula>
    </cfRule>
  </conditionalFormatting>
  <conditionalFormatting sqref="J1238">
    <cfRule type="notContainsBlanks" dxfId="29048" priority="30183">
      <formula>LEN(TRIM(J1238))&gt;0</formula>
    </cfRule>
  </conditionalFormatting>
  <conditionalFormatting sqref="K1238">
    <cfRule type="notContainsBlanks" dxfId="29047" priority="30182">
      <formula>LEN(TRIM(K1238))&gt;0</formula>
    </cfRule>
  </conditionalFormatting>
  <conditionalFormatting sqref="M1238">
    <cfRule type="containsText" dxfId="29046" priority="30181" operator="containsText" text="Complete">
      <formula>NOT(ISERROR(SEARCH("Complete",M1238)))</formula>
    </cfRule>
  </conditionalFormatting>
  <conditionalFormatting sqref="I1238">
    <cfRule type="cellIs" dxfId="29045" priority="30180" operator="greaterThan">
      <formula>2.35</formula>
    </cfRule>
  </conditionalFormatting>
  <conditionalFormatting sqref="J1239">
    <cfRule type="notContainsBlanks" dxfId="29044" priority="30179">
      <formula>LEN(TRIM(J1239))&gt;0</formula>
    </cfRule>
  </conditionalFormatting>
  <conditionalFormatting sqref="K1239">
    <cfRule type="notContainsBlanks" dxfId="29043" priority="30178">
      <formula>LEN(TRIM(K1239))&gt;0</formula>
    </cfRule>
  </conditionalFormatting>
  <conditionalFormatting sqref="M1239">
    <cfRule type="containsText" dxfId="29042" priority="30177" operator="containsText" text="Complete">
      <formula>NOT(ISERROR(SEARCH("Complete",M1239)))</formula>
    </cfRule>
  </conditionalFormatting>
  <conditionalFormatting sqref="I1239">
    <cfRule type="cellIs" dxfId="29041" priority="30176" operator="greaterThan">
      <formula>2.35</formula>
    </cfRule>
  </conditionalFormatting>
  <conditionalFormatting sqref="J1240">
    <cfRule type="notContainsBlanks" dxfId="29040" priority="30175">
      <formula>LEN(TRIM(J1240))&gt;0</formula>
    </cfRule>
  </conditionalFormatting>
  <conditionalFormatting sqref="K1240">
    <cfRule type="notContainsBlanks" dxfId="29039" priority="30174">
      <formula>LEN(TRIM(K1240))&gt;0</formula>
    </cfRule>
  </conditionalFormatting>
  <conditionalFormatting sqref="M1240">
    <cfRule type="containsText" dxfId="29038" priority="30173" operator="containsText" text="Complete">
      <formula>NOT(ISERROR(SEARCH("Complete",M1240)))</formula>
    </cfRule>
  </conditionalFormatting>
  <conditionalFormatting sqref="I1240">
    <cfRule type="cellIs" dxfId="29037" priority="30172" operator="greaterThan">
      <formula>2.35</formula>
    </cfRule>
  </conditionalFormatting>
  <conditionalFormatting sqref="J1241">
    <cfRule type="notContainsBlanks" dxfId="29036" priority="30171">
      <formula>LEN(TRIM(J1241))&gt;0</formula>
    </cfRule>
  </conditionalFormatting>
  <conditionalFormatting sqref="K1241">
    <cfRule type="notContainsBlanks" dxfId="29035" priority="30170">
      <formula>LEN(TRIM(K1241))&gt;0</formula>
    </cfRule>
  </conditionalFormatting>
  <conditionalFormatting sqref="M1241">
    <cfRule type="containsText" dxfId="29034" priority="30169" operator="containsText" text="Complete">
      <formula>NOT(ISERROR(SEARCH("Complete",M1241)))</formula>
    </cfRule>
  </conditionalFormatting>
  <conditionalFormatting sqref="I1241">
    <cfRule type="cellIs" dxfId="29033" priority="30168" operator="greaterThan">
      <formula>2.35</formula>
    </cfRule>
  </conditionalFormatting>
  <conditionalFormatting sqref="J1242">
    <cfRule type="notContainsBlanks" dxfId="29032" priority="30167">
      <formula>LEN(TRIM(J1242))&gt;0</formula>
    </cfRule>
  </conditionalFormatting>
  <conditionalFormatting sqref="K1242">
    <cfRule type="notContainsBlanks" dxfId="29031" priority="30166">
      <formula>LEN(TRIM(K1242))&gt;0</formula>
    </cfRule>
  </conditionalFormatting>
  <conditionalFormatting sqref="M1242">
    <cfRule type="containsText" dxfId="29030" priority="30165" operator="containsText" text="Complete">
      <formula>NOT(ISERROR(SEARCH("Complete",M1242)))</formula>
    </cfRule>
  </conditionalFormatting>
  <conditionalFormatting sqref="I1242">
    <cfRule type="cellIs" dxfId="29029" priority="30164" operator="greaterThan">
      <formula>2.35</formula>
    </cfRule>
  </conditionalFormatting>
  <conditionalFormatting sqref="J1243">
    <cfRule type="notContainsBlanks" dxfId="29028" priority="30163">
      <formula>LEN(TRIM(J1243))&gt;0</formula>
    </cfRule>
  </conditionalFormatting>
  <conditionalFormatting sqref="K1243">
    <cfRule type="notContainsBlanks" dxfId="29027" priority="30162">
      <formula>LEN(TRIM(K1243))&gt;0</formula>
    </cfRule>
  </conditionalFormatting>
  <conditionalFormatting sqref="M1243">
    <cfRule type="containsText" dxfId="29026" priority="30161" operator="containsText" text="Complete">
      <formula>NOT(ISERROR(SEARCH("Complete",M1243)))</formula>
    </cfRule>
  </conditionalFormatting>
  <conditionalFormatting sqref="I1243">
    <cfRule type="cellIs" dxfId="29025" priority="30160" operator="greaterThan">
      <formula>2.35</formula>
    </cfRule>
  </conditionalFormatting>
  <conditionalFormatting sqref="J1244">
    <cfRule type="notContainsBlanks" dxfId="29024" priority="30159">
      <formula>LEN(TRIM(J1244))&gt;0</formula>
    </cfRule>
  </conditionalFormatting>
  <conditionalFormatting sqref="K1244">
    <cfRule type="notContainsBlanks" dxfId="29023" priority="30158">
      <formula>LEN(TRIM(K1244))&gt;0</formula>
    </cfRule>
  </conditionalFormatting>
  <conditionalFormatting sqref="M1244">
    <cfRule type="containsText" dxfId="29022" priority="30157" operator="containsText" text="Complete">
      <formula>NOT(ISERROR(SEARCH("Complete",M1244)))</formula>
    </cfRule>
  </conditionalFormatting>
  <conditionalFormatting sqref="I1244">
    <cfRule type="cellIs" dxfId="29021" priority="30156" operator="greaterThan">
      <formula>2.35</formula>
    </cfRule>
  </conditionalFormatting>
  <conditionalFormatting sqref="J1245">
    <cfRule type="notContainsBlanks" dxfId="29020" priority="30155">
      <formula>LEN(TRIM(J1245))&gt;0</formula>
    </cfRule>
  </conditionalFormatting>
  <conditionalFormatting sqref="K1245">
    <cfRule type="notContainsBlanks" dxfId="29019" priority="30154">
      <formula>LEN(TRIM(K1245))&gt;0</formula>
    </cfRule>
  </conditionalFormatting>
  <conditionalFormatting sqref="M1245">
    <cfRule type="containsText" dxfId="29018" priority="30153" operator="containsText" text="Complete">
      <formula>NOT(ISERROR(SEARCH("Complete",M1245)))</formula>
    </cfRule>
  </conditionalFormatting>
  <conditionalFormatting sqref="I1245">
    <cfRule type="cellIs" dxfId="29017" priority="30152" operator="greaterThan">
      <formula>2.35</formula>
    </cfRule>
  </conditionalFormatting>
  <conditionalFormatting sqref="J1246">
    <cfRule type="notContainsBlanks" dxfId="29016" priority="30151">
      <formula>LEN(TRIM(J1246))&gt;0</formula>
    </cfRule>
  </conditionalFormatting>
  <conditionalFormatting sqref="K1246">
    <cfRule type="notContainsBlanks" dxfId="29015" priority="30150">
      <formula>LEN(TRIM(K1246))&gt;0</formula>
    </cfRule>
  </conditionalFormatting>
  <conditionalFormatting sqref="M1246">
    <cfRule type="containsText" dxfId="29014" priority="30149" operator="containsText" text="Complete">
      <formula>NOT(ISERROR(SEARCH("Complete",M1246)))</formula>
    </cfRule>
  </conditionalFormatting>
  <conditionalFormatting sqref="I1246">
    <cfRule type="cellIs" dxfId="29013" priority="30148" operator="greaterThan">
      <formula>2.35</formula>
    </cfRule>
  </conditionalFormatting>
  <conditionalFormatting sqref="J1247">
    <cfRule type="notContainsBlanks" dxfId="29012" priority="30147">
      <formula>LEN(TRIM(J1247))&gt;0</formula>
    </cfRule>
  </conditionalFormatting>
  <conditionalFormatting sqref="K1247">
    <cfRule type="notContainsBlanks" dxfId="29011" priority="30146">
      <formula>LEN(TRIM(K1247))&gt;0</formula>
    </cfRule>
  </conditionalFormatting>
  <conditionalFormatting sqref="M1247">
    <cfRule type="containsText" dxfId="29010" priority="30145" operator="containsText" text="Complete">
      <formula>NOT(ISERROR(SEARCH("Complete",M1247)))</formula>
    </cfRule>
  </conditionalFormatting>
  <conditionalFormatting sqref="I1247">
    <cfRule type="cellIs" dxfId="29009" priority="30144" operator="greaterThan">
      <formula>2.35</formula>
    </cfRule>
  </conditionalFormatting>
  <conditionalFormatting sqref="J1248">
    <cfRule type="notContainsBlanks" dxfId="29008" priority="30143">
      <formula>LEN(TRIM(J1248))&gt;0</formula>
    </cfRule>
  </conditionalFormatting>
  <conditionalFormatting sqref="K1248">
    <cfRule type="notContainsBlanks" dxfId="29007" priority="30142">
      <formula>LEN(TRIM(K1248))&gt;0</formula>
    </cfRule>
  </conditionalFormatting>
  <conditionalFormatting sqref="M1248">
    <cfRule type="containsText" dxfId="29006" priority="30141" operator="containsText" text="Complete">
      <formula>NOT(ISERROR(SEARCH("Complete",M1248)))</formula>
    </cfRule>
  </conditionalFormatting>
  <conditionalFormatting sqref="I1248">
    <cfRule type="cellIs" dxfId="29005" priority="30140" operator="greaterThan">
      <formula>2.35</formula>
    </cfRule>
  </conditionalFormatting>
  <conditionalFormatting sqref="J1249">
    <cfRule type="notContainsBlanks" dxfId="29004" priority="30139">
      <formula>LEN(TRIM(J1249))&gt;0</formula>
    </cfRule>
  </conditionalFormatting>
  <conditionalFormatting sqref="K1249">
    <cfRule type="notContainsBlanks" dxfId="29003" priority="30138">
      <formula>LEN(TRIM(K1249))&gt;0</formula>
    </cfRule>
  </conditionalFormatting>
  <conditionalFormatting sqref="M1249">
    <cfRule type="containsText" dxfId="29002" priority="30137" operator="containsText" text="Complete">
      <formula>NOT(ISERROR(SEARCH("Complete",M1249)))</formula>
    </cfRule>
  </conditionalFormatting>
  <conditionalFormatting sqref="I1249">
    <cfRule type="cellIs" dxfId="29001" priority="30136" operator="greaterThan">
      <formula>2.35</formula>
    </cfRule>
  </conditionalFormatting>
  <conditionalFormatting sqref="J1250">
    <cfRule type="notContainsBlanks" dxfId="29000" priority="30135">
      <formula>LEN(TRIM(J1250))&gt;0</formula>
    </cfRule>
  </conditionalFormatting>
  <conditionalFormatting sqref="K1250">
    <cfRule type="notContainsBlanks" dxfId="28999" priority="30134">
      <formula>LEN(TRIM(K1250))&gt;0</formula>
    </cfRule>
  </conditionalFormatting>
  <conditionalFormatting sqref="M1250">
    <cfRule type="containsText" dxfId="28998" priority="30133" operator="containsText" text="Complete">
      <formula>NOT(ISERROR(SEARCH("Complete",M1250)))</formula>
    </cfRule>
  </conditionalFormatting>
  <conditionalFormatting sqref="I1250">
    <cfRule type="cellIs" dxfId="28997" priority="30132" operator="greaterThan">
      <formula>2.35</formula>
    </cfRule>
  </conditionalFormatting>
  <conditionalFormatting sqref="J1251">
    <cfRule type="notContainsBlanks" dxfId="28996" priority="30131">
      <formula>LEN(TRIM(J1251))&gt;0</formula>
    </cfRule>
  </conditionalFormatting>
  <conditionalFormatting sqref="K1251">
    <cfRule type="notContainsBlanks" dxfId="28995" priority="30130">
      <formula>LEN(TRIM(K1251))&gt;0</formula>
    </cfRule>
  </conditionalFormatting>
  <conditionalFormatting sqref="M1251">
    <cfRule type="containsText" dxfId="28994" priority="30129" operator="containsText" text="Complete">
      <formula>NOT(ISERROR(SEARCH("Complete",M1251)))</formula>
    </cfRule>
  </conditionalFormatting>
  <conditionalFormatting sqref="I1251">
    <cfRule type="cellIs" dxfId="28993" priority="30128" operator="greaterThan">
      <formula>2.35</formula>
    </cfRule>
  </conditionalFormatting>
  <conditionalFormatting sqref="J1252">
    <cfRule type="notContainsBlanks" dxfId="28992" priority="30127">
      <formula>LEN(TRIM(J1252))&gt;0</formula>
    </cfRule>
  </conditionalFormatting>
  <conditionalFormatting sqref="K1252">
    <cfRule type="notContainsBlanks" dxfId="28991" priority="30126">
      <formula>LEN(TRIM(K1252))&gt;0</formula>
    </cfRule>
  </conditionalFormatting>
  <conditionalFormatting sqref="M1252">
    <cfRule type="containsText" dxfId="28990" priority="30125" operator="containsText" text="Complete">
      <formula>NOT(ISERROR(SEARCH("Complete",M1252)))</formula>
    </cfRule>
  </conditionalFormatting>
  <conditionalFormatting sqref="I1252">
    <cfRule type="cellIs" dxfId="28989" priority="30124" operator="greaterThan">
      <formula>2.35</formula>
    </cfRule>
  </conditionalFormatting>
  <conditionalFormatting sqref="J1253">
    <cfRule type="notContainsBlanks" dxfId="28988" priority="30123">
      <formula>LEN(TRIM(J1253))&gt;0</formula>
    </cfRule>
  </conditionalFormatting>
  <conditionalFormatting sqref="K1253">
    <cfRule type="notContainsBlanks" dxfId="28987" priority="30122">
      <formula>LEN(TRIM(K1253))&gt;0</formula>
    </cfRule>
  </conditionalFormatting>
  <conditionalFormatting sqref="M1253">
    <cfRule type="containsText" dxfId="28986" priority="30121" operator="containsText" text="Complete">
      <formula>NOT(ISERROR(SEARCH("Complete",M1253)))</formula>
    </cfRule>
  </conditionalFormatting>
  <conditionalFormatting sqref="I1253">
    <cfRule type="cellIs" dxfId="28985" priority="30120" operator="greaterThan">
      <formula>2.35</formula>
    </cfRule>
  </conditionalFormatting>
  <conditionalFormatting sqref="J1254">
    <cfRule type="notContainsBlanks" dxfId="28984" priority="30119">
      <formula>LEN(TRIM(J1254))&gt;0</formula>
    </cfRule>
  </conditionalFormatting>
  <conditionalFormatting sqref="K1254">
    <cfRule type="notContainsBlanks" dxfId="28983" priority="30118">
      <formula>LEN(TRIM(K1254))&gt;0</formula>
    </cfRule>
  </conditionalFormatting>
  <conditionalFormatting sqref="M1254">
    <cfRule type="containsText" dxfId="28982" priority="30117" operator="containsText" text="Complete">
      <formula>NOT(ISERROR(SEARCH("Complete",M1254)))</formula>
    </cfRule>
  </conditionalFormatting>
  <conditionalFormatting sqref="I1254">
    <cfRule type="cellIs" dxfId="28981" priority="30116" operator="greaterThan">
      <formula>2.35</formula>
    </cfRule>
  </conditionalFormatting>
  <conditionalFormatting sqref="J1255">
    <cfRule type="notContainsBlanks" dxfId="28980" priority="30115">
      <formula>LEN(TRIM(J1255))&gt;0</formula>
    </cfRule>
  </conditionalFormatting>
  <conditionalFormatting sqref="K1255">
    <cfRule type="notContainsBlanks" dxfId="28979" priority="30114">
      <formula>LEN(TRIM(K1255))&gt;0</formula>
    </cfRule>
  </conditionalFormatting>
  <conditionalFormatting sqref="M1255">
    <cfRule type="containsText" dxfId="28978" priority="30113" operator="containsText" text="Complete">
      <formula>NOT(ISERROR(SEARCH("Complete",M1255)))</formula>
    </cfRule>
  </conditionalFormatting>
  <conditionalFormatting sqref="I1255">
    <cfRule type="cellIs" dxfId="28977" priority="30112" operator="greaterThan">
      <formula>2.35</formula>
    </cfRule>
  </conditionalFormatting>
  <conditionalFormatting sqref="J1256">
    <cfRule type="notContainsBlanks" dxfId="28976" priority="30111">
      <formula>LEN(TRIM(J1256))&gt;0</formula>
    </cfRule>
  </conditionalFormatting>
  <conditionalFormatting sqref="K1256">
    <cfRule type="notContainsBlanks" dxfId="28975" priority="30110">
      <formula>LEN(TRIM(K1256))&gt;0</formula>
    </cfRule>
  </conditionalFormatting>
  <conditionalFormatting sqref="M1256">
    <cfRule type="containsText" dxfId="28974" priority="30109" operator="containsText" text="Complete">
      <formula>NOT(ISERROR(SEARCH("Complete",M1256)))</formula>
    </cfRule>
  </conditionalFormatting>
  <conditionalFormatting sqref="I1256">
    <cfRule type="cellIs" dxfId="28973" priority="30108" operator="greaterThan">
      <formula>2.35</formula>
    </cfRule>
  </conditionalFormatting>
  <conditionalFormatting sqref="J1257">
    <cfRule type="notContainsBlanks" dxfId="28972" priority="30107">
      <formula>LEN(TRIM(J1257))&gt;0</formula>
    </cfRule>
  </conditionalFormatting>
  <conditionalFormatting sqref="K1257">
    <cfRule type="notContainsBlanks" dxfId="28971" priority="30106">
      <formula>LEN(TRIM(K1257))&gt;0</formula>
    </cfRule>
  </conditionalFormatting>
  <conditionalFormatting sqref="M1257">
    <cfRule type="containsText" dxfId="28970" priority="30105" operator="containsText" text="Complete">
      <formula>NOT(ISERROR(SEARCH("Complete",M1257)))</formula>
    </cfRule>
  </conditionalFormatting>
  <conditionalFormatting sqref="I1257">
    <cfRule type="cellIs" dxfId="28969" priority="30104" operator="greaterThan">
      <formula>2.35</formula>
    </cfRule>
  </conditionalFormatting>
  <conditionalFormatting sqref="J1258">
    <cfRule type="notContainsBlanks" dxfId="28968" priority="30103">
      <formula>LEN(TRIM(J1258))&gt;0</formula>
    </cfRule>
  </conditionalFormatting>
  <conditionalFormatting sqref="K1258">
    <cfRule type="notContainsBlanks" dxfId="28967" priority="30102">
      <formula>LEN(TRIM(K1258))&gt;0</formula>
    </cfRule>
  </conditionalFormatting>
  <conditionalFormatting sqref="M1258">
    <cfRule type="containsText" dxfId="28966" priority="30101" operator="containsText" text="Complete">
      <formula>NOT(ISERROR(SEARCH("Complete",M1258)))</formula>
    </cfRule>
  </conditionalFormatting>
  <conditionalFormatting sqref="I1258">
    <cfRule type="cellIs" dxfId="28965" priority="30100" operator="greaterThan">
      <formula>2.35</formula>
    </cfRule>
  </conditionalFormatting>
  <conditionalFormatting sqref="J1259">
    <cfRule type="notContainsBlanks" dxfId="28964" priority="30099">
      <formula>LEN(TRIM(J1259))&gt;0</formula>
    </cfRule>
  </conditionalFormatting>
  <conditionalFormatting sqref="K1259">
    <cfRule type="notContainsBlanks" dxfId="28963" priority="30098">
      <formula>LEN(TRIM(K1259))&gt;0</formula>
    </cfRule>
  </conditionalFormatting>
  <conditionalFormatting sqref="M1259">
    <cfRule type="containsText" dxfId="28962" priority="30097" operator="containsText" text="Complete">
      <formula>NOT(ISERROR(SEARCH("Complete",M1259)))</formula>
    </cfRule>
  </conditionalFormatting>
  <conditionalFormatting sqref="I1259">
    <cfRule type="cellIs" dxfId="28961" priority="30096" operator="greaterThan">
      <formula>2.35</formula>
    </cfRule>
  </conditionalFormatting>
  <conditionalFormatting sqref="J1260">
    <cfRule type="notContainsBlanks" dxfId="28960" priority="30095">
      <formula>LEN(TRIM(J1260))&gt;0</formula>
    </cfRule>
  </conditionalFormatting>
  <conditionalFormatting sqref="K1260">
    <cfRule type="notContainsBlanks" dxfId="28959" priority="30094">
      <formula>LEN(TRIM(K1260))&gt;0</formula>
    </cfRule>
  </conditionalFormatting>
  <conditionalFormatting sqref="M1260">
    <cfRule type="containsText" dxfId="28958" priority="30093" operator="containsText" text="Complete">
      <formula>NOT(ISERROR(SEARCH("Complete",M1260)))</formula>
    </cfRule>
  </conditionalFormatting>
  <conditionalFormatting sqref="I1260">
    <cfRule type="cellIs" dxfId="28957" priority="30092" operator="greaterThan">
      <formula>2.35</formula>
    </cfRule>
  </conditionalFormatting>
  <conditionalFormatting sqref="J1261">
    <cfRule type="notContainsBlanks" dxfId="28956" priority="30091">
      <formula>LEN(TRIM(J1261))&gt;0</formula>
    </cfRule>
  </conditionalFormatting>
  <conditionalFormatting sqref="K1261">
    <cfRule type="notContainsBlanks" dxfId="28955" priority="30090">
      <formula>LEN(TRIM(K1261))&gt;0</formula>
    </cfRule>
  </conditionalFormatting>
  <conditionalFormatting sqref="M1261">
    <cfRule type="containsText" dxfId="28954" priority="30089" operator="containsText" text="Complete">
      <formula>NOT(ISERROR(SEARCH("Complete",M1261)))</formula>
    </cfRule>
  </conditionalFormatting>
  <conditionalFormatting sqref="I1261">
    <cfRule type="cellIs" dxfId="28953" priority="30088" operator="greaterThan">
      <formula>2.35</formula>
    </cfRule>
  </conditionalFormatting>
  <conditionalFormatting sqref="J1262">
    <cfRule type="notContainsBlanks" dxfId="28952" priority="30087">
      <formula>LEN(TRIM(J1262))&gt;0</formula>
    </cfRule>
  </conditionalFormatting>
  <conditionalFormatting sqref="K1262">
    <cfRule type="notContainsBlanks" dxfId="28951" priority="30086">
      <formula>LEN(TRIM(K1262))&gt;0</formula>
    </cfRule>
  </conditionalFormatting>
  <conditionalFormatting sqref="M1262">
    <cfRule type="containsText" dxfId="28950" priority="30085" operator="containsText" text="Complete">
      <formula>NOT(ISERROR(SEARCH("Complete",M1262)))</formula>
    </cfRule>
  </conditionalFormatting>
  <conditionalFormatting sqref="I1262">
    <cfRule type="cellIs" dxfId="28949" priority="30084" operator="greaterThan">
      <formula>2.35</formula>
    </cfRule>
  </conditionalFormatting>
  <conditionalFormatting sqref="J1263">
    <cfRule type="notContainsBlanks" dxfId="28948" priority="30083">
      <formula>LEN(TRIM(J1263))&gt;0</formula>
    </cfRule>
  </conditionalFormatting>
  <conditionalFormatting sqref="K1263">
    <cfRule type="notContainsBlanks" dxfId="28947" priority="30082">
      <formula>LEN(TRIM(K1263))&gt;0</formula>
    </cfRule>
  </conditionalFormatting>
  <conditionalFormatting sqref="M1263">
    <cfRule type="containsText" dxfId="28946" priority="30081" operator="containsText" text="Complete">
      <formula>NOT(ISERROR(SEARCH("Complete",M1263)))</formula>
    </cfRule>
  </conditionalFormatting>
  <conditionalFormatting sqref="I1263">
    <cfRule type="cellIs" dxfId="28945" priority="30080" operator="greaterThan">
      <formula>2.35</formula>
    </cfRule>
  </conditionalFormatting>
  <conditionalFormatting sqref="J1264">
    <cfRule type="notContainsBlanks" dxfId="28944" priority="30079">
      <formula>LEN(TRIM(J1264))&gt;0</formula>
    </cfRule>
  </conditionalFormatting>
  <conditionalFormatting sqref="K1264">
    <cfRule type="notContainsBlanks" dxfId="28943" priority="30078">
      <formula>LEN(TRIM(K1264))&gt;0</formula>
    </cfRule>
  </conditionalFormatting>
  <conditionalFormatting sqref="M1264">
    <cfRule type="containsText" dxfId="28942" priority="30077" operator="containsText" text="Complete">
      <formula>NOT(ISERROR(SEARCH("Complete",M1264)))</formula>
    </cfRule>
  </conditionalFormatting>
  <conditionalFormatting sqref="I1264">
    <cfRule type="cellIs" dxfId="28941" priority="30076" operator="greaterThan">
      <formula>2.35</formula>
    </cfRule>
  </conditionalFormatting>
  <conditionalFormatting sqref="J1265">
    <cfRule type="notContainsBlanks" dxfId="28940" priority="30075">
      <formula>LEN(TRIM(J1265))&gt;0</formula>
    </cfRule>
  </conditionalFormatting>
  <conditionalFormatting sqref="K1265">
    <cfRule type="notContainsBlanks" dxfId="28939" priority="30074">
      <formula>LEN(TRIM(K1265))&gt;0</formula>
    </cfRule>
  </conditionalFormatting>
  <conditionalFormatting sqref="M1265">
    <cfRule type="containsText" dxfId="28938" priority="30073" operator="containsText" text="Complete">
      <formula>NOT(ISERROR(SEARCH("Complete",M1265)))</formula>
    </cfRule>
  </conditionalFormatting>
  <conditionalFormatting sqref="I1265">
    <cfRule type="cellIs" dxfId="28937" priority="30072" operator="greaterThan">
      <formula>2.35</formula>
    </cfRule>
  </conditionalFormatting>
  <conditionalFormatting sqref="J1266">
    <cfRule type="notContainsBlanks" dxfId="28936" priority="30071">
      <formula>LEN(TRIM(J1266))&gt;0</formula>
    </cfRule>
  </conditionalFormatting>
  <conditionalFormatting sqref="K1266">
    <cfRule type="notContainsBlanks" dxfId="28935" priority="30070">
      <formula>LEN(TRIM(K1266))&gt;0</formula>
    </cfRule>
  </conditionalFormatting>
  <conditionalFormatting sqref="M1266">
    <cfRule type="containsText" dxfId="28934" priority="30069" operator="containsText" text="Complete">
      <formula>NOT(ISERROR(SEARCH("Complete",M1266)))</formula>
    </cfRule>
  </conditionalFormatting>
  <conditionalFormatting sqref="I1266">
    <cfRule type="cellIs" dxfId="28933" priority="30068" operator="greaterThan">
      <formula>2.35</formula>
    </cfRule>
  </conditionalFormatting>
  <conditionalFormatting sqref="J1267">
    <cfRule type="notContainsBlanks" dxfId="28932" priority="30067">
      <formula>LEN(TRIM(J1267))&gt;0</formula>
    </cfRule>
  </conditionalFormatting>
  <conditionalFormatting sqref="K1267">
    <cfRule type="notContainsBlanks" dxfId="28931" priority="30066">
      <formula>LEN(TRIM(K1267))&gt;0</formula>
    </cfRule>
  </conditionalFormatting>
  <conditionalFormatting sqref="M1267">
    <cfRule type="containsText" dxfId="28930" priority="30065" operator="containsText" text="Complete">
      <formula>NOT(ISERROR(SEARCH("Complete",M1267)))</formula>
    </cfRule>
  </conditionalFormatting>
  <conditionalFormatting sqref="I1267">
    <cfRule type="cellIs" dxfId="28929" priority="30064" operator="greaterThan">
      <formula>2.35</formula>
    </cfRule>
  </conditionalFormatting>
  <conditionalFormatting sqref="J1268">
    <cfRule type="notContainsBlanks" dxfId="28928" priority="30063">
      <formula>LEN(TRIM(J1268))&gt;0</formula>
    </cfRule>
  </conditionalFormatting>
  <conditionalFormatting sqref="K1268">
    <cfRule type="notContainsBlanks" dxfId="28927" priority="30062">
      <formula>LEN(TRIM(K1268))&gt;0</formula>
    </cfRule>
  </conditionalFormatting>
  <conditionalFormatting sqref="M1268">
    <cfRule type="containsText" dxfId="28926" priority="30061" operator="containsText" text="Complete">
      <formula>NOT(ISERROR(SEARCH("Complete",M1268)))</formula>
    </cfRule>
  </conditionalFormatting>
  <conditionalFormatting sqref="I1268">
    <cfRule type="cellIs" dxfId="28925" priority="30060" operator="greaterThan">
      <formula>2.35</formula>
    </cfRule>
  </conditionalFormatting>
  <conditionalFormatting sqref="J1273">
    <cfRule type="notContainsBlanks" dxfId="28924" priority="30059">
      <formula>LEN(TRIM(J1273))&gt;0</formula>
    </cfRule>
  </conditionalFormatting>
  <conditionalFormatting sqref="K1273">
    <cfRule type="notContainsBlanks" dxfId="28923" priority="30058">
      <formula>LEN(TRIM(K1273))&gt;0</formula>
    </cfRule>
  </conditionalFormatting>
  <conditionalFormatting sqref="M1273">
    <cfRule type="containsText" dxfId="28922" priority="30057" operator="containsText" text="Complete">
      <formula>NOT(ISERROR(SEARCH("Complete",M1273)))</formula>
    </cfRule>
  </conditionalFormatting>
  <conditionalFormatting sqref="I1273">
    <cfRule type="cellIs" dxfId="28921" priority="30056" operator="greaterThan">
      <formula>2.35</formula>
    </cfRule>
  </conditionalFormatting>
  <conditionalFormatting sqref="J1272">
    <cfRule type="notContainsBlanks" dxfId="28920" priority="30039">
      <formula>LEN(TRIM(J1272))&gt;0</formula>
    </cfRule>
  </conditionalFormatting>
  <conditionalFormatting sqref="K1272">
    <cfRule type="notContainsBlanks" dxfId="28919" priority="30038">
      <formula>LEN(TRIM(K1272))&gt;0</formula>
    </cfRule>
  </conditionalFormatting>
  <conditionalFormatting sqref="M1272">
    <cfRule type="containsText" dxfId="28918" priority="30037" operator="containsText" text="Complete">
      <formula>NOT(ISERROR(SEARCH("Complete",M1272)))</formula>
    </cfRule>
  </conditionalFormatting>
  <conditionalFormatting sqref="J1269">
    <cfRule type="notContainsBlanks" dxfId="28917" priority="30051">
      <formula>LEN(TRIM(J1269))&gt;0</formula>
    </cfRule>
  </conditionalFormatting>
  <conditionalFormatting sqref="K1269">
    <cfRule type="notContainsBlanks" dxfId="28916" priority="30050">
      <formula>LEN(TRIM(K1269))&gt;0</formula>
    </cfRule>
  </conditionalFormatting>
  <conditionalFormatting sqref="M1269">
    <cfRule type="containsText" dxfId="28915" priority="30049" operator="containsText" text="Complete">
      <formula>NOT(ISERROR(SEARCH("Complete",M1269)))</formula>
    </cfRule>
  </conditionalFormatting>
  <conditionalFormatting sqref="I1269">
    <cfRule type="cellIs" dxfId="28914" priority="30048" operator="greaterThan">
      <formula>2.35</formula>
    </cfRule>
  </conditionalFormatting>
  <conditionalFormatting sqref="J1270">
    <cfRule type="notContainsBlanks" dxfId="28913" priority="30047">
      <formula>LEN(TRIM(J1270))&gt;0</formula>
    </cfRule>
  </conditionalFormatting>
  <conditionalFormatting sqref="K1270">
    <cfRule type="notContainsBlanks" dxfId="28912" priority="30046">
      <formula>LEN(TRIM(K1270))&gt;0</formula>
    </cfRule>
  </conditionalFormatting>
  <conditionalFormatting sqref="M1270">
    <cfRule type="containsText" dxfId="28911" priority="30045" operator="containsText" text="Complete">
      <formula>NOT(ISERROR(SEARCH("Complete",M1270)))</formula>
    </cfRule>
  </conditionalFormatting>
  <conditionalFormatting sqref="I1270">
    <cfRule type="cellIs" dxfId="28910" priority="30044" operator="greaterThan">
      <formula>2.35</formula>
    </cfRule>
  </conditionalFormatting>
  <conditionalFormatting sqref="J1271">
    <cfRule type="notContainsBlanks" dxfId="28909" priority="30043">
      <formula>LEN(TRIM(J1271))&gt;0</formula>
    </cfRule>
  </conditionalFormatting>
  <conditionalFormatting sqref="K1271">
    <cfRule type="notContainsBlanks" dxfId="28908" priority="30042">
      <formula>LEN(TRIM(K1271))&gt;0</formula>
    </cfRule>
  </conditionalFormatting>
  <conditionalFormatting sqref="M1271">
    <cfRule type="containsText" dxfId="28907" priority="30041" operator="containsText" text="Complete">
      <formula>NOT(ISERROR(SEARCH("Complete",M1271)))</formula>
    </cfRule>
  </conditionalFormatting>
  <conditionalFormatting sqref="I1271">
    <cfRule type="cellIs" dxfId="28906" priority="30040" operator="greaterThan">
      <formula>2.35</formula>
    </cfRule>
  </conditionalFormatting>
  <conditionalFormatting sqref="I1275">
    <cfRule type="cellIs" dxfId="28905" priority="30032" operator="greaterThan">
      <formula>2.35</formula>
    </cfRule>
  </conditionalFormatting>
  <conditionalFormatting sqref="J1275">
    <cfRule type="notContainsBlanks" dxfId="28904" priority="30035">
      <formula>LEN(TRIM(J1275))&gt;0</formula>
    </cfRule>
  </conditionalFormatting>
  <conditionalFormatting sqref="K1275">
    <cfRule type="notContainsBlanks" dxfId="28903" priority="30034">
      <formula>LEN(TRIM(K1275))&gt;0</formula>
    </cfRule>
  </conditionalFormatting>
  <conditionalFormatting sqref="M1275">
    <cfRule type="containsText" dxfId="28902" priority="30033" operator="containsText" text="Complete">
      <formula>NOT(ISERROR(SEARCH("Complete",M1275)))</formula>
    </cfRule>
  </conditionalFormatting>
  <conditionalFormatting sqref="I1276">
    <cfRule type="cellIs" dxfId="28901" priority="30028" operator="greaterThan">
      <formula>2.35</formula>
    </cfRule>
  </conditionalFormatting>
  <conditionalFormatting sqref="J1276">
    <cfRule type="notContainsBlanks" dxfId="28900" priority="30031">
      <formula>LEN(TRIM(J1276))&gt;0</formula>
    </cfRule>
  </conditionalFormatting>
  <conditionalFormatting sqref="K1276">
    <cfRule type="notContainsBlanks" dxfId="28899" priority="30030">
      <formula>LEN(TRIM(K1276))&gt;0</formula>
    </cfRule>
  </conditionalFormatting>
  <conditionalFormatting sqref="M1276">
    <cfRule type="containsText" dxfId="28898" priority="30029" operator="containsText" text="Complete">
      <formula>NOT(ISERROR(SEARCH("Complete",M1276)))</formula>
    </cfRule>
  </conditionalFormatting>
  <conditionalFormatting sqref="I1277">
    <cfRule type="cellIs" dxfId="28897" priority="30024" operator="greaterThan">
      <formula>2.35</formula>
    </cfRule>
  </conditionalFormatting>
  <conditionalFormatting sqref="J1277">
    <cfRule type="notContainsBlanks" dxfId="28896" priority="30027">
      <formula>LEN(TRIM(J1277))&gt;0</formula>
    </cfRule>
  </conditionalFormatting>
  <conditionalFormatting sqref="K1277">
    <cfRule type="notContainsBlanks" dxfId="28895" priority="30026">
      <formula>LEN(TRIM(K1277))&gt;0</formula>
    </cfRule>
  </conditionalFormatting>
  <conditionalFormatting sqref="M1277">
    <cfRule type="containsText" dxfId="28894" priority="30025" operator="containsText" text="Complete">
      <formula>NOT(ISERROR(SEARCH("Complete",M1277)))</formula>
    </cfRule>
  </conditionalFormatting>
  <conditionalFormatting sqref="I1278">
    <cfRule type="cellIs" dxfId="28893" priority="30020" operator="greaterThan">
      <formula>2.35</formula>
    </cfRule>
  </conditionalFormatting>
  <conditionalFormatting sqref="J1278">
    <cfRule type="notContainsBlanks" dxfId="28892" priority="30023">
      <formula>LEN(TRIM(J1278))&gt;0</formula>
    </cfRule>
  </conditionalFormatting>
  <conditionalFormatting sqref="K1278">
    <cfRule type="notContainsBlanks" dxfId="28891" priority="30022">
      <formula>LEN(TRIM(K1278))&gt;0</formula>
    </cfRule>
  </conditionalFormatting>
  <conditionalFormatting sqref="M1278">
    <cfRule type="containsText" dxfId="28890" priority="30021" operator="containsText" text="Complete">
      <formula>NOT(ISERROR(SEARCH("Complete",M1278)))</formula>
    </cfRule>
  </conditionalFormatting>
  <conditionalFormatting sqref="I1279">
    <cfRule type="cellIs" dxfId="28889" priority="30016" operator="greaterThan">
      <formula>2.35</formula>
    </cfRule>
  </conditionalFormatting>
  <conditionalFormatting sqref="J1279">
    <cfRule type="notContainsBlanks" dxfId="28888" priority="30019">
      <formula>LEN(TRIM(J1279))&gt;0</formula>
    </cfRule>
  </conditionalFormatting>
  <conditionalFormatting sqref="K1279">
    <cfRule type="notContainsBlanks" dxfId="28887" priority="30018">
      <formula>LEN(TRIM(K1279))&gt;0</formula>
    </cfRule>
  </conditionalFormatting>
  <conditionalFormatting sqref="M1279">
    <cfRule type="containsText" dxfId="28886" priority="30017" operator="containsText" text="Complete">
      <formula>NOT(ISERROR(SEARCH("Complete",M1279)))</formula>
    </cfRule>
  </conditionalFormatting>
  <conditionalFormatting sqref="I1280">
    <cfRule type="cellIs" dxfId="28885" priority="30012" operator="greaterThan">
      <formula>2.35</formula>
    </cfRule>
  </conditionalFormatting>
  <conditionalFormatting sqref="J1280">
    <cfRule type="notContainsBlanks" dxfId="28884" priority="30015">
      <formula>LEN(TRIM(J1280))&gt;0</formula>
    </cfRule>
  </conditionalFormatting>
  <conditionalFormatting sqref="K1280">
    <cfRule type="notContainsBlanks" dxfId="28883" priority="30014">
      <formula>LEN(TRIM(K1280))&gt;0</formula>
    </cfRule>
  </conditionalFormatting>
  <conditionalFormatting sqref="M1280">
    <cfRule type="containsText" dxfId="28882" priority="30013" operator="containsText" text="Complete">
      <formula>NOT(ISERROR(SEARCH("Complete",M1280)))</formula>
    </cfRule>
  </conditionalFormatting>
  <conditionalFormatting sqref="I1281">
    <cfRule type="cellIs" dxfId="28881" priority="30008" operator="greaterThan">
      <formula>2.35</formula>
    </cfRule>
  </conditionalFormatting>
  <conditionalFormatting sqref="J1281">
    <cfRule type="notContainsBlanks" dxfId="28880" priority="30011">
      <formula>LEN(TRIM(J1281))&gt;0</formula>
    </cfRule>
  </conditionalFormatting>
  <conditionalFormatting sqref="K1281">
    <cfRule type="notContainsBlanks" dxfId="28879" priority="30010">
      <formula>LEN(TRIM(K1281))&gt;0</formula>
    </cfRule>
  </conditionalFormatting>
  <conditionalFormatting sqref="M1281">
    <cfRule type="containsText" dxfId="28878" priority="30009" operator="containsText" text="Complete">
      <formula>NOT(ISERROR(SEARCH("Complete",M1281)))</formula>
    </cfRule>
  </conditionalFormatting>
  <conditionalFormatting sqref="I1282">
    <cfRule type="cellIs" dxfId="28877" priority="30004" operator="greaterThan">
      <formula>2.35</formula>
    </cfRule>
  </conditionalFormatting>
  <conditionalFormatting sqref="J1282">
    <cfRule type="notContainsBlanks" dxfId="28876" priority="30007">
      <formula>LEN(TRIM(J1282))&gt;0</formula>
    </cfRule>
  </conditionalFormatting>
  <conditionalFormatting sqref="K1282">
    <cfRule type="notContainsBlanks" dxfId="28875" priority="30006">
      <formula>LEN(TRIM(K1282))&gt;0</formula>
    </cfRule>
  </conditionalFormatting>
  <conditionalFormatting sqref="M1282">
    <cfRule type="containsText" dxfId="28874" priority="30005" operator="containsText" text="Complete">
      <formula>NOT(ISERROR(SEARCH("Complete",M1282)))</formula>
    </cfRule>
  </conditionalFormatting>
  <conditionalFormatting sqref="I1283">
    <cfRule type="cellIs" dxfId="28873" priority="30000" operator="greaterThan">
      <formula>2.35</formula>
    </cfRule>
  </conditionalFormatting>
  <conditionalFormatting sqref="J1283">
    <cfRule type="notContainsBlanks" dxfId="28872" priority="30003">
      <formula>LEN(TRIM(J1283))&gt;0</formula>
    </cfRule>
  </conditionalFormatting>
  <conditionalFormatting sqref="K1283">
    <cfRule type="notContainsBlanks" dxfId="28871" priority="30002">
      <formula>LEN(TRIM(K1283))&gt;0</formula>
    </cfRule>
  </conditionalFormatting>
  <conditionalFormatting sqref="M1283">
    <cfRule type="containsText" dxfId="28870" priority="30001" operator="containsText" text="Complete">
      <formula>NOT(ISERROR(SEARCH("Complete",M1283)))</formula>
    </cfRule>
  </conditionalFormatting>
  <conditionalFormatting sqref="I1284">
    <cfRule type="cellIs" dxfId="28869" priority="29996" operator="greaterThan">
      <formula>2.35</formula>
    </cfRule>
  </conditionalFormatting>
  <conditionalFormatting sqref="J1284">
    <cfRule type="notContainsBlanks" dxfId="28868" priority="29999">
      <formula>LEN(TRIM(J1284))&gt;0</formula>
    </cfRule>
  </conditionalFormatting>
  <conditionalFormatting sqref="K1284">
    <cfRule type="notContainsBlanks" dxfId="28867" priority="29998">
      <formula>LEN(TRIM(K1284))&gt;0</formula>
    </cfRule>
  </conditionalFormatting>
  <conditionalFormatting sqref="M1284">
    <cfRule type="containsText" dxfId="28866" priority="29997" operator="containsText" text="Complete">
      <formula>NOT(ISERROR(SEARCH("Complete",M1284)))</formula>
    </cfRule>
  </conditionalFormatting>
  <conditionalFormatting sqref="I1285">
    <cfRule type="cellIs" dxfId="28865" priority="29992" operator="greaterThan">
      <formula>2.35</formula>
    </cfRule>
  </conditionalFormatting>
  <conditionalFormatting sqref="J1285">
    <cfRule type="notContainsBlanks" dxfId="28864" priority="29995">
      <formula>LEN(TRIM(J1285))&gt;0</formula>
    </cfRule>
  </conditionalFormatting>
  <conditionalFormatting sqref="K1285">
    <cfRule type="notContainsBlanks" dxfId="28863" priority="29994">
      <formula>LEN(TRIM(K1285))&gt;0</formula>
    </cfRule>
  </conditionalFormatting>
  <conditionalFormatting sqref="M1285">
    <cfRule type="containsText" dxfId="28862" priority="29993" operator="containsText" text="Complete">
      <formula>NOT(ISERROR(SEARCH("Complete",M1285)))</formula>
    </cfRule>
  </conditionalFormatting>
  <conditionalFormatting sqref="I1286">
    <cfRule type="cellIs" dxfId="28861" priority="29988" operator="greaterThan">
      <formula>2.35</formula>
    </cfRule>
  </conditionalFormatting>
  <conditionalFormatting sqref="J1286">
    <cfRule type="notContainsBlanks" dxfId="28860" priority="29991">
      <formula>LEN(TRIM(J1286))&gt;0</formula>
    </cfRule>
  </conditionalFormatting>
  <conditionalFormatting sqref="K1286">
    <cfRule type="notContainsBlanks" dxfId="28859" priority="29990">
      <formula>LEN(TRIM(K1286))&gt;0</formula>
    </cfRule>
  </conditionalFormatting>
  <conditionalFormatting sqref="M1286">
    <cfRule type="containsText" dxfId="28858" priority="29989" operator="containsText" text="Complete">
      <formula>NOT(ISERROR(SEARCH("Complete",M1286)))</formula>
    </cfRule>
  </conditionalFormatting>
  <conditionalFormatting sqref="I1287">
    <cfRule type="cellIs" dxfId="28857" priority="29984" operator="greaterThan">
      <formula>2.35</formula>
    </cfRule>
  </conditionalFormatting>
  <conditionalFormatting sqref="J1287">
    <cfRule type="notContainsBlanks" dxfId="28856" priority="29987">
      <formula>LEN(TRIM(J1287))&gt;0</formula>
    </cfRule>
  </conditionalFormatting>
  <conditionalFormatting sqref="K1287">
    <cfRule type="notContainsBlanks" dxfId="28855" priority="29986">
      <formula>LEN(TRIM(K1287))&gt;0</formula>
    </cfRule>
  </conditionalFormatting>
  <conditionalFormatting sqref="M1287">
    <cfRule type="containsText" dxfId="28854" priority="29985" operator="containsText" text="Complete">
      <formula>NOT(ISERROR(SEARCH("Complete",M1287)))</formula>
    </cfRule>
  </conditionalFormatting>
  <conditionalFormatting sqref="I1288">
    <cfRule type="cellIs" dxfId="28853" priority="29980" operator="greaterThan">
      <formula>2.35</formula>
    </cfRule>
  </conditionalFormatting>
  <conditionalFormatting sqref="J1288">
    <cfRule type="notContainsBlanks" dxfId="28852" priority="29983">
      <formula>LEN(TRIM(J1288))&gt;0</formula>
    </cfRule>
  </conditionalFormatting>
  <conditionalFormatting sqref="K1288">
    <cfRule type="notContainsBlanks" dxfId="28851" priority="29982">
      <formula>LEN(TRIM(K1288))&gt;0</formula>
    </cfRule>
  </conditionalFormatting>
  <conditionalFormatting sqref="M1288">
    <cfRule type="containsText" dxfId="28850" priority="29981" operator="containsText" text="Complete">
      <formula>NOT(ISERROR(SEARCH("Complete",M1288)))</formula>
    </cfRule>
  </conditionalFormatting>
  <conditionalFormatting sqref="I1289">
    <cfRule type="cellIs" dxfId="28849" priority="29976" operator="greaterThan">
      <formula>2.35</formula>
    </cfRule>
  </conditionalFormatting>
  <conditionalFormatting sqref="J1289">
    <cfRule type="notContainsBlanks" dxfId="28848" priority="29979">
      <formula>LEN(TRIM(J1289))&gt;0</formula>
    </cfRule>
  </conditionalFormatting>
  <conditionalFormatting sqref="K1289">
    <cfRule type="notContainsBlanks" dxfId="28847" priority="29978">
      <formula>LEN(TRIM(K1289))&gt;0</formula>
    </cfRule>
  </conditionalFormatting>
  <conditionalFormatting sqref="M1289">
    <cfRule type="containsText" dxfId="28846" priority="29977" operator="containsText" text="Complete">
      <formula>NOT(ISERROR(SEARCH("Complete",M1289)))</formula>
    </cfRule>
  </conditionalFormatting>
  <conditionalFormatting sqref="I1290">
    <cfRule type="cellIs" dxfId="28845" priority="29972" operator="greaterThan">
      <formula>2.35</formula>
    </cfRule>
  </conditionalFormatting>
  <conditionalFormatting sqref="J1290">
    <cfRule type="notContainsBlanks" dxfId="28844" priority="29975">
      <formula>LEN(TRIM(J1290))&gt;0</formula>
    </cfRule>
  </conditionalFormatting>
  <conditionalFormatting sqref="K1290">
    <cfRule type="notContainsBlanks" dxfId="28843" priority="29974">
      <formula>LEN(TRIM(K1290))&gt;0</formula>
    </cfRule>
  </conditionalFormatting>
  <conditionalFormatting sqref="M1290">
    <cfRule type="containsText" dxfId="28842" priority="29973" operator="containsText" text="Complete">
      <formula>NOT(ISERROR(SEARCH("Complete",M1290)))</formula>
    </cfRule>
  </conditionalFormatting>
  <conditionalFormatting sqref="I1291">
    <cfRule type="cellIs" dxfId="28841" priority="29968" operator="greaterThan">
      <formula>2.35</formula>
    </cfRule>
  </conditionalFormatting>
  <conditionalFormatting sqref="J1291">
    <cfRule type="notContainsBlanks" dxfId="28840" priority="29971">
      <formula>LEN(TRIM(J1291))&gt;0</formula>
    </cfRule>
  </conditionalFormatting>
  <conditionalFormatting sqref="K1291">
    <cfRule type="notContainsBlanks" dxfId="28839" priority="29970">
      <formula>LEN(TRIM(K1291))&gt;0</formula>
    </cfRule>
  </conditionalFormatting>
  <conditionalFormatting sqref="M1291">
    <cfRule type="containsText" dxfId="28838" priority="29969" operator="containsText" text="Complete">
      <formula>NOT(ISERROR(SEARCH("Complete",M1291)))</formula>
    </cfRule>
  </conditionalFormatting>
  <conditionalFormatting sqref="I1292">
    <cfRule type="cellIs" dxfId="28837" priority="29964" operator="greaterThan">
      <formula>2.35</formula>
    </cfRule>
  </conditionalFormatting>
  <conditionalFormatting sqref="J1292">
    <cfRule type="notContainsBlanks" dxfId="28836" priority="29967">
      <formula>LEN(TRIM(J1292))&gt;0</formula>
    </cfRule>
  </conditionalFormatting>
  <conditionalFormatting sqref="K1292">
    <cfRule type="notContainsBlanks" dxfId="28835" priority="29966">
      <formula>LEN(TRIM(K1292))&gt;0</formula>
    </cfRule>
  </conditionalFormatting>
  <conditionalFormatting sqref="M1292">
    <cfRule type="containsText" dxfId="28834" priority="29965" operator="containsText" text="Complete">
      <formula>NOT(ISERROR(SEARCH("Complete",M1292)))</formula>
    </cfRule>
  </conditionalFormatting>
  <conditionalFormatting sqref="I1293">
    <cfRule type="cellIs" dxfId="28833" priority="29960" operator="greaterThan">
      <formula>2.35</formula>
    </cfRule>
  </conditionalFormatting>
  <conditionalFormatting sqref="J1293">
    <cfRule type="notContainsBlanks" dxfId="28832" priority="29963">
      <formula>LEN(TRIM(J1293))&gt;0</formula>
    </cfRule>
  </conditionalFormatting>
  <conditionalFormatting sqref="K1293">
    <cfRule type="notContainsBlanks" dxfId="28831" priority="29962">
      <formula>LEN(TRIM(K1293))&gt;0</formula>
    </cfRule>
  </conditionalFormatting>
  <conditionalFormatting sqref="M1293">
    <cfRule type="containsText" dxfId="28830" priority="29961" operator="containsText" text="Complete">
      <formula>NOT(ISERROR(SEARCH("Complete",M1293)))</formula>
    </cfRule>
  </conditionalFormatting>
  <conditionalFormatting sqref="I1294">
    <cfRule type="cellIs" dxfId="28829" priority="29956" operator="greaterThan">
      <formula>2.35</formula>
    </cfRule>
  </conditionalFormatting>
  <conditionalFormatting sqref="J1294">
    <cfRule type="notContainsBlanks" dxfId="28828" priority="29959">
      <formula>LEN(TRIM(J1294))&gt;0</formula>
    </cfRule>
  </conditionalFormatting>
  <conditionalFormatting sqref="K1294">
    <cfRule type="notContainsBlanks" dxfId="28827" priority="29958">
      <formula>LEN(TRIM(K1294))&gt;0</formula>
    </cfRule>
  </conditionalFormatting>
  <conditionalFormatting sqref="M1294">
    <cfRule type="containsText" dxfId="28826" priority="29957" operator="containsText" text="Complete">
      <formula>NOT(ISERROR(SEARCH("Complete",M1294)))</formula>
    </cfRule>
  </conditionalFormatting>
  <conditionalFormatting sqref="I1295">
    <cfRule type="cellIs" dxfId="28825" priority="29952" operator="greaterThan">
      <formula>2.35</formula>
    </cfRule>
  </conditionalFormatting>
  <conditionalFormatting sqref="J1295">
    <cfRule type="notContainsBlanks" dxfId="28824" priority="29955">
      <formula>LEN(TRIM(J1295))&gt;0</formula>
    </cfRule>
  </conditionalFormatting>
  <conditionalFormatting sqref="K1295">
    <cfRule type="notContainsBlanks" dxfId="28823" priority="29954">
      <formula>LEN(TRIM(K1295))&gt;0</formula>
    </cfRule>
  </conditionalFormatting>
  <conditionalFormatting sqref="M1295">
    <cfRule type="containsText" dxfId="28822" priority="29953" operator="containsText" text="Complete">
      <formula>NOT(ISERROR(SEARCH("Complete",M1295)))</formula>
    </cfRule>
  </conditionalFormatting>
  <conditionalFormatting sqref="I1296">
    <cfRule type="cellIs" dxfId="28821" priority="29948" operator="greaterThan">
      <formula>2.35</formula>
    </cfRule>
  </conditionalFormatting>
  <conditionalFormatting sqref="J1296">
    <cfRule type="notContainsBlanks" dxfId="28820" priority="29951">
      <formula>LEN(TRIM(J1296))&gt;0</formula>
    </cfRule>
  </conditionalFormatting>
  <conditionalFormatting sqref="K1296">
    <cfRule type="notContainsBlanks" dxfId="28819" priority="29950">
      <formula>LEN(TRIM(K1296))&gt;0</formula>
    </cfRule>
  </conditionalFormatting>
  <conditionalFormatting sqref="M1296">
    <cfRule type="containsText" dxfId="28818" priority="29949" operator="containsText" text="Complete">
      <formula>NOT(ISERROR(SEARCH("Complete",M1296)))</formula>
    </cfRule>
  </conditionalFormatting>
  <conditionalFormatting sqref="I1297">
    <cfRule type="cellIs" dxfId="28817" priority="29944" operator="greaterThan">
      <formula>2.35</formula>
    </cfRule>
  </conditionalFormatting>
  <conditionalFormatting sqref="J1297">
    <cfRule type="notContainsBlanks" dxfId="28816" priority="29947">
      <formula>LEN(TRIM(J1297))&gt;0</formula>
    </cfRule>
  </conditionalFormatting>
  <conditionalFormatting sqref="K1297">
    <cfRule type="notContainsBlanks" dxfId="28815" priority="29946">
      <formula>LEN(TRIM(K1297))&gt;0</formula>
    </cfRule>
  </conditionalFormatting>
  <conditionalFormatting sqref="M1297">
    <cfRule type="containsText" dxfId="28814" priority="29945" operator="containsText" text="Complete">
      <formula>NOT(ISERROR(SEARCH("Complete",M1297)))</formula>
    </cfRule>
  </conditionalFormatting>
  <conditionalFormatting sqref="I1298">
    <cfRule type="cellIs" dxfId="28813" priority="29940" operator="greaterThan">
      <formula>2.35</formula>
    </cfRule>
  </conditionalFormatting>
  <conditionalFormatting sqref="J1298">
    <cfRule type="notContainsBlanks" dxfId="28812" priority="29943">
      <formula>LEN(TRIM(J1298))&gt;0</formula>
    </cfRule>
  </conditionalFormatting>
  <conditionalFormatting sqref="K1298">
    <cfRule type="notContainsBlanks" dxfId="28811" priority="29942">
      <formula>LEN(TRIM(K1298))&gt;0</formula>
    </cfRule>
  </conditionalFormatting>
  <conditionalFormatting sqref="M1298">
    <cfRule type="containsText" dxfId="28810" priority="29941" operator="containsText" text="Complete">
      <formula>NOT(ISERROR(SEARCH("Complete",M1298)))</formula>
    </cfRule>
  </conditionalFormatting>
  <conditionalFormatting sqref="I1299">
    <cfRule type="cellIs" dxfId="28809" priority="29936" operator="greaterThan">
      <formula>2.35</formula>
    </cfRule>
  </conditionalFormatting>
  <conditionalFormatting sqref="J1299">
    <cfRule type="notContainsBlanks" dxfId="28808" priority="29939">
      <formula>LEN(TRIM(J1299))&gt;0</formula>
    </cfRule>
  </conditionalFormatting>
  <conditionalFormatting sqref="K1299">
    <cfRule type="notContainsBlanks" dxfId="28807" priority="29938">
      <formula>LEN(TRIM(K1299))&gt;0</formula>
    </cfRule>
  </conditionalFormatting>
  <conditionalFormatting sqref="M1299">
    <cfRule type="containsText" dxfId="28806" priority="29937" operator="containsText" text="Complete">
      <formula>NOT(ISERROR(SEARCH("Complete",M1299)))</formula>
    </cfRule>
  </conditionalFormatting>
  <conditionalFormatting sqref="I1300">
    <cfRule type="cellIs" dxfId="28805" priority="29932" operator="greaterThan">
      <formula>2.35</formula>
    </cfRule>
  </conditionalFormatting>
  <conditionalFormatting sqref="J1300">
    <cfRule type="notContainsBlanks" dxfId="28804" priority="29935">
      <formula>LEN(TRIM(J1300))&gt;0</formula>
    </cfRule>
  </conditionalFormatting>
  <conditionalFormatting sqref="K1300">
    <cfRule type="notContainsBlanks" dxfId="28803" priority="29934">
      <formula>LEN(TRIM(K1300))&gt;0</formula>
    </cfRule>
  </conditionalFormatting>
  <conditionalFormatting sqref="M1300">
    <cfRule type="containsText" dxfId="28802" priority="29933" operator="containsText" text="Complete">
      <formula>NOT(ISERROR(SEARCH("Complete",M1300)))</formula>
    </cfRule>
  </conditionalFormatting>
  <conditionalFormatting sqref="I1301">
    <cfRule type="cellIs" dxfId="28801" priority="29928" operator="greaterThan">
      <formula>2.35</formula>
    </cfRule>
  </conditionalFormatting>
  <conditionalFormatting sqref="J1301">
    <cfRule type="notContainsBlanks" dxfId="28800" priority="29931">
      <formula>LEN(TRIM(J1301))&gt;0</formula>
    </cfRule>
  </conditionalFormatting>
  <conditionalFormatting sqref="K1301">
    <cfRule type="notContainsBlanks" dxfId="28799" priority="29930">
      <formula>LEN(TRIM(K1301))&gt;0</formula>
    </cfRule>
  </conditionalFormatting>
  <conditionalFormatting sqref="M1301">
    <cfRule type="containsText" dxfId="28798" priority="29929" operator="containsText" text="Complete">
      <formula>NOT(ISERROR(SEARCH("Complete",M1301)))</formula>
    </cfRule>
  </conditionalFormatting>
  <conditionalFormatting sqref="I1302">
    <cfRule type="cellIs" dxfId="28797" priority="29924" operator="greaterThan">
      <formula>2.35</formula>
    </cfRule>
  </conditionalFormatting>
  <conditionalFormatting sqref="J1302">
    <cfRule type="notContainsBlanks" dxfId="28796" priority="29927">
      <formula>LEN(TRIM(J1302))&gt;0</formula>
    </cfRule>
  </conditionalFormatting>
  <conditionalFormatting sqref="K1302">
    <cfRule type="notContainsBlanks" dxfId="28795" priority="29926">
      <formula>LEN(TRIM(K1302))&gt;0</formula>
    </cfRule>
  </conditionalFormatting>
  <conditionalFormatting sqref="M1302">
    <cfRule type="containsText" dxfId="28794" priority="29925" operator="containsText" text="Complete">
      <formula>NOT(ISERROR(SEARCH("Complete",M1302)))</formula>
    </cfRule>
  </conditionalFormatting>
  <conditionalFormatting sqref="I1303">
    <cfRule type="cellIs" dxfId="28793" priority="29920" operator="greaterThan">
      <formula>2.35</formula>
    </cfRule>
  </conditionalFormatting>
  <conditionalFormatting sqref="J1303">
    <cfRule type="notContainsBlanks" dxfId="28792" priority="29923">
      <formula>LEN(TRIM(J1303))&gt;0</formula>
    </cfRule>
  </conditionalFormatting>
  <conditionalFormatting sqref="K1303">
    <cfRule type="notContainsBlanks" dxfId="28791" priority="29922">
      <formula>LEN(TRIM(K1303))&gt;0</formula>
    </cfRule>
  </conditionalFormatting>
  <conditionalFormatting sqref="M1303">
    <cfRule type="containsText" dxfId="28790" priority="29921" operator="containsText" text="Complete">
      <formula>NOT(ISERROR(SEARCH("Complete",M1303)))</formula>
    </cfRule>
  </conditionalFormatting>
  <conditionalFormatting sqref="I1304">
    <cfRule type="cellIs" dxfId="28789" priority="29916" operator="greaterThan">
      <formula>2.35</formula>
    </cfRule>
  </conditionalFormatting>
  <conditionalFormatting sqref="J1304">
    <cfRule type="notContainsBlanks" dxfId="28788" priority="29919">
      <formula>LEN(TRIM(J1304))&gt;0</formula>
    </cfRule>
  </conditionalFormatting>
  <conditionalFormatting sqref="K1304">
    <cfRule type="notContainsBlanks" dxfId="28787" priority="29918">
      <formula>LEN(TRIM(K1304))&gt;0</formula>
    </cfRule>
  </conditionalFormatting>
  <conditionalFormatting sqref="M1304">
    <cfRule type="containsText" dxfId="28786" priority="29917" operator="containsText" text="Complete">
      <formula>NOT(ISERROR(SEARCH("Complete",M1304)))</formula>
    </cfRule>
  </conditionalFormatting>
  <conditionalFormatting sqref="I1305">
    <cfRule type="cellIs" dxfId="28785" priority="29912" operator="greaterThan">
      <formula>2.35</formula>
    </cfRule>
  </conditionalFormatting>
  <conditionalFormatting sqref="J1305">
    <cfRule type="notContainsBlanks" dxfId="28784" priority="29915">
      <formula>LEN(TRIM(J1305))&gt;0</formula>
    </cfRule>
  </conditionalFormatting>
  <conditionalFormatting sqref="K1305">
    <cfRule type="notContainsBlanks" dxfId="28783" priority="29914">
      <formula>LEN(TRIM(K1305))&gt;0</formula>
    </cfRule>
  </conditionalFormatting>
  <conditionalFormatting sqref="M1305">
    <cfRule type="containsText" dxfId="28782" priority="29913" operator="containsText" text="Complete">
      <formula>NOT(ISERROR(SEARCH("Complete",M1305)))</formula>
    </cfRule>
  </conditionalFormatting>
  <conditionalFormatting sqref="I1306">
    <cfRule type="cellIs" dxfId="28781" priority="29908" operator="greaterThan">
      <formula>2.35</formula>
    </cfRule>
  </conditionalFormatting>
  <conditionalFormatting sqref="J1306">
    <cfRule type="notContainsBlanks" dxfId="28780" priority="29911">
      <formula>LEN(TRIM(J1306))&gt;0</formula>
    </cfRule>
  </conditionalFormatting>
  <conditionalFormatting sqref="K1306">
    <cfRule type="notContainsBlanks" dxfId="28779" priority="29910">
      <formula>LEN(TRIM(K1306))&gt;0</formula>
    </cfRule>
  </conditionalFormatting>
  <conditionalFormatting sqref="M1306">
    <cfRule type="containsText" dxfId="28778" priority="29909" operator="containsText" text="Complete">
      <formula>NOT(ISERROR(SEARCH("Complete",M1306)))</formula>
    </cfRule>
  </conditionalFormatting>
  <conditionalFormatting sqref="I1307">
    <cfRule type="cellIs" dxfId="28777" priority="29904" operator="greaterThan">
      <formula>2.35</formula>
    </cfRule>
  </conditionalFormatting>
  <conditionalFormatting sqref="J1307">
    <cfRule type="notContainsBlanks" dxfId="28776" priority="29907">
      <formula>LEN(TRIM(J1307))&gt;0</formula>
    </cfRule>
  </conditionalFormatting>
  <conditionalFormatting sqref="K1307">
    <cfRule type="notContainsBlanks" dxfId="28775" priority="29906">
      <formula>LEN(TRIM(K1307))&gt;0</formula>
    </cfRule>
  </conditionalFormatting>
  <conditionalFormatting sqref="M1307">
    <cfRule type="containsText" dxfId="28774" priority="29905" operator="containsText" text="Complete">
      <formula>NOT(ISERROR(SEARCH("Complete",M1307)))</formula>
    </cfRule>
  </conditionalFormatting>
  <conditionalFormatting sqref="I1308:I1310">
    <cfRule type="cellIs" dxfId="28773" priority="29900" operator="greaterThan">
      <formula>2.35</formula>
    </cfRule>
  </conditionalFormatting>
  <conditionalFormatting sqref="J1308:J1310">
    <cfRule type="notContainsBlanks" dxfId="28772" priority="29903">
      <formula>LEN(TRIM(J1308))&gt;0</formula>
    </cfRule>
  </conditionalFormatting>
  <conditionalFormatting sqref="K1308:K1310">
    <cfRule type="notContainsBlanks" dxfId="28771" priority="29902">
      <formula>LEN(TRIM(K1308))&gt;0</formula>
    </cfRule>
  </conditionalFormatting>
  <conditionalFormatting sqref="M1308:M1310">
    <cfRule type="containsText" dxfId="28770" priority="29901" operator="containsText" text="Complete">
      <formula>NOT(ISERROR(SEARCH("Complete",M1308)))</formula>
    </cfRule>
  </conditionalFormatting>
  <conditionalFormatting sqref="I1311">
    <cfRule type="cellIs" dxfId="28769" priority="29896" operator="greaterThan">
      <formula>2.35</formula>
    </cfRule>
  </conditionalFormatting>
  <conditionalFormatting sqref="J1311">
    <cfRule type="notContainsBlanks" dxfId="28768" priority="29899">
      <formula>LEN(TRIM(J1311))&gt;0</formula>
    </cfRule>
  </conditionalFormatting>
  <conditionalFormatting sqref="K1311">
    <cfRule type="notContainsBlanks" dxfId="28767" priority="29898">
      <formula>LEN(TRIM(K1311))&gt;0</formula>
    </cfRule>
  </conditionalFormatting>
  <conditionalFormatting sqref="M1311">
    <cfRule type="containsText" dxfId="28766" priority="29897" operator="containsText" text="Complete">
      <formula>NOT(ISERROR(SEARCH("Complete",M1311)))</formula>
    </cfRule>
  </conditionalFormatting>
  <conditionalFormatting sqref="I1312">
    <cfRule type="cellIs" dxfId="28765" priority="29892" operator="greaterThan">
      <formula>2.35</formula>
    </cfRule>
  </conditionalFormatting>
  <conditionalFormatting sqref="J1312">
    <cfRule type="notContainsBlanks" dxfId="28764" priority="29895">
      <formula>LEN(TRIM(J1312))&gt;0</formula>
    </cfRule>
  </conditionalFormatting>
  <conditionalFormatting sqref="K1312">
    <cfRule type="notContainsBlanks" dxfId="28763" priority="29894">
      <formula>LEN(TRIM(K1312))&gt;0</formula>
    </cfRule>
  </conditionalFormatting>
  <conditionalFormatting sqref="M1312">
    <cfRule type="containsText" dxfId="28762" priority="29893" operator="containsText" text="Complete">
      <formula>NOT(ISERROR(SEARCH("Complete",M1312)))</formula>
    </cfRule>
  </conditionalFormatting>
  <conditionalFormatting sqref="I1313">
    <cfRule type="cellIs" dxfId="28761" priority="29888" operator="greaterThan">
      <formula>2.35</formula>
    </cfRule>
  </conditionalFormatting>
  <conditionalFormatting sqref="J1313">
    <cfRule type="notContainsBlanks" dxfId="28760" priority="29891">
      <formula>LEN(TRIM(J1313))&gt;0</formula>
    </cfRule>
  </conditionalFormatting>
  <conditionalFormatting sqref="K1313">
    <cfRule type="notContainsBlanks" dxfId="28759" priority="29890">
      <formula>LEN(TRIM(K1313))&gt;0</formula>
    </cfRule>
  </conditionalFormatting>
  <conditionalFormatting sqref="M1313">
    <cfRule type="containsText" dxfId="28758" priority="29889" operator="containsText" text="Complete">
      <formula>NOT(ISERROR(SEARCH("Complete",M1313)))</formula>
    </cfRule>
  </conditionalFormatting>
  <conditionalFormatting sqref="I1314">
    <cfRule type="cellIs" dxfId="28757" priority="29884" operator="greaterThan">
      <formula>2.35</formula>
    </cfRule>
  </conditionalFormatting>
  <conditionalFormatting sqref="J1314">
    <cfRule type="notContainsBlanks" dxfId="28756" priority="29887">
      <formula>LEN(TRIM(J1314))&gt;0</formula>
    </cfRule>
  </conditionalFormatting>
  <conditionalFormatting sqref="K1314">
    <cfRule type="notContainsBlanks" dxfId="28755" priority="29886">
      <formula>LEN(TRIM(K1314))&gt;0</formula>
    </cfRule>
  </conditionalFormatting>
  <conditionalFormatting sqref="M1314">
    <cfRule type="containsText" dxfId="28754" priority="29885" operator="containsText" text="Complete">
      <formula>NOT(ISERROR(SEARCH("Complete",M1314)))</formula>
    </cfRule>
  </conditionalFormatting>
  <conditionalFormatting sqref="I1315">
    <cfRule type="cellIs" dxfId="28753" priority="29880" operator="greaterThan">
      <formula>2.35</formula>
    </cfRule>
  </conditionalFormatting>
  <conditionalFormatting sqref="J1315">
    <cfRule type="notContainsBlanks" dxfId="28752" priority="29883">
      <formula>LEN(TRIM(J1315))&gt;0</formula>
    </cfRule>
  </conditionalFormatting>
  <conditionalFormatting sqref="K1315">
    <cfRule type="notContainsBlanks" dxfId="28751" priority="29882">
      <formula>LEN(TRIM(K1315))&gt;0</formula>
    </cfRule>
  </conditionalFormatting>
  <conditionalFormatting sqref="M1315">
    <cfRule type="containsText" dxfId="28750" priority="29881" operator="containsText" text="Complete">
      <formula>NOT(ISERROR(SEARCH("Complete",M1315)))</formula>
    </cfRule>
  </conditionalFormatting>
  <conditionalFormatting sqref="I1316">
    <cfRule type="cellIs" dxfId="28749" priority="29876" operator="greaterThan">
      <formula>2.35</formula>
    </cfRule>
  </conditionalFormatting>
  <conditionalFormatting sqref="J1316">
    <cfRule type="notContainsBlanks" dxfId="28748" priority="29879">
      <formula>LEN(TRIM(J1316))&gt;0</formula>
    </cfRule>
  </conditionalFormatting>
  <conditionalFormatting sqref="K1316">
    <cfRule type="notContainsBlanks" dxfId="28747" priority="29878">
      <formula>LEN(TRIM(K1316))&gt;0</formula>
    </cfRule>
  </conditionalFormatting>
  <conditionalFormatting sqref="M1316">
    <cfRule type="containsText" dxfId="28746" priority="29877" operator="containsText" text="Complete">
      <formula>NOT(ISERROR(SEARCH("Complete",M1316)))</formula>
    </cfRule>
  </conditionalFormatting>
  <conditionalFormatting sqref="I1317">
    <cfRule type="cellIs" dxfId="28745" priority="29872" operator="greaterThan">
      <formula>2.35</formula>
    </cfRule>
  </conditionalFormatting>
  <conditionalFormatting sqref="J1317">
    <cfRule type="notContainsBlanks" dxfId="28744" priority="29875">
      <formula>LEN(TRIM(J1317))&gt;0</formula>
    </cfRule>
  </conditionalFormatting>
  <conditionalFormatting sqref="K1317">
    <cfRule type="notContainsBlanks" dxfId="28743" priority="29874">
      <formula>LEN(TRIM(K1317))&gt;0</formula>
    </cfRule>
  </conditionalFormatting>
  <conditionalFormatting sqref="M1317">
    <cfRule type="containsText" dxfId="28742" priority="29873" operator="containsText" text="Complete">
      <formula>NOT(ISERROR(SEARCH("Complete",M1317)))</formula>
    </cfRule>
  </conditionalFormatting>
  <conditionalFormatting sqref="I1318">
    <cfRule type="cellIs" dxfId="28741" priority="29868" operator="greaterThan">
      <formula>2.35</formula>
    </cfRule>
  </conditionalFormatting>
  <conditionalFormatting sqref="J1318">
    <cfRule type="notContainsBlanks" dxfId="28740" priority="29871">
      <formula>LEN(TRIM(J1318))&gt;0</formula>
    </cfRule>
  </conditionalFormatting>
  <conditionalFormatting sqref="K1318">
    <cfRule type="notContainsBlanks" dxfId="28739" priority="29870">
      <formula>LEN(TRIM(K1318))&gt;0</formula>
    </cfRule>
  </conditionalFormatting>
  <conditionalFormatting sqref="M1318">
    <cfRule type="containsText" dxfId="28738" priority="29869" operator="containsText" text="Complete">
      <formula>NOT(ISERROR(SEARCH("Complete",M1318)))</formula>
    </cfRule>
  </conditionalFormatting>
  <conditionalFormatting sqref="I1319">
    <cfRule type="cellIs" dxfId="28737" priority="29864" operator="greaterThan">
      <formula>2.35</formula>
    </cfRule>
  </conditionalFormatting>
  <conditionalFormatting sqref="J1319">
    <cfRule type="notContainsBlanks" dxfId="28736" priority="29867">
      <formula>LEN(TRIM(J1319))&gt;0</formula>
    </cfRule>
  </conditionalFormatting>
  <conditionalFormatting sqref="K1319">
    <cfRule type="notContainsBlanks" dxfId="28735" priority="29866">
      <formula>LEN(TRIM(K1319))&gt;0</formula>
    </cfRule>
  </conditionalFormatting>
  <conditionalFormatting sqref="M1319">
    <cfRule type="containsText" dxfId="28734" priority="29865" operator="containsText" text="Complete">
      <formula>NOT(ISERROR(SEARCH("Complete",M1319)))</formula>
    </cfRule>
  </conditionalFormatting>
  <conditionalFormatting sqref="I1320">
    <cfRule type="cellIs" dxfId="28733" priority="29860" operator="greaterThan">
      <formula>2.35</formula>
    </cfRule>
  </conditionalFormatting>
  <conditionalFormatting sqref="J1320">
    <cfRule type="notContainsBlanks" dxfId="28732" priority="29863">
      <formula>LEN(TRIM(J1320))&gt;0</formula>
    </cfRule>
  </conditionalFormatting>
  <conditionalFormatting sqref="K1320">
    <cfRule type="notContainsBlanks" dxfId="28731" priority="29862">
      <formula>LEN(TRIM(K1320))&gt;0</formula>
    </cfRule>
  </conditionalFormatting>
  <conditionalFormatting sqref="M1320">
    <cfRule type="containsText" dxfId="28730" priority="29861" operator="containsText" text="Complete">
      <formula>NOT(ISERROR(SEARCH("Complete",M1320)))</formula>
    </cfRule>
  </conditionalFormatting>
  <conditionalFormatting sqref="I1321">
    <cfRule type="cellIs" dxfId="28729" priority="29856" operator="greaterThan">
      <formula>2.35</formula>
    </cfRule>
  </conditionalFormatting>
  <conditionalFormatting sqref="J1321">
    <cfRule type="notContainsBlanks" dxfId="28728" priority="29859">
      <formula>LEN(TRIM(J1321))&gt;0</formula>
    </cfRule>
  </conditionalFormatting>
  <conditionalFormatting sqref="K1321">
    <cfRule type="notContainsBlanks" dxfId="28727" priority="29858">
      <formula>LEN(TRIM(K1321))&gt;0</formula>
    </cfRule>
  </conditionalFormatting>
  <conditionalFormatting sqref="M1321">
    <cfRule type="containsText" dxfId="28726" priority="29857" operator="containsText" text="Complete">
      <formula>NOT(ISERROR(SEARCH("Complete",M1321)))</formula>
    </cfRule>
  </conditionalFormatting>
  <conditionalFormatting sqref="I1322">
    <cfRule type="cellIs" dxfId="28725" priority="29852" operator="greaterThan">
      <formula>2.35</formula>
    </cfRule>
  </conditionalFormatting>
  <conditionalFormatting sqref="J1322">
    <cfRule type="notContainsBlanks" dxfId="28724" priority="29855">
      <formula>LEN(TRIM(J1322))&gt;0</formula>
    </cfRule>
  </conditionalFormatting>
  <conditionalFormatting sqref="K1322">
    <cfRule type="notContainsBlanks" dxfId="28723" priority="29854">
      <formula>LEN(TRIM(K1322))&gt;0</formula>
    </cfRule>
  </conditionalFormatting>
  <conditionalFormatting sqref="M1322">
    <cfRule type="containsText" dxfId="28722" priority="29853" operator="containsText" text="Complete">
      <formula>NOT(ISERROR(SEARCH("Complete",M1322)))</formula>
    </cfRule>
  </conditionalFormatting>
  <conditionalFormatting sqref="I1323">
    <cfRule type="cellIs" dxfId="28721" priority="29848" operator="greaterThan">
      <formula>2.35</formula>
    </cfRule>
  </conditionalFormatting>
  <conditionalFormatting sqref="J1323">
    <cfRule type="notContainsBlanks" dxfId="28720" priority="29851">
      <formula>LEN(TRIM(J1323))&gt;0</formula>
    </cfRule>
  </conditionalFormatting>
  <conditionalFormatting sqref="K1323">
    <cfRule type="notContainsBlanks" dxfId="28719" priority="29850">
      <formula>LEN(TRIM(K1323))&gt;0</formula>
    </cfRule>
  </conditionalFormatting>
  <conditionalFormatting sqref="M1323">
    <cfRule type="containsText" dxfId="28718" priority="29849" operator="containsText" text="Complete">
      <formula>NOT(ISERROR(SEARCH("Complete",M1323)))</formula>
    </cfRule>
  </conditionalFormatting>
  <conditionalFormatting sqref="I1324">
    <cfRule type="cellIs" dxfId="28717" priority="29844" operator="greaterThan">
      <formula>2.35</formula>
    </cfRule>
  </conditionalFormatting>
  <conditionalFormatting sqref="J1324">
    <cfRule type="notContainsBlanks" dxfId="28716" priority="29847">
      <formula>LEN(TRIM(J1324))&gt;0</formula>
    </cfRule>
  </conditionalFormatting>
  <conditionalFormatting sqref="K1324">
    <cfRule type="notContainsBlanks" dxfId="28715" priority="29846">
      <formula>LEN(TRIM(K1324))&gt;0</formula>
    </cfRule>
  </conditionalFormatting>
  <conditionalFormatting sqref="M1324">
    <cfRule type="containsText" dxfId="28714" priority="29845" operator="containsText" text="Complete">
      <formula>NOT(ISERROR(SEARCH("Complete",M1324)))</formula>
    </cfRule>
  </conditionalFormatting>
  <conditionalFormatting sqref="I1325">
    <cfRule type="cellIs" dxfId="28713" priority="29836" operator="greaterThan">
      <formula>2.35</formula>
    </cfRule>
  </conditionalFormatting>
  <conditionalFormatting sqref="J1325">
    <cfRule type="notContainsBlanks" dxfId="28712" priority="29839">
      <formula>LEN(TRIM(J1325))&gt;0</formula>
    </cfRule>
  </conditionalFormatting>
  <conditionalFormatting sqref="K1325">
    <cfRule type="notContainsBlanks" dxfId="28711" priority="29838">
      <formula>LEN(TRIM(K1325))&gt;0</formula>
    </cfRule>
  </conditionalFormatting>
  <conditionalFormatting sqref="M1325">
    <cfRule type="containsText" dxfId="28710" priority="29837" operator="containsText" text="Complete">
      <formula>NOT(ISERROR(SEARCH("Complete",M1325)))</formula>
    </cfRule>
  </conditionalFormatting>
  <conditionalFormatting sqref="I1326">
    <cfRule type="cellIs" dxfId="28709" priority="29832" operator="greaterThan">
      <formula>2.35</formula>
    </cfRule>
  </conditionalFormatting>
  <conditionalFormatting sqref="J1326">
    <cfRule type="notContainsBlanks" dxfId="28708" priority="29835">
      <formula>LEN(TRIM(J1326))&gt;0</formula>
    </cfRule>
  </conditionalFormatting>
  <conditionalFormatting sqref="K1326">
    <cfRule type="notContainsBlanks" dxfId="28707" priority="29834">
      <formula>LEN(TRIM(K1326))&gt;0</formula>
    </cfRule>
  </conditionalFormatting>
  <conditionalFormatting sqref="M1326">
    <cfRule type="containsText" dxfId="28706" priority="29833" operator="containsText" text="Complete">
      <formula>NOT(ISERROR(SEARCH("Complete",M1326)))</formula>
    </cfRule>
  </conditionalFormatting>
  <conditionalFormatting sqref="I1327">
    <cfRule type="cellIs" dxfId="28705" priority="29828" operator="greaterThan">
      <formula>2.35</formula>
    </cfRule>
  </conditionalFormatting>
  <conditionalFormatting sqref="J1327">
    <cfRule type="notContainsBlanks" dxfId="28704" priority="29831">
      <formula>LEN(TRIM(J1327))&gt;0</formula>
    </cfRule>
  </conditionalFormatting>
  <conditionalFormatting sqref="K1327">
    <cfRule type="notContainsBlanks" dxfId="28703" priority="29830">
      <formula>LEN(TRIM(K1327))&gt;0</formula>
    </cfRule>
  </conditionalFormatting>
  <conditionalFormatting sqref="M1327">
    <cfRule type="containsText" dxfId="28702" priority="29829" operator="containsText" text="Complete">
      <formula>NOT(ISERROR(SEARCH("Complete",M1327)))</formula>
    </cfRule>
  </conditionalFormatting>
  <conditionalFormatting sqref="I1328">
    <cfRule type="cellIs" dxfId="28701" priority="29824" operator="greaterThan">
      <formula>2.35</formula>
    </cfRule>
  </conditionalFormatting>
  <conditionalFormatting sqref="J1328">
    <cfRule type="notContainsBlanks" dxfId="28700" priority="29827">
      <formula>LEN(TRIM(J1328))&gt;0</formula>
    </cfRule>
  </conditionalFormatting>
  <conditionalFormatting sqref="K1328">
    <cfRule type="notContainsBlanks" dxfId="28699" priority="29826">
      <formula>LEN(TRIM(K1328))&gt;0</formula>
    </cfRule>
  </conditionalFormatting>
  <conditionalFormatting sqref="M1328">
    <cfRule type="containsText" dxfId="28698" priority="29825" operator="containsText" text="Complete">
      <formula>NOT(ISERROR(SEARCH("Complete",M1328)))</formula>
    </cfRule>
  </conditionalFormatting>
  <conditionalFormatting sqref="I1329">
    <cfRule type="cellIs" dxfId="28697" priority="29820" operator="greaterThan">
      <formula>2.35</formula>
    </cfRule>
  </conditionalFormatting>
  <conditionalFormatting sqref="J1329">
    <cfRule type="notContainsBlanks" dxfId="28696" priority="29823">
      <formula>LEN(TRIM(J1329))&gt;0</formula>
    </cfRule>
  </conditionalFormatting>
  <conditionalFormatting sqref="K1329">
    <cfRule type="notContainsBlanks" dxfId="28695" priority="29822">
      <formula>LEN(TRIM(K1329))&gt;0</formula>
    </cfRule>
  </conditionalFormatting>
  <conditionalFormatting sqref="M1329">
    <cfRule type="containsText" dxfId="28694" priority="29821" operator="containsText" text="Complete">
      <formula>NOT(ISERROR(SEARCH("Complete",M1329)))</formula>
    </cfRule>
  </conditionalFormatting>
  <conditionalFormatting sqref="I1330">
    <cfRule type="cellIs" dxfId="28693" priority="29816" operator="greaterThan">
      <formula>2.35</formula>
    </cfRule>
  </conditionalFormatting>
  <conditionalFormatting sqref="J1330">
    <cfRule type="notContainsBlanks" dxfId="28692" priority="29819">
      <formula>LEN(TRIM(J1330))&gt;0</formula>
    </cfRule>
  </conditionalFormatting>
  <conditionalFormatting sqref="K1330">
    <cfRule type="notContainsBlanks" dxfId="28691" priority="29818">
      <formula>LEN(TRIM(K1330))&gt;0</formula>
    </cfRule>
  </conditionalFormatting>
  <conditionalFormatting sqref="M1330">
    <cfRule type="containsText" dxfId="28690" priority="29817" operator="containsText" text="Complete">
      <formula>NOT(ISERROR(SEARCH("Complete",M1330)))</formula>
    </cfRule>
  </conditionalFormatting>
  <conditionalFormatting sqref="I1331">
    <cfRule type="cellIs" dxfId="28689" priority="29812" operator="greaterThan">
      <formula>2.35</formula>
    </cfRule>
  </conditionalFormatting>
  <conditionalFormatting sqref="J1331">
    <cfRule type="notContainsBlanks" dxfId="28688" priority="29815">
      <formula>LEN(TRIM(J1331))&gt;0</formula>
    </cfRule>
  </conditionalFormatting>
  <conditionalFormatting sqref="K1331">
    <cfRule type="notContainsBlanks" dxfId="28687" priority="29814">
      <formula>LEN(TRIM(K1331))&gt;0</formula>
    </cfRule>
  </conditionalFormatting>
  <conditionalFormatting sqref="M1331">
    <cfRule type="containsText" dxfId="28686" priority="29813" operator="containsText" text="Complete">
      <formula>NOT(ISERROR(SEARCH("Complete",M1331)))</formula>
    </cfRule>
  </conditionalFormatting>
  <conditionalFormatting sqref="I1332">
    <cfRule type="cellIs" dxfId="28685" priority="29808" operator="greaterThan">
      <formula>2.35</formula>
    </cfRule>
  </conditionalFormatting>
  <conditionalFormatting sqref="J1332">
    <cfRule type="notContainsBlanks" dxfId="28684" priority="29811">
      <formula>LEN(TRIM(J1332))&gt;0</formula>
    </cfRule>
  </conditionalFormatting>
  <conditionalFormatting sqref="K1332">
    <cfRule type="notContainsBlanks" dxfId="28683" priority="29810">
      <formula>LEN(TRIM(K1332))&gt;0</formula>
    </cfRule>
  </conditionalFormatting>
  <conditionalFormatting sqref="M1332">
    <cfRule type="containsText" dxfId="28682" priority="29809" operator="containsText" text="Complete">
      <formula>NOT(ISERROR(SEARCH("Complete",M1332)))</formula>
    </cfRule>
  </conditionalFormatting>
  <conditionalFormatting sqref="I1333">
    <cfRule type="cellIs" dxfId="28681" priority="29804" operator="greaterThan">
      <formula>2.35</formula>
    </cfRule>
  </conditionalFormatting>
  <conditionalFormatting sqref="J1333">
    <cfRule type="notContainsBlanks" dxfId="28680" priority="29807">
      <formula>LEN(TRIM(J1333))&gt;0</formula>
    </cfRule>
  </conditionalFormatting>
  <conditionalFormatting sqref="K1333">
    <cfRule type="notContainsBlanks" dxfId="28679" priority="29806">
      <formula>LEN(TRIM(K1333))&gt;0</formula>
    </cfRule>
  </conditionalFormatting>
  <conditionalFormatting sqref="M1333">
    <cfRule type="containsText" dxfId="28678" priority="29805" operator="containsText" text="Complete">
      <formula>NOT(ISERROR(SEARCH("Complete",M1333)))</formula>
    </cfRule>
  </conditionalFormatting>
  <conditionalFormatting sqref="I1334">
    <cfRule type="cellIs" dxfId="28677" priority="29800" operator="greaterThan">
      <formula>2.35</formula>
    </cfRule>
  </conditionalFormatting>
  <conditionalFormatting sqref="J1334">
    <cfRule type="notContainsBlanks" dxfId="28676" priority="29803">
      <formula>LEN(TRIM(J1334))&gt;0</formula>
    </cfRule>
  </conditionalFormatting>
  <conditionalFormatting sqref="K1334">
    <cfRule type="notContainsBlanks" dxfId="28675" priority="29802">
      <formula>LEN(TRIM(K1334))&gt;0</formula>
    </cfRule>
  </conditionalFormatting>
  <conditionalFormatting sqref="M1334">
    <cfRule type="containsText" dxfId="28674" priority="29801" operator="containsText" text="Complete">
      <formula>NOT(ISERROR(SEARCH("Complete",M1334)))</formula>
    </cfRule>
  </conditionalFormatting>
  <conditionalFormatting sqref="I1335">
    <cfRule type="cellIs" dxfId="28673" priority="29796" operator="greaterThan">
      <formula>2.35</formula>
    </cfRule>
  </conditionalFormatting>
  <conditionalFormatting sqref="J1335">
    <cfRule type="notContainsBlanks" dxfId="28672" priority="29799">
      <formula>LEN(TRIM(J1335))&gt;0</formula>
    </cfRule>
  </conditionalFormatting>
  <conditionalFormatting sqref="K1335">
    <cfRule type="notContainsBlanks" dxfId="28671" priority="29798">
      <formula>LEN(TRIM(K1335))&gt;0</formula>
    </cfRule>
  </conditionalFormatting>
  <conditionalFormatting sqref="M1335">
    <cfRule type="containsText" dxfId="28670" priority="29797" operator="containsText" text="Complete">
      <formula>NOT(ISERROR(SEARCH("Complete",M1335)))</formula>
    </cfRule>
  </conditionalFormatting>
  <conditionalFormatting sqref="I1336">
    <cfRule type="cellIs" dxfId="28669" priority="29792" operator="greaterThan">
      <formula>2.35</formula>
    </cfRule>
  </conditionalFormatting>
  <conditionalFormatting sqref="J1336">
    <cfRule type="notContainsBlanks" dxfId="28668" priority="29795">
      <formula>LEN(TRIM(J1336))&gt;0</formula>
    </cfRule>
  </conditionalFormatting>
  <conditionalFormatting sqref="K1336">
    <cfRule type="notContainsBlanks" dxfId="28667" priority="29794">
      <formula>LEN(TRIM(K1336))&gt;0</formula>
    </cfRule>
  </conditionalFormatting>
  <conditionalFormatting sqref="M1336">
    <cfRule type="containsText" dxfId="28666" priority="29793" operator="containsText" text="Complete">
      <formula>NOT(ISERROR(SEARCH("Complete",M1336)))</formula>
    </cfRule>
  </conditionalFormatting>
  <conditionalFormatting sqref="I1337">
    <cfRule type="cellIs" dxfId="28665" priority="29788" operator="greaterThan">
      <formula>2.35</formula>
    </cfRule>
  </conditionalFormatting>
  <conditionalFormatting sqref="J1337">
    <cfRule type="notContainsBlanks" dxfId="28664" priority="29791">
      <formula>LEN(TRIM(J1337))&gt;0</formula>
    </cfRule>
  </conditionalFormatting>
  <conditionalFormatting sqref="K1337">
    <cfRule type="notContainsBlanks" dxfId="28663" priority="29790">
      <formula>LEN(TRIM(K1337))&gt;0</formula>
    </cfRule>
  </conditionalFormatting>
  <conditionalFormatting sqref="M1337">
    <cfRule type="containsText" dxfId="28662" priority="29789" operator="containsText" text="Complete">
      <formula>NOT(ISERROR(SEARCH("Complete",M1337)))</formula>
    </cfRule>
  </conditionalFormatting>
  <conditionalFormatting sqref="I1338">
    <cfRule type="cellIs" dxfId="28661" priority="29784" operator="greaterThan">
      <formula>2.35</formula>
    </cfRule>
  </conditionalFormatting>
  <conditionalFormatting sqref="J1338">
    <cfRule type="notContainsBlanks" dxfId="28660" priority="29787">
      <formula>LEN(TRIM(J1338))&gt;0</formula>
    </cfRule>
  </conditionalFormatting>
  <conditionalFormatting sqref="K1338">
    <cfRule type="notContainsBlanks" dxfId="28659" priority="29786">
      <formula>LEN(TRIM(K1338))&gt;0</formula>
    </cfRule>
  </conditionalFormatting>
  <conditionalFormatting sqref="M1338">
    <cfRule type="containsText" dxfId="28658" priority="29785" operator="containsText" text="Complete">
      <formula>NOT(ISERROR(SEARCH("Complete",M1338)))</formula>
    </cfRule>
  </conditionalFormatting>
  <conditionalFormatting sqref="I1339">
    <cfRule type="cellIs" dxfId="28657" priority="29780" operator="greaterThan">
      <formula>2.35</formula>
    </cfRule>
  </conditionalFormatting>
  <conditionalFormatting sqref="J1339">
    <cfRule type="notContainsBlanks" dxfId="28656" priority="29783">
      <formula>LEN(TRIM(J1339))&gt;0</formula>
    </cfRule>
  </conditionalFormatting>
  <conditionalFormatting sqref="K1339">
    <cfRule type="notContainsBlanks" dxfId="28655" priority="29782">
      <formula>LEN(TRIM(K1339))&gt;0</formula>
    </cfRule>
  </conditionalFormatting>
  <conditionalFormatting sqref="M1339">
    <cfRule type="containsText" dxfId="28654" priority="29781" operator="containsText" text="Complete">
      <formula>NOT(ISERROR(SEARCH("Complete",M1339)))</formula>
    </cfRule>
  </conditionalFormatting>
  <conditionalFormatting sqref="I1340">
    <cfRule type="cellIs" dxfId="28653" priority="29776" operator="greaterThan">
      <formula>2.35</formula>
    </cfRule>
  </conditionalFormatting>
  <conditionalFormatting sqref="J1340">
    <cfRule type="notContainsBlanks" dxfId="28652" priority="29779">
      <formula>LEN(TRIM(J1340))&gt;0</formula>
    </cfRule>
  </conditionalFormatting>
  <conditionalFormatting sqref="K1340">
    <cfRule type="notContainsBlanks" dxfId="28651" priority="29778">
      <formula>LEN(TRIM(K1340))&gt;0</formula>
    </cfRule>
  </conditionalFormatting>
  <conditionalFormatting sqref="M1340">
    <cfRule type="containsText" dxfId="28650" priority="29777" operator="containsText" text="Complete">
      <formula>NOT(ISERROR(SEARCH("Complete",M1340)))</formula>
    </cfRule>
  </conditionalFormatting>
  <conditionalFormatting sqref="I1341">
    <cfRule type="cellIs" dxfId="28649" priority="29772" operator="greaterThan">
      <formula>2.35</formula>
    </cfRule>
  </conditionalFormatting>
  <conditionalFormatting sqref="J1341">
    <cfRule type="notContainsBlanks" dxfId="28648" priority="29775">
      <formula>LEN(TRIM(J1341))&gt;0</formula>
    </cfRule>
  </conditionalFormatting>
  <conditionalFormatting sqref="K1341">
    <cfRule type="notContainsBlanks" dxfId="28647" priority="29774">
      <formula>LEN(TRIM(K1341))&gt;0</formula>
    </cfRule>
  </conditionalFormatting>
  <conditionalFormatting sqref="M1341">
    <cfRule type="containsText" dxfId="28646" priority="29773" operator="containsText" text="Complete">
      <formula>NOT(ISERROR(SEARCH("Complete",M1341)))</formula>
    </cfRule>
  </conditionalFormatting>
  <conditionalFormatting sqref="I1342">
    <cfRule type="cellIs" dxfId="28645" priority="29768" operator="greaterThan">
      <formula>2.35</formula>
    </cfRule>
  </conditionalFormatting>
  <conditionalFormatting sqref="J1342">
    <cfRule type="notContainsBlanks" dxfId="28644" priority="29771">
      <formula>LEN(TRIM(J1342))&gt;0</formula>
    </cfRule>
  </conditionalFormatting>
  <conditionalFormatting sqref="K1342">
    <cfRule type="notContainsBlanks" dxfId="28643" priority="29770">
      <formula>LEN(TRIM(K1342))&gt;0</formula>
    </cfRule>
  </conditionalFormatting>
  <conditionalFormatting sqref="M1342">
    <cfRule type="containsText" dxfId="28642" priority="29769" operator="containsText" text="Complete">
      <formula>NOT(ISERROR(SEARCH("Complete",M1342)))</formula>
    </cfRule>
  </conditionalFormatting>
  <conditionalFormatting sqref="I1343">
    <cfRule type="cellIs" dxfId="28641" priority="29764" operator="greaterThan">
      <formula>2.35</formula>
    </cfRule>
  </conditionalFormatting>
  <conditionalFormatting sqref="J1343">
    <cfRule type="notContainsBlanks" dxfId="28640" priority="29767">
      <formula>LEN(TRIM(J1343))&gt;0</formula>
    </cfRule>
  </conditionalFormatting>
  <conditionalFormatting sqref="K1343">
    <cfRule type="notContainsBlanks" dxfId="28639" priority="29766">
      <formula>LEN(TRIM(K1343))&gt;0</formula>
    </cfRule>
  </conditionalFormatting>
  <conditionalFormatting sqref="M1343">
    <cfRule type="containsText" dxfId="28638" priority="29765" operator="containsText" text="Complete">
      <formula>NOT(ISERROR(SEARCH("Complete",M1343)))</formula>
    </cfRule>
  </conditionalFormatting>
  <conditionalFormatting sqref="I1344">
    <cfRule type="cellIs" dxfId="28637" priority="29760" operator="greaterThan">
      <formula>2.35</formula>
    </cfRule>
  </conditionalFormatting>
  <conditionalFormatting sqref="J1344">
    <cfRule type="notContainsBlanks" dxfId="28636" priority="29763">
      <formula>LEN(TRIM(J1344))&gt;0</formula>
    </cfRule>
  </conditionalFormatting>
  <conditionalFormatting sqref="K1344">
    <cfRule type="notContainsBlanks" dxfId="28635" priority="29762">
      <formula>LEN(TRIM(K1344))&gt;0</formula>
    </cfRule>
  </conditionalFormatting>
  <conditionalFormatting sqref="M1344">
    <cfRule type="containsText" dxfId="28634" priority="29761" operator="containsText" text="Complete">
      <formula>NOT(ISERROR(SEARCH("Complete",M1344)))</formula>
    </cfRule>
  </conditionalFormatting>
  <conditionalFormatting sqref="I1345">
    <cfRule type="cellIs" dxfId="28633" priority="29756" operator="greaterThan">
      <formula>2.35</formula>
    </cfRule>
  </conditionalFormatting>
  <conditionalFormatting sqref="J1345">
    <cfRule type="notContainsBlanks" dxfId="28632" priority="29759">
      <formula>LEN(TRIM(J1345))&gt;0</formula>
    </cfRule>
  </conditionalFormatting>
  <conditionalFormatting sqref="K1345">
    <cfRule type="notContainsBlanks" dxfId="28631" priority="29758">
      <formula>LEN(TRIM(K1345))&gt;0</formula>
    </cfRule>
  </conditionalFormatting>
  <conditionalFormatting sqref="M1345">
    <cfRule type="containsText" dxfId="28630" priority="29757" operator="containsText" text="Complete">
      <formula>NOT(ISERROR(SEARCH("Complete",M1345)))</formula>
    </cfRule>
  </conditionalFormatting>
  <conditionalFormatting sqref="I1346">
    <cfRule type="cellIs" dxfId="28629" priority="29752" operator="greaterThan">
      <formula>2.35</formula>
    </cfRule>
  </conditionalFormatting>
  <conditionalFormatting sqref="J1346">
    <cfRule type="notContainsBlanks" dxfId="28628" priority="29755">
      <formula>LEN(TRIM(J1346))&gt;0</formula>
    </cfRule>
  </conditionalFormatting>
  <conditionalFormatting sqref="K1346">
    <cfRule type="notContainsBlanks" dxfId="28627" priority="29754">
      <formula>LEN(TRIM(K1346))&gt;0</formula>
    </cfRule>
  </conditionalFormatting>
  <conditionalFormatting sqref="M1346">
    <cfRule type="containsText" dxfId="28626" priority="29753" operator="containsText" text="Complete">
      <formula>NOT(ISERROR(SEARCH("Complete",M1346)))</formula>
    </cfRule>
  </conditionalFormatting>
  <conditionalFormatting sqref="I1347">
    <cfRule type="cellIs" dxfId="28625" priority="29748" operator="greaterThan">
      <formula>2.35</formula>
    </cfRule>
  </conditionalFormatting>
  <conditionalFormatting sqref="J1347">
    <cfRule type="notContainsBlanks" dxfId="28624" priority="29751">
      <formula>LEN(TRIM(J1347))&gt;0</formula>
    </cfRule>
  </conditionalFormatting>
  <conditionalFormatting sqref="K1347">
    <cfRule type="notContainsBlanks" dxfId="28623" priority="29750">
      <formula>LEN(TRIM(K1347))&gt;0</formula>
    </cfRule>
  </conditionalFormatting>
  <conditionalFormatting sqref="M1347">
    <cfRule type="containsText" dxfId="28622" priority="29749" operator="containsText" text="Complete">
      <formula>NOT(ISERROR(SEARCH("Complete",M1347)))</formula>
    </cfRule>
  </conditionalFormatting>
  <conditionalFormatting sqref="I1348">
    <cfRule type="cellIs" dxfId="28621" priority="29744" operator="greaterThan">
      <formula>2.35</formula>
    </cfRule>
  </conditionalFormatting>
  <conditionalFormatting sqref="J1348">
    <cfRule type="notContainsBlanks" dxfId="28620" priority="29747">
      <formula>LEN(TRIM(J1348))&gt;0</formula>
    </cfRule>
  </conditionalFormatting>
  <conditionalFormatting sqref="K1348">
    <cfRule type="notContainsBlanks" dxfId="28619" priority="29746">
      <formula>LEN(TRIM(K1348))&gt;0</formula>
    </cfRule>
  </conditionalFormatting>
  <conditionalFormatting sqref="M1348">
    <cfRule type="containsText" dxfId="28618" priority="29745" operator="containsText" text="Complete">
      <formula>NOT(ISERROR(SEARCH("Complete",M1348)))</formula>
    </cfRule>
  </conditionalFormatting>
  <conditionalFormatting sqref="I1349">
    <cfRule type="cellIs" dxfId="28617" priority="29740" operator="greaterThan">
      <formula>2.35</formula>
    </cfRule>
  </conditionalFormatting>
  <conditionalFormatting sqref="J1349">
    <cfRule type="notContainsBlanks" dxfId="28616" priority="29743">
      <formula>LEN(TRIM(J1349))&gt;0</formula>
    </cfRule>
  </conditionalFormatting>
  <conditionalFormatting sqref="K1349">
    <cfRule type="notContainsBlanks" dxfId="28615" priority="29742">
      <formula>LEN(TRIM(K1349))&gt;0</formula>
    </cfRule>
  </conditionalFormatting>
  <conditionalFormatting sqref="M1349">
    <cfRule type="containsText" dxfId="28614" priority="29741" operator="containsText" text="Complete">
      <formula>NOT(ISERROR(SEARCH("Complete",M1349)))</formula>
    </cfRule>
  </conditionalFormatting>
  <conditionalFormatting sqref="I1350">
    <cfRule type="cellIs" dxfId="28613" priority="29736" operator="greaterThan">
      <formula>2.35</formula>
    </cfRule>
  </conditionalFormatting>
  <conditionalFormatting sqref="J1350">
    <cfRule type="notContainsBlanks" dxfId="28612" priority="29739">
      <formula>LEN(TRIM(J1350))&gt;0</formula>
    </cfRule>
  </conditionalFormatting>
  <conditionalFormatting sqref="K1350">
    <cfRule type="notContainsBlanks" dxfId="28611" priority="29738">
      <formula>LEN(TRIM(K1350))&gt;0</formula>
    </cfRule>
  </conditionalFormatting>
  <conditionalFormatting sqref="M1350">
    <cfRule type="containsText" dxfId="28610" priority="29737" operator="containsText" text="Complete">
      <formula>NOT(ISERROR(SEARCH("Complete",M1350)))</formula>
    </cfRule>
  </conditionalFormatting>
  <conditionalFormatting sqref="I1351">
    <cfRule type="cellIs" dxfId="28609" priority="29732" operator="greaterThan">
      <formula>2.35</formula>
    </cfRule>
  </conditionalFormatting>
  <conditionalFormatting sqref="J1351">
    <cfRule type="notContainsBlanks" dxfId="28608" priority="29735">
      <formula>LEN(TRIM(J1351))&gt;0</formula>
    </cfRule>
  </conditionalFormatting>
  <conditionalFormatting sqref="K1351">
    <cfRule type="notContainsBlanks" dxfId="28607" priority="29734">
      <formula>LEN(TRIM(K1351))&gt;0</formula>
    </cfRule>
  </conditionalFormatting>
  <conditionalFormatting sqref="M1351">
    <cfRule type="containsText" dxfId="28606" priority="29733" operator="containsText" text="Complete">
      <formula>NOT(ISERROR(SEARCH("Complete",M1351)))</formula>
    </cfRule>
  </conditionalFormatting>
  <conditionalFormatting sqref="I1352">
    <cfRule type="cellIs" dxfId="28605" priority="29728" operator="greaterThan">
      <formula>2.35</formula>
    </cfRule>
  </conditionalFormatting>
  <conditionalFormatting sqref="J1352">
    <cfRule type="notContainsBlanks" dxfId="28604" priority="29731">
      <formula>LEN(TRIM(J1352))&gt;0</formula>
    </cfRule>
  </conditionalFormatting>
  <conditionalFormatting sqref="K1352">
    <cfRule type="notContainsBlanks" dxfId="28603" priority="29730">
      <formula>LEN(TRIM(K1352))&gt;0</formula>
    </cfRule>
  </conditionalFormatting>
  <conditionalFormatting sqref="M1352">
    <cfRule type="containsText" dxfId="28602" priority="29729" operator="containsText" text="Complete">
      <formula>NOT(ISERROR(SEARCH("Complete",M1352)))</formula>
    </cfRule>
  </conditionalFormatting>
  <conditionalFormatting sqref="I1353">
    <cfRule type="cellIs" dxfId="28601" priority="29724" operator="greaterThan">
      <formula>2.35</formula>
    </cfRule>
  </conditionalFormatting>
  <conditionalFormatting sqref="J1353">
    <cfRule type="notContainsBlanks" dxfId="28600" priority="29727">
      <formula>LEN(TRIM(J1353))&gt;0</formula>
    </cfRule>
  </conditionalFormatting>
  <conditionalFormatting sqref="K1353">
    <cfRule type="notContainsBlanks" dxfId="28599" priority="29726">
      <formula>LEN(TRIM(K1353))&gt;0</formula>
    </cfRule>
  </conditionalFormatting>
  <conditionalFormatting sqref="M1353">
    <cfRule type="containsText" dxfId="28598" priority="29725" operator="containsText" text="Complete">
      <formula>NOT(ISERROR(SEARCH("Complete",M1353)))</formula>
    </cfRule>
  </conditionalFormatting>
  <conditionalFormatting sqref="I1354">
    <cfRule type="cellIs" dxfId="28597" priority="29720" operator="greaterThan">
      <formula>2.35</formula>
    </cfRule>
  </conditionalFormatting>
  <conditionalFormatting sqref="J1354">
    <cfRule type="notContainsBlanks" dxfId="28596" priority="29723">
      <formula>LEN(TRIM(J1354))&gt;0</formula>
    </cfRule>
  </conditionalFormatting>
  <conditionalFormatting sqref="K1354">
    <cfRule type="notContainsBlanks" dxfId="28595" priority="29722">
      <formula>LEN(TRIM(K1354))&gt;0</formula>
    </cfRule>
  </conditionalFormatting>
  <conditionalFormatting sqref="M1354">
    <cfRule type="containsText" dxfId="28594" priority="29721" operator="containsText" text="Complete">
      <formula>NOT(ISERROR(SEARCH("Complete",M1354)))</formula>
    </cfRule>
  </conditionalFormatting>
  <conditionalFormatting sqref="I1355">
    <cfRule type="cellIs" dxfId="28593" priority="29712" operator="greaterThan">
      <formula>2.35</formula>
    </cfRule>
  </conditionalFormatting>
  <conditionalFormatting sqref="J1355">
    <cfRule type="notContainsBlanks" dxfId="28592" priority="29715">
      <formula>LEN(TRIM(J1355))&gt;0</formula>
    </cfRule>
  </conditionalFormatting>
  <conditionalFormatting sqref="K1355">
    <cfRule type="notContainsBlanks" dxfId="28591" priority="29714">
      <formula>LEN(TRIM(K1355))&gt;0</formula>
    </cfRule>
  </conditionalFormatting>
  <conditionalFormatting sqref="M1355">
    <cfRule type="containsText" dxfId="28590" priority="29713" operator="containsText" text="Complete">
      <formula>NOT(ISERROR(SEARCH("Complete",M1355)))</formula>
    </cfRule>
  </conditionalFormatting>
  <conditionalFormatting sqref="I1356">
    <cfRule type="cellIs" dxfId="28589" priority="29708" operator="greaterThan">
      <formula>2.35</formula>
    </cfRule>
  </conditionalFormatting>
  <conditionalFormatting sqref="J1356">
    <cfRule type="notContainsBlanks" dxfId="28588" priority="29711">
      <formula>LEN(TRIM(J1356))&gt;0</formula>
    </cfRule>
  </conditionalFormatting>
  <conditionalFormatting sqref="K1356">
    <cfRule type="notContainsBlanks" dxfId="28587" priority="29710">
      <formula>LEN(TRIM(K1356))&gt;0</formula>
    </cfRule>
  </conditionalFormatting>
  <conditionalFormatting sqref="M1356">
    <cfRule type="containsText" dxfId="28586" priority="29709" operator="containsText" text="Complete">
      <formula>NOT(ISERROR(SEARCH("Complete",M1356)))</formula>
    </cfRule>
  </conditionalFormatting>
  <conditionalFormatting sqref="I1357">
    <cfRule type="cellIs" dxfId="28585" priority="29704" operator="greaterThan">
      <formula>2.35</formula>
    </cfRule>
  </conditionalFormatting>
  <conditionalFormatting sqref="J1357">
    <cfRule type="notContainsBlanks" dxfId="28584" priority="29707">
      <formula>LEN(TRIM(J1357))&gt;0</formula>
    </cfRule>
  </conditionalFormatting>
  <conditionalFormatting sqref="K1357">
    <cfRule type="notContainsBlanks" dxfId="28583" priority="29706">
      <formula>LEN(TRIM(K1357))&gt;0</formula>
    </cfRule>
  </conditionalFormatting>
  <conditionalFormatting sqref="M1357">
    <cfRule type="containsText" dxfId="28582" priority="29705" operator="containsText" text="Complete">
      <formula>NOT(ISERROR(SEARCH("Complete",M1357)))</formula>
    </cfRule>
  </conditionalFormatting>
  <conditionalFormatting sqref="I1358">
    <cfRule type="cellIs" dxfId="28581" priority="29700" operator="greaterThan">
      <formula>2.35</formula>
    </cfRule>
  </conditionalFormatting>
  <conditionalFormatting sqref="J1358">
    <cfRule type="notContainsBlanks" dxfId="28580" priority="29703">
      <formula>LEN(TRIM(J1358))&gt;0</formula>
    </cfRule>
  </conditionalFormatting>
  <conditionalFormatting sqref="K1358">
    <cfRule type="notContainsBlanks" dxfId="28579" priority="29702">
      <formula>LEN(TRIM(K1358))&gt;0</formula>
    </cfRule>
  </conditionalFormatting>
  <conditionalFormatting sqref="M1358">
    <cfRule type="containsText" dxfId="28578" priority="29701" operator="containsText" text="Complete">
      <formula>NOT(ISERROR(SEARCH("Complete",M1358)))</formula>
    </cfRule>
  </conditionalFormatting>
  <conditionalFormatting sqref="I1359">
    <cfRule type="cellIs" dxfId="28577" priority="29696" operator="greaterThan">
      <formula>2.35</formula>
    </cfRule>
  </conditionalFormatting>
  <conditionalFormatting sqref="J1359">
    <cfRule type="notContainsBlanks" dxfId="28576" priority="29699">
      <formula>LEN(TRIM(J1359))&gt;0</formula>
    </cfRule>
  </conditionalFormatting>
  <conditionalFormatting sqref="K1359">
    <cfRule type="notContainsBlanks" dxfId="28575" priority="29698">
      <formula>LEN(TRIM(K1359))&gt;0</formula>
    </cfRule>
  </conditionalFormatting>
  <conditionalFormatting sqref="M1359">
    <cfRule type="containsText" dxfId="28574" priority="29697" operator="containsText" text="Complete">
      <formula>NOT(ISERROR(SEARCH("Complete",M1359)))</formula>
    </cfRule>
  </conditionalFormatting>
  <conditionalFormatting sqref="I1360">
    <cfRule type="cellIs" dxfId="28573" priority="29692" operator="greaterThan">
      <formula>2.35</formula>
    </cfRule>
  </conditionalFormatting>
  <conditionalFormatting sqref="J1360">
    <cfRule type="notContainsBlanks" dxfId="28572" priority="29695">
      <formula>LEN(TRIM(J1360))&gt;0</formula>
    </cfRule>
  </conditionalFormatting>
  <conditionalFormatting sqref="K1360">
    <cfRule type="notContainsBlanks" dxfId="28571" priority="29694">
      <formula>LEN(TRIM(K1360))&gt;0</formula>
    </cfRule>
  </conditionalFormatting>
  <conditionalFormatting sqref="M1360">
    <cfRule type="containsText" dxfId="28570" priority="29693" operator="containsText" text="Complete">
      <formula>NOT(ISERROR(SEARCH("Complete",M1360)))</formula>
    </cfRule>
  </conditionalFormatting>
  <conditionalFormatting sqref="I1361">
    <cfRule type="cellIs" dxfId="28569" priority="29688" operator="greaterThan">
      <formula>2.35</formula>
    </cfRule>
  </conditionalFormatting>
  <conditionalFormatting sqref="J1361">
    <cfRule type="notContainsBlanks" dxfId="28568" priority="29691">
      <formula>LEN(TRIM(J1361))&gt;0</formula>
    </cfRule>
  </conditionalFormatting>
  <conditionalFormatting sqref="K1361">
    <cfRule type="notContainsBlanks" dxfId="28567" priority="29690">
      <formula>LEN(TRIM(K1361))&gt;0</formula>
    </cfRule>
  </conditionalFormatting>
  <conditionalFormatting sqref="M1361">
    <cfRule type="containsText" dxfId="28566" priority="29689" operator="containsText" text="Complete">
      <formula>NOT(ISERROR(SEARCH("Complete",M1361)))</formula>
    </cfRule>
  </conditionalFormatting>
  <conditionalFormatting sqref="I1362">
    <cfRule type="cellIs" dxfId="28565" priority="29684" operator="greaterThan">
      <formula>2.35</formula>
    </cfRule>
  </conditionalFormatting>
  <conditionalFormatting sqref="J1362">
    <cfRule type="notContainsBlanks" dxfId="28564" priority="29687">
      <formula>LEN(TRIM(J1362))&gt;0</formula>
    </cfRule>
  </conditionalFormatting>
  <conditionalFormatting sqref="K1362">
    <cfRule type="notContainsBlanks" dxfId="28563" priority="29686">
      <formula>LEN(TRIM(K1362))&gt;0</formula>
    </cfRule>
  </conditionalFormatting>
  <conditionalFormatting sqref="M1362">
    <cfRule type="containsText" dxfId="28562" priority="29685" operator="containsText" text="Complete">
      <formula>NOT(ISERROR(SEARCH("Complete",M1362)))</formula>
    </cfRule>
  </conditionalFormatting>
  <conditionalFormatting sqref="I1363">
    <cfRule type="cellIs" dxfId="28561" priority="29680" operator="greaterThan">
      <formula>2.35</formula>
    </cfRule>
  </conditionalFormatting>
  <conditionalFormatting sqref="J1363">
    <cfRule type="notContainsBlanks" dxfId="28560" priority="29683">
      <formula>LEN(TRIM(J1363))&gt;0</formula>
    </cfRule>
  </conditionalFormatting>
  <conditionalFormatting sqref="K1363">
    <cfRule type="notContainsBlanks" dxfId="28559" priority="29682">
      <formula>LEN(TRIM(K1363))&gt;0</formula>
    </cfRule>
  </conditionalFormatting>
  <conditionalFormatting sqref="M1363">
    <cfRule type="containsText" dxfId="28558" priority="29681" operator="containsText" text="Complete">
      <formula>NOT(ISERROR(SEARCH("Complete",M1363)))</formula>
    </cfRule>
  </conditionalFormatting>
  <conditionalFormatting sqref="I1364">
    <cfRule type="cellIs" dxfId="28557" priority="29676" operator="greaterThan">
      <formula>2.35</formula>
    </cfRule>
  </conditionalFormatting>
  <conditionalFormatting sqref="J1364">
    <cfRule type="notContainsBlanks" dxfId="28556" priority="29679">
      <formula>LEN(TRIM(J1364))&gt;0</formula>
    </cfRule>
  </conditionalFormatting>
  <conditionalFormatting sqref="K1364">
    <cfRule type="notContainsBlanks" dxfId="28555" priority="29678">
      <formula>LEN(TRIM(K1364))&gt;0</formula>
    </cfRule>
  </conditionalFormatting>
  <conditionalFormatting sqref="M1364">
    <cfRule type="containsText" dxfId="28554" priority="29677" operator="containsText" text="Complete">
      <formula>NOT(ISERROR(SEARCH("Complete",M1364)))</formula>
    </cfRule>
  </conditionalFormatting>
  <conditionalFormatting sqref="I1365">
    <cfRule type="cellIs" dxfId="28553" priority="29672" operator="greaterThan">
      <formula>2.35</formula>
    </cfRule>
  </conditionalFormatting>
  <conditionalFormatting sqref="J1365">
    <cfRule type="notContainsBlanks" dxfId="28552" priority="29675">
      <formula>LEN(TRIM(J1365))&gt;0</formula>
    </cfRule>
  </conditionalFormatting>
  <conditionalFormatting sqref="K1365">
    <cfRule type="notContainsBlanks" dxfId="28551" priority="29674">
      <formula>LEN(TRIM(K1365))&gt;0</formula>
    </cfRule>
  </conditionalFormatting>
  <conditionalFormatting sqref="M1365">
    <cfRule type="containsText" dxfId="28550" priority="29673" operator="containsText" text="Complete">
      <formula>NOT(ISERROR(SEARCH("Complete",M1365)))</formula>
    </cfRule>
  </conditionalFormatting>
  <conditionalFormatting sqref="I1366">
    <cfRule type="cellIs" dxfId="28549" priority="29668" operator="greaterThan">
      <formula>2.35</formula>
    </cfRule>
  </conditionalFormatting>
  <conditionalFormatting sqref="J1366">
    <cfRule type="notContainsBlanks" dxfId="28548" priority="29671">
      <formula>LEN(TRIM(J1366))&gt;0</formula>
    </cfRule>
  </conditionalFormatting>
  <conditionalFormatting sqref="K1366">
    <cfRule type="notContainsBlanks" dxfId="28547" priority="29670">
      <formula>LEN(TRIM(K1366))&gt;0</formula>
    </cfRule>
  </conditionalFormatting>
  <conditionalFormatting sqref="M1366">
    <cfRule type="containsText" dxfId="28546" priority="29669" operator="containsText" text="Complete">
      <formula>NOT(ISERROR(SEARCH("Complete",M1366)))</formula>
    </cfRule>
  </conditionalFormatting>
  <conditionalFormatting sqref="I1367">
    <cfRule type="cellIs" dxfId="28545" priority="29664" operator="greaterThan">
      <formula>2.35</formula>
    </cfRule>
  </conditionalFormatting>
  <conditionalFormatting sqref="J1367">
    <cfRule type="notContainsBlanks" dxfId="28544" priority="29667">
      <formula>LEN(TRIM(J1367))&gt;0</formula>
    </cfRule>
  </conditionalFormatting>
  <conditionalFormatting sqref="K1367">
    <cfRule type="notContainsBlanks" dxfId="28543" priority="29666">
      <formula>LEN(TRIM(K1367))&gt;0</formula>
    </cfRule>
  </conditionalFormatting>
  <conditionalFormatting sqref="M1367">
    <cfRule type="containsText" dxfId="28542" priority="29665" operator="containsText" text="Complete">
      <formula>NOT(ISERROR(SEARCH("Complete",M1367)))</formula>
    </cfRule>
  </conditionalFormatting>
  <conditionalFormatting sqref="I1368">
    <cfRule type="cellIs" dxfId="28541" priority="29660" operator="greaterThan">
      <formula>2.35</formula>
    </cfRule>
  </conditionalFormatting>
  <conditionalFormatting sqref="J1368">
    <cfRule type="notContainsBlanks" dxfId="28540" priority="29663">
      <formula>LEN(TRIM(J1368))&gt;0</formula>
    </cfRule>
  </conditionalFormatting>
  <conditionalFormatting sqref="K1368">
    <cfRule type="notContainsBlanks" dxfId="28539" priority="29662">
      <formula>LEN(TRIM(K1368))&gt;0</formula>
    </cfRule>
  </conditionalFormatting>
  <conditionalFormatting sqref="M1368">
    <cfRule type="containsText" dxfId="28538" priority="29661" operator="containsText" text="Complete">
      <formula>NOT(ISERROR(SEARCH("Complete",M1368)))</formula>
    </cfRule>
  </conditionalFormatting>
  <conditionalFormatting sqref="I1369">
    <cfRule type="cellIs" dxfId="28537" priority="29656" operator="greaterThan">
      <formula>2.35</formula>
    </cfRule>
  </conditionalFormatting>
  <conditionalFormatting sqref="J1369">
    <cfRule type="notContainsBlanks" dxfId="28536" priority="29659">
      <formula>LEN(TRIM(J1369))&gt;0</formula>
    </cfRule>
  </conditionalFormatting>
  <conditionalFormatting sqref="K1369">
    <cfRule type="notContainsBlanks" dxfId="28535" priority="29658">
      <formula>LEN(TRIM(K1369))&gt;0</formula>
    </cfRule>
  </conditionalFormatting>
  <conditionalFormatting sqref="M1369">
    <cfRule type="containsText" dxfId="28534" priority="29657" operator="containsText" text="Complete">
      <formula>NOT(ISERROR(SEARCH("Complete",M1369)))</formula>
    </cfRule>
  </conditionalFormatting>
  <conditionalFormatting sqref="I1370">
    <cfRule type="cellIs" dxfId="28533" priority="29652" operator="greaterThan">
      <formula>2.35</formula>
    </cfRule>
  </conditionalFormatting>
  <conditionalFormatting sqref="J1370">
    <cfRule type="notContainsBlanks" dxfId="28532" priority="29655">
      <formula>LEN(TRIM(J1370))&gt;0</formula>
    </cfRule>
  </conditionalFormatting>
  <conditionalFormatting sqref="K1370">
    <cfRule type="notContainsBlanks" dxfId="28531" priority="29654">
      <formula>LEN(TRIM(K1370))&gt;0</formula>
    </cfRule>
  </conditionalFormatting>
  <conditionalFormatting sqref="M1370">
    <cfRule type="containsText" dxfId="28530" priority="29653" operator="containsText" text="Complete">
      <formula>NOT(ISERROR(SEARCH("Complete",M1370)))</formula>
    </cfRule>
  </conditionalFormatting>
  <conditionalFormatting sqref="I1371">
    <cfRule type="cellIs" dxfId="28529" priority="29648" operator="greaterThan">
      <formula>2.35</formula>
    </cfRule>
  </conditionalFormatting>
  <conditionalFormatting sqref="J1371">
    <cfRule type="notContainsBlanks" dxfId="28528" priority="29651">
      <formula>LEN(TRIM(J1371))&gt;0</formula>
    </cfRule>
  </conditionalFormatting>
  <conditionalFormatting sqref="K1371">
    <cfRule type="notContainsBlanks" dxfId="28527" priority="29650">
      <formula>LEN(TRIM(K1371))&gt;0</formula>
    </cfRule>
  </conditionalFormatting>
  <conditionalFormatting sqref="M1371">
    <cfRule type="containsText" dxfId="28526" priority="29649" operator="containsText" text="Complete">
      <formula>NOT(ISERROR(SEARCH("Complete",M1371)))</formula>
    </cfRule>
  </conditionalFormatting>
  <conditionalFormatting sqref="I1372">
    <cfRule type="cellIs" dxfId="28525" priority="29644" operator="greaterThan">
      <formula>2.35</formula>
    </cfRule>
  </conditionalFormatting>
  <conditionalFormatting sqref="J1372">
    <cfRule type="notContainsBlanks" dxfId="28524" priority="29647">
      <formula>LEN(TRIM(J1372))&gt;0</formula>
    </cfRule>
  </conditionalFormatting>
  <conditionalFormatting sqref="K1372">
    <cfRule type="notContainsBlanks" dxfId="28523" priority="29646">
      <formula>LEN(TRIM(K1372))&gt;0</formula>
    </cfRule>
  </conditionalFormatting>
  <conditionalFormatting sqref="M1372">
    <cfRule type="containsText" dxfId="28522" priority="29645" operator="containsText" text="Complete">
      <formula>NOT(ISERROR(SEARCH("Complete",M1372)))</formula>
    </cfRule>
  </conditionalFormatting>
  <conditionalFormatting sqref="I1373">
    <cfRule type="cellIs" dxfId="28521" priority="29640" operator="greaterThan">
      <formula>2.35</formula>
    </cfRule>
  </conditionalFormatting>
  <conditionalFormatting sqref="J1373">
    <cfRule type="notContainsBlanks" dxfId="28520" priority="29643">
      <formula>LEN(TRIM(J1373))&gt;0</formula>
    </cfRule>
  </conditionalFormatting>
  <conditionalFormatting sqref="K1373">
    <cfRule type="notContainsBlanks" dxfId="28519" priority="29642">
      <formula>LEN(TRIM(K1373))&gt;0</formula>
    </cfRule>
  </conditionalFormatting>
  <conditionalFormatting sqref="M1373">
    <cfRule type="containsText" dxfId="28518" priority="29641" operator="containsText" text="Complete">
      <formula>NOT(ISERROR(SEARCH("Complete",M1373)))</formula>
    </cfRule>
  </conditionalFormatting>
  <conditionalFormatting sqref="I1374">
    <cfRule type="cellIs" dxfId="28517" priority="29636" operator="greaterThan">
      <formula>2.35</formula>
    </cfRule>
  </conditionalFormatting>
  <conditionalFormatting sqref="J1374">
    <cfRule type="notContainsBlanks" dxfId="28516" priority="29639">
      <formula>LEN(TRIM(J1374))&gt;0</formula>
    </cfRule>
  </conditionalFormatting>
  <conditionalFormatting sqref="K1374">
    <cfRule type="notContainsBlanks" dxfId="28515" priority="29638">
      <formula>LEN(TRIM(K1374))&gt;0</formula>
    </cfRule>
  </conditionalFormatting>
  <conditionalFormatting sqref="M1374">
    <cfRule type="containsText" dxfId="28514" priority="29637" operator="containsText" text="Complete">
      <formula>NOT(ISERROR(SEARCH("Complete",M1374)))</formula>
    </cfRule>
  </conditionalFormatting>
  <conditionalFormatting sqref="I1375">
    <cfRule type="cellIs" dxfId="28513" priority="29632" operator="greaterThan">
      <formula>2.35</formula>
    </cfRule>
  </conditionalFormatting>
  <conditionalFormatting sqref="J1375">
    <cfRule type="notContainsBlanks" dxfId="28512" priority="29635">
      <formula>LEN(TRIM(J1375))&gt;0</formula>
    </cfRule>
  </conditionalFormatting>
  <conditionalFormatting sqref="K1375">
    <cfRule type="notContainsBlanks" dxfId="28511" priority="29634">
      <formula>LEN(TRIM(K1375))&gt;0</formula>
    </cfRule>
  </conditionalFormatting>
  <conditionalFormatting sqref="M1375">
    <cfRule type="containsText" dxfId="28510" priority="29633" operator="containsText" text="Complete">
      <formula>NOT(ISERROR(SEARCH("Complete",M1375)))</formula>
    </cfRule>
  </conditionalFormatting>
  <conditionalFormatting sqref="I1376">
    <cfRule type="cellIs" dxfId="28509" priority="29628" operator="greaterThan">
      <formula>2.35</formula>
    </cfRule>
  </conditionalFormatting>
  <conditionalFormatting sqref="J1376">
    <cfRule type="notContainsBlanks" dxfId="28508" priority="29631">
      <formula>LEN(TRIM(J1376))&gt;0</formula>
    </cfRule>
  </conditionalFormatting>
  <conditionalFormatting sqref="K1376">
    <cfRule type="notContainsBlanks" dxfId="28507" priority="29630">
      <formula>LEN(TRIM(K1376))&gt;0</formula>
    </cfRule>
  </conditionalFormatting>
  <conditionalFormatting sqref="M1376">
    <cfRule type="containsText" dxfId="28506" priority="29629" operator="containsText" text="Complete">
      <formula>NOT(ISERROR(SEARCH("Complete",M1376)))</formula>
    </cfRule>
  </conditionalFormatting>
  <conditionalFormatting sqref="I1377">
    <cfRule type="cellIs" dxfId="28505" priority="29624" operator="greaterThan">
      <formula>2.35</formula>
    </cfRule>
  </conditionalFormatting>
  <conditionalFormatting sqref="J1377">
    <cfRule type="notContainsBlanks" dxfId="28504" priority="29627">
      <formula>LEN(TRIM(J1377))&gt;0</formula>
    </cfRule>
  </conditionalFormatting>
  <conditionalFormatting sqref="K1377">
    <cfRule type="notContainsBlanks" dxfId="28503" priority="29626">
      <formula>LEN(TRIM(K1377))&gt;0</formula>
    </cfRule>
  </conditionalFormatting>
  <conditionalFormatting sqref="M1377">
    <cfRule type="containsText" dxfId="28502" priority="29625" operator="containsText" text="Complete">
      <formula>NOT(ISERROR(SEARCH("Complete",M1377)))</formula>
    </cfRule>
  </conditionalFormatting>
  <conditionalFormatting sqref="I1378">
    <cfRule type="cellIs" dxfId="28501" priority="29620" operator="greaterThan">
      <formula>2.35</formula>
    </cfRule>
  </conditionalFormatting>
  <conditionalFormatting sqref="J1378">
    <cfRule type="notContainsBlanks" dxfId="28500" priority="29623">
      <formula>LEN(TRIM(J1378))&gt;0</formula>
    </cfRule>
  </conditionalFormatting>
  <conditionalFormatting sqref="K1378">
    <cfRule type="notContainsBlanks" dxfId="28499" priority="29622">
      <formula>LEN(TRIM(K1378))&gt;0</formula>
    </cfRule>
  </conditionalFormatting>
  <conditionalFormatting sqref="M1378">
    <cfRule type="containsText" dxfId="28498" priority="29621" operator="containsText" text="Complete">
      <formula>NOT(ISERROR(SEARCH("Complete",M1378)))</formula>
    </cfRule>
  </conditionalFormatting>
  <conditionalFormatting sqref="I1379">
    <cfRule type="cellIs" dxfId="28497" priority="29616" operator="greaterThan">
      <formula>2.35</formula>
    </cfRule>
  </conditionalFormatting>
  <conditionalFormatting sqref="J1379">
    <cfRule type="notContainsBlanks" dxfId="28496" priority="29619">
      <formula>LEN(TRIM(J1379))&gt;0</formula>
    </cfRule>
  </conditionalFormatting>
  <conditionalFormatting sqref="K1379">
    <cfRule type="notContainsBlanks" dxfId="28495" priority="29618">
      <formula>LEN(TRIM(K1379))&gt;0</formula>
    </cfRule>
  </conditionalFormatting>
  <conditionalFormatting sqref="M1379">
    <cfRule type="containsText" dxfId="28494" priority="29617" operator="containsText" text="Complete">
      <formula>NOT(ISERROR(SEARCH("Complete",M1379)))</formula>
    </cfRule>
  </conditionalFormatting>
  <conditionalFormatting sqref="I1380">
    <cfRule type="cellIs" dxfId="28493" priority="29612" operator="greaterThan">
      <formula>2.35</formula>
    </cfRule>
  </conditionalFormatting>
  <conditionalFormatting sqref="J1380">
    <cfRule type="notContainsBlanks" dxfId="28492" priority="29615">
      <formula>LEN(TRIM(J1380))&gt;0</formula>
    </cfRule>
  </conditionalFormatting>
  <conditionalFormatting sqref="K1380">
    <cfRule type="notContainsBlanks" dxfId="28491" priority="29614">
      <formula>LEN(TRIM(K1380))&gt;0</formula>
    </cfRule>
  </conditionalFormatting>
  <conditionalFormatting sqref="M1380">
    <cfRule type="containsText" dxfId="28490" priority="29613" operator="containsText" text="Complete">
      <formula>NOT(ISERROR(SEARCH("Complete",M1380)))</formula>
    </cfRule>
  </conditionalFormatting>
  <conditionalFormatting sqref="I1381">
    <cfRule type="cellIs" dxfId="28489" priority="29608" operator="greaterThan">
      <formula>2.35</formula>
    </cfRule>
  </conditionalFormatting>
  <conditionalFormatting sqref="J1381">
    <cfRule type="notContainsBlanks" dxfId="28488" priority="29611">
      <formula>LEN(TRIM(J1381))&gt;0</formula>
    </cfRule>
  </conditionalFormatting>
  <conditionalFormatting sqref="K1381">
    <cfRule type="notContainsBlanks" dxfId="28487" priority="29610">
      <formula>LEN(TRIM(K1381))&gt;0</formula>
    </cfRule>
  </conditionalFormatting>
  <conditionalFormatting sqref="M1381">
    <cfRule type="containsText" dxfId="28486" priority="29609" operator="containsText" text="Complete">
      <formula>NOT(ISERROR(SEARCH("Complete",M1381)))</formula>
    </cfRule>
  </conditionalFormatting>
  <conditionalFormatting sqref="I1382">
    <cfRule type="cellIs" dxfId="28485" priority="29604" operator="greaterThan">
      <formula>2.35</formula>
    </cfRule>
  </conditionalFormatting>
  <conditionalFormatting sqref="J1382">
    <cfRule type="notContainsBlanks" dxfId="28484" priority="29607">
      <formula>LEN(TRIM(J1382))&gt;0</formula>
    </cfRule>
  </conditionalFormatting>
  <conditionalFormatting sqref="K1382">
    <cfRule type="notContainsBlanks" dxfId="28483" priority="29606">
      <formula>LEN(TRIM(K1382))&gt;0</formula>
    </cfRule>
  </conditionalFormatting>
  <conditionalFormatting sqref="M1382">
    <cfRule type="containsText" dxfId="28482" priority="29605" operator="containsText" text="Complete">
      <formula>NOT(ISERROR(SEARCH("Complete",M1382)))</formula>
    </cfRule>
  </conditionalFormatting>
  <conditionalFormatting sqref="I1383">
    <cfRule type="cellIs" dxfId="28481" priority="29600" operator="greaterThan">
      <formula>2.35</formula>
    </cfRule>
  </conditionalFormatting>
  <conditionalFormatting sqref="J1383">
    <cfRule type="notContainsBlanks" dxfId="28480" priority="29603">
      <formula>LEN(TRIM(J1383))&gt;0</formula>
    </cfRule>
  </conditionalFormatting>
  <conditionalFormatting sqref="K1383">
    <cfRule type="notContainsBlanks" dxfId="28479" priority="29602">
      <formula>LEN(TRIM(K1383))&gt;0</formula>
    </cfRule>
  </conditionalFormatting>
  <conditionalFormatting sqref="M1383">
    <cfRule type="containsText" dxfId="28478" priority="29601" operator="containsText" text="Complete">
      <formula>NOT(ISERROR(SEARCH("Complete",M1383)))</formula>
    </cfRule>
  </conditionalFormatting>
  <conditionalFormatting sqref="I1384">
    <cfRule type="cellIs" dxfId="28477" priority="29596" operator="greaterThan">
      <formula>2.35</formula>
    </cfRule>
  </conditionalFormatting>
  <conditionalFormatting sqref="J1384">
    <cfRule type="notContainsBlanks" dxfId="28476" priority="29599">
      <formula>LEN(TRIM(J1384))&gt;0</formula>
    </cfRule>
  </conditionalFormatting>
  <conditionalFormatting sqref="K1384">
    <cfRule type="notContainsBlanks" dxfId="28475" priority="29598">
      <formula>LEN(TRIM(K1384))&gt;0</formula>
    </cfRule>
  </conditionalFormatting>
  <conditionalFormatting sqref="M1384">
    <cfRule type="containsText" dxfId="28474" priority="29597" operator="containsText" text="Complete">
      <formula>NOT(ISERROR(SEARCH("Complete",M1384)))</formula>
    </cfRule>
  </conditionalFormatting>
  <conditionalFormatting sqref="I1385">
    <cfRule type="cellIs" dxfId="28473" priority="29592" operator="greaterThan">
      <formula>2.35</formula>
    </cfRule>
  </conditionalFormatting>
  <conditionalFormatting sqref="J1385">
    <cfRule type="notContainsBlanks" dxfId="28472" priority="29595">
      <formula>LEN(TRIM(J1385))&gt;0</formula>
    </cfRule>
  </conditionalFormatting>
  <conditionalFormatting sqref="K1385">
    <cfRule type="notContainsBlanks" dxfId="28471" priority="29594">
      <formula>LEN(TRIM(K1385))&gt;0</formula>
    </cfRule>
  </conditionalFormatting>
  <conditionalFormatting sqref="M1385">
    <cfRule type="containsText" dxfId="28470" priority="29593" operator="containsText" text="Complete">
      <formula>NOT(ISERROR(SEARCH("Complete",M1385)))</formula>
    </cfRule>
  </conditionalFormatting>
  <conditionalFormatting sqref="I1386">
    <cfRule type="cellIs" dxfId="28469" priority="29588" operator="greaterThan">
      <formula>2.35</formula>
    </cfRule>
  </conditionalFormatting>
  <conditionalFormatting sqref="J1386">
    <cfRule type="notContainsBlanks" dxfId="28468" priority="29591">
      <formula>LEN(TRIM(J1386))&gt;0</formula>
    </cfRule>
  </conditionalFormatting>
  <conditionalFormatting sqref="K1386">
    <cfRule type="notContainsBlanks" dxfId="28467" priority="29590">
      <formula>LEN(TRIM(K1386))&gt;0</formula>
    </cfRule>
  </conditionalFormatting>
  <conditionalFormatting sqref="M1386">
    <cfRule type="containsText" dxfId="28466" priority="29589" operator="containsText" text="Complete">
      <formula>NOT(ISERROR(SEARCH("Complete",M1386)))</formula>
    </cfRule>
  </conditionalFormatting>
  <conditionalFormatting sqref="I1387">
    <cfRule type="cellIs" dxfId="28465" priority="29584" operator="greaterThan">
      <formula>2.35</formula>
    </cfRule>
  </conditionalFormatting>
  <conditionalFormatting sqref="J1387">
    <cfRule type="notContainsBlanks" dxfId="28464" priority="29587">
      <formula>LEN(TRIM(J1387))&gt;0</formula>
    </cfRule>
  </conditionalFormatting>
  <conditionalFormatting sqref="K1387">
    <cfRule type="notContainsBlanks" dxfId="28463" priority="29586">
      <formula>LEN(TRIM(K1387))&gt;0</formula>
    </cfRule>
  </conditionalFormatting>
  <conditionalFormatting sqref="M1387">
    <cfRule type="containsText" dxfId="28462" priority="29585" operator="containsText" text="Complete">
      <formula>NOT(ISERROR(SEARCH("Complete",M1387)))</formula>
    </cfRule>
  </conditionalFormatting>
  <conditionalFormatting sqref="I1388">
    <cfRule type="cellIs" dxfId="28461" priority="29580" operator="greaterThan">
      <formula>2.35</formula>
    </cfRule>
  </conditionalFormatting>
  <conditionalFormatting sqref="J1388">
    <cfRule type="notContainsBlanks" dxfId="28460" priority="29583">
      <formula>LEN(TRIM(J1388))&gt;0</formula>
    </cfRule>
  </conditionalFormatting>
  <conditionalFormatting sqref="K1388">
    <cfRule type="notContainsBlanks" dxfId="28459" priority="29582">
      <formula>LEN(TRIM(K1388))&gt;0</formula>
    </cfRule>
  </conditionalFormatting>
  <conditionalFormatting sqref="M1388">
    <cfRule type="containsText" dxfId="28458" priority="29581" operator="containsText" text="Complete">
      <formula>NOT(ISERROR(SEARCH("Complete",M1388)))</formula>
    </cfRule>
  </conditionalFormatting>
  <conditionalFormatting sqref="I1389">
    <cfRule type="cellIs" dxfId="28457" priority="29576" operator="greaterThan">
      <formula>2.35</formula>
    </cfRule>
  </conditionalFormatting>
  <conditionalFormatting sqref="J1389">
    <cfRule type="notContainsBlanks" dxfId="28456" priority="29579">
      <formula>LEN(TRIM(J1389))&gt;0</formula>
    </cfRule>
  </conditionalFormatting>
  <conditionalFormatting sqref="K1389">
    <cfRule type="notContainsBlanks" dxfId="28455" priority="29578">
      <formula>LEN(TRIM(K1389))&gt;0</formula>
    </cfRule>
  </conditionalFormatting>
  <conditionalFormatting sqref="M1389">
    <cfRule type="containsText" dxfId="28454" priority="29577" operator="containsText" text="Complete">
      <formula>NOT(ISERROR(SEARCH("Complete",M1389)))</formula>
    </cfRule>
  </conditionalFormatting>
  <conditionalFormatting sqref="I1390">
    <cfRule type="cellIs" dxfId="28453" priority="29572" operator="greaterThan">
      <formula>2.35</formula>
    </cfRule>
  </conditionalFormatting>
  <conditionalFormatting sqref="J1390">
    <cfRule type="notContainsBlanks" dxfId="28452" priority="29575">
      <formula>LEN(TRIM(J1390))&gt;0</formula>
    </cfRule>
  </conditionalFormatting>
  <conditionalFormatting sqref="K1390">
    <cfRule type="notContainsBlanks" dxfId="28451" priority="29574">
      <formula>LEN(TRIM(K1390))&gt;0</formula>
    </cfRule>
  </conditionalFormatting>
  <conditionalFormatting sqref="M1390">
    <cfRule type="containsText" dxfId="28450" priority="29573" operator="containsText" text="Complete">
      <formula>NOT(ISERROR(SEARCH("Complete",M1390)))</formula>
    </cfRule>
  </conditionalFormatting>
  <conditionalFormatting sqref="I1391">
    <cfRule type="cellIs" dxfId="28449" priority="29568" operator="greaterThan">
      <formula>2.35</formula>
    </cfRule>
  </conditionalFormatting>
  <conditionalFormatting sqref="J1391">
    <cfRule type="notContainsBlanks" dxfId="28448" priority="29571">
      <formula>LEN(TRIM(J1391))&gt;0</formula>
    </cfRule>
  </conditionalFormatting>
  <conditionalFormatting sqref="K1391">
    <cfRule type="notContainsBlanks" dxfId="28447" priority="29570">
      <formula>LEN(TRIM(K1391))&gt;0</formula>
    </cfRule>
  </conditionalFormatting>
  <conditionalFormatting sqref="M1391">
    <cfRule type="containsText" dxfId="28446" priority="29569" operator="containsText" text="Complete">
      <formula>NOT(ISERROR(SEARCH("Complete",M1391)))</formula>
    </cfRule>
  </conditionalFormatting>
  <conditionalFormatting sqref="I1392">
    <cfRule type="cellIs" dxfId="28445" priority="29564" operator="greaterThan">
      <formula>2.35</formula>
    </cfRule>
  </conditionalFormatting>
  <conditionalFormatting sqref="J1392">
    <cfRule type="notContainsBlanks" dxfId="28444" priority="29567">
      <formula>LEN(TRIM(J1392))&gt;0</formula>
    </cfRule>
  </conditionalFormatting>
  <conditionalFormatting sqref="K1392">
    <cfRule type="notContainsBlanks" dxfId="28443" priority="29566">
      <formula>LEN(TRIM(K1392))&gt;0</formula>
    </cfRule>
  </conditionalFormatting>
  <conditionalFormatting sqref="M1392">
    <cfRule type="containsText" dxfId="28442" priority="29565" operator="containsText" text="Complete">
      <formula>NOT(ISERROR(SEARCH("Complete",M1392)))</formula>
    </cfRule>
  </conditionalFormatting>
  <conditionalFormatting sqref="I1393:I1395">
    <cfRule type="cellIs" dxfId="28441" priority="29560" operator="greaterThan">
      <formula>2.35</formula>
    </cfRule>
  </conditionalFormatting>
  <conditionalFormatting sqref="J1393:J1395">
    <cfRule type="notContainsBlanks" dxfId="28440" priority="29563">
      <formula>LEN(TRIM(J1393))&gt;0</formula>
    </cfRule>
  </conditionalFormatting>
  <conditionalFormatting sqref="K1393:K1395">
    <cfRule type="notContainsBlanks" dxfId="28439" priority="29562">
      <formula>LEN(TRIM(K1393))&gt;0</formula>
    </cfRule>
  </conditionalFormatting>
  <conditionalFormatting sqref="M1393:M1395">
    <cfRule type="containsText" dxfId="28438" priority="29561" operator="containsText" text="Complete">
      <formula>NOT(ISERROR(SEARCH("Complete",M1393)))</formula>
    </cfRule>
  </conditionalFormatting>
  <conditionalFormatting sqref="I1396">
    <cfRule type="cellIs" dxfId="28437" priority="29556" operator="greaterThan">
      <formula>2.35</formula>
    </cfRule>
  </conditionalFormatting>
  <conditionalFormatting sqref="J1396">
    <cfRule type="notContainsBlanks" dxfId="28436" priority="29559">
      <formula>LEN(TRIM(J1396))&gt;0</formula>
    </cfRule>
  </conditionalFormatting>
  <conditionalFormatting sqref="K1396">
    <cfRule type="notContainsBlanks" dxfId="28435" priority="29558">
      <formula>LEN(TRIM(K1396))&gt;0</formula>
    </cfRule>
  </conditionalFormatting>
  <conditionalFormatting sqref="M1396">
    <cfRule type="containsText" dxfId="28434" priority="29557" operator="containsText" text="Complete">
      <formula>NOT(ISERROR(SEARCH("Complete",M1396)))</formula>
    </cfRule>
  </conditionalFormatting>
  <conditionalFormatting sqref="I1397">
    <cfRule type="cellIs" dxfId="28433" priority="29552" operator="greaterThan">
      <formula>2.35</formula>
    </cfRule>
  </conditionalFormatting>
  <conditionalFormatting sqref="J1397">
    <cfRule type="notContainsBlanks" dxfId="28432" priority="29555">
      <formula>LEN(TRIM(J1397))&gt;0</formula>
    </cfRule>
  </conditionalFormatting>
  <conditionalFormatting sqref="K1397">
    <cfRule type="notContainsBlanks" dxfId="28431" priority="29554">
      <formula>LEN(TRIM(K1397))&gt;0</formula>
    </cfRule>
  </conditionalFormatting>
  <conditionalFormatting sqref="M1397">
    <cfRule type="containsText" dxfId="28430" priority="29553" operator="containsText" text="Complete">
      <formula>NOT(ISERROR(SEARCH("Complete",M1397)))</formula>
    </cfRule>
  </conditionalFormatting>
  <conditionalFormatting sqref="I1398">
    <cfRule type="cellIs" dxfId="28429" priority="29548" operator="greaterThan">
      <formula>2.35</formula>
    </cfRule>
  </conditionalFormatting>
  <conditionalFormatting sqref="J1398">
    <cfRule type="notContainsBlanks" dxfId="28428" priority="29551">
      <formula>LEN(TRIM(J1398))&gt;0</formula>
    </cfRule>
  </conditionalFormatting>
  <conditionalFormatting sqref="K1398">
    <cfRule type="notContainsBlanks" dxfId="28427" priority="29550">
      <formula>LEN(TRIM(K1398))&gt;0</formula>
    </cfRule>
  </conditionalFormatting>
  <conditionalFormatting sqref="M1398">
    <cfRule type="containsText" dxfId="28426" priority="29549" operator="containsText" text="Complete">
      <formula>NOT(ISERROR(SEARCH("Complete",M1398)))</formula>
    </cfRule>
  </conditionalFormatting>
  <conditionalFormatting sqref="I1399">
    <cfRule type="cellIs" dxfId="28425" priority="29544" operator="greaterThan">
      <formula>2.35</formula>
    </cfRule>
  </conditionalFormatting>
  <conditionalFormatting sqref="J1399">
    <cfRule type="notContainsBlanks" dxfId="28424" priority="29547">
      <formula>LEN(TRIM(J1399))&gt;0</formula>
    </cfRule>
  </conditionalFormatting>
  <conditionalFormatting sqref="K1399">
    <cfRule type="notContainsBlanks" dxfId="28423" priority="29546">
      <formula>LEN(TRIM(K1399))&gt;0</formula>
    </cfRule>
  </conditionalFormatting>
  <conditionalFormatting sqref="M1399">
    <cfRule type="containsText" dxfId="28422" priority="29545" operator="containsText" text="Complete">
      <formula>NOT(ISERROR(SEARCH("Complete",M1399)))</formula>
    </cfRule>
  </conditionalFormatting>
  <conditionalFormatting sqref="I1400">
    <cfRule type="cellIs" dxfId="28421" priority="29540" operator="greaterThan">
      <formula>2.35</formula>
    </cfRule>
  </conditionalFormatting>
  <conditionalFormatting sqref="J1400">
    <cfRule type="notContainsBlanks" dxfId="28420" priority="29543">
      <formula>LEN(TRIM(J1400))&gt;0</formula>
    </cfRule>
  </conditionalFormatting>
  <conditionalFormatting sqref="K1400">
    <cfRule type="notContainsBlanks" dxfId="28419" priority="29542">
      <formula>LEN(TRIM(K1400))&gt;0</formula>
    </cfRule>
  </conditionalFormatting>
  <conditionalFormatting sqref="M1400">
    <cfRule type="containsText" dxfId="28418" priority="29541" operator="containsText" text="Complete">
      <formula>NOT(ISERROR(SEARCH("Complete",M1400)))</formula>
    </cfRule>
  </conditionalFormatting>
  <conditionalFormatting sqref="I1401">
    <cfRule type="cellIs" dxfId="28417" priority="29536" operator="greaterThan">
      <formula>2.35</formula>
    </cfRule>
  </conditionalFormatting>
  <conditionalFormatting sqref="J1401">
    <cfRule type="notContainsBlanks" dxfId="28416" priority="29539">
      <formula>LEN(TRIM(J1401))&gt;0</formula>
    </cfRule>
  </conditionalFormatting>
  <conditionalFormatting sqref="K1401">
    <cfRule type="notContainsBlanks" dxfId="28415" priority="29538">
      <formula>LEN(TRIM(K1401))&gt;0</formula>
    </cfRule>
  </conditionalFormatting>
  <conditionalFormatting sqref="M1401">
    <cfRule type="containsText" dxfId="28414" priority="29537" operator="containsText" text="Complete">
      <formula>NOT(ISERROR(SEARCH("Complete",M1401)))</formula>
    </cfRule>
  </conditionalFormatting>
  <conditionalFormatting sqref="I1402">
    <cfRule type="cellIs" dxfId="28413" priority="29532" operator="greaterThan">
      <formula>2.35</formula>
    </cfRule>
  </conditionalFormatting>
  <conditionalFormatting sqref="J1402">
    <cfRule type="notContainsBlanks" dxfId="28412" priority="29535">
      <formula>LEN(TRIM(J1402))&gt;0</formula>
    </cfRule>
  </conditionalFormatting>
  <conditionalFormatting sqref="K1402">
    <cfRule type="notContainsBlanks" dxfId="28411" priority="29534">
      <formula>LEN(TRIM(K1402))&gt;0</formula>
    </cfRule>
  </conditionalFormatting>
  <conditionalFormatting sqref="M1402">
    <cfRule type="containsText" dxfId="28410" priority="29533" operator="containsText" text="Complete">
      <formula>NOT(ISERROR(SEARCH("Complete",M1402)))</formula>
    </cfRule>
  </conditionalFormatting>
  <conditionalFormatting sqref="I1403">
    <cfRule type="cellIs" dxfId="28409" priority="29528" operator="greaterThan">
      <formula>2.35</formula>
    </cfRule>
  </conditionalFormatting>
  <conditionalFormatting sqref="J1403">
    <cfRule type="notContainsBlanks" dxfId="28408" priority="29531">
      <formula>LEN(TRIM(J1403))&gt;0</formula>
    </cfRule>
  </conditionalFormatting>
  <conditionalFormatting sqref="K1403">
    <cfRule type="notContainsBlanks" dxfId="28407" priority="29530">
      <formula>LEN(TRIM(K1403))&gt;0</formula>
    </cfRule>
  </conditionalFormatting>
  <conditionalFormatting sqref="M1403">
    <cfRule type="containsText" dxfId="28406" priority="29529" operator="containsText" text="Complete">
      <formula>NOT(ISERROR(SEARCH("Complete",M1403)))</formula>
    </cfRule>
  </conditionalFormatting>
  <conditionalFormatting sqref="I1404">
    <cfRule type="cellIs" dxfId="28405" priority="29524" operator="greaterThan">
      <formula>2.35</formula>
    </cfRule>
  </conditionalFormatting>
  <conditionalFormatting sqref="J1404">
    <cfRule type="notContainsBlanks" dxfId="28404" priority="29527">
      <formula>LEN(TRIM(J1404))&gt;0</formula>
    </cfRule>
  </conditionalFormatting>
  <conditionalFormatting sqref="K1404">
    <cfRule type="notContainsBlanks" dxfId="28403" priority="29526">
      <formula>LEN(TRIM(K1404))&gt;0</formula>
    </cfRule>
  </conditionalFormatting>
  <conditionalFormatting sqref="M1404">
    <cfRule type="containsText" dxfId="28402" priority="29525" operator="containsText" text="Complete">
      <formula>NOT(ISERROR(SEARCH("Complete",M1404)))</formula>
    </cfRule>
  </conditionalFormatting>
  <conditionalFormatting sqref="I1405">
    <cfRule type="cellIs" dxfId="28401" priority="29520" operator="greaterThan">
      <formula>2.35</formula>
    </cfRule>
  </conditionalFormatting>
  <conditionalFormatting sqref="J1405">
    <cfRule type="notContainsBlanks" dxfId="28400" priority="29523">
      <formula>LEN(TRIM(J1405))&gt;0</formula>
    </cfRule>
  </conditionalFormatting>
  <conditionalFormatting sqref="K1405">
    <cfRule type="notContainsBlanks" dxfId="28399" priority="29522">
      <formula>LEN(TRIM(K1405))&gt;0</formula>
    </cfRule>
  </conditionalFormatting>
  <conditionalFormatting sqref="M1405">
    <cfRule type="containsText" dxfId="28398" priority="29521" operator="containsText" text="Complete">
      <formula>NOT(ISERROR(SEARCH("Complete",M1405)))</formula>
    </cfRule>
  </conditionalFormatting>
  <conditionalFormatting sqref="I1406">
    <cfRule type="cellIs" dxfId="28397" priority="29516" operator="greaterThan">
      <formula>2.35</formula>
    </cfRule>
  </conditionalFormatting>
  <conditionalFormatting sqref="J1406">
    <cfRule type="notContainsBlanks" dxfId="28396" priority="29519">
      <formula>LEN(TRIM(J1406))&gt;0</formula>
    </cfRule>
  </conditionalFormatting>
  <conditionalFormatting sqref="K1406">
    <cfRule type="notContainsBlanks" dxfId="28395" priority="29518">
      <formula>LEN(TRIM(K1406))&gt;0</formula>
    </cfRule>
  </conditionalFormatting>
  <conditionalFormatting sqref="M1406">
    <cfRule type="containsText" dxfId="28394" priority="29517" operator="containsText" text="Complete">
      <formula>NOT(ISERROR(SEARCH("Complete",M1406)))</formula>
    </cfRule>
  </conditionalFormatting>
  <conditionalFormatting sqref="I1407">
    <cfRule type="cellIs" dxfId="28393" priority="29512" operator="greaterThan">
      <formula>2.35</formula>
    </cfRule>
  </conditionalFormatting>
  <conditionalFormatting sqref="J1407">
    <cfRule type="notContainsBlanks" dxfId="28392" priority="29515">
      <formula>LEN(TRIM(J1407))&gt;0</formula>
    </cfRule>
  </conditionalFormatting>
  <conditionalFormatting sqref="K1407">
    <cfRule type="notContainsBlanks" dxfId="28391" priority="29514">
      <formula>LEN(TRIM(K1407))&gt;0</formula>
    </cfRule>
  </conditionalFormatting>
  <conditionalFormatting sqref="M1407">
    <cfRule type="containsText" dxfId="28390" priority="29513" operator="containsText" text="Complete">
      <formula>NOT(ISERROR(SEARCH("Complete",M1407)))</formula>
    </cfRule>
  </conditionalFormatting>
  <conditionalFormatting sqref="I1408">
    <cfRule type="cellIs" dxfId="28389" priority="29508" operator="greaterThan">
      <formula>2.35</formula>
    </cfRule>
  </conditionalFormatting>
  <conditionalFormatting sqref="J1408">
    <cfRule type="notContainsBlanks" dxfId="28388" priority="29511">
      <formula>LEN(TRIM(J1408))&gt;0</formula>
    </cfRule>
  </conditionalFormatting>
  <conditionalFormatting sqref="K1408">
    <cfRule type="notContainsBlanks" dxfId="28387" priority="29510">
      <formula>LEN(TRIM(K1408))&gt;0</formula>
    </cfRule>
  </conditionalFormatting>
  <conditionalFormatting sqref="M1408">
    <cfRule type="containsText" dxfId="28386" priority="29509" operator="containsText" text="Complete">
      <formula>NOT(ISERROR(SEARCH("Complete",M1408)))</formula>
    </cfRule>
  </conditionalFormatting>
  <conditionalFormatting sqref="I1409">
    <cfRule type="cellIs" dxfId="28385" priority="29504" operator="greaterThan">
      <formula>2.35</formula>
    </cfRule>
  </conditionalFormatting>
  <conditionalFormatting sqref="J1409">
    <cfRule type="notContainsBlanks" dxfId="28384" priority="29507">
      <formula>LEN(TRIM(J1409))&gt;0</formula>
    </cfRule>
  </conditionalFormatting>
  <conditionalFormatting sqref="K1409">
    <cfRule type="notContainsBlanks" dxfId="28383" priority="29506">
      <formula>LEN(TRIM(K1409))&gt;0</formula>
    </cfRule>
  </conditionalFormatting>
  <conditionalFormatting sqref="M1409">
    <cfRule type="containsText" dxfId="28382" priority="29505" operator="containsText" text="Complete">
      <formula>NOT(ISERROR(SEARCH("Complete",M1409)))</formula>
    </cfRule>
  </conditionalFormatting>
  <conditionalFormatting sqref="I1410">
    <cfRule type="cellIs" dxfId="28381" priority="29500" operator="greaterThan">
      <formula>2.35</formula>
    </cfRule>
  </conditionalFormatting>
  <conditionalFormatting sqref="J1410">
    <cfRule type="notContainsBlanks" dxfId="28380" priority="29503">
      <formula>LEN(TRIM(J1410))&gt;0</formula>
    </cfRule>
  </conditionalFormatting>
  <conditionalFormatting sqref="K1410">
    <cfRule type="notContainsBlanks" dxfId="28379" priority="29502">
      <formula>LEN(TRIM(K1410))&gt;0</formula>
    </cfRule>
  </conditionalFormatting>
  <conditionalFormatting sqref="M1410">
    <cfRule type="containsText" dxfId="28378" priority="29501" operator="containsText" text="Complete">
      <formula>NOT(ISERROR(SEARCH("Complete",M1410)))</formula>
    </cfRule>
  </conditionalFormatting>
  <conditionalFormatting sqref="I1411">
    <cfRule type="cellIs" dxfId="28377" priority="29496" operator="greaterThan">
      <formula>2.35</formula>
    </cfRule>
  </conditionalFormatting>
  <conditionalFormatting sqref="J1411">
    <cfRule type="notContainsBlanks" dxfId="28376" priority="29499">
      <formula>LEN(TRIM(J1411))&gt;0</formula>
    </cfRule>
  </conditionalFormatting>
  <conditionalFormatting sqref="K1411">
    <cfRule type="notContainsBlanks" dxfId="28375" priority="29498">
      <formula>LEN(TRIM(K1411))&gt;0</formula>
    </cfRule>
  </conditionalFormatting>
  <conditionalFormatting sqref="M1411">
    <cfRule type="containsText" dxfId="28374" priority="29497" operator="containsText" text="Complete">
      <formula>NOT(ISERROR(SEARCH("Complete",M1411)))</formula>
    </cfRule>
  </conditionalFormatting>
  <conditionalFormatting sqref="I1412">
    <cfRule type="cellIs" dxfId="28373" priority="29492" operator="greaterThan">
      <formula>2.35</formula>
    </cfRule>
  </conditionalFormatting>
  <conditionalFormatting sqref="J1412">
    <cfRule type="notContainsBlanks" dxfId="28372" priority="29495">
      <formula>LEN(TRIM(J1412))&gt;0</formula>
    </cfRule>
  </conditionalFormatting>
  <conditionalFormatting sqref="K1412">
    <cfRule type="notContainsBlanks" dxfId="28371" priority="29494">
      <formula>LEN(TRIM(K1412))&gt;0</formula>
    </cfRule>
  </conditionalFormatting>
  <conditionalFormatting sqref="M1412">
    <cfRule type="containsText" dxfId="28370" priority="29493" operator="containsText" text="Complete">
      <formula>NOT(ISERROR(SEARCH("Complete",M1412)))</formula>
    </cfRule>
  </conditionalFormatting>
  <conditionalFormatting sqref="I1413:I1415">
    <cfRule type="cellIs" dxfId="28369" priority="29488" operator="greaterThan">
      <formula>2.35</formula>
    </cfRule>
  </conditionalFormatting>
  <conditionalFormatting sqref="J1413:J1415">
    <cfRule type="notContainsBlanks" dxfId="28368" priority="29491">
      <formula>LEN(TRIM(J1413))&gt;0</formula>
    </cfRule>
  </conditionalFormatting>
  <conditionalFormatting sqref="K1413:K1415">
    <cfRule type="notContainsBlanks" dxfId="28367" priority="29490">
      <formula>LEN(TRIM(K1413))&gt;0</formula>
    </cfRule>
  </conditionalFormatting>
  <conditionalFormatting sqref="M1413:M1415">
    <cfRule type="containsText" dxfId="28366" priority="29489" operator="containsText" text="Complete">
      <formula>NOT(ISERROR(SEARCH("Complete",M1413)))</formula>
    </cfRule>
  </conditionalFormatting>
  <conditionalFormatting sqref="I1416">
    <cfRule type="cellIs" dxfId="28365" priority="29484" operator="greaterThan">
      <formula>2.35</formula>
    </cfRule>
  </conditionalFormatting>
  <conditionalFormatting sqref="J1416">
    <cfRule type="notContainsBlanks" dxfId="28364" priority="29487">
      <formula>LEN(TRIM(J1416))&gt;0</formula>
    </cfRule>
  </conditionalFormatting>
  <conditionalFormatting sqref="K1416">
    <cfRule type="notContainsBlanks" dxfId="28363" priority="29486">
      <formula>LEN(TRIM(K1416))&gt;0</formula>
    </cfRule>
  </conditionalFormatting>
  <conditionalFormatting sqref="M1416">
    <cfRule type="containsText" dxfId="28362" priority="29485" operator="containsText" text="Complete">
      <formula>NOT(ISERROR(SEARCH("Complete",M1416)))</formula>
    </cfRule>
  </conditionalFormatting>
  <conditionalFormatting sqref="I1417">
    <cfRule type="cellIs" dxfId="28361" priority="29480" operator="greaterThan">
      <formula>2.35</formula>
    </cfRule>
  </conditionalFormatting>
  <conditionalFormatting sqref="J1417">
    <cfRule type="notContainsBlanks" dxfId="28360" priority="29483">
      <formula>LEN(TRIM(J1417))&gt;0</formula>
    </cfRule>
  </conditionalFormatting>
  <conditionalFormatting sqref="K1417">
    <cfRule type="notContainsBlanks" dxfId="28359" priority="29482">
      <formula>LEN(TRIM(K1417))&gt;0</formula>
    </cfRule>
  </conditionalFormatting>
  <conditionalFormatting sqref="M1417">
    <cfRule type="containsText" dxfId="28358" priority="29481" operator="containsText" text="Complete">
      <formula>NOT(ISERROR(SEARCH("Complete",M1417)))</formula>
    </cfRule>
  </conditionalFormatting>
  <conditionalFormatting sqref="I1418">
    <cfRule type="cellIs" dxfId="28357" priority="29476" operator="greaterThan">
      <formula>2.35</formula>
    </cfRule>
  </conditionalFormatting>
  <conditionalFormatting sqref="J1418">
    <cfRule type="notContainsBlanks" dxfId="28356" priority="29479">
      <formula>LEN(TRIM(J1418))&gt;0</formula>
    </cfRule>
  </conditionalFormatting>
  <conditionalFormatting sqref="K1418">
    <cfRule type="notContainsBlanks" dxfId="28355" priority="29478">
      <formula>LEN(TRIM(K1418))&gt;0</formula>
    </cfRule>
  </conditionalFormatting>
  <conditionalFormatting sqref="M1418">
    <cfRule type="containsText" dxfId="28354" priority="29477" operator="containsText" text="Complete">
      <formula>NOT(ISERROR(SEARCH("Complete",M1418)))</formula>
    </cfRule>
  </conditionalFormatting>
  <conditionalFormatting sqref="I1419">
    <cfRule type="cellIs" dxfId="28353" priority="29472" operator="greaterThan">
      <formula>2.35</formula>
    </cfRule>
  </conditionalFormatting>
  <conditionalFormatting sqref="J1419">
    <cfRule type="notContainsBlanks" dxfId="28352" priority="29475">
      <formula>LEN(TRIM(J1419))&gt;0</formula>
    </cfRule>
  </conditionalFormatting>
  <conditionalFormatting sqref="K1419">
    <cfRule type="notContainsBlanks" dxfId="28351" priority="29474">
      <formula>LEN(TRIM(K1419))&gt;0</formula>
    </cfRule>
  </conditionalFormatting>
  <conditionalFormatting sqref="M1419">
    <cfRule type="containsText" dxfId="28350" priority="29473" operator="containsText" text="Complete">
      <formula>NOT(ISERROR(SEARCH("Complete",M1419)))</formula>
    </cfRule>
  </conditionalFormatting>
  <conditionalFormatting sqref="I1420">
    <cfRule type="cellIs" dxfId="28349" priority="29468" operator="greaterThan">
      <formula>2.35</formula>
    </cfRule>
  </conditionalFormatting>
  <conditionalFormatting sqref="J1420">
    <cfRule type="notContainsBlanks" dxfId="28348" priority="29471">
      <formula>LEN(TRIM(J1420))&gt;0</formula>
    </cfRule>
  </conditionalFormatting>
  <conditionalFormatting sqref="K1420">
    <cfRule type="notContainsBlanks" dxfId="28347" priority="29470">
      <formula>LEN(TRIM(K1420))&gt;0</formula>
    </cfRule>
  </conditionalFormatting>
  <conditionalFormatting sqref="M1420">
    <cfRule type="containsText" dxfId="28346" priority="29469" operator="containsText" text="Complete">
      <formula>NOT(ISERROR(SEARCH("Complete",M1420)))</formula>
    </cfRule>
  </conditionalFormatting>
  <conditionalFormatting sqref="I1421">
    <cfRule type="cellIs" dxfId="28345" priority="29464" operator="greaterThan">
      <formula>2.35</formula>
    </cfRule>
  </conditionalFormatting>
  <conditionalFormatting sqref="J1421">
    <cfRule type="notContainsBlanks" dxfId="28344" priority="29467">
      <formula>LEN(TRIM(J1421))&gt;0</formula>
    </cfRule>
  </conditionalFormatting>
  <conditionalFormatting sqref="K1421">
    <cfRule type="notContainsBlanks" dxfId="28343" priority="29466">
      <formula>LEN(TRIM(K1421))&gt;0</formula>
    </cfRule>
  </conditionalFormatting>
  <conditionalFormatting sqref="M1421">
    <cfRule type="containsText" dxfId="28342" priority="29465" operator="containsText" text="Complete">
      <formula>NOT(ISERROR(SEARCH("Complete",M1421)))</formula>
    </cfRule>
  </conditionalFormatting>
  <conditionalFormatting sqref="I1422">
    <cfRule type="cellIs" dxfId="28341" priority="29460" operator="greaterThan">
      <formula>2.35</formula>
    </cfRule>
  </conditionalFormatting>
  <conditionalFormatting sqref="J1422">
    <cfRule type="notContainsBlanks" dxfId="28340" priority="29463">
      <formula>LEN(TRIM(J1422))&gt;0</formula>
    </cfRule>
  </conditionalFormatting>
  <conditionalFormatting sqref="K1422">
    <cfRule type="notContainsBlanks" dxfId="28339" priority="29462">
      <formula>LEN(TRIM(K1422))&gt;0</formula>
    </cfRule>
  </conditionalFormatting>
  <conditionalFormatting sqref="M1422">
    <cfRule type="containsText" dxfId="28338" priority="29461" operator="containsText" text="Complete">
      <formula>NOT(ISERROR(SEARCH("Complete",M1422)))</formula>
    </cfRule>
  </conditionalFormatting>
  <conditionalFormatting sqref="I1423">
    <cfRule type="cellIs" dxfId="28337" priority="29456" operator="greaterThan">
      <formula>2.35</formula>
    </cfRule>
  </conditionalFormatting>
  <conditionalFormatting sqref="J1423">
    <cfRule type="notContainsBlanks" dxfId="28336" priority="29459">
      <formula>LEN(TRIM(J1423))&gt;0</formula>
    </cfRule>
  </conditionalFormatting>
  <conditionalFormatting sqref="K1423">
    <cfRule type="notContainsBlanks" dxfId="28335" priority="29458">
      <formula>LEN(TRIM(K1423))&gt;0</formula>
    </cfRule>
  </conditionalFormatting>
  <conditionalFormatting sqref="M1423">
    <cfRule type="containsText" dxfId="28334" priority="29457" operator="containsText" text="Complete">
      <formula>NOT(ISERROR(SEARCH("Complete",M1423)))</formula>
    </cfRule>
  </conditionalFormatting>
  <conditionalFormatting sqref="I1424">
    <cfRule type="cellIs" dxfId="28333" priority="29452" operator="greaterThan">
      <formula>2.35</formula>
    </cfRule>
  </conditionalFormatting>
  <conditionalFormatting sqref="J1424">
    <cfRule type="notContainsBlanks" dxfId="28332" priority="29455">
      <formula>LEN(TRIM(J1424))&gt;0</formula>
    </cfRule>
  </conditionalFormatting>
  <conditionalFormatting sqref="K1424">
    <cfRule type="notContainsBlanks" dxfId="28331" priority="29454">
      <formula>LEN(TRIM(K1424))&gt;0</formula>
    </cfRule>
  </conditionalFormatting>
  <conditionalFormatting sqref="M1424">
    <cfRule type="containsText" dxfId="28330" priority="29453" operator="containsText" text="Complete">
      <formula>NOT(ISERROR(SEARCH("Complete",M1424)))</formula>
    </cfRule>
  </conditionalFormatting>
  <conditionalFormatting sqref="I1425">
    <cfRule type="cellIs" dxfId="28329" priority="29448" operator="greaterThan">
      <formula>2.35</formula>
    </cfRule>
  </conditionalFormatting>
  <conditionalFormatting sqref="J1425">
    <cfRule type="notContainsBlanks" dxfId="28328" priority="29451">
      <formula>LEN(TRIM(J1425))&gt;0</formula>
    </cfRule>
  </conditionalFormatting>
  <conditionalFormatting sqref="K1425">
    <cfRule type="notContainsBlanks" dxfId="28327" priority="29450">
      <formula>LEN(TRIM(K1425))&gt;0</formula>
    </cfRule>
  </conditionalFormatting>
  <conditionalFormatting sqref="M1425">
    <cfRule type="containsText" dxfId="28326" priority="29449" operator="containsText" text="Complete">
      <formula>NOT(ISERROR(SEARCH("Complete",M1425)))</formula>
    </cfRule>
  </conditionalFormatting>
  <conditionalFormatting sqref="I1426">
    <cfRule type="cellIs" dxfId="28325" priority="29444" operator="greaterThan">
      <formula>2.35</formula>
    </cfRule>
  </conditionalFormatting>
  <conditionalFormatting sqref="J1426">
    <cfRule type="notContainsBlanks" dxfId="28324" priority="29447">
      <formula>LEN(TRIM(J1426))&gt;0</formula>
    </cfRule>
  </conditionalFormatting>
  <conditionalFormatting sqref="K1426">
    <cfRule type="notContainsBlanks" dxfId="28323" priority="29446">
      <formula>LEN(TRIM(K1426))&gt;0</formula>
    </cfRule>
  </conditionalFormatting>
  <conditionalFormatting sqref="M1426">
    <cfRule type="containsText" dxfId="28322" priority="29445" operator="containsText" text="Complete">
      <formula>NOT(ISERROR(SEARCH("Complete",M1426)))</formula>
    </cfRule>
  </conditionalFormatting>
  <conditionalFormatting sqref="I1427">
    <cfRule type="cellIs" dxfId="28321" priority="29440" operator="greaterThan">
      <formula>2.35</formula>
    </cfRule>
  </conditionalFormatting>
  <conditionalFormatting sqref="J1427">
    <cfRule type="notContainsBlanks" dxfId="28320" priority="29443">
      <formula>LEN(TRIM(J1427))&gt;0</formula>
    </cfRule>
  </conditionalFormatting>
  <conditionalFormatting sqref="K1427">
    <cfRule type="notContainsBlanks" dxfId="28319" priority="29442">
      <formula>LEN(TRIM(K1427))&gt;0</formula>
    </cfRule>
  </conditionalFormatting>
  <conditionalFormatting sqref="M1427">
    <cfRule type="containsText" dxfId="28318" priority="29441" operator="containsText" text="Complete">
      <formula>NOT(ISERROR(SEARCH("Complete",M1427)))</formula>
    </cfRule>
  </conditionalFormatting>
  <conditionalFormatting sqref="I1428">
    <cfRule type="cellIs" dxfId="28317" priority="29436" operator="greaterThan">
      <formula>2.35</formula>
    </cfRule>
  </conditionalFormatting>
  <conditionalFormatting sqref="J1428">
    <cfRule type="notContainsBlanks" dxfId="28316" priority="29439">
      <formula>LEN(TRIM(J1428))&gt;0</formula>
    </cfRule>
  </conditionalFormatting>
  <conditionalFormatting sqref="K1428">
    <cfRule type="notContainsBlanks" dxfId="28315" priority="29438">
      <formula>LEN(TRIM(K1428))&gt;0</formula>
    </cfRule>
  </conditionalFormatting>
  <conditionalFormatting sqref="M1428">
    <cfRule type="containsText" dxfId="28314" priority="29437" operator="containsText" text="Complete">
      <formula>NOT(ISERROR(SEARCH("Complete",M1428)))</formula>
    </cfRule>
  </conditionalFormatting>
  <conditionalFormatting sqref="I1429">
    <cfRule type="cellIs" dxfId="28313" priority="29432" operator="greaterThan">
      <formula>2.35</formula>
    </cfRule>
  </conditionalFormatting>
  <conditionalFormatting sqref="J1429">
    <cfRule type="notContainsBlanks" dxfId="28312" priority="29435">
      <formula>LEN(TRIM(J1429))&gt;0</formula>
    </cfRule>
  </conditionalFormatting>
  <conditionalFormatting sqref="K1429">
    <cfRule type="notContainsBlanks" dxfId="28311" priority="29434">
      <formula>LEN(TRIM(K1429))&gt;0</formula>
    </cfRule>
  </conditionalFormatting>
  <conditionalFormatting sqref="M1429">
    <cfRule type="containsText" dxfId="28310" priority="29433" operator="containsText" text="Complete">
      <formula>NOT(ISERROR(SEARCH("Complete",M1429)))</formula>
    </cfRule>
  </conditionalFormatting>
  <conditionalFormatting sqref="I1430">
    <cfRule type="cellIs" dxfId="28309" priority="29428" operator="greaterThan">
      <formula>2.35</formula>
    </cfRule>
  </conditionalFormatting>
  <conditionalFormatting sqref="J1430">
    <cfRule type="notContainsBlanks" dxfId="28308" priority="29431">
      <formula>LEN(TRIM(J1430))&gt;0</formula>
    </cfRule>
  </conditionalFormatting>
  <conditionalFormatting sqref="K1430">
    <cfRule type="notContainsBlanks" dxfId="28307" priority="29430">
      <formula>LEN(TRIM(K1430))&gt;0</formula>
    </cfRule>
  </conditionalFormatting>
  <conditionalFormatting sqref="M1430">
    <cfRule type="containsText" dxfId="28306" priority="29429" operator="containsText" text="Complete">
      <formula>NOT(ISERROR(SEARCH("Complete",M1430)))</formula>
    </cfRule>
  </conditionalFormatting>
  <conditionalFormatting sqref="I1431">
    <cfRule type="cellIs" dxfId="28305" priority="29424" operator="greaterThan">
      <formula>2.35</formula>
    </cfRule>
  </conditionalFormatting>
  <conditionalFormatting sqref="J1431">
    <cfRule type="notContainsBlanks" dxfId="28304" priority="29427">
      <formula>LEN(TRIM(J1431))&gt;0</formula>
    </cfRule>
  </conditionalFormatting>
  <conditionalFormatting sqref="K1431">
    <cfRule type="notContainsBlanks" dxfId="28303" priority="29426">
      <formula>LEN(TRIM(K1431))&gt;0</formula>
    </cfRule>
  </conditionalFormatting>
  <conditionalFormatting sqref="M1431">
    <cfRule type="containsText" dxfId="28302" priority="29425" operator="containsText" text="Complete">
      <formula>NOT(ISERROR(SEARCH("Complete",M1431)))</formula>
    </cfRule>
  </conditionalFormatting>
  <conditionalFormatting sqref="I1432">
    <cfRule type="cellIs" dxfId="28301" priority="29420" operator="greaterThan">
      <formula>2.35</formula>
    </cfRule>
  </conditionalFormatting>
  <conditionalFormatting sqref="J1432">
    <cfRule type="notContainsBlanks" dxfId="28300" priority="29423">
      <formula>LEN(TRIM(J1432))&gt;0</formula>
    </cfRule>
  </conditionalFormatting>
  <conditionalFormatting sqref="K1432">
    <cfRule type="notContainsBlanks" dxfId="28299" priority="29422">
      <formula>LEN(TRIM(K1432))&gt;0</formula>
    </cfRule>
  </conditionalFormatting>
  <conditionalFormatting sqref="M1432">
    <cfRule type="containsText" dxfId="28298" priority="29421" operator="containsText" text="Complete">
      <formula>NOT(ISERROR(SEARCH("Complete",M1432)))</formula>
    </cfRule>
  </conditionalFormatting>
  <conditionalFormatting sqref="I1433">
    <cfRule type="cellIs" dxfId="28297" priority="29416" operator="greaterThan">
      <formula>2.35</formula>
    </cfRule>
  </conditionalFormatting>
  <conditionalFormatting sqref="J1433">
    <cfRule type="notContainsBlanks" dxfId="28296" priority="29419">
      <formula>LEN(TRIM(J1433))&gt;0</formula>
    </cfRule>
  </conditionalFormatting>
  <conditionalFormatting sqref="K1433">
    <cfRule type="notContainsBlanks" dxfId="28295" priority="29418">
      <formula>LEN(TRIM(K1433))&gt;0</formula>
    </cfRule>
  </conditionalFormatting>
  <conditionalFormatting sqref="M1433">
    <cfRule type="containsText" dxfId="28294" priority="29417" operator="containsText" text="Complete">
      <formula>NOT(ISERROR(SEARCH("Complete",M1433)))</formula>
    </cfRule>
  </conditionalFormatting>
  <conditionalFormatting sqref="I1434">
    <cfRule type="cellIs" dxfId="28293" priority="29412" operator="greaterThan">
      <formula>2.35</formula>
    </cfRule>
  </conditionalFormatting>
  <conditionalFormatting sqref="J1434">
    <cfRule type="notContainsBlanks" dxfId="28292" priority="29415">
      <formula>LEN(TRIM(J1434))&gt;0</formula>
    </cfRule>
  </conditionalFormatting>
  <conditionalFormatting sqref="K1434">
    <cfRule type="notContainsBlanks" dxfId="28291" priority="29414">
      <formula>LEN(TRIM(K1434))&gt;0</formula>
    </cfRule>
  </conditionalFormatting>
  <conditionalFormatting sqref="M1434">
    <cfRule type="containsText" dxfId="28290" priority="29413" operator="containsText" text="Complete">
      <formula>NOT(ISERROR(SEARCH("Complete",M1434)))</formula>
    </cfRule>
  </conditionalFormatting>
  <conditionalFormatting sqref="I1435">
    <cfRule type="cellIs" dxfId="28289" priority="29408" operator="greaterThan">
      <formula>2.35</formula>
    </cfRule>
  </conditionalFormatting>
  <conditionalFormatting sqref="J1435">
    <cfRule type="notContainsBlanks" dxfId="28288" priority="29411">
      <formula>LEN(TRIM(J1435))&gt;0</formula>
    </cfRule>
  </conditionalFormatting>
  <conditionalFormatting sqref="K1435">
    <cfRule type="notContainsBlanks" dxfId="28287" priority="29410">
      <formula>LEN(TRIM(K1435))&gt;0</formula>
    </cfRule>
  </conditionalFormatting>
  <conditionalFormatting sqref="M1435">
    <cfRule type="containsText" dxfId="28286" priority="29409" operator="containsText" text="Complete">
      <formula>NOT(ISERROR(SEARCH("Complete",M1435)))</formula>
    </cfRule>
  </conditionalFormatting>
  <conditionalFormatting sqref="I1436">
    <cfRule type="cellIs" dxfId="28285" priority="29404" operator="greaterThan">
      <formula>2.35</formula>
    </cfRule>
  </conditionalFormatting>
  <conditionalFormatting sqref="J1436">
    <cfRule type="notContainsBlanks" dxfId="28284" priority="29407">
      <formula>LEN(TRIM(J1436))&gt;0</formula>
    </cfRule>
  </conditionalFormatting>
  <conditionalFormatting sqref="K1436">
    <cfRule type="notContainsBlanks" dxfId="28283" priority="29406">
      <formula>LEN(TRIM(K1436))&gt;0</formula>
    </cfRule>
  </conditionalFormatting>
  <conditionalFormatting sqref="M1436">
    <cfRule type="containsText" dxfId="28282" priority="29405" operator="containsText" text="Complete">
      <formula>NOT(ISERROR(SEARCH("Complete",M1436)))</formula>
    </cfRule>
  </conditionalFormatting>
  <conditionalFormatting sqref="I1437">
    <cfRule type="cellIs" dxfId="28281" priority="29400" operator="greaterThan">
      <formula>2.35</formula>
    </cfRule>
  </conditionalFormatting>
  <conditionalFormatting sqref="J1437">
    <cfRule type="notContainsBlanks" dxfId="28280" priority="29403">
      <formula>LEN(TRIM(J1437))&gt;0</formula>
    </cfRule>
  </conditionalFormatting>
  <conditionalFormatting sqref="K1437">
    <cfRule type="notContainsBlanks" dxfId="28279" priority="29402">
      <formula>LEN(TRIM(K1437))&gt;0</formula>
    </cfRule>
  </conditionalFormatting>
  <conditionalFormatting sqref="M1437">
    <cfRule type="containsText" dxfId="28278" priority="29401" operator="containsText" text="Complete">
      <formula>NOT(ISERROR(SEARCH("Complete",M1437)))</formula>
    </cfRule>
  </conditionalFormatting>
  <conditionalFormatting sqref="I1438">
    <cfRule type="cellIs" dxfId="28277" priority="29396" operator="greaterThan">
      <formula>2.35</formula>
    </cfRule>
  </conditionalFormatting>
  <conditionalFormatting sqref="J1438">
    <cfRule type="notContainsBlanks" dxfId="28276" priority="29399">
      <formula>LEN(TRIM(J1438))&gt;0</formula>
    </cfRule>
  </conditionalFormatting>
  <conditionalFormatting sqref="K1438">
    <cfRule type="notContainsBlanks" dxfId="28275" priority="29398">
      <formula>LEN(TRIM(K1438))&gt;0</formula>
    </cfRule>
  </conditionalFormatting>
  <conditionalFormatting sqref="M1438">
    <cfRule type="containsText" dxfId="28274" priority="29397" operator="containsText" text="Complete">
      <formula>NOT(ISERROR(SEARCH("Complete",M1438)))</formula>
    </cfRule>
  </conditionalFormatting>
  <conditionalFormatting sqref="I1439">
    <cfRule type="cellIs" dxfId="28273" priority="29392" operator="greaterThan">
      <formula>2.35</formula>
    </cfRule>
  </conditionalFormatting>
  <conditionalFormatting sqref="J1439">
    <cfRule type="notContainsBlanks" dxfId="28272" priority="29395">
      <formula>LEN(TRIM(J1439))&gt;0</formula>
    </cfRule>
  </conditionalFormatting>
  <conditionalFormatting sqref="K1439">
    <cfRule type="notContainsBlanks" dxfId="28271" priority="29394">
      <formula>LEN(TRIM(K1439))&gt;0</formula>
    </cfRule>
  </conditionalFormatting>
  <conditionalFormatting sqref="M1439">
    <cfRule type="containsText" dxfId="28270" priority="29393" operator="containsText" text="Complete">
      <formula>NOT(ISERROR(SEARCH("Complete",M1439)))</formula>
    </cfRule>
  </conditionalFormatting>
  <conditionalFormatting sqref="I1440">
    <cfRule type="cellIs" dxfId="28269" priority="29388" operator="greaterThan">
      <formula>2.35</formula>
    </cfRule>
  </conditionalFormatting>
  <conditionalFormatting sqref="J1440">
    <cfRule type="notContainsBlanks" dxfId="28268" priority="29391">
      <formula>LEN(TRIM(J1440))&gt;0</formula>
    </cfRule>
  </conditionalFormatting>
  <conditionalFormatting sqref="K1440">
    <cfRule type="notContainsBlanks" dxfId="28267" priority="29390">
      <formula>LEN(TRIM(K1440))&gt;0</formula>
    </cfRule>
  </conditionalFormatting>
  <conditionalFormatting sqref="M1440">
    <cfRule type="containsText" dxfId="28266" priority="29389" operator="containsText" text="Complete">
      <formula>NOT(ISERROR(SEARCH("Complete",M1440)))</formula>
    </cfRule>
  </conditionalFormatting>
  <conditionalFormatting sqref="I1441">
    <cfRule type="cellIs" dxfId="28265" priority="29384" operator="greaterThan">
      <formula>2.35</formula>
    </cfRule>
  </conditionalFormatting>
  <conditionalFormatting sqref="J1441">
    <cfRule type="notContainsBlanks" dxfId="28264" priority="29387">
      <formula>LEN(TRIM(J1441))&gt;0</formula>
    </cfRule>
  </conditionalFormatting>
  <conditionalFormatting sqref="K1441">
    <cfRule type="notContainsBlanks" dxfId="28263" priority="29386">
      <formula>LEN(TRIM(K1441))&gt;0</formula>
    </cfRule>
  </conditionalFormatting>
  <conditionalFormatting sqref="M1441">
    <cfRule type="containsText" dxfId="28262" priority="29385" operator="containsText" text="Complete">
      <formula>NOT(ISERROR(SEARCH("Complete",M1441)))</formula>
    </cfRule>
  </conditionalFormatting>
  <conditionalFormatting sqref="I1442">
    <cfRule type="cellIs" dxfId="28261" priority="29380" operator="greaterThan">
      <formula>2.35</formula>
    </cfRule>
  </conditionalFormatting>
  <conditionalFormatting sqref="J1442">
    <cfRule type="notContainsBlanks" dxfId="28260" priority="29383">
      <formula>LEN(TRIM(J1442))&gt;0</formula>
    </cfRule>
  </conditionalFormatting>
  <conditionalFormatting sqref="K1442">
    <cfRule type="notContainsBlanks" dxfId="28259" priority="29382">
      <formula>LEN(TRIM(K1442))&gt;0</formula>
    </cfRule>
  </conditionalFormatting>
  <conditionalFormatting sqref="M1442">
    <cfRule type="containsText" dxfId="28258" priority="29381" operator="containsText" text="Complete">
      <formula>NOT(ISERROR(SEARCH("Complete",M1442)))</formula>
    </cfRule>
  </conditionalFormatting>
  <conditionalFormatting sqref="I1443">
    <cfRule type="cellIs" dxfId="28257" priority="29376" operator="greaterThan">
      <formula>2.35</formula>
    </cfRule>
  </conditionalFormatting>
  <conditionalFormatting sqref="J1443">
    <cfRule type="notContainsBlanks" dxfId="28256" priority="29379">
      <formula>LEN(TRIM(J1443))&gt;0</formula>
    </cfRule>
  </conditionalFormatting>
  <conditionalFormatting sqref="K1443">
    <cfRule type="notContainsBlanks" dxfId="28255" priority="29378">
      <formula>LEN(TRIM(K1443))&gt;0</formula>
    </cfRule>
  </conditionalFormatting>
  <conditionalFormatting sqref="M1443">
    <cfRule type="containsText" dxfId="28254" priority="29377" operator="containsText" text="Complete">
      <formula>NOT(ISERROR(SEARCH("Complete",M1443)))</formula>
    </cfRule>
  </conditionalFormatting>
  <conditionalFormatting sqref="I1444">
    <cfRule type="cellIs" dxfId="28253" priority="29372" operator="greaterThan">
      <formula>2.35</formula>
    </cfRule>
  </conditionalFormatting>
  <conditionalFormatting sqref="J1444">
    <cfRule type="notContainsBlanks" dxfId="28252" priority="29375">
      <formula>LEN(TRIM(J1444))&gt;0</formula>
    </cfRule>
  </conditionalFormatting>
  <conditionalFormatting sqref="K1444">
    <cfRule type="notContainsBlanks" dxfId="28251" priority="29374">
      <formula>LEN(TRIM(K1444))&gt;0</formula>
    </cfRule>
  </conditionalFormatting>
  <conditionalFormatting sqref="M1444">
    <cfRule type="containsText" dxfId="28250" priority="29373" operator="containsText" text="Complete">
      <formula>NOT(ISERROR(SEARCH("Complete",M1444)))</formula>
    </cfRule>
  </conditionalFormatting>
  <conditionalFormatting sqref="I1445">
    <cfRule type="cellIs" dxfId="28249" priority="29368" operator="greaterThan">
      <formula>2.35</formula>
    </cfRule>
  </conditionalFormatting>
  <conditionalFormatting sqref="J1445">
    <cfRule type="notContainsBlanks" dxfId="28248" priority="29371">
      <formula>LEN(TRIM(J1445))&gt;0</formula>
    </cfRule>
  </conditionalFormatting>
  <conditionalFormatting sqref="K1445">
    <cfRule type="notContainsBlanks" dxfId="28247" priority="29370">
      <formula>LEN(TRIM(K1445))&gt;0</formula>
    </cfRule>
  </conditionalFormatting>
  <conditionalFormatting sqref="M1445">
    <cfRule type="containsText" dxfId="28246" priority="29369" operator="containsText" text="Complete">
      <formula>NOT(ISERROR(SEARCH("Complete",M1445)))</formula>
    </cfRule>
  </conditionalFormatting>
  <conditionalFormatting sqref="I1446">
    <cfRule type="cellIs" dxfId="28245" priority="29364" operator="greaterThan">
      <formula>2.35</formula>
    </cfRule>
  </conditionalFormatting>
  <conditionalFormatting sqref="J1446">
    <cfRule type="notContainsBlanks" dxfId="28244" priority="29367">
      <formula>LEN(TRIM(J1446))&gt;0</formula>
    </cfRule>
  </conditionalFormatting>
  <conditionalFormatting sqref="K1446">
    <cfRule type="notContainsBlanks" dxfId="28243" priority="29366">
      <formula>LEN(TRIM(K1446))&gt;0</formula>
    </cfRule>
  </conditionalFormatting>
  <conditionalFormatting sqref="M1446">
    <cfRule type="containsText" dxfId="28242" priority="29365" operator="containsText" text="Complete">
      <formula>NOT(ISERROR(SEARCH("Complete",M1446)))</formula>
    </cfRule>
  </conditionalFormatting>
  <conditionalFormatting sqref="I1447">
    <cfRule type="cellIs" dxfId="28241" priority="29360" operator="greaterThan">
      <formula>2.35</formula>
    </cfRule>
  </conditionalFormatting>
  <conditionalFormatting sqref="J1447">
    <cfRule type="notContainsBlanks" dxfId="28240" priority="29363">
      <formula>LEN(TRIM(J1447))&gt;0</formula>
    </cfRule>
  </conditionalFormatting>
  <conditionalFormatting sqref="K1447">
    <cfRule type="notContainsBlanks" dxfId="28239" priority="29362">
      <formula>LEN(TRIM(K1447))&gt;0</formula>
    </cfRule>
  </conditionalFormatting>
  <conditionalFormatting sqref="M1447">
    <cfRule type="containsText" dxfId="28238" priority="29361" operator="containsText" text="Complete">
      <formula>NOT(ISERROR(SEARCH("Complete",M1447)))</formula>
    </cfRule>
  </conditionalFormatting>
  <conditionalFormatting sqref="I1448">
    <cfRule type="cellIs" dxfId="28237" priority="29356" operator="greaterThan">
      <formula>2.35</formula>
    </cfRule>
  </conditionalFormatting>
  <conditionalFormatting sqref="J1448">
    <cfRule type="notContainsBlanks" dxfId="28236" priority="29359">
      <formula>LEN(TRIM(J1448))&gt;0</formula>
    </cfRule>
  </conditionalFormatting>
  <conditionalFormatting sqref="K1448">
    <cfRule type="notContainsBlanks" dxfId="28235" priority="29358">
      <formula>LEN(TRIM(K1448))&gt;0</formula>
    </cfRule>
  </conditionalFormatting>
  <conditionalFormatting sqref="M1448">
    <cfRule type="containsText" dxfId="28234" priority="29357" operator="containsText" text="Complete">
      <formula>NOT(ISERROR(SEARCH("Complete",M1448)))</formula>
    </cfRule>
  </conditionalFormatting>
  <conditionalFormatting sqref="I1449">
    <cfRule type="cellIs" dxfId="28233" priority="29352" operator="greaterThan">
      <formula>2.35</formula>
    </cfRule>
  </conditionalFormatting>
  <conditionalFormatting sqref="J1449">
    <cfRule type="notContainsBlanks" dxfId="28232" priority="29355">
      <formula>LEN(TRIM(J1449))&gt;0</formula>
    </cfRule>
  </conditionalFormatting>
  <conditionalFormatting sqref="K1449">
    <cfRule type="notContainsBlanks" dxfId="28231" priority="29354">
      <formula>LEN(TRIM(K1449))&gt;0</formula>
    </cfRule>
  </conditionalFormatting>
  <conditionalFormatting sqref="M1449">
    <cfRule type="containsText" dxfId="28230" priority="29353" operator="containsText" text="Complete">
      <formula>NOT(ISERROR(SEARCH("Complete",M1449)))</formula>
    </cfRule>
  </conditionalFormatting>
  <conditionalFormatting sqref="I1450">
    <cfRule type="cellIs" dxfId="28229" priority="29348" operator="greaterThan">
      <formula>2.35</formula>
    </cfRule>
  </conditionalFormatting>
  <conditionalFormatting sqref="J1450">
    <cfRule type="notContainsBlanks" dxfId="28228" priority="29351">
      <formula>LEN(TRIM(J1450))&gt;0</formula>
    </cfRule>
  </conditionalFormatting>
  <conditionalFormatting sqref="K1450">
    <cfRule type="notContainsBlanks" dxfId="28227" priority="29350">
      <formula>LEN(TRIM(K1450))&gt;0</formula>
    </cfRule>
  </conditionalFormatting>
  <conditionalFormatting sqref="M1450">
    <cfRule type="containsText" dxfId="28226" priority="29349" operator="containsText" text="Complete">
      <formula>NOT(ISERROR(SEARCH("Complete",M1450)))</formula>
    </cfRule>
  </conditionalFormatting>
  <conditionalFormatting sqref="I1451">
    <cfRule type="cellIs" dxfId="28225" priority="29344" operator="greaterThan">
      <formula>2.35</formula>
    </cfRule>
  </conditionalFormatting>
  <conditionalFormatting sqref="J1451">
    <cfRule type="notContainsBlanks" dxfId="28224" priority="29347">
      <formula>LEN(TRIM(J1451))&gt;0</formula>
    </cfRule>
  </conditionalFormatting>
  <conditionalFormatting sqref="K1451">
    <cfRule type="notContainsBlanks" dxfId="28223" priority="29346">
      <formula>LEN(TRIM(K1451))&gt;0</formula>
    </cfRule>
  </conditionalFormatting>
  <conditionalFormatting sqref="M1451">
    <cfRule type="containsText" dxfId="28222" priority="29345" operator="containsText" text="Complete">
      <formula>NOT(ISERROR(SEARCH("Complete",M1451)))</formula>
    </cfRule>
  </conditionalFormatting>
  <conditionalFormatting sqref="I1452">
    <cfRule type="cellIs" dxfId="28221" priority="29340" operator="greaterThan">
      <formula>2.35</formula>
    </cfRule>
  </conditionalFormatting>
  <conditionalFormatting sqref="J1452">
    <cfRule type="notContainsBlanks" dxfId="28220" priority="29343">
      <formula>LEN(TRIM(J1452))&gt;0</formula>
    </cfRule>
  </conditionalFormatting>
  <conditionalFormatting sqref="K1452">
    <cfRule type="notContainsBlanks" dxfId="28219" priority="29342">
      <formula>LEN(TRIM(K1452))&gt;0</formula>
    </cfRule>
  </conditionalFormatting>
  <conditionalFormatting sqref="M1452">
    <cfRule type="containsText" dxfId="28218" priority="29341" operator="containsText" text="Complete">
      <formula>NOT(ISERROR(SEARCH("Complete",M1452)))</formula>
    </cfRule>
  </conditionalFormatting>
  <conditionalFormatting sqref="I1453">
    <cfRule type="cellIs" dxfId="28217" priority="29336" operator="greaterThan">
      <formula>2.35</formula>
    </cfRule>
  </conditionalFormatting>
  <conditionalFormatting sqref="J1453">
    <cfRule type="notContainsBlanks" dxfId="28216" priority="29339">
      <formula>LEN(TRIM(J1453))&gt;0</formula>
    </cfRule>
  </conditionalFormatting>
  <conditionalFormatting sqref="K1453">
    <cfRule type="notContainsBlanks" dxfId="28215" priority="29338">
      <formula>LEN(TRIM(K1453))&gt;0</formula>
    </cfRule>
  </conditionalFormatting>
  <conditionalFormatting sqref="M1453">
    <cfRule type="containsText" dxfId="28214" priority="29337" operator="containsText" text="Complete">
      <formula>NOT(ISERROR(SEARCH("Complete",M1453)))</formula>
    </cfRule>
  </conditionalFormatting>
  <conditionalFormatting sqref="I1454">
    <cfRule type="cellIs" dxfId="28213" priority="29332" operator="greaterThan">
      <formula>2.35</formula>
    </cfRule>
  </conditionalFormatting>
  <conditionalFormatting sqref="J1454">
    <cfRule type="notContainsBlanks" dxfId="28212" priority="29335">
      <formula>LEN(TRIM(J1454))&gt;0</formula>
    </cfRule>
  </conditionalFormatting>
  <conditionalFormatting sqref="K1454">
    <cfRule type="notContainsBlanks" dxfId="28211" priority="29334">
      <formula>LEN(TRIM(K1454))&gt;0</formula>
    </cfRule>
  </conditionalFormatting>
  <conditionalFormatting sqref="M1454">
    <cfRule type="containsText" dxfId="28210" priority="29333" operator="containsText" text="Complete">
      <formula>NOT(ISERROR(SEARCH("Complete",M1454)))</formula>
    </cfRule>
  </conditionalFormatting>
  <conditionalFormatting sqref="I1455">
    <cfRule type="cellIs" dxfId="28209" priority="29328" operator="greaterThan">
      <formula>2.35</formula>
    </cfRule>
  </conditionalFormatting>
  <conditionalFormatting sqref="J1455">
    <cfRule type="notContainsBlanks" dxfId="28208" priority="29331">
      <formula>LEN(TRIM(J1455))&gt;0</formula>
    </cfRule>
  </conditionalFormatting>
  <conditionalFormatting sqref="K1455">
    <cfRule type="notContainsBlanks" dxfId="28207" priority="29330">
      <formula>LEN(TRIM(K1455))&gt;0</formula>
    </cfRule>
  </conditionalFormatting>
  <conditionalFormatting sqref="M1455">
    <cfRule type="containsText" dxfId="28206" priority="29329" operator="containsText" text="Complete">
      <formula>NOT(ISERROR(SEARCH("Complete",M1455)))</formula>
    </cfRule>
  </conditionalFormatting>
  <conditionalFormatting sqref="I1456">
    <cfRule type="cellIs" dxfId="28205" priority="29324" operator="greaterThan">
      <formula>2.35</formula>
    </cfRule>
  </conditionalFormatting>
  <conditionalFormatting sqref="J1456">
    <cfRule type="notContainsBlanks" dxfId="28204" priority="29327">
      <formula>LEN(TRIM(J1456))&gt;0</formula>
    </cfRule>
  </conditionalFormatting>
  <conditionalFormatting sqref="K1456">
    <cfRule type="notContainsBlanks" dxfId="28203" priority="29326">
      <formula>LEN(TRIM(K1456))&gt;0</formula>
    </cfRule>
  </conditionalFormatting>
  <conditionalFormatting sqref="M1456">
    <cfRule type="containsText" dxfId="28202" priority="29325" operator="containsText" text="Complete">
      <formula>NOT(ISERROR(SEARCH("Complete",M1456)))</formula>
    </cfRule>
  </conditionalFormatting>
  <conditionalFormatting sqref="I1457">
    <cfRule type="cellIs" dxfId="28201" priority="29320" operator="greaterThan">
      <formula>2.35</formula>
    </cfRule>
  </conditionalFormatting>
  <conditionalFormatting sqref="J1457">
    <cfRule type="notContainsBlanks" dxfId="28200" priority="29323">
      <formula>LEN(TRIM(J1457))&gt;0</formula>
    </cfRule>
  </conditionalFormatting>
  <conditionalFormatting sqref="K1457">
    <cfRule type="notContainsBlanks" dxfId="28199" priority="29322">
      <formula>LEN(TRIM(K1457))&gt;0</formula>
    </cfRule>
  </conditionalFormatting>
  <conditionalFormatting sqref="M1457">
    <cfRule type="containsText" dxfId="28198" priority="29321" operator="containsText" text="Complete">
      <formula>NOT(ISERROR(SEARCH("Complete",M1457)))</formula>
    </cfRule>
  </conditionalFormatting>
  <conditionalFormatting sqref="I1458">
    <cfRule type="cellIs" dxfId="28197" priority="29316" operator="greaterThan">
      <formula>2.35</formula>
    </cfRule>
  </conditionalFormatting>
  <conditionalFormatting sqref="J1458">
    <cfRule type="notContainsBlanks" dxfId="28196" priority="29319">
      <formula>LEN(TRIM(J1458))&gt;0</formula>
    </cfRule>
  </conditionalFormatting>
  <conditionalFormatting sqref="K1458">
    <cfRule type="notContainsBlanks" dxfId="28195" priority="29318">
      <formula>LEN(TRIM(K1458))&gt;0</formula>
    </cfRule>
  </conditionalFormatting>
  <conditionalFormatting sqref="M1458">
    <cfRule type="containsText" dxfId="28194" priority="29317" operator="containsText" text="Complete">
      <formula>NOT(ISERROR(SEARCH("Complete",M1458)))</formula>
    </cfRule>
  </conditionalFormatting>
  <conditionalFormatting sqref="I1459">
    <cfRule type="cellIs" dxfId="28193" priority="29312" operator="greaterThan">
      <formula>2.35</formula>
    </cfRule>
  </conditionalFormatting>
  <conditionalFormatting sqref="J1459">
    <cfRule type="notContainsBlanks" dxfId="28192" priority="29315">
      <formula>LEN(TRIM(J1459))&gt;0</formula>
    </cfRule>
  </conditionalFormatting>
  <conditionalFormatting sqref="K1459">
    <cfRule type="notContainsBlanks" dxfId="28191" priority="29314">
      <formula>LEN(TRIM(K1459))&gt;0</formula>
    </cfRule>
  </conditionalFormatting>
  <conditionalFormatting sqref="M1459">
    <cfRule type="containsText" dxfId="28190" priority="29313" operator="containsText" text="Complete">
      <formula>NOT(ISERROR(SEARCH("Complete",M1459)))</formula>
    </cfRule>
  </conditionalFormatting>
  <conditionalFormatting sqref="I1460">
    <cfRule type="cellIs" dxfId="28189" priority="29308" operator="greaterThan">
      <formula>2.35</formula>
    </cfRule>
  </conditionalFormatting>
  <conditionalFormatting sqref="J1460">
    <cfRule type="notContainsBlanks" dxfId="28188" priority="29311">
      <formula>LEN(TRIM(J1460))&gt;0</formula>
    </cfRule>
  </conditionalFormatting>
  <conditionalFormatting sqref="K1460">
    <cfRule type="notContainsBlanks" dxfId="28187" priority="29310">
      <formula>LEN(TRIM(K1460))&gt;0</formula>
    </cfRule>
  </conditionalFormatting>
  <conditionalFormatting sqref="M1460">
    <cfRule type="containsText" dxfId="28186" priority="29309" operator="containsText" text="Complete">
      <formula>NOT(ISERROR(SEARCH("Complete",M1460)))</formula>
    </cfRule>
  </conditionalFormatting>
  <conditionalFormatting sqref="I1461">
    <cfRule type="cellIs" dxfId="28185" priority="29304" operator="greaterThan">
      <formula>2.35</formula>
    </cfRule>
  </conditionalFormatting>
  <conditionalFormatting sqref="J1461">
    <cfRule type="notContainsBlanks" dxfId="28184" priority="29307">
      <formula>LEN(TRIM(J1461))&gt;0</formula>
    </cfRule>
  </conditionalFormatting>
  <conditionalFormatting sqref="K1461">
    <cfRule type="notContainsBlanks" dxfId="28183" priority="29306">
      <formula>LEN(TRIM(K1461))&gt;0</formula>
    </cfRule>
  </conditionalFormatting>
  <conditionalFormatting sqref="M1461">
    <cfRule type="containsText" dxfId="28182" priority="29305" operator="containsText" text="Complete">
      <formula>NOT(ISERROR(SEARCH("Complete",M1461)))</formula>
    </cfRule>
  </conditionalFormatting>
  <conditionalFormatting sqref="I1462">
    <cfRule type="cellIs" dxfId="28181" priority="29300" operator="greaterThan">
      <formula>2.35</formula>
    </cfRule>
  </conditionalFormatting>
  <conditionalFormatting sqref="J1462">
    <cfRule type="notContainsBlanks" dxfId="28180" priority="29303">
      <formula>LEN(TRIM(J1462))&gt;0</formula>
    </cfRule>
  </conditionalFormatting>
  <conditionalFormatting sqref="K1462">
    <cfRule type="notContainsBlanks" dxfId="28179" priority="29302">
      <formula>LEN(TRIM(K1462))&gt;0</formula>
    </cfRule>
  </conditionalFormatting>
  <conditionalFormatting sqref="M1462">
    <cfRule type="containsText" dxfId="28178" priority="29301" operator="containsText" text="Complete">
      <formula>NOT(ISERROR(SEARCH("Complete",M1462)))</formula>
    </cfRule>
  </conditionalFormatting>
  <conditionalFormatting sqref="I1463">
    <cfRule type="cellIs" dxfId="28177" priority="29296" operator="greaterThan">
      <formula>2.35</formula>
    </cfRule>
  </conditionalFormatting>
  <conditionalFormatting sqref="J1463">
    <cfRule type="notContainsBlanks" dxfId="28176" priority="29299">
      <formula>LEN(TRIM(J1463))&gt;0</formula>
    </cfRule>
  </conditionalFormatting>
  <conditionalFormatting sqref="K1463">
    <cfRule type="notContainsBlanks" dxfId="28175" priority="29298">
      <formula>LEN(TRIM(K1463))&gt;0</formula>
    </cfRule>
  </conditionalFormatting>
  <conditionalFormatting sqref="M1463">
    <cfRule type="containsText" dxfId="28174" priority="29297" operator="containsText" text="Complete">
      <formula>NOT(ISERROR(SEARCH("Complete",M1463)))</formula>
    </cfRule>
  </conditionalFormatting>
  <conditionalFormatting sqref="I1464">
    <cfRule type="cellIs" dxfId="28173" priority="29292" operator="greaterThan">
      <formula>2.35</formula>
    </cfRule>
  </conditionalFormatting>
  <conditionalFormatting sqref="J1464">
    <cfRule type="notContainsBlanks" dxfId="28172" priority="29295">
      <formula>LEN(TRIM(J1464))&gt;0</formula>
    </cfRule>
  </conditionalFormatting>
  <conditionalFormatting sqref="K1464">
    <cfRule type="notContainsBlanks" dxfId="28171" priority="29294">
      <formula>LEN(TRIM(K1464))&gt;0</formula>
    </cfRule>
  </conditionalFormatting>
  <conditionalFormatting sqref="M1464">
    <cfRule type="containsText" dxfId="28170" priority="29293" operator="containsText" text="Complete">
      <formula>NOT(ISERROR(SEARCH("Complete",M1464)))</formula>
    </cfRule>
  </conditionalFormatting>
  <conditionalFormatting sqref="I1465">
    <cfRule type="cellIs" dxfId="28169" priority="29288" operator="greaterThan">
      <formula>2.35</formula>
    </cfRule>
  </conditionalFormatting>
  <conditionalFormatting sqref="J1465">
    <cfRule type="notContainsBlanks" dxfId="28168" priority="29291">
      <formula>LEN(TRIM(J1465))&gt;0</formula>
    </cfRule>
  </conditionalFormatting>
  <conditionalFormatting sqref="K1465">
    <cfRule type="notContainsBlanks" dxfId="28167" priority="29290">
      <formula>LEN(TRIM(K1465))&gt;0</formula>
    </cfRule>
  </conditionalFormatting>
  <conditionalFormatting sqref="M1465">
    <cfRule type="containsText" dxfId="28166" priority="29289" operator="containsText" text="Complete">
      <formula>NOT(ISERROR(SEARCH("Complete",M1465)))</formula>
    </cfRule>
  </conditionalFormatting>
  <conditionalFormatting sqref="I1466">
    <cfRule type="cellIs" dxfId="28165" priority="29284" operator="greaterThan">
      <formula>2.35</formula>
    </cfRule>
  </conditionalFormatting>
  <conditionalFormatting sqref="J1466">
    <cfRule type="notContainsBlanks" dxfId="28164" priority="29287">
      <formula>LEN(TRIM(J1466))&gt;0</formula>
    </cfRule>
  </conditionalFormatting>
  <conditionalFormatting sqref="K1466">
    <cfRule type="notContainsBlanks" dxfId="28163" priority="29286">
      <formula>LEN(TRIM(K1466))&gt;0</formula>
    </cfRule>
  </conditionalFormatting>
  <conditionalFormatting sqref="M1466">
    <cfRule type="containsText" dxfId="28162" priority="29285" operator="containsText" text="Complete">
      <formula>NOT(ISERROR(SEARCH("Complete",M1466)))</formula>
    </cfRule>
  </conditionalFormatting>
  <conditionalFormatting sqref="I1467">
    <cfRule type="cellIs" dxfId="28161" priority="29280" operator="greaterThan">
      <formula>2.35</formula>
    </cfRule>
  </conditionalFormatting>
  <conditionalFormatting sqref="J1467">
    <cfRule type="notContainsBlanks" dxfId="28160" priority="29283">
      <formula>LEN(TRIM(J1467))&gt;0</formula>
    </cfRule>
  </conditionalFormatting>
  <conditionalFormatting sqref="K1467">
    <cfRule type="notContainsBlanks" dxfId="28159" priority="29282">
      <formula>LEN(TRIM(K1467))&gt;0</formula>
    </cfRule>
  </conditionalFormatting>
  <conditionalFormatting sqref="M1467">
    <cfRule type="containsText" dxfId="28158" priority="29281" operator="containsText" text="Complete">
      <formula>NOT(ISERROR(SEARCH("Complete",M1467)))</formula>
    </cfRule>
  </conditionalFormatting>
  <conditionalFormatting sqref="I1468">
    <cfRule type="cellIs" dxfId="28157" priority="29276" operator="greaterThan">
      <formula>2.35</formula>
    </cfRule>
  </conditionalFormatting>
  <conditionalFormatting sqref="J1468">
    <cfRule type="notContainsBlanks" dxfId="28156" priority="29279">
      <formula>LEN(TRIM(J1468))&gt;0</formula>
    </cfRule>
  </conditionalFormatting>
  <conditionalFormatting sqref="K1468">
    <cfRule type="notContainsBlanks" dxfId="28155" priority="29278">
      <formula>LEN(TRIM(K1468))&gt;0</formula>
    </cfRule>
  </conditionalFormatting>
  <conditionalFormatting sqref="M1468">
    <cfRule type="containsText" dxfId="28154" priority="29277" operator="containsText" text="Complete">
      <formula>NOT(ISERROR(SEARCH("Complete",M1468)))</formula>
    </cfRule>
  </conditionalFormatting>
  <conditionalFormatting sqref="I1469:I1471">
    <cfRule type="cellIs" dxfId="28153" priority="29272" operator="greaterThan">
      <formula>2.35</formula>
    </cfRule>
  </conditionalFormatting>
  <conditionalFormatting sqref="J1469:J1471">
    <cfRule type="notContainsBlanks" dxfId="28152" priority="29275">
      <formula>LEN(TRIM(J1469))&gt;0</formula>
    </cfRule>
  </conditionalFormatting>
  <conditionalFormatting sqref="K1469:K1471">
    <cfRule type="notContainsBlanks" dxfId="28151" priority="29274">
      <formula>LEN(TRIM(K1469))&gt;0</formula>
    </cfRule>
  </conditionalFormatting>
  <conditionalFormatting sqref="M1469:M1471">
    <cfRule type="containsText" dxfId="28150" priority="29273" operator="containsText" text="Complete">
      <formula>NOT(ISERROR(SEARCH("Complete",M1469)))</formula>
    </cfRule>
  </conditionalFormatting>
  <conditionalFormatting sqref="I1472">
    <cfRule type="cellIs" dxfId="28149" priority="29268" operator="greaterThan">
      <formula>2.35</formula>
    </cfRule>
  </conditionalFormatting>
  <conditionalFormatting sqref="J1472">
    <cfRule type="notContainsBlanks" dxfId="28148" priority="29271">
      <formula>LEN(TRIM(J1472))&gt;0</formula>
    </cfRule>
  </conditionalFormatting>
  <conditionalFormatting sqref="K1472">
    <cfRule type="notContainsBlanks" dxfId="28147" priority="29270">
      <formula>LEN(TRIM(K1472))&gt;0</formula>
    </cfRule>
  </conditionalFormatting>
  <conditionalFormatting sqref="M1472">
    <cfRule type="containsText" dxfId="28146" priority="29269" operator="containsText" text="Complete">
      <formula>NOT(ISERROR(SEARCH("Complete",M1472)))</formula>
    </cfRule>
  </conditionalFormatting>
  <conditionalFormatting sqref="I1473">
    <cfRule type="cellIs" dxfId="28145" priority="29264" operator="greaterThan">
      <formula>2.35</formula>
    </cfRule>
  </conditionalFormatting>
  <conditionalFormatting sqref="J1473">
    <cfRule type="notContainsBlanks" dxfId="28144" priority="29267">
      <formula>LEN(TRIM(J1473))&gt;0</formula>
    </cfRule>
  </conditionalFormatting>
  <conditionalFormatting sqref="K1473">
    <cfRule type="notContainsBlanks" dxfId="28143" priority="29266">
      <formula>LEN(TRIM(K1473))&gt;0</formula>
    </cfRule>
  </conditionalFormatting>
  <conditionalFormatting sqref="M1473">
    <cfRule type="containsText" dxfId="28142" priority="29265" operator="containsText" text="Complete">
      <formula>NOT(ISERROR(SEARCH("Complete",M1473)))</formula>
    </cfRule>
  </conditionalFormatting>
  <conditionalFormatting sqref="I1474">
    <cfRule type="cellIs" dxfId="28141" priority="29260" operator="greaterThan">
      <formula>2.35</formula>
    </cfRule>
  </conditionalFormatting>
  <conditionalFormatting sqref="J1474">
    <cfRule type="notContainsBlanks" dxfId="28140" priority="29263">
      <formula>LEN(TRIM(J1474))&gt;0</formula>
    </cfRule>
  </conditionalFormatting>
  <conditionalFormatting sqref="K1474">
    <cfRule type="notContainsBlanks" dxfId="28139" priority="29262">
      <formula>LEN(TRIM(K1474))&gt;0</formula>
    </cfRule>
  </conditionalFormatting>
  <conditionalFormatting sqref="M1474">
    <cfRule type="containsText" dxfId="28138" priority="29261" operator="containsText" text="Complete">
      <formula>NOT(ISERROR(SEARCH("Complete",M1474)))</formula>
    </cfRule>
  </conditionalFormatting>
  <conditionalFormatting sqref="I1475">
    <cfRule type="cellIs" dxfId="28137" priority="29256" operator="greaterThan">
      <formula>2.35</formula>
    </cfRule>
  </conditionalFormatting>
  <conditionalFormatting sqref="J1475">
    <cfRule type="notContainsBlanks" dxfId="28136" priority="29259">
      <formula>LEN(TRIM(J1475))&gt;0</formula>
    </cfRule>
  </conditionalFormatting>
  <conditionalFormatting sqref="K1475">
    <cfRule type="notContainsBlanks" dxfId="28135" priority="29258">
      <formula>LEN(TRIM(K1475))&gt;0</formula>
    </cfRule>
  </conditionalFormatting>
  <conditionalFormatting sqref="M1475">
    <cfRule type="containsText" dxfId="28134" priority="29257" operator="containsText" text="Complete">
      <formula>NOT(ISERROR(SEARCH("Complete",M1475)))</formula>
    </cfRule>
  </conditionalFormatting>
  <conditionalFormatting sqref="I1476">
    <cfRule type="cellIs" dxfId="28133" priority="29252" operator="greaterThan">
      <formula>2.35</formula>
    </cfRule>
  </conditionalFormatting>
  <conditionalFormatting sqref="J1476">
    <cfRule type="notContainsBlanks" dxfId="28132" priority="29255">
      <formula>LEN(TRIM(J1476))&gt;0</formula>
    </cfRule>
  </conditionalFormatting>
  <conditionalFormatting sqref="K1476">
    <cfRule type="notContainsBlanks" dxfId="28131" priority="29254">
      <formula>LEN(TRIM(K1476))&gt;0</formula>
    </cfRule>
  </conditionalFormatting>
  <conditionalFormatting sqref="M1476">
    <cfRule type="containsText" dxfId="28130" priority="29253" operator="containsText" text="Complete">
      <formula>NOT(ISERROR(SEARCH("Complete",M1476)))</formula>
    </cfRule>
  </conditionalFormatting>
  <conditionalFormatting sqref="I1477">
    <cfRule type="cellIs" dxfId="28129" priority="29248" operator="greaterThan">
      <formula>2.35</formula>
    </cfRule>
  </conditionalFormatting>
  <conditionalFormatting sqref="J1477">
    <cfRule type="notContainsBlanks" dxfId="28128" priority="29251">
      <formula>LEN(TRIM(J1477))&gt;0</formula>
    </cfRule>
  </conditionalFormatting>
  <conditionalFormatting sqref="K1477">
    <cfRule type="notContainsBlanks" dxfId="28127" priority="29250">
      <formula>LEN(TRIM(K1477))&gt;0</formula>
    </cfRule>
  </conditionalFormatting>
  <conditionalFormatting sqref="M1477">
    <cfRule type="containsText" dxfId="28126" priority="29249" operator="containsText" text="Complete">
      <formula>NOT(ISERROR(SEARCH("Complete",M1477)))</formula>
    </cfRule>
  </conditionalFormatting>
  <conditionalFormatting sqref="I1478">
    <cfRule type="cellIs" dxfId="28125" priority="29244" operator="greaterThan">
      <formula>2.35</formula>
    </cfRule>
  </conditionalFormatting>
  <conditionalFormatting sqref="J1478">
    <cfRule type="notContainsBlanks" dxfId="28124" priority="29247">
      <formula>LEN(TRIM(J1478))&gt;0</formula>
    </cfRule>
  </conditionalFormatting>
  <conditionalFormatting sqref="K1478">
    <cfRule type="notContainsBlanks" dxfId="28123" priority="29246">
      <formula>LEN(TRIM(K1478))&gt;0</formula>
    </cfRule>
  </conditionalFormatting>
  <conditionalFormatting sqref="M1478">
    <cfRule type="containsText" dxfId="28122" priority="29245" operator="containsText" text="Complete">
      <formula>NOT(ISERROR(SEARCH("Complete",M1478)))</formula>
    </cfRule>
  </conditionalFormatting>
  <conditionalFormatting sqref="I1479">
    <cfRule type="cellIs" dxfId="28121" priority="29240" operator="greaterThan">
      <formula>2.35</formula>
    </cfRule>
  </conditionalFormatting>
  <conditionalFormatting sqref="J1479">
    <cfRule type="notContainsBlanks" dxfId="28120" priority="29243">
      <formula>LEN(TRIM(J1479))&gt;0</formula>
    </cfRule>
  </conditionalFormatting>
  <conditionalFormatting sqref="K1479">
    <cfRule type="notContainsBlanks" dxfId="28119" priority="29242">
      <formula>LEN(TRIM(K1479))&gt;0</formula>
    </cfRule>
  </conditionalFormatting>
  <conditionalFormatting sqref="M1479">
    <cfRule type="containsText" dxfId="28118" priority="29241" operator="containsText" text="Complete">
      <formula>NOT(ISERROR(SEARCH("Complete",M1479)))</formula>
    </cfRule>
  </conditionalFormatting>
  <conditionalFormatting sqref="I1480">
    <cfRule type="cellIs" dxfId="28117" priority="29236" operator="greaterThan">
      <formula>2.35</formula>
    </cfRule>
  </conditionalFormatting>
  <conditionalFormatting sqref="J1480">
    <cfRule type="notContainsBlanks" dxfId="28116" priority="29239">
      <formula>LEN(TRIM(J1480))&gt;0</formula>
    </cfRule>
  </conditionalFormatting>
  <conditionalFormatting sqref="K1480">
    <cfRule type="notContainsBlanks" dxfId="28115" priority="29238">
      <formula>LEN(TRIM(K1480))&gt;0</formula>
    </cfRule>
  </conditionalFormatting>
  <conditionalFormatting sqref="M1480">
    <cfRule type="containsText" dxfId="28114" priority="29237" operator="containsText" text="Complete">
      <formula>NOT(ISERROR(SEARCH("Complete",M1480)))</formula>
    </cfRule>
  </conditionalFormatting>
  <conditionalFormatting sqref="I1481">
    <cfRule type="cellIs" dxfId="28113" priority="29232" operator="greaterThan">
      <formula>2.35</formula>
    </cfRule>
  </conditionalFormatting>
  <conditionalFormatting sqref="J1481">
    <cfRule type="notContainsBlanks" dxfId="28112" priority="29235">
      <formula>LEN(TRIM(J1481))&gt;0</formula>
    </cfRule>
  </conditionalFormatting>
  <conditionalFormatting sqref="K1481">
    <cfRule type="notContainsBlanks" dxfId="28111" priority="29234">
      <formula>LEN(TRIM(K1481))&gt;0</formula>
    </cfRule>
  </conditionalFormatting>
  <conditionalFormatting sqref="M1481">
    <cfRule type="containsText" dxfId="28110" priority="29233" operator="containsText" text="Complete">
      <formula>NOT(ISERROR(SEARCH("Complete",M1481)))</formula>
    </cfRule>
  </conditionalFormatting>
  <conditionalFormatting sqref="I1482">
    <cfRule type="cellIs" dxfId="28109" priority="29228" operator="greaterThan">
      <formula>2.35</formula>
    </cfRule>
  </conditionalFormatting>
  <conditionalFormatting sqref="J1482">
    <cfRule type="notContainsBlanks" dxfId="28108" priority="29231">
      <formula>LEN(TRIM(J1482))&gt;0</formula>
    </cfRule>
  </conditionalFormatting>
  <conditionalFormatting sqref="K1482">
    <cfRule type="notContainsBlanks" dxfId="28107" priority="29230">
      <formula>LEN(TRIM(K1482))&gt;0</formula>
    </cfRule>
  </conditionalFormatting>
  <conditionalFormatting sqref="M1482">
    <cfRule type="containsText" dxfId="28106" priority="29229" operator="containsText" text="Complete">
      <formula>NOT(ISERROR(SEARCH("Complete",M1482)))</formula>
    </cfRule>
  </conditionalFormatting>
  <conditionalFormatting sqref="I1483">
    <cfRule type="cellIs" dxfId="28105" priority="29224" operator="greaterThan">
      <formula>2.35</formula>
    </cfRule>
  </conditionalFormatting>
  <conditionalFormatting sqref="J1483">
    <cfRule type="notContainsBlanks" dxfId="28104" priority="29227">
      <formula>LEN(TRIM(J1483))&gt;0</formula>
    </cfRule>
  </conditionalFormatting>
  <conditionalFormatting sqref="K1483">
    <cfRule type="notContainsBlanks" dxfId="28103" priority="29226">
      <formula>LEN(TRIM(K1483))&gt;0</formula>
    </cfRule>
  </conditionalFormatting>
  <conditionalFormatting sqref="M1483">
    <cfRule type="containsText" dxfId="28102" priority="29225" operator="containsText" text="Complete">
      <formula>NOT(ISERROR(SEARCH("Complete",M1483)))</formula>
    </cfRule>
  </conditionalFormatting>
  <conditionalFormatting sqref="I1484">
    <cfRule type="cellIs" dxfId="28101" priority="29220" operator="greaterThan">
      <formula>2.35</formula>
    </cfRule>
  </conditionalFormatting>
  <conditionalFormatting sqref="J1484">
    <cfRule type="notContainsBlanks" dxfId="28100" priority="29223">
      <formula>LEN(TRIM(J1484))&gt;0</formula>
    </cfRule>
  </conditionalFormatting>
  <conditionalFormatting sqref="K1484">
    <cfRule type="notContainsBlanks" dxfId="28099" priority="29222">
      <formula>LEN(TRIM(K1484))&gt;0</formula>
    </cfRule>
  </conditionalFormatting>
  <conditionalFormatting sqref="M1484">
    <cfRule type="containsText" dxfId="28098" priority="29221" operator="containsText" text="Complete">
      <formula>NOT(ISERROR(SEARCH("Complete",M1484)))</formula>
    </cfRule>
  </conditionalFormatting>
  <conditionalFormatting sqref="I1485">
    <cfRule type="cellIs" dxfId="28097" priority="29216" operator="greaterThan">
      <formula>2.35</formula>
    </cfRule>
  </conditionalFormatting>
  <conditionalFormatting sqref="J1485">
    <cfRule type="notContainsBlanks" dxfId="28096" priority="29219">
      <formula>LEN(TRIM(J1485))&gt;0</formula>
    </cfRule>
  </conditionalFormatting>
  <conditionalFormatting sqref="K1485">
    <cfRule type="notContainsBlanks" dxfId="28095" priority="29218">
      <formula>LEN(TRIM(K1485))&gt;0</formula>
    </cfRule>
  </conditionalFormatting>
  <conditionalFormatting sqref="M1485">
    <cfRule type="containsText" dxfId="28094" priority="29217" operator="containsText" text="Complete">
      <formula>NOT(ISERROR(SEARCH("Complete",M1485)))</formula>
    </cfRule>
  </conditionalFormatting>
  <conditionalFormatting sqref="I1486">
    <cfRule type="cellIs" dxfId="28093" priority="29212" operator="greaterThan">
      <formula>2.35</formula>
    </cfRule>
  </conditionalFormatting>
  <conditionalFormatting sqref="J1486">
    <cfRule type="notContainsBlanks" dxfId="28092" priority="29215">
      <formula>LEN(TRIM(J1486))&gt;0</formula>
    </cfRule>
  </conditionalFormatting>
  <conditionalFormatting sqref="K1486">
    <cfRule type="notContainsBlanks" dxfId="28091" priority="29214">
      <formula>LEN(TRIM(K1486))&gt;0</formula>
    </cfRule>
  </conditionalFormatting>
  <conditionalFormatting sqref="M1486">
    <cfRule type="containsText" dxfId="28090" priority="29213" operator="containsText" text="Complete">
      <formula>NOT(ISERROR(SEARCH("Complete",M1486)))</formula>
    </cfRule>
  </conditionalFormatting>
  <conditionalFormatting sqref="I1487">
    <cfRule type="cellIs" dxfId="28089" priority="29208" operator="greaterThan">
      <formula>2.35</formula>
    </cfRule>
  </conditionalFormatting>
  <conditionalFormatting sqref="J1487">
    <cfRule type="notContainsBlanks" dxfId="28088" priority="29211">
      <formula>LEN(TRIM(J1487))&gt;0</formula>
    </cfRule>
  </conditionalFormatting>
  <conditionalFormatting sqref="K1487">
    <cfRule type="notContainsBlanks" dxfId="28087" priority="29210">
      <formula>LEN(TRIM(K1487))&gt;0</formula>
    </cfRule>
  </conditionalFormatting>
  <conditionalFormatting sqref="M1487">
    <cfRule type="containsText" dxfId="28086" priority="29209" operator="containsText" text="Complete">
      <formula>NOT(ISERROR(SEARCH("Complete",M1487)))</formula>
    </cfRule>
  </conditionalFormatting>
  <conditionalFormatting sqref="I1488">
    <cfRule type="cellIs" dxfId="28085" priority="29204" operator="greaterThan">
      <formula>2.35</formula>
    </cfRule>
  </conditionalFormatting>
  <conditionalFormatting sqref="J1488">
    <cfRule type="notContainsBlanks" dxfId="28084" priority="29207">
      <formula>LEN(TRIM(J1488))&gt;0</formula>
    </cfRule>
  </conditionalFormatting>
  <conditionalFormatting sqref="K1488">
    <cfRule type="notContainsBlanks" dxfId="28083" priority="29206">
      <formula>LEN(TRIM(K1488))&gt;0</formula>
    </cfRule>
  </conditionalFormatting>
  <conditionalFormatting sqref="M1488">
    <cfRule type="containsText" dxfId="28082" priority="29205" operator="containsText" text="Complete">
      <formula>NOT(ISERROR(SEARCH("Complete",M1488)))</formula>
    </cfRule>
  </conditionalFormatting>
  <conditionalFormatting sqref="I1489">
    <cfRule type="cellIs" dxfId="28081" priority="29200" operator="greaterThan">
      <formula>2.35</formula>
    </cfRule>
  </conditionalFormatting>
  <conditionalFormatting sqref="J1489">
    <cfRule type="notContainsBlanks" dxfId="28080" priority="29203">
      <formula>LEN(TRIM(J1489))&gt;0</formula>
    </cfRule>
  </conditionalFormatting>
  <conditionalFormatting sqref="K1489">
    <cfRule type="notContainsBlanks" dxfId="28079" priority="29202">
      <formula>LEN(TRIM(K1489))&gt;0</formula>
    </cfRule>
  </conditionalFormatting>
  <conditionalFormatting sqref="M1489">
    <cfRule type="containsText" dxfId="28078" priority="29201" operator="containsText" text="Complete">
      <formula>NOT(ISERROR(SEARCH("Complete",M1489)))</formula>
    </cfRule>
  </conditionalFormatting>
  <conditionalFormatting sqref="I1490">
    <cfRule type="cellIs" dxfId="28077" priority="29196" operator="greaterThan">
      <formula>2.35</formula>
    </cfRule>
  </conditionalFormatting>
  <conditionalFormatting sqref="J1490">
    <cfRule type="notContainsBlanks" dxfId="28076" priority="29199">
      <formula>LEN(TRIM(J1490))&gt;0</formula>
    </cfRule>
  </conditionalFormatting>
  <conditionalFormatting sqref="K1490">
    <cfRule type="notContainsBlanks" dxfId="28075" priority="29198">
      <formula>LEN(TRIM(K1490))&gt;0</formula>
    </cfRule>
  </conditionalFormatting>
  <conditionalFormatting sqref="M1490">
    <cfRule type="containsText" dxfId="28074" priority="29197" operator="containsText" text="Complete">
      <formula>NOT(ISERROR(SEARCH("Complete",M1490)))</formula>
    </cfRule>
  </conditionalFormatting>
  <conditionalFormatting sqref="I1491">
    <cfRule type="cellIs" dxfId="28073" priority="29192" operator="greaterThan">
      <formula>2.35</formula>
    </cfRule>
  </conditionalFormatting>
  <conditionalFormatting sqref="J1491">
    <cfRule type="notContainsBlanks" dxfId="28072" priority="29195">
      <formula>LEN(TRIM(J1491))&gt;0</formula>
    </cfRule>
  </conditionalFormatting>
  <conditionalFormatting sqref="K1491">
    <cfRule type="notContainsBlanks" dxfId="28071" priority="29194">
      <formula>LEN(TRIM(K1491))&gt;0</formula>
    </cfRule>
  </conditionalFormatting>
  <conditionalFormatting sqref="M1491">
    <cfRule type="containsText" dxfId="28070" priority="29193" operator="containsText" text="Complete">
      <formula>NOT(ISERROR(SEARCH("Complete",M1491)))</formula>
    </cfRule>
  </conditionalFormatting>
  <conditionalFormatting sqref="I1492">
    <cfRule type="cellIs" dxfId="28069" priority="29188" operator="greaterThan">
      <formula>2.35</formula>
    </cfRule>
  </conditionalFormatting>
  <conditionalFormatting sqref="J1492">
    <cfRule type="notContainsBlanks" dxfId="28068" priority="29191">
      <formula>LEN(TRIM(J1492))&gt;0</formula>
    </cfRule>
  </conditionalFormatting>
  <conditionalFormatting sqref="K1492">
    <cfRule type="notContainsBlanks" dxfId="28067" priority="29190">
      <formula>LEN(TRIM(K1492))&gt;0</formula>
    </cfRule>
  </conditionalFormatting>
  <conditionalFormatting sqref="M1492">
    <cfRule type="containsText" dxfId="28066" priority="29189" operator="containsText" text="Complete">
      <formula>NOT(ISERROR(SEARCH("Complete",M1492)))</formula>
    </cfRule>
  </conditionalFormatting>
  <conditionalFormatting sqref="I1493">
    <cfRule type="cellIs" dxfId="28065" priority="29184" operator="greaterThan">
      <formula>2.35</formula>
    </cfRule>
  </conditionalFormatting>
  <conditionalFormatting sqref="J1493">
    <cfRule type="notContainsBlanks" dxfId="28064" priority="29187">
      <formula>LEN(TRIM(J1493))&gt;0</formula>
    </cfRule>
  </conditionalFormatting>
  <conditionalFormatting sqref="K1493">
    <cfRule type="notContainsBlanks" dxfId="28063" priority="29186">
      <formula>LEN(TRIM(K1493))&gt;0</formula>
    </cfRule>
  </conditionalFormatting>
  <conditionalFormatting sqref="M1493">
    <cfRule type="containsText" dxfId="28062" priority="29185" operator="containsText" text="Complete">
      <formula>NOT(ISERROR(SEARCH("Complete",M1493)))</formula>
    </cfRule>
  </conditionalFormatting>
  <conditionalFormatting sqref="I1494">
    <cfRule type="cellIs" dxfId="28061" priority="29180" operator="greaterThan">
      <formula>2.35</formula>
    </cfRule>
  </conditionalFormatting>
  <conditionalFormatting sqref="J1494">
    <cfRule type="notContainsBlanks" dxfId="28060" priority="29183">
      <formula>LEN(TRIM(J1494))&gt;0</formula>
    </cfRule>
  </conditionalFormatting>
  <conditionalFormatting sqref="K1494">
    <cfRule type="notContainsBlanks" dxfId="28059" priority="29182">
      <formula>LEN(TRIM(K1494))&gt;0</formula>
    </cfRule>
  </conditionalFormatting>
  <conditionalFormatting sqref="M1494">
    <cfRule type="containsText" dxfId="28058" priority="29181" operator="containsText" text="Complete">
      <formula>NOT(ISERROR(SEARCH("Complete",M1494)))</formula>
    </cfRule>
  </conditionalFormatting>
  <conditionalFormatting sqref="I1495">
    <cfRule type="cellIs" dxfId="28057" priority="29176" operator="greaterThan">
      <formula>2.35</formula>
    </cfRule>
  </conditionalFormatting>
  <conditionalFormatting sqref="J1495">
    <cfRule type="notContainsBlanks" dxfId="28056" priority="29179">
      <formula>LEN(TRIM(J1495))&gt;0</formula>
    </cfRule>
  </conditionalFormatting>
  <conditionalFormatting sqref="K1495">
    <cfRule type="notContainsBlanks" dxfId="28055" priority="29178">
      <formula>LEN(TRIM(K1495))&gt;0</formula>
    </cfRule>
  </conditionalFormatting>
  <conditionalFormatting sqref="M1495">
    <cfRule type="containsText" dxfId="28054" priority="29177" operator="containsText" text="Complete">
      <formula>NOT(ISERROR(SEARCH("Complete",M1495)))</formula>
    </cfRule>
  </conditionalFormatting>
  <conditionalFormatting sqref="I1496">
    <cfRule type="cellIs" dxfId="28053" priority="29172" operator="greaterThan">
      <formula>2.35</formula>
    </cfRule>
  </conditionalFormatting>
  <conditionalFormatting sqref="J1496">
    <cfRule type="notContainsBlanks" dxfId="28052" priority="29175">
      <formula>LEN(TRIM(J1496))&gt;0</formula>
    </cfRule>
  </conditionalFormatting>
  <conditionalFormatting sqref="K1496">
    <cfRule type="notContainsBlanks" dxfId="28051" priority="29174">
      <formula>LEN(TRIM(K1496))&gt;0</formula>
    </cfRule>
  </conditionalFormatting>
  <conditionalFormatting sqref="M1496">
    <cfRule type="containsText" dxfId="28050" priority="29173" operator="containsText" text="Complete">
      <formula>NOT(ISERROR(SEARCH("Complete",M1496)))</formula>
    </cfRule>
  </conditionalFormatting>
  <conditionalFormatting sqref="I1497">
    <cfRule type="cellIs" dxfId="28049" priority="29168" operator="greaterThan">
      <formula>2.35</formula>
    </cfRule>
  </conditionalFormatting>
  <conditionalFormatting sqref="J1497">
    <cfRule type="notContainsBlanks" dxfId="28048" priority="29171">
      <formula>LEN(TRIM(J1497))&gt;0</formula>
    </cfRule>
  </conditionalFormatting>
  <conditionalFormatting sqref="K1497">
    <cfRule type="notContainsBlanks" dxfId="28047" priority="29170">
      <formula>LEN(TRIM(K1497))&gt;0</formula>
    </cfRule>
  </conditionalFormatting>
  <conditionalFormatting sqref="M1497">
    <cfRule type="containsText" dxfId="28046" priority="29169" operator="containsText" text="Complete">
      <formula>NOT(ISERROR(SEARCH("Complete",M1497)))</formula>
    </cfRule>
  </conditionalFormatting>
  <conditionalFormatting sqref="I1498">
    <cfRule type="cellIs" dxfId="28045" priority="29164" operator="greaterThan">
      <formula>2.35</formula>
    </cfRule>
  </conditionalFormatting>
  <conditionalFormatting sqref="J1498">
    <cfRule type="notContainsBlanks" dxfId="28044" priority="29167">
      <formula>LEN(TRIM(J1498))&gt;0</formula>
    </cfRule>
  </conditionalFormatting>
  <conditionalFormatting sqref="K1498">
    <cfRule type="notContainsBlanks" dxfId="28043" priority="29166">
      <formula>LEN(TRIM(K1498))&gt;0</formula>
    </cfRule>
  </conditionalFormatting>
  <conditionalFormatting sqref="M1498">
    <cfRule type="containsText" dxfId="28042" priority="29165" operator="containsText" text="Complete">
      <formula>NOT(ISERROR(SEARCH("Complete",M1498)))</formula>
    </cfRule>
  </conditionalFormatting>
  <conditionalFormatting sqref="I1499">
    <cfRule type="cellIs" dxfId="28041" priority="29160" operator="greaterThan">
      <formula>2.35</formula>
    </cfRule>
  </conditionalFormatting>
  <conditionalFormatting sqref="J1499">
    <cfRule type="notContainsBlanks" dxfId="28040" priority="29163">
      <formula>LEN(TRIM(J1499))&gt;0</formula>
    </cfRule>
  </conditionalFormatting>
  <conditionalFormatting sqref="K1499">
    <cfRule type="notContainsBlanks" dxfId="28039" priority="29162">
      <formula>LEN(TRIM(K1499))&gt;0</formula>
    </cfRule>
  </conditionalFormatting>
  <conditionalFormatting sqref="M1499">
    <cfRule type="containsText" dxfId="28038" priority="29161" operator="containsText" text="Complete">
      <formula>NOT(ISERROR(SEARCH("Complete",M1499)))</formula>
    </cfRule>
  </conditionalFormatting>
  <conditionalFormatting sqref="I1500">
    <cfRule type="cellIs" dxfId="28037" priority="29156" operator="greaterThan">
      <formula>2.35</formula>
    </cfRule>
  </conditionalFormatting>
  <conditionalFormatting sqref="J1500">
    <cfRule type="notContainsBlanks" dxfId="28036" priority="29159">
      <formula>LEN(TRIM(J1500))&gt;0</formula>
    </cfRule>
  </conditionalFormatting>
  <conditionalFormatting sqref="K1500">
    <cfRule type="notContainsBlanks" dxfId="28035" priority="29158">
      <formula>LEN(TRIM(K1500))&gt;0</formula>
    </cfRule>
  </conditionalFormatting>
  <conditionalFormatting sqref="M1500">
    <cfRule type="containsText" dxfId="28034" priority="29157" operator="containsText" text="Complete">
      <formula>NOT(ISERROR(SEARCH("Complete",M1500)))</formula>
    </cfRule>
  </conditionalFormatting>
  <conditionalFormatting sqref="I1501">
    <cfRule type="cellIs" dxfId="28033" priority="29152" operator="greaterThan">
      <formula>2.35</formula>
    </cfRule>
  </conditionalFormatting>
  <conditionalFormatting sqref="J1501">
    <cfRule type="notContainsBlanks" dxfId="28032" priority="29155">
      <formula>LEN(TRIM(J1501))&gt;0</formula>
    </cfRule>
  </conditionalFormatting>
  <conditionalFormatting sqref="K1501">
    <cfRule type="notContainsBlanks" dxfId="28031" priority="29154">
      <formula>LEN(TRIM(K1501))&gt;0</formula>
    </cfRule>
  </conditionalFormatting>
  <conditionalFormatting sqref="M1501">
    <cfRule type="containsText" dxfId="28030" priority="29153" operator="containsText" text="Complete">
      <formula>NOT(ISERROR(SEARCH("Complete",M1501)))</formula>
    </cfRule>
  </conditionalFormatting>
  <conditionalFormatting sqref="I1502">
    <cfRule type="cellIs" dxfId="28029" priority="29148" operator="greaterThan">
      <formula>2.35</formula>
    </cfRule>
  </conditionalFormatting>
  <conditionalFormatting sqref="J1502">
    <cfRule type="notContainsBlanks" dxfId="28028" priority="29151">
      <formula>LEN(TRIM(J1502))&gt;0</formula>
    </cfRule>
  </conditionalFormatting>
  <conditionalFormatting sqref="K1502">
    <cfRule type="notContainsBlanks" dxfId="28027" priority="29150">
      <formula>LEN(TRIM(K1502))&gt;0</formula>
    </cfRule>
  </conditionalFormatting>
  <conditionalFormatting sqref="M1502">
    <cfRule type="containsText" dxfId="28026" priority="29149" operator="containsText" text="Complete">
      <formula>NOT(ISERROR(SEARCH("Complete",M1502)))</formula>
    </cfRule>
  </conditionalFormatting>
  <conditionalFormatting sqref="I1503">
    <cfRule type="cellIs" dxfId="28025" priority="29144" operator="greaterThan">
      <formula>2.35</formula>
    </cfRule>
  </conditionalFormatting>
  <conditionalFormatting sqref="J1503">
    <cfRule type="notContainsBlanks" dxfId="28024" priority="29147">
      <formula>LEN(TRIM(J1503))&gt;0</formula>
    </cfRule>
  </conditionalFormatting>
  <conditionalFormatting sqref="K1503">
    <cfRule type="notContainsBlanks" dxfId="28023" priority="29146">
      <formula>LEN(TRIM(K1503))&gt;0</formula>
    </cfRule>
  </conditionalFormatting>
  <conditionalFormatting sqref="M1503">
    <cfRule type="containsText" dxfId="28022" priority="29145" operator="containsText" text="Complete">
      <formula>NOT(ISERROR(SEARCH("Complete",M1503)))</formula>
    </cfRule>
  </conditionalFormatting>
  <conditionalFormatting sqref="I1504">
    <cfRule type="cellIs" dxfId="28021" priority="29140" operator="greaterThan">
      <formula>2.35</formula>
    </cfRule>
  </conditionalFormatting>
  <conditionalFormatting sqref="J1504">
    <cfRule type="notContainsBlanks" dxfId="28020" priority="29143">
      <formula>LEN(TRIM(J1504))&gt;0</formula>
    </cfRule>
  </conditionalFormatting>
  <conditionalFormatting sqref="K1504">
    <cfRule type="notContainsBlanks" dxfId="28019" priority="29142">
      <formula>LEN(TRIM(K1504))&gt;0</formula>
    </cfRule>
  </conditionalFormatting>
  <conditionalFormatting sqref="M1504">
    <cfRule type="containsText" dxfId="28018" priority="29141" operator="containsText" text="Complete">
      <formula>NOT(ISERROR(SEARCH("Complete",M1504)))</formula>
    </cfRule>
  </conditionalFormatting>
  <conditionalFormatting sqref="I1505">
    <cfRule type="cellIs" dxfId="28017" priority="29136" operator="greaterThan">
      <formula>2.35</formula>
    </cfRule>
  </conditionalFormatting>
  <conditionalFormatting sqref="J1505">
    <cfRule type="notContainsBlanks" dxfId="28016" priority="29139">
      <formula>LEN(TRIM(J1505))&gt;0</formula>
    </cfRule>
  </conditionalFormatting>
  <conditionalFormatting sqref="K1505">
    <cfRule type="notContainsBlanks" dxfId="28015" priority="29138">
      <formula>LEN(TRIM(K1505))&gt;0</formula>
    </cfRule>
  </conditionalFormatting>
  <conditionalFormatting sqref="M1505">
    <cfRule type="containsText" dxfId="28014" priority="29137" operator="containsText" text="Complete">
      <formula>NOT(ISERROR(SEARCH("Complete",M1505)))</formula>
    </cfRule>
  </conditionalFormatting>
  <conditionalFormatting sqref="I1506">
    <cfRule type="cellIs" dxfId="28013" priority="29132" operator="greaterThan">
      <formula>2.35</formula>
    </cfRule>
  </conditionalFormatting>
  <conditionalFormatting sqref="J1506">
    <cfRule type="notContainsBlanks" dxfId="28012" priority="29135">
      <formula>LEN(TRIM(J1506))&gt;0</formula>
    </cfRule>
  </conditionalFormatting>
  <conditionalFormatting sqref="K1506">
    <cfRule type="notContainsBlanks" dxfId="28011" priority="29134">
      <formula>LEN(TRIM(K1506))&gt;0</formula>
    </cfRule>
  </conditionalFormatting>
  <conditionalFormatting sqref="M1506">
    <cfRule type="containsText" dxfId="28010" priority="29133" operator="containsText" text="Complete">
      <formula>NOT(ISERROR(SEARCH("Complete",M1506)))</formula>
    </cfRule>
  </conditionalFormatting>
  <conditionalFormatting sqref="I1507">
    <cfRule type="cellIs" dxfId="28009" priority="29128" operator="greaterThan">
      <formula>2.35</formula>
    </cfRule>
  </conditionalFormatting>
  <conditionalFormatting sqref="J1507">
    <cfRule type="notContainsBlanks" dxfId="28008" priority="29131">
      <formula>LEN(TRIM(J1507))&gt;0</formula>
    </cfRule>
  </conditionalFormatting>
  <conditionalFormatting sqref="K1507">
    <cfRule type="notContainsBlanks" dxfId="28007" priority="29130">
      <formula>LEN(TRIM(K1507))&gt;0</formula>
    </cfRule>
  </conditionalFormatting>
  <conditionalFormatting sqref="M1507">
    <cfRule type="containsText" dxfId="28006" priority="29129" operator="containsText" text="Complete">
      <formula>NOT(ISERROR(SEARCH("Complete",M1507)))</formula>
    </cfRule>
  </conditionalFormatting>
  <conditionalFormatting sqref="I1508">
    <cfRule type="cellIs" dxfId="28005" priority="29124" operator="greaterThan">
      <formula>2.35</formula>
    </cfRule>
  </conditionalFormatting>
  <conditionalFormatting sqref="J1508">
    <cfRule type="notContainsBlanks" dxfId="28004" priority="29127">
      <formula>LEN(TRIM(J1508))&gt;0</formula>
    </cfRule>
  </conditionalFormatting>
  <conditionalFormatting sqref="K1508">
    <cfRule type="notContainsBlanks" dxfId="28003" priority="29126">
      <formula>LEN(TRIM(K1508))&gt;0</formula>
    </cfRule>
  </conditionalFormatting>
  <conditionalFormatting sqref="M1508">
    <cfRule type="containsText" dxfId="28002" priority="29125" operator="containsText" text="Complete">
      <formula>NOT(ISERROR(SEARCH("Complete",M1508)))</formula>
    </cfRule>
  </conditionalFormatting>
  <conditionalFormatting sqref="I1509">
    <cfRule type="cellIs" dxfId="28001" priority="29120" operator="greaterThan">
      <formula>2.35</formula>
    </cfRule>
  </conditionalFormatting>
  <conditionalFormatting sqref="J1509">
    <cfRule type="notContainsBlanks" dxfId="28000" priority="29123">
      <formula>LEN(TRIM(J1509))&gt;0</formula>
    </cfRule>
  </conditionalFormatting>
  <conditionalFormatting sqref="K1509">
    <cfRule type="notContainsBlanks" dxfId="27999" priority="29122">
      <formula>LEN(TRIM(K1509))&gt;0</formula>
    </cfRule>
  </conditionalFormatting>
  <conditionalFormatting sqref="M1509">
    <cfRule type="containsText" dxfId="27998" priority="29121" operator="containsText" text="Complete">
      <formula>NOT(ISERROR(SEARCH("Complete",M1509)))</formula>
    </cfRule>
  </conditionalFormatting>
  <conditionalFormatting sqref="I1510">
    <cfRule type="cellIs" dxfId="27997" priority="29116" operator="greaterThan">
      <formula>2.35</formula>
    </cfRule>
  </conditionalFormatting>
  <conditionalFormatting sqref="J1510">
    <cfRule type="notContainsBlanks" dxfId="27996" priority="29119">
      <formula>LEN(TRIM(J1510))&gt;0</formula>
    </cfRule>
  </conditionalFormatting>
  <conditionalFormatting sqref="K1510">
    <cfRule type="notContainsBlanks" dxfId="27995" priority="29118">
      <formula>LEN(TRIM(K1510))&gt;0</formula>
    </cfRule>
  </conditionalFormatting>
  <conditionalFormatting sqref="M1510">
    <cfRule type="containsText" dxfId="27994" priority="29117" operator="containsText" text="Complete">
      <formula>NOT(ISERROR(SEARCH("Complete",M1510)))</formula>
    </cfRule>
  </conditionalFormatting>
  <conditionalFormatting sqref="I1511">
    <cfRule type="cellIs" dxfId="27993" priority="29112" operator="greaterThan">
      <formula>2.35</formula>
    </cfRule>
  </conditionalFormatting>
  <conditionalFormatting sqref="J1511">
    <cfRule type="notContainsBlanks" dxfId="27992" priority="29115">
      <formula>LEN(TRIM(J1511))&gt;0</formula>
    </cfRule>
  </conditionalFormatting>
  <conditionalFormatting sqref="K1511">
    <cfRule type="notContainsBlanks" dxfId="27991" priority="29114">
      <formula>LEN(TRIM(K1511))&gt;0</formula>
    </cfRule>
  </conditionalFormatting>
  <conditionalFormatting sqref="M1511">
    <cfRule type="containsText" dxfId="27990" priority="29113" operator="containsText" text="Complete">
      <formula>NOT(ISERROR(SEARCH("Complete",M1511)))</formula>
    </cfRule>
  </conditionalFormatting>
  <conditionalFormatting sqref="I1512">
    <cfRule type="cellIs" dxfId="27989" priority="29108" operator="greaterThan">
      <formula>2.35</formula>
    </cfRule>
  </conditionalFormatting>
  <conditionalFormatting sqref="J1512">
    <cfRule type="notContainsBlanks" dxfId="27988" priority="29111">
      <formula>LEN(TRIM(J1512))&gt;0</formula>
    </cfRule>
  </conditionalFormatting>
  <conditionalFormatting sqref="K1512">
    <cfRule type="notContainsBlanks" dxfId="27987" priority="29110">
      <formula>LEN(TRIM(K1512))&gt;0</formula>
    </cfRule>
  </conditionalFormatting>
  <conditionalFormatting sqref="M1512">
    <cfRule type="containsText" dxfId="27986" priority="29109" operator="containsText" text="Complete">
      <formula>NOT(ISERROR(SEARCH("Complete",M1512)))</formula>
    </cfRule>
  </conditionalFormatting>
  <conditionalFormatting sqref="I1513">
    <cfRule type="cellIs" dxfId="27985" priority="29104" operator="greaterThan">
      <formula>2.35</formula>
    </cfRule>
  </conditionalFormatting>
  <conditionalFormatting sqref="J1513">
    <cfRule type="notContainsBlanks" dxfId="27984" priority="29107">
      <formula>LEN(TRIM(J1513))&gt;0</formula>
    </cfRule>
  </conditionalFormatting>
  <conditionalFormatting sqref="K1513">
    <cfRule type="notContainsBlanks" dxfId="27983" priority="29106">
      <formula>LEN(TRIM(K1513))&gt;0</formula>
    </cfRule>
  </conditionalFormatting>
  <conditionalFormatting sqref="M1513">
    <cfRule type="containsText" dxfId="27982" priority="29105" operator="containsText" text="Complete">
      <formula>NOT(ISERROR(SEARCH("Complete",M1513)))</formula>
    </cfRule>
  </conditionalFormatting>
  <conditionalFormatting sqref="I1514">
    <cfRule type="cellIs" dxfId="27981" priority="29100" operator="greaterThan">
      <formula>2.35</formula>
    </cfRule>
  </conditionalFormatting>
  <conditionalFormatting sqref="J1514">
    <cfRule type="notContainsBlanks" dxfId="27980" priority="29103">
      <formula>LEN(TRIM(J1514))&gt;0</formula>
    </cfRule>
  </conditionalFormatting>
  <conditionalFormatting sqref="K1514">
    <cfRule type="notContainsBlanks" dxfId="27979" priority="29102">
      <formula>LEN(TRIM(K1514))&gt;0</formula>
    </cfRule>
  </conditionalFormatting>
  <conditionalFormatting sqref="M1514">
    <cfRule type="containsText" dxfId="27978" priority="29101" operator="containsText" text="Complete">
      <formula>NOT(ISERROR(SEARCH("Complete",M1514)))</formula>
    </cfRule>
  </conditionalFormatting>
  <conditionalFormatting sqref="I1515">
    <cfRule type="cellIs" dxfId="27977" priority="29096" operator="greaterThan">
      <formula>2.35</formula>
    </cfRule>
  </conditionalFormatting>
  <conditionalFormatting sqref="J1515">
    <cfRule type="notContainsBlanks" dxfId="27976" priority="29099">
      <formula>LEN(TRIM(J1515))&gt;0</formula>
    </cfRule>
  </conditionalFormatting>
  <conditionalFormatting sqref="K1515">
    <cfRule type="notContainsBlanks" dxfId="27975" priority="29098">
      <formula>LEN(TRIM(K1515))&gt;0</formula>
    </cfRule>
  </conditionalFormatting>
  <conditionalFormatting sqref="M1515">
    <cfRule type="containsText" dxfId="27974" priority="29097" operator="containsText" text="Complete">
      <formula>NOT(ISERROR(SEARCH("Complete",M1515)))</formula>
    </cfRule>
  </conditionalFormatting>
  <conditionalFormatting sqref="I1516">
    <cfRule type="cellIs" dxfId="27973" priority="29092" operator="greaterThan">
      <formula>2.35</formula>
    </cfRule>
  </conditionalFormatting>
  <conditionalFormatting sqref="J1516">
    <cfRule type="notContainsBlanks" dxfId="27972" priority="29095">
      <formula>LEN(TRIM(J1516))&gt;0</formula>
    </cfRule>
  </conditionalFormatting>
  <conditionalFormatting sqref="K1516">
    <cfRule type="notContainsBlanks" dxfId="27971" priority="29094">
      <formula>LEN(TRIM(K1516))&gt;0</formula>
    </cfRule>
  </conditionalFormatting>
  <conditionalFormatting sqref="M1516">
    <cfRule type="containsText" dxfId="27970" priority="29093" operator="containsText" text="Complete">
      <formula>NOT(ISERROR(SEARCH("Complete",M1516)))</formula>
    </cfRule>
  </conditionalFormatting>
  <conditionalFormatting sqref="I1517">
    <cfRule type="cellIs" dxfId="27969" priority="29088" operator="greaterThan">
      <formula>2.35</formula>
    </cfRule>
  </conditionalFormatting>
  <conditionalFormatting sqref="J1517">
    <cfRule type="notContainsBlanks" dxfId="27968" priority="29091">
      <formula>LEN(TRIM(J1517))&gt;0</formula>
    </cfRule>
  </conditionalFormatting>
  <conditionalFormatting sqref="K1517">
    <cfRule type="notContainsBlanks" dxfId="27967" priority="29090">
      <formula>LEN(TRIM(K1517))&gt;0</formula>
    </cfRule>
  </conditionalFormatting>
  <conditionalFormatting sqref="M1517">
    <cfRule type="containsText" dxfId="27966" priority="29089" operator="containsText" text="Complete">
      <formula>NOT(ISERROR(SEARCH("Complete",M1517)))</formula>
    </cfRule>
  </conditionalFormatting>
  <conditionalFormatting sqref="I1518:I1522">
    <cfRule type="cellIs" dxfId="27965" priority="29084" operator="greaterThan">
      <formula>2.35</formula>
    </cfRule>
  </conditionalFormatting>
  <conditionalFormatting sqref="J1518:J1522">
    <cfRule type="notContainsBlanks" dxfId="27964" priority="29087">
      <formula>LEN(TRIM(J1518))&gt;0</formula>
    </cfRule>
  </conditionalFormatting>
  <conditionalFormatting sqref="K1518:K1522">
    <cfRule type="notContainsBlanks" dxfId="27963" priority="29086">
      <formula>LEN(TRIM(K1518))&gt;0</formula>
    </cfRule>
  </conditionalFormatting>
  <conditionalFormatting sqref="M1518:M1522">
    <cfRule type="containsText" dxfId="27962" priority="29085" operator="containsText" text="Complete">
      <formula>NOT(ISERROR(SEARCH("Complete",M1518)))</formula>
    </cfRule>
  </conditionalFormatting>
  <conditionalFormatting sqref="I1523">
    <cfRule type="cellIs" dxfId="27961" priority="29080" operator="greaterThan">
      <formula>2.35</formula>
    </cfRule>
  </conditionalFormatting>
  <conditionalFormatting sqref="J1523">
    <cfRule type="notContainsBlanks" dxfId="27960" priority="29083">
      <formula>LEN(TRIM(J1523))&gt;0</formula>
    </cfRule>
  </conditionalFormatting>
  <conditionalFormatting sqref="K1523">
    <cfRule type="notContainsBlanks" dxfId="27959" priority="29082">
      <formula>LEN(TRIM(K1523))&gt;0</formula>
    </cfRule>
  </conditionalFormatting>
  <conditionalFormatting sqref="M1523">
    <cfRule type="containsText" dxfId="27958" priority="29081" operator="containsText" text="Complete">
      <formula>NOT(ISERROR(SEARCH("Complete",M1523)))</formula>
    </cfRule>
  </conditionalFormatting>
  <conditionalFormatting sqref="I1536">
    <cfRule type="cellIs" dxfId="27957" priority="29076" operator="greaterThan">
      <formula>2.35</formula>
    </cfRule>
  </conditionalFormatting>
  <conditionalFormatting sqref="J1536">
    <cfRule type="notContainsBlanks" dxfId="27956" priority="29079">
      <formula>LEN(TRIM(J1536))&gt;0</formula>
    </cfRule>
  </conditionalFormatting>
  <conditionalFormatting sqref="K1536">
    <cfRule type="notContainsBlanks" dxfId="27955" priority="29078">
      <formula>LEN(TRIM(K1536))&gt;0</formula>
    </cfRule>
  </conditionalFormatting>
  <conditionalFormatting sqref="M1536">
    <cfRule type="containsText" dxfId="27954" priority="29077" operator="containsText" text="Complete">
      <formula>NOT(ISERROR(SEARCH("Complete",M1536)))</formula>
    </cfRule>
  </conditionalFormatting>
  <conditionalFormatting sqref="I1537">
    <cfRule type="cellIs" dxfId="27953" priority="29072" operator="greaterThan">
      <formula>2.35</formula>
    </cfRule>
  </conditionalFormatting>
  <conditionalFormatting sqref="J1537">
    <cfRule type="notContainsBlanks" dxfId="27952" priority="29075">
      <formula>LEN(TRIM(J1537))&gt;0</formula>
    </cfRule>
  </conditionalFormatting>
  <conditionalFormatting sqref="K1537">
    <cfRule type="notContainsBlanks" dxfId="27951" priority="29074">
      <formula>LEN(TRIM(K1537))&gt;0</formula>
    </cfRule>
  </conditionalFormatting>
  <conditionalFormatting sqref="M1537">
    <cfRule type="containsText" dxfId="27950" priority="29073" operator="containsText" text="Complete">
      <formula>NOT(ISERROR(SEARCH("Complete",M1537)))</formula>
    </cfRule>
  </conditionalFormatting>
  <conditionalFormatting sqref="I1538">
    <cfRule type="cellIs" dxfId="27949" priority="29068" operator="greaterThan">
      <formula>2.35</formula>
    </cfRule>
  </conditionalFormatting>
  <conditionalFormatting sqref="J1538">
    <cfRule type="notContainsBlanks" dxfId="27948" priority="29071">
      <formula>LEN(TRIM(J1538))&gt;0</formula>
    </cfRule>
  </conditionalFormatting>
  <conditionalFormatting sqref="K1538">
    <cfRule type="notContainsBlanks" dxfId="27947" priority="29070">
      <formula>LEN(TRIM(K1538))&gt;0</formula>
    </cfRule>
  </conditionalFormatting>
  <conditionalFormatting sqref="M1538">
    <cfRule type="containsText" dxfId="27946" priority="29069" operator="containsText" text="Complete">
      <formula>NOT(ISERROR(SEARCH("Complete",M1538)))</formula>
    </cfRule>
  </conditionalFormatting>
  <conditionalFormatting sqref="I1539">
    <cfRule type="cellIs" dxfId="27945" priority="29064" operator="greaterThan">
      <formula>2.35</formula>
    </cfRule>
  </conditionalFormatting>
  <conditionalFormatting sqref="J1539">
    <cfRule type="notContainsBlanks" dxfId="27944" priority="29067">
      <formula>LEN(TRIM(J1539))&gt;0</formula>
    </cfRule>
  </conditionalFormatting>
  <conditionalFormatting sqref="K1539">
    <cfRule type="notContainsBlanks" dxfId="27943" priority="29066">
      <formula>LEN(TRIM(K1539))&gt;0</formula>
    </cfRule>
  </conditionalFormatting>
  <conditionalFormatting sqref="M1539">
    <cfRule type="containsText" dxfId="27942" priority="29065" operator="containsText" text="Complete">
      <formula>NOT(ISERROR(SEARCH("Complete",M1539)))</formula>
    </cfRule>
  </conditionalFormatting>
  <conditionalFormatting sqref="I1540">
    <cfRule type="cellIs" dxfId="27941" priority="29060" operator="greaterThan">
      <formula>2.35</formula>
    </cfRule>
  </conditionalFormatting>
  <conditionalFormatting sqref="J1540">
    <cfRule type="notContainsBlanks" dxfId="27940" priority="29063">
      <formula>LEN(TRIM(J1540))&gt;0</formula>
    </cfRule>
  </conditionalFormatting>
  <conditionalFormatting sqref="K1540">
    <cfRule type="notContainsBlanks" dxfId="27939" priority="29062">
      <formula>LEN(TRIM(K1540))&gt;0</formula>
    </cfRule>
  </conditionalFormatting>
  <conditionalFormatting sqref="M1540">
    <cfRule type="containsText" dxfId="27938" priority="29061" operator="containsText" text="Complete">
      <formula>NOT(ISERROR(SEARCH("Complete",M1540)))</formula>
    </cfRule>
  </conditionalFormatting>
  <conditionalFormatting sqref="I1541">
    <cfRule type="cellIs" dxfId="27937" priority="29056" operator="greaterThan">
      <formula>2.35</formula>
    </cfRule>
  </conditionalFormatting>
  <conditionalFormatting sqref="J1541">
    <cfRule type="notContainsBlanks" dxfId="27936" priority="29059">
      <formula>LEN(TRIM(J1541))&gt;0</formula>
    </cfRule>
  </conditionalFormatting>
  <conditionalFormatting sqref="K1541">
    <cfRule type="notContainsBlanks" dxfId="27935" priority="29058">
      <formula>LEN(TRIM(K1541))&gt;0</formula>
    </cfRule>
  </conditionalFormatting>
  <conditionalFormatting sqref="M1541">
    <cfRule type="containsText" dxfId="27934" priority="29057" operator="containsText" text="Complete">
      <formula>NOT(ISERROR(SEARCH("Complete",M1541)))</formula>
    </cfRule>
  </conditionalFormatting>
  <conditionalFormatting sqref="I1524">
    <cfRule type="cellIs" dxfId="27933" priority="29052" operator="greaterThan">
      <formula>2.35</formula>
    </cfRule>
  </conditionalFormatting>
  <conditionalFormatting sqref="J1524">
    <cfRule type="notContainsBlanks" dxfId="27932" priority="29055">
      <formula>LEN(TRIM(J1524))&gt;0</formula>
    </cfRule>
  </conditionalFormatting>
  <conditionalFormatting sqref="K1524">
    <cfRule type="notContainsBlanks" dxfId="27931" priority="29054">
      <formula>LEN(TRIM(K1524))&gt;0</formula>
    </cfRule>
  </conditionalFormatting>
  <conditionalFormatting sqref="M1524">
    <cfRule type="containsText" dxfId="27930" priority="29053" operator="containsText" text="Complete">
      <formula>NOT(ISERROR(SEARCH("Complete",M1524)))</formula>
    </cfRule>
  </conditionalFormatting>
  <conditionalFormatting sqref="J1526">
    <cfRule type="notContainsBlanks" dxfId="27929" priority="29047">
      <formula>LEN(TRIM(J1526))&gt;0</formula>
    </cfRule>
  </conditionalFormatting>
  <conditionalFormatting sqref="K1526">
    <cfRule type="notContainsBlanks" dxfId="27928" priority="29046">
      <formula>LEN(TRIM(K1526))&gt;0</formula>
    </cfRule>
  </conditionalFormatting>
  <conditionalFormatting sqref="M1526">
    <cfRule type="containsText" dxfId="27927" priority="29045" operator="containsText" text="Complete">
      <formula>NOT(ISERROR(SEARCH("Complete",M1526)))</formula>
    </cfRule>
  </conditionalFormatting>
  <conditionalFormatting sqref="I1526">
    <cfRule type="cellIs" dxfId="27926" priority="29044" operator="greaterThan">
      <formula>2.35</formula>
    </cfRule>
  </conditionalFormatting>
  <conditionalFormatting sqref="J1527">
    <cfRule type="notContainsBlanks" dxfId="27925" priority="29043">
      <formula>LEN(TRIM(J1527))&gt;0</formula>
    </cfRule>
  </conditionalFormatting>
  <conditionalFormatting sqref="K1527">
    <cfRule type="notContainsBlanks" dxfId="27924" priority="29042">
      <formula>LEN(TRIM(K1527))&gt;0</formula>
    </cfRule>
  </conditionalFormatting>
  <conditionalFormatting sqref="M1527">
    <cfRule type="containsText" dxfId="27923" priority="29041" operator="containsText" text="Complete">
      <formula>NOT(ISERROR(SEARCH("Complete",M1527)))</formula>
    </cfRule>
  </conditionalFormatting>
  <conditionalFormatting sqref="I1527">
    <cfRule type="cellIs" dxfId="27922" priority="29040" operator="greaterThan">
      <formula>2.35</formula>
    </cfRule>
  </conditionalFormatting>
  <conditionalFormatting sqref="J1528">
    <cfRule type="notContainsBlanks" dxfId="27921" priority="29039">
      <formula>LEN(TRIM(J1528))&gt;0</formula>
    </cfRule>
  </conditionalFormatting>
  <conditionalFormatting sqref="K1528">
    <cfRule type="notContainsBlanks" dxfId="27920" priority="29038">
      <formula>LEN(TRIM(K1528))&gt;0</formula>
    </cfRule>
  </conditionalFormatting>
  <conditionalFormatting sqref="M1528">
    <cfRule type="containsText" dxfId="27919" priority="29037" operator="containsText" text="Complete">
      <formula>NOT(ISERROR(SEARCH("Complete",M1528)))</formula>
    </cfRule>
  </conditionalFormatting>
  <conditionalFormatting sqref="I1528">
    <cfRule type="cellIs" dxfId="27918" priority="29036" operator="greaterThan">
      <formula>2.35</formula>
    </cfRule>
  </conditionalFormatting>
  <conditionalFormatting sqref="J1529">
    <cfRule type="notContainsBlanks" dxfId="27917" priority="29035">
      <formula>LEN(TRIM(J1529))&gt;0</formula>
    </cfRule>
  </conditionalFormatting>
  <conditionalFormatting sqref="K1529">
    <cfRule type="notContainsBlanks" dxfId="27916" priority="29034">
      <formula>LEN(TRIM(K1529))&gt;0</formula>
    </cfRule>
  </conditionalFormatting>
  <conditionalFormatting sqref="M1529">
    <cfRule type="containsText" dxfId="27915" priority="29033" operator="containsText" text="Complete">
      <formula>NOT(ISERROR(SEARCH("Complete",M1529)))</formula>
    </cfRule>
  </conditionalFormatting>
  <conditionalFormatting sqref="I1529">
    <cfRule type="cellIs" dxfId="27914" priority="29032" operator="greaterThan">
      <formula>2.35</formula>
    </cfRule>
  </conditionalFormatting>
  <conditionalFormatting sqref="J1530">
    <cfRule type="notContainsBlanks" dxfId="27913" priority="29031">
      <formula>LEN(TRIM(J1530))&gt;0</formula>
    </cfRule>
  </conditionalFormatting>
  <conditionalFormatting sqref="K1530">
    <cfRule type="notContainsBlanks" dxfId="27912" priority="29030">
      <formula>LEN(TRIM(K1530))&gt;0</formula>
    </cfRule>
  </conditionalFormatting>
  <conditionalFormatting sqref="M1530">
    <cfRule type="containsText" dxfId="27911" priority="29029" operator="containsText" text="Complete">
      <formula>NOT(ISERROR(SEARCH("Complete",M1530)))</formula>
    </cfRule>
  </conditionalFormatting>
  <conditionalFormatting sqref="I1530">
    <cfRule type="cellIs" dxfId="27910" priority="29028" operator="greaterThan">
      <formula>2.35</formula>
    </cfRule>
  </conditionalFormatting>
  <conditionalFormatting sqref="J1531">
    <cfRule type="notContainsBlanks" dxfId="27909" priority="29027">
      <formula>LEN(TRIM(J1531))&gt;0</formula>
    </cfRule>
  </conditionalFormatting>
  <conditionalFormatting sqref="K1531">
    <cfRule type="notContainsBlanks" dxfId="27908" priority="29026">
      <formula>LEN(TRIM(K1531))&gt;0</formula>
    </cfRule>
  </conditionalFormatting>
  <conditionalFormatting sqref="M1531">
    <cfRule type="containsText" dxfId="27907" priority="29025" operator="containsText" text="Complete">
      <formula>NOT(ISERROR(SEARCH("Complete",M1531)))</formula>
    </cfRule>
  </conditionalFormatting>
  <conditionalFormatting sqref="I1531">
    <cfRule type="cellIs" dxfId="27906" priority="29024" operator="greaterThan">
      <formula>2.35</formula>
    </cfRule>
  </conditionalFormatting>
  <conditionalFormatting sqref="J1535">
    <cfRule type="notContainsBlanks" dxfId="27905" priority="29023">
      <formula>LEN(TRIM(J1535))&gt;0</formula>
    </cfRule>
  </conditionalFormatting>
  <conditionalFormatting sqref="K1535">
    <cfRule type="notContainsBlanks" dxfId="27904" priority="29022">
      <formula>LEN(TRIM(K1535))&gt;0</formula>
    </cfRule>
  </conditionalFormatting>
  <conditionalFormatting sqref="M1535">
    <cfRule type="containsText" dxfId="27903" priority="29021" operator="containsText" text="Complete">
      <formula>NOT(ISERROR(SEARCH("Complete",M1535)))</formula>
    </cfRule>
  </conditionalFormatting>
  <conditionalFormatting sqref="I1535">
    <cfRule type="cellIs" dxfId="27902" priority="29020" operator="greaterThan">
      <formula>2.35</formula>
    </cfRule>
  </conditionalFormatting>
  <conditionalFormatting sqref="J1532">
    <cfRule type="notContainsBlanks" dxfId="27901" priority="29019">
      <formula>LEN(TRIM(J1532))&gt;0</formula>
    </cfRule>
  </conditionalFormatting>
  <conditionalFormatting sqref="K1532">
    <cfRule type="notContainsBlanks" dxfId="27900" priority="29018">
      <formula>LEN(TRIM(K1532))&gt;0</formula>
    </cfRule>
  </conditionalFormatting>
  <conditionalFormatting sqref="M1532">
    <cfRule type="containsText" dxfId="27899" priority="29017" operator="containsText" text="Complete">
      <formula>NOT(ISERROR(SEARCH("Complete",M1532)))</formula>
    </cfRule>
  </conditionalFormatting>
  <conditionalFormatting sqref="I1532">
    <cfRule type="cellIs" dxfId="27898" priority="29016" operator="greaterThan">
      <formula>2.35</formula>
    </cfRule>
  </conditionalFormatting>
  <conditionalFormatting sqref="J1533">
    <cfRule type="notContainsBlanks" dxfId="27897" priority="29015">
      <formula>LEN(TRIM(J1533))&gt;0</formula>
    </cfRule>
  </conditionalFormatting>
  <conditionalFormatting sqref="K1533">
    <cfRule type="notContainsBlanks" dxfId="27896" priority="29014">
      <formula>LEN(TRIM(K1533))&gt;0</formula>
    </cfRule>
  </conditionalFormatting>
  <conditionalFormatting sqref="M1533">
    <cfRule type="containsText" dxfId="27895" priority="29013" operator="containsText" text="Complete">
      <formula>NOT(ISERROR(SEARCH("Complete",M1533)))</formula>
    </cfRule>
  </conditionalFormatting>
  <conditionalFormatting sqref="I1533">
    <cfRule type="cellIs" dxfId="27894" priority="29012" operator="greaterThan">
      <formula>2.35</formula>
    </cfRule>
  </conditionalFormatting>
  <conditionalFormatting sqref="J1534">
    <cfRule type="notContainsBlanks" dxfId="27893" priority="29011">
      <formula>LEN(TRIM(J1534))&gt;0</formula>
    </cfRule>
  </conditionalFormatting>
  <conditionalFormatting sqref="K1534">
    <cfRule type="notContainsBlanks" dxfId="27892" priority="29010">
      <formula>LEN(TRIM(K1534))&gt;0</formula>
    </cfRule>
  </conditionalFormatting>
  <conditionalFormatting sqref="M1534">
    <cfRule type="containsText" dxfId="27891" priority="29009" operator="containsText" text="Complete">
      <formula>NOT(ISERROR(SEARCH("Complete",M1534)))</formula>
    </cfRule>
  </conditionalFormatting>
  <conditionalFormatting sqref="I1534">
    <cfRule type="cellIs" dxfId="27890" priority="29008" operator="greaterThan">
      <formula>2.35</formula>
    </cfRule>
  </conditionalFormatting>
  <conditionalFormatting sqref="J1542">
    <cfRule type="notContainsBlanks" dxfId="27889" priority="29007">
      <formula>LEN(TRIM(J1542))&gt;0</formula>
    </cfRule>
  </conditionalFormatting>
  <conditionalFormatting sqref="K1542">
    <cfRule type="notContainsBlanks" dxfId="27888" priority="29006">
      <formula>LEN(TRIM(K1542))&gt;0</formula>
    </cfRule>
  </conditionalFormatting>
  <conditionalFormatting sqref="M1542">
    <cfRule type="containsText" dxfId="27887" priority="29005" operator="containsText" text="Complete">
      <formula>NOT(ISERROR(SEARCH("Complete",M1542)))</formula>
    </cfRule>
  </conditionalFormatting>
  <conditionalFormatting sqref="I1542">
    <cfRule type="cellIs" dxfId="27886" priority="29004" operator="greaterThan">
      <formula>2.35</formula>
    </cfRule>
  </conditionalFormatting>
  <conditionalFormatting sqref="I1542">
    <cfRule type="cellIs" dxfId="27885" priority="29000" operator="greaterThan">
      <formula>2.35</formula>
    </cfRule>
  </conditionalFormatting>
  <conditionalFormatting sqref="J1542">
    <cfRule type="notContainsBlanks" dxfId="27884" priority="29003">
      <formula>LEN(TRIM(J1542))&gt;0</formula>
    </cfRule>
  </conditionalFormatting>
  <conditionalFormatting sqref="K1542">
    <cfRule type="notContainsBlanks" dxfId="27883" priority="29002">
      <formula>LEN(TRIM(K1542))&gt;0</formula>
    </cfRule>
  </conditionalFormatting>
  <conditionalFormatting sqref="M1542">
    <cfRule type="containsText" dxfId="27882" priority="29001" operator="containsText" text="Complete">
      <formula>NOT(ISERROR(SEARCH("Complete",M1542)))</formula>
    </cfRule>
  </conditionalFormatting>
  <conditionalFormatting sqref="J1543:J1544">
    <cfRule type="notContainsBlanks" dxfId="27881" priority="28999">
      <formula>LEN(TRIM(J1543))&gt;0</formula>
    </cfRule>
  </conditionalFormatting>
  <conditionalFormatting sqref="K1543:K1544">
    <cfRule type="notContainsBlanks" dxfId="27880" priority="28998">
      <formula>LEN(TRIM(K1543))&gt;0</formula>
    </cfRule>
  </conditionalFormatting>
  <conditionalFormatting sqref="M1543:M1544">
    <cfRule type="containsText" dxfId="27879" priority="28997" operator="containsText" text="Complete">
      <formula>NOT(ISERROR(SEARCH("Complete",M1543)))</formula>
    </cfRule>
  </conditionalFormatting>
  <conditionalFormatting sqref="I1543:I1544">
    <cfRule type="cellIs" dxfId="27878" priority="28996" operator="greaterThan">
      <formula>2.35</formula>
    </cfRule>
  </conditionalFormatting>
  <conditionalFormatting sqref="I1543:I1544">
    <cfRule type="cellIs" dxfId="27877" priority="28992" operator="greaterThan">
      <formula>2.35</formula>
    </cfRule>
  </conditionalFormatting>
  <conditionalFormatting sqref="J1543:J1544">
    <cfRule type="notContainsBlanks" dxfId="27876" priority="28995">
      <formula>LEN(TRIM(J1543))&gt;0</formula>
    </cfRule>
  </conditionalFormatting>
  <conditionalFormatting sqref="K1543:K1544">
    <cfRule type="notContainsBlanks" dxfId="27875" priority="28994">
      <formula>LEN(TRIM(K1543))&gt;0</formula>
    </cfRule>
  </conditionalFormatting>
  <conditionalFormatting sqref="M1543:M1544">
    <cfRule type="containsText" dxfId="27874" priority="28993" operator="containsText" text="Complete">
      <formula>NOT(ISERROR(SEARCH("Complete",M1543)))</formula>
    </cfRule>
  </conditionalFormatting>
  <conditionalFormatting sqref="J1545">
    <cfRule type="notContainsBlanks" dxfId="27873" priority="28991">
      <formula>LEN(TRIM(J1545))&gt;0</formula>
    </cfRule>
  </conditionalFormatting>
  <conditionalFormatting sqref="K1545">
    <cfRule type="notContainsBlanks" dxfId="27872" priority="28990">
      <formula>LEN(TRIM(K1545))&gt;0</formula>
    </cfRule>
  </conditionalFormatting>
  <conditionalFormatting sqref="M1545">
    <cfRule type="containsText" dxfId="27871" priority="28989" operator="containsText" text="Complete">
      <formula>NOT(ISERROR(SEARCH("Complete",M1545)))</formula>
    </cfRule>
  </conditionalFormatting>
  <conditionalFormatting sqref="I1545">
    <cfRule type="cellIs" dxfId="27870" priority="28988" operator="greaterThan">
      <formula>2.35</formula>
    </cfRule>
  </conditionalFormatting>
  <conditionalFormatting sqref="I1545">
    <cfRule type="cellIs" dxfId="27869" priority="28984" operator="greaterThan">
      <formula>2.35</formula>
    </cfRule>
  </conditionalFormatting>
  <conditionalFormatting sqref="J1545">
    <cfRule type="notContainsBlanks" dxfId="27868" priority="28987">
      <formula>LEN(TRIM(J1545))&gt;0</formula>
    </cfRule>
  </conditionalFormatting>
  <conditionalFormatting sqref="K1545">
    <cfRule type="notContainsBlanks" dxfId="27867" priority="28986">
      <formula>LEN(TRIM(K1545))&gt;0</formula>
    </cfRule>
  </conditionalFormatting>
  <conditionalFormatting sqref="M1545">
    <cfRule type="containsText" dxfId="27866" priority="28985" operator="containsText" text="Complete">
      <formula>NOT(ISERROR(SEARCH("Complete",M1545)))</formula>
    </cfRule>
  </conditionalFormatting>
  <conditionalFormatting sqref="J1546:J1547">
    <cfRule type="notContainsBlanks" dxfId="27865" priority="28983">
      <formula>LEN(TRIM(J1546))&gt;0</formula>
    </cfRule>
  </conditionalFormatting>
  <conditionalFormatting sqref="K1546:K1547">
    <cfRule type="notContainsBlanks" dxfId="27864" priority="28982">
      <formula>LEN(TRIM(K1546))&gt;0</formula>
    </cfRule>
  </conditionalFormatting>
  <conditionalFormatting sqref="M1546:M1547">
    <cfRule type="containsText" dxfId="27863" priority="28981" operator="containsText" text="Complete">
      <formula>NOT(ISERROR(SEARCH("Complete",M1546)))</formula>
    </cfRule>
  </conditionalFormatting>
  <conditionalFormatting sqref="I1546:I1547">
    <cfRule type="cellIs" dxfId="27862" priority="28980" operator="greaterThan">
      <formula>2.35</formula>
    </cfRule>
  </conditionalFormatting>
  <conditionalFormatting sqref="I1546:I1547">
    <cfRule type="cellIs" dxfId="27861" priority="28976" operator="greaterThan">
      <formula>2.35</formula>
    </cfRule>
  </conditionalFormatting>
  <conditionalFormatting sqref="J1546:J1547">
    <cfRule type="notContainsBlanks" dxfId="27860" priority="28979">
      <formula>LEN(TRIM(J1546))&gt;0</formula>
    </cfRule>
  </conditionalFormatting>
  <conditionalFormatting sqref="K1546:K1547">
    <cfRule type="notContainsBlanks" dxfId="27859" priority="28978">
      <formula>LEN(TRIM(K1546))&gt;0</formula>
    </cfRule>
  </conditionalFormatting>
  <conditionalFormatting sqref="M1546:M1547">
    <cfRule type="containsText" dxfId="27858" priority="28977" operator="containsText" text="Complete">
      <formula>NOT(ISERROR(SEARCH("Complete",M1546)))</formula>
    </cfRule>
  </conditionalFormatting>
  <conditionalFormatting sqref="J1548">
    <cfRule type="notContainsBlanks" dxfId="27857" priority="28975">
      <formula>LEN(TRIM(J1548))&gt;0</formula>
    </cfRule>
  </conditionalFormatting>
  <conditionalFormatting sqref="K1548">
    <cfRule type="notContainsBlanks" dxfId="27856" priority="28974">
      <formula>LEN(TRIM(K1548))&gt;0</formula>
    </cfRule>
  </conditionalFormatting>
  <conditionalFormatting sqref="M1548">
    <cfRule type="containsText" dxfId="27855" priority="28973" operator="containsText" text="Complete">
      <formula>NOT(ISERROR(SEARCH("Complete",M1548)))</formula>
    </cfRule>
  </conditionalFormatting>
  <conditionalFormatting sqref="I1548">
    <cfRule type="cellIs" dxfId="27854" priority="28972" operator="greaterThan">
      <formula>2.35</formula>
    </cfRule>
  </conditionalFormatting>
  <conditionalFormatting sqref="I1548">
    <cfRule type="cellIs" dxfId="27853" priority="28968" operator="greaterThan">
      <formula>2.35</formula>
    </cfRule>
  </conditionalFormatting>
  <conditionalFormatting sqref="J1548">
    <cfRule type="notContainsBlanks" dxfId="27852" priority="28971">
      <formula>LEN(TRIM(J1548))&gt;0</formula>
    </cfRule>
  </conditionalFormatting>
  <conditionalFormatting sqref="K1548">
    <cfRule type="notContainsBlanks" dxfId="27851" priority="28970">
      <formula>LEN(TRIM(K1548))&gt;0</formula>
    </cfRule>
  </conditionalFormatting>
  <conditionalFormatting sqref="M1548">
    <cfRule type="containsText" dxfId="27850" priority="28969" operator="containsText" text="Complete">
      <formula>NOT(ISERROR(SEARCH("Complete",M1548)))</formula>
    </cfRule>
  </conditionalFormatting>
  <conditionalFormatting sqref="J1549">
    <cfRule type="notContainsBlanks" dxfId="27849" priority="28967">
      <formula>LEN(TRIM(J1549))&gt;0</formula>
    </cfRule>
  </conditionalFormatting>
  <conditionalFormatting sqref="K1549">
    <cfRule type="notContainsBlanks" dxfId="27848" priority="28966">
      <formula>LEN(TRIM(K1549))&gt;0</formula>
    </cfRule>
  </conditionalFormatting>
  <conditionalFormatting sqref="M1549">
    <cfRule type="containsText" dxfId="27847" priority="28965" operator="containsText" text="Complete">
      <formula>NOT(ISERROR(SEARCH("Complete",M1549)))</formula>
    </cfRule>
  </conditionalFormatting>
  <conditionalFormatting sqref="I1549">
    <cfRule type="cellIs" dxfId="27846" priority="28964" operator="greaterThan">
      <formula>2.35</formula>
    </cfRule>
  </conditionalFormatting>
  <conditionalFormatting sqref="I1549">
    <cfRule type="cellIs" dxfId="27845" priority="28960" operator="greaterThan">
      <formula>2.35</formula>
    </cfRule>
  </conditionalFormatting>
  <conditionalFormatting sqref="J1549">
    <cfRule type="notContainsBlanks" dxfId="27844" priority="28963">
      <formula>LEN(TRIM(J1549))&gt;0</formula>
    </cfRule>
  </conditionalFormatting>
  <conditionalFormatting sqref="K1549">
    <cfRule type="notContainsBlanks" dxfId="27843" priority="28962">
      <formula>LEN(TRIM(K1549))&gt;0</formula>
    </cfRule>
  </conditionalFormatting>
  <conditionalFormatting sqref="M1549">
    <cfRule type="containsText" dxfId="27842" priority="28961" operator="containsText" text="Complete">
      <formula>NOT(ISERROR(SEARCH("Complete",M1549)))</formula>
    </cfRule>
  </conditionalFormatting>
  <conditionalFormatting sqref="J1550">
    <cfRule type="notContainsBlanks" dxfId="27841" priority="28959">
      <formula>LEN(TRIM(J1550))&gt;0</formula>
    </cfRule>
  </conditionalFormatting>
  <conditionalFormatting sqref="K1550">
    <cfRule type="notContainsBlanks" dxfId="27840" priority="28958">
      <formula>LEN(TRIM(K1550))&gt;0</formula>
    </cfRule>
  </conditionalFormatting>
  <conditionalFormatting sqref="M1550">
    <cfRule type="containsText" dxfId="27839" priority="28957" operator="containsText" text="Complete">
      <formula>NOT(ISERROR(SEARCH("Complete",M1550)))</formula>
    </cfRule>
  </conditionalFormatting>
  <conditionalFormatting sqref="I1550">
    <cfRule type="cellIs" dxfId="27838" priority="28956" operator="greaterThan">
      <formula>2.35</formula>
    </cfRule>
  </conditionalFormatting>
  <conditionalFormatting sqref="I1550">
    <cfRule type="cellIs" dxfId="27837" priority="28952" operator="greaterThan">
      <formula>2.35</formula>
    </cfRule>
  </conditionalFormatting>
  <conditionalFormatting sqref="J1550">
    <cfRule type="notContainsBlanks" dxfId="27836" priority="28955">
      <formula>LEN(TRIM(J1550))&gt;0</formula>
    </cfRule>
  </conditionalFormatting>
  <conditionalFormatting sqref="K1550">
    <cfRule type="notContainsBlanks" dxfId="27835" priority="28954">
      <formula>LEN(TRIM(K1550))&gt;0</formula>
    </cfRule>
  </conditionalFormatting>
  <conditionalFormatting sqref="M1550">
    <cfRule type="containsText" dxfId="27834" priority="28953" operator="containsText" text="Complete">
      <formula>NOT(ISERROR(SEARCH("Complete",M1550)))</formula>
    </cfRule>
  </conditionalFormatting>
  <conditionalFormatting sqref="J1551">
    <cfRule type="notContainsBlanks" dxfId="27833" priority="28951">
      <formula>LEN(TRIM(J1551))&gt;0</formula>
    </cfRule>
  </conditionalFormatting>
  <conditionalFormatting sqref="K1551">
    <cfRule type="notContainsBlanks" dxfId="27832" priority="28950">
      <formula>LEN(TRIM(K1551))&gt;0</formula>
    </cfRule>
  </conditionalFormatting>
  <conditionalFormatting sqref="M1551">
    <cfRule type="containsText" dxfId="27831" priority="28949" operator="containsText" text="Complete">
      <formula>NOT(ISERROR(SEARCH("Complete",M1551)))</formula>
    </cfRule>
  </conditionalFormatting>
  <conditionalFormatting sqref="I1551">
    <cfRule type="cellIs" dxfId="27830" priority="28948" operator="greaterThan">
      <formula>2.35</formula>
    </cfRule>
  </conditionalFormatting>
  <conditionalFormatting sqref="I1551">
    <cfRule type="cellIs" dxfId="27829" priority="28944" operator="greaterThan">
      <formula>2.35</formula>
    </cfRule>
  </conditionalFormatting>
  <conditionalFormatting sqref="J1551">
    <cfRule type="notContainsBlanks" dxfId="27828" priority="28947">
      <formula>LEN(TRIM(J1551))&gt;0</formula>
    </cfRule>
  </conditionalFormatting>
  <conditionalFormatting sqref="K1551">
    <cfRule type="notContainsBlanks" dxfId="27827" priority="28946">
      <formula>LEN(TRIM(K1551))&gt;0</formula>
    </cfRule>
  </conditionalFormatting>
  <conditionalFormatting sqref="M1551">
    <cfRule type="containsText" dxfId="27826" priority="28945" operator="containsText" text="Complete">
      <formula>NOT(ISERROR(SEARCH("Complete",M1551)))</formula>
    </cfRule>
  </conditionalFormatting>
  <conditionalFormatting sqref="J1552">
    <cfRule type="notContainsBlanks" dxfId="27825" priority="28943">
      <formula>LEN(TRIM(J1552))&gt;0</formula>
    </cfRule>
  </conditionalFormatting>
  <conditionalFormatting sqref="K1552">
    <cfRule type="notContainsBlanks" dxfId="27824" priority="28942">
      <formula>LEN(TRIM(K1552))&gt;0</formula>
    </cfRule>
  </conditionalFormatting>
  <conditionalFormatting sqref="M1552">
    <cfRule type="containsText" dxfId="27823" priority="28941" operator="containsText" text="Complete">
      <formula>NOT(ISERROR(SEARCH("Complete",M1552)))</formula>
    </cfRule>
  </conditionalFormatting>
  <conditionalFormatting sqref="I1552">
    <cfRule type="cellIs" dxfId="27822" priority="28940" operator="greaterThan">
      <formula>2.35</formula>
    </cfRule>
  </conditionalFormatting>
  <conditionalFormatting sqref="I1552">
    <cfRule type="cellIs" dxfId="27821" priority="28936" operator="greaterThan">
      <formula>2.35</formula>
    </cfRule>
  </conditionalFormatting>
  <conditionalFormatting sqref="J1552">
    <cfRule type="notContainsBlanks" dxfId="27820" priority="28939">
      <formula>LEN(TRIM(J1552))&gt;0</formula>
    </cfRule>
  </conditionalFormatting>
  <conditionalFormatting sqref="K1552">
    <cfRule type="notContainsBlanks" dxfId="27819" priority="28938">
      <formula>LEN(TRIM(K1552))&gt;0</formula>
    </cfRule>
  </conditionalFormatting>
  <conditionalFormatting sqref="M1552">
    <cfRule type="containsText" dxfId="27818" priority="28937" operator="containsText" text="Complete">
      <formula>NOT(ISERROR(SEARCH("Complete",M1552)))</formula>
    </cfRule>
  </conditionalFormatting>
  <conditionalFormatting sqref="J1553">
    <cfRule type="notContainsBlanks" dxfId="27817" priority="28935">
      <formula>LEN(TRIM(J1553))&gt;0</formula>
    </cfRule>
  </conditionalFormatting>
  <conditionalFormatting sqref="K1553">
    <cfRule type="notContainsBlanks" dxfId="27816" priority="28934">
      <formula>LEN(TRIM(K1553))&gt;0</formula>
    </cfRule>
  </conditionalFormatting>
  <conditionalFormatting sqref="M1553">
    <cfRule type="containsText" dxfId="27815" priority="28933" operator="containsText" text="Complete">
      <formula>NOT(ISERROR(SEARCH("Complete",M1553)))</formula>
    </cfRule>
  </conditionalFormatting>
  <conditionalFormatting sqref="I1553">
    <cfRule type="cellIs" dxfId="27814" priority="28932" operator="greaterThan">
      <formula>2.35</formula>
    </cfRule>
  </conditionalFormatting>
  <conditionalFormatting sqref="I1553">
    <cfRule type="cellIs" dxfId="27813" priority="28928" operator="greaterThan">
      <formula>2.35</formula>
    </cfRule>
  </conditionalFormatting>
  <conditionalFormatting sqref="J1553">
    <cfRule type="notContainsBlanks" dxfId="27812" priority="28931">
      <formula>LEN(TRIM(J1553))&gt;0</formula>
    </cfRule>
  </conditionalFormatting>
  <conditionalFormatting sqref="K1553">
    <cfRule type="notContainsBlanks" dxfId="27811" priority="28930">
      <formula>LEN(TRIM(K1553))&gt;0</formula>
    </cfRule>
  </conditionalFormatting>
  <conditionalFormatting sqref="M1553">
    <cfRule type="containsText" dxfId="27810" priority="28929" operator="containsText" text="Complete">
      <formula>NOT(ISERROR(SEARCH("Complete",M1553)))</formula>
    </cfRule>
  </conditionalFormatting>
  <conditionalFormatting sqref="J1554">
    <cfRule type="notContainsBlanks" dxfId="27809" priority="28927">
      <formula>LEN(TRIM(J1554))&gt;0</formula>
    </cfRule>
  </conditionalFormatting>
  <conditionalFormatting sqref="K1554">
    <cfRule type="notContainsBlanks" dxfId="27808" priority="28926">
      <formula>LEN(TRIM(K1554))&gt;0</formula>
    </cfRule>
  </conditionalFormatting>
  <conditionalFormatting sqref="M1554">
    <cfRule type="containsText" dxfId="27807" priority="28925" operator="containsText" text="Complete">
      <formula>NOT(ISERROR(SEARCH("Complete",M1554)))</formula>
    </cfRule>
  </conditionalFormatting>
  <conditionalFormatting sqref="I1554">
    <cfRule type="cellIs" dxfId="27806" priority="28924" operator="greaterThan">
      <formula>2.35</formula>
    </cfRule>
  </conditionalFormatting>
  <conditionalFormatting sqref="I1554">
    <cfRule type="cellIs" dxfId="27805" priority="28920" operator="greaterThan">
      <formula>2.35</formula>
    </cfRule>
  </conditionalFormatting>
  <conditionalFormatting sqref="J1554">
    <cfRule type="notContainsBlanks" dxfId="27804" priority="28923">
      <formula>LEN(TRIM(J1554))&gt;0</formula>
    </cfRule>
  </conditionalFormatting>
  <conditionalFormatting sqref="K1554">
    <cfRule type="notContainsBlanks" dxfId="27803" priority="28922">
      <formula>LEN(TRIM(K1554))&gt;0</formula>
    </cfRule>
  </conditionalFormatting>
  <conditionalFormatting sqref="M1554">
    <cfRule type="containsText" dxfId="27802" priority="28921" operator="containsText" text="Complete">
      <formula>NOT(ISERROR(SEARCH("Complete",M1554)))</formula>
    </cfRule>
  </conditionalFormatting>
  <conditionalFormatting sqref="J1555">
    <cfRule type="notContainsBlanks" dxfId="27801" priority="28919">
      <formula>LEN(TRIM(J1555))&gt;0</formula>
    </cfRule>
  </conditionalFormatting>
  <conditionalFormatting sqref="K1555">
    <cfRule type="notContainsBlanks" dxfId="27800" priority="28918">
      <formula>LEN(TRIM(K1555))&gt;0</formula>
    </cfRule>
  </conditionalFormatting>
  <conditionalFormatting sqref="M1555">
    <cfRule type="containsText" dxfId="27799" priority="28917" operator="containsText" text="Complete">
      <formula>NOT(ISERROR(SEARCH("Complete",M1555)))</formula>
    </cfRule>
  </conditionalFormatting>
  <conditionalFormatting sqref="I1555">
    <cfRule type="cellIs" dxfId="27798" priority="28916" operator="greaterThan">
      <formula>2.35</formula>
    </cfRule>
  </conditionalFormatting>
  <conditionalFormatting sqref="I1555">
    <cfRule type="cellIs" dxfId="27797" priority="28912" operator="greaterThan">
      <formula>2.35</formula>
    </cfRule>
  </conditionalFormatting>
  <conditionalFormatting sqref="J1555">
    <cfRule type="notContainsBlanks" dxfId="27796" priority="28915">
      <formula>LEN(TRIM(J1555))&gt;0</formula>
    </cfRule>
  </conditionalFormatting>
  <conditionalFormatting sqref="K1555">
    <cfRule type="notContainsBlanks" dxfId="27795" priority="28914">
      <formula>LEN(TRIM(K1555))&gt;0</formula>
    </cfRule>
  </conditionalFormatting>
  <conditionalFormatting sqref="M1555">
    <cfRule type="containsText" dxfId="27794" priority="28913" operator="containsText" text="Complete">
      <formula>NOT(ISERROR(SEARCH("Complete",M1555)))</formula>
    </cfRule>
  </conditionalFormatting>
  <conditionalFormatting sqref="J1556">
    <cfRule type="notContainsBlanks" dxfId="27793" priority="28911">
      <formula>LEN(TRIM(J1556))&gt;0</formula>
    </cfRule>
  </conditionalFormatting>
  <conditionalFormatting sqref="K1556">
    <cfRule type="notContainsBlanks" dxfId="27792" priority="28910">
      <formula>LEN(TRIM(K1556))&gt;0</formula>
    </cfRule>
  </conditionalFormatting>
  <conditionalFormatting sqref="M1556">
    <cfRule type="containsText" dxfId="27791" priority="28909" operator="containsText" text="Complete">
      <formula>NOT(ISERROR(SEARCH("Complete",M1556)))</formula>
    </cfRule>
  </conditionalFormatting>
  <conditionalFormatting sqref="I1556">
    <cfRule type="cellIs" dxfId="27790" priority="28908" operator="greaterThan">
      <formula>2.35</formula>
    </cfRule>
  </conditionalFormatting>
  <conditionalFormatting sqref="I1556">
    <cfRule type="cellIs" dxfId="27789" priority="28904" operator="greaterThan">
      <formula>2.35</formula>
    </cfRule>
  </conditionalFormatting>
  <conditionalFormatting sqref="J1556">
    <cfRule type="notContainsBlanks" dxfId="27788" priority="28907">
      <formula>LEN(TRIM(J1556))&gt;0</formula>
    </cfRule>
  </conditionalFormatting>
  <conditionalFormatting sqref="K1556">
    <cfRule type="notContainsBlanks" dxfId="27787" priority="28906">
      <formula>LEN(TRIM(K1556))&gt;0</formula>
    </cfRule>
  </conditionalFormatting>
  <conditionalFormatting sqref="M1556">
    <cfRule type="containsText" dxfId="27786" priority="28905" operator="containsText" text="Complete">
      <formula>NOT(ISERROR(SEARCH("Complete",M1556)))</formula>
    </cfRule>
  </conditionalFormatting>
  <conditionalFormatting sqref="J1557">
    <cfRule type="notContainsBlanks" dxfId="27785" priority="28903">
      <formula>LEN(TRIM(J1557))&gt;0</formula>
    </cfRule>
  </conditionalFormatting>
  <conditionalFormatting sqref="K1557">
    <cfRule type="notContainsBlanks" dxfId="27784" priority="28902">
      <formula>LEN(TRIM(K1557))&gt;0</formula>
    </cfRule>
  </conditionalFormatting>
  <conditionalFormatting sqref="M1557">
    <cfRule type="containsText" dxfId="27783" priority="28901" operator="containsText" text="Complete">
      <formula>NOT(ISERROR(SEARCH("Complete",M1557)))</formula>
    </cfRule>
  </conditionalFormatting>
  <conditionalFormatting sqref="I1557">
    <cfRule type="cellIs" dxfId="27782" priority="28900" operator="greaterThan">
      <formula>2.35</formula>
    </cfRule>
  </conditionalFormatting>
  <conditionalFormatting sqref="I1557">
    <cfRule type="cellIs" dxfId="27781" priority="28896" operator="greaterThan">
      <formula>2.35</formula>
    </cfRule>
  </conditionalFormatting>
  <conditionalFormatting sqref="J1557">
    <cfRule type="notContainsBlanks" dxfId="27780" priority="28899">
      <formula>LEN(TRIM(J1557))&gt;0</formula>
    </cfRule>
  </conditionalFormatting>
  <conditionalFormatting sqref="K1557">
    <cfRule type="notContainsBlanks" dxfId="27779" priority="28898">
      <formula>LEN(TRIM(K1557))&gt;0</formula>
    </cfRule>
  </conditionalFormatting>
  <conditionalFormatting sqref="M1557">
    <cfRule type="containsText" dxfId="27778" priority="28897" operator="containsText" text="Complete">
      <formula>NOT(ISERROR(SEARCH("Complete",M1557)))</formula>
    </cfRule>
  </conditionalFormatting>
  <conditionalFormatting sqref="J1558">
    <cfRule type="notContainsBlanks" dxfId="27777" priority="28895">
      <formula>LEN(TRIM(J1558))&gt;0</formula>
    </cfRule>
  </conditionalFormatting>
  <conditionalFormatting sqref="K1558">
    <cfRule type="notContainsBlanks" dxfId="27776" priority="28894">
      <formula>LEN(TRIM(K1558))&gt;0</formula>
    </cfRule>
  </conditionalFormatting>
  <conditionalFormatting sqref="M1558">
    <cfRule type="containsText" dxfId="27775" priority="28893" operator="containsText" text="Complete">
      <formula>NOT(ISERROR(SEARCH("Complete",M1558)))</formula>
    </cfRule>
  </conditionalFormatting>
  <conditionalFormatting sqref="I1558">
    <cfRule type="cellIs" dxfId="27774" priority="28892" operator="greaterThan">
      <formula>2.35</formula>
    </cfRule>
  </conditionalFormatting>
  <conditionalFormatting sqref="I1558">
    <cfRule type="cellIs" dxfId="27773" priority="28888" operator="greaterThan">
      <formula>2.35</formula>
    </cfRule>
  </conditionalFormatting>
  <conditionalFormatting sqref="J1558">
    <cfRule type="notContainsBlanks" dxfId="27772" priority="28891">
      <formula>LEN(TRIM(J1558))&gt;0</formula>
    </cfRule>
  </conditionalFormatting>
  <conditionalFormatting sqref="K1558">
    <cfRule type="notContainsBlanks" dxfId="27771" priority="28890">
      <formula>LEN(TRIM(K1558))&gt;0</formula>
    </cfRule>
  </conditionalFormatting>
  <conditionalFormatting sqref="M1558">
    <cfRule type="containsText" dxfId="27770" priority="28889" operator="containsText" text="Complete">
      <formula>NOT(ISERROR(SEARCH("Complete",M1558)))</formula>
    </cfRule>
  </conditionalFormatting>
  <conditionalFormatting sqref="J1559">
    <cfRule type="notContainsBlanks" dxfId="27769" priority="28887">
      <formula>LEN(TRIM(J1559))&gt;0</formula>
    </cfRule>
  </conditionalFormatting>
  <conditionalFormatting sqref="K1559">
    <cfRule type="notContainsBlanks" dxfId="27768" priority="28886">
      <formula>LEN(TRIM(K1559))&gt;0</formula>
    </cfRule>
  </conditionalFormatting>
  <conditionalFormatting sqref="M1559">
    <cfRule type="containsText" dxfId="27767" priority="28885" operator="containsText" text="Complete">
      <formula>NOT(ISERROR(SEARCH("Complete",M1559)))</formula>
    </cfRule>
  </conditionalFormatting>
  <conditionalFormatting sqref="I1559">
    <cfRule type="cellIs" dxfId="27766" priority="28884" operator="greaterThan">
      <formula>2.35</formula>
    </cfRule>
  </conditionalFormatting>
  <conditionalFormatting sqref="I1559">
    <cfRule type="cellIs" dxfId="27765" priority="28880" operator="greaterThan">
      <formula>2.35</formula>
    </cfRule>
  </conditionalFormatting>
  <conditionalFormatting sqref="J1559">
    <cfRule type="notContainsBlanks" dxfId="27764" priority="28883">
      <formula>LEN(TRIM(J1559))&gt;0</formula>
    </cfRule>
  </conditionalFormatting>
  <conditionalFormatting sqref="K1559">
    <cfRule type="notContainsBlanks" dxfId="27763" priority="28882">
      <formula>LEN(TRIM(K1559))&gt;0</formula>
    </cfRule>
  </conditionalFormatting>
  <conditionalFormatting sqref="M1559">
    <cfRule type="containsText" dxfId="27762" priority="28881" operator="containsText" text="Complete">
      <formula>NOT(ISERROR(SEARCH("Complete",M1559)))</formula>
    </cfRule>
  </conditionalFormatting>
  <conditionalFormatting sqref="J1560">
    <cfRule type="notContainsBlanks" dxfId="27761" priority="28879">
      <formula>LEN(TRIM(J1560))&gt;0</formula>
    </cfRule>
  </conditionalFormatting>
  <conditionalFormatting sqref="K1560">
    <cfRule type="notContainsBlanks" dxfId="27760" priority="28878">
      <formula>LEN(TRIM(K1560))&gt;0</formula>
    </cfRule>
  </conditionalFormatting>
  <conditionalFormatting sqref="M1560">
    <cfRule type="containsText" dxfId="27759" priority="28877" operator="containsText" text="Complete">
      <formula>NOT(ISERROR(SEARCH("Complete",M1560)))</formula>
    </cfRule>
  </conditionalFormatting>
  <conditionalFormatting sqref="I1560">
    <cfRule type="cellIs" dxfId="27758" priority="28876" operator="greaterThan">
      <formula>2.35</formula>
    </cfRule>
  </conditionalFormatting>
  <conditionalFormatting sqref="I1560">
    <cfRule type="cellIs" dxfId="27757" priority="28872" operator="greaterThan">
      <formula>2.35</formula>
    </cfRule>
  </conditionalFormatting>
  <conditionalFormatting sqref="J1560">
    <cfRule type="notContainsBlanks" dxfId="27756" priority="28875">
      <formula>LEN(TRIM(J1560))&gt;0</formula>
    </cfRule>
  </conditionalFormatting>
  <conditionalFormatting sqref="K1560">
    <cfRule type="notContainsBlanks" dxfId="27755" priority="28874">
      <formula>LEN(TRIM(K1560))&gt;0</formula>
    </cfRule>
  </conditionalFormatting>
  <conditionalFormatting sqref="M1560">
    <cfRule type="containsText" dxfId="27754" priority="28873" operator="containsText" text="Complete">
      <formula>NOT(ISERROR(SEARCH("Complete",M1560)))</formula>
    </cfRule>
  </conditionalFormatting>
  <conditionalFormatting sqref="J1561">
    <cfRule type="notContainsBlanks" dxfId="27753" priority="28871">
      <formula>LEN(TRIM(J1561))&gt;0</formula>
    </cfRule>
  </conditionalFormatting>
  <conditionalFormatting sqref="K1561">
    <cfRule type="notContainsBlanks" dxfId="27752" priority="28870">
      <formula>LEN(TRIM(K1561))&gt;0</formula>
    </cfRule>
  </conditionalFormatting>
  <conditionalFormatting sqref="M1561">
    <cfRule type="containsText" dxfId="27751" priority="28869" operator="containsText" text="Complete">
      <formula>NOT(ISERROR(SEARCH("Complete",M1561)))</formula>
    </cfRule>
  </conditionalFormatting>
  <conditionalFormatting sqref="I1561">
    <cfRule type="cellIs" dxfId="27750" priority="28868" operator="greaterThan">
      <formula>2.35</formula>
    </cfRule>
  </conditionalFormatting>
  <conditionalFormatting sqref="I1561">
    <cfRule type="cellIs" dxfId="27749" priority="28864" operator="greaterThan">
      <formula>2.35</formula>
    </cfRule>
  </conditionalFormatting>
  <conditionalFormatting sqref="J1561">
    <cfRule type="notContainsBlanks" dxfId="27748" priority="28867">
      <formula>LEN(TRIM(J1561))&gt;0</formula>
    </cfRule>
  </conditionalFormatting>
  <conditionalFormatting sqref="K1561">
    <cfRule type="notContainsBlanks" dxfId="27747" priority="28866">
      <formula>LEN(TRIM(K1561))&gt;0</formula>
    </cfRule>
  </conditionalFormatting>
  <conditionalFormatting sqref="M1561">
    <cfRule type="containsText" dxfId="27746" priority="28865" operator="containsText" text="Complete">
      <formula>NOT(ISERROR(SEARCH("Complete",M1561)))</formula>
    </cfRule>
  </conditionalFormatting>
  <conditionalFormatting sqref="J1562">
    <cfRule type="notContainsBlanks" dxfId="27745" priority="28863">
      <formula>LEN(TRIM(J1562))&gt;0</formula>
    </cfRule>
  </conditionalFormatting>
  <conditionalFormatting sqref="K1562">
    <cfRule type="notContainsBlanks" dxfId="27744" priority="28862">
      <formula>LEN(TRIM(K1562))&gt;0</formula>
    </cfRule>
  </conditionalFormatting>
  <conditionalFormatting sqref="M1562">
    <cfRule type="containsText" dxfId="27743" priority="28861" operator="containsText" text="Complete">
      <formula>NOT(ISERROR(SEARCH("Complete",M1562)))</formula>
    </cfRule>
  </conditionalFormatting>
  <conditionalFormatting sqref="I1562">
    <cfRule type="cellIs" dxfId="27742" priority="28860" operator="greaterThan">
      <formula>2.35</formula>
    </cfRule>
  </conditionalFormatting>
  <conditionalFormatting sqref="I1562">
    <cfRule type="cellIs" dxfId="27741" priority="28856" operator="greaterThan">
      <formula>2.35</formula>
    </cfRule>
  </conditionalFormatting>
  <conditionalFormatting sqref="J1562">
    <cfRule type="notContainsBlanks" dxfId="27740" priority="28859">
      <formula>LEN(TRIM(J1562))&gt;0</formula>
    </cfRule>
  </conditionalFormatting>
  <conditionalFormatting sqref="K1562">
    <cfRule type="notContainsBlanks" dxfId="27739" priority="28858">
      <formula>LEN(TRIM(K1562))&gt;0</formula>
    </cfRule>
  </conditionalFormatting>
  <conditionalFormatting sqref="M1562">
    <cfRule type="containsText" dxfId="27738" priority="28857" operator="containsText" text="Complete">
      <formula>NOT(ISERROR(SEARCH("Complete",M1562)))</formula>
    </cfRule>
  </conditionalFormatting>
  <conditionalFormatting sqref="J1563">
    <cfRule type="notContainsBlanks" dxfId="27737" priority="28855">
      <formula>LEN(TRIM(J1563))&gt;0</formula>
    </cfRule>
  </conditionalFormatting>
  <conditionalFormatting sqref="K1563">
    <cfRule type="notContainsBlanks" dxfId="27736" priority="28854">
      <formula>LEN(TRIM(K1563))&gt;0</formula>
    </cfRule>
  </conditionalFormatting>
  <conditionalFormatting sqref="M1563">
    <cfRule type="containsText" dxfId="27735" priority="28853" operator="containsText" text="Complete">
      <formula>NOT(ISERROR(SEARCH("Complete",M1563)))</formula>
    </cfRule>
  </conditionalFormatting>
  <conditionalFormatting sqref="I1563">
    <cfRule type="cellIs" dxfId="27734" priority="28852" operator="greaterThan">
      <formula>2.35</formula>
    </cfRule>
  </conditionalFormatting>
  <conditionalFormatting sqref="I1563">
    <cfRule type="cellIs" dxfId="27733" priority="28848" operator="greaterThan">
      <formula>2.35</formula>
    </cfRule>
  </conditionalFormatting>
  <conditionalFormatting sqref="J1563">
    <cfRule type="notContainsBlanks" dxfId="27732" priority="28851">
      <formula>LEN(TRIM(J1563))&gt;0</formula>
    </cfRule>
  </conditionalFormatting>
  <conditionalFormatting sqref="K1563">
    <cfRule type="notContainsBlanks" dxfId="27731" priority="28850">
      <formula>LEN(TRIM(K1563))&gt;0</formula>
    </cfRule>
  </conditionalFormatting>
  <conditionalFormatting sqref="M1563">
    <cfRule type="containsText" dxfId="27730" priority="28849" operator="containsText" text="Complete">
      <formula>NOT(ISERROR(SEARCH("Complete",M1563)))</formula>
    </cfRule>
  </conditionalFormatting>
  <conditionalFormatting sqref="J1564">
    <cfRule type="notContainsBlanks" dxfId="27729" priority="28847">
      <formula>LEN(TRIM(J1564))&gt;0</formula>
    </cfRule>
  </conditionalFormatting>
  <conditionalFormatting sqref="K1564">
    <cfRule type="notContainsBlanks" dxfId="27728" priority="28846">
      <formula>LEN(TRIM(K1564))&gt;0</formula>
    </cfRule>
  </conditionalFormatting>
  <conditionalFormatting sqref="M1564">
    <cfRule type="containsText" dxfId="27727" priority="28845" operator="containsText" text="Complete">
      <formula>NOT(ISERROR(SEARCH("Complete",M1564)))</formula>
    </cfRule>
  </conditionalFormatting>
  <conditionalFormatting sqref="I1564">
    <cfRule type="cellIs" dxfId="27726" priority="28844" operator="greaterThan">
      <formula>2.35</formula>
    </cfRule>
  </conditionalFormatting>
  <conditionalFormatting sqref="I1564">
    <cfRule type="cellIs" dxfId="27725" priority="28840" operator="greaterThan">
      <formula>2.35</formula>
    </cfRule>
  </conditionalFormatting>
  <conditionalFormatting sqref="J1564">
    <cfRule type="notContainsBlanks" dxfId="27724" priority="28843">
      <formula>LEN(TRIM(J1564))&gt;0</formula>
    </cfRule>
  </conditionalFormatting>
  <conditionalFormatting sqref="K1564">
    <cfRule type="notContainsBlanks" dxfId="27723" priority="28842">
      <formula>LEN(TRIM(K1564))&gt;0</formula>
    </cfRule>
  </conditionalFormatting>
  <conditionalFormatting sqref="M1564">
    <cfRule type="containsText" dxfId="27722" priority="28841" operator="containsText" text="Complete">
      <formula>NOT(ISERROR(SEARCH("Complete",M1564)))</formula>
    </cfRule>
  </conditionalFormatting>
  <conditionalFormatting sqref="J1565">
    <cfRule type="notContainsBlanks" dxfId="27721" priority="28839">
      <formula>LEN(TRIM(J1565))&gt;0</formula>
    </cfRule>
  </conditionalFormatting>
  <conditionalFormatting sqref="K1565">
    <cfRule type="notContainsBlanks" dxfId="27720" priority="28838">
      <formula>LEN(TRIM(K1565))&gt;0</formula>
    </cfRule>
  </conditionalFormatting>
  <conditionalFormatting sqref="M1565">
    <cfRule type="containsText" dxfId="27719" priority="28837" operator="containsText" text="Complete">
      <formula>NOT(ISERROR(SEARCH("Complete",M1565)))</formula>
    </cfRule>
  </conditionalFormatting>
  <conditionalFormatting sqref="I1565">
    <cfRule type="cellIs" dxfId="27718" priority="28836" operator="greaterThan">
      <formula>2.35</formula>
    </cfRule>
  </conditionalFormatting>
  <conditionalFormatting sqref="I1565">
    <cfRule type="cellIs" dxfId="27717" priority="28832" operator="greaterThan">
      <formula>2.35</formula>
    </cfRule>
  </conditionalFormatting>
  <conditionalFormatting sqref="J1565">
    <cfRule type="notContainsBlanks" dxfId="27716" priority="28835">
      <formula>LEN(TRIM(J1565))&gt;0</formula>
    </cfRule>
  </conditionalFormatting>
  <conditionalFormatting sqref="K1565">
    <cfRule type="notContainsBlanks" dxfId="27715" priority="28834">
      <formula>LEN(TRIM(K1565))&gt;0</formula>
    </cfRule>
  </conditionalFormatting>
  <conditionalFormatting sqref="M1565">
    <cfRule type="containsText" dxfId="27714" priority="28833" operator="containsText" text="Complete">
      <formula>NOT(ISERROR(SEARCH("Complete",M1565)))</formula>
    </cfRule>
  </conditionalFormatting>
  <conditionalFormatting sqref="J1566">
    <cfRule type="notContainsBlanks" dxfId="27713" priority="28831">
      <formula>LEN(TRIM(J1566))&gt;0</formula>
    </cfRule>
  </conditionalFormatting>
  <conditionalFormatting sqref="K1566">
    <cfRule type="notContainsBlanks" dxfId="27712" priority="28830">
      <formula>LEN(TRIM(K1566))&gt;0</formula>
    </cfRule>
  </conditionalFormatting>
  <conditionalFormatting sqref="M1566">
    <cfRule type="containsText" dxfId="27711" priority="28829" operator="containsText" text="Complete">
      <formula>NOT(ISERROR(SEARCH("Complete",M1566)))</formula>
    </cfRule>
  </conditionalFormatting>
  <conditionalFormatting sqref="I1566">
    <cfRule type="cellIs" dxfId="27710" priority="28828" operator="greaterThan">
      <formula>2.35</formula>
    </cfRule>
  </conditionalFormatting>
  <conditionalFormatting sqref="I1566">
    <cfRule type="cellIs" dxfId="27709" priority="28824" operator="greaterThan">
      <formula>2.35</formula>
    </cfRule>
  </conditionalFormatting>
  <conditionalFormatting sqref="J1566">
    <cfRule type="notContainsBlanks" dxfId="27708" priority="28827">
      <formula>LEN(TRIM(J1566))&gt;0</formula>
    </cfRule>
  </conditionalFormatting>
  <conditionalFormatting sqref="K1566">
    <cfRule type="notContainsBlanks" dxfId="27707" priority="28826">
      <formula>LEN(TRIM(K1566))&gt;0</formula>
    </cfRule>
  </conditionalFormatting>
  <conditionalFormatting sqref="M1566">
    <cfRule type="containsText" dxfId="27706" priority="28825" operator="containsText" text="Complete">
      <formula>NOT(ISERROR(SEARCH("Complete",M1566)))</formula>
    </cfRule>
  </conditionalFormatting>
  <conditionalFormatting sqref="J1567">
    <cfRule type="notContainsBlanks" dxfId="27705" priority="28823">
      <formula>LEN(TRIM(J1567))&gt;0</formula>
    </cfRule>
  </conditionalFormatting>
  <conditionalFormatting sqref="K1567">
    <cfRule type="notContainsBlanks" dxfId="27704" priority="28822">
      <formula>LEN(TRIM(K1567))&gt;0</formula>
    </cfRule>
  </conditionalFormatting>
  <conditionalFormatting sqref="M1567">
    <cfRule type="containsText" dxfId="27703" priority="28821" operator="containsText" text="Complete">
      <formula>NOT(ISERROR(SEARCH("Complete",M1567)))</formula>
    </cfRule>
  </conditionalFormatting>
  <conditionalFormatting sqref="I1567">
    <cfRule type="cellIs" dxfId="27702" priority="28820" operator="greaterThan">
      <formula>2.35</formula>
    </cfRule>
  </conditionalFormatting>
  <conditionalFormatting sqref="I1567">
    <cfRule type="cellIs" dxfId="27701" priority="28816" operator="greaterThan">
      <formula>2.35</formula>
    </cfRule>
  </conditionalFormatting>
  <conditionalFormatting sqref="J1567">
    <cfRule type="notContainsBlanks" dxfId="27700" priority="28819">
      <formula>LEN(TRIM(J1567))&gt;0</formula>
    </cfRule>
  </conditionalFormatting>
  <conditionalFormatting sqref="K1567">
    <cfRule type="notContainsBlanks" dxfId="27699" priority="28818">
      <formula>LEN(TRIM(K1567))&gt;0</formula>
    </cfRule>
  </conditionalFormatting>
  <conditionalFormatting sqref="M1567">
    <cfRule type="containsText" dxfId="27698" priority="28817" operator="containsText" text="Complete">
      <formula>NOT(ISERROR(SEARCH("Complete",M1567)))</formula>
    </cfRule>
  </conditionalFormatting>
  <conditionalFormatting sqref="J1568">
    <cfRule type="notContainsBlanks" dxfId="27697" priority="28815">
      <formula>LEN(TRIM(J1568))&gt;0</formula>
    </cfRule>
  </conditionalFormatting>
  <conditionalFormatting sqref="K1568">
    <cfRule type="notContainsBlanks" dxfId="27696" priority="28814">
      <formula>LEN(TRIM(K1568))&gt;0</formula>
    </cfRule>
  </conditionalFormatting>
  <conditionalFormatting sqref="M1568">
    <cfRule type="containsText" dxfId="27695" priority="28813" operator="containsText" text="Complete">
      <formula>NOT(ISERROR(SEARCH("Complete",M1568)))</formula>
    </cfRule>
  </conditionalFormatting>
  <conditionalFormatting sqref="I1568">
    <cfRule type="cellIs" dxfId="27694" priority="28812" operator="greaterThan">
      <formula>2.35</formula>
    </cfRule>
  </conditionalFormatting>
  <conditionalFormatting sqref="I1568">
    <cfRule type="cellIs" dxfId="27693" priority="28808" operator="greaterThan">
      <formula>2.35</formula>
    </cfRule>
  </conditionalFormatting>
  <conditionalFormatting sqref="J1568">
    <cfRule type="notContainsBlanks" dxfId="27692" priority="28811">
      <formula>LEN(TRIM(J1568))&gt;0</formula>
    </cfRule>
  </conditionalFormatting>
  <conditionalFormatting sqref="K1568">
    <cfRule type="notContainsBlanks" dxfId="27691" priority="28810">
      <formula>LEN(TRIM(K1568))&gt;0</formula>
    </cfRule>
  </conditionalFormatting>
  <conditionalFormatting sqref="M1568">
    <cfRule type="containsText" dxfId="27690" priority="28809" operator="containsText" text="Complete">
      <formula>NOT(ISERROR(SEARCH("Complete",M1568)))</formula>
    </cfRule>
  </conditionalFormatting>
  <conditionalFormatting sqref="J1569">
    <cfRule type="notContainsBlanks" dxfId="27689" priority="28807">
      <formula>LEN(TRIM(J1569))&gt;0</formula>
    </cfRule>
  </conditionalFormatting>
  <conditionalFormatting sqref="K1569">
    <cfRule type="notContainsBlanks" dxfId="27688" priority="28806">
      <formula>LEN(TRIM(K1569))&gt;0</formula>
    </cfRule>
  </conditionalFormatting>
  <conditionalFormatting sqref="M1569">
    <cfRule type="containsText" dxfId="27687" priority="28805" operator="containsText" text="Complete">
      <formula>NOT(ISERROR(SEARCH("Complete",M1569)))</formula>
    </cfRule>
  </conditionalFormatting>
  <conditionalFormatting sqref="I1569">
    <cfRule type="cellIs" dxfId="27686" priority="28804" operator="greaterThan">
      <formula>2.35</formula>
    </cfRule>
  </conditionalFormatting>
  <conditionalFormatting sqref="I1569">
    <cfRule type="cellIs" dxfId="27685" priority="28800" operator="greaterThan">
      <formula>2.35</formula>
    </cfRule>
  </conditionalFormatting>
  <conditionalFormatting sqref="J1569">
    <cfRule type="notContainsBlanks" dxfId="27684" priority="28803">
      <formula>LEN(TRIM(J1569))&gt;0</formula>
    </cfRule>
  </conditionalFormatting>
  <conditionalFormatting sqref="K1569">
    <cfRule type="notContainsBlanks" dxfId="27683" priority="28802">
      <formula>LEN(TRIM(K1569))&gt;0</formula>
    </cfRule>
  </conditionalFormatting>
  <conditionalFormatting sqref="M1569">
    <cfRule type="containsText" dxfId="27682" priority="28801" operator="containsText" text="Complete">
      <formula>NOT(ISERROR(SEARCH("Complete",M1569)))</formula>
    </cfRule>
  </conditionalFormatting>
  <conditionalFormatting sqref="J1570">
    <cfRule type="notContainsBlanks" dxfId="27681" priority="28799">
      <formula>LEN(TRIM(J1570))&gt;0</formula>
    </cfRule>
  </conditionalFormatting>
  <conditionalFormatting sqref="K1570">
    <cfRule type="notContainsBlanks" dxfId="27680" priority="28798">
      <formula>LEN(TRIM(K1570))&gt;0</formula>
    </cfRule>
  </conditionalFormatting>
  <conditionalFormatting sqref="M1570">
    <cfRule type="containsText" dxfId="27679" priority="28797" operator="containsText" text="Complete">
      <formula>NOT(ISERROR(SEARCH("Complete",M1570)))</formula>
    </cfRule>
  </conditionalFormatting>
  <conditionalFormatting sqref="I1570">
    <cfRule type="cellIs" dxfId="27678" priority="28796" operator="greaterThan">
      <formula>2.35</formula>
    </cfRule>
  </conditionalFormatting>
  <conditionalFormatting sqref="I1570">
    <cfRule type="cellIs" dxfId="27677" priority="28792" operator="greaterThan">
      <formula>2.35</formula>
    </cfRule>
  </conditionalFormatting>
  <conditionalFormatting sqref="J1570">
    <cfRule type="notContainsBlanks" dxfId="27676" priority="28795">
      <formula>LEN(TRIM(J1570))&gt;0</formula>
    </cfRule>
  </conditionalFormatting>
  <conditionalFormatting sqref="K1570">
    <cfRule type="notContainsBlanks" dxfId="27675" priority="28794">
      <formula>LEN(TRIM(K1570))&gt;0</formula>
    </cfRule>
  </conditionalFormatting>
  <conditionalFormatting sqref="M1570">
    <cfRule type="containsText" dxfId="27674" priority="28793" operator="containsText" text="Complete">
      <formula>NOT(ISERROR(SEARCH("Complete",M1570)))</formula>
    </cfRule>
  </conditionalFormatting>
  <conditionalFormatting sqref="J1571">
    <cfRule type="notContainsBlanks" dxfId="27673" priority="28791">
      <formula>LEN(TRIM(J1571))&gt;0</formula>
    </cfRule>
  </conditionalFormatting>
  <conditionalFormatting sqref="K1571">
    <cfRule type="notContainsBlanks" dxfId="27672" priority="28790">
      <formula>LEN(TRIM(K1571))&gt;0</formula>
    </cfRule>
  </conditionalFormatting>
  <conditionalFormatting sqref="M1571">
    <cfRule type="containsText" dxfId="27671" priority="28789" operator="containsText" text="Complete">
      <formula>NOT(ISERROR(SEARCH("Complete",M1571)))</formula>
    </cfRule>
  </conditionalFormatting>
  <conditionalFormatting sqref="I1571">
    <cfRule type="cellIs" dxfId="27670" priority="28788" operator="greaterThan">
      <formula>2.35</formula>
    </cfRule>
  </conditionalFormatting>
  <conditionalFormatting sqref="I1571">
    <cfRule type="cellIs" dxfId="27669" priority="28784" operator="greaterThan">
      <formula>2.35</formula>
    </cfRule>
  </conditionalFormatting>
  <conditionalFormatting sqref="J1571">
    <cfRule type="notContainsBlanks" dxfId="27668" priority="28787">
      <formula>LEN(TRIM(J1571))&gt;0</formula>
    </cfRule>
  </conditionalFormatting>
  <conditionalFormatting sqref="K1571">
    <cfRule type="notContainsBlanks" dxfId="27667" priority="28786">
      <formula>LEN(TRIM(K1571))&gt;0</formula>
    </cfRule>
  </conditionalFormatting>
  <conditionalFormatting sqref="M1571">
    <cfRule type="containsText" dxfId="27666" priority="28785" operator="containsText" text="Complete">
      <formula>NOT(ISERROR(SEARCH("Complete",M1571)))</formula>
    </cfRule>
  </conditionalFormatting>
  <conditionalFormatting sqref="J1572">
    <cfRule type="notContainsBlanks" dxfId="27665" priority="28783">
      <formula>LEN(TRIM(J1572))&gt;0</formula>
    </cfRule>
  </conditionalFormatting>
  <conditionalFormatting sqref="K1572">
    <cfRule type="notContainsBlanks" dxfId="27664" priority="28782">
      <formula>LEN(TRIM(K1572))&gt;0</formula>
    </cfRule>
  </conditionalFormatting>
  <conditionalFormatting sqref="M1572">
    <cfRule type="containsText" dxfId="27663" priority="28781" operator="containsText" text="Complete">
      <formula>NOT(ISERROR(SEARCH("Complete",M1572)))</formula>
    </cfRule>
  </conditionalFormatting>
  <conditionalFormatting sqref="I1572">
    <cfRule type="cellIs" dxfId="27662" priority="28780" operator="greaterThan">
      <formula>2.35</formula>
    </cfRule>
  </conditionalFormatting>
  <conditionalFormatting sqref="I1572">
    <cfRule type="cellIs" dxfId="27661" priority="28776" operator="greaterThan">
      <formula>2.35</formula>
    </cfRule>
  </conditionalFormatting>
  <conditionalFormatting sqref="J1572">
    <cfRule type="notContainsBlanks" dxfId="27660" priority="28779">
      <formula>LEN(TRIM(J1572))&gt;0</formula>
    </cfRule>
  </conditionalFormatting>
  <conditionalFormatting sqref="K1572">
    <cfRule type="notContainsBlanks" dxfId="27659" priority="28778">
      <formula>LEN(TRIM(K1572))&gt;0</formula>
    </cfRule>
  </conditionalFormatting>
  <conditionalFormatting sqref="M1572">
    <cfRule type="containsText" dxfId="27658" priority="28777" operator="containsText" text="Complete">
      <formula>NOT(ISERROR(SEARCH("Complete",M1572)))</formula>
    </cfRule>
  </conditionalFormatting>
  <conditionalFormatting sqref="J1573">
    <cfRule type="notContainsBlanks" dxfId="27657" priority="28775">
      <formula>LEN(TRIM(J1573))&gt;0</formula>
    </cfRule>
  </conditionalFormatting>
  <conditionalFormatting sqref="K1573">
    <cfRule type="notContainsBlanks" dxfId="27656" priority="28774">
      <formula>LEN(TRIM(K1573))&gt;0</formula>
    </cfRule>
  </conditionalFormatting>
  <conditionalFormatting sqref="M1573">
    <cfRule type="containsText" dxfId="27655" priority="28773" operator="containsText" text="Complete">
      <formula>NOT(ISERROR(SEARCH("Complete",M1573)))</formula>
    </cfRule>
  </conditionalFormatting>
  <conditionalFormatting sqref="I1573">
    <cfRule type="cellIs" dxfId="27654" priority="28772" operator="greaterThan">
      <formula>2.35</formula>
    </cfRule>
  </conditionalFormatting>
  <conditionalFormatting sqref="I1573">
    <cfRule type="cellIs" dxfId="27653" priority="28768" operator="greaterThan">
      <formula>2.35</formula>
    </cfRule>
  </conditionalFormatting>
  <conditionalFormatting sqref="J1573">
    <cfRule type="notContainsBlanks" dxfId="27652" priority="28771">
      <formula>LEN(TRIM(J1573))&gt;0</formula>
    </cfRule>
  </conditionalFormatting>
  <conditionalFormatting sqref="K1573">
    <cfRule type="notContainsBlanks" dxfId="27651" priority="28770">
      <formula>LEN(TRIM(K1573))&gt;0</formula>
    </cfRule>
  </conditionalFormatting>
  <conditionalFormatting sqref="M1573">
    <cfRule type="containsText" dxfId="27650" priority="28769" operator="containsText" text="Complete">
      <formula>NOT(ISERROR(SEARCH("Complete",M1573)))</formula>
    </cfRule>
  </conditionalFormatting>
  <conditionalFormatting sqref="J1574">
    <cfRule type="notContainsBlanks" dxfId="27649" priority="28767">
      <formula>LEN(TRIM(J1574))&gt;0</formula>
    </cfRule>
  </conditionalFormatting>
  <conditionalFormatting sqref="K1574">
    <cfRule type="notContainsBlanks" dxfId="27648" priority="28766">
      <formula>LEN(TRIM(K1574))&gt;0</formula>
    </cfRule>
  </conditionalFormatting>
  <conditionalFormatting sqref="M1574">
    <cfRule type="containsText" dxfId="27647" priority="28765" operator="containsText" text="Complete">
      <formula>NOT(ISERROR(SEARCH("Complete",M1574)))</formula>
    </cfRule>
  </conditionalFormatting>
  <conditionalFormatting sqref="I1574">
    <cfRule type="cellIs" dxfId="27646" priority="28764" operator="greaterThan">
      <formula>2.35</formula>
    </cfRule>
  </conditionalFormatting>
  <conditionalFormatting sqref="I1574">
    <cfRule type="cellIs" dxfId="27645" priority="28760" operator="greaterThan">
      <formula>2.35</formula>
    </cfRule>
  </conditionalFormatting>
  <conditionalFormatting sqref="J1574">
    <cfRule type="notContainsBlanks" dxfId="27644" priority="28763">
      <formula>LEN(TRIM(J1574))&gt;0</formula>
    </cfRule>
  </conditionalFormatting>
  <conditionalFormatting sqref="K1574">
    <cfRule type="notContainsBlanks" dxfId="27643" priority="28762">
      <formula>LEN(TRIM(K1574))&gt;0</formula>
    </cfRule>
  </conditionalFormatting>
  <conditionalFormatting sqref="M1574">
    <cfRule type="containsText" dxfId="27642" priority="28761" operator="containsText" text="Complete">
      <formula>NOT(ISERROR(SEARCH("Complete",M1574)))</formula>
    </cfRule>
  </conditionalFormatting>
  <conditionalFormatting sqref="J1575">
    <cfRule type="notContainsBlanks" dxfId="27641" priority="28759">
      <formula>LEN(TRIM(J1575))&gt;0</formula>
    </cfRule>
  </conditionalFormatting>
  <conditionalFormatting sqref="K1575">
    <cfRule type="notContainsBlanks" dxfId="27640" priority="28758">
      <formula>LEN(TRIM(K1575))&gt;0</formula>
    </cfRule>
  </conditionalFormatting>
  <conditionalFormatting sqref="M1575">
    <cfRule type="containsText" dxfId="27639" priority="28757" operator="containsText" text="Complete">
      <formula>NOT(ISERROR(SEARCH("Complete",M1575)))</formula>
    </cfRule>
  </conditionalFormatting>
  <conditionalFormatting sqref="I1575">
    <cfRule type="cellIs" dxfId="27638" priority="28756" operator="greaterThan">
      <formula>2.35</formula>
    </cfRule>
  </conditionalFormatting>
  <conditionalFormatting sqref="I1575">
    <cfRule type="cellIs" dxfId="27637" priority="28752" operator="greaterThan">
      <formula>2.35</formula>
    </cfRule>
  </conditionalFormatting>
  <conditionalFormatting sqref="J1575">
    <cfRule type="notContainsBlanks" dxfId="27636" priority="28755">
      <formula>LEN(TRIM(J1575))&gt;0</formula>
    </cfRule>
  </conditionalFormatting>
  <conditionalFormatting sqref="K1575">
    <cfRule type="notContainsBlanks" dxfId="27635" priority="28754">
      <formula>LEN(TRIM(K1575))&gt;0</formula>
    </cfRule>
  </conditionalFormatting>
  <conditionalFormatting sqref="M1575">
    <cfRule type="containsText" dxfId="27634" priority="28753" operator="containsText" text="Complete">
      <formula>NOT(ISERROR(SEARCH("Complete",M1575)))</formula>
    </cfRule>
  </conditionalFormatting>
  <conditionalFormatting sqref="J1576">
    <cfRule type="notContainsBlanks" dxfId="27633" priority="28751">
      <formula>LEN(TRIM(J1576))&gt;0</formula>
    </cfRule>
  </conditionalFormatting>
  <conditionalFormatting sqref="K1576">
    <cfRule type="notContainsBlanks" dxfId="27632" priority="28750">
      <formula>LEN(TRIM(K1576))&gt;0</formula>
    </cfRule>
  </conditionalFormatting>
  <conditionalFormatting sqref="M1576">
    <cfRule type="containsText" dxfId="27631" priority="28749" operator="containsText" text="Complete">
      <formula>NOT(ISERROR(SEARCH("Complete",M1576)))</formula>
    </cfRule>
  </conditionalFormatting>
  <conditionalFormatting sqref="I1576">
    <cfRule type="cellIs" dxfId="27630" priority="28748" operator="greaterThan">
      <formula>2.35</formula>
    </cfRule>
  </conditionalFormatting>
  <conditionalFormatting sqref="I1576">
    <cfRule type="cellIs" dxfId="27629" priority="28744" operator="greaterThan">
      <formula>2.35</formula>
    </cfRule>
  </conditionalFormatting>
  <conditionalFormatting sqref="J1576">
    <cfRule type="notContainsBlanks" dxfId="27628" priority="28747">
      <formula>LEN(TRIM(J1576))&gt;0</formula>
    </cfRule>
  </conditionalFormatting>
  <conditionalFormatting sqref="K1576">
    <cfRule type="notContainsBlanks" dxfId="27627" priority="28746">
      <formula>LEN(TRIM(K1576))&gt;0</formula>
    </cfRule>
  </conditionalFormatting>
  <conditionalFormatting sqref="M1576">
    <cfRule type="containsText" dxfId="27626" priority="28745" operator="containsText" text="Complete">
      <formula>NOT(ISERROR(SEARCH("Complete",M1576)))</formula>
    </cfRule>
  </conditionalFormatting>
  <conditionalFormatting sqref="J1577">
    <cfRule type="notContainsBlanks" dxfId="27625" priority="28743">
      <formula>LEN(TRIM(J1577))&gt;0</formula>
    </cfRule>
  </conditionalFormatting>
  <conditionalFormatting sqref="K1577">
    <cfRule type="notContainsBlanks" dxfId="27624" priority="28742">
      <formula>LEN(TRIM(K1577))&gt;0</formula>
    </cfRule>
  </conditionalFormatting>
  <conditionalFormatting sqref="M1577">
    <cfRule type="containsText" dxfId="27623" priority="28741" operator="containsText" text="Complete">
      <formula>NOT(ISERROR(SEARCH("Complete",M1577)))</formula>
    </cfRule>
  </conditionalFormatting>
  <conditionalFormatting sqref="I1577">
    <cfRule type="cellIs" dxfId="27622" priority="28740" operator="greaterThan">
      <formula>2.35</formula>
    </cfRule>
  </conditionalFormatting>
  <conditionalFormatting sqref="I1577">
    <cfRule type="cellIs" dxfId="27621" priority="28736" operator="greaterThan">
      <formula>2.35</formula>
    </cfRule>
  </conditionalFormatting>
  <conditionalFormatting sqref="J1577">
    <cfRule type="notContainsBlanks" dxfId="27620" priority="28739">
      <formula>LEN(TRIM(J1577))&gt;0</formula>
    </cfRule>
  </conditionalFormatting>
  <conditionalFormatting sqref="K1577">
    <cfRule type="notContainsBlanks" dxfId="27619" priority="28738">
      <formula>LEN(TRIM(K1577))&gt;0</formula>
    </cfRule>
  </conditionalFormatting>
  <conditionalFormatting sqref="M1577">
    <cfRule type="containsText" dxfId="27618" priority="28737" operator="containsText" text="Complete">
      <formula>NOT(ISERROR(SEARCH("Complete",M1577)))</formula>
    </cfRule>
  </conditionalFormatting>
  <conditionalFormatting sqref="J1578">
    <cfRule type="notContainsBlanks" dxfId="27617" priority="28735">
      <formula>LEN(TRIM(J1578))&gt;0</formula>
    </cfRule>
  </conditionalFormatting>
  <conditionalFormatting sqref="K1578">
    <cfRule type="notContainsBlanks" dxfId="27616" priority="28734">
      <formula>LEN(TRIM(K1578))&gt;0</formula>
    </cfRule>
  </conditionalFormatting>
  <conditionalFormatting sqref="M1578">
    <cfRule type="containsText" dxfId="27615" priority="28733" operator="containsText" text="Complete">
      <formula>NOT(ISERROR(SEARCH("Complete",M1578)))</formula>
    </cfRule>
  </conditionalFormatting>
  <conditionalFormatting sqref="I1578">
    <cfRule type="cellIs" dxfId="27614" priority="28732" operator="greaterThan">
      <formula>2.35</formula>
    </cfRule>
  </conditionalFormatting>
  <conditionalFormatting sqref="I1578">
    <cfRule type="cellIs" dxfId="27613" priority="28728" operator="greaterThan">
      <formula>2.35</formula>
    </cfRule>
  </conditionalFormatting>
  <conditionalFormatting sqref="J1578">
    <cfRule type="notContainsBlanks" dxfId="27612" priority="28731">
      <formula>LEN(TRIM(J1578))&gt;0</formula>
    </cfRule>
  </conditionalFormatting>
  <conditionalFormatting sqref="K1578">
    <cfRule type="notContainsBlanks" dxfId="27611" priority="28730">
      <formula>LEN(TRIM(K1578))&gt;0</formula>
    </cfRule>
  </conditionalFormatting>
  <conditionalFormatting sqref="M1578">
    <cfRule type="containsText" dxfId="27610" priority="28729" operator="containsText" text="Complete">
      <formula>NOT(ISERROR(SEARCH("Complete",M1578)))</formula>
    </cfRule>
  </conditionalFormatting>
  <conditionalFormatting sqref="J1579">
    <cfRule type="notContainsBlanks" dxfId="27609" priority="28727">
      <formula>LEN(TRIM(J1579))&gt;0</formula>
    </cfRule>
  </conditionalFormatting>
  <conditionalFormatting sqref="K1579">
    <cfRule type="notContainsBlanks" dxfId="27608" priority="28726">
      <formula>LEN(TRIM(K1579))&gt;0</formula>
    </cfRule>
  </conditionalFormatting>
  <conditionalFormatting sqref="M1579">
    <cfRule type="containsText" dxfId="27607" priority="28725" operator="containsText" text="Complete">
      <formula>NOT(ISERROR(SEARCH("Complete",M1579)))</formula>
    </cfRule>
  </conditionalFormatting>
  <conditionalFormatting sqref="I1579">
    <cfRule type="cellIs" dxfId="27606" priority="28724" operator="greaterThan">
      <formula>2.35</formula>
    </cfRule>
  </conditionalFormatting>
  <conditionalFormatting sqref="I1579">
    <cfRule type="cellIs" dxfId="27605" priority="28720" operator="greaterThan">
      <formula>2.35</formula>
    </cfRule>
  </conditionalFormatting>
  <conditionalFormatting sqref="J1579">
    <cfRule type="notContainsBlanks" dxfId="27604" priority="28723">
      <formula>LEN(TRIM(J1579))&gt;0</formula>
    </cfRule>
  </conditionalFormatting>
  <conditionalFormatting sqref="K1579">
    <cfRule type="notContainsBlanks" dxfId="27603" priority="28722">
      <formula>LEN(TRIM(K1579))&gt;0</formula>
    </cfRule>
  </conditionalFormatting>
  <conditionalFormatting sqref="M1579">
    <cfRule type="containsText" dxfId="27602" priority="28721" operator="containsText" text="Complete">
      <formula>NOT(ISERROR(SEARCH("Complete",M1579)))</formula>
    </cfRule>
  </conditionalFormatting>
  <conditionalFormatting sqref="J1580">
    <cfRule type="notContainsBlanks" dxfId="27601" priority="28719">
      <formula>LEN(TRIM(J1580))&gt;0</formula>
    </cfRule>
  </conditionalFormatting>
  <conditionalFormatting sqref="K1580">
    <cfRule type="notContainsBlanks" dxfId="27600" priority="28718">
      <formula>LEN(TRIM(K1580))&gt;0</formula>
    </cfRule>
  </conditionalFormatting>
  <conditionalFormatting sqref="M1580">
    <cfRule type="containsText" dxfId="27599" priority="28717" operator="containsText" text="Complete">
      <formula>NOT(ISERROR(SEARCH("Complete",M1580)))</formula>
    </cfRule>
  </conditionalFormatting>
  <conditionalFormatting sqref="I1580">
    <cfRule type="cellIs" dxfId="27598" priority="28716" operator="greaterThan">
      <formula>2.35</formula>
    </cfRule>
  </conditionalFormatting>
  <conditionalFormatting sqref="I1580">
    <cfRule type="cellIs" dxfId="27597" priority="28712" operator="greaterThan">
      <formula>2.35</formula>
    </cfRule>
  </conditionalFormatting>
  <conditionalFormatting sqref="J1580">
    <cfRule type="notContainsBlanks" dxfId="27596" priority="28715">
      <formula>LEN(TRIM(J1580))&gt;0</formula>
    </cfRule>
  </conditionalFormatting>
  <conditionalFormatting sqref="K1580">
    <cfRule type="notContainsBlanks" dxfId="27595" priority="28714">
      <formula>LEN(TRIM(K1580))&gt;0</formula>
    </cfRule>
  </conditionalFormatting>
  <conditionalFormatting sqref="M1580">
    <cfRule type="containsText" dxfId="27594" priority="28713" operator="containsText" text="Complete">
      <formula>NOT(ISERROR(SEARCH("Complete",M1580)))</formula>
    </cfRule>
  </conditionalFormatting>
  <conditionalFormatting sqref="J1581">
    <cfRule type="notContainsBlanks" dxfId="27593" priority="28711">
      <formula>LEN(TRIM(J1581))&gt;0</formula>
    </cfRule>
  </conditionalFormatting>
  <conditionalFormatting sqref="K1581">
    <cfRule type="notContainsBlanks" dxfId="27592" priority="28710">
      <formula>LEN(TRIM(K1581))&gt;0</formula>
    </cfRule>
  </conditionalFormatting>
  <conditionalFormatting sqref="M1581">
    <cfRule type="containsText" dxfId="27591" priority="28709" operator="containsText" text="Complete">
      <formula>NOT(ISERROR(SEARCH("Complete",M1581)))</formula>
    </cfRule>
  </conditionalFormatting>
  <conditionalFormatting sqref="I1581">
    <cfRule type="cellIs" dxfId="27590" priority="28708" operator="greaterThan">
      <formula>2.35</formula>
    </cfRule>
  </conditionalFormatting>
  <conditionalFormatting sqref="I1581">
    <cfRule type="cellIs" dxfId="27589" priority="28704" operator="greaterThan">
      <formula>2.35</formula>
    </cfRule>
  </conditionalFormatting>
  <conditionalFormatting sqref="J1581">
    <cfRule type="notContainsBlanks" dxfId="27588" priority="28707">
      <formula>LEN(TRIM(J1581))&gt;0</formula>
    </cfRule>
  </conditionalFormatting>
  <conditionalFormatting sqref="K1581">
    <cfRule type="notContainsBlanks" dxfId="27587" priority="28706">
      <formula>LEN(TRIM(K1581))&gt;0</formula>
    </cfRule>
  </conditionalFormatting>
  <conditionalFormatting sqref="M1581">
    <cfRule type="containsText" dxfId="27586" priority="28705" operator="containsText" text="Complete">
      <formula>NOT(ISERROR(SEARCH("Complete",M1581)))</formula>
    </cfRule>
  </conditionalFormatting>
  <conditionalFormatting sqref="J1582">
    <cfRule type="notContainsBlanks" dxfId="27585" priority="28703">
      <formula>LEN(TRIM(J1582))&gt;0</formula>
    </cfRule>
  </conditionalFormatting>
  <conditionalFormatting sqref="K1582">
    <cfRule type="notContainsBlanks" dxfId="27584" priority="28702">
      <formula>LEN(TRIM(K1582))&gt;0</formula>
    </cfRule>
  </conditionalFormatting>
  <conditionalFormatting sqref="M1582">
    <cfRule type="containsText" dxfId="27583" priority="28701" operator="containsText" text="Complete">
      <formula>NOT(ISERROR(SEARCH("Complete",M1582)))</formula>
    </cfRule>
  </conditionalFormatting>
  <conditionalFormatting sqref="I1582">
    <cfRule type="cellIs" dxfId="27582" priority="28700" operator="greaterThan">
      <formula>2.35</formula>
    </cfRule>
  </conditionalFormatting>
  <conditionalFormatting sqref="I1582">
    <cfRule type="cellIs" dxfId="27581" priority="28696" operator="greaterThan">
      <formula>2.35</formula>
    </cfRule>
  </conditionalFormatting>
  <conditionalFormatting sqref="J1582">
    <cfRule type="notContainsBlanks" dxfId="27580" priority="28699">
      <formula>LEN(TRIM(J1582))&gt;0</formula>
    </cfRule>
  </conditionalFormatting>
  <conditionalFormatting sqref="K1582">
    <cfRule type="notContainsBlanks" dxfId="27579" priority="28698">
      <formula>LEN(TRIM(K1582))&gt;0</formula>
    </cfRule>
  </conditionalFormatting>
  <conditionalFormatting sqref="M1582">
    <cfRule type="containsText" dxfId="27578" priority="28697" operator="containsText" text="Complete">
      <formula>NOT(ISERROR(SEARCH("Complete",M1582)))</formula>
    </cfRule>
  </conditionalFormatting>
  <conditionalFormatting sqref="J1583">
    <cfRule type="notContainsBlanks" dxfId="27577" priority="28695">
      <formula>LEN(TRIM(J1583))&gt;0</formula>
    </cfRule>
  </conditionalFormatting>
  <conditionalFormatting sqref="K1583">
    <cfRule type="notContainsBlanks" dxfId="27576" priority="28694">
      <formula>LEN(TRIM(K1583))&gt;0</formula>
    </cfRule>
  </conditionalFormatting>
  <conditionalFormatting sqref="M1583">
    <cfRule type="containsText" dxfId="27575" priority="28693" operator="containsText" text="Complete">
      <formula>NOT(ISERROR(SEARCH("Complete",M1583)))</formula>
    </cfRule>
  </conditionalFormatting>
  <conditionalFormatting sqref="I1583">
    <cfRule type="cellIs" dxfId="27574" priority="28692" operator="greaterThan">
      <formula>2.35</formula>
    </cfRule>
  </conditionalFormatting>
  <conditionalFormatting sqref="I1583">
    <cfRule type="cellIs" dxfId="27573" priority="28688" operator="greaterThan">
      <formula>2.35</formula>
    </cfRule>
  </conditionalFormatting>
  <conditionalFormatting sqref="J1583">
    <cfRule type="notContainsBlanks" dxfId="27572" priority="28691">
      <formula>LEN(TRIM(J1583))&gt;0</formula>
    </cfRule>
  </conditionalFormatting>
  <conditionalFormatting sqref="K1583">
    <cfRule type="notContainsBlanks" dxfId="27571" priority="28690">
      <formula>LEN(TRIM(K1583))&gt;0</formula>
    </cfRule>
  </conditionalFormatting>
  <conditionalFormatting sqref="M1583">
    <cfRule type="containsText" dxfId="27570" priority="28689" operator="containsText" text="Complete">
      <formula>NOT(ISERROR(SEARCH("Complete",M1583)))</formula>
    </cfRule>
  </conditionalFormatting>
  <conditionalFormatting sqref="J1584">
    <cfRule type="notContainsBlanks" dxfId="27569" priority="28687">
      <formula>LEN(TRIM(J1584))&gt;0</formula>
    </cfRule>
  </conditionalFormatting>
  <conditionalFormatting sqref="K1584">
    <cfRule type="notContainsBlanks" dxfId="27568" priority="28686">
      <formula>LEN(TRIM(K1584))&gt;0</formula>
    </cfRule>
  </conditionalFormatting>
  <conditionalFormatting sqref="M1584">
    <cfRule type="containsText" dxfId="27567" priority="28685" operator="containsText" text="Complete">
      <formula>NOT(ISERROR(SEARCH("Complete",M1584)))</formula>
    </cfRule>
  </conditionalFormatting>
  <conditionalFormatting sqref="I1584">
    <cfRule type="cellIs" dxfId="27566" priority="28684" operator="greaterThan">
      <formula>2.35</formula>
    </cfRule>
  </conditionalFormatting>
  <conditionalFormatting sqref="I1584">
    <cfRule type="cellIs" dxfId="27565" priority="28680" operator="greaterThan">
      <formula>2.35</formula>
    </cfRule>
  </conditionalFormatting>
  <conditionalFormatting sqref="J1584">
    <cfRule type="notContainsBlanks" dxfId="27564" priority="28683">
      <formula>LEN(TRIM(J1584))&gt;0</formula>
    </cfRule>
  </conditionalFormatting>
  <conditionalFormatting sqref="K1584">
    <cfRule type="notContainsBlanks" dxfId="27563" priority="28682">
      <formula>LEN(TRIM(K1584))&gt;0</formula>
    </cfRule>
  </conditionalFormatting>
  <conditionalFormatting sqref="M1584">
    <cfRule type="containsText" dxfId="27562" priority="28681" operator="containsText" text="Complete">
      <formula>NOT(ISERROR(SEARCH("Complete",M1584)))</formula>
    </cfRule>
  </conditionalFormatting>
  <conditionalFormatting sqref="J1585">
    <cfRule type="notContainsBlanks" dxfId="27561" priority="28679">
      <formula>LEN(TRIM(J1585))&gt;0</formula>
    </cfRule>
  </conditionalFormatting>
  <conditionalFormatting sqref="K1585">
    <cfRule type="notContainsBlanks" dxfId="27560" priority="28678">
      <formula>LEN(TRIM(K1585))&gt;0</formula>
    </cfRule>
  </conditionalFormatting>
  <conditionalFormatting sqref="M1585">
    <cfRule type="containsText" dxfId="27559" priority="28677" operator="containsText" text="Complete">
      <formula>NOT(ISERROR(SEARCH("Complete",M1585)))</formula>
    </cfRule>
  </conditionalFormatting>
  <conditionalFormatting sqref="I1585">
    <cfRule type="cellIs" dxfId="27558" priority="28676" operator="greaterThan">
      <formula>2.35</formula>
    </cfRule>
  </conditionalFormatting>
  <conditionalFormatting sqref="I1585">
    <cfRule type="cellIs" dxfId="27557" priority="28672" operator="greaterThan">
      <formula>2.35</formula>
    </cfRule>
  </conditionalFormatting>
  <conditionalFormatting sqref="J1585">
    <cfRule type="notContainsBlanks" dxfId="27556" priority="28675">
      <formula>LEN(TRIM(J1585))&gt;0</formula>
    </cfRule>
  </conditionalFormatting>
  <conditionalFormatting sqref="K1585">
    <cfRule type="notContainsBlanks" dxfId="27555" priority="28674">
      <formula>LEN(TRIM(K1585))&gt;0</formula>
    </cfRule>
  </conditionalFormatting>
  <conditionalFormatting sqref="M1585">
    <cfRule type="containsText" dxfId="27554" priority="28673" operator="containsText" text="Complete">
      <formula>NOT(ISERROR(SEARCH("Complete",M1585)))</formula>
    </cfRule>
  </conditionalFormatting>
  <conditionalFormatting sqref="J1586">
    <cfRule type="notContainsBlanks" dxfId="27553" priority="28671">
      <formula>LEN(TRIM(J1586))&gt;0</formula>
    </cfRule>
  </conditionalFormatting>
  <conditionalFormatting sqref="K1586">
    <cfRule type="notContainsBlanks" dxfId="27552" priority="28670">
      <formula>LEN(TRIM(K1586))&gt;0</formula>
    </cfRule>
  </conditionalFormatting>
  <conditionalFormatting sqref="M1586">
    <cfRule type="containsText" dxfId="27551" priority="28669" operator="containsText" text="Complete">
      <formula>NOT(ISERROR(SEARCH("Complete",M1586)))</formula>
    </cfRule>
  </conditionalFormatting>
  <conditionalFormatting sqref="I1586">
    <cfRule type="cellIs" dxfId="27550" priority="28668" operator="greaterThan">
      <formula>2.35</formula>
    </cfRule>
  </conditionalFormatting>
  <conditionalFormatting sqref="I1586">
    <cfRule type="cellIs" dxfId="27549" priority="28664" operator="greaterThan">
      <formula>2.35</formula>
    </cfRule>
  </conditionalFormatting>
  <conditionalFormatting sqref="J1586">
    <cfRule type="notContainsBlanks" dxfId="27548" priority="28667">
      <formula>LEN(TRIM(J1586))&gt;0</formula>
    </cfRule>
  </conditionalFormatting>
  <conditionalFormatting sqref="K1586">
    <cfRule type="notContainsBlanks" dxfId="27547" priority="28666">
      <formula>LEN(TRIM(K1586))&gt;0</formula>
    </cfRule>
  </conditionalFormatting>
  <conditionalFormatting sqref="M1586">
    <cfRule type="containsText" dxfId="27546" priority="28665" operator="containsText" text="Complete">
      <formula>NOT(ISERROR(SEARCH("Complete",M1586)))</formula>
    </cfRule>
  </conditionalFormatting>
  <conditionalFormatting sqref="J1587">
    <cfRule type="notContainsBlanks" dxfId="27545" priority="28663">
      <formula>LEN(TRIM(J1587))&gt;0</formula>
    </cfRule>
  </conditionalFormatting>
  <conditionalFormatting sqref="K1587">
    <cfRule type="notContainsBlanks" dxfId="27544" priority="28662">
      <formula>LEN(TRIM(K1587))&gt;0</formula>
    </cfRule>
  </conditionalFormatting>
  <conditionalFormatting sqref="M1587">
    <cfRule type="containsText" dxfId="27543" priority="28661" operator="containsText" text="Complete">
      <formula>NOT(ISERROR(SEARCH("Complete",M1587)))</formula>
    </cfRule>
  </conditionalFormatting>
  <conditionalFormatting sqref="I1587">
    <cfRule type="cellIs" dxfId="27542" priority="28660" operator="greaterThan">
      <formula>2.35</formula>
    </cfRule>
  </conditionalFormatting>
  <conditionalFormatting sqref="I1587">
    <cfRule type="cellIs" dxfId="27541" priority="28656" operator="greaterThan">
      <formula>2.35</formula>
    </cfRule>
  </conditionalFormatting>
  <conditionalFormatting sqref="J1587">
    <cfRule type="notContainsBlanks" dxfId="27540" priority="28659">
      <formula>LEN(TRIM(J1587))&gt;0</formula>
    </cfRule>
  </conditionalFormatting>
  <conditionalFormatting sqref="K1587">
    <cfRule type="notContainsBlanks" dxfId="27539" priority="28658">
      <formula>LEN(TRIM(K1587))&gt;0</formula>
    </cfRule>
  </conditionalFormatting>
  <conditionalFormatting sqref="M1587">
    <cfRule type="containsText" dxfId="27538" priority="28657" operator="containsText" text="Complete">
      <formula>NOT(ISERROR(SEARCH("Complete",M1587)))</formula>
    </cfRule>
  </conditionalFormatting>
  <conditionalFormatting sqref="J1588">
    <cfRule type="notContainsBlanks" dxfId="27537" priority="28655">
      <formula>LEN(TRIM(J1588))&gt;0</formula>
    </cfRule>
  </conditionalFormatting>
  <conditionalFormatting sqref="K1588">
    <cfRule type="notContainsBlanks" dxfId="27536" priority="28654">
      <formula>LEN(TRIM(K1588))&gt;0</formula>
    </cfRule>
  </conditionalFormatting>
  <conditionalFormatting sqref="M1588">
    <cfRule type="containsText" dxfId="27535" priority="28653" operator="containsText" text="Complete">
      <formula>NOT(ISERROR(SEARCH("Complete",M1588)))</formula>
    </cfRule>
  </conditionalFormatting>
  <conditionalFormatting sqref="I1588">
    <cfRule type="cellIs" dxfId="27534" priority="28652" operator="greaterThan">
      <formula>2.35</formula>
    </cfRule>
  </conditionalFormatting>
  <conditionalFormatting sqref="I1588">
    <cfRule type="cellIs" dxfId="27533" priority="28648" operator="greaterThan">
      <formula>2.35</formula>
    </cfRule>
  </conditionalFormatting>
  <conditionalFormatting sqref="J1588">
    <cfRule type="notContainsBlanks" dxfId="27532" priority="28651">
      <formula>LEN(TRIM(J1588))&gt;0</formula>
    </cfRule>
  </conditionalFormatting>
  <conditionalFormatting sqref="K1588">
    <cfRule type="notContainsBlanks" dxfId="27531" priority="28650">
      <formula>LEN(TRIM(K1588))&gt;0</formula>
    </cfRule>
  </conditionalFormatting>
  <conditionalFormatting sqref="M1588">
    <cfRule type="containsText" dxfId="27530" priority="28649" operator="containsText" text="Complete">
      <formula>NOT(ISERROR(SEARCH("Complete",M1588)))</formula>
    </cfRule>
  </conditionalFormatting>
  <conditionalFormatting sqref="J1589">
    <cfRule type="notContainsBlanks" dxfId="27529" priority="28647">
      <formula>LEN(TRIM(J1589))&gt;0</formula>
    </cfRule>
  </conditionalFormatting>
  <conditionalFormatting sqref="K1589">
    <cfRule type="notContainsBlanks" dxfId="27528" priority="28646">
      <formula>LEN(TRIM(K1589))&gt;0</formula>
    </cfRule>
  </conditionalFormatting>
  <conditionalFormatting sqref="M1589">
    <cfRule type="containsText" dxfId="27527" priority="28645" operator="containsText" text="Complete">
      <formula>NOT(ISERROR(SEARCH("Complete",M1589)))</formula>
    </cfRule>
  </conditionalFormatting>
  <conditionalFormatting sqref="I1589">
    <cfRule type="cellIs" dxfId="27526" priority="28644" operator="greaterThan">
      <formula>2.35</formula>
    </cfRule>
  </conditionalFormatting>
  <conditionalFormatting sqref="I1589">
    <cfRule type="cellIs" dxfId="27525" priority="28640" operator="greaterThan">
      <formula>2.35</formula>
    </cfRule>
  </conditionalFormatting>
  <conditionalFormatting sqref="J1589">
    <cfRule type="notContainsBlanks" dxfId="27524" priority="28643">
      <formula>LEN(TRIM(J1589))&gt;0</formula>
    </cfRule>
  </conditionalFormatting>
  <conditionalFormatting sqref="K1589">
    <cfRule type="notContainsBlanks" dxfId="27523" priority="28642">
      <formula>LEN(TRIM(K1589))&gt;0</formula>
    </cfRule>
  </conditionalFormatting>
  <conditionalFormatting sqref="M1589">
    <cfRule type="containsText" dxfId="27522" priority="28641" operator="containsText" text="Complete">
      <formula>NOT(ISERROR(SEARCH("Complete",M1589)))</formula>
    </cfRule>
  </conditionalFormatting>
  <conditionalFormatting sqref="J1590">
    <cfRule type="notContainsBlanks" dxfId="27521" priority="28639">
      <formula>LEN(TRIM(J1590))&gt;0</formula>
    </cfRule>
  </conditionalFormatting>
  <conditionalFormatting sqref="K1590">
    <cfRule type="notContainsBlanks" dxfId="27520" priority="28638">
      <formula>LEN(TRIM(K1590))&gt;0</formula>
    </cfRule>
  </conditionalFormatting>
  <conditionalFormatting sqref="M1590">
    <cfRule type="containsText" dxfId="27519" priority="28637" operator="containsText" text="Complete">
      <formula>NOT(ISERROR(SEARCH("Complete",M1590)))</formula>
    </cfRule>
  </conditionalFormatting>
  <conditionalFormatting sqref="I1590">
    <cfRule type="cellIs" dxfId="27518" priority="28636" operator="greaterThan">
      <formula>2.35</formula>
    </cfRule>
  </conditionalFormatting>
  <conditionalFormatting sqref="I1590">
    <cfRule type="cellIs" dxfId="27517" priority="28632" operator="greaterThan">
      <formula>2.35</formula>
    </cfRule>
  </conditionalFormatting>
  <conditionalFormatting sqref="J1590">
    <cfRule type="notContainsBlanks" dxfId="27516" priority="28635">
      <formula>LEN(TRIM(J1590))&gt;0</formula>
    </cfRule>
  </conditionalFormatting>
  <conditionalFormatting sqref="K1590">
    <cfRule type="notContainsBlanks" dxfId="27515" priority="28634">
      <formula>LEN(TRIM(K1590))&gt;0</formula>
    </cfRule>
  </conditionalFormatting>
  <conditionalFormatting sqref="M1590">
    <cfRule type="containsText" dxfId="27514" priority="28633" operator="containsText" text="Complete">
      <formula>NOT(ISERROR(SEARCH("Complete",M1590)))</formula>
    </cfRule>
  </conditionalFormatting>
  <conditionalFormatting sqref="J1591">
    <cfRule type="notContainsBlanks" dxfId="27513" priority="28631">
      <formula>LEN(TRIM(J1591))&gt;0</formula>
    </cfRule>
  </conditionalFormatting>
  <conditionalFormatting sqref="K1591">
    <cfRule type="notContainsBlanks" dxfId="27512" priority="28630">
      <formula>LEN(TRIM(K1591))&gt;0</formula>
    </cfRule>
  </conditionalFormatting>
  <conditionalFormatting sqref="M1591">
    <cfRule type="containsText" dxfId="27511" priority="28629" operator="containsText" text="Complete">
      <formula>NOT(ISERROR(SEARCH("Complete",M1591)))</formula>
    </cfRule>
  </conditionalFormatting>
  <conditionalFormatting sqref="I1591">
    <cfRule type="cellIs" dxfId="27510" priority="28628" operator="greaterThan">
      <formula>2.35</formula>
    </cfRule>
  </conditionalFormatting>
  <conditionalFormatting sqref="I1591">
    <cfRule type="cellIs" dxfId="27509" priority="28624" operator="greaterThan">
      <formula>2.35</formula>
    </cfRule>
  </conditionalFormatting>
  <conditionalFormatting sqref="J1591">
    <cfRule type="notContainsBlanks" dxfId="27508" priority="28627">
      <formula>LEN(TRIM(J1591))&gt;0</formula>
    </cfRule>
  </conditionalFormatting>
  <conditionalFormatting sqref="K1591">
    <cfRule type="notContainsBlanks" dxfId="27507" priority="28626">
      <formula>LEN(TRIM(K1591))&gt;0</formula>
    </cfRule>
  </conditionalFormatting>
  <conditionalFormatting sqref="M1591">
    <cfRule type="containsText" dxfId="27506" priority="28625" operator="containsText" text="Complete">
      <formula>NOT(ISERROR(SEARCH("Complete",M1591)))</formula>
    </cfRule>
  </conditionalFormatting>
  <conditionalFormatting sqref="J1592">
    <cfRule type="notContainsBlanks" dxfId="27505" priority="28623">
      <formula>LEN(TRIM(J1592))&gt;0</formula>
    </cfRule>
  </conditionalFormatting>
  <conditionalFormatting sqref="K1592">
    <cfRule type="notContainsBlanks" dxfId="27504" priority="28622">
      <formula>LEN(TRIM(K1592))&gt;0</formula>
    </cfRule>
  </conditionalFormatting>
  <conditionalFormatting sqref="M1592">
    <cfRule type="containsText" dxfId="27503" priority="28621" operator="containsText" text="Complete">
      <formula>NOT(ISERROR(SEARCH("Complete",M1592)))</formula>
    </cfRule>
  </conditionalFormatting>
  <conditionalFormatting sqref="I1592">
    <cfRule type="cellIs" dxfId="27502" priority="28620" operator="greaterThan">
      <formula>2.35</formula>
    </cfRule>
  </conditionalFormatting>
  <conditionalFormatting sqref="I1592">
    <cfRule type="cellIs" dxfId="27501" priority="28616" operator="greaterThan">
      <formula>2.35</formula>
    </cfRule>
  </conditionalFormatting>
  <conditionalFormatting sqref="J1592">
    <cfRule type="notContainsBlanks" dxfId="27500" priority="28619">
      <formula>LEN(TRIM(J1592))&gt;0</formula>
    </cfRule>
  </conditionalFormatting>
  <conditionalFormatting sqref="K1592">
    <cfRule type="notContainsBlanks" dxfId="27499" priority="28618">
      <formula>LEN(TRIM(K1592))&gt;0</formula>
    </cfRule>
  </conditionalFormatting>
  <conditionalFormatting sqref="M1592">
    <cfRule type="containsText" dxfId="27498" priority="28617" operator="containsText" text="Complete">
      <formula>NOT(ISERROR(SEARCH("Complete",M1592)))</formula>
    </cfRule>
  </conditionalFormatting>
  <conditionalFormatting sqref="J1593">
    <cfRule type="notContainsBlanks" dxfId="27497" priority="28615">
      <formula>LEN(TRIM(J1593))&gt;0</formula>
    </cfRule>
  </conditionalFormatting>
  <conditionalFormatting sqref="K1593">
    <cfRule type="notContainsBlanks" dxfId="27496" priority="28614">
      <formula>LEN(TRIM(K1593))&gt;0</formula>
    </cfRule>
  </conditionalFormatting>
  <conditionalFormatting sqref="M1593">
    <cfRule type="containsText" dxfId="27495" priority="28613" operator="containsText" text="Complete">
      <formula>NOT(ISERROR(SEARCH("Complete",M1593)))</formula>
    </cfRule>
  </conditionalFormatting>
  <conditionalFormatting sqref="I1593">
    <cfRule type="cellIs" dxfId="27494" priority="28612" operator="greaterThan">
      <formula>2.35</formula>
    </cfRule>
  </conditionalFormatting>
  <conditionalFormatting sqref="I1593">
    <cfRule type="cellIs" dxfId="27493" priority="28608" operator="greaterThan">
      <formula>2.35</formula>
    </cfRule>
  </conditionalFormatting>
  <conditionalFormatting sqref="J1593">
    <cfRule type="notContainsBlanks" dxfId="27492" priority="28611">
      <formula>LEN(TRIM(J1593))&gt;0</formula>
    </cfRule>
  </conditionalFormatting>
  <conditionalFormatting sqref="K1593">
    <cfRule type="notContainsBlanks" dxfId="27491" priority="28610">
      <formula>LEN(TRIM(K1593))&gt;0</formula>
    </cfRule>
  </conditionalFormatting>
  <conditionalFormatting sqref="M1593">
    <cfRule type="containsText" dxfId="27490" priority="28609" operator="containsText" text="Complete">
      <formula>NOT(ISERROR(SEARCH("Complete",M1593)))</formula>
    </cfRule>
  </conditionalFormatting>
  <conditionalFormatting sqref="J1594">
    <cfRule type="notContainsBlanks" dxfId="27489" priority="28607">
      <formula>LEN(TRIM(J1594))&gt;0</formula>
    </cfRule>
  </conditionalFormatting>
  <conditionalFormatting sqref="K1594">
    <cfRule type="notContainsBlanks" dxfId="27488" priority="28606">
      <formula>LEN(TRIM(K1594))&gt;0</formula>
    </cfRule>
  </conditionalFormatting>
  <conditionalFormatting sqref="M1594">
    <cfRule type="containsText" dxfId="27487" priority="28605" operator="containsText" text="Complete">
      <formula>NOT(ISERROR(SEARCH("Complete",M1594)))</formula>
    </cfRule>
  </conditionalFormatting>
  <conditionalFormatting sqref="I1594">
    <cfRule type="cellIs" dxfId="27486" priority="28604" operator="greaterThan">
      <formula>2.35</formula>
    </cfRule>
  </conditionalFormatting>
  <conditionalFormatting sqref="I1594">
    <cfRule type="cellIs" dxfId="27485" priority="28600" operator="greaterThan">
      <formula>2.35</formula>
    </cfRule>
  </conditionalFormatting>
  <conditionalFormatting sqref="J1594">
    <cfRule type="notContainsBlanks" dxfId="27484" priority="28603">
      <formula>LEN(TRIM(J1594))&gt;0</formula>
    </cfRule>
  </conditionalFormatting>
  <conditionalFormatting sqref="K1594">
    <cfRule type="notContainsBlanks" dxfId="27483" priority="28602">
      <formula>LEN(TRIM(K1594))&gt;0</formula>
    </cfRule>
  </conditionalFormatting>
  <conditionalFormatting sqref="M1594">
    <cfRule type="containsText" dxfId="27482" priority="28601" operator="containsText" text="Complete">
      <formula>NOT(ISERROR(SEARCH("Complete",M1594)))</formula>
    </cfRule>
  </conditionalFormatting>
  <conditionalFormatting sqref="J1595">
    <cfRule type="notContainsBlanks" dxfId="27481" priority="28599">
      <formula>LEN(TRIM(J1595))&gt;0</formula>
    </cfRule>
  </conditionalFormatting>
  <conditionalFormatting sqref="K1595">
    <cfRule type="notContainsBlanks" dxfId="27480" priority="28598">
      <formula>LEN(TRIM(K1595))&gt;0</formula>
    </cfRule>
  </conditionalFormatting>
  <conditionalFormatting sqref="M1595">
    <cfRule type="containsText" dxfId="27479" priority="28597" operator="containsText" text="Complete">
      <formula>NOT(ISERROR(SEARCH("Complete",M1595)))</formula>
    </cfRule>
  </conditionalFormatting>
  <conditionalFormatting sqref="I1595">
    <cfRule type="cellIs" dxfId="27478" priority="28596" operator="greaterThan">
      <formula>2.35</formula>
    </cfRule>
  </conditionalFormatting>
  <conditionalFormatting sqref="I1595">
    <cfRule type="cellIs" dxfId="27477" priority="28592" operator="greaterThan">
      <formula>2.35</formula>
    </cfRule>
  </conditionalFormatting>
  <conditionalFormatting sqref="J1595">
    <cfRule type="notContainsBlanks" dxfId="27476" priority="28595">
      <formula>LEN(TRIM(J1595))&gt;0</formula>
    </cfRule>
  </conditionalFormatting>
  <conditionalFormatting sqref="K1595">
    <cfRule type="notContainsBlanks" dxfId="27475" priority="28594">
      <formula>LEN(TRIM(K1595))&gt;0</formula>
    </cfRule>
  </conditionalFormatting>
  <conditionalFormatting sqref="M1595">
    <cfRule type="containsText" dxfId="27474" priority="28593" operator="containsText" text="Complete">
      <formula>NOT(ISERROR(SEARCH("Complete",M1595)))</formula>
    </cfRule>
  </conditionalFormatting>
  <conditionalFormatting sqref="J1596">
    <cfRule type="notContainsBlanks" dxfId="27473" priority="28591">
      <formula>LEN(TRIM(J1596))&gt;0</formula>
    </cfRule>
  </conditionalFormatting>
  <conditionalFormatting sqref="K1596">
    <cfRule type="notContainsBlanks" dxfId="27472" priority="28590">
      <formula>LEN(TRIM(K1596))&gt;0</formula>
    </cfRule>
  </conditionalFormatting>
  <conditionalFormatting sqref="M1596">
    <cfRule type="containsText" dxfId="27471" priority="28589" operator="containsText" text="Complete">
      <formula>NOT(ISERROR(SEARCH("Complete",M1596)))</formula>
    </cfRule>
  </conditionalFormatting>
  <conditionalFormatting sqref="I1596">
    <cfRule type="cellIs" dxfId="27470" priority="28588" operator="greaterThan">
      <formula>2.35</formula>
    </cfRule>
  </conditionalFormatting>
  <conditionalFormatting sqref="I1596">
    <cfRule type="cellIs" dxfId="27469" priority="28584" operator="greaterThan">
      <formula>2.35</formula>
    </cfRule>
  </conditionalFormatting>
  <conditionalFormatting sqref="J1596">
    <cfRule type="notContainsBlanks" dxfId="27468" priority="28587">
      <formula>LEN(TRIM(J1596))&gt;0</formula>
    </cfRule>
  </conditionalFormatting>
  <conditionalFormatting sqref="K1596">
    <cfRule type="notContainsBlanks" dxfId="27467" priority="28586">
      <formula>LEN(TRIM(K1596))&gt;0</formula>
    </cfRule>
  </conditionalFormatting>
  <conditionalFormatting sqref="M1596">
    <cfRule type="containsText" dxfId="27466" priority="28585" operator="containsText" text="Complete">
      <formula>NOT(ISERROR(SEARCH("Complete",M1596)))</formula>
    </cfRule>
  </conditionalFormatting>
  <conditionalFormatting sqref="J1597">
    <cfRule type="notContainsBlanks" dxfId="27465" priority="28583">
      <formula>LEN(TRIM(J1597))&gt;0</formula>
    </cfRule>
  </conditionalFormatting>
  <conditionalFormatting sqref="K1597">
    <cfRule type="notContainsBlanks" dxfId="27464" priority="28582">
      <formula>LEN(TRIM(K1597))&gt;0</formula>
    </cfRule>
  </conditionalFormatting>
  <conditionalFormatting sqref="M1597">
    <cfRule type="containsText" dxfId="27463" priority="28581" operator="containsText" text="Complete">
      <formula>NOT(ISERROR(SEARCH("Complete",M1597)))</formula>
    </cfRule>
  </conditionalFormatting>
  <conditionalFormatting sqref="I1597">
    <cfRule type="cellIs" dxfId="27462" priority="28580" operator="greaterThan">
      <formula>2.35</formula>
    </cfRule>
  </conditionalFormatting>
  <conditionalFormatting sqref="I1597">
    <cfRule type="cellIs" dxfId="27461" priority="28576" operator="greaterThan">
      <formula>2.35</formula>
    </cfRule>
  </conditionalFormatting>
  <conditionalFormatting sqref="J1597">
    <cfRule type="notContainsBlanks" dxfId="27460" priority="28579">
      <formula>LEN(TRIM(J1597))&gt;0</formula>
    </cfRule>
  </conditionalFormatting>
  <conditionalFormatting sqref="K1597">
    <cfRule type="notContainsBlanks" dxfId="27459" priority="28578">
      <formula>LEN(TRIM(K1597))&gt;0</formula>
    </cfRule>
  </conditionalFormatting>
  <conditionalFormatting sqref="M1597">
    <cfRule type="containsText" dxfId="27458" priority="28577" operator="containsText" text="Complete">
      <formula>NOT(ISERROR(SEARCH("Complete",M1597)))</formula>
    </cfRule>
  </conditionalFormatting>
  <conditionalFormatting sqref="J1598">
    <cfRule type="notContainsBlanks" dxfId="27457" priority="28575">
      <formula>LEN(TRIM(J1598))&gt;0</formula>
    </cfRule>
  </conditionalFormatting>
  <conditionalFormatting sqref="K1598">
    <cfRule type="notContainsBlanks" dxfId="27456" priority="28574">
      <formula>LEN(TRIM(K1598))&gt;0</formula>
    </cfRule>
  </conditionalFormatting>
  <conditionalFormatting sqref="M1598">
    <cfRule type="containsText" dxfId="27455" priority="28573" operator="containsText" text="Complete">
      <formula>NOT(ISERROR(SEARCH("Complete",M1598)))</formula>
    </cfRule>
  </conditionalFormatting>
  <conditionalFormatting sqref="I1598">
    <cfRule type="cellIs" dxfId="27454" priority="28572" operator="greaterThan">
      <formula>2.35</formula>
    </cfRule>
  </conditionalFormatting>
  <conditionalFormatting sqref="I1598">
    <cfRule type="cellIs" dxfId="27453" priority="28568" operator="greaterThan">
      <formula>2.35</formula>
    </cfRule>
  </conditionalFormatting>
  <conditionalFormatting sqref="J1598">
    <cfRule type="notContainsBlanks" dxfId="27452" priority="28571">
      <formula>LEN(TRIM(J1598))&gt;0</formula>
    </cfRule>
  </conditionalFormatting>
  <conditionalFormatting sqref="K1598">
    <cfRule type="notContainsBlanks" dxfId="27451" priority="28570">
      <formula>LEN(TRIM(K1598))&gt;0</formula>
    </cfRule>
  </conditionalFormatting>
  <conditionalFormatting sqref="M1598">
    <cfRule type="containsText" dxfId="27450" priority="28569" operator="containsText" text="Complete">
      <formula>NOT(ISERROR(SEARCH("Complete",M1598)))</formula>
    </cfRule>
  </conditionalFormatting>
  <conditionalFormatting sqref="J1599">
    <cfRule type="notContainsBlanks" dxfId="27449" priority="28567">
      <formula>LEN(TRIM(J1599))&gt;0</formula>
    </cfRule>
  </conditionalFormatting>
  <conditionalFormatting sqref="K1599">
    <cfRule type="notContainsBlanks" dxfId="27448" priority="28566">
      <formula>LEN(TRIM(K1599))&gt;0</formula>
    </cfRule>
  </conditionalFormatting>
  <conditionalFormatting sqref="M1599">
    <cfRule type="containsText" dxfId="27447" priority="28565" operator="containsText" text="Complete">
      <formula>NOT(ISERROR(SEARCH("Complete",M1599)))</formula>
    </cfRule>
  </conditionalFormatting>
  <conditionalFormatting sqref="I1599">
    <cfRule type="cellIs" dxfId="27446" priority="28564" operator="greaterThan">
      <formula>2.35</formula>
    </cfRule>
  </conditionalFormatting>
  <conditionalFormatting sqref="I1599">
    <cfRule type="cellIs" dxfId="27445" priority="28560" operator="greaterThan">
      <formula>2.35</formula>
    </cfRule>
  </conditionalFormatting>
  <conditionalFormatting sqref="J1599">
    <cfRule type="notContainsBlanks" dxfId="27444" priority="28563">
      <formula>LEN(TRIM(J1599))&gt;0</formula>
    </cfRule>
  </conditionalFormatting>
  <conditionalFormatting sqref="K1599">
    <cfRule type="notContainsBlanks" dxfId="27443" priority="28562">
      <formula>LEN(TRIM(K1599))&gt;0</formula>
    </cfRule>
  </conditionalFormatting>
  <conditionalFormatting sqref="M1599">
    <cfRule type="containsText" dxfId="27442" priority="28561" operator="containsText" text="Complete">
      <formula>NOT(ISERROR(SEARCH("Complete",M1599)))</formula>
    </cfRule>
  </conditionalFormatting>
  <conditionalFormatting sqref="J1600">
    <cfRule type="notContainsBlanks" dxfId="27441" priority="28559">
      <formula>LEN(TRIM(J1600))&gt;0</formula>
    </cfRule>
  </conditionalFormatting>
  <conditionalFormatting sqref="K1600">
    <cfRule type="notContainsBlanks" dxfId="27440" priority="28558">
      <formula>LEN(TRIM(K1600))&gt;0</formula>
    </cfRule>
  </conditionalFormatting>
  <conditionalFormatting sqref="M1600">
    <cfRule type="containsText" dxfId="27439" priority="28557" operator="containsText" text="Complete">
      <formula>NOT(ISERROR(SEARCH("Complete",M1600)))</formula>
    </cfRule>
  </conditionalFormatting>
  <conditionalFormatting sqref="I1600">
    <cfRule type="cellIs" dxfId="27438" priority="28556" operator="greaterThan">
      <formula>2.35</formula>
    </cfRule>
  </conditionalFormatting>
  <conditionalFormatting sqref="I1600">
    <cfRule type="cellIs" dxfId="27437" priority="28552" operator="greaterThan">
      <formula>2.35</formula>
    </cfRule>
  </conditionalFormatting>
  <conditionalFormatting sqref="J1600">
    <cfRule type="notContainsBlanks" dxfId="27436" priority="28555">
      <formula>LEN(TRIM(J1600))&gt;0</formula>
    </cfRule>
  </conditionalFormatting>
  <conditionalFormatting sqref="K1600">
    <cfRule type="notContainsBlanks" dxfId="27435" priority="28554">
      <formula>LEN(TRIM(K1600))&gt;0</formula>
    </cfRule>
  </conditionalFormatting>
  <conditionalFormatting sqref="M1600">
    <cfRule type="containsText" dxfId="27434" priority="28553" operator="containsText" text="Complete">
      <formula>NOT(ISERROR(SEARCH("Complete",M1600)))</formula>
    </cfRule>
  </conditionalFormatting>
  <conditionalFormatting sqref="J1601">
    <cfRule type="notContainsBlanks" dxfId="27433" priority="28551">
      <formula>LEN(TRIM(J1601))&gt;0</formula>
    </cfRule>
  </conditionalFormatting>
  <conditionalFormatting sqref="K1601">
    <cfRule type="notContainsBlanks" dxfId="27432" priority="28550">
      <formula>LEN(TRIM(K1601))&gt;0</formula>
    </cfRule>
  </conditionalFormatting>
  <conditionalFormatting sqref="M1601">
    <cfRule type="containsText" dxfId="27431" priority="28549" operator="containsText" text="Complete">
      <formula>NOT(ISERROR(SEARCH("Complete",M1601)))</formula>
    </cfRule>
  </conditionalFormatting>
  <conditionalFormatting sqref="I1601">
    <cfRule type="cellIs" dxfId="27430" priority="28548" operator="greaterThan">
      <formula>2.35</formula>
    </cfRule>
  </conditionalFormatting>
  <conditionalFormatting sqref="I1601">
    <cfRule type="cellIs" dxfId="27429" priority="28544" operator="greaterThan">
      <formula>2.35</formula>
    </cfRule>
  </conditionalFormatting>
  <conditionalFormatting sqref="J1601">
    <cfRule type="notContainsBlanks" dxfId="27428" priority="28547">
      <formula>LEN(TRIM(J1601))&gt;0</formula>
    </cfRule>
  </conditionalFormatting>
  <conditionalFormatting sqref="K1601">
    <cfRule type="notContainsBlanks" dxfId="27427" priority="28546">
      <formula>LEN(TRIM(K1601))&gt;0</formula>
    </cfRule>
  </conditionalFormatting>
  <conditionalFormatting sqref="M1601">
    <cfRule type="containsText" dxfId="27426" priority="28545" operator="containsText" text="Complete">
      <formula>NOT(ISERROR(SEARCH("Complete",M1601)))</formula>
    </cfRule>
  </conditionalFormatting>
  <conditionalFormatting sqref="J1602">
    <cfRule type="notContainsBlanks" dxfId="27425" priority="28543">
      <formula>LEN(TRIM(J1602))&gt;0</formula>
    </cfRule>
  </conditionalFormatting>
  <conditionalFormatting sqref="K1602">
    <cfRule type="notContainsBlanks" dxfId="27424" priority="28542">
      <formula>LEN(TRIM(K1602))&gt;0</formula>
    </cfRule>
  </conditionalFormatting>
  <conditionalFormatting sqref="M1602">
    <cfRule type="containsText" dxfId="27423" priority="28541" operator="containsText" text="Complete">
      <formula>NOT(ISERROR(SEARCH("Complete",M1602)))</formula>
    </cfRule>
  </conditionalFormatting>
  <conditionalFormatting sqref="I1602">
    <cfRule type="cellIs" dxfId="27422" priority="28540" operator="greaterThan">
      <formula>2.35</formula>
    </cfRule>
  </conditionalFormatting>
  <conditionalFormatting sqref="I1602">
    <cfRule type="cellIs" dxfId="27421" priority="28536" operator="greaterThan">
      <formula>2.35</formula>
    </cfRule>
  </conditionalFormatting>
  <conditionalFormatting sqref="J1602">
    <cfRule type="notContainsBlanks" dxfId="27420" priority="28539">
      <formula>LEN(TRIM(J1602))&gt;0</formula>
    </cfRule>
  </conditionalFormatting>
  <conditionalFormatting sqref="K1602">
    <cfRule type="notContainsBlanks" dxfId="27419" priority="28538">
      <formula>LEN(TRIM(K1602))&gt;0</formula>
    </cfRule>
  </conditionalFormatting>
  <conditionalFormatting sqref="M1602">
    <cfRule type="containsText" dxfId="27418" priority="28537" operator="containsText" text="Complete">
      <formula>NOT(ISERROR(SEARCH("Complete",M1602)))</formula>
    </cfRule>
  </conditionalFormatting>
  <conditionalFormatting sqref="J1603">
    <cfRule type="notContainsBlanks" dxfId="27417" priority="28535">
      <formula>LEN(TRIM(J1603))&gt;0</formula>
    </cfRule>
  </conditionalFormatting>
  <conditionalFormatting sqref="K1603">
    <cfRule type="notContainsBlanks" dxfId="27416" priority="28534">
      <formula>LEN(TRIM(K1603))&gt;0</formula>
    </cfRule>
  </conditionalFormatting>
  <conditionalFormatting sqref="M1603">
    <cfRule type="containsText" dxfId="27415" priority="28533" operator="containsText" text="Complete">
      <formula>NOT(ISERROR(SEARCH("Complete",M1603)))</formula>
    </cfRule>
  </conditionalFormatting>
  <conditionalFormatting sqref="I1603">
    <cfRule type="cellIs" dxfId="27414" priority="28532" operator="greaterThan">
      <formula>2.35</formula>
    </cfRule>
  </conditionalFormatting>
  <conditionalFormatting sqref="I1603">
    <cfRule type="cellIs" dxfId="27413" priority="28528" operator="greaterThan">
      <formula>2.35</formula>
    </cfRule>
  </conditionalFormatting>
  <conditionalFormatting sqref="J1603">
    <cfRule type="notContainsBlanks" dxfId="27412" priority="28531">
      <formula>LEN(TRIM(J1603))&gt;0</formula>
    </cfRule>
  </conditionalFormatting>
  <conditionalFormatting sqref="K1603">
    <cfRule type="notContainsBlanks" dxfId="27411" priority="28530">
      <formula>LEN(TRIM(K1603))&gt;0</formula>
    </cfRule>
  </conditionalFormatting>
  <conditionalFormatting sqref="M1603">
    <cfRule type="containsText" dxfId="27410" priority="28529" operator="containsText" text="Complete">
      <formula>NOT(ISERROR(SEARCH("Complete",M1603)))</formula>
    </cfRule>
  </conditionalFormatting>
  <conditionalFormatting sqref="J1604">
    <cfRule type="notContainsBlanks" dxfId="27409" priority="28527">
      <formula>LEN(TRIM(J1604))&gt;0</formula>
    </cfRule>
  </conditionalFormatting>
  <conditionalFormatting sqref="K1604">
    <cfRule type="notContainsBlanks" dxfId="27408" priority="28526">
      <formula>LEN(TRIM(K1604))&gt;0</formula>
    </cfRule>
  </conditionalFormatting>
  <conditionalFormatting sqref="M1604">
    <cfRule type="containsText" dxfId="27407" priority="28525" operator="containsText" text="Complete">
      <formula>NOT(ISERROR(SEARCH("Complete",M1604)))</formula>
    </cfRule>
  </conditionalFormatting>
  <conditionalFormatting sqref="I1604">
    <cfRule type="cellIs" dxfId="27406" priority="28524" operator="greaterThan">
      <formula>2.35</formula>
    </cfRule>
  </conditionalFormatting>
  <conditionalFormatting sqref="I1604">
    <cfRule type="cellIs" dxfId="27405" priority="28520" operator="greaterThan">
      <formula>2.35</formula>
    </cfRule>
  </conditionalFormatting>
  <conditionalFormatting sqref="J1604">
    <cfRule type="notContainsBlanks" dxfId="27404" priority="28523">
      <formula>LEN(TRIM(J1604))&gt;0</formula>
    </cfRule>
  </conditionalFormatting>
  <conditionalFormatting sqref="K1604">
    <cfRule type="notContainsBlanks" dxfId="27403" priority="28522">
      <formula>LEN(TRIM(K1604))&gt;0</formula>
    </cfRule>
  </conditionalFormatting>
  <conditionalFormatting sqref="M1604">
    <cfRule type="containsText" dxfId="27402" priority="28521" operator="containsText" text="Complete">
      <formula>NOT(ISERROR(SEARCH("Complete",M1604)))</formula>
    </cfRule>
  </conditionalFormatting>
  <conditionalFormatting sqref="J1605">
    <cfRule type="notContainsBlanks" dxfId="27401" priority="28519">
      <formula>LEN(TRIM(J1605))&gt;0</formula>
    </cfRule>
  </conditionalFormatting>
  <conditionalFormatting sqref="K1605">
    <cfRule type="notContainsBlanks" dxfId="27400" priority="28518">
      <formula>LEN(TRIM(K1605))&gt;0</formula>
    </cfRule>
  </conditionalFormatting>
  <conditionalFormatting sqref="M1605">
    <cfRule type="containsText" dxfId="27399" priority="28517" operator="containsText" text="Complete">
      <formula>NOT(ISERROR(SEARCH("Complete",M1605)))</formula>
    </cfRule>
  </conditionalFormatting>
  <conditionalFormatting sqref="I1605">
    <cfRule type="cellIs" dxfId="27398" priority="28516" operator="greaterThan">
      <formula>2.35</formula>
    </cfRule>
  </conditionalFormatting>
  <conditionalFormatting sqref="I1605">
    <cfRule type="cellIs" dxfId="27397" priority="28512" operator="greaterThan">
      <formula>2.35</formula>
    </cfRule>
  </conditionalFormatting>
  <conditionalFormatting sqref="J1605">
    <cfRule type="notContainsBlanks" dxfId="27396" priority="28515">
      <formula>LEN(TRIM(J1605))&gt;0</formula>
    </cfRule>
  </conditionalFormatting>
  <conditionalFormatting sqref="K1605">
    <cfRule type="notContainsBlanks" dxfId="27395" priority="28514">
      <formula>LEN(TRIM(K1605))&gt;0</formula>
    </cfRule>
  </conditionalFormatting>
  <conditionalFormatting sqref="M1605">
    <cfRule type="containsText" dxfId="27394" priority="28513" operator="containsText" text="Complete">
      <formula>NOT(ISERROR(SEARCH("Complete",M1605)))</formula>
    </cfRule>
  </conditionalFormatting>
  <conditionalFormatting sqref="J1606">
    <cfRule type="notContainsBlanks" dxfId="27393" priority="28511">
      <formula>LEN(TRIM(J1606))&gt;0</formula>
    </cfRule>
  </conditionalFormatting>
  <conditionalFormatting sqref="K1606">
    <cfRule type="notContainsBlanks" dxfId="27392" priority="28510">
      <formula>LEN(TRIM(K1606))&gt;0</formula>
    </cfRule>
  </conditionalFormatting>
  <conditionalFormatting sqref="M1606">
    <cfRule type="containsText" dxfId="27391" priority="28509" operator="containsText" text="Complete">
      <formula>NOT(ISERROR(SEARCH("Complete",M1606)))</formula>
    </cfRule>
  </conditionalFormatting>
  <conditionalFormatting sqref="I1606">
    <cfRule type="cellIs" dxfId="27390" priority="28508" operator="greaterThan">
      <formula>2.35</formula>
    </cfRule>
  </conditionalFormatting>
  <conditionalFormatting sqref="I1606">
    <cfRule type="cellIs" dxfId="27389" priority="28504" operator="greaterThan">
      <formula>2.35</formula>
    </cfRule>
  </conditionalFormatting>
  <conditionalFormatting sqref="J1606">
    <cfRule type="notContainsBlanks" dxfId="27388" priority="28507">
      <formula>LEN(TRIM(J1606))&gt;0</formula>
    </cfRule>
  </conditionalFormatting>
  <conditionalFormatting sqref="K1606">
    <cfRule type="notContainsBlanks" dxfId="27387" priority="28506">
      <formula>LEN(TRIM(K1606))&gt;0</formula>
    </cfRule>
  </conditionalFormatting>
  <conditionalFormatting sqref="M1606">
    <cfRule type="containsText" dxfId="27386" priority="28505" operator="containsText" text="Complete">
      <formula>NOT(ISERROR(SEARCH("Complete",M1606)))</formula>
    </cfRule>
  </conditionalFormatting>
  <conditionalFormatting sqref="J1607">
    <cfRule type="notContainsBlanks" dxfId="27385" priority="28503">
      <formula>LEN(TRIM(J1607))&gt;0</formula>
    </cfRule>
  </conditionalFormatting>
  <conditionalFormatting sqref="K1607">
    <cfRule type="notContainsBlanks" dxfId="27384" priority="28502">
      <formula>LEN(TRIM(K1607))&gt;0</formula>
    </cfRule>
  </conditionalFormatting>
  <conditionalFormatting sqref="M1607">
    <cfRule type="containsText" dxfId="27383" priority="28501" operator="containsText" text="Complete">
      <formula>NOT(ISERROR(SEARCH("Complete",M1607)))</formula>
    </cfRule>
  </conditionalFormatting>
  <conditionalFormatting sqref="I1607">
    <cfRule type="cellIs" dxfId="27382" priority="28500" operator="greaterThan">
      <formula>2.35</formula>
    </cfRule>
  </conditionalFormatting>
  <conditionalFormatting sqref="I1607">
    <cfRule type="cellIs" dxfId="27381" priority="28496" operator="greaterThan">
      <formula>2.35</formula>
    </cfRule>
  </conditionalFormatting>
  <conditionalFormatting sqref="J1607">
    <cfRule type="notContainsBlanks" dxfId="27380" priority="28499">
      <formula>LEN(TRIM(J1607))&gt;0</formula>
    </cfRule>
  </conditionalFormatting>
  <conditionalFormatting sqref="K1607">
    <cfRule type="notContainsBlanks" dxfId="27379" priority="28498">
      <formula>LEN(TRIM(K1607))&gt;0</formula>
    </cfRule>
  </conditionalFormatting>
  <conditionalFormatting sqref="M1607">
    <cfRule type="containsText" dxfId="27378" priority="28497" operator="containsText" text="Complete">
      <formula>NOT(ISERROR(SEARCH("Complete",M1607)))</formula>
    </cfRule>
  </conditionalFormatting>
  <conditionalFormatting sqref="J1608">
    <cfRule type="notContainsBlanks" dxfId="27377" priority="28495">
      <formula>LEN(TRIM(J1608))&gt;0</formula>
    </cfRule>
  </conditionalFormatting>
  <conditionalFormatting sqref="K1608">
    <cfRule type="notContainsBlanks" dxfId="27376" priority="28494">
      <formula>LEN(TRIM(K1608))&gt;0</formula>
    </cfRule>
  </conditionalFormatting>
  <conditionalFormatting sqref="M1608">
    <cfRule type="containsText" dxfId="27375" priority="28493" operator="containsText" text="Complete">
      <formula>NOT(ISERROR(SEARCH("Complete",M1608)))</formula>
    </cfRule>
  </conditionalFormatting>
  <conditionalFormatting sqref="I1608">
    <cfRule type="cellIs" dxfId="27374" priority="28492" operator="greaterThan">
      <formula>2.35</formula>
    </cfRule>
  </conditionalFormatting>
  <conditionalFormatting sqref="I1608">
    <cfRule type="cellIs" dxfId="27373" priority="28488" operator="greaterThan">
      <formula>2.35</formula>
    </cfRule>
  </conditionalFormatting>
  <conditionalFormatting sqref="J1608">
    <cfRule type="notContainsBlanks" dxfId="27372" priority="28491">
      <formula>LEN(TRIM(J1608))&gt;0</formula>
    </cfRule>
  </conditionalFormatting>
  <conditionalFormatting sqref="K1608">
    <cfRule type="notContainsBlanks" dxfId="27371" priority="28490">
      <formula>LEN(TRIM(K1608))&gt;0</formula>
    </cfRule>
  </conditionalFormatting>
  <conditionalFormatting sqref="M1608">
    <cfRule type="containsText" dxfId="27370" priority="28489" operator="containsText" text="Complete">
      <formula>NOT(ISERROR(SEARCH("Complete",M1608)))</formula>
    </cfRule>
  </conditionalFormatting>
  <conditionalFormatting sqref="J1609">
    <cfRule type="notContainsBlanks" dxfId="27369" priority="28487">
      <formula>LEN(TRIM(J1609))&gt;0</formula>
    </cfRule>
  </conditionalFormatting>
  <conditionalFormatting sqref="K1609">
    <cfRule type="notContainsBlanks" dxfId="27368" priority="28486">
      <formula>LEN(TRIM(K1609))&gt;0</formula>
    </cfRule>
  </conditionalFormatting>
  <conditionalFormatting sqref="M1609">
    <cfRule type="containsText" dxfId="27367" priority="28485" operator="containsText" text="Complete">
      <formula>NOT(ISERROR(SEARCH("Complete",M1609)))</formula>
    </cfRule>
  </conditionalFormatting>
  <conditionalFormatting sqref="I1609">
    <cfRule type="cellIs" dxfId="27366" priority="28484" operator="greaterThan">
      <formula>2.35</formula>
    </cfRule>
  </conditionalFormatting>
  <conditionalFormatting sqref="I1609">
    <cfRule type="cellIs" dxfId="27365" priority="28480" operator="greaterThan">
      <formula>2.35</formula>
    </cfRule>
  </conditionalFormatting>
  <conditionalFormatting sqref="J1609">
    <cfRule type="notContainsBlanks" dxfId="27364" priority="28483">
      <formula>LEN(TRIM(J1609))&gt;0</formula>
    </cfRule>
  </conditionalFormatting>
  <conditionalFormatting sqref="K1609">
    <cfRule type="notContainsBlanks" dxfId="27363" priority="28482">
      <formula>LEN(TRIM(K1609))&gt;0</formula>
    </cfRule>
  </conditionalFormatting>
  <conditionalFormatting sqref="M1609">
    <cfRule type="containsText" dxfId="27362" priority="28481" operator="containsText" text="Complete">
      <formula>NOT(ISERROR(SEARCH("Complete",M1609)))</formula>
    </cfRule>
  </conditionalFormatting>
  <conditionalFormatting sqref="J1610">
    <cfRule type="notContainsBlanks" dxfId="27361" priority="28479">
      <formula>LEN(TRIM(J1610))&gt;0</formula>
    </cfRule>
  </conditionalFormatting>
  <conditionalFormatting sqref="K1610">
    <cfRule type="notContainsBlanks" dxfId="27360" priority="28478">
      <formula>LEN(TRIM(K1610))&gt;0</formula>
    </cfRule>
  </conditionalFormatting>
  <conditionalFormatting sqref="M1610">
    <cfRule type="containsText" dxfId="27359" priority="28477" operator="containsText" text="Complete">
      <formula>NOT(ISERROR(SEARCH("Complete",M1610)))</formula>
    </cfRule>
  </conditionalFormatting>
  <conditionalFormatting sqref="I1610">
    <cfRule type="cellIs" dxfId="27358" priority="28476" operator="greaterThan">
      <formula>2.35</formula>
    </cfRule>
  </conditionalFormatting>
  <conditionalFormatting sqref="I1610">
    <cfRule type="cellIs" dxfId="27357" priority="28472" operator="greaterThan">
      <formula>2.35</formula>
    </cfRule>
  </conditionalFormatting>
  <conditionalFormatting sqref="J1610">
    <cfRule type="notContainsBlanks" dxfId="27356" priority="28475">
      <formula>LEN(TRIM(J1610))&gt;0</formula>
    </cfRule>
  </conditionalFormatting>
  <conditionalFormatting sqref="K1610">
    <cfRule type="notContainsBlanks" dxfId="27355" priority="28474">
      <formula>LEN(TRIM(K1610))&gt;0</formula>
    </cfRule>
  </conditionalFormatting>
  <conditionalFormatting sqref="M1610">
    <cfRule type="containsText" dxfId="27354" priority="28473" operator="containsText" text="Complete">
      <formula>NOT(ISERROR(SEARCH("Complete",M1610)))</formula>
    </cfRule>
  </conditionalFormatting>
  <conditionalFormatting sqref="J1611">
    <cfRule type="notContainsBlanks" dxfId="27353" priority="28471">
      <formula>LEN(TRIM(J1611))&gt;0</formula>
    </cfRule>
  </conditionalFormatting>
  <conditionalFormatting sqref="K1611">
    <cfRule type="notContainsBlanks" dxfId="27352" priority="28470">
      <formula>LEN(TRIM(K1611))&gt;0</formula>
    </cfRule>
  </conditionalFormatting>
  <conditionalFormatting sqref="M1611">
    <cfRule type="containsText" dxfId="27351" priority="28469" operator="containsText" text="Complete">
      <formula>NOT(ISERROR(SEARCH("Complete",M1611)))</formula>
    </cfRule>
  </conditionalFormatting>
  <conditionalFormatting sqref="I1611">
    <cfRule type="cellIs" dxfId="27350" priority="28468" operator="greaterThan">
      <formula>2.35</formula>
    </cfRule>
  </conditionalFormatting>
  <conditionalFormatting sqref="I1611">
    <cfRule type="cellIs" dxfId="27349" priority="28464" operator="greaterThan">
      <formula>2.35</formula>
    </cfRule>
  </conditionalFormatting>
  <conditionalFormatting sqref="J1611">
    <cfRule type="notContainsBlanks" dxfId="27348" priority="28467">
      <formula>LEN(TRIM(J1611))&gt;0</formula>
    </cfRule>
  </conditionalFormatting>
  <conditionalFormatting sqref="K1611">
    <cfRule type="notContainsBlanks" dxfId="27347" priority="28466">
      <formula>LEN(TRIM(K1611))&gt;0</formula>
    </cfRule>
  </conditionalFormatting>
  <conditionalFormatting sqref="M1611">
    <cfRule type="containsText" dxfId="27346" priority="28465" operator="containsText" text="Complete">
      <formula>NOT(ISERROR(SEARCH("Complete",M1611)))</formula>
    </cfRule>
  </conditionalFormatting>
  <conditionalFormatting sqref="J1612">
    <cfRule type="notContainsBlanks" dxfId="27345" priority="28463">
      <formula>LEN(TRIM(J1612))&gt;0</formula>
    </cfRule>
  </conditionalFormatting>
  <conditionalFormatting sqref="K1612">
    <cfRule type="notContainsBlanks" dxfId="27344" priority="28462">
      <formula>LEN(TRIM(K1612))&gt;0</formula>
    </cfRule>
  </conditionalFormatting>
  <conditionalFormatting sqref="M1612">
    <cfRule type="containsText" dxfId="27343" priority="28461" operator="containsText" text="Complete">
      <formula>NOT(ISERROR(SEARCH("Complete",M1612)))</formula>
    </cfRule>
  </conditionalFormatting>
  <conditionalFormatting sqref="I1612">
    <cfRule type="cellIs" dxfId="27342" priority="28460" operator="greaterThan">
      <formula>2.35</formula>
    </cfRule>
  </conditionalFormatting>
  <conditionalFormatting sqref="I1612">
    <cfRule type="cellIs" dxfId="27341" priority="28456" operator="greaterThan">
      <formula>2.35</formula>
    </cfRule>
  </conditionalFormatting>
  <conditionalFormatting sqref="J1612">
    <cfRule type="notContainsBlanks" dxfId="27340" priority="28459">
      <formula>LEN(TRIM(J1612))&gt;0</formula>
    </cfRule>
  </conditionalFormatting>
  <conditionalFormatting sqref="K1612">
    <cfRule type="notContainsBlanks" dxfId="27339" priority="28458">
      <formula>LEN(TRIM(K1612))&gt;0</formula>
    </cfRule>
  </conditionalFormatting>
  <conditionalFormatting sqref="M1612">
    <cfRule type="containsText" dxfId="27338" priority="28457" operator="containsText" text="Complete">
      <formula>NOT(ISERROR(SEARCH("Complete",M1612)))</formula>
    </cfRule>
  </conditionalFormatting>
  <conditionalFormatting sqref="J1613:J1615">
    <cfRule type="notContainsBlanks" dxfId="27337" priority="28455">
      <formula>LEN(TRIM(J1613))&gt;0</formula>
    </cfRule>
  </conditionalFormatting>
  <conditionalFormatting sqref="K1613:K1615">
    <cfRule type="notContainsBlanks" dxfId="27336" priority="28454">
      <formula>LEN(TRIM(K1613))&gt;0</formula>
    </cfRule>
  </conditionalFormatting>
  <conditionalFormatting sqref="M1613:M1615">
    <cfRule type="containsText" dxfId="27335" priority="28453" operator="containsText" text="Complete">
      <formula>NOT(ISERROR(SEARCH("Complete",M1613)))</formula>
    </cfRule>
  </conditionalFormatting>
  <conditionalFormatting sqref="I1613:I1615">
    <cfRule type="cellIs" dxfId="27334" priority="28452" operator="greaterThan">
      <formula>2.35</formula>
    </cfRule>
  </conditionalFormatting>
  <conditionalFormatting sqref="I1613:I1615">
    <cfRule type="cellIs" dxfId="27333" priority="28448" operator="greaterThan">
      <formula>2.35</formula>
    </cfRule>
  </conditionalFormatting>
  <conditionalFormatting sqref="J1613:J1615">
    <cfRule type="notContainsBlanks" dxfId="27332" priority="28451">
      <formula>LEN(TRIM(J1613))&gt;0</formula>
    </cfRule>
  </conditionalFormatting>
  <conditionalFormatting sqref="K1613:K1615">
    <cfRule type="notContainsBlanks" dxfId="27331" priority="28450">
      <formula>LEN(TRIM(K1613))&gt;0</formula>
    </cfRule>
  </conditionalFormatting>
  <conditionalFormatting sqref="M1613:M1615">
    <cfRule type="containsText" dxfId="27330" priority="28449" operator="containsText" text="Complete">
      <formula>NOT(ISERROR(SEARCH("Complete",M1613)))</formula>
    </cfRule>
  </conditionalFormatting>
  <conditionalFormatting sqref="J1616">
    <cfRule type="notContainsBlanks" dxfId="27329" priority="28447">
      <formula>LEN(TRIM(J1616))&gt;0</formula>
    </cfRule>
  </conditionalFormatting>
  <conditionalFormatting sqref="K1616">
    <cfRule type="notContainsBlanks" dxfId="27328" priority="28446">
      <formula>LEN(TRIM(K1616))&gt;0</formula>
    </cfRule>
  </conditionalFormatting>
  <conditionalFormatting sqref="M1616">
    <cfRule type="containsText" dxfId="27327" priority="28445" operator="containsText" text="Complete">
      <formula>NOT(ISERROR(SEARCH("Complete",M1616)))</formula>
    </cfRule>
  </conditionalFormatting>
  <conditionalFormatting sqref="I1616">
    <cfRule type="cellIs" dxfId="27326" priority="28444" operator="greaterThan">
      <formula>2.35</formula>
    </cfRule>
  </conditionalFormatting>
  <conditionalFormatting sqref="I1616">
    <cfRule type="cellIs" dxfId="27325" priority="28440" operator="greaterThan">
      <formula>2.35</formula>
    </cfRule>
  </conditionalFormatting>
  <conditionalFormatting sqref="J1616">
    <cfRule type="notContainsBlanks" dxfId="27324" priority="28443">
      <formula>LEN(TRIM(J1616))&gt;0</formula>
    </cfRule>
  </conditionalFormatting>
  <conditionalFormatting sqref="K1616">
    <cfRule type="notContainsBlanks" dxfId="27323" priority="28442">
      <formula>LEN(TRIM(K1616))&gt;0</formula>
    </cfRule>
  </conditionalFormatting>
  <conditionalFormatting sqref="M1616">
    <cfRule type="containsText" dxfId="27322" priority="28441" operator="containsText" text="Complete">
      <formula>NOT(ISERROR(SEARCH("Complete",M1616)))</formula>
    </cfRule>
  </conditionalFormatting>
  <conditionalFormatting sqref="J1617">
    <cfRule type="notContainsBlanks" dxfId="27321" priority="28439">
      <formula>LEN(TRIM(J1617))&gt;0</formula>
    </cfRule>
  </conditionalFormatting>
  <conditionalFormatting sqref="K1617">
    <cfRule type="notContainsBlanks" dxfId="27320" priority="28438">
      <formula>LEN(TRIM(K1617))&gt;0</formula>
    </cfRule>
  </conditionalFormatting>
  <conditionalFormatting sqref="M1617">
    <cfRule type="containsText" dxfId="27319" priority="28437" operator="containsText" text="Complete">
      <formula>NOT(ISERROR(SEARCH("Complete",M1617)))</formula>
    </cfRule>
  </conditionalFormatting>
  <conditionalFormatting sqref="I1617">
    <cfRule type="cellIs" dxfId="27318" priority="28436" operator="greaterThan">
      <formula>2.35</formula>
    </cfRule>
  </conditionalFormatting>
  <conditionalFormatting sqref="I1617">
    <cfRule type="cellIs" dxfId="27317" priority="28432" operator="greaterThan">
      <formula>2.35</formula>
    </cfRule>
  </conditionalFormatting>
  <conditionalFormatting sqref="J1617">
    <cfRule type="notContainsBlanks" dxfId="27316" priority="28435">
      <formula>LEN(TRIM(J1617))&gt;0</formula>
    </cfRule>
  </conditionalFormatting>
  <conditionalFormatting sqref="K1617">
    <cfRule type="notContainsBlanks" dxfId="27315" priority="28434">
      <formula>LEN(TRIM(K1617))&gt;0</formula>
    </cfRule>
  </conditionalFormatting>
  <conditionalFormatting sqref="M1617">
    <cfRule type="containsText" dxfId="27314" priority="28433" operator="containsText" text="Complete">
      <formula>NOT(ISERROR(SEARCH("Complete",M1617)))</formula>
    </cfRule>
  </conditionalFormatting>
  <conditionalFormatting sqref="J1618">
    <cfRule type="notContainsBlanks" dxfId="27313" priority="28431">
      <formula>LEN(TRIM(J1618))&gt;0</formula>
    </cfRule>
  </conditionalFormatting>
  <conditionalFormatting sqref="K1618">
    <cfRule type="notContainsBlanks" dxfId="27312" priority="28430">
      <formula>LEN(TRIM(K1618))&gt;0</formula>
    </cfRule>
  </conditionalFormatting>
  <conditionalFormatting sqref="M1618">
    <cfRule type="containsText" dxfId="27311" priority="28429" operator="containsText" text="Complete">
      <formula>NOT(ISERROR(SEARCH("Complete",M1618)))</formula>
    </cfRule>
  </conditionalFormatting>
  <conditionalFormatting sqref="I1618">
    <cfRule type="cellIs" dxfId="27310" priority="28428" operator="greaterThan">
      <formula>2.35</formula>
    </cfRule>
  </conditionalFormatting>
  <conditionalFormatting sqref="I1618">
    <cfRule type="cellIs" dxfId="27309" priority="28424" operator="greaterThan">
      <formula>2.35</formula>
    </cfRule>
  </conditionalFormatting>
  <conditionalFormatting sqref="J1618">
    <cfRule type="notContainsBlanks" dxfId="27308" priority="28427">
      <formula>LEN(TRIM(J1618))&gt;0</formula>
    </cfRule>
  </conditionalFormatting>
  <conditionalFormatting sqref="K1618">
    <cfRule type="notContainsBlanks" dxfId="27307" priority="28426">
      <formula>LEN(TRIM(K1618))&gt;0</formula>
    </cfRule>
  </conditionalFormatting>
  <conditionalFormatting sqref="M1618">
    <cfRule type="containsText" dxfId="27306" priority="28425" operator="containsText" text="Complete">
      <formula>NOT(ISERROR(SEARCH("Complete",M1618)))</formula>
    </cfRule>
  </conditionalFormatting>
  <conditionalFormatting sqref="J1619">
    <cfRule type="notContainsBlanks" dxfId="27305" priority="28423">
      <formula>LEN(TRIM(J1619))&gt;0</formula>
    </cfRule>
  </conditionalFormatting>
  <conditionalFormatting sqref="K1619">
    <cfRule type="notContainsBlanks" dxfId="27304" priority="28422">
      <formula>LEN(TRIM(K1619))&gt;0</formula>
    </cfRule>
  </conditionalFormatting>
  <conditionalFormatting sqref="M1619">
    <cfRule type="containsText" dxfId="27303" priority="28421" operator="containsText" text="Complete">
      <formula>NOT(ISERROR(SEARCH("Complete",M1619)))</formula>
    </cfRule>
  </conditionalFormatting>
  <conditionalFormatting sqref="I1619">
    <cfRule type="cellIs" dxfId="27302" priority="28420" operator="greaterThan">
      <formula>2.35</formula>
    </cfRule>
  </conditionalFormatting>
  <conditionalFormatting sqref="I1619">
    <cfRule type="cellIs" dxfId="27301" priority="28416" operator="greaterThan">
      <formula>2.35</formula>
    </cfRule>
  </conditionalFormatting>
  <conditionalFormatting sqref="J1619">
    <cfRule type="notContainsBlanks" dxfId="27300" priority="28419">
      <formula>LEN(TRIM(J1619))&gt;0</formula>
    </cfRule>
  </conditionalFormatting>
  <conditionalFormatting sqref="K1619">
    <cfRule type="notContainsBlanks" dxfId="27299" priority="28418">
      <formula>LEN(TRIM(K1619))&gt;0</formula>
    </cfRule>
  </conditionalFormatting>
  <conditionalFormatting sqref="M1619">
    <cfRule type="containsText" dxfId="27298" priority="28417" operator="containsText" text="Complete">
      <formula>NOT(ISERROR(SEARCH("Complete",M1619)))</formula>
    </cfRule>
  </conditionalFormatting>
  <conditionalFormatting sqref="J1620">
    <cfRule type="notContainsBlanks" dxfId="27297" priority="28415">
      <formula>LEN(TRIM(J1620))&gt;0</formula>
    </cfRule>
  </conditionalFormatting>
  <conditionalFormatting sqref="K1620">
    <cfRule type="notContainsBlanks" dxfId="27296" priority="28414">
      <formula>LEN(TRIM(K1620))&gt;0</formula>
    </cfRule>
  </conditionalFormatting>
  <conditionalFormatting sqref="M1620">
    <cfRule type="containsText" dxfId="27295" priority="28413" operator="containsText" text="Complete">
      <formula>NOT(ISERROR(SEARCH("Complete",M1620)))</formula>
    </cfRule>
  </conditionalFormatting>
  <conditionalFormatting sqref="I1620">
    <cfRule type="cellIs" dxfId="27294" priority="28412" operator="greaterThan">
      <formula>2.35</formula>
    </cfRule>
  </conditionalFormatting>
  <conditionalFormatting sqref="I1620">
    <cfRule type="cellIs" dxfId="27293" priority="28408" operator="greaterThan">
      <formula>2.35</formula>
    </cfRule>
  </conditionalFormatting>
  <conditionalFormatting sqref="J1620">
    <cfRule type="notContainsBlanks" dxfId="27292" priority="28411">
      <formula>LEN(TRIM(J1620))&gt;0</formula>
    </cfRule>
  </conditionalFormatting>
  <conditionalFormatting sqref="K1620">
    <cfRule type="notContainsBlanks" dxfId="27291" priority="28410">
      <formula>LEN(TRIM(K1620))&gt;0</formula>
    </cfRule>
  </conditionalFormatting>
  <conditionalFormatting sqref="M1620">
    <cfRule type="containsText" dxfId="27290" priority="28409" operator="containsText" text="Complete">
      <formula>NOT(ISERROR(SEARCH("Complete",M1620)))</formula>
    </cfRule>
  </conditionalFormatting>
  <conditionalFormatting sqref="J1621">
    <cfRule type="notContainsBlanks" dxfId="27289" priority="28407">
      <formula>LEN(TRIM(J1621))&gt;0</formula>
    </cfRule>
  </conditionalFormatting>
  <conditionalFormatting sqref="K1621">
    <cfRule type="notContainsBlanks" dxfId="27288" priority="28406">
      <formula>LEN(TRIM(K1621))&gt;0</formula>
    </cfRule>
  </conditionalFormatting>
  <conditionalFormatting sqref="M1621">
    <cfRule type="containsText" dxfId="27287" priority="28405" operator="containsText" text="Complete">
      <formula>NOT(ISERROR(SEARCH("Complete",M1621)))</formula>
    </cfRule>
  </conditionalFormatting>
  <conditionalFormatting sqref="I1621">
    <cfRule type="cellIs" dxfId="27286" priority="28404" operator="greaterThan">
      <formula>2.35</formula>
    </cfRule>
  </conditionalFormatting>
  <conditionalFormatting sqref="I1621">
    <cfRule type="cellIs" dxfId="27285" priority="28400" operator="greaterThan">
      <formula>2.35</formula>
    </cfRule>
  </conditionalFormatting>
  <conditionalFormatting sqref="J1621">
    <cfRule type="notContainsBlanks" dxfId="27284" priority="28403">
      <formula>LEN(TRIM(J1621))&gt;0</formula>
    </cfRule>
  </conditionalFormatting>
  <conditionalFormatting sqref="K1621">
    <cfRule type="notContainsBlanks" dxfId="27283" priority="28402">
      <formula>LEN(TRIM(K1621))&gt;0</formula>
    </cfRule>
  </conditionalFormatting>
  <conditionalFormatting sqref="M1621">
    <cfRule type="containsText" dxfId="27282" priority="28401" operator="containsText" text="Complete">
      <formula>NOT(ISERROR(SEARCH("Complete",M1621)))</formula>
    </cfRule>
  </conditionalFormatting>
  <conditionalFormatting sqref="J1622">
    <cfRule type="notContainsBlanks" dxfId="27281" priority="28399">
      <formula>LEN(TRIM(J1622))&gt;0</formula>
    </cfRule>
  </conditionalFormatting>
  <conditionalFormatting sqref="K1622">
    <cfRule type="notContainsBlanks" dxfId="27280" priority="28398">
      <formula>LEN(TRIM(K1622))&gt;0</formula>
    </cfRule>
  </conditionalFormatting>
  <conditionalFormatting sqref="M1622">
    <cfRule type="containsText" dxfId="27279" priority="28397" operator="containsText" text="Complete">
      <formula>NOT(ISERROR(SEARCH("Complete",M1622)))</formula>
    </cfRule>
  </conditionalFormatting>
  <conditionalFormatting sqref="I1622">
    <cfRule type="cellIs" dxfId="27278" priority="28396" operator="greaterThan">
      <formula>2.35</formula>
    </cfRule>
  </conditionalFormatting>
  <conditionalFormatting sqref="I1622">
    <cfRule type="cellIs" dxfId="27277" priority="28392" operator="greaterThan">
      <formula>2.35</formula>
    </cfRule>
  </conditionalFormatting>
  <conditionalFormatting sqref="J1622">
    <cfRule type="notContainsBlanks" dxfId="27276" priority="28395">
      <formula>LEN(TRIM(J1622))&gt;0</formula>
    </cfRule>
  </conditionalFormatting>
  <conditionalFormatting sqref="K1622">
    <cfRule type="notContainsBlanks" dxfId="27275" priority="28394">
      <formula>LEN(TRIM(K1622))&gt;0</formula>
    </cfRule>
  </conditionalFormatting>
  <conditionalFormatting sqref="M1622">
    <cfRule type="containsText" dxfId="27274" priority="28393" operator="containsText" text="Complete">
      <formula>NOT(ISERROR(SEARCH("Complete",M1622)))</formula>
    </cfRule>
  </conditionalFormatting>
  <conditionalFormatting sqref="J1623">
    <cfRule type="notContainsBlanks" dxfId="27273" priority="28391">
      <formula>LEN(TRIM(J1623))&gt;0</formula>
    </cfRule>
  </conditionalFormatting>
  <conditionalFormatting sqref="K1623">
    <cfRule type="notContainsBlanks" dxfId="27272" priority="28390">
      <formula>LEN(TRIM(K1623))&gt;0</formula>
    </cfRule>
  </conditionalFormatting>
  <conditionalFormatting sqref="M1623">
    <cfRule type="containsText" dxfId="27271" priority="28389" operator="containsText" text="Complete">
      <formula>NOT(ISERROR(SEARCH("Complete",M1623)))</formula>
    </cfRule>
  </conditionalFormatting>
  <conditionalFormatting sqref="I1623">
    <cfRule type="cellIs" dxfId="27270" priority="28388" operator="greaterThan">
      <formula>2.35</formula>
    </cfRule>
  </conditionalFormatting>
  <conditionalFormatting sqref="I1623">
    <cfRule type="cellIs" dxfId="27269" priority="28384" operator="greaterThan">
      <formula>2.35</formula>
    </cfRule>
  </conditionalFormatting>
  <conditionalFormatting sqref="J1623">
    <cfRule type="notContainsBlanks" dxfId="27268" priority="28387">
      <formula>LEN(TRIM(J1623))&gt;0</formula>
    </cfRule>
  </conditionalFormatting>
  <conditionalFormatting sqref="K1623">
    <cfRule type="notContainsBlanks" dxfId="27267" priority="28386">
      <formula>LEN(TRIM(K1623))&gt;0</formula>
    </cfRule>
  </conditionalFormatting>
  <conditionalFormatting sqref="M1623">
    <cfRule type="containsText" dxfId="27266" priority="28385" operator="containsText" text="Complete">
      <formula>NOT(ISERROR(SEARCH("Complete",M1623)))</formula>
    </cfRule>
  </conditionalFormatting>
  <conditionalFormatting sqref="J1624">
    <cfRule type="notContainsBlanks" dxfId="27265" priority="28383">
      <formula>LEN(TRIM(J1624))&gt;0</formula>
    </cfRule>
  </conditionalFormatting>
  <conditionalFormatting sqref="K1624">
    <cfRule type="notContainsBlanks" dxfId="27264" priority="28382">
      <formula>LEN(TRIM(K1624))&gt;0</formula>
    </cfRule>
  </conditionalFormatting>
  <conditionalFormatting sqref="M1624">
    <cfRule type="containsText" dxfId="27263" priority="28381" operator="containsText" text="Complete">
      <formula>NOT(ISERROR(SEARCH("Complete",M1624)))</formula>
    </cfRule>
  </conditionalFormatting>
  <conditionalFormatting sqref="I1624">
    <cfRule type="cellIs" dxfId="27262" priority="28380" operator="greaterThan">
      <formula>2.35</formula>
    </cfRule>
  </conditionalFormatting>
  <conditionalFormatting sqref="I1624">
    <cfRule type="cellIs" dxfId="27261" priority="28376" operator="greaterThan">
      <formula>2.35</formula>
    </cfRule>
  </conditionalFormatting>
  <conditionalFormatting sqref="J1624">
    <cfRule type="notContainsBlanks" dxfId="27260" priority="28379">
      <formula>LEN(TRIM(J1624))&gt;0</formula>
    </cfRule>
  </conditionalFormatting>
  <conditionalFormatting sqref="K1624">
    <cfRule type="notContainsBlanks" dxfId="27259" priority="28378">
      <formula>LEN(TRIM(K1624))&gt;0</formula>
    </cfRule>
  </conditionalFormatting>
  <conditionalFormatting sqref="M1624">
    <cfRule type="containsText" dxfId="27258" priority="28377" operator="containsText" text="Complete">
      <formula>NOT(ISERROR(SEARCH("Complete",M1624)))</formula>
    </cfRule>
  </conditionalFormatting>
  <conditionalFormatting sqref="J1625">
    <cfRule type="notContainsBlanks" dxfId="27257" priority="28375">
      <formula>LEN(TRIM(J1625))&gt;0</formula>
    </cfRule>
  </conditionalFormatting>
  <conditionalFormatting sqref="K1625">
    <cfRule type="notContainsBlanks" dxfId="27256" priority="28374">
      <formula>LEN(TRIM(K1625))&gt;0</formula>
    </cfRule>
  </conditionalFormatting>
  <conditionalFormatting sqref="M1625">
    <cfRule type="containsText" dxfId="27255" priority="28373" operator="containsText" text="Complete">
      <formula>NOT(ISERROR(SEARCH("Complete",M1625)))</formula>
    </cfRule>
  </conditionalFormatting>
  <conditionalFormatting sqref="I1625">
    <cfRule type="cellIs" dxfId="27254" priority="28372" operator="greaterThan">
      <formula>2.35</formula>
    </cfRule>
  </conditionalFormatting>
  <conditionalFormatting sqref="I1625">
    <cfRule type="cellIs" dxfId="27253" priority="28368" operator="greaterThan">
      <formula>2.35</formula>
    </cfRule>
  </conditionalFormatting>
  <conditionalFormatting sqref="J1625">
    <cfRule type="notContainsBlanks" dxfId="27252" priority="28371">
      <formula>LEN(TRIM(J1625))&gt;0</formula>
    </cfRule>
  </conditionalFormatting>
  <conditionalFormatting sqref="K1625">
    <cfRule type="notContainsBlanks" dxfId="27251" priority="28370">
      <formula>LEN(TRIM(K1625))&gt;0</formula>
    </cfRule>
  </conditionalFormatting>
  <conditionalFormatting sqref="M1625">
    <cfRule type="containsText" dxfId="27250" priority="28369" operator="containsText" text="Complete">
      <formula>NOT(ISERROR(SEARCH("Complete",M1625)))</formula>
    </cfRule>
  </conditionalFormatting>
  <conditionalFormatting sqref="J1626">
    <cfRule type="notContainsBlanks" dxfId="27249" priority="28367">
      <formula>LEN(TRIM(J1626))&gt;0</formula>
    </cfRule>
  </conditionalFormatting>
  <conditionalFormatting sqref="K1626">
    <cfRule type="notContainsBlanks" dxfId="27248" priority="28366">
      <formula>LEN(TRIM(K1626))&gt;0</formula>
    </cfRule>
  </conditionalFormatting>
  <conditionalFormatting sqref="M1626">
    <cfRule type="containsText" dxfId="27247" priority="28365" operator="containsText" text="Complete">
      <formula>NOT(ISERROR(SEARCH("Complete",M1626)))</formula>
    </cfRule>
  </conditionalFormatting>
  <conditionalFormatting sqref="I1626">
    <cfRule type="cellIs" dxfId="27246" priority="28364" operator="greaterThan">
      <formula>2.35</formula>
    </cfRule>
  </conditionalFormatting>
  <conditionalFormatting sqref="I1626">
    <cfRule type="cellIs" dxfId="27245" priority="28360" operator="greaterThan">
      <formula>2.35</formula>
    </cfRule>
  </conditionalFormatting>
  <conditionalFormatting sqref="J1626">
    <cfRule type="notContainsBlanks" dxfId="27244" priority="28363">
      <formula>LEN(TRIM(J1626))&gt;0</formula>
    </cfRule>
  </conditionalFormatting>
  <conditionalFormatting sqref="K1626">
    <cfRule type="notContainsBlanks" dxfId="27243" priority="28362">
      <formula>LEN(TRIM(K1626))&gt;0</formula>
    </cfRule>
  </conditionalFormatting>
  <conditionalFormatting sqref="M1626">
    <cfRule type="containsText" dxfId="27242" priority="28361" operator="containsText" text="Complete">
      <formula>NOT(ISERROR(SEARCH("Complete",M1626)))</formula>
    </cfRule>
  </conditionalFormatting>
  <conditionalFormatting sqref="J1627">
    <cfRule type="notContainsBlanks" dxfId="27241" priority="28359">
      <formula>LEN(TRIM(J1627))&gt;0</formula>
    </cfRule>
  </conditionalFormatting>
  <conditionalFormatting sqref="K1627">
    <cfRule type="notContainsBlanks" dxfId="27240" priority="28358">
      <formula>LEN(TRIM(K1627))&gt;0</formula>
    </cfRule>
  </conditionalFormatting>
  <conditionalFormatting sqref="M1627">
    <cfRule type="containsText" dxfId="27239" priority="28357" operator="containsText" text="Complete">
      <formula>NOT(ISERROR(SEARCH("Complete",M1627)))</formula>
    </cfRule>
  </conditionalFormatting>
  <conditionalFormatting sqref="I1627">
    <cfRule type="cellIs" dxfId="27238" priority="28356" operator="greaterThan">
      <formula>2.35</formula>
    </cfRule>
  </conditionalFormatting>
  <conditionalFormatting sqref="I1627">
    <cfRule type="cellIs" dxfId="27237" priority="28352" operator="greaterThan">
      <formula>2.35</formula>
    </cfRule>
  </conditionalFormatting>
  <conditionalFormatting sqref="J1627">
    <cfRule type="notContainsBlanks" dxfId="27236" priority="28355">
      <formula>LEN(TRIM(J1627))&gt;0</formula>
    </cfRule>
  </conditionalFormatting>
  <conditionalFormatting sqref="K1627">
    <cfRule type="notContainsBlanks" dxfId="27235" priority="28354">
      <formula>LEN(TRIM(K1627))&gt;0</formula>
    </cfRule>
  </conditionalFormatting>
  <conditionalFormatting sqref="M1627">
    <cfRule type="containsText" dxfId="27234" priority="28353" operator="containsText" text="Complete">
      <formula>NOT(ISERROR(SEARCH("Complete",M1627)))</formula>
    </cfRule>
  </conditionalFormatting>
  <conditionalFormatting sqref="J1628">
    <cfRule type="notContainsBlanks" dxfId="27233" priority="28351">
      <formula>LEN(TRIM(J1628))&gt;0</formula>
    </cfRule>
  </conditionalFormatting>
  <conditionalFormatting sqref="K1628">
    <cfRule type="notContainsBlanks" dxfId="27232" priority="28350">
      <formula>LEN(TRIM(K1628))&gt;0</formula>
    </cfRule>
  </conditionalFormatting>
  <conditionalFormatting sqref="M1628">
    <cfRule type="containsText" dxfId="27231" priority="28349" operator="containsText" text="Complete">
      <formula>NOT(ISERROR(SEARCH("Complete",M1628)))</formula>
    </cfRule>
  </conditionalFormatting>
  <conditionalFormatting sqref="I1628">
    <cfRule type="cellIs" dxfId="27230" priority="28348" operator="greaterThan">
      <formula>2.35</formula>
    </cfRule>
  </conditionalFormatting>
  <conditionalFormatting sqref="I1628">
    <cfRule type="cellIs" dxfId="27229" priority="28344" operator="greaterThan">
      <formula>2.35</formula>
    </cfRule>
  </conditionalFormatting>
  <conditionalFormatting sqref="J1628">
    <cfRule type="notContainsBlanks" dxfId="27228" priority="28347">
      <formula>LEN(TRIM(J1628))&gt;0</formula>
    </cfRule>
  </conditionalFormatting>
  <conditionalFormatting sqref="K1628">
    <cfRule type="notContainsBlanks" dxfId="27227" priority="28346">
      <formula>LEN(TRIM(K1628))&gt;0</formula>
    </cfRule>
  </conditionalFormatting>
  <conditionalFormatting sqref="M1628">
    <cfRule type="containsText" dxfId="27226" priority="28345" operator="containsText" text="Complete">
      <formula>NOT(ISERROR(SEARCH("Complete",M1628)))</formula>
    </cfRule>
  </conditionalFormatting>
  <conditionalFormatting sqref="J1629">
    <cfRule type="notContainsBlanks" dxfId="27225" priority="28343">
      <formula>LEN(TRIM(J1629))&gt;0</formula>
    </cfRule>
  </conditionalFormatting>
  <conditionalFormatting sqref="K1629">
    <cfRule type="notContainsBlanks" dxfId="27224" priority="28342">
      <formula>LEN(TRIM(K1629))&gt;0</formula>
    </cfRule>
  </conditionalFormatting>
  <conditionalFormatting sqref="M1629">
    <cfRule type="containsText" dxfId="27223" priority="28341" operator="containsText" text="Complete">
      <formula>NOT(ISERROR(SEARCH("Complete",M1629)))</formula>
    </cfRule>
  </conditionalFormatting>
  <conditionalFormatting sqref="I1629">
    <cfRule type="cellIs" dxfId="27222" priority="28340" operator="greaterThan">
      <formula>2.35</formula>
    </cfRule>
  </conditionalFormatting>
  <conditionalFormatting sqref="I1629">
    <cfRule type="cellIs" dxfId="27221" priority="28336" operator="greaterThan">
      <formula>2.35</formula>
    </cfRule>
  </conditionalFormatting>
  <conditionalFormatting sqref="J1629">
    <cfRule type="notContainsBlanks" dxfId="27220" priority="28339">
      <formula>LEN(TRIM(J1629))&gt;0</formula>
    </cfRule>
  </conditionalFormatting>
  <conditionalFormatting sqref="K1629">
    <cfRule type="notContainsBlanks" dxfId="27219" priority="28338">
      <formula>LEN(TRIM(K1629))&gt;0</formula>
    </cfRule>
  </conditionalFormatting>
  <conditionalFormatting sqref="M1629">
    <cfRule type="containsText" dxfId="27218" priority="28337" operator="containsText" text="Complete">
      <formula>NOT(ISERROR(SEARCH("Complete",M1629)))</formula>
    </cfRule>
  </conditionalFormatting>
  <conditionalFormatting sqref="J1630">
    <cfRule type="notContainsBlanks" dxfId="27217" priority="28335">
      <formula>LEN(TRIM(J1630))&gt;0</formula>
    </cfRule>
  </conditionalFormatting>
  <conditionalFormatting sqref="K1630">
    <cfRule type="notContainsBlanks" dxfId="27216" priority="28334">
      <formula>LEN(TRIM(K1630))&gt;0</formula>
    </cfRule>
  </conditionalFormatting>
  <conditionalFormatting sqref="M1630">
    <cfRule type="containsText" dxfId="27215" priority="28333" operator="containsText" text="Complete">
      <formula>NOT(ISERROR(SEARCH("Complete",M1630)))</formula>
    </cfRule>
  </conditionalFormatting>
  <conditionalFormatting sqref="I1630">
    <cfRule type="cellIs" dxfId="27214" priority="28332" operator="greaterThan">
      <formula>2.35</formula>
    </cfRule>
  </conditionalFormatting>
  <conditionalFormatting sqref="I1630">
    <cfRule type="cellIs" dxfId="27213" priority="28328" operator="greaterThan">
      <formula>2.35</formula>
    </cfRule>
  </conditionalFormatting>
  <conditionalFormatting sqref="J1630">
    <cfRule type="notContainsBlanks" dxfId="27212" priority="28331">
      <formula>LEN(TRIM(J1630))&gt;0</formula>
    </cfRule>
  </conditionalFormatting>
  <conditionalFormatting sqref="K1630">
    <cfRule type="notContainsBlanks" dxfId="27211" priority="28330">
      <formula>LEN(TRIM(K1630))&gt;0</formula>
    </cfRule>
  </conditionalFormatting>
  <conditionalFormatting sqref="M1630">
    <cfRule type="containsText" dxfId="27210" priority="28329" operator="containsText" text="Complete">
      <formula>NOT(ISERROR(SEARCH("Complete",M1630)))</formula>
    </cfRule>
  </conditionalFormatting>
  <conditionalFormatting sqref="J1631">
    <cfRule type="notContainsBlanks" dxfId="27209" priority="28327">
      <formula>LEN(TRIM(J1631))&gt;0</formula>
    </cfRule>
  </conditionalFormatting>
  <conditionalFormatting sqref="K1631">
    <cfRule type="notContainsBlanks" dxfId="27208" priority="28326">
      <formula>LEN(TRIM(K1631))&gt;0</formula>
    </cfRule>
  </conditionalFormatting>
  <conditionalFormatting sqref="M1631">
    <cfRule type="containsText" dxfId="27207" priority="28325" operator="containsText" text="Complete">
      <formula>NOT(ISERROR(SEARCH("Complete",M1631)))</formula>
    </cfRule>
  </conditionalFormatting>
  <conditionalFormatting sqref="I1631">
    <cfRule type="cellIs" dxfId="27206" priority="28324" operator="greaterThan">
      <formula>2.35</formula>
    </cfRule>
  </conditionalFormatting>
  <conditionalFormatting sqref="I1631">
    <cfRule type="cellIs" dxfId="27205" priority="28320" operator="greaterThan">
      <formula>2.35</formula>
    </cfRule>
  </conditionalFormatting>
  <conditionalFormatting sqref="J1631">
    <cfRule type="notContainsBlanks" dxfId="27204" priority="28323">
      <formula>LEN(TRIM(J1631))&gt;0</formula>
    </cfRule>
  </conditionalFormatting>
  <conditionalFormatting sqref="K1631">
    <cfRule type="notContainsBlanks" dxfId="27203" priority="28322">
      <formula>LEN(TRIM(K1631))&gt;0</formula>
    </cfRule>
  </conditionalFormatting>
  <conditionalFormatting sqref="M1631">
    <cfRule type="containsText" dxfId="27202" priority="28321" operator="containsText" text="Complete">
      <formula>NOT(ISERROR(SEARCH("Complete",M1631)))</formula>
    </cfRule>
  </conditionalFormatting>
  <conditionalFormatting sqref="J1632">
    <cfRule type="notContainsBlanks" dxfId="27201" priority="28319">
      <formula>LEN(TRIM(J1632))&gt;0</formula>
    </cfRule>
  </conditionalFormatting>
  <conditionalFormatting sqref="K1632">
    <cfRule type="notContainsBlanks" dxfId="27200" priority="28318">
      <formula>LEN(TRIM(K1632))&gt;0</formula>
    </cfRule>
  </conditionalFormatting>
  <conditionalFormatting sqref="M1632">
    <cfRule type="containsText" dxfId="27199" priority="28317" operator="containsText" text="Complete">
      <formula>NOT(ISERROR(SEARCH("Complete",M1632)))</formula>
    </cfRule>
  </conditionalFormatting>
  <conditionalFormatting sqref="I1632">
    <cfRule type="cellIs" dxfId="27198" priority="28316" operator="greaterThan">
      <formula>2.35</formula>
    </cfRule>
  </conditionalFormatting>
  <conditionalFormatting sqref="I1632">
    <cfRule type="cellIs" dxfId="27197" priority="28312" operator="greaterThan">
      <formula>2.35</formula>
    </cfRule>
  </conditionalFormatting>
  <conditionalFormatting sqref="J1632">
    <cfRule type="notContainsBlanks" dxfId="27196" priority="28315">
      <formula>LEN(TRIM(J1632))&gt;0</formula>
    </cfRule>
  </conditionalFormatting>
  <conditionalFormatting sqref="K1632">
    <cfRule type="notContainsBlanks" dxfId="27195" priority="28314">
      <formula>LEN(TRIM(K1632))&gt;0</formula>
    </cfRule>
  </conditionalFormatting>
  <conditionalFormatting sqref="M1632">
    <cfRule type="containsText" dxfId="27194" priority="28313" operator="containsText" text="Complete">
      <formula>NOT(ISERROR(SEARCH("Complete",M1632)))</formula>
    </cfRule>
  </conditionalFormatting>
  <conditionalFormatting sqref="J1633">
    <cfRule type="notContainsBlanks" dxfId="27193" priority="28311">
      <formula>LEN(TRIM(J1633))&gt;0</formula>
    </cfRule>
  </conditionalFormatting>
  <conditionalFormatting sqref="K1633">
    <cfRule type="notContainsBlanks" dxfId="27192" priority="28310">
      <formula>LEN(TRIM(K1633))&gt;0</formula>
    </cfRule>
  </conditionalFormatting>
  <conditionalFormatting sqref="M1633">
    <cfRule type="containsText" dxfId="27191" priority="28309" operator="containsText" text="Complete">
      <formula>NOT(ISERROR(SEARCH("Complete",M1633)))</formula>
    </cfRule>
  </conditionalFormatting>
  <conditionalFormatting sqref="I1633">
    <cfRule type="cellIs" dxfId="27190" priority="28308" operator="greaterThan">
      <formula>2.35</formula>
    </cfRule>
  </conditionalFormatting>
  <conditionalFormatting sqref="I1633">
    <cfRule type="cellIs" dxfId="27189" priority="28304" operator="greaterThan">
      <formula>2.35</formula>
    </cfRule>
  </conditionalFormatting>
  <conditionalFormatting sqref="J1633">
    <cfRule type="notContainsBlanks" dxfId="27188" priority="28307">
      <formula>LEN(TRIM(J1633))&gt;0</formula>
    </cfRule>
  </conditionalFormatting>
  <conditionalFormatting sqref="K1633">
    <cfRule type="notContainsBlanks" dxfId="27187" priority="28306">
      <formula>LEN(TRIM(K1633))&gt;0</formula>
    </cfRule>
  </conditionalFormatting>
  <conditionalFormatting sqref="M1633">
    <cfRule type="containsText" dxfId="27186" priority="28305" operator="containsText" text="Complete">
      <formula>NOT(ISERROR(SEARCH("Complete",M1633)))</formula>
    </cfRule>
  </conditionalFormatting>
  <conditionalFormatting sqref="J1634">
    <cfRule type="notContainsBlanks" dxfId="27185" priority="28303">
      <formula>LEN(TRIM(J1634))&gt;0</formula>
    </cfRule>
  </conditionalFormatting>
  <conditionalFormatting sqref="K1634">
    <cfRule type="notContainsBlanks" dxfId="27184" priority="28302">
      <formula>LEN(TRIM(K1634))&gt;0</formula>
    </cfRule>
  </conditionalFormatting>
  <conditionalFormatting sqref="M1634">
    <cfRule type="containsText" dxfId="27183" priority="28301" operator="containsText" text="Complete">
      <formula>NOT(ISERROR(SEARCH("Complete",M1634)))</formula>
    </cfRule>
  </conditionalFormatting>
  <conditionalFormatting sqref="I1634">
    <cfRule type="cellIs" dxfId="27182" priority="28300" operator="greaterThan">
      <formula>2.35</formula>
    </cfRule>
  </conditionalFormatting>
  <conditionalFormatting sqref="I1634">
    <cfRule type="cellIs" dxfId="27181" priority="28296" operator="greaterThan">
      <formula>2.35</formula>
    </cfRule>
  </conditionalFormatting>
  <conditionalFormatting sqref="J1634">
    <cfRule type="notContainsBlanks" dxfId="27180" priority="28299">
      <formula>LEN(TRIM(J1634))&gt;0</formula>
    </cfRule>
  </conditionalFormatting>
  <conditionalFormatting sqref="K1634">
    <cfRule type="notContainsBlanks" dxfId="27179" priority="28298">
      <formula>LEN(TRIM(K1634))&gt;0</formula>
    </cfRule>
  </conditionalFormatting>
  <conditionalFormatting sqref="M1634">
    <cfRule type="containsText" dxfId="27178" priority="28297" operator="containsText" text="Complete">
      <formula>NOT(ISERROR(SEARCH("Complete",M1634)))</formula>
    </cfRule>
  </conditionalFormatting>
  <conditionalFormatting sqref="J1635">
    <cfRule type="notContainsBlanks" dxfId="27177" priority="28295">
      <formula>LEN(TRIM(J1635))&gt;0</formula>
    </cfRule>
  </conditionalFormatting>
  <conditionalFormatting sqref="K1635">
    <cfRule type="notContainsBlanks" dxfId="27176" priority="28294">
      <formula>LEN(TRIM(K1635))&gt;0</formula>
    </cfRule>
  </conditionalFormatting>
  <conditionalFormatting sqref="M1635">
    <cfRule type="containsText" dxfId="27175" priority="28293" operator="containsText" text="Complete">
      <formula>NOT(ISERROR(SEARCH("Complete",M1635)))</formula>
    </cfRule>
  </conditionalFormatting>
  <conditionalFormatting sqref="I1635">
    <cfRule type="cellIs" dxfId="27174" priority="28292" operator="greaterThan">
      <formula>2.35</formula>
    </cfRule>
  </conditionalFormatting>
  <conditionalFormatting sqref="I1635">
    <cfRule type="cellIs" dxfId="27173" priority="28288" operator="greaterThan">
      <formula>2.35</formula>
    </cfRule>
  </conditionalFormatting>
  <conditionalFormatting sqref="J1635">
    <cfRule type="notContainsBlanks" dxfId="27172" priority="28291">
      <formula>LEN(TRIM(J1635))&gt;0</formula>
    </cfRule>
  </conditionalFormatting>
  <conditionalFormatting sqref="K1635">
    <cfRule type="notContainsBlanks" dxfId="27171" priority="28290">
      <formula>LEN(TRIM(K1635))&gt;0</formula>
    </cfRule>
  </conditionalFormatting>
  <conditionalFormatting sqref="M1635">
    <cfRule type="containsText" dxfId="27170" priority="28289" operator="containsText" text="Complete">
      <formula>NOT(ISERROR(SEARCH("Complete",M1635)))</formula>
    </cfRule>
  </conditionalFormatting>
  <conditionalFormatting sqref="J1636">
    <cfRule type="notContainsBlanks" dxfId="27169" priority="28287">
      <formula>LEN(TRIM(J1636))&gt;0</formula>
    </cfRule>
  </conditionalFormatting>
  <conditionalFormatting sqref="K1636">
    <cfRule type="notContainsBlanks" dxfId="27168" priority="28286">
      <formula>LEN(TRIM(K1636))&gt;0</formula>
    </cfRule>
  </conditionalFormatting>
  <conditionalFormatting sqref="M1636">
    <cfRule type="containsText" dxfId="27167" priority="28285" operator="containsText" text="Complete">
      <formula>NOT(ISERROR(SEARCH("Complete",M1636)))</formula>
    </cfRule>
  </conditionalFormatting>
  <conditionalFormatting sqref="I1636">
    <cfRule type="cellIs" dxfId="27166" priority="28284" operator="greaterThan">
      <formula>2.35</formula>
    </cfRule>
  </conditionalFormatting>
  <conditionalFormatting sqref="I1636">
    <cfRule type="cellIs" dxfId="27165" priority="28280" operator="greaterThan">
      <formula>2.35</formula>
    </cfRule>
  </conditionalFormatting>
  <conditionalFormatting sqref="J1636">
    <cfRule type="notContainsBlanks" dxfId="27164" priority="28283">
      <formula>LEN(TRIM(J1636))&gt;0</formula>
    </cfRule>
  </conditionalFormatting>
  <conditionalFormatting sqref="K1636">
    <cfRule type="notContainsBlanks" dxfId="27163" priority="28282">
      <formula>LEN(TRIM(K1636))&gt;0</formula>
    </cfRule>
  </conditionalFormatting>
  <conditionalFormatting sqref="M1636">
    <cfRule type="containsText" dxfId="27162" priority="28281" operator="containsText" text="Complete">
      <formula>NOT(ISERROR(SEARCH("Complete",M1636)))</formula>
    </cfRule>
  </conditionalFormatting>
  <conditionalFormatting sqref="J1637">
    <cfRule type="notContainsBlanks" dxfId="27161" priority="28279">
      <formula>LEN(TRIM(J1637))&gt;0</formula>
    </cfRule>
  </conditionalFormatting>
  <conditionalFormatting sqref="K1637">
    <cfRule type="notContainsBlanks" dxfId="27160" priority="28278">
      <formula>LEN(TRIM(K1637))&gt;0</formula>
    </cfRule>
  </conditionalFormatting>
  <conditionalFormatting sqref="M1637">
    <cfRule type="containsText" dxfId="27159" priority="28277" operator="containsText" text="Complete">
      <formula>NOT(ISERROR(SEARCH("Complete",M1637)))</formula>
    </cfRule>
  </conditionalFormatting>
  <conditionalFormatting sqref="I1637">
    <cfRule type="cellIs" dxfId="27158" priority="28276" operator="greaterThan">
      <formula>2.35</formula>
    </cfRule>
  </conditionalFormatting>
  <conditionalFormatting sqref="I1637">
    <cfRule type="cellIs" dxfId="27157" priority="28272" operator="greaterThan">
      <formula>2.35</formula>
    </cfRule>
  </conditionalFormatting>
  <conditionalFormatting sqref="J1637">
    <cfRule type="notContainsBlanks" dxfId="27156" priority="28275">
      <formula>LEN(TRIM(J1637))&gt;0</formula>
    </cfRule>
  </conditionalFormatting>
  <conditionalFormatting sqref="K1637">
    <cfRule type="notContainsBlanks" dxfId="27155" priority="28274">
      <formula>LEN(TRIM(K1637))&gt;0</formula>
    </cfRule>
  </conditionalFormatting>
  <conditionalFormatting sqref="M1637">
    <cfRule type="containsText" dxfId="27154" priority="28273" operator="containsText" text="Complete">
      <formula>NOT(ISERROR(SEARCH("Complete",M1637)))</formula>
    </cfRule>
  </conditionalFormatting>
  <conditionalFormatting sqref="J1638">
    <cfRule type="notContainsBlanks" dxfId="27153" priority="28271">
      <formula>LEN(TRIM(J1638))&gt;0</formula>
    </cfRule>
  </conditionalFormatting>
  <conditionalFormatting sqref="K1638">
    <cfRule type="notContainsBlanks" dxfId="27152" priority="28270">
      <formula>LEN(TRIM(K1638))&gt;0</formula>
    </cfRule>
  </conditionalFormatting>
  <conditionalFormatting sqref="M1638">
    <cfRule type="containsText" dxfId="27151" priority="28269" operator="containsText" text="Complete">
      <formula>NOT(ISERROR(SEARCH("Complete",M1638)))</formula>
    </cfRule>
  </conditionalFormatting>
  <conditionalFormatting sqref="I1638">
    <cfRule type="cellIs" dxfId="27150" priority="28268" operator="greaterThan">
      <formula>2.35</formula>
    </cfRule>
  </conditionalFormatting>
  <conditionalFormatting sqref="I1638">
    <cfRule type="cellIs" dxfId="27149" priority="28264" operator="greaterThan">
      <formula>2.35</formula>
    </cfRule>
  </conditionalFormatting>
  <conditionalFormatting sqref="J1638">
    <cfRule type="notContainsBlanks" dxfId="27148" priority="28267">
      <formula>LEN(TRIM(J1638))&gt;0</formula>
    </cfRule>
  </conditionalFormatting>
  <conditionalFormatting sqref="K1638">
    <cfRule type="notContainsBlanks" dxfId="27147" priority="28266">
      <formula>LEN(TRIM(K1638))&gt;0</formula>
    </cfRule>
  </conditionalFormatting>
  <conditionalFormatting sqref="M1638">
    <cfRule type="containsText" dxfId="27146" priority="28265" operator="containsText" text="Complete">
      <formula>NOT(ISERROR(SEARCH("Complete",M1638)))</formula>
    </cfRule>
  </conditionalFormatting>
  <conditionalFormatting sqref="J1639">
    <cfRule type="notContainsBlanks" dxfId="27145" priority="28263">
      <formula>LEN(TRIM(J1639))&gt;0</formula>
    </cfRule>
  </conditionalFormatting>
  <conditionalFormatting sqref="K1639">
    <cfRule type="notContainsBlanks" dxfId="27144" priority="28262">
      <formula>LEN(TRIM(K1639))&gt;0</formula>
    </cfRule>
  </conditionalFormatting>
  <conditionalFormatting sqref="M1639">
    <cfRule type="containsText" dxfId="27143" priority="28261" operator="containsText" text="Complete">
      <formula>NOT(ISERROR(SEARCH("Complete",M1639)))</formula>
    </cfRule>
  </conditionalFormatting>
  <conditionalFormatting sqref="I1639">
    <cfRule type="cellIs" dxfId="27142" priority="28260" operator="greaterThan">
      <formula>2.35</formula>
    </cfRule>
  </conditionalFormatting>
  <conditionalFormatting sqref="I1639">
    <cfRule type="cellIs" dxfId="27141" priority="28256" operator="greaterThan">
      <formula>2.35</formula>
    </cfRule>
  </conditionalFormatting>
  <conditionalFormatting sqref="J1639">
    <cfRule type="notContainsBlanks" dxfId="27140" priority="28259">
      <formula>LEN(TRIM(J1639))&gt;0</formula>
    </cfRule>
  </conditionalFormatting>
  <conditionalFormatting sqref="K1639">
    <cfRule type="notContainsBlanks" dxfId="27139" priority="28258">
      <formula>LEN(TRIM(K1639))&gt;0</formula>
    </cfRule>
  </conditionalFormatting>
  <conditionalFormatting sqref="M1639">
    <cfRule type="containsText" dxfId="27138" priority="28257" operator="containsText" text="Complete">
      <formula>NOT(ISERROR(SEARCH("Complete",M1639)))</formula>
    </cfRule>
  </conditionalFormatting>
  <conditionalFormatting sqref="J1640">
    <cfRule type="notContainsBlanks" dxfId="27137" priority="28255">
      <formula>LEN(TRIM(J1640))&gt;0</formula>
    </cfRule>
  </conditionalFormatting>
  <conditionalFormatting sqref="K1640">
    <cfRule type="notContainsBlanks" dxfId="27136" priority="28254">
      <formula>LEN(TRIM(K1640))&gt;0</formula>
    </cfRule>
  </conditionalFormatting>
  <conditionalFormatting sqref="M1640">
    <cfRule type="containsText" dxfId="27135" priority="28253" operator="containsText" text="Complete">
      <formula>NOT(ISERROR(SEARCH("Complete",M1640)))</formula>
    </cfRule>
  </conditionalFormatting>
  <conditionalFormatting sqref="I1640">
    <cfRule type="cellIs" dxfId="27134" priority="28252" operator="greaterThan">
      <formula>2.35</formula>
    </cfRule>
  </conditionalFormatting>
  <conditionalFormatting sqref="I1640">
    <cfRule type="cellIs" dxfId="27133" priority="28248" operator="greaterThan">
      <formula>2.35</formula>
    </cfRule>
  </conditionalFormatting>
  <conditionalFormatting sqref="J1640">
    <cfRule type="notContainsBlanks" dxfId="27132" priority="28251">
      <formula>LEN(TRIM(J1640))&gt;0</formula>
    </cfRule>
  </conditionalFormatting>
  <conditionalFormatting sqref="K1640">
    <cfRule type="notContainsBlanks" dxfId="27131" priority="28250">
      <formula>LEN(TRIM(K1640))&gt;0</formula>
    </cfRule>
  </conditionalFormatting>
  <conditionalFormatting sqref="M1640">
    <cfRule type="containsText" dxfId="27130" priority="28249" operator="containsText" text="Complete">
      <formula>NOT(ISERROR(SEARCH("Complete",M1640)))</formula>
    </cfRule>
  </conditionalFormatting>
  <conditionalFormatting sqref="J1641">
    <cfRule type="notContainsBlanks" dxfId="27129" priority="28247">
      <formula>LEN(TRIM(J1641))&gt;0</formula>
    </cfRule>
  </conditionalFormatting>
  <conditionalFormatting sqref="K1641">
    <cfRule type="notContainsBlanks" dxfId="27128" priority="28246">
      <formula>LEN(TRIM(K1641))&gt;0</formula>
    </cfRule>
  </conditionalFormatting>
  <conditionalFormatting sqref="M1641">
    <cfRule type="containsText" dxfId="27127" priority="28245" operator="containsText" text="Complete">
      <formula>NOT(ISERROR(SEARCH("Complete",M1641)))</formula>
    </cfRule>
  </conditionalFormatting>
  <conditionalFormatting sqref="I1641">
    <cfRule type="cellIs" dxfId="27126" priority="28244" operator="greaterThan">
      <formula>2.35</formula>
    </cfRule>
  </conditionalFormatting>
  <conditionalFormatting sqref="I1641">
    <cfRule type="cellIs" dxfId="27125" priority="28240" operator="greaterThan">
      <formula>2.35</formula>
    </cfRule>
  </conditionalFormatting>
  <conditionalFormatting sqref="J1641">
    <cfRule type="notContainsBlanks" dxfId="27124" priority="28243">
      <formula>LEN(TRIM(J1641))&gt;0</formula>
    </cfRule>
  </conditionalFormatting>
  <conditionalFormatting sqref="K1641">
    <cfRule type="notContainsBlanks" dxfId="27123" priority="28242">
      <formula>LEN(TRIM(K1641))&gt;0</formula>
    </cfRule>
  </conditionalFormatting>
  <conditionalFormatting sqref="M1641">
    <cfRule type="containsText" dxfId="27122" priority="28241" operator="containsText" text="Complete">
      <formula>NOT(ISERROR(SEARCH("Complete",M1641)))</formula>
    </cfRule>
  </conditionalFormatting>
  <conditionalFormatting sqref="J1642">
    <cfRule type="notContainsBlanks" dxfId="27121" priority="28239">
      <formula>LEN(TRIM(J1642))&gt;0</formula>
    </cfRule>
  </conditionalFormatting>
  <conditionalFormatting sqref="K1642">
    <cfRule type="notContainsBlanks" dxfId="27120" priority="28238">
      <formula>LEN(TRIM(K1642))&gt;0</formula>
    </cfRule>
  </conditionalFormatting>
  <conditionalFormatting sqref="M1642">
    <cfRule type="containsText" dxfId="27119" priority="28237" operator="containsText" text="Complete">
      <formula>NOT(ISERROR(SEARCH("Complete",M1642)))</formula>
    </cfRule>
  </conditionalFormatting>
  <conditionalFormatting sqref="I1642">
    <cfRule type="cellIs" dxfId="27118" priority="28236" operator="greaterThan">
      <formula>2.35</formula>
    </cfRule>
  </conditionalFormatting>
  <conditionalFormatting sqref="I1642">
    <cfRule type="cellIs" dxfId="27117" priority="28232" operator="greaterThan">
      <formula>2.35</formula>
    </cfRule>
  </conditionalFormatting>
  <conditionalFormatting sqref="J1642">
    <cfRule type="notContainsBlanks" dxfId="27116" priority="28235">
      <formula>LEN(TRIM(J1642))&gt;0</formula>
    </cfRule>
  </conditionalFormatting>
  <conditionalFormatting sqref="K1642">
    <cfRule type="notContainsBlanks" dxfId="27115" priority="28234">
      <formula>LEN(TRIM(K1642))&gt;0</formula>
    </cfRule>
  </conditionalFormatting>
  <conditionalFormatting sqref="M1642">
    <cfRule type="containsText" dxfId="27114" priority="28233" operator="containsText" text="Complete">
      <formula>NOT(ISERROR(SEARCH("Complete",M1642)))</formula>
    </cfRule>
  </conditionalFormatting>
  <conditionalFormatting sqref="J1643">
    <cfRule type="notContainsBlanks" dxfId="27113" priority="28231">
      <formula>LEN(TRIM(J1643))&gt;0</formula>
    </cfRule>
  </conditionalFormatting>
  <conditionalFormatting sqref="K1643">
    <cfRule type="notContainsBlanks" dxfId="27112" priority="28230">
      <formula>LEN(TRIM(K1643))&gt;0</formula>
    </cfRule>
  </conditionalFormatting>
  <conditionalFormatting sqref="M1643">
    <cfRule type="containsText" dxfId="27111" priority="28229" operator="containsText" text="Complete">
      <formula>NOT(ISERROR(SEARCH("Complete",M1643)))</formula>
    </cfRule>
  </conditionalFormatting>
  <conditionalFormatting sqref="I1643">
    <cfRule type="cellIs" dxfId="27110" priority="28228" operator="greaterThan">
      <formula>2.35</formula>
    </cfRule>
  </conditionalFormatting>
  <conditionalFormatting sqref="I1643">
    <cfRule type="cellIs" dxfId="27109" priority="28224" operator="greaterThan">
      <formula>2.35</formula>
    </cfRule>
  </conditionalFormatting>
  <conditionalFormatting sqref="J1643">
    <cfRule type="notContainsBlanks" dxfId="27108" priority="28227">
      <formula>LEN(TRIM(J1643))&gt;0</formula>
    </cfRule>
  </conditionalFormatting>
  <conditionalFormatting sqref="K1643">
    <cfRule type="notContainsBlanks" dxfId="27107" priority="28226">
      <formula>LEN(TRIM(K1643))&gt;0</formula>
    </cfRule>
  </conditionalFormatting>
  <conditionalFormatting sqref="M1643">
    <cfRule type="containsText" dxfId="27106" priority="28225" operator="containsText" text="Complete">
      <formula>NOT(ISERROR(SEARCH("Complete",M1643)))</formula>
    </cfRule>
  </conditionalFormatting>
  <conditionalFormatting sqref="J1644">
    <cfRule type="notContainsBlanks" dxfId="27105" priority="28223">
      <formula>LEN(TRIM(J1644))&gt;0</formula>
    </cfRule>
  </conditionalFormatting>
  <conditionalFormatting sqref="K1644">
    <cfRule type="notContainsBlanks" dxfId="27104" priority="28222">
      <formula>LEN(TRIM(K1644))&gt;0</formula>
    </cfRule>
  </conditionalFormatting>
  <conditionalFormatting sqref="M1644">
    <cfRule type="containsText" dxfId="27103" priority="28221" operator="containsText" text="Complete">
      <formula>NOT(ISERROR(SEARCH("Complete",M1644)))</formula>
    </cfRule>
  </conditionalFormatting>
  <conditionalFormatting sqref="I1644">
    <cfRule type="cellIs" dxfId="27102" priority="28220" operator="greaterThan">
      <formula>2.35</formula>
    </cfRule>
  </conditionalFormatting>
  <conditionalFormatting sqref="I1644">
    <cfRule type="cellIs" dxfId="27101" priority="28216" operator="greaterThan">
      <formula>2.35</formula>
    </cfRule>
  </conditionalFormatting>
  <conditionalFormatting sqref="J1644">
    <cfRule type="notContainsBlanks" dxfId="27100" priority="28219">
      <formula>LEN(TRIM(J1644))&gt;0</formula>
    </cfRule>
  </conditionalFormatting>
  <conditionalFormatting sqref="K1644">
    <cfRule type="notContainsBlanks" dxfId="27099" priority="28218">
      <formula>LEN(TRIM(K1644))&gt;0</formula>
    </cfRule>
  </conditionalFormatting>
  <conditionalFormatting sqref="M1644">
    <cfRule type="containsText" dxfId="27098" priority="28217" operator="containsText" text="Complete">
      <formula>NOT(ISERROR(SEARCH("Complete",M1644)))</formula>
    </cfRule>
  </conditionalFormatting>
  <conditionalFormatting sqref="J1645">
    <cfRule type="notContainsBlanks" dxfId="27097" priority="28215">
      <formula>LEN(TRIM(J1645))&gt;0</formula>
    </cfRule>
  </conditionalFormatting>
  <conditionalFormatting sqref="K1645">
    <cfRule type="notContainsBlanks" dxfId="27096" priority="28214">
      <formula>LEN(TRIM(K1645))&gt;0</formula>
    </cfRule>
  </conditionalFormatting>
  <conditionalFormatting sqref="M1645">
    <cfRule type="containsText" dxfId="27095" priority="28213" operator="containsText" text="Complete">
      <formula>NOT(ISERROR(SEARCH("Complete",M1645)))</formula>
    </cfRule>
  </conditionalFormatting>
  <conditionalFormatting sqref="I1645">
    <cfRule type="cellIs" dxfId="27094" priority="28212" operator="greaterThan">
      <formula>2.35</formula>
    </cfRule>
  </conditionalFormatting>
  <conditionalFormatting sqref="I1645">
    <cfRule type="cellIs" dxfId="27093" priority="28208" operator="greaterThan">
      <formula>2.35</formula>
    </cfRule>
  </conditionalFormatting>
  <conditionalFormatting sqref="J1645">
    <cfRule type="notContainsBlanks" dxfId="27092" priority="28211">
      <formula>LEN(TRIM(J1645))&gt;0</formula>
    </cfRule>
  </conditionalFormatting>
  <conditionalFormatting sqref="K1645">
    <cfRule type="notContainsBlanks" dxfId="27091" priority="28210">
      <formula>LEN(TRIM(K1645))&gt;0</formula>
    </cfRule>
  </conditionalFormatting>
  <conditionalFormatting sqref="M1645">
    <cfRule type="containsText" dxfId="27090" priority="28209" operator="containsText" text="Complete">
      <formula>NOT(ISERROR(SEARCH("Complete",M1645)))</formula>
    </cfRule>
  </conditionalFormatting>
  <conditionalFormatting sqref="J1646">
    <cfRule type="notContainsBlanks" dxfId="27089" priority="28207">
      <formula>LEN(TRIM(J1646))&gt;0</formula>
    </cfRule>
  </conditionalFormatting>
  <conditionalFormatting sqref="K1646">
    <cfRule type="notContainsBlanks" dxfId="27088" priority="28206">
      <formula>LEN(TRIM(K1646))&gt;0</formula>
    </cfRule>
  </conditionalFormatting>
  <conditionalFormatting sqref="M1646">
    <cfRule type="containsText" dxfId="27087" priority="28205" operator="containsText" text="Complete">
      <formula>NOT(ISERROR(SEARCH("Complete",M1646)))</formula>
    </cfRule>
  </conditionalFormatting>
  <conditionalFormatting sqref="I1646">
    <cfRule type="cellIs" dxfId="27086" priority="28204" operator="greaterThan">
      <formula>2.35</formula>
    </cfRule>
  </conditionalFormatting>
  <conditionalFormatting sqref="I1646">
    <cfRule type="cellIs" dxfId="27085" priority="28200" operator="greaterThan">
      <formula>2.35</formula>
    </cfRule>
  </conditionalFormatting>
  <conditionalFormatting sqref="J1646">
    <cfRule type="notContainsBlanks" dxfId="27084" priority="28203">
      <formula>LEN(TRIM(J1646))&gt;0</formula>
    </cfRule>
  </conditionalFormatting>
  <conditionalFormatting sqref="K1646">
    <cfRule type="notContainsBlanks" dxfId="27083" priority="28202">
      <formula>LEN(TRIM(K1646))&gt;0</formula>
    </cfRule>
  </conditionalFormatting>
  <conditionalFormatting sqref="M1646">
    <cfRule type="containsText" dxfId="27082" priority="28201" operator="containsText" text="Complete">
      <formula>NOT(ISERROR(SEARCH("Complete",M1646)))</formula>
    </cfRule>
  </conditionalFormatting>
  <conditionalFormatting sqref="J1647">
    <cfRule type="notContainsBlanks" dxfId="27081" priority="28199">
      <formula>LEN(TRIM(J1647))&gt;0</formula>
    </cfRule>
  </conditionalFormatting>
  <conditionalFormatting sqref="K1647">
    <cfRule type="notContainsBlanks" dxfId="27080" priority="28198">
      <formula>LEN(TRIM(K1647))&gt;0</formula>
    </cfRule>
  </conditionalFormatting>
  <conditionalFormatting sqref="M1647">
    <cfRule type="containsText" dxfId="27079" priority="28197" operator="containsText" text="Complete">
      <formula>NOT(ISERROR(SEARCH("Complete",M1647)))</formula>
    </cfRule>
  </conditionalFormatting>
  <conditionalFormatting sqref="I1647">
    <cfRule type="cellIs" dxfId="27078" priority="28196" operator="greaterThan">
      <formula>2.35</formula>
    </cfRule>
  </conditionalFormatting>
  <conditionalFormatting sqref="I1647">
    <cfRule type="cellIs" dxfId="27077" priority="28192" operator="greaterThan">
      <formula>2.35</formula>
    </cfRule>
  </conditionalFormatting>
  <conditionalFormatting sqref="J1647">
    <cfRule type="notContainsBlanks" dxfId="27076" priority="28195">
      <formula>LEN(TRIM(J1647))&gt;0</formula>
    </cfRule>
  </conditionalFormatting>
  <conditionalFormatting sqref="K1647">
    <cfRule type="notContainsBlanks" dxfId="27075" priority="28194">
      <formula>LEN(TRIM(K1647))&gt;0</formula>
    </cfRule>
  </conditionalFormatting>
  <conditionalFormatting sqref="M1647">
    <cfRule type="containsText" dxfId="27074" priority="28193" operator="containsText" text="Complete">
      <formula>NOT(ISERROR(SEARCH("Complete",M1647)))</formula>
    </cfRule>
  </conditionalFormatting>
  <conditionalFormatting sqref="J1648">
    <cfRule type="notContainsBlanks" dxfId="27073" priority="28191">
      <formula>LEN(TRIM(J1648))&gt;0</formula>
    </cfRule>
  </conditionalFormatting>
  <conditionalFormatting sqref="K1648">
    <cfRule type="notContainsBlanks" dxfId="27072" priority="28190">
      <formula>LEN(TRIM(K1648))&gt;0</formula>
    </cfRule>
  </conditionalFormatting>
  <conditionalFormatting sqref="M1648">
    <cfRule type="containsText" dxfId="27071" priority="28189" operator="containsText" text="Complete">
      <formula>NOT(ISERROR(SEARCH("Complete",M1648)))</formula>
    </cfRule>
  </conditionalFormatting>
  <conditionalFormatting sqref="I1648">
    <cfRule type="cellIs" dxfId="27070" priority="28188" operator="greaterThan">
      <formula>2.35</formula>
    </cfRule>
  </conditionalFormatting>
  <conditionalFormatting sqref="I1648">
    <cfRule type="cellIs" dxfId="27069" priority="28184" operator="greaterThan">
      <formula>2.35</formula>
    </cfRule>
  </conditionalFormatting>
  <conditionalFormatting sqref="J1648">
    <cfRule type="notContainsBlanks" dxfId="27068" priority="28187">
      <formula>LEN(TRIM(J1648))&gt;0</formula>
    </cfRule>
  </conditionalFormatting>
  <conditionalFormatting sqref="K1648">
    <cfRule type="notContainsBlanks" dxfId="27067" priority="28186">
      <formula>LEN(TRIM(K1648))&gt;0</formula>
    </cfRule>
  </conditionalFormatting>
  <conditionalFormatting sqref="M1648">
    <cfRule type="containsText" dxfId="27066" priority="28185" operator="containsText" text="Complete">
      <formula>NOT(ISERROR(SEARCH("Complete",M1648)))</formula>
    </cfRule>
  </conditionalFormatting>
  <conditionalFormatting sqref="J1649">
    <cfRule type="notContainsBlanks" dxfId="27065" priority="28183">
      <formula>LEN(TRIM(J1649))&gt;0</formula>
    </cfRule>
  </conditionalFormatting>
  <conditionalFormatting sqref="K1649">
    <cfRule type="notContainsBlanks" dxfId="27064" priority="28182">
      <formula>LEN(TRIM(K1649))&gt;0</formula>
    </cfRule>
  </conditionalFormatting>
  <conditionalFormatting sqref="M1649">
    <cfRule type="containsText" dxfId="27063" priority="28181" operator="containsText" text="Complete">
      <formula>NOT(ISERROR(SEARCH("Complete",M1649)))</formula>
    </cfRule>
  </conditionalFormatting>
  <conditionalFormatting sqref="I1649">
    <cfRule type="cellIs" dxfId="27062" priority="28180" operator="greaterThan">
      <formula>2.35</formula>
    </cfRule>
  </conditionalFormatting>
  <conditionalFormatting sqref="I1649">
    <cfRule type="cellIs" dxfId="27061" priority="28176" operator="greaterThan">
      <formula>2.35</formula>
    </cfRule>
  </conditionalFormatting>
  <conditionalFormatting sqref="J1649">
    <cfRule type="notContainsBlanks" dxfId="27060" priority="28179">
      <formula>LEN(TRIM(J1649))&gt;0</formula>
    </cfRule>
  </conditionalFormatting>
  <conditionalFormatting sqref="K1649">
    <cfRule type="notContainsBlanks" dxfId="27059" priority="28178">
      <formula>LEN(TRIM(K1649))&gt;0</formula>
    </cfRule>
  </conditionalFormatting>
  <conditionalFormatting sqref="M1649">
    <cfRule type="containsText" dxfId="27058" priority="28177" operator="containsText" text="Complete">
      <formula>NOT(ISERROR(SEARCH("Complete",M1649)))</formula>
    </cfRule>
  </conditionalFormatting>
  <conditionalFormatting sqref="J1650">
    <cfRule type="notContainsBlanks" dxfId="27057" priority="28175">
      <formula>LEN(TRIM(J1650))&gt;0</formula>
    </cfRule>
  </conditionalFormatting>
  <conditionalFormatting sqref="K1650">
    <cfRule type="notContainsBlanks" dxfId="27056" priority="28174">
      <formula>LEN(TRIM(K1650))&gt;0</formula>
    </cfRule>
  </conditionalFormatting>
  <conditionalFormatting sqref="M1650">
    <cfRule type="containsText" dxfId="27055" priority="28173" operator="containsText" text="Complete">
      <formula>NOT(ISERROR(SEARCH("Complete",M1650)))</formula>
    </cfRule>
  </conditionalFormatting>
  <conditionalFormatting sqref="I1650">
    <cfRule type="cellIs" dxfId="27054" priority="28172" operator="greaterThan">
      <formula>2.35</formula>
    </cfRule>
  </conditionalFormatting>
  <conditionalFormatting sqref="I1650">
    <cfRule type="cellIs" dxfId="27053" priority="28168" operator="greaterThan">
      <formula>2.35</formula>
    </cfRule>
  </conditionalFormatting>
  <conditionalFormatting sqref="J1650">
    <cfRule type="notContainsBlanks" dxfId="27052" priority="28171">
      <formula>LEN(TRIM(J1650))&gt;0</formula>
    </cfRule>
  </conditionalFormatting>
  <conditionalFormatting sqref="K1650">
    <cfRule type="notContainsBlanks" dxfId="27051" priority="28170">
      <formula>LEN(TRIM(K1650))&gt;0</formula>
    </cfRule>
  </conditionalFormatting>
  <conditionalFormatting sqref="M1650">
    <cfRule type="containsText" dxfId="27050" priority="28169" operator="containsText" text="Complete">
      <formula>NOT(ISERROR(SEARCH("Complete",M1650)))</formula>
    </cfRule>
  </conditionalFormatting>
  <conditionalFormatting sqref="J1651">
    <cfRule type="notContainsBlanks" dxfId="27049" priority="28167">
      <formula>LEN(TRIM(J1651))&gt;0</formula>
    </cfRule>
  </conditionalFormatting>
  <conditionalFormatting sqref="K1651">
    <cfRule type="notContainsBlanks" dxfId="27048" priority="28166">
      <formula>LEN(TRIM(K1651))&gt;0</formula>
    </cfRule>
  </conditionalFormatting>
  <conditionalFormatting sqref="M1651">
    <cfRule type="containsText" dxfId="27047" priority="28165" operator="containsText" text="Complete">
      <formula>NOT(ISERROR(SEARCH("Complete",M1651)))</formula>
    </cfRule>
  </conditionalFormatting>
  <conditionalFormatting sqref="I1651">
    <cfRule type="cellIs" dxfId="27046" priority="28164" operator="greaterThan">
      <formula>2.35</formula>
    </cfRule>
  </conditionalFormatting>
  <conditionalFormatting sqref="I1651">
    <cfRule type="cellIs" dxfId="27045" priority="28160" operator="greaterThan">
      <formula>2.35</formula>
    </cfRule>
  </conditionalFormatting>
  <conditionalFormatting sqref="J1651">
    <cfRule type="notContainsBlanks" dxfId="27044" priority="28163">
      <formula>LEN(TRIM(J1651))&gt;0</formula>
    </cfRule>
  </conditionalFormatting>
  <conditionalFormatting sqref="K1651">
    <cfRule type="notContainsBlanks" dxfId="27043" priority="28162">
      <formula>LEN(TRIM(K1651))&gt;0</formula>
    </cfRule>
  </conditionalFormatting>
  <conditionalFormatting sqref="M1651">
    <cfRule type="containsText" dxfId="27042" priority="28161" operator="containsText" text="Complete">
      <formula>NOT(ISERROR(SEARCH("Complete",M1651)))</formula>
    </cfRule>
  </conditionalFormatting>
  <conditionalFormatting sqref="J1652">
    <cfRule type="notContainsBlanks" dxfId="27041" priority="28159">
      <formula>LEN(TRIM(J1652))&gt;0</formula>
    </cfRule>
  </conditionalFormatting>
  <conditionalFormatting sqref="K1652">
    <cfRule type="notContainsBlanks" dxfId="27040" priority="28158">
      <formula>LEN(TRIM(K1652))&gt;0</formula>
    </cfRule>
  </conditionalFormatting>
  <conditionalFormatting sqref="M1652">
    <cfRule type="containsText" dxfId="27039" priority="28157" operator="containsText" text="Complete">
      <formula>NOT(ISERROR(SEARCH("Complete",M1652)))</formula>
    </cfRule>
  </conditionalFormatting>
  <conditionalFormatting sqref="I1652">
    <cfRule type="cellIs" dxfId="27038" priority="28156" operator="greaterThan">
      <formula>2.35</formula>
    </cfRule>
  </conditionalFormatting>
  <conditionalFormatting sqref="I1652">
    <cfRule type="cellIs" dxfId="27037" priority="28152" operator="greaterThan">
      <formula>2.35</formula>
    </cfRule>
  </conditionalFormatting>
  <conditionalFormatting sqref="J1652">
    <cfRule type="notContainsBlanks" dxfId="27036" priority="28155">
      <formula>LEN(TRIM(J1652))&gt;0</formula>
    </cfRule>
  </conditionalFormatting>
  <conditionalFormatting sqref="K1652">
    <cfRule type="notContainsBlanks" dxfId="27035" priority="28154">
      <formula>LEN(TRIM(K1652))&gt;0</formula>
    </cfRule>
  </conditionalFormatting>
  <conditionalFormatting sqref="M1652">
    <cfRule type="containsText" dxfId="27034" priority="28153" operator="containsText" text="Complete">
      <formula>NOT(ISERROR(SEARCH("Complete",M1652)))</formula>
    </cfRule>
  </conditionalFormatting>
  <conditionalFormatting sqref="J1653">
    <cfRule type="notContainsBlanks" dxfId="27033" priority="28151">
      <formula>LEN(TRIM(J1653))&gt;0</formula>
    </cfRule>
  </conditionalFormatting>
  <conditionalFormatting sqref="K1653">
    <cfRule type="notContainsBlanks" dxfId="27032" priority="28150">
      <formula>LEN(TRIM(K1653))&gt;0</formula>
    </cfRule>
  </conditionalFormatting>
  <conditionalFormatting sqref="M1653">
    <cfRule type="containsText" dxfId="27031" priority="28149" operator="containsText" text="Complete">
      <formula>NOT(ISERROR(SEARCH("Complete",M1653)))</formula>
    </cfRule>
  </conditionalFormatting>
  <conditionalFormatting sqref="I1653">
    <cfRule type="cellIs" dxfId="27030" priority="28148" operator="greaterThan">
      <formula>2.35</formula>
    </cfRule>
  </conditionalFormatting>
  <conditionalFormatting sqref="I1653">
    <cfRule type="cellIs" dxfId="27029" priority="28144" operator="greaterThan">
      <formula>2.35</formula>
    </cfRule>
  </conditionalFormatting>
  <conditionalFormatting sqref="J1653">
    <cfRule type="notContainsBlanks" dxfId="27028" priority="28147">
      <formula>LEN(TRIM(J1653))&gt;0</formula>
    </cfRule>
  </conditionalFormatting>
  <conditionalFormatting sqref="K1653">
    <cfRule type="notContainsBlanks" dxfId="27027" priority="28146">
      <formula>LEN(TRIM(K1653))&gt;0</formula>
    </cfRule>
  </conditionalFormatting>
  <conditionalFormatting sqref="M1653">
    <cfRule type="containsText" dxfId="27026" priority="28145" operator="containsText" text="Complete">
      <formula>NOT(ISERROR(SEARCH("Complete",M1653)))</formula>
    </cfRule>
  </conditionalFormatting>
  <conditionalFormatting sqref="J1654">
    <cfRule type="notContainsBlanks" dxfId="27025" priority="28143">
      <formula>LEN(TRIM(J1654))&gt;0</formula>
    </cfRule>
  </conditionalFormatting>
  <conditionalFormatting sqref="K1654">
    <cfRule type="notContainsBlanks" dxfId="27024" priority="28142">
      <formula>LEN(TRIM(K1654))&gt;0</formula>
    </cfRule>
  </conditionalFormatting>
  <conditionalFormatting sqref="M1654">
    <cfRule type="containsText" dxfId="27023" priority="28141" operator="containsText" text="Complete">
      <formula>NOT(ISERROR(SEARCH("Complete",M1654)))</formula>
    </cfRule>
  </conditionalFormatting>
  <conditionalFormatting sqref="I1654">
    <cfRule type="cellIs" dxfId="27022" priority="28140" operator="greaterThan">
      <formula>2.35</formula>
    </cfRule>
  </conditionalFormatting>
  <conditionalFormatting sqref="I1654">
    <cfRule type="cellIs" dxfId="27021" priority="28136" operator="greaterThan">
      <formula>2.35</formula>
    </cfRule>
  </conditionalFormatting>
  <conditionalFormatting sqref="J1654">
    <cfRule type="notContainsBlanks" dxfId="27020" priority="28139">
      <formula>LEN(TRIM(J1654))&gt;0</formula>
    </cfRule>
  </conditionalFormatting>
  <conditionalFormatting sqref="K1654">
    <cfRule type="notContainsBlanks" dxfId="27019" priority="28138">
      <formula>LEN(TRIM(K1654))&gt;0</formula>
    </cfRule>
  </conditionalFormatting>
  <conditionalFormatting sqref="M1654">
    <cfRule type="containsText" dxfId="27018" priority="28137" operator="containsText" text="Complete">
      <formula>NOT(ISERROR(SEARCH("Complete",M1654)))</formula>
    </cfRule>
  </conditionalFormatting>
  <conditionalFormatting sqref="J1655">
    <cfRule type="notContainsBlanks" dxfId="27017" priority="28127">
      <formula>LEN(TRIM(J1655))&gt;0</formula>
    </cfRule>
  </conditionalFormatting>
  <conditionalFormatting sqref="K1655">
    <cfRule type="notContainsBlanks" dxfId="27016" priority="28126">
      <formula>LEN(TRIM(K1655))&gt;0</formula>
    </cfRule>
  </conditionalFormatting>
  <conditionalFormatting sqref="M1655">
    <cfRule type="containsText" dxfId="27015" priority="28125" operator="containsText" text="Complete">
      <formula>NOT(ISERROR(SEARCH("Complete",M1655)))</formula>
    </cfRule>
  </conditionalFormatting>
  <conditionalFormatting sqref="I1655">
    <cfRule type="cellIs" dxfId="27014" priority="28124" operator="greaterThan">
      <formula>2.35</formula>
    </cfRule>
  </conditionalFormatting>
  <conditionalFormatting sqref="I1655">
    <cfRule type="cellIs" dxfId="27013" priority="28120" operator="greaterThan">
      <formula>2.35</formula>
    </cfRule>
  </conditionalFormatting>
  <conditionalFormatting sqref="J1655">
    <cfRule type="notContainsBlanks" dxfId="27012" priority="28123">
      <formula>LEN(TRIM(J1655))&gt;0</formula>
    </cfRule>
  </conditionalFormatting>
  <conditionalFormatting sqref="K1655">
    <cfRule type="notContainsBlanks" dxfId="27011" priority="28122">
      <formula>LEN(TRIM(K1655))&gt;0</formula>
    </cfRule>
  </conditionalFormatting>
  <conditionalFormatting sqref="M1655">
    <cfRule type="containsText" dxfId="27010" priority="28121" operator="containsText" text="Complete">
      <formula>NOT(ISERROR(SEARCH("Complete",M1655)))</formula>
    </cfRule>
  </conditionalFormatting>
  <conditionalFormatting sqref="J1656">
    <cfRule type="notContainsBlanks" dxfId="27009" priority="28119">
      <formula>LEN(TRIM(J1656))&gt;0</formula>
    </cfRule>
  </conditionalFormatting>
  <conditionalFormatting sqref="K1656">
    <cfRule type="notContainsBlanks" dxfId="27008" priority="28118">
      <formula>LEN(TRIM(K1656))&gt;0</formula>
    </cfRule>
  </conditionalFormatting>
  <conditionalFormatting sqref="M1656">
    <cfRule type="containsText" dxfId="27007" priority="28117" operator="containsText" text="Complete">
      <formula>NOT(ISERROR(SEARCH("Complete",M1656)))</formula>
    </cfRule>
  </conditionalFormatting>
  <conditionalFormatting sqref="I1656">
    <cfRule type="cellIs" dxfId="27006" priority="28116" operator="greaterThan">
      <formula>2.35</formula>
    </cfRule>
  </conditionalFormatting>
  <conditionalFormatting sqref="I1656">
    <cfRule type="cellIs" dxfId="27005" priority="28112" operator="greaterThan">
      <formula>2.35</formula>
    </cfRule>
  </conditionalFormatting>
  <conditionalFormatting sqref="J1656">
    <cfRule type="notContainsBlanks" dxfId="27004" priority="28115">
      <formula>LEN(TRIM(J1656))&gt;0</formula>
    </cfRule>
  </conditionalFormatting>
  <conditionalFormatting sqref="K1656">
    <cfRule type="notContainsBlanks" dxfId="27003" priority="28114">
      <formula>LEN(TRIM(K1656))&gt;0</formula>
    </cfRule>
  </conditionalFormatting>
  <conditionalFormatting sqref="M1656">
    <cfRule type="containsText" dxfId="27002" priority="28113" operator="containsText" text="Complete">
      <formula>NOT(ISERROR(SEARCH("Complete",M1656)))</formula>
    </cfRule>
  </conditionalFormatting>
  <conditionalFormatting sqref="J1657">
    <cfRule type="notContainsBlanks" dxfId="27001" priority="28111">
      <formula>LEN(TRIM(J1657))&gt;0</formula>
    </cfRule>
  </conditionalFormatting>
  <conditionalFormatting sqref="K1657">
    <cfRule type="notContainsBlanks" dxfId="27000" priority="28110">
      <formula>LEN(TRIM(K1657))&gt;0</formula>
    </cfRule>
  </conditionalFormatting>
  <conditionalFormatting sqref="M1657">
    <cfRule type="containsText" dxfId="26999" priority="28109" operator="containsText" text="Complete">
      <formula>NOT(ISERROR(SEARCH("Complete",M1657)))</formula>
    </cfRule>
  </conditionalFormatting>
  <conditionalFormatting sqref="I1657">
    <cfRule type="cellIs" dxfId="26998" priority="28108" operator="greaterThan">
      <formula>2.35</formula>
    </cfRule>
  </conditionalFormatting>
  <conditionalFormatting sqref="I1657">
    <cfRule type="cellIs" dxfId="26997" priority="28104" operator="greaterThan">
      <formula>2.35</formula>
    </cfRule>
  </conditionalFormatting>
  <conditionalFormatting sqref="J1657">
    <cfRule type="notContainsBlanks" dxfId="26996" priority="28107">
      <formula>LEN(TRIM(J1657))&gt;0</formula>
    </cfRule>
  </conditionalFormatting>
  <conditionalFormatting sqref="K1657">
    <cfRule type="notContainsBlanks" dxfId="26995" priority="28106">
      <formula>LEN(TRIM(K1657))&gt;0</formula>
    </cfRule>
  </conditionalFormatting>
  <conditionalFormatting sqref="M1657">
    <cfRule type="containsText" dxfId="26994" priority="28105" operator="containsText" text="Complete">
      <formula>NOT(ISERROR(SEARCH("Complete",M1657)))</formula>
    </cfRule>
  </conditionalFormatting>
  <conditionalFormatting sqref="J1658">
    <cfRule type="notContainsBlanks" dxfId="26993" priority="28103">
      <formula>LEN(TRIM(J1658))&gt;0</formula>
    </cfRule>
  </conditionalFormatting>
  <conditionalFormatting sqref="K1658">
    <cfRule type="notContainsBlanks" dxfId="26992" priority="28102">
      <formula>LEN(TRIM(K1658))&gt;0</formula>
    </cfRule>
  </conditionalFormatting>
  <conditionalFormatting sqref="M1658">
    <cfRule type="containsText" dxfId="26991" priority="28101" operator="containsText" text="Complete">
      <formula>NOT(ISERROR(SEARCH("Complete",M1658)))</formula>
    </cfRule>
  </conditionalFormatting>
  <conditionalFormatting sqref="I1658">
    <cfRule type="cellIs" dxfId="26990" priority="28100" operator="greaterThan">
      <formula>2.35</formula>
    </cfRule>
  </conditionalFormatting>
  <conditionalFormatting sqref="I1658">
    <cfRule type="cellIs" dxfId="26989" priority="28096" operator="greaterThan">
      <formula>2.35</formula>
    </cfRule>
  </conditionalFormatting>
  <conditionalFormatting sqref="J1658">
    <cfRule type="notContainsBlanks" dxfId="26988" priority="28099">
      <formula>LEN(TRIM(J1658))&gt;0</formula>
    </cfRule>
  </conditionalFormatting>
  <conditionalFormatting sqref="K1658">
    <cfRule type="notContainsBlanks" dxfId="26987" priority="28098">
      <formula>LEN(TRIM(K1658))&gt;0</formula>
    </cfRule>
  </conditionalFormatting>
  <conditionalFormatting sqref="M1658">
    <cfRule type="containsText" dxfId="26986" priority="28097" operator="containsText" text="Complete">
      <formula>NOT(ISERROR(SEARCH("Complete",M1658)))</formula>
    </cfRule>
  </conditionalFormatting>
  <conditionalFormatting sqref="J1659">
    <cfRule type="notContainsBlanks" dxfId="26985" priority="28095">
      <formula>LEN(TRIM(J1659))&gt;0</formula>
    </cfRule>
  </conditionalFormatting>
  <conditionalFormatting sqref="K1659">
    <cfRule type="notContainsBlanks" dxfId="26984" priority="28094">
      <formula>LEN(TRIM(K1659))&gt;0</formula>
    </cfRule>
  </conditionalFormatting>
  <conditionalFormatting sqref="M1659">
    <cfRule type="containsText" dxfId="26983" priority="28093" operator="containsText" text="Complete">
      <formula>NOT(ISERROR(SEARCH("Complete",M1659)))</formula>
    </cfRule>
  </conditionalFormatting>
  <conditionalFormatting sqref="I1659">
    <cfRule type="cellIs" dxfId="26982" priority="28092" operator="greaterThan">
      <formula>2.35</formula>
    </cfRule>
  </conditionalFormatting>
  <conditionalFormatting sqref="I1659">
    <cfRule type="cellIs" dxfId="26981" priority="28088" operator="greaterThan">
      <formula>2.35</formula>
    </cfRule>
  </conditionalFormatting>
  <conditionalFormatting sqref="J1659">
    <cfRule type="notContainsBlanks" dxfId="26980" priority="28091">
      <formula>LEN(TRIM(J1659))&gt;0</formula>
    </cfRule>
  </conditionalFormatting>
  <conditionalFormatting sqref="K1659">
    <cfRule type="notContainsBlanks" dxfId="26979" priority="28090">
      <formula>LEN(TRIM(K1659))&gt;0</formula>
    </cfRule>
  </conditionalFormatting>
  <conditionalFormatting sqref="M1659">
    <cfRule type="containsText" dxfId="26978" priority="28089" operator="containsText" text="Complete">
      <formula>NOT(ISERROR(SEARCH("Complete",M1659)))</formula>
    </cfRule>
  </conditionalFormatting>
  <conditionalFormatting sqref="J1660">
    <cfRule type="notContainsBlanks" dxfId="26977" priority="28087">
      <formula>LEN(TRIM(J1660))&gt;0</formula>
    </cfRule>
  </conditionalFormatting>
  <conditionalFormatting sqref="K1660">
    <cfRule type="notContainsBlanks" dxfId="26976" priority="28086">
      <formula>LEN(TRIM(K1660))&gt;0</formula>
    </cfRule>
  </conditionalFormatting>
  <conditionalFormatting sqref="M1660">
    <cfRule type="containsText" dxfId="26975" priority="28085" operator="containsText" text="Complete">
      <formula>NOT(ISERROR(SEARCH("Complete",M1660)))</formula>
    </cfRule>
  </conditionalFormatting>
  <conditionalFormatting sqref="I1660">
    <cfRule type="cellIs" dxfId="26974" priority="28084" operator="greaterThan">
      <formula>2.35</formula>
    </cfRule>
  </conditionalFormatting>
  <conditionalFormatting sqref="I1660">
    <cfRule type="cellIs" dxfId="26973" priority="28080" operator="greaterThan">
      <formula>2.35</formula>
    </cfRule>
  </conditionalFormatting>
  <conditionalFormatting sqref="J1660">
    <cfRule type="notContainsBlanks" dxfId="26972" priority="28083">
      <formula>LEN(TRIM(J1660))&gt;0</formula>
    </cfRule>
  </conditionalFormatting>
  <conditionalFormatting sqref="K1660">
    <cfRule type="notContainsBlanks" dxfId="26971" priority="28082">
      <formula>LEN(TRIM(K1660))&gt;0</formula>
    </cfRule>
  </conditionalFormatting>
  <conditionalFormatting sqref="M1660">
    <cfRule type="containsText" dxfId="26970" priority="28081" operator="containsText" text="Complete">
      <formula>NOT(ISERROR(SEARCH("Complete",M1660)))</formula>
    </cfRule>
  </conditionalFormatting>
  <conditionalFormatting sqref="J1661">
    <cfRule type="notContainsBlanks" dxfId="26969" priority="28079">
      <formula>LEN(TRIM(J1661))&gt;0</formula>
    </cfRule>
  </conditionalFormatting>
  <conditionalFormatting sqref="K1661">
    <cfRule type="notContainsBlanks" dxfId="26968" priority="28078">
      <formula>LEN(TRIM(K1661))&gt;0</formula>
    </cfRule>
  </conditionalFormatting>
  <conditionalFormatting sqref="M1661">
    <cfRule type="containsText" dxfId="26967" priority="28077" operator="containsText" text="Complete">
      <formula>NOT(ISERROR(SEARCH("Complete",M1661)))</formula>
    </cfRule>
  </conditionalFormatting>
  <conditionalFormatting sqref="I1661">
    <cfRule type="cellIs" dxfId="26966" priority="28076" operator="greaterThan">
      <formula>2.35</formula>
    </cfRule>
  </conditionalFormatting>
  <conditionalFormatting sqref="I1661">
    <cfRule type="cellIs" dxfId="26965" priority="28072" operator="greaterThan">
      <formula>2.35</formula>
    </cfRule>
  </conditionalFormatting>
  <conditionalFormatting sqref="J1661">
    <cfRule type="notContainsBlanks" dxfId="26964" priority="28075">
      <formula>LEN(TRIM(J1661))&gt;0</formula>
    </cfRule>
  </conditionalFormatting>
  <conditionalFormatting sqref="K1661">
    <cfRule type="notContainsBlanks" dxfId="26963" priority="28074">
      <formula>LEN(TRIM(K1661))&gt;0</formula>
    </cfRule>
  </conditionalFormatting>
  <conditionalFormatting sqref="M1661">
    <cfRule type="containsText" dxfId="26962" priority="28073" operator="containsText" text="Complete">
      <formula>NOT(ISERROR(SEARCH("Complete",M1661)))</formula>
    </cfRule>
  </conditionalFormatting>
  <conditionalFormatting sqref="J1662">
    <cfRule type="notContainsBlanks" dxfId="26961" priority="28071">
      <formula>LEN(TRIM(J1662))&gt;0</formula>
    </cfRule>
  </conditionalFormatting>
  <conditionalFormatting sqref="K1662">
    <cfRule type="notContainsBlanks" dxfId="26960" priority="28070">
      <formula>LEN(TRIM(K1662))&gt;0</formula>
    </cfRule>
  </conditionalFormatting>
  <conditionalFormatting sqref="M1662">
    <cfRule type="containsText" dxfId="26959" priority="28069" operator="containsText" text="Complete">
      <formula>NOT(ISERROR(SEARCH("Complete",M1662)))</formula>
    </cfRule>
  </conditionalFormatting>
  <conditionalFormatting sqref="I1662">
    <cfRule type="cellIs" dxfId="26958" priority="28068" operator="greaterThan">
      <formula>2.35</formula>
    </cfRule>
  </conditionalFormatting>
  <conditionalFormatting sqref="I1662">
    <cfRule type="cellIs" dxfId="26957" priority="28064" operator="greaterThan">
      <formula>2.35</formula>
    </cfRule>
  </conditionalFormatting>
  <conditionalFormatting sqref="J1662">
    <cfRule type="notContainsBlanks" dxfId="26956" priority="28067">
      <formula>LEN(TRIM(J1662))&gt;0</formula>
    </cfRule>
  </conditionalFormatting>
  <conditionalFormatting sqref="K1662">
    <cfRule type="notContainsBlanks" dxfId="26955" priority="28066">
      <formula>LEN(TRIM(K1662))&gt;0</formula>
    </cfRule>
  </conditionalFormatting>
  <conditionalFormatting sqref="M1662">
    <cfRule type="containsText" dxfId="26954" priority="28065" operator="containsText" text="Complete">
      <formula>NOT(ISERROR(SEARCH("Complete",M1662)))</formula>
    </cfRule>
  </conditionalFormatting>
  <conditionalFormatting sqref="J1663">
    <cfRule type="notContainsBlanks" dxfId="26953" priority="28063">
      <formula>LEN(TRIM(J1663))&gt;0</formula>
    </cfRule>
  </conditionalFormatting>
  <conditionalFormatting sqref="K1663">
    <cfRule type="notContainsBlanks" dxfId="26952" priority="28062">
      <formula>LEN(TRIM(K1663))&gt;0</formula>
    </cfRule>
  </conditionalFormatting>
  <conditionalFormatting sqref="M1663">
    <cfRule type="containsText" dxfId="26951" priority="28061" operator="containsText" text="Complete">
      <formula>NOT(ISERROR(SEARCH("Complete",M1663)))</formula>
    </cfRule>
  </conditionalFormatting>
  <conditionalFormatting sqref="I1663">
    <cfRule type="cellIs" dxfId="26950" priority="28060" operator="greaterThan">
      <formula>2.35</formula>
    </cfRule>
  </conditionalFormatting>
  <conditionalFormatting sqref="I1663">
    <cfRule type="cellIs" dxfId="26949" priority="28056" operator="greaterThan">
      <formula>2.35</formula>
    </cfRule>
  </conditionalFormatting>
  <conditionalFormatting sqref="J1663">
    <cfRule type="notContainsBlanks" dxfId="26948" priority="28059">
      <formula>LEN(TRIM(J1663))&gt;0</formula>
    </cfRule>
  </conditionalFormatting>
  <conditionalFormatting sqref="K1663">
    <cfRule type="notContainsBlanks" dxfId="26947" priority="28058">
      <formula>LEN(TRIM(K1663))&gt;0</formula>
    </cfRule>
  </conditionalFormatting>
  <conditionalFormatting sqref="M1663">
    <cfRule type="containsText" dxfId="26946" priority="28057" operator="containsText" text="Complete">
      <formula>NOT(ISERROR(SEARCH("Complete",M1663)))</formula>
    </cfRule>
  </conditionalFormatting>
  <conditionalFormatting sqref="J1664">
    <cfRule type="notContainsBlanks" dxfId="26945" priority="28055">
      <formula>LEN(TRIM(J1664))&gt;0</formula>
    </cfRule>
  </conditionalFormatting>
  <conditionalFormatting sqref="K1664">
    <cfRule type="notContainsBlanks" dxfId="26944" priority="28054">
      <formula>LEN(TRIM(K1664))&gt;0</formula>
    </cfRule>
  </conditionalFormatting>
  <conditionalFormatting sqref="M1664">
    <cfRule type="containsText" dxfId="26943" priority="28053" operator="containsText" text="Complete">
      <formula>NOT(ISERROR(SEARCH("Complete",M1664)))</formula>
    </cfRule>
  </conditionalFormatting>
  <conditionalFormatting sqref="I1664">
    <cfRule type="cellIs" dxfId="26942" priority="28052" operator="greaterThan">
      <formula>2.35</formula>
    </cfRule>
  </conditionalFormatting>
  <conditionalFormatting sqref="I1664">
    <cfRule type="cellIs" dxfId="26941" priority="28048" operator="greaterThan">
      <formula>2.35</formula>
    </cfRule>
  </conditionalFormatting>
  <conditionalFormatting sqref="J1664">
    <cfRule type="notContainsBlanks" dxfId="26940" priority="28051">
      <formula>LEN(TRIM(J1664))&gt;0</formula>
    </cfRule>
  </conditionalFormatting>
  <conditionalFormatting sqref="K1664">
    <cfRule type="notContainsBlanks" dxfId="26939" priority="28050">
      <formula>LEN(TRIM(K1664))&gt;0</formula>
    </cfRule>
  </conditionalFormatting>
  <conditionalFormatting sqref="M1664">
    <cfRule type="containsText" dxfId="26938" priority="28049" operator="containsText" text="Complete">
      <formula>NOT(ISERROR(SEARCH("Complete",M1664)))</formula>
    </cfRule>
  </conditionalFormatting>
  <conditionalFormatting sqref="J1665">
    <cfRule type="notContainsBlanks" dxfId="26937" priority="28047">
      <formula>LEN(TRIM(J1665))&gt;0</formula>
    </cfRule>
  </conditionalFormatting>
  <conditionalFormatting sqref="K1665">
    <cfRule type="notContainsBlanks" dxfId="26936" priority="28046">
      <formula>LEN(TRIM(K1665))&gt;0</formula>
    </cfRule>
  </conditionalFormatting>
  <conditionalFormatting sqref="M1665">
    <cfRule type="containsText" dxfId="26935" priority="28045" operator="containsText" text="Complete">
      <formula>NOT(ISERROR(SEARCH("Complete",M1665)))</formula>
    </cfRule>
  </conditionalFormatting>
  <conditionalFormatting sqref="I1665">
    <cfRule type="cellIs" dxfId="26934" priority="28044" operator="greaterThan">
      <formula>2.35</formula>
    </cfRule>
  </conditionalFormatting>
  <conditionalFormatting sqref="I1665">
    <cfRule type="cellIs" dxfId="26933" priority="28040" operator="greaterThan">
      <formula>2.35</formula>
    </cfRule>
  </conditionalFormatting>
  <conditionalFormatting sqref="J1665">
    <cfRule type="notContainsBlanks" dxfId="26932" priority="28043">
      <formula>LEN(TRIM(J1665))&gt;0</formula>
    </cfRule>
  </conditionalFormatting>
  <conditionalFormatting sqref="K1665">
    <cfRule type="notContainsBlanks" dxfId="26931" priority="28042">
      <formula>LEN(TRIM(K1665))&gt;0</formula>
    </cfRule>
  </conditionalFormatting>
  <conditionalFormatting sqref="M1665">
    <cfRule type="containsText" dxfId="26930" priority="28041" operator="containsText" text="Complete">
      <formula>NOT(ISERROR(SEARCH("Complete",M1665)))</formula>
    </cfRule>
  </conditionalFormatting>
  <conditionalFormatting sqref="J1666">
    <cfRule type="notContainsBlanks" dxfId="26929" priority="28039">
      <formula>LEN(TRIM(J1666))&gt;0</formula>
    </cfRule>
  </conditionalFormatting>
  <conditionalFormatting sqref="K1666">
    <cfRule type="notContainsBlanks" dxfId="26928" priority="28038">
      <formula>LEN(TRIM(K1666))&gt;0</formula>
    </cfRule>
  </conditionalFormatting>
  <conditionalFormatting sqref="M1666">
    <cfRule type="containsText" dxfId="26927" priority="28037" operator="containsText" text="Complete">
      <formula>NOT(ISERROR(SEARCH("Complete",M1666)))</formula>
    </cfRule>
  </conditionalFormatting>
  <conditionalFormatting sqref="I1666">
    <cfRule type="cellIs" dxfId="26926" priority="28036" operator="greaterThan">
      <formula>2.35</formula>
    </cfRule>
  </conditionalFormatting>
  <conditionalFormatting sqref="I1666">
    <cfRule type="cellIs" dxfId="26925" priority="28032" operator="greaterThan">
      <formula>2.35</formula>
    </cfRule>
  </conditionalFormatting>
  <conditionalFormatting sqref="J1666">
    <cfRule type="notContainsBlanks" dxfId="26924" priority="28035">
      <formula>LEN(TRIM(J1666))&gt;0</formula>
    </cfRule>
  </conditionalFormatting>
  <conditionalFormatting sqref="K1666">
    <cfRule type="notContainsBlanks" dxfId="26923" priority="28034">
      <formula>LEN(TRIM(K1666))&gt;0</formula>
    </cfRule>
  </conditionalFormatting>
  <conditionalFormatting sqref="M1666">
    <cfRule type="containsText" dxfId="26922" priority="28033" operator="containsText" text="Complete">
      <formula>NOT(ISERROR(SEARCH("Complete",M1666)))</formula>
    </cfRule>
  </conditionalFormatting>
  <conditionalFormatting sqref="J1667">
    <cfRule type="notContainsBlanks" dxfId="26921" priority="28031">
      <formula>LEN(TRIM(J1667))&gt;0</formula>
    </cfRule>
  </conditionalFormatting>
  <conditionalFormatting sqref="K1667">
    <cfRule type="notContainsBlanks" dxfId="26920" priority="28030">
      <formula>LEN(TRIM(K1667))&gt;0</formula>
    </cfRule>
  </conditionalFormatting>
  <conditionalFormatting sqref="M1667">
    <cfRule type="containsText" dxfId="26919" priority="28029" operator="containsText" text="Complete">
      <formula>NOT(ISERROR(SEARCH("Complete",M1667)))</formula>
    </cfRule>
  </conditionalFormatting>
  <conditionalFormatting sqref="I1667">
    <cfRule type="cellIs" dxfId="26918" priority="28028" operator="greaterThan">
      <formula>2.35</formula>
    </cfRule>
  </conditionalFormatting>
  <conditionalFormatting sqref="I1667">
    <cfRule type="cellIs" dxfId="26917" priority="28024" operator="greaterThan">
      <formula>2.35</formula>
    </cfRule>
  </conditionalFormatting>
  <conditionalFormatting sqref="J1667">
    <cfRule type="notContainsBlanks" dxfId="26916" priority="28027">
      <formula>LEN(TRIM(J1667))&gt;0</formula>
    </cfRule>
  </conditionalFormatting>
  <conditionalFormatting sqref="K1667">
    <cfRule type="notContainsBlanks" dxfId="26915" priority="28026">
      <formula>LEN(TRIM(K1667))&gt;0</formula>
    </cfRule>
  </conditionalFormatting>
  <conditionalFormatting sqref="M1667">
    <cfRule type="containsText" dxfId="26914" priority="28025" operator="containsText" text="Complete">
      <formula>NOT(ISERROR(SEARCH("Complete",M1667)))</formula>
    </cfRule>
  </conditionalFormatting>
  <conditionalFormatting sqref="J1668">
    <cfRule type="notContainsBlanks" dxfId="26913" priority="28023">
      <formula>LEN(TRIM(J1668))&gt;0</formula>
    </cfRule>
  </conditionalFormatting>
  <conditionalFormatting sqref="K1668">
    <cfRule type="notContainsBlanks" dxfId="26912" priority="28022">
      <formula>LEN(TRIM(K1668))&gt;0</formula>
    </cfRule>
  </conditionalFormatting>
  <conditionalFormatting sqref="M1668">
    <cfRule type="containsText" dxfId="26911" priority="28021" operator="containsText" text="Complete">
      <formula>NOT(ISERROR(SEARCH("Complete",M1668)))</formula>
    </cfRule>
  </conditionalFormatting>
  <conditionalFormatting sqref="I1668">
    <cfRule type="cellIs" dxfId="26910" priority="28020" operator="greaterThan">
      <formula>2.35</formula>
    </cfRule>
  </conditionalFormatting>
  <conditionalFormatting sqref="I1668">
    <cfRule type="cellIs" dxfId="26909" priority="28016" operator="greaterThan">
      <formula>2.35</formula>
    </cfRule>
  </conditionalFormatting>
  <conditionalFormatting sqref="J1668">
    <cfRule type="notContainsBlanks" dxfId="26908" priority="28019">
      <formula>LEN(TRIM(J1668))&gt;0</formula>
    </cfRule>
  </conditionalFormatting>
  <conditionalFormatting sqref="K1668">
    <cfRule type="notContainsBlanks" dxfId="26907" priority="28018">
      <formula>LEN(TRIM(K1668))&gt;0</formula>
    </cfRule>
  </conditionalFormatting>
  <conditionalFormatting sqref="M1668">
    <cfRule type="containsText" dxfId="26906" priority="28017" operator="containsText" text="Complete">
      <formula>NOT(ISERROR(SEARCH("Complete",M1668)))</formula>
    </cfRule>
  </conditionalFormatting>
  <conditionalFormatting sqref="J1669">
    <cfRule type="notContainsBlanks" dxfId="26905" priority="28015">
      <formula>LEN(TRIM(J1669))&gt;0</formula>
    </cfRule>
  </conditionalFormatting>
  <conditionalFormatting sqref="K1669">
    <cfRule type="notContainsBlanks" dxfId="26904" priority="28014">
      <formula>LEN(TRIM(K1669))&gt;0</formula>
    </cfRule>
  </conditionalFormatting>
  <conditionalFormatting sqref="M1669">
    <cfRule type="containsText" dxfId="26903" priority="28013" operator="containsText" text="Complete">
      <formula>NOT(ISERROR(SEARCH("Complete",M1669)))</formula>
    </cfRule>
  </conditionalFormatting>
  <conditionalFormatting sqref="I1669">
    <cfRule type="cellIs" dxfId="26902" priority="28012" operator="greaterThan">
      <formula>2.35</formula>
    </cfRule>
  </conditionalFormatting>
  <conditionalFormatting sqref="I1669">
    <cfRule type="cellIs" dxfId="26901" priority="28008" operator="greaterThan">
      <formula>2.35</formula>
    </cfRule>
  </conditionalFormatting>
  <conditionalFormatting sqref="J1669">
    <cfRule type="notContainsBlanks" dxfId="26900" priority="28011">
      <formula>LEN(TRIM(J1669))&gt;0</formula>
    </cfRule>
  </conditionalFormatting>
  <conditionalFormatting sqref="K1669">
    <cfRule type="notContainsBlanks" dxfId="26899" priority="28010">
      <formula>LEN(TRIM(K1669))&gt;0</formula>
    </cfRule>
  </conditionalFormatting>
  <conditionalFormatting sqref="M1669">
    <cfRule type="containsText" dxfId="26898" priority="28009" operator="containsText" text="Complete">
      <formula>NOT(ISERROR(SEARCH("Complete",M1669)))</formula>
    </cfRule>
  </conditionalFormatting>
  <conditionalFormatting sqref="J1670">
    <cfRule type="notContainsBlanks" dxfId="26897" priority="28007">
      <formula>LEN(TRIM(J1670))&gt;0</formula>
    </cfRule>
  </conditionalFormatting>
  <conditionalFormatting sqref="K1670">
    <cfRule type="notContainsBlanks" dxfId="26896" priority="28006">
      <formula>LEN(TRIM(K1670))&gt;0</formula>
    </cfRule>
  </conditionalFormatting>
  <conditionalFormatting sqref="M1670">
    <cfRule type="containsText" dxfId="26895" priority="28005" operator="containsText" text="Complete">
      <formula>NOT(ISERROR(SEARCH("Complete",M1670)))</formula>
    </cfRule>
  </conditionalFormatting>
  <conditionalFormatting sqref="I1670">
    <cfRule type="cellIs" dxfId="26894" priority="28004" operator="greaterThan">
      <formula>2.35</formula>
    </cfRule>
  </conditionalFormatting>
  <conditionalFormatting sqref="I1670">
    <cfRule type="cellIs" dxfId="26893" priority="28000" operator="greaterThan">
      <formula>2.35</formula>
    </cfRule>
  </conditionalFormatting>
  <conditionalFormatting sqref="J1670">
    <cfRule type="notContainsBlanks" dxfId="26892" priority="28003">
      <formula>LEN(TRIM(J1670))&gt;0</formula>
    </cfRule>
  </conditionalFormatting>
  <conditionalFormatting sqref="K1670">
    <cfRule type="notContainsBlanks" dxfId="26891" priority="28002">
      <formula>LEN(TRIM(K1670))&gt;0</formula>
    </cfRule>
  </conditionalFormatting>
  <conditionalFormatting sqref="M1670">
    <cfRule type="containsText" dxfId="26890" priority="28001" operator="containsText" text="Complete">
      <formula>NOT(ISERROR(SEARCH("Complete",M1670)))</formula>
    </cfRule>
  </conditionalFormatting>
  <conditionalFormatting sqref="J1671">
    <cfRule type="notContainsBlanks" dxfId="26889" priority="27999">
      <formula>LEN(TRIM(J1671))&gt;0</formula>
    </cfRule>
  </conditionalFormatting>
  <conditionalFormatting sqref="K1671">
    <cfRule type="notContainsBlanks" dxfId="26888" priority="27998">
      <formula>LEN(TRIM(K1671))&gt;0</formula>
    </cfRule>
  </conditionalFormatting>
  <conditionalFormatting sqref="M1671">
    <cfRule type="containsText" dxfId="26887" priority="27997" operator="containsText" text="Complete">
      <formula>NOT(ISERROR(SEARCH("Complete",M1671)))</formula>
    </cfRule>
  </conditionalFormatting>
  <conditionalFormatting sqref="I1671">
    <cfRule type="cellIs" dxfId="26886" priority="27996" operator="greaterThan">
      <formula>2.35</formula>
    </cfRule>
  </conditionalFormatting>
  <conditionalFormatting sqref="I1671">
    <cfRule type="cellIs" dxfId="26885" priority="27992" operator="greaterThan">
      <formula>2.35</formula>
    </cfRule>
  </conditionalFormatting>
  <conditionalFormatting sqref="J1671">
    <cfRule type="notContainsBlanks" dxfId="26884" priority="27995">
      <formula>LEN(TRIM(J1671))&gt;0</formula>
    </cfRule>
  </conditionalFormatting>
  <conditionalFormatting sqref="K1671">
    <cfRule type="notContainsBlanks" dxfId="26883" priority="27994">
      <formula>LEN(TRIM(K1671))&gt;0</formula>
    </cfRule>
  </conditionalFormatting>
  <conditionalFormatting sqref="M1671">
    <cfRule type="containsText" dxfId="26882" priority="27993" operator="containsText" text="Complete">
      <formula>NOT(ISERROR(SEARCH("Complete",M1671)))</formula>
    </cfRule>
  </conditionalFormatting>
  <conditionalFormatting sqref="J1672">
    <cfRule type="notContainsBlanks" dxfId="26881" priority="27991">
      <formula>LEN(TRIM(J1672))&gt;0</formula>
    </cfRule>
  </conditionalFormatting>
  <conditionalFormatting sqref="K1672">
    <cfRule type="notContainsBlanks" dxfId="26880" priority="27990">
      <formula>LEN(TRIM(K1672))&gt;0</formula>
    </cfRule>
  </conditionalFormatting>
  <conditionalFormatting sqref="M1672">
    <cfRule type="containsText" dxfId="26879" priority="27989" operator="containsText" text="Complete">
      <formula>NOT(ISERROR(SEARCH("Complete",M1672)))</formula>
    </cfRule>
  </conditionalFormatting>
  <conditionalFormatting sqref="I1672">
    <cfRule type="cellIs" dxfId="26878" priority="27988" operator="greaterThan">
      <formula>2.35</formula>
    </cfRule>
  </conditionalFormatting>
  <conditionalFormatting sqref="I1672">
    <cfRule type="cellIs" dxfId="26877" priority="27984" operator="greaterThan">
      <formula>2.35</formula>
    </cfRule>
  </conditionalFormatting>
  <conditionalFormatting sqref="J1672">
    <cfRule type="notContainsBlanks" dxfId="26876" priority="27987">
      <formula>LEN(TRIM(J1672))&gt;0</formula>
    </cfRule>
  </conditionalFormatting>
  <conditionalFormatting sqref="K1672">
    <cfRule type="notContainsBlanks" dxfId="26875" priority="27986">
      <formula>LEN(TRIM(K1672))&gt;0</formula>
    </cfRule>
  </conditionalFormatting>
  <conditionalFormatting sqref="M1672">
    <cfRule type="containsText" dxfId="26874" priority="27985" operator="containsText" text="Complete">
      <formula>NOT(ISERROR(SEARCH("Complete",M1672)))</formula>
    </cfRule>
  </conditionalFormatting>
  <conditionalFormatting sqref="J1673">
    <cfRule type="notContainsBlanks" dxfId="26873" priority="27983">
      <formula>LEN(TRIM(J1673))&gt;0</formula>
    </cfRule>
  </conditionalFormatting>
  <conditionalFormatting sqref="K1673">
    <cfRule type="notContainsBlanks" dxfId="26872" priority="27982">
      <formula>LEN(TRIM(K1673))&gt;0</formula>
    </cfRule>
  </conditionalFormatting>
  <conditionalFormatting sqref="M1673">
    <cfRule type="containsText" dxfId="26871" priority="27981" operator="containsText" text="Complete">
      <formula>NOT(ISERROR(SEARCH("Complete",M1673)))</formula>
    </cfRule>
  </conditionalFormatting>
  <conditionalFormatting sqref="I1673">
    <cfRule type="cellIs" dxfId="26870" priority="27980" operator="greaterThan">
      <formula>2.35</formula>
    </cfRule>
  </conditionalFormatting>
  <conditionalFormatting sqref="I1673">
    <cfRule type="cellIs" dxfId="26869" priority="27976" operator="greaterThan">
      <formula>2.35</formula>
    </cfRule>
  </conditionalFormatting>
  <conditionalFormatting sqref="J1673">
    <cfRule type="notContainsBlanks" dxfId="26868" priority="27979">
      <formula>LEN(TRIM(J1673))&gt;0</formula>
    </cfRule>
  </conditionalFormatting>
  <conditionalFormatting sqref="K1673">
    <cfRule type="notContainsBlanks" dxfId="26867" priority="27978">
      <formula>LEN(TRIM(K1673))&gt;0</formula>
    </cfRule>
  </conditionalFormatting>
  <conditionalFormatting sqref="M1673">
    <cfRule type="containsText" dxfId="26866" priority="27977" operator="containsText" text="Complete">
      <formula>NOT(ISERROR(SEARCH("Complete",M1673)))</formula>
    </cfRule>
  </conditionalFormatting>
  <conditionalFormatting sqref="J1674">
    <cfRule type="notContainsBlanks" dxfId="26865" priority="27975">
      <formula>LEN(TRIM(J1674))&gt;0</formula>
    </cfRule>
  </conditionalFormatting>
  <conditionalFormatting sqref="K1674">
    <cfRule type="notContainsBlanks" dxfId="26864" priority="27974">
      <formula>LEN(TRIM(K1674))&gt;0</formula>
    </cfRule>
  </conditionalFormatting>
  <conditionalFormatting sqref="M1674">
    <cfRule type="containsText" dxfId="26863" priority="27973" operator="containsText" text="Complete">
      <formula>NOT(ISERROR(SEARCH("Complete",M1674)))</formula>
    </cfRule>
  </conditionalFormatting>
  <conditionalFormatting sqref="I1674">
    <cfRule type="cellIs" dxfId="26862" priority="27972" operator="greaterThan">
      <formula>2.35</formula>
    </cfRule>
  </conditionalFormatting>
  <conditionalFormatting sqref="I1674">
    <cfRule type="cellIs" dxfId="26861" priority="27968" operator="greaterThan">
      <formula>2.35</formula>
    </cfRule>
  </conditionalFormatting>
  <conditionalFormatting sqref="J1674">
    <cfRule type="notContainsBlanks" dxfId="26860" priority="27971">
      <formula>LEN(TRIM(J1674))&gt;0</formula>
    </cfRule>
  </conditionalFormatting>
  <conditionalFormatting sqref="K1674">
    <cfRule type="notContainsBlanks" dxfId="26859" priority="27970">
      <formula>LEN(TRIM(K1674))&gt;0</formula>
    </cfRule>
  </conditionalFormatting>
  <conditionalFormatting sqref="M1674">
    <cfRule type="containsText" dxfId="26858" priority="27969" operator="containsText" text="Complete">
      <formula>NOT(ISERROR(SEARCH("Complete",M1674)))</formula>
    </cfRule>
  </conditionalFormatting>
  <conditionalFormatting sqref="J1675">
    <cfRule type="notContainsBlanks" dxfId="26857" priority="27967">
      <formula>LEN(TRIM(J1675))&gt;0</formula>
    </cfRule>
  </conditionalFormatting>
  <conditionalFormatting sqref="K1675">
    <cfRule type="notContainsBlanks" dxfId="26856" priority="27966">
      <formula>LEN(TRIM(K1675))&gt;0</formula>
    </cfRule>
  </conditionalFormatting>
  <conditionalFormatting sqref="M1675">
    <cfRule type="containsText" dxfId="26855" priority="27965" operator="containsText" text="Complete">
      <formula>NOT(ISERROR(SEARCH("Complete",M1675)))</formula>
    </cfRule>
  </conditionalFormatting>
  <conditionalFormatting sqref="I1675">
    <cfRule type="cellIs" dxfId="26854" priority="27964" operator="greaterThan">
      <formula>2.35</formula>
    </cfRule>
  </conditionalFormatting>
  <conditionalFormatting sqref="I1675">
    <cfRule type="cellIs" dxfId="26853" priority="27960" operator="greaterThan">
      <formula>2.35</formula>
    </cfRule>
  </conditionalFormatting>
  <conditionalFormatting sqref="J1675">
    <cfRule type="notContainsBlanks" dxfId="26852" priority="27963">
      <formula>LEN(TRIM(J1675))&gt;0</formula>
    </cfRule>
  </conditionalFormatting>
  <conditionalFormatting sqref="K1675">
    <cfRule type="notContainsBlanks" dxfId="26851" priority="27962">
      <formula>LEN(TRIM(K1675))&gt;0</formula>
    </cfRule>
  </conditionalFormatting>
  <conditionalFormatting sqref="M1675">
    <cfRule type="containsText" dxfId="26850" priority="27961" operator="containsText" text="Complete">
      <formula>NOT(ISERROR(SEARCH("Complete",M1675)))</formula>
    </cfRule>
  </conditionalFormatting>
  <conditionalFormatting sqref="J1676">
    <cfRule type="notContainsBlanks" dxfId="26849" priority="27959">
      <formula>LEN(TRIM(J1676))&gt;0</formula>
    </cfRule>
  </conditionalFormatting>
  <conditionalFormatting sqref="K1676">
    <cfRule type="notContainsBlanks" dxfId="26848" priority="27958">
      <formula>LEN(TRIM(K1676))&gt;0</formula>
    </cfRule>
  </conditionalFormatting>
  <conditionalFormatting sqref="M1676">
    <cfRule type="containsText" dxfId="26847" priority="27957" operator="containsText" text="Complete">
      <formula>NOT(ISERROR(SEARCH("Complete",M1676)))</formula>
    </cfRule>
  </conditionalFormatting>
  <conditionalFormatting sqref="I1676">
    <cfRule type="cellIs" dxfId="26846" priority="27956" operator="greaterThan">
      <formula>2.35</formula>
    </cfRule>
  </conditionalFormatting>
  <conditionalFormatting sqref="I1676">
    <cfRule type="cellIs" dxfId="26845" priority="27952" operator="greaterThan">
      <formula>2.35</formula>
    </cfRule>
  </conditionalFormatting>
  <conditionalFormatting sqref="J1676">
    <cfRule type="notContainsBlanks" dxfId="26844" priority="27955">
      <formula>LEN(TRIM(J1676))&gt;0</formula>
    </cfRule>
  </conditionalFormatting>
  <conditionalFormatting sqref="K1676">
    <cfRule type="notContainsBlanks" dxfId="26843" priority="27954">
      <formula>LEN(TRIM(K1676))&gt;0</formula>
    </cfRule>
  </conditionalFormatting>
  <conditionalFormatting sqref="M1676">
    <cfRule type="containsText" dxfId="26842" priority="27953" operator="containsText" text="Complete">
      <formula>NOT(ISERROR(SEARCH("Complete",M1676)))</formula>
    </cfRule>
  </conditionalFormatting>
  <conditionalFormatting sqref="J1677">
    <cfRule type="notContainsBlanks" dxfId="26841" priority="27951">
      <formula>LEN(TRIM(J1677))&gt;0</formula>
    </cfRule>
  </conditionalFormatting>
  <conditionalFormatting sqref="K1677">
    <cfRule type="notContainsBlanks" dxfId="26840" priority="27950">
      <formula>LEN(TRIM(K1677))&gt;0</formula>
    </cfRule>
  </conditionalFormatting>
  <conditionalFormatting sqref="M1677">
    <cfRule type="containsText" dxfId="26839" priority="27949" operator="containsText" text="Complete">
      <formula>NOT(ISERROR(SEARCH("Complete",M1677)))</formula>
    </cfRule>
  </conditionalFormatting>
  <conditionalFormatting sqref="I1677">
    <cfRule type="cellIs" dxfId="26838" priority="27948" operator="greaterThan">
      <formula>2.35</formula>
    </cfRule>
  </conditionalFormatting>
  <conditionalFormatting sqref="I1677">
    <cfRule type="cellIs" dxfId="26837" priority="27944" operator="greaterThan">
      <formula>2.35</formula>
    </cfRule>
  </conditionalFormatting>
  <conditionalFormatting sqref="J1677">
    <cfRule type="notContainsBlanks" dxfId="26836" priority="27947">
      <formula>LEN(TRIM(J1677))&gt;0</formula>
    </cfRule>
  </conditionalFormatting>
  <conditionalFormatting sqref="K1677">
    <cfRule type="notContainsBlanks" dxfId="26835" priority="27946">
      <formula>LEN(TRIM(K1677))&gt;0</formula>
    </cfRule>
  </conditionalFormatting>
  <conditionalFormatting sqref="M1677">
    <cfRule type="containsText" dxfId="26834" priority="27945" operator="containsText" text="Complete">
      <formula>NOT(ISERROR(SEARCH("Complete",M1677)))</formula>
    </cfRule>
  </conditionalFormatting>
  <conditionalFormatting sqref="J1678">
    <cfRule type="notContainsBlanks" dxfId="26833" priority="27943">
      <formula>LEN(TRIM(J1678))&gt;0</formula>
    </cfRule>
  </conditionalFormatting>
  <conditionalFormatting sqref="K1678">
    <cfRule type="notContainsBlanks" dxfId="26832" priority="27942">
      <formula>LEN(TRIM(K1678))&gt;0</formula>
    </cfRule>
  </conditionalFormatting>
  <conditionalFormatting sqref="M1678">
    <cfRule type="containsText" dxfId="26831" priority="27941" operator="containsText" text="Complete">
      <formula>NOT(ISERROR(SEARCH("Complete",M1678)))</formula>
    </cfRule>
  </conditionalFormatting>
  <conditionalFormatting sqref="I1678">
    <cfRule type="cellIs" dxfId="26830" priority="27940" operator="greaterThan">
      <formula>2.35</formula>
    </cfRule>
  </conditionalFormatting>
  <conditionalFormatting sqref="I1678">
    <cfRule type="cellIs" dxfId="26829" priority="27936" operator="greaterThan">
      <formula>2.35</formula>
    </cfRule>
  </conditionalFormatting>
  <conditionalFormatting sqref="J1678">
    <cfRule type="notContainsBlanks" dxfId="26828" priority="27939">
      <formula>LEN(TRIM(J1678))&gt;0</formula>
    </cfRule>
  </conditionalFormatting>
  <conditionalFormatting sqref="K1678">
    <cfRule type="notContainsBlanks" dxfId="26827" priority="27938">
      <formula>LEN(TRIM(K1678))&gt;0</formula>
    </cfRule>
  </conditionalFormatting>
  <conditionalFormatting sqref="M1678">
    <cfRule type="containsText" dxfId="26826" priority="27937" operator="containsText" text="Complete">
      <formula>NOT(ISERROR(SEARCH("Complete",M1678)))</formula>
    </cfRule>
  </conditionalFormatting>
  <conditionalFormatting sqref="J1679">
    <cfRule type="notContainsBlanks" dxfId="26825" priority="27935">
      <formula>LEN(TRIM(J1679))&gt;0</formula>
    </cfRule>
  </conditionalFormatting>
  <conditionalFormatting sqref="K1679">
    <cfRule type="notContainsBlanks" dxfId="26824" priority="27934">
      <formula>LEN(TRIM(K1679))&gt;0</formula>
    </cfRule>
  </conditionalFormatting>
  <conditionalFormatting sqref="M1679">
    <cfRule type="containsText" dxfId="26823" priority="27933" operator="containsText" text="Complete">
      <formula>NOT(ISERROR(SEARCH("Complete",M1679)))</formula>
    </cfRule>
  </conditionalFormatting>
  <conditionalFormatting sqref="I1679">
    <cfRule type="cellIs" dxfId="26822" priority="27932" operator="greaterThan">
      <formula>2.35</formula>
    </cfRule>
  </conditionalFormatting>
  <conditionalFormatting sqref="I1679">
    <cfRule type="cellIs" dxfId="26821" priority="27928" operator="greaterThan">
      <formula>2.35</formula>
    </cfRule>
  </conditionalFormatting>
  <conditionalFormatting sqref="J1679">
    <cfRule type="notContainsBlanks" dxfId="26820" priority="27931">
      <formula>LEN(TRIM(J1679))&gt;0</formula>
    </cfRule>
  </conditionalFormatting>
  <conditionalFormatting sqref="K1679">
    <cfRule type="notContainsBlanks" dxfId="26819" priority="27930">
      <formula>LEN(TRIM(K1679))&gt;0</formula>
    </cfRule>
  </conditionalFormatting>
  <conditionalFormatting sqref="M1679">
    <cfRule type="containsText" dxfId="26818" priority="27929" operator="containsText" text="Complete">
      <formula>NOT(ISERROR(SEARCH("Complete",M1679)))</formula>
    </cfRule>
  </conditionalFormatting>
  <conditionalFormatting sqref="J1680">
    <cfRule type="notContainsBlanks" dxfId="26817" priority="27927">
      <formula>LEN(TRIM(J1680))&gt;0</formula>
    </cfRule>
  </conditionalFormatting>
  <conditionalFormatting sqref="K1680">
    <cfRule type="notContainsBlanks" dxfId="26816" priority="27926">
      <formula>LEN(TRIM(K1680))&gt;0</formula>
    </cfRule>
  </conditionalFormatting>
  <conditionalFormatting sqref="M1680">
    <cfRule type="containsText" dxfId="26815" priority="27925" operator="containsText" text="Complete">
      <formula>NOT(ISERROR(SEARCH("Complete",M1680)))</formula>
    </cfRule>
  </conditionalFormatting>
  <conditionalFormatting sqref="I1680">
    <cfRule type="cellIs" dxfId="26814" priority="27924" operator="greaterThan">
      <formula>2.35</formula>
    </cfRule>
  </conditionalFormatting>
  <conditionalFormatting sqref="I1680">
    <cfRule type="cellIs" dxfId="26813" priority="27920" operator="greaterThan">
      <formula>2.35</formula>
    </cfRule>
  </conditionalFormatting>
  <conditionalFormatting sqref="J1680">
    <cfRule type="notContainsBlanks" dxfId="26812" priority="27923">
      <formula>LEN(TRIM(J1680))&gt;0</formula>
    </cfRule>
  </conditionalFormatting>
  <conditionalFormatting sqref="K1680">
    <cfRule type="notContainsBlanks" dxfId="26811" priority="27922">
      <formula>LEN(TRIM(K1680))&gt;0</formula>
    </cfRule>
  </conditionalFormatting>
  <conditionalFormatting sqref="M1680">
    <cfRule type="containsText" dxfId="26810" priority="27921" operator="containsText" text="Complete">
      <formula>NOT(ISERROR(SEARCH("Complete",M1680)))</formula>
    </cfRule>
  </conditionalFormatting>
  <conditionalFormatting sqref="J1681">
    <cfRule type="notContainsBlanks" dxfId="26809" priority="27919">
      <formula>LEN(TRIM(J1681))&gt;0</formula>
    </cfRule>
  </conditionalFormatting>
  <conditionalFormatting sqref="K1681">
    <cfRule type="notContainsBlanks" dxfId="26808" priority="27918">
      <formula>LEN(TRIM(K1681))&gt;0</formula>
    </cfRule>
  </conditionalFormatting>
  <conditionalFormatting sqref="M1681">
    <cfRule type="containsText" dxfId="26807" priority="27917" operator="containsText" text="Complete">
      <formula>NOT(ISERROR(SEARCH("Complete",M1681)))</formula>
    </cfRule>
  </conditionalFormatting>
  <conditionalFormatting sqref="I1681">
    <cfRule type="cellIs" dxfId="26806" priority="27916" operator="greaterThan">
      <formula>2.35</formula>
    </cfRule>
  </conditionalFormatting>
  <conditionalFormatting sqref="I1681">
    <cfRule type="cellIs" dxfId="26805" priority="27912" operator="greaterThan">
      <formula>2.35</formula>
    </cfRule>
  </conditionalFormatting>
  <conditionalFormatting sqref="J1681">
    <cfRule type="notContainsBlanks" dxfId="26804" priority="27915">
      <formula>LEN(TRIM(J1681))&gt;0</formula>
    </cfRule>
  </conditionalFormatting>
  <conditionalFormatting sqref="K1681">
    <cfRule type="notContainsBlanks" dxfId="26803" priority="27914">
      <formula>LEN(TRIM(K1681))&gt;0</formula>
    </cfRule>
  </conditionalFormatting>
  <conditionalFormatting sqref="M1681">
    <cfRule type="containsText" dxfId="26802" priority="27913" operator="containsText" text="Complete">
      <formula>NOT(ISERROR(SEARCH("Complete",M1681)))</formula>
    </cfRule>
  </conditionalFormatting>
  <conditionalFormatting sqref="J1682">
    <cfRule type="notContainsBlanks" dxfId="26801" priority="27911">
      <formula>LEN(TRIM(J1682))&gt;0</formula>
    </cfRule>
  </conditionalFormatting>
  <conditionalFormatting sqref="K1682">
    <cfRule type="notContainsBlanks" dxfId="26800" priority="27910">
      <formula>LEN(TRIM(K1682))&gt;0</formula>
    </cfRule>
  </conditionalFormatting>
  <conditionalFormatting sqref="M1682">
    <cfRule type="containsText" dxfId="26799" priority="27909" operator="containsText" text="Complete">
      <formula>NOT(ISERROR(SEARCH("Complete",M1682)))</formula>
    </cfRule>
  </conditionalFormatting>
  <conditionalFormatting sqref="I1682">
    <cfRule type="cellIs" dxfId="26798" priority="27908" operator="greaterThan">
      <formula>2.35</formula>
    </cfRule>
  </conditionalFormatting>
  <conditionalFormatting sqref="I1682">
    <cfRule type="cellIs" dxfId="26797" priority="27904" operator="greaterThan">
      <formula>2.35</formula>
    </cfRule>
  </conditionalFormatting>
  <conditionalFormatting sqref="J1682">
    <cfRule type="notContainsBlanks" dxfId="26796" priority="27907">
      <formula>LEN(TRIM(J1682))&gt;0</formula>
    </cfRule>
  </conditionalFormatting>
  <conditionalFormatting sqref="K1682">
    <cfRule type="notContainsBlanks" dxfId="26795" priority="27906">
      <formula>LEN(TRIM(K1682))&gt;0</formula>
    </cfRule>
  </conditionalFormatting>
  <conditionalFormatting sqref="M1682">
    <cfRule type="containsText" dxfId="26794" priority="27905" operator="containsText" text="Complete">
      <formula>NOT(ISERROR(SEARCH("Complete",M1682)))</formula>
    </cfRule>
  </conditionalFormatting>
  <conditionalFormatting sqref="J1683">
    <cfRule type="notContainsBlanks" dxfId="26793" priority="27903">
      <formula>LEN(TRIM(J1683))&gt;0</formula>
    </cfRule>
  </conditionalFormatting>
  <conditionalFormatting sqref="K1683">
    <cfRule type="notContainsBlanks" dxfId="26792" priority="27902">
      <formula>LEN(TRIM(K1683))&gt;0</formula>
    </cfRule>
  </conditionalFormatting>
  <conditionalFormatting sqref="M1683">
    <cfRule type="containsText" dxfId="26791" priority="27901" operator="containsText" text="Complete">
      <formula>NOT(ISERROR(SEARCH("Complete",M1683)))</formula>
    </cfRule>
  </conditionalFormatting>
  <conditionalFormatting sqref="I1683">
    <cfRule type="cellIs" dxfId="26790" priority="27900" operator="greaterThan">
      <formula>2.35</formula>
    </cfRule>
  </conditionalFormatting>
  <conditionalFormatting sqref="I1683">
    <cfRule type="cellIs" dxfId="26789" priority="27896" operator="greaterThan">
      <formula>2.35</formula>
    </cfRule>
  </conditionalFormatting>
  <conditionalFormatting sqref="J1683">
    <cfRule type="notContainsBlanks" dxfId="26788" priority="27899">
      <formula>LEN(TRIM(J1683))&gt;0</formula>
    </cfRule>
  </conditionalFormatting>
  <conditionalFormatting sqref="K1683">
    <cfRule type="notContainsBlanks" dxfId="26787" priority="27898">
      <formula>LEN(TRIM(K1683))&gt;0</formula>
    </cfRule>
  </conditionalFormatting>
  <conditionalFormatting sqref="M1683">
    <cfRule type="containsText" dxfId="26786" priority="27897" operator="containsText" text="Complete">
      <formula>NOT(ISERROR(SEARCH("Complete",M1683)))</formula>
    </cfRule>
  </conditionalFormatting>
  <conditionalFormatting sqref="J1684">
    <cfRule type="notContainsBlanks" dxfId="26785" priority="27895">
      <formula>LEN(TRIM(J1684))&gt;0</formula>
    </cfRule>
  </conditionalFormatting>
  <conditionalFormatting sqref="K1684">
    <cfRule type="notContainsBlanks" dxfId="26784" priority="27894">
      <formula>LEN(TRIM(K1684))&gt;0</formula>
    </cfRule>
  </conditionalFormatting>
  <conditionalFormatting sqref="M1684">
    <cfRule type="containsText" dxfId="26783" priority="27893" operator="containsText" text="Complete">
      <formula>NOT(ISERROR(SEARCH("Complete",M1684)))</formula>
    </cfRule>
  </conditionalFormatting>
  <conditionalFormatting sqref="I1684">
    <cfRule type="cellIs" dxfId="26782" priority="27892" operator="greaterThan">
      <formula>2.35</formula>
    </cfRule>
  </conditionalFormatting>
  <conditionalFormatting sqref="I1684">
    <cfRule type="cellIs" dxfId="26781" priority="27888" operator="greaterThan">
      <formula>2.35</formula>
    </cfRule>
  </conditionalFormatting>
  <conditionalFormatting sqref="J1684">
    <cfRule type="notContainsBlanks" dxfId="26780" priority="27891">
      <formula>LEN(TRIM(J1684))&gt;0</formula>
    </cfRule>
  </conditionalFormatting>
  <conditionalFormatting sqref="K1684">
    <cfRule type="notContainsBlanks" dxfId="26779" priority="27890">
      <formula>LEN(TRIM(K1684))&gt;0</formula>
    </cfRule>
  </conditionalFormatting>
  <conditionalFormatting sqref="M1684">
    <cfRule type="containsText" dxfId="26778" priority="27889" operator="containsText" text="Complete">
      <formula>NOT(ISERROR(SEARCH("Complete",M1684)))</formula>
    </cfRule>
  </conditionalFormatting>
  <conditionalFormatting sqref="J1685">
    <cfRule type="notContainsBlanks" dxfId="26777" priority="27887">
      <formula>LEN(TRIM(J1685))&gt;0</formula>
    </cfRule>
  </conditionalFormatting>
  <conditionalFormatting sqref="K1685">
    <cfRule type="notContainsBlanks" dxfId="26776" priority="27886">
      <formula>LEN(TRIM(K1685))&gt;0</formula>
    </cfRule>
  </conditionalFormatting>
  <conditionalFormatting sqref="M1685">
    <cfRule type="containsText" dxfId="26775" priority="27885" operator="containsText" text="Complete">
      <formula>NOT(ISERROR(SEARCH("Complete",M1685)))</formula>
    </cfRule>
  </conditionalFormatting>
  <conditionalFormatting sqref="I1685">
    <cfRule type="cellIs" dxfId="26774" priority="27884" operator="greaterThan">
      <formula>2.35</formula>
    </cfRule>
  </conditionalFormatting>
  <conditionalFormatting sqref="I1685">
    <cfRule type="cellIs" dxfId="26773" priority="27880" operator="greaterThan">
      <formula>2.35</formula>
    </cfRule>
  </conditionalFormatting>
  <conditionalFormatting sqref="J1685">
    <cfRule type="notContainsBlanks" dxfId="26772" priority="27883">
      <formula>LEN(TRIM(J1685))&gt;0</formula>
    </cfRule>
  </conditionalFormatting>
  <conditionalFormatting sqref="K1685">
    <cfRule type="notContainsBlanks" dxfId="26771" priority="27882">
      <formula>LEN(TRIM(K1685))&gt;0</formula>
    </cfRule>
  </conditionalFormatting>
  <conditionalFormatting sqref="M1685">
    <cfRule type="containsText" dxfId="26770" priority="27881" operator="containsText" text="Complete">
      <formula>NOT(ISERROR(SEARCH("Complete",M1685)))</formula>
    </cfRule>
  </conditionalFormatting>
  <conditionalFormatting sqref="J1686">
    <cfRule type="notContainsBlanks" dxfId="26769" priority="27879">
      <formula>LEN(TRIM(J1686))&gt;0</formula>
    </cfRule>
  </conditionalFormatting>
  <conditionalFormatting sqref="K1686">
    <cfRule type="notContainsBlanks" dxfId="26768" priority="27878">
      <formula>LEN(TRIM(K1686))&gt;0</formula>
    </cfRule>
  </conditionalFormatting>
  <conditionalFormatting sqref="M1686">
    <cfRule type="containsText" dxfId="26767" priority="27877" operator="containsText" text="Complete">
      <formula>NOT(ISERROR(SEARCH("Complete",M1686)))</formula>
    </cfRule>
  </conditionalFormatting>
  <conditionalFormatting sqref="I1686">
    <cfRule type="cellIs" dxfId="26766" priority="27876" operator="greaterThan">
      <formula>2.35</formula>
    </cfRule>
  </conditionalFormatting>
  <conditionalFormatting sqref="I1686">
    <cfRule type="cellIs" dxfId="26765" priority="27872" operator="greaterThan">
      <formula>2.35</formula>
    </cfRule>
  </conditionalFormatting>
  <conditionalFormatting sqref="J1686">
    <cfRule type="notContainsBlanks" dxfId="26764" priority="27875">
      <formula>LEN(TRIM(J1686))&gt;0</formula>
    </cfRule>
  </conditionalFormatting>
  <conditionalFormatting sqref="K1686">
    <cfRule type="notContainsBlanks" dxfId="26763" priority="27874">
      <formula>LEN(TRIM(K1686))&gt;0</formula>
    </cfRule>
  </conditionalFormatting>
  <conditionalFormatting sqref="M1686">
    <cfRule type="containsText" dxfId="26762" priority="27873" operator="containsText" text="Complete">
      <formula>NOT(ISERROR(SEARCH("Complete",M1686)))</formula>
    </cfRule>
  </conditionalFormatting>
  <conditionalFormatting sqref="J1687">
    <cfRule type="notContainsBlanks" dxfId="26761" priority="27871">
      <formula>LEN(TRIM(J1687))&gt;0</formula>
    </cfRule>
  </conditionalFormatting>
  <conditionalFormatting sqref="K1687">
    <cfRule type="notContainsBlanks" dxfId="26760" priority="27870">
      <formula>LEN(TRIM(K1687))&gt;0</formula>
    </cfRule>
  </conditionalFormatting>
  <conditionalFormatting sqref="M1687">
    <cfRule type="containsText" dxfId="26759" priority="27869" operator="containsText" text="Complete">
      <formula>NOT(ISERROR(SEARCH("Complete",M1687)))</formula>
    </cfRule>
  </conditionalFormatting>
  <conditionalFormatting sqref="I1687">
    <cfRule type="cellIs" dxfId="26758" priority="27868" operator="greaterThan">
      <formula>2.35</formula>
    </cfRule>
  </conditionalFormatting>
  <conditionalFormatting sqref="I1687">
    <cfRule type="cellIs" dxfId="26757" priority="27864" operator="greaterThan">
      <formula>2.35</formula>
    </cfRule>
  </conditionalFormatting>
  <conditionalFormatting sqref="J1687">
    <cfRule type="notContainsBlanks" dxfId="26756" priority="27867">
      <formula>LEN(TRIM(J1687))&gt;0</formula>
    </cfRule>
  </conditionalFormatting>
  <conditionalFormatting sqref="K1687">
    <cfRule type="notContainsBlanks" dxfId="26755" priority="27866">
      <formula>LEN(TRIM(K1687))&gt;0</formula>
    </cfRule>
  </conditionalFormatting>
  <conditionalFormatting sqref="M1687">
    <cfRule type="containsText" dxfId="26754" priority="27865" operator="containsText" text="Complete">
      <formula>NOT(ISERROR(SEARCH("Complete",M1687)))</formula>
    </cfRule>
  </conditionalFormatting>
  <conditionalFormatting sqref="J1688">
    <cfRule type="notContainsBlanks" dxfId="26753" priority="27863">
      <formula>LEN(TRIM(J1688))&gt;0</formula>
    </cfRule>
  </conditionalFormatting>
  <conditionalFormatting sqref="K1688">
    <cfRule type="notContainsBlanks" dxfId="26752" priority="27862">
      <formula>LEN(TRIM(K1688))&gt;0</formula>
    </cfRule>
  </conditionalFormatting>
  <conditionalFormatting sqref="M1688">
    <cfRule type="containsText" dxfId="26751" priority="27861" operator="containsText" text="Complete">
      <formula>NOT(ISERROR(SEARCH("Complete",M1688)))</formula>
    </cfRule>
  </conditionalFormatting>
  <conditionalFormatting sqref="I1688">
    <cfRule type="cellIs" dxfId="26750" priority="27860" operator="greaterThan">
      <formula>2.35</formula>
    </cfRule>
  </conditionalFormatting>
  <conditionalFormatting sqref="I1688">
    <cfRule type="cellIs" dxfId="26749" priority="27856" operator="greaterThan">
      <formula>2.35</formula>
    </cfRule>
  </conditionalFormatting>
  <conditionalFormatting sqref="J1688">
    <cfRule type="notContainsBlanks" dxfId="26748" priority="27859">
      <formula>LEN(TRIM(J1688))&gt;0</formula>
    </cfRule>
  </conditionalFormatting>
  <conditionalFormatting sqref="K1688">
    <cfRule type="notContainsBlanks" dxfId="26747" priority="27858">
      <formula>LEN(TRIM(K1688))&gt;0</formula>
    </cfRule>
  </conditionalFormatting>
  <conditionalFormatting sqref="M1688">
    <cfRule type="containsText" dxfId="26746" priority="27857" operator="containsText" text="Complete">
      <formula>NOT(ISERROR(SEARCH("Complete",M1688)))</formula>
    </cfRule>
  </conditionalFormatting>
  <conditionalFormatting sqref="J1689">
    <cfRule type="notContainsBlanks" dxfId="26745" priority="27855">
      <formula>LEN(TRIM(J1689))&gt;0</formula>
    </cfRule>
  </conditionalFormatting>
  <conditionalFormatting sqref="K1689">
    <cfRule type="notContainsBlanks" dxfId="26744" priority="27854">
      <formula>LEN(TRIM(K1689))&gt;0</formula>
    </cfRule>
  </conditionalFormatting>
  <conditionalFormatting sqref="M1689">
    <cfRule type="containsText" dxfId="26743" priority="27853" operator="containsText" text="Complete">
      <formula>NOT(ISERROR(SEARCH("Complete",M1689)))</formula>
    </cfRule>
  </conditionalFormatting>
  <conditionalFormatting sqref="I1689">
    <cfRule type="cellIs" dxfId="26742" priority="27852" operator="greaterThan">
      <formula>2.35</formula>
    </cfRule>
  </conditionalFormatting>
  <conditionalFormatting sqref="I1689">
    <cfRule type="cellIs" dxfId="26741" priority="27848" operator="greaterThan">
      <formula>2.35</formula>
    </cfRule>
  </conditionalFormatting>
  <conditionalFormatting sqref="J1689">
    <cfRule type="notContainsBlanks" dxfId="26740" priority="27851">
      <formula>LEN(TRIM(J1689))&gt;0</formula>
    </cfRule>
  </conditionalFormatting>
  <conditionalFormatting sqref="K1689">
    <cfRule type="notContainsBlanks" dxfId="26739" priority="27850">
      <formula>LEN(TRIM(K1689))&gt;0</formula>
    </cfRule>
  </conditionalFormatting>
  <conditionalFormatting sqref="M1689">
    <cfRule type="containsText" dxfId="26738" priority="27849" operator="containsText" text="Complete">
      <formula>NOT(ISERROR(SEARCH("Complete",M1689)))</formula>
    </cfRule>
  </conditionalFormatting>
  <conditionalFormatting sqref="J1690">
    <cfRule type="notContainsBlanks" dxfId="26737" priority="27847">
      <formula>LEN(TRIM(J1690))&gt;0</formula>
    </cfRule>
  </conditionalFormatting>
  <conditionalFormatting sqref="K1690">
    <cfRule type="notContainsBlanks" dxfId="26736" priority="27846">
      <formula>LEN(TRIM(K1690))&gt;0</formula>
    </cfRule>
  </conditionalFormatting>
  <conditionalFormatting sqref="M1690">
    <cfRule type="containsText" dxfId="26735" priority="27845" operator="containsText" text="Complete">
      <formula>NOT(ISERROR(SEARCH("Complete",M1690)))</formula>
    </cfRule>
  </conditionalFormatting>
  <conditionalFormatting sqref="I1690">
    <cfRule type="cellIs" dxfId="26734" priority="27844" operator="greaterThan">
      <formula>2.35</formula>
    </cfRule>
  </conditionalFormatting>
  <conditionalFormatting sqref="I1690">
    <cfRule type="cellIs" dxfId="26733" priority="27840" operator="greaterThan">
      <formula>2.35</formula>
    </cfRule>
  </conditionalFormatting>
  <conditionalFormatting sqref="J1690">
    <cfRule type="notContainsBlanks" dxfId="26732" priority="27843">
      <formula>LEN(TRIM(J1690))&gt;0</formula>
    </cfRule>
  </conditionalFormatting>
  <conditionalFormatting sqref="K1690">
    <cfRule type="notContainsBlanks" dxfId="26731" priority="27842">
      <formula>LEN(TRIM(K1690))&gt;0</formula>
    </cfRule>
  </conditionalFormatting>
  <conditionalFormatting sqref="M1690">
    <cfRule type="containsText" dxfId="26730" priority="27841" operator="containsText" text="Complete">
      <formula>NOT(ISERROR(SEARCH("Complete",M1690)))</formula>
    </cfRule>
  </conditionalFormatting>
  <conditionalFormatting sqref="J1691">
    <cfRule type="notContainsBlanks" dxfId="26729" priority="27839">
      <formula>LEN(TRIM(J1691))&gt;0</formula>
    </cfRule>
  </conditionalFormatting>
  <conditionalFormatting sqref="K1691">
    <cfRule type="notContainsBlanks" dxfId="26728" priority="27838">
      <formula>LEN(TRIM(K1691))&gt;0</formula>
    </cfRule>
  </conditionalFormatting>
  <conditionalFormatting sqref="M1691">
    <cfRule type="containsText" dxfId="26727" priority="27837" operator="containsText" text="Complete">
      <formula>NOT(ISERROR(SEARCH("Complete",M1691)))</formula>
    </cfRule>
  </conditionalFormatting>
  <conditionalFormatting sqref="I1691">
    <cfRule type="cellIs" dxfId="26726" priority="27836" operator="greaterThan">
      <formula>2.35</formula>
    </cfRule>
  </conditionalFormatting>
  <conditionalFormatting sqref="I1691">
    <cfRule type="cellIs" dxfId="26725" priority="27832" operator="greaterThan">
      <formula>2.35</formula>
    </cfRule>
  </conditionalFormatting>
  <conditionalFormatting sqref="J1691">
    <cfRule type="notContainsBlanks" dxfId="26724" priority="27835">
      <formula>LEN(TRIM(J1691))&gt;0</formula>
    </cfRule>
  </conditionalFormatting>
  <conditionalFormatting sqref="K1691">
    <cfRule type="notContainsBlanks" dxfId="26723" priority="27834">
      <formula>LEN(TRIM(K1691))&gt;0</formula>
    </cfRule>
  </conditionalFormatting>
  <conditionalFormatting sqref="M1691">
    <cfRule type="containsText" dxfId="26722" priority="27833" operator="containsText" text="Complete">
      <formula>NOT(ISERROR(SEARCH("Complete",M1691)))</formula>
    </cfRule>
  </conditionalFormatting>
  <conditionalFormatting sqref="J1692">
    <cfRule type="notContainsBlanks" dxfId="26721" priority="27831">
      <formula>LEN(TRIM(J1692))&gt;0</formula>
    </cfRule>
  </conditionalFormatting>
  <conditionalFormatting sqref="K1692">
    <cfRule type="notContainsBlanks" dxfId="26720" priority="27830">
      <formula>LEN(TRIM(K1692))&gt;0</formula>
    </cfRule>
  </conditionalFormatting>
  <conditionalFormatting sqref="M1692">
    <cfRule type="containsText" dxfId="26719" priority="27829" operator="containsText" text="Complete">
      <formula>NOT(ISERROR(SEARCH("Complete",M1692)))</formula>
    </cfRule>
  </conditionalFormatting>
  <conditionalFormatting sqref="I1692">
    <cfRule type="cellIs" dxfId="26718" priority="27828" operator="greaterThan">
      <formula>2.35</formula>
    </cfRule>
  </conditionalFormatting>
  <conditionalFormatting sqref="I1692">
    <cfRule type="cellIs" dxfId="26717" priority="27824" operator="greaterThan">
      <formula>2.35</formula>
    </cfRule>
  </conditionalFormatting>
  <conditionalFormatting sqref="J1692">
    <cfRule type="notContainsBlanks" dxfId="26716" priority="27827">
      <formula>LEN(TRIM(J1692))&gt;0</formula>
    </cfRule>
  </conditionalFormatting>
  <conditionalFormatting sqref="K1692">
    <cfRule type="notContainsBlanks" dxfId="26715" priority="27826">
      <formula>LEN(TRIM(K1692))&gt;0</formula>
    </cfRule>
  </conditionalFormatting>
  <conditionalFormatting sqref="M1692">
    <cfRule type="containsText" dxfId="26714" priority="27825" operator="containsText" text="Complete">
      <formula>NOT(ISERROR(SEARCH("Complete",M1692)))</formula>
    </cfRule>
  </conditionalFormatting>
  <conditionalFormatting sqref="J1693">
    <cfRule type="notContainsBlanks" dxfId="26713" priority="27823">
      <formula>LEN(TRIM(J1693))&gt;0</formula>
    </cfRule>
  </conditionalFormatting>
  <conditionalFormatting sqref="K1693">
    <cfRule type="notContainsBlanks" dxfId="26712" priority="27822">
      <formula>LEN(TRIM(K1693))&gt;0</formula>
    </cfRule>
  </conditionalFormatting>
  <conditionalFormatting sqref="M1693">
    <cfRule type="containsText" dxfId="26711" priority="27821" operator="containsText" text="Complete">
      <formula>NOT(ISERROR(SEARCH("Complete",M1693)))</formula>
    </cfRule>
  </conditionalFormatting>
  <conditionalFormatting sqref="I1693">
    <cfRule type="cellIs" dxfId="26710" priority="27820" operator="greaterThan">
      <formula>2.35</formula>
    </cfRule>
  </conditionalFormatting>
  <conditionalFormatting sqref="I1693">
    <cfRule type="cellIs" dxfId="26709" priority="27816" operator="greaterThan">
      <formula>2.35</formula>
    </cfRule>
  </conditionalFormatting>
  <conditionalFormatting sqref="J1693">
    <cfRule type="notContainsBlanks" dxfId="26708" priority="27819">
      <formula>LEN(TRIM(J1693))&gt;0</formula>
    </cfRule>
  </conditionalFormatting>
  <conditionalFormatting sqref="K1693">
    <cfRule type="notContainsBlanks" dxfId="26707" priority="27818">
      <formula>LEN(TRIM(K1693))&gt;0</formula>
    </cfRule>
  </conditionalFormatting>
  <conditionalFormatting sqref="M1693">
    <cfRule type="containsText" dxfId="26706" priority="27817" operator="containsText" text="Complete">
      <formula>NOT(ISERROR(SEARCH("Complete",M1693)))</formula>
    </cfRule>
  </conditionalFormatting>
  <conditionalFormatting sqref="J1694">
    <cfRule type="notContainsBlanks" dxfId="26705" priority="27815">
      <formula>LEN(TRIM(J1694))&gt;0</formula>
    </cfRule>
  </conditionalFormatting>
  <conditionalFormatting sqref="K1694">
    <cfRule type="notContainsBlanks" dxfId="26704" priority="27814">
      <formula>LEN(TRIM(K1694))&gt;0</formula>
    </cfRule>
  </conditionalFormatting>
  <conditionalFormatting sqref="M1694">
    <cfRule type="containsText" dxfId="26703" priority="27813" operator="containsText" text="Complete">
      <formula>NOT(ISERROR(SEARCH("Complete",M1694)))</formula>
    </cfRule>
  </conditionalFormatting>
  <conditionalFormatting sqref="I1694">
    <cfRule type="cellIs" dxfId="26702" priority="27812" operator="greaterThan">
      <formula>2.35</formula>
    </cfRule>
  </conditionalFormatting>
  <conditionalFormatting sqref="I1694">
    <cfRule type="cellIs" dxfId="26701" priority="27808" operator="greaterThan">
      <formula>2.35</formula>
    </cfRule>
  </conditionalFormatting>
  <conditionalFormatting sqref="J1694">
    <cfRule type="notContainsBlanks" dxfId="26700" priority="27811">
      <formula>LEN(TRIM(J1694))&gt;0</formula>
    </cfRule>
  </conditionalFormatting>
  <conditionalFormatting sqref="K1694">
    <cfRule type="notContainsBlanks" dxfId="26699" priority="27810">
      <formula>LEN(TRIM(K1694))&gt;0</formula>
    </cfRule>
  </conditionalFormatting>
  <conditionalFormatting sqref="M1694">
    <cfRule type="containsText" dxfId="26698" priority="27809" operator="containsText" text="Complete">
      <formula>NOT(ISERROR(SEARCH("Complete",M1694)))</formula>
    </cfRule>
  </conditionalFormatting>
  <conditionalFormatting sqref="J1695">
    <cfRule type="notContainsBlanks" dxfId="26697" priority="27807">
      <formula>LEN(TRIM(J1695))&gt;0</formula>
    </cfRule>
  </conditionalFormatting>
  <conditionalFormatting sqref="K1695">
    <cfRule type="notContainsBlanks" dxfId="26696" priority="27806">
      <formula>LEN(TRIM(K1695))&gt;0</formula>
    </cfRule>
  </conditionalFormatting>
  <conditionalFormatting sqref="M1695">
    <cfRule type="containsText" dxfId="26695" priority="27805" operator="containsText" text="Complete">
      <formula>NOT(ISERROR(SEARCH("Complete",M1695)))</formula>
    </cfRule>
  </conditionalFormatting>
  <conditionalFormatting sqref="I1695">
    <cfRule type="cellIs" dxfId="26694" priority="27804" operator="greaterThan">
      <formula>2.35</formula>
    </cfRule>
  </conditionalFormatting>
  <conditionalFormatting sqref="I1695">
    <cfRule type="cellIs" dxfId="26693" priority="27800" operator="greaterThan">
      <formula>2.35</formula>
    </cfRule>
  </conditionalFormatting>
  <conditionalFormatting sqref="J1695">
    <cfRule type="notContainsBlanks" dxfId="26692" priority="27803">
      <formula>LEN(TRIM(J1695))&gt;0</formula>
    </cfRule>
  </conditionalFormatting>
  <conditionalFormatting sqref="K1695">
    <cfRule type="notContainsBlanks" dxfId="26691" priority="27802">
      <formula>LEN(TRIM(K1695))&gt;0</formula>
    </cfRule>
  </conditionalFormatting>
  <conditionalFormatting sqref="M1695">
    <cfRule type="containsText" dxfId="26690" priority="27801" operator="containsText" text="Complete">
      <formula>NOT(ISERROR(SEARCH("Complete",M1695)))</formula>
    </cfRule>
  </conditionalFormatting>
  <conditionalFormatting sqref="J1696">
    <cfRule type="notContainsBlanks" dxfId="26689" priority="27799">
      <formula>LEN(TRIM(J1696))&gt;0</formula>
    </cfRule>
  </conditionalFormatting>
  <conditionalFormatting sqref="K1696">
    <cfRule type="notContainsBlanks" dxfId="26688" priority="27798">
      <formula>LEN(TRIM(K1696))&gt;0</formula>
    </cfRule>
  </conditionalFormatting>
  <conditionalFormatting sqref="M1696">
    <cfRule type="containsText" dxfId="26687" priority="27797" operator="containsText" text="Complete">
      <formula>NOT(ISERROR(SEARCH("Complete",M1696)))</formula>
    </cfRule>
  </conditionalFormatting>
  <conditionalFormatting sqref="I1696">
    <cfRule type="cellIs" dxfId="26686" priority="27796" operator="greaterThan">
      <formula>2.35</formula>
    </cfRule>
  </conditionalFormatting>
  <conditionalFormatting sqref="I1696">
    <cfRule type="cellIs" dxfId="26685" priority="27792" operator="greaterThan">
      <formula>2.35</formula>
    </cfRule>
  </conditionalFormatting>
  <conditionalFormatting sqref="J1696">
    <cfRule type="notContainsBlanks" dxfId="26684" priority="27795">
      <formula>LEN(TRIM(J1696))&gt;0</formula>
    </cfRule>
  </conditionalFormatting>
  <conditionalFormatting sqref="K1696">
    <cfRule type="notContainsBlanks" dxfId="26683" priority="27794">
      <formula>LEN(TRIM(K1696))&gt;0</formula>
    </cfRule>
  </conditionalFormatting>
  <conditionalFormatting sqref="M1696">
    <cfRule type="containsText" dxfId="26682" priority="27793" operator="containsText" text="Complete">
      <formula>NOT(ISERROR(SEARCH("Complete",M1696)))</formula>
    </cfRule>
  </conditionalFormatting>
  <conditionalFormatting sqref="J1697">
    <cfRule type="notContainsBlanks" dxfId="26681" priority="27791">
      <formula>LEN(TRIM(J1697))&gt;0</formula>
    </cfRule>
  </conditionalFormatting>
  <conditionalFormatting sqref="K1697">
    <cfRule type="notContainsBlanks" dxfId="26680" priority="27790">
      <formula>LEN(TRIM(K1697))&gt;0</formula>
    </cfRule>
  </conditionalFormatting>
  <conditionalFormatting sqref="M1697">
    <cfRule type="containsText" dxfId="26679" priority="27789" operator="containsText" text="Complete">
      <formula>NOT(ISERROR(SEARCH("Complete",M1697)))</formula>
    </cfRule>
  </conditionalFormatting>
  <conditionalFormatting sqref="I1697">
    <cfRule type="cellIs" dxfId="26678" priority="27788" operator="greaterThan">
      <formula>2.35</formula>
    </cfRule>
  </conditionalFormatting>
  <conditionalFormatting sqref="I1697">
    <cfRule type="cellIs" dxfId="26677" priority="27784" operator="greaterThan">
      <formula>2.35</formula>
    </cfRule>
  </conditionalFormatting>
  <conditionalFormatting sqref="J1697">
    <cfRule type="notContainsBlanks" dxfId="26676" priority="27787">
      <formula>LEN(TRIM(J1697))&gt;0</formula>
    </cfRule>
  </conditionalFormatting>
  <conditionalFormatting sqref="K1697">
    <cfRule type="notContainsBlanks" dxfId="26675" priority="27786">
      <formula>LEN(TRIM(K1697))&gt;0</formula>
    </cfRule>
  </conditionalFormatting>
  <conditionalFormatting sqref="M1697">
    <cfRule type="containsText" dxfId="26674" priority="27785" operator="containsText" text="Complete">
      <formula>NOT(ISERROR(SEARCH("Complete",M1697)))</formula>
    </cfRule>
  </conditionalFormatting>
  <conditionalFormatting sqref="J1698">
    <cfRule type="notContainsBlanks" dxfId="26673" priority="27783">
      <formula>LEN(TRIM(J1698))&gt;0</formula>
    </cfRule>
  </conditionalFormatting>
  <conditionalFormatting sqref="K1698">
    <cfRule type="notContainsBlanks" dxfId="26672" priority="27782">
      <formula>LEN(TRIM(K1698))&gt;0</formula>
    </cfRule>
  </conditionalFormatting>
  <conditionalFormatting sqref="M1698">
    <cfRule type="containsText" dxfId="26671" priority="27781" operator="containsText" text="Complete">
      <formula>NOT(ISERROR(SEARCH("Complete",M1698)))</formula>
    </cfRule>
  </conditionalFormatting>
  <conditionalFormatting sqref="I1698">
    <cfRule type="cellIs" dxfId="26670" priority="27780" operator="greaterThan">
      <formula>2.35</formula>
    </cfRule>
  </conditionalFormatting>
  <conditionalFormatting sqref="I1698">
    <cfRule type="cellIs" dxfId="26669" priority="27776" operator="greaterThan">
      <formula>2.35</formula>
    </cfRule>
  </conditionalFormatting>
  <conditionalFormatting sqref="J1698">
    <cfRule type="notContainsBlanks" dxfId="26668" priority="27779">
      <formula>LEN(TRIM(J1698))&gt;0</formula>
    </cfRule>
  </conditionalFormatting>
  <conditionalFormatting sqref="K1698">
    <cfRule type="notContainsBlanks" dxfId="26667" priority="27778">
      <formula>LEN(TRIM(K1698))&gt;0</formula>
    </cfRule>
  </conditionalFormatting>
  <conditionalFormatting sqref="M1698">
    <cfRule type="containsText" dxfId="26666" priority="27777" operator="containsText" text="Complete">
      <formula>NOT(ISERROR(SEARCH("Complete",M1698)))</formula>
    </cfRule>
  </conditionalFormatting>
  <conditionalFormatting sqref="J1699">
    <cfRule type="notContainsBlanks" dxfId="26665" priority="27775">
      <formula>LEN(TRIM(J1699))&gt;0</formula>
    </cfRule>
  </conditionalFormatting>
  <conditionalFormatting sqref="K1699">
    <cfRule type="notContainsBlanks" dxfId="26664" priority="27774">
      <formula>LEN(TRIM(K1699))&gt;0</formula>
    </cfRule>
  </conditionalFormatting>
  <conditionalFormatting sqref="M1699">
    <cfRule type="containsText" dxfId="26663" priority="27773" operator="containsText" text="Complete">
      <formula>NOT(ISERROR(SEARCH("Complete",M1699)))</formula>
    </cfRule>
  </conditionalFormatting>
  <conditionalFormatting sqref="I1699">
    <cfRule type="cellIs" dxfId="26662" priority="27772" operator="greaterThan">
      <formula>2.35</formula>
    </cfRule>
  </conditionalFormatting>
  <conditionalFormatting sqref="I1699">
    <cfRule type="cellIs" dxfId="26661" priority="27768" operator="greaterThan">
      <formula>2.35</formula>
    </cfRule>
  </conditionalFormatting>
  <conditionalFormatting sqref="J1699">
    <cfRule type="notContainsBlanks" dxfId="26660" priority="27771">
      <formula>LEN(TRIM(J1699))&gt;0</formula>
    </cfRule>
  </conditionalFormatting>
  <conditionalFormatting sqref="K1699">
    <cfRule type="notContainsBlanks" dxfId="26659" priority="27770">
      <formula>LEN(TRIM(K1699))&gt;0</formula>
    </cfRule>
  </conditionalFormatting>
  <conditionalFormatting sqref="M1699">
    <cfRule type="containsText" dxfId="26658" priority="27769" operator="containsText" text="Complete">
      <formula>NOT(ISERROR(SEARCH("Complete",M1699)))</formula>
    </cfRule>
  </conditionalFormatting>
  <conditionalFormatting sqref="J1700">
    <cfRule type="notContainsBlanks" dxfId="26657" priority="27767">
      <formula>LEN(TRIM(J1700))&gt;0</formula>
    </cfRule>
  </conditionalFormatting>
  <conditionalFormatting sqref="K1700">
    <cfRule type="notContainsBlanks" dxfId="26656" priority="27766">
      <formula>LEN(TRIM(K1700))&gt;0</formula>
    </cfRule>
  </conditionalFormatting>
  <conditionalFormatting sqref="M1700">
    <cfRule type="containsText" dxfId="26655" priority="27765" operator="containsText" text="Complete">
      <formula>NOT(ISERROR(SEARCH("Complete",M1700)))</formula>
    </cfRule>
  </conditionalFormatting>
  <conditionalFormatting sqref="I1700">
    <cfRule type="cellIs" dxfId="26654" priority="27764" operator="greaterThan">
      <formula>2.35</formula>
    </cfRule>
  </conditionalFormatting>
  <conditionalFormatting sqref="I1700">
    <cfRule type="cellIs" dxfId="26653" priority="27760" operator="greaterThan">
      <formula>2.35</formula>
    </cfRule>
  </conditionalFormatting>
  <conditionalFormatting sqref="J1700">
    <cfRule type="notContainsBlanks" dxfId="26652" priority="27763">
      <formula>LEN(TRIM(J1700))&gt;0</formula>
    </cfRule>
  </conditionalFormatting>
  <conditionalFormatting sqref="K1700">
    <cfRule type="notContainsBlanks" dxfId="26651" priority="27762">
      <formula>LEN(TRIM(K1700))&gt;0</formula>
    </cfRule>
  </conditionalFormatting>
  <conditionalFormatting sqref="M1700">
    <cfRule type="containsText" dxfId="26650" priority="27761" operator="containsText" text="Complete">
      <formula>NOT(ISERROR(SEARCH("Complete",M1700)))</formula>
    </cfRule>
  </conditionalFormatting>
  <conditionalFormatting sqref="J1701">
    <cfRule type="notContainsBlanks" dxfId="26649" priority="27759">
      <formula>LEN(TRIM(J1701))&gt;0</formula>
    </cfRule>
  </conditionalFormatting>
  <conditionalFormatting sqref="K1701">
    <cfRule type="notContainsBlanks" dxfId="26648" priority="27758">
      <formula>LEN(TRIM(K1701))&gt;0</formula>
    </cfRule>
  </conditionalFormatting>
  <conditionalFormatting sqref="M1701">
    <cfRule type="containsText" dxfId="26647" priority="27757" operator="containsText" text="Complete">
      <formula>NOT(ISERROR(SEARCH("Complete",M1701)))</formula>
    </cfRule>
  </conditionalFormatting>
  <conditionalFormatting sqref="I1701">
    <cfRule type="cellIs" dxfId="26646" priority="27756" operator="greaterThan">
      <formula>2.35</formula>
    </cfRule>
  </conditionalFormatting>
  <conditionalFormatting sqref="I1701">
    <cfRule type="cellIs" dxfId="26645" priority="27752" operator="greaterThan">
      <formula>2.35</formula>
    </cfRule>
  </conditionalFormatting>
  <conditionalFormatting sqref="J1701">
    <cfRule type="notContainsBlanks" dxfId="26644" priority="27755">
      <formula>LEN(TRIM(J1701))&gt;0</formula>
    </cfRule>
  </conditionalFormatting>
  <conditionalFormatting sqref="K1701">
    <cfRule type="notContainsBlanks" dxfId="26643" priority="27754">
      <formula>LEN(TRIM(K1701))&gt;0</formula>
    </cfRule>
  </conditionalFormatting>
  <conditionalFormatting sqref="M1701">
    <cfRule type="containsText" dxfId="26642" priority="27753" operator="containsText" text="Complete">
      <formula>NOT(ISERROR(SEARCH("Complete",M1701)))</formula>
    </cfRule>
  </conditionalFormatting>
  <conditionalFormatting sqref="J1702">
    <cfRule type="notContainsBlanks" dxfId="26641" priority="27751">
      <formula>LEN(TRIM(J1702))&gt;0</formula>
    </cfRule>
  </conditionalFormatting>
  <conditionalFormatting sqref="K1702">
    <cfRule type="notContainsBlanks" dxfId="26640" priority="27750">
      <formula>LEN(TRIM(K1702))&gt;0</formula>
    </cfRule>
  </conditionalFormatting>
  <conditionalFormatting sqref="M1702">
    <cfRule type="containsText" dxfId="26639" priority="27749" operator="containsText" text="Complete">
      <formula>NOT(ISERROR(SEARCH("Complete",M1702)))</formula>
    </cfRule>
  </conditionalFormatting>
  <conditionalFormatting sqref="I1702">
    <cfRule type="cellIs" dxfId="26638" priority="27748" operator="greaterThan">
      <formula>2.35</formula>
    </cfRule>
  </conditionalFormatting>
  <conditionalFormatting sqref="I1702">
    <cfRule type="cellIs" dxfId="26637" priority="27744" operator="greaterThan">
      <formula>2.35</formula>
    </cfRule>
  </conditionalFormatting>
  <conditionalFormatting sqref="J1702">
    <cfRule type="notContainsBlanks" dxfId="26636" priority="27747">
      <formula>LEN(TRIM(J1702))&gt;0</formula>
    </cfRule>
  </conditionalFormatting>
  <conditionalFormatting sqref="K1702">
    <cfRule type="notContainsBlanks" dxfId="26635" priority="27746">
      <formula>LEN(TRIM(K1702))&gt;0</formula>
    </cfRule>
  </conditionalFormatting>
  <conditionalFormatting sqref="M1702">
    <cfRule type="containsText" dxfId="26634" priority="27745" operator="containsText" text="Complete">
      <formula>NOT(ISERROR(SEARCH("Complete",M1702)))</formula>
    </cfRule>
  </conditionalFormatting>
  <conditionalFormatting sqref="J1703">
    <cfRule type="notContainsBlanks" dxfId="26633" priority="27743">
      <formula>LEN(TRIM(J1703))&gt;0</formula>
    </cfRule>
  </conditionalFormatting>
  <conditionalFormatting sqref="K1703">
    <cfRule type="notContainsBlanks" dxfId="26632" priority="27742">
      <formula>LEN(TRIM(K1703))&gt;0</formula>
    </cfRule>
  </conditionalFormatting>
  <conditionalFormatting sqref="M1703">
    <cfRule type="containsText" dxfId="26631" priority="27741" operator="containsText" text="Complete">
      <formula>NOT(ISERROR(SEARCH("Complete",M1703)))</formula>
    </cfRule>
  </conditionalFormatting>
  <conditionalFormatting sqref="I1703">
    <cfRule type="cellIs" dxfId="26630" priority="27740" operator="greaterThan">
      <formula>2.35</formula>
    </cfRule>
  </conditionalFormatting>
  <conditionalFormatting sqref="I1703">
    <cfRule type="cellIs" dxfId="26629" priority="27736" operator="greaterThan">
      <formula>2.35</formula>
    </cfRule>
  </conditionalFormatting>
  <conditionalFormatting sqref="J1703">
    <cfRule type="notContainsBlanks" dxfId="26628" priority="27739">
      <formula>LEN(TRIM(J1703))&gt;0</formula>
    </cfRule>
  </conditionalFormatting>
  <conditionalFormatting sqref="K1703">
    <cfRule type="notContainsBlanks" dxfId="26627" priority="27738">
      <formula>LEN(TRIM(K1703))&gt;0</formula>
    </cfRule>
  </conditionalFormatting>
  <conditionalFormatting sqref="M1703">
    <cfRule type="containsText" dxfId="26626" priority="27737" operator="containsText" text="Complete">
      <formula>NOT(ISERROR(SEARCH("Complete",M1703)))</formula>
    </cfRule>
  </conditionalFormatting>
  <conditionalFormatting sqref="J1704">
    <cfRule type="notContainsBlanks" dxfId="26625" priority="27735">
      <formula>LEN(TRIM(J1704))&gt;0</formula>
    </cfRule>
  </conditionalFormatting>
  <conditionalFormatting sqref="K1704">
    <cfRule type="notContainsBlanks" dxfId="26624" priority="27734">
      <formula>LEN(TRIM(K1704))&gt;0</formula>
    </cfRule>
  </conditionalFormatting>
  <conditionalFormatting sqref="M1704">
    <cfRule type="containsText" dxfId="26623" priority="27733" operator="containsText" text="Complete">
      <formula>NOT(ISERROR(SEARCH("Complete",M1704)))</formula>
    </cfRule>
  </conditionalFormatting>
  <conditionalFormatting sqref="I1704">
    <cfRule type="cellIs" dxfId="26622" priority="27732" operator="greaterThan">
      <formula>2.35</formula>
    </cfRule>
  </conditionalFormatting>
  <conditionalFormatting sqref="I1704">
    <cfRule type="cellIs" dxfId="26621" priority="27728" operator="greaterThan">
      <formula>2.35</formula>
    </cfRule>
  </conditionalFormatting>
  <conditionalFormatting sqref="J1704">
    <cfRule type="notContainsBlanks" dxfId="26620" priority="27731">
      <formula>LEN(TRIM(J1704))&gt;0</formula>
    </cfRule>
  </conditionalFormatting>
  <conditionalFormatting sqref="K1704">
    <cfRule type="notContainsBlanks" dxfId="26619" priority="27730">
      <formula>LEN(TRIM(K1704))&gt;0</formula>
    </cfRule>
  </conditionalFormatting>
  <conditionalFormatting sqref="M1704">
    <cfRule type="containsText" dxfId="26618" priority="27729" operator="containsText" text="Complete">
      <formula>NOT(ISERROR(SEARCH("Complete",M1704)))</formula>
    </cfRule>
  </conditionalFormatting>
  <conditionalFormatting sqref="J1705">
    <cfRule type="notContainsBlanks" dxfId="26617" priority="27727">
      <formula>LEN(TRIM(J1705))&gt;0</formula>
    </cfRule>
  </conditionalFormatting>
  <conditionalFormatting sqref="K1705">
    <cfRule type="notContainsBlanks" dxfId="26616" priority="27726">
      <formula>LEN(TRIM(K1705))&gt;0</formula>
    </cfRule>
  </conditionalFormatting>
  <conditionalFormatting sqref="M1705">
    <cfRule type="containsText" dxfId="26615" priority="27725" operator="containsText" text="Complete">
      <formula>NOT(ISERROR(SEARCH("Complete",M1705)))</formula>
    </cfRule>
  </conditionalFormatting>
  <conditionalFormatting sqref="I1705">
    <cfRule type="cellIs" dxfId="26614" priority="27724" operator="greaterThan">
      <formula>2.35</formula>
    </cfRule>
  </conditionalFormatting>
  <conditionalFormatting sqref="I1705">
    <cfRule type="cellIs" dxfId="26613" priority="27720" operator="greaterThan">
      <formula>2.35</formula>
    </cfRule>
  </conditionalFormatting>
  <conditionalFormatting sqref="J1705">
    <cfRule type="notContainsBlanks" dxfId="26612" priority="27723">
      <formula>LEN(TRIM(J1705))&gt;0</formula>
    </cfRule>
  </conditionalFormatting>
  <conditionalFormatting sqref="K1705">
    <cfRule type="notContainsBlanks" dxfId="26611" priority="27722">
      <formula>LEN(TRIM(K1705))&gt;0</formula>
    </cfRule>
  </conditionalFormatting>
  <conditionalFormatting sqref="M1705">
    <cfRule type="containsText" dxfId="26610" priority="27721" operator="containsText" text="Complete">
      <formula>NOT(ISERROR(SEARCH("Complete",M1705)))</formula>
    </cfRule>
  </conditionalFormatting>
  <conditionalFormatting sqref="J1706">
    <cfRule type="notContainsBlanks" dxfId="26609" priority="27719">
      <formula>LEN(TRIM(J1706))&gt;0</formula>
    </cfRule>
  </conditionalFormatting>
  <conditionalFormatting sqref="K1706">
    <cfRule type="notContainsBlanks" dxfId="26608" priority="27718">
      <formula>LEN(TRIM(K1706))&gt;0</formula>
    </cfRule>
  </conditionalFormatting>
  <conditionalFormatting sqref="M1706">
    <cfRule type="containsText" dxfId="26607" priority="27717" operator="containsText" text="Complete">
      <formula>NOT(ISERROR(SEARCH("Complete",M1706)))</formula>
    </cfRule>
  </conditionalFormatting>
  <conditionalFormatting sqref="I1706">
    <cfRule type="cellIs" dxfId="26606" priority="27716" operator="greaterThan">
      <formula>2.35</formula>
    </cfRule>
  </conditionalFormatting>
  <conditionalFormatting sqref="I1706">
    <cfRule type="cellIs" dxfId="26605" priority="27712" operator="greaterThan">
      <formula>2.35</formula>
    </cfRule>
  </conditionalFormatting>
  <conditionalFormatting sqref="J1706">
    <cfRule type="notContainsBlanks" dxfId="26604" priority="27715">
      <formula>LEN(TRIM(J1706))&gt;0</formula>
    </cfRule>
  </conditionalFormatting>
  <conditionalFormatting sqref="K1706">
    <cfRule type="notContainsBlanks" dxfId="26603" priority="27714">
      <formula>LEN(TRIM(K1706))&gt;0</formula>
    </cfRule>
  </conditionalFormatting>
  <conditionalFormatting sqref="M1706">
    <cfRule type="containsText" dxfId="26602" priority="27713" operator="containsText" text="Complete">
      <formula>NOT(ISERROR(SEARCH("Complete",M1706)))</formula>
    </cfRule>
  </conditionalFormatting>
  <conditionalFormatting sqref="J1707">
    <cfRule type="notContainsBlanks" dxfId="26601" priority="27711">
      <formula>LEN(TRIM(J1707))&gt;0</formula>
    </cfRule>
  </conditionalFormatting>
  <conditionalFormatting sqref="K1707">
    <cfRule type="notContainsBlanks" dxfId="26600" priority="27710">
      <formula>LEN(TRIM(K1707))&gt;0</formula>
    </cfRule>
  </conditionalFormatting>
  <conditionalFormatting sqref="M1707">
    <cfRule type="containsText" dxfId="26599" priority="27709" operator="containsText" text="Complete">
      <formula>NOT(ISERROR(SEARCH("Complete",M1707)))</formula>
    </cfRule>
  </conditionalFormatting>
  <conditionalFormatting sqref="I1707">
    <cfRule type="cellIs" dxfId="26598" priority="27708" operator="greaterThan">
      <formula>2.35</formula>
    </cfRule>
  </conditionalFormatting>
  <conditionalFormatting sqref="I1707">
    <cfRule type="cellIs" dxfId="26597" priority="27704" operator="greaterThan">
      <formula>2.35</formula>
    </cfRule>
  </conditionalFormatting>
  <conditionalFormatting sqref="J1707">
    <cfRule type="notContainsBlanks" dxfId="26596" priority="27707">
      <formula>LEN(TRIM(J1707))&gt;0</formula>
    </cfRule>
  </conditionalFormatting>
  <conditionalFormatting sqref="K1707">
    <cfRule type="notContainsBlanks" dxfId="26595" priority="27706">
      <formula>LEN(TRIM(K1707))&gt;0</formula>
    </cfRule>
  </conditionalFormatting>
  <conditionalFormatting sqref="M1707">
    <cfRule type="containsText" dxfId="26594" priority="27705" operator="containsText" text="Complete">
      <formula>NOT(ISERROR(SEARCH("Complete",M1707)))</formula>
    </cfRule>
  </conditionalFormatting>
  <conditionalFormatting sqref="J1708">
    <cfRule type="notContainsBlanks" dxfId="26593" priority="27703">
      <formula>LEN(TRIM(J1708))&gt;0</formula>
    </cfRule>
  </conditionalFormatting>
  <conditionalFormatting sqref="K1708">
    <cfRule type="notContainsBlanks" dxfId="26592" priority="27702">
      <formula>LEN(TRIM(K1708))&gt;0</formula>
    </cfRule>
  </conditionalFormatting>
  <conditionalFormatting sqref="M1708">
    <cfRule type="containsText" dxfId="26591" priority="27701" operator="containsText" text="Complete">
      <formula>NOT(ISERROR(SEARCH("Complete",M1708)))</formula>
    </cfRule>
  </conditionalFormatting>
  <conditionalFormatting sqref="I1708">
    <cfRule type="cellIs" dxfId="26590" priority="27700" operator="greaterThan">
      <formula>2.35</formula>
    </cfRule>
  </conditionalFormatting>
  <conditionalFormatting sqref="I1708">
    <cfRule type="cellIs" dxfId="26589" priority="27696" operator="greaterThan">
      <formula>2.35</formula>
    </cfRule>
  </conditionalFormatting>
  <conditionalFormatting sqref="J1708">
    <cfRule type="notContainsBlanks" dxfId="26588" priority="27699">
      <formula>LEN(TRIM(J1708))&gt;0</formula>
    </cfRule>
  </conditionalFormatting>
  <conditionalFormatting sqref="K1708">
    <cfRule type="notContainsBlanks" dxfId="26587" priority="27698">
      <formula>LEN(TRIM(K1708))&gt;0</formula>
    </cfRule>
  </conditionalFormatting>
  <conditionalFormatting sqref="M1708">
    <cfRule type="containsText" dxfId="26586" priority="27697" operator="containsText" text="Complete">
      <formula>NOT(ISERROR(SEARCH("Complete",M1708)))</formula>
    </cfRule>
  </conditionalFormatting>
  <conditionalFormatting sqref="J1709">
    <cfRule type="notContainsBlanks" dxfId="26585" priority="27695">
      <formula>LEN(TRIM(J1709))&gt;0</formula>
    </cfRule>
  </conditionalFormatting>
  <conditionalFormatting sqref="K1709">
    <cfRule type="notContainsBlanks" dxfId="26584" priority="27694">
      <formula>LEN(TRIM(K1709))&gt;0</formula>
    </cfRule>
  </conditionalFormatting>
  <conditionalFormatting sqref="M1709">
    <cfRule type="containsText" dxfId="26583" priority="27693" operator="containsText" text="Complete">
      <formula>NOT(ISERROR(SEARCH("Complete",M1709)))</formula>
    </cfRule>
  </conditionalFormatting>
  <conditionalFormatting sqref="I1709">
    <cfRule type="cellIs" dxfId="26582" priority="27692" operator="greaterThan">
      <formula>2.35</formula>
    </cfRule>
  </conditionalFormatting>
  <conditionalFormatting sqref="I1709">
    <cfRule type="cellIs" dxfId="26581" priority="27688" operator="greaterThan">
      <formula>2.35</formula>
    </cfRule>
  </conditionalFormatting>
  <conditionalFormatting sqref="J1709">
    <cfRule type="notContainsBlanks" dxfId="26580" priority="27691">
      <formula>LEN(TRIM(J1709))&gt;0</formula>
    </cfRule>
  </conditionalFormatting>
  <conditionalFormatting sqref="K1709">
    <cfRule type="notContainsBlanks" dxfId="26579" priority="27690">
      <formula>LEN(TRIM(K1709))&gt;0</formula>
    </cfRule>
  </conditionalFormatting>
  <conditionalFormatting sqref="M1709">
    <cfRule type="containsText" dxfId="26578" priority="27689" operator="containsText" text="Complete">
      <formula>NOT(ISERROR(SEARCH("Complete",M1709)))</formula>
    </cfRule>
  </conditionalFormatting>
  <conditionalFormatting sqref="J1710">
    <cfRule type="notContainsBlanks" dxfId="26577" priority="27687">
      <formula>LEN(TRIM(J1710))&gt;0</formula>
    </cfRule>
  </conditionalFormatting>
  <conditionalFormatting sqref="K1710">
    <cfRule type="notContainsBlanks" dxfId="26576" priority="27686">
      <formula>LEN(TRIM(K1710))&gt;0</formula>
    </cfRule>
  </conditionalFormatting>
  <conditionalFormatting sqref="M1710">
    <cfRule type="containsText" dxfId="26575" priority="27685" operator="containsText" text="Complete">
      <formula>NOT(ISERROR(SEARCH("Complete",M1710)))</formula>
    </cfRule>
  </conditionalFormatting>
  <conditionalFormatting sqref="I1710">
    <cfRule type="cellIs" dxfId="26574" priority="27684" operator="greaterThan">
      <formula>2.35</formula>
    </cfRule>
  </conditionalFormatting>
  <conditionalFormatting sqref="I1710">
    <cfRule type="cellIs" dxfId="26573" priority="27680" operator="greaterThan">
      <formula>2.35</formula>
    </cfRule>
  </conditionalFormatting>
  <conditionalFormatting sqref="J1710">
    <cfRule type="notContainsBlanks" dxfId="26572" priority="27683">
      <formula>LEN(TRIM(J1710))&gt;0</formula>
    </cfRule>
  </conditionalFormatting>
  <conditionalFormatting sqref="K1710">
    <cfRule type="notContainsBlanks" dxfId="26571" priority="27682">
      <formula>LEN(TRIM(K1710))&gt;0</formula>
    </cfRule>
  </conditionalFormatting>
  <conditionalFormatting sqref="M1710">
    <cfRule type="containsText" dxfId="26570" priority="27681" operator="containsText" text="Complete">
      <formula>NOT(ISERROR(SEARCH("Complete",M1710)))</formula>
    </cfRule>
  </conditionalFormatting>
  <conditionalFormatting sqref="J1711">
    <cfRule type="notContainsBlanks" dxfId="26569" priority="27679">
      <formula>LEN(TRIM(J1711))&gt;0</formula>
    </cfRule>
  </conditionalFormatting>
  <conditionalFormatting sqref="K1711">
    <cfRule type="notContainsBlanks" dxfId="26568" priority="27678">
      <formula>LEN(TRIM(K1711))&gt;0</formula>
    </cfRule>
  </conditionalFormatting>
  <conditionalFormatting sqref="M1711">
    <cfRule type="containsText" dxfId="26567" priority="27677" operator="containsText" text="Complete">
      <formula>NOT(ISERROR(SEARCH("Complete",M1711)))</formula>
    </cfRule>
  </conditionalFormatting>
  <conditionalFormatting sqref="I1711">
    <cfRule type="cellIs" dxfId="26566" priority="27676" operator="greaterThan">
      <formula>2.35</formula>
    </cfRule>
  </conditionalFormatting>
  <conditionalFormatting sqref="I1711">
    <cfRule type="cellIs" dxfId="26565" priority="27672" operator="greaterThan">
      <formula>2.35</formula>
    </cfRule>
  </conditionalFormatting>
  <conditionalFormatting sqref="J1711">
    <cfRule type="notContainsBlanks" dxfId="26564" priority="27675">
      <formula>LEN(TRIM(J1711))&gt;0</formula>
    </cfRule>
  </conditionalFormatting>
  <conditionalFormatting sqref="K1711">
    <cfRule type="notContainsBlanks" dxfId="26563" priority="27674">
      <formula>LEN(TRIM(K1711))&gt;0</formula>
    </cfRule>
  </conditionalFormatting>
  <conditionalFormatting sqref="M1711">
    <cfRule type="containsText" dxfId="26562" priority="27673" operator="containsText" text="Complete">
      <formula>NOT(ISERROR(SEARCH("Complete",M1711)))</formula>
    </cfRule>
  </conditionalFormatting>
  <conditionalFormatting sqref="J1712">
    <cfRule type="notContainsBlanks" dxfId="26561" priority="27671">
      <formula>LEN(TRIM(J1712))&gt;0</formula>
    </cfRule>
  </conditionalFormatting>
  <conditionalFormatting sqref="K1712">
    <cfRule type="notContainsBlanks" dxfId="26560" priority="27670">
      <formula>LEN(TRIM(K1712))&gt;0</formula>
    </cfRule>
  </conditionalFormatting>
  <conditionalFormatting sqref="M1712">
    <cfRule type="containsText" dxfId="26559" priority="27669" operator="containsText" text="Complete">
      <formula>NOT(ISERROR(SEARCH("Complete",M1712)))</formula>
    </cfRule>
  </conditionalFormatting>
  <conditionalFormatting sqref="I1712">
    <cfRule type="cellIs" dxfId="26558" priority="27668" operator="greaterThan">
      <formula>2.35</formula>
    </cfRule>
  </conditionalFormatting>
  <conditionalFormatting sqref="I1712">
    <cfRule type="cellIs" dxfId="26557" priority="27664" operator="greaterThan">
      <formula>2.35</formula>
    </cfRule>
  </conditionalFormatting>
  <conditionalFormatting sqref="J1712">
    <cfRule type="notContainsBlanks" dxfId="26556" priority="27667">
      <formula>LEN(TRIM(J1712))&gt;0</formula>
    </cfRule>
  </conditionalFormatting>
  <conditionalFormatting sqref="K1712">
    <cfRule type="notContainsBlanks" dxfId="26555" priority="27666">
      <formula>LEN(TRIM(K1712))&gt;0</formula>
    </cfRule>
  </conditionalFormatting>
  <conditionalFormatting sqref="M1712">
    <cfRule type="containsText" dxfId="26554" priority="27665" operator="containsText" text="Complete">
      <formula>NOT(ISERROR(SEARCH("Complete",M1712)))</formula>
    </cfRule>
  </conditionalFormatting>
  <conditionalFormatting sqref="J1713">
    <cfRule type="notContainsBlanks" dxfId="26553" priority="27655">
      <formula>LEN(TRIM(J1713))&gt;0</formula>
    </cfRule>
  </conditionalFormatting>
  <conditionalFormatting sqref="K1713">
    <cfRule type="notContainsBlanks" dxfId="26552" priority="27654">
      <formula>LEN(TRIM(K1713))&gt;0</formula>
    </cfRule>
  </conditionalFormatting>
  <conditionalFormatting sqref="M1713">
    <cfRule type="containsText" dxfId="26551" priority="27653" operator="containsText" text="Complete">
      <formula>NOT(ISERROR(SEARCH("Complete",M1713)))</formula>
    </cfRule>
  </conditionalFormatting>
  <conditionalFormatting sqref="I1713">
    <cfRule type="cellIs" dxfId="26550" priority="27652" operator="greaterThan">
      <formula>2.35</formula>
    </cfRule>
  </conditionalFormatting>
  <conditionalFormatting sqref="I1713">
    <cfRule type="cellIs" dxfId="26549" priority="27648" operator="greaterThan">
      <formula>2.35</formula>
    </cfRule>
  </conditionalFormatting>
  <conditionalFormatting sqref="J1713">
    <cfRule type="notContainsBlanks" dxfId="26548" priority="27651">
      <formula>LEN(TRIM(J1713))&gt;0</formula>
    </cfRule>
  </conditionalFormatting>
  <conditionalFormatting sqref="K1713">
    <cfRule type="notContainsBlanks" dxfId="26547" priority="27650">
      <formula>LEN(TRIM(K1713))&gt;0</formula>
    </cfRule>
  </conditionalFormatting>
  <conditionalFormatting sqref="M1713">
    <cfRule type="containsText" dxfId="26546" priority="27649" operator="containsText" text="Complete">
      <formula>NOT(ISERROR(SEARCH("Complete",M1713)))</formula>
    </cfRule>
  </conditionalFormatting>
  <conditionalFormatting sqref="J1714">
    <cfRule type="notContainsBlanks" dxfId="26545" priority="27647">
      <formula>LEN(TRIM(J1714))&gt;0</formula>
    </cfRule>
  </conditionalFormatting>
  <conditionalFormatting sqref="K1714">
    <cfRule type="notContainsBlanks" dxfId="26544" priority="27646">
      <formula>LEN(TRIM(K1714))&gt;0</formula>
    </cfRule>
  </conditionalFormatting>
  <conditionalFormatting sqref="M1714">
    <cfRule type="containsText" dxfId="26543" priority="27645" operator="containsText" text="Complete">
      <formula>NOT(ISERROR(SEARCH("Complete",M1714)))</formula>
    </cfRule>
  </conditionalFormatting>
  <conditionalFormatting sqref="I1714">
    <cfRule type="cellIs" dxfId="26542" priority="27644" operator="greaterThan">
      <formula>2.35</formula>
    </cfRule>
  </conditionalFormatting>
  <conditionalFormatting sqref="I1714">
    <cfRule type="cellIs" dxfId="26541" priority="27640" operator="greaterThan">
      <formula>2.35</formula>
    </cfRule>
  </conditionalFormatting>
  <conditionalFormatting sqref="J1714">
    <cfRule type="notContainsBlanks" dxfId="26540" priority="27643">
      <formula>LEN(TRIM(J1714))&gt;0</formula>
    </cfRule>
  </conditionalFormatting>
  <conditionalFormatting sqref="K1714">
    <cfRule type="notContainsBlanks" dxfId="26539" priority="27642">
      <formula>LEN(TRIM(K1714))&gt;0</formula>
    </cfRule>
  </conditionalFormatting>
  <conditionalFormatting sqref="M1714">
    <cfRule type="containsText" dxfId="26538" priority="27641" operator="containsText" text="Complete">
      <formula>NOT(ISERROR(SEARCH("Complete",M1714)))</formula>
    </cfRule>
  </conditionalFormatting>
  <conditionalFormatting sqref="J1715">
    <cfRule type="notContainsBlanks" dxfId="26537" priority="27639">
      <formula>LEN(TRIM(J1715))&gt;0</formula>
    </cfRule>
  </conditionalFormatting>
  <conditionalFormatting sqref="K1715">
    <cfRule type="notContainsBlanks" dxfId="26536" priority="27638">
      <formula>LEN(TRIM(K1715))&gt;0</formula>
    </cfRule>
  </conditionalFormatting>
  <conditionalFormatting sqref="M1715">
    <cfRule type="containsText" dxfId="26535" priority="27637" operator="containsText" text="Complete">
      <formula>NOT(ISERROR(SEARCH("Complete",M1715)))</formula>
    </cfRule>
  </conditionalFormatting>
  <conditionalFormatting sqref="I1715">
    <cfRule type="cellIs" dxfId="26534" priority="27636" operator="greaterThan">
      <formula>2.35</formula>
    </cfRule>
  </conditionalFormatting>
  <conditionalFormatting sqref="I1715">
    <cfRule type="cellIs" dxfId="26533" priority="27632" operator="greaterThan">
      <formula>2.35</formula>
    </cfRule>
  </conditionalFormatting>
  <conditionalFormatting sqref="J1715">
    <cfRule type="notContainsBlanks" dxfId="26532" priority="27635">
      <formula>LEN(TRIM(J1715))&gt;0</formula>
    </cfRule>
  </conditionalFormatting>
  <conditionalFormatting sqref="K1715">
    <cfRule type="notContainsBlanks" dxfId="26531" priority="27634">
      <formula>LEN(TRIM(K1715))&gt;0</formula>
    </cfRule>
  </conditionalFormatting>
  <conditionalFormatting sqref="M1715">
    <cfRule type="containsText" dxfId="26530" priority="27633" operator="containsText" text="Complete">
      <formula>NOT(ISERROR(SEARCH("Complete",M1715)))</formula>
    </cfRule>
  </conditionalFormatting>
  <conditionalFormatting sqref="J1716">
    <cfRule type="notContainsBlanks" dxfId="26529" priority="27631">
      <formula>LEN(TRIM(J1716))&gt;0</formula>
    </cfRule>
  </conditionalFormatting>
  <conditionalFormatting sqref="K1716">
    <cfRule type="notContainsBlanks" dxfId="26528" priority="27630">
      <formula>LEN(TRIM(K1716))&gt;0</formula>
    </cfRule>
  </conditionalFormatting>
  <conditionalFormatting sqref="M1716">
    <cfRule type="containsText" dxfId="26527" priority="27629" operator="containsText" text="Complete">
      <formula>NOT(ISERROR(SEARCH("Complete",M1716)))</formula>
    </cfRule>
  </conditionalFormatting>
  <conditionalFormatting sqref="I1716">
    <cfRule type="cellIs" dxfId="26526" priority="27628" operator="greaterThan">
      <formula>2.35</formula>
    </cfRule>
  </conditionalFormatting>
  <conditionalFormatting sqref="I1716">
    <cfRule type="cellIs" dxfId="26525" priority="27624" operator="greaterThan">
      <formula>2.35</formula>
    </cfRule>
  </conditionalFormatting>
  <conditionalFormatting sqref="J1716">
    <cfRule type="notContainsBlanks" dxfId="26524" priority="27627">
      <formula>LEN(TRIM(J1716))&gt;0</formula>
    </cfRule>
  </conditionalFormatting>
  <conditionalFormatting sqref="K1716">
    <cfRule type="notContainsBlanks" dxfId="26523" priority="27626">
      <formula>LEN(TRIM(K1716))&gt;0</formula>
    </cfRule>
  </conditionalFormatting>
  <conditionalFormatting sqref="M1716">
    <cfRule type="containsText" dxfId="26522" priority="27625" operator="containsText" text="Complete">
      <formula>NOT(ISERROR(SEARCH("Complete",M1716)))</formula>
    </cfRule>
  </conditionalFormatting>
  <conditionalFormatting sqref="J1717">
    <cfRule type="notContainsBlanks" dxfId="26521" priority="27607">
      <formula>LEN(TRIM(J1717))&gt;0</formula>
    </cfRule>
  </conditionalFormatting>
  <conditionalFormatting sqref="K1717">
    <cfRule type="notContainsBlanks" dxfId="26520" priority="27606">
      <formula>LEN(TRIM(K1717))&gt;0</formula>
    </cfRule>
  </conditionalFormatting>
  <conditionalFormatting sqref="M1717">
    <cfRule type="containsText" dxfId="26519" priority="27605" operator="containsText" text="Complete">
      <formula>NOT(ISERROR(SEARCH("Complete",M1717)))</formula>
    </cfRule>
  </conditionalFormatting>
  <conditionalFormatting sqref="I1717">
    <cfRule type="cellIs" dxfId="26518" priority="27604" operator="greaterThan">
      <formula>2.35</formula>
    </cfRule>
  </conditionalFormatting>
  <conditionalFormatting sqref="I1717">
    <cfRule type="cellIs" dxfId="26517" priority="27600" operator="greaterThan">
      <formula>2.35</formula>
    </cfRule>
  </conditionalFormatting>
  <conditionalFormatting sqref="J1717">
    <cfRule type="notContainsBlanks" dxfId="26516" priority="27603">
      <formula>LEN(TRIM(J1717))&gt;0</formula>
    </cfRule>
  </conditionalFormatting>
  <conditionalFormatting sqref="K1717">
    <cfRule type="notContainsBlanks" dxfId="26515" priority="27602">
      <formula>LEN(TRIM(K1717))&gt;0</formula>
    </cfRule>
  </conditionalFormatting>
  <conditionalFormatting sqref="M1717">
    <cfRule type="containsText" dxfId="26514" priority="27601" operator="containsText" text="Complete">
      <formula>NOT(ISERROR(SEARCH("Complete",M1717)))</formula>
    </cfRule>
  </conditionalFormatting>
  <conditionalFormatting sqref="J1718">
    <cfRule type="notContainsBlanks" dxfId="26513" priority="27599">
      <formula>LEN(TRIM(J1718))&gt;0</formula>
    </cfRule>
  </conditionalFormatting>
  <conditionalFormatting sqref="K1718">
    <cfRule type="notContainsBlanks" dxfId="26512" priority="27598">
      <formula>LEN(TRIM(K1718))&gt;0</formula>
    </cfRule>
  </conditionalFormatting>
  <conditionalFormatting sqref="M1718">
    <cfRule type="containsText" dxfId="26511" priority="27597" operator="containsText" text="Complete">
      <formula>NOT(ISERROR(SEARCH("Complete",M1718)))</formula>
    </cfRule>
  </conditionalFormatting>
  <conditionalFormatting sqref="I1718">
    <cfRule type="cellIs" dxfId="26510" priority="27596" operator="greaterThan">
      <formula>2.35</formula>
    </cfRule>
  </conditionalFormatting>
  <conditionalFormatting sqref="I1718">
    <cfRule type="cellIs" dxfId="26509" priority="27592" operator="greaterThan">
      <formula>2.35</formula>
    </cfRule>
  </conditionalFormatting>
  <conditionalFormatting sqref="J1718">
    <cfRule type="notContainsBlanks" dxfId="26508" priority="27595">
      <formula>LEN(TRIM(J1718))&gt;0</formula>
    </cfRule>
  </conditionalFormatting>
  <conditionalFormatting sqref="K1718">
    <cfRule type="notContainsBlanks" dxfId="26507" priority="27594">
      <formula>LEN(TRIM(K1718))&gt;0</formula>
    </cfRule>
  </conditionalFormatting>
  <conditionalFormatting sqref="M1718">
    <cfRule type="containsText" dxfId="26506" priority="27593" operator="containsText" text="Complete">
      <formula>NOT(ISERROR(SEARCH("Complete",M1718)))</formula>
    </cfRule>
  </conditionalFormatting>
  <conditionalFormatting sqref="J1719">
    <cfRule type="notContainsBlanks" dxfId="26505" priority="27591">
      <formula>LEN(TRIM(J1719))&gt;0</formula>
    </cfRule>
  </conditionalFormatting>
  <conditionalFormatting sqref="K1719">
    <cfRule type="notContainsBlanks" dxfId="26504" priority="27590">
      <formula>LEN(TRIM(K1719))&gt;0</formula>
    </cfRule>
  </conditionalFormatting>
  <conditionalFormatting sqref="M1719">
    <cfRule type="containsText" dxfId="26503" priority="27589" operator="containsText" text="Complete">
      <formula>NOT(ISERROR(SEARCH("Complete",M1719)))</formula>
    </cfRule>
  </conditionalFormatting>
  <conditionalFormatting sqref="I1719">
    <cfRule type="cellIs" dxfId="26502" priority="27588" operator="greaterThan">
      <formula>2.35</formula>
    </cfRule>
  </conditionalFormatting>
  <conditionalFormatting sqref="I1719">
    <cfRule type="cellIs" dxfId="26501" priority="27584" operator="greaterThan">
      <formula>2.35</formula>
    </cfRule>
  </conditionalFormatting>
  <conditionalFormatting sqref="J1719">
    <cfRule type="notContainsBlanks" dxfId="26500" priority="27587">
      <formula>LEN(TRIM(J1719))&gt;0</formula>
    </cfRule>
  </conditionalFormatting>
  <conditionalFormatting sqref="K1719">
    <cfRule type="notContainsBlanks" dxfId="26499" priority="27586">
      <formula>LEN(TRIM(K1719))&gt;0</formula>
    </cfRule>
  </conditionalFormatting>
  <conditionalFormatting sqref="M1719">
    <cfRule type="containsText" dxfId="26498" priority="27585" operator="containsText" text="Complete">
      <formula>NOT(ISERROR(SEARCH("Complete",M1719)))</formula>
    </cfRule>
  </conditionalFormatting>
  <conditionalFormatting sqref="J1720">
    <cfRule type="notContainsBlanks" dxfId="26497" priority="27583">
      <formula>LEN(TRIM(J1720))&gt;0</formula>
    </cfRule>
  </conditionalFormatting>
  <conditionalFormatting sqref="K1720">
    <cfRule type="notContainsBlanks" dxfId="26496" priority="27582">
      <formula>LEN(TRIM(K1720))&gt;0</formula>
    </cfRule>
  </conditionalFormatting>
  <conditionalFormatting sqref="M1720">
    <cfRule type="containsText" dxfId="26495" priority="27581" operator="containsText" text="Complete">
      <formula>NOT(ISERROR(SEARCH("Complete",M1720)))</formula>
    </cfRule>
  </conditionalFormatting>
  <conditionalFormatting sqref="I1720">
    <cfRule type="cellIs" dxfId="26494" priority="27580" operator="greaterThan">
      <formula>2.35</formula>
    </cfRule>
  </conditionalFormatting>
  <conditionalFormatting sqref="I1720">
    <cfRule type="cellIs" dxfId="26493" priority="27576" operator="greaterThan">
      <formula>2.35</formula>
    </cfRule>
  </conditionalFormatting>
  <conditionalFormatting sqref="J1720">
    <cfRule type="notContainsBlanks" dxfId="26492" priority="27579">
      <formula>LEN(TRIM(J1720))&gt;0</formula>
    </cfRule>
  </conditionalFormatting>
  <conditionalFormatting sqref="K1720">
    <cfRule type="notContainsBlanks" dxfId="26491" priority="27578">
      <formula>LEN(TRIM(K1720))&gt;0</formula>
    </cfRule>
  </conditionalFormatting>
  <conditionalFormatting sqref="M1720">
    <cfRule type="containsText" dxfId="26490" priority="27577" operator="containsText" text="Complete">
      <formula>NOT(ISERROR(SEARCH("Complete",M1720)))</formula>
    </cfRule>
  </conditionalFormatting>
  <conditionalFormatting sqref="J1721">
    <cfRule type="notContainsBlanks" dxfId="26489" priority="27575">
      <formula>LEN(TRIM(J1721))&gt;0</formula>
    </cfRule>
  </conditionalFormatting>
  <conditionalFormatting sqref="K1721">
    <cfRule type="notContainsBlanks" dxfId="26488" priority="27574">
      <formula>LEN(TRIM(K1721))&gt;0</formula>
    </cfRule>
  </conditionalFormatting>
  <conditionalFormatting sqref="M1721">
    <cfRule type="containsText" dxfId="26487" priority="27573" operator="containsText" text="Complete">
      <formula>NOT(ISERROR(SEARCH("Complete",M1721)))</formula>
    </cfRule>
  </conditionalFormatting>
  <conditionalFormatting sqref="I1721">
    <cfRule type="cellIs" dxfId="26486" priority="27572" operator="greaterThan">
      <formula>2.35</formula>
    </cfRule>
  </conditionalFormatting>
  <conditionalFormatting sqref="I1721">
    <cfRule type="cellIs" dxfId="26485" priority="27568" operator="greaterThan">
      <formula>2.35</formula>
    </cfRule>
  </conditionalFormatting>
  <conditionalFormatting sqref="J1721">
    <cfRule type="notContainsBlanks" dxfId="26484" priority="27571">
      <formula>LEN(TRIM(J1721))&gt;0</formula>
    </cfRule>
  </conditionalFormatting>
  <conditionalFormatting sqref="K1721">
    <cfRule type="notContainsBlanks" dxfId="26483" priority="27570">
      <formula>LEN(TRIM(K1721))&gt;0</formula>
    </cfRule>
  </conditionalFormatting>
  <conditionalFormatting sqref="M1721">
    <cfRule type="containsText" dxfId="26482" priority="27569" operator="containsText" text="Complete">
      <formula>NOT(ISERROR(SEARCH("Complete",M1721)))</formula>
    </cfRule>
  </conditionalFormatting>
  <conditionalFormatting sqref="J1722">
    <cfRule type="notContainsBlanks" dxfId="26481" priority="27567">
      <formula>LEN(TRIM(J1722))&gt;0</formula>
    </cfRule>
  </conditionalFormatting>
  <conditionalFormatting sqref="K1722">
    <cfRule type="notContainsBlanks" dxfId="26480" priority="27566">
      <formula>LEN(TRIM(K1722))&gt;0</formula>
    </cfRule>
  </conditionalFormatting>
  <conditionalFormatting sqref="M1722">
    <cfRule type="containsText" dxfId="26479" priority="27565" operator="containsText" text="Complete">
      <formula>NOT(ISERROR(SEARCH("Complete",M1722)))</formula>
    </cfRule>
  </conditionalFormatting>
  <conditionalFormatting sqref="I1722">
    <cfRule type="cellIs" dxfId="26478" priority="27564" operator="greaterThan">
      <formula>2.35</formula>
    </cfRule>
  </conditionalFormatting>
  <conditionalFormatting sqref="I1722">
    <cfRule type="cellIs" dxfId="26477" priority="27560" operator="greaterThan">
      <formula>2.35</formula>
    </cfRule>
  </conditionalFormatting>
  <conditionalFormatting sqref="J1722">
    <cfRule type="notContainsBlanks" dxfId="26476" priority="27563">
      <formula>LEN(TRIM(J1722))&gt;0</formula>
    </cfRule>
  </conditionalFormatting>
  <conditionalFormatting sqref="K1722">
    <cfRule type="notContainsBlanks" dxfId="26475" priority="27562">
      <formula>LEN(TRIM(K1722))&gt;0</formula>
    </cfRule>
  </conditionalFormatting>
  <conditionalFormatting sqref="M1722">
    <cfRule type="containsText" dxfId="26474" priority="27561" operator="containsText" text="Complete">
      <formula>NOT(ISERROR(SEARCH("Complete",M1722)))</formula>
    </cfRule>
  </conditionalFormatting>
  <conditionalFormatting sqref="J1723">
    <cfRule type="notContainsBlanks" dxfId="26473" priority="27559">
      <formula>LEN(TRIM(J1723))&gt;0</formula>
    </cfRule>
  </conditionalFormatting>
  <conditionalFormatting sqref="K1723">
    <cfRule type="notContainsBlanks" dxfId="26472" priority="27558">
      <formula>LEN(TRIM(K1723))&gt;0</formula>
    </cfRule>
  </conditionalFormatting>
  <conditionalFormatting sqref="M1723">
    <cfRule type="containsText" dxfId="26471" priority="27557" operator="containsText" text="Complete">
      <formula>NOT(ISERROR(SEARCH("Complete",M1723)))</formula>
    </cfRule>
  </conditionalFormatting>
  <conditionalFormatting sqref="I1723">
    <cfRule type="cellIs" dxfId="26470" priority="27556" operator="greaterThan">
      <formula>2.35</formula>
    </cfRule>
  </conditionalFormatting>
  <conditionalFormatting sqref="I1723">
    <cfRule type="cellIs" dxfId="26469" priority="27552" operator="greaterThan">
      <formula>2.35</formula>
    </cfRule>
  </conditionalFormatting>
  <conditionalFormatting sqref="J1723">
    <cfRule type="notContainsBlanks" dxfId="26468" priority="27555">
      <formula>LEN(TRIM(J1723))&gt;0</formula>
    </cfRule>
  </conditionalFormatting>
  <conditionalFormatting sqref="K1723">
    <cfRule type="notContainsBlanks" dxfId="26467" priority="27554">
      <formula>LEN(TRIM(K1723))&gt;0</formula>
    </cfRule>
  </conditionalFormatting>
  <conditionalFormatting sqref="M1723">
    <cfRule type="containsText" dxfId="26466" priority="27553" operator="containsText" text="Complete">
      <formula>NOT(ISERROR(SEARCH("Complete",M1723)))</formula>
    </cfRule>
  </conditionalFormatting>
  <conditionalFormatting sqref="J1724">
    <cfRule type="notContainsBlanks" dxfId="26465" priority="27551">
      <formula>LEN(TRIM(J1724))&gt;0</formula>
    </cfRule>
  </conditionalFormatting>
  <conditionalFormatting sqref="K1724">
    <cfRule type="notContainsBlanks" dxfId="26464" priority="27550">
      <formula>LEN(TRIM(K1724))&gt;0</formula>
    </cfRule>
  </conditionalFormatting>
  <conditionalFormatting sqref="M1724">
    <cfRule type="containsText" dxfId="26463" priority="27549" operator="containsText" text="Complete">
      <formula>NOT(ISERROR(SEARCH("Complete",M1724)))</formula>
    </cfRule>
  </conditionalFormatting>
  <conditionalFormatting sqref="I1724">
    <cfRule type="cellIs" dxfId="26462" priority="27548" operator="greaterThan">
      <formula>2.35</formula>
    </cfRule>
  </conditionalFormatting>
  <conditionalFormatting sqref="I1724">
    <cfRule type="cellIs" dxfId="26461" priority="27544" operator="greaterThan">
      <formula>2.35</formula>
    </cfRule>
  </conditionalFormatting>
  <conditionalFormatting sqref="J1724">
    <cfRule type="notContainsBlanks" dxfId="26460" priority="27547">
      <formula>LEN(TRIM(J1724))&gt;0</formula>
    </cfRule>
  </conditionalFormatting>
  <conditionalFormatting sqref="K1724">
    <cfRule type="notContainsBlanks" dxfId="26459" priority="27546">
      <formula>LEN(TRIM(K1724))&gt;0</formula>
    </cfRule>
  </conditionalFormatting>
  <conditionalFormatting sqref="M1724">
    <cfRule type="containsText" dxfId="26458" priority="27545" operator="containsText" text="Complete">
      <formula>NOT(ISERROR(SEARCH("Complete",M1724)))</formula>
    </cfRule>
  </conditionalFormatting>
  <conditionalFormatting sqref="J1725">
    <cfRule type="notContainsBlanks" dxfId="26457" priority="27543">
      <formula>LEN(TRIM(J1725))&gt;0</formula>
    </cfRule>
  </conditionalFormatting>
  <conditionalFormatting sqref="K1725">
    <cfRule type="notContainsBlanks" dxfId="26456" priority="27542">
      <formula>LEN(TRIM(K1725))&gt;0</formula>
    </cfRule>
  </conditionalFormatting>
  <conditionalFormatting sqref="M1725">
    <cfRule type="containsText" dxfId="26455" priority="27541" operator="containsText" text="Complete">
      <formula>NOT(ISERROR(SEARCH("Complete",M1725)))</formula>
    </cfRule>
  </conditionalFormatting>
  <conditionalFormatting sqref="I1725">
    <cfRule type="cellIs" dxfId="26454" priority="27540" operator="greaterThan">
      <formula>2.35</formula>
    </cfRule>
  </conditionalFormatting>
  <conditionalFormatting sqref="I1725">
    <cfRule type="cellIs" dxfId="26453" priority="27536" operator="greaterThan">
      <formula>2.35</formula>
    </cfRule>
  </conditionalFormatting>
  <conditionalFormatting sqref="J1725">
    <cfRule type="notContainsBlanks" dxfId="26452" priority="27539">
      <formula>LEN(TRIM(J1725))&gt;0</formula>
    </cfRule>
  </conditionalFormatting>
  <conditionalFormatting sqref="K1725">
    <cfRule type="notContainsBlanks" dxfId="26451" priority="27538">
      <formula>LEN(TRIM(K1725))&gt;0</formula>
    </cfRule>
  </conditionalFormatting>
  <conditionalFormatting sqref="M1725">
    <cfRule type="containsText" dxfId="26450" priority="27537" operator="containsText" text="Complete">
      <formula>NOT(ISERROR(SEARCH("Complete",M1725)))</formula>
    </cfRule>
  </conditionalFormatting>
  <conditionalFormatting sqref="J1726">
    <cfRule type="notContainsBlanks" dxfId="26449" priority="27535">
      <formula>LEN(TRIM(J1726))&gt;0</formula>
    </cfRule>
  </conditionalFormatting>
  <conditionalFormatting sqref="K1726">
    <cfRule type="notContainsBlanks" dxfId="26448" priority="27534">
      <formula>LEN(TRIM(K1726))&gt;0</formula>
    </cfRule>
  </conditionalFormatting>
  <conditionalFormatting sqref="M1726">
    <cfRule type="containsText" dxfId="26447" priority="27533" operator="containsText" text="Complete">
      <formula>NOT(ISERROR(SEARCH("Complete",M1726)))</formula>
    </cfRule>
  </conditionalFormatting>
  <conditionalFormatting sqref="I1726">
    <cfRule type="cellIs" dxfId="26446" priority="27532" operator="greaterThan">
      <formula>2.35</formula>
    </cfRule>
  </conditionalFormatting>
  <conditionalFormatting sqref="I1726">
    <cfRule type="cellIs" dxfId="26445" priority="27528" operator="greaterThan">
      <formula>2.35</formula>
    </cfRule>
  </conditionalFormatting>
  <conditionalFormatting sqref="J1726">
    <cfRule type="notContainsBlanks" dxfId="26444" priority="27531">
      <formula>LEN(TRIM(J1726))&gt;0</formula>
    </cfRule>
  </conditionalFormatting>
  <conditionalFormatting sqref="K1726">
    <cfRule type="notContainsBlanks" dxfId="26443" priority="27530">
      <formula>LEN(TRIM(K1726))&gt;0</formula>
    </cfRule>
  </conditionalFormatting>
  <conditionalFormatting sqref="M1726">
    <cfRule type="containsText" dxfId="26442" priority="27529" operator="containsText" text="Complete">
      <formula>NOT(ISERROR(SEARCH("Complete",M1726)))</formula>
    </cfRule>
  </conditionalFormatting>
  <conditionalFormatting sqref="J1727">
    <cfRule type="notContainsBlanks" dxfId="26441" priority="27527">
      <formula>LEN(TRIM(J1727))&gt;0</formula>
    </cfRule>
  </conditionalFormatting>
  <conditionalFormatting sqref="K1727">
    <cfRule type="notContainsBlanks" dxfId="26440" priority="27526">
      <formula>LEN(TRIM(K1727))&gt;0</formula>
    </cfRule>
  </conditionalFormatting>
  <conditionalFormatting sqref="M1727">
    <cfRule type="containsText" dxfId="26439" priority="27525" operator="containsText" text="Complete">
      <formula>NOT(ISERROR(SEARCH("Complete",M1727)))</formula>
    </cfRule>
  </conditionalFormatting>
  <conditionalFormatting sqref="I1727">
    <cfRule type="cellIs" dxfId="26438" priority="27524" operator="greaterThan">
      <formula>2.35</formula>
    </cfRule>
  </conditionalFormatting>
  <conditionalFormatting sqref="I1727">
    <cfRule type="cellIs" dxfId="26437" priority="27520" operator="greaterThan">
      <formula>2.35</formula>
    </cfRule>
  </conditionalFormatting>
  <conditionalFormatting sqref="J1727">
    <cfRule type="notContainsBlanks" dxfId="26436" priority="27523">
      <formula>LEN(TRIM(J1727))&gt;0</formula>
    </cfRule>
  </conditionalFormatting>
  <conditionalFormatting sqref="K1727">
    <cfRule type="notContainsBlanks" dxfId="26435" priority="27522">
      <formula>LEN(TRIM(K1727))&gt;0</formula>
    </cfRule>
  </conditionalFormatting>
  <conditionalFormatting sqref="M1727">
    <cfRule type="containsText" dxfId="26434" priority="27521" operator="containsText" text="Complete">
      <formula>NOT(ISERROR(SEARCH("Complete",M1727)))</formula>
    </cfRule>
  </conditionalFormatting>
  <conditionalFormatting sqref="J1728">
    <cfRule type="notContainsBlanks" dxfId="26433" priority="27519">
      <formula>LEN(TRIM(J1728))&gt;0</formula>
    </cfRule>
  </conditionalFormatting>
  <conditionalFormatting sqref="K1728">
    <cfRule type="notContainsBlanks" dxfId="26432" priority="27518">
      <formula>LEN(TRIM(K1728))&gt;0</formula>
    </cfRule>
  </conditionalFormatting>
  <conditionalFormatting sqref="M1728">
    <cfRule type="containsText" dxfId="26431" priority="27517" operator="containsText" text="Complete">
      <formula>NOT(ISERROR(SEARCH("Complete",M1728)))</formula>
    </cfRule>
  </conditionalFormatting>
  <conditionalFormatting sqref="I1728">
    <cfRule type="cellIs" dxfId="26430" priority="27516" operator="greaterThan">
      <formula>2.35</formula>
    </cfRule>
  </conditionalFormatting>
  <conditionalFormatting sqref="I1728">
    <cfRule type="cellIs" dxfId="26429" priority="27512" operator="greaterThan">
      <formula>2.35</formula>
    </cfRule>
  </conditionalFormatting>
  <conditionalFormatting sqref="J1728">
    <cfRule type="notContainsBlanks" dxfId="26428" priority="27515">
      <formula>LEN(TRIM(J1728))&gt;0</formula>
    </cfRule>
  </conditionalFormatting>
  <conditionalFormatting sqref="K1728">
    <cfRule type="notContainsBlanks" dxfId="26427" priority="27514">
      <formula>LEN(TRIM(K1728))&gt;0</formula>
    </cfRule>
  </conditionalFormatting>
  <conditionalFormatting sqref="M1728">
    <cfRule type="containsText" dxfId="26426" priority="27513" operator="containsText" text="Complete">
      <formula>NOT(ISERROR(SEARCH("Complete",M1728)))</formula>
    </cfRule>
  </conditionalFormatting>
  <conditionalFormatting sqref="J1729">
    <cfRule type="notContainsBlanks" dxfId="26425" priority="27511">
      <formula>LEN(TRIM(J1729))&gt;0</formula>
    </cfRule>
  </conditionalFormatting>
  <conditionalFormatting sqref="K1729">
    <cfRule type="notContainsBlanks" dxfId="26424" priority="27510">
      <formula>LEN(TRIM(K1729))&gt;0</formula>
    </cfRule>
  </conditionalFormatting>
  <conditionalFormatting sqref="M1729">
    <cfRule type="containsText" dxfId="26423" priority="27509" operator="containsText" text="Complete">
      <formula>NOT(ISERROR(SEARCH("Complete",M1729)))</formula>
    </cfRule>
  </conditionalFormatting>
  <conditionalFormatting sqref="I1729">
    <cfRule type="cellIs" dxfId="26422" priority="27508" operator="greaterThan">
      <formula>2.35</formula>
    </cfRule>
  </conditionalFormatting>
  <conditionalFormatting sqref="I1729">
    <cfRule type="cellIs" dxfId="26421" priority="27504" operator="greaterThan">
      <formula>2.35</formula>
    </cfRule>
  </conditionalFormatting>
  <conditionalFormatting sqref="J1729">
    <cfRule type="notContainsBlanks" dxfId="26420" priority="27507">
      <formula>LEN(TRIM(J1729))&gt;0</formula>
    </cfRule>
  </conditionalFormatting>
  <conditionalFormatting sqref="K1729">
    <cfRule type="notContainsBlanks" dxfId="26419" priority="27506">
      <formula>LEN(TRIM(K1729))&gt;0</formula>
    </cfRule>
  </conditionalFormatting>
  <conditionalFormatting sqref="M1729">
    <cfRule type="containsText" dxfId="26418" priority="27505" operator="containsText" text="Complete">
      <formula>NOT(ISERROR(SEARCH("Complete",M1729)))</formula>
    </cfRule>
  </conditionalFormatting>
  <conditionalFormatting sqref="J1730">
    <cfRule type="notContainsBlanks" dxfId="26417" priority="27503">
      <formula>LEN(TRIM(J1730))&gt;0</formula>
    </cfRule>
  </conditionalFormatting>
  <conditionalFormatting sqref="K1730">
    <cfRule type="notContainsBlanks" dxfId="26416" priority="27502">
      <formula>LEN(TRIM(K1730))&gt;0</formula>
    </cfRule>
  </conditionalFormatting>
  <conditionalFormatting sqref="M1730">
    <cfRule type="containsText" dxfId="26415" priority="27501" operator="containsText" text="Complete">
      <formula>NOT(ISERROR(SEARCH("Complete",M1730)))</formula>
    </cfRule>
  </conditionalFormatting>
  <conditionalFormatting sqref="I1730">
    <cfRule type="cellIs" dxfId="26414" priority="27500" operator="greaterThan">
      <formula>2.35</formula>
    </cfRule>
  </conditionalFormatting>
  <conditionalFormatting sqref="I1730">
    <cfRule type="cellIs" dxfId="26413" priority="27496" operator="greaterThan">
      <formula>2.35</formula>
    </cfRule>
  </conditionalFormatting>
  <conditionalFormatting sqref="J1730">
    <cfRule type="notContainsBlanks" dxfId="26412" priority="27499">
      <formula>LEN(TRIM(J1730))&gt;0</formula>
    </cfRule>
  </conditionalFormatting>
  <conditionalFormatting sqref="K1730">
    <cfRule type="notContainsBlanks" dxfId="26411" priority="27498">
      <formula>LEN(TRIM(K1730))&gt;0</formula>
    </cfRule>
  </conditionalFormatting>
  <conditionalFormatting sqref="M1730">
    <cfRule type="containsText" dxfId="26410" priority="27497" operator="containsText" text="Complete">
      <formula>NOT(ISERROR(SEARCH("Complete",M1730)))</formula>
    </cfRule>
  </conditionalFormatting>
  <conditionalFormatting sqref="J1731">
    <cfRule type="notContainsBlanks" dxfId="26409" priority="27495">
      <formula>LEN(TRIM(J1731))&gt;0</formula>
    </cfRule>
  </conditionalFormatting>
  <conditionalFormatting sqref="K1731">
    <cfRule type="notContainsBlanks" dxfId="26408" priority="27494">
      <formula>LEN(TRIM(K1731))&gt;0</formula>
    </cfRule>
  </conditionalFormatting>
  <conditionalFormatting sqref="M1731">
    <cfRule type="containsText" dxfId="26407" priority="27493" operator="containsText" text="Complete">
      <formula>NOT(ISERROR(SEARCH("Complete",M1731)))</formula>
    </cfRule>
  </conditionalFormatting>
  <conditionalFormatting sqref="I1731">
    <cfRule type="cellIs" dxfId="26406" priority="27492" operator="greaterThan">
      <formula>2.35</formula>
    </cfRule>
  </conditionalFormatting>
  <conditionalFormatting sqref="I1731">
    <cfRule type="cellIs" dxfId="26405" priority="27488" operator="greaterThan">
      <formula>2.35</formula>
    </cfRule>
  </conditionalFormatting>
  <conditionalFormatting sqref="J1731">
    <cfRule type="notContainsBlanks" dxfId="26404" priority="27491">
      <formula>LEN(TRIM(J1731))&gt;0</formula>
    </cfRule>
  </conditionalFormatting>
  <conditionalFormatting sqref="K1731">
    <cfRule type="notContainsBlanks" dxfId="26403" priority="27490">
      <formula>LEN(TRIM(K1731))&gt;0</formula>
    </cfRule>
  </conditionalFormatting>
  <conditionalFormatting sqref="M1731">
    <cfRule type="containsText" dxfId="26402" priority="27489" operator="containsText" text="Complete">
      <formula>NOT(ISERROR(SEARCH("Complete",M1731)))</formula>
    </cfRule>
  </conditionalFormatting>
  <conditionalFormatting sqref="J1732">
    <cfRule type="notContainsBlanks" dxfId="26401" priority="27487">
      <formula>LEN(TRIM(J1732))&gt;0</formula>
    </cfRule>
  </conditionalFormatting>
  <conditionalFormatting sqref="K1732">
    <cfRule type="notContainsBlanks" dxfId="26400" priority="27486">
      <formula>LEN(TRIM(K1732))&gt;0</formula>
    </cfRule>
  </conditionalFormatting>
  <conditionalFormatting sqref="M1732">
    <cfRule type="containsText" dxfId="26399" priority="27485" operator="containsText" text="Complete">
      <formula>NOT(ISERROR(SEARCH("Complete",M1732)))</formula>
    </cfRule>
  </conditionalFormatting>
  <conditionalFormatting sqref="I1732">
    <cfRule type="cellIs" dxfId="26398" priority="27484" operator="greaterThan">
      <formula>2.35</formula>
    </cfRule>
  </conditionalFormatting>
  <conditionalFormatting sqref="I1732">
    <cfRule type="cellIs" dxfId="26397" priority="27480" operator="greaterThan">
      <formula>2.35</formula>
    </cfRule>
  </conditionalFormatting>
  <conditionalFormatting sqref="J1732">
    <cfRule type="notContainsBlanks" dxfId="26396" priority="27483">
      <formula>LEN(TRIM(J1732))&gt;0</formula>
    </cfRule>
  </conditionalFormatting>
  <conditionalFormatting sqref="K1732">
    <cfRule type="notContainsBlanks" dxfId="26395" priority="27482">
      <formula>LEN(TRIM(K1732))&gt;0</formula>
    </cfRule>
  </conditionalFormatting>
  <conditionalFormatting sqref="M1732">
    <cfRule type="containsText" dxfId="26394" priority="27481" operator="containsText" text="Complete">
      <formula>NOT(ISERROR(SEARCH("Complete",M1732)))</formula>
    </cfRule>
  </conditionalFormatting>
  <conditionalFormatting sqref="J1733">
    <cfRule type="notContainsBlanks" dxfId="26393" priority="27479">
      <formula>LEN(TRIM(J1733))&gt;0</formula>
    </cfRule>
  </conditionalFormatting>
  <conditionalFormatting sqref="K1733">
    <cfRule type="notContainsBlanks" dxfId="26392" priority="27478">
      <formula>LEN(TRIM(K1733))&gt;0</formula>
    </cfRule>
  </conditionalFormatting>
  <conditionalFormatting sqref="M1733">
    <cfRule type="containsText" dxfId="26391" priority="27477" operator="containsText" text="Complete">
      <formula>NOT(ISERROR(SEARCH("Complete",M1733)))</formula>
    </cfRule>
  </conditionalFormatting>
  <conditionalFormatting sqref="I1733">
    <cfRule type="cellIs" dxfId="26390" priority="27476" operator="greaterThan">
      <formula>2.35</formula>
    </cfRule>
  </conditionalFormatting>
  <conditionalFormatting sqref="I1733">
    <cfRule type="cellIs" dxfId="26389" priority="27472" operator="greaterThan">
      <formula>2.35</formula>
    </cfRule>
  </conditionalFormatting>
  <conditionalFormatting sqref="J1733">
    <cfRule type="notContainsBlanks" dxfId="26388" priority="27475">
      <formula>LEN(TRIM(J1733))&gt;0</formula>
    </cfRule>
  </conditionalFormatting>
  <conditionalFormatting sqref="K1733">
    <cfRule type="notContainsBlanks" dxfId="26387" priority="27474">
      <formula>LEN(TRIM(K1733))&gt;0</formula>
    </cfRule>
  </conditionalFormatting>
  <conditionalFormatting sqref="M1733">
    <cfRule type="containsText" dxfId="26386" priority="27473" operator="containsText" text="Complete">
      <formula>NOT(ISERROR(SEARCH("Complete",M1733)))</formula>
    </cfRule>
  </conditionalFormatting>
  <conditionalFormatting sqref="J1734">
    <cfRule type="notContainsBlanks" dxfId="26385" priority="27471">
      <formula>LEN(TRIM(J1734))&gt;0</formula>
    </cfRule>
  </conditionalFormatting>
  <conditionalFormatting sqref="K1734">
    <cfRule type="notContainsBlanks" dxfId="26384" priority="27470">
      <formula>LEN(TRIM(K1734))&gt;0</formula>
    </cfRule>
  </conditionalFormatting>
  <conditionalFormatting sqref="M1734">
    <cfRule type="containsText" dxfId="26383" priority="27469" operator="containsText" text="Complete">
      <formula>NOT(ISERROR(SEARCH("Complete",M1734)))</formula>
    </cfRule>
  </conditionalFormatting>
  <conditionalFormatting sqref="I1734">
    <cfRule type="cellIs" dxfId="26382" priority="27468" operator="greaterThan">
      <formula>2.35</formula>
    </cfRule>
  </conditionalFormatting>
  <conditionalFormatting sqref="I1734">
    <cfRule type="cellIs" dxfId="26381" priority="27464" operator="greaterThan">
      <formula>2.35</formula>
    </cfRule>
  </conditionalFormatting>
  <conditionalFormatting sqref="J1734">
    <cfRule type="notContainsBlanks" dxfId="26380" priority="27467">
      <formula>LEN(TRIM(J1734))&gt;0</formula>
    </cfRule>
  </conditionalFormatting>
  <conditionalFormatting sqref="K1734">
    <cfRule type="notContainsBlanks" dxfId="26379" priority="27466">
      <formula>LEN(TRIM(K1734))&gt;0</formula>
    </cfRule>
  </conditionalFormatting>
  <conditionalFormatting sqref="M1734">
    <cfRule type="containsText" dxfId="26378" priority="27465" operator="containsText" text="Complete">
      <formula>NOT(ISERROR(SEARCH("Complete",M1734)))</formula>
    </cfRule>
  </conditionalFormatting>
  <conditionalFormatting sqref="J1735">
    <cfRule type="notContainsBlanks" dxfId="26377" priority="27463">
      <formula>LEN(TRIM(J1735))&gt;0</formula>
    </cfRule>
  </conditionalFormatting>
  <conditionalFormatting sqref="K1735">
    <cfRule type="notContainsBlanks" dxfId="26376" priority="27462">
      <formula>LEN(TRIM(K1735))&gt;0</formula>
    </cfRule>
  </conditionalFormatting>
  <conditionalFormatting sqref="M1735">
    <cfRule type="containsText" dxfId="26375" priority="27461" operator="containsText" text="Complete">
      <formula>NOT(ISERROR(SEARCH("Complete",M1735)))</formula>
    </cfRule>
  </conditionalFormatting>
  <conditionalFormatting sqref="I1735">
    <cfRule type="cellIs" dxfId="26374" priority="27460" operator="greaterThan">
      <formula>2.35</formula>
    </cfRule>
  </conditionalFormatting>
  <conditionalFormatting sqref="I1735">
    <cfRule type="cellIs" dxfId="26373" priority="27456" operator="greaterThan">
      <formula>2.35</formula>
    </cfRule>
  </conditionalFormatting>
  <conditionalFormatting sqref="J1735">
    <cfRule type="notContainsBlanks" dxfId="26372" priority="27459">
      <formula>LEN(TRIM(J1735))&gt;0</formula>
    </cfRule>
  </conditionalFormatting>
  <conditionalFormatting sqref="K1735">
    <cfRule type="notContainsBlanks" dxfId="26371" priority="27458">
      <formula>LEN(TRIM(K1735))&gt;0</formula>
    </cfRule>
  </conditionalFormatting>
  <conditionalFormatting sqref="M1735">
    <cfRule type="containsText" dxfId="26370" priority="27457" operator="containsText" text="Complete">
      <formula>NOT(ISERROR(SEARCH("Complete",M1735)))</formula>
    </cfRule>
  </conditionalFormatting>
  <conditionalFormatting sqref="J1736">
    <cfRule type="notContainsBlanks" dxfId="26369" priority="27455">
      <formula>LEN(TRIM(J1736))&gt;0</formula>
    </cfRule>
  </conditionalFormatting>
  <conditionalFormatting sqref="K1736">
    <cfRule type="notContainsBlanks" dxfId="26368" priority="27454">
      <formula>LEN(TRIM(K1736))&gt;0</formula>
    </cfRule>
  </conditionalFormatting>
  <conditionalFormatting sqref="M1736">
    <cfRule type="containsText" dxfId="26367" priority="27453" operator="containsText" text="Complete">
      <formula>NOT(ISERROR(SEARCH("Complete",M1736)))</formula>
    </cfRule>
  </conditionalFormatting>
  <conditionalFormatting sqref="I1736">
    <cfRule type="cellIs" dxfId="26366" priority="27452" operator="greaterThan">
      <formula>2.35</formula>
    </cfRule>
  </conditionalFormatting>
  <conditionalFormatting sqref="I1736">
    <cfRule type="cellIs" dxfId="26365" priority="27448" operator="greaterThan">
      <formula>2.35</formula>
    </cfRule>
  </conditionalFormatting>
  <conditionalFormatting sqref="J1736">
    <cfRule type="notContainsBlanks" dxfId="26364" priority="27451">
      <formula>LEN(TRIM(J1736))&gt;0</formula>
    </cfRule>
  </conditionalFormatting>
  <conditionalFormatting sqref="K1736">
    <cfRule type="notContainsBlanks" dxfId="26363" priority="27450">
      <formula>LEN(TRIM(K1736))&gt;0</formula>
    </cfRule>
  </conditionalFormatting>
  <conditionalFormatting sqref="M1736">
    <cfRule type="containsText" dxfId="26362" priority="27449" operator="containsText" text="Complete">
      <formula>NOT(ISERROR(SEARCH("Complete",M1736)))</formula>
    </cfRule>
  </conditionalFormatting>
  <conditionalFormatting sqref="J1737">
    <cfRule type="notContainsBlanks" dxfId="26361" priority="27447">
      <formula>LEN(TRIM(J1737))&gt;0</formula>
    </cfRule>
  </conditionalFormatting>
  <conditionalFormatting sqref="K1737">
    <cfRule type="notContainsBlanks" dxfId="26360" priority="27446">
      <formula>LEN(TRIM(K1737))&gt;0</formula>
    </cfRule>
  </conditionalFormatting>
  <conditionalFormatting sqref="M1737">
    <cfRule type="containsText" dxfId="26359" priority="27445" operator="containsText" text="Complete">
      <formula>NOT(ISERROR(SEARCH("Complete",M1737)))</formula>
    </cfRule>
  </conditionalFormatting>
  <conditionalFormatting sqref="I1737">
    <cfRule type="cellIs" dxfId="26358" priority="27444" operator="greaterThan">
      <formula>2.35</formula>
    </cfRule>
  </conditionalFormatting>
  <conditionalFormatting sqref="I1737">
    <cfRule type="cellIs" dxfId="26357" priority="27440" operator="greaterThan">
      <formula>2.35</formula>
    </cfRule>
  </conditionalFormatting>
  <conditionalFormatting sqref="J1737">
    <cfRule type="notContainsBlanks" dxfId="26356" priority="27443">
      <formula>LEN(TRIM(J1737))&gt;0</formula>
    </cfRule>
  </conditionalFormatting>
  <conditionalFormatting sqref="K1737">
    <cfRule type="notContainsBlanks" dxfId="26355" priority="27442">
      <formula>LEN(TRIM(K1737))&gt;0</formula>
    </cfRule>
  </conditionalFormatting>
  <conditionalFormatting sqref="M1737">
    <cfRule type="containsText" dxfId="26354" priority="27441" operator="containsText" text="Complete">
      <formula>NOT(ISERROR(SEARCH("Complete",M1737)))</formula>
    </cfRule>
  </conditionalFormatting>
  <conditionalFormatting sqref="J1738">
    <cfRule type="notContainsBlanks" dxfId="26353" priority="27439">
      <formula>LEN(TRIM(J1738))&gt;0</formula>
    </cfRule>
  </conditionalFormatting>
  <conditionalFormatting sqref="K1738">
    <cfRule type="notContainsBlanks" dxfId="26352" priority="27438">
      <formula>LEN(TRIM(K1738))&gt;0</formula>
    </cfRule>
  </conditionalFormatting>
  <conditionalFormatting sqref="M1738">
    <cfRule type="containsText" dxfId="26351" priority="27437" operator="containsText" text="Complete">
      <formula>NOT(ISERROR(SEARCH("Complete",M1738)))</formula>
    </cfRule>
  </conditionalFormatting>
  <conditionalFormatting sqref="I1738">
    <cfRule type="cellIs" dxfId="26350" priority="27436" operator="greaterThan">
      <formula>2.35</formula>
    </cfRule>
  </conditionalFormatting>
  <conditionalFormatting sqref="I1738">
    <cfRule type="cellIs" dxfId="26349" priority="27432" operator="greaterThan">
      <formula>2.35</formula>
    </cfRule>
  </conditionalFormatting>
  <conditionalFormatting sqref="J1738">
    <cfRule type="notContainsBlanks" dxfId="26348" priority="27435">
      <formula>LEN(TRIM(J1738))&gt;0</formula>
    </cfRule>
  </conditionalFormatting>
  <conditionalFormatting sqref="K1738">
    <cfRule type="notContainsBlanks" dxfId="26347" priority="27434">
      <formula>LEN(TRIM(K1738))&gt;0</formula>
    </cfRule>
  </conditionalFormatting>
  <conditionalFormatting sqref="M1738">
    <cfRule type="containsText" dxfId="26346" priority="27433" operator="containsText" text="Complete">
      <formula>NOT(ISERROR(SEARCH("Complete",M1738)))</formula>
    </cfRule>
  </conditionalFormatting>
  <conditionalFormatting sqref="J1739">
    <cfRule type="notContainsBlanks" dxfId="26345" priority="27431">
      <formula>LEN(TRIM(J1739))&gt;0</formula>
    </cfRule>
  </conditionalFormatting>
  <conditionalFormatting sqref="K1739">
    <cfRule type="notContainsBlanks" dxfId="26344" priority="27430">
      <formula>LEN(TRIM(K1739))&gt;0</formula>
    </cfRule>
  </conditionalFormatting>
  <conditionalFormatting sqref="M1739">
    <cfRule type="containsText" dxfId="26343" priority="27429" operator="containsText" text="Complete">
      <formula>NOT(ISERROR(SEARCH("Complete",M1739)))</formula>
    </cfRule>
  </conditionalFormatting>
  <conditionalFormatting sqref="I1739">
    <cfRule type="cellIs" dxfId="26342" priority="27428" operator="greaterThan">
      <formula>2.35</formula>
    </cfRule>
  </conditionalFormatting>
  <conditionalFormatting sqref="I1739">
    <cfRule type="cellIs" dxfId="26341" priority="27424" operator="greaterThan">
      <formula>2.35</formula>
    </cfRule>
  </conditionalFormatting>
  <conditionalFormatting sqref="J1739">
    <cfRule type="notContainsBlanks" dxfId="26340" priority="27427">
      <formula>LEN(TRIM(J1739))&gt;0</formula>
    </cfRule>
  </conditionalFormatting>
  <conditionalFormatting sqref="K1739">
    <cfRule type="notContainsBlanks" dxfId="26339" priority="27426">
      <formula>LEN(TRIM(K1739))&gt;0</formula>
    </cfRule>
  </conditionalFormatting>
  <conditionalFormatting sqref="M1739">
    <cfRule type="containsText" dxfId="26338" priority="27425" operator="containsText" text="Complete">
      <formula>NOT(ISERROR(SEARCH("Complete",M1739)))</formula>
    </cfRule>
  </conditionalFormatting>
  <conditionalFormatting sqref="J1740">
    <cfRule type="notContainsBlanks" dxfId="26337" priority="27423">
      <formula>LEN(TRIM(J1740))&gt;0</formula>
    </cfRule>
  </conditionalFormatting>
  <conditionalFormatting sqref="K1740">
    <cfRule type="notContainsBlanks" dxfId="26336" priority="27422">
      <formula>LEN(TRIM(K1740))&gt;0</formula>
    </cfRule>
  </conditionalFormatting>
  <conditionalFormatting sqref="M1740">
    <cfRule type="containsText" dxfId="26335" priority="27421" operator="containsText" text="Complete">
      <formula>NOT(ISERROR(SEARCH("Complete",M1740)))</formula>
    </cfRule>
  </conditionalFormatting>
  <conditionalFormatting sqref="I1740">
    <cfRule type="cellIs" dxfId="26334" priority="27420" operator="greaterThan">
      <formula>2.35</formula>
    </cfRule>
  </conditionalFormatting>
  <conditionalFormatting sqref="I1740">
    <cfRule type="cellIs" dxfId="26333" priority="27416" operator="greaterThan">
      <formula>2.35</formula>
    </cfRule>
  </conditionalFormatting>
  <conditionalFormatting sqref="J1740">
    <cfRule type="notContainsBlanks" dxfId="26332" priority="27419">
      <formula>LEN(TRIM(J1740))&gt;0</formula>
    </cfRule>
  </conditionalFormatting>
  <conditionalFormatting sqref="K1740">
    <cfRule type="notContainsBlanks" dxfId="26331" priority="27418">
      <formula>LEN(TRIM(K1740))&gt;0</formula>
    </cfRule>
  </conditionalFormatting>
  <conditionalFormatting sqref="M1740">
    <cfRule type="containsText" dxfId="26330" priority="27417" operator="containsText" text="Complete">
      <formula>NOT(ISERROR(SEARCH("Complete",M1740)))</formula>
    </cfRule>
  </conditionalFormatting>
  <conditionalFormatting sqref="J1741">
    <cfRule type="notContainsBlanks" dxfId="26329" priority="27415">
      <formula>LEN(TRIM(J1741))&gt;0</formula>
    </cfRule>
  </conditionalFormatting>
  <conditionalFormatting sqref="K1741">
    <cfRule type="notContainsBlanks" dxfId="26328" priority="27414">
      <formula>LEN(TRIM(K1741))&gt;0</formula>
    </cfRule>
  </conditionalFormatting>
  <conditionalFormatting sqref="M1741">
    <cfRule type="containsText" dxfId="26327" priority="27413" operator="containsText" text="Complete">
      <formula>NOT(ISERROR(SEARCH("Complete",M1741)))</formula>
    </cfRule>
  </conditionalFormatting>
  <conditionalFormatting sqref="I1741">
    <cfRule type="cellIs" dxfId="26326" priority="27412" operator="greaterThan">
      <formula>2.35</formula>
    </cfRule>
  </conditionalFormatting>
  <conditionalFormatting sqref="I1741">
    <cfRule type="cellIs" dxfId="26325" priority="27408" operator="greaterThan">
      <formula>2.35</formula>
    </cfRule>
  </conditionalFormatting>
  <conditionalFormatting sqref="J1741">
    <cfRule type="notContainsBlanks" dxfId="26324" priority="27411">
      <formula>LEN(TRIM(J1741))&gt;0</formula>
    </cfRule>
  </conditionalFormatting>
  <conditionalFormatting sqref="K1741">
    <cfRule type="notContainsBlanks" dxfId="26323" priority="27410">
      <formula>LEN(TRIM(K1741))&gt;0</formula>
    </cfRule>
  </conditionalFormatting>
  <conditionalFormatting sqref="M1741">
    <cfRule type="containsText" dxfId="26322" priority="27409" operator="containsText" text="Complete">
      <formula>NOT(ISERROR(SEARCH("Complete",M1741)))</formula>
    </cfRule>
  </conditionalFormatting>
  <conditionalFormatting sqref="J1742">
    <cfRule type="notContainsBlanks" dxfId="26321" priority="27407">
      <formula>LEN(TRIM(J1742))&gt;0</formula>
    </cfRule>
  </conditionalFormatting>
  <conditionalFormatting sqref="K1742">
    <cfRule type="notContainsBlanks" dxfId="26320" priority="27406">
      <formula>LEN(TRIM(K1742))&gt;0</formula>
    </cfRule>
  </conditionalFormatting>
  <conditionalFormatting sqref="M1742">
    <cfRule type="containsText" dxfId="26319" priority="27405" operator="containsText" text="Complete">
      <formula>NOT(ISERROR(SEARCH("Complete",M1742)))</formula>
    </cfRule>
  </conditionalFormatting>
  <conditionalFormatting sqref="I1742">
    <cfRule type="cellIs" dxfId="26318" priority="27404" operator="greaterThan">
      <formula>2.35</formula>
    </cfRule>
  </conditionalFormatting>
  <conditionalFormatting sqref="I1742">
    <cfRule type="cellIs" dxfId="26317" priority="27400" operator="greaterThan">
      <formula>2.35</formula>
    </cfRule>
  </conditionalFormatting>
  <conditionalFormatting sqref="J1742">
    <cfRule type="notContainsBlanks" dxfId="26316" priority="27403">
      <formula>LEN(TRIM(J1742))&gt;0</formula>
    </cfRule>
  </conditionalFormatting>
  <conditionalFormatting sqref="K1742">
    <cfRule type="notContainsBlanks" dxfId="26315" priority="27402">
      <formula>LEN(TRIM(K1742))&gt;0</formula>
    </cfRule>
  </conditionalFormatting>
  <conditionalFormatting sqref="M1742">
    <cfRule type="containsText" dxfId="26314" priority="27401" operator="containsText" text="Complete">
      <formula>NOT(ISERROR(SEARCH("Complete",M1742)))</formula>
    </cfRule>
  </conditionalFormatting>
  <conditionalFormatting sqref="J1743">
    <cfRule type="notContainsBlanks" dxfId="26313" priority="27399">
      <formula>LEN(TRIM(J1743))&gt;0</formula>
    </cfRule>
  </conditionalFormatting>
  <conditionalFormatting sqref="K1743">
    <cfRule type="notContainsBlanks" dxfId="26312" priority="27398">
      <formula>LEN(TRIM(K1743))&gt;0</formula>
    </cfRule>
  </conditionalFormatting>
  <conditionalFormatting sqref="M1743">
    <cfRule type="containsText" dxfId="26311" priority="27397" operator="containsText" text="Complete">
      <formula>NOT(ISERROR(SEARCH("Complete",M1743)))</formula>
    </cfRule>
  </conditionalFormatting>
  <conditionalFormatting sqref="I1743">
    <cfRule type="cellIs" dxfId="26310" priority="27396" operator="greaterThan">
      <formula>2.35</formula>
    </cfRule>
  </conditionalFormatting>
  <conditionalFormatting sqref="I1743">
    <cfRule type="cellIs" dxfId="26309" priority="27392" operator="greaterThan">
      <formula>2.35</formula>
    </cfRule>
  </conditionalFormatting>
  <conditionalFormatting sqref="J1743">
    <cfRule type="notContainsBlanks" dxfId="26308" priority="27395">
      <formula>LEN(TRIM(J1743))&gt;0</formula>
    </cfRule>
  </conditionalFormatting>
  <conditionalFormatting sqref="K1743">
    <cfRule type="notContainsBlanks" dxfId="26307" priority="27394">
      <formula>LEN(TRIM(K1743))&gt;0</formula>
    </cfRule>
  </conditionalFormatting>
  <conditionalFormatting sqref="M1743">
    <cfRule type="containsText" dxfId="26306" priority="27393" operator="containsText" text="Complete">
      <formula>NOT(ISERROR(SEARCH("Complete",M1743)))</formula>
    </cfRule>
  </conditionalFormatting>
  <conditionalFormatting sqref="J1744">
    <cfRule type="notContainsBlanks" dxfId="26305" priority="27391">
      <formula>LEN(TRIM(J1744))&gt;0</formula>
    </cfRule>
  </conditionalFormatting>
  <conditionalFormatting sqref="K1744">
    <cfRule type="notContainsBlanks" dxfId="26304" priority="27390">
      <formula>LEN(TRIM(K1744))&gt;0</formula>
    </cfRule>
  </conditionalFormatting>
  <conditionalFormatting sqref="M1744">
    <cfRule type="containsText" dxfId="26303" priority="27389" operator="containsText" text="Complete">
      <formula>NOT(ISERROR(SEARCH("Complete",M1744)))</formula>
    </cfRule>
  </conditionalFormatting>
  <conditionalFormatting sqref="I1744">
    <cfRule type="cellIs" dxfId="26302" priority="27388" operator="greaterThan">
      <formula>2.35</formula>
    </cfRule>
  </conditionalFormatting>
  <conditionalFormatting sqref="I1744">
    <cfRule type="cellIs" dxfId="26301" priority="27384" operator="greaterThan">
      <formula>2.35</formula>
    </cfRule>
  </conditionalFormatting>
  <conditionalFormatting sqref="J1744">
    <cfRule type="notContainsBlanks" dxfId="26300" priority="27387">
      <formula>LEN(TRIM(J1744))&gt;0</formula>
    </cfRule>
  </conditionalFormatting>
  <conditionalFormatting sqref="K1744">
    <cfRule type="notContainsBlanks" dxfId="26299" priority="27386">
      <formula>LEN(TRIM(K1744))&gt;0</formula>
    </cfRule>
  </conditionalFormatting>
  <conditionalFormatting sqref="M1744">
    <cfRule type="containsText" dxfId="26298" priority="27385" operator="containsText" text="Complete">
      <formula>NOT(ISERROR(SEARCH("Complete",M1744)))</formula>
    </cfRule>
  </conditionalFormatting>
  <conditionalFormatting sqref="J1745">
    <cfRule type="notContainsBlanks" dxfId="26297" priority="27383">
      <formula>LEN(TRIM(J1745))&gt;0</formula>
    </cfRule>
  </conditionalFormatting>
  <conditionalFormatting sqref="K1745">
    <cfRule type="notContainsBlanks" dxfId="26296" priority="27382">
      <formula>LEN(TRIM(K1745))&gt;0</formula>
    </cfRule>
  </conditionalFormatting>
  <conditionalFormatting sqref="M1745">
    <cfRule type="containsText" dxfId="26295" priority="27381" operator="containsText" text="Complete">
      <formula>NOT(ISERROR(SEARCH("Complete",M1745)))</formula>
    </cfRule>
  </conditionalFormatting>
  <conditionalFormatting sqref="I1745">
    <cfRule type="cellIs" dxfId="26294" priority="27380" operator="greaterThan">
      <formula>2.35</formula>
    </cfRule>
  </conditionalFormatting>
  <conditionalFormatting sqref="I1745">
    <cfRule type="cellIs" dxfId="26293" priority="27376" operator="greaterThan">
      <formula>2.35</formula>
    </cfRule>
  </conditionalFormatting>
  <conditionalFormatting sqref="J1745">
    <cfRule type="notContainsBlanks" dxfId="26292" priority="27379">
      <formula>LEN(TRIM(J1745))&gt;0</formula>
    </cfRule>
  </conditionalFormatting>
  <conditionalFormatting sqref="K1745">
    <cfRule type="notContainsBlanks" dxfId="26291" priority="27378">
      <formula>LEN(TRIM(K1745))&gt;0</formula>
    </cfRule>
  </conditionalFormatting>
  <conditionalFormatting sqref="M1745">
    <cfRule type="containsText" dxfId="26290" priority="27377" operator="containsText" text="Complete">
      <formula>NOT(ISERROR(SEARCH("Complete",M1745)))</formula>
    </cfRule>
  </conditionalFormatting>
  <conditionalFormatting sqref="J1746">
    <cfRule type="notContainsBlanks" dxfId="26289" priority="27375">
      <formula>LEN(TRIM(J1746))&gt;0</formula>
    </cfRule>
  </conditionalFormatting>
  <conditionalFormatting sqref="K1746">
    <cfRule type="notContainsBlanks" dxfId="26288" priority="27374">
      <formula>LEN(TRIM(K1746))&gt;0</formula>
    </cfRule>
  </conditionalFormatting>
  <conditionalFormatting sqref="M1746">
    <cfRule type="containsText" dxfId="26287" priority="27373" operator="containsText" text="Complete">
      <formula>NOT(ISERROR(SEARCH("Complete",M1746)))</formula>
    </cfRule>
  </conditionalFormatting>
  <conditionalFormatting sqref="I1746">
    <cfRule type="cellIs" dxfId="26286" priority="27372" operator="greaterThan">
      <formula>2.35</formula>
    </cfRule>
  </conditionalFormatting>
  <conditionalFormatting sqref="I1746">
    <cfRule type="cellIs" dxfId="26285" priority="27368" operator="greaterThan">
      <formula>2.35</formula>
    </cfRule>
  </conditionalFormatting>
  <conditionalFormatting sqref="J1746">
    <cfRule type="notContainsBlanks" dxfId="26284" priority="27371">
      <formula>LEN(TRIM(J1746))&gt;0</formula>
    </cfRule>
  </conditionalFormatting>
  <conditionalFormatting sqref="K1746">
    <cfRule type="notContainsBlanks" dxfId="26283" priority="27370">
      <formula>LEN(TRIM(K1746))&gt;0</formula>
    </cfRule>
  </conditionalFormatting>
  <conditionalFormatting sqref="M1746">
    <cfRule type="containsText" dxfId="26282" priority="27369" operator="containsText" text="Complete">
      <formula>NOT(ISERROR(SEARCH("Complete",M1746)))</formula>
    </cfRule>
  </conditionalFormatting>
  <conditionalFormatting sqref="J1747">
    <cfRule type="notContainsBlanks" dxfId="26281" priority="27367">
      <formula>LEN(TRIM(J1747))&gt;0</formula>
    </cfRule>
  </conditionalFormatting>
  <conditionalFormatting sqref="K1747">
    <cfRule type="notContainsBlanks" dxfId="26280" priority="27366">
      <formula>LEN(TRIM(K1747))&gt;0</formula>
    </cfRule>
  </conditionalFormatting>
  <conditionalFormatting sqref="M1747">
    <cfRule type="containsText" dxfId="26279" priority="27365" operator="containsText" text="Complete">
      <formula>NOT(ISERROR(SEARCH("Complete",M1747)))</formula>
    </cfRule>
  </conditionalFormatting>
  <conditionalFormatting sqref="I1747">
    <cfRule type="cellIs" dxfId="26278" priority="27364" operator="greaterThan">
      <formula>2.35</formula>
    </cfRule>
  </conditionalFormatting>
  <conditionalFormatting sqref="I1747">
    <cfRule type="cellIs" dxfId="26277" priority="27360" operator="greaterThan">
      <formula>2.35</formula>
    </cfRule>
  </conditionalFormatting>
  <conditionalFormatting sqref="J1747">
    <cfRule type="notContainsBlanks" dxfId="26276" priority="27363">
      <formula>LEN(TRIM(J1747))&gt;0</formula>
    </cfRule>
  </conditionalFormatting>
  <conditionalFormatting sqref="K1747">
    <cfRule type="notContainsBlanks" dxfId="26275" priority="27362">
      <formula>LEN(TRIM(K1747))&gt;0</formula>
    </cfRule>
  </conditionalFormatting>
  <conditionalFormatting sqref="M1747">
    <cfRule type="containsText" dxfId="26274" priority="27361" operator="containsText" text="Complete">
      <formula>NOT(ISERROR(SEARCH("Complete",M1747)))</formula>
    </cfRule>
  </conditionalFormatting>
  <conditionalFormatting sqref="J1748">
    <cfRule type="notContainsBlanks" dxfId="26273" priority="27359">
      <formula>LEN(TRIM(J1748))&gt;0</formula>
    </cfRule>
  </conditionalFormatting>
  <conditionalFormatting sqref="K1748">
    <cfRule type="notContainsBlanks" dxfId="26272" priority="27358">
      <formula>LEN(TRIM(K1748))&gt;0</formula>
    </cfRule>
  </conditionalFormatting>
  <conditionalFormatting sqref="M1748">
    <cfRule type="containsText" dxfId="26271" priority="27357" operator="containsText" text="Complete">
      <formula>NOT(ISERROR(SEARCH("Complete",M1748)))</formula>
    </cfRule>
  </conditionalFormatting>
  <conditionalFormatting sqref="I1748">
    <cfRule type="cellIs" dxfId="26270" priority="27356" operator="greaterThan">
      <formula>2.35</formula>
    </cfRule>
  </conditionalFormatting>
  <conditionalFormatting sqref="I1748">
    <cfRule type="cellIs" dxfId="26269" priority="27352" operator="greaterThan">
      <formula>2.35</formula>
    </cfRule>
  </conditionalFormatting>
  <conditionalFormatting sqref="J1748">
    <cfRule type="notContainsBlanks" dxfId="26268" priority="27355">
      <formula>LEN(TRIM(J1748))&gt;0</formula>
    </cfRule>
  </conditionalFormatting>
  <conditionalFormatting sqref="K1748">
    <cfRule type="notContainsBlanks" dxfId="26267" priority="27354">
      <formula>LEN(TRIM(K1748))&gt;0</formula>
    </cfRule>
  </conditionalFormatting>
  <conditionalFormatting sqref="M1748">
    <cfRule type="containsText" dxfId="26266" priority="27353" operator="containsText" text="Complete">
      <formula>NOT(ISERROR(SEARCH("Complete",M1748)))</formula>
    </cfRule>
  </conditionalFormatting>
  <conditionalFormatting sqref="J1749">
    <cfRule type="notContainsBlanks" dxfId="26265" priority="27351">
      <formula>LEN(TRIM(J1749))&gt;0</formula>
    </cfRule>
  </conditionalFormatting>
  <conditionalFormatting sqref="K1749">
    <cfRule type="notContainsBlanks" dxfId="26264" priority="27350">
      <formula>LEN(TRIM(K1749))&gt;0</formula>
    </cfRule>
  </conditionalFormatting>
  <conditionalFormatting sqref="M1749">
    <cfRule type="containsText" dxfId="26263" priority="27349" operator="containsText" text="Complete">
      <formula>NOT(ISERROR(SEARCH("Complete",M1749)))</formula>
    </cfRule>
  </conditionalFormatting>
  <conditionalFormatting sqref="I1749">
    <cfRule type="cellIs" dxfId="26262" priority="27348" operator="greaterThan">
      <formula>2.35</formula>
    </cfRule>
  </conditionalFormatting>
  <conditionalFormatting sqref="I1749">
    <cfRule type="cellIs" dxfId="26261" priority="27344" operator="greaterThan">
      <formula>2.35</formula>
    </cfRule>
  </conditionalFormatting>
  <conditionalFormatting sqref="J1749">
    <cfRule type="notContainsBlanks" dxfId="26260" priority="27347">
      <formula>LEN(TRIM(J1749))&gt;0</formula>
    </cfRule>
  </conditionalFormatting>
  <conditionalFormatting sqref="K1749">
    <cfRule type="notContainsBlanks" dxfId="26259" priority="27346">
      <formula>LEN(TRIM(K1749))&gt;0</formula>
    </cfRule>
  </conditionalFormatting>
  <conditionalFormatting sqref="M1749">
    <cfRule type="containsText" dxfId="26258" priority="27345" operator="containsText" text="Complete">
      <formula>NOT(ISERROR(SEARCH("Complete",M1749)))</formula>
    </cfRule>
  </conditionalFormatting>
  <conditionalFormatting sqref="J1750">
    <cfRule type="notContainsBlanks" dxfId="26257" priority="27343">
      <formula>LEN(TRIM(J1750))&gt;0</formula>
    </cfRule>
  </conditionalFormatting>
  <conditionalFormatting sqref="K1750">
    <cfRule type="notContainsBlanks" dxfId="26256" priority="27342">
      <formula>LEN(TRIM(K1750))&gt;0</formula>
    </cfRule>
  </conditionalFormatting>
  <conditionalFormatting sqref="M1750">
    <cfRule type="containsText" dxfId="26255" priority="27341" operator="containsText" text="Complete">
      <formula>NOT(ISERROR(SEARCH("Complete",M1750)))</formula>
    </cfRule>
  </conditionalFormatting>
  <conditionalFormatting sqref="I1750">
    <cfRule type="cellIs" dxfId="26254" priority="27340" operator="greaterThan">
      <formula>2.35</formula>
    </cfRule>
  </conditionalFormatting>
  <conditionalFormatting sqref="I1750">
    <cfRule type="cellIs" dxfId="26253" priority="27336" operator="greaterThan">
      <formula>2.35</formula>
    </cfRule>
  </conditionalFormatting>
  <conditionalFormatting sqref="J1750">
    <cfRule type="notContainsBlanks" dxfId="26252" priority="27339">
      <formula>LEN(TRIM(J1750))&gt;0</formula>
    </cfRule>
  </conditionalFormatting>
  <conditionalFormatting sqref="K1750">
    <cfRule type="notContainsBlanks" dxfId="26251" priority="27338">
      <formula>LEN(TRIM(K1750))&gt;0</formula>
    </cfRule>
  </conditionalFormatting>
  <conditionalFormatting sqref="M1750">
    <cfRule type="containsText" dxfId="26250" priority="27337" operator="containsText" text="Complete">
      <formula>NOT(ISERROR(SEARCH("Complete",M1750)))</formula>
    </cfRule>
  </conditionalFormatting>
  <conditionalFormatting sqref="J1751">
    <cfRule type="notContainsBlanks" dxfId="26249" priority="27335">
      <formula>LEN(TRIM(J1751))&gt;0</formula>
    </cfRule>
  </conditionalFormatting>
  <conditionalFormatting sqref="K1751">
    <cfRule type="notContainsBlanks" dxfId="26248" priority="27334">
      <formula>LEN(TRIM(K1751))&gt;0</formula>
    </cfRule>
  </conditionalFormatting>
  <conditionalFormatting sqref="M1751">
    <cfRule type="containsText" dxfId="26247" priority="27333" operator="containsText" text="Complete">
      <formula>NOT(ISERROR(SEARCH("Complete",M1751)))</formula>
    </cfRule>
  </conditionalFormatting>
  <conditionalFormatting sqref="I1751">
    <cfRule type="cellIs" dxfId="26246" priority="27332" operator="greaterThan">
      <formula>2.35</formula>
    </cfRule>
  </conditionalFormatting>
  <conditionalFormatting sqref="I1751">
    <cfRule type="cellIs" dxfId="26245" priority="27328" operator="greaterThan">
      <formula>2.35</formula>
    </cfRule>
  </conditionalFormatting>
  <conditionalFormatting sqref="J1751">
    <cfRule type="notContainsBlanks" dxfId="26244" priority="27331">
      <formula>LEN(TRIM(J1751))&gt;0</formula>
    </cfRule>
  </conditionalFormatting>
  <conditionalFormatting sqref="K1751">
    <cfRule type="notContainsBlanks" dxfId="26243" priority="27330">
      <formula>LEN(TRIM(K1751))&gt;0</formula>
    </cfRule>
  </conditionalFormatting>
  <conditionalFormatting sqref="M1751">
    <cfRule type="containsText" dxfId="26242" priority="27329" operator="containsText" text="Complete">
      <formula>NOT(ISERROR(SEARCH("Complete",M1751)))</formula>
    </cfRule>
  </conditionalFormatting>
  <conditionalFormatting sqref="J1752">
    <cfRule type="notContainsBlanks" dxfId="26241" priority="27327">
      <formula>LEN(TRIM(J1752))&gt;0</formula>
    </cfRule>
  </conditionalFormatting>
  <conditionalFormatting sqref="K1752">
    <cfRule type="notContainsBlanks" dxfId="26240" priority="27326">
      <formula>LEN(TRIM(K1752))&gt;0</formula>
    </cfRule>
  </conditionalFormatting>
  <conditionalFormatting sqref="M1752">
    <cfRule type="containsText" dxfId="26239" priority="27325" operator="containsText" text="Complete">
      <formula>NOT(ISERROR(SEARCH("Complete",M1752)))</formula>
    </cfRule>
  </conditionalFormatting>
  <conditionalFormatting sqref="I1752">
    <cfRule type="cellIs" dxfId="26238" priority="27324" operator="greaterThan">
      <formula>2.35</formula>
    </cfRule>
  </conditionalFormatting>
  <conditionalFormatting sqref="I1752">
    <cfRule type="cellIs" dxfId="26237" priority="27320" operator="greaterThan">
      <formula>2.35</formula>
    </cfRule>
  </conditionalFormatting>
  <conditionalFormatting sqref="J1752">
    <cfRule type="notContainsBlanks" dxfId="26236" priority="27323">
      <formula>LEN(TRIM(J1752))&gt;0</formula>
    </cfRule>
  </conditionalFormatting>
  <conditionalFormatting sqref="K1752">
    <cfRule type="notContainsBlanks" dxfId="26235" priority="27322">
      <formula>LEN(TRIM(K1752))&gt;0</formula>
    </cfRule>
  </conditionalFormatting>
  <conditionalFormatting sqref="M1752">
    <cfRule type="containsText" dxfId="26234" priority="27321" operator="containsText" text="Complete">
      <formula>NOT(ISERROR(SEARCH("Complete",M1752)))</formula>
    </cfRule>
  </conditionalFormatting>
  <conditionalFormatting sqref="J1753">
    <cfRule type="notContainsBlanks" dxfId="26233" priority="27319">
      <formula>LEN(TRIM(J1753))&gt;0</formula>
    </cfRule>
  </conditionalFormatting>
  <conditionalFormatting sqref="K1753">
    <cfRule type="notContainsBlanks" dxfId="26232" priority="27318">
      <formula>LEN(TRIM(K1753))&gt;0</formula>
    </cfRule>
  </conditionalFormatting>
  <conditionalFormatting sqref="M1753">
    <cfRule type="containsText" dxfId="26231" priority="27317" operator="containsText" text="Complete">
      <formula>NOT(ISERROR(SEARCH("Complete",M1753)))</formula>
    </cfRule>
  </conditionalFormatting>
  <conditionalFormatting sqref="I1753">
    <cfRule type="cellIs" dxfId="26230" priority="27316" operator="greaterThan">
      <formula>2.35</formula>
    </cfRule>
  </conditionalFormatting>
  <conditionalFormatting sqref="I1753">
    <cfRule type="cellIs" dxfId="26229" priority="27312" operator="greaterThan">
      <formula>2.35</formula>
    </cfRule>
  </conditionalFormatting>
  <conditionalFormatting sqref="J1753">
    <cfRule type="notContainsBlanks" dxfId="26228" priority="27315">
      <formula>LEN(TRIM(J1753))&gt;0</formula>
    </cfRule>
  </conditionalFormatting>
  <conditionalFormatting sqref="K1753">
    <cfRule type="notContainsBlanks" dxfId="26227" priority="27314">
      <formula>LEN(TRIM(K1753))&gt;0</formula>
    </cfRule>
  </conditionalFormatting>
  <conditionalFormatting sqref="M1753">
    <cfRule type="containsText" dxfId="26226" priority="27313" operator="containsText" text="Complete">
      <formula>NOT(ISERROR(SEARCH("Complete",M1753)))</formula>
    </cfRule>
  </conditionalFormatting>
  <conditionalFormatting sqref="J1754">
    <cfRule type="notContainsBlanks" dxfId="26225" priority="27311">
      <formula>LEN(TRIM(J1754))&gt;0</formula>
    </cfRule>
  </conditionalFormatting>
  <conditionalFormatting sqref="K1754">
    <cfRule type="notContainsBlanks" dxfId="26224" priority="27310">
      <formula>LEN(TRIM(K1754))&gt;0</formula>
    </cfRule>
  </conditionalFormatting>
  <conditionalFormatting sqref="M1754">
    <cfRule type="containsText" dxfId="26223" priority="27309" operator="containsText" text="Complete">
      <formula>NOT(ISERROR(SEARCH("Complete",M1754)))</formula>
    </cfRule>
  </conditionalFormatting>
  <conditionalFormatting sqref="I1754">
    <cfRule type="cellIs" dxfId="26222" priority="27308" operator="greaterThan">
      <formula>2.35</formula>
    </cfRule>
  </conditionalFormatting>
  <conditionalFormatting sqref="I1754">
    <cfRule type="cellIs" dxfId="26221" priority="27304" operator="greaterThan">
      <formula>2.35</formula>
    </cfRule>
  </conditionalFormatting>
  <conditionalFormatting sqref="J1754">
    <cfRule type="notContainsBlanks" dxfId="26220" priority="27307">
      <formula>LEN(TRIM(J1754))&gt;0</formula>
    </cfRule>
  </conditionalFormatting>
  <conditionalFormatting sqref="K1754">
    <cfRule type="notContainsBlanks" dxfId="26219" priority="27306">
      <formula>LEN(TRIM(K1754))&gt;0</formula>
    </cfRule>
  </conditionalFormatting>
  <conditionalFormatting sqref="M1754">
    <cfRule type="containsText" dxfId="26218" priority="27305" operator="containsText" text="Complete">
      <formula>NOT(ISERROR(SEARCH("Complete",M1754)))</formula>
    </cfRule>
  </conditionalFormatting>
  <conditionalFormatting sqref="J1755">
    <cfRule type="notContainsBlanks" dxfId="26217" priority="27303">
      <formula>LEN(TRIM(J1755))&gt;0</formula>
    </cfRule>
  </conditionalFormatting>
  <conditionalFormatting sqref="K1755">
    <cfRule type="notContainsBlanks" dxfId="26216" priority="27302">
      <formula>LEN(TRIM(K1755))&gt;0</formula>
    </cfRule>
  </conditionalFormatting>
  <conditionalFormatting sqref="M1755">
    <cfRule type="containsText" dxfId="26215" priority="27301" operator="containsText" text="Complete">
      <formula>NOT(ISERROR(SEARCH("Complete",M1755)))</formula>
    </cfRule>
  </conditionalFormatting>
  <conditionalFormatting sqref="I1755">
    <cfRule type="cellIs" dxfId="26214" priority="27300" operator="greaterThan">
      <formula>2.35</formula>
    </cfRule>
  </conditionalFormatting>
  <conditionalFormatting sqref="I1755">
    <cfRule type="cellIs" dxfId="26213" priority="27296" operator="greaterThan">
      <formula>2.35</formula>
    </cfRule>
  </conditionalFormatting>
  <conditionalFormatting sqref="J1755">
    <cfRule type="notContainsBlanks" dxfId="26212" priority="27299">
      <formula>LEN(TRIM(J1755))&gt;0</formula>
    </cfRule>
  </conditionalFormatting>
  <conditionalFormatting sqref="K1755">
    <cfRule type="notContainsBlanks" dxfId="26211" priority="27298">
      <formula>LEN(TRIM(K1755))&gt;0</formula>
    </cfRule>
  </conditionalFormatting>
  <conditionalFormatting sqref="M1755">
    <cfRule type="containsText" dxfId="26210" priority="27297" operator="containsText" text="Complete">
      <formula>NOT(ISERROR(SEARCH("Complete",M1755)))</formula>
    </cfRule>
  </conditionalFormatting>
  <conditionalFormatting sqref="J1756">
    <cfRule type="notContainsBlanks" dxfId="26209" priority="27295">
      <formula>LEN(TRIM(J1756))&gt;0</formula>
    </cfRule>
  </conditionalFormatting>
  <conditionalFormatting sqref="K1756">
    <cfRule type="notContainsBlanks" dxfId="26208" priority="27294">
      <formula>LEN(TRIM(K1756))&gt;0</formula>
    </cfRule>
  </conditionalFormatting>
  <conditionalFormatting sqref="M1756">
    <cfRule type="containsText" dxfId="26207" priority="27293" operator="containsText" text="Complete">
      <formula>NOT(ISERROR(SEARCH("Complete",M1756)))</formula>
    </cfRule>
  </conditionalFormatting>
  <conditionalFormatting sqref="I1756">
    <cfRule type="cellIs" dxfId="26206" priority="27292" operator="greaterThan">
      <formula>2.35</formula>
    </cfRule>
  </conditionalFormatting>
  <conditionalFormatting sqref="I1756">
    <cfRule type="cellIs" dxfId="26205" priority="27288" operator="greaterThan">
      <formula>2.35</formula>
    </cfRule>
  </conditionalFormatting>
  <conditionalFormatting sqref="J1756">
    <cfRule type="notContainsBlanks" dxfId="26204" priority="27291">
      <formula>LEN(TRIM(J1756))&gt;0</formula>
    </cfRule>
  </conditionalFormatting>
  <conditionalFormatting sqref="K1756">
    <cfRule type="notContainsBlanks" dxfId="26203" priority="27290">
      <formula>LEN(TRIM(K1756))&gt;0</formula>
    </cfRule>
  </conditionalFormatting>
  <conditionalFormatting sqref="M1756">
    <cfRule type="containsText" dxfId="26202" priority="27289" operator="containsText" text="Complete">
      <formula>NOT(ISERROR(SEARCH("Complete",M1756)))</formula>
    </cfRule>
  </conditionalFormatting>
  <conditionalFormatting sqref="J1757">
    <cfRule type="notContainsBlanks" dxfId="26201" priority="27287">
      <formula>LEN(TRIM(J1757))&gt;0</formula>
    </cfRule>
  </conditionalFormatting>
  <conditionalFormatting sqref="K1757">
    <cfRule type="notContainsBlanks" dxfId="26200" priority="27286">
      <formula>LEN(TRIM(K1757))&gt;0</formula>
    </cfRule>
  </conditionalFormatting>
  <conditionalFormatting sqref="M1757">
    <cfRule type="containsText" dxfId="26199" priority="27285" operator="containsText" text="Complete">
      <formula>NOT(ISERROR(SEARCH("Complete",M1757)))</formula>
    </cfRule>
  </conditionalFormatting>
  <conditionalFormatting sqref="I1757">
    <cfRule type="cellIs" dxfId="26198" priority="27284" operator="greaterThan">
      <formula>2.35</formula>
    </cfRule>
  </conditionalFormatting>
  <conditionalFormatting sqref="I1757">
    <cfRule type="cellIs" dxfId="26197" priority="27280" operator="greaterThan">
      <formula>2.35</formula>
    </cfRule>
  </conditionalFormatting>
  <conditionalFormatting sqref="J1757">
    <cfRule type="notContainsBlanks" dxfId="26196" priority="27283">
      <formula>LEN(TRIM(J1757))&gt;0</formula>
    </cfRule>
  </conditionalFormatting>
  <conditionalFormatting sqref="K1757">
    <cfRule type="notContainsBlanks" dxfId="26195" priority="27282">
      <formula>LEN(TRIM(K1757))&gt;0</formula>
    </cfRule>
  </conditionalFormatting>
  <conditionalFormatting sqref="M1757">
    <cfRule type="containsText" dxfId="26194" priority="27281" operator="containsText" text="Complete">
      <formula>NOT(ISERROR(SEARCH("Complete",M1757)))</formula>
    </cfRule>
  </conditionalFormatting>
  <conditionalFormatting sqref="J1758">
    <cfRule type="notContainsBlanks" dxfId="26193" priority="27279">
      <formula>LEN(TRIM(J1758))&gt;0</formula>
    </cfRule>
  </conditionalFormatting>
  <conditionalFormatting sqref="K1758">
    <cfRule type="notContainsBlanks" dxfId="26192" priority="27278">
      <formula>LEN(TRIM(K1758))&gt;0</formula>
    </cfRule>
  </conditionalFormatting>
  <conditionalFormatting sqref="M1758">
    <cfRule type="containsText" dxfId="26191" priority="27277" operator="containsText" text="Complete">
      <formula>NOT(ISERROR(SEARCH("Complete",M1758)))</formula>
    </cfRule>
  </conditionalFormatting>
  <conditionalFormatting sqref="I1758">
    <cfRule type="cellIs" dxfId="26190" priority="27276" operator="greaterThan">
      <formula>2.35</formula>
    </cfRule>
  </conditionalFormatting>
  <conditionalFormatting sqref="I1758">
    <cfRule type="cellIs" dxfId="26189" priority="27272" operator="greaterThan">
      <formula>2.35</formula>
    </cfRule>
  </conditionalFormatting>
  <conditionalFormatting sqref="J1758">
    <cfRule type="notContainsBlanks" dxfId="26188" priority="27275">
      <formula>LEN(TRIM(J1758))&gt;0</formula>
    </cfRule>
  </conditionalFormatting>
  <conditionalFormatting sqref="K1758">
    <cfRule type="notContainsBlanks" dxfId="26187" priority="27274">
      <formula>LEN(TRIM(K1758))&gt;0</formula>
    </cfRule>
  </conditionalFormatting>
  <conditionalFormatting sqref="M1758">
    <cfRule type="containsText" dxfId="26186" priority="27273" operator="containsText" text="Complete">
      <formula>NOT(ISERROR(SEARCH("Complete",M1758)))</formula>
    </cfRule>
  </conditionalFormatting>
  <conditionalFormatting sqref="J1759">
    <cfRule type="notContainsBlanks" dxfId="26185" priority="27271">
      <formula>LEN(TRIM(J1759))&gt;0</formula>
    </cfRule>
  </conditionalFormatting>
  <conditionalFormatting sqref="K1759">
    <cfRule type="notContainsBlanks" dxfId="26184" priority="27270">
      <formula>LEN(TRIM(K1759))&gt;0</formula>
    </cfRule>
  </conditionalFormatting>
  <conditionalFormatting sqref="M1759">
    <cfRule type="containsText" dxfId="26183" priority="27269" operator="containsText" text="Complete">
      <formula>NOT(ISERROR(SEARCH("Complete",M1759)))</formula>
    </cfRule>
  </conditionalFormatting>
  <conditionalFormatting sqref="I1759">
    <cfRule type="cellIs" dxfId="26182" priority="27268" operator="greaterThan">
      <formula>2.35</formula>
    </cfRule>
  </conditionalFormatting>
  <conditionalFormatting sqref="I1759">
    <cfRule type="cellIs" dxfId="26181" priority="27264" operator="greaterThan">
      <formula>2.35</formula>
    </cfRule>
  </conditionalFormatting>
  <conditionalFormatting sqref="J1759">
    <cfRule type="notContainsBlanks" dxfId="26180" priority="27267">
      <formula>LEN(TRIM(J1759))&gt;0</formula>
    </cfRule>
  </conditionalFormatting>
  <conditionalFormatting sqref="K1759">
    <cfRule type="notContainsBlanks" dxfId="26179" priority="27266">
      <formula>LEN(TRIM(K1759))&gt;0</formula>
    </cfRule>
  </conditionalFormatting>
  <conditionalFormatting sqref="M1759">
    <cfRule type="containsText" dxfId="26178" priority="27265" operator="containsText" text="Complete">
      <formula>NOT(ISERROR(SEARCH("Complete",M1759)))</formula>
    </cfRule>
  </conditionalFormatting>
  <conditionalFormatting sqref="J1760">
    <cfRule type="notContainsBlanks" dxfId="26177" priority="27263">
      <formula>LEN(TRIM(J1760))&gt;0</formula>
    </cfRule>
  </conditionalFormatting>
  <conditionalFormatting sqref="K1760">
    <cfRule type="notContainsBlanks" dxfId="26176" priority="27262">
      <formula>LEN(TRIM(K1760))&gt;0</formula>
    </cfRule>
  </conditionalFormatting>
  <conditionalFormatting sqref="M1760">
    <cfRule type="containsText" dxfId="26175" priority="27261" operator="containsText" text="Complete">
      <formula>NOT(ISERROR(SEARCH("Complete",M1760)))</formula>
    </cfRule>
  </conditionalFormatting>
  <conditionalFormatting sqref="I1760">
    <cfRule type="cellIs" dxfId="26174" priority="27260" operator="greaterThan">
      <formula>2.35</formula>
    </cfRule>
  </conditionalFormatting>
  <conditionalFormatting sqref="I1760">
    <cfRule type="cellIs" dxfId="26173" priority="27256" operator="greaterThan">
      <formula>2.35</formula>
    </cfRule>
  </conditionalFormatting>
  <conditionalFormatting sqref="J1760">
    <cfRule type="notContainsBlanks" dxfId="26172" priority="27259">
      <formula>LEN(TRIM(J1760))&gt;0</formula>
    </cfRule>
  </conditionalFormatting>
  <conditionalFormatting sqref="K1760">
    <cfRule type="notContainsBlanks" dxfId="26171" priority="27258">
      <formula>LEN(TRIM(K1760))&gt;0</formula>
    </cfRule>
  </conditionalFormatting>
  <conditionalFormatting sqref="M1760">
    <cfRule type="containsText" dxfId="26170" priority="27257" operator="containsText" text="Complete">
      <formula>NOT(ISERROR(SEARCH("Complete",M1760)))</formula>
    </cfRule>
  </conditionalFormatting>
  <conditionalFormatting sqref="J1761">
    <cfRule type="notContainsBlanks" dxfId="26169" priority="27255">
      <formula>LEN(TRIM(J1761))&gt;0</formula>
    </cfRule>
  </conditionalFormatting>
  <conditionalFormatting sqref="K1761">
    <cfRule type="notContainsBlanks" dxfId="26168" priority="27254">
      <formula>LEN(TRIM(K1761))&gt;0</formula>
    </cfRule>
  </conditionalFormatting>
  <conditionalFormatting sqref="M1761">
    <cfRule type="containsText" dxfId="26167" priority="27253" operator="containsText" text="Complete">
      <formula>NOT(ISERROR(SEARCH("Complete",M1761)))</formula>
    </cfRule>
  </conditionalFormatting>
  <conditionalFormatting sqref="I1761">
    <cfRule type="cellIs" dxfId="26166" priority="27252" operator="greaterThan">
      <formula>2.35</formula>
    </cfRule>
  </conditionalFormatting>
  <conditionalFormatting sqref="I1761">
    <cfRule type="cellIs" dxfId="26165" priority="27248" operator="greaterThan">
      <formula>2.35</formula>
    </cfRule>
  </conditionalFormatting>
  <conditionalFormatting sqref="J1761">
    <cfRule type="notContainsBlanks" dxfId="26164" priority="27251">
      <formula>LEN(TRIM(J1761))&gt;0</formula>
    </cfRule>
  </conditionalFormatting>
  <conditionalFormatting sqref="K1761">
    <cfRule type="notContainsBlanks" dxfId="26163" priority="27250">
      <formula>LEN(TRIM(K1761))&gt;0</formula>
    </cfRule>
  </conditionalFormatting>
  <conditionalFormatting sqref="M1761">
    <cfRule type="containsText" dxfId="26162" priority="27249" operator="containsText" text="Complete">
      <formula>NOT(ISERROR(SEARCH("Complete",M1761)))</formula>
    </cfRule>
  </conditionalFormatting>
  <conditionalFormatting sqref="J1762">
    <cfRule type="notContainsBlanks" dxfId="26161" priority="27247">
      <formula>LEN(TRIM(J1762))&gt;0</formula>
    </cfRule>
  </conditionalFormatting>
  <conditionalFormatting sqref="K1762">
    <cfRule type="notContainsBlanks" dxfId="26160" priority="27246">
      <formula>LEN(TRIM(K1762))&gt;0</formula>
    </cfRule>
  </conditionalFormatting>
  <conditionalFormatting sqref="M1762">
    <cfRule type="containsText" dxfId="26159" priority="27245" operator="containsText" text="Complete">
      <formula>NOT(ISERROR(SEARCH("Complete",M1762)))</formula>
    </cfRule>
  </conditionalFormatting>
  <conditionalFormatting sqref="I1762">
    <cfRule type="cellIs" dxfId="26158" priority="27244" operator="greaterThan">
      <formula>2.35</formula>
    </cfRule>
  </conditionalFormatting>
  <conditionalFormatting sqref="I1762">
    <cfRule type="cellIs" dxfId="26157" priority="27240" operator="greaterThan">
      <formula>2.35</formula>
    </cfRule>
  </conditionalFormatting>
  <conditionalFormatting sqref="J1762">
    <cfRule type="notContainsBlanks" dxfId="26156" priority="27243">
      <formula>LEN(TRIM(J1762))&gt;0</formula>
    </cfRule>
  </conditionalFormatting>
  <conditionalFormatting sqref="K1762">
    <cfRule type="notContainsBlanks" dxfId="26155" priority="27242">
      <formula>LEN(TRIM(K1762))&gt;0</formula>
    </cfRule>
  </conditionalFormatting>
  <conditionalFormatting sqref="M1762">
    <cfRule type="containsText" dxfId="26154" priority="27241" operator="containsText" text="Complete">
      <formula>NOT(ISERROR(SEARCH("Complete",M1762)))</formula>
    </cfRule>
  </conditionalFormatting>
  <conditionalFormatting sqref="J1763">
    <cfRule type="notContainsBlanks" dxfId="26153" priority="27239">
      <formula>LEN(TRIM(J1763))&gt;0</formula>
    </cfRule>
  </conditionalFormatting>
  <conditionalFormatting sqref="K1763">
    <cfRule type="notContainsBlanks" dxfId="26152" priority="27238">
      <formula>LEN(TRIM(K1763))&gt;0</formula>
    </cfRule>
  </conditionalFormatting>
  <conditionalFormatting sqref="M1763">
    <cfRule type="containsText" dxfId="26151" priority="27237" operator="containsText" text="Complete">
      <formula>NOT(ISERROR(SEARCH("Complete",M1763)))</formula>
    </cfRule>
  </conditionalFormatting>
  <conditionalFormatting sqref="I1763">
    <cfRule type="cellIs" dxfId="26150" priority="27236" operator="greaterThan">
      <formula>2.35</formula>
    </cfRule>
  </conditionalFormatting>
  <conditionalFormatting sqref="I1763">
    <cfRule type="cellIs" dxfId="26149" priority="27232" operator="greaterThan">
      <formula>2.35</formula>
    </cfRule>
  </conditionalFormatting>
  <conditionalFormatting sqref="J1763">
    <cfRule type="notContainsBlanks" dxfId="26148" priority="27235">
      <formula>LEN(TRIM(J1763))&gt;0</formula>
    </cfRule>
  </conditionalFormatting>
  <conditionalFormatting sqref="K1763">
    <cfRule type="notContainsBlanks" dxfId="26147" priority="27234">
      <formula>LEN(TRIM(K1763))&gt;0</formula>
    </cfRule>
  </conditionalFormatting>
  <conditionalFormatting sqref="M1763">
    <cfRule type="containsText" dxfId="26146" priority="27233" operator="containsText" text="Complete">
      <formula>NOT(ISERROR(SEARCH("Complete",M1763)))</formula>
    </cfRule>
  </conditionalFormatting>
  <conditionalFormatting sqref="J1764">
    <cfRule type="notContainsBlanks" dxfId="26145" priority="27231">
      <formula>LEN(TRIM(J1764))&gt;0</formula>
    </cfRule>
  </conditionalFormatting>
  <conditionalFormatting sqref="K1764">
    <cfRule type="notContainsBlanks" dxfId="26144" priority="27230">
      <formula>LEN(TRIM(K1764))&gt;0</formula>
    </cfRule>
  </conditionalFormatting>
  <conditionalFormatting sqref="M1764">
    <cfRule type="containsText" dxfId="26143" priority="27229" operator="containsText" text="Complete">
      <formula>NOT(ISERROR(SEARCH("Complete",M1764)))</formula>
    </cfRule>
  </conditionalFormatting>
  <conditionalFormatting sqref="I1764">
    <cfRule type="cellIs" dxfId="26142" priority="27228" operator="greaterThan">
      <formula>2.35</formula>
    </cfRule>
  </conditionalFormatting>
  <conditionalFormatting sqref="I1764">
    <cfRule type="cellIs" dxfId="26141" priority="27224" operator="greaterThan">
      <formula>2.35</formula>
    </cfRule>
  </conditionalFormatting>
  <conditionalFormatting sqref="J1764">
    <cfRule type="notContainsBlanks" dxfId="26140" priority="27227">
      <formula>LEN(TRIM(J1764))&gt;0</formula>
    </cfRule>
  </conditionalFormatting>
  <conditionalFormatting sqref="K1764">
    <cfRule type="notContainsBlanks" dxfId="26139" priority="27226">
      <formula>LEN(TRIM(K1764))&gt;0</formula>
    </cfRule>
  </conditionalFormatting>
  <conditionalFormatting sqref="M1764">
    <cfRule type="containsText" dxfId="26138" priority="27225" operator="containsText" text="Complete">
      <formula>NOT(ISERROR(SEARCH("Complete",M1764)))</formula>
    </cfRule>
  </conditionalFormatting>
  <conditionalFormatting sqref="J1765">
    <cfRule type="notContainsBlanks" dxfId="26137" priority="27223">
      <formula>LEN(TRIM(J1765))&gt;0</formula>
    </cfRule>
  </conditionalFormatting>
  <conditionalFormatting sqref="K1765">
    <cfRule type="notContainsBlanks" dxfId="26136" priority="27222">
      <formula>LEN(TRIM(K1765))&gt;0</formula>
    </cfRule>
  </conditionalFormatting>
  <conditionalFormatting sqref="M1765">
    <cfRule type="containsText" dxfId="26135" priority="27221" operator="containsText" text="Complete">
      <formula>NOT(ISERROR(SEARCH("Complete",M1765)))</formula>
    </cfRule>
  </conditionalFormatting>
  <conditionalFormatting sqref="I1765">
    <cfRule type="cellIs" dxfId="26134" priority="27220" operator="greaterThan">
      <formula>2.35</formula>
    </cfRule>
  </conditionalFormatting>
  <conditionalFormatting sqref="I1765">
    <cfRule type="cellIs" dxfId="26133" priority="27216" operator="greaterThan">
      <formula>2.35</formula>
    </cfRule>
  </conditionalFormatting>
  <conditionalFormatting sqref="J1765">
    <cfRule type="notContainsBlanks" dxfId="26132" priority="27219">
      <formula>LEN(TRIM(J1765))&gt;0</formula>
    </cfRule>
  </conditionalFormatting>
  <conditionalFormatting sqref="K1765">
    <cfRule type="notContainsBlanks" dxfId="26131" priority="27218">
      <formula>LEN(TRIM(K1765))&gt;0</formula>
    </cfRule>
  </conditionalFormatting>
  <conditionalFormatting sqref="M1765">
    <cfRule type="containsText" dxfId="26130" priority="27217" operator="containsText" text="Complete">
      <formula>NOT(ISERROR(SEARCH("Complete",M1765)))</formula>
    </cfRule>
  </conditionalFormatting>
  <conditionalFormatting sqref="J1766">
    <cfRule type="notContainsBlanks" dxfId="26129" priority="27215">
      <formula>LEN(TRIM(J1766))&gt;0</formula>
    </cfRule>
  </conditionalFormatting>
  <conditionalFormatting sqref="K1766">
    <cfRule type="notContainsBlanks" dxfId="26128" priority="27214">
      <formula>LEN(TRIM(K1766))&gt;0</formula>
    </cfRule>
  </conditionalFormatting>
  <conditionalFormatting sqref="M1766">
    <cfRule type="containsText" dxfId="26127" priority="27213" operator="containsText" text="Complete">
      <formula>NOT(ISERROR(SEARCH("Complete",M1766)))</formula>
    </cfRule>
  </conditionalFormatting>
  <conditionalFormatting sqref="I1766">
    <cfRule type="cellIs" dxfId="26126" priority="27212" operator="greaterThan">
      <formula>2.35</formula>
    </cfRule>
  </conditionalFormatting>
  <conditionalFormatting sqref="I1766">
    <cfRule type="cellIs" dxfId="26125" priority="27208" operator="greaterThan">
      <formula>2.35</formula>
    </cfRule>
  </conditionalFormatting>
  <conditionalFormatting sqref="J1766">
    <cfRule type="notContainsBlanks" dxfId="26124" priority="27211">
      <formula>LEN(TRIM(J1766))&gt;0</formula>
    </cfRule>
  </conditionalFormatting>
  <conditionalFormatting sqref="K1766">
    <cfRule type="notContainsBlanks" dxfId="26123" priority="27210">
      <formula>LEN(TRIM(K1766))&gt;0</formula>
    </cfRule>
  </conditionalFormatting>
  <conditionalFormatting sqref="M1766">
    <cfRule type="containsText" dxfId="26122" priority="27209" operator="containsText" text="Complete">
      <formula>NOT(ISERROR(SEARCH("Complete",M1766)))</formula>
    </cfRule>
  </conditionalFormatting>
  <conditionalFormatting sqref="J1767">
    <cfRule type="notContainsBlanks" dxfId="26121" priority="27207">
      <formula>LEN(TRIM(J1767))&gt;0</formula>
    </cfRule>
  </conditionalFormatting>
  <conditionalFormatting sqref="K1767">
    <cfRule type="notContainsBlanks" dxfId="26120" priority="27206">
      <formula>LEN(TRIM(K1767))&gt;0</formula>
    </cfRule>
  </conditionalFormatting>
  <conditionalFormatting sqref="M1767">
    <cfRule type="containsText" dxfId="26119" priority="27205" operator="containsText" text="Complete">
      <formula>NOT(ISERROR(SEARCH("Complete",M1767)))</formula>
    </cfRule>
  </conditionalFormatting>
  <conditionalFormatting sqref="I1767">
    <cfRule type="cellIs" dxfId="26118" priority="27204" operator="greaterThan">
      <formula>2.35</formula>
    </cfRule>
  </conditionalFormatting>
  <conditionalFormatting sqref="I1767">
    <cfRule type="cellIs" dxfId="26117" priority="27200" operator="greaterThan">
      <formula>2.35</formula>
    </cfRule>
  </conditionalFormatting>
  <conditionalFormatting sqref="J1767">
    <cfRule type="notContainsBlanks" dxfId="26116" priority="27203">
      <formula>LEN(TRIM(J1767))&gt;0</formula>
    </cfRule>
  </conditionalFormatting>
  <conditionalFormatting sqref="K1767">
    <cfRule type="notContainsBlanks" dxfId="26115" priority="27202">
      <formula>LEN(TRIM(K1767))&gt;0</formula>
    </cfRule>
  </conditionalFormatting>
  <conditionalFormatting sqref="M1767">
    <cfRule type="containsText" dxfId="26114" priority="27201" operator="containsText" text="Complete">
      <formula>NOT(ISERROR(SEARCH("Complete",M1767)))</formula>
    </cfRule>
  </conditionalFormatting>
  <conditionalFormatting sqref="J1768:J1769">
    <cfRule type="notContainsBlanks" dxfId="26113" priority="27199">
      <formula>LEN(TRIM(J1768))&gt;0</formula>
    </cfRule>
  </conditionalFormatting>
  <conditionalFormatting sqref="K1768:K1769">
    <cfRule type="notContainsBlanks" dxfId="26112" priority="27198">
      <formula>LEN(TRIM(K1768))&gt;0</formula>
    </cfRule>
  </conditionalFormatting>
  <conditionalFormatting sqref="M1768:M1769">
    <cfRule type="containsText" dxfId="26111" priority="27197" operator="containsText" text="Complete">
      <formula>NOT(ISERROR(SEARCH("Complete",M1768)))</formula>
    </cfRule>
  </conditionalFormatting>
  <conditionalFormatting sqref="I1768:I1769">
    <cfRule type="cellIs" dxfId="26110" priority="27196" operator="greaterThan">
      <formula>2.35</formula>
    </cfRule>
  </conditionalFormatting>
  <conditionalFormatting sqref="I1768:I1769">
    <cfRule type="cellIs" dxfId="26109" priority="27192" operator="greaterThan">
      <formula>2.35</formula>
    </cfRule>
  </conditionalFormatting>
  <conditionalFormatting sqref="J1768:J1769">
    <cfRule type="notContainsBlanks" dxfId="26108" priority="27195">
      <formula>LEN(TRIM(J1768))&gt;0</formula>
    </cfRule>
  </conditionalFormatting>
  <conditionalFormatting sqref="K1768:K1769">
    <cfRule type="notContainsBlanks" dxfId="26107" priority="27194">
      <formula>LEN(TRIM(K1768))&gt;0</formula>
    </cfRule>
  </conditionalFormatting>
  <conditionalFormatting sqref="M1768:M1769">
    <cfRule type="containsText" dxfId="26106" priority="27193" operator="containsText" text="Complete">
      <formula>NOT(ISERROR(SEARCH("Complete",M1768)))</formula>
    </cfRule>
  </conditionalFormatting>
  <conditionalFormatting sqref="J1770">
    <cfRule type="notContainsBlanks" dxfId="26105" priority="27191">
      <formula>LEN(TRIM(J1770))&gt;0</formula>
    </cfRule>
  </conditionalFormatting>
  <conditionalFormatting sqref="K1770">
    <cfRule type="notContainsBlanks" dxfId="26104" priority="27190">
      <formula>LEN(TRIM(K1770))&gt;0</formula>
    </cfRule>
  </conditionalFormatting>
  <conditionalFormatting sqref="M1770">
    <cfRule type="containsText" dxfId="26103" priority="27189" operator="containsText" text="Complete">
      <formula>NOT(ISERROR(SEARCH("Complete",M1770)))</formula>
    </cfRule>
  </conditionalFormatting>
  <conditionalFormatting sqref="I1770">
    <cfRule type="cellIs" dxfId="26102" priority="27188" operator="greaterThan">
      <formula>2.35</formula>
    </cfRule>
  </conditionalFormatting>
  <conditionalFormatting sqref="I1770">
    <cfRule type="cellIs" dxfId="26101" priority="27184" operator="greaterThan">
      <formula>2.35</formula>
    </cfRule>
  </conditionalFormatting>
  <conditionalFormatting sqref="J1770">
    <cfRule type="notContainsBlanks" dxfId="26100" priority="27187">
      <formula>LEN(TRIM(J1770))&gt;0</formula>
    </cfRule>
  </conditionalFormatting>
  <conditionalFormatting sqref="K1770">
    <cfRule type="notContainsBlanks" dxfId="26099" priority="27186">
      <formula>LEN(TRIM(K1770))&gt;0</formula>
    </cfRule>
  </conditionalFormatting>
  <conditionalFormatting sqref="M1770">
    <cfRule type="containsText" dxfId="26098" priority="27185" operator="containsText" text="Complete">
      <formula>NOT(ISERROR(SEARCH("Complete",M1770)))</formula>
    </cfRule>
  </conditionalFormatting>
  <conditionalFormatting sqref="J1771">
    <cfRule type="notContainsBlanks" dxfId="26097" priority="27183">
      <formula>LEN(TRIM(J1771))&gt;0</formula>
    </cfRule>
  </conditionalFormatting>
  <conditionalFormatting sqref="K1771">
    <cfRule type="notContainsBlanks" dxfId="26096" priority="27182">
      <formula>LEN(TRIM(K1771))&gt;0</formula>
    </cfRule>
  </conditionalFormatting>
  <conditionalFormatting sqref="M1771">
    <cfRule type="containsText" dxfId="26095" priority="27181" operator="containsText" text="Complete">
      <formula>NOT(ISERROR(SEARCH("Complete",M1771)))</formula>
    </cfRule>
  </conditionalFormatting>
  <conditionalFormatting sqref="I1771">
    <cfRule type="cellIs" dxfId="26094" priority="27180" operator="greaterThan">
      <formula>2.35</formula>
    </cfRule>
  </conditionalFormatting>
  <conditionalFormatting sqref="I1771">
    <cfRule type="cellIs" dxfId="26093" priority="27176" operator="greaterThan">
      <formula>2.35</formula>
    </cfRule>
  </conditionalFormatting>
  <conditionalFormatting sqref="J1771">
    <cfRule type="notContainsBlanks" dxfId="26092" priority="27179">
      <formula>LEN(TRIM(J1771))&gt;0</formula>
    </cfRule>
  </conditionalFormatting>
  <conditionalFormatting sqref="K1771">
    <cfRule type="notContainsBlanks" dxfId="26091" priority="27178">
      <formula>LEN(TRIM(K1771))&gt;0</formula>
    </cfRule>
  </conditionalFormatting>
  <conditionalFormatting sqref="M1771">
    <cfRule type="containsText" dxfId="26090" priority="27177" operator="containsText" text="Complete">
      <formula>NOT(ISERROR(SEARCH("Complete",M1771)))</formula>
    </cfRule>
  </conditionalFormatting>
  <conditionalFormatting sqref="J1772">
    <cfRule type="notContainsBlanks" dxfId="26089" priority="27175">
      <formula>LEN(TRIM(J1772))&gt;0</formula>
    </cfRule>
  </conditionalFormatting>
  <conditionalFormatting sqref="K1772">
    <cfRule type="notContainsBlanks" dxfId="26088" priority="27174">
      <formula>LEN(TRIM(K1772))&gt;0</formula>
    </cfRule>
  </conditionalFormatting>
  <conditionalFormatting sqref="M1772">
    <cfRule type="containsText" dxfId="26087" priority="27173" operator="containsText" text="Complete">
      <formula>NOT(ISERROR(SEARCH("Complete",M1772)))</formula>
    </cfRule>
  </conditionalFormatting>
  <conditionalFormatting sqref="I1772">
    <cfRule type="cellIs" dxfId="26086" priority="27172" operator="greaterThan">
      <formula>2.35</formula>
    </cfRule>
  </conditionalFormatting>
  <conditionalFormatting sqref="I1772">
    <cfRule type="cellIs" dxfId="26085" priority="27168" operator="greaterThan">
      <formula>2.35</formula>
    </cfRule>
  </conditionalFormatting>
  <conditionalFormatting sqref="J1772">
    <cfRule type="notContainsBlanks" dxfId="26084" priority="27171">
      <formula>LEN(TRIM(J1772))&gt;0</formula>
    </cfRule>
  </conditionalFormatting>
  <conditionalFormatting sqref="K1772">
    <cfRule type="notContainsBlanks" dxfId="26083" priority="27170">
      <formula>LEN(TRIM(K1772))&gt;0</formula>
    </cfRule>
  </conditionalFormatting>
  <conditionalFormatting sqref="M1772">
    <cfRule type="containsText" dxfId="26082" priority="27169" operator="containsText" text="Complete">
      <formula>NOT(ISERROR(SEARCH("Complete",M1772)))</formula>
    </cfRule>
  </conditionalFormatting>
  <conditionalFormatting sqref="J1773">
    <cfRule type="notContainsBlanks" dxfId="26081" priority="27167">
      <formula>LEN(TRIM(J1773))&gt;0</formula>
    </cfRule>
  </conditionalFormatting>
  <conditionalFormatting sqref="K1773">
    <cfRule type="notContainsBlanks" dxfId="26080" priority="27166">
      <formula>LEN(TRIM(K1773))&gt;0</formula>
    </cfRule>
  </conditionalFormatting>
  <conditionalFormatting sqref="M1773">
    <cfRule type="containsText" dxfId="26079" priority="27165" operator="containsText" text="Complete">
      <formula>NOT(ISERROR(SEARCH("Complete",M1773)))</formula>
    </cfRule>
  </conditionalFormatting>
  <conditionalFormatting sqref="I1773">
    <cfRule type="cellIs" dxfId="26078" priority="27164" operator="greaterThan">
      <formula>2.35</formula>
    </cfRule>
  </conditionalFormatting>
  <conditionalFormatting sqref="I1773">
    <cfRule type="cellIs" dxfId="26077" priority="27160" operator="greaterThan">
      <formula>2.35</formula>
    </cfRule>
  </conditionalFormatting>
  <conditionalFormatting sqref="J1773">
    <cfRule type="notContainsBlanks" dxfId="26076" priority="27163">
      <formula>LEN(TRIM(J1773))&gt;0</formula>
    </cfRule>
  </conditionalFormatting>
  <conditionalFormatting sqref="K1773">
    <cfRule type="notContainsBlanks" dxfId="26075" priority="27162">
      <formula>LEN(TRIM(K1773))&gt;0</formula>
    </cfRule>
  </conditionalFormatting>
  <conditionalFormatting sqref="M1773">
    <cfRule type="containsText" dxfId="26074" priority="27161" operator="containsText" text="Complete">
      <formula>NOT(ISERROR(SEARCH("Complete",M1773)))</formula>
    </cfRule>
  </conditionalFormatting>
  <conditionalFormatting sqref="J1774">
    <cfRule type="notContainsBlanks" dxfId="26073" priority="27159">
      <formula>LEN(TRIM(J1774))&gt;0</formula>
    </cfRule>
  </conditionalFormatting>
  <conditionalFormatting sqref="K1774">
    <cfRule type="notContainsBlanks" dxfId="26072" priority="27158">
      <formula>LEN(TRIM(K1774))&gt;0</formula>
    </cfRule>
  </conditionalFormatting>
  <conditionalFormatting sqref="M1774">
    <cfRule type="containsText" dxfId="26071" priority="27157" operator="containsText" text="Complete">
      <formula>NOT(ISERROR(SEARCH("Complete",M1774)))</formula>
    </cfRule>
  </conditionalFormatting>
  <conditionalFormatting sqref="I1774">
    <cfRule type="cellIs" dxfId="26070" priority="27156" operator="greaterThan">
      <formula>2.35</formula>
    </cfRule>
  </conditionalFormatting>
  <conditionalFormatting sqref="I1774">
    <cfRule type="cellIs" dxfId="26069" priority="27152" operator="greaterThan">
      <formula>2.35</formula>
    </cfRule>
  </conditionalFormatting>
  <conditionalFormatting sqref="J1774">
    <cfRule type="notContainsBlanks" dxfId="26068" priority="27155">
      <formula>LEN(TRIM(J1774))&gt;0</formula>
    </cfRule>
  </conditionalFormatting>
  <conditionalFormatting sqref="K1774">
    <cfRule type="notContainsBlanks" dxfId="26067" priority="27154">
      <formula>LEN(TRIM(K1774))&gt;0</formula>
    </cfRule>
  </conditionalFormatting>
  <conditionalFormatting sqref="M1774">
    <cfRule type="containsText" dxfId="26066" priority="27153" operator="containsText" text="Complete">
      <formula>NOT(ISERROR(SEARCH("Complete",M1774)))</formula>
    </cfRule>
  </conditionalFormatting>
  <conditionalFormatting sqref="J1775">
    <cfRule type="notContainsBlanks" dxfId="26065" priority="27151">
      <formula>LEN(TRIM(J1775))&gt;0</formula>
    </cfRule>
  </conditionalFormatting>
  <conditionalFormatting sqref="K1775">
    <cfRule type="notContainsBlanks" dxfId="26064" priority="27150">
      <formula>LEN(TRIM(K1775))&gt;0</formula>
    </cfRule>
  </conditionalFormatting>
  <conditionalFormatting sqref="M1775">
    <cfRule type="containsText" dxfId="26063" priority="27149" operator="containsText" text="Complete">
      <formula>NOT(ISERROR(SEARCH("Complete",M1775)))</formula>
    </cfRule>
  </conditionalFormatting>
  <conditionalFormatting sqref="I1775">
    <cfRule type="cellIs" dxfId="26062" priority="27148" operator="greaterThan">
      <formula>2.35</formula>
    </cfRule>
  </conditionalFormatting>
  <conditionalFormatting sqref="I1775">
    <cfRule type="cellIs" dxfId="26061" priority="27144" operator="greaterThan">
      <formula>2.35</formula>
    </cfRule>
  </conditionalFormatting>
  <conditionalFormatting sqref="J1775">
    <cfRule type="notContainsBlanks" dxfId="26060" priority="27147">
      <formula>LEN(TRIM(J1775))&gt;0</formula>
    </cfRule>
  </conditionalFormatting>
  <conditionalFormatting sqref="K1775">
    <cfRule type="notContainsBlanks" dxfId="26059" priority="27146">
      <formula>LEN(TRIM(K1775))&gt;0</formula>
    </cfRule>
  </conditionalFormatting>
  <conditionalFormatting sqref="M1775">
    <cfRule type="containsText" dxfId="26058" priority="27145" operator="containsText" text="Complete">
      <formula>NOT(ISERROR(SEARCH("Complete",M1775)))</formula>
    </cfRule>
  </conditionalFormatting>
  <conditionalFormatting sqref="J1776">
    <cfRule type="notContainsBlanks" dxfId="26057" priority="27143">
      <formula>LEN(TRIM(J1776))&gt;0</formula>
    </cfRule>
  </conditionalFormatting>
  <conditionalFormatting sqref="K1776">
    <cfRule type="notContainsBlanks" dxfId="26056" priority="27142">
      <formula>LEN(TRIM(K1776))&gt;0</formula>
    </cfRule>
  </conditionalFormatting>
  <conditionalFormatting sqref="M1776">
    <cfRule type="containsText" dxfId="26055" priority="27141" operator="containsText" text="Complete">
      <formula>NOT(ISERROR(SEARCH("Complete",M1776)))</formula>
    </cfRule>
  </conditionalFormatting>
  <conditionalFormatting sqref="I1776">
    <cfRule type="cellIs" dxfId="26054" priority="27140" operator="greaterThan">
      <formula>2.35</formula>
    </cfRule>
  </conditionalFormatting>
  <conditionalFormatting sqref="I1776">
    <cfRule type="cellIs" dxfId="26053" priority="27136" operator="greaterThan">
      <formula>2.35</formula>
    </cfRule>
  </conditionalFormatting>
  <conditionalFormatting sqref="J1776">
    <cfRule type="notContainsBlanks" dxfId="26052" priority="27139">
      <formula>LEN(TRIM(J1776))&gt;0</formula>
    </cfRule>
  </conditionalFormatting>
  <conditionalFormatting sqref="K1776">
    <cfRule type="notContainsBlanks" dxfId="26051" priority="27138">
      <formula>LEN(TRIM(K1776))&gt;0</formula>
    </cfRule>
  </conditionalFormatting>
  <conditionalFormatting sqref="M1776">
    <cfRule type="containsText" dxfId="26050" priority="27137" operator="containsText" text="Complete">
      <formula>NOT(ISERROR(SEARCH("Complete",M1776)))</formula>
    </cfRule>
  </conditionalFormatting>
  <conditionalFormatting sqref="J1777">
    <cfRule type="notContainsBlanks" dxfId="26049" priority="27135">
      <formula>LEN(TRIM(J1777))&gt;0</formula>
    </cfRule>
  </conditionalFormatting>
  <conditionalFormatting sqref="K1777">
    <cfRule type="notContainsBlanks" dxfId="26048" priority="27134">
      <formula>LEN(TRIM(K1777))&gt;0</formula>
    </cfRule>
  </conditionalFormatting>
  <conditionalFormatting sqref="M1777">
    <cfRule type="containsText" dxfId="26047" priority="27133" operator="containsText" text="Complete">
      <formula>NOT(ISERROR(SEARCH("Complete",M1777)))</formula>
    </cfRule>
  </conditionalFormatting>
  <conditionalFormatting sqref="I1777">
    <cfRule type="cellIs" dxfId="26046" priority="27132" operator="greaterThan">
      <formula>2.35</formula>
    </cfRule>
  </conditionalFormatting>
  <conditionalFormatting sqref="I1777">
    <cfRule type="cellIs" dxfId="26045" priority="27128" operator="greaterThan">
      <formula>2.35</formula>
    </cfRule>
  </conditionalFormatting>
  <conditionalFormatting sqref="J1777">
    <cfRule type="notContainsBlanks" dxfId="26044" priority="27131">
      <formula>LEN(TRIM(J1777))&gt;0</formula>
    </cfRule>
  </conditionalFormatting>
  <conditionalFormatting sqref="K1777">
    <cfRule type="notContainsBlanks" dxfId="26043" priority="27130">
      <formula>LEN(TRIM(K1777))&gt;0</formula>
    </cfRule>
  </conditionalFormatting>
  <conditionalFormatting sqref="M1777">
    <cfRule type="containsText" dxfId="26042" priority="27129" operator="containsText" text="Complete">
      <formula>NOT(ISERROR(SEARCH("Complete",M1777)))</formula>
    </cfRule>
  </conditionalFormatting>
  <conditionalFormatting sqref="J1778">
    <cfRule type="notContainsBlanks" dxfId="26041" priority="27127">
      <formula>LEN(TRIM(J1778))&gt;0</formula>
    </cfRule>
  </conditionalFormatting>
  <conditionalFormatting sqref="K1778">
    <cfRule type="notContainsBlanks" dxfId="26040" priority="27126">
      <formula>LEN(TRIM(K1778))&gt;0</formula>
    </cfRule>
  </conditionalFormatting>
  <conditionalFormatting sqref="M1778">
    <cfRule type="containsText" dxfId="26039" priority="27125" operator="containsText" text="Complete">
      <formula>NOT(ISERROR(SEARCH("Complete",M1778)))</formula>
    </cfRule>
  </conditionalFormatting>
  <conditionalFormatting sqref="I1778">
    <cfRule type="cellIs" dxfId="26038" priority="27124" operator="greaterThan">
      <formula>2.35</formula>
    </cfRule>
  </conditionalFormatting>
  <conditionalFormatting sqref="I1778">
    <cfRule type="cellIs" dxfId="26037" priority="27120" operator="greaterThan">
      <formula>2.35</formula>
    </cfRule>
  </conditionalFormatting>
  <conditionalFormatting sqref="J1778">
    <cfRule type="notContainsBlanks" dxfId="26036" priority="27123">
      <formula>LEN(TRIM(J1778))&gt;0</formula>
    </cfRule>
  </conditionalFormatting>
  <conditionalFormatting sqref="K1778">
    <cfRule type="notContainsBlanks" dxfId="26035" priority="27122">
      <formula>LEN(TRIM(K1778))&gt;0</formula>
    </cfRule>
  </conditionalFormatting>
  <conditionalFormatting sqref="M1778">
    <cfRule type="containsText" dxfId="26034" priority="27121" operator="containsText" text="Complete">
      <formula>NOT(ISERROR(SEARCH("Complete",M1778)))</formula>
    </cfRule>
  </conditionalFormatting>
  <conditionalFormatting sqref="J1779">
    <cfRule type="notContainsBlanks" dxfId="26033" priority="27119">
      <formula>LEN(TRIM(J1779))&gt;0</formula>
    </cfRule>
  </conditionalFormatting>
  <conditionalFormatting sqref="K1779">
    <cfRule type="notContainsBlanks" dxfId="26032" priority="27118">
      <formula>LEN(TRIM(K1779))&gt;0</formula>
    </cfRule>
  </conditionalFormatting>
  <conditionalFormatting sqref="M1779">
    <cfRule type="containsText" dxfId="26031" priority="27117" operator="containsText" text="Complete">
      <formula>NOT(ISERROR(SEARCH("Complete",M1779)))</formula>
    </cfRule>
  </conditionalFormatting>
  <conditionalFormatting sqref="I1779">
    <cfRule type="cellIs" dxfId="26030" priority="27116" operator="greaterThan">
      <formula>2.35</formula>
    </cfRule>
  </conditionalFormatting>
  <conditionalFormatting sqref="I1779">
    <cfRule type="cellIs" dxfId="26029" priority="27112" operator="greaterThan">
      <formula>2.35</formula>
    </cfRule>
  </conditionalFormatting>
  <conditionalFormatting sqref="J1779">
    <cfRule type="notContainsBlanks" dxfId="26028" priority="27115">
      <formula>LEN(TRIM(J1779))&gt;0</formula>
    </cfRule>
  </conditionalFormatting>
  <conditionalFormatting sqref="K1779">
    <cfRule type="notContainsBlanks" dxfId="26027" priority="27114">
      <formula>LEN(TRIM(K1779))&gt;0</formula>
    </cfRule>
  </conditionalFormatting>
  <conditionalFormatting sqref="M1779">
    <cfRule type="containsText" dxfId="26026" priority="27113" operator="containsText" text="Complete">
      <formula>NOT(ISERROR(SEARCH("Complete",M1779)))</formula>
    </cfRule>
  </conditionalFormatting>
  <conditionalFormatting sqref="J1780">
    <cfRule type="notContainsBlanks" dxfId="26025" priority="27111">
      <formula>LEN(TRIM(J1780))&gt;0</formula>
    </cfRule>
  </conditionalFormatting>
  <conditionalFormatting sqref="K1780">
    <cfRule type="notContainsBlanks" dxfId="26024" priority="27110">
      <formula>LEN(TRIM(K1780))&gt;0</formula>
    </cfRule>
  </conditionalFormatting>
  <conditionalFormatting sqref="M1780">
    <cfRule type="containsText" dxfId="26023" priority="27109" operator="containsText" text="Complete">
      <formula>NOT(ISERROR(SEARCH("Complete",M1780)))</formula>
    </cfRule>
  </conditionalFormatting>
  <conditionalFormatting sqref="I1780">
    <cfRule type="cellIs" dxfId="26022" priority="27108" operator="greaterThan">
      <formula>2.35</formula>
    </cfRule>
  </conditionalFormatting>
  <conditionalFormatting sqref="I1780">
    <cfRule type="cellIs" dxfId="26021" priority="27104" operator="greaterThan">
      <formula>2.35</formula>
    </cfRule>
  </conditionalFormatting>
  <conditionalFormatting sqref="J1780">
    <cfRule type="notContainsBlanks" dxfId="26020" priority="27107">
      <formula>LEN(TRIM(J1780))&gt;0</formula>
    </cfRule>
  </conditionalFormatting>
  <conditionalFormatting sqref="K1780">
    <cfRule type="notContainsBlanks" dxfId="26019" priority="27106">
      <formula>LEN(TRIM(K1780))&gt;0</formula>
    </cfRule>
  </conditionalFormatting>
  <conditionalFormatting sqref="M1780">
    <cfRule type="containsText" dxfId="26018" priority="27105" operator="containsText" text="Complete">
      <formula>NOT(ISERROR(SEARCH("Complete",M1780)))</formula>
    </cfRule>
  </conditionalFormatting>
  <conditionalFormatting sqref="J1781">
    <cfRule type="notContainsBlanks" dxfId="26017" priority="27103">
      <formula>LEN(TRIM(J1781))&gt;0</formula>
    </cfRule>
  </conditionalFormatting>
  <conditionalFormatting sqref="K1781">
    <cfRule type="notContainsBlanks" dxfId="26016" priority="27102">
      <formula>LEN(TRIM(K1781))&gt;0</formula>
    </cfRule>
  </conditionalFormatting>
  <conditionalFormatting sqref="M1781">
    <cfRule type="containsText" dxfId="26015" priority="27101" operator="containsText" text="Complete">
      <formula>NOT(ISERROR(SEARCH("Complete",M1781)))</formula>
    </cfRule>
  </conditionalFormatting>
  <conditionalFormatting sqref="I1781">
    <cfRule type="cellIs" dxfId="26014" priority="27100" operator="greaterThan">
      <formula>2.35</formula>
    </cfRule>
  </conditionalFormatting>
  <conditionalFormatting sqref="I1781">
    <cfRule type="cellIs" dxfId="26013" priority="27096" operator="greaterThan">
      <formula>2.35</formula>
    </cfRule>
  </conditionalFormatting>
  <conditionalFormatting sqref="J1781">
    <cfRule type="notContainsBlanks" dxfId="26012" priority="27099">
      <formula>LEN(TRIM(J1781))&gt;0</formula>
    </cfRule>
  </conditionalFormatting>
  <conditionalFormatting sqref="K1781">
    <cfRule type="notContainsBlanks" dxfId="26011" priority="27098">
      <formula>LEN(TRIM(K1781))&gt;0</formula>
    </cfRule>
  </conditionalFormatting>
  <conditionalFormatting sqref="M1781">
    <cfRule type="containsText" dxfId="26010" priority="27097" operator="containsText" text="Complete">
      <formula>NOT(ISERROR(SEARCH("Complete",M1781)))</formula>
    </cfRule>
  </conditionalFormatting>
  <conditionalFormatting sqref="J1782">
    <cfRule type="notContainsBlanks" dxfId="26009" priority="27095">
      <formula>LEN(TRIM(J1782))&gt;0</formula>
    </cfRule>
  </conditionalFormatting>
  <conditionalFormatting sqref="K1782">
    <cfRule type="notContainsBlanks" dxfId="26008" priority="27094">
      <formula>LEN(TRIM(K1782))&gt;0</formula>
    </cfRule>
  </conditionalFormatting>
  <conditionalFormatting sqref="M1782">
    <cfRule type="containsText" dxfId="26007" priority="27093" operator="containsText" text="Complete">
      <formula>NOT(ISERROR(SEARCH("Complete",M1782)))</formula>
    </cfRule>
  </conditionalFormatting>
  <conditionalFormatting sqref="I1782">
    <cfRule type="cellIs" dxfId="26006" priority="27092" operator="greaterThan">
      <formula>2.35</formula>
    </cfRule>
  </conditionalFormatting>
  <conditionalFormatting sqref="I1782">
    <cfRule type="cellIs" dxfId="26005" priority="27088" operator="greaterThan">
      <formula>2.35</formula>
    </cfRule>
  </conditionalFormatting>
  <conditionalFormatting sqref="J1782">
    <cfRule type="notContainsBlanks" dxfId="26004" priority="27091">
      <formula>LEN(TRIM(J1782))&gt;0</formula>
    </cfRule>
  </conditionalFormatting>
  <conditionalFormatting sqref="K1782">
    <cfRule type="notContainsBlanks" dxfId="26003" priority="27090">
      <formula>LEN(TRIM(K1782))&gt;0</formula>
    </cfRule>
  </conditionalFormatting>
  <conditionalFormatting sqref="M1782">
    <cfRule type="containsText" dxfId="26002" priority="27089" operator="containsText" text="Complete">
      <formula>NOT(ISERROR(SEARCH("Complete",M1782)))</formula>
    </cfRule>
  </conditionalFormatting>
  <conditionalFormatting sqref="J1783">
    <cfRule type="notContainsBlanks" dxfId="26001" priority="27087">
      <formula>LEN(TRIM(J1783))&gt;0</formula>
    </cfRule>
  </conditionalFormatting>
  <conditionalFormatting sqref="K1783">
    <cfRule type="notContainsBlanks" dxfId="26000" priority="27086">
      <formula>LEN(TRIM(K1783))&gt;0</formula>
    </cfRule>
  </conditionalFormatting>
  <conditionalFormatting sqref="M1783">
    <cfRule type="containsText" dxfId="25999" priority="27085" operator="containsText" text="Complete">
      <formula>NOT(ISERROR(SEARCH("Complete",M1783)))</formula>
    </cfRule>
  </conditionalFormatting>
  <conditionalFormatting sqref="I1783">
    <cfRule type="cellIs" dxfId="25998" priority="27084" operator="greaterThan">
      <formula>2.35</formula>
    </cfRule>
  </conditionalFormatting>
  <conditionalFormatting sqref="I1783">
    <cfRule type="cellIs" dxfId="25997" priority="27080" operator="greaterThan">
      <formula>2.35</formula>
    </cfRule>
  </conditionalFormatting>
  <conditionalFormatting sqref="J1783">
    <cfRule type="notContainsBlanks" dxfId="25996" priority="27083">
      <formula>LEN(TRIM(J1783))&gt;0</formula>
    </cfRule>
  </conditionalFormatting>
  <conditionalFormatting sqref="K1783">
    <cfRule type="notContainsBlanks" dxfId="25995" priority="27082">
      <formula>LEN(TRIM(K1783))&gt;0</formula>
    </cfRule>
  </conditionalFormatting>
  <conditionalFormatting sqref="M1783">
    <cfRule type="containsText" dxfId="25994" priority="27081" operator="containsText" text="Complete">
      <formula>NOT(ISERROR(SEARCH("Complete",M1783)))</formula>
    </cfRule>
  </conditionalFormatting>
  <conditionalFormatting sqref="J1784">
    <cfRule type="notContainsBlanks" dxfId="25993" priority="27079">
      <formula>LEN(TRIM(J1784))&gt;0</formula>
    </cfRule>
  </conditionalFormatting>
  <conditionalFormatting sqref="K1784">
    <cfRule type="notContainsBlanks" dxfId="25992" priority="27078">
      <formula>LEN(TRIM(K1784))&gt;0</formula>
    </cfRule>
  </conditionalFormatting>
  <conditionalFormatting sqref="M1784">
    <cfRule type="containsText" dxfId="25991" priority="27077" operator="containsText" text="Complete">
      <formula>NOT(ISERROR(SEARCH("Complete",M1784)))</formula>
    </cfRule>
  </conditionalFormatting>
  <conditionalFormatting sqref="I1784">
    <cfRule type="cellIs" dxfId="25990" priority="27076" operator="greaterThan">
      <formula>2.35</formula>
    </cfRule>
  </conditionalFormatting>
  <conditionalFormatting sqref="I1784">
    <cfRule type="cellIs" dxfId="25989" priority="27072" operator="greaterThan">
      <formula>2.35</formula>
    </cfRule>
  </conditionalFormatting>
  <conditionalFormatting sqref="J1784">
    <cfRule type="notContainsBlanks" dxfId="25988" priority="27075">
      <formula>LEN(TRIM(J1784))&gt;0</formula>
    </cfRule>
  </conditionalFormatting>
  <conditionalFormatting sqref="K1784">
    <cfRule type="notContainsBlanks" dxfId="25987" priority="27074">
      <formula>LEN(TRIM(K1784))&gt;0</formula>
    </cfRule>
  </conditionalFormatting>
  <conditionalFormatting sqref="M1784">
    <cfRule type="containsText" dxfId="25986" priority="27073" operator="containsText" text="Complete">
      <formula>NOT(ISERROR(SEARCH("Complete",M1784)))</formula>
    </cfRule>
  </conditionalFormatting>
  <conditionalFormatting sqref="J1785">
    <cfRule type="notContainsBlanks" dxfId="25985" priority="27071">
      <formula>LEN(TRIM(J1785))&gt;0</formula>
    </cfRule>
  </conditionalFormatting>
  <conditionalFormatting sqref="K1785">
    <cfRule type="notContainsBlanks" dxfId="25984" priority="27070">
      <formula>LEN(TRIM(K1785))&gt;0</formula>
    </cfRule>
  </conditionalFormatting>
  <conditionalFormatting sqref="M1785">
    <cfRule type="containsText" dxfId="25983" priority="27069" operator="containsText" text="Complete">
      <formula>NOT(ISERROR(SEARCH("Complete",M1785)))</formula>
    </cfRule>
  </conditionalFormatting>
  <conditionalFormatting sqref="I1785">
    <cfRule type="cellIs" dxfId="25982" priority="27068" operator="greaterThan">
      <formula>2.35</formula>
    </cfRule>
  </conditionalFormatting>
  <conditionalFormatting sqref="I1785">
    <cfRule type="cellIs" dxfId="25981" priority="27064" operator="greaterThan">
      <formula>2.35</formula>
    </cfRule>
  </conditionalFormatting>
  <conditionalFormatting sqref="J1785">
    <cfRule type="notContainsBlanks" dxfId="25980" priority="27067">
      <formula>LEN(TRIM(J1785))&gt;0</formula>
    </cfRule>
  </conditionalFormatting>
  <conditionalFormatting sqref="K1785">
    <cfRule type="notContainsBlanks" dxfId="25979" priority="27066">
      <formula>LEN(TRIM(K1785))&gt;0</formula>
    </cfRule>
  </conditionalFormatting>
  <conditionalFormatting sqref="M1785">
    <cfRule type="containsText" dxfId="25978" priority="27065" operator="containsText" text="Complete">
      <formula>NOT(ISERROR(SEARCH("Complete",M1785)))</formula>
    </cfRule>
  </conditionalFormatting>
  <conditionalFormatting sqref="J1786">
    <cfRule type="notContainsBlanks" dxfId="25977" priority="27063">
      <formula>LEN(TRIM(J1786))&gt;0</formula>
    </cfRule>
  </conditionalFormatting>
  <conditionalFormatting sqref="K1786">
    <cfRule type="notContainsBlanks" dxfId="25976" priority="27062">
      <formula>LEN(TRIM(K1786))&gt;0</formula>
    </cfRule>
  </conditionalFormatting>
  <conditionalFormatting sqref="M1786">
    <cfRule type="containsText" dxfId="25975" priority="27061" operator="containsText" text="Complete">
      <formula>NOT(ISERROR(SEARCH("Complete",M1786)))</formula>
    </cfRule>
  </conditionalFormatting>
  <conditionalFormatting sqref="I1786">
    <cfRule type="cellIs" dxfId="25974" priority="27060" operator="greaterThan">
      <formula>2.35</formula>
    </cfRule>
  </conditionalFormatting>
  <conditionalFormatting sqref="I1786">
    <cfRule type="cellIs" dxfId="25973" priority="27056" operator="greaterThan">
      <formula>2.35</formula>
    </cfRule>
  </conditionalFormatting>
  <conditionalFormatting sqref="J1786">
    <cfRule type="notContainsBlanks" dxfId="25972" priority="27059">
      <formula>LEN(TRIM(J1786))&gt;0</formula>
    </cfRule>
  </conditionalFormatting>
  <conditionalFormatting sqref="K1786">
    <cfRule type="notContainsBlanks" dxfId="25971" priority="27058">
      <formula>LEN(TRIM(K1786))&gt;0</formula>
    </cfRule>
  </conditionalFormatting>
  <conditionalFormatting sqref="M1786">
    <cfRule type="containsText" dxfId="25970" priority="27057" operator="containsText" text="Complete">
      <formula>NOT(ISERROR(SEARCH("Complete",M1786)))</formula>
    </cfRule>
  </conditionalFormatting>
  <conditionalFormatting sqref="J1787">
    <cfRule type="notContainsBlanks" dxfId="25969" priority="27055">
      <formula>LEN(TRIM(J1787))&gt;0</formula>
    </cfRule>
  </conditionalFormatting>
  <conditionalFormatting sqref="K1787">
    <cfRule type="notContainsBlanks" dxfId="25968" priority="27054">
      <formula>LEN(TRIM(K1787))&gt;0</formula>
    </cfRule>
  </conditionalFormatting>
  <conditionalFormatting sqref="M1787">
    <cfRule type="containsText" dxfId="25967" priority="27053" operator="containsText" text="Complete">
      <formula>NOT(ISERROR(SEARCH("Complete",M1787)))</formula>
    </cfRule>
  </conditionalFormatting>
  <conditionalFormatting sqref="I1787">
    <cfRule type="cellIs" dxfId="25966" priority="27052" operator="greaterThan">
      <formula>2.35</formula>
    </cfRule>
  </conditionalFormatting>
  <conditionalFormatting sqref="I1787">
    <cfRule type="cellIs" dxfId="25965" priority="27048" operator="greaterThan">
      <formula>2.35</formula>
    </cfRule>
  </conditionalFormatting>
  <conditionalFormatting sqref="J1787">
    <cfRule type="notContainsBlanks" dxfId="25964" priority="27051">
      <formula>LEN(TRIM(J1787))&gt;0</formula>
    </cfRule>
  </conditionalFormatting>
  <conditionalFormatting sqref="K1787">
    <cfRule type="notContainsBlanks" dxfId="25963" priority="27050">
      <formula>LEN(TRIM(K1787))&gt;0</formula>
    </cfRule>
  </conditionalFormatting>
  <conditionalFormatting sqref="M1787">
    <cfRule type="containsText" dxfId="25962" priority="27049" operator="containsText" text="Complete">
      <formula>NOT(ISERROR(SEARCH("Complete",M1787)))</formula>
    </cfRule>
  </conditionalFormatting>
  <conditionalFormatting sqref="J1788">
    <cfRule type="notContainsBlanks" dxfId="25961" priority="27047">
      <formula>LEN(TRIM(J1788))&gt;0</formula>
    </cfRule>
  </conditionalFormatting>
  <conditionalFormatting sqref="K1788">
    <cfRule type="notContainsBlanks" dxfId="25960" priority="27046">
      <formula>LEN(TRIM(K1788))&gt;0</formula>
    </cfRule>
  </conditionalFormatting>
  <conditionalFormatting sqref="M1788">
    <cfRule type="containsText" dxfId="25959" priority="27045" operator="containsText" text="Complete">
      <formula>NOT(ISERROR(SEARCH("Complete",M1788)))</formula>
    </cfRule>
  </conditionalFormatting>
  <conditionalFormatting sqref="I1788">
    <cfRule type="cellIs" dxfId="25958" priority="27044" operator="greaterThan">
      <formula>2.35</formula>
    </cfRule>
  </conditionalFormatting>
  <conditionalFormatting sqref="I1788">
    <cfRule type="cellIs" dxfId="25957" priority="27040" operator="greaterThan">
      <formula>2.35</formula>
    </cfRule>
  </conditionalFormatting>
  <conditionalFormatting sqref="J1788">
    <cfRule type="notContainsBlanks" dxfId="25956" priority="27043">
      <formula>LEN(TRIM(J1788))&gt;0</formula>
    </cfRule>
  </conditionalFormatting>
  <conditionalFormatting sqref="K1788">
    <cfRule type="notContainsBlanks" dxfId="25955" priority="27042">
      <formula>LEN(TRIM(K1788))&gt;0</formula>
    </cfRule>
  </conditionalFormatting>
  <conditionalFormatting sqref="M1788">
    <cfRule type="containsText" dxfId="25954" priority="27041" operator="containsText" text="Complete">
      <formula>NOT(ISERROR(SEARCH("Complete",M1788)))</formula>
    </cfRule>
  </conditionalFormatting>
  <conditionalFormatting sqref="J1789">
    <cfRule type="notContainsBlanks" dxfId="25953" priority="27039">
      <formula>LEN(TRIM(J1789))&gt;0</formula>
    </cfRule>
  </conditionalFormatting>
  <conditionalFormatting sqref="K1789">
    <cfRule type="notContainsBlanks" dxfId="25952" priority="27038">
      <formula>LEN(TRIM(K1789))&gt;0</formula>
    </cfRule>
  </conditionalFormatting>
  <conditionalFormatting sqref="M1789">
    <cfRule type="containsText" dxfId="25951" priority="27037" operator="containsText" text="Complete">
      <formula>NOT(ISERROR(SEARCH("Complete",M1789)))</formula>
    </cfRule>
  </conditionalFormatting>
  <conditionalFormatting sqref="I1789">
    <cfRule type="cellIs" dxfId="25950" priority="27036" operator="greaterThan">
      <formula>2.35</formula>
    </cfRule>
  </conditionalFormatting>
  <conditionalFormatting sqref="I1789">
    <cfRule type="cellIs" dxfId="25949" priority="27032" operator="greaterThan">
      <formula>2.35</formula>
    </cfRule>
  </conditionalFormatting>
  <conditionalFormatting sqref="J1789">
    <cfRule type="notContainsBlanks" dxfId="25948" priority="27035">
      <formula>LEN(TRIM(J1789))&gt;0</formula>
    </cfRule>
  </conditionalFormatting>
  <conditionalFormatting sqref="K1789">
    <cfRule type="notContainsBlanks" dxfId="25947" priority="27034">
      <formula>LEN(TRIM(K1789))&gt;0</formula>
    </cfRule>
  </conditionalFormatting>
  <conditionalFormatting sqref="M1789">
    <cfRule type="containsText" dxfId="25946" priority="27033" operator="containsText" text="Complete">
      <formula>NOT(ISERROR(SEARCH("Complete",M1789)))</formula>
    </cfRule>
  </conditionalFormatting>
  <conditionalFormatting sqref="J1790">
    <cfRule type="notContainsBlanks" dxfId="25945" priority="27031">
      <formula>LEN(TRIM(J1790))&gt;0</formula>
    </cfRule>
  </conditionalFormatting>
  <conditionalFormatting sqref="K1790">
    <cfRule type="notContainsBlanks" dxfId="25944" priority="27030">
      <formula>LEN(TRIM(K1790))&gt;0</formula>
    </cfRule>
  </conditionalFormatting>
  <conditionalFormatting sqref="M1790">
    <cfRule type="containsText" dxfId="25943" priority="27029" operator="containsText" text="Complete">
      <formula>NOT(ISERROR(SEARCH("Complete",M1790)))</formula>
    </cfRule>
  </conditionalFormatting>
  <conditionalFormatting sqref="I1790">
    <cfRule type="cellIs" dxfId="25942" priority="27028" operator="greaterThan">
      <formula>2.35</formula>
    </cfRule>
  </conditionalFormatting>
  <conditionalFormatting sqref="I1790">
    <cfRule type="cellIs" dxfId="25941" priority="27024" operator="greaterThan">
      <formula>2.35</formula>
    </cfRule>
  </conditionalFormatting>
  <conditionalFormatting sqref="J1790">
    <cfRule type="notContainsBlanks" dxfId="25940" priority="27027">
      <formula>LEN(TRIM(J1790))&gt;0</formula>
    </cfRule>
  </conditionalFormatting>
  <conditionalFormatting sqref="K1790">
    <cfRule type="notContainsBlanks" dxfId="25939" priority="27026">
      <formula>LEN(TRIM(K1790))&gt;0</formula>
    </cfRule>
  </conditionalFormatting>
  <conditionalFormatting sqref="M1790">
    <cfRule type="containsText" dxfId="25938" priority="27025" operator="containsText" text="Complete">
      <formula>NOT(ISERROR(SEARCH("Complete",M1790)))</formula>
    </cfRule>
  </conditionalFormatting>
  <conditionalFormatting sqref="J1791">
    <cfRule type="notContainsBlanks" dxfId="25937" priority="27023">
      <formula>LEN(TRIM(J1791))&gt;0</formula>
    </cfRule>
  </conditionalFormatting>
  <conditionalFormatting sqref="K1791">
    <cfRule type="notContainsBlanks" dxfId="25936" priority="27022">
      <formula>LEN(TRIM(K1791))&gt;0</formula>
    </cfRule>
  </conditionalFormatting>
  <conditionalFormatting sqref="M1791">
    <cfRule type="containsText" dxfId="25935" priority="27021" operator="containsText" text="Complete">
      <formula>NOT(ISERROR(SEARCH("Complete",M1791)))</formula>
    </cfRule>
  </conditionalFormatting>
  <conditionalFormatting sqref="I1791">
    <cfRule type="cellIs" dxfId="25934" priority="27020" operator="greaterThan">
      <formula>2.35</formula>
    </cfRule>
  </conditionalFormatting>
  <conditionalFormatting sqref="I1791">
    <cfRule type="cellIs" dxfId="25933" priority="27016" operator="greaterThan">
      <formula>2.35</formula>
    </cfRule>
  </conditionalFormatting>
  <conditionalFormatting sqref="J1791">
    <cfRule type="notContainsBlanks" dxfId="25932" priority="27019">
      <formula>LEN(TRIM(J1791))&gt;0</formula>
    </cfRule>
  </conditionalFormatting>
  <conditionalFormatting sqref="K1791">
    <cfRule type="notContainsBlanks" dxfId="25931" priority="27018">
      <formula>LEN(TRIM(K1791))&gt;0</formula>
    </cfRule>
  </conditionalFormatting>
  <conditionalFormatting sqref="M1791">
    <cfRule type="containsText" dxfId="25930" priority="27017" operator="containsText" text="Complete">
      <formula>NOT(ISERROR(SEARCH("Complete",M1791)))</formula>
    </cfRule>
  </conditionalFormatting>
  <conditionalFormatting sqref="J1792">
    <cfRule type="notContainsBlanks" dxfId="25929" priority="27015">
      <formula>LEN(TRIM(J1792))&gt;0</formula>
    </cfRule>
  </conditionalFormatting>
  <conditionalFormatting sqref="K1792">
    <cfRule type="notContainsBlanks" dxfId="25928" priority="27014">
      <formula>LEN(TRIM(K1792))&gt;0</formula>
    </cfRule>
  </conditionalFormatting>
  <conditionalFormatting sqref="M1792">
    <cfRule type="containsText" dxfId="25927" priority="27013" operator="containsText" text="Complete">
      <formula>NOT(ISERROR(SEARCH("Complete",M1792)))</formula>
    </cfRule>
  </conditionalFormatting>
  <conditionalFormatting sqref="I1792">
    <cfRule type="cellIs" dxfId="25926" priority="27012" operator="greaterThan">
      <formula>2.35</formula>
    </cfRule>
  </conditionalFormatting>
  <conditionalFormatting sqref="I1792">
    <cfRule type="cellIs" dxfId="25925" priority="27008" operator="greaterThan">
      <formula>2.35</formula>
    </cfRule>
  </conditionalFormatting>
  <conditionalFormatting sqref="J1792">
    <cfRule type="notContainsBlanks" dxfId="25924" priority="27011">
      <formula>LEN(TRIM(J1792))&gt;0</formula>
    </cfRule>
  </conditionalFormatting>
  <conditionalFormatting sqref="K1792">
    <cfRule type="notContainsBlanks" dxfId="25923" priority="27010">
      <formula>LEN(TRIM(K1792))&gt;0</formula>
    </cfRule>
  </conditionalFormatting>
  <conditionalFormatting sqref="M1792">
    <cfRule type="containsText" dxfId="25922" priority="27009" operator="containsText" text="Complete">
      <formula>NOT(ISERROR(SEARCH("Complete",M1792)))</formula>
    </cfRule>
  </conditionalFormatting>
  <conditionalFormatting sqref="J1793">
    <cfRule type="notContainsBlanks" dxfId="25921" priority="27007">
      <formula>LEN(TRIM(J1793))&gt;0</formula>
    </cfRule>
  </conditionalFormatting>
  <conditionalFormatting sqref="K1793">
    <cfRule type="notContainsBlanks" dxfId="25920" priority="27006">
      <formula>LEN(TRIM(K1793))&gt;0</formula>
    </cfRule>
  </conditionalFormatting>
  <conditionalFormatting sqref="M1793">
    <cfRule type="containsText" dxfId="25919" priority="27005" operator="containsText" text="Complete">
      <formula>NOT(ISERROR(SEARCH("Complete",M1793)))</formula>
    </cfRule>
  </conditionalFormatting>
  <conditionalFormatting sqref="I1793">
    <cfRule type="cellIs" dxfId="25918" priority="27004" operator="greaterThan">
      <formula>2.35</formula>
    </cfRule>
  </conditionalFormatting>
  <conditionalFormatting sqref="I1793">
    <cfRule type="cellIs" dxfId="25917" priority="27000" operator="greaterThan">
      <formula>2.35</formula>
    </cfRule>
  </conditionalFormatting>
  <conditionalFormatting sqref="J1793">
    <cfRule type="notContainsBlanks" dxfId="25916" priority="27003">
      <formula>LEN(TRIM(J1793))&gt;0</formula>
    </cfRule>
  </conditionalFormatting>
  <conditionalFormatting sqref="K1793">
    <cfRule type="notContainsBlanks" dxfId="25915" priority="27002">
      <formula>LEN(TRIM(K1793))&gt;0</formula>
    </cfRule>
  </conditionalFormatting>
  <conditionalFormatting sqref="M1793">
    <cfRule type="containsText" dxfId="25914" priority="27001" operator="containsText" text="Complete">
      <formula>NOT(ISERROR(SEARCH("Complete",M1793)))</formula>
    </cfRule>
  </conditionalFormatting>
  <conditionalFormatting sqref="J1794">
    <cfRule type="notContainsBlanks" dxfId="25913" priority="26999">
      <formula>LEN(TRIM(J1794))&gt;0</formula>
    </cfRule>
  </conditionalFormatting>
  <conditionalFormatting sqref="K1794">
    <cfRule type="notContainsBlanks" dxfId="25912" priority="26998">
      <formula>LEN(TRIM(K1794))&gt;0</formula>
    </cfRule>
  </conditionalFormatting>
  <conditionalFormatting sqref="M1794">
    <cfRule type="containsText" dxfId="25911" priority="26997" operator="containsText" text="Complete">
      <formula>NOT(ISERROR(SEARCH("Complete",M1794)))</formula>
    </cfRule>
  </conditionalFormatting>
  <conditionalFormatting sqref="I1794">
    <cfRule type="cellIs" dxfId="25910" priority="26996" operator="greaterThan">
      <formula>2.35</formula>
    </cfRule>
  </conditionalFormatting>
  <conditionalFormatting sqref="I1794">
    <cfRule type="cellIs" dxfId="25909" priority="26992" operator="greaterThan">
      <formula>2.35</formula>
    </cfRule>
  </conditionalFormatting>
  <conditionalFormatting sqref="J1794">
    <cfRule type="notContainsBlanks" dxfId="25908" priority="26995">
      <formula>LEN(TRIM(J1794))&gt;0</formula>
    </cfRule>
  </conditionalFormatting>
  <conditionalFormatting sqref="K1794">
    <cfRule type="notContainsBlanks" dxfId="25907" priority="26994">
      <formula>LEN(TRIM(K1794))&gt;0</formula>
    </cfRule>
  </conditionalFormatting>
  <conditionalFormatting sqref="M1794">
    <cfRule type="containsText" dxfId="25906" priority="26993" operator="containsText" text="Complete">
      <formula>NOT(ISERROR(SEARCH("Complete",M1794)))</formula>
    </cfRule>
  </conditionalFormatting>
  <conditionalFormatting sqref="J1795">
    <cfRule type="notContainsBlanks" dxfId="25905" priority="26991">
      <formula>LEN(TRIM(J1795))&gt;0</formula>
    </cfRule>
  </conditionalFormatting>
  <conditionalFormatting sqref="K1795">
    <cfRule type="notContainsBlanks" dxfId="25904" priority="26990">
      <formula>LEN(TRIM(K1795))&gt;0</formula>
    </cfRule>
  </conditionalFormatting>
  <conditionalFormatting sqref="M1795">
    <cfRule type="containsText" dxfId="25903" priority="26989" operator="containsText" text="Complete">
      <formula>NOT(ISERROR(SEARCH("Complete",M1795)))</formula>
    </cfRule>
  </conditionalFormatting>
  <conditionalFormatting sqref="I1795">
    <cfRule type="cellIs" dxfId="25902" priority="26988" operator="greaterThan">
      <formula>2.35</formula>
    </cfRule>
  </conditionalFormatting>
  <conditionalFormatting sqref="I1795">
    <cfRule type="cellIs" dxfId="25901" priority="26984" operator="greaterThan">
      <formula>2.35</formula>
    </cfRule>
  </conditionalFormatting>
  <conditionalFormatting sqref="J1795">
    <cfRule type="notContainsBlanks" dxfId="25900" priority="26987">
      <formula>LEN(TRIM(J1795))&gt;0</formula>
    </cfRule>
  </conditionalFormatting>
  <conditionalFormatting sqref="K1795">
    <cfRule type="notContainsBlanks" dxfId="25899" priority="26986">
      <formula>LEN(TRIM(K1795))&gt;0</formula>
    </cfRule>
  </conditionalFormatting>
  <conditionalFormatting sqref="M1795">
    <cfRule type="containsText" dxfId="25898" priority="26985" operator="containsText" text="Complete">
      <formula>NOT(ISERROR(SEARCH("Complete",M1795)))</formula>
    </cfRule>
  </conditionalFormatting>
  <conditionalFormatting sqref="J1796">
    <cfRule type="notContainsBlanks" dxfId="25897" priority="26983">
      <formula>LEN(TRIM(J1796))&gt;0</formula>
    </cfRule>
  </conditionalFormatting>
  <conditionalFormatting sqref="K1796">
    <cfRule type="notContainsBlanks" dxfId="25896" priority="26982">
      <formula>LEN(TRIM(K1796))&gt;0</formula>
    </cfRule>
  </conditionalFormatting>
  <conditionalFormatting sqref="M1796">
    <cfRule type="containsText" dxfId="25895" priority="26981" operator="containsText" text="Complete">
      <formula>NOT(ISERROR(SEARCH("Complete",M1796)))</formula>
    </cfRule>
  </conditionalFormatting>
  <conditionalFormatting sqref="I1796">
    <cfRule type="cellIs" dxfId="25894" priority="26980" operator="greaterThan">
      <formula>2.35</formula>
    </cfRule>
  </conditionalFormatting>
  <conditionalFormatting sqref="I1796">
    <cfRule type="cellIs" dxfId="25893" priority="26976" operator="greaterThan">
      <formula>2.35</formula>
    </cfRule>
  </conditionalFormatting>
  <conditionalFormatting sqref="J1796">
    <cfRule type="notContainsBlanks" dxfId="25892" priority="26979">
      <formula>LEN(TRIM(J1796))&gt;0</formula>
    </cfRule>
  </conditionalFormatting>
  <conditionalFormatting sqref="K1796">
    <cfRule type="notContainsBlanks" dxfId="25891" priority="26978">
      <formula>LEN(TRIM(K1796))&gt;0</formula>
    </cfRule>
  </conditionalFormatting>
  <conditionalFormatting sqref="M1796">
    <cfRule type="containsText" dxfId="25890" priority="26977" operator="containsText" text="Complete">
      <formula>NOT(ISERROR(SEARCH("Complete",M1796)))</formula>
    </cfRule>
  </conditionalFormatting>
  <conditionalFormatting sqref="J1797">
    <cfRule type="notContainsBlanks" dxfId="25889" priority="26975">
      <formula>LEN(TRIM(J1797))&gt;0</formula>
    </cfRule>
  </conditionalFormatting>
  <conditionalFormatting sqref="K1797">
    <cfRule type="notContainsBlanks" dxfId="25888" priority="26974">
      <formula>LEN(TRIM(K1797))&gt;0</formula>
    </cfRule>
  </conditionalFormatting>
  <conditionalFormatting sqref="M1797">
    <cfRule type="containsText" dxfId="25887" priority="26973" operator="containsText" text="Complete">
      <formula>NOT(ISERROR(SEARCH("Complete",M1797)))</formula>
    </cfRule>
  </conditionalFormatting>
  <conditionalFormatting sqref="I1797">
    <cfRule type="cellIs" dxfId="25886" priority="26972" operator="greaterThan">
      <formula>2.35</formula>
    </cfRule>
  </conditionalFormatting>
  <conditionalFormatting sqref="I1797">
    <cfRule type="cellIs" dxfId="25885" priority="26968" operator="greaterThan">
      <formula>2.35</formula>
    </cfRule>
  </conditionalFormatting>
  <conditionalFormatting sqref="J1797">
    <cfRule type="notContainsBlanks" dxfId="25884" priority="26971">
      <formula>LEN(TRIM(J1797))&gt;0</formula>
    </cfRule>
  </conditionalFormatting>
  <conditionalFormatting sqref="K1797">
    <cfRule type="notContainsBlanks" dxfId="25883" priority="26970">
      <formula>LEN(TRIM(K1797))&gt;0</formula>
    </cfRule>
  </conditionalFormatting>
  <conditionalFormatting sqref="M1797">
    <cfRule type="containsText" dxfId="25882" priority="26969" operator="containsText" text="Complete">
      <formula>NOT(ISERROR(SEARCH("Complete",M1797)))</formula>
    </cfRule>
  </conditionalFormatting>
  <conditionalFormatting sqref="J1798">
    <cfRule type="notContainsBlanks" dxfId="25881" priority="26967">
      <formula>LEN(TRIM(J1798))&gt;0</formula>
    </cfRule>
  </conditionalFormatting>
  <conditionalFormatting sqref="K1798">
    <cfRule type="notContainsBlanks" dxfId="25880" priority="26966">
      <formula>LEN(TRIM(K1798))&gt;0</formula>
    </cfRule>
  </conditionalFormatting>
  <conditionalFormatting sqref="M1798">
    <cfRule type="containsText" dxfId="25879" priority="26965" operator="containsText" text="Complete">
      <formula>NOT(ISERROR(SEARCH("Complete",M1798)))</formula>
    </cfRule>
  </conditionalFormatting>
  <conditionalFormatting sqref="I1798">
    <cfRule type="cellIs" dxfId="25878" priority="26964" operator="greaterThan">
      <formula>2.35</formula>
    </cfRule>
  </conditionalFormatting>
  <conditionalFormatting sqref="I1798">
    <cfRule type="cellIs" dxfId="25877" priority="26960" operator="greaterThan">
      <formula>2.35</formula>
    </cfRule>
  </conditionalFormatting>
  <conditionalFormatting sqref="J1798">
    <cfRule type="notContainsBlanks" dxfId="25876" priority="26963">
      <formula>LEN(TRIM(J1798))&gt;0</formula>
    </cfRule>
  </conditionalFormatting>
  <conditionalFormatting sqref="K1798">
    <cfRule type="notContainsBlanks" dxfId="25875" priority="26962">
      <formula>LEN(TRIM(K1798))&gt;0</formula>
    </cfRule>
  </conditionalFormatting>
  <conditionalFormatting sqref="M1798">
    <cfRule type="containsText" dxfId="25874" priority="26961" operator="containsText" text="Complete">
      <formula>NOT(ISERROR(SEARCH("Complete",M1798)))</formula>
    </cfRule>
  </conditionalFormatting>
  <conditionalFormatting sqref="J1799">
    <cfRule type="notContainsBlanks" dxfId="25873" priority="26959">
      <formula>LEN(TRIM(J1799))&gt;0</formula>
    </cfRule>
  </conditionalFormatting>
  <conditionalFormatting sqref="K1799">
    <cfRule type="notContainsBlanks" dxfId="25872" priority="26958">
      <formula>LEN(TRIM(K1799))&gt;0</formula>
    </cfRule>
  </conditionalFormatting>
  <conditionalFormatting sqref="M1799">
    <cfRule type="containsText" dxfId="25871" priority="26957" operator="containsText" text="Complete">
      <formula>NOT(ISERROR(SEARCH("Complete",M1799)))</formula>
    </cfRule>
  </conditionalFormatting>
  <conditionalFormatting sqref="I1799">
    <cfRule type="cellIs" dxfId="25870" priority="26956" operator="greaterThan">
      <formula>2.35</formula>
    </cfRule>
  </conditionalFormatting>
  <conditionalFormatting sqref="I1799">
    <cfRule type="cellIs" dxfId="25869" priority="26952" operator="greaterThan">
      <formula>2.35</formula>
    </cfRule>
  </conditionalFormatting>
  <conditionalFormatting sqref="J1799">
    <cfRule type="notContainsBlanks" dxfId="25868" priority="26955">
      <formula>LEN(TRIM(J1799))&gt;0</formula>
    </cfRule>
  </conditionalFormatting>
  <conditionalFormatting sqref="K1799">
    <cfRule type="notContainsBlanks" dxfId="25867" priority="26954">
      <formula>LEN(TRIM(K1799))&gt;0</formula>
    </cfRule>
  </conditionalFormatting>
  <conditionalFormatting sqref="M1799">
    <cfRule type="containsText" dxfId="25866" priority="26953" operator="containsText" text="Complete">
      <formula>NOT(ISERROR(SEARCH("Complete",M1799)))</formula>
    </cfRule>
  </conditionalFormatting>
  <conditionalFormatting sqref="J1800">
    <cfRule type="notContainsBlanks" dxfId="25865" priority="26951">
      <formula>LEN(TRIM(J1800))&gt;0</formula>
    </cfRule>
  </conditionalFormatting>
  <conditionalFormatting sqref="K1800">
    <cfRule type="notContainsBlanks" dxfId="25864" priority="26950">
      <formula>LEN(TRIM(K1800))&gt;0</formula>
    </cfRule>
  </conditionalFormatting>
  <conditionalFormatting sqref="M1800">
    <cfRule type="containsText" dxfId="25863" priority="26949" operator="containsText" text="Complete">
      <formula>NOT(ISERROR(SEARCH("Complete",M1800)))</formula>
    </cfRule>
  </conditionalFormatting>
  <conditionalFormatting sqref="I1800">
    <cfRule type="cellIs" dxfId="25862" priority="26948" operator="greaterThan">
      <formula>2.35</formula>
    </cfRule>
  </conditionalFormatting>
  <conditionalFormatting sqref="I1800">
    <cfRule type="cellIs" dxfId="25861" priority="26944" operator="greaterThan">
      <formula>2.35</formula>
    </cfRule>
  </conditionalFormatting>
  <conditionalFormatting sqref="J1800">
    <cfRule type="notContainsBlanks" dxfId="25860" priority="26947">
      <formula>LEN(TRIM(J1800))&gt;0</formula>
    </cfRule>
  </conditionalFormatting>
  <conditionalFormatting sqref="K1800">
    <cfRule type="notContainsBlanks" dxfId="25859" priority="26946">
      <formula>LEN(TRIM(K1800))&gt;0</formula>
    </cfRule>
  </conditionalFormatting>
  <conditionalFormatting sqref="M1800">
    <cfRule type="containsText" dxfId="25858" priority="26945" operator="containsText" text="Complete">
      <formula>NOT(ISERROR(SEARCH("Complete",M1800)))</formula>
    </cfRule>
  </conditionalFormatting>
  <conditionalFormatting sqref="J1801">
    <cfRule type="notContainsBlanks" dxfId="25857" priority="26943">
      <formula>LEN(TRIM(J1801))&gt;0</formula>
    </cfRule>
  </conditionalFormatting>
  <conditionalFormatting sqref="K1801">
    <cfRule type="notContainsBlanks" dxfId="25856" priority="26942">
      <formula>LEN(TRIM(K1801))&gt;0</formula>
    </cfRule>
  </conditionalFormatting>
  <conditionalFormatting sqref="M1801">
    <cfRule type="containsText" dxfId="25855" priority="26941" operator="containsText" text="Complete">
      <formula>NOT(ISERROR(SEARCH("Complete",M1801)))</formula>
    </cfRule>
  </conditionalFormatting>
  <conditionalFormatting sqref="I1801">
    <cfRule type="cellIs" dxfId="25854" priority="26940" operator="greaterThan">
      <formula>2.35</formula>
    </cfRule>
  </conditionalFormatting>
  <conditionalFormatting sqref="I1801">
    <cfRule type="cellIs" dxfId="25853" priority="26936" operator="greaterThan">
      <formula>2.35</formula>
    </cfRule>
  </conditionalFormatting>
  <conditionalFormatting sqref="J1801">
    <cfRule type="notContainsBlanks" dxfId="25852" priority="26939">
      <formula>LEN(TRIM(J1801))&gt;0</formula>
    </cfRule>
  </conditionalFormatting>
  <conditionalFormatting sqref="K1801">
    <cfRule type="notContainsBlanks" dxfId="25851" priority="26938">
      <formula>LEN(TRIM(K1801))&gt;0</formula>
    </cfRule>
  </conditionalFormatting>
  <conditionalFormatting sqref="M1801">
    <cfRule type="containsText" dxfId="25850" priority="26937" operator="containsText" text="Complete">
      <formula>NOT(ISERROR(SEARCH("Complete",M1801)))</formula>
    </cfRule>
  </conditionalFormatting>
  <conditionalFormatting sqref="J1802">
    <cfRule type="notContainsBlanks" dxfId="25849" priority="26935">
      <formula>LEN(TRIM(J1802))&gt;0</formula>
    </cfRule>
  </conditionalFormatting>
  <conditionalFormatting sqref="K1802">
    <cfRule type="notContainsBlanks" dxfId="25848" priority="26934">
      <formula>LEN(TRIM(K1802))&gt;0</formula>
    </cfRule>
  </conditionalFormatting>
  <conditionalFormatting sqref="M1802">
    <cfRule type="containsText" dxfId="25847" priority="26933" operator="containsText" text="Complete">
      <formula>NOT(ISERROR(SEARCH("Complete",M1802)))</formula>
    </cfRule>
  </conditionalFormatting>
  <conditionalFormatting sqref="I1802">
    <cfRule type="cellIs" dxfId="25846" priority="26932" operator="greaterThan">
      <formula>2.35</formula>
    </cfRule>
  </conditionalFormatting>
  <conditionalFormatting sqref="I1802">
    <cfRule type="cellIs" dxfId="25845" priority="26928" operator="greaterThan">
      <formula>2.35</formula>
    </cfRule>
  </conditionalFormatting>
  <conditionalFormatting sqref="J1802">
    <cfRule type="notContainsBlanks" dxfId="25844" priority="26931">
      <formula>LEN(TRIM(J1802))&gt;0</formula>
    </cfRule>
  </conditionalFormatting>
  <conditionalFormatting sqref="K1802">
    <cfRule type="notContainsBlanks" dxfId="25843" priority="26930">
      <formula>LEN(TRIM(K1802))&gt;0</formula>
    </cfRule>
  </conditionalFormatting>
  <conditionalFormatting sqref="M1802">
    <cfRule type="containsText" dxfId="25842" priority="26929" operator="containsText" text="Complete">
      <formula>NOT(ISERROR(SEARCH("Complete",M1802)))</formula>
    </cfRule>
  </conditionalFormatting>
  <conditionalFormatting sqref="J1803">
    <cfRule type="notContainsBlanks" dxfId="25841" priority="26927">
      <formula>LEN(TRIM(J1803))&gt;0</formula>
    </cfRule>
  </conditionalFormatting>
  <conditionalFormatting sqref="K1803">
    <cfRule type="notContainsBlanks" dxfId="25840" priority="26926">
      <formula>LEN(TRIM(K1803))&gt;0</formula>
    </cfRule>
  </conditionalFormatting>
  <conditionalFormatting sqref="M1803">
    <cfRule type="containsText" dxfId="25839" priority="26925" operator="containsText" text="Complete">
      <formula>NOT(ISERROR(SEARCH("Complete",M1803)))</formula>
    </cfRule>
  </conditionalFormatting>
  <conditionalFormatting sqref="I1803">
    <cfRule type="cellIs" dxfId="25838" priority="26924" operator="greaterThan">
      <formula>2.35</formula>
    </cfRule>
  </conditionalFormatting>
  <conditionalFormatting sqref="I1803">
    <cfRule type="cellIs" dxfId="25837" priority="26920" operator="greaterThan">
      <formula>2.35</formula>
    </cfRule>
  </conditionalFormatting>
  <conditionalFormatting sqref="J1803">
    <cfRule type="notContainsBlanks" dxfId="25836" priority="26923">
      <formula>LEN(TRIM(J1803))&gt;0</formula>
    </cfRule>
  </conditionalFormatting>
  <conditionalFormatting sqref="K1803">
    <cfRule type="notContainsBlanks" dxfId="25835" priority="26922">
      <formula>LEN(TRIM(K1803))&gt;0</formula>
    </cfRule>
  </conditionalFormatting>
  <conditionalFormatting sqref="M1803">
    <cfRule type="containsText" dxfId="25834" priority="26921" operator="containsText" text="Complete">
      <formula>NOT(ISERROR(SEARCH("Complete",M1803)))</formula>
    </cfRule>
  </conditionalFormatting>
  <conditionalFormatting sqref="J1804">
    <cfRule type="notContainsBlanks" dxfId="25833" priority="26919">
      <formula>LEN(TRIM(J1804))&gt;0</formula>
    </cfRule>
  </conditionalFormatting>
  <conditionalFormatting sqref="K1804">
    <cfRule type="notContainsBlanks" dxfId="25832" priority="26918">
      <formula>LEN(TRIM(K1804))&gt;0</formula>
    </cfRule>
  </conditionalFormatting>
  <conditionalFormatting sqref="M1804">
    <cfRule type="containsText" dxfId="25831" priority="26917" operator="containsText" text="Complete">
      <formula>NOT(ISERROR(SEARCH("Complete",M1804)))</formula>
    </cfRule>
  </conditionalFormatting>
  <conditionalFormatting sqref="I1804">
    <cfRule type="cellIs" dxfId="25830" priority="26916" operator="greaterThan">
      <formula>2.35</formula>
    </cfRule>
  </conditionalFormatting>
  <conditionalFormatting sqref="I1804">
    <cfRule type="cellIs" dxfId="25829" priority="26912" operator="greaterThan">
      <formula>2.35</formula>
    </cfRule>
  </conditionalFormatting>
  <conditionalFormatting sqref="J1804">
    <cfRule type="notContainsBlanks" dxfId="25828" priority="26915">
      <formula>LEN(TRIM(J1804))&gt;0</formula>
    </cfRule>
  </conditionalFormatting>
  <conditionalFormatting sqref="K1804">
    <cfRule type="notContainsBlanks" dxfId="25827" priority="26914">
      <formula>LEN(TRIM(K1804))&gt;0</formula>
    </cfRule>
  </conditionalFormatting>
  <conditionalFormatting sqref="M1804">
    <cfRule type="containsText" dxfId="25826" priority="26913" operator="containsText" text="Complete">
      <formula>NOT(ISERROR(SEARCH("Complete",M1804)))</formula>
    </cfRule>
  </conditionalFormatting>
  <conditionalFormatting sqref="J1805">
    <cfRule type="notContainsBlanks" dxfId="25825" priority="26911">
      <formula>LEN(TRIM(J1805))&gt;0</formula>
    </cfRule>
  </conditionalFormatting>
  <conditionalFormatting sqref="K1805">
    <cfRule type="notContainsBlanks" dxfId="25824" priority="26910">
      <formula>LEN(TRIM(K1805))&gt;0</formula>
    </cfRule>
  </conditionalFormatting>
  <conditionalFormatting sqref="M1805">
    <cfRule type="containsText" dxfId="25823" priority="26909" operator="containsText" text="Complete">
      <formula>NOT(ISERROR(SEARCH("Complete",M1805)))</formula>
    </cfRule>
  </conditionalFormatting>
  <conditionalFormatting sqref="I1805">
    <cfRule type="cellIs" dxfId="25822" priority="26908" operator="greaterThan">
      <formula>2.35</formula>
    </cfRule>
  </conditionalFormatting>
  <conditionalFormatting sqref="I1805">
    <cfRule type="cellIs" dxfId="25821" priority="26904" operator="greaterThan">
      <formula>2.35</formula>
    </cfRule>
  </conditionalFormatting>
  <conditionalFormatting sqref="J1805">
    <cfRule type="notContainsBlanks" dxfId="25820" priority="26907">
      <formula>LEN(TRIM(J1805))&gt;0</formula>
    </cfRule>
  </conditionalFormatting>
  <conditionalFormatting sqref="K1805">
    <cfRule type="notContainsBlanks" dxfId="25819" priority="26906">
      <formula>LEN(TRIM(K1805))&gt;0</formula>
    </cfRule>
  </conditionalFormatting>
  <conditionalFormatting sqref="M1805">
    <cfRule type="containsText" dxfId="25818" priority="26905" operator="containsText" text="Complete">
      <formula>NOT(ISERROR(SEARCH("Complete",M1805)))</formula>
    </cfRule>
  </conditionalFormatting>
  <conditionalFormatting sqref="J1806">
    <cfRule type="notContainsBlanks" dxfId="25817" priority="26903">
      <formula>LEN(TRIM(J1806))&gt;0</formula>
    </cfRule>
  </conditionalFormatting>
  <conditionalFormatting sqref="K1806">
    <cfRule type="notContainsBlanks" dxfId="25816" priority="26902">
      <formula>LEN(TRIM(K1806))&gt;0</formula>
    </cfRule>
  </conditionalFormatting>
  <conditionalFormatting sqref="M1806">
    <cfRule type="containsText" dxfId="25815" priority="26901" operator="containsText" text="Complete">
      <formula>NOT(ISERROR(SEARCH("Complete",M1806)))</formula>
    </cfRule>
  </conditionalFormatting>
  <conditionalFormatting sqref="I1806">
    <cfRule type="cellIs" dxfId="25814" priority="26900" operator="greaterThan">
      <formula>2.35</formula>
    </cfRule>
  </conditionalFormatting>
  <conditionalFormatting sqref="I1806">
    <cfRule type="cellIs" dxfId="25813" priority="26896" operator="greaterThan">
      <formula>2.35</formula>
    </cfRule>
  </conditionalFormatting>
  <conditionalFormatting sqref="J1806">
    <cfRule type="notContainsBlanks" dxfId="25812" priority="26899">
      <formula>LEN(TRIM(J1806))&gt;0</formula>
    </cfRule>
  </conditionalFormatting>
  <conditionalFormatting sqref="K1806">
    <cfRule type="notContainsBlanks" dxfId="25811" priority="26898">
      <formula>LEN(TRIM(K1806))&gt;0</formula>
    </cfRule>
  </conditionalFormatting>
  <conditionalFormatting sqref="M1806">
    <cfRule type="containsText" dxfId="25810" priority="26897" operator="containsText" text="Complete">
      <formula>NOT(ISERROR(SEARCH("Complete",M1806)))</formula>
    </cfRule>
  </conditionalFormatting>
  <conditionalFormatting sqref="J1807">
    <cfRule type="notContainsBlanks" dxfId="25809" priority="26895">
      <formula>LEN(TRIM(J1807))&gt;0</formula>
    </cfRule>
  </conditionalFormatting>
  <conditionalFormatting sqref="K1807">
    <cfRule type="notContainsBlanks" dxfId="25808" priority="26894">
      <formula>LEN(TRIM(K1807))&gt;0</formula>
    </cfRule>
  </conditionalFormatting>
  <conditionalFormatting sqref="M1807">
    <cfRule type="containsText" dxfId="25807" priority="26893" operator="containsText" text="Complete">
      <formula>NOT(ISERROR(SEARCH("Complete",M1807)))</formula>
    </cfRule>
  </conditionalFormatting>
  <conditionalFormatting sqref="I1807">
    <cfRule type="cellIs" dxfId="25806" priority="26892" operator="greaterThan">
      <formula>2.35</formula>
    </cfRule>
  </conditionalFormatting>
  <conditionalFormatting sqref="I1807">
    <cfRule type="cellIs" dxfId="25805" priority="26888" operator="greaterThan">
      <formula>2.35</formula>
    </cfRule>
  </conditionalFormatting>
  <conditionalFormatting sqref="J1807">
    <cfRule type="notContainsBlanks" dxfId="25804" priority="26891">
      <formula>LEN(TRIM(J1807))&gt;0</formula>
    </cfRule>
  </conditionalFormatting>
  <conditionalFormatting sqref="K1807">
    <cfRule type="notContainsBlanks" dxfId="25803" priority="26890">
      <formula>LEN(TRIM(K1807))&gt;0</formula>
    </cfRule>
  </conditionalFormatting>
  <conditionalFormatting sqref="M1807">
    <cfRule type="containsText" dxfId="25802" priority="26889" operator="containsText" text="Complete">
      <formula>NOT(ISERROR(SEARCH("Complete",M1807)))</formula>
    </cfRule>
  </conditionalFormatting>
  <conditionalFormatting sqref="J1808">
    <cfRule type="notContainsBlanks" dxfId="25801" priority="26879">
      <formula>LEN(TRIM(J1808))&gt;0</formula>
    </cfRule>
  </conditionalFormatting>
  <conditionalFormatting sqref="K1808">
    <cfRule type="notContainsBlanks" dxfId="25800" priority="26878">
      <formula>LEN(TRIM(K1808))&gt;0</formula>
    </cfRule>
  </conditionalFormatting>
  <conditionalFormatting sqref="M1808">
    <cfRule type="containsText" dxfId="25799" priority="26877" operator="containsText" text="Complete">
      <formula>NOT(ISERROR(SEARCH("Complete",M1808)))</formula>
    </cfRule>
  </conditionalFormatting>
  <conditionalFormatting sqref="I1808">
    <cfRule type="cellIs" dxfId="25798" priority="26876" operator="greaterThan">
      <formula>2.35</formula>
    </cfRule>
  </conditionalFormatting>
  <conditionalFormatting sqref="I1808">
    <cfRule type="cellIs" dxfId="25797" priority="26872" operator="greaterThan">
      <formula>2.35</formula>
    </cfRule>
  </conditionalFormatting>
  <conditionalFormatting sqref="J1808">
    <cfRule type="notContainsBlanks" dxfId="25796" priority="26875">
      <formula>LEN(TRIM(J1808))&gt;0</formula>
    </cfRule>
  </conditionalFormatting>
  <conditionalFormatting sqref="K1808">
    <cfRule type="notContainsBlanks" dxfId="25795" priority="26874">
      <formula>LEN(TRIM(K1808))&gt;0</formula>
    </cfRule>
  </conditionalFormatting>
  <conditionalFormatting sqref="M1808">
    <cfRule type="containsText" dxfId="25794" priority="26873" operator="containsText" text="Complete">
      <formula>NOT(ISERROR(SEARCH("Complete",M1808)))</formula>
    </cfRule>
  </conditionalFormatting>
  <conditionalFormatting sqref="J1809">
    <cfRule type="notContainsBlanks" dxfId="25793" priority="26871">
      <formula>LEN(TRIM(J1809))&gt;0</formula>
    </cfRule>
  </conditionalFormatting>
  <conditionalFormatting sqref="K1809">
    <cfRule type="notContainsBlanks" dxfId="25792" priority="26870">
      <formula>LEN(TRIM(K1809))&gt;0</formula>
    </cfRule>
  </conditionalFormatting>
  <conditionalFormatting sqref="M1809">
    <cfRule type="containsText" dxfId="25791" priority="26869" operator="containsText" text="Complete">
      <formula>NOT(ISERROR(SEARCH("Complete",M1809)))</formula>
    </cfRule>
  </conditionalFormatting>
  <conditionalFormatting sqref="I1809">
    <cfRule type="cellIs" dxfId="25790" priority="26868" operator="greaterThan">
      <formula>2.35</formula>
    </cfRule>
  </conditionalFormatting>
  <conditionalFormatting sqref="I1809">
    <cfRule type="cellIs" dxfId="25789" priority="26864" operator="greaterThan">
      <formula>2.35</formula>
    </cfRule>
  </conditionalFormatting>
  <conditionalFormatting sqref="J1809">
    <cfRule type="notContainsBlanks" dxfId="25788" priority="26867">
      <formula>LEN(TRIM(J1809))&gt;0</formula>
    </cfRule>
  </conditionalFormatting>
  <conditionalFormatting sqref="K1809">
    <cfRule type="notContainsBlanks" dxfId="25787" priority="26866">
      <formula>LEN(TRIM(K1809))&gt;0</formula>
    </cfRule>
  </conditionalFormatting>
  <conditionalFormatting sqref="M1809">
    <cfRule type="containsText" dxfId="25786" priority="26865" operator="containsText" text="Complete">
      <formula>NOT(ISERROR(SEARCH("Complete",M1809)))</formula>
    </cfRule>
  </conditionalFormatting>
  <conditionalFormatting sqref="J1810">
    <cfRule type="notContainsBlanks" dxfId="25785" priority="26863">
      <formula>LEN(TRIM(J1810))&gt;0</formula>
    </cfRule>
  </conditionalFormatting>
  <conditionalFormatting sqref="K1810">
    <cfRule type="notContainsBlanks" dxfId="25784" priority="26862">
      <formula>LEN(TRIM(K1810))&gt;0</formula>
    </cfRule>
  </conditionalFormatting>
  <conditionalFormatting sqref="M1810">
    <cfRule type="containsText" dxfId="25783" priority="26861" operator="containsText" text="Complete">
      <formula>NOT(ISERROR(SEARCH("Complete",M1810)))</formula>
    </cfRule>
  </conditionalFormatting>
  <conditionalFormatting sqref="I1810">
    <cfRule type="cellIs" dxfId="25782" priority="26860" operator="greaterThan">
      <formula>2.35</formula>
    </cfRule>
  </conditionalFormatting>
  <conditionalFormatting sqref="I1810">
    <cfRule type="cellIs" dxfId="25781" priority="26856" operator="greaterThan">
      <formula>2.35</formula>
    </cfRule>
  </conditionalFormatting>
  <conditionalFormatting sqref="J1810">
    <cfRule type="notContainsBlanks" dxfId="25780" priority="26859">
      <formula>LEN(TRIM(J1810))&gt;0</formula>
    </cfRule>
  </conditionalFormatting>
  <conditionalFormatting sqref="K1810">
    <cfRule type="notContainsBlanks" dxfId="25779" priority="26858">
      <formula>LEN(TRIM(K1810))&gt;0</formula>
    </cfRule>
  </conditionalFormatting>
  <conditionalFormatting sqref="M1810">
    <cfRule type="containsText" dxfId="25778" priority="26857" operator="containsText" text="Complete">
      <formula>NOT(ISERROR(SEARCH("Complete",M1810)))</formula>
    </cfRule>
  </conditionalFormatting>
  <conditionalFormatting sqref="J1811:J1813">
    <cfRule type="notContainsBlanks" dxfId="25777" priority="26855">
      <formula>LEN(TRIM(J1811))&gt;0</formula>
    </cfRule>
  </conditionalFormatting>
  <conditionalFormatting sqref="K1811:K1813">
    <cfRule type="notContainsBlanks" dxfId="25776" priority="26854">
      <formula>LEN(TRIM(K1811))&gt;0</formula>
    </cfRule>
  </conditionalFormatting>
  <conditionalFormatting sqref="M1811:M1813">
    <cfRule type="containsText" dxfId="25775" priority="26853" operator="containsText" text="Complete">
      <formula>NOT(ISERROR(SEARCH("Complete",M1811)))</formula>
    </cfRule>
  </conditionalFormatting>
  <conditionalFormatting sqref="I1811:I1813">
    <cfRule type="cellIs" dxfId="25774" priority="26852" operator="greaterThan">
      <formula>2.35</formula>
    </cfRule>
  </conditionalFormatting>
  <conditionalFormatting sqref="I1811:I1813">
    <cfRule type="cellIs" dxfId="25773" priority="26848" operator="greaterThan">
      <formula>2.35</formula>
    </cfRule>
  </conditionalFormatting>
  <conditionalFormatting sqref="J1811:J1813">
    <cfRule type="notContainsBlanks" dxfId="25772" priority="26851">
      <formula>LEN(TRIM(J1811))&gt;0</formula>
    </cfRule>
  </conditionalFormatting>
  <conditionalFormatting sqref="K1811:K1813">
    <cfRule type="notContainsBlanks" dxfId="25771" priority="26850">
      <formula>LEN(TRIM(K1811))&gt;0</formula>
    </cfRule>
  </conditionalFormatting>
  <conditionalFormatting sqref="M1811:M1813">
    <cfRule type="containsText" dxfId="25770" priority="26849" operator="containsText" text="Complete">
      <formula>NOT(ISERROR(SEARCH("Complete",M1811)))</formula>
    </cfRule>
  </conditionalFormatting>
  <conditionalFormatting sqref="J1814">
    <cfRule type="notContainsBlanks" dxfId="25769" priority="26847">
      <formula>LEN(TRIM(J1814))&gt;0</formula>
    </cfRule>
  </conditionalFormatting>
  <conditionalFormatting sqref="K1814">
    <cfRule type="notContainsBlanks" dxfId="25768" priority="26846">
      <formula>LEN(TRIM(K1814))&gt;0</formula>
    </cfRule>
  </conditionalFormatting>
  <conditionalFormatting sqref="M1814">
    <cfRule type="containsText" dxfId="25767" priority="26845" operator="containsText" text="Complete">
      <formula>NOT(ISERROR(SEARCH("Complete",M1814)))</formula>
    </cfRule>
  </conditionalFormatting>
  <conditionalFormatting sqref="I1814">
    <cfRule type="cellIs" dxfId="25766" priority="26844" operator="greaterThan">
      <formula>2.35</formula>
    </cfRule>
  </conditionalFormatting>
  <conditionalFormatting sqref="I1814">
    <cfRule type="cellIs" dxfId="25765" priority="26840" operator="greaterThan">
      <formula>2.35</formula>
    </cfRule>
  </conditionalFormatting>
  <conditionalFormatting sqref="J1814">
    <cfRule type="notContainsBlanks" dxfId="25764" priority="26843">
      <formula>LEN(TRIM(J1814))&gt;0</formula>
    </cfRule>
  </conditionalFormatting>
  <conditionalFormatting sqref="K1814">
    <cfRule type="notContainsBlanks" dxfId="25763" priority="26842">
      <formula>LEN(TRIM(K1814))&gt;0</formula>
    </cfRule>
  </conditionalFormatting>
  <conditionalFormatting sqref="M1814">
    <cfRule type="containsText" dxfId="25762" priority="26841" operator="containsText" text="Complete">
      <formula>NOT(ISERROR(SEARCH("Complete",M1814)))</formula>
    </cfRule>
  </conditionalFormatting>
  <conditionalFormatting sqref="J1815">
    <cfRule type="notContainsBlanks" dxfId="25761" priority="26839">
      <formula>LEN(TRIM(J1815))&gt;0</formula>
    </cfRule>
  </conditionalFormatting>
  <conditionalFormatting sqref="K1815">
    <cfRule type="notContainsBlanks" dxfId="25760" priority="26838">
      <formula>LEN(TRIM(K1815))&gt;0</formula>
    </cfRule>
  </conditionalFormatting>
  <conditionalFormatting sqref="M1815">
    <cfRule type="containsText" dxfId="25759" priority="26837" operator="containsText" text="Complete">
      <formula>NOT(ISERROR(SEARCH("Complete",M1815)))</formula>
    </cfRule>
  </conditionalFormatting>
  <conditionalFormatting sqref="I1815">
    <cfRule type="cellIs" dxfId="25758" priority="26836" operator="greaterThan">
      <formula>2.35</formula>
    </cfRule>
  </conditionalFormatting>
  <conditionalFormatting sqref="I1815">
    <cfRule type="cellIs" dxfId="25757" priority="26832" operator="greaterThan">
      <formula>2.35</formula>
    </cfRule>
  </conditionalFormatting>
  <conditionalFormatting sqref="J1815">
    <cfRule type="notContainsBlanks" dxfId="25756" priority="26835">
      <formula>LEN(TRIM(J1815))&gt;0</formula>
    </cfRule>
  </conditionalFormatting>
  <conditionalFormatting sqref="K1815">
    <cfRule type="notContainsBlanks" dxfId="25755" priority="26834">
      <formula>LEN(TRIM(K1815))&gt;0</formula>
    </cfRule>
  </conditionalFormatting>
  <conditionalFormatting sqref="M1815">
    <cfRule type="containsText" dxfId="25754" priority="26833" operator="containsText" text="Complete">
      <formula>NOT(ISERROR(SEARCH("Complete",M1815)))</formula>
    </cfRule>
  </conditionalFormatting>
  <conditionalFormatting sqref="J1816">
    <cfRule type="notContainsBlanks" dxfId="25753" priority="26831">
      <formula>LEN(TRIM(J1816))&gt;0</formula>
    </cfRule>
  </conditionalFormatting>
  <conditionalFormatting sqref="K1816">
    <cfRule type="notContainsBlanks" dxfId="25752" priority="26830">
      <formula>LEN(TRIM(K1816))&gt;0</formula>
    </cfRule>
  </conditionalFormatting>
  <conditionalFormatting sqref="M1816">
    <cfRule type="containsText" dxfId="25751" priority="26829" operator="containsText" text="Complete">
      <formula>NOT(ISERROR(SEARCH("Complete",M1816)))</formula>
    </cfRule>
  </conditionalFormatting>
  <conditionalFormatting sqref="I1816">
    <cfRule type="cellIs" dxfId="25750" priority="26828" operator="greaterThan">
      <formula>2.35</formula>
    </cfRule>
  </conditionalFormatting>
  <conditionalFormatting sqref="I1816">
    <cfRule type="cellIs" dxfId="25749" priority="26824" operator="greaterThan">
      <formula>2.35</formula>
    </cfRule>
  </conditionalFormatting>
  <conditionalFormatting sqref="J1816">
    <cfRule type="notContainsBlanks" dxfId="25748" priority="26827">
      <formula>LEN(TRIM(J1816))&gt;0</formula>
    </cfRule>
  </conditionalFormatting>
  <conditionalFormatting sqref="K1816">
    <cfRule type="notContainsBlanks" dxfId="25747" priority="26826">
      <formula>LEN(TRIM(K1816))&gt;0</formula>
    </cfRule>
  </conditionalFormatting>
  <conditionalFormatting sqref="M1816">
    <cfRule type="containsText" dxfId="25746" priority="26825" operator="containsText" text="Complete">
      <formula>NOT(ISERROR(SEARCH("Complete",M1816)))</formula>
    </cfRule>
  </conditionalFormatting>
  <conditionalFormatting sqref="J1817">
    <cfRule type="notContainsBlanks" dxfId="25745" priority="26823">
      <formula>LEN(TRIM(J1817))&gt;0</formula>
    </cfRule>
  </conditionalFormatting>
  <conditionalFormatting sqref="K1817">
    <cfRule type="notContainsBlanks" dxfId="25744" priority="26822">
      <formula>LEN(TRIM(K1817))&gt;0</formula>
    </cfRule>
  </conditionalFormatting>
  <conditionalFormatting sqref="M1817">
    <cfRule type="containsText" dxfId="25743" priority="26821" operator="containsText" text="Complete">
      <formula>NOT(ISERROR(SEARCH("Complete",M1817)))</formula>
    </cfRule>
  </conditionalFormatting>
  <conditionalFormatting sqref="I1817">
    <cfRule type="cellIs" dxfId="25742" priority="26820" operator="greaterThan">
      <formula>2.35</formula>
    </cfRule>
  </conditionalFormatting>
  <conditionalFormatting sqref="I1817">
    <cfRule type="cellIs" dxfId="25741" priority="26816" operator="greaterThan">
      <formula>2.35</formula>
    </cfRule>
  </conditionalFormatting>
  <conditionalFormatting sqref="J1817">
    <cfRule type="notContainsBlanks" dxfId="25740" priority="26819">
      <formula>LEN(TRIM(J1817))&gt;0</formula>
    </cfRule>
  </conditionalFormatting>
  <conditionalFormatting sqref="K1817">
    <cfRule type="notContainsBlanks" dxfId="25739" priority="26818">
      <formula>LEN(TRIM(K1817))&gt;0</formula>
    </cfRule>
  </conditionalFormatting>
  <conditionalFormatting sqref="M1817">
    <cfRule type="containsText" dxfId="25738" priority="26817" operator="containsText" text="Complete">
      <formula>NOT(ISERROR(SEARCH("Complete",M1817)))</formula>
    </cfRule>
  </conditionalFormatting>
  <conditionalFormatting sqref="J1818">
    <cfRule type="notContainsBlanks" dxfId="25737" priority="26815">
      <formula>LEN(TRIM(J1818))&gt;0</formula>
    </cfRule>
  </conditionalFormatting>
  <conditionalFormatting sqref="K1818">
    <cfRule type="notContainsBlanks" dxfId="25736" priority="26814">
      <formula>LEN(TRIM(K1818))&gt;0</formula>
    </cfRule>
  </conditionalFormatting>
  <conditionalFormatting sqref="M1818">
    <cfRule type="containsText" dxfId="25735" priority="26813" operator="containsText" text="Complete">
      <formula>NOT(ISERROR(SEARCH("Complete",M1818)))</formula>
    </cfRule>
  </conditionalFormatting>
  <conditionalFormatting sqref="I1818">
    <cfRule type="cellIs" dxfId="25734" priority="26812" operator="greaterThan">
      <formula>2.35</formula>
    </cfRule>
  </conditionalFormatting>
  <conditionalFormatting sqref="I1818">
    <cfRule type="cellIs" dxfId="25733" priority="26808" operator="greaterThan">
      <formula>2.35</formula>
    </cfRule>
  </conditionalFormatting>
  <conditionalFormatting sqref="J1818">
    <cfRule type="notContainsBlanks" dxfId="25732" priority="26811">
      <formula>LEN(TRIM(J1818))&gt;0</formula>
    </cfRule>
  </conditionalFormatting>
  <conditionalFormatting sqref="K1818">
    <cfRule type="notContainsBlanks" dxfId="25731" priority="26810">
      <formula>LEN(TRIM(K1818))&gt;0</formula>
    </cfRule>
  </conditionalFormatting>
  <conditionalFormatting sqref="M1818">
    <cfRule type="containsText" dxfId="25730" priority="26809" operator="containsText" text="Complete">
      <formula>NOT(ISERROR(SEARCH("Complete",M1818)))</formula>
    </cfRule>
  </conditionalFormatting>
  <conditionalFormatting sqref="J1819">
    <cfRule type="notContainsBlanks" dxfId="25729" priority="26807">
      <formula>LEN(TRIM(J1819))&gt;0</formula>
    </cfRule>
  </conditionalFormatting>
  <conditionalFormatting sqref="K1819">
    <cfRule type="notContainsBlanks" dxfId="25728" priority="26806">
      <formula>LEN(TRIM(K1819))&gt;0</formula>
    </cfRule>
  </conditionalFormatting>
  <conditionalFormatting sqref="M1819">
    <cfRule type="containsText" dxfId="25727" priority="26805" operator="containsText" text="Complete">
      <formula>NOT(ISERROR(SEARCH("Complete",M1819)))</formula>
    </cfRule>
  </conditionalFormatting>
  <conditionalFormatting sqref="I1819">
    <cfRule type="cellIs" dxfId="25726" priority="26804" operator="greaterThan">
      <formula>2.35</formula>
    </cfRule>
  </conditionalFormatting>
  <conditionalFormatting sqref="I1819">
    <cfRule type="cellIs" dxfId="25725" priority="26800" operator="greaterThan">
      <formula>2.35</formula>
    </cfRule>
  </conditionalFormatting>
  <conditionalFormatting sqref="J1819">
    <cfRule type="notContainsBlanks" dxfId="25724" priority="26803">
      <formula>LEN(TRIM(J1819))&gt;0</formula>
    </cfRule>
  </conditionalFormatting>
  <conditionalFormatting sqref="K1819">
    <cfRule type="notContainsBlanks" dxfId="25723" priority="26802">
      <formula>LEN(TRIM(K1819))&gt;0</formula>
    </cfRule>
  </conditionalFormatting>
  <conditionalFormatting sqref="M1819">
    <cfRule type="containsText" dxfId="25722" priority="26801" operator="containsText" text="Complete">
      <formula>NOT(ISERROR(SEARCH("Complete",M1819)))</formula>
    </cfRule>
  </conditionalFormatting>
  <conditionalFormatting sqref="J1820">
    <cfRule type="notContainsBlanks" dxfId="25721" priority="26799">
      <formula>LEN(TRIM(J1820))&gt;0</formula>
    </cfRule>
  </conditionalFormatting>
  <conditionalFormatting sqref="K1820">
    <cfRule type="notContainsBlanks" dxfId="25720" priority="26798">
      <formula>LEN(TRIM(K1820))&gt;0</formula>
    </cfRule>
  </conditionalFormatting>
  <conditionalFormatting sqref="M1820">
    <cfRule type="containsText" dxfId="25719" priority="26797" operator="containsText" text="Complete">
      <formula>NOT(ISERROR(SEARCH("Complete",M1820)))</formula>
    </cfRule>
  </conditionalFormatting>
  <conditionalFormatting sqref="I1820">
    <cfRule type="cellIs" dxfId="25718" priority="26796" operator="greaterThan">
      <formula>2.35</formula>
    </cfRule>
  </conditionalFormatting>
  <conditionalFormatting sqref="I1820">
    <cfRule type="cellIs" dxfId="25717" priority="26792" operator="greaterThan">
      <formula>2.35</formula>
    </cfRule>
  </conditionalFormatting>
  <conditionalFormatting sqref="J1820">
    <cfRule type="notContainsBlanks" dxfId="25716" priority="26795">
      <formula>LEN(TRIM(J1820))&gt;0</formula>
    </cfRule>
  </conditionalFormatting>
  <conditionalFormatting sqref="K1820">
    <cfRule type="notContainsBlanks" dxfId="25715" priority="26794">
      <formula>LEN(TRIM(K1820))&gt;0</formula>
    </cfRule>
  </conditionalFormatting>
  <conditionalFormatting sqref="M1820">
    <cfRule type="containsText" dxfId="25714" priority="26793" operator="containsText" text="Complete">
      <formula>NOT(ISERROR(SEARCH("Complete",M1820)))</formula>
    </cfRule>
  </conditionalFormatting>
  <conditionalFormatting sqref="J1814">
    <cfRule type="notContainsBlanks" dxfId="25713" priority="26783">
      <formula>LEN(TRIM(J1814))&gt;0</formula>
    </cfRule>
  </conditionalFormatting>
  <conditionalFormatting sqref="K1814">
    <cfRule type="notContainsBlanks" dxfId="25712" priority="26782">
      <formula>LEN(TRIM(K1814))&gt;0</formula>
    </cfRule>
  </conditionalFormatting>
  <conditionalFormatting sqref="M1814">
    <cfRule type="containsText" dxfId="25711" priority="26781" operator="containsText" text="Complete">
      <formula>NOT(ISERROR(SEARCH("Complete",M1814)))</formula>
    </cfRule>
  </conditionalFormatting>
  <conditionalFormatting sqref="I1814">
    <cfRule type="cellIs" dxfId="25710" priority="26780" operator="greaterThan">
      <formula>2.35</formula>
    </cfRule>
  </conditionalFormatting>
  <conditionalFormatting sqref="I1814">
    <cfRule type="cellIs" dxfId="25709" priority="26776" operator="greaterThan">
      <formula>2.35</formula>
    </cfRule>
  </conditionalFormatting>
  <conditionalFormatting sqref="J1814">
    <cfRule type="notContainsBlanks" dxfId="25708" priority="26779">
      <formula>LEN(TRIM(J1814))&gt;0</formula>
    </cfRule>
  </conditionalFormatting>
  <conditionalFormatting sqref="K1814">
    <cfRule type="notContainsBlanks" dxfId="25707" priority="26778">
      <formula>LEN(TRIM(K1814))&gt;0</formula>
    </cfRule>
  </conditionalFormatting>
  <conditionalFormatting sqref="M1814">
    <cfRule type="containsText" dxfId="25706" priority="26777" operator="containsText" text="Complete">
      <formula>NOT(ISERROR(SEARCH("Complete",M1814)))</formula>
    </cfRule>
  </conditionalFormatting>
  <conditionalFormatting sqref="J1815">
    <cfRule type="notContainsBlanks" dxfId="25705" priority="26775">
      <formula>LEN(TRIM(J1815))&gt;0</formula>
    </cfRule>
  </conditionalFormatting>
  <conditionalFormatting sqref="K1815">
    <cfRule type="notContainsBlanks" dxfId="25704" priority="26774">
      <formula>LEN(TRIM(K1815))&gt;0</formula>
    </cfRule>
  </conditionalFormatting>
  <conditionalFormatting sqref="M1815">
    <cfRule type="containsText" dxfId="25703" priority="26773" operator="containsText" text="Complete">
      <formula>NOT(ISERROR(SEARCH("Complete",M1815)))</formula>
    </cfRule>
  </conditionalFormatting>
  <conditionalFormatting sqref="I1815">
    <cfRule type="cellIs" dxfId="25702" priority="26772" operator="greaterThan">
      <formula>2.35</formula>
    </cfRule>
  </conditionalFormatting>
  <conditionalFormatting sqref="I1815">
    <cfRule type="cellIs" dxfId="25701" priority="26768" operator="greaterThan">
      <formula>2.35</formula>
    </cfRule>
  </conditionalFormatting>
  <conditionalFormatting sqref="J1815">
    <cfRule type="notContainsBlanks" dxfId="25700" priority="26771">
      <formula>LEN(TRIM(J1815))&gt;0</formula>
    </cfRule>
  </conditionalFormatting>
  <conditionalFormatting sqref="K1815">
    <cfRule type="notContainsBlanks" dxfId="25699" priority="26770">
      <formula>LEN(TRIM(K1815))&gt;0</formula>
    </cfRule>
  </conditionalFormatting>
  <conditionalFormatting sqref="M1815">
    <cfRule type="containsText" dxfId="25698" priority="26769" operator="containsText" text="Complete">
      <formula>NOT(ISERROR(SEARCH("Complete",M1815)))</formula>
    </cfRule>
  </conditionalFormatting>
  <conditionalFormatting sqref="J1816">
    <cfRule type="notContainsBlanks" dxfId="25697" priority="26767">
      <formula>LEN(TRIM(J1816))&gt;0</formula>
    </cfRule>
  </conditionalFormatting>
  <conditionalFormatting sqref="K1816">
    <cfRule type="notContainsBlanks" dxfId="25696" priority="26766">
      <formula>LEN(TRIM(K1816))&gt;0</formula>
    </cfRule>
  </conditionalFormatting>
  <conditionalFormatting sqref="M1816">
    <cfRule type="containsText" dxfId="25695" priority="26765" operator="containsText" text="Complete">
      <formula>NOT(ISERROR(SEARCH("Complete",M1816)))</formula>
    </cfRule>
  </conditionalFormatting>
  <conditionalFormatting sqref="I1816">
    <cfRule type="cellIs" dxfId="25694" priority="26764" operator="greaterThan">
      <formula>2.35</formula>
    </cfRule>
  </conditionalFormatting>
  <conditionalFormatting sqref="I1816">
    <cfRule type="cellIs" dxfId="25693" priority="26760" operator="greaterThan">
      <formula>2.35</formula>
    </cfRule>
  </conditionalFormatting>
  <conditionalFormatting sqref="J1816">
    <cfRule type="notContainsBlanks" dxfId="25692" priority="26763">
      <formula>LEN(TRIM(J1816))&gt;0</formula>
    </cfRule>
  </conditionalFormatting>
  <conditionalFormatting sqref="K1816">
    <cfRule type="notContainsBlanks" dxfId="25691" priority="26762">
      <formula>LEN(TRIM(K1816))&gt;0</formula>
    </cfRule>
  </conditionalFormatting>
  <conditionalFormatting sqref="M1816">
    <cfRule type="containsText" dxfId="25690" priority="26761" operator="containsText" text="Complete">
      <formula>NOT(ISERROR(SEARCH("Complete",M1816)))</formula>
    </cfRule>
  </conditionalFormatting>
  <conditionalFormatting sqref="J1817">
    <cfRule type="notContainsBlanks" dxfId="25689" priority="26759">
      <formula>LEN(TRIM(J1817))&gt;0</formula>
    </cfRule>
  </conditionalFormatting>
  <conditionalFormatting sqref="K1817">
    <cfRule type="notContainsBlanks" dxfId="25688" priority="26758">
      <formula>LEN(TRIM(K1817))&gt;0</formula>
    </cfRule>
  </conditionalFormatting>
  <conditionalFormatting sqref="M1817">
    <cfRule type="containsText" dxfId="25687" priority="26757" operator="containsText" text="Complete">
      <formula>NOT(ISERROR(SEARCH("Complete",M1817)))</formula>
    </cfRule>
  </conditionalFormatting>
  <conditionalFormatting sqref="I1817">
    <cfRule type="cellIs" dxfId="25686" priority="26756" operator="greaterThan">
      <formula>2.35</formula>
    </cfRule>
  </conditionalFormatting>
  <conditionalFormatting sqref="I1817">
    <cfRule type="cellIs" dxfId="25685" priority="26752" operator="greaterThan">
      <formula>2.35</formula>
    </cfRule>
  </conditionalFormatting>
  <conditionalFormatting sqref="J1817">
    <cfRule type="notContainsBlanks" dxfId="25684" priority="26755">
      <formula>LEN(TRIM(J1817))&gt;0</formula>
    </cfRule>
  </conditionalFormatting>
  <conditionalFormatting sqref="K1817">
    <cfRule type="notContainsBlanks" dxfId="25683" priority="26754">
      <formula>LEN(TRIM(K1817))&gt;0</formula>
    </cfRule>
  </conditionalFormatting>
  <conditionalFormatting sqref="M1817">
    <cfRule type="containsText" dxfId="25682" priority="26753" operator="containsText" text="Complete">
      <formula>NOT(ISERROR(SEARCH("Complete",M1817)))</formula>
    </cfRule>
  </conditionalFormatting>
  <conditionalFormatting sqref="J1818">
    <cfRule type="notContainsBlanks" dxfId="25681" priority="26751">
      <formula>LEN(TRIM(J1818))&gt;0</formula>
    </cfRule>
  </conditionalFormatting>
  <conditionalFormatting sqref="K1818">
    <cfRule type="notContainsBlanks" dxfId="25680" priority="26750">
      <formula>LEN(TRIM(K1818))&gt;0</formula>
    </cfRule>
  </conditionalFormatting>
  <conditionalFormatting sqref="M1818">
    <cfRule type="containsText" dxfId="25679" priority="26749" operator="containsText" text="Complete">
      <formula>NOT(ISERROR(SEARCH("Complete",M1818)))</formula>
    </cfRule>
  </conditionalFormatting>
  <conditionalFormatting sqref="I1818">
    <cfRule type="cellIs" dxfId="25678" priority="26748" operator="greaterThan">
      <formula>2.35</formula>
    </cfRule>
  </conditionalFormatting>
  <conditionalFormatting sqref="I1818">
    <cfRule type="cellIs" dxfId="25677" priority="26744" operator="greaterThan">
      <formula>2.35</formula>
    </cfRule>
  </conditionalFormatting>
  <conditionalFormatting sqref="J1818">
    <cfRule type="notContainsBlanks" dxfId="25676" priority="26747">
      <formula>LEN(TRIM(J1818))&gt;0</formula>
    </cfRule>
  </conditionalFormatting>
  <conditionalFormatting sqref="K1818">
    <cfRule type="notContainsBlanks" dxfId="25675" priority="26746">
      <formula>LEN(TRIM(K1818))&gt;0</formula>
    </cfRule>
  </conditionalFormatting>
  <conditionalFormatting sqref="M1818">
    <cfRule type="containsText" dxfId="25674" priority="26745" operator="containsText" text="Complete">
      <formula>NOT(ISERROR(SEARCH("Complete",M1818)))</formula>
    </cfRule>
  </conditionalFormatting>
  <conditionalFormatting sqref="J1819">
    <cfRule type="notContainsBlanks" dxfId="25673" priority="26743">
      <formula>LEN(TRIM(J1819))&gt;0</formula>
    </cfRule>
  </conditionalFormatting>
  <conditionalFormatting sqref="K1819">
    <cfRule type="notContainsBlanks" dxfId="25672" priority="26742">
      <formula>LEN(TRIM(K1819))&gt;0</formula>
    </cfRule>
  </conditionalFormatting>
  <conditionalFormatting sqref="M1819">
    <cfRule type="containsText" dxfId="25671" priority="26741" operator="containsText" text="Complete">
      <formula>NOT(ISERROR(SEARCH("Complete",M1819)))</formula>
    </cfRule>
  </conditionalFormatting>
  <conditionalFormatting sqref="I1819">
    <cfRule type="cellIs" dxfId="25670" priority="26740" operator="greaterThan">
      <formula>2.35</formula>
    </cfRule>
  </conditionalFormatting>
  <conditionalFormatting sqref="I1819">
    <cfRule type="cellIs" dxfId="25669" priority="26736" operator="greaterThan">
      <formula>2.35</formula>
    </cfRule>
  </conditionalFormatting>
  <conditionalFormatting sqref="J1819">
    <cfRule type="notContainsBlanks" dxfId="25668" priority="26739">
      <formula>LEN(TRIM(J1819))&gt;0</formula>
    </cfRule>
  </conditionalFormatting>
  <conditionalFormatting sqref="K1819">
    <cfRule type="notContainsBlanks" dxfId="25667" priority="26738">
      <formula>LEN(TRIM(K1819))&gt;0</formula>
    </cfRule>
  </conditionalFormatting>
  <conditionalFormatting sqref="M1819">
    <cfRule type="containsText" dxfId="25666" priority="26737" operator="containsText" text="Complete">
      <formula>NOT(ISERROR(SEARCH("Complete",M1819)))</formula>
    </cfRule>
  </conditionalFormatting>
  <conditionalFormatting sqref="J1820">
    <cfRule type="notContainsBlanks" dxfId="25665" priority="26735">
      <formula>LEN(TRIM(J1820))&gt;0</formula>
    </cfRule>
  </conditionalFormatting>
  <conditionalFormatting sqref="K1820">
    <cfRule type="notContainsBlanks" dxfId="25664" priority="26734">
      <formula>LEN(TRIM(K1820))&gt;0</formula>
    </cfRule>
  </conditionalFormatting>
  <conditionalFormatting sqref="M1820">
    <cfRule type="containsText" dxfId="25663" priority="26733" operator="containsText" text="Complete">
      <formula>NOT(ISERROR(SEARCH("Complete",M1820)))</formula>
    </cfRule>
  </conditionalFormatting>
  <conditionalFormatting sqref="I1820">
    <cfRule type="cellIs" dxfId="25662" priority="26732" operator="greaterThan">
      <formula>2.35</formula>
    </cfRule>
  </conditionalFormatting>
  <conditionalFormatting sqref="I1820">
    <cfRule type="cellIs" dxfId="25661" priority="26728" operator="greaterThan">
      <formula>2.35</formula>
    </cfRule>
  </conditionalFormatting>
  <conditionalFormatting sqref="J1820">
    <cfRule type="notContainsBlanks" dxfId="25660" priority="26731">
      <formula>LEN(TRIM(J1820))&gt;0</formula>
    </cfRule>
  </conditionalFormatting>
  <conditionalFormatting sqref="K1820">
    <cfRule type="notContainsBlanks" dxfId="25659" priority="26730">
      <formula>LEN(TRIM(K1820))&gt;0</formula>
    </cfRule>
  </conditionalFormatting>
  <conditionalFormatting sqref="M1820">
    <cfRule type="containsText" dxfId="25658" priority="26729" operator="containsText" text="Complete">
      <formula>NOT(ISERROR(SEARCH("Complete",M1820)))</formula>
    </cfRule>
  </conditionalFormatting>
  <conditionalFormatting sqref="J1821">
    <cfRule type="notContainsBlanks" dxfId="25657" priority="26727">
      <formula>LEN(TRIM(J1821))&gt;0</formula>
    </cfRule>
  </conditionalFormatting>
  <conditionalFormatting sqref="K1821">
    <cfRule type="notContainsBlanks" dxfId="25656" priority="26726">
      <formula>LEN(TRIM(K1821))&gt;0</formula>
    </cfRule>
  </conditionalFormatting>
  <conditionalFormatting sqref="M1821">
    <cfRule type="containsText" dxfId="25655" priority="26725" operator="containsText" text="Complete">
      <formula>NOT(ISERROR(SEARCH("Complete",M1821)))</formula>
    </cfRule>
  </conditionalFormatting>
  <conditionalFormatting sqref="I1821">
    <cfRule type="cellIs" dxfId="25654" priority="26724" operator="greaterThan">
      <formula>2.35</formula>
    </cfRule>
  </conditionalFormatting>
  <conditionalFormatting sqref="I1821">
    <cfRule type="cellIs" dxfId="25653" priority="26720" operator="greaterThan">
      <formula>2.35</formula>
    </cfRule>
  </conditionalFormatting>
  <conditionalFormatting sqref="J1821">
    <cfRule type="notContainsBlanks" dxfId="25652" priority="26723">
      <formula>LEN(TRIM(J1821))&gt;0</formula>
    </cfRule>
  </conditionalFormatting>
  <conditionalFormatting sqref="K1821">
    <cfRule type="notContainsBlanks" dxfId="25651" priority="26722">
      <formula>LEN(TRIM(K1821))&gt;0</formula>
    </cfRule>
  </conditionalFormatting>
  <conditionalFormatting sqref="M1821">
    <cfRule type="containsText" dxfId="25650" priority="26721" operator="containsText" text="Complete">
      <formula>NOT(ISERROR(SEARCH("Complete",M1821)))</formula>
    </cfRule>
  </conditionalFormatting>
  <conditionalFormatting sqref="J1821">
    <cfRule type="notContainsBlanks" dxfId="25649" priority="26719">
      <formula>LEN(TRIM(J1821))&gt;0</formula>
    </cfRule>
  </conditionalFormatting>
  <conditionalFormatting sqref="K1821">
    <cfRule type="notContainsBlanks" dxfId="25648" priority="26718">
      <formula>LEN(TRIM(K1821))&gt;0</formula>
    </cfRule>
  </conditionalFormatting>
  <conditionalFormatting sqref="M1821">
    <cfRule type="containsText" dxfId="25647" priority="26717" operator="containsText" text="Complete">
      <formula>NOT(ISERROR(SEARCH("Complete",M1821)))</formula>
    </cfRule>
  </conditionalFormatting>
  <conditionalFormatting sqref="I1821">
    <cfRule type="cellIs" dxfId="25646" priority="26716" operator="greaterThan">
      <formula>2.35</formula>
    </cfRule>
  </conditionalFormatting>
  <conditionalFormatting sqref="I1821">
    <cfRule type="cellIs" dxfId="25645" priority="26712" operator="greaterThan">
      <formula>2.35</formula>
    </cfRule>
  </conditionalFormatting>
  <conditionalFormatting sqref="J1821">
    <cfRule type="notContainsBlanks" dxfId="25644" priority="26715">
      <formula>LEN(TRIM(J1821))&gt;0</formula>
    </cfRule>
  </conditionalFormatting>
  <conditionalFormatting sqref="K1821">
    <cfRule type="notContainsBlanks" dxfId="25643" priority="26714">
      <formula>LEN(TRIM(K1821))&gt;0</formula>
    </cfRule>
  </conditionalFormatting>
  <conditionalFormatting sqref="M1821">
    <cfRule type="containsText" dxfId="25642" priority="26713" operator="containsText" text="Complete">
      <formula>NOT(ISERROR(SEARCH("Complete",M1821)))</formula>
    </cfRule>
  </conditionalFormatting>
  <conditionalFormatting sqref="J1822">
    <cfRule type="notContainsBlanks" dxfId="25641" priority="26711">
      <formula>LEN(TRIM(J1822))&gt;0</formula>
    </cfRule>
  </conditionalFormatting>
  <conditionalFormatting sqref="K1822">
    <cfRule type="notContainsBlanks" dxfId="25640" priority="26710">
      <formula>LEN(TRIM(K1822))&gt;0</formula>
    </cfRule>
  </conditionalFormatting>
  <conditionalFormatting sqref="M1822">
    <cfRule type="containsText" dxfId="25639" priority="26709" operator="containsText" text="Complete">
      <formula>NOT(ISERROR(SEARCH("Complete",M1822)))</formula>
    </cfRule>
  </conditionalFormatting>
  <conditionalFormatting sqref="I1822">
    <cfRule type="cellIs" dxfId="25638" priority="26708" operator="greaterThan">
      <formula>2.35</formula>
    </cfRule>
  </conditionalFormatting>
  <conditionalFormatting sqref="I1822">
    <cfRule type="cellIs" dxfId="25637" priority="26704" operator="greaterThan">
      <formula>2.35</formula>
    </cfRule>
  </conditionalFormatting>
  <conditionalFormatting sqref="J1822">
    <cfRule type="notContainsBlanks" dxfId="25636" priority="26707">
      <formula>LEN(TRIM(J1822))&gt;0</formula>
    </cfRule>
  </conditionalFormatting>
  <conditionalFormatting sqref="K1822">
    <cfRule type="notContainsBlanks" dxfId="25635" priority="26706">
      <formula>LEN(TRIM(K1822))&gt;0</formula>
    </cfRule>
  </conditionalFormatting>
  <conditionalFormatting sqref="M1822">
    <cfRule type="containsText" dxfId="25634" priority="26705" operator="containsText" text="Complete">
      <formula>NOT(ISERROR(SEARCH("Complete",M1822)))</formula>
    </cfRule>
  </conditionalFormatting>
  <conditionalFormatting sqref="J1822">
    <cfRule type="notContainsBlanks" dxfId="25633" priority="26703">
      <formula>LEN(TRIM(J1822))&gt;0</formula>
    </cfRule>
  </conditionalFormatting>
  <conditionalFormatting sqref="K1822">
    <cfRule type="notContainsBlanks" dxfId="25632" priority="26702">
      <formula>LEN(TRIM(K1822))&gt;0</formula>
    </cfRule>
  </conditionalFormatting>
  <conditionalFormatting sqref="M1822">
    <cfRule type="containsText" dxfId="25631" priority="26701" operator="containsText" text="Complete">
      <formula>NOT(ISERROR(SEARCH("Complete",M1822)))</formula>
    </cfRule>
  </conditionalFormatting>
  <conditionalFormatting sqref="I1822">
    <cfRule type="cellIs" dxfId="25630" priority="26700" operator="greaterThan">
      <formula>2.35</formula>
    </cfRule>
  </conditionalFormatting>
  <conditionalFormatting sqref="I1822">
    <cfRule type="cellIs" dxfId="25629" priority="26696" operator="greaterThan">
      <formula>2.35</formula>
    </cfRule>
  </conditionalFormatting>
  <conditionalFormatting sqref="J1822">
    <cfRule type="notContainsBlanks" dxfId="25628" priority="26699">
      <formula>LEN(TRIM(J1822))&gt;0</formula>
    </cfRule>
  </conditionalFormatting>
  <conditionalFormatting sqref="K1822">
    <cfRule type="notContainsBlanks" dxfId="25627" priority="26698">
      <formula>LEN(TRIM(K1822))&gt;0</formula>
    </cfRule>
  </conditionalFormatting>
  <conditionalFormatting sqref="M1822">
    <cfRule type="containsText" dxfId="25626" priority="26697" operator="containsText" text="Complete">
      <formula>NOT(ISERROR(SEARCH("Complete",M1822)))</formula>
    </cfRule>
  </conditionalFormatting>
  <conditionalFormatting sqref="J1823">
    <cfRule type="notContainsBlanks" dxfId="25625" priority="26695">
      <formula>LEN(TRIM(J1823))&gt;0</formula>
    </cfRule>
  </conditionalFormatting>
  <conditionalFormatting sqref="K1823">
    <cfRule type="notContainsBlanks" dxfId="25624" priority="26694">
      <formula>LEN(TRIM(K1823))&gt;0</formula>
    </cfRule>
  </conditionalFormatting>
  <conditionalFormatting sqref="M1823">
    <cfRule type="containsText" dxfId="25623" priority="26693" operator="containsText" text="Complete">
      <formula>NOT(ISERROR(SEARCH("Complete",M1823)))</formula>
    </cfRule>
  </conditionalFormatting>
  <conditionalFormatting sqref="I1823">
    <cfRule type="cellIs" dxfId="25622" priority="26692" operator="greaterThan">
      <formula>2.35</formula>
    </cfRule>
  </conditionalFormatting>
  <conditionalFormatting sqref="I1823">
    <cfRule type="cellIs" dxfId="25621" priority="26688" operator="greaterThan">
      <formula>2.35</formula>
    </cfRule>
  </conditionalFormatting>
  <conditionalFormatting sqref="J1823">
    <cfRule type="notContainsBlanks" dxfId="25620" priority="26691">
      <formula>LEN(TRIM(J1823))&gt;0</formula>
    </cfRule>
  </conditionalFormatting>
  <conditionalFormatting sqref="K1823">
    <cfRule type="notContainsBlanks" dxfId="25619" priority="26690">
      <formula>LEN(TRIM(K1823))&gt;0</formula>
    </cfRule>
  </conditionalFormatting>
  <conditionalFormatting sqref="M1823">
    <cfRule type="containsText" dxfId="25618" priority="26689" operator="containsText" text="Complete">
      <formula>NOT(ISERROR(SEARCH("Complete",M1823)))</formula>
    </cfRule>
  </conditionalFormatting>
  <conditionalFormatting sqref="J1823">
    <cfRule type="notContainsBlanks" dxfId="25617" priority="26687">
      <formula>LEN(TRIM(J1823))&gt;0</formula>
    </cfRule>
  </conditionalFormatting>
  <conditionalFormatting sqref="K1823">
    <cfRule type="notContainsBlanks" dxfId="25616" priority="26686">
      <formula>LEN(TRIM(K1823))&gt;0</formula>
    </cfRule>
  </conditionalFormatting>
  <conditionalFormatting sqref="M1823">
    <cfRule type="containsText" dxfId="25615" priority="26685" operator="containsText" text="Complete">
      <formula>NOT(ISERROR(SEARCH("Complete",M1823)))</formula>
    </cfRule>
  </conditionalFormatting>
  <conditionalFormatting sqref="I1823">
    <cfRule type="cellIs" dxfId="25614" priority="26684" operator="greaterThan">
      <formula>2.35</formula>
    </cfRule>
  </conditionalFormatting>
  <conditionalFormatting sqref="I1823">
    <cfRule type="cellIs" dxfId="25613" priority="26680" operator="greaterThan">
      <formula>2.35</formula>
    </cfRule>
  </conditionalFormatting>
  <conditionalFormatting sqref="J1823">
    <cfRule type="notContainsBlanks" dxfId="25612" priority="26683">
      <formula>LEN(TRIM(J1823))&gt;0</formula>
    </cfRule>
  </conditionalFormatting>
  <conditionalFormatting sqref="K1823">
    <cfRule type="notContainsBlanks" dxfId="25611" priority="26682">
      <formula>LEN(TRIM(K1823))&gt;0</formula>
    </cfRule>
  </conditionalFormatting>
  <conditionalFormatting sqref="M1823">
    <cfRule type="containsText" dxfId="25610" priority="26681" operator="containsText" text="Complete">
      <formula>NOT(ISERROR(SEARCH("Complete",M1823)))</formula>
    </cfRule>
  </conditionalFormatting>
  <conditionalFormatting sqref="J1824">
    <cfRule type="notContainsBlanks" dxfId="25609" priority="26679">
      <formula>LEN(TRIM(J1824))&gt;0</formula>
    </cfRule>
  </conditionalFormatting>
  <conditionalFormatting sqref="K1824">
    <cfRule type="notContainsBlanks" dxfId="25608" priority="26678">
      <formula>LEN(TRIM(K1824))&gt;0</formula>
    </cfRule>
  </conditionalFormatting>
  <conditionalFormatting sqref="M1824">
    <cfRule type="containsText" dxfId="25607" priority="26677" operator="containsText" text="Complete">
      <formula>NOT(ISERROR(SEARCH("Complete",M1824)))</formula>
    </cfRule>
  </conditionalFormatting>
  <conditionalFormatting sqref="I1824">
    <cfRule type="cellIs" dxfId="25606" priority="26676" operator="greaterThan">
      <formula>2.35</formula>
    </cfRule>
  </conditionalFormatting>
  <conditionalFormatting sqref="I1824">
    <cfRule type="cellIs" dxfId="25605" priority="26672" operator="greaterThan">
      <formula>2.35</formula>
    </cfRule>
  </conditionalFormatting>
  <conditionalFormatting sqref="J1824">
    <cfRule type="notContainsBlanks" dxfId="25604" priority="26675">
      <formula>LEN(TRIM(J1824))&gt;0</formula>
    </cfRule>
  </conditionalFormatting>
  <conditionalFormatting sqref="K1824">
    <cfRule type="notContainsBlanks" dxfId="25603" priority="26674">
      <formula>LEN(TRIM(K1824))&gt;0</formula>
    </cfRule>
  </conditionalFormatting>
  <conditionalFormatting sqref="M1824">
    <cfRule type="containsText" dxfId="25602" priority="26673" operator="containsText" text="Complete">
      <formula>NOT(ISERROR(SEARCH("Complete",M1824)))</formula>
    </cfRule>
  </conditionalFormatting>
  <conditionalFormatting sqref="J1824">
    <cfRule type="notContainsBlanks" dxfId="25601" priority="26671">
      <formula>LEN(TRIM(J1824))&gt;0</formula>
    </cfRule>
  </conditionalFormatting>
  <conditionalFormatting sqref="K1824">
    <cfRule type="notContainsBlanks" dxfId="25600" priority="26670">
      <formula>LEN(TRIM(K1824))&gt;0</formula>
    </cfRule>
  </conditionalFormatting>
  <conditionalFormatting sqref="M1824">
    <cfRule type="containsText" dxfId="25599" priority="26669" operator="containsText" text="Complete">
      <formula>NOT(ISERROR(SEARCH("Complete",M1824)))</formula>
    </cfRule>
  </conditionalFormatting>
  <conditionalFormatting sqref="I1824">
    <cfRule type="cellIs" dxfId="25598" priority="26668" operator="greaterThan">
      <formula>2.35</formula>
    </cfRule>
  </conditionalFormatting>
  <conditionalFormatting sqref="I1824">
    <cfRule type="cellIs" dxfId="25597" priority="26664" operator="greaterThan">
      <formula>2.35</formula>
    </cfRule>
  </conditionalFormatting>
  <conditionalFormatting sqref="J1824">
    <cfRule type="notContainsBlanks" dxfId="25596" priority="26667">
      <formula>LEN(TRIM(J1824))&gt;0</formula>
    </cfRule>
  </conditionalFormatting>
  <conditionalFormatting sqref="K1824">
    <cfRule type="notContainsBlanks" dxfId="25595" priority="26666">
      <formula>LEN(TRIM(K1824))&gt;0</formula>
    </cfRule>
  </conditionalFormatting>
  <conditionalFormatting sqref="M1824">
    <cfRule type="containsText" dxfId="25594" priority="26665" operator="containsText" text="Complete">
      <formula>NOT(ISERROR(SEARCH("Complete",M1824)))</formula>
    </cfRule>
  </conditionalFormatting>
  <conditionalFormatting sqref="J1825">
    <cfRule type="notContainsBlanks" dxfId="25593" priority="26663">
      <formula>LEN(TRIM(J1825))&gt;0</formula>
    </cfRule>
  </conditionalFormatting>
  <conditionalFormatting sqref="K1825">
    <cfRule type="notContainsBlanks" dxfId="25592" priority="26662">
      <formula>LEN(TRIM(K1825))&gt;0</formula>
    </cfRule>
  </conditionalFormatting>
  <conditionalFormatting sqref="M1825">
    <cfRule type="containsText" dxfId="25591" priority="26661" operator="containsText" text="Complete">
      <formula>NOT(ISERROR(SEARCH("Complete",M1825)))</formula>
    </cfRule>
  </conditionalFormatting>
  <conditionalFormatting sqref="I1825">
    <cfRule type="cellIs" dxfId="25590" priority="26660" operator="greaterThan">
      <formula>2.35</formula>
    </cfRule>
  </conditionalFormatting>
  <conditionalFormatting sqref="I1825">
    <cfRule type="cellIs" dxfId="25589" priority="26656" operator="greaterThan">
      <formula>2.35</formula>
    </cfRule>
  </conditionalFormatting>
  <conditionalFormatting sqref="J1825">
    <cfRule type="notContainsBlanks" dxfId="25588" priority="26659">
      <formula>LEN(TRIM(J1825))&gt;0</formula>
    </cfRule>
  </conditionalFormatting>
  <conditionalFormatting sqref="K1825">
    <cfRule type="notContainsBlanks" dxfId="25587" priority="26658">
      <formula>LEN(TRIM(K1825))&gt;0</formula>
    </cfRule>
  </conditionalFormatting>
  <conditionalFormatting sqref="M1825">
    <cfRule type="containsText" dxfId="25586" priority="26657" operator="containsText" text="Complete">
      <formula>NOT(ISERROR(SEARCH("Complete",M1825)))</formula>
    </cfRule>
  </conditionalFormatting>
  <conditionalFormatting sqref="J1825">
    <cfRule type="notContainsBlanks" dxfId="25585" priority="26655">
      <formula>LEN(TRIM(J1825))&gt;0</formula>
    </cfRule>
  </conditionalFormatting>
  <conditionalFormatting sqref="K1825">
    <cfRule type="notContainsBlanks" dxfId="25584" priority="26654">
      <formula>LEN(TRIM(K1825))&gt;0</formula>
    </cfRule>
  </conditionalFormatting>
  <conditionalFormatting sqref="M1825">
    <cfRule type="containsText" dxfId="25583" priority="26653" operator="containsText" text="Complete">
      <formula>NOT(ISERROR(SEARCH("Complete",M1825)))</formula>
    </cfRule>
  </conditionalFormatting>
  <conditionalFormatting sqref="I1825">
    <cfRule type="cellIs" dxfId="25582" priority="26652" operator="greaterThan">
      <formula>2.35</formula>
    </cfRule>
  </conditionalFormatting>
  <conditionalFormatting sqref="I1825">
    <cfRule type="cellIs" dxfId="25581" priority="26648" operator="greaterThan">
      <formula>2.35</formula>
    </cfRule>
  </conditionalFormatting>
  <conditionalFormatting sqref="J1825">
    <cfRule type="notContainsBlanks" dxfId="25580" priority="26651">
      <formula>LEN(TRIM(J1825))&gt;0</formula>
    </cfRule>
  </conditionalFormatting>
  <conditionalFormatting sqref="K1825">
    <cfRule type="notContainsBlanks" dxfId="25579" priority="26650">
      <formula>LEN(TRIM(K1825))&gt;0</formula>
    </cfRule>
  </conditionalFormatting>
  <conditionalFormatting sqref="M1825">
    <cfRule type="containsText" dxfId="25578" priority="26649" operator="containsText" text="Complete">
      <formula>NOT(ISERROR(SEARCH("Complete",M1825)))</formula>
    </cfRule>
  </conditionalFormatting>
  <conditionalFormatting sqref="J1826">
    <cfRule type="notContainsBlanks" dxfId="25577" priority="26647">
      <formula>LEN(TRIM(J1826))&gt;0</formula>
    </cfRule>
  </conditionalFormatting>
  <conditionalFormatting sqref="K1826">
    <cfRule type="notContainsBlanks" dxfId="25576" priority="26646">
      <formula>LEN(TRIM(K1826))&gt;0</formula>
    </cfRule>
  </conditionalFormatting>
  <conditionalFormatting sqref="M1826">
    <cfRule type="containsText" dxfId="25575" priority="26645" operator="containsText" text="Complete">
      <formula>NOT(ISERROR(SEARCH("Complete",M1826)))</formula>
    </cfRule>
  </conditionalFormatting>
  <conditionalFormatting sqref="I1826">
    <cfRule type="cellIs" dxfId="25574" priority="26644" operator="greaterThan">
      <formula>2.35</formula>
    </cfRule>
  </conditionalFormatting>
  <conditionalFormatting sqref="I1826">
    <cfRule type="cellIs" dxfId="25573" priority="26640" operator="greaterThan">
      <formula>2.35</formula>
    </cfRule>
  </conditionalFormatting>
  <conditionalFormatting sqref="J1826">
    <cfRule type="notContainsBlanks" dxfId="25572" priority="26643">
      <formula>LEN(TRIM(J1826))&gt;0</formula>
    </cfRule>
  </conditionalFormatting>
  <conditionalFormatting sqref="K1826">
    <cfRule type="notContainsBlanks" dxfId="25571" priority="26642">
      <formula>LEN(TRIM(K1826))&gt;0</formula>
    </cfRule>
  </conditionalFormatting>
  <conditionalFormatting sqref="M1826">
    <cfRule type="containsText" dxfId="25570" priority="26641" operator="containsText" text="Complete">
      <formula>NOT(ISERROR(SEARCH("Complete",M1826)))</formula>
    </cfRule>
  </conditionalFormatting>
  <conditionalFormatting sqref="J1826">
    <cfRule type="notContainsBlanks" dxfId="25569" priority="26639">
      <formula>LEN(TRIM(J1826))&gt;0</formula>
    </cfRule>
  </conditionalFormatting>
  <conditionalFormatting sqref="K1826">
    <cfRule type="notContainsBlanks" dxfId="25568" priority="26638">
      <formula>LEN(TRIM(K1826))&gt;0</formula>
    </cfRule>
  </conditionalFormatting>
  <conditionalFormatting sqref="M1826">
    <cfRule type="containsText" dxfId="25567" priority="26637" operator="containsText" text="Complete">
      <formula>NOT(ISERROR(SEARCH("Complete",M1826)))</formula>
    </cfRule>
  </conditionalFormatting>
  <conditionalFormatting sqref="I1826">
    <cfRule type="cellIs" dxfId="25566" priority="26636" operator="greaterThan">
      <formula>2.35</formula>
    </cfRule>
  </conditionalFormatting>
  <conditionalFormatting sqref="I1826">
    <cfRule type="cellIs" dxfId="25565" priority="26632" operator="greaterThan">
      <formula>2.35</formula>
    </cfRule>
  </conditionalFormatting>
  <conditionalFormatting sqref="J1826">
    <cfRule type="notContainsBlanks" dxfId="25564" priority="26635">
      <formula>LEN(TRIM(J1826))&gt;0</formula>
    </cfRule>
  </conditionalFormatting>
  <conditionalFormatting sqref="K1826">
    <cfRule type="notContainsBlanks" dxfId="25563" priority="26634">
      <formula>LEN(TRIM(K1826))&gt;0</formula>
    </cfRule>
  </conditionalFormatting>
  <conditionalFormatting sqref="M1826">
    <cfRule type="containsText" dxfId="25562" priority="26633" operator="containsText" text="Complete">
      <formula>NOT(ISERROR(SEARCH("Complete",M1826)))</formula>
    </cfRule>
  </conditionalFormatting>
  <conditionalFormatting sqref="J1827">
    <cfRule type="notContainsBlanks" dxfId="25561" priority="26631">
      <formula>LEN(TRIM(J1827))&gt;0</formula>
    </cfRule>
  </conditionalFormatting>
  <conditionalFormatting sqref="K1827">
    <cfRule type="notContainsBlanks" dxfId="25560" priority="26630">
      <formula>LEN(TRIM(K1827))&gt;0</formula>
    </cfRule>
  </conditionalFormatting>
  <conditionalFormatting sqref="M1827">
    <cfRule type="containsText" dxfId="25559" priority="26629" operator="containsText" text="Complete">
      <formula>NOT(ISERROR(SEARCH("Complete",M1827)))</formula>
    </cfRule>
  </conditionalFormatting>
  <conditionalFormatting sqref="I1827">
    <cfRule type="cellIs" dxfId="25558" priority="26628" operator="greaterThan">
      <formula>2.35</formula>
    </cfRule>
  </conditionalFormatting>
  <conditionalFormatting sqref="I1827">
    <cfRule type="cellIs" dxfId="25557" priority="26624" operator="greaterThan">
      <formula>2.35</formula>
    </cfRule>
  </conditionalFormatting>
  <conditionalFormatting sqref="J1827">
    <cfRule type="notContainsBlanks" dxfId="25556" priority="26627">
      <formula>LEN(TRIM(J1827))&gt;0</formula>
    </cfRule>
  </conditionalFormatting>
  <conditionalFormatting sqref="K1827">
    <cfRule type="notContainsBlanks" dxfId="25555" priority="26626">
      <formula>LEN(TRIM(K1827))&gt;0</formula>
    </cfRule>
  </conditionalFormatting>
  <conditionalFormatting sqref="M1827">
    <cfRule type="containsText" dxfId="25554" priority="26625" operator="containsText" text="Complete">
      <formula>NOT(ISERROR(SEARCH("Complete",M1827)))</formula>
    </cfRule>
  </conditionalFormatting>
  <conditionalFormatting sqref="J1827">
    <cfRule type="notContainsBlanks" dxfId="25553" priority="26623">
      <formula>LEN(TRIM(J1827))&gt;0</formula>
    </cfRule>
  </conditionalFormatting>
  <conditionalFormatting sqref="K1827">
    <cfRule type="notContainsBlanks" dxfId="25552" priority="26622">
      <formula>LEN(TRIM(K1827))&gt;0</formula>
    </cfRule>
  </conditionalFormatting>
  <conditionalFormatting sqref="M1827">
    <cfRule type="containsText" dxfId="25551" priority="26621" operator="containsText" text="Complete">
      <formula>NOT(ISERROR(SEARCH("Complete",M1827)))</formula>
    </cfRule>
  </conditionalFormatting>
  <conditionalFormatting sqref="I1827">
    <cfRule type="cellIs" dxfId="25550" priority="26620" operator="greaterThan">
      <formula>2.35</formula>
    </cfRule>
  </conditionalFormatting>
  <conditionalFormatting sqref="I1827">
    <cfRule type="cellIs" dxfId="25549" priority="26616" operator="greaterThan">
      <formula>2.35</formula>
    </cfRule>
  </conditionalFormatting>
  <conditionalFormatting sqref="J1827">
    <cfRule type="notContainsBlanks" dxfId="25548" priority="26619">
      <formula>LEN(TRIM(J1827))&gt;0</formula>
    </cfRule>
  </conditionalFormatting>
  <conditionalFormatting sqref="K1827">
    <cfRule type="notContainsBlanks" dxfId="25547" priority="26618">
      <formula>LEN(TRIM(K1827))&gt;0</formula>
    </cfRule>
  </conditionalFormatting>
  <conditionalFormatting sqref="M1827">
    <cfRule type="containsText" dxfId="25546" priority="26617" operator="containsText" text="Complete">
      <formula>NOT(ISERROR(SEARCH("Complete",M1827)))</formula>
    </cfRule>
  </conditionalFormatting>
  <conditionalFormatting sqref="J1828">
    <cfRule type="notContainsBlanks" dxfId="25545" priority="26599">
      <formula>LEN(TRIM(J1828))&gt;0</formula>
    </cfRule>
  </conditionalFormatting>
  <conditionalFormatting sqref="K1828">
    <cfRule type="notContainsBlanks" dxfId="25544" priority="26598">
      <formula>LEN(TRIM(K1828))&gt;0</formula>
    </cfRule>
  </conditionalFormatting>
  <conditionalFormatting sqref="M1828">
    <cfRule type="containsText" dxfId="25543" priority="26597" operator="containsText" text="Complete">
      <formula>NOT(ISERROR(SEARCH("Complete",M1828)))</formula>
    </cfRule>
  </conditionalFormatting>
  <conditionalFormatting sqref="I1828">
    <cfRule type="cellIs" dxfId="25542" priority="26596" operator="greaterThan">
      <formula>2.35</formula>
    </cfRule>
  </conditionalFormatting>
  <conditionalFormatting sqref="I1828">
    <cfRule type="cellIs" dxfId="25541" priority="26592" operator="greaterThan">
      <formula>2.35</formula>
    </cfRule>
  </conditionalFormatting>
  <conditionalFormatting sqref="J1828">
    <cfRule type="notContainsBlanks" dxfId="25540" priority="26595">
      <formula>LEN(TRIM(J1828))&gt;0</formula>
    </cfRule>
  </conditionalFormatting>
  <conditionalFormatting sqref="K1828">
    <cfRule type="notContainsBlanks" dxfId="25539" priority="26594">
      <formula>LEN(TRIM(K1828))&gt;0</formula>
    </cfRule>
  </conditionalFormatting>
  <conditionalFormatting sqref="M1828">
    <cfRule type="containsText" dxfId="25538" priority="26593" operator="containsText" text="Complete">
      <formula>NOT(ISERROR(SEARCH("Complete",M1828)))</formula>
    </cfRule>
  </conditionalFormatting>
  <conditionalFormatting sqref="J1828">
    <cfRule type="notContainsBlanks" dxfId="25537" priority="26591">
      <formula>LEN(TRIM(J1828))&gt;0</formula>
    </cfRule>
  </conditionalFormatting>
  <conditionalFormatting sqref="K1828">
    <cfRule type="notContainsBlanks" dxfId="25536" priority="26590">
      <formula>LEN(TRIM(K1828))&gt;0</formula>
    </cfRule>
  </conditionalFormatting>
  <conditionalFormatting sqref="M1828">
    <cfRule type="containsText" dxfId="25535" priority="26589" operator="containsText" text="Complete">
      <formula>NOT(ISERROR(SEARCH("Complete",M1828)))</formula>
    </cfRule>
  </conditionalFormatting>
  <conditionalFormatting sqref="I1828">
    <cfRule type="cellIs" dxfId="25534" priority="26588" operator="greaterThan">
      <formula>2.35</formula>
    </cfRule>
  </conditionalFormatting>
  <conditionalFormatting sqref="I1828">
    <cfRule type="cellIs" dxfId="25533" priority="26584" operator="greaterThan">
      <formula>2.35</formula>
    </cfRule>
  </conditionalFormatting>
  <conditionalFormatting sqref="J1828">
    <cfRule type="notContainsBlanks" dxfId="25532" priority="26587">
      <formula>LEN(TRIM(J1828))&gt;0</formula>
    </cfRule>
  </conditionalFormatting>
  <conditionalFormatting sqref="K1828">
    <cfRule type="notContainsBlanks" dxfId="25531" priority="26586">
      <formula>LEN(TRIM(K1828))&gt;0</formula>
    </cfRule>
  </conditionalFormatting>
  <conditionalFormatting sqref="M1828">
    <cfRule type="containsText" dxfId="25530" priority="26585" operator="containsText" text="Complete">
      <formula>NOT(ISERROR(SEARCH("Complete",M1828)))</formula>
    </cfRule>
  </conditionalFormatting>
  <conditionalFormatting sqref="J1829">
    <cfRule type="notContainsBlanks" dxfId="25529" priority="26583">
      <formula>LEN(TRIM(J1829))&gt;0</formula>
    </cfRule>
  </conditionalFormatting>
  <conditionalFormatting sqref="K1829">
    <cfRule type="notContainsBlanks" dxfId="25528" priority="26582">
      <formula>LEN(TRIM(K1829))&gt;0</formula>
    </cfRule>
  </conditionalFormatting>
  <conditionalFormatting sqref="M1829">
    <cfRule type="containsText" dxfId="25527" priority="26581" operator="containsText" text="Complete">
      <formula>NOT(ISERROR(SEARCH("Complete",M1829)))</formula>
    </cfRule>
  </conditionalFormatting>
  <conditionalFormatting sqref="I1829">
    <cfRule type="cellIs" dxfId="25526" priority="26580" operator="greaterThan">
      <formula>2.35</formula>
    </cfRule>
  </conditionalFormatting>
  <conditionalFormatting sqref="I1829">
    <cfRule type="cellIs" dxfId="25525" priority="26576" operator="greaterThan">
      <formula>2.35</formula>
    </cfRule>
  </conditionalFormatting>
  <conditionalFormatting sqref="J1829">
    <cfRule type="notContainsBlanks" dxfId="25524" priority="26579">
      <formula>LEN(TRIM(J1829))&gt;0</formula>
    </cfRule>
  </conditionalFormatting>
  <conditionalFormatting sqref="K1829">
    <cfRule type="notContainsBlanks" dxfId="25523" priority="26578">
      <formula>LEN(TRIM(K1829))&gt;0</formula>
    </cfRule>
  </conditionalFormatting>
  <conditionalFormatting sqref="M1829">
    <cfRule type="containsText" dxfId="25522" priority="26577" operator="containsText" text="Complete">
      <formula>NOT(ISERROR(SEARCH("Complete",M1829)))</formula>
    </cfRule>
  </conditionalFormatting>
  <conditionalFormatting sqref="J1829">
    <cfRule type="notContainsBlanks" dxfId="25521" priority="26575">
      <formula>LEN(TRIM(J1829))&gt;0</formula>
    </cfRule>
  </conditionalFormatting>
  <conditionalFormatting sqref="K1829">
    <cfRule type="notContainsBlanks" dxfId="25520" priority="26574">
      <formula>LEN(TRIM(K1829))&gt;0</formula>
    </cfRule>
  </conditionalFormatting>
  <conditionalFormatting sqref="M1829">
    <cfRule type="containsText" dxfId="25519" priority="26573" operator="containsText" text="Complete">
      <formula>NOT(ISERROR(SEARCH("Complete",M1829)))</formula>
    </cfRule>
  </conditionalFormatting>
  <conditionalFormatting sqref="I1829">
    <cfRule type="cellIs" dxfId="25518" priority="26572" operator="greaterThan">
      <formula>2.35</formula>
    </cfRule>
  </conditionalFormatting>
  <conditionalFormatting sqref="I1829">
    <cfRule type="cellIs" dxfId="25517" priority="26568" operator="greaterThan">
      <formula>2.35</formula>
    </cfRule>
  </conditionalFormatting>
  <conditionalFormatting sqref="J1829">
    <cfRule type="notContainsBlanks" dxfId="25516" priority="26571">
      <formula>LEN(TRIM(J1829))&gt;0</formula>
    </cfRule>
  </conditionalFormatting>
  <conditionalFormatting sqref="K1829">
    <cfRule type="notContainsBlanks" dxfId="25515" priority="26570">
      <formula>LEN(TRIM(K1829))&gt;0</formula>
    </cfRule>
  </conditionalFormatting>
  <conditionalFormatting sqref="M1829">
    <cfRule type="containsText" dxfId="25514" priority="26569" operator="containsText" text="Complete">
      <formula>NOT(ISERROR(SEARCH("Complete",M1829)))</formula>
    </cfRule>
  </conditionalFormatting>
  <conditionalFormatting sqref="J1830">
    <cfRule type="notContainsBlanks" dxfId="25513" priority="26567">
      <formula>LEN(TRIM(J1830))&gt;0</formula>
    </cfRule>
  </conditionalFormatting>
  <conditionalFormatting sqref="K1830">
    <cfRule type="notContainsBlanks" dxfId="25512" priority="26566">
      <formula>LEN(TRIM(K1830))&gt;0</formula>
    </cfRule>
  </conditionalFormatting>
  <conditionalFormatting sqref="M1830">
    <cfRule type="containsText" dxfId="25511" priority="26565" operator="containsText" text="Complete">
      <formula>NOT(ISERROR(SEARCH("Complete",M1830)))</formula>
    </cfRule>
  </conditionalFormatting>
  <conditionalFormatting sqref="I1830">
    <cfRule type="cellIs" dxfId="25510" priority="26564" operator="greaterThan">
      <formula>2.35</formula>
    </cfRule>
  </conditionalFormatting>
  <conditionalFormatting sqref="I1830">
    <cfRule type="cellIs" dxfId="25509" priority="26560" operator="greaterThan">
      <formula>2.35</formula>
    </cfRule>
  </conditionalFormatting>
  <conditionalFormatting sqref="J1830">
    <cfRule type="notContainsBlanks" dxfId="25508" priority="26563">
      <formula>LEN(TRIM(J1830))&gt;0</formula>
    </cfRule>
  </conditionalFormatting>
  <conditionalFormatting sqref="K1830">
    <cfRule type="notContainsBlanks" dxfId="25507" priority="26562">
      <formula>LEN(TRIM(K1830))&gt;0</formula>
    </cfRule>
  </conditionalFormatting>
  <conditionalFormatting sqref="M1830">
    <cfRule type="containsText" dxfId="25506" priority="26561" operator="containsText" text="Complete">
      <formula>NOT(ISERROR(SEARCH("Complete",M1830)))</formula>
    </cfRule>
  </conditionalFormatting>
  <conditionalFormatting sqref="J1830">
    <cfRule type="notContainsBlanks" dxfId="25505" priority="26559">
      <formula>LEN(TRIM(J1830))&gt;0</formula>
    </cfRule>
  </conditionalFormatting>
  <conditionalFormatting sqref="K1830">
    <cfRule type="notContainsBlanks" dxfId="25504" priority="26558">
      <formula>LEN(TRIM(K1830))&gt;0</formula>
    </cfRule>
  </conditionalFormatting>
  <conditionalFormatting sqref="M1830">
    <cfRule type="containsText" dxfId="25503" priority="26557" operator="containsText" text="Complete">
      <formula>NOT(ISERROR(SEARCH("Complete",M1830)))</formula>
    </cfRule>
  </conditionalFormatting>
  <conditionalFormatting sqref="I1830">
    <cfRule type="cellIs" dxfId="25502" priority="26556" operator="greaterThan">
      <formula>2.35</formula>
    </cfRule>
  </conditionalFormatting>
  <conditionalFormatting sqref="I1830">
    <cfRule type="cellIs" dxfId="25501" priority="26552" operator="greaterThan">
      <formula>2.35</formula>
    </cfRule>
  </conditionalFormatting>
  <conditionalFormatting sqref="J1830">
    <cfRule type="notContainsBlanks" dxfId="25500" priority="26555">
      <formula>LEN(TRIM(J1830))&gt;0</formula>
    </cfRule>
  </conditionalFormatting>
  <conditionalFormatting sqref="K1830">
    <cfRule type="notContainsBlanks" dxfId="25499" priority="26554">
      <formula>LEN(TRIM(K1830))&gt;0</formula>
    </cfRule>
  </conditionalFormatting>
  <conditionalFormatting sqref="M1830">
    <cfRule type="containsText" dxfId="25498" priority="26553" operator="containsText" text="Complete">
      <formula>NOT(ISERROR(SEARCH("Complete",M1830)))</formula>
    </cfRule>
  </conditionalFormatting>
  <conditionalFormatting sqref="J1831">
    <cfRule type="notContainsBlanks" dxfId="25497" priority="26551">
      <formula>LEN(TRIM(J1831))&gt;0</formula>
    </cfRule>
  </conditionalFormatting>
  <conditionalFormatting sqref="K1831">
    <cfRule type="notContainsBlanks" dxfId="25496" priority="26550">
      <formula>LEN(TRIM(K1831))&gt;0</formula>
    </cfRule>
  </conditionalFormatting>
  <conditionalFormatting sqref="M1831">
    <cfRule type="containsText" dxfId="25495" priority="26549" operator="containsText" text="Complete">
      <formula>NOT(ISERROR(SEARCH("Complete",M1831)))</formula>
    </cfRule>
  </conditionalFormatting>
  <conditionalFormatting sqref="I1831">
    <cfRule type="cellIs" dxfId="25494" priority="26548" operator="greaterThan">
      <formula>2.35</formula>
    </cfRule>
  </conditionalFormatting>
  <conditionalFormatting sqref="I1831">
    <cfRule type="cellIs" dxfId="25493" priority="26544" operator="greaterThan">
      <formula>2.35</formula>
    </cfRule>
  </conditionalFormatting>
  <conditionalFormatting sqref="J1831">
    <cfRule type="notContainsBlanks" dxfId="25492" priority="26547">
      <formula>LEN(TRIM(J1831))&gt;0</formula>
    </cfRule>
  </conditionalFormatting>
  <conditionalFormatting sqref="K1831">
    <cfRule type="notContainsBlanks" dxfId="25491" priority="26546">
      <formula>LEN(TRIM(K1831))&gt;0</formula>
    </cfRule>
  </conditionalFormatting>
  <conditionalFormatting sqref="M1831">
    <cfRule type="containsText" dxfId="25490" priority="26545" operator="containsText" text="Complete">
      <formula>NOT(ISERROR(SEARCH("Complete",M1831)))</formula>
    </cfRule>
  </conditionalFormatting>
  <conditionalFormatting sqref="J1831">
    <cfRule type="notContainsBlanks" dxfId="25489" priority="26543">
      <formula>LEN(TRIM(J1831))&gt;0</formula>
    </cfRule>
  </conditionalFormatting>
  <conditionalFormatting sqref="K1831">
    <cfRule type="notContainsBlanks" dxfId="25488" priority="26542">
      <formula>LEN(TRIM(K1831))&gt;0</formula>
    </cfRule>
  </conditionalFormatting>
  <conditionalFormatting sqref="M1831">
    <cfRule type="containsText" dxfId="25487" priority="26541" operator="containsText" text="Complete">
      <formula>NOT(ISERROR(SEARCH("Complete",M1831)))</formula>
    </cfRule>
  </conditionalFormatting>
  <conditionalFormatting sqref="I1831">
    <cfRule type="cellIs" dxfId="25486" priority="26540" operator="greaterThan">
      <formula>2.35</formula>
    </cfRule>
  </conditionalFormatting>
  <conditionalFormatting sqref="I1831">
    <cfRule type="cellIs" dxfId="25485" priority="26536" operator="greaterThan">
      <formula>2.35</formula>
    </cfRule>
  </conditionalFormatting>
  <conditionalFormatting sqref="J1831">
    <cfRule type="notContainsBlanks" dxfId="25484" priority="26539">
      <formula>LEN(TRIM(J1831))&gt;0</formula>
    </cfRule>
  </conditionalFormatting>
  <conditionalFormatting sqref="K1831">
    <cfRule type="notContainsBlanks" dxfId="25483" priority="26538">
      <formula>LEN(TRIM(K1831))&gt;0</formula>
    </cfRule>
  </conditionalFormatting>
  <conditionalFormatting sqref="M1831">
    <cfRule type="containsText" dxfId="25482" priority="26537" operator="containsText" text="Complete">
      <formula>NOT(ISERROR(SEARCH("Complete",M1831)))</formula>
    </cfRule>
  </conditionalFormatting>
  <conditionalFormatting sqref="J1832">
    <cfRule type="notContainsBlanks" dxfId="25481" priority="26535">
      <formula>LEN(TRIM(J1832))&gt;0</formula>
    </cfRule>
  </conditionalFormatting>
  <conditionalFormatting sqref="K1832">
    <cfRule type="notContainsBlanks" dxfId="25480" priority="26534">
      <formula>LEN(TRIM(K1832))&gt;0</formula>
    </cfRule>
  </conditionalFormatting>
  <conditionalFormatting sqref="M1832">
    <cfRule type="containsText" dxfId="25479" priority="26533" operator="containsText" text="Complete">
      <formula>NOT(ISERROR(SEARCH("Complete",M1832)))</formula>
    </cfRule>
  </conditionalFormatting>
  <conditionalFormatting sqref="I1832">
    <cfRule type="cellIs" dxfId="25478" priority="26532" operator="greaterThan">
      <formula>2.35</formula>
    </cfRule>
  </conditionalFormatting>
  <conditionalFormatting sqref="I1832">
    <cfRule type="cellIs" dxfId="25477" priority="26528" operator="greaterThan">
      <formula>2.35</formula>
    </cfRule>
  </conditionalFormatting>
  <conditionalFormatting sqref="J1832">
    <cfRule type="notContainsBlanks" dxfId="25476" priority="26531">
      <formula>LEN(TRIM(J1832))&gt;0</formula>
    </cfRule>
  </conditionalFormatting>
  <conditionalFormatting sqref="K1832">
    <cfRule type="notContainsBlanks" dxfId="25475" priority="26530">
      <formula>LEN(TRIM(K1832))&gt;0</formula>
    </cfRule>
  </conditionalFormatting>
  <conditionalFormatting sqref="M1832">
    <cfRule type="containsText" dxfId="25474" priority="26529" operator="containsText" text="Complete">
      <formula>NOT(ISERROR(SEARCH("Complete",M1832)))</formula>
    </cfRule>
  </conditionalFormatting>
  <conditionalFormatting sqref="J1832">
    <cfRule type="notContainsBlanks" dxfId="25473" priority="26527">
      <formula>LEN(TRIM(J1832))&gt;0</formula>
    </cfRule>
  </conditionalFormatting>
  <conditionalFormatting sqref="K1832">
    <cfRule type="notContainsBlanks" dxfId="25472" priority="26526">
      <formula>LEN(TRIM(K1832))&gt;0</formula>
    </cfRule>
  </conditionalFormatting>
  <conditionalFormatting sqref="M1832">
    <cfRule type="containsText" dxfId="25471" priority="26525" operator="containsText" text="Complete">
      <formula>NOT(ISERROR(SEARCH("Complete",M1832)))</formula>
    </cfRule>
  </conditionalFormatting>
  <conditionalFormatting sqref="I1832">
    <cfRule type="cellIs" dxfId="25470" priority="26524" operator="greaterThan">
      <formula>2.35</formula>
    </cfRule>
  </conditionalFormatting>
  <conditionalFormatting sqref="I1832">
    <cfRule type="cellIs" dxfId="25469" priority="26520" operator="greaterThan">
      <formula>2.35</formula>
    </cfRule>
  </conditionalFormatting>
  <conditionalFormatting sqref="J1832">
    <cfRule type="notContainsBlanks" dxfId="25468" priority="26523">
      <formula>LEN(TRIM(J1832))&gt;0</formula>
    </cfRule>
  </conditionalFormatting>
  <conditionalFormatting sqref="K1832">
    <cfRule type="notContainsBlanks" dxfId="25467" priority="26522">
      <formula>LEN(TRIM(K1832))&gt;0</formula>
    </cfRule>
  </conditionalFormatting>
  <conditionalFormatting sqref="M1832">
    <cfRule type="containsText" dxfId="25466" priority="26521" operator="containsText" text="Complete">
      <formula>NOT(ISERROR(SEARCH("Complete",M1832)))</formula>
    </cfRule>
  </conditionalFormatting>
  <conditionalFormatting sqref="J1833">
    <cfRule type="notContainsBlanks" dxfId="25465" priority="26519">
      <formula>LEN(TRIM(J1833))&gt;0</formula>
    </cfRule>
  </conditionalFormatting>
  <conditionalFormatting sqref="K1833">
    <cfRule type="notContainsBlanks" dxfId="25464" priority="26518">
      <formula>LEN(TRIM(K1833))&gt;0</formula>
    </cfRule>
  </conditionalFormatting>
  <conditionalFormatting sqref="M1833">
    <cfRule type="containsText" dxfId="25463" priority="26517" operator="containsText" text="Complete">
      <formula>NOT(ISERROR(SEARCH("Complete",M1833)))</formula>
    </cfRule>
  </conditionalFormatting>
  <conditionalFormatting sqref="I1833">
    <cfRule type="cellIs" dxfId="25462" priority="26516" operator="greaterThan">
      <formula>2.35</formula>
    </cfRule>
  </conditionalFormatting>
  <conditionalFormatting sqref="I1833">
    <cfRule type="cellIs" dxfId="25461" priority="26512" operator="greaterThan">
      <formula>2.35</formula>
    </cfRule>
  </conditionalFormatting>
  <conditionalFormatting sqref="J1833">
    <cfRule type="notContainsBlanks" dxfId="25460" priority="26515">
      <formula>LEN(TRIM(J1833))&gt;0</formula>
    </cfRule>
  </conditionalFormatting>
  <conditionalFormatting sqref="K1833">
    <cfRule type="notContainsBlanks" dxfId="25459" priority="26514">
      <formula>LEN(TRIM(K1833))&gt;0</formula>
    </cfRule>
  </conditionalFormatting>
  <conditionalFormatting sqref="M1833">
    <cfRule type="containsText" dxfId="25458" priority="26513" operator="containsText" text="Complete">
      <formula>NOT(ISERROR(SEARCH("Complete",M1833)))</formula>
    </cfRule>
  </conditionalFormatting>
  <conditionalFormatting sqref="J1833">
    <cfRule type="notContainsBlanks" dxfId="25457" priority="26511">
      <formula>LEN(TRIM(J1833))&gt;0</formula>
    </cfRule>
  </conditionalFormatting>
  <conditionalFormatting sqref="K1833">
    <cfRule type="notContainsBlanks" dxfId="25456" priority="26510">
      <formula>LEN(TRIM(K1833))&gt;0</formula>
    </cfRule>
  </conditionalFormatting>
  <conditionalFormatting sqref="M1833">
    <cfRule type="containsText" dxfId="25455" priority="26509" operator="containsText" text="Complete">
      <formula>NOT(ISERROR(SEARCH("Complete",M1833)))</formula>
    </cfRule>
  </conditionalFormatting>
  <conditionalFormatting sqref="I1833">
    <cfRule type="cellIs" dxfId="25454" priority="26508" operator="greaterThan">
      <formula>2.35</formula>
    </cfRule>
  </conditionalFormatting>
  <conditionalFormatting sqref="I1833">
    <cfRule type="cellIs" dxfId="25453" priority="26504" operator="greaterThan">
      <formula>2.35</formula>
    </cfRule>
  </conditionalFormatting>
  <conditionalFormatting sqref="J1833">
    <cfRule type="notContainsBlanks" dxfId="25452" priority="26507">
      <formula>LEN(TRIM(J1833))&gt;0</formula>
    </cfRule>
  </conditionalFormatting>
  <conditionalFormatting sqref="K1833">
    <cfRule type="notContainsBlanks" dxfId="25451" priority="26506">
      <formula>LEN(TRIM(K1833))&gt;0</formula>
    </cfRule>
  </conditionalFormatting>
  <conditionalFormatting sqref="M1833">
    <cfRule type="containsText" dxfId="25450" priority="26505" operator="containsText" text="Complete">
      <formula>NOT(ISERROR(SEARCH("Complete",M1833)))</formula>
    </cfRule>
  </conditionalFormatting>
  <conditionalFormatting sqref="J1834">
    <cfRule type="notContainsBlanks" dxfId="25449" priority="26503">
      <formula>LEN(TRIM(J1834))&gt;0</formula>
    </cfRule>
  </conditionalFormatting>
  <conditionalFormatting sqref="K1834">
    <cfRule type="notContainsBlanks" dxfId="25448" priority="26502">
      <formula>LEN(TRIM(K1834))&gt;0</formula>
    </cfRule>
  </conditionalFormatting>
  <conditionalFormatting sqref="M1834">
    <cfRule type="containsText" dxfId="25447" priority="26501" operator="containsText" text="Complete">
      <formula>NOT(ISERROR(SEARCH("Complete",M1834)))</formula>
    </cfRule>
  </conditionalFormatting>
  <conditionalFormatting sqref="I1834">
    <cfRule type="cellIs" dxfId="25446" priority="26500" operator="greaterThan">
      <formula>2.35</formula>
    </cfRule>
  </conditionalFormatting>
  <conditionalFormatting sqref="I1834">
    <cfRule type="cellIs" dxfId="25445" priority="26496" operator="greaterThan">
      <formula>2.35</formula>
    </cfRule>
  </conditionalFormatting>
  <conditionalFormatting sqref="J1834">
    <cfRule type="notContainsBlanks" dxfId="25444" priority="26499">
      <formula>LEN(TRIM(J1834))&gt;0</formula>
    </cfRule>
  </conditionalFormatting>
  <conditionalFormatting sqref="K1834">
    <cfRule type="notContainsBlanks" dxfId="25443" priority="26498">
      <formula>LEN(TRIM(K1834))&gt;0</formula>
    </cfRule>
  </conditionalFormatting>
  <conditionalFormatting sqref="M1834">
    <cfRule type="containsText" dxfId="25442" priority="26497" operator="containsText" text="Complete">
      <formula>NOT(ISERROR(SEARCH("Complete",M1834)))</formula>
    </cfRule>
  </conditionalFormatting>
  <conditionalFormatting sqref="J1834">
    <cfRule type="notContainsBlanks" dxfId="25441" priority="26495">
      <formula>LEN(TRIM(J1834))&gt;0</formula>
    </cfRule>
  </conditionalFormatting>
  <conditionalFormatting sqref="K1834">
    <cfRule type="notContainsBlanks" dxfId="25440" priority="26494">
      <formula>LEN(TRIM(K1834))&gt;0</formula>
    </cfRule>
  </conditionalFormatting>
  <conditionalFormatting sqref="M1834">
    <cfRule type="containsText" dxfId="25439" priority="26493" operator="containsText" text="Complete">
      <formula>NOT(ISERROR(SEARCH("Complete",M1834)))</formula>
    </cfRule>
  </conditionalFormatting>
  <conditionalFormatting sqref="I1834">
    <cfRule type="cellIs" dxfId="25438" priority="26492" operator="greaterThan">
      <formula>2.35</formula>
    </cfRule>
  </conditionalFormatting>
  <conditionalFormatting sqref="I1834">
    <cfRule type="cellIs" dxfId="25437" priority="26488" operator="greaterThan">
      <formula>2.35</formula>
    </cfRule>
  </conditionalFormatting>
  <conditionalFormatting sqref="J1834">
    <cfRule type="notContainsBlanks" dxfId="25436" priority="26491">
      <formula>LEN(TRIM(J1834))&gt;0</formula>
    </cfRule>
  </conditionalFormatting>
  <conditionalFormatting sqref="K1834">
    <cfRule type="notContainsBlanks" dxfId="25435" priority="26490">
      <formula>LEN(TRIM(K1834))&gt;0</formula>
    </cfRule>
  </conditionalFormatting>
  <conditionalFormatting sqref="M1834">
    <cfRule type="containsText" dxfId="25434" priority="26489" operator="containsText" text="Complete">
      <formula>NOT(ISERROR(SEARCH("Complete",M1834)))</formula>
    </cfRule>
  </conditionalFormatting>
  <conditionalFormatting sqref="J1835">
    <cfRule type="notContainsBlanks" dxfId="25433" priority="26487">
      <formula>LEN(TRIM(J1835))&gt;0</formula>
    </cfRule>
  </conditionalFormatting>
  <conditionalFormatting sqref="K1835">
    <cfRule type="notContainsBlanks" dxfId="25432" priority="26486">
      <formula>LEN(TRIM(K1835))&gt;0</formula>
    </cfRule>
  </conditionalFormatting>
  <conditionalFormatting sqref="M1835">
    <cfRule type="containsText" dxfId="25431" priority="26485" operator="containsText" text="Complete">
      <formula>NOT(ISERROR(SEARCH("Complete",M1835)))</formula>
    </cfRule>
  </conditionalFormatting>
  <conditionalFormatting sqref="I1835">
    <cfRule type="cellIs" dxfId="25430" priority="26484" operator="greaterThan">
      <formula>2.35</formula>
    </cfRule>
  </conditionalFormatting>
  <conditionalFormatting sqref="I1835">
    <cfRule type="cellIs" dxfId="25429" priority="26480" operator="greaterThan">
      <formula>2.35</formula>
    </cfRule>
  </conditionalFormatting>
  <conditionalFormatting sqref="J1835">
    <cfRule type="notContainsBlanks" dxfId="25428" priority="26483">
      <formula>LEN(TRIM(J1835))&gt;0</formula>
    </cfRule>
  </conditionalFormatting>
  <conditionalFormatting sqref="K1835">
    <cfRule type="notContainsBlanks" dxfId="25427" priority="26482">
      <formula>LEN(TRIM(K1835))&gt;0</formula>
    </cfRule>
  </conditionalFormatting>
  <conditionalFormatting sqref="M1835">
    <cfRule type="containsText" dxfId="25426" priority="26481" operator="containsText" text="Complete">
      <formula>NOT(ISERROR(SEARCH("Complete",M1835)))</formula>
    </cfRule>
  </conditionalFormatting>
  <conditionalFormatting sqref="J1835">
    <cfRule type="notContainsBlanks" dxfId="25425" priority="26479">
      <formula>LEN(TRIM(J1835))&gt;0</formula>
    </cfRule>
  </conditionalFormatting>
  <conditionalFormatting sqref="K1835">
    <cfRule type="notContainsBlanks" dxfId="25424" priority="26478">
      <formula>LEN(TRIM(K1835))&gt;0</formula>
    </cfRule>
  </conditionalFormatting>
  <conditionalFormatting sqref="M1835">
    <cfRule type="containsText" dxfId="25423" priority="26477" operator="containsText" text="Complete">
      <formula>NOT(ISERROR(SEARCH("Complete",M1835)))</formula>
    </cfRule>
  </conditionalFormatting>
  <conditionalFormatting sqref="I1835">
    <cfRule type="cellIs" dxfId="25422" priority="26476" operator="greaterThan">
      <formula>2.35</formula>
    </cfRule>
  </conditionalFormatting>
  <conditionalFormatting sqref="I1835">
    <cfRule type="cellIs" dxfId="25421" priority="26472" operator="greaterThan">
      <formula>2.35</formula>
    </cfRule>
  </conditionalFormatting>
  <conditionalFormatting sqref="J1835">
    <cfRule type="notContainsBlanks" dxfId="25420" priority="26475">
      <formula>LEN(TRIM(J1835))&gt;0</formula>
    </cfRule>
  </conditionalFormatting>
  <conditionalFormatting sqref="K1835">
    <cfRule type="notContainsBlanks" dxfId="25419" priority="26474">
      <formula>LEN(TRIM(K1835))&gt;0</formula>
    </cfRule>
  </conditionalFormatting>
  <conditionalFormatting sqref="M1835">
    <cfRule type="containsText" dxfId="25418" priority="26473" operator="containsText" text="Complete">
      <formula>NOT(ISERROR(SEARCH("Complete",M1835)))</formula>
    </cfRule>
  </conditionalFormatting>
  <conditionalFormatting sqref="J1836">
    <cfRule type="notContainsBlanks" dxfId="25417" priority="26471">
      <formula>LEN(TRIM(J1836))&gt;0</formula>
    </cfRule>
  </conditionalFormatting>
  <conditionalFormatting sqref="K1836">
    <cfRule type="notContainsBlanks" dxfId="25416" priority="26470">
      <formula>LEN(TRIM(K1836))&gt;0</formula>
    </cfRule>
  </conditionalFormatting>
  <conditionalFormatting sqref="M1836">
    <cfRule type="containsText" dxfId="25415" priority="26469" operator="containsText" text="Complete">
      <formula>NOT(ISERROR(SEARCH("Complete",M1836)))</formula>
    </cfRule>
  </conditionalFormatting>
  <conditionalFormatting sqref="I1836">
    <cfRule type="cellIs" dxfId="25414" priority="26468" operator="greaterThan">
      <formula>2.35</formula>
    </cfRule>
  </conditionalFormatting>
  <conditionalFormatting sqref="I1836">
    <cfRule type="cellIs" dxfId="25413" priority="26464" operator="greaterThan">
      <formula>2.35</formula>
    </cfRule>
  </conditionalFormatting>
  <conditionalFormatting sqref="J1836">
    <cfRule type="notContainsBlanks" dxfId="25412" priority="26467">
      <formula>LEN(TRIM(J1836))&gt;0</formula>
    </cfRule>
  </conditionalFormatting>
  <conditionalFormatting sqref="K1836">
    <cfRule type="notContainsBlanks" dxfId="25411" priority="26466">
      <formula>LEN(TRIM(K1836))&gt;0</formula>
    </cfRule>
  </conditionalFormatting>
  <conditionalFormatting sqref="M1836">
    <cfRule type="containsText" dxfId="25410" priority="26465" operator="containsText" text="Complete">
      <formula>NOT(ISERROR(SEARCH("Complete",M1836)))</formula>
    </cfRule>
  </conditionalFormatting>
  <conditionalFormatting sqref="J1836">
    <cfRule type="notContainsBlanks" dxfId="25409" priority="26463">
      <formula>LEN(TRIM(J1836))&gt;0</formula>
    </cfRule>
  </conditionalFormatting>
  <conditionalFormatting sqref="K1836">
    <cfRule type="notContainsBlanks" dxfId="25408" priority="26462">
      <formula>LEN(TRIM(K1836))&gt;0</formula>
    </cfRule>
  </conditionalFormatting>
  <conditionalFormatting sqref="M1836">
    <cfRule type="containsText" dxfId="25407" priority="26461" operator="containsText" text="Complete">
      <formula>NOT(ISERROR(SEARCH("Complete",M1836)))</formula>
    </cfRule>
  </conditionalFormatting>
  <conditionalFormatting sqref="I1836">
    <cfRule type="cellIs" dxfId="25406" priority="26460" operator="greaterThan">
      <formula>2.35</formula>
    </cfRule>
  </conditionalFormatting>
  <conditionalFormatting sqref="I1836">
    <cfRule type="cellIs" dxfId="25405" priority="26456" operator="greaterThan">
      <formula>2.35</formula>
    </cfRule>
  </conditionalFormatting>
  <conditionalFormatting sqref="J1836">
    <cfRule type="notContainsBlanks" dxfId="25404" priority="26459">
      <formula>LEN(TRIM(J1836))&gt;0</formula>
    </cfRule>
  </conditionalFormatting>
  <conditionalFormatting sqref="K1836">
    <cfRule type="notContainsBlanks" dxfId="25403" priority="26458">
      <formula>LEN(TRIM(K1836))&gt;0</formula>
    </cfRule>
  </conditionalFormatting>
  <conditionalFormatting sqref="M1836">
    <cfRule type="containsText" dxfId="25402" priority="26457" operator="containsText" text="Complete">
      <formula>NOT(ISERROR(SEARCH("Complete",M1836)))</formula>
    </cfRule>
  </conditionalFormatting>
  <conditionalFormatting sqref="J1837">
    <cfRule type="notContainsBlanks" dxfId="25401" priority="26455">
      <formula>LEN(TRIM(J1837))&gt;0</formula>
    </cfRule>
  </conditionalFormatting>
  <conditionalFormatting sqref="K1837">
    <cfRule type="notContainsBlanks" dxfId="25400" priority="26454">
      <formula>LEN(TRIM(K1837))&gt;0</formula>
    </cfRule>
  </conditionalFormatting>
  <conditionalFormatting sqref="M1837">
    <cfRule type="containsText" dxfId="25399" priority="26453" operator="containsText" text="Complete">
      <formula>NOT(ISERROR(SEARCH("Complete",M1837)))</formula>
    </cfRule>
  </conditionalFormatting>
  <conditionalFormatting sqref="I1837">
    <cfRule type="cellIs" dxfId="25398" priority="26452" operator="greaterThan">
      <formula>2.35</formula>
    </cfRule>
  </conditionalFormatting>
  <conditionalFormatting sqref="I1837">
    <cfRule type="cellIs" dxfId="25397" priority="26448" operator="greaterThan">
      <formula>2.35</formula>
    </cfRule>
  </conditionalFormatting>
  <conditionalFormatting sqref="J1837">
    <cfRule type="notContainsBlanks" dxfId="25396" priority="26451">
      <formula>LEN(TRIM(J1837))&gt;0</formula>
    </cfRule>
  </conditionalFormatting>
  <conditionalFormatting sqref="K1837">
    <cfRule type="notContainsBlanks" dxfId="25395" priority="26450">
      <formula>LEN(TRIM(K1837))&gt;0</formula>
    </cfRule>
  </conditionalFormatting>
  <conditionalFormatting sqref="M1837">
    <cfRule type="containsText" dxfId="25394" priority="26449" operator="containsText" text="Complete">
      <formula>NOT(ISERROR(SEARCH("Complete",M1837)))</formula>
    </cfRule>
  </conditionalFormatting>
  <conditionalFormatting sqref="J1837">
    <cfRule type="notContainsBlanks" dxfId="25393" priority="26447">
      <formula>LEN(TRIM(J1837))&gt;0</formula>
    </cfRule>
  </conditionalFormatting>
  <conditionalFormatting sqref="K1837">
    <cfRule type="notContainsBlanks" dxfId="25392" priority="26446">
      <formula>LEN(TRIM(K1837))&gt;0</formula>
    </cfRule>
  </conditionalFormatting>
  <conditionalFormatting sqref="M1837">
    <cfRule type="containsText" dxfId="25391" priority="26445" operator="containsText" text="Complete">
      <formula>NOT(ISERROR(SEARCH("Complete",M1837)))</formula>
    </cfRule>
  </conditionalFormatting>
  <conditionalFormatting sqref="I1837">
    <cfRule type="cellIs" dxfId="25390" priority="26444" operator="greaterThan">
      <formula>2.35</formula>
    </cfRule>
  </conditionalFormatting>
  <conditionalFormatting sqref="I1837">
    <cfRule type="cellIs" dxfId="25389" priority="26440" operator="greaterThan">
      <formula>2.35</formula>
    </cfRule>
  </conditionalFormatting>
  <conditionalFormatting sqref="J1837">
    <cfRule type="notContainsBlanks" dxfId="25388" priority="26443">
      <formula>LEN(TRIM(J1837))&gt;0</formula>
    </cfRule>
  </conditionalFormatting>
  <conditionalFormatting sqref="K1837">
    <cfRule type="notContainsBlanks" dxfId="25387" priority="26442">
      <formula>LEN(TRIM(K1837))&gt;0</formula>
    </cfRule>
  </conditionalFormatting>
  <conditionalFormatting sqref="M1837">
    <cfRule type="containsText" dxfId="25386" priority="26441" operator="containsText" text="Complete">
      <formula>NOT(ISERROR(SEARCH("Complete",M1837)))</formula>
    </cfRule>
  </conditionalFormatting>
  <conditionalFormatting sqref="J1838">
    <cfRule type="notContainsBlanks" dxfId="25385" priority="26439">
      <formula>LEN(TRIM(J1838))&gt;0</formula>
    </cfRule>
  </conditionalFormatting>
  <conditionalFormatting sqref="K1838">
    <cfRule type="notContainsBlanks" dxfId="25384" priority="26438">
      <formula>LEN(TRIM(K1838))&gt;0</formula>
    </cfRule>
  </conditionalFormatting>
  <conditionalFormatting sqref="M1838">
    <cfRule type="containsText" dxfId="25383" priority="26437" operator="containsText" text="Complete">
      <formula>NOT(ISERROR(SEARCH("Complete",M1838)))</formula>
    </cfRule>
  </conditionalFormatting>
  <conditionalFormatting sqref="I1838">
    <cfRule type="cellIs" dxfId="25382" priority="26436" operator="greaterThan">
      <formula>2.35</formula>
    </cfRule>
  </conditionalFormatting>
  <conditionalFormatting sqref="I1838">
    <cfRule type="cellIs" dxfId="25381" priority="26432" operator="greaterThan">
      <formula>2.35</formula>
    </cfRule>
  </conditionalFormatting>
  <conditionalFormatting sqref="J1838">
    <cfRule type="notContainsBlanks" dxfId="25380" priority="26435">
      <formula>LEN(TRIM(J1838))&gt;0</formula>
    </cfRule>
  </conditionalFormatting>
  <conditionalFormatting sqref="K1838">
    <cfRule type="notContainsBlanks" dxfId="25379" priority="26434">
      <formula>LEN(TRIM(K1838))&gt;0</formula>
    </cfRule>
  </conditionalFormatting>
  <conditionalFormatting sqref="M1838">
    <cfRule type="containsText" dxfId="25378" priority="26433" operator="containsText" text="Complete">
      <formula>NOT(ISERROR(SEARCH("Complete",M1838)))</formula>
    </cfRule>
  </conditionalFormatting>
  <conditionalFormatting sqref="J1838">
    <cfRule type="notContainsBlanks" dxfId="25377" priority="26431">
      <formula>LEN(TRIM(J1838))&gt;0</formula>
    </cfRule>
  </conditionalFormatting>
  <conditionalFormatting sqref="K1838">
    <cfRule type="notContainsBlanks" dxfId="25376" priority="26430">
      <formula>LEN(TRIM(K1838))&gt;0</formula>
    </cfRule>
  </conditionalFormatting>
  <conditionalFormatting sqref="M1838">
    <cfRule type="containsText" dxfId="25375" priority="26429" operator="containsText" text="Complete">
      <formula>NOT(ISERROR(SEARCH("Complete",M1838)))</formula>
    </cfRule>
  </conditionalFormatting>
  <conditionalFormatting sqref="I1838">
    <cfRule type="cellIs" dxfId="25374" priority="26428" operator="greaterThan">
      <formula>2.35</formula>
    </cfRule>
  </conditionalFormatting>
  <conditionalFormatting sqref="I1838">
    <cfRule type="cellIs" dxfId="25373" priority="26424" operator="greaterThan">
      <formula>2.35</formula>
    </cfRule>
  </conditionalFormatting>
  <conditionalFormatting sqref="J1838">
    <cfRule type="notContainsBlanks" dxfId="25372" priority="26427">
      <formula>LEN(TRIM(J1838))&gt;0</formula>
    </cfRule>
  </conditionalFormatting>
  <conditionalFormatting sqref="K1838">
    <cfRule type="notContainsBlanks" dxfId="25371" priority="26426">
      <formula>LEN(TRIM(K1838))&gt;0</formula>
    </cfRule>
  </conditionalFormatting>
  <conditionalFormatting sqref="M1838">
    <cfRule type="containsText" dxfId="25370" priority="26425" operator="containsText" text="Complete">
      <formula>NOT(ISERROR(SEARCH("Complete",M1838)))</formula>
    </cfRule>
  </conditionalFormatting>
  <conditionalFormatting sqref="J1839:J1841">
    <cfRule type="notContainsBlanks" dxfId="25369" priority="26423">
      <formula>LEN(TRIM(J1839))&gt;0</formula>
    </cfRule>
  </conditionalFormatting>
  <conditionalFormatting sqref="K1839:K1841">
    <cfRule type="notContainsBlanks" dxfId="25368" priority="26422">
      <formula>LEN(TRIM(K1839))&gt;0</formula>
    </cfRule>
  </conditionalFormatting>
  <conditionalFormatting sqref="M1839:M1841">
    <cfRule type="containsText" dxfId="25367" priority="26421" operator="containsText" text="Complete">
      <formula>NOT(ISERROR(SEARCH("Complete",M1839)))</formula>
    </cfRule>
  </conditionalFormatting>
  <conditionalFormatting sqref="I1839:I1841">
    <cfRule type="cellIs" dxfId="25366" priority="26420" operator="greaterThan">
      <formula>2.35</formula>
    </cfRule>
  </conditionalFormatting>
  <conditionalFormatting sqref="I1839:I1841">
    <cfRule type="cellIs" dxfId="25365" priority="26416" operator="greaterThan">
      <formula>2.35</formula>
    </cfRule>
  </conditionalFormatting>
  <conditionalFormatting sqref="J1839:J1841">
    <cfRule type="notContainsBlanks" dxfId="25364" priority="26419">
      <formula>LEN(TRIM(J1839))&gt;0</formula>
    </cfRule>
  </conditionalFormatting>
  <conditionalFormatting sqref="K1839:K1841">
    <cfRule type="notContainsBlanks" dxfId="25363" priority="26418">
      <formula>LEN(TRIM(K1839))&gt;0</formula>
    </cfRule>
  </conditionalFormatting>
  <conditionalFormatting sqref="M1839:M1841">
    <cfRule type="containsText" dxfId="25362" priority="26417" operator="containsText" text="Complete">
      <formula>NOT(ISERROR(SEARCH("Complete",M1839)))</formula>
    </cfRule>
  </conditionalFormatting>
  <conditionalFormatting sqref="J1839:J1841">
    <cfRule type="notContainsBlanks" dxfId="25361" priority="26415">
      <formula>LEN(TRIM(J1839))&gt;0</formula>
    </cfRule>
  </conditionalFormatting>
  <conditionalFormatting sqref="K1839:K1841">
    <cfRule type="notContainsBlanks" dxfId="25360" priority="26414">
      <formula>LEN(TRIM(K1839))&gt;0</formula>
    </cfRule>
  </conditionalFormatting>
  <conditionalFormatting sqref="M1839:M1841">
    <cfRule type="containsText" dxfId="25359" priority="26413" operator="containsText" text="Complete">
      <formula>NOT(ISERROR(SEARCH("Complete",M1839)))</formula>
    </cfRule>
  </conditionalFormatting>
  <conditionalFormatting sqref="I1839:I1841">
    <cfRule type="cellIs" dxfId="25358" priority="26412" operator="greaterThan">
      <formula>2.35</formula>
    </cfRule>
  </conditionalFormatting>
  <conditionalFormatting sqref="I1839:I1841">
    <cfRule type="cellIs" dxfId="25357" priority="26408" operator="greaterThan">
      <formula>2.35</formula>
    </cfRule>
  </conditionalFormatting>
  <conditionalFormatting sqref="J1839:J1841">
    <cfRule type="notContainsBlanks" dxfId="25356" priority="26411">
      <formula>LEN(TRIM(J1839))&gt;0</formula>
    </cfRule>
  </conditionalFormatting>
  <conditionalFormatting sqref="K1839:K1841">
    <cfRule type="notContainsBlanks" dxfId="25355" priority="26410">
      <formula>LEN(TRIM(K1839))&gt;0</formula>
    </cfRule>
  </conditionalFormatting>
  <conditionalFormatting sqref="M1839:M1841">
    <cfRule type="containsText" dxfId="25354" priority="26409" operator="containsText" text="Complete">
      <formula>NOT(ISERROR(SEARCH("Complete",M1839)))</formula>
    </cfRule>
  </conditionalFormatting>
  <conditionalFormatting sqref="J1842">
    <cfRule type="notContainsBlanks" dxfId="25353" priority="26407">
      <formula>LEN(TRIM(J1842))&gt;0</formula>
    </cfRule>
  </conditionalFormatting>
  <conditionalFormatting sqref="K1842">
    <cfRule type="notContainsBlanks" dxfId="25352" priority="26406">
      <formula>LEN(TRIM(K1842))&gt;0</formula>
    </cfRule>
  </conditionalFormatting>
  <conditionalFormatting sqref="M1842">
    <cfRule type="containsText" dxfId="25351" priority="26405" operator="containsText" text="Complete">
      <formula>NOT(ISERROR(SEARCH("Complete",M1842)))</formula>
    </cfRule>
  </conditionalFormatting>
  <conditionalFormatting sqref="I1842">
    <cfRule type="cellIs" dxfId="25350" priority="26404" operator="greaterThan">
      <formula>2.35</formula>
    </cfRule>
  </conditionalFormatting>
  <conditionalFormatting sqref="I1842">
    <cfRule type="cellIs" dxfId="25349" priority="26400" operator="greaterThan">
      <formula>2.35</formula>
    </cfRule>
  </conditionalFormatting>
  <conditionalFormatting sqref="J1842">
    <cfRule type="notContainsBlanks" dxfId="25348" priority="26403">
      <formula>LEN(TRIM(J1842))&gt;0</formula>
    </cfRule>
  </conditionalFormatting>
  <conditionalFormatting sqref="K1842">
    <cfRule type="notContainsBlanks" dxfId="25347" priority="26402">
      <formula>LEN(TRIM(K1842))&gt;0</formula>
    </cfRule>
  </conditionalFormatting>
  <conditionalFormatting sqref="M1842">
    <cfRule type="containsText" dxfId="25346" priority="26401" operator="containsText" text="Complete">
      <formula>NOT(ISERROR(SEARCH("Complete",M1842)))</formula>
    </cfRule>
  </conditionalFormatting>
  <conditionalFormatting sqref="J1842">
    <cfRule type="notContainsBlanks" dxfId="25345" priority="26399">
      <formula>LEN(TRIM(J1842))&gt;0</formula>
    </cfRule>
  </conditionalFormatting>
  <conditionalFormatting sqref="K1842">
    <cfRule type="notContainsBlanks" dxfId="25344" priority="26398">
      <formula>LEN(TRIM(K1842))&gt;0</formula>
    </cfRule>
  </conditionalFormatting>
  <conditionalFormatting sqref="M1842">
    <cfRule type="containsText" dxfId="25343" priority="26397" operator="containsText" text="Complete">
      <formula>NOT(ISERROR(SEARCH("Complete",M1842)))</formula>
    </cfRule>
  </conditionalFormatting>
  <conditionalFormatting sqref="I1842">
    <cfRule type="cellIs" dxfId="25342" priority="26396" operator="greaterThan">
      <formula>2.35</formula>
    </cfRule>
  </conditionalFormatting>
  <conditionalFormatting sqref="I1842">
    <cfRule type="cellIs" dxfId="25341" priority="26392" operator="greaterThan">
      <formula>2.35</formula>
    </cfRule>
  </conditionalFormatting>
  <conditionalFormatting sqref="J1842">
    <cfRule type="notContainsBlanks" dxfId="25340" priority="26395">
      <formula>LEN(TRIM(J1842))&gt;0</formula>
    </cfRule>
  </conditionalFormatting>
  <conditionalFormatting sqref="K1842">
    <cfRule type="notContainsBlanks" dxfId="25339" priority="26394">
      <formula>LEN(TRIM(K1842))&gt;0</formula>
    </cfRule>
  </conditionalFormatting>
  <conditionalFormatting sqref="M1842">
    <cfRule type="containsText" dxfId="25338" priority="26393" operator="containsText" text="Complete">
      <formula>NOT(ISERROR(SEARCH("Complete",M1842)))</formula>
    </cfRule>
  </conditionalFormatting>
  <conditionalFormatting sqref="J1843">
    <cfRule type="notContainsBlanks" dxfId="25337" priority="26391">
      <formula>LEN(TRIM(J1843))&gt;0</formula>
    </cfRule>
  </conditionalFormatting>
  <conditionalFormatting sqref="K1843">
    <cfRule type="notContainsBlanks" dxfId="25336" priority="26390">
      <formula>LEN(TRIM(K1843))&gt;0</formula>
    </cfRule>
  </conditionalFormatting>
  <conditionalFormatting sqref="M1843">
    <cfRule type="containsText" dxfId="25335" priority="26389" operator="containsText" text="Complete">
      <formula>NOT(ISERROR(SEARCH("Complete",M1843)))</formula>
    </cfRule>
  </conditionalFormatting>
  <conditionalFormatting sqref="I1843">
    <cfRule type="cellIs" dxfId="25334" priority="26388" operator="greaterThan">
      <formula>2.35</formula>
    </cfRule>
  </conditionalFormatting>
  <conditionalFormatting sqref="I1843">
    <cfRule type="cellIs" dxfId="25333" priority="26384" operator="greaterThan">
      <formula>2.35</formula>
    </cfRule>
  </conditionalFormatting>
  <conditionalFormatting sqref="J1843">
    <cfRule type="notContainsBlanks" dxfId="25332" priority="26387">
      <formula>LEN(TRIM(J1843))&gt;0</formula>
    </cfRule>
  </conditionalFormatting>
  <conditionalFormatting sqref="K1843">
    <cfRule type="notContainsBlanks" dxfId="25331" priority="26386">
      <formula>LEN(TRIM(K1843))&gt;0</formula>
    </cfRule>
  </conditionalFormatting>
  <conditionalFormatting sqref="M1843">
    <cfRule type="containsText" dxfId="25330" priority="26385" operator="containsText" text="Complete">
      <formula>NOT(ISERROR(SEARCH("Complete",M1843)))</formula>
    </cfRule>
  </conditionalFormatting>
  <conditionalFormatting sqref="J1843">
    <cfRule type="notContainsBlanks" dxfId="25329" priority="26383">
      <formula>LEN(TRIM(J1843))&gt;0</formula>
    </cfRule>
  </conditionalFormatting>
  <conditionalFormatting sqref="K1843">
    <cfRule type="notContainsBlanks" dxfId="25328" priority="26382">
      <formula>LEN(TRIM(K1843))&gt;0</formula>
    </cfRule>
  </conditionalFormatting>
  <conditionalFormatting sqref="M1843">
    <cfRule type="containsText" dxfId="25327" priority="26381" operator="containsText" text="Complete">
      <formula>NOT(ISERROR(SEARCH("Complete",M1843)))</formula>
    </cfRule>
  </conditionalFormatting>
  <conditionalFormatting sqref="I1843">
    <cfRule type="cellIs" dxfId="25326" priority="26380" operator="greaterThan">
      <formula>2.35</formula>
    </cfRule>
  </conditionalFormatting>
  <conditionalFormatting sqref="I1843">
    <cfRule type="cellIs" dxfId="25325" priority="26376" operator="greaterThan">
      <formula>2.35</formula>
    </cfRule>
  </conditionalFormatting>
  <conditionalFormatting sqref="J1843">
    <cfRule type="notContainsBlanks" dxfId="25324" priority="26379">
      <formula>LEN(TRIM(J1843))&gt;0</formula>
    </cfRule>
  </conditionalFormatting>
  <conditionalFormatting sqref="K1843">
    <cfRule type="notContainsBlanks" dxfId="25323" priority="26378">
      <formula>LEN(TRIM(K1843))&gt;0</formula>
    </cfRule>
  </conditionalFormatting>
  <conditionalFormatting sqref="M1843">
    <cfRule type="containsText" dxfId="25322" priority="26377" operator="containsText" text="Complete">
      <formula>NOT(ISERROR(SEARCH("Complete",M1843)))</formula>
    </cfRule>
  </conditionalFormatting>
  <conditionalFormatting sqref="J1844">
    <cfRule type="notContainsBlanks" dxfId="25321" priority="26375">
      <formula>LEN(TRIM(J1844))&gt;0</formula>
    </cfRule>
  </conditionalFormatting>
  <conditionalFormatting sqref="K1844">
    <cfRule type="notContainsBlanks" dxfId="25320" priority="26374">
      <formula>LEN(TRIM(K1844))&gt;0</formula>
    </cfRule>
  </conditionalFormatting>
  <conditionalFormatting sqref="M1844">
    <cfRule type="containsText" dxfId="25319" priority="26373" operator="containsText" text="Complete">
      <formula>NOT(ISERROR(SEARCH("Complete",M1844)))</formula>
    </cfRule>
  </conditionalFormatting>
  <conditionalFormatting sqref="I1844">
    <cfRule type="cellIs" dxfId="25318" priority="26372" operator="greaterThan">
      <formula>2.35</formula>
    </cfRule>
  </conditionalFormatting>
  <conditionalFormatting sqref="I1844">
    <cfRule type="cellIs" dxfId="25317" priority="26368" operator="greaterThan">
      <formula>2.35</formula>
    </cfRule>
  </conditionalFormatting>
  <conditionalFormatting sqref="J1844">
    <cfRule type="notContainsBlanks" dxfId="25316" priority="26371">
      <formula>LEN(TRIM(J1844))&gt;0</formula>
    </cfRule>
  </conditionalFormatting>
  <conditionalFormatting sqref="K1844">
    <cfRule type="notContainsBlanks" dxfId="25315" priority="26370">
      <formula>LEN(TRIM(K1844))&gt;0</formula>
    </cfRule>
  </conditionalFormatting>
  <conditionalFormatting sqref="M1844">
    <cfRule type="containsText" dxfId="25314" priority="26369" operator="containsText" text="Complete">
      <formula>NOT(ISERROR(SEARCH("Complete",M1844)))</formula>
    </cfRule>
  </conditionalFormatting>
  <conditionalFormatting sqref="J1844">
    <cfRule type="notContainsBlanks" dxfId="25313" priority="26367">
      <formula>LEN(TRIM(J1844))&gt;0</formula>
    </cfRule>
  </conditionalFormatting>
  <conditionalFormatting sqref="K1844">
    <cfRule type="notContainsBlanks" dxfId="25312" priority="26366">
      <formula>LEN(TRIM(K1844))&gt;0</formula>
    </cfRule>
  </conditionalFormatting>
  <conditionalFormatting sqref="M1844">
    <cfRule type="containsText" dxfId="25311" priority="26365" operator="containsText" text="Complete">
      <formula>NOT(ISERROR(SEARCH("Complete",M1844)))</formula>
    </cfRule>
  </conditionalFormatting>
  <conditionalFormatting sqref="I1844">
    <cfRule type="cellIs" dxfId="25310" priority="26364" operator="greaterThan">
      <formula>2.35</formula>
    </cfRule>
  </conditionalFormatting>
  <conditionalFormatting sqref="I1844">
    <cfRule type="cellIs" dxfId="25309" priority="26360" operator="greaterThan">
      <formula>2.35</formula>
    </cfRule>
  </conditionalFormatting>
  <conditionalFormatting sqref="J1844">
    <cfRule type="notContainsBlanks" dxfId="25308" priority="26363">
      <formula>LEN(TRIM(J1844))&gt;0</formula>
    </cfRule>
  </conditionalFormatting>
  <conditionalFormatting sqref="K1844">
    <cfRule type="notContainsBlanks" dxfId="25307" priority="26362">
      <formula>LEN(TRIM(K1844))&gt;0</formula>
    </cfRule>
  </conditionalFormatting>
  <conditionalFormatting sqref="M1844">
    <cfRule type="containsText" dxfId="25306" priority="26361" operator="containsText" text="Complete">
      <formula>NOT(ISERROR(SEARCH("Complete",M1844)))</formula>
    </cfRule>
  </conditionalFormatting>
  <conditionalFormatting sqref="J1845">
    <cfRule type="notContainsBlanks" dxfId="25305" priority="26359">
      <formula>LEN(TRIM(J1845))&gt;0</formula>
    </cfRule>
  </conditionalFormatting>
  <conditionalFormatting sqref="K1845">
    <cfRule type="notContainsBlanks" dxfId="25304" priority="26358">
      <formula>LEN(TRIM(K1845))&gt;0</formula>
    </cfRule>
  </conditionalFormatting>
  <conditionalFormatting sqref="M1845">
    <cfRule type="containsText" dxfId="25303" priority="26357" operator="containsText" text="Complete">
      <formula>NOT(ISERROR(SEARCH("Complete",M1845)))</formula>
    </cfRule>
  </conditionalFormatting>
  <conditionalFormatting sqref="I1845">
    <cfRule type="cellIs" dxfId="25302" priority="26356" operator="greaterThan">
      <formula>2.35</formula>
    </cfRule>
  </conditionalFormatting>
  <conditionalFormatting sqref="I1845">
    <cfRule type="cellIs" dxfId="25301" priority="26352" operator="greaterThan">
      <formula>2.35</formula>
    </cfRule>
  </conditionalFormatting>
  <conditionalFormatting sqref="J1845">
    <cfRule type="notContainsBlanks" dxfId="25300" priority="26355">
      <formula>LEN(TRIM(J1845))&gt;0</formula>
    </cfRule>
  </conditionalFormatting>
  <conditionalFormatting sqref="K1845">
    <cfRule type="notContainsBlanks" dxfId="25299" priority="26354">
      <formula>LEN(TRIM(K1845))&gt;0</formula>
    </cfRule>
  </conditionalFormatting>
  <conditionalFormatting sqref="M1845">
    <cfRule type="containsText" dxfId="25298" priority="26353" operator="containsText" text="Complete">
      <formula>NOT(ISERROR(SEARCH("Complete",M1845)))</formula>
    </cfRule>
  </conditionalFormatting>
  <conditionalFormatting sqref="J1845">
    <cfRule type="notContainsBlanks" dxfId="25297" priority="26351">
      <formula>LEN(TRIM(J1845))&gt;0</formula>
    </cfRule>
  </conditionalFormatting>
  <conditionalFormatting sqref="K1845">
    <cfRule type="notContainsBlanks" dxfId="25296" priority="26350">
      <formula>LEN(TRIM(K1845))&gt;0</formula>
    </cfRule>
  </conditionalFormatting>
  <conditionalFormatting sqref="M1845">
    <cfRule type="containsText" dxfId="25295" priority="26349" operator="containsText" text="Complete">
      <formula>NOT(ISERROR(SEARCH("Complete",M1845)))</formula>
    </cfRule>
  </conditionalFormatting>
  <conditionalFormatting sqref="I1845">
    <cfRule type="cellIs" dxfId="25294" priority="26348" operator="greaterThan">
      <formula>2.35</formula>
    </cfRule>
  </conditionalFormatting>
  <conditionalFormatting sqref="I1845">
    <cfRule type="cellIs" dxfId="25293" priority="26344" operator="greaterThan">
      <formula>2.35</formula>
    </cfRule>
  </conditionalFormatting>
  <conditionalFormatting sqref="J1845">
    <cfRule type="notContainsBlanks" dxfId="25292" priority="26347">
      <formula>LEN(TRIM(J1845))&gt;0</formula>
    </cfRule>
  </conditionalFormatting>
  <conditionalFormatting sqref="K1845">
    <cfRule type="notContainsBlanks" dxfId="25291" priority="26346">
      <formula>LEN(TRIM(K1845))&gt;0</formula>
    </cfRule>
  </conditionalFormatting>
  <conditionalFormatting sqref="M1845">
    <cfRule type="containsText" dxfId="25290" priority="26345" operator="containsText" text="Complete">
      <formula>NOT(ISERROR(SEARCH("Complete",M1845)))</formula>
    </cfRule>
  </conditionalFormatting>
  <conditionalFormatting sqref="J1846">
    <cfRule type="notContainsBlanks" dxfId="25289" priority="26343">
      <formula>LEN(TRIM(J1846))&gt;0</formula>
    </cfRule>
  </conditionalFormatting>
  <conditionalFormatting sqref="K1846">
    <cfRule type="notContainsBlanks" dxfId="25288" priority="26342">
      <formula>LEN(TRIM(K1846))&gt;0</formula>
    </cfRule>
  </conditionalFormatting>
  <conditionalFormatting sqref="M1846">
    <cfRule type="containsText" dxfId="25287" priority="26341" operator="containsText" text="Complete">
      <formula>NOT(ISERROR(SEARCH("Complete",M1846)))</formula>
    </cfRule>
  </conditionalFormatting>
  <conditionalFormatting sqref="I1846">
    <cfRule type="cellIs" dxfId="25286" priority="26340" operator="greaterThan">
      <formula>2.35</formula>
    </cfRule>
  </conditionalFormatting>
  <conditionalFormatting sqref="I1846">
    <cfRule type="cellIs" dxfId="25285" priority="26336" operator="greaterThan">
      <formula>2.35</formula>
    </cfRule>
  </conditionalFormatting>
  <conditionalFormatting sqref="J1846">
    <cfRule type="notContainsBlanks" dxfId="25284" priority="26339">
      <formula>LEN(TRIM(J1846))&gt;0</formula>
    </cfRule>
  </conditionalFormatting>
  <conditionalFormatting sqref="K1846">
    <cfRule type="notContainsBlanks" dxfId="25283" priority="26338">
      <formula>LEN(TRIM(K1846))&gt;0</formula>
    </cfRule>
  </conditionalFormatting>
  <conditionalFormatting sqref="M1846">
    <cfRule type="containsText" dxfId="25282" priority="26337" operator="containsText" text="Complete">
      <formula>NOT(ISERROR(SEARCH("Complete",M1846)))</formula>
    </cfRule>
  </conditionalFormatting>
  <conditionalFormatting sqref="J1846">
    <cfRule type="notContainsBlanks" dxfId="25281" priority="26335">
      <formula>LEN(TRIM(J1846))&gt;0</formula>
    </cfRule>
  </conditionalFormatting>
  <conditionalFormatting sqref="K1846">
    <cfRule type="notContainsBlanks" dxfId="25280" priority="26334">
      <formula>LEN(TRIM(K1846))&gt;0</formula>
    </cfRule>
  </conditionalFormatting>
  <conditionalFormatting sqref="M1846">
    <cfRule type="containsText" dxfId="25279" priority="26333" operator="containsText" text="Complete">
      <formula>NOT(ISERROR(SEARCH("Complete",M1846)))</formula>
    </cfRule>
  </conditionalFormatting>
  <conditionalFormatting sqref="I1846">
    <cfRule type="cellIs" dxfId="25278" priority="26332" operator="greaterThan">
      <formula>2.35</formula>
    </cfRule>
  </conditionalFormatting>
  <conditionalFormatting sqref="I1846">
    <cfRule type="cellIs" dxfId="25277" priority="26328" operator="greaterThan">
      <formula>2.35</formula>
    </cfRule>
  </conditionalFormatting>
  <conditionalFormatting sqref="J1846">
    <cfRule type="notContainsBlanks" dxfId="25276" priority="26331">
      <formula>LEN(TRIM(J1846))&gt;0</formula>
    </cfRule>
  </conditionalFormatting>
  <conditionalFormatting sqref="K1846">
    <cfRule type="notContainsBlanks" dxfId="25275" priority="26330">
      <formula>LEN(TRIM(K1846))&gt;0</formula>
    </cfRule>
  </conditionalFormatting>
  <conditionalFormatting sqref="M1846">
    <cfRule type="containsText" dxfId="25274" priority="26329" operator="containsText" text="Complete">
      <formula>NOT(ISERROR(SEARCH("Complete",M1846)))</formula>
    </cfRule>
  </conditionalFormatting>
  <conditionalFormatting sqref="J1847">
    <cfRule type="notContainsBlanks" dxfId="25273" priority="26327">
      <formula>LEN(TRIM(J1847))&gt;0</formula>
    </cfRule>
  </conditionalFormatting>
  <conditionalFormatting sqref="K1847">
    <cfRule type="notContainsBlanks" dxfId="25272" priority="26326">
      <formula>LEN(TRIM(K1847))&gt;0</formula>
    </cfRule>
  </conditionalFormatting>
  <conditionalFormatting sqref="M1847">
    <cfRule type="containsText" dxfId="25271" priority="26325" operator="containsText" text="Complete">
      <formula>NOT(ISERROR(SEARCH("Complete",M1847)))</formula>
    </cfRule>
  </conditionalFormatting>
  <conditionalFormatting sqref="I1847">
    <cfRule type="cellIs" dxfId="25270" priority="26324" operator="greaterThan">
      <formula>2.35</formula>
    </cfRule>
  </conditionalFormatting>
  <conditionalFormatting sqref="I1847">
    <cfRule type="cellIs" dxfId="25269" priority="26320" operator="greaterThan">
      <formula>2.35</formula>
    </cfRule>
  </conditionalFormatting>
  <conditionalFormatting sqref="J1847">
    <cfRule type="notContainsBlanks" dxfId="25268" priority="26323">
      <formula>LEN(TRIM(J1847))&gt;0</formula>
    </cfRule>
  </conditionalFormatting>
  <conditionalFormatting sqref="K1847">
    <cfRule type="notContainsBlanks" dxfId="25267" priority="26322">
      <formula>LEN(TRIM(K1847))&gt;0</formula>
    </cfRule>
  </conditionalFormatting>
  <conditionalFormatting sqref="M1847">
    <cfRule type="containsText" dxfId="25266" priority="26321" operator="containsText" text="Complete">
      <formula>NOT(ISERROR(SEARCH("Complete",M1847)))</formula>
    </cfRule>
  </conditionalFormatting>
  <conditionalFormatting sqref="J1847">
    <cfRule type="notContainsBlanks" dxfId="25265" priority="26319">
      <formula>LEN(TRIM(J1847))&gt;0</formula>
    </cfRule>
  </conditionalFormatting>
  <conditionalFormatting sqref="K1847">
    <cfRule type="notContainsBlanks" dxfId="25264" priority="26318">
      <formula>LEN(TRIM(K1847))&gt;0</formula>
    </cfRule>
  </conditionalFormatting>
  <conditionalFormatting sqref="M1847">
    <cfRule type="containsText" dxfId="25263" priority="26317" operator="containsText" text="Complete">
      <formula>NOT(ISERROR(SEARCH("Complete",M1847)))</formula>
    </cfRule>
  </conditionalFormatting>
  <conditionalFormatting sqref="I1847">
    <cfRule type="cellIs" dxfId="25262" priority="26316" operator="greaterThan">
      <formula>2.35</formula>
    </cfRule>
  </conditionalFormatting>
  <conditionalFormatting sqref="I1847">
    <cfRule type="cellIs" dxfId="25261" priority="26312" operator="greaterThan">
      <formula>2.35</formula>
    </cfRule>
  </conditionalFormatting>
  <conditionalFormatting sqref="J1847">
    <cfRule type="notContainsBlanks" dxfId="25260" priority="26315">
      <formula>LEN(TRIM(J1847))&gt;0</formula>
    </cfRule>
  </conditionalFormatting>
  <conditionalFormatting sqref="K1847">
    <cfRule type="notContainsBlanks" dxfId="25259" priority="26314">
      <formula>LEN(TRIM(K1847))&gt;0</formula>
    </cfRule>
  </conditionalFormatting>
  <conditionalFormatting sqref="M1847">
    <cfRule type="containsText" dxfId="25258" priority="26313" operator="containsText" text="Complete">
      <formula>NOT(ISERROR(SEARCH("Complete",M1847)))</formula>
    </cfRule>
  </conditionalFormatting>
  <conditionalFormatting sqref="J1848">
    <cfRule type="notContainsBlanks" dxfId="25257" priority="26311">
      <formula>LEN(TRIM(J1848))&gt;0</formula>
    </cfRule>
  </conditionalFormatting>
  <conditionalFormatting sqref="K1848">
    <cfRule type="notContainsBlanks" dxfId="25256" priority="26310">
      <formula>LEN(TRIM(K1848))&gt;0</formula>
    </cfRule>
  </conditionalFormatting>
  <conditionalFormatting sqref="M1848">
    <cfRule type="containsText" dxfId="25255" priority="26309" operator="containsText" text="Complete">
      <formula>NOT(ISERROR(SEARCH("Complete",M1848)))</formula>
    </cfRule>
  </conditionalFormatting>
  <conditionalFormatting sqref="I1848">
    <cfRule type="cellIs" dxfId="25254" priority="26308" operator="greaterThan">
      <formula>2.35</formula>
    </cfRule>
  </conditionalFormatting>
  <conditionalFormatting sqref="I1848">
    <cfRule type="cellIs" dxfId="25253" priority="26304" operator="greaterThan">
      <formula>2.35</formula>
    </cfRule>
  </conditionalFormatting>
  <conditionalFormatting sqref="J1848">
    <cfRule type="notContainsBlanks" dxfId="25252" priority="26307">
      <formula>LEN(TRIM(J1848))&gt;0</formula>
    </cfRule>
  </conditionalFormatting>
  <conditionalFormatting sqref="K1848">
    <cfRule type="notContainsBlanks" dxfId="25251" priority="26306">
      <formula>LEN(TRIM(K1848))&gt;0</formula>
    </cfRule>
  </conditionalFormatting>
  <conditionalFormatting sqref="M1848">
    <cfRule type="containsText" dxfId="25250" priority="26305" operator="containsText" text="Complete">
      <formula>NOT(ISERROR(SEARCH("Complete",M1848)))</formula>
    </cfRule>
  </conditionalFormatting>
  <conditionalFormatting sqref="J1848">
    <cfRule type="notContainsBlanks" dxfId="25249" priority="26303">
      <formula>LEN(TRIM(J1848))&gt;0</formula>
    </cfRule>
  </conditionalFormatting>
  <conditionalFormatting sqref="K1848">
    <cfRule type="notContainsBlanks" dxfId="25248" priority="26302">
      <formula>LEN(TRIM(K1848))&gt;0</formula>
    </cfRule>
  </conditionalFormatting>
  <conditionalFormatting sqref="M1848">
    <cfRule type="containsText" dxfId="25247" priority="26301" operator="containsText" text="Complete">
      <formula>NOT(ISERROR(SEARCH("Complete",M1848)))</formula>
    </cfRule>
  </conditionalFormatting>
  <conditionalFormatting sqref="I1848">
    <cfRule type="cellIs" dxfId="25246" priority="26300" operator="greaterThan">
      <formula>2.35</formula>
    </cfRule>
  </conditionalFormatting>
  <conditionalFormatting sqref="I1848">
    <cfRule type="cellIs" dxfId="25245" priority="26296" operator="greaterThan">
      <formula>2.35</formula>
    </cfRule>
  </conditionalFormatting>
  <conditionalFormatting sqref="J1848">
    <cfRule type="notContainsBlanks" dxfId="25244" priority="26299">
      <formula>LEN(TRIM(J1848))&gt;0</formula>
    </cfRule>
  </conditionalFormatting>
  <conditionalFormatting sqref="K1848">
    <cfRule type="notContainsBlanks" dxfId="25243" priority="26298">
      <formula>LEN(TRIM(K1848))&gt;0</formula>
    </cfRule>
  </conditionalFormatting>
  <conditionalFormatting sqref="M1848">
    <cfRule type="containsText" dxfId="25242" priority="26297" operator="containsText" text="Complete">
      <formula>NOT(ISERROR(SEARCH("Complete",M1848)))</formula>
    </cfRule>
  </conditionalFormatting>
  <conditionalFormatting sqref="J1849">
    <cfRule type="notContainsBlanks" dxfId="25241" priority="26295">
      <formula>LEN(TRIM(J1849))&gt;0</formula>
    </cfRule>
  </conditionalFormatting>
  <conditionalFormatting sqref="K1849">
    <cfRule type="notContainsBlanks" dxfId="25240" priority="26294">
      <formula>LEN(TRIM(K1849))&gt;0</formula>
    </cfRule>
  </conditionalFormatting>
  <conditionalFormatting sqref="M1849">
    <cfRule type="containsText" dxfId="25239" priority="26293" operator="containsText" text="Complete">
      <formula>NOT(ISERROR(SEARCH("Complete",M1849)))</formula>
    </cfRule>
  </conditionalFormatting>
  <conditionalFormatting sqref="I1849">
    <cfRule type="cellIs" dxfId="25238" priority="26292" operator="greaterThan">
      <formula>2.35</formula>
    </cfRule>
  </conditionalFormatting>
  <conditionalFormatting sqref="I1849">
    <cfRule type="cellIs" dxfId="25237" priority="26288" operator="greaterThan">
      <formula>2.35</formula>
    </cfRule>
  </conditionalFormatting>
  <conditionalFormatting sqref="J1849">
    <cfRule type="notContainsBlanks" dxfId="25236" priority="26291">
      <formula>LEN(TRIM(J1849))&gt;0</formula>
    </cfRule>
  </conditionalFormatting>
  <conditionalFormatting sqref="K1849">
    <cfRule type="notContainsBlanks" dxfId="25235" priority="26290">
      <formula>LEN(TRIM(K1849))&gt;0</formula>
    </cfRule>
  </conditionalFormatting>
  <conditionalFormatting sqref="M1849">
    <cfRule type="containsText" dxfId="25234" priority="26289" operator="containsText" text="Complete">
      <formula>NOT(ISERROR(SEARCH("Complete",M1849)))</formula>
    </cfRule>
  </conditionalFormatting>
  <conditionalFormatting sqref="J1849">
    <cfRule type="notContainsBlanks" dxfId="25233" priority="26287">
      <formula>LEN(TRIM(J1849))&gt;0</formula>
    </cfRule>
  </conditionalFormatting>
  <conditionalFormatting sqref="K1849">
    <cfRule type="notContainsBlanks" dxfId="25232" priority="26286">
      <formula>LEN(TRIM(K1849))&gt;0</formula>
    </cfRule>
  </conditionalFormatting>
  <conditionalFormatting sqref="M1849">
    <cfRule type="containsText" dxfId="25231" priority="26285" operator="containsText" text="Complete">
      <formula>NOT(ISERROR(SEARCH("Complete",M1849)))</formula>
    </cfRule>
  </conditionalFormatting>
  <conditionalFormatting sqref="I1849">
    <cfRule type="cellIs" dxfId="25230" priority="26284" operator="greaterThan">
      <formula>2.35</formula>
    </cfRule>
  </conditionalFormatting>
  <conditionalFormatting sqref="I1849">
    <cfRule type="cellIs" dxfId="25229" priority="26280" operator="greaterThan">
      <formula>2.35</formula>
    </cfRule>
  </conditionalFormatting>
  <conditionalFormatting sqref="J1849">
    <cfRule type="notContainsBlanks" dxfId="25228" priority="26283">
      <formula>LEN(TRIM(J1849))&gt;0</formula>
    </cfRule>
  </conditionalFormatting>
  <conditionalFormatting sqref="K1849">
    <cfRule type="notContainsBlanks" dxfId="25227" priority="26282">
      <formula>LEN(TRIM(K1849))&gt;0</formula>
    </cfRule>
  </conditionalFormatting>
  <conditionalFormatting sqref="M1849">
    <cfRule type="containsText" dxfId="25226" priority="26281" operator="containsText" text="Complete">
      <formula>NOT(ISERROR(SEARCH("Complete",M1849)))</formula>
    </cfRule>
  </conditionalFormatting>
  <conditionalFormatting sqref="J1850">
    <cfRule type="notContainsBlanks" dxfId="25225" priority="26279">
      <formula>LEN(TRIM(J1850))&gt;0</formula>
    </cfRule>
  </conditionalFormatting>
  <conditionalFormatting sqref="K1850">
    <cfRule type="notContainsBlanks" dxfId="25224" priority="26278">
      <formula>LEN(TRIM(K1850))&gt;0</formula>
    </cfRule>
  </conditionalFormatting>
  <conditionalFormatting sqref="M1850">
    <cfRule type="containsText" dxfId="25223" priority="26277" operator="containsText" text="Complete">
      <formula>NOT(ISERROR(SEARCH("Complete",M1850)))</formula>
    </cfRule>
  </conditionalFormatting>
  <conditionalFormatting sqref="I1850">
    <cfRule type="cellIs" dxfId="25222" priority="26276" operator="greaterThan">
      <formula>2.35</formula>
    </cfRule>
  </conditionalFormatting>
  <conditionalFormatting sqref="I1850">
    <cfRule type="cellIs" dxfId="25221" priority="26272" operator="greaterThan">
      <formula>2.35</formula>
    </cfRule>
  </conditionalFormatting>
  <conditionalFormatting sqref="J1850">
    <cfRule type="notContainsBlanks" dxfId="25220" priority="26275">
      <formula>LEN(TRIM(J1850))&gt;0</formula>
    </cfRule>
  </conditionalFormatting>
  <conditionalFormatting sqref="K1850">
    <cfRule type="notContainsBlanks" dxfId="25219" priority="26274">
      <formula>LEN(TRIM(K1850))&gt;0</formula>
    </cfRule>
  </conditionalFormatting>
  <conditionalFormatting sqref="M1850">
    <cfRule type="containsText" dxfId="25218" priority="26273" operator="containsText" text="Complete">
      <formula>NOT(ISERROR(SEARCH("Complete",M1850)))</formula>
    </cfRule>
  </conditionalFormatting>
  <conditionalFormatting sqref="J1850">
    <cfRule type="notContainsBlanks" dxfId="25217" priority="26271">
      <formula>LEN(TRIM(J1850))&gt;0</formula>
    </cfRule>
  </conditionalFormatting>
  <conditionalFormatting sqref="K1850">
    <cfRule type="notContainsBlanks" dxfId="25216" priority="26270">
      <formula>LEN(TRIM(K1850))&gt;0</formula>
    </cfRule>
  </conditionalFormatting>
  <conditionalFormatting sqref="M1850">
    <cfRule type="containsText" dxfId="25215" priority="26269" operator="containsText" text="Complete">
      <formula>NOT(ISERROR(SEARCH("Complete",M1850)))</formula>
    </cfRule>
  </conditionalFormatting>
  <conditionalFormatting sqref="I1850">
    <cfRule type="cellIs" dxfId="25214" priority="26268" operator="greaterThan">
      <formula>2.35</formula>
    </cfRule>
  </conditionalFormatting>
  <conditionalFormatting sqref="I1850">
    <cfRule type="cellIs" dxfId="25213" priority="26264" operator="greaterThan">
      <formula>2.35</formula>
    </cfRule>
  </conditionalFormatting>
  <conditionalFormatting sqref="J1850">
    <cfRule type="notContainsBlanks" dxfId="25212" priority="26267">
      <formula>LEN(TRIM(J1850))&gt;0</formula>
    </cfRule>
  </conditionalFormatting>
  <conditionalFormatting sqref="K1850">
    <cfRule type="notContainsBlanks" dxfId="25211" priority="26266">
      <formula>LEN(TRIM(K1850))&gt;0</formula>
    </cfRule>
  </conditionalFormatting>
  <conditionalFormatting sqref="M1850">
    <cfRule type="containsText" dxfId="25210" priority="26265" operator="containsText" text="Complete">
      <formula>NOT(ISERROR(SEARCH("Complete",M1850)))</formula>
    </cfRule>
  </conditionalFormatting>
  <conditionalFormatting sqref="J1851">
    <cfRule type="notContainsBlanks" dxfId="25209" priority="26263">
      <formula>LEN(TRIM(J1851))&gt;0</formula>
    </cfRule>
  </conditionalFormatting>
  <conditionalFormatting sqref="K1851">
    <cfRule type="notContainsBlanks" dxfId="25208" priority="26262">
      <formula>LEN(TRIM(K1851))&gt;0</formula>
    </cfRule>
  </conditionalFormatting>
  <conditionalFormatting sqref="M1851">
    <cfRule type="containsText" dxfId="25207" priority="26261" operator="containsText" text="Complete">
      <formula>NOT(ISERROR(SEARCH("Complete",M1851)))</formula>
    </cfRule>
  </conditionalFormatting>
  <conditionalFormatting sqref="I1851">
    <cfRule type="cellIs" dxfId="25206" priority="26260" operator="greaterThan">
      <formula>2.35</formula>
    </cfRule>
  </conditionalFormatting>
  <conditionalFormatting sqref="I1851">
    <cfRule type="cellIs" dxfId="25205" priority="26256" operator="greaterThan">
      <formula>2.35</formula>
    </cfRule>
  </conditionalFormatting>
  <conditionalFormatting sqref="J1851">
    <cfRule type="notContainsBlanks" dxfId="25204" priority="26259">
      <formula>LEN(TRIM(J1851))&gt;0</formula>
    </cfRule>
  </conditionalFormatting>
  <conditionalFormatting sqref="K1851">
    <cfRule type="notContainsBlanks" dxfId="25203" priority="26258">
      <formula>LEN(TRIM(K1851))&gt;0</formula>
    </cfRule>
  </conditionalFormatting>
  <conditionalFormatting sqref="M1851">
    <cfRule type="containsText" dxfId="25202" priority="26257" operator="containsText" text="Complete">
      <formula>NOT(ISERROR(SEARCH("Complete",M1851)))</formula>
    </cfRule>
  </conditionalFormatting>
  <conditionalFormatting sqref="J1851">
    <cfRule type="notContainsBlanks" dxfId="25201" priority="26255">
      <formula>LEN(TRIM(J1851))&gt;0</formula>
    </cfRule>
  </conditionalFormatting>
  <conditionalFormatting sqref="K1851">
    <cfRule type="notContainsBlanks" dxfId="25200" priority="26254">
      <formula>LEN(TRIM(K1851))&gt;0</formula>
    </cfRule>
  </conditionalFormatting>
  <conditionalFormatting sqref="M1851">
    <cfRule type="containsText" dxfId="25199" priority="26253" operator="containsText" text="Complete">
      <formula>NOT(ISERROR(SEARCH("Complete",M1851)))</formula>
    </cfRule>
  </conditionalFormatting>
  <conditionalFormatting sqref="I1851">
    <cfRule type="cellIs" dxfId="25198" priority="26252" operator="greaterThan">
      <formula>2.35</formula>
    </cfRule>
  </conditionalFormatting>
  <conditionalFormatting sqref="I1851">
    <cfRule type="cellIs" dxfId="25197" priority="26248" operator="greaterThan">
      <formula>2.35</formula>
    </cfRule>
  </conditionalFormatting>
  <conditionalFormatting sqref="J1851">
    <cfRule type="notContainsBlanks" dxfId="25196" priority="26251">
      <formula>LEN(TRIM(J1851))&gt;0</formula>
    </cfRule>
  </conditionalFormatting>
  <conditionalFormatting sqref="K1851">
    <cfRule type="notContainsBlanks" dxfId="25195" priority="26250">
      <formula>LEN(TRIM(K1851))&gt;0</formula>
    </cfRule>
  </conditionalFormatting>
  <conditionalFormatting sqref="M1851">
    <cfRule type="containsText" dxfId="25194" priority="26249" operator="containsText" text="Complete">
      <formula>NOT(ISERROR(SEARCH("Complete",M1851)))</formula>
    </cfRule>
  </conditionalFormatting>
  <conditionalFormatting sqref="J1852">
    <cfRule type="notContainsBlanks" dxfId="25193" priority="26247">
      <formula>LEN(TRIM(J1852))&gt;0</formula>
    </cfRule>
  </conditionalFormatting>
  <conditionalFormatting sqref="K1852">
    <cfRule type="notContainsBlanks" dxfId="25192" priority="26246">
      <formula>LEN(TRIM(K1852))&gt;0</formula>
    </cfRule>
  </conditionalFormatting>
  <conditionalFormatting sqref="M1852">
    <cfRule type="containsText" dxfId="25191" priority="26245" operator="containsText" text="Complete">
      <formula>NOT(ISERROR(SEARCH("Complete",M1852)))</formula>
    </cfRule>
  </conditionalFormatting>
  <conditionalFormatting sqref="I1852">
    <cfRule type="cellIs" dxfId="25190" priority="26244" operator="greaterThan">
      <formula>2.35</formula>
    </cfRule>
  </conditionalFormatting>
  <conditionalFormatting sqref="I1852">
    <cfRule type="cellIs" dxfId="25189" priority="26240" operator="greaterThan">
      <formula>2.35</formula>
    </cfRule>
  </conditionalFormatting>
  <conditionalFormatting sqref="J1852">
    <cfRule type="notContainsBlanks" dxfId="25188" priority="26243">
      <formula>LEN(TRIM(J1852))&gt;0</formula>
    </cfRule>
  </conditionalFormatting>
  <conditionalFormatting sqref="K1852">
    <cfRule type="notContainsBlanks" dxfId="25187" priority="26242">
      <formula>LEN(TRIM(K1852))&gt;0</formula>
    </cfRule>
  </conditionalFormatting>
  <conditionalFormatting sqref="M1852">
    <cfRule type="containsText" dxfId="25186" priority="26241" operator="containsText" text="Complete">
      <formula>NOT(ISERROR(SEARCH("Complete",M1852)))</formula>
    </cfRule>
  </conditionalFormatting>
  <conditionalFormatting sqref="J1852">
    <cfRule type="notContainsBlanks" dxfId="25185" priority="26239">
      <formula>LEN(TRIM(J1852))&gt;0</formula>
    </cfRule>
  </conditionalFormatting>
  <conditionalFormatting sqref="K1852">
    <cfRule type="notContainsBlanks" dxfId="25184" priority="26238">
      <formula>LEN(TRIM(K1852))&gt;0</formula>
    </cfRule>
  </conditionalFormatting>
  <conditionalFormatting sqref="M1852">
    <cfRule type="containsText" dxfId="25183" priority="26237" operator="containsText" text="Complete">
      <formula>NOT(ISERROR(SEARCH("Complete",M1852)))</formula>
    </cfRule>
  </conditionalFormatting>
  <conditionalFormatting sqref="I1852">
    <cfRule type="cellIs" dxfId="25182" priority="26236" operator="greaterThan">
      <formula>2.35</formula>
    </cfRule>
  </conditionalFormatting>
  <conditionalFormatting sqref="I1852">
    <cfRule type="cellIs" dxfId="25181" priority="26232" operator="greaterThan">
      <formula>2.35</formula>
    </cfRule>
  </conditionalFormatting>
  <conditionalFormatting sqref="J1852">
    <cfRule type="notContainsBlanks" dxfId="25180" priority="26235">
      <formula>LEN(TRIM(J1852))&gt;0</formula>
    </cfRule>
  </conditionalFormatting>
  <conditionalFormatting sqref="K1852">
    <cfRule type="notContainsBlanks" dxfId="25179" priority="26234">
      <formula>LEN(TRIM(K1852))&gt;0</formula>
    </cfRule>
  </conditionalFormatting>
  <conditionalFormatting sqref="M1852">
    <cfRule type="containsText" dxfId="25178" priority="26233" operator="containsText" text="Complete">
      <formula>NOT(ISERROR(SEARCH("Complete",M1852)))</formula>
    </cfRule>
  </conditionalFormatting>
  <conditionalFormatting sqref="J1853">
    <cfRule type="notContainsBlanks" dxfId="25177" priority="26231">
      <formula>LEN(TRIM(J1853))&gt;0</formula>
    </cfRule>
  </conditionalFormatting>
  <conditionalFormatting sqref="K1853">
    <cfRule type="notContainsBlanks" dxfId="25176" priority="26230">
      <formula>LEN(TRIM(K1853))&gt;0</formula>
    </cfRule>
  </conditionalFormatting>
  <conditionalFormatting sqref="M1853">
    <cfRule type="containsText" dxfId="25175" priority="26229" operator="containsText" text="Complete">
      <formula>NOT(ISERROR(SEARCH("Complete",M1853)))</formula>
    </cfRule>
  </conditionalFormatting>
  <conditionalFormatting sqref="I1853">
    <cfRule type="cellIs" dxfId="25174" priority="26228" operator="greaterThan">
      <formula>2.35</formula>
    </cfRule>
  </conditionalFormatting>
  <conditionalFormatting sqref="I1853">
    <cfRule type="cellIs" dxfId="25173" priority="26224" operator="greaterThan">
      <formula>2.35</formula>
    </cfRule>
  </conditionalFormatting>
  <conditionalFormatting sqref="J1853">
    <cfRule type="notContainsBlanks" dxfId="25172" priority="26227">
      <formula>LEN(TRIM(J1853))&gt;0</formula>
    </cfRule>
  </conditionalFormatting>
  <conditionalFormatting sqref="K1853">
    <cfRule type="notContainsBlanks" dxfId="25171" priority="26226">
      <formula>LEN(TRIM(K1853))&gt;0</formula>
    </cfRule>
  </conditionalFormatting>
  <conditionalFormatting sqref="M1853">
    <cfRule type="containsText" dxfId="25170" priority="26225" operator="containsText" text="Complete">
      <formula>NOT(ISERROR(SEARCH("Complete",M1853)))</formula>
    </cfRule>
  </conditionalFormatting>
  <conditionalFormatting sqref="J1853">
    <cfRule type="notContainsBlanks" dxfId="25169" priority="26223">
      <formula>LEN(TRIM(J1853))&gt;0</formula>
    </cfRule>
  </conditionalFormatting>
  <conditionalFormatting sqref="K1853">
    <cfRule type="notContainsBlanks" dxfId="25168" priority="26222">
      <formula>LEN(TRIM(K1853))&gt;0</formula>
    </cfRule>
  </conditionalFormatting>
  <conditionalFormatting sqref="M1853">
    <cfRule type="containsText" dxfId="25167" priority="26221" operator="containsText" text="Complete">
      <formula>NOT(ISERROR(SEARCH("Complete",M1853)))</formula>
    </cfRule>
  </conditionalFormatting>
  <conditionalFormatting sqref="I1853">
    <cfRule type="cellIs" dxfId="25166" priority="26220" operator="greaterThan">
      <formula>2.35</formula>
    </cfRule>
  </conditionalFormatting>
  <conditionalFormatting sqref="I1853">
    <cfRule type="cellIs" dxfId="25165" priority="26216" operator="greaterThan">
      <formula>2.35</formula>
    </cfRule>
  </conditionalFormatting>
  <conditionalFormatting sqref="J1853">
    <cfRule type="notContainsBlanks" dxfId="25164" priority="26219">
      <formula>LEN(TRIM(J1853))&gt;0</formula>
    </cfRule>
  </conditionalFormatting>
  <conditionalFormatting sqref="K1853">
    <cfRule type="notContainsBlanks" dxfId="25163" priority="26218">
      <formula>LEN(TRIM(K1853))&gt;0</formula>
    </cfRule>
  </conditionalFormatting>
  <conditionalFormatting sqref="M1853">
    <cfRule type="containsText" dxfId="25162" priority="26217" operator="containsText" text="Complete">
      <formula>NOT(ISERROR(SEARCH("Complete",M1853)))</formula>
    </cfRule>
  </conditionalFormatting>
  <conditionalFormatting sqref="J1854">
    <cfRule type="notContainsBlanks" dxfId="25161" priority="26215">
      <formula>LEN(TRIM(J1854))&gt;0</formula>
    </cfRule>
  </conditionalFormatting>
  <conditionalFormatting sqref="K1854">
    <cfRule type="notContainsBlanks" dxfId="25160" priority="26214">
      <formula>LEN(TRIM(K1854))&gt;0</formula>
    </cfRule>
  </conditionalFormatting>
  <conditionalFormatting sqref="M1854">
    <cfRule type="containsText" dxfId="25159" priority="26213" operator="containsText" text="Complete">
      <formula>NOT(ISERROR(SEARCH("Complete",M1854)))</formula>
    </cfRule>
  </conditionalFormatting>
  <conditionalFormatting sqref="I1854">
    <cfRule type="cellIs" dxfId="25158" priority="26212" operator="greaterThan">
      <formula>2.35</formula>
    </cfRule>
  </conditionalFormatting>
  <conditionalFormatting sqref="I1854">
    <cfRule type="cellIs" dxfId="25157" priority="26208" operator="greaterThan">
      <formula>2.35</formula>
    </cfRule>
  </conditionalFormatting>
  <conditionalFormatting sqref="J1854">
    <cfRule type="notContainsBlanks" dxfId="25156" priority="26211">
      <formula>LEN(TRIM(J1854))&gt;0</formula>
    </cfRule>
  </conditionalFormatting>
  <conditionalFormatting sqref="K1854">
    <cfRule type="notContainsBlanks" dxfId="25155" priority="26210">
      <formula>LEN(TRIM(K1854))&gt;0</formula>
    </cfRule>
  </conditionalFormatting>
  <conditionalFormatting sqref="M1854">
    <cfRule type="containsText" dxfId="25154" priority="26209" operator="containsText" text="Complete">
      <formula>NOT(ISERROR(SEARCH("Complete",M1854)))</formula>
    </cfRule>
  </conditionalFormatting>
  <conditionalFormatting sqref="J1854">
    <cfRule type="notContainsBlanks" dxfId="25153" priority="26207">
      <formula>LEN(TRIM(J1854))&gt;0</formula>
    </cfRule>
  </conditionalFormatting>
  <conditionalFormatting sqref="K1854">
    <cfRule type="notContainsBlanks" dxfId="25152" priority="26206">
      <formula>LEN(TRIM(K1854))&gt;0</formula>
    </cfRule>
  </conditionalFormatting>
  <conditionalFormatting sqref="M1854">
    <cfRule type="containsText" dxfId="25151" priority="26205" operator="containsText" text="Complete">
      <formula>NOT(ISERROR(SEARCH("Complete",M1854)))</formula>
    </cfRule>
  </conditionalFormatting>
  <conditionalFormatting sqref="I1854">
    <cfRule type="cellIs" dxfId="25150" priority="26204" operator="greaterThan">
      <formula>2.35</formula>
    </cfRule>
  </conditionalFormatting>
  <conditionalFormatting sqref="I1854">
    <cfRule type="cellIs" dxfId="25149" priority="26200" operator="greaterThan">
      <formula>2.35</formula>
    </cfRule>
  </conditionalFormatting>
  <conditionalFormatting sqref="J1854">
    <cfRule type="notContainsBlanks" dxfId="25148" priority="26203">
      <formula>LEN(TRIM(J1854))&gt;0</formula>
    </cfRule>
  </conditionalFormatting>
  <conditionalFormatting sqref="K1854">
    <cfRule type="notContainsBlanks" dxfId="25147" priority="26202">
      <formula>LEN(TRIM(K1854))&gt;0</formula>
    </cfRule>
  </conditionalFormatting>
  <conditionalFormatting sqref="M1854">
    <cfRule type="containsText" dxfId="25146" priority="26201" operator="containsText" text="Complete">
      <formula>NOT(ISERROR(SEARCH("Complete",M1854)))</formula>
    </cfRule>
  </conditionalFormatting>
  <conditionalFormatting sqref="J1855">
    <cfRule type="notContainsBlanks" dxfId="25145" priority="26199">
      <formula>LEN(TRIM(J1855))&gt;0</formula>
    </cfRule>
  </conditionalFormatting>
  <conditionalFormatting sqref="K1855">
    <cfRule type="notContainsBlanks" dxfId="25144" priority="26198">
      <formula>LEN(TRIM(K1855))&gt;0</formula>
    </cfRule>
  </conditionalFormatting>
  <conditionalFormatting sqref="M1855">
    <cfRule type="containsText" dxfId="25143" priority="26197" operator="containsText" text="Complete">
      <formula>NOT(ISERROR(SEARCH("Complete",M1855)))</formula>
    </cfRule>
  </conditionalFormatting>
  <conditionalFormatting sqref="I1855">
    <cfRule type="cellIs" dxfId="25142" priority="26196" operator="greaterThan">
      <formula>2.35</formula>
    </cfRule>
  </conditionalFormatting>
  <conditionalFormatting sqref="I1855">
    <cfRule type="cellIs" dxfId="25141" priority="26192" operator="greaterThan">
      <formula>2.35</formula>
    </cfRule>
  </conditionalFormatting>
  <conditionalFormatting sqref="J1855">
    <cfRule type="notContainsBlanks" dxfId="25140" priority="26195">
      <formula>LEN(TRIM(J1855))&gt;0</formula>
    </cfRule>
  </conditionalFormatting>
  <conditionalFormatting sqref="K1855">
    <cfRule type="notContainsBlanks" dxfId="25139" priority="26194">
      <formula>LEN(TRIM(K1855))&gt;0</formula>
    </cfRule>
  </conditionalFormatting>
  <conditionalFormatting sqref="M1855">
    <cfRule type="containsText" dxfId="25138" priority="26193" operator="containsText" text="Complete">
      <formula>NOT(ISERROR(SEARCH("Complete",M1855)))</formula>
    </cfRule>
  </conditionalFormatting>
  <conditionalFormatting sqref="J1855">
    <cfRule type="notContainsBlanks" dxfId="25137" priority="26191">
      <formula>LEN(TRIM(J1855))&gt;0</formula>
    </cfRule>
  </conditionalFormatting>
  <conditionalFormatting sqref="K1855">
    <cfRule type="notContainsBlanks" dxfId="25136" priority="26190">
      <formula>LEN(TRIM(K1855))&gt;0</formula>
    </cfRule>
  </conditionalFormatting>
  <conditionalFormatting sqref="M1855">
    <cfRule type="containsText" dxfId="25135" priority="26189" operator="containsText" text="Complete">
      <formula>NOT(ISERROR(SEARCH("Complete",M1855)))</formula>
    </cfRule>
  </conditionalFormatting>
  <conditionalFormatting sqref="I1855">
    <cfRule type="cellIs" dxfId="25134" priority="26188" operator="greaterThan">
      <formula>2.35</formula>
    </cfRule>
  </conditionalFormatting>
  <conditionalFormatting sqref="I1855">
    <cfRule type="cellIs" dxfId="25133" priority="26184" operator="greaterThan">
      <formula>2.35</formula>
    </cfRule>
  </conditionalFormatting>
  <conditionalFormatting sqref="J1855">
    <cfRule type="notContainsBlanks" dxfId="25132" priority="26187">
      <formula>LEN(TRIM(J1855))&gt;0</formula>
    </cfRule>
  </conditionalFormatting>
  <conditionalFormatting sqref="K1855">
    <cfRule type="notContainsBlanks" dxfId="25131" priority="26186">
      <formula>LEN(TRIM(K1855))&gt;0</formula>
    </cfRule>
  </conditionalFormatting>
  <conditionalFormatting sqref="M1855">
    <cfRule type="containsText" dxfId="25130" priority="26185" operator="containsText" text="Complete">
      <formula>NOT(ISERROR(SEARCH("Complete",M1855)))</formula>
    </cfRule>
  </conditionalFormatting>
  <conditionalFormatting sqref="J1856">
    <cfRule type="notContainsBlanks" dxfId="25129" priority="26183">
      <formula>LEN(TRIM(J1856))&gt;0</formula>
    </cfRule>
  </conditionalFormatting>
  <conditionalFormatting sqref="K1856">
    <cfRule type="notContainsBlanks" dxfId="25128" priority="26182">
      <formula>LEN(TRIM(K1856))&gt;0</formula>
    </cfRule>
  </conditionalFormatting>
  <conditionalFormatting sqref="M1856">
    <cfRule type="containsText" dxfId="25127" priority="26181" operator="containsText" text="Complete">
      <formula>NOT(ISERROR(SEARCH("Complete",M1856)))</formula>
    </cfRule>
  </conditionalFormatting>
  <conditionalFormatting sqref="I1856">
    <cfRule type="cellIs" dxfId="25126" priority="26180" operator="greaterThan">
      <formula>2.35</formula>
    </cfRule>
  </conditionalFormatting>
  <conditionalFormatting sqref="I1856">
    <cfRule type="cellIs" dxfId="25125" priority="26176" operator="greaterThan">
      <formula>2.35</formula>
    </cfRule>
  </conditionalFormatting>
  <conditionalFormatting sqref="J1856">
    <cfRule type="notContainsBlanks" dxfId="25124" priority="26179">
      <formula>LEN(TRIM(J1856))&gt;0</formula>
    </cfRule>
  </conditionalFormatting>
  <conditionalFormatting sqref="K1856">
    <cfRule type="notContainsBlanks" dxfId="25123" priority="26178">
      <formula>LEN(TRIM(K1856))&gt;0</formula>
    </cfRule>
  </conditionalFormatting>
  <conditionalFormatting sqref="M1856">
    <cfRule type="containsText" dxfId="25122" priority="26177" operator="containsText" text="Complete">
      <formula>NOT(ISERROR(SEARCH("Complete",M1856)))</formula>
    </cfRule>
  </conditionalFormatting>
  <conditionalFormatting sqref="J1856">
    <cfRule type="notContainsBlanks" dxfId="25121" priority="26175">
      <formula>LEN(TRIM(J1856))&gt;0</formula>
    </cfRule>
  </conditionalFormatting>
  <conditionalFormatting sqref="K1856">
    <cfRule type="notContainsBlanks" dxfId="25120" priority="26174">
      <formula>LEN(TRIM(K1856))&gt;0</formula>
    </cfRule>
  </conditionalFormatting>
  <conditionalFormatting sqref="M1856">
    <cfRule type="containsText" dxfId="25119" priority="26173" operator="containsText" text="Complete">
      <formula>NOT(ISERROR(SEARCH("Complete",M1856)))</formula>
    </cfRule>
  </conditionalFormatting>
  <conditionalFormatting sqref="I1856">
    <cfRule type="cellIs" dxfId="25118" priority="26172" operator="greaterThan">
      <formula>2.35</formula>
    </cfRule>
  </conditionalFormatting>
  <conditionalFormatting sqref="I1856">
    <cfRule type="cellIs" dxfId="25117" priority="26168" operator="greaterThan">
      <formula>2.35</formula>
    </cfRule>
  </conditionalFormatting>
  <conditionalFormatting sqref="J1856">
    <cfRule type="notContainsBlanks" dxfId="25116" priority="26171">
      <formula>LEN(TRIM(J1856))&gt;0</formula>
    </cfRule>
  </conditionalFormatting>
  <conditionalFormatting sqref="K1856">
    <cfRule type="notContainsBlanks" dxfId="25115" priority="26170">
      <formula>LEN(TRIM(K1856))&gt;0</formula>
    </cfRule>
  </conditionalFormatting>
  <conditionalFormatting sqref="M1856">
    <cfRule type="containsText" dxfId="25114" priority="26169" operator="containsText" text="Complete">
      <formula>NOT(ISERROR(SEARCH("Complete",M1856)))</formula>
    </cfRule>
  </conditionalFormatting>
  <conditionalFormatting sqref="J1857">
    <cfRule type="notContainsBlanks" dxfId="25113" priority="26167">
      <formula>LEN(TRIM(J1857))&gt;0</formula>
    </cfRule>
  </conditionalFormatting>
  <conditionalFormatting sqref="K1857">
    <cfRule type="notContainsBlanks" dxfId="25112" priority="26166">
      <formula>LEN(TRIM(K1857))&gt;0</formula>
    </cfRule>
  </conditionalFormatting>
  <conditionalFormatting sqref="M1857">
    <cfRule type="containsText" dxfId="25111" priority="26165" operator="containsText" text="Complete">
      <formula>NOT(ISERROR(SEARCH("Complete",M1857)))</formula>
    </cfRule>
  </conditionalFormatting>
  <conditionalFormatting sqref="I1857">
    <cfRule type="cellIs" dxfId="25110" priority="26164" operator="greaterThan">
      <formula>2.35</formula>
    </cfRule>
  </conditionalFormatting>
  <conditionalFormatting sqref="I1857">
    <cfRule type="cellIs" dxfId="25109" priority="26160" operator="greaterThan">
      <formula>2.35</formula>
    </cfRule>
  </conditionalFormatting>
  <conditionalFormatting sqref="J1857">
    <cfRule type="notContainsBlanks" dxfId="25108" priority="26163">
      <formula>LEN(TRIM(J1857))&gt;0</formula>
    </cfRule>
  </conditionalFormatting>
  <conditionalFormatting sqref="K1857">
    <cfRule type="notContainsBlanks" dxfId="25107" priority="26162">
      <formula>LEN(TRIM(K1857))&gt;0</formula>
    </cfRule>
  </conditionalFormatting>
  <conditionalFormatting sqref="M1857">
    <cfRule type="containsText" dxfId="25106" priority="26161" operator="containsText" text="Complete">
      <formula>NOT(ISERROR(SEARCH("Complete",M1857)))</formula>
    </cfRule>
  </conditionalFormatting>
  <conditionalFormatting sqref="J1857">
    <cfRule type="notContainsBlanks" dxfId="25105" priority="26159">
      <formula>LEN(TRIM(J1857))&gt;0</formula>
    </cfRule>
  </conditionalFormatting>
  <conditionalFormatting sqref="K1857">
    <cfRule type="notContainsBlanks" dxfId="25104" priority="26158">
      <formula>LEN(TRIM(K1857))&gt;0</formula>
    </cfRule>
  </conditionalFormatting>
  <conditionalFormatting sqref="M1857">
    <cfRule type="containsText" dxfId="25103" priority="26157" operator="containsText" text="Complete">
      <formula>NOT(ISERROR(SEARCH("Complete",M1857)))</formula>
    </cfRule>
  </conditionalFormatting>
  <conditionalFormatting sqref="I1857">
    <cfRule type="cellIs" dxfId="25102" priority="26156" operator="greaterThan">
      <formula>2.35</formula>
    </cfRule>
  </conditionalFormatting>
  <conditionalFormatting sqref="I1857">
    <cfRule type="cellIs" dxfId="25101" priority="26152" operator="greaterThan">
      <formula>2.35</formula>
    </cfRule>
  </conditionalFormatting>
  <conditionalFormatting sqref="J1857">
    <cfRule type="notContainsBlanks" dxfId="25100" priority="26155">
      <formula>LEN(TRIM(J1857))&gt;0</formula>
    </cfRule>
  </conditionalFormatting>
  <conditionalFormatting sqref="K1857">
    <cfRule type="notContainsBlanks" dxfId="25099" priority="26154">
      <formula>LEN(TRIM(K1857))&gt;0</formula>
    </cfRule>
  </conditionalFormatting>
  <conditionalFormatting sqref="M1857">
    <cfRule type="containsText" dxfId="25098" priority="26153" operator="containsText" text="Complete">
      <formula>NOT(ISERROR(SEARCH("Complete",M1857)))</formula>
    </cfRule>
  </conditionalFormatting>
  <conditionalFormatting sqref="J1858">
    <cfRule type="notContainsBlanks" dxfId="25097" priority="26151">
      <formula>LEN(TRIM(J1858))&gt;0</formula>
    </cfRule>
  </conditionalFormatting>
  <conditionalFormatting sqref="K1858">
    <cfRule type="notContainsBlanks" dxfId="25096" priority="26150">
      <formula>LEN(TRIM(K1858))&gt;0</formula>
    </cfRule>
  </conditionalFormatting>
  <conditionalFormatting sqref="M1858">
    <cfRule type="containsText" dxfId="25095" priority="26149" operator="containsText" text="Complete">
      <formula>NOT(ISERROR(SEARCH("Complete",M1858)))</formula>
    </cfRule>
  </conditionalFormatting>
  <conditionalFormatting sqref="I1858">
    <cfRule type="cellIs" dxfId="25094" priority="26148" operator="greaterThan">
      <formula>2.35</formula>
    </cfRule>
  </conditionalFormatting>
  <conditionalFormatting sqref="I1858">
    <cfRule type="cellIs" dxfId="25093" priority="26144" operator="greaterThan">
      <formula>2.35</formula>
    </cfRule>
  </conditionalFormatting>
  <conditionalFormatting sqref="J1858">
    <cfRule type="notContainsBlanks" dxfId="25092" priority="26147">
      <formula>LEN(TRIM(J1858))&gt;0</formula>
    </cfRule>
  </conditionalFormatting>
  <conditionalFormatting sqref="K1858">
    <cfRule type="notContainsBlanks" dxfId="25091" priority="26146">
      <formula>LEN(TRIM(K1858))&gt;0</formula>
    </cfRule>
  </conditionalFormatting>
  <conditionalFormatting sqref="M1858">
    <cfRule type="containsText" dxfId="25090" priority="26145" operator="containsText" text="Complete">
      <formula>NOT(ISERROR(SEARCH("Complete",M1858)))</formula>
    </cfRule>
  </conditionalFormatting>
  <conditionalFormatting sqref="J1858">
    <cfRule type="notContainsBlanks" dxfId="25089" priority="26143">
      <formula>LEN(TRIM(J1858))&gt;0</formula>
    </cfRule>
  </conditionalFormatting>
  <conditionalFormatting sqref="K1858">
    <cfRule type="notContainsBlanks" dxfId="25088" priority="26142">
      <formula>LEN(TRIM(K1858))&gt;0</formula>
    </cfRule>
  </conditionalFormatting>
  <conditionalFormatting sqref="M1858">
    <cfRule type="containsText" dxfId="25087" priority="26141" operator="containsText" text="Complete">
      <formula>NOT(ISERROR(SEARCH("Complete",M1858)))</formula>
    </cfRule>
  </conditionalFormatting>
  <conditionalFormatting sqref="I1858">
    <cfRule type="cellIs" dxfId="25086" priority="26140" operator="greaterThan">
      <formula>2.35</formula>
    </cfRule>
  </conditionalFormatting>
  <conditionalFormatting sqref="I1858">
    <cfRule type="cellIs" dxfId="25085" priority="26136" operator="greaterThan">
      <formula>2.35</formula>
    </cfRule>
  </conditionalFormatting>
  <conditionalFormatting sqref="J1858">
    <cfRule type="notContainsBlanks" dxfId="25084" priority="26139">
      <formula>LEN(TRIM(J1858))&gt;0</formula>
    </cfRule>
  </conditionalFormatting>
  <conditionalFormatting sqref="K1858">
    <cfRule type="notContainsBlanks" dxfId="25083" priority="26138">
      <formula>LEN(TRIM(K1858))&gt;0</formula>
    </cfRule>
  </conditionalFormatting>
  <conditionalFormatting sqref="M1858">
    <cfRule type="containsText" dxfId="25082" priority="26137" operator="containsText" text="Complete">
      <formula>NOT(ISERROR(SEARCH("Complete",M1858)))</formula>
    </cfRule>
  </conditionalFormatting>
  <conditionalFormatting sqref="J1859">
    <cfRule type="notContainsBlanks" dxfId="25081" priority="26135">
      <formula>LEN(TRIM(J1859))&gt;0</formula>
    </cfRule>
  </conditionalFormatting>
  <conditionalFormatting sqref="K1859">
    <cfRule type="notContainsBlanks" dxfId="25080" priority="26134">
      <formula>LEN(TRIM(K1859))&gt;0</formula>
    </cfRule>
  </conditionalFormatting>
  <conditionalFormatting sqref="M1859">
    <cfRule type="containsText" dxfId="25079" priority="26133" operator="containsText" text="Complete">
      <formula>NOT(ISERROR(SEARCH("Complete",M1859)))</formula>
    </cfRule>
  </conditionalFormatting>
  <conditionalFormatting sqref="I1859">
    <cfRule type="cellIs" dxfId="25078" priority="26132" operator="greaterThan">
      <formula>2.35</formula>
    </cfRule>
  </conditionalFormatting>
  <conditionalFormatting sqref="I1859">
    <cfRule type="cellIs" dxfId="25077" priority="26128" operator="greaterThan">
      <formula>2.35</formula>
    </cfRule>
  </conditionalFormatting>
  <conditionalFormatting sqref="J1859">
    <cfRule type="notContainsBlanks" dxfId="25076" priority="26131">
      <formula>LEN(TRIM(J1859))&gt;0</formula>
    </cfRule>
  </conditionalFormatting>
  <conditionalFormatting sqref="K1859">
    <cfRule type="notContainsBlanks" dxfId="25075" priority="26130">
      <formula>LEN(TRIM(K1859))&gt;0</formula>
    </cfRule>
  </conditionalFormatting>
  <conditionalFormatting sqref="M1859">
    <cfRule type="containsText" dxfId="25074" priority="26129" operator="containsText" text="Complete">
      <formula>NOT(ISERROR(SEARCH("Complete",M1859)))</formula>
    </cfRule>
  </conditionalFormatting>
  <conditionalFormatting sqref="J1859">
    <cfRule type="notContainsBlanks" dxfId="25073" priority="26127">
      <formula>LEN(TRIM(J1859))&gt;0</formula>
    </cfRule>
  </conditionalFormatting>
  <conditionalFormatting sqref="K1859">
    <cfRule type="notContainsBlanks" dxfId="25072" priority="26126">
      <formula>LEN(TRIM(K1859))&gt;0</formula>
    </cfRule>
  </conditionalFormatting>
  <conditionalFormatting sqref="M1859">
    <cfRule type="containsText" dxfId="25071" priority="26125" operator="containsText" text="Complete">
      <formula>NOT(ISERROR(SEARCH("Complete",M1859)))</formula>
    </cfRule>
  </conditionalFormatting>
  <conditionalFormatting sqref="I1859">
    <cfRule type="cellIs" dxfId="25070" priority="26124" operator="greaterThan">
      <formula>2.35</formula>
    </cfRule>
  </conditionalFormatting>
  <conditionalFormatting sqref="I1859">
    <cfRule type="cellIs" dxfId="25069" priority="26120" operator="greaterThan">
      <formula>2.35</formula>
    </cfRule>
  </conditionalFormatting>
  <conditionalFormatting sqref="J1859">
    <cfRule type="notContainsBlanks" dxfId="25068" priority="26123">
      <formula>LEN(TRIM(J1859))&gt;0</formula>
    </cfRule>
  </conditionalFormatting>
  <conditionalFormatting sqref="K1859">
    <cfRule type="notContainsBlanks" dxfId="25067" priority="26122">
      <formula>LEN(TRIM(K1859))&gt;0</formula>
    </cfRule>
  </conditionalFormatting>
  <conditionalFormatting sqref="M1859">
    <cfRule type="containsText" dxfId="25066" priority="26121" operator="containsText" text="Complete">
      <formula>NOT(ISERROR(SEARCH("Complete",M1859)))</formula>
    </cfRule>
  </conditionalFormatting>
  <conditionalFormatting sqref="J1860">
    <cfRule type="notContainsBlanks" dxfId="25065" priority="26119">
      <formula>LEN(TRIM(J1860))&gt;0</formula>
    </cfRule>
  </conditionalFormatting>
  <conditionalFormatting sqref="K1860">
    <cfRule type="notContainsBlanks" dxfId="25064" priority="26118">
      <formula>LEN(TRIM(K1860))&gt;0</formula>
    </cfRule>
  </conditionalFormatting>
  <conditionalFormatting sqref="M1860">
    <cfRule type="containsText" dxfId="25063" priority="26117" operator="containsText" text="Complete">
      <formula>NOT(ISERROR(SEARCH("Complete",M1860)))</formula>
    </cfRule>
  </conditionalFormatting>
  <conditionalFormatting sqref="I1860">
    <cfRule type="cellIs" dxfId="25062" priority="26116" operator="greaterThan">
      <formula>2.35</formula>
    </cfRule>
  </conditionalFormatting>
  <conditionalFormatting sqref="I1860">
    <cfRule type="cellIs" dxfId="25061" priority="26112" operator="greaterThan">
      <formula>2.35</formula>
    </cfRule>
  </conditionalFormatting>
  <conditionalFormatting sqref="J1860">
    <cfRule type="notContainsBlanks" dxfId="25060" priority="26115">
      <formula>LEN(TRIM(J1860))&gt;0</formula>
    </cfRule>
  </conditionalFormatting>
  <conditionalFormatting sqref="K1860">
    <cfRule type="notContainsBlanks" dxfId="25059" priority="26114">
      <formula>LEN(TRIM(K1860))&gt;0</formula>
    </cfRule>
  </conditionalFormatting>
  <conditionalFormatting sqref="M1860">
    <cfRule type="containsText" dxfId="25058" priority="26113" operator="containsText" text="Complete">
      <formula>NOT(ISERROR(SEARCH("Complete",M1860)))</formula>
    </cfRule>
  </conditionalFormatting>
  <conditionalFormatting sqref="J1860">
    <cfRule type="notContainsBlanks" dxfId="25057" priority="26111">
      <formula>LEN(TRIM(J1860))&gt;0</formula>
    </cfRule>
  </conditionalFormatting>
  <conditionalFormatting sqref="K1860">
    <cfRule type="notContainsBlanks" dxfId="25056" priority="26110">
      <formula>LEN(TRIM(K1860))&gt;0</formula>
    </cfRule>
  </conditionalFormatting>
  <conditionalFormatting sqref="M1860">
    <cfRule type="containsText" dxfId="25055" priority="26109" operator="containsText" text="Complete">
      <formula>NOT(ISERROR(SEARCH("Complete",M1860)))</formula>
    </cfRule>
  </conditionalFormatting>
  <conditionalFormatting sqref="I1860">
    <cfRule type="cellIs" dxfId="25054" priority="26108" operator="greaterThan">
      <formula>2.35</formula>
    </cfRule>
  </conditionalFormatting>
  <conditionalFormatting sqref="I1860">
    <cfRule type="cellIs" dxfId="25053" priority="26104" operator="greaterThan">
      <formula>2.35</formula>
    </cfRule>
  </conditionalFormatting>
  <conditionalFormatting sqref="J1860">
    <cfRule type="notContainsBlanks" dxfId="25052" priority="26107">
      <formula>LEN(TRIM(J1860))&gt;0</formula>
    </cfRule>
  </conditionalFormatting>
  <conditionalFormatting sqref="K1860">
    <cfRule type="notContainsBlanks" dxfId="25051" priority="26106">
      <formula>LEN(TRIM(K1860))&gt;0</formula>
    </cfRule>
  </conditionalFormatting>
  <conditionalFormatting sqref="M1860">
    <cfRule type="containsText" dxfId="25050" priority="26105" operator="containsText" text="Complete">
      <formula>NOT(ISERROR(SEARCH("Complete",M1860)))</formula>
    </cfRule>
  </conditionalFormatting>
  <conditionalFormatting sqref="J1861">
    <cfRule type="notContainsBlanks" dxfId="25049" priority="26103">
      <formula>LEN(TRIM(J1861))&gt;0</formula>
    </cfRule>
  </conditionalFormatting>
  <conditionalFormatting sqref="K1861">
    <cfRule type="notContainsBlanks" dxfId="25048" priority="26102">
      <formula>LEN(TRIM(K1861))&gt;0</formula>
    </cfRule>
  </conditionalFormatting>
  <conditionalFormatting sqref="M1861">
    <cfRule type="containsText" dxfId="25047" priority="26101" operator="containsText" text="Complete">
      <formula>NOT(ISERROR(SEARCH("Complete",M1861)))</formula>
    </cfRule>
  </conditionalFormatting>
  <conditionalFormatting sqref="I1861">
    <cfRule type="cellIs" dxfId="25046" priority="26100" operator="greaterThan">
      <formula>2.35</formula>
    </cfRule>
  </conditionalFormatting>
  <conditionalFormatting sqref="I1861">
    <cfRule type="cellIs" dxfId="25045" priority="26096" operator="greaterThan">
      <formula>2.35</formula>
    </cfRule>
  </conditionalFormatting>
  <conditionalFormatting sqref="J1861">
    <cfRule type="notContainsBlanks" dxfId="25044" priority="26099">
      <formula>LEN(TRIM(J1861))&gt;0</formula>
    </cfRule>
  </conditionalFormatting>
  <conditionalFormatting sqref="K1861">
    <cfRule type="notContainsBlanks" dxfId="25043" priority="26098">
      <formula>LEN(TRIM(K1861))&gt;0</formula>
    </cfRule>
  </conditionalFormatting>
  <conditionalFormatting sqref="M1861">
    <cfRule type="containsText" dxfId="25042" priority="26097" operator="containsText" text="Complete">
      <formula>NOT(ISERROR(SEARCH("Complete",M1861)))</formula>
    </cfRule>
  </conditionalFormatting>
  <conditionalFormatting sqref="J1861">
    <cfRule type="notContainsBlanks" dxfId="25041" priority="26095">
      <formula>LEN(TRIM(J1861))&gt;0</formula>
    </cfRule>
  </conditionalFormatting>
  <conditionalFormatting sqref="K1861">
    <cfRule type="notContainsBlanks" dxfId="25040" priority="26094">
      <formula>LEN(TRIM(K1861))&gt;0</formula>
    </cfRule>
  </conditionalFormatting>
  <conditionalFormatting sqref="M1861">
    <cfRule type="containsText" dxfId="25039" priority="26093" operator="containsText" text="Complete">
      <formula>NOT(ISERROR(SEARCH("Complete",M1861)))</formula>
    </cfRule>
  </conditionalFormatting>
  <conditionalFormatting sqref="I1861">
    <cfRule type="cellIs" dxfId="25038" priority="26092" operator="greaterThan">
      <formula>2.35</formula>
    </cfRule>
  </conditionalFormatting>
  <conditionalFormatting sqref="I1861">
    <cfRule type="cellIs" dxfId="25037" priority="26088" operator="greaterThan">
      <formula>2.35</formula>
    </cfRule>
  </conditionalFormatting>
  <conditionalFormatting sqref="J1861">
    <cfRule type="notContainsBlanks" dxfId="25036" priority="26091">
      <formula>LEN(TRIM(J1861))&gt;0</formula>
    </cfRule>
  </conditionalFormatting>
  <conditionalFormatting sqref="K1861">
    <cfRule type="notContainsBlanks" dxfId="25035" priority="26090">
      <formula>LEN(TRIM(K1861))&gt;0</formula>
    </cfRule>
  </conditionalFormatting>
  <conditionalFormatting sqref="M1861">
    <cfRule type="containsText" dxfId="25034" priority="26089" operator="containsText" text="Complete">
      <formula>NOT(ISERROR(SEARCH("Complete",M1861)))</formula>
    </cfRule>
  </conditionalFormatting>
  <conditionalFormatting sqref="J1862">
    <cfRule type="notContainsBlanks" dxfId="25033" priority="26087">
      <formula>LEN(TRIM(J1862))&gt;0</formula>
    </cfRule>
  </conditionalFormatting>
  <conditionalFormatting sqref="K1862">
    <cfRule type="notContainsBlanks" dxfId="25032" priority="26086">
      <formula>LEN(TRIM(K1862))&gt;0</formula>
    </cfRule>
  </conditionalFormatting>
  <conditionalFormatting sqref="M1862">
    <cfRule type="containsText" dxfId="25031" priority="26085" operator="containsText" text="Complete">
      <formula>NOT(ISERROR(SEARCH("Complete",M1862)))</formula>
    </cfRule>
  </conditionalFormatting>
  <conditionalFormatting sqref="I1862">
    <cfRule type="cellIs" dxfId="25030" priority="26084" operator="greaterThan">
      <formula>2.35</formula>
    </cfRule>
  </conditionalFormatting>
  <conditionalFormatting sqref="I1862">
    <cfRule type="cellIs" dxfId="25029" priority="26080" operator="greaterThan">
      <formula>2.35</formula>
    </cfRule>
  </conditionalFormatting>
  <conditionalFormatting sqref="J1862">
    <cfRule type="notContainsBlanks" dxfId="25028" priority="26083">
      <formula>LEN(TRIM(J1862))&gt;0</formula>
    </cfRule>
  </conditionalFormatting>
  <conditionalFormatting sqref="K1862">
    <cfRule type="notContainsBlanks" dxfId="25027" priority="26082">
      <formula>LEN(TRIM(K1862))&gt;0</formula>
    </cfRule>
  </conditionalFormatting>
  <conditionalFormatting sqref="M1862">
    <cfRule type="containsText" dxfId="25026" priority="26081" operator="containsText" text="Complete">
      <formula>NOT(ISERROR(SEARCH("Complete",M1862)))</formula>
    </cfRule>
  </conditionalFormatting>
  <conditionalFormatting sqref="J1862">
    <cfRule type="notContainsBlanks" dxfId="25025" priority="26079">
      <formula>LEN(TRIM(J1862))&gt;0</formula>
    </cfRule>
  </conditionalFormatting>
  <conditionalFormatting sqref="K1862">
    <cfRule type="notContainsBlanks" dxfId="25024" priority="26078">
      <formula>LEN(TRIM(K1862))&gt;0</formula>
    </cfRule>
  </conditionalFormatting>
  <conditionalFormatting sqref="M1862">
    <cfRule type="containsText" dxfId="25023" priority="26077" operator="containsText" text="Complete">
      <formula>NOT(ISERROR(SEARCH("Complete",M1862)))</formula>
    </cfRule>
  </conditionalFormatting>
  <conditionalFormatting sqref="I1862">
    <cfRule type="cellIs" dxfId="25022" priority="26076" operator="greaterThan">
      <formula>2.35</formula>
    </cfRule>
  </conditionalFormatting>
  <conditionalFormatting sqref="I1862">
    <cfRule type="cellIs" dxfId="25021" priority="26072" operator="greaterThan">
      <formula>2.35</formula>
    </cfRule>
  </conditionalFormatting>
  <conditionalFormatting sqref="J1862">
    <cfRule type="notContainsBlanks" dxfId="25020" priority="26075">
      <formula>LEN(TRIM(J1862))&gt;0</formula>
    </cfRule>
  </conditionalFormatting>
  <conditionalFormatting sqref="K1862">
    <cfRule type="notContainsBlanks" dxfId="25019" priority="26074">
      <formula>LEN(TRIM(K1862))&gt;0</formula>
    </cfRule>
  </conditionalFormatting>
  <conditionalFormatting sqref="M1862">
    <cfRule type="containsText" dxfId="25018" priority="26073" operator="containsText" text="Complete">
      <formula>NOT(ISERROR(SEARCH("Complete",M1862)))</formula>
    </cfRule>
  </conditionalFormatting>
  <conditionalFormatting sqref="J1863">
    <cfRule type="notContainsBlanks" dxfId="25017" priority="26071">
      <formula>LEN(TRIM(J1863))&gt;0</formula>
    </cfRule>
  </conditionalFormatting>
  <conditionalFormatting sqref="K1863">
    <cfRule type="notContainsBlanks" dxfId="25016" priority="26070">
      <formula>LEN(TRIM(K1863))&gt;0</formula>
    </cfRule>
  </conditionalFormatting>
  <conditionalFormatting sqref="M1863">
    <cfRule type="containsText" dxfId="25015" priority="26069" operator="containsText" text="Complete">
      <formula>NOT(ISERROR(SEARCH("Complete",M1863)))</formula>
    </cfRule>
  </conditionalFormatting>
  <conditionalFormatting sqref="I1863">
    <cfRule type="cellIs" dxfId="25014" priority="26068" operator="greaterThan">
      <formula>2.35</formula>
    </cfRule>
  </conditionalFormatting>
  <conditionalFormatting sqref="I1863">
    <cfRule type="cellIs" dxfId="25013" priority="26064" operator="greaterThan">
      <formula>2.35</formula>
    </cfRule>
  </conditionalFormatting>
  <conditionalFormatting sqref="J1863">
    <cfRule type="notContainsBlanks" dxfId="25012" priority="26067">
      <formula>LEN(TRIM(J1863))&gt;0</formula>
    </cfRule>
  </conditionalFormatting>
  <conditionalFormatting sqref="K1863">
    <cfRule type="notContainsBlanks" dxfId="25011" priority="26066">
      <formula>LEN(TRIM(K1863))&gt;0</formula>
    </cfRule>
  </conditionalFormatting>
  <conditionalFormatting sqref="M1863">
    <cfRule type="containsText" dxfId="25010" priority="26065" operator="containsText" text="Complete">
      <formula>NOT(ISERROR(SEARCH("Complete",M1863)))</formula>
    </cfRule>
  </conditionalFormatting>
  <conditionalFormatting sqref="J1863">
    <cfRule type="notContainsBlanks" dxfId="25009" priority="26063">
      <formula>LEN(TRIM(J1863))&gt;0</formula>
    </cfRule>
  </conditionalFormatting>
  <conditionalFormatting sqref="K1863">
    <cfRule type="notContainsBlanks" dxfId="25008" priority="26062">
      <formula>LEN(TRIM(K1863))&gt;0</formula>
    </cfRule>
  </conditionalFormatting>
  <conditionalFormatting sqref="M1863">
    <cfRule type="containsText" dxfId="25007" priority="26061" operator="containsText" text="Complete">
      <formula>NOT(ISERROR(SEARCH("Complete",M1863)))</formula>
    </cfRule>
  </conditionalFormatting>
  <conditionalFormatting sqref="I1863">
    <cfRule type="cellIs" dxfId="25006" priority="26060" operator="greaterThan">
      <formula>2.35</formula>
    </cfRule>
  </conditionalFormatting>
  <conditionalFormatting sqref="I1863">
    <cfRule type="cellIs" dxfId="25005" priority="26056" operator="greaterThan">
      <formula>2.35</formula>
    </cfRule>
  </conditionalFormatting>
  <conditionalFormatting sqref="J1863">
    <cfRule type="notContainsBlanks" dxfId="25004" priority="26059">
      <formula>LEN(TRIM(J1863))&gt;0</formula>
    </cfRule>
  </conditionalFormatting>
  <conditionalFormatting sqref="K1863">
    <cfRule type="notContainsBlanks" dxfId="25003" priority="26058">
      <formula>LEN(TRIM(K1863))&gt;0</formula>
    </cfRule>
  </conditionalFormatting>
  <conditionalFormatting sqref="M1863">
    <cfRule type="containsText" dxfId="25002" priority="26057" operator="containsText" text="Complete">
      <formula>NOT(ISERROR(SEARCH("Complete",M1863)))</formula>
    </cfRule>
  </conditionalFormatting>
  <conditionalFormatting sqref="J1864">
    <cfRule type="notContainsBlanks" dxfId="25001" priority="26055">
      <formula>LEN(TRIM(J1864))&gt;0</formula>
    </cfRule>
  </conditionalFormatting>
  <conditionalFormatting sqref="K1864">
    <cfRule type="notContainsBlanks" dxfId="25000" priority="26054">
      <formula>LEN(TRIM(K1864))&gt;0</formula>
    </cfRule>
  </conditionalFormatting>
  <conditionalFormatting sqref="M1864">
    <cfRule type="containsText" dxfId="24999" priority="26053" operator="containsText" text="Complete">
      <formula>NOT(ISERROR(SEARCH("Complete",M1864)))</formula>
    </cfRule>
  </conditionalFormatting>
  <conditionalFormatting sqref="I1864">
    <cfRule type="cellIs" dxfId="24998" priority="26052" operator="greaterThan">
      <formula>2.35</formula>
    </cfRule>
  </conditionalFormatting>
  <conditionalFormatting sqref="I1864">
    <cfRule type="cellIs" dxfId="24997" priority="26048" operator="greaterThan">
      <formula>2.35</formula>
    </cfRule>
  </conditionalFormatting>
  <conditionalFormatting sqref="J1864">
    <cfRule type="notContainsBlanks" dxfId="24996" priority="26051">
      <formula>LEN(TRIM(J1864))&gt;0</formula>
    </cfRule>
  </conditionalFormatting>
  <conditionalFormatting sqref="K1864">
    <cfRule type="notContainsBlanks" dxfId="24995" priority="26050">
      <formula>LEN(TRIM(K1864))&gt;0</formula>
    </cfRule>
  </conditionalFormatting>
  <conditionalFormatting sqref="M1864">
    <cfRule type="containsText" dxfId="24994" priority="26049" operator="containsText" text="Complete">
      <formula>NOT(ISERROR(SEARCH("Complete",M1864)))</formula>
    </cfRule>
  </conditionalFormatting>
  <conditionalFormatting sqref="J1864">
    <cfRule type="notContainsBlanks" dxfId="24993" priority="26047">
      <formula>LEN(TRIM(J1864))&gt;0</formula>
    </cfRule>
  </conditionalFormatting>
  <conditionalFormatting sqref="K1864">
    <cfRule type="notContainsBlanks" dxfId="24992" priority="26046">
      <formula>LEN(TRIM(K1864))&gt;0</formula>
    </cfRule>
  </conditionalFormatting>
  <conditionalFormatting sqref="M1864">
    <cfRule type="containsText" dxfId="24991" priority="26045" operator="containsText" text="Complete">
      <formula>NOT(ISERROR(SEARCH("Complete",M1864)))</formula>
    </cfRule>
  </conditionalFormatting>
  <conditionalFormatting sqref="I1864">
    <cfRule type="cellIs" dxfId="24990" priority="26044" operator="greaterThan">
      <formula>2.35</formula>
    </cfRule>
  </conditionalFormatting>
  <conditionalFormatting sqref="I1864">
    <cfRule type="cellIs" dxfId="24989" priority="26040" operator="greaterThan">
      <formula>2.35</formula>
    </cfRule>
  </conditionalFormatting>
  <conditionalFormatting sqref="J1864">
    <cfRule type="notContainsBlanks" dxfId="24988" priority="26043">
      <formula>LEN(TRIM(J1864))&gt;0</formula>
    </cfRule>
  </conditionalFormatting>
  <conditionalFormatting sqref="K1864">
    <cfRule type="notContainsBlanks" dxfId="24987" priority="26042">
      <formula>LEN(TRIM(K1864))&gt;0</formula>
    </cfRule>
  </conditionalFormatting>
  <conditionalFormatting sqref="M1864">
    <cfRule type="containsText" dxfId="24986" priority="26041" operator="containsText" text="Complete">
      <formula>NOT(ISERROR(SEARCH("Complete",M1864)))</formula>
    </cfRule>
  </conditionalFormatting>
  <conditionalFormatting sqref="J1865">
    <cfRule type="notContainsBlanks" dxfId="24985" priority="26039">
      <formula>LEN(TRIM(J1865))&gt;0</formula>
    </cfRule>
  </conditionalFormatting>
  <conditionalFormatting sqref="K1865">
    <cfRule type="notContainsBlanks" dxfId="24984" priority="26038">
      <formula>LEN(TRIM(K1865))&gt;0</formula>
    </cfRule>
  </conditionalFormatting>
  <conditionalFormatting sqref="M1865">
    <cfRule type="containsText" dxfId="24983" priority="26037" operator="containsText" text="Complete">
      <formula>NOT(ISERROR(SEARCH("Complete",M1865)))</formula>
    </cfRule>
  </conditionalFormatting>
  <conditionalFormatting sqref="I1865">
    <cfRule type="cellIs" dxfId="24982" priority="26036" operator="greaterThan">
      <formula>2.35</formula>
    </cfRule>
  </conditionalFormatting>
  <conditionalFormatting sqref="I1865">
    <cfRule type="cellIs" dxfId="24981" priority="26032" operator="greaterThan">
      <formula>2.35</formula>
    </cfRule>
  </conditionalFormatting>
  <conditionalFormatting sqref="J1865">
    <cfRule type="notContainsBlanks" dxfId="24980" priority="26035">
      <formula>LEN(TRIM(J1865))&gt;0</formula>
    </cfRule>
  </conditionalFormatting>
  <conditionalFormatting sqref="K1865">
    <cfRule type="notContainsBlanks" dxfId="24979" priority="26034">
      <formula>LEN(TRIM(K1865))&gt;0</formula>
    </cfRule>
  </conditionalFormatting>
  <conditionalFormatting sqref="M1865">
    <cfRule type="containsText" dxfId="24978" priority="26033" operator="containsText" text="Complete">
      <formula>NOT(ISERROR(SEARCH("Complete",M1865)))</formula>
    </cfRule>
  </conditionalFormatting>
  <conditionalFormatting sqref="J1865">
    <cfRule type="notContainsBlanks" dxfId="24977" priority="26031">
      <formula>LEN(TRIM(J1865))&gt;0</formula>
    </cfRule>
  </conditionalFormatting>
  <conditionalFormatting sqref="K1865">
    <cfRule type="notContainsBlanks" dxfId="24976" priority="26030">
      <formula>LEN(TRIM(K1865))&gt;0</formula>
    </cfRule>
  </conditionalFormatting>
  <conditionalFormatting sqref="M1865">
    <cfRule type="containsText" dxfId="24975" priority="26029" operator="containsText" text="Complete">
      <formula>NOT(ISERROR(SEARCH("Complete",M1865)))</formula>
    </cfRule>
  </conditionalFormatting>
  <conditionalFormatting sqref="I1865">
    <cfRule type="cellIs" dxfId="24974" priority="26028" operator="greaterThan">
      <formula>2.35</formula>
    </cfRule>
  </conditionalFormatting>
  <conditionalFormatting sqref="I1865">
    <cfRule type="cellIs" dxfId="24973" priority="26024" operator="greaterThan">
      <formula>2.35</formula>
    </cfRule>
  </conditionalFormatting>
  <conditionalFormatting sqref="J1865">
    <cfRule type="notContainsBlanks" dxfId="24972" priority="26027">
      <formula>LEN(TRIM(J1865))&gt;0</formula>
    </cfRule>
  </conditionalFormatting>
  <conditionalFormatting sqref="K1865">
    <cfRule type="notContainsBlanks" dxfId="24971" priority="26026">
      <formula>LEN(TRIM(K1865))&gt;0</formula>
    </cfRule>
  </conditionalFormatting>
  <conditionalFormatting sqref="M1865">
    <cfRule type="containsText" dxfId="24970" priority="26025" operator="containsText" text="Complete">
      <formula>NOT(ISERROR(SEARCH("Complete",M1865)))</formula>
    </cfRule>
  </conditionalFormatting>
  <conditionalFormatting sqref="J1866">
    <cfRule type="notContainsBlanks" dxfId="24969" priority="26023">
      <formula>LEN(TRIM(J1866))&gt;0</formula>
    </cfRule>
  </conditionalFormatting>
  <conditionalFormatting sqref="K1866">
    <cfRule type="notContainsBlanks" dxfId="24968" priority="26022">
      <formula>LEN(TRIM(K1866))&gt;0</formula>
    </cfRule>
  </conditionalFormatting>
  <conditionalFormatting sqref="M1866">
    <cfRule type="containsText" dxfId="24967" priority="26021" operator="containsText" text="Complete">
      <formula>NOT(ISERROR(SEARCH("Complete",M1866)))</formula>
    </cfRule>
  </conditionalFormatting>
  <conditionalFormatting sqref="I1866">
    <cfRule type="cellIs" dxfId="24966" priority="26020" operator="greaterThan">
      <formula>2.35</formula>
    </cfRule>
  </conditionalFormatting>
  <conditionalFormatting sqref="I1866">
    <cfRule type="cellIs" dxfId="24965" priority="26016" operator="greaterThan">
      <formula>2.35</formula>
    </cfRule>
  </conditionalFormatting>
  <conditionalFormatting sqref="J1866">
    <cfRule type="notContainsBlanks" dxfId="24964" priority="26019">
      <formula>LEN(TRIM(J1866))&gt;0</formula>
    </cfRule>
  </conditionalFormatting>
  <conditionalFormatting sqref="K1866">
    <cfRule type="notContainsBlanks" dxfId="24963" priority="26018">
      <formula>LEN(TRIM(K1866))&gt;0</formula>
    </cfRule>
  </conditionalFormatting>
  <conditionalFormatting sqref="M1866">
    <cfRule type="containsText" dxfId="24962" priority="26017" operator="containsText" text="Complete">
      <formula>NOT(ISERROR(SEARCH("Complete",M1866)))</formula>
    </cfRule>
  </conditionalFormatting>
  <conditionalFormatting sqref="J1866">
    <cfRule type="notContainsBlanks" dxfId="24961" priority="26015">
      <formula>LEN(TRIM(J1866))&gt;0</formula>
    </cfRule>
  </conditionalFormatting>
  <conditionalFormatting sqref="K1866">
    <cfRule type="notContainsBlanks" dxfId="24960" priority="26014">
      <formula>LEN(TRIM(K1866))&gt;0</formula>
    </cfRule>
  </conditionalFormatting>
  <conditionalFormatting sqref="M1866">
    <cfRule type="containsText" dxfId="24959" priority="26013" operator="containsText" text="Complete">
      <formula>NOT(ISERROR(SEARCH("Complete",M1866)))</formula>
    </cfRule>
  </conditionalFormatting>
  <conditionalFormatting sqref="I1866">
    <cfRule type="cellIs" dxfId="24958" priority="26012" operator="greaterThan">
      <formula>2.35</formula>
    </cfRule>
  </conditionalFormatting>
  <conditionalFormatting sqref="I1866">
    <cfRule type="cellIs" dxfId="24957" priority="26008" operator="greaterThan">
      <formula>2.35</formula>
    </cfRule>
  </conditionalFormatting>
  <conditionalFormatting sqref="J1866">
    <cfRule type="notContainsBlanks" dxfId="24956" priority="26011">
      <formula>LEN(TRIM(J1866))&gt;0</formula>
    </cfRule>
  </conditionalFormatting>
  <conditionalFormatting sqref="K1866">
    <cfRule type="notContainsBlanks" dxfId="24955" priority="26010">
      <formula>LEN(TRIM(K1866))&gt;0</formula>
    </cfRule>
  </conditionalFormatting>
  <conditionalFormatting sqref="M1866">
    <cfRule type="containsText" dxfId="24954" priority="26009" operator="containsText" text="Complete">
      <formula>NOT(ISERROR(SEARCH("Complete",M1866)))</formula>
    </cfRule>
  </conditionalFormatting>
  <conditionalFormatting sqref="J1867">
    <cfRule type="notContainsBlanks" dxfId="24953" priority="26007">
      <formula>LEN(TRIM(J1867))&gt;0</formula>
    </cfRule>
  </conditionalFormatting>
  <conditionalFormatting sqref="K1867">
    <cfRule type="notContainsBlanks" dxfId="24952" priority="26006">
      <formula>LEN(TRIM(K1867))&gt;0</formula>
    </cfRule>
  </conditionalFormatting>
  <conditionalFormatting sqref="M1867">
    <cfRule type="containsText" dxfId="24951" priority="26005" operator="containsText" text="Complete">
      <formula>NOT(ISERROR(SEARCH("Complete",M1867)))</formula>
    </cfRule>
  </conditionalFormatting>
  <conditionalFormatting sqref="I1867">
    <cfRule type="cellIs" dxfId="24950" priority="26004" operator="greaterThan">
      <formula>2.35</formula>
    </cfRule>
  </conditionalFormatting>
  <conditionalFormatting sqref="I1867">
    <cfRule type="cellIs" dxfId="24949" priority="26000" operator="greaterThan">
      <formula>2.35</formula>
    </cfRule>
  </conditionalFormatting>
  <conditionalFormatting sqref="J1867">
    <cfRule type="notContainsBlanks" dxfId="24948" priority="26003">
      <formula>LEN(TRIM(J1867))&gt;0</formula>
    </cfRule>
  </conditionalFormatting>
  <conditionalFormatting sqref="K1867">
    <cfRule type="notContainsBlanks" dxfId="24947" priority="26002">
      <formula>LEN(TRIM(K1867))&gt;0</formula>
    </cfRule>
  </conditionalFormatting>
  <conditionalFormatting sqref="M1867">
    <cfRule type="containsText" dxfId="24946" priority="26001" operator="containsText" text="Complete">
      <formula>NOT(ISERROR(SEARCH("Complete",M1867)))</formula>
    </cfRule>
  </conditionalFormatting>
  <conditionalFormatting sqref="J1867">
    <cfRule type="notContainsBlanks" dxfId="24945" priority="25999">
      <formula>LEN(TRIM(J1867))&gt;0</formula>
    </cfRule>
  </conditionalFormatting>
  <conditionalFormatting sqref="K1867">
    <cfRule type="notContainsBlanks" dxfId="24944" priority="25998">
      <formula>LEN(TRIM(K1867))&gt;0</formula>
    </cfRule>
  </conditionalFormatting>
  <conditionalFormatting sqref="M1867">
    <cfRule type="containsText" dxfId="24943" priority="25997" operator="containsText" text="Complete">
      <formula>NOT(ISERROR(SEARCH("Complete",M1867)))</formula>
    </cfRule>
  </conditionalFormatting>
  <conditionalFormatting sqref="I1867">
    <cfRule type="cellIs" dxfId="24942" priority="25996" operator="greaterThan">
      <formula>2.35</formula>
    </cfRule>
  </conditionalFormatting>
  <conditionalFormatting sqref="I1867">
    <cfRule type="cellIs" dxfId="24941" priority="25992" operator="greaterThan">
      <formula>2.35</formula>
    </cfRule>
  </conditionalFormatting>
  <conditionalFormatting sqref="J1867">
    <cfRule type="notContainsBlanks" dxfId="24940" priority="25995">
      <formula>LEN(TRIM(J1867))&gt;0</formula>
    </cfRule>
  </conditionalFormatting>
  <conditionalFormatting sqref="K1867">
    <cfRule type="notContainsBlanks" dxfId="24939" priority="25994">
      <formula>LEN(TRIM(K1867))&gt;0</formula>
    </cfRule>
  </conditionalFormatting>
  <conditionalFormatting sqref="M1867">
    <cfRule type="containsText" dxfId="24938" priority="25993" operator="containsText" text="Complete">
      <formula>NOT(ISERROR(SEARCH("Complete",M1867)))</formula>
    </cfRule>
  </conditionalFormatting>
  <conditionalFormatting sqref="J1868">
    <cfRule type="notContainsBlanks" dxfId="24937" priority="25991">
      <formula>LEN(TRIM(J1868))&gt;0</formula>
    </cfRule>
  </conditionalFormatting>
  <conditionalFormatting sqref="K1868">
    <cfRule type="notContainsBlanks" dxfId="24936" priority="25990">
      <formula>LEN(TRIM(K1868))&gt;0</formula>
    </cfRule>
  </conditionalFormatting>
  <conditionalFormatting sqref="M1868">
    <cfRule type="containsText" dxfId="24935" priority="25989" operator="containsText" text="Complete">
      <formula>NOT(ISERROR(SEARCH("Complete",M1868)))</formula>
    </cfRule>
  </conditionalFormatting>
  <conditionalFormatting sqref="I1868">
    <cfRule type="cellIs" dxfId="24934" priority="25988" operator="greaterThan">
      <formula>2.35</formula>
    </cfRule>
  </conditionalFormatting>
  <conditionalFormatting sqref="I1868">
    <cfRule type="cellIs" dxfId="24933" priority="25984" operator="greaterThan">
      <formula>2.35</formula>
    </cfRule>
  </conditionalFormatting>
  <conditionalFormatting sqref="J1868">
    <cfRule type="notContainsBlanks" dxfId="24932" priority="25987">
      <formula>LEN(TRIM(J1868))&gt;0</formula>
    </cfRule>
  </conditionalFormatting>
  <conditionalFormatting sqref="K1868">
    <cfRule type="notContainsBlanks" dxfId="24931" priority="25986">
      <formula>LEN(TRIM(K1868))&gt;0</formula>
    </cfRule>
  </conditionalFormatting>
  <conditionalFormatting sqref="M1868">
    <cfRule type="containsText" dxfId="24930" priority="25985" operator="containsText" text="Complete">
      <formula>NOT(ISERROR(SEARCH("Complete",M1868)))</formula>
    </cfRule>
  </conditionalFormatting>
  <conditionalFormatting sqref="J1868">
    <cfRule type="notContainsBlanks" dxfId="24929" priority="25983">
      <formula>LEN(TRIM(J1868))&gt;0</formula>
    </cfRule>
  </conditionalFormatting>
  <conditionalFormatting sqref="K1868">
    <cfRule type="notContainsBlanks" dxfId="24928" priority="25982">
      <formula>LEN(TRIM(K1868))&gt;0</formula>
    </cfRule>
  </conditionalFormatting>
  <conditionalFormatting sqref="M1868">
    <cfRule type="containsText" dxfId="24927" priority="25981" operator="containsText" text="Complete">
      <formula>NOT(ISERROR(SEARCH("Complete",M1868)))</formula>
    </cfRule>
  </conditionalFormatting>
  <conditionalFormatting sqref="I1868">
    <cfRule type="cellIs" dxfId="24926" priority="25980" operator="greaterThan">
      <formula>2.35</formula>
    </cfRule>
  </conditionalFormatting>
  <conditionalFormatting sqref="I1868">
    <cfRule type="cellIs" dxfId="24925" priority="25976" operator="greaterThan">
      <formula>2.35</formula>
    </cfRule>
  </conditionalFormatting>
  <conditionalFormatting sqref="J1868">
    <cfRule type="notContainsBlanks" dxfId="24924" priority="25979">
      <formula>LEN(TRIM(J1868))&gt;0</formula>
    </cfRule>
  </conditionalFormatting>
  <conditionalFormatting sqref="K1868">
    <cfRule type="notContainsBlanks" dxfId="24923" priority="25978">
      <formula>LEN(TRIM(K1868))&gt;0</formula>
    </cfRule>
  </conditionalFormatting>
  <conditionalFormatting sqref="M1868">
    <cfRule type="containsText" dxfId="24922" priority="25977" operator="containsText" text="Complete">
      <formula>NOT(ISERROR(SEARCH("Complete",M1868)))</formula>
    </cfRule>
  </conditionalFormatting>
  <conditionalFormatting sqref="J1869">
    <cfRule type="notContainsBlanks" dxfId="24921" priority="25975">
      <formula>LEN(TRIM(J1869))&gt;0</formula>
    </cfRule>
  </conditionalFormatting>
  <conditionalFormatting sqref="K1869">
    <cfRule type="notContainsBlanks" dxfId="24920" priority="25974">
      <formula>LEN(TRIM(K1869))&gt;0</formula>
    </cfRule>
  </conditionalFormatting>
  <conditionalFormatting sqref="M1869">
    <cfRule type="containsText" dxfId="24919" priority="25973" operator="containsText" text="Complete">
      <formula>NOT(ISERROR(SEARCH("Complete",M1869)))</formula>
    </cfRule>
  </conditionalFormatting>
  <conditionalFormatting sqref="I1869">
    <cfRule type="cellIs" dxfId="24918" priority="25972" operator="greaterThan">
      <formula>2.35</formula>
    </cfRule>
  </conditionalFormatting>
  <conditionalFormatting sqref="I1869">
    <cfRule type="cellIs" dxfId="24917" priority="25968" operator="greaterThan">
      <formula>2.35</formula>
    </cfRule>
  </conditionalFormatting>
  <conditionalFormatting sqref="J1869">
    <cfRule type="notContainsBlanks" dxfId="24916" priority="25971">
      <formula>LEN(TRIM(J1869))&gt;0</formula>
    </cfRule>
  </conditionalFormatting>
  <conditionalFormatting sqref="K1869">
    <cfRule type="notContainsBlanks" dxfId="24915" priority="25970">
      <formula>LEN(TRIM(K1869))&gt;0</formula>
    </cfRule>
  </conditionalFormatting>
  <conditionalFormatting sqref="M1869">
    <cfRule type="containsText" dxfId="24914" priority="25969" operator="containsText" text="Complete">
      <formula>NOT(ISERROR(SEARCH("Complete",M1869)))</formula>
    </cfRule>
  </conditionalFormatting>
  <conditionalFormatting sqref="J1869">
    <cfRule type="notContainsBlanks" dxfId="24913" priority="25967">
      <formula>LEN(TRIM(J1869))&gt;0</formula>
    </cfRule>
  </conditionalFormatting>
  <conditionalFormatting sqref="K1869">
    <cfRule type="notContainsBlanks" dxfId="24912" priority="25966">
      <formula>LEN(TRIM(K1869))&gt;0</formula>
    </cfRule>
  </conditionalFormatting>
  <conditionalFormatting sqref="M1869">
    <cfRule type="containsText" dxfId="24911" priority="25965" operator="containsText" text="Complete">
      <formula>NOT(ISERROR(SEARCH("Complete",M1869)))</formula>
    </cfRule>
  </conditionalFormatting>
  <conditionalFormatting sqref="I1869">
    <cfRule type="cellIs" dxfId="24910" priority="25964" operator="greaterThan">
      <formula>2.35</formula>
    </cfRule>
  </conditionalFormatting>
  <conditionalFormatting sqref="I1869">
    <cfRule type="cellIs" dxfId="24909" priority="25960" operator="greaterThan">
      <formula>2.35</formula>
    </cfRule>
  </conditionalFormatting>
  <conditionalFormatting sqref="J1869">
    <cfRule type="notContainsBlanks" dxfId="24908" priority="25963">
      <formula>LEN(TRIM(J1869))&gt;0</formula>
    </cfRule>
  </conditionalFormatting>
  <conditionalFormatting sqref="K1869">
    <cfRule type="notContainsBlanks" dxfId="24907" priority="25962">
      <formula>LEN(TRIM(K1869))&gt;0</formula>
    </cfRule>
  </conditionalFormatting>
  <conditionalFormatting sqref="M1869">
    <cfRule type="containsText" dxfId="24906" priority="25961" operator="containsText" text="Complete">
      <formula>NOT(ISERROR(SEARCH("Complete",M1869)))</formula>
    </cfRule>
  </conditionalFormatting>
  <conditionalFormatting sqref="J1870">
    <cfRule type="notContainsBlanks" dxfId="24905" priority="25959">
      <formula>LEN(TRIM(J1870))&gt;0</formula>
    </cfRule>
  </conditionalFormatting>
  <conditionalFormatting sqref="K1870">
    <cfRule type="notContainsBlanks" dxfId="24904" priority="25958">
      <formula>LEN(TRIM(K1870))&gt;0</formula>
    </cfRule>
  </conditionalFormatting>
  <conditionalFormatting sqref="M1870">
    <cfRule type="containsText" dxfId="24903" priority="25957" operator="containsText" text="Complete">
      <formula>NOT(ISERROR(SEARCH("Complete",M1870)))</formula>
    </cfRule>
  </conditionalFormatting>
  <conditionalFormatting sqref="I1870">
    <cfRule type="cellIs" dxfId="24902" priority="25956" operator="greaterThan">
      <formula>2.35</formula>
    </cfRule>
  </conditionalFormatting>
  <conditionalFormatting sqref="I1870">
    <cfRule type="cellIs" dxfId="24901" priority="25952" operator="greaterThan">
      <formula>2.35</formula>
    </cfRule>
  </conditionalFormatting>
  <conditionalFormatting sqref="J1870">
    <cfRule type="notContainsBlanks" dxfId="24900" priority="25955">
      <formula>LEN(TRIM(J1870))&gt;0</formula>
    </cfRule>
  </conditionalFormatting>
  <conditionalFormatting sqref="K1870">
    <cfRule type="notContainsBlanks" dxfId="24899" priority="25954">
      <formula>LEN(TRIM(K1870))&gt;0</formula>
    </cfRule>
  </conditionalFormatting>
  <conditionalFormatting sqref="M1870">
    <cfRule type="containsText" dxfId="24898" priority="25953" operator="containsText" text="Complete">
      <formula>NOT(ISERROR(SEARCH("Complete",M1870)))</formula>
    </cfRule>
  </conditionalFormatting>
  <conditionalFormatting sqref="J1870">
    <cfRule type="notContainsBlanks" dxfId="24897" priority="25951">
      <formula>LEN(TRIM(J1870))&gt;0</formula>
    </cfRule>
  </conditionalFormatting>
  <conditionalFormatting sqref="K1870">
    <cfRule type="notContainsBlanks" dxfId="24896" priority="25950">
      <formula>LEN(TRIM(K1870))&gt;0</formula>
    </cfRule>
  </conditionalFormatting>
  <conditionalFormatting sqref="M1870">
    <cfRule type="containsText" dxfId="24895" priority="25949" operator="containsText" text="Complete">
      <formula>NOT(ISERROR(SEARCH("Complete",M1870)))</formula>
    </cfRule>
  </conditionalFormatting>
  <conditionalFormatting sqref="I1870">
    <cfRule type="cellIs" dxfId="24894" priority="25948" operator="greaterThan">
      <formula>2.35</formula>
    </cfRule>
  </conditionalFormatting>
  <conditionalFormatting sqref="I1870">
    <cfRule type="cellIs" dxfId="24893" priority="25944" operator="greaterThan">
      <formula>2.35</formula>
    </cfRule>
  </conditionalFormatting>
  <conditionalFormatting sqref="J1870">
    <cfRule type="notContainsBlanks" dxfId="24892" priority="25947">
      <formula>LEN(TRIM(J1870))&gt;0</formula>
    </cfRule>
  </conditionalFormatting>
  <conditionalFormatting sqref="K1870">
    <cfRule type="notContainsBlanks" dxfId="24891" priority="25946">
      <formula>LEN(TRIM(K1870))&gt;0</formula>
    </cfRule>
  </conditionalFormatting>
  <conditionalFormatting sqref="M1870">
    <cfRule type="containsText" dxfId="24890" priority="25945" operator="containsText" text="Complete">
      <formula>NOT(ISERROR(SEARCH("Complete",M1870)))</formula>
    </cfRule>
  </conditionalFormatting>
  <conditionalFormatting sqref="J1871">
    <cfRule type="notContainsBlanks" dxfId="24889" priority="25943">
      <formula>LEN(TRIM(J1871))&gt;0</formula>
    </cfRule>
  </conditionalFormatting>
  <conditionalFormatting sqref="K1871">
    <cfRule type="notContainsBlanks" dxfId="24888" priority="25942">
      <formula>LEN(TRIM(K1871))&gt;0</formula>
    </cfRule>
  </conditionalFormatting>
  <conditionalFormatting sqref="M1871">
    <cfRule type="containsText" dxfId="24887" priority="25941" operator="containsText" text="Complete">
      <formula>NOT(ISERROR(SEARCH("Complete",M1871)))</formula>
    </cfRule>
  </conditionalFormatting>
  <conditionalFormatting sqref="I1871">
    <cfRule type="cellIs" dxfId="24886" priority="25940" operator="greaterThan">
      <formula>2.35</formula>
    </cfRule>
  </conditionalFormatting>
  <conditionalFormatting sqref="I1871">
    <cfRule type="cellIs" dxfId="24885" priority="25936" operator="greaterThan">
      <formula>2.35</formula>
    </cfRule>
  </conditionalFormatting>
  <conditionalFormatting sqref="J1871">
    <cfRule type="notContainsBlanks" dxfId="24884" priority="25939">
      <formula>LEN(TRIM(J1871))&gt;0</formula>
    </cfRule>
  </conditionalFormatting>
  <conditionalFormatting sqref="K1871">
    <cfRule type="notContainsBlanks" dxfId="24883" priority="25938">
      <formula>LEN(TRIM(K1871))&gt;0</formula>
    </cfRule>
  </conditionalFormatting>
  <conditionalFormatting sqref="M1871">
    <cfRule type="containsText" dxfId="24882" priority="25937" operator="containsText" text="Complete">
      <formula>NOT(ISERROR(SEARCH("Complete",M1871)))</formula>
    </cfRule>
  </conditionalFormatting>
  <conditionalFormatting sqref="J1871">
    <cfRule type="notContainsBlanks" dxfId="24881" priority="25935">
      <formula>LEN(TRIM(J1871))&gt;0</formula>
    </cfRule>
  </conditionalFormatting>
  <conditionalFormatting sqref="K1871">
    <cfRule type="notContainsBlanks" dxfId="24880" priority="25934">
      <formula>LEN(TRIM(K1871))&gt;0</formula>
    </cfRule>
  </conditionalFormatting>
  <conditionalFormatting sqref="M1871">
    <cfRule type="containsText" dxfId="24879" priority="25933" operator="containsText" text="Complete">
      <formula>NOT(ISERROR(SEARCH("Complete",M1871)))</formula>
    </cfRule>
  </conditionalFormatting>
  <conditionalFormatting sqref="I1871">
    <cfRule type="cellIs" dxfId="24878" priority="25932" operator="greaterThan">
      <formula>2.35</formula>
    </cfRule>
  </conditionalFormatting>
  <conditionalFormatting sqref="I1871">
    <cfRule type="cellIs" dxfId="24877" priority="25928" operator="greaterThan">
      <formula>2.35</formula>
    </cfRule>
  </conditionalFormatting>
  <conditionalFormatting sqref="J1871">
    <cfRule type="notContainsBlanks" dxfId="24876" priority="25931">
      <formula>LEN(TRIM(J1871))&gt;0</formula>
    </cfRule>
  </conditionalFormatting>
  <conditionalFormatting sqref="K1871">
    <cfRule type="notContainsBlanks" dxfId="24875" priority="25930">
      <formula>LEN(TRIM(K1871))&gt;0</formula>
    </cfRule>
  </conditionalFormatting>
  <conditionalFormatting sqref="M1871">
    <cfRule type="containsText" dxfId="24874" priority="25929" operator="containsText" text="Complete">
      <formula>NOT(ISERROR(SEARCH("Complete",M1871)))</formula>
    </cfRule>
  </conditionalFormatting>
  <conditionalFormatting sqref="J1872">
    <cfRule type="notContainsBlanks" dxfId="24873" priority="25927">
      <formula>LEN(TRIM(J1872))&gt;0</formula>
    </cfRule>
  </conditionalFormatting>
  <conditionalFormatting sqref="K1872">
    <cfRule type="notContainsBlanks" dxfId="24872" priority="25926">
      <formula>LEN(TRIM(K1872))&gt;0</formula>
    </cfRule>
  </conditionalFormatting>
  <conditionalFormatting sqref="M1872">
    <cfRule type="containsText" dxfId="24871" priority="25925" operator="containsText" text="Complete">
      <formula>NOT(ISERROR(SEARCH("Complete",M1872)))</formula>
    </cfRule>
  </conditionalFormatting>
  <conditionalFormatting sqref="I1872">
    <cfRule type="cellIs" dxfId="24870" priority="25924" operator="greaterThan">
      <formula>2.35</formula>
    </cfRule>
  </conditionalFormatting>
  <conditionalFormatting sqref="I1872">
    <cfRule type="cellIs" dxfId="24869" priority="25920" operator="greaterThan">
      <formula>2.35</formula>
    </cfRule>
  </conditionalFormatting>
  <conditionalFormatting sqref="J1872">
    <cfRule type="notContainsBlanks" dxfId="24868" priority="25923">
      <formula>LEN(TRIM(J1872))&gt;0</formula>
    </cfRule>
  </conditionalFormatting>
  <conditionalFormatting sqref="K1872">
    <cfRule type="notContainsBlanks" dxfId="24867" priority="25922">
      <formula>LEN(TRIM(K1872))&gt;0</formula>
    </cfRule>
  </conditionalFormatting>
  <conditionalFormatting sqref="M1872">
    <cfRule type="containsText" dxfId="24866" priority="25921" operator="containsText" text="Complete">
      <formula>NOT(ISERROR(SEARCH("Complete",M1872)))</formula>
    </cfRule>
  </conditionalFormatting>
  <conditionalFormatting sqref="J1872">
    <cfRule type="notContainsBlanks" dxfId="24865" priority="25919">
      <formula>LEN(TRIM(J1872))&gt;0</formula>
    </cfRule>
  </conditionalFormatting>
  <conditionalFormatting sqref="K1872">
    <cfRule type="notContainsBlanks" dxfId="24864" priority="25918">
      <formula>LEN(TRIM(K1872))&gt;0</formula>
    </cfRule>
  </conditionalFormatting>
  <conditionalFormatting sqref="M1872">
    <cfRule type="containsText" dxfId="24863" priority="25917" operator="containsText" text="Complete">
      <formula>NOT(ISERROR(SEARCH("Complete",M1872)))</formula>
    </cfRule>
  </conditionalFormatting>
  <conditionalFormatting sqref="I1872">
    <cfRule type="cellIs" dxfId="24862" priority="25916" operator="greaterThan">
      <formula>2.35</formula>
    </cfRule>
  </conditionalFormatting>
  <conditionalFormatting sqref="I1872">
    <cfRule type="cellIs" dxfId="24861" priority="25912" operator="greaterThan">
      <formula>2.35</formula>
    </cfRule>
  </conditionalFormatting>
  <conditionalFormatting sqref="J1872">
    <cfRule type="notContainsBlanks" dxfId="24860" priority="25915">
      <formula>LEN(TRIM(J1872))&gt;0</formula>
    </cfRule>
  </conditionalFormatting>
  <conditionalFormatting sqref="K1872">
    <cfRule type="notContainsBlanks" dxfId="24859" priority="25914">
      <formula>LEN(TRIM(K1872))&gt;0</formula>
    </cfRule>
  </conditionalFormatting>
  <conditionalFormatting sqref="M1872">
    <cfRule type="containsText" dxfId="24858" priority="25913" operator="containsText" text="Complete">
      <formula>NOT(ISERROR(SEARCH("Complete",M1872)))</formula>
    </cfRule>
  </conditionalFormatting>
  <conditionalFormatting sqref="J1873">
    <cfRule type="notContainsBlanks" dxfId="24857" priority="25911">
      <formula>LEN(TRIM(J1873))&gt;0</formula>
    </cfRule>
  </conditionalFormatting>
  <conditionalFormatting sqref="K1873">
    <cfRule type="notContainsBlanks" dxfId="24856" priority="25910">
      <formula>LEN(TRIM(K1873))&gt;0</formula>
    </cfRule>
  </conditionalFormatting>
  <conditionalFormatting sqref="M1873">
    <cfRule type="containsText" dxfId="24855" priority="25909" operator="containsText" text="Complete">
      <formula>NOT(ISERROR(SEARCH("Complete",M1873)))</formula>
    </cfRule>
  </conditionalFormatting>
  <conditionalFormatting sqref="I1873">
    <cfRule type="cellIs" dxfId="24854" priority="25908" operator="greaterThan">
      <formula>2.35</formula>
    </cfRule>
  </conditionalFormatting>
  <conditionalFormatting sqref="I1873">
    <cfRule type="cellIs" dxfId="24853" priority="25904" operator="greaterThan">
      <formula>2.35</formula>
    </cfRule>
  </conditionalFormatting>
  <conditionalFormatting sqref="J1873">
    <cfRule type="notContainsBlanks" dxfId="24852" priority="25907">
      <formula>LEN(TRIM(J1873))&gt;0</formula>
    </cfRule>
  </conditionalFormatting>
  <conditionalFormatting sqref="K1873">
    <cfRule type="notContainsBlanks" dxfId="24851" priority="25906">
      <formula>LEN(TRIM(K1873))&gt;0</formula>
    </cfRule>
  </conditionalFormatting>
  <conditionalFormatting sqref="M1873">
    <cfRule type="containsText" dxfId="24850" priority="25905" operator="containsText" text="Complete">
      <formula>NOT(ISERROR(SEARCH("Complete",M1873)))</formula>
    </cfRule>
  </conditionalFormatting>
  <conditionalFormatting sqref="J1873">
    <cfRule type="notContainsBlanks" dxfId="24849" priority="25903">
      <formula>LEN(TRIM(J1873))&gt;0</formula>
    </cfRule>
  </conditionalFormatting>
  <conditionalFormatting sqref="K1873">
    <cfRule type="notContainsBlanks" dxfId="24848" priority="25902">
      <formula>LEN(TRIM(K1873))&gt;0</formula>
    </cfRule>
  </conditionalFormatting>
  <conditionalFormatting sqref="M1873">
    <cfRule type="containsText" dxfId="24847" priority="25901" operator="containsText" text="Complete">
      <formula>NOT(ISERROR(SEARCH("Complete",M1873)))</formula>
    </cfRule>
  </conditionalFormatting>
  <conditionalFormatting sqref="I1873">
    <cfRule type="cellIs" dxfId="24846" priority="25900" operator="greaterThan">
      <formula>2.35</formula>
    </cfRule>
  </conditionalFormatting>
  <conditionalFormatting sqref="I1873">
    <cfRule type="cellIs" dxfId="24845" priority="25896" operator="greaterThan">
      <formula>2.35</formula>
    </cfRule>
  </conditionalFormatting>
  <conditionalFormatting sqref="J1873">
    <cfRule type="notContainsBlanks" dxfId="24844" priority="25899">
      <formula>LEN(TRIM(J1873))&gt;0</formula>
    </cfRule>
  </conditionalFormatting>
  <conditionalFormatting sqref="K1873">
    <cfRule type="notContainsBlanks" dxfId="24843" priority="25898">
      <formula>LEN(TRIM(K1873))&gt;0</formula>
    </cfRule>
  </conditionalFormatting>
  <conditionalFormatting sqref="M1873">
    <cfRule type="containsText" dxfId="24842" priority="25897" operator="containsText" text="Complete">
      <formula>NOT(ISERROR(SEARCH("Complete",M1873)))</formula>
    </cfRule>
  </conditionalFormatting>
  <conditionalFormatting sqref="J1874">
    <cfRule type="notContainsBlanks" dxfId="24841" priority="25895">
      <formula>LEN(TRIM(J1874))&gt;0</formula>
    </cfRule>
  </conditionalFormatting>
  <conditionalFormatting sqref="K1874">
    <cfRule type="notContainsBlanks" dxfId="24840" priority="25894">
      <formula>LEN(TRIM(K1874))&gt;0</formula>
    </cfRule>
  </conditionalFormatting>
  <conditionalFormatting sqref="M1874">
    <cfRule type="containsText" dxfId="24839" priority="25893" operator="containsText" text="Complete">
      <formula>NOT(ISERROR(SEARCH("Complete",M1874)))</formula>
    </cfRule>
  </conditionalFormatting>
  <conditionalFormatting sqref="I1874">
    <cfRule type="cellIs" dxfId="24838" priority="25892" operator="greaterThan">
      <formula>2.35</formula>
    </cfRule>
  </conditionalFormatting>
  <conditionalFormatting sqref="I1874">
    <cfRule type="cellIs" dxfId="24837" priority="25888" operator="greaterThan">
      <formula>2.35</formula>
    </cfRule>
  </conditionalFormatting>
  <conditionalFormatting sqref="J1874">
    <cfRule type="notContainsBlanks" dxfId="24836" priority="25891">
      <formula>LEN(TRIM(J1874))&gt;0</formula>
    </cfRule>
  </conditionalFormatting>
  <conditionalFormatting sqref="K1874">
    <cfRule type="notContainsBlanks" dxfId="24835" priority="25890">
      <formula>LEN(TRIM(K1874))&gt;0</formula>
    </cfRule>
  </conditionalFormatting>
  <conditionalFormatting sqref="M1874">
    <cfRule type="containsText" dxfId="24834" priority="25889" operator="containsText" text="Complete">
      <formula>NOT(ISERROR(SEARCH("Complete",M1874)))</formula>
    </cfRule>
  </conditionalFormatting>
  <conditionalFormatting sqref="J1874">
    <cfRule type="notContainsBlanks" dxfId="24833" priority="25887">
      <formula>LEN(TRIM(J1874))&gt;0</formula>
    </cfRule>
  </conditionalFormatting>
  <conditionalFormatting sqref="K1874">
    <cfRule type="notContainsBlanks" dxfId="24832" priority="25886">
      <formula>LEN(TRIM(K1874))&gt;0</formula>
    </cfRule>
  </conditionalFormatting>
  <conditionalFormatting sqref="M1874">
    <cfRule type="containsText" dxfId="24831" priority="25885" operator="containsText" text="Complete">
      <formula>NOT(ISERROR(SEARCH("Complete",M1874)))</formula>
    </cfRule>
  </conditionalFormatting>
  <conditionalFormatting sqref="I1874">
    <cfRule type="cellIs" dxfId="24830" priority="25884" operator="greaterThan">
      <formula>2.35</formula>
    </cfRule>
  </conditionalFormatting>
  <conditionalFormatting sqref="I1874">
    <cfRule type="cellIs" dxfId="24829" priority="25880" operator="greaterThan">
      <formula>2.35</formula>
    </cfRule>
  </conditionalFormatting>
  <conditionalFormatting sqref="J1874">
    <cfRule type="notContainsBlanks" dxfId="24828" priority="25883">
      <formula>LEN(TRIM(J1874))&gt;0</formula>
    </cfRule>
  </conditionalFormatting>
  <conditionalFormatting sqref="K1874">
    <cfRule type="notContainsBlanks" dxfId="24827" priority="25882">
      <formula>LEN(TRIM(K1874))&gt;0</formula>
    </cfRule>
  </conditionalFormatting>
  <conditionalFormatting sqref="M1874">
    <cfRule type="containsText" dxfId="24826" priority="25881" operator="containsText" text="Complete">
      <formula>NOT(ISERROR(SEARCH("Complete",M1874)))</formula>
    </cfRule>
  </conditionalFormatting>
  <conditionalFormatting sqref="J1875:J1876">
    <cfRule type="notContainsBlanks" dxfId="24825" priority="25879">
      <formula>LEN(TRIM(J1875))&gt;0</formula>
    </cfRule>
  </conditionalFormatting>
  <conditionalFormatting sqref="K1875:K1876">
    <cfRule type="notContainsBlanks" dxfId="24824" priority="25878">
      <formula>LEN(TRIM(K1875))&gt;0</formula>
    </cfRule>
  </conditionalFormatting>
  <conditionalFormatting sqref="M1875:M1876">
    <cfRule type="containsText" dxfId="24823" priority="25877" operator="containsText" text="Complete">
      <formula>NOT(ISERROR(SEARCH("Complete",M1875)))</formula>
    </cfRule>
  </conditionalFormatting>
  <conditionalFormatting sqref="I1875:I1876">
    <cfRule type="cellIs" dxfId="24822" priority="25876" operator="greaterThan">
      <formula>2.35</formula>
    </cfRule>
  </conditionalFormatting>
  <conditionalFormatting sqref="I1875:I1876">
    <cfRule type="cellIs" dxfId="24821" priority="25872" operator="greaterThan">
      <formula>2.35</formula>
    </cfRule>
  </conditionalFormatting>
  <conditionalFormatting sqref="J1875:J1876">
    <cfRule type="notContainsBlanks" dxfId="24820" priority="25875">
      <formula>LEN(TRIM(J1875))&gt;0</formula>
    </cfRule>
  </conditionalFormatting>
  <conditionalFormatting sqref="K1875:K1876">
    <cfRule type="notContainsBlanks" dxfId="24819" priority="25874">
      <formula>LEN(TRIM(K1875))&gt;0</formula>
    </cfRule>
  </conditionalFormatting>
  <conditionalFormatting sqref="M1875:M1876">
    <cfRule type="containsText" dxfId="24818" priority="25873" operator="containsText" text="Complete">
      <formula>NOT(ISERROR(SEARCH("Complete",M1875)))</formula>
    </cfRule>
  </conditionalFormatting>
  <conditionalFormatting sqref="J1875:J1876">
    <cfRule type="notContainsBlanks" dxfId="24817" priority="25871">
      <formula>LEN(TRIM(J1875))&gt;0</formula>
    </cfRule>
  </conditionalFormatting>
  <conditionalFormatting sqref="K1875:K1876">
    <cfRule type="notContainsBlanks" dxfId="24816" priority="25870">
      <formula>LEN(TRIM(K1875))&gt;0</formula>
    </cfRule>
  </conditionalFormatting>
  <conditionalFormatting sqref="M1875:M1876">
    <cfRule type="containsText" dxfId="24815" priority="25869" operator="containsText" text="Complete">
      <formula>NOT(ISERROR(SEARCH("Complete",M1875)))</formula>
    </cfRule>
  </conditionalFormatting>
  <conditionalFormatting sqref="I1875:I1876">
    <cfRule type="cellIs" dxfId="24814" priority="25868" operator="greaterThan">
      <formula>2.35</formula>
    </cfRule>
  </conditionalFormatting>
  <conditionalFormatting sqref="I1875:I1876">
    <cfRule type="cellIs" dxfId="24813" priority="25864" operator="greaterThan">
      <formula>2.35</formula>
    </cfRule>
  </conditionalFormatting>
  <conditionalFormatting sqref="J1875:J1876">
    <cfRule type="notContainsBlanks" dxfId="24812" priority="25867">
      <formula>LEN(TRIM(J1875))&gt;0</formula>
    </cfRule>
  </conditionalFormatting>
  <conditionalFormatting sqref="K1875:K1876">
    <cfRule type="notContainsBlanks" dxfId="24811" priority="25866">
      <formula>LEN(TRIM(K1875))&gt;0</formula>
    </cfRule>
  </conditionalFormatting>
  <conditionalFormatting sqref="M1875:M1876">
    <cfRule type="containsText" dxfId="24810" priority="25865" operator="containsText" text="Complete">
      <formula>NOT(ISERROR(SEARCH("Complete",M1875)))</formula>
    </cfRule>
  </conditionalFormatting>
  <conditionalFormatting sqref="J1877">
    <cfRule type="notContainsBlanks" dxfId="24809" priority="25863">
      <formula>LEN(TRIM(J1877))&gt;0</formula>
    </cfRule>
  </conditionalFormatting>
  <conditionalFormatting sqref="K1877">
    <cfRule type="notContainsBlanks" dxfId="24808" priority="25862">
      <formula>LEN(TRIM(K1877))&gt;0</formula>
    </cfRule>
  </conditionalFormatting>
  <conditionalFormatting sqref="M1877">
    <cfRule type="containsText" dxfId="24807" priority="25861" operator="containsText" text="Complete">
      <formula>NOT(ISERROR(SEARCH("Complete",M1877)))</formula>
    </cfRule>
  </conditionalFormatting>
  <conditionalFormatting sqref="I1877">
    <cfRule type="cellIs" dxfId="24806" priority="25860" operator="greaterThan">
      <formula>2.35</formula>
    </cfRule>
  </conditionalFormatting>
  <conditionalFormatting sqref="I1877">
    <cfRule type="cellIs" dxfId="24805" priority="25856" operator="greaterThan">
      <formula>2.35</formula>
    </cfRule>
  </conditionalFormatting>
  <conditionalFormatting sqref="J1877">
    <cfRule type="notContainsBlanks" dxfId="24804" priority="25859">
      <formula>LEN(TRIM(J1877))&gt;0</formula>
    </cfRule>
  </conditionalFormatting>
  <conditionalFormatting sqref="K1877">
    <cfRule type="notContainsBlanks" dxfId="24803" priority="25858">
      <formula>LEN(TRIM(K1877))&gt;0</formula>
    </cfRule>
  </conditionalFormatting>
  <conditionalFormatting sqref="M1877">
    <cfRule type="containsText" dxfId="24802" priority="25857" operator="containsText" text="Complete">
      <formula>NOT(ISERROR(SEARCH("Complete",M1877)))</formula>
    </cfRule>
  </conditionalFormatting>
  <conditionalFormatting sqref="J1877">
    <cfRule type="notContainsBlanks" dxfId="24801" priority="25855">
      <formula>LEN(TRIM(J1877))&gt;0</formula>
    </cfRule>
  </conditionalFormatting>
  <conditionalFormatting sqref="K1877">
    <cfRule type="notContainsBlanks" dxfId="24800" priority="25854">
      <formula>LEN(TRIM(K1877))&gt;0</formula>
    </cfRule>
  </conditionalFormatting>
  <conditionalFormatting sqref="M1877">
    <cfRule type="containsText" dxfId="24799" priority="25853" operator="containsText" text="Complete">
      <formula>NOT(ISERROR(SEARCH("Complete",M1877)))</formula>
    </cfRule>
  </conditionalFormatting>
  <conditionalFormatting sqref="I1877">
    <cfRule type="cellIs" dxfId="24798" priority="25852" operator="greaterThan">
      <formula>2.35</formula>
    </cfRule>
  </conditionalFormatting>
  <conditionalFormatting sqref="I1877">
    <cfRule type="cellIs" dxfId="24797" priority="25848" operator="greaterThan">
      <formula>2.35</formula>
    </cfRule>
  </conditionalFormatting>
  <conditionalFormatting sqref="J1877">
    <cfRule type="notContainsBlanks" dxfId="24796" priority="25851">
      <formula>LEN(TRIM(J1877))&gt;0</formula>
    </cfRule>
  </conditionalFormatting>
  <conditionalFormatting sqref="K1877">
    <cfRule type="notContainsBlanks" dxfId="24795" priority="25850">
      <formula>LEN(TRIM(K1877))&gt;0</formula>
    </cfRule>
  </conditionalFormatting>
  <conditionalFormatting sqref="M1877">
    <cfRule type="containsText" dxfId="24794" priority="25849" operator="containsText" text="Complete">
      <formula>NOT(ISERROR(SEARCH("Complete",M1877)))</formula>
    </cfRule>
  </conditionalFormatting>
  <conditionalFormatting sqref="J1878">
    <cfRule type="notContainsBlanks" dxfId="24793" priority="25847">
      <formula>LEN(TRIM(J1878))&gt;0</formula>
    </cfRule>
  </conditionalFormatting>
  <conditionalFormatting sqref="K1878">
    <cfRule type="notContainsBlanks" dxfId="24792" priority="25846">
      <formula>LEN(TRIM(K1878))&gt;0</formula>
    </cfRule>
  </conditionalFormatting>
  <conditionalFormatting sqref="M1878">
    <cfRule type="containsText" dxfId="24791" priority="25845" operator="containsText" text="Complete">
      <formula>NOT(ISERROR(SEARCH("Complete",M1878)))</formula>
    </cfRule>
  </conditionalFormatting>
  <conditionalFormatting sqref="I1878">
    <cfRule type="cellIs" dxfId="24790" priority="25844" operator="greaterThan">
      <formula>2.35</formula>
    </cfRule>
  </conditionalFormatting>
  <conditionalFormatting sqref="I1878">
    <cfRule type="cellIs" dxfId="24789" priority="25840" operator="greaterThan">
      <formula>2.35</formula>
    </cfRule>
  </conditionalFormatting>
  <conditionalFormatting sqref="J1878">
    <cfRule type="notContainsBlanks" dxfId="24788" priority="25843">
      <formula>LEN(TRIM(J1878))&gt;0</formula>
    </cfRule>
  </conditionalFormatting>
  <conditionalFormatting sqref="K1878">
    <cfRule type="notContainsBlanks" dxfId="24787" priority="25842">
      <formula>LEN(TRIM(K1878))&gt;0</formula>
    </cfRule>
  </conditionalFormatting>
  <conditionalFormatting sqref="M1878">
    <cfRule type="containsText" dxfId="24786" priority="25841" operator="containsText" text="Complete">
      <formula>NOT(ISERROR(SEARCH("Complete",M1878)))</formula>
    </cfRule>
  </conditionalFormatting>
  <conditionalFormatting sqref="J1878">
    <cfRule type="notContainsBlanks" dxfId="24785" priority="25839">
      <formula>LEN(TRIM(J1878))&gt;0</formula>
    </cfRule>
  </conditionalFormatting>
  <conditionalFormatting sqref="K1878">
    <cfRule type="notContainsBlanks" dxfId="24784" priority="25838">
      <formula>LEN(TRIM(K1878))&gt;0</formula>
    </cfRule>
  </conditionalFormatting>
  <conditionalFormatting sqref="M1878">
    <cfRule type="containsText" dxfId="24783" priority="25837" operator="containsText" text="Complete">
      <formula>NOT(ISERROR(SEARCH("Complete",M1878)))</formula>
    </cfRule>
  </conditionalFormatting>
  <conditionalFormatting sqref="I1878">
    <cfRule type="cellIs" dxfId="24782" priority="25836" operator="greaterThan">
      <formula>2.35</formula>
    </cfRule>
  </conditionalFormatting>
  <conditionalFormatting sqref="I1878">
    <cfRule type="cellIs" dxfId="24781" priority="25832" operator="greaterThan">
      <formula>2.35</formula>
    </cfRule>
  </conditionalFormatting>
  <conditionalFormatting sqref="J1878">
    <cfRule type="notContainsBlanks" dxfId="24780" priority="25835">
      <formula>LEN(TRIM(J1878))&gt;0</formula>
    </cfRule>
  </conditionalFormatting>
  <conditionalFormatting sqref="K1878">
    <cfRule type="notContainsBlanks" dxfId="24779" priority="25834">
      <formula>LEN(TRIM(K1878))&gt;0</formula>
    </cfRule>
  </conditionalFormatting>
  <conditionalFormatting sqref="M1878">
    <cfRule type="containsText" dxfId="24778" priority="25833" operator="containsText" text="Complete">
      <formula>NOT(ISERROR(SEARCH("Complete",M1878)))</formula>
    </cfRule>
  </conditionalFormatting>
  <conditionalFormatting sqref="J1879">
    <cfRule type="notContainsBlanks" dxfId="24777" priority="25831">
      <formula>LEN(TRIM(J1879))&gt;0</formula>
    </cfRule>
  </conditionalFormatting>
  <conditionalFormatting sqref="K1879">
    <cfRule type="notContainsBlanks" dxfId="24776" priority="25830">
      <formula>LEN(TRIM(K1879))&gt;0</formula>
    </cfRule>
  </conditionalFormatting>
  <conditionalFormatting sqref="M1879">
    <cfRule type="containsText" dxfId="24775" priority="25829" operator="containsText" text="Complete">
      <formula>NOT(ISERROR(SEARCH("Complete",M1879)))</formula>
    </cfRule>
  </conditionalFormatting>
  <conditionalFormatting sqref="I1879">
    <cfRule type="cellIs" dxfId="24774" priority="25828" operator="greaterThan">
      <formula>2.35</formula>
    </cfRule>
  </conditionalFormatting>
  <conditionalFormatting sqref="I1879">
    <cfRule type="cellIs" dxfId="24773" priority="25824" operator="greaterThan">
      <formula>2.35</formula>
    </cfRule>
  </conditionalFormatting>
  <conditionalFormatting sqref="J1879">
    <cfRule type="notContainsBlanks" dxfId="24772" priority="25827">
      <formula>LEN(TRIM(J1879))&gt;0</formula>
    </cfRule>
  </conditionalFormatting>
  <conditionalFormatting sqref="K1879">
    <cfRule type="notContainsBlanks" dxfId="24771" priority="25826">
      <formula>LEN(TRIM(K1879))&gt;0</formula>
    </cfRule>
  </conditionalFormatting>
  <conditionalFormatting sqref="M1879">
    <cfRule type="containsText" dxfId="24770" priority="25825" operator="containsText" text="Complete">
      <formula>NOT(ISERROR(SEARCH("Complete",M1879)))</formula>
    </cfRule>
  </conditionalFormatting>
  <conditionalFormatting sqref="J1879">
    <cfRule type="notContainsBlanks" dxfId="24769" priority="25823">
      <formula>LEN(TRIM(J1879))&gt;0</formula>
    </cfRule>
  </conditionalFormatting>
  <conditionalFormatting sqref="K1879">
    <cfRule type="notContainsBlanks" dxfId="24768" priority="25822">
      <formula>LEN(TRIM(K1879))&gt;0</formula>
    </cfRule>
  </conditionalFormatting>
  <conditionalFormatting sqref="M1879">
    <cfRule type="containsText" dxfId="24767" priority="25821" operator="containsText" text="Complete">
      <formula>NOT(ISERROR(SEARCH("Complete",M1879)))</formula>
    </cfRule>
  </conditionalFormatting>
  <conditionalFormatting sqref="I1879">
    <cfRule type="cellIs" dxfId="24766" priority="25820" operator="greaterThan">
      <formula>2.35</formula>
    </cfRule>
  </conditionalFormatting>
  <conditionalFormatting sqref="I1879">
    <cfRule type="cellIs" dxfId="24765" priority="25816" operator="greaterThan">
      <formula>2.35</formula>
    </cfRule>
  </conditionalFormatting>
  <conditionalFormatting sqref="J1879">
    <cfRule type="notContainsBlanks" dxfId="24764" priority="25819">
      <formula>LEN(TRIM(J1879))&gt;0</formula>
    </cfRule>
  </conditionalFormatting>
  <conditionalFormatting sqref="K1879">
    <cfRule type="notContainsBlanks" dxfId="24763" priority="25818">
      <formula>LEN(TRIM(K1879))&gt;0</formula>
    </cfRule>
  </conditionalFormatting>
  <conditionalFormatting sqref="M1879">
    <cfRule type="containsText" dxfId="24762" priority="25817" operator="containsText" text="Complete">
      <formula>NOT(ISERROR(SEARCH("Complete",M1879)))</formula>
    </cfRule>
  </conditionalFormatting>
  <conditionalFormatting sqref="J1880">
    <cfRule type="notContainsBlanks" dxfId="24761" priority="25815">
      <formula>LEN(TRIM(J1880))&gt;0</formula>
    </cfRule>
  </conditionalFormatting>
  <conditionalFormatting sqref="K1880">
    <cfRule type="notContainsBlanks" dxfId="24760" priority="25814">
      <formula>LEN(TRIM(K1880))&gt;0</formula>
    </cfRule>
  </conditionalFormatting>
  <conditionalFormatting sqref="M1880">
    <cfRule type="containsText" dxfId="24759" priority="25813" operator="containsText" text="Complete">
      <formula>NOT(ISERROR(SEARCH("Complete",M1880)))</formula>
    </cfRule>
  </conditionalFormatting>
  <conditionalFormatting sqref="I1880">
    <cfRule type="cellIs" dxfId="24758" priority="25812" operator="greaterThan">
      <formula>2.35</formula>
    </cfRule>
  </conditionalFormatting>
  <conditionalFormatting sqref="I1880">
    <cfRule type="cellIs" dxfId="24757" priority="25808" operator="greaterThan">
      <formula>2.35</formula>
    </cfRule>
  </conditionalFormatting>
  <conditionalFormatting sqref="J1880">
    <cfRule type="notContainsBlanks" dxfId="24756" priority="25811">
      <formula>LEN(TRIM(J1880))&gt;0</formula>
    </cfRule>
  </conditionalFormatting>
  <conditionalFormatting sqref="K1880">
    <cfRule type="notContainsBlanks" dxfId="24755" priority="25810">
      <formula>LEN(TRIM(K1880))&gt;0</formula>
    </cfRule>
  </conditionalFormatting>
  <conditionalFormatting sqref="M1880">
    <cfRule type="containsText" dxfId="24754" priority="25809" operator="containsText" text="Complete">
      <formula>NOT(ISERROR(SEARCH("Complete",M1880)))</formula>
    </cfRule>
  </conditionalFormatting>
  <conditionalFormatting sqref="J1880">
    <cfRule type="notContainsBlanks" dxfId="24753" priority="25807">
      <formula>LEN(TRIM(J1880))&gt;0</formula>
    </cfRule>
  </conditionalFormatting>
  <conditionalFormatting sqref="K1880">
    <cfRule type="notContainsBlanks" dxfId="24752" priority="25806">
      <formula>LEN(TRIM(K1880))&gt;0</formula>
    </cfRule>
  </conditionalFormatting>
  <conditionalFormatting sqref="M1880">
    <cfRule type="containsText" dxfId="24751" priority="25805" operator="containsText" text="Complete">
      <formula>NOT(ISERROR(SEARCH("Complete",M1880)))</formula>
    </cfRule>
  </conditionalFormatting>
  <conditionalFormatting sqref="I1880">
    <cfRule type="cellIs" dxfId="24750" priority="25804" operator="greaterThan">
      <formula>2.35</formula>
    </cfRule>
  </conditionalFormatting>
  <conditionalFormatting sqref="I1880">
    <cfRule type="cellIs" dxfId="24749" priority="25800" operator="greaterThan">
      <formula>2.35</formula>
    </cfRule>
  </conditionalFormatting>
  <conditionalFormatting sqref="J1880">
    <cfRule type="notContainsBlanks" dxfId="24748" priority="25803">
      <formula>LEN(TRIM(J1880))&gt;0</formula>
    </cfRule>
  </conditionalFormatting>
  <conditionalFormatting sqref="K1880">
    <cfRule type="notContainsBlanks" dxfId="24747" priority="25802">
      <formula>LEN(TRIM(K1880))&gt;0</formula>
    </cfRule>
  </conditionalFormatting>
  <conditionalFormatting sqref="M1880">
    <cfRule type="containsText" dxfId="24746" priority="25801" operator="containsText" text="Complete">
      <formula>NOT(ISERROR(SEARCH("Complete",M1880)))</formula>
    </cfRule>
  </conditionalFormatting>
  <conditionalFormatting sqref="J1881">
    <cfRule type="notContainsBlanks" dxfId="24745" priority="25799">
      <formula>LEN(TRIM(J1881))&gt;0</formula>
    </cfRule>
  </conditionalFormatting>
  <conditionalFormatting sqref="K1881">
    <cfRule type="notContainsBlanks" dxfId="24744" priority="25798">
      <formula>LEN(TRIM(K1881))&gt;0</formula>
    </cfRule>
  </conditionalFormatting>
  <conditionalFormatting sqref="M1881">
    <cfRule type="containsText" dxfId="24743" priority="25797" operator="containsText" text="Complete">
      <formula>NOT(ISERROR(SEARCH("Complete",M1881)))</formula>
    </cfRule>
  </conditionalFormatting>
  <conditionalFormatting sqref="I1881">
    <cfRule type="cellIs" dxfId="24742" priority="25796" operator="greaterThan">
      <formula>2.35</formula>
    </cfRule>
  </conditionalFormatting>
  <conditionalFormatting sqref="I1881">
    <cfRule type="cellIs" dxfId="24741" priority="25792" operator="greaterThan">
      <formula>2.35</formula>
    </cfRule>
  </conditionalFormatting>
  <conditionalFormatting sqref="J1881">
    <cfRule type="notContainsBlanks" dxfId="24740" priority="25795">
      <formula>LEN(TRIM(J1881))&gt;0</formula>
    </cfRule>
  </conditionalFormatting>
  <conditionalFormatting sqref="K1881">
    <cfRule type="notContainsBlanks" dxfId="24739" priority="25794">
      <formula>LEN(TRIM(K1881))&gt;0</formula>
    </cfRule>
  </conditionalFormatting>
  <conditionalFormatting sqref="M1881">
    <cfRule type="containsText" dxfId="24738" priority="25793" operator="containsText" text="Complete">
      <formula>NOT(ISERROR(SEARCH("Complete",M1881)))</formula>
    </cfRule>
  </conditionalFormatting>
  <conditionalFormatting sqref="J1881">
    <cfRule type="notContainsBlanks" dxfId="24737" priority="25791">
      <formula>LEN(TRIM(J1881))&gt;0</formula>
    </cfRule>
  </conditionalFormatting>
  <conditionalFormatting sqref="K1881">
    <cfRule type="notContainsBlanks" dxfId="24736" priority="25790">
      <formula>LEN(TRIM(K1881))&gt;0</formula>
    </cfRule>
  </conditionalFormatting>
  <conditionalFormatting sqref="M1881">
    <cfRule type="containsText" dxfId="24735" priority="25789" operator="containsText" text="Complete">
      <formula>NOT(ISERROR(SEARCH("Complete",M1881)))</formula>
    </cfRule>
  </conditionalFormatting>
  <conditionalFormatting sqref="I1881">
    <cfRule type="cellIs" dxfId="24734" priority="25788" operator="greaterThan">
      <formula>2.35</formula>
    </cfRule>
  </conditionalFormatting>
  <conditionalFormatting sqref="I1881">
    <cfRule type="cellIs" dxfId="24733" priority="25784" operator="greaterThan">
      <formula>2.35</formula>
    </cfRule>
  </conditionalFormatting>
  <conditionalFormatting sqref="J1881">
    <cfRule type="notContainsBlanks" dxfId="24732" priority="25787">
      <formula>LEN(TRIM(J1881))&gt;0</formula>
    </cfRule>
  </conditionalFormatting>
  <conditionalFormatting sqref="K1881">
    <cfRule type="notContainsBlanks" dxfId="24731" priority="25786">
      <formula>LEN(TRIM(K1881))&gt;0</formula>
    </cfRule>
  </conditionalFormatting>
  <conditionalFormatting sqref="M1881">
    <cfRule type="containsText" dxfId="24730" priority="25785" operator="containsText" text="Complete">
      <formula>NOT(ISERROR(SEARCH("Complete",M1881)))</formula>
    </cfRule>
  </conditionalFormatting>
  <conditionalFormatting sqref="J1882">
    <cfRule type="notContainsBlanks" dxfId="24729" priority="25783">
      <formula>LEN(TRIM(J1882))&gt;0</formula>
    </cfRule>
  </conditionalFormatting>
  <conditionalFormatting sqref="K1882">
    <cfRule type="notContainsBlanks" dxfId="24728" priority="25782">
      <formula>LEN(TRIM(K1882))&gt;0</formula>
    </cfRule>
  </conditionalFormatting>
  <conditionalFormatting sqref="M1882">
    <cfRule type="containsText" dxfId="24727" priority="25781" operator="containsText" text="Complete">
      <formula>NOT(ISERROR(SEARCH("Complete",M1882)))</formula>
    </cfRule>
  </conditionalFormatting>
  <conditionalFormatting sqref="I1882">
    <cfRule type="cellIs" dxfId="24726" priority="25780" operator="greaterThan">
      <formula>2.35</formula>
    </cfRule>
  </conditionalFormatting>
  <conditionalFormatting sqref="I1882">
    <cfRule type="cellIs" dxfId="24725" priority="25776" operator="greaterThan">
      <formula>2.35</formula>
    </cfRule>
  </conditionalFormatting>
  <conditionalFormatting sqref="J1882">
    <cfRule type="notContainsBlanks" dxfId="24724" priority="25779">
      <formula>LEN(TRIM(J1882))&gt;0</formula>
    </cfRule>
  </conditionalFormatting>
  <conditionalFormatting sqref="K1882">
    <cfRule type="notContainsBlanks" dxfId="24723" priority="25778">
      <formula>LEN(TRIM(K1882))&gt;0</formula>
    </cfRule>
  </conditionalFormatting>
  <conditionalFormatting sqref="M1882">
    <cfRule type="containsText" dxfId="24722" priority="25777" operator="containsText" text="Complete">
      <formula>NOT(ISERROR(SEARCH("Complete",M1882)))</formula>
    </cfRule>
  </conditionalFormatting>
  <conditionalFormatting sqref="J1882">
    <cfRule type="notContainsBlanks" dxfId="24721" priority="25775">
      <formula>LEN(TRIM(J1882))&gt;0</formula>
    </cfRule>
  </conditionalFormatting>
  <conditionalFormatting sqref="K1882">
    <cfRule type="notContainsBlanks" dxfId="24720" priority="25774">
      <formula>LEN(TRIM(K1882))&gt;0</formula>
    </cfRule>
  </conditionalFormatting>
  <conditionalFormatting sqref="M1882">
    <cfRule type="containsText" dxfId="24719" priority="25773" operator="containsText" text="Complete">
      <formula>NOT(ISERROR(SEARCH("Complete",M1882)))</formula>
    </cfRule>
  </conditionalFormatting>
  <conditionalFormatting sqref="I1882">
    <cfRule type="cellIs" dxfId="24718" priority="25772" operator="greaterThan">
      <formula>2.35</formula>
    </cfRule>
  </conditionalFormatting>
  <conditionalFormatting sqref="I1882">
    <cfRule type="cellIs" dxfId="24717" priority="25768" operator="greaterThan">
      <formula>2.35</formula>
    </cfRule>
  </conditionalFormatting>
  <conditionalFormatting sqref="J1882">
    <cfRule type="notContainsBlanks" dxfId="24716" priority="25771">
      <formula>LEN(TRIM(J1882))&gt;0</formula>
    </cfRule>
  </conditionalFormatting>
  <conditionalFormatting sqref="K1882">
    <cfRule type="notContainsBlanks" dxfId="24715" priority="25770">
      <formula>LEN(TRIM(K1882))&gt;0</formula>
    </cfRule>
  </conditionalFormatting>
  <conditionalFormatting sqref="M1882">
    <cfRule type="containsText" dxfId="24714" priority="25769" operator="containsText" text="Complete">
      <formula>NOT(ISERROR(SEARCH("Complete",M1882)))</formula>
    </cfRule>
  </conditionalFormatting>
  <conditionalFormatting sqref="J1883">
    <cfRule type="notContainsBlanks" dxfId="24713" priority="25767">
      <formula>LEN(TRIM(J1883))&gt;0</formula>
    </cfRule>
  </conditionalFormatting>
  <conditionalFormatting sqref="K1883">
    <cfRule type="notContainsBlanks" dxfId="24712" priority="25766">
      <formula>LEN(TRIM(K1883))&gt;0</formula>
    </cfRule>
  </conditionalFormatting>
  <conditionalFormatting sqref="M1883">
    <cfRule type="containsText" dxfId="24711" priority="25765" operator="containsText" text="Complete">
      <formula>NOT(ISERROR(SEARCH("Complete",M1883)))</formula>
    </cfRule>
  </conditionalFormatting>
  <conditionalFormatting sqref="I1883">
    <cfRule type="cellIs" dxfId="24710" priority="25764" operator="greaterThan">
      <formula>2.35</formula>
    </cfRule>
  </conditionalFormatting>
  <conditionalFormatting sqref="I1883">
    <cfRule type="cellIs" dxfId="24709" priority="25760" operator="greaterThan">
      <formula>2.35</formula>
    </cfRule>
  </conditionalFormatting>
  <conditionalFormatting sqref="J1883">
    <cfRule type="notContainsBlanks" dxfId="24708" priority="25763">
      <formula>LEN(TRIM(J1883))&gt;0</formula>
    </cfRule>
  </conditionalFormatting>
  <conditionalFormatting sqref="K1883">
    <cfRule type="notContainsBlanks" dxfId="24707" priority="25762">
      <formula>LEN(TRIM(K1883))&gt;0</formula>
    </cfRule>
  </conditionalFormatting>
  <conditionalFormatting sqref="M1883">
    <cfRule type="containsText" dxfId="24706" priority="25761" operator="containsText" text="Complete">
      <formula>NOT(ISERROR(SEARCH("Complete",M1883)))</formula>
    </cfRule>
  </conditionalFormatting>
  <conditionalFormatting sqref="J1883">
    <cfRule type="notContainsBlanks" dxfId="24705" priority="25759">
      <formula>LEN(TRIM(J1883))&gt;0</formula>
    </cfRule>
  </conditionalFormatting>
  <conditionalFormatting sqref="K1883">
    <cfRule type="notContainsBlanks" dxfId="24704" priority="25758">
      <formula>LEN(TRIM(K1883))&gt;0</formula>
    </cfRule>
  </conditionalFormatting>
  <conditionalFormatting sqref="M1883">
    <cfRule type="containsText" dxfId="24703" priority="25757" operator="containsText" text="Complete">
      <formula>NOT(ISERROR(SEARCH("Complete",M1883)))</formula>
    </cfRule>
  </conditionalFormatting>
  <conditionalFormatting sqref="I1883">
    <cfRule type="cellIs" dxfId="24702" priority="25756" operator="greaterThan">
      <formula>2.35</formula>
    </cfRule>
  </conditionalFormatting>
  <conditionalFormatting sqref="I1883">
    <cfRule type="cellIs" dxfId="24701" priority="25752" operator="greaterThan">
      <formula>2.35</formula>
    </cfRule>
  </conditionalFormatting>
  <conditionalFormatting sqref="J1883">
    <cfRule type="notContainsBlanks" dxfId="24700" priority="25755">
      <formula>LEN(TRIM(J1883))&gt;0</formula>
    </cfRule>
  </conditionalFormatting>
  <conditionalFormatting sqref="K1883">
    <cfRule type="notContainsBlanks" dxfId="24699" priority="25754">
      <formula>LEN(TRIM(K1883))&gt;0</formula>
    </cfRule>
  </conditionalFormatting>
  <conditionalFormatting sqref="M1883">
    <cfRule type="containsText" dxfId="24698" priority="25753" operator="containsText" text="Complete">
      <formula>NOT(ISERROR(SEARCH("Complete",M1883)))</formula>
    </cfRule>
  </conditionalFormatting>
  <conditionalFormatting sqref="J1884">
    <cfRule type="notContainsBlanks" dxfId="24697" priority="25751">
      <formula>LEN(TRIM(J1884))&gt;0</formula>
    </cfRule>
  </conditionalFormatting>
  <conditionalFormatting sqref="K1884">
    <cfRule type="notContainsBlanks" dxfId="24696" priority="25750">
      <formula>LEN(TRIM(K1884))&gt;0</formula>
    </cfRule>
  </conditionalFormatting>
  <conditionalFormatting sqref="M1884">
    <cfRule type="containsText" dxfId="24695" priority="25749" operator="containsText" text="Complete">
      <formula>NOT(ISERROR(SEARCH("Complete",M1884)))</formula>
    </cfRule>
  </conditionalFormatting>
  <conditionalFormatting sqref="I1884">
    <cfRule type="cellIs" dxfId="24694" priority="25748" operator="greaterThan">
      <formula>2.35</formula>
    </cfRule>
  </conditionalFormatting>
  <conditionalFormatting sqref="I1884">
    <cfRule type="cellIs" dxfId="24693" priority="25744" operator="greaterThan">
      <formula>2.35</formula>
    </cfRule>
  </conditionalFormatting>
  <conditionalFormatting sqref="J1884">
    <cfRule type="notContainsBlanks" dxfId="24692" priority="25747">
      <formula>LEN(TRIM(J1884))&gt;0</formula>
    </cfRule>
  </conditionalFormatting>
  <conditionalFormatting sqref="K1884">
    <cfRule type="notContainsBlanks" dxfId="24691" priority="25746">
      <formula>LEN(TRIM(K1884))&gt;0</formula>
    </cfRule>
  </conditionalFormatting>
  <conditionalFormatting sqref="M1884">
    <cfRule type="containsText" dxfId="24690" priority="25745" operator="containsText" text="Complete">
      <formula>NOT(ISERROR(SEARCH("Complete",M1884)))</formula>
    </cfRule>
  </conditionalFormatting>
  <conditionalFormatting sqref="J1884">
    <cfRule type="notContainsBlanks" dxfId="24689" priority="25743">
      <formula>LEN(TRIM(J1884))&gt;0</formula>
    </cfRule>
  </conditionalFormatting>
  <conditionalFormatting sqref="K1884">
    <cfRule type="notContainsBlanks" dxfId="24688" priority="25742">
      <formula>LEN(TRIM(K1884))&gt;0</formula>
    </cfRule>
  </conditionalFormatting>
  <conditionalFormatting sqref="M1884">
    <cfRule type="containsText" dxfId="24687" priority="25741" operator="containsText" text="Complete">
      <formula>NOT(ISERROR(SEARCH("Complete",M1884)))</formula>
    </cfRule>
  </conditionalFormatting>
  <conditionalFormatting sqref="I1884">
    <cfRule type="cellIs" dxfId="24686" priority="25740" operator="greaterThan">
      <formula>2.35</formula>
    </cfRule>
  </conditionalFormatting>
  <conditionalFormatting sqref="I1884">
    <cfRule type="cellIs" dxfId="24685" priority="25736" operator="greaterThan">
      <formula>2.35</formula>
    </cfRule>
  </conditionalFormatting>
  <conditionalFormatting sqref="J1884">
    <cfRule type="notContainsBlanks" dxfId="24684" priority="25739">
      <formula>LEN(TRIM(J1884))&gt;0</formula>
    </cfRule>
  </conditionalFormatting>
  <conditionalFormatting sqref="K1884">
    <cfRule type="notContainsBlanks" dxfId="24683" priority="25738">
      <formula>LEN(TRIM(K1884))&gt;0</formula>
    </cfRule>
  </conditionalFormatting>
  <conditionalFormatting sqref="M1884">
    <cfRule type="containsText" dxfId="24682" priority="25737" operator="containsText" text="Complete">
      <formula>NOT(ISERROR(SEARCH("Complete",M1884)))</formula>
    </cfRule>
  </conditionalFormatting>
  <conditionalFormatting sqref="J1885">
    <cfRule type="notContainsBlanks" dxfId="24681" priority="25735">
      <formula>LEN(TRIM(J1885))&gt;0</formula>
    </cfRule>
  </conditionalFormatting>
  <conditionalFormatting sqref="K1885">
    <cfRule type="notContainsBlanks" dxfId="24680" priority="25734">
      <formula>LEN(TRIM(K1885))&gt;0</formula>
    </cfRule>
  </conditionalFormatting>
  <conditionalFormatting sqref="M1885">
    <cfRule type="containsText" dxfId="24679" priority="25733" operator="containsText" text="Complete">
      <formula>NOT(ISERROR(SEARCH("Complete",M1885)))</formula>
    </cfRule>
  </conditionalFormatting>
  <conditionalFormatting sqref="I1885">
    <cfRule type="cellIs" dxfId="24678" priority="25732" operator="greaterThan">
      <formula>2.35</formula>
    </cfRule>
  </conditionalFormatting>
  <conditionalFormatting sqref="I1885">
    <cfRule type="cellIs" dxfId="24677" priority="25728" operator="greaterThan">
      <formula>2.35</formula>
    </cfRule>
  </conditionalFormatting>
  <conditionalFormatting sqref="J1885">
    <cfRule type="notContainsBlanks" dxfId="24676" priority="25731">
      <formula>LEN(TRIM(J1885))&gt;0</formula>
    </cfRule>
  </conditionalFormatting>
  <conditionalFormatting sqref="K1885">
    <cfRule type="notContainsBlanks" dxfId="24675" priority="25730">
      <formula>LEN(TRIM(K1885))&gt;0</formula>
    </cfRule>
  </conditionalFormatting>
  <conditionalFormatting sqref="M1885">
    <cfRule type="containsText" dxfId="24674" priority="25729" operator="containsText" text="Complete">
      <formula>NOT(ISERROR(SEARCH("Complete",M1885)))</formula>
    </cfRule>
  </conditionalFormatting>
  <conditionalFormatting sqref="J1885">
    <cfRule type="notContainsBlanks" dxfId="24673" priority="25727">
      <formula>LEN(TRIM(J1885))&gt;0</formula>
    </cfRule>
  </conditionalFormatting>
  <conditionalFormatting sqref="K1885">
    <cfRule type="notContainsBlanks" dxfId="24672" priority="25726">
      <formula>LEN(TRIM(K1885))&gt;0</formula>
    </cfRule>
  </conditionalFormatting>
  <conditionalFormatting sqref="M1885">
    <cfRule type="containsText" dxfId="24671" priority="25725" operator="containsText" text="Complete">
      <formula>NOT(ISERROR(SEARCH("Complete",M1885)))</formula>
    </cfRule>
  </conditionalFormatting>
  <conditionalFormatting sqref="I1885">
    <cfRule type="cellIs" dxfId="24670" priority="25724" operator="greaterThan">
      <formula>2.35</formula>
    </cfRule>
  </conditionalFormatting>
  <conditionalFormatting sqref="I1885">
    <cfRule type="cellIs" dxfId="24669" priority="25720" operator="greaterThan">
      <formula>2.35</formula>
    </cfRule>
  </conditionalFormatting>
  <conditionalFormatting sqref="J1885">
    <cfRule type="notContainsBlanks" dxfId="24668" priority="25723">
      <formula>LEN(TRIM(J1885))&gt;0</formula>
    </cfRule>
  </conditionalFormatting>
  <conditionalFormatting sqref="K1885">
    <cfRule type="notContainsBlanks" dxfId="24667" priority="25722">
      <formula>LEN(TRIM(K1885))&gt;0</formula>
    </cfRule>
  </conditionalFormatting>
  <conditionalFormatting sqref="M1885">
    <cfRule type="containsText" dxfId="24666" priority="25721" operator="containsText" text="Complete">
      <formula>NOT(ISERROR(SEARCH("Complete",M1885)))</formula>
    </cfRule>
  </conditionalFormatting>
  <conditionalFormatting sqref="J1886">
    <cfRule type="notContainsBlanks" dxfId="24665" priority="25719">
      <formula>LEN(TRIM(J1886))&gt;0</formula>
    </cfRule>
  </conditionalFormatting>
  <conditionalFormatting sqref="K1886">
    <cfRule type="notContainsBlanks" dxfId="24664" priority="25718">
      <formula>LEN(TRIM(K1886))&gt;0</formula>
    </cfRule>
  </conditionalFormatting>
  <conditionalFormatting sqref="M1886">
    <cfRule type="containsText" dxfId="24663" priority="25717" operator="containsText" text="Complete">
      <formula>NOT(ISERROR(SEARCH("Complete",M1886)))</formula>
    </cfRule>
  </conditionalFormatting>
  <conditionalFormatting sqref="I1886">
    <cfRule type="cellIs" dxfId="24662" priority="25716" operator="greaterThan">
      <formula>2.35</formula>
    </cfRule>
  </conditionalFormatting>
  <conditionalFormatting sqref="I1886">
    <cfRule type="cellIs" dxfId="24661" priority="25712" operator="greaterThan">
      <formula>2.35</formula>
    </cfRule>
  </conditionalFormatting>
  <conditionalFormatting sqref="J1886">
    <cfRule type="notContainsBlanks" dxfId="24660" priority="25715">
      <formula>LEN(TRIM(J1886))&gt;0</formula>
    </cfRule>
  </conditionalFormatting>
  <conditionalFormatting sqref="K1886">
    <cfRule type="notContainsBlanks" dxfId="24659" priority="25714">
      <formula>LEN(TRIM(K1886))&gt;0</formula>
    </cfRule>
  </conditionalFormatting>
  <conditionalFormatting sqref="M1886">
    <cfRule type="containsText" dxfId="24658" priority="25713" operator="containsText" text="Complete">
      <formula>NOT(ISERROR(SEARCH("Complete",M1886)))</formula>
    </cfRule>
  </conditionalFormatting>
  <conditionalFormatting sqref="J1886">
    <cfRule type="notContainsBlanks" dxfId="24657" priority="25711">
      <formula>LEN(TRIM(J1886))&gt;0</formula>
    </cfRule>
  </conditionalFormatting>
  <conditionalFormatting sqref="K1886">
    <cfRule type="notContainsBlanks" dxfId="24656" priority="25710">
      <formula>LEN(TRIM(K1886))&gt;0</formula>
    </cfRule>
  </conditionalFormatting>
  <conditionalFormatting sqref="M1886">
    <cfRule type="containsText" dxfId="24655" priority="25709" operator="containsText" text="Complete">
      <formula>NOT(ISERROR(SEARCH("Complete",M1886)))</formula>
    </cfRule>
  </conditionalFormatting>
  <conditionalFormatting sqref="I1886">
    <cfRule type="cellIs" dxfId="24654" priority="25708" operator="greaterThan">
      <formula>2.35</formula>
    </cfRule>
  </conditionalFormatting>
  <conditionalFormatting sqref="I1886">
    <cfRule type="cellIs" dxfId="24653" priority="25704" operator="greaterThan">
      <formula>2.35</formula>
    </cfRule>
  </conditionalFormatting>
  <conditionalFormatting sqref="J1886">
    <cfRule type="notContainsBlanks" dxfId="24652" priority="25707">
      <formula>LEN(TRIM(J1886))&gt;0</formula>
    </cfRule>
  </conditionalFormatting>
  <conditionalFormatting sqref="K1886">
    <cfRule type="notContainsBlanks" dxfId="24651" priority="25706">
      <formula>LEN(TRIM(K1886))&gt;0</formula>
    </cfRule>
  </conditionalFormatting>
  <conditionalFormatting sqref="M1886">
    <cfRule type="containsText" dxfId="24650" priority="25705" operator="containsText" text="Complete">
      <formula>NOT(ISERROR(SEARCH("Complete",M1886)))</formula>
    </cfRule>
  </conditionalFormatting>
  <conditionalFormatting sqref="J1887">
    <cfRule type="notContainsBlanks" dxfId="24649" priority="25703">
      <formula>LEN(TRIM(J1887))&gt;0</formula>
    </cfRule>
  </conditionalFormatting>
  <conditionalFormatting sqref="K1887">
    <cfRule type="notContainsBlanks" dxfId="24648" priority="25702">
      <formula>LEN(TRIM(K1887))&gt;0</formula>
    </cfRule>
  </conditionalFormatting>
  <conditionalFormatting sqref="M1887">
    <cfRule type="containsText" dxfId="24647" priority="25701" operator="containsText" text="Complete">
      <formula>NOT(ISERROR(SEARCH("Complete",M1887)))</formula>
    </cfRule>
  </conditionalFormatting>
  <conditionalFormatting sqref="I1887">
    <cfRule type="cellIs" dxfId="24646" priority="25700" operator="greaterThan">
      <formula>2.35</formula>
    </cfRule>
  </conditionalFormatting>
  <conditionalFormatting sqref="I1887">
    <cfRule type="cellIs" dxfId="24645" priority="25696" operator="greaterThan">
      <formula>2.35</formula>
    </cfRule>
  </conditionalFormatting>
  <conditionalFormatting sqref="J1887">
    <cfRule type="notContainsBlanks" dxfId="24644" priority="25699">
      <formula>LEN(TRIM(J1887))&gt;0</formula>
    </cfRule>
  </conditionalFormatting>
  <conditionalFormatting sqref="K1887">
    <cfRule type="notContainsBlanks" dxfId="24643" priority="25698">
      <formula>LEN(TRIM(K1887))&gt;0</formula>
    </cfRule>
  </conditionalFormatting>
  <conditionalFormatting sqref="M1887">
    <cfRule type="containsText" dxfId="24642" priority="25697" operator="containsText" text="Complete">
      <formula>NOT(ISERROR(SEARCH("Complete",M1887)))</formula>
    </cfRule>
  </conditionalFormatting>
  <conditionalFormatting sqref="J1887">
    <cfRule type="notContainsBlanks" dxfId="24641" priority="25695">
      <formula>LEN(TRIM(J1887))&gt;0</formula>
    </cfRule>
  </conditionalFormatting>
  <conditionalFormatting sqref="K1887">
    <cfRule type="notContainsBlanks" dxfId="24640" priority="25694">
      <formula>LEN(TRIM(K1887))&gt;0</formula>
    </cfRule>
  </conditionalFormatting>
  <conditionalFormatting sqref="M1887">
    <cfRule type="containsText" dxfId="24639" priority="25693" operator="containsText" text="Complete">
      <formula>NOT(ISERROR(SEARCH("Complete",M1887)))</formula>
    </cfRule>
  </conditionalFormatting>
  <conditionalFormatting sqref="I1887">
    <cfRule type="cellIs" dxfId="24638" priority="25692" operator="greaterThan">
      <formula>2.35</formula>
    </cfRule>
  </conditionalFormatting>
  <conditionalFormatting sqref="I1887">
    <cfRule type="cellIs" dxfId="24637" priority="25688" operator="greaterThan">
      <formula>2.35</formula>
    </cfRule>
  </conditionalFormatting>
  <conditionalFormatting sqref="J1887">
    <cfRule type="notContainsBlanks" dxfId="24636" priority="25691">
      <formula>LEN(TRIM(J1887))&gt;0</formula>
    </cfRule>
  </conditionalFormatting>
  <conditionalFormatting sqref="K1887">
    <cfRule type="notContainsBlanks" dxfId="24635" priority="25690">
      <formula>LEN(TRIM(K1887))&gt;0</formula>
    </cfRule>
  </conditionalFormatting>
  <conditionalFormatting sqref="M1887">
    <cfRule type="containsText" dxfId="24634" priority="25689" operator="containsText" text="Complete">
      <formula>NOT(ISERROR(SEARCH("Complete",M1887)))</formula>
    </cfRule>
  </conditionalFormatting>
  <conditionalFormatting sqref="J1888">
    <cfRule type="notContainsBlanks" dxfId="24633" priority="25687">
      <formula>LEN(TRIM(J1888))&gt;0</formula>
    </cfRule>
  </conditionalFormatting>
  <conditionalFormatting sqref="K1888">
    <cfRule type="notContainsBlanks" dxfId="24632" priority="25686">
      <formula>LEN(TRIM(K1888))&gt;0</formula>
    </cfRule>
  </conditionalFormatting>
  <conditionalFormatting sqref="M1888">
    <cfRule type="containsText" dxfId="24631" priority="25685" operator="containsText" text="Complete">
      <formula>NOT(ISERROR(SEARCH("Complete",M1888)))</formula>
    </cfRule>
  </conditionalFormatting>
  <conditionalFormatting sqref="I1888">
    <cfRule type="cellIs" dxfId="24630" priority="25684" operator="greaterThan">
      <formula>2.35</formula>
    </cfRule>
  </conditionalFormatting>
  <conditionalFormatting sqref="I1888">
    <cfRule type="cellIs" dxfId="24629" priority="25680" operator="greaterThan">
      <formula>2.35</formula>
    </cfRule>
  </conditionalFormatting>
  <conditionalFormatting sqref="J1888">
    <cfRule type="notContainsBlanks" dxfId="24628" priority="25683">
      <formula>LEN(TRIM(J1888))&gt;0</formula>
    </cfRule>
  </conditionalFormatting>
  <conditionalFormatting sqref="K1888">
    <cfRule type="notContainsBlanks" dxfId="24627" priority="25682">
      <formula>LEN(TRIM(K1888))&gt;0</formula>
    </cfRule>
  </conditionalFormatting>
  <conditionalFormatting sqref="M1888">
    <cfRule type="containsText" dxfId="24626" priority="25681" operator="containsText" text="Complete">
      <formula>NOT(ISERROR(SEARCH("Complete",M1888)))</formula>
    </cfRule>
  </conditionalFormatting>
  <conditionalFormatting sqref="J1888">
    <cfRule type="notContainsBlanks" dxfId="24625" priority="25679">
      <formula>LEN(TRIM(J1888))&gt;0</formula>
    </cfRule>
  </conditionalFormatting>
  <conditionalFormatting sqref="K1888">
    <cfRule type="notContainsBlanks" dxfId="24624" priority="25678">
      <formula>LEN(TRIM(K1888))&gt;0</formula>
    </cfRule>
  </conditionalFormatting>
  <conditionalFormatting sqref="M1888">
    <cfRule type="containsText" dxfId="24623" priority="25677" operator="containsText" text="Complete">
      <formula>NOT(ISERROR(SEARCH("Complete",M1888)))</formula>
    </cfRule>
  </conditionalFormatting>
  <conditionalFormatting sqref="I1888">
    <cfRule type="cellIs" dxfId="24622" priority="25676" operator="greaterThan">
      <formula>2.35</formula>
    </cfRule>
  </conditionalFormatting>
  <conditionalFormatting sqref="I1888">
    <cfRule type="cellIs" dxfId="24621" priority="25672" operator="greaterThan">
      <formula>2.35</formula>
    </cfRule>
  </conditionalFormatting>
  <conditionalFormatting sqref="J1888">
    <cfRule type="notContainsBlanks" dxfId="24620" priority="25675">
      <formula>LEN(TRIM(J1888))&gt;0</formula>
    </cfRule>
  </conditionalFormatting>
  <conditionalFormatting sqref="K1888">
    <cfRule type="notContainsBlanks" dxfId="24619" priority="25674">
      <formula>LEN(TRIM(K1888))&gt;0</formula>
    </cfRule>
  </conditionalFormatting>
  <conditionalFormatting sqref="M1888">
    <cfRule type="containsText" dxfId="24618" priority="25673" operator="containsText" text="Complete">
      <formula>NOT(ISERROR(SEARCH("Complete",M1888)))</formula>
    </cfRule>
  </conditionalFormatting>
  <conditionalFormatting sqref="J1889">
    <cfRule type="notContainsBlanks" dxfId="24617" priority="25671">
      <formula>LEN(TRIM(J1889))&gt;0</formula>
    </cfRule>
  </conditionalFormatting>
  <conditionalFormatting sqref="K1889">
    <cfRule type="notContainsBlanks" dxfId="24616" priority="25670">
      <formula>LEN(TRIM(K1889))&gt;0</formula>
    </cfRule>
  </conditionalFormatting>
  <conditionalFormatting sqref="M1889">
    <cfRule type="containsText" dxfId="24615" priority="25669" operator="containsText" text="Complete">
      <formula>NOT(ISERROR(SEARCH("Complete",M1889)))</formula>
    </cfRule>
  </conditionalFormatting>
  <conditionalFormatting sqref="I1889">
    <cfRule type="cellIs" dxfId="24614" priority="25668" operator="greaterThan">
      <formula>2.35</formula>
    </cfRule>
  </conditionalFormatting>
  <conditionalFormatting sqref="I1889">
    <cfRule type="cellIs" dxfId="24613" priority="25664" operator="greaterThan">
      <formula>2.35</formula>
    </cfRule>
  </conditionalFormatting>
  <conditionalFormatting sqref="J1889">
    <cfRule type="notContainsBlanks" dxfId="24612" priority="25667">
      <formula>LEN(TRIM(J1889))&gt;0</formula>
    </cfRule>
  </conditionalFormatting>
  <conditionalFormatting sqref="K1889">
    <cfRule type="notContainsBlanks" dxfId="24611" priority="25666">
      <formula>LEN(TRIM(K1889))&gt;0</formula>
    </cfRule>
  </conditionalFormatting>
  <conditionalFormatting sqref="M1889">
    <cfRule type="containsText" dxfId="24610" priority="25665" operator="containsText" text="Complete">
      <formula>NOT(ISERROR(SEARCH("Complete",M1889)))</formula>
    </cfRule>
  </conditionalFormatting>
  <conditionalFormatting sqref="J1889">
    <cfRule type="notContainsBlanks" dxfId="24609" priority="25663">
      <formula>LEN(TRIM(J1889))&gt;0</formula>
    </cfRule>
  </conditionalFormatting>
  <conditionalFormatting sqref="K1889">
    <cfRule type="notContainsBlanks" dxfId="24608" priority="25662">
      <formula>LEN(TRIM(K1889))&gt;0</formula>
    </cfRule>
  </conditionalFormatting>
  <conditionalFormatting sqref="M1889">
    <cfRule type="containsText" dxfId="24607" priority="25661" operator="containsText" text="Complete">
      <formula>NOT(ISERROR(SEARCH("Complete",M1889)))</formula>
    </cfRule>
  </conditionalFormatting>
  <conditionalFormatting sqref="I1889">
    <cfRule type="cellIs" dxfId="24606" priority="25660" operator="greaterThan">
      <formula>2.35</formula>
    </cfRule>
  </conditionalFormatting>
  <conditionalFormatting sqref="I1889">
    <cfRule type="cellIs" dxfId="24605" priority="25656" operator="greaterThan">
      <formula>2.35</formula>
    </cfRule>
  </conditionalFormatting>
  <conditionalFormatting sqref="J1889">
    <cfRule type="notContainsBlanks" dxfId="24604" priority="25659">
      <formula>LEN(TRIM(J1889))&gt;0</formula>
    </cfRule>
  </conditionalFormatting>
  <conditionalFormatting sqref="K1889">
    <cfRule type="notContainsBlanks" dxfId="24603" priority="25658">
      <formula>LEN(TRIM(K1889))&gt;0</formula>
    </cfRule>
  </conditionalFormatting>
  <conditionalFormatting sqref="M1889">
    <cfRule type="containsText" dxfId="24602" priority="25657" operator="containsText" text="Complete">
      <formula>NOT(ISERROR(SEARCH("Complete",M1889)))</formula>
    </cfRule>
  </conditionalFormatting>
  <conditionalFormatting sqref="J1890">
    <cfRule type="notContainsBlanks" dxfId="24601" priority="25655">
      <formula>LEN(TRIM(J1890))&gt;0</formula>
    </cfRule>
  </conditionalFormatting>
  <conditionalFormatting sqref="K1890">
    <cfRule type="notContainsBlanks" dxfId="24600" priority="25654">
      <formula>LEN(TRIM(K1890))&gt;0</formula>
    </cfRule>
  </conditionalFormatting>
  <conditionalFormatting sqref="M1890">
    <cfRule type="containsText" dxfId="24599" priority="25653" operator="containsText" text="Complete">
      <formula>NOT(ISERROR(SEARCH("Complete",M1890)))</formula>
    </cfRule>
  </conditionalFormatting>
  <conditionalFormatting sqref="I1890">
    <cfRule type="cellIs" dxfId="24598" priority="25652" operator="greaterThan">
      <formula>2.35</formula>
    </cfRule>
  </conditionalFormatting>
  <conditionalFormatting sqref="I1890">
    <cfRule type="cellIs" dxfId="24597" priority="25648" operator="greaterThan">
      <formula>2.35</formula>
    </cfRule>
  </conditionalFormatting>
  <conditionalFormatting sqref="J1890">
    <cfRule type="notContainsBlanks" dxfId="24596" priority="25651">
      <formula>LEN(TRIM(J1890))&gt;0</formula>
    </cfRule>
  </conditionalFormatting>
  <conditionalFormatting sqref="K1890">
    <cfRule type="notContainsBlanks" dxfId="24595" priority="25650">
      <formula>LEN(TRIM(K1890))&gt;0</formula>
    </cfRule>
  </conditionalFormatting>
  <conditionalFormatting sqref="M1890">
    <cfRule type="containsText" dxfId="24594" priority="25649" operator="containsText" text="Complete">
      <formula>NOT(ISERROR(SEARCH("Complete",M1890)))</formula>
    </cfRule>
  </conditionalFormatting>
  <conditionalFormatting sqref="J1890">
    <cfRule type="notContainsBlanks" dxfId="24593" priority="25647">
      <formula>LEN(TRIM(J1890))&gt;0</formula>
    </cfRule>
  </conditionalFormatting>
  <conditionalFormatting sqref="K1890">
    <cfRule type="notContainsBlanks" dxfId="24592" priority="25646">
      <formula>LEN(TRIM(K1890))&gt;0</formula>
    </cfRule>
  </conditionalFormatting>
  <conditionalFormatting sqref="M1890">
    <cfRule type="containsText" dxfId="24591" priority="25645" operator="containsText" text="Complete">
      <formula>NOT(ISERROR(SEARCH("Complete",M1890)))</formula>
    </cfRule>
  </conditionalFormatting>
  <conditionalFormatting sqref="I1890">
    <cfRule type="cellIs" dxfId="24590" priority="25644" operator="greaterThan">
      <formula>2.35</formula>
    </cfRule>
  </conditionalFormatting>
  <conditionalFormatting sqref="I1890">
    <cfRule type="cellIs" dxfId="24589" priority="25640" operator="greaterThan">
      <formula>2.35</formula>
    </cfRule>
  </conditionalFormatting>
  <conditionalFormatting sqref="J1890">
    <cfRule type="notContainsBlanks" dxfId="24588" priority="25643">
      <formula>LEN(TRIM(J1890))&gt;0</formula>
    </cfRule>
  </conditionalFormatting>
  <conditionalFormatting sqref="K1890">
    <cfRule type="notContainsBlanks" dxfId="24587" priority="25642">
      <formula>LEN(TRIM(K1890))&gt;0</formula>
    </cfRule>
  </conditionalFormatting>
  <conditionalFormatting sqref="M1890">
    <cfRule type="containsText" dxfId="24586" priority="25641" operator="containsText" text="Complete">
      <formula>NOT(ISERROR(SEARCH("Complete",M1890)))</formula>
    </cfRule>
  </conditionalFormatting>
  <conditionalFormatting sqref="J1891">
    <cfRule type="notContainsBlanks" dxfId="24585" priority="25639">
      <formula>LEN(TRIM(J1891))&gt;0</formula>
    </cfRule>
  </conditionalFormatting>
  <conditionalFormatting sqref="K1891">
    <cfRule type="notContainsBlanks" dxfId="24584" priority="25638">
      <formula>LEN(TRIM(K1891))&gt;0</formula>
    </cfRule>
  </conditionalFormatting>
  <conditionalFormatting sqref="M1891">
    <cfRule type="containsText" dxfId="24583" priority="25637" operator="containsText" text="Complete">
      <formula>NOT(ISERROR(SEARCH("Complete",M1891)))</formula>
    </cfRule>
  </conditionalFormatting>
  <conditionalFormatting sqref="I1891">
    <cfRule type="cellIs" dxfId="24582" priority="25636" operator="greaterThan">
      <formula>2.35</formula>
    </cfRule>
  </conditionalFormatting>
  <conditionalFormatting sqref="I1891">
    <cfRule type="cellIs" dxfId="24581" priority="25632" operator="greaterThan">
      <formula>2.35</formula>
    </cfRule>
  </conditionalFormatting>
  <conditionalFormatting sqref="J1891">
    <cfRule type="notContainsBlanks" dxfId="24580" priority="25635">
      <formula>LEN(TRIM(J1891))&gt;0</formula>
    </cfRule>
  </conditionalFormatting>
  <conditionalFormatting sqref="K1891">
    <cfRule type="notContainsBlanks" dxfId="24579" priority="25634">
      <formula>LEN(TRIM(K1891))&gt;0</formula>
    </cfRule>
  </conditionalFormatting>
  <conditionalFormatting sqref="M1891">
    <cfRule type="containsText" dxfId="24578" priority="25633" operator="containsText" text="Complete">
      <formula>NOT(ISERROR(SEARCH("Complete",M1891)))</formula>
    </cfRule>
  </conditionalFormatting>
  <conditionalFormatting sqref="J1891">
    <cfRule type="notContainsBlanks" dxfId="24577" priority="25631">
      <formula>LEN(TRIM(J1891))&gt;0</formula>
    </cfRule>
  </conditionalFormatting>
  <conditionalFormatting sqref="K1891">
    <cfRule type="notContainsBlanks" dxfId="24576" priority="25630">
      <formula>LEN(TRIM(K1891))&gt;0</formula>
    </cfRule>
  </conditionalFormatting>
  <conditionalFormatting sqref="M1891">
    <cfRule type="containsText" dxfId="24575" priority="25629" operator="containsText" text="Complete">
      <formula>NOT(ISERROR(SEARCH("Complete",M1891)))</formula>
    </cfRule>
  </conditionalFormatting>
  <conditionalFormatting sqref="I1891">
    <cfRule type="cellIs" dxfId="24574" priority="25628" operator="greaterThan">
      <formula>2.35</formula>
    </cfRule>
  </conditionalFormatting>
  <conditionalFormatting sqref="I1891">
    <cfRule type="cellIs" dxfId="24573" priority="25624" operator="greaterThan">
      <formula>2.35</formula>
    </cfRule>
  </conditionalFormatting>
  <conditionalFormatting sqref="J1891">
    <cfRule type="notContainsBlanks" dxfId="24572" priority="25627">
      <formula>LEN(TRIM(J1891))&gt;0</formula>
    </cfRule>
  </conditionalFormatting>
  <conditionalFormatting sqref="K1891">
    <cfRule type="notContainsBlanks" dxfId="24571" priority="25626">
      <formula>LEN(TRIM(K1891))&gt;0</formula>
    </cfRule>
  </conditionalFormatting>
  <conditionalFormatting sqref="M1891">
    <cfRule type="containsText" dxfId="24570" priority="25625" operator="containsText" text="Complete">
      <formula>NOT(ISERROR(SEARCH("Complete",M1891)))</formula>
    </cfRule>
  </conditionalFormatting>
  <conditionalFormatting sqref="J1892">
    <cfRule type="notContainsBlanks" dxfId="24569" priority="25623">
      <formula>LEN(TRIM(J1892))&gt;0</formula>
    </cfRule>
  </conditionalFormatting>
  <conditionalFormatting sqref="K1892">
    <cfRule type="notContainsBlanks" dxfId="24568" priority="25622">
      <formula>LEN(TRIM(K1892))&gt;0</formula>
    </cfRule>
  </conditionalFormatting>
  <conditionalFormatting sqref="M1892">
    <cfRule type="containsText" dxfId="24567" priority="25621" operator="containsText" text="Complete">
      <formula>NOT(ISERROR(SEARCH("Complete",M1892)))</formula>
    </cfRule>
  </conditionalFormatting>
  <conditionalFormatting sqref="I1892">
    <cfRule type="cellIs" dxfId="24566" priority="25620" operator="greaterThan">
      <formula>2.35</formula>
    </cfRule>
  </conditionalFormatting>
  <conditionalFormatting sqref="I1892">
    <cfRule type="cellIs" dxfId="24565" priority="25616" operator="greaterThan">
      <formula>2.35</formula>
    </cfRule>
  </conditionalFormatting>
  <conditionalFormatting sqref="J1892">
    <cfRule type="notContainsBlanks" dxfId="24564" priority="25619">
      <formula>LEN(TRIM(J1892))&gt;0</formula>
    </cfRule>
  </conditionalFormatting>
  <conditionalFormatting sqref="K1892">
    <cfRule type="notContainsBlanks" dxfId="24563" priority="25618">
      <formula>LEN(TRIM(K1892))&gt;0</formula>
    </cfRule>
  </conditionalFormatting>
  <conditionalFormatting sqref="M1892">
    <cfRule type="containsText" dxfId="24562" priority="25617" operator="containsText" text="Complete">
      <formula>NOT(ISERROR(SEARCH("Complete",M1892)))</formula>
    </cfRule>
  </conditionalFormatting>
  <conditionalFormatting sqref="J1892">
    <cfRule type="notContainsBlanks" dxfId="24561" priority="25615">
      <formula>LEN(TRIM(J1892))&gt;0</formula>
    </cfRule>
  </conditionalFormatting>
  <conditionalFormatting sqref="K1892">
    <cfRule type="notContainsBlanks" dxfId="24560" priority="25614">
      <formula>LEN(TRIM(K1892))&gt;0</formula>
    </cfRule>
  </conditionalFormatting>
  <conditionalFormatting sqref="M1892">
    <cfRule type="containsText" dxfId="24559" priority="25613" operator="containsText" text="Complete">
      <formula>NOT(ISERROR(SEARCH("Complete",M1892)))</formula>
    </cfRule>
  </conditionalFormatting>
  <conditionalFormatting sqref="I1892">
    <cfRule type="cellIs" dxfId="24558" priority="25612" operator="greaterThan">
      <formula>2.35</formula>
    </cfRule>
  </conditionalFormatting>
  <conditionalFormatting sqref="I1892">
    <cfRule type="cellIs" dxfId="24557" priority="25608" operator="greaterThan">
      <formula>2.35</formula>
    </cfRule>
  </conditionalFormatting>
  <conditionalFormatting sqref="J1892">
    <cfRule type="notContainsBlanks" dxfId="24556" priority="25611">
      <formula>LEN(TRIM(J1892))&gt;0</formula>
    </cfRule>
  </conditionalFormatting>
  <conditionalFormatting sqref="K1892">
    <cfRule type="notContainsBlanks" dxfId="24555" priority="25610">
      <formula>LEN(TRIM(K1892))&gt;0</formula>
    </cfRule>
  </conditionalFormatting>
  <conditionalFormatting sqref="M1892">
    <cfRule type="containsText" dxfId="24554" priority="25609" operator="containsText" text="Complete">
      <formula>NOT(ISERROR(SEARCH("Complete",M1892)))</formula>
    </cfRule>
  </conditionalFormatting>
  <conditionalFormatting sqref="J1893">
    <cfRule type="notContainsBlanks" dxfId="24553" priority="25607">
      <formula>LEN(TRIM(J1893))&gt;0</formula>
    </cfRule>
  </conditionalFormatting>
  <conditionalFormatting sqref="K1893">
    <cfRule type="notContainsBlanks" dxfId="24552" priority="25606">
      <formula>LEN(TRIM(K1893))&gt;0</formula>
    </cfRule>
  </conditionalFormatting>
  <conditionalFormatting sqref="M1893">
    <cfRule type="containsText" dxfId="24551" priority="25605" operator="containsText" text="Complete">
      <formula>NOT(ISERROR(SEARCH("Complete",M1893)))</formula>
    </cfRule>
  </conditionalFormatting>
  <conditionalFormatting sqref="I1893">
    <cfRule type="cellIs" dxfId="24550" priority="25604" operator="greaterThan">
      <formula>2.35</formula>
    </cfRule>
  </conditionalFormatting>
  <conditionalFormatting sqref="I1893">
    <cfRule type="cellIs" dxfId="24549" priority="25600" operator="greaterThan">
      <formula>2.35</formula>
    </cfRule>
  </conditionalFormatting>
  <conditionalFormatting sqref="J1893">
    <cfRule type="notContainsBlanks" dxfId="24548" priority="25603">
      <formula>LEN(TRIM(J1893))&gt;0</formula>
    </cfRule>
  </conditionalFormatting>
  <conditionalFormatting sqref="K1893">
    <cfRule type="notContainsBlanks" dxfId="24547" priority="25602">
      <formula>LEN(TRIM(K1893))&gt;0</formula>
    </cfRule>
  </conditionalFormatting>
  <conditionalFormatting sqref="M1893">
    <cfRule type="containsText" dxfId="24546" priority="25601" operator="containsText" text="Complete">
      <formula>NOT(ISERROR(SEARCH("Complete",M1893)))</formula>
    </cfRule>
  </conditionalFormatting>
  <conditionalFormatting sqref="J1893">
    <cfRule type="notContainsBlanks" dxfId="24545" priority="25599">
      <formula>LEN(TRIM(J1893))&gt;0</formula>
    </cfRule>
  </conditionalFormatting>
  <conditionalFormatting sqref="K1893">
    <cfRule type="notContainsBlanks" dxfId="24544" priority="25598">
      <formula>LEN(TRIM(K1893))&gt;0</formula>
    </cfRule>
  </conditionalFormatting>
  <conditionalFormatting sqref="M1893">
    <cfRule type="containsText" dxfId="24543" priority="25597" operator="containsText" text="Complete">
      <formula>NOT(ISERROR(SEARCH("Complete",M1893)))</formula>
    </cfRule>
  </conditionalFormatting>
  <conditionalFormatting sqref="I1893">
    <cfRule type="cellIs" dxfId="24542" priority="25596" operator="greaterThan">
      <formula>2.35</formula>
    </cfRule>
  </conditionalFormatting>
  <conditionalFormatting sqref="I1893">
    <cfRule type="cellIs" dxfId="24541" priority="25592" operator="greaterThan">
      <formula>2.35</formula>
    </cfRule>
  </conditionalFormatting>
  <conditionalFormatting sqref="J1893">
    <cfRule type="notContainsBlanks" dxfId="24540" priority="25595">
      <formula>LEN(TRIM(J1893))&gt;0</formula>
    </cfRule>
  </conditionalFormatting>
  <conditionalFormatting sqref="K1893">
    <cfRule type="notContainsBlanks" dxfId="24539" priority="25594">
      <formula>LEN(TRIM(K1893))&gt;0</formula>
    </cfRule>
  </conditionalFormatting>
  <conditionalFormatting sqref="M1893">
    <cfRule type="containsText" dxfId="24538" priority="25593" operator="containsText" text="Complete">
      <formula>NOT(ISERROR(SEARCH("Complete",M1893)))</formula>
    </cfRule>
  </conditionalFormatting>
  <conditionalFormatting sqref="J1894">
    <cfRule type="notContainsBlanks" dxfId="24537" priority="25591">
      <formula>LEN(TRIM(J1894))&gt;0</formula>
    </cfRule>
  </conditionalFormatting>
  <conditionalFormatting sqref="K1894">
    <cfRule type="notContainsBlanks" dxfId="24536" priority="25590">
      <formula>LEN(TRIM(K1894))&gt;0</formula>
    </cfRule>
  </conditionalFormatting>
  <conditionalFormatting sqref="M1894">
    <cfRule type="containsText" dxfId="24535" priority="25589" operator="containsText" text="Complete">
      <formula>NOT(ISERROR(SEARCH("Complete",M1894)))</formula>
    </cfRule>
  </conditionalFormatting>
  <conditionalFormatting sqref="I1894">
    <cfRule type="cellIs" dxfId="24534" priority="25588" operator="greaterThan">
      <formula>2.35</formula>
    </cfRule>
  </conditionalFormatting>
  <conditionalFormatting sqref="I1894">
    <cfRule type="cellIs" dxfId="24533" priority="25584" operator="greaterThan">
      <formula>2.35</formula>
    </cfRule>
  </conditionalFormatting>
  <conditionalFormatting sqref="J1894">
    <cfRule type="notContainsBlanks" dxfId="24532" priority="25587">
      <formula>LEN(TRIM(J1894))&gt;0</formula>
    </cfRule>
  </conditionalFormatting>
  <conditionalFormatting sqref="K1894">
    <cfRule type="notContainsBlanks" dxfId="24531" priority="25586">
      <formula>LEN(TRIM(K1894))&gt;0</formula>
    </cfRule>
  </conditionalFormatting>
  <conditionalFormatting sqref="M1894">
    <cfRule type="containsText" dxfId="24530" priority="25585" operator="containsText" text="Complete">
      <formula>NOT(ISERROR(SEARCH("Complete",M1894)))</formula>
    </cfRule>
  </conditionalFormatting>
  <conditionalFormatting sqref="J1894">
    <cfRule type="notContainsBlanks" dxfId="24529" priority="25583">
      <formula>LEN(TRIM(J1894))&gt;0</formula>
    </cfRule>
  </conditionalFormatting>
  <conditionalFormatting sqref="K1894">
    <cfRule type="notContainsBlanks" dxfId="24528" priority="25582">
      <formula>LEN(TRIM(K1894))&gt;0</formula>
    </cfRule>
  </conditionalFormatting>
  <conditionalFormatting sqref="M1894">
    <cfRule type="containsText" dxfId="24527" priority="25581" operator="containsText" text="Complete">
      <formula>NOT(ISERROR(SEARCH("Complete",M1894)))</formula>
    </cfRule>
  </conditionalFormatting>
  <conditionalFormatting sqref="I1894">
    <cfRule type="cellIs" dxfId="24526" priority="25580" operator="greaterThan">
      <formula>2.35</formula>
    </cfRule>
  </conditionalFormatting>
  <conditionalFormatting sqref="I1894">
    <cfRule type="cellIs" dxfId="24525" priority="25576" operator="greaterThan">
      <formula>2.35</formula>
    </cfRule>
  </conditionalFormatting>
  <conditionalFormatting sqref="J1894">
    <cfRule type="notContainsBlanks" dxfId="24524" priority="25579">
      <formula>LEN(TRIM(J1894))&gt;0</formula>
    </cfRule>
  </conditionalFormatting>
  <conditionalFormatting sqref="K1894">
    <cfRule type="notContainsBlanks" dxfId="24523" priority="25578">
      <formula>LEN(TRIM(K1894))&gt;0</formula>
    </cfRule>
  </conditionalFormatting>
  <conditionalFormatting sqref="M1894">
    <cfRule type="containsText" dxfId="24522" priority="25577" operator="containsText" text="Complete">
      <formula>NOT(ISERROR(SEARCH("Complete",M1894)))</formula>
    </cfRule>
  </conditionalFormatting>
  <conditionalFormatting sqref="J1895">
    <cfRule type="notContainsBlanks" dxfId="24521" priority="25575">
      <formula>LEN(TRIM(J1895))&gt;0</formula>
    </cfRule>
  </conditionalFormatting>
  <conditionalFormatting sqref="K1895">
    <cfRule type="notContainsBlanks" dxfId="24520" priority="25574">
      <formula>LEN(TRIM(K1895))&gt;0</formula>
    </cfRule>
  </conditionalFormatting>
  <conditionalFormatting sqref="M1895">
    <cfRule type="containsText" dxfId="24519" priority="25573" operator="containsText" text="Complete">
      <formula>NOT(ISERROR(SEARCH("Complete",M1895)))</formula>
    </cfRule>
  </conditionalFormatting>
  <conditionalFormatting sqref="I1895">
    <cfRule type="cellIs" dxfId="24518" priority="25572" operator="greaterThan">
      <formula>2.35</formula>
    </cfRule>
  </conditionalFormatting>
  <conditionalFormatting sqref="I1895">
    <cfRule type="cellIs" dxfId="24517" priority="25568" operator="greaterThan">
      <formula>2.35</formula>
    </cfRule>
  </conditionalFormatting>
  <conditionalFormatting sqref="J1895">
    <cfRule type="notContainsBlanks" dxfId="24516" priority="25571">
      <formula>LEN(TRIM(J1895))&gt;0</formula>
    </cfRule>
  </conditionalFormatting>
  <conditionalFormatting sqref="K1895">
    <cfRule type="notContainsBlanks" dxfId="24515" priority="25570">
      <formula>LEN(TRIM(K1895))&gt;0</formula>
    </cfRule>
  </conditionalFormatting>
  <conditionalFormatting sqref="M1895">
    <cfRule type="containsText" dxfId="24514" priority="25569" operator="containsText" text="Complete">
      <formula>NOT(ISERROR(SEARCH("Complete",M1895)))</formula>
    </cfRule>
  </conditionalFormatting>
  <conditionalFormatting sqref="J1895">
    <cfRule type="notContainsBlanks" dxfId="24513" priority="25567">
      <formula>LEN(TRIM(J1895))&gt;0</formula>
    </cfRule>
  </conditionalFormatting>
  <conditionalFormatting sqref="K1895">
    <cfRule type="notContainsBlanks" dxfId="24512" priority="25566">
      <formula>LEN(TRIM(K1895))&gt;0</formula>
    </cfRule>
  </conditionalFormatting>
  <conditionalFormatting sqref="M1895">
    <cfRule type="containsText" dxfId="24511" priority="25565" operator="containsText" text="Complete">
      <formula>NOT(ISERROR(SEARCH("Complete",M1895)))</formula>
    </cfRule>
  </conditionalFormatting>
  <conditionalFormatting sqref="I1895">
    <cfRule type="cellIs" dxfId="24510" priority="25564" operator="greaterThan">
      <formula>2.35</formula>
    </cfRule>
  </conditionalFormatting>
  <conditionalFormatting sqref="I1895">
    <cfRule type="cellIs" dxfId="24509" priority="25560" operator="greaterThan">
      <formula>2.35</formula>
    </cfRule>
  </conditionalFormatting>
  <conditionalFormatting sqref="J1895">
    <cfRule type="notContainsBlanks" dxfId="24508" priority="25563">
      <formula>LEN(TRIM(J1895))&gt;0</formula>
    </cfRule>
  </conditionalFormatting>
  <conditionalFormatting sqref="K1895">
    <cfRule type="notContainsBlanks" dxfId="24507" priority="25562">
      <formula>LEN(TRIM(K1895))&gt;0</formula>
    </cfRule>
  </conditionalFormatting>
  <conditionalFormatting sqref="M1895">
    <cfRule type="containsText" dxfId="24506" priority="25561" operator="containsText" text="Complete">
      <formula>NOT(ISERROR(SEARCH("Complete",M1895)))</formula>
    </cfRule>
  </conditionalFormatting>
  <conditionalFormatting sqref="J1896">
    <cfRule type="notContainsBlanks" dxfId="24505" priority="25559">
      <formula>LEN(TRIM(J1896))&gt;0</formula>
    </cfRule>
  </conditionalFormatting>
  <conditionalFormatting sqref="K1896">
    <cfRule type="notContainsBlanks" dxfId="24504" priority="25558">
      <formula>LEN(TRIM(K1896))&gt;0</formula>
    </cfRule>
  </conditionalFormatting>
  <conditionalFormatting sqref="M1896">
    <cfRule type="containsText" dxfId="24503" priority="25557" operator="containsText" text="Complete">
      <formula>NOT(ISERROR(SEARCH("Complete",M1896)))</formula>
    </cfRule>
  </conditionalFormatting>
  <conditionalFormatting sqref="I1896">
    <cfRule type="cellIs" dxfId="24502" priority="25556" operator="greaterThan">
      <formula>2.35</formula>
    </cfRule>
  </conditionalFormatting>
  <conditionalFormatting sqref="I1896">
    <cfRule type="cellIs" dxfId="24501" priority="25552" operator="greaterThan">
      <formula>2.35</formula>
    </cfRule>
  </conditionalFormatting>
  <conditionalFormatting sqref="J1896">
    <cfRule type="notContainsBlanks" dxfId="24500" priority="25555">
      <formula>LEN(TRIM(J1896))&gt;0</formula>
    </cfRule>
  </conditionalFormatting>
  <conditionalFormatting sqref="K1896">
    <cfRule type="notContainsBlanks" dxfId="24499" priority="25554">
      <formula>LEN(TRIM(K1896))&gt;0</formula>
    </cfRule>
  </conditionalFormatting>
  <conditionalFormatting sqref="M1896">
    <cfRule type="containsText" dxfId="24498" priority="25553" operator="containsText" text="Complete">
      <formula>NOT(ISERROR(SEARCH("Complete",M1896)))</formula>
    </cfRule>
  </conditionalFormatting>
  <conditionalFormatting sqref="J1896">
    <cfRule type="notContainsBlanks" dxfId="24497" priority="25551">
      <formula>LEN(TRIM(J1896))&gt;0</formula>
    </cfRule>
  </conditionalFormatting>
  <conditionalFormatting sqref="K1896">
    <cfRule type="notContainsBlanks" dxfId="24496" priority="25550">
      <formula>LEN(TRIM(K1896))&gt;0</formula>
    </cfRule>
  </conditionalFormatting>
  <conditionalFormatting sqref="M1896">
    <cfRule type="containsText" dxfId="24495" priority="25549" operator="containsText" text="Complete">
      <formula>NOT(ISERROR(SEARCH("Complete",M1896)))</formula>
    </cfRule>
  </conditionalFormatting>
  <conditionalFormatting sqref="I1896">
    <cfRule type="cellIs" dxfId="24494" priority="25548" operator="greaterThan">
      <formula>2.35</formula>
    </cfRule>
  </conditionalFormatting>
  <conditionalFormatting sqref="I1896">
    <cfRule type="cellIs" dxfId="24493" priority="25544" operator="greaterThan">
      <formula>2.35</formula>
    </cfRule>
  </conditionalFormatting>
  <conditionalFormatting sqref="J1896">
    <cfRule type="notContainsBlanks" dxfId="24492" priority="25547">
      <formula>LEN(TRIM(J1896))&gt;0</formula>
    </cfRule>
  </conditionalFormatting>
  <conditionalFormatting sqref="K1896">
    <cfRule type="notContainsBlanks" dxfId="24491" priority="25546">
      <formula>LEN(TRIM(K1896))&gt;0</formula>
    </cfRule>
  </conditionalFormatting>
  <conditionalFormatting sqref="M1896">
    <cfRule type="containsText" dxfId="24490" priority="25545" operator="containsText" text="Complete">
      <formula>NOT(ISERROR(SEARCH("Complete",M1896)))</formula>
    </cfRule>
  </conditionalFormatting>
  <conditionalFormatting sqref="J1897">
    <cfRule type="notContainsBlanks" dxfId="24489" priority="25543">
      <formula>LEN(TRIM(J1897))&gt;0</formula>
    </cfRule>
  </conditionalFormatting>
  <conditionalFormatting sqref="K1897">
    <cfRule type="notContainsBlanks" dxfId="24488" priority="25542">
      <formula>LEN(TRIM(K1897))&gt;0</formula>
    </cfRule>
  </conditionalFormatting>
  <conditionalFormatting sqref="M1897">
    <cfRule type="containsText" dxfId="24487" priority="25541" operator="containsText" text="Complete">
      <formula>NOT(ISERROR(SEARCH("Complete",M1897)))</formula>
    </cfRule>
  </conditionalFormatting>
  <conditionalFormatting sqref="I1897">
    <cfRule type="cellIs" dxfId="24486" priority="25540" operator="greaterThan">
      <formula>2.35</formula>
    </cfRule>
  </conditionalFormatting>
  <conditionalFormatting sqref="I1897">
    <cfRule type="cellIs" dxfId="24485" priority="25536" operator="greaterThan">
      <formula>2.35</formula>
    </cfRule>
  </conditionalFormatting>
  <conditionalFormatting sqref="J1897">
    <cfRule type="notContainsBlanks" dxfId="24484" priority="25539">
      <formula>LEN(TRIM(J1897))&gt;0</formula>
    </cfRule>
  </conditionalFormatting>
  <conditionalFormatting sqref="K1897">
    <cfRule type="notContainsBlanks" dxfId="24483" priority="25538">
      <formula>LEN(TRIM(K1897))&gt;0</formula>
    </cfRule>
  </conditionalFormatting>
  <conditionalFormatting sqref="M1897">
    <cfRule type="containsText" dxfId="24482" priority="25537" operator="containsText" text="Complete">
      <formula>NOT(ISERROR(SEARCH("Complete",M1897)))</formula>
    </cfRule>
  </conditionalFormatting>
  <conditionalFormatting sqref="J1897">
    <cfRule type="notContainsBlanks" dxfId="24481" priority="25535">
      <formula>LEN(TRIM(J1897))&gt;0</formula>
    </cfRule>
  </conditionalFormatting>
  <conditionalFormatting sqref="K1897">
    <cfRule type="notContainsBlanks" dxfId="24480" priority="25534">
      <formula>LEN(TRIM(K1897))&gt;0</formula>
    </cfRule>
  </conditionalFormatting>
  <conditionalFormatting sqref="M1897">
    <cfRule type="containsText" dxfId="24479" priority="25533" operator="containsText" text="Complete">
      <formula>NOT(ISERROR(SEARCH("Complete",M1897)))</formula>
    </cfRule>
  </conditionalFormatting>
  <conditionalFormatting sqref="I1897">
    <cfRule type="cellIs" dxfId="24478" priority="25532" operator="greaterThan">
      <formula>2.35</formula>
    </cfRule>
  </conditionalFormatting>
  <conditionalFormatting sqref="I1897">
    <cfRule type="cellIs" dxfId="24477" priority="25528" operator="greaterThan">
      <formula>2.35</formula>
    </cfRule>
  </conditionalFormatting>
  <conditionalFormatting sqref="J1897">
    <cfRule type="notContainsBlanks" dxfId="24476" priority="25531">
      <formula>LEN(TRIM(J1897))&gt;0</formula>
    </cfRule>
  </conditionalFormatting>
  <conditionalFormatting sqref="K1897">
    <cfRule type="notContainsBlanks" dxfId="24475" priority="25530">
      <formula>LEN(TRIM(K1897))&gt;0</formula>
    </cfRule>
  </conditionalFormatting>
  <conditionalFormatting sqref="M1897">
    <cfRule type="containsText" dxfId="24474" priority="25529" operator="containsText" text="Complete">
      <formula>NOT(ISERROR(SEARCH("Complete",M1897)))</formula>
    </cfRule>
  </conditionalFormatting>
  <conditionalFormatting sqref="J1898">
    <cfRule type="notContainsBlanks" dxfId="24473" priority="25527">
      <formula>LEN(TRIM(J1898))&gt;0</formula>
    </cfRule>
  </conditionalFormatting>
  <conditionalFormatting sqref="K1898">
    <cfRule type="notContainsBlanks" dxfId="24472" priority="25526">
      <formula>LEN(TRIM(K1898))&gt;0</formula>
    </cfRule>
  </conditionalFormatting>
  <conditionalFormatting sqref="M1898">
    <cfRule type="containsText" dxfId="24471" priority="25525" operator="containsText" text="Complete">
      <formula>NOT(ISERROR(SEARCH("Complete",M1898)))</formula>
    </cfRule>
  </conditionalFormatting>
  <conditionalFormatting sqref="I1898">
    <cfRule type="cellIs" dxfId="24470" priority="25524" operator="greaterThan">
      <formula>2.35</formula>
    </cfRule>
  </conditionalFormatting>
  <conditionalFormatting sqref="I1898">
    <cfRule type="cellIs" dxfId="24469" priority="25520" operator="greaterThan">
      <formula>2.35</formula>
    </cfRule>
  </conditionalFormatting>
  <conditionalFormatting sqref="J1898">
    <cfRule type="notContainsBlanks" dxfId="24468" priority="25523">
      <formula>LEN(TRIM(J1898))&gt;0</formula>
    </cfRule>
  </conditionalFormatting>
  <conditionalFormatting sqref="K1898">
    <cfRule type="notContainsBlanks" dxfId="24467" priority="25522">
      <formula>LEN(TRIM(K1898))&gt;0</formula>
    </cfRule>
  </conditionalFormatting>
  <conditionalFormatting sqref="M1898">
    <cfRule type="containsText" dxfId="24466" priority="25521" operator="containsText" text="Complete">
      <formula>NOT(ISERROR(SEARCH("Complete",M1898)))</formula>
    </cfRule>
  </conditionalFormatting>
  <conditionalFormatting sqref="J1898">
    <cfRule type="notContainsBlanks" dxfId="24465" priority="25519">
      <formula>LEN(TRIM(J1898))&gt;0</formula>
    </cfRule>
  </conditionalFormatting>
  <conditionalFormatting sqref="K1898">
    <cfRule type="notContainsBlanks" dxfId="24464" priority="25518">
      <formula>LEN(TRIM(K1898))&gt;0</formula>
    </cfRule>
  </conditionalFormatting>
  <conditionalFormatting sqref="M1898">
    <cfRule type="containsText" dxfId="24463" priority="25517" operator="containsText" text="Complete">
      <formula>NOT(ISERROR(SEARCH("Complete",M1898)))</formula>
    </cfRule>
  </conditionalFormatting>
  <conditionalFormatting sqref="I1898">
    <cfRule type="cellIs" dxfId="24462" priority="25516" operator="greaterThan">
      <formula>2.35</formula>
    </cfRule>
  </conditionalFormatting>
  <conditionalFormatting sqref="I1898">
    <cfRule type="cellIs" dxfId="24461" priority="25512" operator="greaterThan">
      <formula>2.35</formula>
    </cfRule>
  </conditionalFormatting>
  <conditionalFormatting sqref="J1898">
    <cfRule type="notContainsBlanks" dxfId="24460" priority="25515">
      <formula>LEN(TRIM(J1898))&gt;0</formula>
    </cfRule>
  </conditionalFormatting>
  <conditionalFormatting sqref="K1898">
    <cfRule type="notContainsBlanks" dxfId="24459" priority="25514">
      <formula>LEN(TRIM(K1898))&gt;0</formula>
    </cfRule>
  </conditionalFormatting>
  <conditionalFormatting sqref="M1898">
    <cfRule type="containsText" dxfId="24458" priority="25513" operator="containsText" text="Complete">
      <formula>NOT(ISERROR(SEARCH("Complete",M1898)))</formula>
    </cfRule>
  </conditionalFormatting>
  <conditionalFormatting sqref="J1899">
    <cfRule type="notContainsBlanks" dxfId="24457" priority="25511">
      <formula>LEN(TRIM(J1899))&gt;0</formula>
    </cfRule>
  </conditionalFormatting>
  <conditionalFormatting sqref="K1899">
    <cfRule type="notContainsBlanks" dxfId="24456" priority="25510">
      <formula>LEN(TRIM(K1899))&gt;0</formula>
    </cfRule>
  </conditionalFormatting>
  <conditionalFormatting sqref="M1899">
    <cfRule type="containsText" dxfId="24455" priority="25509" operator="containsText" text="Complete">
      <formula>NOT(ISERROR(SEARCH("Complete",M1899)))</formula>
    </cfRule>
  </conditionalFormatting>
  <conditionalFormatting sqref="I1899">
    <cfRule type="cellIs" dxfId="24454" priority="25508" operator="greaterThan">
      <formula>2.35</formula>
    </cfRule>
  </conditionalFormatting>
  <conditionalFormatting sqref="I1899">
    <cfRule type="cellIs" dxfId="24453" priority="25504" operator="greaterThan">
      <formula>2.35</formula>
    </cfRule>
  </conditionalFormatting>
  <conditionalFormatting sqref="J1899">
    <cfRule type="notContainsBlanks" dxfId="24452" priority="25507">
      <formula>LEN(TRIM(J1899))&gt;0</formula>
    </cfRule>
  </conditionalFormatting>
  <conditionalFormatting sqref="K1899">
    <cfRule type="notContainsBlanks" dxfId="24451" priority="25506">
      <formula>LEN(TRIM(K1899))&gt;0</formula>
    </cfRule>
  </conditionalFormatting>
  <conditionalFormatting sqref="M1899">
    <cfRule type="containsText" dxfId="24450" priority="25505" operator="containsText" text="Complete">
      <formula>NOT(ISERROR(SEARCH("Complete",M1899)))</formula>
    </cfRule>
  </conditionalFormatting>
  <conditionalFormatting sqref="J1899">
    <cfRule type="notContainsBlanks" dxfId="24449" priority="25503">
      <formula>LEN(TRIM(J1899))&gt;0</formula>
    </cfRule>
  </conditionalFormatting>
  <conditionalFormatting sqref="K1899">
    <cfRule type="notContainsBlanks" dxfId="24448" priority="25502">
      <formula>LEN(TRIM(K1899))&gt;0</formula>
    </cfRule>
  </conditionalFormatting>
  <conditionalFormatting sqref="M1899">
    <cfRule type="containsText" dxfId="24447" priority="25501" operator="containsText" text="Complete">
      <formula>NOT(ISERROR(SEARCH("Complete",M1899)))</formula>
    </cfRule>
  </conditionalFormatting>
  <conditionalFormatting sqref="I1899">
    <cfRule type="cellIs" dxfId="24446" priority="25500" operator="greaterThan">
      <formula>2.35</formula>
    </cfRule>
  </conditionalFormatting>
  <conditionalFormatting sqref="I1899">
    <cfRule type="cellIs" dxfId="24445" priority="25496" operator="greaterThan">
      <formula>2.35</formula>
    </cfRule>
  </conditionalFormatting>
  <conditionalFormatting sqref="J1899">
    <cfRule type="notContainsBlanks" dxfId="24444" priority="25499">
      <formula>LEN(TRIM(J1899))&gt;0</formula>
    </cfRule>
  </conditionalFormatting>
  <conditionalFormatting sqref="K1899">
    <cfRule type="notContainsBlanks" dxfId="24443" priority="25498">
      <formula>LEN(TRIM(K1899))&gt;0</formula>
    </cfRule>
  </conditionalFormatting>
  <conditionalFormatting sqref="M1899">
    <cfRule type="containsText" dxfId="24442" priority="25497" operator="containsText" text="Complete">
      <formula>NOT(ISERROR(SEARCH("Complete",M1899)))</formula>
    </cfRule>
  </conditionalFormatting>
  <conditionalFormatting sqref="J1900">
    <cfRule type="notContainsBlanks" dxfId="24441" priority="25495">
      <formula>LEN(TRIM(J1900))&gt;0</formula>
    </cfRule>
  </conditionalFormatting>
  <conditionalFormatting sqref="K1900">
    <cfRule type="notContainsBlanks" dxfId="24440" priority="25494">
      <formula>LEN(TRIM(K1900))&gt;0</formula>
    </cfRule>
  </conditionalFormatting>
  <conditionalFormatting sqref="M1900">
    <cfRule type="containsText" dxfId="24439" priority="25493" operator="containsText" text="Complete">
      <formula>NOT(ISERROR(SEARCH("Complete",M1900)))</formula>
    </cfRule>
  </conditionalFormatting>
  <conditionalFormatting sqref="I1900">
    <cfRule type="cellIs" dxfId="24438" priority="25492" operator="greaterThan">
      <formula>2.35</formula>
    </cfRule>
  </conditionalFormatting>
  <conditionalFormatting sqref="I1900">
    <cfRule type="cellIs" dxfId="24437" priority="25488" operator="greaterThan">
      <formula>2.35</formula>
    </cfRule>
  </conditionalFormatting>
  <conditionalFormatting sqref="J1900">
    <cfRule type="notContainsBlanks" dxfId="24436" priority="25491">
      <formula>LEN(TRIM(J1900))&gt;0</formula>
    </cfRule>
  </conditionalFormatting>
  <conditionalFormatting sqref="K1900">
    <cfRule type="notContainsBlanks" dxfId="24435" priority="25490">
      <formula>LEN(TRIM(K1900))&gt;0</formula>
    </cfRule>
  </conditionalFormatting>
  <conditionalFormatting sqref="M1900">
    <cfRule type="containsText" dxfId="24434" priority="25489" operator="containsText" text="Complete">
      <formula>NOT(ISERROR(SEARCH("Complete",M1900)))</formula>
    </cfRule>
  </conditionalFormatting>
  <conditionalFormatting sqref="J1900">
    <cfRule type="notContainsBlanks" dxfId="24433" priority="25487">
      <formula>LEN(TRIM(J1900))&gt;0</formula>
    </cfRule>
  </conditionalFormatting>
  <conditionalFormatting sqref="K1900">
    <cfRule type="notContainsBlanks" dxfId="24432" priority="25486">
      <formula>LEN(TRIM(K1900))&gt;0</formula>
    </cfRule>
  </conditionalFormatting>
  <conditionalFormatting sqref="M1900">
    <cfRule type="containsText" dxfId="24431" priority="25485" operator="containsText" text="Complete">
      <formula>NOT(ISERROR(SEARCH("Complete",M1900)))</formula>
    </cfRule>
  </conditionalFormatting>
  <conditionalFormatting sqref="I1900">
    <cfRule type="cellIs" dxfId="24430" priority="25484" operator="greaterThan">
      <formula>2.35</formula>
    </cfRule>
  </conditionalFormatting>
  <conditionalFormatting sqref="I1900">
    <cfRule type="cellIs" dxfId="24429" priority="25480" operator="greaterThan">
      <formula>2.35</formula>
    </cfRule>
  </conditionalFormatting>
  <conditionalFormatting sqref="J1900">
    <cfRule type="notContainsBlanks" dxfId="24428" priority="25483">
      <formula>LEN(TRIM(J1900))&gt;0</formula>
    </cfRule>
  </conditionalFormatting>
  <conditionalFormatting sqref="K1900">
    <cfRule type="notContainsBlanks" dxfId="24427" priority="25482">
      <formula>LEN(TRIM(K1900))&gt;0</formula>
    </cfRule>
  </conditionalFormatting>
  <conditionalFormatting sqref="M1900">
    <cfRule type="containsText" dxfId="24426" priority="25481" operator="containsText" text="Complete">
      <formula>NOT(ISERROR(SEARCH("Complete",M1900)))</formula>
    </cfRule>
  </conditionalFormatting>
  <conditionalFormatting sqref="J1901">
    <cfRule type="notContainsBlanks" dxfId="24425" priority="25479">
      <formula>LEN(TRIM(J1901))&gt;0</formula>
    </cfRule>
  </conditionalFormatting>
  <conditionalFormatting sqref="K1901">
    <cfRule type="notContainsBlanks" dxfId="24424" priority="25478">
      <formula>LEN(TRIM(K1901))&gt;0</formula>
    </cfRule>
  </conditionalFormatting>
  <conditionalFormatting sqref="M1901">
    <cfRule type="containsText" dxfId="24423" priority="25477" operator="containsText" text="Complete">
      <formula>NOT(ISERROR(SEARCH("Complete",M1901)))</formula>
    </cfRule>
  </conditionalFormatting>
  <conditionalFormatting sqref="I1901">
    <cfRule type="cellIs" dxfId="24422" priority="25476" operator="greaterThan">
      <formula>2.35</formula>
    </cfRule>
  </conditionalFormatting>
  <conditionalFormatting sqref="I1901">
    <cfRule type="cellIs" dxfId="24421" priority="25472" operator="greaterThan">
      <formula>2.35</formula>
    </cfRule>
  </conditionalFormatting>
  <conditionalFormatting sqref="J1901">
    <cfRule type="notContainsBlanks" dxfId="24420" priority="25475">
      <formula>LEN(TRIM(J1901))&gt;0</formula>
    </cfRule>
  </conditionalFormatting>
  <conditionalFormatting sqref="K1901">
    <cfRule type="notContainsBlanks" dxfId="24419" priority="25474">
      <formula>LEN(TRIM(K1901))&gt;0</formula>
    </cfRule>
  </conditionalFormatting>
  <conditionalFormatting sqref="M1901">
    <cfRule type="containsText" dxfId="24418" priority="25473" operator="containsText" text="Complete">
      <formula>NOT(ISERROR(SEARCH("Complete",M1901)))</formula>
    </cfRule>
  </conditionalFormatting>
  <conditionalFormatting sqref="J1901">
    <cfRule type="notContainsBlanks" dxfId="24417" priority="25471">
      <formula>LEN(TRIM(J1901))&gt;0</formula>
    </cfRule>
  </conditionalFormatting>
  <conditionalFormatting sqref="K1901">
    <cfRule type="notContainsBlanks" dxfId="24416" priority="25470">
      <formula>LEN(TRIM(K1901))&gt;0</formula>
    </cfRule>
  </conditionalFormatting>
  <conditionalFormatting sqref="M1901">
    <cfRule type="containsText" dxfId="24415" priority="25469" operator="containsText" text="Complete">
      <formula>NOT(ISERROR(SEARCH("Complete",M1901)))</formula>
    </cfRule>
  </conditionalFormatting>
  <conditionalFormatting sqref="I1901">
    <cfRule type="cellIs" dxfId="24414" priority="25468" operator="greaterThan">
      <formula>2.35</formula>
    </cfRule>
  </conditionalFormatting>
  <conditionalFormatting sqref="I1901">
    <cfRule type="cellIs" dxfId="24413" priority="25464" operator="greaterThan">
      <formula>2.35</formula>
    </cfRule>
  </conditionalFormatting>
  <conditionalFormatting sqref="J1901">
    <cfRule type="notContainsBlanks" dxfId="24412" priority="25467">
      <formula>LEN(TRIM(J1901))&gt;0</formula>
    </cfRule>
  </conditionalFormatting>
  <conditionalFormatting sqref="K1901">
    <cfRule type="notContainsBlanks" dxfId="24411" priority="25466">
      <formula>LEN(TRIM(K1901))&gt;0</formula>
    </cfRule>
  </conditionalFormatting>
  <conditionalFormatting sqref="M1901">
    <cfRule type="containsText" dxfId="24410" priority="25465" operator="containsText" text="Complete">
      <formula>NOT(ISERROR(SEARCH("Complete",M1901)))</formula>
    </cfRule>
  </conditionalFormatting>
  <conditionalFormatting sqref="J1902">
    <cfRule type="notContainsBlanks" dxfId="24409" priority="25463">
      <formula>LEN(TRIM(J1902))&gt;0</formula>
    </cfRule>
  </conditionalFormatting>
  <conditionalFormatting sqref="K1902">
    <cfRule type="notContainsBlanks" dxfId="24408" priority="25462">
      <formula>LEN(TRIM(K1902))&gt;0</formula>
    </cfRule>
  </conditionalFormatting>
  <conditionalFormatting sqref="M1902">
    <cfRule type="containsText" dxfId="24407" priority="25461" operator="containsText" text="Complete">
      <formula>NOT(ISERROR(SEARCH("Complete",M1902)))</formula>
    </cfRule>
  </conditionalFormatting>
  <conditionalFormatting sqref="I1902">
    <cfRule type="cellIs" dxfId="24406" priority="25460" operator="greaterThan">
      <formula>2.35</formula>
    </cfRule>
  </conditionalFormatting>
  <conditionalFormatting sqref="I1902">
    <cfRule type="cellIs" dxfId="24405" priority="25456" operator="greaterThan">
      <formula>2.35</formula>
    </cfRule>
  </conditionalFormatting>
  <conditionalFormatting sqref="J1902">
    <cfRule type="notContainsBlanks" dxfId="24404" priority="25459">
      <formula>LEN(TRIM(J1902))&gt;0</formula>
    </cfRule>
  </conditionalFormatting>
  <conditionalFormatting sqref="K1902">
    <cfRule type="notContainsBlanks" dxfId="24403" priority="25458">
      <formula>LEN(TRIM(K1902))&gt;0</formula>
    </cfRule>
  </conditionalFormatting>
  <conditionalFormatting sqref="M1902">
    <cfRule type="containsText" dxfId="24402" priority="25457" operator="containsText" text="Complete">
      <formula>NOT(ISERROR(SEARCH("Complete",M1902)))</formula>
    </cfRule>
  </conditionalFormatting>
  <conditionalFormatting sqref="J1902">
    <cfRule type="notContainsBlanks" dxfId="24401" priority="25455">
      <formula>LEN(TRIM(J1902))&gt;0</formula>
    </cfRule>
  </conditionalFormatting>
  <conditionalFormatting sqref="K1902">
    <cfRule type="notContainsBlanks" dxfId="24400" priority="25454">
      <formula>LEN(TRIM(K1902))&gt;0</formula>
    </cfRule>
  </conditionalFormatting>
  <conditionalFormatting sqref="M1902">
    <cfRule type="containsText" dxfId="24399" priority="25453" operator="containsText" text="Complete">
      <formula>NOT(ISERROR(SEARCH("Complete",M1902)))</formula>
    </cfRule>
  </conditionalFormatting>
  <conditionalFormatting sqref="I1902">
    <cfRule type="cellIs" dxfId="24398" priority="25452" operator="greaterThan">
      <formula>2.35</formula>
    </cfRule>
  </conditionalFormatting>
  <conditionalFormatting sqref="I1902">
    <cfRule type="cellIs" dxfId="24397" priority="25448" operator="greaterThan">
      <formula>2.35</formula>
    </cfRule>
  </conditionalFormatting>
  <conditionalFormatting sqref="J1902">
    <cfRule type="notContainsBlanks" dxfId="24396" priority="25451">
      <formula>LEN(TRIM(J1902))&gt;0</formula>
    </cfRule>
  </conditionalFormatting>
  <conditionalFormatting sqref="K1902">
    <cfRule type="notContainsBlanks" dxfId="24395" priority="25450">
      <formula>LEN(TRIM(K1902))&gt;0</formula>
    </cfRule>
  </conditionalFormatting>
  <conditionalFormatting sqref="M1902">
    <cfRule type="containsText" dxfId="24394" priority="25449" operator="containsText" text="Complete">
      <formula>NOT(ISERROR(SEARCH("Complete",M1902)))</formula>
    </cfRule>
  </conditionalFormatting>
  <conditionalFormatting sqref="J1903">
    <cfRule type="notContainsBlanks" dxfId="24393" priority="25447">
      <formula>LEN(TRIM(J1903))&gt;0</formula>
    </cfRule>
  </conditionalFormatting>
  <conditionalFormatting sqref="K1903">
    <cfRule type="notContainsBlanks" dxfId="24392" priority="25446">
      <formula>LEN(TRIM(K1903))&gt;0</formula>
    </cfRule>
  </conditionalFormatting>
  <conditionalFormatting sqref="M1903">
    <cfRule type="containsText" dxfId="24391" priority="25445" operator="containsText" text="Complete">
      <formula>NOT(ISERROR(SEARCH("Complete",M1903)))</formula>
    </cfRule>
  </conditionalFormatting>
  <conditionalFormatting sqref="I1903">
    <cfRule type="cellIs" dxfId="24390" priority="25444" operator="greaterThan">
      <formula>2.35</formula>
    </cfRule>
  </conditionalFormatting>
  <conditionalFormatting sqref="I1903">
    <cfRule type="cellIs" dxfId="24389" priority="25440" operator="greaterThan">
      <formula>2.35</formula>
    </cfRule>
  </conditionalFormatting>
  <conditionalFormatting sqref="J1903">
    <cfRule type="notContainsBlanks" dxfId="24388" priority="25443">
      <formula>LEN(TRIM(J1903))&gt;0</formula>
    </cfRule>
  </conditionalFormatting>
  <conditionalFormatting sqref="K1903">
    <cfRule type="notContainsBlanks" dxfId="24387" priority="25442">
      <formula>LEN(TRIM(K1903))&gt;0</formula>
    </cfRule>
  </conditionalFormatting>
  <conditionalFormatting sqref="M1903">
    <cfRule type="containsText" dxfId="24386" priority="25441" operator="containsText" text="Complete">
      <formula>NOT(ISERROR(SEARCH("Complete",M1903)))</formula>
    </cfRule>
  </conditionalFormatting>
  <conditionalFormatting sqref="J1903">
    <cfRule type="notContainsBlanks" dxfId="24385" priority="25439">
      <formula>LEN(TRIM(J1903))&gt;0</formula>
    </cfRule>
  </conditionalFormatting>
  <conditionalFormatting sqref="K1903">
    <cfRule type="notContainsBlanks" dxfId="24384" priority="25438">
      <formula>LEN(TRIM(K1903))&gt;0</formula>
    </cfRule>
  </conditionalFormatting>
  <conditionalFormatting sqref="M1903">
    <cfRule type="containsText" dxfId="24383" priority="25437" operator="containsText" text="Complete">
      <formula>NOT(ISERROR(SEARCH("Complete",M1903)))</formula>
    </cfRule>
  </conditionalFormatting>
  <conditionalFormatting sqref="I1903">
    <cfRule type="cellIs" dxfId="24382" priority="25436" operator="greaterThan">
      <formula>2.35</formula>
    </cfRule>
  </conditionalFormatting>
  <conditionalFormatting sqref="I1903">
    <cfRule type="cellIs" dxfId="24381" priority="25432" operator="greaterThan">
      <formula>2.35</formula>
    </cfRule>
  </conditionalFormatting>
  <conditionalFormatting sqref="J1903">
    <cfRule type="notContainsBlanks" dxfId="24380" priority="25435">
      <formula>LEN(TRIM(J1903))&gt;0</formula>
    </cfRule>
  </conditionalFormatting>
  <conditionalFormatting sqref="K1903">
    <cfRule type="notContainsBlanks" dxfId="24379" priority="25434">
      <formula>LEN(TRIM(K1903))&gt;0</formula>
    </cfRule>
  </conditionalFormatting>
  <conditionalFormatting sqref="M1903">
    <cfRule type="containsText" dxfId="24378" priority="25433" operator="containsText" text="Complete">
      <formula>NOT(ISERROR(SEARCH("Complete",M1903)))</formula>
    </cfRule>
  </conditionalFormatting>
  <conditionalFormatting sqref="J1904">
    <cfRule type="notContainsBlanks" dxfId="24377" priority="25431">
      <formula>LEN(TRIM(J1904))&gt;0</formula>
    </cfRule>
  </conditionalFormatting>
  <conditionalFormatting sqref="K1904">
    <cfRule type="notContainsBlanks" dxfId="24376" priority="25430">
      <formula>LEN(TRIM(K1904))&gt;0</formula>
    </cfRule>
  </conditionalFormatting>
  <conditionalFormatting sqref="M1904">
    <cfRule type="containsText" dxfId="24375" priority="25429" operator="containsText" text="Complete">
      <formula>NOT(ISERROR(SEARCH("Complete",M1904)))</formula>
    </cfRule>
  </conditionalFormatting>
  <conditionalFormatting sqref="I1904">
    <cfRule type="cellIs" dxfId="24374" priority="25428" operator="greaterThan">
      <formula>2.35</formula>
    </cfRule>
  </conditionalFormatting>
  <conditionalFormatting sqref="I1904">
    <cfRule type="cellIs" dxfId="24373" priority="25424" operator="greaterThan">
      <formula>2.35</formula>
    </cfRule>
  </conditionalFormatting>
  <conditionalFormatting sqref="J1904">
    <cfRule type="notContainsBlanks" dxfId="24372" priority="25427">
      <formula>LEN(TRIM(J1904))&gt;0</formula>
    </cfRule>
  </conditionalFormatting>
  <conditionalFormatting sqref="K1904">
    <cfRule type="notContainsBlanks" dxfId="24371" priority="25426">
      <formula>LEN(TRIM(K1904))&gt;0</formula>
    </cfRule>
  </conditionalFormatting>
  <conditionalFormatting sqref="M1904">
    <cfRule type="containsText" dxfId="24370" priority="25425" operator="containsText" text="Complete">
      <formula>NOT(ISERROR(SEARCH("Complete",M1904)))</formula>
    </cfRule>
  </conditionalFormatting>
  <conditionalFormatting sqref="J1904">
    <cfRule type="notContainsBlanks" dxfId="24369" priority="25423">
      <formula>LEN(TRIM(J1904))&gt;0</formula>
    </cfRule>
  </conditionalFormatting>
  <conditionalFormatting sqref="K1904">
    <cfRule type="notContainsBlanks" dxfId="24368" priority="25422">
      <formula>LEN(TRIM(K1904))&gt;0</formula>
    </cfRule>
  </conditionalFormatting>
  <conditionalFormatting sqref="M1904">
    <cfRule type="containsText" dxfId="24367" priority="25421" operator="containsText" text="Complete">
      <formula>NOT(ISERROR(SEARCH("Complete",M1904)))</formula>
    </cfRule>
  </conditionalFormatting>
  <conditionalFormatting sqref="I1904">
    <cfRule type="cellIs" dxfId="24366" priority="25420" operator="greaterThan">
      <formula>2.35</formula>
    </cfRule>
  </conditionalFormatting>
  <conditionalFormatting sqref="I1904">
    <cfRule type="cellIs" dxfId="24365" priority="25416" operator="greaterThan">
      <formula>2.35</formula>
    </cfRule>
  </conditionalFormatting>
  <conditionalFormatting sqref="J1904">
    <cfRule type="notContainsBlanks" dxfId="24364" priority="25419">
      <formula>LEN(TRIM(J1904))&gt;0</formula>
    </cfRule>
  </conditionalFormatting>
  <conditionalFormatting sqref="K1904">
    <cfRule type="notContainsBlanks" dxfId="24363" priority="25418">
      <formula>LEN(TRIM(K1904))&gt;0</formula>
    </cfRule>
  </conditionalFormatting>
  <conditionalFormatting sqref="M1904">
    <cfRule type="containsText" dxfId="24362" priority="25417" operator="containsText" text="Complete">
      <formula>NOT(ISERROR(SEARCH("Complete",M1904)))</formula>
    </cfRule>
  </conditionalFormatting>
  <conditionalFormatting sqref="J1905">
    <cfRule type="notContainsBlanks" dxfId="24361" priority="25415">
      <formula>LEN(TRIM(J1905))&gt;0</formula>
    </cfRule>
  </conditionalFormatting>
  <conditionalFormatting sqref="K1905">
    <cfRule type="notContainsBlanks" dxfId="24360" priority="25414">
      <formula>LEN(TRIM(K1905))&gt;0</formula>
    </cfRule>
  </conditionalFormatting>
  <conditionalFormatting sqref="M1905">
    <cfRule type="containsText" dxfId="24359" priority="25413" operator="containsText" text="Complete">
      <formula>NOT(ISERROR(SEARCH("Complete",M1905)))</formula>
    </cfRule>
  </conditionalFormatting>
  <conditionalFormatting sqref="I1905">
    <cfRule type="cellIs" dxfId="24358" priority="25412" operator="greaterThan">
      <formula>2.35</formula>
    </cfRule>
  </conditionalFormatting>
  <conditionalFormatting sqref="I1905">
    <cfRule type="cellIs" dxfId="24357" priority="25408" operator="greaterThan">
      <formula>2.35</formula>
    </cfRule>
  </conditionalFormatting>
  <conditionalFormatting sqref="J1905">
    <cfRule type="notContainsBlanks" dxfId="24356" priority="25411">
      <formula>LEN(TRIM(J1905))&gt;0</formula>
    </cfRule>
  </conditionalFormatting>
  <conditionalFormatting sqref="K1905">
    <cfRule type="notContainsBlanks" dxfId="24355" priority="25410">
      <formula>LEN(TRIM(K1905))&gt;0</formula>
    </cfRule>
  </conditionalFormatting>
  <conditionalFormatting sqref="M1905">
    <cfRule type="containsText" dxfId="24354" priority="25409" operator="containsText" text="Complete">
      <formula>NOT(ISERROR(SEARCH("Complete",M1905)))</formula>
    </cfRule>
  </conditionalFormatting>
  <conditionalFormatting sqref="J1905">
    <cfRule type="notContainsBlanks" dxfId="24353" priority="25407">
      <formula>LEN(TRIM(J1905))&gt;0</formula>
    </cfRule>
  </conditionalFormatting>
  <conditionalFormatting sqref="K1905">
    <cfRule type="notContainsBlanks" dxfId="24352" priority="25406">
      <formula>LEN(TRIM(K1905))&gt;0</formula>
    </cfRule>
  </conditionalFormatting>
  <conditionalFormatting sqref="M1905">
    <cfRule type="containsText" dxfId="24351" priority="25405" operator="containsText" text="Complete">
      <formula>NOT(ISERROR(SEARCH("Complete",M1905)))</formula>
    </cfRule>
  </conditionalFormatting>
  <conditionalFormatting sqref="I1905">
    <cfRule type="cellIs" dxfId="24350" priority="25404" operator="greaterThan">
      <formula>2.35</formula>
    </cfRule>
  </conditionalFormatting>
  <conditionalFormatting sqref="I1905">
    <cfRule type="cellIs" dxfId="24349" priority="25400" operator="greaterThan">
      <formula>2.35</formula>
    </cfRule>
  </conditionalFormatting>
  <conditionalFormatting sqref="J1905">
    <cfRule type="notContainsBlanks" dxfId="24348" priority="25403">
      <formula>LEN(TRIM(J1905))&gt;0</formula>
    </cfRule>
  </conditionalFormatting>
  <conditionalFormatting sqref="K1905">
    <cfRule type="notContainsBlanks" dxfId="24347" priority="25402">
      <formula>LEN(TRIM(K1905))&gt;0</formula>
    </cfRule>
  </conditionalFormatting>
  <conditionalFormatting sqref="M1905">
    <cfRule type="containsText" dxfId="24346" priority="25401" operator="containsText" text="Complete">
      <formula>NOT(ISERROR(SEARCH("Complete",M1905)))</formula>
    </cfRule>
  </conditionalFormatting>
  <conditionalFormatting sqref="J1906">
    <cfRule type="notContainsBlanks" dxfId="24345" priority="25399">
      <formula>LEN(TRIM(J1906))&gt;0</formula>
    </cfRule>
  </conditionalFormatting>
  <conditionalFormatting sqref="K1906">
    <cfRule type="notContainsBlanks" dxfId="24344" priority="25398">
      <formula>LEN(TRIM(K1906))&gt;0</formula>
    </cfRule>
  </conditionalFormatting>
  <conditionalFormatting sqref="M1906">
    <cfRule type="containsText" dxfId="24343" priority="25397" operator="containsText" text="Complete">
      <formula>NOT(ISERROR(SEARCH("Complete",M1906)))</formula>
    </cfRule>
  </conditionalFormatting>
  <conditionalFormatting sqref="I1906">
    <cfRule type="cellIs" dxfId="24342" priority="25396" operator="greaterThan">
      <formula>2.35</formula>
    </cfRule>
  </conditionalFormatting>
  <conditionalFormatting sqref="I1906">
    <cfRule type="cellIs" dxfId="24341" priority="25392" operator="greaterThan">
      <formula>2.35</formula>
    </cfRule>
  </conditionalFormatting>
  <conditionalFormatting sqref="J1906">
    <cfRule type="notContainsBlanks" dxfId="24340" priority="25395">
      <formula>LEN(TRIM(J1906))&gt;0</formula>
    </cfRule>
  </conditionalFormatting>
  <conditionalFormatting sqref="K1906">
    <cfRule type="notContainsBlanks" dxfId="24339" priority="25394">
      <formula>LEN(TRIM(K1906))&gt;0</formula>
    </cfRule>
  </conditionalFormatting>
  <conditionalFormatting sqref="M1906">
    <cfRule type="containsText" dxfId="24338" priority="25393" operator="containsText" text="Complete">
      <formula>NOT(ISERROR(SEARCH("Complete",M1906)))</formula>
    </cfRule>
  </conditionalFormatting>
  <conditionalFormatting sqref="J1906">
    <cfRule type="notContainsBlanks" dxfId="24337" priority="25391">
      <formula>LEN(TRIM(J1906))&gt;0</formula>
    </cfRule>
  </conditionalFormatting>
  <conditionalFormatting sqref="K1906">
    <cfRule type="notContainsBlanks" dxfId="24336" priority="25390">
      <formula>LEN(TRIM(K1906))&gt;0</formula>
    </cfRule>
  </conditionalFormatting>
  <conditionalFormatting sqref="M1906">
    <cfRule type="containsText" dxfId="24335" priority="25389" operator="containsText" text="Complete">
      <formula>NOT(ISERROR(SEARCH("Complete",M1906)))</formula>
    </cfRule>
  </conditionalFormatting>
  <conditionalFormatting sqref="I1906">
    <cfRule type="cellIs" dxfId="24334" priority="25388" operator="greaterThan">
      <formula>2.35</formula>
    </cfRule>
  </conditionalFormatting>
  <conditionalFormatting sqref="I1906">
    <cfRule type="cellIs" dxfId="24333" priority="25384" operator="greaterThan">
      <formula>2.35</formula>
    </cfRule>
  </conditionalFormatting>
  <conditionalFormatting sqref="J1906">
    <cfRule type="notContainsBlanks" dxfId="24332" priority="25387">
      <formula>LEN(TRIM(J1906))&gt;0</formula>
    </cfRule>
  </conditionalFormatting>
  <conditionalFormatting sqref="K1906">
    <cfRule type="notContainsBlanks" dxfId="24331" priority="25386">
      <formula>LEN(TRIM(K1906))&gt;0</formula>
    </cfRule>
  </conditionalFormatting>
  <conditionalFormatting sqref="M1906">
    <cfRule type="containsText" dxfId="24330" priority="25385" operator="containsText" text="Complete">
      <formula>NOT(ISERROR(SEARCH("Complete",M1906)))</formula>
    </cfRule>
  </conditionalFormatting>
  <conditionalFormatting sqref="J1907">
    <cfRule type="notContainsBlanks" dxfId="24329" priority="25383">
      <formula>LEN(TRIM(J1907))&gt;0</formula>
    </cfRule>
  </conditionalFormatting>
  <conditionalFormatting sqref="K1907">
    <cfRule type="notContainsBlanks" dxfId="24328" priority="25382">
      <formula>LEN(TRIM(K1907))&gt;0</formula>
    </cfRule>
  </conditionalFormatting>
  <conditionalFormatting sqref="M1907">
    <cfRule type="containsText" dxfId="24327" priority="25381" operator="containsText" text="Complete">
      <formula>NOT(ISERROR(SEARCH("Complete",M1907)))</formula>
    </cfRule>
  </conditionalFormatting>
  <conditionalFormatting sqref="I1907">
    <cfRule type="cellIs" dxfId="24326" priority="25380" operator="greaterThan">
      <formula>2.35</formula>
    </cfRule>
  </conditionalFormatting>
  <conditionalFormatting sqref="I1907">
    <cfRule type="cellIs" dxfId="24325" priority="25376" operator="greaterThan">
      <formula>2.35</formula>
    </cfRule>
  </conditionalFormatting>
  <conditionalFormatting sqref="J1907">
    <cfRule type="notContainsBlanks" dxfId="24324" priority="25379">
      <formula>LEN(TRIM(J1907))&gt;0</formula>
    </cfRule>
  </conditionalFormatting>
  <conditionalFormatting sqref="K1907">
    <cfRule type="notContainsBlanks" dxfId="24323" priority="25378">
      <formula>LEN(TRIM(K1907))&gt;0</formula>
    </cfRule>
  </conditionalFormatting>
  <conditionalFormatting sqref="M1907">
    <cfRule type="containsText" dxfId="24322" priority="25377" operator="containsText" text="Complete">
      <formula>NOT(ISERROR(SEARCH("Complete",M1907)))</formula>
    </cfRule>
  </conditionalFormatting>
  <conditionalFormatting sqref="J1907">
    <cfRule type="notContainsBlanks" dxfId="24321" priority="25375">
      <formula>LEN(TRIM(J1907))&gt;0</formula>
    </cfRule>
  </conditionalFormatting>
  <conditionalFormatting sqref="K1907">
    <cfRule type="notContainsBlanks" dxfId="24320" priority="25374">
      <formula>LEN(TRIM(K1907))&gt;0</formula>
    </cfRule>
  </conditionalFormatting>
  <conditionalFormatting sqref="M1907">
    <cfRule type="containsText" dxfId="24319" priority="25373" operator="containsText" text="Complete">
      <formula>NOT(ISERROR(SEARCH("Complete",M1907)))</formula>
    </cfRule>
  </conditionalFormatting>
  <conditionalFormatting sqref="I1907">
    <cfRule type="cellIs" dxfId="24318" priority="25372" operator="greaterThan">
      <formula>2.35</formula>
    </cfRule>
  </conditionalFormatting>
  <conditionalFormatting sqref="I1907">
    <cfRule type="cellIs" dxfId="24317" priority="25368" operator="greaterThan">
      <formula>2.35</formula>
    </cfRule>
  </conditionalFormatting>
  <conditionalFormatting sqref="J1907">
    <cfRule type="notContainsBlanks" dxfId="24316" priority="25371">
      <formula>LEN(TRIM(J1907))&gt;0</formula>
    </cfRule>
  </conditionalFormatting>
  <conditionalFormatting sqref="K1907">
    <cfRule type="notContainsBlanks" dxfId="24315" priority="25370">
      <formula>LEN(TRIM(K1907))&gt;0</formula>
    </cfRule>
  </conditionalFormatting>
  <conditionalFormatting sqref="M1907">
    <cfRule type="containsText" dxfId="24314" priority="25369" operator="containsText" text="Complete">
      <formula>NOT(ISERROR(SEARCH("Complete",M1907)))</formula>
    </cfRule>
  </conditionalFormatting>
  <conditionalFormatting sqref="J1908">
    <cfRule type="notContainsBlanks" dxfId="24313" priority="25367">
      <formula>LEN(TRIM(J1908))&gt;0</formula>
    </cfRule>
  </conditionalFormatting>
  <conditionalFormatting sqref="K1908">
    <cfRule type="notContainsBlanks" dxfId="24312" priority="25366">
      <formula>LEN(TRIM(K1908))&gt;0</formula>
    </cfRule>
  </conditionalFormatting>
  <conditionalFormatting sqref="M1908">
    <cfRule type="containsText" dxfId="24311" priority="25365" operator="containsText" text="Complete">
      <formula>NOT(ISERROR(SEARCH("Complete",M1908)))</formula>
    </cfRule>
  </conditionalFormatting>
  <conditionalFormatting sqref="I1908">
    <cfRule type="cellIs" dxfId="24310" priority="25364" operator="greaterThan">
      <formula>2.35</formula>
    </cfRule>
  </conditionalFormatting>
  <conditionalFormatting sqref="I1908">
    <cfRule type="cellIs" dxfId="24309" priority="25360" operator="greaterThan">
      <formula>2.35</formula>
    </cfRule>
  </conditionalFormatting>
  <conditionalFormatting sqref="J1908">
    <cfRule type="notContainsBlanks" dxfId="24308" priority="25363">
      <formula>LEN(TRIM(J1908))&gt;0</formula>
    </cfRule>
  </conditionalFormatting>
  <conditionalFormatting sqref="K1908">
    <cfRule type="notContainsBlanks" dxfId="24307" priority="25362">
      <formula>LEN(TRIM(K1908))&gt;0</formula>
    </cfRule>
  </conditionalFormatting>
  <conditionalFormatting sqref="M1908">
    <cfRule type="containsText" dxfId="24306" priority="25361" operator="containsText" text="Complete">
      <formula>NOT(ISERROR(SEARCH("Complete",M1908)))</formula>
    </cfRule>
  </conditionalFormatting>
  <conditionalFormatting sqref="J1908">
    <cfRule type="notContainsBlanks" dxfId="24305" priority="25359">
      <formula>LEN(TRIM(J1908))&gt;0</formula>
    </cfRule>
  </conditionalFormatting>
  <conditionalFormatting sqref="K1908">
    <cfRule type="notContainsBlanks" dxfId="24304" priority="25358">
      <formula>LEN(TRIM(K1908))&gt;0</formula>
    </cfRule>
  </conditionalFormatting>
  <conditionalFormatting sqref="M1908">
    <cfRule type="containsText" dxfId="24303" priority="25357" operator="containsText" text="Complete">
      <formula>NOT(ISERROR(SEARCH("Complete",M1908)))</formula>
    </cfRule>
  </conditionalFormatting>
  <conditionalFormatting sqref="I1908">
    <cfRule type="cellIs" dxfId="24302" priority="25356" operator="greaterThan">
      <formula>2.35</formula>
    </cfRule>
  </conditionalFormatting>
  <conditionalFormatting sqref="I1908">
    <cfRule type="cellIs" dxfId="24301" priority="25352" operator="greaterThan">
      <formula>2.35</formula>
    </cfRule>
  </conditionalFormatting>
  <conditionalFormatting sqref="J1908">
    <cfRule type="notContainsBlanks" dxfId="24300" priority="25355">
      <formula>LEN(TRIM(J1908))&gt;0</formula>
    </cfRule>
  </conditionalFormatting>
  <conditionalFormatting sqref="K1908">
    <cfRule type="notContainsBlanks" dxfId="24299" priority="25354">
      <formula>LEN(TRIM(K1908))&gt;0</formula>
    </cfRule>
  </conditionalFormatting>
  <conditionalFormatting sqref="M1908">
    <cfRule type="containsText" dxfId="24298" priority="25353" operator="containsText" text="Complete">
      <formula>NOT(ISERROR(SEARCH("Complete",M1908)))</formula>
    </cfRule>
  </conditionalFormatting>
  <conditionalFormatting sqref="J1909">
    <cfRule type="notContainsBlanks" dxfId="24297" priority="25351">
      <formula>LEN(TRIM(J1909))&gt;0</formula>
    </cfRule>
  </conditionalFormatting>
  <conditionalFormatting sqref="K1909">
    <cfRule type="notContainsBlanks" dxfId="24296" priority="25350">
      <formula>LEN(TRIM(K1909))&gt;0</formula>
    </cfRule>
  </conditionalFormatting>
  <conditionalFormatting sqref="M1909">
    <cfRule type="containsText" dxfId="24295" priority="25349" operator="containsText" text="Complete">
      <formula>NOT(ISERROR(SEARCH("Complete",M1909)))</formula>
    </cfRule>
  </conditionalFormatting>
  <conditionalFormatting sqref="I1909">
    <cfRule type="cellIs" dxfId="24294" priority="25348" operator="greaterThan">
      <formula>2.35</formula>
    </cfRule>
  </conditionalFormatting>
  <conditionalFormatting sqref="I1909">
    <cfRule type="cellIs" dxfId="24293" priority="25344" operator="greaterThan">
      <formula>2.35</formula>
    </cfRule>
  </conditionalFormatting>
  <conditionalFormatting sqref="J1909">
    <cfRule type="notContainsBlanks" dxfId="24292" priority="25347">
      <formula>LEN(TRIM(J1909))&gt;0</formula>
    </cfRule>
  </conditionalFormatting>
  <conditionalFormatting sqref="K1909">
    <cfRule type="notContainsBlanks" dxfId="24291" priority="25346">
      <formula>LEN(TRIM(K1909))&gt;0</formula>
    </cfRule>
  </conditionalFormatting>
  <conditionalFormatting sqref="M1909">
    <cfRule type="containsText" dxfId="24290" priority="25345" operator="containsText" text="Complete">
      <formula>NOT(ISERROR(SEARCH("Complete",M1909)))</formula>
    </cfRule>
  </conditionalFormatting>
  <conditionalFormatting sqref="J1909">
    <cfRule type="notContainsBlanks" dxfId="24289" priority="25343">
      <formula>LEN(TRIM(J1909))&gt;0</formula>
    </cfRule>
  </conditionalFormatting>
  <conditionalFormatting sqref="K1909">
    <cfRule type="notContainsBlanks" dxfId="24288" priority="25342">
      <formula>LEN(TRIM(K1909))&gt;0</formula>
    </cfRule>
  </conditionalFormatting>
  <conditionalFormatting sqref="M1909">
    <cfRule type="containsText" dxfId="24287" priority="25341" operator="containsText" text="Complete">
      <formula>NOT(ISERROR(SEARCH("Complete",M1909)))</formula>
    </cfRule>
  </conditionalFormatting>
  <conditionalFormatting sqref="I1909">
    <cfRule type="cellIs" dxfId="24286" priority="25340" operator="greaterThan">
      <formula>2.35</formula>
    </cfRule>
  </conditionalFormatting>
  <conditionalFormatting sqref="I1909">
    <cfRule type="cellIs" dxfId="24285" priority="25336" operator="greaterThan">
      <formula>2.35</formula>
    </cfRule>
  </conditionalFormatting>
  <conditionalFormatting sqref="J1909">
    <cfRule type="notContainsBlanks" dxfId="24284" priority="25339">
      <formula>LEN(TRIM(J1909))&gt;0</formula>
    </cfRule>
  </conditionalFormatting>
  <conditionalFormatting sqref="K1909">
    <cfRule type="notContainsBlanks" dxfId="24283" priority="25338">
      <formula>LEN(TRIM(K1909))&gt;0</formula>
    </cfRule>
  </conditionalFormatting>
  <conditionalFormatting sqref="M1909">
    <cfRule type="containsText" dxfId="24282" priority="25337" operator="containsText" text="Complete">
      <formula>NOT(ISERROR(SEARCH("Complete",M1909)))</formula>
    </cfRule>
  </conditionalFormatting>
  <conditionalFormatting sqref="J1910">
    <cfRule type="notContainsBlanks" dxfId="24281" priority="25335">
      <formula>LEN(TRIM(J1910))&gt;0</formula>
    </cfRule>
  </conditionalFormatting>
  <conditionalFormatting sqref="K1910">
    <cfRule type="notContainsBlanks" dxfId="24280" priority="25334">
      <formula>LEN(TRIM(K1910))&gt;0</formula>
    </cfRule>
  </conditionalFormatting>
  <conditionalFormatting sqref="M1910">
    <cfRule type="containsText" dxfId="24279" priority="25333" operator="containsText" text="Complete">
      <formula>NOT(ISERROR(SEARCH("Complete",M1910)))</formula>
    </cfRule>
  </conditionalFormatting>
  <conditionalFormatting sqref="I1910">
    <cfRule type="cellIs" dxfId="24278" priority="25332" operator="greaterThan">
      <formula>2.35</formula>
    </cfRule>
  </conditionalFormatting>
  <conditionalFormatting sqref="I1910">
    <cfRule type="cellIs" dxfId="24277" priority="25328" operator="greaterThan">
      <formula>2.35</formula>
    </cfRule>
  </conditionalFormatting>
  <conditionalFormatting sqref="J1910">
    <cfRule type="notContainsBlanks" dxfId="24276" priority="25331">
      <formula>LEN(TRIM(J1910))&gt;0</formula>
    </cfRule>
  </conditionalFormatting>
  <conditionalFormatting sqref="K1910">
    <cfRule type="notContainsBlanks" dxfId="24275" priority="25330">
      <formula>LEN(TRIM(K1910))&gt;0</formula>
    </cfRule>
  </conditionalFormatting>
  <conditionalFormatting sqref="M1910">
    <cfRule type="containsText" dxfId="24274" priority="25329" operator="containsText" text="Complete">
      <formula>NOT(ISERROR(SEARCH("Complete",M1910)))</formula>
    </cfRule>
  </conditionalFormatting>
  <conditionalFormatting sqref="J1910">
    <cfRule type="notContainsBlanks" dxfId="24273" priority="25327">
      <formula>LEN(TRIM(J1910))&gt;0</formula>
    </cfRule>
  </conditionalFormatting>
  <conditionalFormatting sqref="K1910">
    <cfRule type="notContainsBlanks" dxfId="24272" priority="25326">
      <formula>LEN(TRIM(K1910))&gt;0</formula>
    </cfRule>
  </conditionalFormatting>
  <conditionalFormatting sqref="M1910">
    <cfRule type="containsText" dxfId="24271" priority="25325" operator="containsText" text="Complete">
      <formula>NOT(ISERROR(SEARCH("Complete",M1910)))</formula>
    </cfRule>
  </conditionalFormatting>
  <conditionalFormatting sqref="I1910">
    <cfRule type="cellIs" dxfId="24270" priority="25324" operator="greaterThan">
      <formula>2.35</formula>
    </cfRule>
  </conditionalFormatting>
  <conditionalFormatting sqref="I1910">
    <cfRule type="cellIs" dxfId="24269" priority="25320" operator="greaterThan">
      <formula>2.35</formula>
    </cfRule>
  </conditionalFormatting>
  <conditionalFormatting sqref="J1910">
    <cfRule type="notContainsBlanks" dxfId="24268" priority="25323">
      <formula>LEN(TRIM(J1910))&gt;0</formula>
    </cfRule>
  </conditionalFormatting>
  <conditionalFormatting sqref="K1910">
    <cfRule type="notContainsBlanks" dxfId="24267" priority="25322">
      <formula>LEN(TRIM(K1910))&gt;0</formula>
    </cfRule>
  </conditionalFormatting>
  <conditionalFormatting sqref="M1910">
    <cfRule type="containsText" dxfId="24266" priority="25321" operator="containsText" text="Complete">
      <formula>NOT(ISERROR(SEARCH("Complete",M1910)))</formula>
    </cfRule>
  </conditionalFormatting>
  <conditionalFormatting sqref="J1911">
    <cfRule type="notContainsBlanks" dxfId="24265" priority="25319">
      <formula>LEN(TRIM(J1911))&gt;0</formula>
    </cfRule>
  </conditionalFormatting>
  <conditionalFormatting sqref="K1911">
    <cfRule type="notContainsBlanks" dxfId="24264" priority="25318">
      <formula>LEN(TRIM(K1911))&gt;0</formula>
    </cfRule>
  </conditionalFormatting>
  <conditionalFormatting sqref="M1911">
    <cfRule type="containsText" dxfId="24263" priority="25317" operator="containsText" text="Complete">
      <formula>NOT(ISERROR(SEARCH("Complete",M1911)))</formula>
    </cfRule>
  </conditionalFormatting>
  <conditionalFormatting sqref="I1911">
    <cfRule type="cellIs" dxfId="24262" priority="25316" operator="greaterThan">
      <formula>2.35</formula>
    </cfRule>
  </conditionalFormatting>
  <conditionalFormatting sqref="I1911">
    <cfRule type="cellIs" dxfId="24261" priority="25312" operator="greaterThan">
      <formula>2.35</formula>
    </cfRule>
  </conditionalFormatting>
  <conditionalFormatting sqref="J1911">
    <cfRule type="notContainsBlanks" dxfId="24260" priority="25315">
      <formula>LEN(TRIM(J1911))&gt;0</formula>
    </cfRule>
  </conditionalFormatting>
  <conditionalFormatting sqref="K1911">
    <cfRule type="notContainsBlanks" dxfId="24259" priority="25314">
      <formula>LEN(TRIM(K1911))&gt;0</formula>
    </cfRule>
  </conditionalFormatting>
  <conditionalFormatting sqref="M1911">
    <cfRule type="containsText" dxfId="24258" priority="25313" operator="containsText" text="Complete">
      <formula>NOT(ISERROR(SEARCH("Complete",M1911)))</formula>
    </cfRule>
  </conditionalFormatting>
  <conditionalFormatting sqref="J1911">
    <cfRule type="notContainsBlanks" dxfId="24257" priority="25311">
      <formula>LEN(TRIM(J1911))&gt;0</formula>
    </cfRule>
  </conditionalFormatting>
  <conditionalFormatting sqref="K1911">
    <cfRule type="notContainsBlanks" dxfId="24256" priority="25310">
      <formula>LEN(TRIM(K1911))&gt;0</formula>
    </cfRule>
  </conditionalFormatting>
  <conditionalFormatting sqref="M1911">
    <cfRule type="containsText" dxfId="24255" priority="25309" operator="containsText" text="Complete">
      <formula>NOT(ISERROR(SEARCH("Complete",M1911)))</formula>
    </cfRule>
  </conditionalFormatting>
  <conditionalFormatting sqref="I1911">
    <cfRule type="cellIs" dxfId="24254" priority="25308" operator="greaterThan">
      <formula>2.35</formula>
    </cfRule>
  </conditionalFormatting>
  <conditionalFormatting sqref="I1911">
    <cfRule type="cellIs" dxfId="24253" priority="25304" operator="greaterThan">
      <formula>2.35</formula>
    </cfRule>
  </conditionalFormatting>
  <conditionalFormatting sqref="J1911">
    <cfRule type="notContainsBlanks" dxfId="24252" priority="25307">
      <formula>LEN(TRIM(J1911))&gt;0</formula>
    </cfRule>
  </conditionalFormatting>
  <conditionalFormatting sqref="K1911">
    <cfRule type="notContainsBlanks" dxfId="24251" priority="25306">
      <formula>LEN(TRIM(K1911))&gt;0</formula>
    </cfRule>
  </conditionalFormatting>
  <conditionalFormatting sqref="M1911">
    <cfRule type="containsText" dxfId="24250" priority="25305" operator="containsText" text="Complete">
      <formula>NOT(ISERROR(SEARCH("Complete",M1911)))</formula>
    </cfRule>
  </conditionalFormatting>
  <conditionalFormatting sqref="J1912">
    <cfRule type="notContainsBlanks" dxfId="24249" priority="25303">
      <formula>LEN(TRIM(J1912))&gt;0</formula>
    </cfRule>
  </conditionalFormatting>
  <conditionalFormatting sqref="K1912">
    <cfRule type="notContainsBlanks" dxfId="24248" priority="25302">
      <formula>LEN(TRIM(K1912))&gt;0</formula>
    </cfRule>
  </conditionalFormatting>
  <conditionalFormatting sqref="M1912">
    <cfRule type="containsText" dxfId="24247" priority="25301" operator="containsText" text="Complete">
      <formula>NOT(ISERROR(SEARCH("Complete",M1912)))</formula>
    </cfRule>
  </conditionalFormatting>
  <conditionalFormatting sqref="I1912">
    <cfRule type="cellIs" dxfId="24246" priority="25300" operator="greaterThan">
      <formula>2.35</formula>
    </cfRule>
  </conditionalFormatting>
  <conditionalFormatting sqref="I1912">
    <cfRule type="cellIs" dxfId="24245" priority="25296" operator="greaterThan">
      <formula>2.35</formula>
    </cfRule>
  </conditionalFormatting>
  <conditionalFormatting sqref="J1912">
    <cfRule type="notContainsBlanks" dxfId="24244" priority="25299">
      <formula>LEN(TRIM(J1912))&gt;0</formula>
    </cfRule>
  </conditionalFormatting>
  <conditionalFormatting sqref="K1912">
    <cfRule type="notContainsBlanks" dxfId="24243" priority="25298">
      <formula>LEN(TRIM(K1912))&gt;0</formula>
    </cfRule>
  </conditionalFormatting>
  <conditionalFormatting sqref="M1912">
    <cfRule type="containsText" dxfId="24242" priority="25297" operator="containsText" text="Complete">
      <formula>NOT(ISERROR(SEARCH("Complete",M1912)))</formula>
    </cfRule>
  </conditionalFormatting>
  <conditionalFormatting sqref="J1912">
    <cfRule type="notContainsBlanks" dxfId="24241" priority="25295">
      <formula>LEN(TRIM(J1912))&gt;0</formula>
    </cfRule>
  </conditionalFormatting>
  <conditionalFormatting sqref="K1912">
    <cfRule type="notContainsBlanks" dxfId="24240" priority="25294">
      <formula>LEN(TRIM(K1912))&gt;0</formula>
    </cfRule>
  </conditionalFormatting>
  <conditionalFormatting sqref="M1912">
    <cfRule type="containsText" dxfId="24239" priority="25293" operator="containsText" text="Complete">
      <formula>NOT(ISERROR(SEARCH("Complete",M1912)))</formula>
    </cfRule>
  </conditionalFormatting>
  <conditionalFormatting sqref="I1912">
    <cfRule type="cellIs" dxfId="24238" priority="25292" operator="greaterThan">
      <formula>2.35</formula>
    </cfRule>
  </conditionalFormatting>
  <conditionalFormatting sqref="I1912">
    <cfRule type="cellIs" dxfId="24237" priority="25288" operator="greaterThan">
      <formula>2.35</formula>
    </cfRule>
  </conditionalFormatting>
  <conditionalFormatting sqref="J1912">
    <cfRule type="notContainsBlanks" dxfId="24236" priority="25291">
      <formula>LEN(TRIM(J1912))&gt;0</formula>
    </cfRule>
  </conditionalFormatting>
  <conditionalFormatting sqref="K1912">
    <cfRule type="notContainsBlanks" dxfId="24235" priority="25290">
      <formula>LEN(TRIM(K1912))&gt;0</formula>
    </cfRule>
  </conditionalFormatting>
  <conditionalFormatting sqref="M1912">
    <cfRule type="containsText" dxfId="24234" priority="25289" operator="containsText" text="Complete">
      <formula>NOT(ISERROR(SEARCH("Complete",M1912)))</formula>
    </cfRule>
  </conditionalFormatting>
  <conditionalFormatting sqref="J1913">
    <cfRule type="notContainsBlanks" dxfId="24233" priority="25287">
      <formula>LEN(TRIM(J1913))&gt;0</formula>
    </cfRule>
  </conditionalFormatting>
  <conditionalFormatting sqref="K1913">
    <cfRule type="notContainsBlanks" dxfId="24232" priority="25286">
      <formula>LEN(TRIM(K1913))&gt;0</formula>
    </cfRule>
  </conditionalFormatting>
  <conditionalFormatting sqref="M1913">
    <cfRule type="containsText" dxfId="24231" priority="25285" operator="containsText" text="Complete">
      <formula>NOT(ISERROR(SEARCH("Complete",M1913)))</formula>
    </cfRule>
  </conditionalFormatting>
  <conditionalFormatting sqref="I1913">
    <cfRule type="cellIs" dxfId="24230" priority="25284" operator="greaterThan">
      <formula>2.35</formula>
    </cfRule>
  </conditionalFormatting>
  <conditionalFormatting sqref="I1913">
    <cfRule type="cellIs" dxfId="24229" priority="25280" operator="greaterThan">
      <formula>2.35</formula>
    </cfRule>
  </conditionalFormatting>
  <conditionalFormatting sqref="J1913">
    <cfRule type="notContainsBlanks" dxfId="24228" priority="25283">
      <formula>LEN(TRIM(J1913))&gt;0</formula>
    </cfRule>
  </conditionalFormatting>
  <conditionalFormatting sqref="K1913">
    <cfRule type="notContainsBlanks" dxfId="24227" priority="25282">
      <formula>LEN(TRIM(K1913))&gt;0</formula>
    </cfRule>
  </conditionalFormatting>
  <conditionalFormatting sqref="M1913">
    <cfRule type="containsText" dxfId="24226" priority="25281" operator="containsText" text="Complete">
      <formula>NOT(ISERROR(SEARCH("Complete",M1913)))</formula>
    </cfRule>
  </conditionalFormatting>
  <conditionalFormatting sqref="J1913">
    <cfRule type="notContainsBlanks" dxfId="24225" priority="25279">
      <formula>LEN(TRIM(J1913))&gt;0</formula>
    </cfRule>
  </conditionalFormatting>
  <conditionalFormatting sqref="K1913">
    <cfRule type="notContainsBlanks" dxfId="24224" priority="25278">
      <formula>LEN(TRIM(K1913))&gt;0</formula>
    </cfRule>
  </conditionalFormatting>
  <conditionalFormatting sqref="M1913">
    <cfRule type="containsText" dxfId="24223" priority="25277" operator="containsText" text="Complete">
      <formula>NOT(ISERROR(SEARCH("Complete",M1913)))</formula>
    </cfRule>
  </conditionalFormatting>
  <conditionalFormatting sqref="I1913">
    <cfRule type="cellIs" dxfId="24222" priority="25276" operator="greaterThan">
      <formula>2.35</formula>
    </cfRule>
  </conditionalFormatting>
  <conditionalFormatting sqref="I1913">
    <cfRule type="cellIs" dxfId="24221" priority="25272" operator="greaterThan">
      <formula>2.35</formula>
    </cfRule>
  </conditionalFormatting>
  <conditionalFormatting sqref="J1913">
    <cfRule type="notContainsBlanks" dxfId="24220" priority="25275">
      <formula>LEN(TRIM(J1913))&gt;0</formula>
    </cfRule>
  </conditionalFormatting>
  <conditionalFormatting sqref="K1913">
    <cfRule type="notContainsBlanks" dxfId="24219" priority="25274">
      <formula>LEN(TRIM(K1913))&gt;0</formula>
    </cfRule>
  </conditionalFormatting>
  <conditionalFormatting sqref="M1913">
    <cfRule type="containsText" dxfId="24218" priority="25273" operator="containsText" text="Complete">
      <formula>NOT(ISERROR(SEARCH("Complete",M1913)))</formula>
    </cfRule>
  </conditionalFormatting>
  <conditionalFormatting sqref="J1914">
    <cfRule type="notContainsBlanks" dxfId="24217" priority="25271">
      <formula>LEN(TRIM(J1914))&gt;0</formula>
    </cfRule>
  </conditionalFormatting>
  <conditionalFormatting sqref="K1914">
    <cfRule type="notContainsBlanks" dxfId="24216" priority="25270">
      <formula>LEN(TRIM(K1914))&gt;0</formula>
    </cfRule>
  </conditionalFormatting>
  <conditionalFormatting sqref="M1914">
    <cfRule type="containsText" dxfId="24215" priority="25269" operator="containsText" text="Complete">
      <formula>NOT(ISERROR(SEARCH("Complete",M1914)))</formula>
    </cfRule>
  </conditionalFormatting>
  <conditionalFormatting sqref="I1914">
    <cfRule type="cellIs" dxfId="24214" priority="25268" operator="greaterThan">
      <formula>2.35</formula>
    </cfRule>
  </conditionalFormatting>
  <conditionalFormatting sqref="I1914">
    <cfRule type="cellIs" dxfId="24213" priority="25264" operator="greaterThan">
      <formula>2.35</formula>
    </cfRule>
  </conditionalFormatting>
  <conditionalFormatting sqref="J1914">
    <cfRule type="notContainsBlanks" dxfId="24212" priority="25267">
      <formula>LEN(TRIM(J1914))&gt;0</formula>
    </cfRule>
  </conditionalFormatting>
  <conditionalFormatting sqref="K1914">
    <cfRule type="notContainsBlanks" dxfId="24211" priority="25266">
      <formula>LEN(TRIM(K1914))&gt;0</formula>
    </cfRule>
  </conditionalFormatting>
  <conditionalFormatting sqref="M1914">
    <cfRule type="containsText" dxfId="24210" priority="25265" operator="containsText" text="Complete">
      <formula>NOT(ISERROR(SEARCH("Complete",M1914)))</formula>
    </cfRule>
  </conditionalFormatting>
  <conditionalFormatting sqref="J1914">
    <cfRule type="notContainsBlanks" dxfId="24209" priority="25263">
      <formula>LEN(TRIM(J1914))&gt;0</formula>
    </cfRule>
  </conditionalFormatting>
  <conditionalFormatting sqref="K1914">
    <cfRule type="notContainsBlanks" dxfId="24208" priority="25262">
      <formula>LEN(TRIM(K1914))&gt;0</formula>
    </cfRule>
  </conditionalFormatting>
  <conditionalFormatting sqref="M1914">
    <cfRule type="containsText" dxfId="24207" priority="25261" operator="containsText" text="Complete">
      <formula>NOT(ISERROR(SEARCH("Complete",M1914)))</formula>
    </cfRule>
  </conditionalFormatting>
  <conditionalFormatting sqref="I1914">
    <cfRule type="cellIs" dxfId="24206" priority="25260" operator="greaterThan">
      <formula>2.35</formula>
    </cfRule>
  </conditionalFormatting>
  <conditionalFormatting sqref="I1914">
    <cfRule type="cellIs" dxfId="24205" priority="25256" operator="greaterThan">
      <formula>2.35</formula>
    </cfRule>
  </conditionalFormatting>
  <conditionalFormatting sqref="J1914">
    <cfRule type="notContainsBlanks" dxfId="24204" priority="25259">
      <formula>LEN(TRIM(J1914))&gt;0</formula>
    </cfRule>
  </conditionalFormatting>
  <conditionalFormatting sqref="K1914">
    <cfRule type="notContainsBlanks" dxfId="24203" priority="25258">
      <formula>LEN(TRIM(K1914))&gt;0</formula>
    </cfRule>
  </conditionalFormatting>
  <conditionalFormatting sqref="M1914">
    <cfRule type="containsText" dxfId="24202" priority="25257" operator="containsText" text="Complete">
      <formula>NOT(ISERROR(SEARCH("Complete",M1914)))</formula>
    </cfRule>
  </conditionalFormatting>
  <conditionalFormatting sqref="J1915">
    <cfRule type="notContainsBlanks" dxfId="24201" priority="25239">
      <formula>LEN(TRIM(J1915))&gt;0</formula>
    </cfRule>
  </conditionalFormatting>
  <conditionalFormatting sqref="K1915">
    <cfRule type="notContainsBlanks" dxfId="24200" priority="25238">
      <formula>LEN(TRIM(K1915))&gt;0</formula>
    </cfRule>
  </conditionalFormatting>
  <conditionalFormatting sqref="M1915">
    <cfRule type="containsText" dxfId="24199" priority="25237" operator="containsText" text="Complete">
      <formula>NOT(ISERROR(SEARCH("Complete",M1915)))</formula>
    </cfRule>
  </conditionalFormatting>
  <conditionalFormatting sqref="I1915">
    <cfRule type="cellIs" dxfId="24198" priority="25236" operator="greaterThan">
      <formula>2.35</formula>
    </cfRule>
  </conditionalFormatting>
  <conditionalFormatting sqref="I1915">
    <cfRule type="cellIs" dxfId="24197" priority="25232" operator="greaterThan">
      <formula>2.35</formula>
    </cfRule>
  </conditionalFormatting>
  <conditionalFormatting sqref="J1915">
    <cfRule type="notContainsBlanks" dxfId="24196" priority="25235">
      <formula>LEN(TRIM(J1915))&gt;0</formula>
    </cfRule>
  </conditionalFormatting>
  <conditionalFormatting sqref="K1915">
    <cfRule type="notContainsBlanks" dxfId="24195" priority="25234">
      <formula>LEN(TRIM(K1915))&gt;0</formula>
    </cfRule>
  </conditionalFormatting>
  <conditionalFormatting sqref="M1915">
    <cfRule type="containsText" dxfId="24194" priority="25233" operator="containsText" text="Complete">
      <formula>NOT(ISERROR(SEARCH("Complete",M1915)))</formula>
    </cfRule>
  </conditionalFormatting>
  <conditionalFormatting sqref="J1915">
    <cfRule type="notContainsBlanks" dxfId="24193" priority="25231">
      <formula>LEN(TRIM(J1915))&gt;0</formula>
    </cfRule>
  </conditionalFormatting>
  <conditionalFormatting sqref="K1915">
    <cfRule type="notContainsBlanks" dxfId="24192" priority="25230">
      <formula>LEN(TRIM(K1915))&gt;0</formula>
    </cfRule>
  </conditionalFormatting>
  <conditionalFormatting sqref="M1915">
    <cfRule type="containsText" dxfId="24191" priority="25229" operator="containsText" text="Complete">
      <formula>NOT(ISERROR(SEARCH("Complete",M1915)))</formula>
    </cfRule>
  </conditionalFormatting>
  <conditionalFormatting sqref="I1915">
    <cfRule type="cellIs" dxfId="24190" priority="25228" operator="greaterThan">
      <formula>2.35</formula>
    </cfRule>
  </conditionalFormatting>
  <conditionalFormatting sqref="I1915">
    <cfRule type="cellIs" dxfId="24189" priority="25224" operator="greaterThan">
      <formula>2.35</formula>
    </cfRule>
  </conditionalFormatting>
  <conditionalFormatting sqref="J1915">
    <cfRule type="notContainsBlanks" dxfId="24188" priority="25227">
      <formula>LEN(TRIM(J1915))&gt;0</formula>
    </cfRule>
  </conditionalFormatting>
  <conditionalFormatting sqref="K1915">
    <cfRule type="notContainsBlanks" dxfId="24187" priority="25226">
      <formula>LEN(TRIM(K1915))&gt;0</formula>
    </cfRule>
  </conditionalFormatting>
  <conditionalFormatting sqref="M1915">
    <cfRule type="containsText" dxfId="24186" priority="25225" operator="containsText" text="Complete">
      <formula>NOT(ISERROR(SEARCH("Complete",M1915)))</formula>
    </cfRule>
  </conditionalFormatting>
  <conditionalFormatting sqref="J1916">
    <cfRule type="notContainsBlanks" dxfId="24185" priority="25223">
      <formula>LEN(TRIM(J1916))&gt;0</formula>
    </cfRule>
  </conditionalFormatting>
  <conditionalFormatting sqref="K1916">
    <cfRule type="notContainsBlanks" dxfId="24184" priority="25222">
      <formula>LEN(TRIM(K1916))&gt;0</formula>
    </cfRule>
  </conditionalFormatting>
  <conditionalFormatting sqref="M1916">
    <cfRule type="containsText" dxfId="24183" priority="25221" operator="containsText" text="Complete">
      <formula>NOT(ISERROR(SEARCH("Complete",M1916)))</formula>
    </cfRule>
  </conditionalFormatting>
  <conditionalFormatting sqref="I1916">
    <cfRule type="cellIs" dxfId="24182" priority="25220" operator="greaterThan">
      <formula>2.35</formula>
    </cfRule>
  </conditionalFormatting>
  <conditionalFormatting sqref="I1916">
    <cfRule type="cellIs" dxfId="24181" priority="25216" operator="greaterThan">
      <formula>2.35</formula>
    </cfRule>
  </conditionalFormatting>
  <conditionalFormatting sqref="J1916">
    <cfRule type="notContainsBlanks" dxfId="24180" priority="25219">
      <formula>LEN(TRIM(J1916))&gt;0</formula>
    </cfRule>
  </conditionalFormatting>
  <conditionalFormatting sqref="K1916">
    <cfRule type="notContainsBlanks" dxfId="24179" priority="25218">
      <formula>LEN(TRIM(K1916))&gt;0</formula>
    </cfRule>
  </conditionalFormatting>
  <conditionalFormatting sqref="M1916">
    <cfRule type="containsText" dxfId="24178" priority="25217" operator="containsText" text="Complete">
      <formula>NOT(ISERROR(SEARCH("Complete",M1916)))</formula>
    </cfRule>
  </conditionalFormatting>
  <conditionalFormatting sqref="J1916">
    <cfRule type="notContainsBlanks" dxfId="24177" priority="25215">
      <formula>LEN(TRIM(J1916))&gt;0</formula>
    </cfRule>
  </conditionalFormatting>
  <conditionalFormatting sqref="K1916">
    <cfRule type="notContainsBlanks" dxfId="24176" priority="25214">
      <formula>LEN(TRIM(K1916))&gt;0</formula>
    </cfRule>
  </conditionalFormatting>
  <conditionalFormatting sqref="M1916">
    <cfRule type="containsText" dxfId="24175" priority="25213" operator="containsText" text="Complete">
      <formula>NOT(ISERROR(SEARCH("Complete",M1916)))</formula>
    </cfRule>
  </conditionalFormatting>
  <conditionalFormatting sqref="I1916">
    <cfRule type="cellIs" dxfId="24174" priority="25212" operator="greaterThan">
      <formula>2.35</formula>
    </cfRule>
  </conditionalFormatting>
  <conditionalFormatting sqref="I1916">
    <cfRule type="cellIs" dxfId="24173" priority="25208" operator="greaterThan">
      <formula>2.35</formula>
    </cfRule>
  </conditionalFormatting>
  <conditionalFormatting sqref="J1916">
    <cfRule type="notContainsBlanks" dxfId="24172" priority="25211">
      <formula>LEN(TRIM(J1916))&gt;0</formula>
    </cfRule>
  </conditionalFormatting>
  <conditionalFormatting sqref="K1916">
    <cfRule type="notContainsBlanks" dxfId="24171" priority="25210">
      <formula>LEN(TRIM(K1916))&gt;0</formula>
    </cfRule>
  </conditionalFormatting>
  <conditionalFormatting sqref="M1916">
    <cfRule type="containsText" dxfId="24170" priority="25209" operator="containsText" text="Complete">
      <formula>NOT(ISERROR(SEARCH("Complete",M1916)))</formula>
    </cfRule>
  </conditionalFormatting>
  <conditionalFormatting sqref="J1917">
    <cfRule type="notContainsBlanks" dxfId="24169" priority="25207">
      <formula>LEN(TRIM(J1917))&gt;0</formula>
    </cfRule>
  </conditionalFormatting>
  <conditionalFormatting sqref="K1917">
    <cfRule type="notContainsBlanks" dxfId="24168" priority="25206">
      <formula>LEN(TRIM(K1917))&gt;0</formula>
    </cfRule>
  </conditionalFormatting>
  <conditionalFormatting sqref="M1917">
    <cfRule type="containsText" dxfId="24167" priority="25205" operator="containsText" text="Complete">
      <formula>NOT(ISERROR(SEARCH("Complete",M1917)))</formula>
    </cfRule>
  </conditionalFormatting>
  <conditionalFormatting sqref="I1917">
    <cfRule type="cellIs" dxfId="24166" priority="25204" operator="greaterThan">
      <formula>2.35</formula>
    </cfRule>
  </conditionalFormatting>
  <conditionalFormatting sqref="I1917">
    <cfRule type="cellIs" dxfId="24165" priority="25200" operator="greaterThan">
      <formula>2.35</formula>
    </cfRule>
  </conditionalFormatting>
  <conditionalFormatting sqref="J1917">
    <cfRule type="notContainsBlanks" dxfId="24164" priority="25203">
      <formula>LEN(TRIM(J1917))&gt;0</formula>
    </cfRule>
  </conditionalFormatting>
  <conditionalFormatting sqref="K1917">
    <cfRule type="notContainsBlanks" dxfId="24163" priority="25202">
      <formula>LEN(TRIM(K1917))&gt;0</formula>
    </cfRule>
  </conditionalFormatting>
  <conditionalFormatting sqref="M1917">
    <cfRule type="containsText" dxfId="24162" priority="25201" operator="containsText" text="Complete">
      <formula>NOT(ISERROR(SEARCH("Complete",M1917)))</formula>
    </cfRule>
  </conditionalFormatting>
  <conditionalFormatting sqref="J1917">
    <cfRule type="notContainsBlanks" dxfId="24161" priority="25199">
      <formula>LEN(TRIM(J1917))&gt;0</formula>
    </cfRule>
  </conditionalFormatting>
  <conditionalFormatting sqref="K1917">
    <cfRule type="notContainsBlanks" dxfId="24160" priority="25198">
      <formula>LEN(TRIM(K1917))&gt;0</formula>
    </cfRule>
  </conditionalFormatting>
  <conditionalFormatting sqref="M1917">
    <cfRule type="containsText" dxfId="24159" priority="25197" operator="containsText" text="Complete">
      <formula>NOT(ISERROR(SEARCH("Complete",M1917)))</formula>
    </cfRule>
  </conditionalFormatting>
  <conditionalFormatting sqref="I1917">
    <cfRule type="cellIs" dxfId="24158" priority="25196" operator="greaterThan">
      <formula>2.35</formula>
    </cfRule>
  </conditionalFormatting>
  <conditionalFormatting sqref="I1917">
    <cfRule type="cellIs" dxfId="24157" priority="25192" operator="greaterThan">
      <formula>2.35</formula>
    </cfRule>
  </conditionalFormatting>
  <conditionalFormatting sqref="J1917">
    <cfRule type="notContainsBlanks" dxfId="24156" priority="25195">
      <formula>LEN(TRIM(J1917))&gt;0</formula>
    </cfRule>
  </conditionalFormatting>
  <conditionalFormatting sqref="K1917">
    <cfRule type="notContainsBlanks" dxfId="24155" priority="25194">
      <formula>LEN(TRIM(K1917))&gt;0</formula>
    </cfRule>
  </conditionalFormatting>
  <conditionalFormatting sqref="M1917">
    <cfRule type="containsText" dxfId="24154" priority="25193" operator="containsText" text="Complete">
      <formula>NOT(ISERROR(SEARCH("Complete",M1917)))</formula>
    </cfRule>
  </conditionalFormatting>
  <conditionalFormatting sqref="J1918">
    <cfRule type="notContainsBlanks" dxfId="24153" priority="25191">
      <formula>LEN(TRIM(J1918))&gt;0</formula>
    </cfRule>
  </conditionalFormatting>
  <conditionalFormatting sqref="K1918">
    <cfRule type="notContainsBlanks" dxfId="24152" priority="25190">
      <formula>LEN(TRIM(K1918))&gt;0</formula>
    </cfRule>
  </conditionalFormatting>
  <conditionalFormatting sqref="M1918">
    <cfRule type="containsText" dxfId="24151" priority="25189" operator="containsText" text="Complete">
      <formula>NOT(ISERROR(SEARCH("Complete",M1918)))</formula>
    </cfRule>
  </conditionalFormatting>
  <conditionalFormatting sqref="I1918">
    <cfRule type="cellIs" dxfId="24150" priority="25188" operator="greaterThan">
      <formula>2.35</formula>
    </cfRule>
  </conditionalFormatting>
  <conditionalFormatting sqref="I1918">
    <cfRule type="cellIs" dxfId="24149" priority="25184" operator="greaterThan">
      <formula>2.35</formula>
    </cfRule>
  </conditionalFormatting>
  <conditionalFormatting sqref="J1918">
    <cfRule type="notContainsBlanks" dxfId="24148" priority="25187">
      <formula>LEN(TRIM(J1918))&gt;0</formula>
    </cfRule>
  </conditionalFormatting>
  <conditionalFormatting sqref="K1918">
    <cfRule type="notContainsBlanks" dxfId="24147" priority="25186">
      <formula>LEN(TRIM(K1918))&gt;0</formula>
    </cfRule>
  </conditionalFormatting>
  <conditionalFormatting sqref="M1918">
    <cfRule type="containsText" dxfId="24146" priority="25185" operator="containsText" text="Complete">
      <formula>NOT(ISERROR(SEARCH("Complete",M1918)))</formula>
    </cfRule>
  </conditionalFormatting>
  <conditionalFormatting sqref="J1918">
    <cfRule type="notContainsBlanks" dxfId="24145" priority="25183">
      <formula>LEN(TRIM(J1918))&gt;0</formula>
    </cfRule>
  </conditionalFormatting>
  <conditionalFormatting sqref="K1918">
    <cfRule type="notContainsBlanks" dxfId="24144" priority="25182">
      <formula>LEN(TRIM(K1918))&gt;0</formula>
    </cfRule>
  </conditionalFormatting>
  <conditionalFormatting sqref="M1918">
    <cfRule type="containsText" dxfId="24143" priority="25181" operator="containsText" text="Complete">
      <formula>NOT(ISERROR(SEARCH("Complete",M1918)))</formula>
    </cfRule>
  </conditionalFormatting>
  <conditionalFormatting sqref="I1918">
    <cfRule type="cellIs" dxfId="24142" priority="25180" operator="greaterThan">
      <formula>2.35</formula>
    </cfRule>
  </conditionalFormatting>
  <conditionalFormatting sqref="I1918">
    <cfRule type="cellIs" dxfId="24141" priority="25176" operator="greaterThan">
      <formula>2.35</formula>
    </cfRule>
  </conditionalFormatting>
  <conditionalFormatting sqref="J1918">
    <cfRule type="notContainsBlanks" dxfId="24140" priority="25179">
      <formula>LEN(TRIM(J1918))&gt;0</formula>
    </cfRule>
  </conditionalFormatting>
  <conditionalFormatting sqref="K1918">
    <cfRule type="notContainsBlanks" dxfId="24139" priority="25178">
      <formula>LEN(TRIM(K1918))&gt;0</formula>
    </cfRule>
  </conditionalFormatting>
  <conditionalFormatting sqref="M1918">
    <cfRule type="containsText" dxfId="24138" priority="25177" operator="containsText" text="Complete">
      <formula>NOT(ISERROR(SEARCH("Complete",M1918)))</formula>
    </cfRule>
  </conditionalFormatting>
  <conditionalFormatting sqref="J1919">
    <cfRule type="notContainsBlanks" dxfId="24137" priority="25175">
      <formula>LEN(TRIM(J1919))&gt;0</formula>
    </cfRule>
  </conditionalFormatting>
  <conditionalFormatting sqref="K1919">
    <cfRule type="notContainsBlanks" dxfId="24136" priority="25174">
      <formula>LEN(TRIM(K1919))&gt;0</formula>
    </cfRule>
  </conditionalFormatting>
  <conditionalFormatting sqref="M1919">
    <cfRule type="containsText" dxfId="24135" priority="25173" operator="containsText" text="Complete">
      <formula>NOT(ISERROR(SEARCH("Complete",M1919)))</formula>
    </cfRule>
  </conditionalFormatting>
  <conditionalFormatting sqref="I1919">
    <cfRule type="cellIs" dxfId="24134" priority="25172" operator="greaterThan">
      <formula>2.35</formula>
    </cfRule>
  </conditionalFormatting>
  <conditionalFormatting sqref="I1919">
    <cfRule type="cellIs" dxfId="24133" priority="25168" operator="greaterThan">
      <formula>2.35</formula>
    </cfRule>
  </conditionalFormatting>
  <conditionalFormatting sqref="J1919">
    <cfRule type="notContainsBlanks" dxfId="24132" priority="25171">
      <formula>LEN(TRIM(J1919))&gt;0</formula>
    </cfRule>
  </conditionalFormatting>
  <conditionalFormatting sqref="K1919">
    <cfRule type="notContainsBlanks" dxfId="24131" priority="25170">
      <formula>LEN(TRIM(K1919))&gt;0</formula>
    </cfRule>
  </conditionalFormatting>
  <conditionalFormatting sqref="M1919">
    <cfRule type="containsText" dxfId="24130" priority="25169" operator="containsText" text="Complete">
      <formula>NOT(ISERROR(SEARCH("Complete",M1919)))</formula>
    </cfRule>
  </conditionalFormatting>
  <conditionalFormatting sqref="J1919">
    <cfRule type="notContainsBlanks" dxfId="24129" priority="25167">
      <formula>LEN(TRIM(J1919))&gt;0</formula>
    </cfRule>
  </conditionalFormatting>
  <conditionalFormatting sqref="K1919">
    <cfRule type="notContainsBlanks" dxfId="24128" priority="25166">
      <formula>LEN(TRIM(K1919))&gt;0</formula>
    </cfRule>
  </conditionalFormatting>
  <conditionalFormatting sqref="M1919">
    <cfRule type="containsText" dxfId="24127" priority="25165" operator="containsText" text="Complete">
      <formula>NOT(ISERROR(SEARCH("Complete",M1919)))</formula>
    </cfRule>
  </conditionalFormatting>
  <conditionalFormatting sqref="I1919">
    <cfRule type="cellIs" dxfId="24126" priority="25164" operator="greaterThan">
      <formula>2.35</formula>
    </cfRule>
  </conditionalFormatting>
  <conditionalFormatting sqref="I1919">
    <cfRule type="cellIs" dxfId="24125" priority="25160" operator="greaterThan">
      <formula>2.35</formula>
    </cfRule>
  </conditionalFormatting>
  <conditionalFormatting sqref="J1919">
    <cfRule type="notContainsBlanks" dxfId="24124" priority="25163">
      <formula>LEN(TRIM(J1919))&gt;0</formula>
    </cfRule>
  </conditionalFormatting>
  <conditionalFormatting sqref="K1919">
    <cfRule type="notContainsBlanks" dxfId="24123" priority="25162">
      <formula>LEN(TRIM(K1919))&gt;0</formula>
    </cfRule>
  </conditionalFormatting>
  <conditionalFormatting sqref="M1919">
    <cfRule type="containsText" dxfId="24122" priority="25161" operator="containsText" text="Complete">
      <formula>NOT(ISERROR(SEARCH("Complete",M1919)))</formula>
    </cfRule>
  </conditionalFormatting>
  <conditionalFormatting sqref="J1920">
    <cfRule type="notContainsBlanks" dxfId="24121" priority="25159">
      <formula>LEN(TRIM(J1920))&gt;0</formula>
    </cfRule>
  </conditionalFormatting>
  <conditionalFormatting sqref="K1920">
    <cfRule type="notContainsBlanks" dxfId="24120" priority="25158">
      <formula>LEN(TRIM(K1920))&gt;0</formula>
    </cfRule>
  </conditionalFormatting>
  <conditionalFormatting sqref="M1920">
    <cfRule type="containsText" dxfId="24119" priority="25157" operator="containsText" text="Complete">
      <formula>NOT(ISERROR(SEARCH("Complete",M1920)))</formula>
    </cfRule>
  </conditionalFormatting>
  <conditionalFormatting sqref="I1920">
    <cfRule type="cellIs" dxfId="24118" priority="25156" operator="greaterThan">
      <formula>2.35</formula>
    </cfRule>
  </conditionalFormatting>
  <conditionalFormatting sqref="I1920">
    <cfRule type="cellIs" dxfId="24117" priority="25152" operator="greaterThan">
      <formula>2.35</formula>
    </cfRule>
  </conditionalFormatting>
  <conditionalFormatting sqref="J1920">
    <cfRule type="notContainsBlanks" dxfId="24116" priority="25155">
      <formula>LEN(TRIM(J1920))&gt;0</formula>
    </cfRule>
  </conditionalFormatting>
  <conditionalFormatting sqref="K1920">
    <cfRule type="notContainsBlanks" dxfId="24115" priority="25154">
      <formula>LEN(TRIM(K1920))&gt;0</formula>
    </cfRule>
  </conditionalFormatting>
  <conditionalFormatting sqref="M1920">
    <cfRule type="containsText" dxfId="24114" priority="25153" operator="containsText" text="Complete">
      <formula>NOT(ISERROR(SEARCH("Complete",M1920)))</formula>
    </cfRule>
  </conditionalFormatting>
  <conditionalFormatting sqref="J1920">
    <cfRule type="notContainsBlanks" dxfId="24113" priority="25151">
      <formula>LEN(TRIM(J1920))&gt;0</formula>
    </cfRule>
  </conditionalFormatting>
  <conditionalFormatting sqref="K1920">
    <cfRule type="notContainsBlanks" dxfId="24112" priority="25150">
      <formula>LEN(TRIM(K1920))&gt;0</formula>
    </cfRule>
  </conditionalFormatting>
  <conditionalFormatting sqref="M1920">
    <cfRule type="containsText" dxfId="24111" priority="25149" operator="containsText" text="Complete">
      <formula>NOT(ISERROR(SEARCH("Complete",M1920)))</formula>
    </cfRule>
  </conditionalFormatting>
  <conditionalFormatting sqref="I1920">
    <cfRule type="cellIs" dxfId="24110" priority="25148" operator="greaterThan">
      <formula>2.35</formula>
    </cfRule>
  </conditionalFormatting>
  <conditionalFormatting sqref="I1920">
    <cfRule type="cellIs" dxfId="24109" priority="25144" operator="greaterThan">
      <formula>2.35</formula>
    </cfRule>
  </conditionalFormatting>
  <conditionalFormatting sqref="J1920">
    <cfRule type="notContainsBlanks" dxfId="24108" priority="25147">
      <formula>LEN(TRIM(J1920))&gt;0</formula>
    </cfRule>
  </conditionalFormatting>
  <conditionalFormatting sqref="K1920">
    <cfRule type="notContainsBlanks" dxfId="24107" priority="25146">
      <formula>LEN(TRIM(K1920))&gt;0</formula>
    </cfRule>
  </conditionalFormatting>
  <conditionalFormatting sqref="M1920">
    <cfRule type="containsText" dxfId="24106" priority="25145" operator="containsText" text="Complete">
      <formula>NOT(ISERROR(SEARCH("Complete",M1920)))</formula>
    </cfRule>
  </conditionalFormatting>
  <conditionalFormatting sqref="J1921">
    <cfRule type="notContainsBlanks" dxfId="24105" priority="25143">
      <formula>LEN(TRIM(J1921))&gt;0</formula>
    </cfRule>
  </conditionalFormatting>
  <conditionalFormatting sqref="K1921">
    <cfRule type="notContainsBlanks" dxfId="24104" priority="25142">
      <formula>LEN(TRIM(K1921))&gt;0</formula>
    </cfRule>
  </conditionalFormatting>
  <conditionalFormatting sqref="M1921">
    <cfRule type="containsText" dxfId="24103" priority="25141" operator="containsText" text="Complete">
      <formula>NOT(ISERROR(SEARCH("Complete",M1921)))</formula>
    </cfRule>
  </conditionalFormatting>
  <conditionalFormatting sqref="I1921">
    <cfRule type="cellIs" dxfId="24102" priority="25140" operator="greaterThan">
      <formula>2.35</formula>
    </cfRule>
  </conditionalFormatting>
  <conditionalFormatting sqref="I1921">
    <cfRule type="cellIs" dxfId="24101" priority="25136" operator="greaterThan">
      <formula>2.35</formula>
    </cfRule>
  </conditionalFormatting>
  <conditionalFormatting sqref="J1921">
    <cfRule type="notContainsBlanks" dxfId="24100" priority="25139">
      <formula>LEN(TRIM(J1921))&gt;0</formula>
    </cfRule>
  </conditionalFormatting>
  <conditionalFormatting sqref="K1921">
    <cfRule type="notContainsBlanks" dxfId="24099" priority="25138">
      <formula>LEN(TRIM(K1921))&gt;0</formula>
    </cfRule>
  </conditionalFormatting>
  <conditionalFormatting sqref="M1921">
    <cfRule type="containsText" dxfId="24098" priority="25137" operator="containsText" text="Complete">
      <formula>NOT(ISERROR(SEARCH("Complete",M1921)))</formula>
    </cfRule>
  </conditionalFormatting>
  <conditionalFormatting sqref="J1921">
    <cfRule type="notContainsBlanks" dxfId="24097" priority="25135">
      <formula>LEN(TRIM(J1921))&gt;0</formula>
    </cfRule>
  </conditionalFormatting>
  <conditionalFormatting sqref="K1921">
    <cfRule type="notContainsBlanks" dxfId="24096" priority="25134">
      <formula>LEN(TRIM(K1921))&gt;0</formula>
    </cfRule>
  </conditionalFormatting>
  <conditionalFormatting sqref="M1921">
    <cfRule type="containsText" dxfId="24095" priority="25133" operator="containsText" text="Complete">
      <formula>NOT(ISERROR(SEARCH("Complete",M1921)))</formula>
    </cfRule>
  </conditionalFormatting>
  <conditionalFormatting sqref="I1921">
    <cfRule type="cellIs" dxfId="24094" priority="25132" operator="greaterThan">
      <formula>2.35</formula>
    </cfRule>
  </conditionalFormatting>
  <conditionalFormatting sqref="I1921">
    <cfRule type="cellIs" dxfId="24093" priority="25128" operator="greaterThan">
      <formula>2.35</formula>
    </cfRule>
  </conditionalFormatting>
  <conditionalFormatting sqref="J1921">
    <cfRule type="notContainsBlanks" dxfId="24092" priority="25131">
      <formula>LEN(TRIM(J1921))&gt;0</formula>
    </cfRule>
  </conditionalFormatting>
  <conditionalFormatting sqref="K1921">
    <cfRule type="notContainsBlanks" dxfId="24091" priority="25130">
      <formula>LEN(TRIM(K1921))&gt;0</formula>
    </cfRule>
  </conditionalFormatting>
  <conditionalFormatting sqref="M1921">
    <cfRule type="containsText" dxfId="24090" priority="25129" operator="containsText" text="Complete">
      <formula>NOT(ISERROR(SEARCH("Complete",M1921)))</formula>
    </cfRule>
  </conditionalFormatting>
  <conditionalFormatting sqref="J1922">
    <cfRule type="notContainsBlanks" dxfId="24089" priority="25127">
      <formula>LEN(TRIM(J1922))&gt;0</formula>
    </cfRule>
  </conditionalFormatting>
  <conditionalFormatting sqref="K1922">
    <cfRule type="notContainsBlanks" dxfId="24088" priority="25126">
      <formula>LEN(TRIM(K1922))&gt;0</formula>
    </cfRule>
  </conditionalFormatting>
  <conditionalFormatting sqref="M1922">
    <cfRule type="containsText" dxfId="24087" priority="25125" operator="containsText" text="Complete">
      <formula>NOT(ISERROR(SEARCH("Complete",M1922)))</formula>
    </cfRule>
  </conditionalFormatting>
  <conditionalFormatting sqref="I1922">
    <cfRule type="cellIs" dxfId="24086" priority="25124" operator="greaterThan">
      <formula>2.35</formula>
    </cfRule>
  </conditionalFormatting>
  <conditionalFormatting sqref="I1922">
    <cfRule type="cellIs" dxfId="24085" priority="25120" operator="greaterThan">
      <formula>2.35</formula>
    </cfRule>
  </conditionalFormatting>
  <conditionalFormatting sqref="J1922">
    <cfRule type="notContainsBlanks" dxfId="24084" priority="25123">
      <formula>LEN(TRIM(J1922))&gt;0</formula>
    </cfRule>
  </conditionalFormatting>
  <conditionalFormatting sqref="K1922">
    <cfRule type="notContainsBlanks" dxfId="24083" priority="25122">
      <formula>LEN(TRIM(K1922))&gt;0</formula>
    </cfRule>
  </conditionalFormatting>
  <conditionalFormatting sqref="M1922">
    <cfRule type="containsText" dxfId="24082" priority="25121" operator="containsText" text="Complete">
      <formula>NOT(ISERROR(SEARCH("Complete",M1922)))</formula>
    </cfRule>
  </conditionalFormatting>
  <conditionalFormatting sqref="J1922">
    <cfRule type="notContainsBlanks" dxfId="24081" priority="25119">
      <formula>LEN(TRIM(J1922))&gt;0</formula>
    </cfRule>
  </conditionalFormatting>
  <conditionalFormatting sqref="K1922">
    <cfRule type="notContainsBlanks" dxfId="24080" priority="25118">
      <formula>LEN(TRIM(K1922))&gt;0</formula>
    </cfRule>
  </conditionalFormatting>
  <conditionalFormatting sqref="M1922">
    <cfRule type="containsText" dxfId="24079" priority="25117" operator="containsText" text="Complete">
      <formula>NOT(ISERROR(SEARCH("Complete",M1922)))</formula>
    </cfRule>
  </conditionalFormatting>
  <conditionalFormatting sqref="I1922">
    <cfRule type="cellIs" dxfId="24078" priority="25116" operator="greaterThan">
      <formula>2.35</formula>
    </cfRule>
  </conditionalFormatting>
  <conditionalFormatting sqref="I1922">
    <cfRule type="cellIs" dxfId="24077" priority="25112" operator="greaterThan">
      <formula>2.35</formula>
    </cfRule>
  </conditionalFormatting>
  <conditionalFormatting sqref="J1922">
    <cfRule type="notContainsBlanks" dxfId="24076" priority="25115">
      <formula>LEN(TRIM(J1922))&gt;0</formula>
    </cfRule>
  </conditionalFormatting>
  <conditionalFormatting sqref="K1922">
    <cfRule type="notContainsBlanks" dxfId="24075" priority="25114">
      <formula>LEN(TRIM(K1922))&gt;0</formula>
    </cfRule>
  </conditionalFormatting>
  <conditionalFormatting sqref="M1922">
    <cfRule type="containsText" dxfId="24074" priority="25113" operator="containsText" text="Complete">
      <formula>NOT(ISERROR(SEARCH("Complete",M1922)))</formula>
    </cfRule>
  </conditionalFormatting>
  <conditionalFormatting sqref="J1923">
    <cfRule type="notContainsBlanks" dxfId="24073" priority="25111">
      <formula>LEN(TRIM(J1923))&gt;0</formula>
    </cfRule>
  </conditionalFormatting>
  <conditionalFormatting sqref="K1923">
    <cfRule type="notContainsBlanks" dxfId="24072" priority="25110">
      <formula>LEN(TRIM(K1923))&gt;0</formula>
    </cfRule>
  </conditionalFormatting>
  <conditionalFormatting sqref="M1923">
    <cfRule type="containsText" dxfId="24071" priority="25109" operator="containsText" text="Complete">
      <formula>NOT(ISERROR(SEARCH("Complete",M1923)))</formula>
    </cfRule>
  </conditionalFormatting>
  <conditionalFormatting sqref="I1923">
    <cfRule type="cellIs" dxfId="24070" priority="25108" operator="greaterThan">
      <formula>2.35</formula>
    </cfRule>
  </conditionalFormatting>
  <conditionalFormatting sqref="I1923">
    <cfRule type="cellIs" dxfId="24069" priority="25104" operator="greaterThan">
      <formula>2.35</formula>
    </cfRule>
  </conditionalFormatting>
  <conditionalFormatting sqref="J1923">
    <cfRule type="notContainsBlanks" dxfId="24068" priority="25107">
      <formula>LEN(TRIM(J1923))&gt;0</formula>
    </cfRule>
  </conditionalFormatting>
  <conditionalFormatting sqref="K1923">
    <cfRule type="notContainsBlanks" dxfId="24067" priority="25106">
      <formula>LEN(TRIM(K1923))&gt;0</formula>
    </cfRule>
  </conditionalFormatting>
  <conditionalFormatting sqref="M1923">
    <cfRule type="containsText" dxfId="24066" priority="25105" operator="containsText" text="Complete">
      <formula>NOT(ISERROR(SEARCH("Complete",M1923)))</formula>
    </cfRule>
  </conditionalFormatting>
  <conditionalFormatting sqref="J1923">
    <cfRule type="notContainsBlanks" dxfId="24065" priority="25103">
      <formula>LEN(TRIM(J1923))&gt;0</formula>
    </cfRule>
  </conditionalFormatting>
  <conditionalFormatting sqref="K1923">
    <cfRule type="notContainsBlanks" dxfId="24064" priority="25102">
      <formula>LEN(TRIM(K1923))&gt;0</formula>
    </cfRule>
  </conditionalFormatting>
  <conditionalFormatting sqref="M1923">
    <cfRule type="containsText" dxfId="24063" priority="25101" operator="containsText" text="Complete">
      <formula>NOT(ISERROR(SEARCH("Complete",M1923)))</formula>
    </cfRule>
  </conditionalFormatting>
  <conditionalFormatting sqref="I1923">
    <cfRule type="cellIs" dxfId="24062" priority="25100" operator="greaterThan">
      <formula>2.35</formula>
    </cfRule>
  </conditionalFormatting>
  <conditionalFormatting sqref="I1923">
    <cfRule type="cellIs" dxfId="24061" priority="25096" operator="greaterThan">
      <formula>2.35</formula>
    </cfRule>
  </conditionalFormatting>
  <conditionalFormatting sqref="J1923">
    <cfRule type="notContainsBlanks" dxfId="24060" priority="25099">
      <formula>LEN(TRIM(J1923))&gt;0</formula>
    </cfRule>
  </conditionalFormatting>
  <conditionalFormatting sqref="K1923">
    <cfRule type="notContainsBlanks" dxfId="24059" priority="25098">
      <formula>LEN(TRIM(K1923))&gt;0</formula>
    </cfRule>
  </conditionalFormatting>
  <conditionalFormatting sqref="M1923">
    <cfRule type="containsText" dxfId="24058" priority="25097" operator="containsText" text="Complete">
      <formula>NOT(ISERROR(SEARCH("Complete",M1923)))</formula>
    </cfRule>
  </conditionalFormatting>
  <conditionalFormatting sqref="J1924">
    <cfRule type="notContainsBlanks" dxfId="24057" priority="25095">
      <formula>LEN(TRIM(J1924))&gt;0</formula>
    </cfRule>
  </conditionalFormatting>
  <conditionalFormatting sqref="K1924">
    <cfRule type="notContainsBlanks" dxfId="24056" priority="25094">
      <formula>LEN(TRIM(K1924))&gt;0</formula>
    </cfRule>
  </conditionalFormatting>
  <conditionalFormatting sqref="M1924">
    <cfRule type="containsText" dxfId="24055" priority="25093" operator="containsText" text="Complete">
      <formula>NOT(ISERROR(SEARCH("Complete",M1924)))</formula>
    </cfRule>
  </conditionalFormatting>
  <conditionalFormatting sqref="I1924">
    <cfRule type="cellIs" dxfId="24054" priority="25092" operator="greaterThan">
      <formula>2.35</formula>
    </cfRule>
  </conditionalFormatting>
  <conditionalFormatting sqref="I1924">
    <cfRule type="cellIs" dxfId="24053" priority="25088" operator="greaterThan">
      <formula>2.35</formula>
    </cfRule>
  </conditionalFormatting>
  <conditionalFormatting sqref="J1924">
    <cfRule type="notContainsBlanks" dxfId="24052" priority="25091">
      <formula>LEN(TRIM(J1924))&gt;0</formula>
    </cfRule>
  </conditionalFormatting>
  <conditionalFormatting sqref="K1924">
    <cfRule type="notContainsBlanks" dxfId="24051" priority="25090">
      <formula>LEN(TRIM(K1924))&gt;0</formula>
    </cfRule>
  </conditionalFormatting>
  <conditionalFormatting sqref="M1924">
    <cfRule type="containsText" dxfId="24050" priority="25089" operator="containsText" text="Complete">
      <formula>NOT(ISERROR(SEARCH("Complete",M1924)))</formula>
    </cfRule>
  </conditionalFormatting>
  <conditionalFormatting sqref="J1924">
    <cfRule type="notContainsBlanks" dxfId="24049" priority="25087">
      <formula>LEN(TRIM(J1924))&gt;0</formula>
    </cfRule>
  </conditionalFormatting>
  <conditionalFormatting sqref="K1924">
    <cfRule type="notContainsBlanks" dxfId="24048" priority="25086">
      <formula>LEN(TRIM(K1924))&gt;0</formula>
    </cfRule>
  </conditionalFormatting>
  <conditionalFormatting sqref="M1924">
    <cfRule type="containsText" dxfId="24047" priority="25085" operator="containsText" text="Complete">
      <formula>NOT(ISERROR(SEARCH("Complete",M1924)))</formula>
    </cfRule>
  </conditionalFormatting>
  <conditionalFormatting sqref="I1924">
    <cfRule type="cellIs" dxfId="24046" priority="25084" operator="greaterThan">
      <formula>2.35</formula>
    </cfRule>
  </conditionalFormatting>
  <conditionalFormatting sqref="I1924">
    <cfRule type="cellIs" dxfId="24045" priority="25080" operator="greaterThan">
      <formula>2.35</formula>
    </cfRule>
  </conditionalFormatting>
  <conditionalFormatting sqref="J1924">
    <cfRule type="notContainsBlanks" dxfId="24044" priority="25083">
      <formula>LEN(TRIM(J1924))&gt;0</formula>
    </cfRule>
  </conditionalFormatting>
  <conditionalFormatting sqref="K1924">
    <cfRule type="notContainsBlanks" dxfId="24043" priority="25082">
      <formula>LEN(TRIM(K1924))&gt;0</formula>
    </cfRule>
  </conditionalFormatting>
  <conditionalFormatting sqref="M1924">
    <cfRule type="containsText" dxfId="24042" priority="25081" operator="containsText" text="Complete">
      <formula>NOT(ISERROR(SEARCH("Complete",M1924)))</formula>
    </cfRule>
  </conditionalFormatting>
  <conditionalFormatting sqref="J1925">
    <cfRule type="notContainsBlanks" dxfId="24041" priority="25079">
      <formula>LEN(TRIM(J1925))&gt;0</formula>
    </cfRule>
  </conditionalFormatting>
  <conditionalFormatting sqref="K1925">
    <cfRule type="notContainsBlanks" dxfId="24040" priority="25078">
      <formula>LEN(TRIM(K1925))&gt;0</formula>
    </cfRule>
  </conditionalFormatting>
  <conditionalFormatting sqref="M1925">
    <cfRule type="containsText" dxfId="24039" priority="25077" operator="containsText" text="Complete">
      <formula>NOT(ISERROR(SEARCH("Complete",M1925)))</formula>
    </cfRule>
  </conditionalFormatting>
  <conditionalFormatting sqref="I1925">
    <cfRule type="cellIs" dxfId="24038" priority="25076" operator="greaterThan">
      <formula>2.35</formula>
    </cfRule>
  </conditionalFormatting>
  <conditionalFormatting sqref="I1925">
    <cfRule type="cellIs" dxfId="24037" priority="25072" operator="greaterThan">
      <formula>2.35</formula>
    </cfRule>
  </conditionalFormatting>
  <conditionalFormatting sqref="J1925">
    <cfRule type="notContainsBlanks" dxfId="24036" priority="25075">
      <formula>LEN(TRIM(J1925))&gt;0</formula>
    </cfRule>
  </conditionalFormatting>
  <conditionalFormatting sqref="K1925">
    <cfRule type="notContainsBlanks" dxfId="24035" priority="25074">
      <formula>LEN(TRIM(K1925))&gt;0</formula>
    </cfRule>
  </conditionalFormatting>
  <conditionalFormatting sqref="M1925">
    <cfRule type="containsText" dxfId="24034" priority="25073" operator="containsText" text="Complete">
      <formula>NOT(ISERROR(SEARCH("Complete",M1925)))</formula>
    </cfRule>
  </conditionalFormatting>
  <conditionalFormatting sqref="J1925">
    <cfRule type="notContainsBlanks" dxfId="24033" priority="25071">
      <formula>LEN(TRIM(J1925))&gt;0</formula>
    </cfRule>
  </conditionalFormatting>
  <conditionalFormatting sqref="K1925">
    <cfRule type="notContainsBlanks" dxfId="24032" priority="25070">
      <formula>LEN(TRIM(K1925))&gt;0</formula>
    </cfRule>
  </conditionalFormatting>
  <conditionalFormatting sqref="M1925">
    <cfRule type="containsText" dxfId="24031" priority="25069" operator="containsText" text="Complete">
      <formula>NOT(ISERROR(SEARCH("Complete",M1925)))</formula>
    </cfRule>
  </conditionalFormatting>
  <conditionalFormatting sqref="I1925">
    <cfRule type="cellIs" dxfId="24030" priority="25068" operator="greaterThan">
      <formula>2.35</formula>
    </cfRule>
  </conditionalFormatting>
  <conditionalFormatting sqref="I1925">
    <cfRule type="cellIs" dxfId="24029" priority="25064" operator="greaterThan">
      <formula>2.35</formula>
    </cfRule>
  </conditionalFormatting>
  <conditionalFormatting sqref="J1925">
    <cfRule type="notContainsBlanks" dxfId="24028" priority="25067">
      <formula>LEN(TRIM(J1925))&gt;0</formula>
    </cfRule>
  </conditionalFormatting>
  <conditionalFormatting sqref="K1925">
    <cfRule type="notContainsBlanks" dxfId="24027" priority="25066">
      <formula>LEN(TRIM(K1925))&gt;0</formula>
    </cfRule>
  </conditionalFormatting>
  <conditionalFormatting sqref="M1925">
    <cfRule type="containsText" dxfId="24026" priority="25065" operator="containsText" text="Complete">
      <formula>NOT(ISERROR(SEARCH("Complete",M1925)))</formula>
    </cfRule>
  </conditionalFormatting>
  <conditionalFormatting sqref="J1926">
    <cfRule type="notContainsBlanks" dxfId="24025" priority="25063">
      <formula>LEN(TRIM(J1926))&gt;0</formula>
    </cfRule>
  </conditionalFormatting>
  <conditionalFormatting sqref="K1926">
    <cfRule type="notContainsBlanks" dxfId="24024" priority="25062">
      <formula>LEN(TRIM(K1926))&gt;0</formula>
    </cfRule>
  </conditionalFormatting>
  <conditionalFormatting sqref="M1926">
    <cfRule type="containsText" dxfId="24023" priority="25061" operator="containsText" text="Complete">
      <formula>NOT(ISERROR(SEARCH("Complete",M1926)))</formula>
    </cfRule>
  </conditionalFormatting>
  <conditionalFormatting sqref="I1926">
    <cfRule type="cellIs" dxfId="24022" priority="25060" operator="greaterThan">
      <formula>2.35</formula>
    </cfRule>
  </conditionalFormatting>
  <conditionalFormatting sqref="I1926">
    <cfRule type="cellIs" dxfId="24021" priority="25056" operator="greaterThan">
      <formula>2.35</formula>
    </cfRule>
  </conditionalFormatting>
  <conditionalFormatting sqref="J1926">
    <cfRule type="notContainsBlanks" dxfId="24020" priority="25059">
      <formula>LEN(TRIM(J1926))&gt;0</formula>
    </cfRule>
  </conditionalFormatting>
  <conditionalFormatting sqref="K1926">
    <cfRule type="notContainsBlanks" dxfId="24019" priority="25058">
      <formula>LEN(TRIM(K1926))&gt;0</formula>
    </cfRule>
  </conditionalFormatting>
  <conditionalFormatting sqref="M1926">
    <cfRule type="containsText" dxfId="24018" priority="25057" operator="containsText" text="Complete">
      <formula>NOT(ISERROR(SEARCH("Complete",M1926)))</formula>
    </cfRule>
  </conditionalFormatting>
  <conditionalFormatting sqref="J1926">
    <cfRule type="notContainsBlanks" dxfId="24017" priority="25055">
      <formula>LEN(TRIM(J1926))&gt;0</formula>
    </cfRule>
  </conditionalFormatting>
  <conditionalFormatting sqref="K1926">
    <cfRule type="notContainsBlanks" dxfId="24016" priority="25054">
      <formula>LEN(TRIM(K1926))&gt;0</formula>
    </cfRule>
  </conditionalFormatting>
  <conditionalFormatting sqref="M1926">
    <cfRule type="containsText" dxfId="24015" priority="25053" operator="containsText" text="Complete">
      <formula>NOT(ISERROR(SEARCH("Complete",M1926)))</formula>
    </cfRule>
  </conditionalFormatting>
  <conditionalFormatting sqref="I1926">
    <cfRule type="cellIs" dxfId="24014" priority="25052" operator="greaterThan">
      <formula>2.35</formula>
    </cfRule>
  </conditionalFormatting>
  <conditionalFormatting sqref="I1926">
    <cfRule type="cellIs" dxfId="24013" priority="25048" operator="greaterThan">
      <formula>2.35</formula>
    </cfRule>
  </conditionalFormatting>
  <conditionalFormatting sqref="J1926">
    <cfRule type="notContainsBlanks" dxfId="24012" priority="25051">
      <formula>LEN(TRIM(J1926))&gt;0</formula>
    </cfRule>
  </conditionalFormatting>
  <conditionalFormatting sqref="K1926">
    <cfRule type="notContainsBlanks" dxfId="24011" priority="25050">
      <formula>LEN(TRIM(K1926))&gt;0</formula>
    </cfRule>
  </conditionalFormatting>
  <conditionalFormatting sqref="M1926">
    <cfRule type="containsText" dxfId="24010" priority="25049" operator="containsText" text="Complete">
      <formula>NOT(ISERROR(SEARCH("Complete",M1926)))</formula>
    </cfRule>
  </conditionalFormatting>
  <conditionalFormatting sqref="J1927">
    <cfRule type="notContainsBlanks" dxfId="24009" priority="25047">
      <formula>LEN(TRIM(J1927))&gt;0</formula>
    </cfRule>
  </conditionalFormatting>
  <conditionalFormatting sqref="K1927">
    <cfRule type="notContainsBlanks" dxfId="24008" priority="25046">
      <formula>LEN(TRIM(K1927))&gt;0</formula>
    </cfRule>
  </conditionalFormatting>
  <conditionalFormatting sqref="M1927">
    <cfRule type="containsText" dxfId="24007" priority="25045" operator="containsText" text="Complete">
      <formula>NOT(ISERROR(SEARCH("Complete",M1927)))</formula>
    </cfRule>
  </conditionalFormatting>
  <conditionalFormatting sqref="I1927">
    <cfRule type="cellIs" dxfId="24006" priority="25044" operator="greaterThan">
      <formula>2.35</formula>
    </cfRule>
  </conditionalFormatting>
  <conditionalFormatting sqref="I1927">
    <cfRule type="cellIs" dxfId="24005" priority="25040" operator="greaterThan">
      <formula>2.35</formula>
    </cfRule>
  </conditionalFormatting>
  <conditionalFormatting sqref="J1927">
    <cfRule type="notContainsBlanks" dxfId="24004" priority="25043">
      <formula>LEN(TRIM(J1927))&gt;0</formula>
    </cfRule>
  </conditionalFormatting>
  <conditionalFormatting sqref="K1927">
    <cfRule type="notContainsBlanks" dxfId="24003" priority="25042">
      <formula>LEN(TRIM(K1927))&gt;0</formula>
    </cfRule>
  </conditionalFormatting>
  <conditionalFormatting sqref="M1927">
    <cfRule type="containsText" dxfId="24002" priority="25041" operator="containsText" text="Complete">
      <formula>NOT(ISERROR(SEARCH("Complete",M1927)))</formula>
    </cfRule>
  </conditionalFormatting>
  <conditionalFormatting sqref="J1927">
    <cfRule type="notContainsBlanks" dxfId="24001" priority="25039">
      <formula>LEN(TRIM(J1927))&gt;0</formula>
    </cfRule>
  </conditionalFormatting>
  <conditionalFormatting sqref="K1927">
    <cfRule type="notContainsBlanks" dxfId="24000" priority="25038">
      <formula>LEN(TRIM(K1927))&gt;0</formula>
    </cfRule>
  </conditionalFormatting>
  <conditionalFormatting sqref="M1927">
    <cfRule type="containsText" dxfId="23999" priority="25037" operator="containsText" text="Complete">
      <formula>NOT(ISERROR(SEARCH("Complete",M1927)))</formula>
    </cfRule>
  </conditionalFormatting>
  <conditionalFormatting sqref="I1927">
    <cfRule type="cellIs" dxfId="23998" priority="25036" operator="greaterThan">
      <formula>2.35</formula>
    </cfRule>
  </conditionalFormatting>
  <conditionalFormatting sqref="I1927">
    <cfRule type="cellIs" dxfId="23997" priority="25032" operator="greaterThan">
      <formula>2.35</formula>
    </cfRule>
  </conditionalFormatting>
  <conditionalFormatting sqref="J1927">
    <cfRule type="notContainsBlanks" dxfId="23996" priority="25035">
      <formula>LEN(TRIM(J1927))&gt;0</formula>
    </cfRule>
  </conditionalFormatting>
  <conditionalFormatting sqref="K1927">
    <cfRule type="notContainsBlanks" dxfId="23995" priority="25034">
      <formula>LEN(TRIM(K1927))&gt;0</formula>
    </cfRule>
  </conditionalFormatting>
  <conditionalFormatting sqref="M1927">
    <cfRule type="containsText" dxfId="23994" priority="25033" operator="containsText" text="Complete">
      <formula>NOT(ISERROR(SEARCH("Complete",M1927)))</formula>
    </cfRule>
  </conditionalFormatting>
  <conditionalFormatting sqref="J1928">
    <cfRule type="notContainsBlanks" dxfId="23993" priority="25031">
      <formula>LEN(TRIM(J1928))&gt;0</formula>
    </cfRule>
  </conditionalFormatting>
  <conditionalFormatting sqref="K1928">
    <cfRule type="notContainsBlanks" dxfId="23992" priority="25030">
      <formula>LEN(TRIM(K1928))&gt;0</formula>
    </cfRule>
  </conditionalFormatting>
  <conditionalFormatting sqref="M1928">
    <cfRule type="containsText" dxfId="23991" priority="25029" operator="containsText" text="Complete">
      <formula>NOT(ISERROR(SEARCH("Complete",M1928)))</formula>
    </cfRule>
  </conditionalFormatting>
  <conditionalFormatting sqref="I1928">
    <cfRule type="cellIs" dxfId="23990" priority="25028" operator="greaterThan">
      <formula>2.35</formula>
    </cfRule>
  </conditionalFormatting>
  <conditionalFormatting sqref="I1928">
    <cfRule type="cellIs" dxfId="23989" priority="25024" operator="greaterThan">
      <formula>2.35</formula>
    </cfRule>
  </conditionalFormatting>
  <conditionalFormatting sqref="J1928">
    <cfRule type="notContainsBlanks" dxfId="23988" priority="25027">
      <formula>LEN(TRIM(J1928))&gt;0</formula>
    </cfRule>
  </conditionalFormatting>
  <conditionalFormatting sqref="K1928">
    <cfRule type="notContainsBlanks" dxfId="23987" priority="25026">
      <formula>LEN(TRIM(K1928))&gt;0</formula>
    </cfRule>
  </conditionalFormatting>
  <conditionalFormatting sqref="M1928">
    <cfRule type="containsText" dxfId="23986" priority="25025" operator="containsText" text="Complete">
      <formula>NOT(ISERROR(SEARCH("Complete",M1928)))</formula>
    </cfRule>
  </conditionalFormatting>
  <conditionalFormatting sqref="J1928">
    <cfRule type="notContainsBlanks" dxfId="23985" priority="25023">
      <formula>LEN(TRIM(J1928))&gt;0</formula>
    </cfRule>
  </conditionalFormatting>
  <conditionalFormatting sqref="K1928">
    <cfRule type="notContainsBlanks" dxfId="23984" priority="25022">
      <formula>LEN(TRIM(K1928))&gt;0</formula>
    </cfRule>
  </conditionalFormatting>
  <conditionalFormatting sqref="M1928">
    <cfRule type="containsText" dxfId="23983" priority="25021" operator="containsText" text="Complete">
      <formula>NOT(ISERROR(SEARCH("Complete",M1928)))</formula>
    </cfRule>
  </conditionalFormatting>
  <conditionalFormatting sqref="I1928">
    <cfRule type="cellIs" dxfId="23982" priority="25020" operator="greaterThan">
      <formula>2.35</formula>
    </cfRule>
  </conditionalFormatting>
  <conditionalFormatting sqref="I1928">
    <cfRule type="cellIs" dxfId="23981" priority="25016" operator="greaterThan">
      <formula>2.35</formula>
    </cfRule>
  </conditionalFormatting>
  <conditionalFormatting sqref="J1928">
    <cfRule type="notContainsBlanks" dxfId="23980" priority="25019">
      <formula>LEN(TRIM(J1928))&gt;0</formula>
    </cfRule>
  </conditionalFormatting>
  <conditionalFormatting sqref="K1928">
    <cfRule type="notContainsBlanks" dxfId="23979" priority="25018">
      <formula>LEN(TRIM(K1928))&gt;0</formula>
    </cfRule>
  </conditionalFormatting>
  <conditionalFormatting sqref="M1928">
    <cfRule type="containsText" dxfId="23978" priority="25017" operator="containsText" text="Complete">
      <formula>NOT(ISERROR(SEARCH("Complete",M1928)))</formula>
    </cfRule>
  </conditionalFormatting>
  <conditionalFormatting sqref="J1929">
    <cfRule type="notContainsBlanks" dxfId="23977" priority="25015">
      <formula>LEN(TRIM(J1929))&gt;0</formula>
    </cfRule>
  </conditionalFormatting>
  <conditionalFormatting sqref="K1929">
    <cfRule type="notContainsBlanks" dxfId="23976" priority="25014">
      <formula>LEN(TRIM(K1929))&gt;0</formula>
    </cfRule>
  </conditionalFormatting>
  <conditionalFormatting sqref="M1929">
    <cfRule type="containsText" dxfId="23975" priority="25013" operator="containsText" text="Complete">
      <formula>NOT(ISERROR(SEARCH("Complete",M1929)))</formula>
    </cfRule>
  </conditionalFormatting>
  <conditionalFormatting sqref="I1929">
    <cfRule type="cellIs" dxfId="23974" priority="25012" operator="greaterThan">
      <formula>2.35</formula>
    </cfRule>
  </conditionalFormatting>
  <conditionalFormatting sqref="I1929">
    <cfRule type="cellIs" dxfId="23973" priority="25008" operator="greaterThan">
      <formula>2.35</formula>
    </cfRule>
  </conditionalFormatting>
  <conditionalFormatting sqref="J1929">
    <cfRule type="notContainsBlanks" dxfId="23972" priority="25011">
      <formula>LEN(TRIM(J1929))&gt;0</formula>
    </cfRule>
  </conditionalFormatting>
  <conditionalFormatting sqref="K1929">
    <cfRule type="notContainsBlanks" dxfId="23971" priority="25010">
      <formula>LEN(TRIM(K1929))&gt;0</formula>
    </cfRule>
  </conditionalFormatting>
  <conditionalFormatting sqref="M1929">
    <cfRule type="containsText" dxfId="23970" priority="25009" operator="containsText" text="Complete">
      <formula>NOT(ISERROR(SEARCH("Complete",M1929)))</formula>
    </cfRule>
  </conditionalFormatting>
  <conditionalFormatting sqref="J1929">
    <cfRule type="notContainsBlanks" dxfId="23969" priority="25007">
      <formula>LEN(TRIM(J1929))&gt;0</formula>
    </cfRule>
  </conditionalFormatting>
  <conditionalFormatting sqref="K1929">
    <cfRule type="notContainsBlanks" dxfId="23968" priority="25006">
      <formula>LEN(TRIM(K1929))&gt;0</formula>
    </cfRule>
  </conditionalFormatting>
  <conditionalFormatting sqref="M1929">
    <cfRule type="containsText" dxfId="23967" priority="25005" operator="containsText" text="Complete">
      <formula>NOT(ISERROR(SEARCH("Complete",M1929)))</formula>
    </cfRule>
  </conditionalFormatting>
  <conditionalFormatting sqref="I1929">
    <cfRule type="cellIs" dxfId="23966" priority="25004" operator="greaterThan">
      <formula>2.35</formula>
    </cfRule>
  </conditionalFormatting>
  <conditionalFormatting sqref="I1929">
    <cfRule type="cellIs" dxfId="23965" priority="25000" operator="greaterThan">
      <formula>2.35</formula>
    </cfRule>
  </conditionalFormatting>
  <conditionalFormatting sqref="J1929">
    <cfRule type="notContainsBlanks" dxfId="23964" priority="25003">
      <formula>LEN(TRIM(J1929))&gt;0</formula>
    </cfRule>
  </conditionalFormatting>
  <conditionalFormatting sqref="K1929">
    <cfRule type="notContainsBlanks" dxfId="23963" priority="25002">
      <formula>LEN(TRIM(K1929))&gt;0</formula>
    </cfRule>
  </conditionalFormatting>
  <conditionalFormatting sqref="M1929">
    <cfRule type="containsText" dxfId="23962" priority="25001" operator="containsText" text="Complete">
      <formula>NOT(ISERROR(SEARCH("Complete",M1929)))</formula>
    </cfRule>
  </conditionalFormatting>
  <conditionalFormatting sqref="J1930">
    <cfRule type="notContainsBlanks" dxfId="23961" priority="24999">
      <formula>LEN(TRIM(J1930))&gt;0</formula>
    </cfRule>
  </conditionalFormatting>
  <conditionalFormatting sqref="K1930">
    <cfRule type="notContainsBlanks" dxfId="23960" priority="24998">
      <formula>LEN(TRIM(K1930))&gt;0</formula>
    </cfRule>
  </conditionalFormatting>
  <conditionalFormatting sqref="M1930">
    <cfRule type="containsText" dxfId="23959" priority="24997" operator="containsText" text="Complete">
      <formula>NOT(ISERROR(SEARCH("Complete",M1930)))</formula>
    </cfRule>
  </conditionalFormatting>
  <conditionalFormatting sqref="I1930">
    <cfRule type="cellIs" dxfId="23958" priority="24996" operator="greaterThan">
      <formula>2.35</formula>
    </cfRule>
  </conditionalFormatting>
  <conditionalFormatting sqref="I1930">
    <cfRule type="cellIs" dxfId="23957" priority="24992" operator="greaterThan">
      <formula>2.35</formula>
    </cfRule>
  </conditionalFormatting>
  <conditionalFormatting sqref="J1930">
    <cfRule type="notContainsBlanks" dxfId="23956" priority="24995">
      <formula>LEN(TRIM(J1930))&gt;0</formula>
    </cfRule>
  </conditionalFormatting>
  <conditionalFormatting sqref="K1930">
    <cfRule type="notContainsBlanks" dxfId="23955" priority="24994">
      <formula>LEN(TRIM(K1930))&gt;0</formula>
    </cfRule>
  </conditionalFormatting>
  <conditionalFormatting sqref="M1930">
    <cfRule type="containsText" dxfId="23954" priority="24993" operator="containsText" text="Complete">
      <formula>NOT(ISERROR(SEARCH("Complete",M1930)))</formula>
    </cfRule>
  </conditionalFormatting>
  <conditionalFormatting sqref="J1930">
    <cfRule type="notContainsBlanks" dxfId="23953" priority="24991">
      <formula>LEN(TRIM(J1930))&gt;0</formula>
    </cfRule>
  </conditionalFormatting>
  <conditionalFormatting sqref="K1930">
    <cfRule type="notContainsBlanks" dxfId="23952" priority="24990">
      <formula>LEN(TRIM(K1930))&gt;0</formula>
    </cfRule>
  </conditionalFormatting>
  <conditionalFormatting sqref="M1930">
    <cfRule type="containsText" dxfId="23951" priority="24989" operator="containsText" text="Complete">
      <formula>NOT(ISERROR(SEARCH("Complete",M1930)))</formula>
    </cfRule>
  </conditionalFormatting>
  <conditionalFormatting sqref="I1930">
    <cfRule type="cellIs" dxfId="23950" priority="24988" operator="greaterThan">
      <formula>2.35</formula>
    </cfRule>
  </conditionalFormatting>
  <conditionalFormatting sqref="I1930">
    <cfRule type="cellIs" dxfId="23949" priority="24984" operator="greaterThan">
      <formula>2.35</formula>
    </cfRule>
  </conditionalFormatting>
  <conditionalFormatting sqref="J1930">
    <cfRule type="notContainsBlanks" dxfId="23948" priority="24987">
      <formula>LEN(TRIM(J1930))&gt;0</formula>
    </cfRule>
  </conditionalFormatting>
  <conditionalFormatting sqref="K1930">
    <cfRule type="notContainsBlanks" dxfId="23947" priority="24986">
      <formula>LEN(TRIM(K1930))&gt;0</formula>
    </cfRule>
  </conditionalFormatting>
  <conditionalFormatting sqref="M1930">
    <cfRule type="containsText" dxfId="23946" priority="24985" operator="containsText" text="Complete">
      <formula>NOT(ISERROR(SEARCH("Complete",M1930)))</formula>
    </cfRule>
  </conditionalFormatting>
  <conditionalFormatting sqref="J1931">
    <cfRule type="notContainsBlanks" dxfId="23945" priority="24983">
      <formula>LEN(TRIM(J1931))&gt;0</formula>
    </cfRule>
  </conditionalFormatting>
  <conditionalFormatting sqref="K1931">
    <cfRule type="notContainsBlanks" dxfId="23944" priority="24982">
      <formula>LEN(TRIM(K1931))&gt;0</formula>
    </cfRule>
  </conditionalFormatting>
  <conditionalFormatting sqref="M1931">
    <cfRule type="containsText" dxfId="23943" priority="24981" operator="containsText" text="Complete">
      <formula>NOT(ISERROR(SEARCH("Complete",M1931)))</formula>
    </cfRule>
  </conditionalFormatting>
  <conditionalFormatting sqref="I1931">
    <cfRule type="cellIs" dxfId="23942" priority="24980" operator="greaterThan">
      <formula>2.35</formula>
    </cfRule>
  </conditionalFormatting>
  <conditionalFormatting sqref="I1931">
    <cfRule type="cellIs" dxfId="23941" priority="24976" operator="greaterThan">
      <formula>2.35</formula>
    </cfRule>
  </conditionalFormatting>
  <conditionalFormatting sqref="J1931">
    <cfRule type="notContainsBlanks" dxfId="23940" priority="24979">
      <formula>LEN(TRIM(J1931))&gt;0</formula>
    </cfRule>
  </conditionalFormatting>
  <conditionalFormatting sqref="K1931">
    <cfRule type="notContainsBlanks" dxfId="23939" priority="24978">
      <formula>LEN(TRIM(K1931))&gt;0</formula>
    </cfRule>
  </conditionalFormatting>
  <conditionalFormatting sqref="M1931">
    <cfRule type="containsText" dxfId="23938" priority="24977" operator="containsText" text="Complete">
      <formula>NOT(ISERROR(SEARCH("Complete",M1931)))</formula>
    </cfRule>
  </conditionalFormatting>
  <conditionalFormatting sqref="J1931">
    <cfRule type="notContainsBlanks" dxfId="23937" priority="24975">
      <formula>LEN(TRIM(J1931))&gt;0</formula>
    </cfRule>
  </conditionalFormatting>
  <conditionalFormatting sqref="K1931">
    <cfRule type="notContainsBlanks" dxfId="23936" priority="24974">
      <formula>LEN(TRIM(K1931))&gt;0</formula>
    </cfRule>
  </conditionalFormatting>
  <conditionalFormatting sqref="M1931">
    <cfRule type="containsText" dxfId="23935" priority="24973" operator="containsText" text="Complete">
      <formula>NOT(ISERROR(SEARCH("Complete",M1931)))</formula>
    </cfRule>
  </conditionalFormatting>
  <conditionalFormatting sqref="I1931">
    <cfRule type="cellIs" dxfId="23934" priority="24972" operator="greaterThan">
      <formula>2.35</formula>
    </cfRule>
  </conditionalFormatting>
  <conditionalFormatting sqref="I1931">
    <cfRule type="cellIs" dxfId="23933" priority="24968" operator="greaterThan">
      <formula>2.35</formula>
    </cfRule>
  </conditionalFormatting>
  <conditionalFormatting sqref="J1931">
    <cfRule type="notContainsBlanks" dxfId="23932" priority="24971">
      <formula>LEN(TRIM(J1931))&gt;0</formula>
    </cfRule>
  </conditionalFormatting>
  <conditionalFormatting sqref="K1931">
    <cfRule type="notContainsBlanks" dxfId="23931" priority="24970">
      <formula>LEN(TRIM(K1931))&gt;0</formula>
    </cfRule>
  </conditionalFormatting>
  <conditionalFormatting sqref="M1931">
    <cfRule type="containsText" dxfId="23930" priority="24969" operator="containsText" text="Complete">
      <formula>NOT(ISERROR(SEARCH("Complete",M1931)))</formula>
    </cfRule>
  </conditionalFormatting>
  <conditionalFormatting sqref="J1932">
    <cfRule type="notContainsBlanks" dxfId="23929" priority="24967">
      <formula>LEN(TRIM(J1932))&gt;0</formula>
    </cfRule>
  </conditionalFormatting>
  <conditionalFormatting sqref="K1932">
    <cfRule type="notContainsBlanks" dxfId="23928" priority="24966">
      <formula>LEN(TRIM(K1932))&gt;0</formula>
    </cfRule>
  </conditionalFormatting>
  <conditionalFormatting sqref="M1932">
    <cfRule type="containsText" dxfId="23927" priority="24965" operator="containsText" text="Complete">
      <formula>NOT(ISERROR(SEARCH("Complete",M1932)))</formula>
    </cfRule>
  </conditionalFormatting>
  <conditionalFormatting sqref="I1932">
    <cfRule type="cellIs" dxfId="23926" priority="24964" operator="greaterThan">
      <formula>2.35</formula>
    </cfRule>
  </conditionalFormatting>
  <conditionalFormatting sqref="I1932">
    <cfRule type="cellIs" dxfId="23925" priority="24960" operator="greaterThan">
      <formula>2.35</formula>
    </cfRule>
  </conditionalFormatting>
  <conditionalFormatting sqref="J1932">
    <cfRule type="notContainsBlanks" dxfId="23924" priority="24963">
      <formula>LEN(TRIM(J1932))&gt;0</formula>
    </cfRule>
  </conditionalFormatting>
  <conditionalFormatting sqref="K1932">
    <cfRule type="notContainsBlanks" dxfId="23923" priority="24962">
      <formula>LEN(TRIM(K1932))&gt;0</formula>
    </cfRule>
  </conditionalFormatting>
  <conditionalFormatting sqref="M1932">
    <cfRule type="containsText" dxfId="23922" priority="24961" operator="containsText" text="Complete">
      <formula>NOT(ISERROR(SEARCH("Complete",M1932)))</formula>
    </cfRule>
  </conditionalFormatting>
  <conditionalFormatting sqref="J1932">
    <cfRule type="notContainsBlanks" dxfId="23921" priority="24959">
      <formula>LEN(TRIM(J1932))&gt;0</formula>
    </cfRule>
  </conditionalFormatting>
  <conditionalFormatting sqref="K1932">
    <cfRule type="notContainsBlanks" dxfId="23920" priority="24958">
      <formula>LEN(TRIM(K1932))&gt;0</formula>
    </cfRule>
  </conditionalFormatting>
  <conditionalFormatting sqref="M1932">
    <cfRule type="containsText" dxfId="23919" priority="24957" operator="containsText" text="Complete">
      <formula>NOT(ISERROR(SEARCH("Complete",M1932)))</formula>
    </cfRule>
  </conditionalFormatting>
  <conditionalFormatting sqref="I1932">
    <cfRule type="cellIs" dxfId="23918" priority="24956" operator="greaterThan">
      <formula>2.35</formula>
    </cfRule>
  </conditionalFormatting>
  <conditionalFormatting sqref="I1932">
    <cfRule type="cellIs" dxfId="23917" priority="24952" operator="greaterThan">
      <formula>2.35</formula>
    </cfRule>
  </conditionalFormatting>
  <conditionalFormatting sqref="J1932">
    <cfRule type="notContainsBlanks" dxfId="23916" priority="24955">
      <formula>LEN(TRIM(J1932))&gt;0</formula>
    </cfRule>
  </conditionalFormatting>
  <conditionalFormatting sqref="K1932">
    <cfRule type="notContainsBlanks" dxfId="23915" priority="24954">
      <formula>LEN(TRIM(K1932))&gt;0</formula>
    </cfRule>
  </conditionalFormatting>
  <conditionalFormatting sqref="M1932">
    <cfRule type="containsText" dxfId="23914" priority="24953" operator="containsText" text="Complete">
      <formula>NOT(ISERROR(SEARCH("Complete",M1932)))</formula>
    </cfRule>
  </conditionalFormatting>
  <conditionalFormatting sqref="J1933">
    <cfRule type="notContainsBlanks" dxfId="23913" priority="24951">
      <formula>LEN(TRIM(J1933))&gt;0</formula>
    </cfRule>
  </conditionalFormatting>
  <conditionalFormatting sqref="K1933">
    <cfRule type="notContainsBlanks" dxfId="23912" priority="24950">
      <formula>LEN(TRIM(K1933))&gt;0</formula>
    </cfRule>
  </conditionalFormatting>
  <conditionalFormatting sqref="M1933">
    <cfRule type="containsText" dxfId="23911" priority="24949" operator="containsText" text="Complete">
      <formula>NOT(ISERROR(SEARCH("Complete",M1933)))</formula>
    </cfRule>
  </conditionalFormatting>
  <conditionalFormatting sqref="I1933">
    <cfRule type="cellIs" dxfId="23910" priority="24948" operator="greaterThan">
      <formula>2.35</formula>
    </cfRule>
  </conditionalFormatting>
  <conditionalFormatting sqref="I1933">
    <cfRule type="cellIs" dxfId="23909" priority="24944" operator="greaterThan">
      <formula>2.35</formula>
    </cfRule>
  </conditionalFormatting>
  <conditionalFormatting sqref="J1933">
    <cfRule type="notContainsBlanks" dxfId="23908" priority="24947">
      <formula>LEN(TRIM(J1933))&gt;0</formula>
    </cfRule>
  </conditionalFormatting>
  <conditionalFormatting sqref="K1933">
    <cfRule type="notContainsBlanks" dxfId="23907" priority="24946">
      <formula>LEN(TRIM(K1933))&gt;0</formula>
    </cfRule>
  </conditionalFormatting>
  <conditionalFormatting sqref="M1933">
    <cfRule type="containsText" dxfId="23906" priority="24945" operator="containsText" text="Complete">
      <formula>NOT(ISERROR(SEARCH("Complete",M1933)))</formula>
    </cfRule>
  </conditionalFormatting>
  <conditionalFormatting sqref="J1933">
    <cfRule type="notContainsBlanks" dxfId="23905" priority="24943">
      <formula>LEN(TRIM(J1933))&gt;0</formula>
    </cfRule>
  </conditionalFormatting>
  <conditionalFormatting sqref="K1933">
    <cfRule type="notContainsBlanks" dxfId="23904" priority="24942">
      <formula>LEN(TRIM(K1933))&gt;0</formula>
    </cfRule>
  </conditionalFormatting>
  <conditionalFormatting sqref="M1933">
    <cfRule type="containsText" dxfId="23903" priority="24941" operator="containsText" text="Complete">
      <formula>NOT(ISERROR(SEARCH("Complete",M1933)))</formula>
    </cfRule>
  </conditionalFormatting>
  <conditionalFormatting sqref="I1933">
    <cfRule type="cellIs" dxfId="23902" priority="24940" operator="greaterThan">
      <formula>2.35</formula>
    </cfRule>
  </conditionalFormatting>
  <conditionalFormatting sqref="I1933">
    <cfRule type="cellIs" dxfId="23901" priority="24936" operator="greaterThan">
      <formula>2.35</formula>
    </cfRule>
  </conditionalFormatting>
  <conditionalFormatting sqref="J1933">
    <cfRule type="notContainsBlanks" dxfId="23900" priority="24939">
      <formula>LEN(TRIM(J1933))&gt;0</formula>
    </cfRule>
  </conditionalFormatting>
  <conditionalFormatting sqref="K1933">
    <cfRule type="notContainsBlanks" dxfId="23899" priority="24938">
      <formula>LEN(TRIM(K1933))&gt;0</formula>
    </cfRule>
  </conditionalFormatting>
  <conditionalFormatting sqref="M1933">
    <cfRule type="containsText" dxfId="23898" priority="24937" operator="containsText" text="Complete">
      <formula>NOT(ISERROR(SEARCH("Complete",M1933)))</formula>
    </cfRule>
  </conditionalFormatting>
  <conditionalFormatting sqref="J1934">
    <cfRule type="notContainsBlanks" dxfId="23897" priority="24935">
      <formula>LEN(TRIM(J1934))&gt;0</formula>
    </cfRule>
  </conditionalFormatting>
  <conditionalFormatting sqref="K1934">
    <cfRule type="notContainsBlanks" dxfId="23896" priority="24934">
      <formula>LEN(TRIM(K1934))&gt;0</formula>
    </cfRule>
  </conditionalFormatting>
  <conditionalFormatting sqref="M1934">
    <cfRule type="containsText" dxfId="23895" priority="24933" operator="containsText" text="Complete">
      <formula>NOT(ISERROR(SEARCH("Complete",M1934)))</formula>
    </cfRule>
  </conditionalFormatting>
  <conditionalFormatting sqref="I1934">
    <cfRule type="cellIs" dxfId="23894" priority="24932" operator="greaterThan">
      <formula>2.35</formula>
    </cfRule>
  </conditionalFormatting>
  <conditionalFormatting sqref="I1934">
    <cfRule type="cellIs" dxfId="23893" priority="24928" operator="greaterThan">
      <formula>2.35</formula>
    </cfRule>
  </conditionalFormatting>
  <conditionalFormatting sqref="J1934">
    <cfRule type="notContainsBlanks" dxfId="23892" priority="24931">
      <formula>LEN(TRIM(J1934))&gt;0</formula>
    </cfRule>
  </conditionalFormatting>
  <conditionalFormatting sqref="K1934">
    <cfRule type="notContainsBlanks" dxfId="23891" priority="24930">
      <formula>LEN(TRIM(K1934))&gt;0</formula>
    </cfRule>
  </conditionalFormatting>
  <conditionalFormatting sqref="M1934">
    <cfRule type="containsText" dxfId="23890" priority="24929" operator="containsText" text="Complete">
      <formula>NOT(ISERROR(SEARCH("Complete",M1934)))</formula>
    </cfRule>
  </conditionalFormatting>
  <conditionalFormatting sqref="J1934">
    <cfRule type="notContainsBlanks" dxfId="23889" priority="24927">
      <formula>LEN(TRIM(J1934))&gt;0</formula>
    </cfRule>
  </conditionalFormatting>
  <conditionalFormatting sqref="K1934">
    <cfRule type="notContainsBlanks" dxfId="23888" priority="24926">
      <formula>LEN(TRIM(K1934))&gt;0</formula>
    </cfRule>
  </conditionalFormatting>
  <conditionalFormatting sqref="M1934">
    <cfRule type="containsText" dxfId="23887" priority="24925" operator="containsText" text="Complete">
      <formula>NOT(ISERROR(SEARCH("Complete",M1934)))</formula>
    </cfRule>
  </conditionalFormatting>
  <conditionalFormatting sqref="I1934">
    <cfRule type="cellIs" dxfId="23886" priority="24924" operator="greaterThan">
      <formula>2.35</formula>
    </cfRule>
  </conditionalFormatting>
  <conditionalFormatting sqref="I1934">
    <cfRule type="cellIs" dxfId="23885" priority="24920" operator="greaterThan">
      <formula>2.35</formula>
    </cfRule>
  </conditionalFormatting>
  <conditionalFormatting sqref="J1934">
    <cfRule type="notContainsBlanks" dxfId="23884" priority="24923">
      <formula>LEN(TRIM(J1934))&gt;0</formula>
    </cfRule>
  </conditionalFormatting>
  <conditionalFormatting sqref="K1934">
    <cfRule type="notContainsBlanks" dxfId="23883" priority="24922">
      <formula>LEN(TRIM(K1934))&gt;0</formula>
    </cfRule>
  </conditionalFormatting>
  <conditionalFormatting sqref="M1934">
    <cfRule type="containsText" dxfId="23882" priority="24921" operator="containsText" text="Complete">
      <formula>NOT(ISERROR(SEARCH("Complete",M1934)))</formula>
    </cfRule>
  </conditionalFormatting>
  <conditionalFormatting sqref="J1935">
    <cfRule type="notContainsBlanks" dxfId="23881" priority="24919">
      <formula>LEN(TRIM(J1935))&gt;0</formula>
    </cfRule>
  </conditionalFormatting>
  <conditionalFormatting sqref="K1935">
    <cfRule type="notContainsBlanks" dxfId="23880" priority="24918">
      <formula>LEN(TRIM(K1935))&gt;0</formula>
    </cfRule>
  </conditionalFormatting>
  <conditionalFormatting sqref="M1935">
    <cfRule type="containsText" dxfId="23879" priority="24917" operator="containsText" text="Complete">
      <formula>NOT(ISERROR(SEARCH("Complete",M1935)))</formula>
    </cfRule>
  </conditionalFormatting>
  <conditionalFormatting sqref="I1935">
    <cfRule type="cellIs" dxfId="23878" priority="24916" operator="greaterThan">
      <formula>2.35</formula>
    </cfRule>
  </conditionalFormatting>
  <conditionalFormatting sqref="I1935">
    <cfRule type="cellIs" dxfId="23877" priority="24912" operator="greaterThan">
      <formula>2.35</formula>
    </cfRule>
  </conditionalFormatting>
  <conditionalFormatting sqref="J1935">
    <cfRule type="notContainsBlanks" dxfId="23876" priority="24915">
      <formula>LEN(TRIM(J1935))&gt;0</formula>
    </cfRule>
  </conditionalFormatting>
  <conditionalFormatting sqref="K1935">
    <cfRule type="notContainsBlanks" dxfId="23875" priority="24914">
      <formula>LEN(TRIM(K1935))&gt;0</formula>
    </cfRule>
  </conditionalFormatting>
  <conditionalFormatting sqref="M1935">
    <cfRule type="containsText" dxfId="23874" priority="24913" operator="containsText" text="Complete">
      <formula>NOT(ISERROR(SEARCH("Complete",M1935)))</formula>
    </cfRule>
  </conditionalFormatting>
  <conditionalFormatting sqref="J1935">
    <cfRule type="notContainsBlanks" dxfId="23873" priority="24911">
      <formula>LEN(TRIM(J1935))&gt;0</formula>
    </cfRule>
  </conditionalFormatting>
  <conditionalFormatting sqref="K1935">
    <cfRule type="notContainsBlanks" dxfId="23872" priority="24910">
      <formula>LEN(TRIM(K1935))&gt;0</formula>
    </cfRule>
  </conditionalFormatting>
  <conditionalFormatting sqref="M1935">
    <cfRule type="containsText" dxfId="23871" priority="24909" operator="containsText" text="Complete">
      <formula>NOT(ISERROR(SEARCH("Complete",M1935)))</formula>
    </cfRule>
  </conditionalFormatting>
  <conditionalFormatting sqref="I1935">
    <cfRule type="cellIs" dxfId="23870" priority="24908" operator="greaterThan">
      <formula>2.35</formula>
    </cfRule>
  </conditionalFormatting>
  <conditionalFormatting sqref="I1935">
    <cfRule type="cellIs" dxfId="23869" priority="24904" operator="greaterThan">
      <formula>2.35</formula>
    </cfRule>
  </conditionalFormatting>
  <conditionalFormatting sqref="J1935">
    <cfRule type="notContainsBlanks" dxfId="23868" priority="24907">
      <formula>LEN(TRIM(J1935))&gt;0</formula>
    </cfRule>
  </conditionalFormatting>
  <conditionalFormatting sqref="K1935">
    <cfRule type="notContainsBlanks" dxfId="23867" priority="24906">
      <formula>LEN(TRIM(K1935))&gt;0</formula>
    </cfRule>
  </conditionalFormatting>
  <conditionalFormatting sqref="M1935">
    <cfRule type="containsText" dxfId="23866" priority="24905" operator="containsText" text="Complete">
      <formula>NOT(ISERROR(SEARCH("Complete",M1935)))</formula>
    </cfRule>
  </conditionalFormatting>
  <conditionalFormatting sqref="J1936">
    <cfRule type="notContainsBlanks" dxfId="23865" priority="24903">
      <formula>LEN(TRIM(J1936))&gt;0</formula>
    </cfRule>
  </conditionalFormatting>
  <conditionalFormatting sqref="K1936">
    <cfRule type="notContainsBlanks" dxfId="23864" priority="24902">
      <formula>LEN(TRIM(K1936))&gt;0</formula>
    </cfRule>
  </conditionalFormatting>
  <conditionalFormatting sqref="M1936">
    <cfRule type="containsText" dxfId="23863" priority="24901" operator="containsText" text="Complete">
      <formula>NOT(ISERROR(SEARCH("Complete",M1936)))</formula>
    </cfRule>
  </conditionalFormatting>
  <conditionalFormatting sqref="I1936">
    <cfRule type="cellIs" dxfId="23862" priority="24900" operator="greaterThan">
      <formula>2.35</formula>
    </cfRule>
  </conditionalFormatting>
  <conditionalFormatting sqref="I1936">
    <cfRule type="cellIs" dxfId="23861" priority="24896" operator="greaterThan">
      <formula>2.35</formula>
    </cfRule>
  </conditionalFormatting>
  <conditionalFormatting sqref="J1936">
    <cfRule type="notContainsBlanks" dxfId="23860" priority="24899">
      <formula>LEN(TRIM(J1936))&gt;0</formula>
    </cfRule>
  </conditionalFormatting>
  <conditionalFormatting sqref="K1936">
    <cfRule type="notContainsBlanks" dxfId="23859" priority="24898">
      <formula>LEN(TRIM(K1936))&gt;0</formula>
    </cfRule>
  </conditionalFormatting>
  <conditionalFormatting sqref="M1936">
    <cfRule type="containsText" dxfId="23858" priority="24897" operator="containsText" text="Complete">
      <formula>NOT(ISERROR(SEARCH("Complete",M1936)))</formula>
    </cfRule>
  </conditionalFormatting>
  <conditionalFormatting sqref="J1936">
    <cfRule type="notContainsBlanks" dxfId="23857" priority="24895">
      <formula>LEN(TRIM(J1936))&gt;0</formula>
    </cfRule>
  </conditionalFormatting>
  <conditionalFormatting sqref="K1936">
    <cfRule type="notContainsBlanks" dxfId="23856" priority="24894">
      <formula>LEN(TRIM(K1936))&gt;0</formula>
    </cfRule>
  </conditionalFormatting>
  <conditionalFormatting sqref="M1936">
    <cfRule type="containsText" dxfId="23855" priority="24893" operator="containsText" text="Complete">
      <formula>NOT(ISERROR(SEARCH("Complete",M1936)))</formula>
    </cfRule>
  </conditionalFormatting>
  <conditionalFormatting sqref="I1936">
    <cfRule type="cellIs" dxfId="23854" priority="24892" operator="greaterThan">
      <formula>2.35</formula>
    </cfRule>
  </conditionalFormatting>
  <conditionalFormatting sqref="I1936">
    <cfRule type="cellIs" dxfId="23853" priority="24888" operator="greaterThan">
      <formula>2.35</formula>
    </cfRule>
  </conditionalFormatting>
  <conditionalFormatting sqref="J1936">
    <cfRule type="notContainsBlanks" dxfId="23852" priority="24891">
      <formula>LEN(TRIM(J1936))&gt;0</formula>
    </cfRule>
  </conditionalFormatting>
  <conditionalFormatting sqref="K1936">
    <cfRule type="notContainsBlanks" dxfId="23851" priority="24890">
      <formula>LEN(TRIM(K1936))&gt;0</formula>
    </cfRule>
  </conditionalFormatting>
  <conditionalFormatting sqref="M1936">
    <cfRule type="containsText" dxfId="23850" priority="24889" operator="containsText" text="Complete">
      <formula>NOT(ISERROR(SEARCH("Complete",M1936)))</formula>
    </cfRule>
  </conditionalFormatting>
  <conditionalFormatting sqref="J1937">
    <cfRule type="notContainsBlanks" dxfId="23849" priority="24887">
      <formula>LEN(TRIM(J1937))&gt;0</formula>
    </cfRule>
  </conditionalFormatting>
  <conditionalFormatting sqref="K1937">
    <cfRule type="notContainsBlanks" dxfId="23848" priority="24886">
      <formula>LEN(TRIM(K1937))&gt;0</formula>
    </cfRule>
  </conditionalFormatting>
  <conditionalFormatting sqref="M1937">
    <cfRule type="containsText" dxfId="23847" priority="24885" operator="containsText" text="Complete">
      <formula>NOT(ISERROR(SEARCH("Complete",M1937)))</formula>
    </cfRule>
  </conditionalFormatting>
  <conditionalFormatting sqref="I1937">
    <cfRule type="cellIs" dxfId="23846" priority="24884" operator="greaterThan">
      <formula>2.35</formula>
    </cfRule>
  </conditionalFormatting>
  <conditionalFormatting sqref="I1937">
    <cfRule type="cellIs" dxfId="23845" priority="24880" operator="greaterThan">
      <formula>2.35</formula>
    </cfRule>
  </conditionalFormatting>
  <conditionalFormatting sqref="J1937">
    <cfRule type="notContainsBlanks" dxfId="23844" priority="24883">
      <formula>LEN(TRIM(J1937))&gt;0</formula>
    </cfRule>
  </conditionalFormatting>
  <conditionalFormatting sqref="K1937">
    <cfRule type="notContainsBlanks" dxfId="23843" priority="24882">
      <formula>LEN(TRIM(K1937))&gt;0</formula>
    </cfRule>
  </conditionalFormatting>
  <conditionalFormatting sqref="M1937">
    <cfRule type="containsText" dxfId="23842" priority="24881" operator="containsText" text="Complete">
      <formula>NOT(ISERROR(SEARCH("Complete",M1937)))</formula>
    </cfRule>
  </conditionalFormatting>
  <conditionalFormatting sqref="J1937">
    <cfRule type="notContainsBlanks" dxfId="23841" priority="24879">
      <formula>LEN(TRIM(J1937))&gt;0</formula>
    </cfRule>
  </conditionalFormatting>
  <conditionalFormatting sqref="K1937">
    <cfRule type="notContainsBlanks" dxfId="23840" priority="24878">
      <formula>LEN(TRIM(K1937))&gt;0</formula>
    </cfRule>
  </conditionalFormatting>
  <conditionalFormatting sqref="M1937">
    <cfRule type="containsText" dxfId="23839" priority="24877" operator="containsText" text="Complete">
      <formula>NOT(ISERROR(SEARCH("Complete",M1937)))</formula>
    </cfRule>
  </conditionalFormatting>
  <conditionalFormatting sqref="I1937">
    <cfRule type="cellIs" dxfId="23838" priority="24876" operator="greaterThan">
      <formula>2.35</formula>
    </cfRule>
  </conditionalFormatting>
  <conditionalFormatting sqref="I1937">
    <cfRule type="cellIs" dxfId="23837" priority="24872" operator="greaterThan">
      <formula>2.35</formula>
    </cfRule>
  </conditionalFormatting>
  <conditionalFormatting sqref="J1937">
    <cfRule type="notContainsBlanks" dxfId="23836" priority="24875">
      <formula>LEN(TRIM(J1937))&gt;0</formula>
    </cfRule>
  </conditionalFormatting>
  <conditionalFormatting sqref="K1937">
    <cfRule type="notContainsBlanks" dxfId="23835" priority="24874">
      <formula>LEN(TRIM(K1937))&gt;0</formula>
    </cfRule>
  </conditionalFormatting>
  <conditionalFormatting sqref="M1937">
    <cfRule type="containsText" dxfId="23834" priority="24873" operator="containsText" text="Complete">
      <formula>NOT(ISERROR(SEARCH("Complete",M1937)))</formula>
    </cfRule>
  </conditionalFormatting>
  <conditionalFormatting sqref="J1938">
    <cfRule type="notContainsBlanks" dxfId="23833" priority="24871">
      <formula>LEN(TRIM(J1938))&gt;0</formula>
    </cfRule>
  </conditionalFormatting>
  <conditionalFormatting sqref="K1938">
    <cfRule type="notContainsBlanks" dxfId="23832" priority="24870">
      <formula>LEN(TRIM(K1938))&gt;0</formula>
    </cfRule>
  </conditionalFormatting>
  <conditionalFormatting sqref="M1938">
    <cfRule type="containsText" dxfId="23831" priority="24869" operator="containsText" text="Complete">
      <formula>NOT(ISERROR(SEARCH("Complete",M1938)))</formula>
    </cfRule>
  </conditionalFormatting>
  <conditionalFormatting sqref="I1938">
    <cfRule type="cellIs" dxfId="23830" priority="24868" operator="greaterThan">
      <formula>2.35</formula>
    </cfRule>
  </conditionalFormatting>
  <conditionalFormatting sqref="I1938">
    <cfRule type="cellIs" dxfId="23829" priority="24864" operator="greaterThan">
      <formula>2.35</formula>
    </cfRule>
  </conditionalFormatting>
  <conditionalFormatting sqref="J1938">
    <cfRule type="notContainsBlanks" dxfId="23828" priority="24867">
      <formula>LEN(TRIM(J1938))&gt;0</formula>
    </cfRule>
  </conditionalFormatting>
  <conditionalFormatting sqref="K1938">
    <cfRule type="notContainsBlanks" dxfId="23827" priority="24866">
      <formula>LEN(TRIM(K1938))&gt;0</formula>
    </cfRule>
  </conditionalFormatting>
  <conditionalFormatting sqref="M1938">
    <cfRule type="containsText" dxfId="23826" priority="24865" operator="containsText" text="Complete">
      <formula>NOT(ISERROR(SEARCH("Complete",M1938)))</formula>
    </cfRule>
  </conditionalFormatting>
  <conditionalFormatting sqref="J1938">
    <cfRule type="notContainsBlanks" dxfId="23825" priority="24863">
      <formula>LEN(TRIM(J1938))&gt;0</formula>
    </cfRule>
  </conditionalFormatting>
  <conditionalFormatting sqref="K1938">
    <cfRule type="notContainsBlanks" dxfId="23824" priority="24862">
      <formula>LEN(TRIM(K1938))&gt;0</formula>
    </cfRule>
  </conditionalFormatting>
  <conditionalFormatting sqref="M1938">
    <cfRule type="containsText" dxfId="23823" priority="24861" operator="containsText" text="Complete">
      <formula>NOT(ISERROR(SEARCH("Complete",M1938)))</formula>
    </cfRule>
  </conditionalFormatting>
  <conditionalFormatting sqref="I1938">
    <cfRule type="cellIs" dxfId="23822" priority="24860" operator="greaterThan">
      <formula>2.35</formula>
    </cfRule>
  </conditionalFormatting>
  <conditionalFormatting sqref="I1938">
    <cfRule type="cellIs" dxfId="23821" priority="24856" operator="greaterThan">
      <formula>2.35</formula>
    </cfRule>
  </conditionalFormatting>
  <conditionalFormatting sqref="J1938">
    <cfRule type="notContainsBlanks" dxfId="23820" priority="24859">
      <formula>LEN(TRIM(J1938))&gt;0</formula>
    </cfRule>
  </conditionalFormatting>
  <conditionalFormatting sqref="K1938">
    <cfRule type="notContainsBlanks" dxfId="23819" priority="24858">
      <formula>LEN(TRIM(K1938))&gt;0</formula>
    </cfRule>
  </conditionalFormatting>
  <conditionalFormatting sqref="M1938">
    <cfRule type="containsText" dxfId="23818" priority="24857" operator="containsText" text="Complete">
      <formula>NOT(ISERROR(SEARCH("Complete",M1938)))</formula>
    </cfRule>
  </conditionalFormatting>
  <conditionalFormatting sqref="J1939">
    <cfRule type="notContainsBlanks" dxfId="23817" priority="24855">
      <formula>LEN(TRIM(J1939))&gt;0</formula>
    </cfRule>
  </conditionalFormatting>
  <conditionalFormatting sqref="K1939">
    <cfRule type="notContainsBlanks" dxfId="23816" priority="24854">
      <formula>LEN(TRIM(K1939))&gt;0</formula>
    </cfRule>
  </conditionalFormatting>
  <conditionalFormatting sqref="M1939">
    <cfRule type="containsText" dxfId="23815" priority="24853" operator="containsText" text="Complete">
      <formula>NOT(ISERROR(SEARCH("Complete",M1939)))</formula>
    </cfRule>
  </conditionalFormatting>
  <conditionalFormatting sqref="I1939">
    <cfRule type="cellIs" dxfId="23814" priority="24852" operator="greaterThan">
      <formula>2.35</formula>
    </cfRule>
  </conditionalFormatting>
  <conditionalFormatting sqref="I1939">
    <cfRule type="cellIs" dxfId="23813" priority="24848" operator="greaterThan">
      <formula>2.35</formula>
    </cfRule>
  </conditionalFormatting>
  <conditionalFormatting sqref="J1939">
    <cfRule type="notContainsBlanks" dxfId="23812" priority="24851">
      <formula>LEN(TRIM(J1939))&gt;0</formula>
    </cfRule>
  </conditionalFormatting>
  <conditionalFormatting sqref="K1939">
    <cfRule type="notContainsBlanks" dxfId="23811" priority="24850">
      <formula>LEN(TRIM(K1939))&gt;0</formula>
    </cfRule>
  </conditionalFormatting>
  <conditionalFormatting sqref="M1939">
    <cfRule type="containsText" dxfId="23810" priority="24849" operator="containsText" text="Complete">
      <formula>NOT(ISERROR(SEARCH("Complete",M1939)))</formula>
    </cfRule>
  </conditionalFormatting>
  <conditionalFormatting sqref="J1939">
    <cfRule type="notContainsBlanks" dxfId="23809" priority="24847">
      <formula>LEN(TRIM(J1939))&gt;0</formula>
    </cfRule>
  </conditionalFormatting>
  <conditionalFormatting sqref="K1939">
    <cfRule type="notContainsBlanks" dxfId="23808" priority="24846">
      <formula>LEN(TRIM(K1939))&gt;0</formula>
    </cfRule>
  </conditionalFormatting>
  <conditionalFormatting sqref="M1939">
    <cfRule type="containsText" dxfId="23807" priority="24845" operator="containsText" text="Complete">
      <formula>NOT(ISERROR(SEARCH("Complete",M1939)))</formula>
    </cfRule>
  </conditionalFormatting>
  <conditionalFormatting sqref="I1939">
    <cfRule type="cellIs" dxfId="23806" priority="24844" operator="greaterThan">
      <formula>2.35</formula>
    </cfRule>
  </conditionalFormatting>
  <conditionalFormatting sqref="I1939">
    <cfRule type="cellIs" dxfId="23805" priority="24840" operator="greaterThan">
      <formula>2.35</formula>
    </cfRule>
  </conditionalFormatting>
  <conditionalFormatting sqref="J1939">
    <cfRule type="notContainsBlanks" dxfId="23804" priority="24843">
      <formula>LEN(TRIM(J1939))&gt;0</formula>
    </cfRule>
  </conditionalFormatting>
  <conditionalFormatting sqref="K1939">
    <cfRule type="notContainsBlanks" dxfId="23803" priority="24842">
      <formula>LEN(TRIM(K1939))&gt;0</formula>
    </cfRule>
  </conditionalFormatting>
  <conditionalFormatting sqref="M1939">
    <cfRule type="containsText" dxfId="23802" priority="24841" operator="containsText" text="Complete">
      <formula>NOT(ISERROR(SEARCH("Complete",M1939)))</formula>
    </cfRule>
  </conditionalFormatting>
  <conditionalFormatting sqref="J1940">
    <cfRule type="notContainsBlanks" dxfId="23801" priority="24839">
      <formula>LEN(TRIM(J1940))&gt;0</formula>
    </cfRule>
  </conditionalFormatting>
  <conditionalFormatting sqref="K1940">
    <cfRule type="notContainsBlanks" dxfId="23800" priority="24838">
      <formula>LEN(TRIM(K1940))&gt;0</formula>
    </cfRule>
  </conditionalFormatting>
  <conditionalFormatting sqref="M1940">
    <cfRule type="containsText" dxfId="23799" priority="24837" operator="containsText" text="Complete">
      <formula>NOT(ISERROR(SEARCH("Complete",M1940)))</formula>
    </cfRule>
  </conditionalFormatting>
  <conditionalFormatting sqref="I1940">
    <cfRule type="cellIs" dxfId="23798" priority="24836" operator="greaterThan">
      <formula>2.35</formula>
    </cfRule>
  </conditionalFormatting>
  <conditionalFormatting sqref="I1940">
    <cfRule type="cellIs" dxfId="23797" priority="24832" operator="greaterThan">
      <formula>2.35</formula>
    </cfRule>
  </conditionalFormatting>
  <conditionalFormatting sqref="J1940">
    <cfRule type="notContainsBlanks" dxfId="23796" priority="24835">
      <formula>LEN(TRIM(J1940))&gt;0</formula>
    </cfRule>
  </conditionalFormatting>
  <conditionalFormatting sqref="K1940">
    <cfRule type="notContainsBlanks" dxfId="23795" priority="24834">
      <formula>LEN(TRIM(K1940))&gt;0</formula>
    </cfRule>
  </conditionalFormatting>
  <conditionalFormatting sqref="M1940">
    <cfRule type="containsText" dxfId="23794" priority="24833" operator="containsText" text="Complete">
      <formula>NOT(ISERROR(SEARCH("Complete",M1940)))</formula>
    </cfRule>
  </conditionalFormatting>
  <conditionalFormatting sqref="J1940">
    <cfRule type="notContainsBlanks" dxfId="23793" priority="24831">
      <formula>LEN(TRIM(J1940))&gt;0</formula>
    </cfRule>
  </conditionalFormatting>
  <conditionalFormatting sqref="K1940">
    <cfRule type="notContainsBlanks" dxfId="23792" priority="24830">
      <formula>LEN(TRIM(K1940))&gt;0</formula>
    </cfRule>
  </conditionalFormatting>
  <conditionalFormatting sqref="M1940">
    <cfRule type="containsText" dxfId="23791" priority="24829" operator="containsText" text="Complete">
      <formula>NOT(ISERROR(SEARCH("Complete",M1940)))</formula>
    </cfRule>
  </conditionalFormatting>
  <conditionalFormatting sqref="I1940">
    <cfRule type="cellIs" dxfId="23790" priority="24828" operator="greaterThan">
      <formula>2.35</formula>
    </cfRule>
  </conditionalFormatting>
  <conditionalFormatting sqref="I1940">
    <cfRule type="cellIs" dxfId="23789" priority="24824" operator="greaterThan">
      <formula>2.35</formula>
    </cfRule>
  </conditionalFormatting>
  <conditionalFormatting sqref="J1940">
    <cfRule type="notContainsBlanks" dxfId="23788" priority="24827">
      <formula>LEN(TRIM(J1940))&gt;0</formula>
    </cfRule>
  </conditionalFormatting>
  <conditionalFormatting sqref="K1940">
    <cfRule type="notContainsBlanks" dxfId="23787" priority="24826">
      <formula>LEN(TRIM(K1940))&gt;0</formula>
    </cfRule>
  </conditionalFormatting>
  <conditionalFormatting sqref="M1940">
    <cfRule type="containsText" dxfId="23786" priority="24825" operator="containsText" text="Complete">
      <formula>NOT(ISERROR(SEARCH("Complete",M1940)))</formula>
    </cfRule>
  </conditionalFormatting>
  <conditionalFormatting sqref="J1941">
    <cfRule type="notContainsBlanks" dxfId="23785" priority="24823">
      <formula>LEN(TRIM(J1941))&gt;0</formula>
    </cfRule>
  </conditionalFormatting>
  <conditionalFormatting sqref="K1941">
    <cfRule type="notContainsBlanks" dxfId="23784" priority="24822">
      <formula>LEN(TRIM(K1941))&gt;0</formula>
    </cfRule>
  </conditionalFormatting>
  <conditionalFormatting sqref="M1941">
    <cfRule type="containsText" dxfId="23783" priority="24821" operator="containsText" text="Complete">
      <formula>NOT(ISERROR(SEARCH("Complete",M1941)))</formula>
    </cfRule>
  </conditionalFormatting>
  <conditionalFormatting sqref="I1941">
    <cfRule type="cellIs" dxfId="23782" priority="24820" operator="greaterThan">
      <formula>2.35</formula>
    </cfRule>
  </conditionalFormatting>
  <conditionalFormatting sqref="I1941">
    <cfRule type="cellIs" dxfId="23781" priority="24816" operator="greaterThan">
      <formula>2.35</formula>
    </cfRule>
  </conditionalFormatting>
  <conditionalFormatting sqref="J1941">
    <cfRule type="notContainsBlanks" dxfId="23780" priority="24819">
      <formula>LEN(TRIM(J1941))&gt;0</formula>
    </cfRule>
  </conditionalFormatting>
  <conditionalFormatting sqref="K1941">
    <cfRule type="notContainsBlanks" dxfId="23779" priority="24818">
      <formula>LEN(TRIM(K1941))&gt;0</formula>
    </cfRule>
  </conditionalFormatting>
  <conditionalFormatting sqref="M1941">
    <cfRule type="containsText" dxfId="23778" priority="24817" operator="containsText" text="Complete">
      <formula>NOT(ISERROR(SEARCH("Complete",M1941)))</formula>
    </cfRule>
  </conditionalFormatting>
  <conditionalFormatting sqref="J1941">
    <cfRule type="notContainsBlanks" dxfId="23777" priority="24815">
      <formula>LEN(TRIM(J1941))&gt;0</formula>
    </cfRule>
  </conditionalFormatting>
  <conditionalFormatting sqref="K1941">
    <cfRule type="notContainsBlanks" dxfId="23776" priority="24814">
      <formula>LEN(TRIM(K1941))&gt;0</formula>
    </cfRule>
  </conditionalFormatting>
  <conditionalFormatting sqref="M1941">
    <cfRule type="containsText" dxfId="23775" priority="24813" operator="containsText" text="Complete">
      <formula>NOT(ISERROR(SEARCH("Complete",M1941)))</formula>
    </cfRule>
  </conditionalFormatting>
  <conditionalFormatting sqref="I1941">
    <cfRule type="cellIs" dxfId="23774" priority="24812" operator="greaterThan">
      <formula>2.35</formula>
    </cfRule>
  </conditionalFormatting>
  <conditionalFormatting sqref="I1941">
    <cfRule type="cellIs" dxfId="23773" priority="24808" operator="greaterThan">
      <formula>2.35</formula>
    </cfRule>
  </conditionalFormatting>
  <conditionalFormatting sqref="J1941">
    <cfRule type="notContainsBlanks" dxfId="23772" priority="24811">
      <formula>LEN(TRIM(J1941))&gt;0</formula>
    </cfRule>
  </conditionalFormatting>
  <conditionalFormatting sqref="K1941">
    <cfRule type="notContainsBlanks" dxfId="23771" priority="24810">
      <formula>LEN(TRIM(K1941))&gt;0</formula>
    </cfRule>
  </conditionalFormatting>
  <conditionalFormatting sqref="M1941">
    <cfRule type="containsText" dxfId="23770" priority="24809" operator="containsText" text="Complete">
      <formula>NOT(ISERROR(SEARCH("Complete",M1941)))</formula>
    </cfRule>
  </conditionalFormatting>
  <conditionalFormatting sqref="J1942">
    <cfRule type="notContainsBlanks" dxfId="23769" priority="24807">
      <formula>LEN(TRIM(J1942))&gt;0</formula>
    </cfRule>
  </conditionalFormatting>
  <conditionalFormatting sqref="K1942">
    <cfRule type="notContainsBlanks" dxfId="23768" priority="24806">
      <formula>LEN(TRIM(K1942))&gt;0</formula>
    </cfRule>
  </conditionalFormatting>
  <conditionalFormatting sqref="M1942">
    <cfRule type="containsText" dxfId="23767" priority="24805" operator="containsText" text="Complete">
      <formula>NOT(ISERROR(SEARCH("Complete",M1942)))</formula>
    </cfRule>
  </conditionalFormatting>
  <conditionalFormatting sqref="I1942">
    <cfRule type="cellIs" dxfId="23766" priority="24804" operator="greaterThan">
      <formula>2.35</formula>
    </cfRule>
  </conditionalFormatting>
  <conditionalFormatting sqref="I1942">
    <cfRule type="cellIs" dxfId="23765" priority="24800" operator="greaterThan">
      <formula>2.35</formula>
    </cfRule>
  </conditionalFormatting>
  <conditionalFormatting sqref="J1942">
    <cfRule type="notContainsBlanks" dxfId="23764" priority="24803">
      <formula>LEN(TRIM(J1942))&gt;0</formula>
    </cfRule>
  </conditionalFormatting>
  <conditionalFormatting sqref="K1942">
    <cfRule type="notContainsBlanks" dxfId="23763" priority="24802">
      <formula>LEN(TRIM(K1942))&gt;0</formula>
    </cfRule>
  </conditionalFormatting>
  <conditionalFormatting sqref="M1942">
    <cfRule type="containsText" dxfId="23762" priority="24801" operator="containsText" text="Complete">
      <formula>NOT(ISERROR(SEARCH("Complete",M1942)))</formula>
    </cfRule>
  </conditionalFormatting>
  <conditionalFormatting sqref="J1942">
    <cfRule type="notContainsBlanks" dxfId="23761" priority="24799">
      <formula>LEN(TRIM(J1942))&gt;0</formula>
    </cfRule>
  </conditionalFormatting>
  <conditionalFormatting sqref="K1942">
    <cfRule type="notContainsBlanks" dxfId="23760" priority="24798">
      <formula>LEN(TRIM(K1942))&gt;0</formula>
    </cfRule>
  </conditionalFormatting>
  <conditionalFormatting sqref="M1942">
    <cfRule type="containsText" dxfId="23759" priority="24797" operator="containsText" text="Complete">
      <formula>NOT(ISERROR(SEARCH("Complete",M1942)))</formula>
    </cfRule>
  </conditionalFormatting>
  <conditionalFormatting sqref="I1942">
    <cfRule type="cellIs" dxfId="23758" priority="24796" operator="greaterThan">
      <formula>2.35</formula>
    </cfRule>
  </conditionalFormatting>
  <conditionalFormatting sqref="I1942">
    <cfRule type="cellIs" dxfId="23757" priority="24792" operator="greaterThan">
      <formula>2.35</formula>
    </cfRule>
  </conditionalFormatting>
  <conditionalFormatting sqref="J1942">
    <cfRule type="notContainsBlanks" dxfId="23756" priority="24795">
      <formula>LEN(TRIM(J1942))&gt;0</formula>
    </cfRule>
  </conditionalFormatting>
  <conditionalFormatting sqref="K1942">
    <cfRule type="notContainsBlanks" dxfId="23755" priority="24794">
      <formula>LEN(TRIM(K1942))&gt;0</formula>
    </cfRule>
  </conditionalFormatting>
  <conditionalFormatting sqref="M1942">
    <cfRule type="containsText" dxfId="23754" priority="24793" operator="containsText" text="Complete">
      <formula>NOT(ISERROR(SEARCH("Complete",M1942)))</formula>
    </cfRule>
  </conditionalFormatting>
  <conditionalFormatting sqref="J1943">
    <cfRule type="notContainsBlanks" dxfId="23753" priority="24791">
      <formula>LEN(TRIM(J1943))&gt;0</formula>
    </cfRule>
  </conditionalFormatting>
  <conditionalFormatting sqref="K1943">
    <cfRule type="notContainsBlanks" dxfId="23752" priority="24790">
      <formula>LEN(TRIM(K1943))&gt;0</formula>
    </cfRule>
  </conditionalFormatting>
  <conditionalFormatting sqref="M1943">
    <cfRule type="containsText" dxfId="23751" priority="24789" operator="containsText" text="Complete">
      <formula>NOT(ISERROR(SEARCH("Complete",M1943)))</formula>
    </cfRule>
  </conditionalFormatting>
  <conditionalFormatting sqref="I1943">
    <cfRule type="cellIs" dxfId="23750" priority="24788" operator="greaterThan">
      <formula>2.35</formula>
    </cfRule>
  </conditionalFormatting>
  <conditionalFormatting sqref="I1943">
    <cfRule type="cellIs" dxfId="23749" priority="24784" operator="greaterThan">
      <formula>2.35</formula>
    </cfRule>
  </conditionalFormatting>
  <conditionalFormatting sqref="J1943">
    <cfRule type="notContainsBlanks" dxfId="23748" priority="24787">
      <formula>LEN(TRIM(J1943))&gt;0</formula>
    </cfRule>
  </conditionalFormatting>
  <conditionalFormatting sqref="K1943">
    <cfRule type="notContainsBlanks" dxfId="23747" priority="24786">
      <formula>LEN(TRIM(K1943))&gt;0</formula>
    </cfRule>
  </conditionalFormatting>
  <conditionalFormatting sqref="M1943">
    <cfRule type="containsText" dxfId="23746" priority="24785" operator="containsText" text="Complete">
      <formula>NOT(ISERROR(SEARCH("Complete",M1943)))</formula>
    </cfRule>
  </conditionalFormatting>
  <conditionalFormatting sqref="J1943">
    <cfRule type="notContainsBlanks" dxfId="23745" priority="24783">
      <formula>LEN(TRIM(J1943))&gt;0</formula>
    </cfRule>
  </conditionalFormatting>
  <conditionalFormatting sqref="K1943">
    <cfRule type="notContainsBlanks" dxfId="23744" priority="24782">
      <formula>LEN(TRIM(K1943))&gt;0</formula>
    </cfRule>
  </conditionalFormatting>
  <conditionalFormatting sqref="M1943">
    <cfRule type="containsText" dxfId="23743" priority="24781" operator="containsText" text="Complete">
      <formula>NOT(ISERROR(SEARCH("Complete",M1943)))</formula>
    </cfRule>
  </conditionalFormatting>
  <conditionalFormatting sqref="I1943">
    <cfRule type="cellIs" dxfId="23742" priority="24780" operator="greaterThan">
      <formula>2.35</formula>
    </cfRule>
  </conditionalFormatting>
  <conditionalFormatting sqref="I1943">
    <cfRule type="cellIs" dxfId="23741" priority="24776" operator="greaterThan">
      <formula>2.35</formula>
    </cfRule>
  </conditionalFormatting>
  <conditionalFormatting sqref="J1943">
    <cfRule type="notContainsBlanks" dxfId="23740" priority="24779">
      <formula>LEN(TRIM(J1943))&gt;0</formula>
    </cfRule>
  </conditionalFormatting>
  <conditionalFormatting sqref="K1943">
    <cfRule type="notContainsBlanks" dxfId="23739" priority="24778">
      <formula>LEN(TRIM(K1943))&gt;0</formula>
    </cfRule>
  </conditionalFormatting>
  <conditionalFormatting sqref="M1943">
    <cfRule type="containsText" dxfId="23738" priority="24777" operator="containsText" text="Complete">
      <formula>NOT(ISERROR(SEARCH("Complete",M1943)))</formula>
    </cfRule>
  </conditionalFormatting>
  <conditionalFormatting sqref="J1945">
    <cfRule type="notContainsBlanks" dxfId="23737" priority="24775">
      <formula>LEN(TRIM(J1945))&gt;0</formula>
    </cfRule>
  </conditionalFormatting>
  <conditionalFormatting sqref="K1945">
    <cfRule type="notContainsBlanks" dxfId="23736" priority="24774">
      <formula>LEN(TRIM(K1945))&gt;0</formula>
    </cfRule>
  </conditionalFormatting>
  <conditionalFormatting sqref="M1945">
    <cfRule type="containsText" dxfId="23735" priority="24773" operator="containsText" text="Complete">
      <formula>NOT(ISERROR(SEARCH("Complete",M1945)))</formula>
    </cfRule>
  </conditionalFormatting>
  <conditionalFormatting sqref="I1945">
    <cfRule type="cellIs" dxfId="23734" priority="24772" operator="greaterThan">
      <formula>2.35</formula>
    </cfRule>
  </conditionalFormatting>
  <conditionalFormatting sqref="I1945">
    <cfRule type="cellIs" dxfId="23733" priority="24768" operator="greaterThan">
      <formula>2.35</formula>
    </cfRule>
  </conditionalFormatting>
  <conditionalFormatting sqref="J1945">
    <cfRule type="notContainsBlanks" dxfId="23732" priority="24771">
      <formula>LEN(TRIM(J1945))&gt;0</formula>
    </cfRule>
  </conditionalFormatting>
  <conditionalFormatting sqref="K1945">
    <cfRule type="notContainsBlanks" dxfId="23731" priority="24770">
      <formula>LEN(TRIM(K1945))&gt;0</formula>
    </cfRule>
  </conditionalFormatting>
  <conditionalFormatting sqref="M1945">
    <cfRule type="containsText" dxfId="23730" priority="24769" operator="containsText" text="Complete">
      <formula>NOT(ISERROR(SEARCH("Complete",M1945)))</formula>
    </cfRule>
  </conditionalFormatting>
  <conditionalFormatting sqref="J1945">
    <cfRule type="notContainsBlanks" dxfId="23729" priority="24767">
      <formula>LEN(TRIM(J1945))&gt;0</formula>
    </cfRule>
  </conditionalFormatting>
  <conditionalFormatting sqref="K1945">
    <cfRule type="notContainsBlanks" dxfId="23728" priority="24766">
      <formula>LEN(TRIM(K1945))&gt;0</formula>
    </cfRule>
  </conditionalFormatting>
  <conditionalFormatting sqref="M1945">
    <cfRule type="containsText" dxfId="23727" priority="24765" operator="containsText" text="Complete">
      <formula>NOT(ISERROR(SEARCH("Complete",M1945)))</formula>
    </cfRule>
  </conditionalFormatting>
  <conditionalFormatting sqref="I1945">
    <cfRule type="cellIs" dxfId="23726" priority="24764" operator="greaterThan">
      <formula>2.35</formula>
    </cfRule>
  </conditionalFormatting>
  <conditionalFormatting sqref="I1945">
    <cfRule type="cellIs" dxfId="23725" priority="24760" operator="greaterThan">
      <formula>2.35</formula>
    </cfRule>
  </conditionalFormatting>
  <conditionalFormatting sqref="J1945">
    <cfRule type="notContainsBlanks" dxfId="23724" priority="24763">
      <formula>LEN(TRIM(J1945))&gt;0</formula>
    </cfRule>
  </conditionalFormatting>
  <conditionalFormatting sqref="K1945">
    <cfRule type="notContainsBlanks" dxfId="23723" priority="24762">
      <formula>LEN(TRIM(K1945))&gt;0</formula>
    </cfRule>
  </conditionalFormatting>
  <conditionalFormatting sqref="M1945">
    <cfRule type="containsText" dxfId="23722" priority="24761" operator="containsText" text="Complete">
      <formula>NOT(ISERROR(SEARCH("Complete",M1945)))</formula>
    </cfRule>
  </conditionalFormatting>
  <conditionalFormatting sqref="J1944">
    <cfRule type="notContainsBlanks" dxfId="23721" priority="24759">
      <formula>LEN(TRIM(J1944))&gt;0</formula>
    </cfRule>
  </conditionalFormatting>
  <conditionalFormatting sqref="K1944">
    <cfRule type="notContainsBlanks" dxfId="23720" priority="24758">
      <formula>LEN(TRIM(K1944))&gt;0</formula>
    </cfRule>
  </conditionalFormatting>
  <conditionalFormatting sqref="M1944">
    <cfRule type="containsText" dxfId="23719" priority="24757" operator="containsText" text="Complete">
      <formula>NOT(ISERROR(SEARCH("Complete",M1944)))</formula>
    </cfRule>
  </conditionalFormatting>
  <conditionalFormatting sqref="I1944">
    <cfRule type="cellIs" dxfId="23718" priority="24756" operator="greaterThan">
      <formula>2.35</formula>
    </cfRule>
  </conditionalFormatting>
  <conditionalFormatting sqref="I1944">
    <cfRule type="cellIs" dxfId="23717" priority="24752" operator="greaterThan">
      <formula>2.35</formula>
    </cfRule>
  </conditionalFormatting>
  <conditionalFormatting sqref="J1944">
    <cfRule type="notContainsBlanks" dxfId="23716" priority="24755">
      <formula>LEN(TRIM(J1944))&gt;0</formula>
    </cfRule>
  </conditionalFormatting>
  <conditionalFormatting sqref="K1944">
    <cfRule type="notContainsBlanks" dxfId="23715" priority="24754">
      <formula>LEN(TRIM(K1944))&gt;0</formula>
    </cfRule>
  </conditionalFormatting>
  <conditionalFormatting sqref="M1944">
    <cfRule type="containsText" dxfId="23714" priority="24753" operator="containsText" text="Complete">
      <formula>NOT(ISERROR(SEARCH("Complete",M1944)))</formula>
    </cfRule>
  </conditionalFormatting>
  <conditionalFormatting sqref="J1944">
    <cfRule type="notContainsBlanks" dxfId="23713" priority="24751">
      <formula>LEN(TRIM(J1944))&gt;0</formula>
    </cfRule>
  </conditionalFormatting>
  <conditionalFormatting sqref="K1944">
    <cfRule type="notContainsBlanks" dxfId="23712" priority="24750">
      <formula>LEN(TRIM(K1944))&gt;0</formula>
    </cfRule>
  </conditionalFormatting>
  <conditionalFormatting sqref="M1944">
    <cfRule type="containsText" dxfId="23711" priority="24749" operator="containsText" text="Complete">
      <formula>NOT(ISERROR(SEARCH("Complete",M1944)))</formula>
    </cfRule>
  </conditionalFormatting>
  <conditionalFormatting sqref="I1944">
    <cfRule type="cellIs" dxfId="23710" priority="24748" operator="greaterThan">
      <formula>2.35</formula>
    </cfRule>
  </conditionalFormatting>
  <conditionalFormatting sqref="I1944">
    <cfRule type="cellIs" dxfId="23709" priority="24744" operator="greaterThan">
      <formula>2.35</formula>
    </cfRule>
  </conditionalFormatting>
  <conditionalFormatting sqref="J1944">
    <cfRule type="notContainsBlanks" dxfId="23708" priority="24747">
      <formula>LEN(TRIM(J1944))&gt;0</formula>
    </cfRule>
  </conditionalFormatting>
  <conditionalFormatting sqref="K1944">
    <cfRule type="notContainsBlanks" dxfId="23707" priority="24746">
      <formula>LEN(TRIM(K1944))&gt;0</formula>
    </cfRule>
  </conditionalFormatting>
  <conditionalFormatting sqref="M1944">
    <cfRule type="containsText" dxfId="23706" priority="24745" operator="containsText" text="Complete">
      <formula>NOT(ISERROR(SEARCH("Complete",M1944)))</formula>
    </cfRule>
  </conditionalFormatting>
  <conditionalFormatting sqref="J1946">
    <cfRule type="notContainsBlanks" dxfId="23705" priority="24743">
      <formula>LEN(TRIM(J1946))&gt;0</formula>
    </cfRule>
  </conditionalFormatting>
  <conditionalFormatting sqref="K1946">
    <cfRule type="notContainsBlanks" dxfId="23704" priority="24742">
      <formula>LEN(TRIM(K1946))&gt;0</formula>
    </cfRule>
  </conditionalFormatting>
  <conditionalFormatting sqref="M1946">
    <cfRule type="containsText" dxfId="23703" priority="24741" operator="containsText" text="Complete">
      <formula>NOT(ISERROR(SEARCH("Complete",M1946)))</formula>
    </cfRule>
  </conditionalFormatting>
  <conditionalFormatting sqref="I1946">
    <cfRule type="cellIs" dxfId="23702" priority="24740" operator="greaterThan">
      <formula>2.35</formula>
    </cfRule>
  </conditionalFormatting>
  <conditionalFormatting sqref="I1946">
    <cfRule type="cellIs" dxfId="23701" priority="24736" operator="greaterThan">
      <formula>2.35</formula>
    </cfRule>
  </conditionalFormatting>
  <conditionalFormatting sqref="J1946">
    <cfRule type="notContainsBlanks" dxfId="23700" priority="24739">
      <formula>LEN(TRIM(J1946))&gt;0</formula>
    </cfRule>
  </conditionalFormatting>
  <conditionalFormatting sqref="K1946">
    <cfRule type="notContainsBlanks" dxfId="23699" priority="24738">
      <formula>LEN(TRIM(K1946))&gt;0</formula>
    </cfRule>
  </conditionalFormatting>
  <conditionalFormatting sqref="M1946">
    <cfRule type="containsText" dxfId="23698" priority="24737" operator="containsText" text="Complete">
      <formula>NOT(ISERROR(SEARCH("Complete",M1946)))</formula>
    </cfRule>
  </conditionalFormatting>
  <conditionalFormatting sqref="J1946">
    <cfRule type="notContainsBlanks" dxfId="23697" priority="24735">
      <formula>LEN(TRIM(J1946))&gt;0</formula>
    </cfRule>
  </conditionalFormatting>
  <conditionalFormatting sqref="K1946">
    <cfRule type="notContainsBlanks" dxfId="23696" priority="24734">
      <formula>LEN(TRIM(K1946))&gt;0</formula>
    </cfRule>
  </conditionalFormatting>
  <conditionalFormatting sqref="M1946">
    <cfRule type="containsText" dxfId="23695" priority="24733" operator="containsText" text="Complete">
      <formula>NOT(ISERROR(SEARCH("Complete",M1946)))</formula>
    </cfRule>
  </conditionalFormatting>
  <conditionalFormatting sqref="I1946">
    <cfRule type="cellIs" dxfId="23694" priority="24732" operator="greaterThan">
      <formula>2.35</formula>
    </cfRule>
  </conditionalFormatting>
  <conditionalFormatting sqref="I1946">
    <cfRule type="cellIs" dxfId="23693" priority="24728" operator="greaterThan">
      <formula>2.35</formula>
    </cfRule>
  </conditionalFormatting>
  <conditionalFormatting sqref="J1946">
    <cfRule type="notContainsBlanks" dxfId="23692" priority="24731">
      <formula>LEN(TRIM(J1946))&gt;0</formula>
    </cfRule>
  </conditionalFormatting>
  <conditionalFormatting sqref="K1946">
    <cfRule type="notContainsBlanks" dxfId="23691" priority="24730">
      <formula>LEN(TRIM(K1946))&gt;0</formula>
    </cfRule>
  </conditionalFormatting>
  <conditionalFormatting sqref="M1946">
    <cfRule type="containsText" dxfId="23690" priority="24729" operator="containsText" text="Complete">
      <formula>NOT(ISERROR(SEARCH("Complete",M1946)))</formula>
    </cfRule>
  </conditionalFormatting>
  <conditionalFormatting sqref="J1947">
    <cfRule type="notContainsBlanks" dxfId="23689" priority="24727">
      <formula>LEN(TRIM(J1947))&gt;0</formula>
    </cfRule>
  </conditionalFormatting>
  <conditionalFormatting sqref="K1947">
    <cfRule type="notContainsBlanks" dxfId="23688" priority="24726">
      <formula>LEN(TRIM(K1947))&gt;0</formula>
    </cfRule>
  </conditionalFormatting>
  <conditionalFormatting sqref="M1947">
    <cfRule type="containsText" dxfId="23687" priority="24725" operator="containsText" text="Complete">
      <formula>NOT(ISERROR(SEARCH("Complete",M1947)))</formula>
    </cfRule>
  </conditionalFormatting>
  <conditionalFormatting sqref="I1947">
    <cfRule type="cellIs" dxfId="23686" priority="24724" operator="greaterThan">
      <formula>2.35</formula>
    </cfRule>
  </conditionalFormatting>
  <conditionalFormatting sqref="I1947">
    <cfRule type="cellIs" dxfId="23685" priority="24720" operator="greaterThan">
      <formula>2.35</formula>
    </cfRule>
  </conditionalFormatting>
  <conditionalFormatting sqref="J1947">
    <cfRule type="notContainsBlanks" dxfId="23684" priority="24723">
      <formula>LEN(TRIM(J1947))&gt;0</formula>
    </cfRule>
  </conditionalFormatting>
  <conditionalFormatting sqref="K1947">
    <cfRule type="notContainsBlanks" dxfId="23683" priority="24722">
      <formula>LEN(TRIM(K1947))&gt;0</formula>
    </cfRule>
  </conditionalFormatting>
  <conditionalFormatting sqref="M1947">
    <cfRule type="containsText" dxfId="23682" priority="24721" operator="containsText" text="Complete">
      <formula>NOT(ISERROR(SEARCH("Complete",M1947)))</formula>
    </cfRule>
  </conditionalFormatting>
  <conditionalFormatting sqref="J1947">
    <cfRule type="notContainsBlanks" dxfId="23681" priority="24719">
      <formula>LEN(TRIM(J1947))&gt;0</formula>
    </cfRule>
  </conditionalFormatting>
  <conditionalFormatting sqref="K1947">
    <cfRule type="notContainsBlanks" dxfId="23680" priority="24718">
      <formula>LEN(TRIM(K1947))&gt;0</formula>
    </cfRule>
  </conditionalFormatting>
  <conditionalFormatting sqref="M1947">
    <cfRule type="containsText" dxfId="23679" priority="24717" operator="containsText" text="Complete">
      <formula>NOT(ISERROR(SEARCH("Complete",M1947)))</formula>
    </cfRule>
  </conditionalFormatting>
  <conditionalFormatting sqref="I1947">
    <cfRule type="cellIs" dxfId="23678" priority="24716" operator="greaterThan">
      <formula>2.35</formula>
    </cfRule>
  </conditionalFormatting>
  <conditionalFormatting sqref="I1947">
    <cfRule type="cellIs" dxfId="23677" priority="24712" operator="greaterThan">
      <formula>2.35</formula>
    </cfRule>
  </conditionalFormatting>
  <conditionalFormatting sqref="J1947">
    <cfRule type="notContainsBlanks" dxfId="23676" priority="24715">
      <formula>LEN(TRIM(J1947))&gt;0</formula>
    </cfRule>
  </conditionalFormatting>
  <conditionalFormatting sqref="K1947">
    <cfRule type="notContainsBlanks" dxfId="23675" priority="24714">
      <formula>LEN(TRIM(K1947))&gt;0</formula>
    </cfRule>
  </conditionalFormatting>
  <conditionalFormatting sqref="M1947">
    <cfRule type="containsText" dxfId="23674" priority="24713" operator="containsText" text="Complete">
      <formula>NOT(ISERROR(SEARCH("Complete",M1947)))</formula>
    </cfRule>
  </conditionalFormatting>
  <conditionalFormatting sqref="J1948">
    <cfRule type="notContainsBlanks" dxfId="23673" priority="24711">
      <formula>LEN(TRIM(J1948))&gt;0</formula>
    </cfRule>
  </conditionalFormatting>
  <conditionalFormatting sqref="K1948">
    <cfRule type="notContainsBlanks" dxfId="23672" priority="24710">
      <formula>LEN(TRIM(K1948))&gt;0</formula>
    </cfRule>
  </conditionalFormatting>
  <conditionalFormatting sqref="M1948">
    <cfRule type="containsText" dxfId="23671" priority="24709" operator="containsText" text="Complete">
      <formula>NOT(ISERROR(SEARCH("Complete",M1948)))</formula>
    </cfRule>
  </conditionalFormatting>
  <conditionalFormatting sqref="I1948">
    <cfRule type="cellIs" dxfId="23670" priority="24708" operator="greaterThan">
      <formula>2.35</formula>
    </cfRule>
  </conditionalFormatting>
  <conditionalFormatting sqref="I1948">
    <cfRule type="cellIs" dxfId="23669" priority="24704" operator="greaterThan">
      <formula>2.35</formula>
    </cfRule>
  </conditionalFormatting>
  <conditionalFormatting sqref="J1948">
    <cfRule type="notContainsBlanks" dxfId="23668" priority="24707">
      <formula>LEN(TRIM(J1948))&gt;0</formula>
    </cfRule>
  </conditionalFormatting>
  <conditionalFormatting sqref="K1948">
    <cfRule type="notContainsBlanks" dxfId="23667" priority="24706">
      <formula>LEN(TRIM(K1948))&gt;0</formula>
    </cfRule>
  </conditionalFormatting>
  <conditionalFormatting sqref="M1948">
    <cfRule type="containsText" dxfId="23666" priority="24705" operator="containsText" text="Complete">
      <formula>NOT(ISERROR(SEARCH("Complete",M1948)))</formula>
    </cfRule>
  </conditionalFormatting>
  <conditionalFormatting sqref="J1948">
    <cfRule type="notContainsBlanks" dxfId="23665" priority="24703">
      <formula>LEN(TRIM(J1948))&gt;0</formula>
    </cfRule>
  </conditionalFormatting>
  <conditionalFormatting sqref="K1948">
    <cfRule type="notContainsBlanks" dxfId="23664" priority="24702">
      <formula>LEN(TRIM(K1948))&gt;0</formula>
    </cfRule>
  </conditionalFormatting>
  <conditionalFormatting sqref="M1948">
    <cfRule type="containsText" dxfId="23663" priority="24701" operator="containsText" text="Complete">
      <formula>NOT(ISERROR(SEARCH("Complete",M1948)))</formula>
    </cfRule>
  </conditionalFormatting>
  <conditionalFormatting sqref="I1948">
    <cfRule type="cellIs" dxfId="23662" priority="24700" operator="greaterThan">
      <formula>2.35</formula>
    </cfRule>
  </conditionalFormatting>
  <conditionalFormatting sqref="I1948">
    <cfRule type="cellIs" dxfId="23661" priority="24696" operator="greaterThan">
      <formula>2.35</formula>
    </cfRule>
  </conditionalFormatting>
  <conditionalFormatting sqref="J1948">
    <cfRule type="notContainsBlanks" dxfId="23660" priority="24699">
      <formula>LEN(TRIM(J1948))&gt;0</formula>
    </cfRule>
  </conditionalFormatting>
  <conditionalFormatting sqref="K1948">
    <cfRule type="notContainsBlanks" dxfId="23659" priority="24698">
      <formula>LEN(TRIM(K1948))&gt;0</formula>
    </cfRule>
  </conditionalFormatting>
  <conditionalFormatting sqref="M1948">
    <cfRule type="containsText" dxfId="23658" priority="24697" operator="containsText" text="Complete">
      <formula>NOT(ISERROR(SEARCH("Complete",M1948)))</formula>
    </cfRule>
  </conditionalFormatting>
  <conditionalFormatting sqref="J1949">
    <cfRule type="notContainsBlanks" dxfId="23657" priority="24695">
      <formula>LEN(TRIM(J1949))&gt;0</formula>
    </cfRule>
  </conditionalFormatting>
  <conditionalFormatting sqref="K1949">
    <cfRule type="notContainsBlanks" dxfId="23656" priority="24694">
      <formula>LEN(TRIM(K1949))&gt;0</formula>
    </cfRule>
  </conditionalFormatting>
  <conditionalFormatting sqref="M1949">
    <cfRule type="containsText" dxfId="23655" priority="24693" operator="containsText" text="Complete">
      <formula>NOT(ISERROR(SEARCH("Complete",M1949)))</formula>
    </cfRule>
  </conditionalFormatting>
  <conditionalFormatting sqref="I1949">
    <cfRule type="cellIs" dxfId="23654" priority="24692" operator="greaterThan">
      <formula>2.35</formula>
    </cfRule>
  </conditionalFormatting>
  <conditionalFormatting sqref="I1949">
    <cfRule type="cellIs" dxfId="23653" priority="24688" operator="greaterThan">
      <formula>2.35</formula>
    </cfRule>
  </conditionalFormatting>
  <conditionalFormatting sqref="J1949">
    <cfRule type="notContainsBlanks" dxfId="23652" priority="24691">
      <formula>LEN(TRIM(J1949))&gt;0</formula>
    </cfRule>
  </conditionalFormatting>
  <conditionalFormatting sqref="K1949">
    <cfRule type="notContainsBlanks" dxfId="23651" priority="24690">
      <formula>LEN(TRIM(K1949))&gt;0</formula>
    </cfRule>
  </conditionalFormatting>
  <conditionalFormatting sqref="M1949">
    <cfRule type="containsText" dxfId="23650" priority="24689" operator="containsText" text="Complete">
      <formula>NOT(ISERROR(SEARCH("Complete",M1949)))</formula>
    </cfRule>
  </conditionalFormatting>
  <conditionalFormatting sqref="J1949">
    <cfRule type="notContainsBlanks" dxfId="23649" priority="24687">
      <formula>LEN(TRIM(J1949))&gt;0</formula>
    </cfRule>
  </conditionalFormatting>
  <conditionalFormatting sqref="K1949">
    <cfRule type="notContainsBlanks" dxfId="23648" priority="24686">
      <formula>LEN(TRIM(K1949))&gt;0</formula>
    </cfRule>
  </conditionalFormatting>
  <conditionalFormatting sqref="M1949">
    <cfRule type="containsText" dxfId="23647" priority="24685" operator="containsText" text="Complete">
      <formula>NOT(ISERROR(SEARCH("Complete",M1949)))</formula>
    </cfRule>
  </conditionalFormatting>
  <conditionalFormatting sqref="I1949">
    <cfRule type="cellIs" dxfId="23646" priority="24684" operator="greaterThan">
      <formula>2.35</formula>
    </cfRule>
  </conditionalFormatting>
  <conditionalFormatting sqref="I1949">
    <cfRule type="cellIs" dxfId="23645" priority="24680" operator="greaterThan">
      <formula>2.35</formula>
    </cfRule>
  </conditionalFormatting>
  <conditionalFormatting sqref="J1949">
    <cfRule type="notContainsBlanks" dxfId="23644" priority="24683">
      <formula>LEN(TRIM(J1949))&gt;0</formula>
    </cfRule>
  </conditionalFormatting>
  <conditionalFormatting sqref="K1949">
    <cfRule type="notContainsBlanks" dxfId="23643" priority="24682">
      <formula>LEN(TRIM(K1949))&gt;0</formula>
    </cfRule>
  </conditionalFormatting>
  <conditionalFormatting sqref="M1949">
    <cfRule type="containsText" dxfId="23642" priority="24681" operator="containsText" text="Complete">
      <formula>NOT(ISERROR(SEARCH("Complete",M1949)))</formula>
    </cfRule>
  </conditionalFormatting>
  <conditionalFormatting sqref="J1950">
    <cfRule type="notContainsBlanks" dxfId="23641" priority="24679">
      <formula>LEN(TRIM(J1950))&gt;0</formula>
    </cfRule>
  </conditionalFormatting>
  <conditionalFormatting sqref="K1950">
    <cfRule type="notContainsBlanks" dxfId="23640" priority="24678">
      <formula>LEN(TRIM(K1950))&gt;0</formula>
    </cfRule>
  </conditionalFormatting>
  <conditionalFormatting sqref="M1950">
    <cfRule type="containsText" dxfId="23639" priority="24677" operator="containsText" text="Complete">
      <formula>NOT(ISERROR(SEARCH("Complete",M1950)))</formula>
    </cfRule>
  </conditionalFormatting>
  <conditionalFormatting sqref="I1950">
    <cfRule type="cellIs" dxfId="23638" priority="24676" operator="greaterThan">
      <formula>2.35</formula>
    </cfRule>
  </conditionalFormatting>
  <conditionalFormatting sqref="I1950">
    <cfRule type="cellIs" dxfId="23637" priority="24672" operator="greaterThan">
      <formula>2.35</formula>
    </cfRule>
  </conditionalFormatting>
  <conditionalFormatting sqref="J1950">
    <cfRule type="notContainsBlanks" dxfId="23636" priority="24675">
      <formula>LEN(TRIM(J1950))&gt;0</formula>
    </cfRule>
  </conditionalFormatting>
  <conditionalFormatting sqref="K1950">
    <cfRule type="notContainsBlanks" dxfId="23635" priority="24674">
      <formula>LEN(TRIM(K1950))&gt;0</formula>
    </cfRule>
  </conditionalFormatting>
  <conditionalFormatting sqref="M1950">
    <cfRule type="containsText" dxfId="23634" priority="24673" operator="containsText" text="Complete">
      <formula>NOT(ISERROR(SEARCH("Complete",M1950)))</formula>
    </cfRule>
  </conditionalFormatting>
  <conditionalFormatting sqref="J1950">
    <cfRule type="notContainsBlanks" dxfId="23633" priority="24671">
      <formula>LEN(TRIM(J1950))&gt;0</formula>
    </cfRule>
  </conditionalFormatting>
  <conditionalFormatting sqref="K1950">
    <cfRule type="notContainsBlanks" dxfId="23632" priority="24670">
      <formula>LEN(TRIM(K1950))&gt;0</formula>
    </cfRule>
  </conditionalFormatting>
  <conditionalFormatting sqref="M1950">
    <cfRule type="containsText" dxfId="23631" priority="24669" operator="containsText" text="Complete">
      <formula>NOT(ISERROR(SEARCH("Complete",M1950)))</formula>
    </cfRule>
  </conditionalFormatting>
  <conditionalFormatting sqref="I1950">
    <cfRule type="cellIs" dxfId="23630" priority="24668" operator="greaterThan">
      <formula>2.35</formula>
    </cfRule>
  </conditionalFormatting>
  <conditionalFormatting sqref="I1950">
    <cfRule type="cellIs" dxfId="23629" priority="24664" operator="greaterThan">
      <formula>2.35</formula>
    </cfRule>
  </conditionalFormatting>
  <conditionalFormatting sqref="J1950">
    <cfRule type="notContainsBlanks" dxfId="23628" priority="24667">
      <formula>LEN(TRIM(J1950))&gt;0</formula>
    </cfRule>
  </conditionalFormatting>
  <conditionalFormatting sqref="K1950">
    <cfRule type="notContainsBlanks" dxfId="23627" priority="24666">
      <formula>LEN(TRIM(K1950))&gt;0</formula>
    </cfRule>
  </conditionalFormatting>
  <conditionalFormatting sqref="M1950">
    <cfRule type="containsText" dxfId="23626" priority="24665" operator="containsText" text="Complete">
      <formula>NOT(ISERROR(SEARCH("Complete",M1950)))</formula>
    </cfRule>
  </conditionalFormatting>
  <conditionalFormatting sqref="J1951">
    <cfRule type="notContainsBlanks" dxfId="23625" priority="24663">
      <formula>LEN(TRIM(J1951))&gt;0</formula>
    </cfRule>
  </conditionalFormatting>
  <conditionalFormatting sqref="K1951">
    <cfRule type="notContainsBlanks" dxfId="23624" priority="24662">
      <formula>LEN(TRIM(K1951))&gt;0</formula>
    </cfRule>
  </conditionalFormatting>
  <conditionalFormatting sqref="M1951">
    <cfRule type="containsText" dxfId="23623" priority="24661" operator="containsText" text="Complete">
      <formula>NOT(ISERROR(SEARCH("Complete",M1951)))</formula>
    </cfRule>
  </conditionalFormatting>
  <conditionalFormatting sqref="I1951">
    <cfRule type="cellIs" dxfId="23622" priority="24660" operator="greaterThan">
      <formula>2.35</formula>
    </cfRule>
  </conditionalFormatting>
  <conditionalFormatting sqref="I1951">
    <cfRule type="cellIs" dxfId="23621" priority="24656" operator="greaterThan">
      <formula>2.35</formula>
    </cfRule>
  </conditionalFormatting>
  <conditionalFormatting sqref="J1951">
    <cfRule type="notContainsBlanks" dxfId="23620" priority="24659">
      <formula>LEN(TRIM(J1951))&gt;0</formula>
    </cfRule>
  </conditionalFormatting>
  <conditionalFormatting sqref="K1951">
    <cfRule type="notContainsBlanks" dxfId="23619" priority="24658">
      <formula>LEN(TRIM(K1951))&gt;0</formula>
    </cfRule>
  </conditionalFormatting>
  <conditionalFormatting sqref="M1951">
    <cfRule type="containsText" dxfId="23618" priority="24657" operator="containsText" text="Complete">
      <formula>NOT(ISERROR(SEARCH("Complete",M1951)))</formula>
    </cfRule>
  </conditionalFormatting>
  <conditionalFormatting sqref="J1951">
    <cfRule type="notContainsBlanks" dxfId="23617" priority="24655">
      <formula>LEN(TRIM(J1951))&gt;0</formula>
    </cfRule>
  </conditionalFormatting>
  <conditionalFormatting sqref="K1951">
    <cfRule type="notContainsBlanks" dxfId="23616" priority="24654">
      <formula>LEN(TRIM(K1951))&gt;0</formula>
    </cfRule>
  </conditionalFormatting>
  <conditionalFormatting sqref="M1951">
    <cfRule type="containsText" dxfId="23615" priority="24653" operator="containsText" text="Complete">
      <formula>NOT(ISERROR(SEARCH("Complete",M1951)))</formula>
    </cfRule>
  </conditionalFormatting>
  <conditionalFormatting sqref="I1951">
    <cfRule type="cellIs" dxfId="23614" priority="24652" operator="greaterThan">
      <formula>2.35</formula>
    </cfRule>
  </conditionalFormatting>
  <conditionalFormatting sqref="I1951">
    <cfRule type="cellIs" dxfId="23613" priority="24648" operator="greaterThan">
      <formula>2.35</formula>
    </cfRule>
  </conditionalFormatting>
  <conditionalFormatting sqref="J1951">
    <cfRule type="notContainsBlanks" dxfId="23612" priority="24651">
      <formula>LEN(TRIM(J1951))&gt;0</formula>
    </cfRule>
  </conditionalFormatting>
  <conditionalFormatting sqref="K1951">
    <cfRule type="notContainsBlanks" dxfId="23611" priority="24650">
      <formula>LEN(TRIM(K1951))&gt;0</formula>
    </cfRule>
  </conditionalFormatting>
  <conditionalFormatting sqref="M1951">
    <cfRule type="containsText" dxfId="23610" priority="24649" operator="containsText" text="Complete">
      <formula>NOT(ISERROR(SEARCH("Complete",M1951)))</formula>
    </cfRule>
  </conditionalFormatting>
  <conditionalFormatting sqref="J1952">
    <cfRule type="notContainsBlanks" dxfId="23609" priority="24647">
      <formula>LEN(TRIM(J1952))&gt;0</formula>
    </cfRule>
  </conditionalFormatting>
  <conditionalFormatting sqref="K1952">
    <cfRule type="notContainsBlanks" dxfId="23608" priority="24646">
      <formula>LEN(TRIM(K1952))&gt;0</formula>
    </cfRule>
  </conditionalFormatting>
  <conditionalFormatting sqref="M1952">
    <cfRule type="containsText" dxfId="23607" priority="24645" operator="containsText" text="Complete">
      <formula>NOT(ISERROR(SEARCH("Complete",M1952)))</formula>
    </cfRule>
  </conditionalFormatting>
  <conditionalFormatting sqref="I1952">
    <cfRule type="cellIs" dxfId="23606" priority="24644" operator="greaterThan">
      <formula>2.35</formula>
    </cfRule>
  </conditionalFormatting>
  <conditionalFormatting sqref="I1952">
    <cfRule type="cellIs" dxfId="23605" priority="24640" operator="greaterThan">
      <formula>2.35</formula>
    </cfRule>
  </conditionalFormatting>
  <conditionalFormatting sqref="J1952">
    <cfRule type="notContainsBlanks" dxfId="23604" priority="24643">
      <formula>LEN(TRIM(J1952))&gt;0</formula>
    </cfRule>
  </conditionalFormatting>
  <conditionalFormatting sqref="K1952">
    <cfRule type="notContainsBlanks" dxfId="23603" priority="24642">
      <formula>LEN(TRIM(K1952))&gt;0</formula>
    </cfRule>
  </conditionalFormatting>
  <conditionalFormatting sqref="M1952">
    <cfRule type="containsText" dxfId="23602" priority="24641" operator="containsText" text="Complete">
      <formula>NOT(ISERROR(SEARCH("Complete",M1952)))</formula>
    </cfRule>
  </conditionalFormatting>
  <conditionalFormatting sqref="J1952">
    <cfRule type="notContainsBlanks" dxfId="23601" priority="24639">
      <formula>LEN(TRIM(J1952))&gt;0</formula>
    </cfRule>
  </conditionalFormatting>
  <conditionalFormatting sqref="K1952">
    <cfRule type="notContainsBlanks" dxfId="23600" priority="24638">
      <formula>LEN(TRIM(K1952))&gt;0</formula>
    </cfRule>
  </conditionalFormatting>
  <conditionalFormatting sqref="M1952">
    <cfRule type="containsText" dxfId="23599" priority="24637" operator="containsText" text="Complete">
      <formula>NOT(ISERROR(SEARCH("Complete",M1952)))</formula>
    </cfRule>
  </conditionalFormatting>
  <conditionalFormatting sqref="I1952">
    <cfRule type="cellIs" dxfId="23598" priority="24636" operator="greaterThan">
      <formula>2.35</formula>
    </cfRule>
  </conditionalFormatting>
  <conditionalFormatting sqref="I1952">
    <cfRule type="cellIs" dxfId="23597" priority="24632" operator="greaterThan">
      <formula>2.35</formula>
    </cfRule>
  </conditionalFormatting>
  <conditionalFormatting sqref="J1952">
    <cfRule type="notContainsBlanks" dxfId="23596" priority="24635">
      <formula>LEN(TRIM(J1952))&gt;0</formula>
    </cfRule>
  </conditionalFormatting>
  <conditionalFormatting sqref="K1952">
    <cfRule type="notContainsBlanks" dxfId="23595" priority="24634">
      <formula>LEN(TRIM(K1952))&gt;0</formula>
    </cfRule>
  </conditionalFormatting>
  <conditionalFormatting sqref="M1952">
    <cfRule type="containsText" dxfId="23594" priority="24633" operator="containsText" text="Complete">
      <formula>NOT(ISERROR(SEARCH("Complete",M1952)))</formula>
    </cfRule>
  </conditionalFormatting>
  <conditionalFormatting sqref="J1953">
    <cfRule type="notContainsBlanks" dxfId="23593" priority="24631">
      <formula>LEN(TRIM(J1953))&gt;0</formula>
    </cfRule>
  </conditionalFormatting>
  <conditionalFormatting sqref="K1953">
    <cfRule type="notContainsBlanks" dxfId="23592" priority="24630">
      <formula>LEN(TRIM(K1953))&gt;0</formula>
    </cfRule>
  </conditionalFormatting>
  <conditionalFormatting sqref="M1953">
    <cfRule type="containsText" dxfId="23591" priority="24629" operator="containsText" text="Complete">
      <formula>NOT(ISERROR(SEARCH("Complete",M1953)))</formula>
    </cfRule>
  </conditionalFormatting>
  <conditionalFormatting sqref="I1953">
    <cfRule type="cellIs" dxfId="23590" priority="24628" operator="greaterThan">
      <formula>2.35</formula>
    </cfRule>
  </conditionalFormatting>
  <conditionalFormatting sqref="I1953">
    <cfRule type="cellIs" dxfId="23589" priority="24624" operator="greaterThan">
      <formula>2.35</formula>
    </cfRule>
  </conditionalFormatting>
  <conditionalFormatting sqref="J1953">
    <cfRule type="notContainsBlanks" dxfId="23588" priority="24627">
      <formula>LEN(TRIM(J1953))&gt;0</formula>
    </cfRule>
  </conditionalFormatting>
  <conditionalFormatting sqref="K1953">
    <cfRule type="notContainsBlanks" dxfId="23587" priority="24626">
      <formula>LEN(TRIM(K1953))&gt;0</formula>
    </cfRule>
  </conditionalFormatting>
  <conditionalFormatting sqref="M1953">
    <cfRule type="containsText" dxfId="23586" priority="24625" operator="containsText" text="Complete">
      <formula>NOT(ISERROR(SEARCH("Complete",M1953)))</formula>
    </cfRule>
  </conditionalFormatting>
  <conditionalFormatting sqref="J1953">
    <cfRule type="notContainsBlanks" dxfId="23585" priority="24623">
      <formula>LEN(TRIM(J1953))&gt;0</formula>
    </cfRule>
  </conditionalFormatting>
  <conditionalFormatting sqref="K1953">
    <cfRule type="notContainsBlanks" dxfId="23584" priority="24622">
      <formula>LEN(TRIM(K1953))&gt;0</formula>
    </cfRule>
  </conditionalFormatting>
  <conditionalFormatting sqref="M1953">
    <cfRule type="containsText" dxfId="23583" priority="24621" operator="containsText" text="Complete">
      <formula>NOT(ISERROR(SEARCH("Complete",M1953)))</formula>
    </cfRule>
  </conditionalFormatting>
  <conditionalFormatting sqref="I1953">
    <cfRule type="cellIs" dxfId="23582" priority="24620" operator="greaterThan">
      <formula>2.35</formula>
    </cfRule>
  </conditionalFormatting>
  <conditionalFormatting sqref="I1953">
    <cfRule type="cellIs" dxfId="23581" priority="24616" operator="greaterThan">
      <formula>2.35</formula>
    </cfRule>
  </conditionalFormatting>
  <conditionalFormatting sqref="J1953">
    <cfRule type="notContainsBlanks" dxfId="23580" priority="24619">
      <formula>LEN(TRIM(J1953))&gt;0</formula>
    </cfRule>
  </conditionalFormatting>
  <conditionalFormatting sqref="K1953">
    <cfRule type="notContainsBlanks" dxfId="23579" priority="24618">
      <formula>LEN(TRIM(K1953))&gt;0</formula>
    </cfRule>
  </conditionalFormatting>
  <conditionalFormatting sqref="M1953">
    <cfRule type="containsText" dxfId="23578" priority="24617" operator="containsText" text="Complete">
      <formula>NOT(ISERROR(SEARCH("Complete",M1953)))</formula>
    </cfRule>
  </conditionalFormatting>
  <conditionalFormatting sqref="J1954">
    <cfRule type="notContainsBlanks" dxfId="23577" priority="24615">
      <formula>LEN(TRIM(J1954))&gt;0</formula>
    </cfRule>
  </conditionalFormatting>
  <conditionalFormatting sqref="K1954">
    <cfRule type="notContainsBlanks" dxfId="23576" priority="24614">
      <formula>LEN(TRIM(K1954))&gt;0</formula>
    </cfRule>
  </conditionalFormatting>
  <conditionalFormatting sqref="M1954">
    <cfRule type="containsText" dxfId="23575" priority="24613" operator="containsText" text="Complete">
      <formula>NOT(ISERROR(SEARCH("Complete",M1954)))</formula>
    </cfRule>
  </conditionalFormatting>
  <conditionalFormatting sqref="I1954">
    <cfRule type="cellIs" dxfId="23574" priority="24612" operator="greaterThan">
      <formula>2.35</formula>
    </cfRule>
  </conditionalFormatting>
  <conditionalFormatting sqref="I1954">
    <cfRule type="cellIs" dxfId="23573" priority="24608" operator="greaterThan">
      <formula>2.35</formula>
    </cfRule>
  </conditionalFormatting>
  <conditionalFormatting sqref="J1954">
    <cfRule type="notContainsBlanks" dxfId="23572" priority="24611">
      <formula>LEN(TRIM(J1954))&gt;0</formula>
    </cfRule>
  </conditionalFormatting>
  <conditionalFormatting sqref="K1954">
    <cfRule type="notContainsBlanks" dxfId="23571" priority="24610">
      <formula>LEN(TRIM(K1954))&gt;0</formula>
    </cfRule>
  </conditionalFormatting>
  <conditionalFormatting sqref="M1954">
    <cfRule type="containsText" dxfId="23570" priority="24609" operator="containsText" text="Complete">
      <formula>NOT(ISERROR(SEARCH("Complete",M1954)))</formula>
    </cfRule>
  </conditionalFormatting>
  <conditionalFormatting sqref="J1954">
    <cfRule type="notContainsBlanks" dxfId="23569" priority="24607">
      <formula>LEN(TRIM(J1954))&gt;0</formula>
    </cfRule>
  </conditionalFormatting>
  <conditionalFormatting sqref="K1954">
    <cfRule type="notContainsBlanks" dxfId="23568" priority="24606">
      <formula>LEN(TRIM(K1954))&gt;0</formula>
    </cfRule>
  </conditionalFormatting>
  <conditionalFormatting sqref="M1954">
    <cfRule type="containsText" dxfId="23567" priority="24605" operator="containsText" text="Complete">
      <formula>NOT(ISERROR(SEARCH("Complete",M1954)))</formula>
    </cfRule>
  </conditionalFormatting>
  <conditionalFormatting sqref="I1954">
    <cfRule type="cellIs" dxfId="23566" priority="24604" operator="greaterThan">
      <formula>2.35</formula>
    </cfRule>
  </conditionalFormatting>
  <conditionalFormatting sqref="I1954">
    <cfRule type="cellIs" dxfId="23565" priority="24600" operator="greaterThan">
      <formula>2.35</formula>
    </cfRule>
  </conditionalFormatting>
  <conditionalFormatting sqref="J1954">
    <cfRule type="notContainsBlanks" dxfId="23564" priority="24603">
      <formula>LEN(TRIM(J1954))&gt;0</formula>
    </cfRule>
  </conditionalFormatting>
  <conditionalFormatting sqref="K1954">
    <cfRule type="notContainsBlanks" dxfId="23563" priority="24602">
      <formula>LEN(TRIM(K1954))&gt;0</formula>
    </cfRule>
  </conditionalFormatting>
  <conditionalFormatting sqref="M1954">
    <cfRule type="containsText" dxfId="23562" priority="24601" operator="containsText" text="Complete">
      <formula>NOT(ISERROR(SEARCH("Complete",M1954)))</formula>
    </cfRule>
  </conditionalFormatting>
  <conditionalFormatting sqref="J1955">
    <cfRule type="notContainsBlanks" dxfId="23561" priority="24599">
      <formula>LEN(TRIM(J1955))&gt;0</formula>
    </cfRule>
  </conditionalFormatting>
  <conditionalFormatting sqref="K1955">
    <cfRule type="notContainsBlanks" dxfId="23560" priority="24598">
      <formula>LEN(TRIM(K1955))&gt;0</formula>
    </cfRule>
  </conditionalFormatting>
  <conditionalFormatting sqref="M1955">
    <cfRule type="containsText" dxfId="23559" priority="24597" operator="containsText" text="Complete">
      <formula>NOT(ISERROR(SEARCH("Complete",M1955)))</formula>
    </cfRule>
  </conditionalFormatting>
  <conditionalFormatting sqref="I1955">
    <cfRule type="cellIs" dxfId="23558" priority="24596" operator="greaterThan">
      <formula>2.35</formula>
    </cfRule>
  </conditionalFormatting>
  <conditionalFormatting sqref="I1955">
    <cfRule type="cellIs" dxfId="23557" priority="24592" operator="greaterThan">
      <formula>2.35</formula>
    </cfRule>
  </conditionalFormatting>
  <conditionalFormatting sqref="J1955">
    <cfRule type="notContainsBlanks" dxfId="23556" priority="24595">
      <formula>LEN(TRIM(J1955))&gt;0</formula>
    </cfRule>
  </conditionalFormatting>
  <conditionalFormatting sqref="K1955">
    <cfRule type="notContainsBlanks" dxfId="23555" priority="24594">
      <formula>LEN(TRIM(K1955))&gt;0</formula>
    </cfRule>
  </conditionalFormatting>
  <conditionalFormatting sqref="M1955">
    <cfRule type="containsText" dxfId="23554" priority="24593" operator="containsText" text="Complete">
      <formula>NOT(ISERROR(SEARCH("Complete",M1955)))</formula>
    </cfRule>
  </conditionalFormatting>
  <conditionalFormatting sqref="J1955">
    <cfRule type="notContainsBlanks" dxfId="23553" priority="24591">
      <formula>LEN(TRIM(J1955))&gt;0</formula>
    </cfRule>
  </conditionalFormatting>
  <conditionalFormatting sqref="K1955">
    <cfRule type="notContainsBlanks" dxfId="23552" priority="24590">
      <formula>LEN(TRIM(K1955))&gt;0</formula>
    </cfRule>
  </conditionalFormatting>
  <conditionalFormatting sqref="M1955">
    <cfRule type="containsText" dxfId="23551" priority="24589" operator="containsText" text="Complete">
      <formula>NOT(ISERROR(SEARCH("Complete",M1955)))</formula>
    </cfRule>
  </conditionalFormatting>
  <conditionalFormatting sqref="I1955">
    <cfRule type="cellIs" dxfId="23550" priority="24588" operator="greaterThan">
      <formula>2.35</formula>
    </cfRule>
  </conditionalFormatting>
  <conditionalFormatting sqref="I1955">
    <cfRule type="cellIs" dxfId="23549" priority="24584" operator="greaterThan">
      <formula>2.35</formula>
    </cfRule>
  </conditionalFormatting>
  <conditionalFormatting sqref="J1955">
    <cfRule type="notContainsBlanks" dxfId="23548" priority="24587">
      <formula>LEN(TRIM(J1955))&gt;0</formula>
    </cfRule>
  </conditionalFormatting>
  <conditionalFormatting sqref="K1955">
    <cfRule type="notContainsBlanks" dxfId="23547" priority="24586">
      <formula>LEN(TRIM(K1955))&gt;0</formula>
    </cfRule>
  </conditionalFormatting>
  <conditionalFormatting sqref="M1955">
    <cfRule type="containsText" dxfId="23546" priority="24585" operator="containsText" text="Complete">
      <formula>NOT(ISERROR(SEARCH("Complete",M1955)))</formula>
    </cfRule>
  </conditionalFormatting>
  <conditionalFormatting sqref="J1956">
    <cfRule type="notContainsBlanks" dxfId="23545" priority="24583">
      <formula>LEN(TRIM(J1956))&gt;0</formula>
    </cfRule>
  </conditionalFormatting>
  <conditionalFormatting sqref="K1956">
    <cfRule type="notContainsBlanks" dxfId="23544" priority="24582">
      <formula>LEN(TRIM(K1956))&gt;0</formula>
    </cfRule>
  </conditionalFormatting>
  <conditionalFormatting sqref="M1956">
    <cfRule type="containsText" dxfId="23543" priority="24581" operator="containsText" text="Complete">
      <formula>NOT(ISERROR(SEARCH("Complete",M1956)))</formula>
    </cfRule>
  </conditionalFormatting>
  <conditionalFormatting sqref="I1956">
    <cfRule type="cellIs" dxfId="23542" priority="24580" operator="greaterThan">
      <formula>2.35</formula>
    </cfRule>
  </conditionalFormatting>
  <conditionalFormatting sqref="I1956">
    <cfRule type="cellIs" dxfId="23541" priority="24576" operator="greaterThan">
      <formula>2.35</formula>
    </cfRule>
  </conditionalFormatting>
  <conditionalFormatting sqref="J1956">
    <cfRule type="notContainsBlanks" dxfId="23540" priority="24579">
      <formula>LEN(TRIM(J1956))&gt;0</formula>
    </cfRule>
  </conditionalFormatting>
  <conditionalFormatting sqref="K1956">
    <cfRule type="notContainsBlanks" dxfId="23539" priority="24578">
      <formula>LEN(TRIM(K1956))&gt;0</formula>
    </cfRule>
  </conditionalFormatting>
  <conditionalFormatting sqref="M1956">
    <cfRule type="containsText" dxfId="23538" priority="24577" operator="containsText" text="Complete">
      <formula>NOT(ISERROR(SEARCH("Complete",M1956)))</formula>
    </cfRule>
  </conditionalFormatting>
  <conditionalFormatting sqref="J1956">
    <cfRule type="notContainsBlanks" dxfId="23537" priority="24575">
      <formula>LEN(TRIM(J1956))&gt;0</formula>
    </cfRule>
  </conditionalFormatting>
  <conditionalFormatting sqref="K1956">
    <cfRule type="notContainsBlanks" dxfId="23536" priority="24574">
      <formula>LEN(TRIM(K1956))&gt;0</formula>
    </cfRule>
  </conditionalFormatting>
  <conditionalFormatting sqref="M1956">
    <cfRule type="containsText" dxfId="23535" priority="24573" operator="containsText" text="Complete">
      <formula>NOT(ISERROR(SEARCH("Complete",M1956)))</formula>
    </cfRule>
  </conditionalFormatting>
  <conditionalFormatting sqref="I1956">
    <cfRule type="cellIs" dxfId="23534" priority="24572" operator="greaterThan">
      <formula>2.35</formula>
    </cfRule>
  </conditionalFormatting>
  <conditionalFormatting sqref="I1956">
    <cfRule type="cellIs" dxfId="23533" priority="24568" operator="greaterThan">
      <formula>2.35</formula>
    </cfRule>
  </conditionalFormatting>
  <conditionalFormatting sqref="J1956">
    <cfRule type="notContainsBlanks" dxfId="23532" priority="24571">
      <formula>LEN(TRIM(J1956))&gt;0</formula>
    </cfRule>
  </conditionalFormatting>
  <conditionalFormatting sqref="K1956">
    <cfRule type="notContainsBlanks" dxfId="23531" priority="24570">
      <formula>LEN(TRIM(K1956))&gt;0</formula>
    </cfRule>
  </conditionalFormatting>
  <conditionalFormatting sqref="M1956">
    <cfRule type="containsText" dxfId="23530" priority="24569" operator="containsText" text="Complete">
      <formula>NOT(ISERROR(SEARCH("Complete",M1956)))</formula>
    </cfRule>
  </conditionalFormatting>
  <conditionalFormatting sqref="J1957">
    <cfRule type="notContainsBlanks" dxfId="23529" priority="24551">
      <formula>LEN(TRIM(J1957))&gt;0</formula>
    </cfRule>
  </conditionalFormatting>
  <conditionalFormatting sqref="K1957">
    <cfRule type="notContainsBlanks" dxfId="23528" priority="24550">
      <formula>LEN(TRIM(K1957))&gt;0</formula>
    </cfRule>
  </conditionalFormatting>
  <conditionalFormatting sqref="M1957">
    <cfRule type="containsText" dxfId="23527" priority="24549" operator="containsText" text="Complete">
      <formula>NOT(ISERROR(SEARCH("Complete",M1957)))</formula>
    </cfRule>
  </conditionalFormatting>
  <conditionalFormatting sqref="I1957">
    <cfRule type="cellIs" dxfId="23526" priority="24548" operator="greaterThan">
      <formula>2.35</formula>
    </cfRule>
  </conditionalFormatting>
  <conditionalFormatting sqref="I1957">
    <cfRule type="cellIs" dxfId="23525" priority="24544" operator="greaterThan">
      <formula>2.35</formula>
    </cfRule>
  </conditionalFormatting>
  <conditionalFormatting sqref="J1957">
    <cfRule type="notContainsBlanks" dxfId="23524" priority="24547">
      <formula>LEN(TRIM(J1957))&gt;0</formula>
    </cfRule>
  </conditionalFormatting>
  <conditionalFormatting sqref="K1957">
    <cfRule type="notContainsBlanks" dxfId="23523" priority="24546">
      <formula>LEN(TRIM(K1957))&gt;0</formula>
    </cfRule>
  </conditionalFormatting>
  <conditionalFormatting sqref="M1957">
    <cfRule type="containsText" dxfId="23522" priority="24545" operator="containsText" text="Complete">
      <formula>NOT(ISERROR(SEARCH("Complete",M1957)))</formula>
    </cfRule>
  </conditionalFormatting>
  <conditionalFormatting sqref="J1957">
    <cfRule type="notContainsBlanks" dxfId="23521" priority="24543">
      <formula>LEN(TRIM(J1957))&gt;0</formula>
    </cfRule>
  </conditionalFormatting>
  <conditionalFormatting sqref="K1957">
    <cfRule type="notContainsBlanks" dxfId="23520" priority="24542">
      <formula>LEN(TRIM(K1957))&gt;0</formula>
    </cfRule>
  </conditionalFormatting>
  <conditionalFormatting sqref="M1957">
    <cfRule type="containsText" dxfId="23519" priority="24541" operator="containsText" text="Complete">
      <formula>NOT(ISERROR(SEARCH("Complete",M1957)))</formula>
    </cfRule>
  </conditionalFormatting>
  <conditionalFormatting sqref="I1957">
    <cfRule type="cellIs" dxfId="23518" priority="24540" operator="greaterThan">
      <formula>2.35</formula>
    </cfRule>
  </conditionalFormatting>
  <conditionalFormatting sqref="I1957">
    <cfRule type="cellIs" dxfId="23517" priority="24536" operator="greaterThan">
      <formula>2.35</formula>
    </cfRule>
  </conditionalFormatting>
  <conditionalFormatting sqref="J1957">
    <cfRule type="notContainsBlanks" dxfId="23516" priority="24539">
      <formula>LEN(TRIM(J1957))&gt;0</formula>
    </cfRule>
  </conditionalFormatting>
  <conditionalFormatting sqref="K1957">
    <cfRule type="notContainsBlanks" dxfId="23515" priority="24538">
      <formula>LEN(TRIM(K1957))&gt;0</formula>
    </cfRule>
  </conditionalFormatting>
  <conditionalFormatting sqref="M1957">
    <cfRule type="containsText" dxfId="23514" priority="24537" operator="containsText" text="Complete">
      <formula>NOT(ISERROR(SEARCH("Complete",M1957)))</formula>
    </cfRule>
  </conditionalFormatting>
  <conditionalFormatting sqref="J1958">
    <cfRule type="notContainsBlanks" dxfId="23513" priority="24535">
      <formula>LEN(TRIM(J1958))&gt;0</formula>
    </cfRule>
  </conditionalFormatting>
  <conditionalFormatting sqref="K1958">
    <cfRule type="notContainsBlanks" dxfId="23512" priority="24534">
      <formula>LEN(TRIM(K1958))&gt;0</formula>
    </cfRule>
  </conditionalFormatting>
  <conditionalFormatting sqref="M1958">
    <cfRule type="containsText" dxfId="23511" priority="24533" operator="containsText" text="Complete">
      <formula>NOT(ISERROR(SEARCH("Complete",M1958)))</formula>
    </cfRule>
  </conditionalFormatting>
  <conditionalFormatting sqref="I1958">
    <cfRule type="cellIs" dxfId="23510" priority="24532" operator="greaterThan">
      <formula>2.35</formula>
    </cfRule>
  </conditionalFormatting>
  <conditionalFormatting sqref="I1958">
    <cfRule type="cellIs" dxfId="23509" priority="24528" operator="greaterThan">
      <formula>2.35</formula>
    </cfRule>
  </conditionalFormatting>
  <conditionalFormatting sqref="J1958">
    <cfRule type="notContainsBlanks" dxfId="23508" priority="24531">
      <formula>LEN(TRIM(J1958))&gt;0</formula>
    </cfRule>
  </conditionalFormatting>
  <conditionalFormatting sqref="K1958">
    <cfRule type="notContainsBlanks" dxfId="23507" priority="24530">
      <formula>LEN(TRIM(K1958))&gt;0</formula>
    </cfRule>
  </conditionalFormatting>
  <conditionalFormatting sqref="M1958">
    <cfRule type="containsText" dxfId="23506" priority="24529" operator="containsText" text="Complete">
      <formula>NOT(ISERROR(SEARCH("Complete",M1958)))</formula>
    </cfRule>
  </conditionalFormatting>
  <conditionalFormatting sqref="J1958">
    <cfRule type="notContainsBlanks" dxfId="23505" priority="24527">
      <formula>LEN(TRIM(J1958))&gt;0</formula>
    </cfRule>
  </conditionalFormatting>
  <conditionalFormatting sqref="K1958">
    <cfRule type="notContainsBlanks" dxfId="23504" priority="24526">
      <formula>LEN(TRIM(K1958))&gt;0</formula>
    </cfRule>
  </conditionalFormatting>
  <conditionalFormatting sqref="M1958">
    <cfRule type="containsText" dxfId="23503" priority="24525" operator="containsText" text="Complete">
      <formula>NOT(ISERROR(SEARCH("Complete",M1958)))</formula>
    </cfRule>
  </conditionalFormatting>
  <conditionalFormatting sqref="I1958">
    <cfRule type="cellIs" dxfId="23502" priority="24524" operator="greaterThan">
      <formula>2.35</formula>
    </cfRule>
  </conditionalFormatting>
  <conditionalFormatting sqref="I1958">
    <cfRule type="cellIs" dxfId="23501" priority="24520" operator="greaterThan">
      <formula>2.35</formula>
    </cfRule>
  </conditionalFormatting>
  <conditionalFormatting sqref="J1958">
    <cfRule type="notContainsBlanks" dxfId="23500" priority="24523">
      <formula>LEN(TRIM(J1958))&gt;0</formula>
    </cfRule>
  </conditionalFormatting>
  <conditionalFormatting sqref="K1958">
    <cfRule type="notContainsBlanks" dxfId="23499" priority="24522">
      <formula>LEN(TRIM(K1958))&gt;0</formula>
    </cfRule>
  </conditionalFormatting>
  <conditionalFormatting sqref="M1958">
    <cfRule type="containsText" dxfId="23498" priority="24521" operator="containsText" text="Complete">
      <formula>NOT(ISERROR(SEARCH("Complete",M1958)))</formula>
    </cfRule>
  </conditionalFormatting>
  <conditionalFormatting sqref="J1959">
    <cfRule type="notContainsBlanks" dxfId="23497" priority="24519">
      <formula>LEN(TRIM(J1959))&gt;0</formula>
    </cfRule>
  </conditionalFormatting>
  <conditionalFormatting sqref="K1959">
    <cfRule type="notContainsBlanks" dxfId="23496" priority="24518">
      <formula>LEN(TRIM(K1959))&gt;0</formula>
    </cfRule>
  </conditionalFormatting>
  <conditionalFormatting sqref="M1959">
    <cfRule type="containsText" dxfId="23495" priority="24517" operator="containsText" text="Complete">
      <formula>NOT(ISERROR(SEARCH("Complete",M1959)))</formula>
    </cfRule>
  </conditionalFormatting>
  <conditionalFormatting sqref="I1959">
    <cfRule type="cellIs" dxfId="23494" priority="24516" operator="greaterThan">
      <formula>2.35</formula>
    </cfRule>
  </conditionalFormatting>
  <conditionalFormatting sqref="I1959">
    <cfRule type="cellIs" dxfId="23493" priority="24512" operator="greaterThan">
      <formula>2.35</formula>
    </cfRule>
  </conditionalFormatting>
  <conditionalFormatting sqref="J1959">
    <cfRule type="notContainsBlanks" dxfId="23492" priority="24515">
      <formula>LEN(TRIM(J1959))&gt;0</formula>
    </cfRule>
  </conditionalFormatting>
  <conditionalFormatting sqref="K1959">
    <cfRule type="notContainsBlanks" dxfId="23491" priority="24514">
      <formula>LEN(TRIM(K1959))&gt;0</formula>
    </cfRule>
  </conditionalFormatting>
  <conditionalFormatting sqref="M1959">
    <cfRule type="containsText" dxfId="23490" priority="24513" operator="containsText" text="Complete">
      <formula>NOT(ISERROR(SEARCH("Complete",M1959)))</formula>
    </cfRule>
  </conditionalFormatting>
  <conditionalFormatting sqref="J1959">
    <cfRule type="notContainsBlanks" dxfId="23489" priority="24511">
      <formula>LEN(TRIM(J1959))&gt;0</formula>
    </cfRule>
  </conditionalFormatting>
  <conditionalFormatting sqref="K1959">
    <cfRule type="notContainsBlanks" dxfId="23488" priority="24510">
      <formula>LEN(TRIM(K1959))&gt;0</formula>
    </cfRule>
  </conditionalFormatting>
  <conditionalFormatting sqref="M1959">
    <cfRule type="containsText" dxfId="23487" priority="24509" operator="containsText" text="Complete">
      <formula>NOT(ISERROR(SEARCH("Complete",M1959)))</formula>
    </cfRule>
  </conditionalFormatting>
  <conditionalFormatting sqref="I1959">
    <cfRule type="cellIs" dxfId="23486" priority="24508" operator="greaterThan">
      <formula>2.35</formula>
    </cfRule>
  </conditionalFormatting>
  <conditionalFormatting sqref="I1959">
    <cfRule type="cellIs" dxfId="23485" priority="24504" operator="greaterThan">
      <formula>2.35</formula>
    </cfRule>
  </conditionalFormatting>
  <conditionalFormatting sqref="J1959">
    <cfRule type="notContainsBlanks" dxfId="23484" priority="24507">
      <formula>LEN(TRIM(J1959))&gt;0</formula>
    </cfRule>
  </conditionalFormatting>
  <conditionalFormatting sqref="K1959">
    <cfRule type="notContainsBlanks" dxfId="23483" priority="24506">
      <formula>LEN(TRIM(K1959))&gt;0</formula>
    </cfRule>
  </conditionalFormatting>
  <conditionalFormatting sqref="M1959">
    <cfRule type="containsText" dxfId="23482" priority="24505" operator="containsText" text="Complete">
      <formula>NOT(ISERROR(SEARCH("Complete",M1959)))</formula>
    </cfRule>
  </conditionalFormatting>
  <conditionalFormatting sqref="J1960">
    <cfRule type="notContainsBlanks" dxfId="23481" priority="24503">
      <formula>LEN(TRIM(J1960))&gt;0</formula>
    </cfRule>
  </conditionalFormatting>
  <conditionalFormatting sqref="K1960">
    <cfRule type="notContainsBlanks" dxfId="23480" priority="24502">
      <formula>LEN(TRIM(K1960))&gt;0</formula>
    </cfRule>
  </conditionalFormatting>
  <conditionalFormatting sqref="M1960">
    <cfRule type="containsText" dxfId="23479" priority="24501" operator="containsText" text="Complete">
      <formula>NOT(ISERROR(SEARCH("Complete",M1960)))</formula>
    </cfRule>
  </conditionalFormatting>
  <conditionalFormatting sqref="I1960">
    <cfRule type="cellIs" dxfId="23478" priority="24500" operator="greaterThan">
      <formula>2.35</formula>
    </cfRule>
  </conditionalFormatting>
  <conditionalFormatting sqref="I1960">
    <cfRule type="cellIs" dxfId="23477" priority="24496" operator="greaterThan">
      <formula>2.35</formula>
    </cfRule>
  </conditionalFormatting>
  <conditionalFormatting sqref="J1960">
    <cfRule type="notContainsBlanks" dxfId="23476" priority="24499">
      <formula>LEN(TRIM(J1960))&gt;0</formula>
    </cfRule>
  </conditionalFormatting>
  <conditionalFormatting sqref="K1960">
    <cfRule type="notContainsBlanks" dxfId="23475" priority="24498">
      <formula>LEN(TRIM(K1960))&gt;0</formula>
    </cfRule>
  </conditionalFormatting>
  <conditionalFormatting sqref="M1960">
    <cfRule type="containsText" dxfId="23474" priority="24497" operator="containsText" text="Complete">
      <formula>NOT(ISERROR(SEARCH("Complete",M1960)))</formula>
    </cfRule>
  </conditionalFormatting>
  <conditionalFormatting sqref="J1960">
    <cfRule type="notContainsBlanks" dxfId="23473" priority="24495">
      <formula>LEN(TRIM(J1960))&gt;0</formula>
    </cfRule>
  </conditionalFormatting>
  <conditionalFormatting sqref="K1960">
    <cfRule type="notContainsBlanks" dxfId="23472" priority="24494">
      <formula>LEN(TRIM(K1960))&gt;0</formula>
    </cfRule>
  </conditionalFormatting>
  <conditionalFormatting sqref="M1960">
    <cfRule type="containsText" dxfId="23471" priority="24493" operator="containsText" text="Complete">
      <formula>NOT(ISERROR(SEARCH("Complete",M1960)))</formula>
    </cfRule>
  </conditionalFormatting>
  <conditionalFormatting sqref="I1960">
    <cfRule type="cellIs" dxfId="23470" priority="24492" operator="greaterThan">
      <formula>2.35</formula>
    </cfRule>
  </conditionalFormatting>
  <conditionalFormatting sqref="I1960">
    <cfRule type="cellIs" dxfId="23469" priority="24488" operator="greaterThan">
      <formula>2.35</formula>
    </cfRule>
  </conditionalFormatting>
  <conditionalFormatting sqref="J1960">
    <cfRule type="notContainsBlanks" dxfId="23468" priority="24491">
      <formula>LEN(TRIM(J1960))&gt;0</formula>
    </cfRule>
  </conditionalFormatting>
  <conditionalFormatting sqref="K1960">
    <cfRule type="notContainsBlanks" dxfId="23467" priority="24490">
      <formula>LEN(TRIM(K1960))&gt;0</formula>
    </cfRule>
  </conditionalFormatting>
  <conditionalFormatting sqref="M1960">
    <cfRule type="containsText" dxfId="23466" priority="24489" operator="containsText" text="Complete">
      <formula>NOT(ISERROR(SEARCH("Complete",M1960)))</formula>
    </cfRule>
  </conditionalFormatting>
  <conditionalFormatting sqref="J1961">
    <cfRule type="notContainsBlanks" dxfId="23465" priority="24487">
      <formula>LEN(TRIM(J1961))&gt;0</formula>
    </cfRule>
  </conditionalFormatting>
  <conditionalFormatting sqref="K1961">
    <cfRule type="notContainsBlanks" dxfId="23464" priority="24486">
      <formula>LEN(TRIM(K1961))&gt;0</formula>
    </cfRule>
  </conditionalFormatting>
  <conditionalFormatting sqref="M1961">
    <cfRule type="containsText" dxfId="23463" priority="24485" operator="containsText" text="Complete">
      <formula>NOT(ISERROR(SEARCH("Complete",M1961)))</formula>
    </cfRule>
  </conditionalFormatting>
  <conditionalFormatting sqref="I1961">
    <cfRule type="cellIs" dxfId="23462" priority="24484" operator="greaterThan">
      <formula>2.35</formula>
    </cfRule>
  </conditionalFormatting>
  <conditionalFormatting sqref="I1961">
    <cfRule type="cellIs" dxfId="23461" priority="24480" operator="greaterThan">
      <formula>2.35</formula>
    </cfRule>
  </conditionalFormatting>
  <conditionalFormatting sqref="J1961">
    <cfRule type="notContainsBlanks" dxfId="23460" priority="24483">
      <formula>LEN(TRIM(J1961))&gt;0</formula>
    </cfRule>
  </conditionalFormatting>
  <conditionalFormatting sqref="K1961">
    <cfRule type="notContainsBlanks" dxfId="23459" priority="24482">
      <formula>LEN(TRIM(K1961))&gt;0</formula>
    </cfRule>
  </conditionalFormatting>
  <conditionalFormatting sqref="M1961">
    <cfRule type="containsText" dxfId="23458" priority="24481" operator="containsText" text="Complete">
      <formula>NOT(ISERROR(SEARCH("Complete",M1961)))</formula>
    </cfRule>
  </conditionalFormatting>
  <conditionalFormatting sqref="J1961">
    <cfRule type="notContainsBlanks" dxfId="23457" priority="24479">
      <formula>LEN(TRIM(J1961))&gt;0</formula>
    </cfRule>
  </conditionalFormatting>
  <conditionalFormatting sqref="K1961">
    <cfRule type="notContainsBlanks" dxfId="23456" priority="24478">
      <formula>LEN(TRIM(K1961))&gt;0</formula>
    </cfRule>
  </conditionalFormatting>
  <conditionalFormatting sqref="M1961">
    <cfRule type="containsText" dxfId="23455" priority="24477" operator="containsText" text="Complete">
      <formula>NOT(ISERROR(SEARCH("Complete",M1961)))</formula>
    </cfRule>
  </conditionalFormatting>
  <conditionalFormatting sqref="I1961">
    <cfRule type="cellIs" dxfId="23454" priority="24476" operator="greaterThan">
      <formula>2.35</formula>
    </cfRule>
  </conditionalFormatting>
  <conditionalFormatting sqref="I1961">
    <cfRule type="cellIs" dxfId="23453" priority="24472" operator="greaterThan">
      <formula>2.35</formula>
    </cfRule>
  </conditionalFormatting>
  <conditionalFormatting sqref="J1961">
    <cfRule type="notContainsBlanks" dxfId="23452" priority="24475">
      <formula>LEN(TRIM(J1961))&gt;0</formula>
    </cfRule>
  </conditionalFormatting>
  <conditionalFormatting sqref="K1961">
    <cfRule type="notContainsBlanks" dxfId="23451" priority="24474">
      <formula>LEN(TRIM(K1961))&gt;0</formula>
    </cfRule>
  </conditionalFormatting>
  <conditionalFormatting sqref="M1961">
    <cfRule type="containsText" dxfId="23450" priority="24473" operator="containsText" text="Complete">
      <formula>NOT(ISERROR(SEARCH("Complete",M1961)))</formula>
    </cfRule>
  </conditionalFormatting>
  <conditionalFormatting sqref="J1962">
    <cfRule type="notContainsBlanks" dxfId="23449" priority="24455">
      <formula>LEN(TRIM(J1962))&gt;0</formula>
    </cfRule>
  </conditionalFormatting>
  <conditionalFormatting sqref="K1962">
    <cfRule type="notContainsBlanks" dxfId="23448" priority="24454">
      <formula>LEN(TRIM(K1962))&gt;0</formula>
    </cfRule>
  </conditionalFormatting>
  <conditionalFormatting sqref="M1962">
    <cfRule type="containsText" dxfId="23447" priority="24453" operator="containsText" text="Complete">
      <formula>NOT(ISERROR(SEARCH("Complete",M1962)))</formula>
    </cfRule>
  </conditionalFormatting>
  <conditionalFormatting sqref="I1962">
    <cfRule type="cellIs" dxfId="23446" priority="24452" operator="greaterThan">
      <formula>2.35</formula>
    </cfRule>
  </conditionalFormatting>
  <conditionalFormatting sqref="I1962">
    <cfRule type="cellIs" dxfId="23445" priority="24448" operator="greaterThan">
      <formula>2.35</formula>
    </cfRule>
  </conditionalFormatting>
  <conditionalFormatting sqref="J1962">
    <cfRule type="notContainsBlanks" dxfId="23444" priority="24451">
      <formula>LEN(TRIM(J1962))&gt;0</formula>
    </cfRule>
  </conditionalFormatting>
  <conditionalFormatting sqref="K1962">
    <cfRule type="notContainsBlanks" dxfId="23443" priority="24450">
      <formula>LEN(TRIM(K1962))&gt;0</formula>
    </cfRule>
  </conditionalFormatting>
  <conditionalFormatting sqref="M1962">
    <cfRule type="containsText" dxfId="23442" priority="24449" operator="containsText" text="Complete">
      <formula>NOT(ISERROR(SEARCH("Complete",M1962)))</formula>
    </cfRule>
  </conditionalFormatting>
  <conditionalFormatting sqref="J1962">
    <cfRule type="notContainsBlanks" dxfId="23441" priority="24447">
      <formula>LEN(TRIM(J1962))&gt;0</formula>
    </cfRule>
  </conditionalFormatting>
  <conditionalFormatting sqref="K1962">
    <cfRule type="notContainsBlanks" dxfId="23440" priority="24446">
      <formula>LEN(TRIM(K1962))&gt;0</formula>
    </cfRule>
  </conditionalFormatting>
  <conditionalFormatting sqref="M1962">
    <cfRule type="containsText" dxfId="23439" priority="24445" operator="containsText" text="Complete">
      <formula>NOT(ISERROR(SEARCH("Complete",M1962)))</formula>
    </cfRule>
  </conditionalFormatting>
  <conditionalFormatting sqref="I1962">
    <cfRule type="cellIs" dxfId="23438" priority="24444" operator="greaterThan">
      <formula>2.35</formula>
    </cfRule>
  </conditionalFormatting>
  <conditionalFormatting sqref="I1962">
    <cfRule type="cellIs" dxfId="23437" priority="24440" operator="greaterThan">
      <formula>2.35</formula>
    </cfRule>
  </conditionalFormatting>
  <conditionalFormatting sqref="J1962">
    <cfRule type="notContainsBlanks" dxfId="23436" priority="24443">
      <formula>LEN(TRIM(J1962))&gt;0</formula>
    </cfRule>
  </conditionalFormatting>
  <conditionalFormatting sqref="K1962">
    <cfRule type="notContainsBlanks" dxfId="23435" priority="24442">
      <formula>LEN(TRIM(K1962))&gt;0</formula>
    </cfRule>
  </conditionalFormatting>
  <conditionalFormatting sqref="M1962">
    <cfRule type="containsText" dxfId="23434" priority="24441" operator="containsText" text="Complete">
      <formula>NOT(ISERROR(SEARCH("Complete",M1962)))</formula>
    </cfRule>
  </conditionalFormatting>
  <conditionalFormatting sqref="J1963">
    <cfRule type="notContainsBlanks" dxfId="23433" priority="24439">
      <formula>LEN(TRIM(J1963))&gt;0</formula>
    </cfRule>
  </conditionalFormatting>
  <conditionalFormatting sqref="K1963">
    <cfRule type="notContainsBlanks" dxfId="23432" priority="24438">
      <formula>LEN(TRIM(K1963))&gt;0</formula>
    </cfRule>
  </conditionalFormatting>
  <conditionalFormatting sqref="M1963">
    <cfRule type="containsText" dxfId="23431" priority="24437" operator="containsText" text="Complete">
      <formula>NOT(ISERROR(SEARCH("Complete",M1963)))</formula>
    </cfRule>
  </conditionalFormatting>
  <conditionalFormatting sqref="I1963">
    <cfRule type="cellIs" dxfId="23430" priority="24436" operator="greaterThan">
      <formula>2.35</formula>
    </cfRule>
  </conditionalFormatting>
  <conditionalFormatting sqref="I1963">
    <cfRule type="cellIs" dxfId="23429" priority="24432" operator="greaterThan">
      <formula>2.35</formula>
    </cfRule>
  </conditionalFormatting>
  <conditionalFormatting sqref="J1963">
    <cfRule type="notContainsBlanks" dxfId="23428" priority="24435">
      <formula>LEN(TRIM(J1963))&gt;0</formula>
    </cfRule>
  </conditionalFormatting>
  <conditionalFormatting sqref="K1963">
    <cfRule type="notContainsBlanks" dxfId="23427" priority="24434">
      <formula>LEN(TRIM(K1963))&gt;0</formula>
    </cfRule>
  </conditionalFormatting>
  <conditionalFormatting sqref="M1963">
    <cfRule type="containsText" dxfId="23426" priority="24433" operator="containsText" text="Complete">
      <formula>NOT(ISERROR(SEARCH("Complete",M1963)))</formula>
    </cfRule>
  </conditionalFormatting>
  <conditionalFormatting sqref="J1963">
    <cfRule type="notContainsBlanks" dxfId="23425" priority="24431">
      <formula>LEN(TRIM(J1963))&gt;0</formula>
    </cfRule>
  </conditionalFormatting>
  <conditionalFormatting sqref="K1963">
    <cfRule type="notContainsBlanks" dxfId="23424" priority="24430">
      <formula>LEN(TRIM(K1963))&gt;0</formula>
    </cfRule>
  </conditionalFormatting>
  <conditionalFormatting sqref="M1963">
    <cfRule type="containsText" dxfId="23423" priority="24429" operator="containsText" text="Complete">
      <formula>NOT(ISERROR(SEARCH("Complete",M1963)))</formula>
    </cfRule>
  </conditionalFormatting>
  <conditionalFormatting sqref="I1963">
    <cfRule type="cellIs" dxfId="23422" priority="24428" operator="greaterThan">
      <formula>2.35</formula>
    </cfRule>
  </conditionalFormatting>
  <conditionalFormatting sqref="I1963">
    <cfRule type="cellIs" dxfId="23421" priority="24424" operator="greaterThan">
      <formula>2.35</formula>
    </cfRule>
  </conditionalFormatting>
  <conditionalFormatting sqref="J1963">
    <cfRule type="notContainsBlanks" dxfId="23420" priority="24427">
      <formula>LEN(TRIM(J1963))&gt;0</formula>
    </cfRule>
  </conditionalFormatting>
  <conditionalFormatting sqref="K1963">
    <cfRule type="notContainsBlanks" dxfId="23419" priority="24426">
      <formula>LEN(TRIM(K1963))&gt;0</formula>
    </cfRule>
  </conditionalFormatting>
  <conditionalFormatting sqref="M1963">
    <cfRule type="containsText" dxfId="23418" priority="24425" operator="containsText" text="Complete">
      <formula>NOT(ISERROR(SEARCH("Complete",M1963)))</formula>
    </cfRule>
  </conditionalFormatting>
  <conditionalFormatting sqref="J1964">
    <cfRule type="notContainsBlanks" dxfId="23417" priority="24423">
      <formula>LEN(TRIM(J1964))&gt;0</formula>
    </cfRule>
  </conditionalFormatting>
  <conditionalFormatting sqref="K1964">
    <cfRule type="notContainsBlanks" dxfId="23416" priority="24422">
      <formula>LEN(TRIM(K1964))&gt;0</formula>
    </cfRule>
  </conditionalFormatting>
  <conditionalFormatting sqref="M1964">
    <cfRule type="containsText" dxfId="23415" priority="24421" operator="containsText" text="Complete">
      <formula>NOT(ISERROR(SEARCH("Complete",M1964)))</formula>
    </cfRule>
  </conditionalFormatting>
  <conditionalFormatting sqref="I1964">
    <cfRule type="cellIs" dxfId="23414" priority="24420" operator="greaterThan">
      <formula>2.35</formula>
    </cfRule>
  </conditionalFormatting>
  <conditionalFormatting sqref="I1964">
    <cfRule type="cellIs" dxfId="23413" priority="24416" operator="greaterThan">
      <formula>2.35</formula>
    </cfRule>
  </conditionalFormatting>
  <conditionalFormatting sqref="J1964">
    <cfRule type="notContainsBlanks" dxfId="23412" priority="24419">
      <formula>LEN(TRIM(J1964))&gt;0</formula>
    </cfRule>
  </conditionalFormatting>
  <conditionalFormatting sqref="K1964">
    <cfRule type="notContainsBlanks" dxfId="23411" priority="24418">
      <formula>LEN(TRIM(K1964))&gt;0</formula>
    </cfRule>
  </conditionalFormatting>
  <conditionalFormatting sqref="M1964">
    <cfRule type="containsText" dxfId="23410" priority="24417" operator="containsText" text="Complete">
      <formula>NOT(ISERROR(SEARCH("Complete",M1964)))</formula>
    </cfRule>
  </conditionalFormatting>
  <conditionalFormatting sqref="J1964">
    <cfRule type="notContainsBlanks" dxfId="23409" priority="24415">
      <formula>LEN(TRIM(J1964))&gt;0</formula>
    </cfRule>
  </conditionalFormatting>
  <conditionalFormatting sqref="K1964">
    <cfRule type="notContainsBlanks" dxfId="23408" priority="24414">
      <formula>LEN(TRIM(K1964))&gt;0</formula>
    </cfRule>
  </conditionalFormatting>
  <conditionalFormatting sqref="M1964">
    <cfRule type="containsText" dxfId="23407" priority="24413" operator="containsText" text="Complete">
      <formula>NOT(ISERROR(SEARCH("Complete",M1964)))</formula>
    </cfRule>
  </conditionalFormatting>
  <conditionalFormatting sqref="I1964">
    <cfRule type="cellIs" dxfId="23406" priority="24412" operator="greaterThan">
      <formula>2.35</formula>
    </cfRule>
  </conditionalFormatting>
  <conditionalFormatting sqref="I1964">
    <cfRule type="cellIs" dxfId="23405" priority="24408" operator="greaterThan">
      <formula>2.35</formula>
    </cfRule>
  </conditionalFormatting>
  <conditionalFormatting sqref="J1964">
    <cfRule type="notContainsBlanks" dxfId="23404" priority="24411">
      <formula>LEN(TRIM(J1964))&gt;0</formula>
    </cfRule>
  </conditionalFormatting>
  <conditionalFormatting sqref="K1964">
    <cfRule type="notContainsBlanks" dxfId="23403" priority="24410">
      <formula>LEN(TRIM(K1964))&gt;0</formula>
    </cfRule>
  </conditionalFormatting>
  <conditionalFormatting sqref="M1964">
    <cfRule type="containsText" dxfId="23402" priority="24409" operator="containsText" text="Complete">
      <formula>NOT(ISERROR(SEARCH("Complete",M1964)))</formula>
    </cfRule>
  </conditionalFormatting>
  <conditionalFormatting sqref="J1965">
    <cfRule type="notContainsBlanks" dxfId="23401" priority="24407">
      <formula>LEN(TRIM(J1965))&gt;0</formula>
    </cfRule>
  </conditionalFormatting>
  <conditionalFormatting sqref="K1965">
    <cfRule type="notContainsBlanks" dxfId="23400" priority="24406">
      <formula>LEN(TRIM(K1965))&gt;0</formula>
    </cfRule>
  </conditionalFormatting>
  <conditionalFormatting sqref="M1965">
    <cfRule type="containsText" dxfId="23399" priority="24405" operator="containsText" text="Complete">
      <formula>NOT(ISERROR(SEARCH("Complete",M1965)))</formula>
    </cfRule>
  </conditionalFormatting>
  <conditionalFormatting sqref="I1965">
    <cfRule type="cellIs" dxfId="23398" priority="24404" operator="greaterThan">
      <formula>2.35</formula>
    </cfRule>
  </conditionalFormatting>
  <conditionalFormatting sqref="I1965">
    <cfRule type="cellIs" dxfId="23397" priority="24400" operator="greaterThan">
      <formula>2.35</formula>
    </cfRule>
  </conditionalFormatting>
  <conditionalFormatting sqref="J1965">
    <cfRule type="notContainsBlanks" dxfId="23396" priority="24403">
      <formula>LEN(TRIM(J1965))&gt;0</formula>
    </cfRule>
  </conditionalFormatting>
  <conditionalFormatting sqref="K1965">
    <cfRule type="notContainsBlanks" dxfId="23395" priority="24402">
      <formula>LEN(TRIM(K1965))&gt;0</formula>
    </cfRule>
  </conditionalFormatting>
  <conditionalFormatting sqref="M1965">
    <cfRule type="containsText" dxfId="23394" priority="24401" operator="containsText" text="Complete">
      <formula>NOT(ISERROR(SEARCH("Complete",M1965)))</formula>
    </cfRule>
  </conditionalFormatting>
  <conditionalFormatting sqref="J1965">
    <cfRule type="notContainsBlanks" dxfId="23393" priority="24399">
      <formula>LEN(TRIM(J1965))&gt;0</formula>
    </cfRule>
  </conditionalFormatting>
  <conditionalFormatting sqref="K1965">
    <cfRule type="notContainsBlanks" dxfId="23392" priority="24398">
      <formula>LEN(TRIM(K1965))&gt;0</formula>
    </cfRule>
  </conditionalFormatting>
  <conditionalFormatting sqref="M1965">
    <cfRule type="containsText" dxfId="23391" priority="24397" operator="containsText" text="Complete">
      <formula>NOT(ISERROR(SEARCH("Complete",M1965)))</formula>
    </cfRule>
  </conditionalFormatting>
  <conditionalFormatting sqref="I1965">
    <cfRule type="cellIs" dxfId="23390" priority="24396" operator="greaterThan">
      <formula>2.35</formula>
    </cfRule>
  </conditionalFormatting>
  <conditionalFormatting sqref="I1965">
    <cfRule type="cellIs" dxfId="23389" priority="24392" operator="greaterThan">
      <formula>2.35</formula>
    </cfRule>
  </conditionalFormatting>
  <conditionalFormatting sqref="J1965">
    <cfRule type="notContainsBlanks" dxfId="23388" priority="24395">
      <formula>LEN(TRIM(J1965))&gt;0</formula>
    </cfRule>
  </conditionalFormatting>
  <conditionalFormatting sqref="K1965">
    <cfRule type="notContainsBlanks" dxfId="23387" priority="24394">
      <formula>LEN(TRIM(K1965))&gt;0</formula>
    </cfRule>
  </conditionalFormatting>
  <conditionalFormatting sqref="M1965">
    <cfRule type="containsText" dxfId="23386" priority="24393" operator="containsText" text="Complete">
      <formula>NOT(ISERROR(SEARCH("Complete",M1965)))</formula>
    </cfRule>
  </conditionalFormatting>
  <conditionalFormatting sqref="J1966">
    <cfRule type="notContainsBlanks" dxfId="23385" priority="24391">
      <formula>LEN(TRIM(J1966))&gt;0</formula>
    </cfRule>
  </conditionalFormatting>
  <conditionalFormatting sqref="K1966">
    <cfRule type="notContainsBlanks" dxfId="23384" priority="24390">
      <formula>LEN(TRIM(K1966))&gt;0</formula>
    </cfRule>
  </conditionalFormatting>
  <conditionalFormatting sqref="M1966">
    <cfRule type="containsText" dxfId="23383" priority="24389" operator="containsText" text="Complete">
      <formula>NOT(ISERROR(SEARCH("Complete",M1966)))</formula>
    </cfRule>
  </conditionalFormatting>
  <conditionalFormatting sqref="I1966">
    <cfRule type="cellIs" dxfId="23382" priority="24388" operator="greaterThan">
      <formula>2.35</formula>
    </cfRule>
  </conditionalFormatting>
  <conditionalFormatting sqref="I1966">
    <cfRule type="cellIs" dxfId="23381" priority="24384" operator="greaterThan">
      <formula>2.35</formula>
    </cfRule>
  </conditionalFormatting>
  <conditionalFormatting sqref="J1966">
    <cfRule type="notContainsBlanks" dxfId="23380" priority="24387">
      <formula>LEN(TRIM(J1966))&gt;0</formula>
    </cfRule>
  </conditionalFormatting>
  <conditionalFormatting sqref="K1966">
    <cfRule type="notContainsBlanks" dxfId="23379" priority="24386">
      <formula>LEN(TRIM(K1966))&gt;0</formula>
    </cfRule>
  </conditionalFormatting>
  <conditionalFormatting sqref="M1966">
    <cfRule type="containsText" dxfId="23378" priority="24385" operator="containsText" text="Complete">
      <formula>NOT(ISERROR(SEARCH("Complete",M1966)))</formula>
    </cfRule>
  </conditionalFormatting>
  <conditionalFormatting sqref="J1966">
    <cfRule type="notContainsBlanks" dxfId="23377" priority="24383">
      <formula>LEN(TRIM(J1966))&gt;0</formula>
    </cfRule>
  </conditionalFormatting>
  <conditionalFormatting sqref="K1966">
    <cfRule type="notContainsBlanks" dxfId="23376" priority="24382">
      <formula>LEN(TRIM(K1966))&gt;0</formula>
    </cfRule>
  </conditionalFormatting>
  <conditionalFormatting sqref="M1966">
    <cfRule type="containsText" dxfId="23375" priority="24381" operator="containsText" text="Complete">
      <formula>NOT(ISERROR(SEARCH("Complete",M1966)))</formula>
    </cfRule>
  </conditionalFormatting>
  <conditionalFormatting sqref="I1966">
    <cfRule type="cellIs" dxfId="23374" priority="24380" operator="greaterThan">
      <formula>2.35</formula>
    </cfRule>
  </conditionalFormatting>
  <conditionalFormatting sqref="I1966">
    <cfRule type="cellIs" dxfId="23373" priority="24376" operator="greaterThan">
      <formula>2.35</formula>
    </cfRule>
  </conditionalFormatting>
  <conditionalFormatting sqref="J1966">
    <cfRule type="notContainsBlanks" dxfId="23372" priority="24379">
      <formula>LEN(TRIM(J1966))&gt;0</formula>
    </cfRule>
  </conditionalFormatting>
  <conditionalFormatting sqref="K1966">
    <cfRule type="notContainsBlanks" dxfId="23371" priority="24378">
      <formula>LEN(TRIM(K1966))&gt;0</formula>
    </cfRule>
  </conditionalFormatting>
  <conditionalFormatting sqref="M1966">
    <cfRule type="containsText" dxfId="23370" priority="24377" operator="containsText" text="Complete">
      <formula>NOT(ISERROR(SEARCH("Complete",M1966)))</formula>
    </cfRule>
  </conditionalFormatting>
  <conditionalFormatting sqref="J1967">
    <cfRule type="notContainsBlanks" dxfId="23369" priority="24375">
      <formula>LEN(TRIM(J1967))&gt;0</formula>
    </cfRule>
  </conditionalFormatting>
  <conditionalFormatting sqref="K1967">
    <cfRule type="notContainsBlanks" dxfId="23368" priority="24374">
      <formula>LEN(TRIM(K1967))&gt;0</formula>
    </cfRule>
  </conditionalFormatting>
  <conditionalFormatting sqref="M1967">
    <cfRule type="containsText" dxfId="23367" priority="24373" operator="containsText" text="Complete">
      <formula>NOT(ISERROR(SEARCH("Complete",M1967)))</formula>
    </cfRule>
  </conditionalFormatting>
  <conditionalFormatting sqref="I1967">
    <cfRule type="cellIs" dxfId="23366" priority="24372" operator="greaterThan">
      <formula>2.35</formula>
    </cfRule>
  </conditionalFormatting>
  <conditionalFormatting sqref="I1967">
    <cfRule type="cellIs" dxfId="23365" priority="24368" operator="greaterThan">
      <formula>2.35</formula>
    </cfRule>
  </conditionalFormatting>
  <conditionalFormatting sqref="J1967">
    <cfRule type="notContainsBlanks" dxfId="23364" priority="24371">
      <formula>LEN(TRIM(J1967))&gt;0</formula>
    </cfRule>
  </conditionalFormatting>
  <conditionalFormatting sqref="K1967">
    <cfRule type="notContainsBlanks" dxfId="23363" priority="24370">
      <formula>LEN(TRIM(K1967))&gt;0</formula>
    </cfRule>
  </conditionalFormatting>
  <conditionalFormatting sqref="M1967">
    <cfRule type="containsText" dxfId="23362" priority="24369" operator="containsText" text="Complete">
      <formula>NOT(ISERROR(SEARCH("Complete",M1967)))</formula>
    </cfRule>
  </conditionalFormatting>
  <conditionalFormatting sqref="J1967">
    <cfRule type="notContainsBlanks" dxfId="23361" priority="24367">
      <formula>LEN(TRIM(J1967))&gt;0</formula>
    </cfRule>
  </conditionalFormatting>
  <conditionalFormatting sqref="K1967">
    <cfRule type="notContainsBlanks" dxfId="23360" priority="24366">
      <formula>LEN(TRIM(K1967))&gt;0</formula>
    </cfRule>
  </conditionalFormatting>
  <conditionalFormatting sqref="M1967">
    <cfRule type="containsText" dxfId="23359" priority="24365" operator="containsText" text="Complete">
      <formula>NOT(ISERROR(SEARCH("Complete",M1967)))</formula>
    </cfRule>
  </conditionalFormatting>
  <conditionalFormatting sqref="I1967">
    <cfRule type="cellIs" dxfId="23358" priority="24364" operator="greaterThan">
      <formula>2.35</formula>
    </cfRule>
  </conditionalFormatting>
  <conditionalFormatting sqref="I1967">
    <cfRule type="cellIs" dxfId="23357" priority="24360" operator="greaterThan">
      <formula>2.35</formula>
    </cfRule>
  </conditionalFormatting>
  <conditionalFormatting sqref="J1967">
    <cfRule type="notContainsBlanks" dxfId="23356" priority="24363">
      <formula>LEN(TRIM(J1967))&gt;0</formula>
    </cfRule>
  </conditionalFormatting>
  <conditionalFormatting sqref="K1967">
    <cfRule type="notContainsBlanks" dxfId="23355" priority="24362">
      <formula>LEN(TRIM(K1967))&gt;0</formula>
    </cfRule>
  </conditionalFormatting>
  <conditionalFormatting sqref="M1967">
    <cfRule type="containsText" dxfId="23354" priority="24361" operator="containsText" text="Complete">
      <formula>NOT(ISERROR(SEARCH("Complete",M1967)))</formula>
    </cfRule>
  </conditionalFormatting>
  <conditionalFormatting sqref="J1968">
    <cfRule type="notContainsBlanks" dxfId="23353" priority="24359">
      <formula>LEN(TRIM(J1968))&gt;0</formula>
    </cfRule>
  </conditionalFormatting>
  <conditionalFormatting sqref="K1968">
    <cfRule type="notContainsBlanks" dxfId="23352" priority="24358">
      <formula>LEN(TRIM(K1968))&gt;0</formula>
    </cfRule>
  </conditionalFormatting>
  <conditionalFormatting sqref="M1968">
    <cfRule type="containsText" dxfId="23351" priority="24357" operator="containsText" text="Complete">
      <formula>NOT(ISERROR(SEARCH("Complete",M1968)))</formula>
    </cfRule>
  </conditionalFormatting>
  <conditionalFormatting sqref="I1968">
    <cfRule type="cellIs" dxfId="23350" priority="24356" operator="greaterThan">
      <formula>2.35</formula>
    </cfRule>
  </conditionalFormatting>
  <conditionalFormatting sqref="I1968">
    <cfRule type="cellIs" dxfId="23349" priority="24352" operator="greaterThan">
      <formula>2.35</formula>
    </cfRule>
  </conditionalFormatting>
  <conditionalFormatting sqref="J1968">
    <cfRule type="notContainsBlanks" dxfId="23348" priority="24355">
      <formula>LEN(TRIM(J1968))&gt;0</formula>
    </cfRule>
  </conditionalFormatting>
  <conditionalFormatting sqref="K1968">
    <cfRule type="notContainsBlanks" dxfId="23347" priority="24354">
      <formula>LEN(TRIM(K1968))&gt;0</formula>
    </cfRule>
  </conditionalFormatting>
  <conditionalFormatting sqref="M1968">
    <cfRule type="containsText" dxfId="23346" priority="24353" operator="containsText" text="Complete">
      <formula>NOT(ISERROR(SEARCH("Complete",M1968)))</formula>
    </cfRule>
  </conditionalFormatting>
  <conditionalFormatting sqref="J1968">
    <cfRule type="notContainsBlanks" dxfId="23345" priority="24351">
      <formula>LEN(TRIM(J1968))&gt;0</formula>
    </cfRule>
  </conditionalFormatting>
  <conditionalFormatting sqref="K1968">
    <cfRule type="notContainsBlanks" dxfId="23344" priority="24350">
      <formula>LEN(TRIM(K1968))&gt;0</formula>
    </cfRule>
  </conditionalFormatting>
  <conditionalFormatting sqref="M1968">
    <cfRule type="containsText" dxfId="23343" priority="24349" operator="containsText" text="Complete">
      <formula>NOT(ISERROR(SEARCH("Complete",M1968)))</formula>
    </cfRule>
  </conditionalFormatting>
  <conditionalFormatting sqref="I1968">
    <cfRule type="cellIs" dxfId="23342" priority="24348" operator="greaterThan">
      <formula>2.35</formula>
    </cfRule>
  </conditionalFormatting>
  <conditionalFormatting sqref="I1968">
    <cfRule type="cellIs" dxfId="23341" priority="24344" operator="greaterThan">
      <formula>2.35</formula>
    </cfRule>
  </conditionalFormatting>
  <conditionalFormatting sqref="J1968">
    <cfRule type="notContainsBlanks" dxfId="23340" priority="24347">
      <formula>LEN(TRIM(J1968))&gt;0</formula>
    </cfRule>
  </conditionalFormatting>
  <conditionalFormatting sqref="K1968">
    <cfRule type="notContainsBlanks" dxfId="23339" priority="24346">
      <formula>LEN(TRIM(K1968))&gt;0</formula>
    </cfRule>
  </conditionalFormatting>
  <conditionalFormatting sqref="M1968">
    <cfRule type="containsText" dxfId="23338" priority="24345" operator="containsText" text="Complete">
      <formula>NOT(ISERROR(SEARCH("Complete",M1968)))</formula>
    </cfRule>
  </conditionalFormatting>
  <conditionalFormatting sqref="J1969">
    <cfRule type="notContainsBlanks" dxfId="23337" priority="24343">
      <formula>LEN(TRIM(J1969))&gt;0</formula>
    </cfRule>
  </conditionalFormatting>
  <conditionalFormatting sqref="K1969">
    <cfRule type="notContainsBlanks" dxfId="23336" priority="24342">
      <formula>LEN(TRIM(K1969))&gt;0</formula>
    </cfRule>
  </conditionalFormatting>
  <conditionalFormatting sqref="M1969">
    <cfRule type="containsText" dxfId="23335" priority="24341" operator="containsText" text="Complete">
      <formula>NOT(ISERROR(SEARCH("Complete",M1969)))</formula>
    </cfRule>
  </conditionalFormatting>
  <conditionalFormatting sqref="I1969">
    <cfRule type="cellIs" dxfId="23334" priority="24340" operator="greaterThan">
      <formula>2.35</formula>
    </cfRule>
  </conditionalFormatting>
  <conditionalFormatting sqref="I1969">
    <cfRule type="cellIs" dxfId="23333" priority="24336" operator="greaterThan">
      <formula>2.35</formula>
    </cfRule>
  </conditionalFormatting>
  <conditionalFormatting sqref="J1969">
    <cfRule type="notContainsBlanks" dxfId="23332" priority="24339">
      <formula>LEN(TRIM(J1969))&gt;0</formula>
    </cfRule>
  </conditionalFormatting>
  <conditionalFormatting sqref="K1969">
    <cfRule type="notContainsBlanks" dxfId="23331" priority="24338">
      <formula>LEN(TRIM(K1969))&gt;0</formula>
    </cfRule>
  </conditionalFormatting>
  <conditionalFormatting sqref="M1969">
    <cfRule type="containsText" dxfId="23330" priority="24337" operator="containsText" text="Complete">
      <formula>NOT(ISERROR(SEARCH("Complete",M1969)))</formula>
    </cfRule>
  </conditionalFormatting>
  <conditionalFormatting sqref="J1969">
    <cfRule type="notContainsBlanks" dxfId="23329" priority="24335">
      <formula>LEN(TRIM(J1969))&gt;0</formula>
    </cfRule>
  </conditionalFormatting>
  <conditionalFormatting sqref="K1969">
    <cfRule type="notContainsBlanks" dxfId="23328" priority="24334">
      <formula>LEN(TRIM(K1969))&gt;0</formula>
    </cfRule>
  </conditionalFormatting>
  <conditionalFormatting sqref="M1969">
    <cfRule type="containsText" dxfId="23327" priority="24333" operator="containsText" text="Complete">
      <formula>NOT(ISERROR(SEARCH("Complete",M1969)))</formula>
    </cfRule>
  </conditionalFormatting>
  <conditionalFormatting sqref="I1969">
    <cfRule type="cellIs" dxfId="23326" priority="24332" operator="greaterThan">
      <formula>2.35</formula>
    </cfRule>
  </conditionalFormatting>
  <conditionalFormatting sqref="I1969">
    <cfRule type="cellIs" dxfId="23325" priority="24328" operator="greaterThan">
      <formula>2.35</formula>
    </cfRule>
  </conditionalFormatting>
  <conditionalFormatting sqref="J1969">
    <cfRule type="notContainsBlanks" dxfId="23324" priority="24331">
      <formula>LEN(TRIM(J1969))&gt;0</formula>
    </cfRule>
  </conditionalFormatting>
  <conditionalFormatting sqref="K1969">
    <cfRule type="notContainsBlanks" dxfId="23323" priority="24330">
      <formula>LEN(TRIM(K1969))&gt;0</formula>
    </cfRule>
  </conditionalFormatting>
  <conditionalFormatting sqref="M1969">
    <cfRule type="containsText" dxfId="23322" priority="24329" operator="containsText" text="Complete">
      <formula>NOT(ISERROR(SEARCH("Complete",M1969)))</formula>
    </cfRule>
  </conditionalFormatting>
  <conditionalFormatting sqref="J1970">
    <cfRule type="notContainsBlanks" dxfId="23321" priority="24327">
      <formula>LEN(TRIM(J1970))&gt;0</formula>
    </cfRule>
  </conditionalFormatting>
  <conditionalFormatting sqref="K1970">
    <cfRule type="notContainsBlanks" dxfId="23320" priority="24326">
      <formula>LEN(TRIM(K1970))&gt;0</formula>
    </cfRule>
  </conditionalFormatting>
  <conditionalFormatting sqref="M1970">
    <cfRule type="containsText" dxfId="23319" priority="24325" operator="containsText" text="Complete">
      <formula>NOT(ISERROR(SEARCH("Complete",M1970)))</formula>
    </cfRule>
  </conditionalFormatting>
  <conditionalFormatting sqref="I1970">
    <cfRule type="cellIs" dxfId="23318" priority="24324" operator="greaterThan">
      <formula>2.35</formula>
    </cfRule>
  </conditionalFormatting>
  <conditionalFormatting sqref="I1970">
    <cfRule type="cellIs" dxfId="23317" priority="24320" operator="greaterThan">
      <formula>2.35</formula>
    </cfRule>
  </conditionalFormatting>
  <conditionalFormatting sqref="J1970">
    <cfRule type="notContainsBlanks" dxfId="23316" priority="24323">
      <formula>LEN(TRIM(J1970))&gt;0</formula>
    </cfRule>
  </conditionalFormatting>
  <conditionalFormatting sqref="K1970">
    <cfRule type="notContainsBlanks" dxfId="23315" priority="24322">
      <formula>LEN(TRIM(K1970))&gt;0</formula>
    </cfRule>
  </conditionalFormatting>
  <conditionalFormatting sqref="M1970">
    <cfRule type="containsText" dxfId="23314" priority="24321" operator="containsText" text="Complete">
      <formula>NOT(ISERROR(SEARCH("Complete",M1970)))</formula>
    </cfRule>
  </conditionalFormatting>
  <conditionalFormatting sqref="J1970">
    <cfRule type="notContainsBlanks" dxfId="23313" priority="24319">
      <formula>LEN(TRIM(J1970))&gt;0</formula>
    </cfRule>
  </conditionalFormatting>
  <conditionalFormatting sqref="K1970">
    <cfRule type="notContainsBlanks" dxfId="23312" priority="24318">
      <formula>LEN(TRIM(K1970))&gt;0</formula>
    </cfRule>
  </conditionalFormatting>
  <conditionalFormatting sqref="M1970">
    <cfRule type="containsText" dxfId="23311" priority="24317" operator="containsText" text="Complete">
      <formula>NOT(ISERROR(SEARCH("Complete",M1970)))</formula>
    </cfRule>
  </conditionalFormatting>
  <conditionalFormatting sqref="I1970">
    <cfRule type="cellIs" dxfId="23310" priority="24316" operator="greaterThan">
      <formula>2.35</formula>
    </cfRule>
  </conditionalFormatting>
  <conditionalFormatting sqref="I1970">
    <cfRule type="cellIs" dxfId="23309" priority="24312" operator="greaterThan">
      <formula>2.35</formula>
    </cfRule>
  </conditionalFormatting>
  <conditionalFormatting sqref="J1970">
    <cfRule type="notContainsBlanks" dxfId="23308" priority="24315">
      <formula>LEN(TRIM(J1970))&gt;0</formula>
    </cfRule>
  </conditionalFormatting>
  <conditionalFormatting sqref="K1970">
    <cfRule type="notContainsBlanks" dxfId="23307" priority="24314">
      <formula>LEN(TRIM(K1970))&gt;0</formula>
    </cfRule>
  </conditionalFormatting>
  <conditionalFormatting sqref="M1970">
    <cfRule type="containsText" dxfId="23306" priority="24313" operator="containsText" text="Complete">
      <formula>NOT(ISERROR(SEARCH("Complete",M1970)))</formula>
    </cfRule>
  </conditionalFormatting>
  <conditionalFormatting sqref="J1971">
    <cfRule type="notContainsBlanks" dxfId="23305" priority="24311">
      <formula>LEN(TRIM(J1971))&gt;0</formula>
    </cfRule>
  </conditionalFormatting>
  <conditionalFormatting sqref="K1971">
    <cfRule type="notContainsBlanks" dxfId="23304" priority="24310">
      <formula>LEN(TRIM(K1971))&gt;0</formula>
    </cfRule>
  </conditionalFormatting>
  <conditionalFormatting sqref="M1971">
    <cfRule type="containsText" dxfId="23303" priority="24309" operator="containsText" text="Complete">
      <formula>NOT(ISERROR(SEARCH("Complete",M1971)))</formula>
    </cfRule>
  </conditionalFormatting>
  <conditionalFormatting sqref="I1971">
    <cfRule type="cellIs" dxfId="23302" priority="24308" operator="greaterThan">
      <formula>2.35</formula>
    </cfRule>
  </conditionalFormatting>
  <conditionalFormatting sqref="I1971">
    <cfRule type="cellIs" dxfId="23301" priority="24304" operator="greaterThan">
      <formula>2.35</formula>
    </cfRule>
  </conditionalFormatting>
  <conditionalFormatting sqref="J1971">
    <cfRule type="notContainsBlanks" dxfId="23300" priority="24307">
      <formula>LEN(TRIM(J1971))&gt;0</formula>
    </cfRule>
  </conditionalFormatting>
  <conditionalFormatting sqref="K1971">
    <cfRule type="notContainsBlanks" dxfId="23299" priority="24306">
      <formula>LEN(TRIM(K1971))&gt;0</formula>
    </cfRule>
  </conditionalFormatting>
  <conditionalFormatting sqref="M1971">
    <cfRule type="containsText" dxfId="23298" priority="24305" operator="containsText" text="Complete">
      <formula>NOT(ISERROR(SEARCH("Complete",M1971)))</formula>
    </cfRule>
  </conditionalFormatting>
  <conditionalFormatting sqref="J1971">
    <cfRule type="notContainsBlanks" dxfId="23297" priority="24303">
      <formula>LEN(TRIM(J1971))&gt;0</formula>
    </cfRule>
  </conditionalFormatting>
  <conditionalFormatting sqref="K1971">
    <cfRule type="notContainsBlanks" dxfId="23296" priority="24302">
      <formula>LEN(TRIM(K1971))&gt;0</formula>
    </cfRule>
  </conditionalFormatting>
  <conditionalFormatting sqref="M1971">
    <cfRule type="containsText" dxfId="23295" priority="24301" operator="containsText" text="Complete">
      <formula>NOT(ISERROR(SEARCH("Complete",M1971)))</formula>
    </cfRule>
  </conditionalFormatting>
  <conditionalFormatting sqref="I1971">
    <cfRule type="cellIs" dxfId="23294" priority="24300" operator="greaterThan">
      <formula>2.35</formula>
    </cfRule>
  </conditionalFormatting>
  <conditionalFormatting sqref="I1971">
    <cfRule type="cellIs" dxfId="23293" priority="24296" operator="greaterThan">
      <formula>2.35</formula>
    </cfRule>
  </conditionalFormatting>
  <conditionalFormatting sqref="J1971">
    <cfRule type="notContainsBlanks" dxfId="23292" priority="24299">
      <formula>LEN(TRIM(J1971))&gt;0</formula>
    </cfRule>
  </conditionalFormatting>
  <conditionalFormatting sqref="K1971">
    <cfRule type="notContainsBlanks" dxfId="23291" priority="24298">
      <formula>LEN(TRIM(K1971))&gt;0</formula>
    </cfRule>
  </conditionalFormatting>
  <conditionalFormatting sqref="M1971">
    <cfRule type="containsText" dxfId="23290" priority="24297" operator="containsText" text="Complete">
      <formula>NOT(ISERROR(SEARCH("Complete",M1971)))</formula>
    </cfRule>
  </conditionalFormatting>
  <conditionalFormatting sqref="J1972">
    <cfRule type="notContainsBlanks" dxfId="23289" priority="24295">
      <formula>LEN(TRIM(J1972))&gt;0</formula>
    </cfRule>
  </conditionalFormatting>
  <conditionalFormatting sqref="K1972">
    <cfRule type="notContainsBlanks" dxfId="23288" priority="24294">
      <formula>LEN(TRIM(K1972))&gt;0</formula>
    </cfRule>
  </conditionalFormatting>
  <conditionalFormatting sqref="M1972">
    <cfRule type="containsText" dxfId="23287" priority="24293" operator="containsText" text="Complete">
      <formula>NOT(ISERROR(SEARCH("Complete",M1972)))</formula>
    </cfRule>
  </conditionalFormatting>
  <conditionalFormatting sqref="I1972">
    <cfRule type="cellIs" dxfId="23286" priority="24292" operator="greaterThan">
      <formula>2.35</formula>
    </cfRule>
  </conditionalFormatting>
  <conditionalFormatting sqref="I1972">
    <cfRule type="cellIs" dxfId="23285" priority="24288" operator="greaterThan">
      <formula>2.35</formula>
    </cfRule>
  </conditionalFormatting>
  <conditionalFormatting sqref="J1972">
    <cfRule type="notContainsBlanks" dxfId="23284" priority="24291">
      <formula>LEN(TRIM(J1972))&gt;0</formula>
    </cfRule>
  </conditionalFormatting>
  <conditionalFormatting sqref="K1972">
    <cfRule type="notContainsBlanks" dxfId="23283" priority="24290">
      <formula>LEN(TRIM(K1972))&gt;0</formula>
    </cfRule>
  </conditionalFormatting>
  <conditionalFormatting sqref="M1972">
    <cfRule type="containsText" dxfId="23282" priority="24289" operator="containsText" text="Complete">
      <formula>NOT(ISERROR(SEARCH("Complete",M1972)))</formula>
    </cfRule>
  </conditionalFormatting>
  <conditionalFormatting sqref="J1972">
    <cfRule type="notContainsBlanks" dxfId="23281" priority="24287">
      <formula>LEN(TRIM(J1972))&gt;0</formula>
    </cfRule>
  </conditionalFormatting>
  <conditionalFormatting sqref="K1972">
    <cfRule type="notContainsBlanks" dxfId="23280" priority="24286">
      <formula>LEN(TRIM(K1972))&gt;0</formula>
    </cfRule>
  </conditionalFormatting>
  <conditionalFormatting sqref="M1972">
    <cfRule type="containsText" dxfId="23279" priority="24285" operator="containsText" text="Complete">
      <formula>NOT(ISERROR(SEARCH("Complete",M1972)))</formula>
    </cfRule>
  </conditionalFormatting>
  <conditionalFormatting sqref="I1972">
    <cfRule type="cellIs" dxfId="23278" priority="24284" operator="greaterThan">
      <formula>2.35</formula>
    </cfRule>
  </conditionalFormatting>
  <conditionalFormatting sqref="I1972">
    <cfRule type="cellIs" dxfId="23277" priority="24280" operator="greaterThan">
      <formula>2.35</formula>
    </cfRule>
  </conditionalFormatting>
  <conditionalFormatting sqref="J1972">
    <cfRule type="notContainsBlanks" dxfId="23276" priority="24283">
      <formula>LEN(TRIM(J1972))&gt;0</formula>
    </cfRule>
  </conditionalFormatting>
  <conditionalFormatting sqref="K1972">
    <cfRule type="notContainsBlanks" dxfId="23275" priority="24282">
      <formula>LEN(TRIM(K1972))&gt;0</formula>
    </cfRule>
  </conditionalFormatting>
  <conditionalFormatting sqref="M1972">
    <cfRule type="containsText" dxfId="23274" priority="24281" operator="containsText" text="Complete">
      <formula>NOT(ISERROR(SEARCH("Complete",M1972)))</formula>
    </cfRule>
  </conditionalFormatting>
  <conditionalFormatting sqref="J1973">
    <cfRule type="notContainsBlanks" dxfId="23273" priority="24279">
      <formula>LEN(TRIM(J1973))&gt;0</formula>
    </cfRule>
  </conditionalFormatting>
  <conditionalFormatting sqref="K1973">
    <cfRule type="notContainsBlanks" dxfId="23272" priority="24278">
      <formula>LEN(TRIM(K1973))&gt;0</formula>
    </cfRule>
  </conditionalFormatting>
  <conditionalFormatting sqref="M1973">
    <cfRule type="containsText" dxfId="23271" priority="24277" operator="containsText" text="Complete">
      <formula>NOT(ISERROR(SEARCH("Complete",M1973)))</formula>
    </cfRule>
  </conditionalFormatting>
  <conditionalFormatting sqref="I1973">
    <cfRule type="cellIs" dxfId="23270" priority="24276" operator="greaterThan">
      <formula>2.35</formula>
    </cfRule>
  </conditionalFormatting>
  <conditionalFormatting sqref="I1973">
    <cfRule type="cellIs" dxfId="23269" priority="24272" operator="greaterThan">
      <formula>2.35</formula>
    </cfRule>
  </conditionalFormatting>
  <conditionalFormatting sqref="J1973">
    <cfRule type="notContainsBlanks" dxfId="23268" priority="24275">
      <formula>LEN(TRIM(J1973))&gt;0</formula>
    </cfRule>
  </conditionalFormatting>
  <conditionalFormatting sqref="K1973">
    <cfRule type="notContainsBlanks" dxfId="23267" priority="24274">
      <formula>LEN(TRIM(K1973))&gt;0</formula>
    </cfRule>
  </conditionalFormatting>
  <conditionalFormatting sqref="M1973">
    <cfRule type="containsText" dxfId="23266" priority="24273" operator="containsText" text="Complete">
      <formula>NOT(ISERROR(SEARCH("Complete",M1973)))</formula>
    </cfRule>
  </conditionalFormatting>
  <conditionalFormatting sqref="J1973">
    <cfRule type="notContainsBlanks" dxfId="23265" priority="24271">
      <formula>LEN(TRIM(J1973))&gt;0</formula>
    </cfRule>
  </conditionalFormatting>
  <conditionalFormatting sqref="K1973">
    <cfRule type="notContainsBlanks" dxfId="23264" priority="24270">
      <formula>LEN(TRIM(K1973))&gt;0</formula>
    </cfRule>
  </conditionalFormatting>
  <conditionalFormatting sqref="M1973">
    <cfRule type="containsText" dxfId="23263" priority="24269" operator="containsText" text="Complete">
      <formula>NOT(ISERROR(SEARCH("Complete",M1973)))</formula>
    </cfRule>
  </conditionalFormatting>
  <conditionalFormatting sqref="I1973">
    <cfRule type="cellIs" dxfId="23262" priority="24268" operator="greaterThan">
      <formula>2.35</formula>
    </cfRule>
  </conditionalFormatting>
  <conditionalFormatting sqref="I1973">
    <cfRule type="cellIs" dxfId="23261" priority="24264" operator="greaterThan">
      <formula>2.35</formula>
    </cfRule>
  </conditionalFormatting>
  <conditionalFormatting sqref="J1973">
    <cfRule type="notContainsBlanks" dxfId="23260" priority="24267">
      <formula>LEN(TRIM(J1973))&gt;0</formula>
    </cfRule>
  </conditionalFormatting>
  <conditionalFormatting sqref="K1973">
    <cfRule type="notContainsBlanks" dxfId="23259" priority="24266">
      <formula>LEN(TRIM(K1973))&gt;0</formula>
    </cfRule>
  </conditionalFormatting>
  <conditionalFormatting sqref="M1973">
    <cfRule type="containsText" dxfId="23258" priority="24265" operator="containsText" text="Complete">
      <formula>NOT(ISERROR(SEARCH("Complete",M1973)))</formula>
    </cfRule>
  </conditionalFormatting>
  <conditionalFormatting sqref="J1974">
    <cfRule type="notContainsBlanks" dxfId="23257" priority="24263">
      <formula>LEN(TRIM(J1974))&gt;0</formula>
    </cfRule>
  </conditionalFormatting>
  <conditionalFormatting sqref="K1974">
    <cfRule type="notContainsBlanks" dxfId="23256" priority="24262">
      <formula>LEN(TRIM(K1974))&gt;0</formula>
    </cfRule>
  </conditionalFormatting>
  <conditionalFormatting sqref="M1974">
    <cfRule type="containsText" dxfId="23255" priority="24261" operator="containsText" text="Complete">
      <formula>NOT(ISERROR(SEARCH("Complete",M1974)))</formula>
    </cfRule>
  </conditionalFormatting>
  <conditionalFormatting sqref="I1974">
    <cfRule type="cellIs" dxfId="23254" priority="24260" operator="greaterThan">
      <formula>2.35</formula>
    </cfRule>
  </conditionalFormatting>
  <conditionalFormatting sqref="I1974">
    <cfRule type="cellIs" dxfId="23253" priority="24256" operator="greaterThan">
      <formula>2.35</formula>
    </cfRule>
  </conditionalFormatting>
  <conditionalFormatting sqref="J1974">
    <cfRule type="notContainsBlanks" dxfId="23252" priority="24259">
      <formula>LEN(TRIM(J1974))&gt;0</formula>
    </cfRule>
  </conditionalFormatting>
  <conditionalFormatting sqref="K1974">
    <cfRule type="notContainsBlanks" dxfId="23251" priority="24258">
      <formula>LEN(TRIM(K1974))&gt;0</formula>
    </cfRule>
  </conditionalFormatting>
  <conditionalFormatting sqref="M1974">
    <cfRule type="containsText" dxfId="23250" priority="24257" operator="containsText" text="Complete">
      <formula>NOT(ISERROR(SEARCH("Complete",M1974)))</formula>
    </cfRule>
  </conditionalFormatting>
  <conditionalFormatting sqref="J1974">
    <cfRule type="notContainsBlanks" dxfId="23249" priority="24255">
      <formula>LEN(TRIM(J1974))&gt;0</formula>
    </cfRule>
  </conditionalFormatting>
  <conditionalFormatting sqref="K1974">
    <cfRule type="notContainsBlanks" dxfId="23248" priority="24254">
      <formula>LEN(TRIM(K1974))&gt;0</formula>
    </cfRule>
  </conditionalFormatting>
  <conditionalFormatting sqref="M1974">
    <cfRule type="containsText" dxfId="23247" priority="24253" operator="containsText" text="Complete">
      <formula>NOT(ISERROR(SEARCH("Complete",M1974)))</formula>
    </cfRule>
  </conditionalFormatting>
  <conditionalFormatting sqref="I1974">
    <cfRule type="cellIs" dxfId="23246" priority="24252" operator="greaterThan">
      <formula>2.35</formula>
    </cfRule>
  </conditionalFormatting>
  <conditionalFormatting sqref="I1974">
    <cfRule type="cellIs" dxfId="23245" priority="24248" operator="greaterThan">
      <formula>2.35</formula>
    </cfRule>
  </conditionalFormatting>
  <conditionalFormatting sqref="J1974">
    <cfRule type="notContainsBlanks" dxfId="23244" priority="24251">
      <formula>LEN(TRIM(J1974))&gt;0</formula>
    </cfRule>
  </conditionalFormatting>
  <conditionalFormatting sqref="K1974">
    <cfRule type="notContainsBlanks" dxfId="23243" priority="24250">
      <formula>LEN(TRIM(K1974))&gt;0</formula>
    </cfRule>
  </conditionalFormatting>
  <conditionalFormatting sqref="M1974">
    <cfRule type="containsText" dxfId="23242" priority="24249" operator="containsText" text="Complete">
      <formula>NOT(ISERROR(SEARCH("Complete",M1974)))</formula>
    </cfRule>
  </conditionalFormatting>
  <conditionalFormatting sqref="J1975">
    <cfRule type="notContainsBlanks" dxfId="23241" priority="24247">
      <formula>LEN(TRIM(J1975))&gt;0</formula>
    </cfRule>
  </conditionalFormatting>
  <conditionalFormatting sqref="K1975">
    <cfRule type="notContainsBlanks" dxfId="23240" priority="24246">
      <formula>LEN(TRIM(K1975))&gt;0</formula>
    </cfRule>
  </conditionalFormatting>
  <conditionalFormatting sqref="M1975">
    <cfRule type="containsText" dxfId="23239" priority="24245" operator="containsText" text="Complete">
      <formula>NOT(ISERROR(SEARCH("Complete",M1975)))</formula>
    </cfRule>
  </conditionalFormatting>
  <conditionalFormatting sqref="I1975">
    <cfRule type="cellIs" dxfId="23238" priority="24244" operator="greaterThan">
      <formula>2.35</formula>
    </cfRule>
  </conditionalFormatting>
  <conditionalFormatting sqref="I1975">
    <cfRule type="cellIs" dxfId="23237" priority="24240" operator="greaterThan">
      <formula>2.35</formula>
    </cfRule>
  </conditionalFormatting>
  <conditionalFormatting sqref="J1975">
    <cfRule type="notContainsBlanks" dxfId="23236" priority="24243">
      <formula>LEN(TRIM(J1975))&gt;0</formula>
    </cfRule>
  </conditionalFormatting>
  <conditionalFormatting sqref="K1975">
    <cfRule type="notContainsBlanks" dxfId="23235" priority="24242">
      <formula>LEN(TRIM(K1975))&gt;0</formula>
    </cfRule>
  </conditionalFormatting>
  <conditionalFormatting sqref="M1975">
    <cfRule type="containsText" dxfId="23234" priority="24241" operator="containsText" text="Complete">
      <formula>NOT(ISERROR(SEARCH("Complete",M1975)))</formula>
    </cfRule>
  </conditionalFormatting>
  <conditionalFormatting sqref="J1975">
    <cfRule type="notContainsBlanks" dxfId="23233" priority="24239">
      <formula>LEN(TRIM(J1975))&gt;0</formula>
    </cfRule>
  </conditionalFormatting>
  <conditionalFormatting sqref="K1975">
    <cfRule type="notContainsBlanks" dxfId="23232" priority="24238">
      <formula>LEN(TRIM(K1975))&gt;0</formula>
    </cfRule>
  </conditionalFormatting>
  <conditionalFormatting sqref="M1975">
    <cfRule type="containsText" dxfId="23231" priority="24237" operator="containsText" text="Complete">
      <formula>NOT(ISERROR(SEARCH("Complete",M1975)))</formula>
    </cfRule>
  </conditionalFormatting>
  <conditionalFormatting sqref="I1975">
    <cfRule type="cellIs" dxfId="23230" priority="24236" operator="greaterThan">
      <formula>2.35</formula>
    </cfRule>
  </conditionalFormatting>
  <conditionalFormatting sqref="I1975">
    <cfRule type="cellIs" dxfId="23229" priority="24232" operator="greaterThan">
      <formula>2.35</formula>
    </cfRule>
  </conditionalFormatting>
  <conditionalFormatting sqref="J1975">
    <cfRule type="notContainsBlanks" dxfId="23228" priority="24235">
      <formula>LEN(TRIM(J1975))&gt;0</formula>
    </cfRule>
  </conditionalFormatting>
  <conditionalFormatting sqref="K1975">
    <cfRule type="notContainsBlanks" dxfId="23227" priority="24234">
      <formula>LEN(TRIM(K1975))&gt;0</formula>
    </cfRule>
  </conditionalFormatting>
  <conditionalFormatting sqref="M1975">
    <cfRule type="containsText" dxfId="23226" priority="24233" operator="containsText" text="Complete">
      <formula>NOT(ISERROR(SEARCH("Complete",M1975)))</formula>
    </cfRule>
  </conditionalFormatting>
  <conditionalFormatting sqref="J1976">
    <cfRule type="notContainsBlanks" dxfId="23225" priority="24231">
      <formula>LEN(TRIM(J1976))&gt;0</formula>
    </cfRule>
  </conditionalFormatting>
  <conditionalFormatting sqref="K1976">
    <cfRule type="notContainsBlanks" dxfId="23224" priority="24230">
      <formula>LEN(TRIM(K1976))&gt;0</formula>
    </cfRule>
  </conditionalFormatting>
  <conditionalFormatting sqref="M1976">
    <cfRule type="containsText" dxfId="23223" priority="24229" operator="containsText" text="Complete">
      <formula>NOT(ISERROR(SEARCH("Complete",M1976)))</formula>
    </cfRule>
  </conditionalFormatting>
  <conditionalFormatting sqref="I1976">
    <cfRule type="cellIs" dxfId="23222" priority="24228" operator="greaterThan">
      <formula>2.35</formula>
    </cfRule>
  </conditionalFormatting>
  <conditionalFormatting sqref="I1976">
    <cfRule type="cellIs" dxfId="23221" priority="24224" operator="greaterThan">
      <formula>2.35</formula>
    </cfRule>
  </conditionalFormatting>
  <conditionalFormatting sqref="J1976">
    <cfRule type="notContainsBlanks" dxfId="23220" priority="24227">
      <formula>LEN(TRIM(J1976))&gt;0</formula>
    </cfRule>
  </conditionalFormatting>
  <conditionalFormatting sqref="K1976">
    <cfRule type="notContainsBlanks" dxfId="23219" priority="24226">
      <formula>LEN(TRIM(K1976))&gt;0</formula>
    </cfRule>
  </conditionalFormatting>
  <conditionalFormatting sqref="M1976">
    <cfRule type="containsText" dxfId="23218" priority="24225" operator="containsText" text="Complete">
      <formula>NOT(ISERROR(SEARCH("Complete",M1976)))</formula>
    </cfRule>
  </conditionalFormatting>
  <conditionalFormatting sqref="J1976">
    <cfRule type="notContainsBlanks" dxfId="23217" priority="24223">
      <formula>LEN(TRIM(J1976))&gt;0</formula>
    </cfRule>
  </conditionalFormatting>
  <conditionalFormatting sqref="K1976">
    <cfRule type="notContainsBlanks" dxfId="23216" priority="24222">
      <formula>LEN(TRIM(K1976))&gt;0</formula>
    </cfRule>
  </conditionalFormatting>
  <conditionalFormatting sqref="M1976">
    <cfRule type="containsText" dxfId="23215" priority="24221" operator="containsText" text="Complete">
      <formula>NOT(ISERROR(SEARCH("Complete",M1976)))</formula>
    </cfRule>
  </conditionalFormatting>
  <conditionalFormatting sqref="I1976">
    <cfRule type="cellIs" dxfId="23214" priority="24220" operator="greaterThan">
      <formula>2.35</formula>
    </cfRule>
  </conditionalFormatting>
  <conditionalFormatting sqref="I1976">
    <cfRule type="cellIs" dxfId="23213" priority="24216" operator="greaterThan">
      <formula>2.35</formula>
    </cfRule>
  </conditionalFormatting>
  <conditionalFormatting sqref="J1976">
    <cfRule type="notContainsBlanks" dxfId="23212" priority="24219">
      <formula>LEN(TRIM(J1976))&gt;0</formula>
    </cfRule>
  </conditionalFormatting>
  <conditionalFormatting sqref="K1976">
    <cfRule type="notContainsBlanks" dxfId="23211" priority="24218">
      <formula>LEN(TRIM(K1976))&gt;0</formula>
    </cfRule>
  </conditionalFormatting>
  <conditionalFormatting sqref="M1976">
    <cfRule type="containsText" dxfId="23210" priority="24217" operator="containsText" text="Complete">
      <formula>NOT(ISERROR(SEARCH("Complete",M1976)))</formula>
    </cfRule>
  </conditionalFormatting>
  <conditionalFormatting sqref="J1977">
    <cfRule type="notContainsBlanks" dxfId="23209" priority="24215">
      <formula>LEN(TRIM(J1977))&gt;0</formula>
    </cfRule>
  </conditionalFormatting>
  <conditionalFormatting sqref="K1977">
    <cfRule type="notContainsBlanks" dxfId="23208" priority="24214">
      <formula>LEN(TRIM(K1977))&gt;0</formula>
    </cfRule>
  </conditionalFormatting>
  <conditionalFormatting sqref="M1977">
    <cfRule type="containsText" dxfId="23207" priority="24213" operator="containsText" text="Complete">
      <formula>NOT(ISERROR(SEARCH("Complete",M1977)))</formula>
    </cfRule>
  </conditionalFormatting>
  <conditionalFormatting sqref="I1977">
    <cfRule type="cellIs" dxfId="23206" priority="24212" operator="greaterThan">
      <formula>2.35</formula>
    </cfRule>
  </conditionalFormatting>
  <conditionalFormatting sqref="I1977">
    <cfRule type="cellIs" dxfId="23205" priority="24208" operator="greaterThan">
      <formula>2.35</formula>
    </cfRule>
  </conditionalFormatting>
  <conditionalFormatting sqref="J1977">
    <cfRule type="notContainsBlanks" dxfId="23204" priority="24211">
      <formula>LEN(TRIM(J1977))&gt;0</formula>
    </cfRule>
  </conditionalFormatting>
  <conditionalFormatting sqref="K1977">
    <cfRule type="notContainsBlanks" dxfId="23203" priority="24210">
      <formula>LEN(TRIM(K1977))&gt;0</formula>
    </cfRule>
  </conditionalFormatting>
  <conditionalFormatting sqref="M1977">
    <cfRule type="containsText" dxfId="23202" priority="24209" operator="containsText" text="Complete">
      <formula>NOT(ISERROR(SEARCH("Complete",M1977)))</formula>
    </cfRule>
  </conditionalFormatting>
  <conditionalFormatting sqref="J1977">
    <cfRule type="notContainsBlanks" dxfId="23201" priority="24207">
      <formula>LEN(TRIM(J1977))&gt;0</formula>
    </cfRule>
  </conditionalFormatting>
  <conditionalFormatting sqref="K1977">
    <cfRule type="notContainsBlanks" dxfId="23200" priority="24206">
      <formula>LEN(TRIM(K1977))&gt;0</formula>
    </cfRule>
  </conditionalFormatting>
  <conditionalFormatting sqref="M1977">
    <cfRule type="containsText" dxfId="23199" priority="24205" operator="containsText" text="Complete">
      <formula>NOT(ISERROR(SEARCH("Complete",M1977)))</formula>
    </cfRule>
  </conditionalFormatting>
  <conditionalFormatting sqref="I1977">
    <cfRule type="cellIs" dxfId="23198" priority="24204" operator="greaterThan">
      <formula>2.35</formula>
    </cfRule>
  </conditionalFormatting>
  <conditionalFormatting sqref="I1977">
    <cfRule type="cellIs" dxfId="23197" priority="24200" operator="greaterThan">
      <formula>2.35</formula>
    </cfRule>
  </conditionalFormatting>
  <conditionalFormatting sqref="J1977">
    <cfRule type="notContainsBlanks" dxfId="23196" priority="24203">
      <formula>LEN(TRIM(J1977))&gt;0</formula>
    </cfRule>
  </conditionalFormatting>
  <conditionalFormatting sqref="K1977">
    <cfRule type="notContainsBlanks" dxfId="23195" priority="24202">
      <formula>LEN(TRIM(K1977))&gt;0</formula>
    </cfRule>
  </conditionalFormatting>
  <conditionalFormatting sqref="M1977">
    <cfRule type="containsText" dxfId="23194" priority="24201" operator="containsText" text="Complete">
      <formula>NOT(ISERROR(SEARCH("Complete",M1977)))</formula>
    </cfRule>
  </conditionalFormatting>
  <conditionalFormatting sqref="J1978">
    <cfRule type="notContainsBlanks" dxfId="23193" priority="24199">
      <formula>LEN(TRIM(J1978))&gt;0</formula>
    </cfRule>
  </conditionalFormatting>
  <conditionalFormatting sqref="K1978">
    <cfRule type="notContainsBlanks" dxfId="23192" priority="24198">
      <formula>LEN(TRIM(K1978))&gt;0</formula>
    </cfRule>
  </conditionalFormatting>
  <conditionalFormatting sqref="M1978">
    <cfRule type="containsText" dxfId="23191" priority="24197" operator="containsText" text="Complete">
      <formula>NOT(ISERROR(SEARCH("Complete",M1978)))</formula>
    </cfRule>
  </conditionalFormatting>
  <conditionalFormatting sqref="I1978">
    <cfRule type="cellIs" dxfId="23190" priority="24196" operator="greaterThan">
      <formula>2.35</formula>
    </cfRule>
  </conditionalFormatting>
  <conditionalFormatting sqref="I1978">
    <cfRule type="cellIs" dxfId="23189" priority="24192" operator="greaterThan">
      <formula>2.35</formula>
    </cfRule>
  </conditionalFormatting>
  <conditionalFormatting sqref="J1978">
    <cfRule type="notContainsBlanks" dxfId="23188" priority="24195">
      <formula>LEN(TRIM(J1978))&gt;0</formula>
    </cfRule>
  </conditionalFormatting>
  <conditionalFormatting sqref="K1978">
    <cfRule type="notContainsBlanks" dxfId="23187" priority="24194">
      <formula>LEN(TRIM(K1978))&gt;0</formula>
    </cfRule>
  </conditionalFormatting>
  <conditionalFormatting sqref="M1978">
    <cfRule type="containsText" dxfId="23186" priority="24193" operator="containsText" text="Complete">
      <formula>NOT(ISERROR(SEARCH("Complete",M1978)))</formula>
    </cfRule>
  </conditionalFormatting>
  <conditionalFormatting sqref="J1978">
    <cfRule type="notContainsBlanks" dxfId="23185" priority="24191">
      <formula>LEN(TRIM(J1978))&gt;0</formula>
    </cfRule>
  </conditionalFormatting>
  <conditionalFormatting sqref="K1978">
    <cfRule type="notContainsBlanks" dxfId="23184" priority="24190">
      <formula>LEN(TRIM(K1978))&gt;0</formula>
    </cfRule>
  </conditionalFormatting>
  <conditionalFormatting sqref="M1978">
    <cfRule type="containsText" dxfId="23183" priority="24189" operator="containsText" text="Complete">
      <formula>NOT(ISERROR(SEARCH("Complete",M1978)))</formula>
    </cfRule>
  </conditionalFormatting>
  <conditionalFormatting sqref="I1978">
    <cfRule type="cellIs" dxfId="23182" priority="24188" operator="greaterThan">
      <formula>2.35</formula>
    </cfRule>
  </conditionalFormatting>
  <conditionalFormatting sqref="I1978">
    <cfRule type="cellIs" dxfId="23181" priority="24184" operator="greaterThan">
      <formula>2.35</formula>
    </cfRule>
  </conditionalFormatting>
  <conditionalFormatting sqref="J1978">
    <cfRule type="notContainsBlanks" dxfId="23180" priority="24187">
      <formula>LEN(TRIM(J1978))&gt;0</formula>
    </cfRule>
  </conditionalFormatting>
  <conditionalFormatting sqref="K1978">
    <cfRule type="notContainsBlanks" dxfId="23179" priority="24186">
      <formula>LEN(TRIM(K1978))&gt;0</formula>
    </cfRule>
  </conditionalFormatting>
  <conditionalFormatting sqref="M1978">
    <cfRule type="containsText" dxfId="23178" priority="24185" operator="containsText" text="Complete">
      <formula>NOT(ISERROR(SEARCH("Complete",M1978)))</formula>
    </cfRule>
  </conditionalFormatting>
  <conditionalFormatting sqref="J1979">
    <cfRule type="notContainsBlanks" dxfId="23177" priority="24183">
      <formula>LEN(TRIM(J1979))&gt;0</formula>
    </cfRule>
  </conditionalFormatting>
  <conditionalFormatting sqref="K1979">
    <cfRule type="notContainsBlanks" dxfId="23176" priority="24182">
      <formula>LEN(TRIM(K1979))&gt;0</formula>
    </cfRule>
  </conditionalFormatting>
  <conditionalFormatting sqref="M1979">
    <cfRule type="containsText" dxfId="23175" priority="24181" operator="containsText" text="Complete">
      <formula>NOT(ISERROR(SEARCH("Complete",M1979)))</formula>
    </cfRule>
  </conditionalFormatting>
  <conditionalFormatting sqref="I1979">
    <cfRule type="cellIs" dxfId="23174" priority="24180" operator="greaterThan">
      <formula>2.35</formula>
    </cfRule>
  </conditionalFormatting>
  <conditionalFormatting sqref="I1979">
    <cfRule type="cellIs" dxfId="23173" priority="24176" operator="greaterThan">
      <formula>2.35</formula>
    </cfRule>
  </conditionalFormatting>
  <conditionalFormatting sqref="J1979">
    <cfRule type="notContainsBlanks" dxfId="23172" priority="24179">
      <formula>LEN(TRIM(J1979))&gt;0</formula>
    </cfRule>
  </conditionalFormatting>
  <conditionalFormatting sqref="K1979">
    <cfRule type="notContainsBlanks" dxfId="23171" priority="24178">
      <formula>LEN(TRIM(K1979))&gt;0</formula>
    </cfRule>
  </conditionalFormatting>
  <conditionalFormatting sqref="M1979">
    <cfRule type="containsText" dxfId="23170" priority="24177" operator="containsText" text="Complete">
      <formula>NOT(ISERROR(SEARCH("Complete",M1979)))</formula>
    </cfRule>
  </conditionalFormatting>
  <conditionalFormatting sqref="J1979">
    <cfRule type="notContainsBlanks" dxfId="23169" priority="24175">
      <formula>LEN(TRIM(J1979))&gt;0</formula>
    </cfRule>
  </conditionalFormatting>
  <conditionalFormatting sqref="K1979">
    <cfRule type="notContainsBlanks" dxfId="23168" priority="24174">
      <formula>LEN(TRIM(K1979))&gt;0</formula>
    </cfRule>
  </conditionalFormatting>
  <conditionalFormatting sqref="M1979">
    <cfRule type="containsText" dxfId="23167" priority="24173" operator="containsText" text="Complete">
      <formula>NOT(ISERROR(SEARCH("Complete",M1979)))</formula>
    </cfRule>
  </conditionalFormatting>
  <conditionalFormatting sqref="I1979">
    <cfRule type="cellIs" dxfId="23166" priority="24172" operator="greaterThan">
      <formula>2.35</formula>
    </cfRule>
  </conditionalFormatting>
  <conditionalFormatting sqref="I1979">
    <cfRule type="cellIs" dxfId="23165" priority="24168" operator="greaterThan">
      <formula>2.35</formula>
    </cfRule>
  </conditionalFormatting>
  <conditionalFormatting sqref="J1979">
    <cfRule type="notContainsBlanks" dxfId="23164" priority="24171">
      <formula>LEN(TRIM(J1979))&gt;0</formula>
    </cfRule>
  </conditionalFormatting>
  <conditionalFormatting sqref="K1979">
    <cfRule type="notContainsBlanks" dxfId="23163" priority="24170">
      <formula>LEN(TRIM(K1979))&gt;0</formula>
    </cfRule>
  </conditionalFormatting>
  <conditionalFormatting sqref="M1979">
    <cfRule type="containsText" dxfId="23162" priority="24169" operator="containsText" text="Complete">
      <formula>NOT(ISERROR(SEARCH("Complete",M1979)))</formula>
    </cfRule>
  </conditionalFormatting>
  <conditionalFormatting sqref="J1980">
    <cfRule type="notContainsBlanks" dxfId="23161" priority="24167">
      <formula>LEN(TRIM(J1980))&gt;0</formula>
    </cfRule>
  </conditionalFormatting>
  <conditionalFormatting sqref="K1980">
    <cfRule type="notContainsBlanks" dxfId="23160" priority="24166">
      <formula>LEN(TRIM(K1980))&gt;0</formula>
    </cfRule>
  </conditionalFormatting>
  <conditionalFormatting sqref="M1980">
    <cfRule type="containsText" dxfId="23159" priority="24165" operator="containsText" text="Complete">
      <formula>NOT(ISERROR(SEARCH("Complete",M1980)))</formula>
    </cfRule>
  </conditionalFormatting>
  <conditionalFormatting sqref="I1980">
    <cfRule type="cellIs" dxfId="23158" priority="24164" operator="greaterThan">
      <formula>2.35</formula>
    </cfRule>
  </conditionalFormatting>
  <conditionalFormatting sqref="I1980">
    <cfRule type="cellIs" dxfId="23157" priority="24160" operator="greaterThan">
      <formula>2.35</formula>
    </cfRule>
  </conditionalFormatting>
  <conditionalFormatting sqref="J1980">
    <cfRule type="notContainsBlanks" dxfId="23156" priority="24163">
      <formula>LEN(TRIM(J1980))&gt;0</formula>
    </cfRule>
  </conditionalFormatting>
  <conditionalFormatting sqref="K1980">
    <cfRule type="notContainsBlanks" dxfId="23155" priority="24162">
      <formula>LEN(TRIM(K1980))&gt;0</formula>
    </cfRule>
  </conditionalFormatting>
  <conditionalFormatting sqref="M1980">
    <cfRule type="containsText" dxfId="23154" priority="24161" operator="containsText" text="Complete">
      <formula>NOT(ISERROR(SEARCH("Complete",M1980)))</formula>
    </cfRule>
  </conditionalFormatting>
  <conditionalFormatting sqref="J1980">
    <cfRule type="notContainsBlanks" dxfId="23153" priority="24159">
      <formula>LEN(TRIM(J1980))&gt;0</formula>
    </cfRule>
  </conditionalFormatting>
  <conditionalFormatting sqref="K1980">
    <cfRule type="notContainsBlanks" dxfId="23152" priority="24158">
      <formula>LEN(TRIM(K1980))&gt;0</formula>
    </cfRule>
  </conditionalFormatting>
  <conditionalFormatting sqref="M1980">
    <cfRule type="containsText" dxfId="23151" priority="24157" operator="containsText" text="Complete">
      <formula>NOT(ISERROR(SEARCH("Complete",M1980)))</formula>
    </cfRule>
  </conditionalFormatting>
  <conditionalFormatting sqref="I1980">
    <cfRule type="cellIs" dxfId="23150" priority="24156" operator="greaterThan">
      <formula>2.35</formula>
    </cfRule>
  </conditionalFormatting>
  <conditionalFormatting sqref="I1980">
    <cfRule type="cellIs" dxfId="23149" priority="24152" operator="greaterThan">
      <formula>2.35</formula>
    </cfRule>
  </conditionalFormatting>
  <conditionalFormatting sqref="J1980">
    <cfRule type="notContainsBlanks" dxfId="23148" priority="24155">
      <formula>LEN(TRIM(J1980))&gt;0</formula>
    </cfRule>
  </conditionalFormatting>
  <conditionalFormatting sqref="K1980">
    <cfRule type="notContainsBlanks" dxfId="23147" priority="24154">
      <formula>LEN(TRIM(K1980))&gt;0</formula>
    </cfRule>
  </conditionalFormatting>
  <conditionalFormatting sqref="M1980">
    <cfRule type="containsText" dxfId="23146" priority="24153" operator="containsText" text="Complete">
      <formula>NOT(ISERROR(SEARCH("Complete",M1980)))</formula>
    </cfRule>
  </conditionalFormatting>
  <conditionalFormatting sqref="J1981">
    <cfRule type="notContainsBlanks" dxfId="23145" priority="24151">
      <formula>LEN(TRIM(J1981))&gt;0</formula>
    </cfRule>
  </conditionalFormatting>
  <conditionalFormatting sqref="K1981">
    <cfRule type="notContainsBlanks" dxfId="23144" priority="24150">
      <formula>LEN(TRIM(K1981))&gt;0</formula>
    </cfRule>
  </conditionalFormatting>
  <conditionalFormatting sqref="M1981">
    <cfRule type="containsText" dxfId="23143" priority="24149" operator="containsText" text="Complete">
      <formula>NOT(ISERROR(SEARCH("Complete",M1981)))</formula>
    </cfRule>
  </conditionalFormatting>
  <conditionalFormatting sqref="I1981">
    <cfRule type="cellIs" dxfId="23142" priority="24148" operator="greaterThan">
      <formula>2.35</formula>
    </cfRule>
  </conditionalFormatting>
  <conditionalFormatting sqref="I1981">
    <cfRule type="cellIs" dxfId="23141" priority="24144" operator="greaterThan">
      <formula>2.35</formula>
    </cfRule>
  </conditionalFormatting>
  <conditionalFormatting sqref="J1981">
    <cfRule type="notContainsBlanks" dxfId="23140" priority="24147">
      <formula>LEN(TRIM(J1981))&gt;0</formula>
    </cfRule>
  </conditionalFormatting>
  <conditionalFormatting sqref="K1981">
    <cfRule type="notContainsBlanks" dxfId="23139" priority="24146">
      <formula>LEN(TRIM(K1981))&gt;0</formula>
    </cfRule>
  </conditionalFormatting>
  <conditionalFormatting sqref="M1981">
    <cfRule type="containsText" dxfId="23138" priority="24145" operator="containsText" text="Complete">
      <formula>NOT(ISERROR(SEARCH("Complete",M1981)))</formula>
    </cfRule>
  </conditionalFormatting>
  <conditionalFormatting sqref="J1981">
    <cfRule type="notContainsBlanks" dxfId="23137" priority="24143">
      <formula>LEN(TRIM(J1981))&gt;0</formula>
    </cfRule>
  </conditionalFormatting>
  <conditionalFormatting sqref="K1981">
    <cfRule type="notContainsBlanks" dxfId="23136" priority="24142">
      <formula>LEN(TRIM(K1981))&gt;0</formula>
    </cfRule>
  </conditionalFormatting>
  <conditionalFormatting sqref="M1981">
    <cfRule type="containsText" dxfId="23135" priority="24141" operator="containsText" text="Complete">
      <formula>NOT(ISERROR(SEARCH("Complete",M1981)))</formula>
    </cfRule>
  </conditionalFormatting>
  <conditionalFormatting sqref="I1981">
    <cfRule type="cellIs" dxfId="23134" priority="24140" operator="greaterThan">
      <formula>2.35</formula>
    </cfRule>
  </conditionalFormatting>
  <conditionalFormatting sqref="I1981">
    <cfRule type="cellIs" dxfId="23133" priority="24136" operator="greaterThan">
      <formula>2.35</formula>
    </cfRule>
  </conditionalFormatting>
  <conditionalFormatting sqref="J1981">
    <cfRule type="notContainsBlanks" dxfId="23132" priority="24139">
      <formula>LEN(TRIM(J1981))&gt;0</formula>
    </cfRule>
  </conditionalFormatting>
  <conditionalFormatting sqref="K1981">
    <cfRule type="notContainsBlanks" dxfId="23131" priority="24138">
      <formula>LEN(TRIM(K1981))&gt;0</formula>
    </cfRule>
  </conditionalFormatting>
  <conditionalFormatting sqref="M1981">
    <cfRule type="containsText" dxfId="23130" priority="24137" operator="containsText" text="Complete">
      <formula>NOT(ISERROR(SEARCH("Complete",M1981)))</formula>
    </cfRule>
  </conditionalFormatting>
  <conditionalFormatting sqref="J1982">
    <cfRule type="notContainsBlanks" dxfId="23129" priority="24135">
      <formula>LEN(TRIM(J1982))&gt;0</formula>
    </cfRule>
  </conditionalFormatting>
  <conditionalFormatting sqref="K1982">
    <cfRule type="notContainsBlanks" dxfId="23128" priority="24134">
      <formula>LEN(TRIM(K1982))&gt;0</formula>
    </cfRule>
  </conditionalFormatting>
  <conditionalFormatting sqref="M1982">
    <cfRule type="containsText" dxfId="23127" priority="24133" operator="containsText" text="Complete">
      <formula>NOT(ISERROR(SEARCH("Complete",M1982)))</formula>
    </cfRule>
  </conditionalFormatting>
  <conditionalFormatting sqref="I1982">
    <cfRule type="cellIs" dxfId="23126" priority="24132" operator="greaterThan">
      <formula>2.35</formula>
    </cfRule>
  </conditionalFormatting>
  <conditionalFormatting sqref="I1982">
    <cfRule type="cellIs" dxfId="23125" priority="24128" operator="greaterThan">
      <formula>2.35</formula>
    </cfRule>
  </conditionalFormatting>
  <conditionalFormatting sqref="J1982">
    <cfRule type="notContainsBlanks" dxfId="23124" priority="24131">
      <formula>LEN(TRIM(J1982))&gt;0</formula>
    </cfRule>
  </conditionalFormatting>
  <conditionalFormatting sqref="K1982">
    <cfRule type="notContainsBlanks" dxfId="23123" priority="24130">
      <formula>LEN(TRIM(K1982))&gt;0</formula>
    </cfRule>
  </conditionalFormatting>
  <conditionalFormatting sqref="M1982">
    <cfRule type="containsText" dxfId="23122" priority="24129" operator="containsText" text="Complete">
      <formula>NOT(ISERROR(SEARCH("Complete",M1982)))</formula>
    </cfRule>
  </conditionalFormatting>
  <conditionalFormatting sqref="J1982">
    <cfRule type="notContainsBlanks" dxfId="23121" priority="24127">
      <formula>LEN(TRIM(J1982))&gt;0</formula>
    </cfRule>
  </conditionalFormatting>
  <conditionalFormatting sqref="K1982">
    <cfRule type="notContainsBlanks" dxfId="23120" priority="24126">
      <formula>LEN(TRIM(K1982))&gt;0</formula>
    </cfRule>
  </conditionalFormatting>
  <conditionalFormatting sqref="M1982">
    <cfRule type="containsText" dxfId="23119" priority="24125" operator="containsText" text="Complete">
      <formula>NOT(ISERROR(SEARCH("Complete",M1982)))</formula>
    </cfRule>
  </conditionalFormatting>
  <conditionalFormatting sqref="I1982">
    <cfRule type="cellIs" dxfId="23118" priority="24124" operator="greaterThan">
      <formula>2.35</formula>
    </cfRule>
  </conditionalFormatting>
  <conditionalFormatting sqref="I1982">
    <cfRule type="cellIs" dxfId="23117" priority="24120" operator="greaterThan">
      <formula>2.35</formula>
    </cfRule>
  </conditionalFormatting>
  <conditionalFormatting sqref="J1982">
    <cfRule type="notContainsBlanks" dxfId="23116" priority="24123">
      <formula>LEN(TRIM(J1982))&gt;0</formula>
    </cfRule>
  </conditionalFormatting>
  <conditionalFormatting sqref="K1982">
    <cfRule type="notContainsBlanks" dxfId="23115" priority="24122">
      <formula>LEN(TRIM(K1982))&gt;0</formula>
    </cfRule>
  </conditionalFormatting>
  <conditionalFormatting sqref="M1982">
    <cfRule type="containsText" dxfId="23114" priority="24121" operator="containsText" text="Complete">
      <formula>NOT(ISERROR(SEARCH("Complete",M1982)))</formula>
    </cfRule>
  </conditionalFormatting>
  <conditionalFormatting sqref="J1983">
    <cfRule type="notContainsBlanks" dxfId="23113" priority="24119">
      <formula>LEN(TRIM(J1983))&gt;0</formula>
    </cfRule>
  </conditionalFormatting>
  <conditionalFormatting sqref="K1983">
    <cfRule type="notContainsBlanks" dxfId="23112" priority="24118">
      <formula>LEN(TRIM(K1983))&gt;0</formula>
    </cfRule>
  </conditionalFormatting>
  <conditionalFormatting sqref="M1983">
    <cfRule type="containsText" dxfId="23111" priority="24117" operator="containsText" text="Complete">
      <formula>NOT(ISERROR(SEARCH("Complete",M1983)))</formula>
    </cfRule>
  </conditionalFormatting>
  <conditionalFormatting sqref="I1983">
    <cfRule type="cellIs" dxfId="23110" priority="24116" operator="greaterThan">
      <formula>2.35</formula>
    </cfRule>
  </conditionalFormatting>
  <conditionalFormatting sqref="I1983">
    <cfRule type="cellIs" dxfId="23109" priority="24112" operator="greaterThan">
      <formula>2.35</formula>
    </cfRule>
  </conditionalFormatting>
  <conditionalFormatting sqref="J1983">
    <cfRule type="notContainsBlanks" dxfId="23108" priority="24115">
      <formula>LEN(TRIM(J1983))&gt;0</formula>
    </cfRule>
  </conditionalFormatting>
  <conditionalFormatting sqref="K1983">
    <cfRule type="notContainsBlanks" dxfId="23107" priority="24114">
      <formula>LEN(TRIM(K1983))&gt;0</formula>
    </cfRule>
  </conditionalFormatting>
  <conditionalFormatting sqref="M1983">
    <cfRule type="containsText" dxfId="23106" priority="24113" operator="containsText" text="Complete">
      <formula>NOT(ISERROR(SEARCH("Complete",M1983)))</formula>
    </cfRule>
  </conditionalFormatting>
  <conditionalFormatting sqref="J1983">
    <cfRule type="notContainsBlanks" dxfId="23105" priority="24111">
      <formula>LEN(TRIM(J1983))&gt;0</formula>
    </cfRule>
  </conditionalFormatting>
  <conditionalFormatting sqref="K1983">
    <cfRule type="notContainsBlanks" dxfId="23104" priority="24110">
      <formula>LEN(TRIM(K1983))&gt;0</formula>
    </cfRule>
  </conditionalFormatting>
  <conditionalFormatting sqref="M1983">
    <cfRule type="containsText" dxfId="23103" priority="24109" operator="containsText" text="Complete">
      <formula>NOT(ISERROR(SEARCH("Complete",M1983)))</formula>
    </cfRule>
  </conditionalFormatting>
  <conditionalFormatting sqref="I1983">
    <cfRule type="cellIs" dxfId="23102" priority="24108" operator="greaterThan">
      <formula>2.35</formula>
    </cfRule>
  </conditionalFormatting>
  <conditionalFormatting sqref="I1983">
    <cfRule type="cellIs" dxfId="23101" priority="24104" operator="greaterThan">
      <formula>2.35</formula>
    </cfRule>
  </conditionalFormatting>
  <conditionalFormatting sqref="J1983">
    <cfRule type="notContainsBlanks" dxfId="23100" priority="24107">
      <formula>LEN(TRIM(J1983))&gt;0</formula>
    </cfRule>
  </conditionalFormatting>
  <conditionalFormatting sqref="K1983">
    <cfRule type="notContainsBlanks" dxfId="23099" priority="24106">
      <formula>LEN(TRIM(K1983))&gt;0</formula>
    </cfRule>
  </conditionalFormatting>
  <conditionalFormatting sqref="M1983">
    <cfRule type="containsText" dxfId="23098" priority="24105" operator="containsText" text="Complete">
      <formula>NOT(ISERROR(SEARCH("Complete",M1983)))</formula>
    </cfRule>
  </conditionalFormatting>
  <conditionalFormatting sqref="J1984">
    <cfRule type="notContainsBlanks" dxfId="23097" priority="24103">
      <formula>LEN(TRIM(J1984))&gt;0</formula>
    </cfRule>
  </conditionalFormatting>
  <conditionalFormatting sqref="K1984">
    <cfRule type="notContainsBlanks" dxfId="23096" priority="24102">
      <formula>LEN(TRIM(K1984))&gt;0</formula>
    </cfRule>
  </conditionalFormatting>
  <conditionalFormatting sqref="M1984">
    <cfRule type="containsText" dxfId="23095" priority="24101" operator="containsText" text="Complete">
      <formula>NOT(ISERROR(SEARCH("Complete",M1984)))</formula>
    </cfRule>
  </conditionalFormatting>
  <conditionalFormatting sqref="I1984">
    <cfRule type="cellIs" dxfId="23094" priority="24100" operator="greaterThan">
      <formula>2.35</formula>
    </cfRule>
  </conditionalFormatting>
  <conditionalFormatting sqref="I1984">
    <cfRule type="cellIs" dxfId="23093" priority="24096" operator="greaterThan">
      <formula>2.35</formula>
    </cfRule>
  </conditionalFormatting>
  <conditionalFormatting sqref="J1984">
    <cfRule type="notContainsBlanks" dxfId="23092" priority="24099">
      <formula>LEN(TRIM(J1984))&gt;0</formula>
    </cfRule>
  </conditionalFormatting>
  <conditionalFormatting sqref="K1984">
    <cfRule type="notContainsBlanks" dxfId="23091" priority="24098">
      <formula>LEN(TRIM(K1984))&gt;0</formula>
    </cfRule>
  </conditionalFormatting>
  <conditionalFormatting sqref="M1984">
    <cfRule type="containsText" dxfId="23090" priority="24097" operator="containsText" text="Complete">
      <formula>NOT(ISERROR(SEARCH("Complete",M1984)))</formula>
    </cfRule>
  </conditionalFormatting>
  <conditionalFormatting sqref="J1984">
    <cfRule type="notContainsBlanks" dxfId="23089" priority="24095">
      <formula>LEN(TRIM(J1984))&gt;0</formula>
    </cfRule>
  </conditionalFormatting>
  <conditionalFormatting sqref="K1984">
    <cfRule type="notContainsBlanks" dxfId="23088" priority="24094">
      <formula>LEN(TRIM(K1984))&gt;0</formula>
    </cfRule>
  </conditionalFormatting>
  <conditionalFormatting sqref="M1984">
    <cfRule type="containsText" dxfId="23087" priority="24093" operator="containsText" text="Complete">
      <formula>NOT(ISERROR(SEARCH("Complete",M1984)))</formula>
    </cfRule>
  </conditionalFormatting>
  <conditionalFormatting sqref="I1984">
    <cfRule type="cellIs" dxfId="23086" priority="24092" operator="greaterThan">
      <formula>2.35</formula>
    </cfRule>
  </conditionalFormatting>
  <conditionalFormatting sqref="I1984">
    <cfRule type="cellIs" dxfId="23085" priority="24088" operator="greaterThan">
      <formula>2.35</formula>
    </cfRule>
  </conditionalFormatting>
  <conditionalFormatting sqref="J1984">
    <cfRule type="notContainsBlanks" dxfId="23084" priority="24091">
      <formula>LEN(TRIM(J1984))&gt;0</formula>
    </cfRule>
  </conditionalFormatting>
  <conditionalFormatting sqref="K1984">
    <cfRule type="notContainsBlanks" dxfId="23083" priority="24090">
      <formula>LEN(TRIM(K1984))&gt;0</formula>
    </cfRule>
  </conditionalFormatting>
  <conditionalFormatting sqref="M1984">
    <cfRule type="containsText" dxfId="23082" priority="24089" operator="containsText" text="Complete">
      <formula>NOT(ISERROR(SEARCH("Complete",M1984)))</formula>
    </cfRule>
  </conditionalFormatting>
  <conditionalFormatting sqref="J1985">
    <cfRule type="notContainsBlanks" dxfId="23081" priority="24087">
      <formula>LEN(TRIM(J1985))&gt;0</formula>
    </cfRule>
  </conditionalFormatting>
  <conditionalFormatting sqref="K1985">
    <cfRule type="notContainsBlanks" dxfId="23080" priority="24086">
      <formula>LEN(TRIM(K1985))&gt;0</formula>
    </cfRule>
  </conditionalFormatting>
  <conditionalFormatting sqref="M1985">
    <cfRule type="containsText" dxfId="23079" priority="24085" operator="containsText" text="Complete">
      <formula>NOT(ISERROR(SEARCH("Complete",M1985)))</formula>
    </cfRule>
  </conditionalFormatting>
  <conditionalFormatting sqref="I1985">
    <cfRule type="cellIs" dxfId="23078" priority="24084" operator="greaterThan">
      <formula>2.35</formula>
    </cfRule>
  </conditionalFormatting>
  <conditionalFormatting sqref="I1985">
    <cfRule type="cellIs" dxfId="23077" priority="24080" operator="greaterThan">
      <formula>2.35</formula>
    </cfRule>
  </conditionalFormatting>
  <conditionalFormatting sqref="J1985">
    <cfRule type="notContainsBlanks" dxfId="23076" priority="24083">
      <formula>LEN(TRIM(J1985))&gt;0</formula>
    </cfRule>
  </conditionalFormatting>
  <conditionalFormatting sqref="K1985">
    <cfRule type="notContainsBlanks" dxfId="23075" priority="24082">
      <formula>LEN(TRIM(K1985))&gt;0</formula>
    </cfRule>
  </conditionalFormatting>
  <conditionalFormatting sqref="M1985">
    <cfRule type="containsText" dxfId="23074" priority="24081" operator="containsText" text="Complete">
      <formula>NOT(ISERROR(SEARCH("Complete",M1985)))</formula>
    </cfRule>
  </conditionalFormatting>
  <conditionalFormatting sqref="J1985">
    <cfRule type="notContainsBlanks" dxfId="23073" priority="24079">
      <formula>LEN(TRIM(J1985))&gt;0</formula>
    </cfRule>
  </conditionalFormatting>
  <conditionalFormatting sqref="K1985">
    <cfRule type="notContainsBlanks" dxfId="23072" priority="24078">
      <formula>LEN(TRIM(K1985))&gt;0</formula>
    </cfRule>
  </conditionalFormatting>
  <conditionalFormatting sqref="M1985">
    <cfRule type="containsText" dxfId="23071" priority="24077" operator="containsText" text="Complete">
      <formula>NOT(ISERROR(SEARCH("Complete",M1985)))</formula>
    </cfRule>
  </conditionalFormatting>
  <conditionalFormatting sqref="I1985">
    <cfRule type="cellIs" dxfId="23070" priority="24076" operator="greaterThan">
      <formula>2.35</formula>
    </cfRule>
  </conditionalFormatting>
  <conditionalFormatting sqref="I1985">
    <cfRule type="cellIs" dxfId="23069" priority="24072" operator="greaterThan">
      <formula>2.35</formula>
    </cfRule>
  </conditionalFormatting>
  <conditionalFormatting sqref="J1985">
    <cfRule type="notContainsBlanks" dxfId="23068" priority="24075">
      <formula>LEN(TRIM(J1985))&gt;0</formula>
    </cfRule>
  </conditionalFormatting>
  <conditionalFormatting sqref="K1985">
    <cfRule type="notContainsBlanks" dxfId="23067" priority="24074">
      <formula>LEN(TRIM(K1985))&gt;0</formula>
    </cfRule>
  </conditionalFormatting>
  <conditionalFormatting sqref="M1985">
    <cfRule type="containsText" dxfId="23066" priority="24073" operator="containsText" text="Complete">
      <formula>NOT(ISERROR(SEARCH("Complete",M1985)))</formula>
    </cfRule>
  </conditionalFormatting>
  <conditionalFormatting sqref="J1986">
    <cfRule type="notContainsBlanks" dxfId="23065" priority="24071">
      <formula>LEN(TRIM(J1986))&gt;0</formula>
    </cfRule>
  </conditionalFormatting>
  <conditionalFormatting sqref="K1986">
    <cfRule type="notContainsBlanks" dxfId="23064" priority="24070">
      <formula>LEN(TRIM(K1986))&gt;0</formula>
    </cfRule>
  </conditionalFormatting>
  <conditionalFormatting sqref="M1986">
    <cfRule type="containsText" dxfId="23063" priority="24069" operator="containsText" text="Complete">
      <formula>NOT(ISERROR(SEARCH("Complete",M1986)))</formula>
    </cfRule>
  </conditionalFormatting>
  <conditionalFormatting sqref="I1986">
    <cfRule type="cellIs" dxfId="23062" priority="24068" operator="greaterThan">
      <formula>2.35</formula>
    </cfRule>
  </conditionalFormatting>
  <conditionalFormatting sqref="I1986">
    <cfRule type="cellIs" dxfId="23061" priority="24064" operator="greaterThan">
      <formula>2.35</formula>
    </cfRule>
  </conditionalFormatting>
  <conditionalFormatting sqref="J1986">
    <cfRule type="notContainsBlanks" dxfId="23060" priority="24067">
      <formula>LEN(TRIM(J1986))&gt;0</formula>
    </cfRule>
  </conditionalFormatting>
  <conditionalFormatting sqref="K1986">
    <cfRule type="notContainsBlanks" dxfId="23059" priority="24066">
      <formula>LEN(TRIM(K1986))&gt;0</formula>
    </cfRule>
  </conditionalFormatting>
  <conditionalFormatting sqref="M1986">
    <cfRule type="containsText" dxfId="23058" priority="24065" operator="containsText" text="Complete">
      <formula>NOT(ISERROR(SEARCH("Complete",M1986)))</formula>
    </cfRule>
  </conditionalFormatting>
  <conditionalFormatting sqref="J1986">
    <cfRule type="notContainsBlanks" dxfId="23057" priority="24063">
      <formula>LEN(TRIM(J1986))&gt;0</formula>
    </cfRule>
  </conditionalFormatting>
  <conditionalFormatting sqref="K1986">
    <cfRule type="notContainsBlanks" dxfId="23056" priority="24062">
      <formula>LEN(TRIM(K1986))&gt;0</formula>
    </cfRule>
  </conditionalFormatting>
  <conditionalFormatting sqref="M1986">
    <cfRule type="containsText" dxfId="23055" priority="24061" operator="containsText" text="Complete">
      <formula>NOT(ISERROR(SEARCH("Complete",M1986)))</formula>
    </cfRule>
  </conditionalFormatting>
  <conditionalFormatting sqref="I1986">
    <cfRule type="cellIs" dxfId="23054" priority="24060" operator="greaterThan">
      <formula>2.35</formula>
    </cfRule>
  </conditionalFormatting>
  <conditionalFormatting sqref="I1986">
    <cfRule type="cellIs" dxfId="23053" priority="24056" operator="greaterThan">
      <formula>2.35</formula>
    </cfRule>
  </conditionalFormatting>
  <conditionalFormatting sqref="J1986">
    <cfRule type="notContainsBlanks" dxfId="23052" priority="24059">
      <formula>LEN(TRIM(J1986))&gt;0</formula>
    </cfRule>
  </conditionalFormatting>
  <conditionalFormatting sqref="K1986">
    <cfRule type="notContainsBlanks" dxfId="23051" priority="24058">
      <formula>LEN(TRIM(K1986))&gt;0</formula>
    </cfRule>
  </conditionalFormatting>
  <conditionalFormatting sqref="M1986">
    <cfRule type="containsText" dxfId="23050" priority="24057" operator="containsText" text="Complete">
      <formula>NOT(ISERROR(SEARCH("Complete",M1986)))</formula>
    </cfRule>
  </conditionalFormatting>
  <conditionalFormatting sqref="J1987">
    <cfRule type="notContainsBlanks" dxfId="23049" priority="24055">
      <formula>LEN(TRIM(J1987))&gt;0</formula>
    </cfRule>
  </conditionalFormatting>
  <conditionalFormatting sqref="K1987">
    <cfRule type="notContainsBlanks" dxfId="23048" priority="24054">
      <formula>LEN(TRIM(K1987))&gt;0</formula>
    </cfRule>
  </conditionalFormatting>
  <conditionalFormatting sqref="M1987">
    <cfRule type="containsText" dxfId="23047" priority="24053" operator="containsText" text="Complete">
      <formula>NOT(ISERROR(SEARCH("Complete",M1987)))</formula>
    </cfRule>
  </conditionalFormatting>
  <conditionalFormatting sqref="I1987">
    <cfRule type="cellIs" dxfId="23046" priority="24052" operator="greaterThan">
      <formula>2.35</formula>
    </cfRule>
  </conditionalFormatting>
  <conditionalFormatting sqref="I1987">
    <cfRule type="cellIs" dxfId="23045" priority="24048" operator="greaterThan">
      <formula>2.35</formula>
    </cfRule>
  </conditionalFormatting>
  <conditionalFormatting sqref="J1987">
    <cfRule type="notContainsBlanks" dxfId="23044" priority="24051">
      <formula>LEN(TRIM(J1987))&gt;0</formula>
    </cfRule>
  </conditionalFormatting>
  <conditionalFormatting sqref="K1987">
    <cfRule type="notContainsBlanks" dxfId="23043" priority="24050">
      <formula>LEN(TRIM(K1987))&gt;0</formula>
    </cfRule>
  </conditionalFormatting>
  <conditionalFormatting sqref="M1987">
    <cfRule type="containsText" dxfId="23042" priority="24049" operator="containsText" text="Complete">
      <formula>NOT(ISERROR(SEARCH("Complete",M1987)))</formula>
    </cfRule>
  </conditionalFormatting>
  <conditionalFormatting sqref="J1987">
    <cfRule type="notContainsBlanks" dxfId="23041" priority="24047">
      <formula>LEN(TRIM(J1987))&gt;0</formula>
    </cfRule>
  </conditionalFormatting>
  <conditionalFormatting sqref="K1987">
    <cfRule type="notContainsBlanks" dxfId="23040" priority="24046">
      <formula>LEN(TRIM(K1987))&gt;0</formula>
    </cfRule>
  </conditionalFormatting>
  <conditionalFormatting sqref="M1987">
    <cfRule type="containsText" dxfId="23039" priority="24045" operator="containsText" text="Complete">
      <formula>NOT(ISERROR(SEARCH("Complete",M1987)))</formula>
    </cfRule>
  </conditionalFormatting>
  <conditionalFormatting sqref="I1987">
    <cfRule type="cellIs" dxfId="23038" priority="24044" operator="greaterThan">
      <formula>2.35</formula>
    </cfRule>
  </conditionalFormatting>
  <conditionalFormatting sqref="I1987">
    <cfRule type="cellIs" dxfId="23037" priority="24040" operator="greaterThan">
      <formula>2.35</formula>
    </cfRule>
  </conditionalFormatting>
  <conditionalFormatting sqref="J1987">
    <cfRule type="notContainsBlanks" dxfId="23036" priority="24043">
      <formula>LEN(TRIM(J1987))&gt;0</formula>
    </cfRule>
  </conditionalFormatting>
  <conditionalFormatting sqref="K1987">
    <cfRule type="notContainsBlanks" dxfId="23035" priority="24042">
      <formula>LEN(TRIM(K1987))&gt;0</formula>
    </cfRule>
  </conditionalFormatting>
  <conditionalFormatting sqref="M1987">
    <cfRule type="containsText" dxfId="23034" priority="24041" operator="containsText" text="Complete">
      <formula>NOT(ISERROR(SEARCH("Complete",M1987)))</formula>
    </cfRule>
  </conditionalFormatting>
  <conditionalFormatting sqref="J1988">
    <cfRule type="notContainsBlanks" dxfId="23033" priority="24039">
      <formula>LEN(TRIM(J1988))&gt;0</formula>
    </cfRule>
  </conditionalFormatting>
  <conditionalFormatting sqref="K1988">
    <cfRule type="notContainsBlanks" dxfId="23032" priority="24038">
      <formula>LEN(TRIM(K1988))&gt;0</formula>
    </cfRule>
  </conditionalFormatting>
  <conditionalFormatting sqref="M1988">
    <cfRule type="containsText" dxfId="23031" priority="24037" operator="containsText" text="Complete">
      <formula>NOT(ISERROR(SEARCH("Complete",M1988)))</formula>
    </cfRule>
  </conditionalFormatting>
  <conditionalFormatting sqref="I1988">
    <cfRule type="cellIs" dxfId="23030" priority="24036" operator="greaterThan">
      <formula>2.35</formula>
    </cfRule>
  </conditionalFormatting>
  <conditionalFormatting sqref="I1988">
    <cfRule type="cellIs" dxfId="23029" priority="24032" operator="greaterThan">
      <formula>2.35</formula>
    </cfRule>
  </conditionalFormatting>
  <conditionalFormatting sqref="J1988">
    <cfRule type="notContainsBlanks" dxfId="23028" priority="24035">
      <formula>LEN(TRIM(J1988))&gt;0</formula>
    </cfRule>
  </conditionalFormatting>
  <conditionalFormatting sqref="K1988">
    <cfRule type="notContainsBlanks" dxfId="23027" priority="24034">
      <formula>LEN(TRIM(K1988))&gt;0</formula>
    </cfRule>
  </conditionalFormatting>
  <conditionalFormatting sqref="M1988">
    <cfRule type="containsText" dxfId="23026" priority="24033" operator="containsText" text="Complete">
      <formula>NOT(ISERROR(SEARCH("Complete",M1988)))</formula>
    </cfRule>
  </conditionalFormatting>
  <conditionalFormatting sqref="J1988">
    <cfRule type="notContainsBlanks" dxfId="23025" priority="24031">
      <formula>LEN(TRIM(J1988))&gt;0</formula>
    </cfRule>
  </conditionalFormatting>
  <conditionalFormatting sqref="K1988">
    <cfRule type="notContainsBlanks" dxfId="23024" priority="24030">
      <formula>LEN(TRIM(K1988))&gt;0</formula>
    </cfRule>
  </conditionalFormatting>
  <conditionalFormatting sqref="M1988">
    <cfRule type="containsText" dxfId="23023" priority="24029" operator="containsText" text="Complete">
      <formula>NOT(ISERROR(SEARCH("Complete",M1988)))</formula>
    </cfRule>
  </conditionalFormatting>
  <conditionalFormatting sqref="I1988">
    <cfRule type="cellIs" dxfId="23022" priority="24028" operator="greaterThan">
      <formula>2.35</formula>
    </cfRule>
  </conditionalFormatting>
  <conditionalFormatting sqref="I1988">
    <cfRule type="cellIs" dxfId="23021" priority="24024" operator="greaterThan">
      <formula>2.35</formula>
    </cfRule>
  </conditionalFormatting>
  <conditionalFormatting sqref="J1988">
    <cfRule type="notContainsBlanks" dxfId="23020" priority="24027">
      <formula>LEN(TRIM(J1988))&gt;0</formula>
    </cfRule>
  </conditionalFormatting>
  <conditionalFormatting sqref="K1988">
    <cfRule type="notContainsBlanks" dxfId="23019" priority="24026">
      <formula>LEN(TRIM(K1988))&gt;0</formula>
    </cfRule>
  </conditionalFormatting>
  <conditionalFormatting sqref="M1988">
    <cfRule type="containsText" dxfId="23018" priority="24025" operator="containsText" text="Complete">
      <formula>NOT(ISERROR(SEARCH("Complete",M1988)))</formula>
    </cfRule>
  </conditionalFormatting>
  <conditionalFormatting sqref="J1989">
    <cfRule type="notContainsBlanks" dxfId="23017" priority="24023">
      <formula>LEN(TRIM(J1989))&gt;0</formula>
    </cfRule>
  </conditionalFormatting>
  <conditionalFormatting sqref="K1989">
    <cfRule type="notContainsBlanks" dxfId="23016" priority="24022">
      <formula>LEN(TRIM(K1989))&gt;0</formula>
    </cfRule>
  </conditionalFormatting>
  <conditionalFormatting sqref="M1989">
    <cfRule type="containsText" dxfId="23015" priority="24021" operator="containsText" text="Complete">
      <formula>NOT(ISERROR(SEARCH("Complete",M1989)))</formula>
    </cfRule>
  </conditionalFormatting>
  <conditionalFormatting sqref="I1989">
    <cfRule type="cellIs" dxfId="23014" priority="24020" operator="greaterThan">
      <formula>2.35</formula>
    </cfRule>
  </conditionalFormatting>
  <conditionalFormatting sqref="I1989">
    <cfRule type="cellIs" dxfId="23013" priority="24016" operator="greaterThan">
      <formula>2.35</formula>
    </cfRule>
  </conditionalFormatting>
  <conditionalFormatting sqref="J1989">
    <cfRule type="notContainsBlanks" dxfId="23012" priority="24019">
      <formula>LEN(TRIM(J1989))&gt;0</formula>
    </cfRule>
  </conditionalFormatting>
  <conditionalFormatting sqref="K1989">
    <cfRule type="notContainsBlanks" dxfId="23011" priority="24018">
      <formula>LEN(TRIM(K1989))&gt;0</formula>
    </cfRule>
  </conditionalFormatting>
  <conditionalFormatting sqref="M1989">
    <cfRule type="containsText" dxfId="23010" priority="24017" operator="containsText" text="Complete">
      <formula>NOT(ISERROR(SEARCH("Complete",M1989)))</formula>
    </cfRule>
  </conditionalFormatting>
  <conditionalFormatting sqref="J1989">
    <cfRule type="notContainsBlanks" dxfId="23009" priority="24015">
      <formula>LEN(TRIM(J1989))&gt;0</formula>
    </cfRule>
  </conditionalFormatting>
  <conditionalFormatting sqref="K1989">
    <cfRule type="notContainsBlanks" dxfId="23008" priority="24014">
      <formula>LEN(TRIM(K1989))&gt;0</formula>
    </cfRule>
  </conditionalFormatting>
  <conditionalFormatting sqref="M1989">
    <cfRule type="containsText" dxfId="23007" priority="24013" operator="containsText" text="Complete">
      <formula>NOT(ISERROR(SEARCH("Complete",M1989)))</formula>
    </cfRule>
  </conditionalFormatting>
  <conditionalFormatting sqref="I1989">
    <cfRule type="cellIs" dxfId="23006" priority="24012" operator="greaterThan">
      <formula>2.35</formula>
    </cfRule>
  </conditionalFormatting>
  <conditionalFormatting sqref="I1989">
    <cfRule type="cellIs" dxfId="23005" priority="24008" operator="greaterThan">
      <formula>2.35</formula>
    </cfRule>
  </conditionalFormatting>
  <conditionalFormatting sqref="J1989">
    <cfRule type="notContainsBlanks" dxfId="23004" priority="24011">
      <formula>LEN(TRIM(J1989))&gt;0</formula>
    </cfRule>
  </conditionalFormatting>
  <conditionalFormatting sqref="K1989">
    <cfRule type="notContainsBlanks" dxfId="23003" priority="24010">
      <formula>LEN(TRIM(K1989))&gt;0</formula>
    </cfRule>
  </conditionalFormatting>
  <conditionalFormatting sqref="M1989">
    <cfRule type="containsText" dxfId="23002" priority="24009" operator="containsText" text="Complete">
      <formula>NOT(ISERROR(SEARCH("Complete",M1989)))</formula>
    </cfRule>
  </conditionalFormatting>
  <conditionalFormatting sqref="J1990">
    <cfRule type="notContainsBlanks" dxfId="23001" priority="24007">
      <formula>LEN(TRIM(J1990))&gt;0</formula>
    </cfRule>
  </conditionalFormatting>
  <conditionalFormatting sqref="K1990">
    <cfRule type="notContainsBlanks" dxfId="23000" priority="24006">
      <formula>LEN(TRIM(K1990))&gt;0</formula>
    </cfRule>
  </conditionalFormatting>
  <conditionalFormatting sqref="M1990">
    <cfRule type="containsText" dxfId="22999" priority="24005" operator="containsText" text="Complete">
      <formula>NOT(ISERROR(SEARCH("Complete",M1990)))</formula>
    </cfRule>
  </conditionalFormatting>
  <conditionalFormatting sqref="I1990">
    <cfRule type="cellIs" dxfId="22998" priority="24004" operator="greaterThan">
      <formula>2.35</formula>
    </cfRule>
  </conditionalFormatting>
  <conditionalFormatting sqref="I1990">
    <cfRule type="cellIs" dxfId="22997" priority="24000" operator="greaterThan">
      <formula>2.35</formula>
    </cfRule>
  </conditionalFormatting>
  <conditionalFormatting sqref="J1990">
    <cfRule type="notContainsBlanks" dxfId="22996" priority="24003">
      <formula>LEN(TRIM(J1990))&gt;0</formula>
    </cfRule>
  </conditionalFormatting>
  <conditionalFormatting sqref="K1990">
    <cfRule type="notContainsBlanks" dxfId="22995" priority="24002">
      <formula>LEN(TRIM(K1990))&gt;0</formula>
    </cfRule>
  </conditionalFormatting>
  <conditionalFormatting sqref="M1990">
    <cfRule type="containsText" dxfId="22994" priority="24001" operator="containsText" text="Complete">
      <formula>NOT(ISERROR(SEARCH("Complete",M1990)))</formula>
    </cfRule>
  </conditionalFormatting>
  <conditionalFormatting sqref="J1990">
    <cfRule type="notContainsBlanks" dxfId="22993" priority="23999">
      <formula>LEN(TRIM(J1990))&gt;0</formula>
    </cfRule>
  </conditionalFormatting>
  <conditionalFormatting sqref="K1990">
    <cfRule type="notContainsBlanks" dxfId="22992" priority="23998">
      <formula>LEN(TRIM(K1990))&gt;0</formula>
    </cfRule>
  </conditionalFormatting>
  <conditionalFormatting sqref="M1990">
    <cfRule type="containsText" dxfId="22991" priority="23997" operator="containsText" text="Complete">
      <formula>NOT(ISERROR(SEARCH("Complete",M1990)))</formula>
    </cfRule>
  </conditionalFormatting>
  <conditionalFormatting sqref="I1990">
    <cfRule type="cellIs" dxfId="22990" priority="23996" operator="greaterThan">
      <formula>2.35</formula>
    </cfRule>
  </conditionalFormatting>
  <conditionalFormatting sqref="I1990">
    <cfRule type="cellIs" dxfId="22989" priority="23992" operator="greaterThan">
      <formula>2.35</formula>
    </cfRule>
  </conditionalFormatting>
  <conditionalFormatting sqref="J1990">
    <cfRule type="notContainsBlanks" dxfId="22988" priority="23995">
      <formula>LEN(TRIM(J1990))&gt;0</formula>
    </cfRule>
  </conditionalFormatting>
  <conditionalFormatting sqref="K1990">
    <cfRule type="notContainsBlanks" dxfId="22987" priority="23994">
      <formula>LEN(TRIM(K1990))&gt;0</formula>
    </cfRule>
  </conditionalFormatting>
  <conditionalFormatting sqref="M1990">
    <cfRule type="containsText" dxfId="22986" priority="23993" operator="containsText" text="Complete">
      <formula>NOT(ISERROR(SEARCH("Complete",M1990)))</formula>
    </cfRule>
  </conditionalFormatting>
  <conditionalFormatting sqref="J1991">
    <cfRule type="notContainsBlanks" dxfId="22985" priority="23991">
      <formula>LEN(TRIM(J1991))&gt;0</formula>
    </cfRule>
  </conditionalFormatting>
  <conditionalFormatting sqref="K1991">
    <cfRule type="notContainsBlanks" dxfId="22984" priority="23990">
      <formula>LEN(TRIM(K1991))&gt;0</formula>
    </cfRule>
  </conditionalFormatting>
  <conditionalFormatting sqref="M1991">
    <cfRule type="containsText" dxfId="22983" priority="23989" operator="containsText" text="Complete">
      <formula>NOT(ISERROR(SEARCH("Complete",M1991)))</formula>
    </cfRule>
  </conditionalFormatting>
  <conditionalFormatting sqref="I1991">
    <cfRule type="cellIs" dxfId="22982" priority="23988" operator="greaterThan">
      <formula>2.35</formula>
    </cfRule>
  </conditionalFormatting>
  <conditionalFormatting sqref="I1991">
    <cfRule type="cellIs" dxfId="22981" priority="23984" operator="greaterThan">
      <formula>2.35</formula>
    </cfRule>
  </conditionalFormatting>
  <conditionalFormatting sqref="J1991">
    <cfRule type="notContainsBlanks" dxfId="22980" priority="23987">
      <formula>LEN(TRIM(J1991))&gt;0</formula>
    </cfRule>
  </conditionalFormatting>
  <conditionalFormatting sqref="K1991">
    <cfRule type="notContainsBlanks" dxfId="22979" priority="23986">
      <formula>LEN(TRIM(K1991))&gt;0</formula>
    </cfRule>
  </conditionalFormatting>
  <conditionalFormatting sqref="M1991">
    <cfRule type="containsText" dxfId="22978" priority="23985" operator="containsText" text="Complete">
      <formula>NOT(ISERROR(SEARCH("Complete",M1991)))</formula>
    </cfRule>
  </conditionalFormatting>
  <conditionalFormatting sqref="J1991">
    <cfRule type="notContainsBlanks" dxfId="22977" priority="23983">
      <formula>LEN(TRIM(J1991))&gt;0</formula>
    </cfRule>
  </conditionalFormatting>
  <conditionalFormatting sqref="K1991">
    <cfRule type="notContainsBlanks" dxfId="22976" priority="23982">
      <formula>LEN(TRIM(K1991))&gt;0</formula>
    </cfRule>
  </conditionalFormatting>
  <conditionalFormatting sqref="M1991">
    <cfRule type="containsText" dxfId="22975" priority="23981" operator="containsText" text="Complete">
      <formula>NOT(ISERROR(SEARCH("Complete",M1991)))</formula>
    </cfRule>
  </conditionalFormatting>
  <conditionalFormatting sqref="I1991">
    <cfRule type="cellIs" dxfId="22974" priority="23980" operator="greaterThan">
      <formula>2.35</formula>
    </cfRule>
  </conditionalFormatting>
  <conditionalFormatting sqref="I1991">
    <cfRule type="cellIs" dxfId="22973" priority="23976" operator="greaterThan">
      <formula>2.35</formula>
    </cfRule>
  </conditionalFormatting>
  <conditionalFormatting sqref="J1991">
    <cfRule type="notContainsBlanks" dxfId="22972" priority="23979">
      <formula>LEN(TRIM(J1991))&gt;0</formula>
    </cfRule>
  </conditionalFormatting>
  <conditionalFormatting sqref="K1991">
    <cfRule type="notContainsBlanks" dxfId="22971" priority="23978">
      <formula>LEN(TRIM(K1991))&gt;0</formula>
    </cfRule>
  </conditionalFormatting>
  <conditionalFormatting sqref="M1991">
    <cfRule type="containsText" dxfId="22970" priority="23977" operator="containsText" text="Complete">
      <formula>NOT(ISERROR(SEARCH("Complete",M1991)))</formula>
    </cfRule>
  </conditionalFormatting>
  <conditionalFormatting sqref="J1992">
    <cfRule type="notContainsBlanks" dxfId="22969" priority="23975">
      <formula>LEN(TRIM(J1992))&gt;0</formula>
    </cfRule>
  </conditionalFormatting>
  <conditionalFormatting sqref="K1992">
    <cfRule type="notContainsBlanks" dxfId="22968" priority="23974">
      <formula>LEN(TRIM(K1992))&gt;0</formula>
    </cfRule>
  </conditionalFormatting>
  <conditionalFormatting sqref="M1992">
    <cfRule type="containsText" dxfId="22967" priority="23973" operator="containsText" text="Complete">
      <formula>NOT(ISERROR(SEARCH("Complete",M1992)))</formula>
    </cfRule>
  </conditionalFormatting>
  <conditionalFormatting sqref="I1992">
    <cfRule type="cellIs" dxfId="22966" priority="23972" operator="greaterThan">
      <formula>2.35</formula>
    </cfRule>
  </conditionalFormatting>
  <conditionalFormatting sqref="I1992">
    <cfRule type="cellIs" dxfId="22965" priority="23968" operator="greaterThan">
      <formula>2.35</formula>
    </cfRule>
  </conditionalFormatting>
  <conditionalFormatting sqref="J1992">
    <cfRule type="notContainsBlanks" dxfId="22964" priority="23971">
      <formula>LEN(TRIM(J1992))&gt;0</formula>
    </cfRule>
  </conditionalFormatting>
  <conditionalFormatting sqref="K1992">
    <cfRule type="notContainsBlanks" dxfId="22963" priority="23970">
      <formula>LEN(TRIM(K1992))&gt;0</formula>
    </cfRule>
  </conditionalFormatting>
  <conditionalFormatting sqref="M1992">
    <cfRule type="containsText" dxfId="22962" priority="23969" operator="containsText" text="Complete">
      <formula>NOT(ISERROR(SEARCH("Complete",M1992)))</formula>
    </cfRule>
  </conditionalFormatting>
  <conditionalFormatting sqref="J1992">
    <cfRule type="notContainsBlanks" dxfId="22961" priority="23967">
      <formula>LEN(TRIM(J1992))&gt;0</formula>
    </cfRule>
  </conditionalFormatting>
  <conditionalFormatting sqref="K1992">
    <cfRule type="notContainsBlanks" dxfId="22960" priority="23966">
      <formula>LEN(TRIM(K1992))&gt;0</formula>
    </cfRule>
  </conditionalFormatting>
  <conditionalFormatting sqref="M1992">
    <cfRule type="containsText" dxfId="22959" priority="23965" operator="containsText" text="Complete">
      <formula>NOT(ISERROR(SEARCH("Complete",M1992)))</formula>
    </cfRule>
  </conditionalFormatting>
  <conditionalFormatting sqref="I1992">
    <cfRule type="cellIs" dxfId="22958" priority="23964" operator="greaterThan">
      <formula>2.35</formula>
    </cfRule>
  </conditionalFormatting>
  <conditionalFormatting sqref="I1992">
    <cfRule type="cellIs" dxfId="22957" priority="23960" operator="greaterThan">
      <formula>2.35</formula>
    </cfRule>
  </conditionalFormatting>
  <conditionalFormatting sqref="J1992">
    <cfRule type="notContainsBlanks" dxfId="22956" priority="23963">
      <formula>LEN(TRIM(J1992))&gt;0</formula>
    </cfRule>
  </conditionalFormatting>
  <conditionalFormatting sqref="K1992">
    <cfRule type="notContainsBlanks" dxfId="22955" priority="23962">
      <formula>LEN(TRIM(K1992))&gt;0</formula>
    </cfRule>
  </conditionalFormatting>
  <conditionalFormatting sqref="M1992">
    <cfRule type="containsText" dxfId="22954" priority="23961" operator="containsText" text="Complete">
      <formula>NOT(ISERROR(SEARCH("Complete",M1992)))</formula>
    </cfRule>
  </conditionalFormatting>
  <conditionalFormatting sqref="J1993">
    <cfRule type="notContainsBlanks" dxfId="22953" priority="23959">
      <formula>LEN(TRIM(J1993))&gt;0</formula>
    </cfRule>
  </conditionalFormatting>
  <conditionalFormatting sqref="K1993">
    <cfRule type="notContainsBlanks" dxfId="22952" priority="23958">
      <formula>LEN(TRIM(K1993))&gt;0</formula>
    </cfRule>
  </conditionalFormatting>
  <conditionalFormatting sqref="M1993">
    <cfRule type="containsText" dxfId="22951" priority="23957" operator="containsText" text="Complete">
      <formula>NOT(ISERROR(SEARCH("Complete",M1993)))</formula>
    </cfRule>
  </conditionalFormatting>
  <conditionalFormatting sqref="I1993">
    <cfRule type="cellIs" dxfId="22950" priority="23956" operator="greaterThan">
      <formula>2.35</formula>
    </cfRule>
  </conditionalFormatting>
  <conditionalFormatting sqref="I1993">
    <cfRule type="cellIs" dxfId="22949" priority="23952" operator="greaterThan">
      <formula>2.35</formula>
    </cfRule>
  </conditionalFormatting>
  <conditionalFormatting sqref="J1993">
    <cfRule type="notContainsBlanks" dxfId="22948" priority="23955">
      <formula>LEN(TRIM(J1993))&gt;0</formula>
    </cfRule>
  </conditionalFormatting>
  <conditionalFormatting sqref="K1993">
    <cfRule type="notContainsBlanks" dxfId="22947" priority="23954">
      <formula>LEN(TRIM(K1993))&gt;0</formula>
    </cfRule>
  </conditionalFormatting>
  <conditionalFormatting sqref="M1993">
    <cfRule type="containsText" dxfId="22946" priority="23953" operator="containsText" text="Complete">
      <formula>NOT(ISERROR(SEARCH("Complete",M1993)))</formula>
    </cfRule>
  </conditionalFormatting>
  <conditionalFormatting sqref="J1993">
    <cfRule type="notContainsBlanks" dxfId="22945" priority="23951">
      <formula>LEN(TRIM(J1993))&gt;0</formula>
    </cfRule>
  </conditionalFormatting>
  <conditionalFormatting sqref="K1993">
    <cfRule type="notContainsBlanks" dxfId="22944" priority="23950">
      <formula>LEN(TRIM(K1993))&gt;0</formula>
    </cfRule>
  </conditionalFormatting>
  <conditionalFormatting sqref="M1993">
    <cfRule type="containsText" dxfId="22943" priority="23949" operator="containsText" text="Complete">
      <formula>NOT(ISERROR(SEARCH("Complete",M1993)))</formula>
    </cfRule>
  </conditionalFormatting>
  <conditionalFormatting sqref="I1993">
    <cfRule type="cellIs" dxfId="22942" priority="23948" operator="greaterThan">
      <formula>2.35</formula>
    </cfRule>
  </conditionalFormatting>
  <conditionalFormatting sqref="I1993">
    <cfRule type="cellIs" dxfId="22941" priority="23944" operator="greaterThan">
      <formula>2.35</formula>
    </cfRule>
  </conditionalFormatting>
  <conditionalFormatting sqref="J1993">
    <cfRule type="notContainsBlanks" dxfId="22940" priority="23947">
      <formula>LEN(TRIM(J1993))&gt;0</formula>
    </cfRule>
  </conditionalFormatting>
  <conditionalFormatting sqref="K1993">
    <cfRule type="notContainsBlanks" dxfId="22939" priority="23946">
      <formula>LEN(TRIM(K1993))&gt;0</formula>
    </cfRule>
  </conditionalFormatting>
  <conditionalFormatting sqref="M1993">
    <cfRule type="containsText" dxfId="22938" priority="23945" operator="containsText" text="Complete">
      <formula>NOT(ISERROR(SEARCH("Complete",M1993)))</formula>
    </cfRule>
  </conditionalFormatting>
  <conditionalFormatting sqref="J1994">
    <cfRule type="notContainsBlanks" dxfId="22937" priority="23943">
      <formula>LEN(TRIM(J1994))&gt;0</formula>
    </cfRule>
  </conditionalFormatting>
  <conditionalFormatting sqref="K1994">
    <cfRule type="notContainsBlanks" dxfId="22936" priority="23942">
      <formula>LEN(TRIM(K1994))&gt;0</formula>
    </cfRule>
  </conditionalFormatting>
  <conditionalFormatting sqref="M1994">
    <cfRule type="containsText" dxfId="22935" priority="23941" operator="containsText" text="Complete">
      <formula>NOT(ISERROR(SEARCH("Complete",M1994)))</formula>
    </cfRule>
  </conditionalFormatting>
  <conditionalFormatting sqref="I1994">
    <cfRule type="cellIs" dxfId="22934" priority="23940" operator="greaterThan">
      <formula>2.35</formula>
    </cfRule>
  </conditionalFormatting>
  <conditionalFormatting sqref="I1994">
    <cfRule type="cellIs" dxfId="22933" priority="23936" operator="greaterThan">
      <formula>2.35</formula>
    </cfRule>
  </conditionalFormatting>
  <conditionalFormatting sqref="J1994">
    <cfRule type="notContainsBlanks" dxfId="22932" priority="23939">
      <formula>LEN(TRIM(J1994))&gt;0</formula>
    </cfRule>
  </conditionalFormatting>
  <conditionalFormatting sqref="K1994">
    <cfRule type="notContainsBlanks" dxfId="22931" priority="23938">
      <formula>LEN(TRIM(K1994))&gt;0</formula>
    </cfRule>
  </conditionalFormatting>
  <conditionalFormatting sqref="M1994">
    <cfRule type="containsText" dxfId="22930" priority="23937" operator="containsText" text="Complete">
      <formula>NOT(ISERROR(SEARCH("Complete",M1994)))</formula>
    </cfRule>
  </conditionalFormatting>
  <conditionalFormatting sqref="J1994">
    <cfRule type="notContainsBlanks" dxfId="22929" priority="23935">
      <formula>LEN(TRIM(J1994))&gt;0</formula>
    </cfRule>
  </conditionalFormatting>
  <conditionalFormatting sqref="K1994">
    <cfRule type="notContainsBlanks" dxfId="22928" priority="23934">
      <formula>LEN(TRIM(K1994))&gt;0</formula>
    </cfRule>
  </conditionalFormatting>
  <conditionalFormatting sqref="M1994">
    <cfRule type="containsText" dxfId="22927" priority="23933" operator="containsText" text="Complete">
      <formula>NOT(ISERROR(SEARCH("Complete",M1994)))</formula>
    </cfRule>
  </conditionalFormatting>
  <conditionalFormatting sqref="I1994">
    <cfRule type="cellIs" dxfId="22926" priority="23932" operator="greaterThan">
      <formula>2.35</formula>
    </cfRule>
  </conditionalFormatting>
  <conditionalFormatting sqref="I1994">
    <cfRule type="cellIs" dxfId="22925" priority="23928" operator="greaterThan">
      <formula>2.35</formula>
    </cfRule>
  </conditionalFormatting>
  <conditionalFormatting sqref="J1994">
    <cfRule type="notContainsBlanks" dxfId="22924" priority="23931">
      <formula>LEN(TRIM(J1994))&gt;0</formula>
    </cfRule>
  </conditionalFormatting>
  <conditionalFormatting sqref="K1994">
    <cfRule type="notContainsBlanks" dxfId="22923" priority="23930">
      <formula>LEN(TRIM(K1994))&gt;0</formula>
    </cfRule>
  </conditionalFormatting>
  <conditionalFormatting sqref="M1994">
    <cfRule type="containsText" dxfId="22922" priority="23929" operator="containsText" text="Complete">
      <formula>NOT(ISERROR(SEARCH("Complete",M1994)))</formula>
    </cfRule>
  </conditionalFormatting>
  <conditionalFormatting sqref="J1995">
    <cfRule type="notContainsBlanks" dxfId="22921" priority="23927">
      <formula>LEN(TRIM(J1995))&gt;0</formula>
    </cfRule>
  </conditionalFormatting>
  <conditionalFormatting sqref="K1995">
    <cfRule type="notContainsBlanks" dxfId="22920" priority="23926">
      <formula>LEN(TRIM(K1995))&gt;0</formula>
    </cfRule>
  </conditionalFormatting>
  <conditionalFormatting sqref="M1995">
    <cfRule type="containsText" dxfId="22919" priority="23925" operator="containsText" text="Complete">
      <formula>NOT(ISERROR(SEARCH("Complete",M1995)))</formula>
    </cfRule>
  </conditionalFormatting>
  <conditionalFormatting sqref="I1995">
    <cfRule type="cellIs" dxfId="22918" priority="23924" operator="greaterThan">
      <formula>2.35</formula>
    </cfRule>
  </conditionalFormatting>
  <conditionalFormatting sqref="I1995">
    <cfRule type="cellIs" dxfId="22917" priority="23920" operator="greaterThan">
      <formula>2.35</formula>
    </cfRule>
  </conditionalFormatting>
  <conditionalFormatting sqref="J1995">
    <cfRule type="notContainsBlanks" dxfId="22916" priority="23923">
      <formula>LEN(TRIM(J1995))&gt;0</formula>
    </cfRule>
  </conditionalFormatting>
  <conditionalFormatting sqref="K1995">
    <cfRule type="notContainsBlanks" dxfId="22915" priority="23922">
      <formula>LEN(TRIM(K1995))&gt;0</formula>
    </cfRule>
  </conditionalFormatting>
  <conditionalFormatting sqref="M1995">
    <cfRule type="containsText" dxfId="22914" priority="23921" operator="containsText" text="Complete">
      <formula>NOT(ISERROR(SEARCH("Complete",M1995)))</formula>
    </cfRule>
  </conditionalFormatting>
  <conditionalFormatting sqref="J1995">
    <cfRule type="notContainsBlanks" dxfId="22913" priority="23919">
      <formula>LEN(TRIM(J1995))&gt;0</formula>
    </cfRule>
  </conditionalFormatting>
  <conditionalFormatting sqref="K1995">
    <cfRule type="notContainsBlanks" dxfId="22912" priority="23918">
      <formula>LEN(TRIM(K1995))&gt;0</formula>
    </cfRule>
  </conditionalFormatting>
  <conditionalFormatting sqref="M1995">
    <cfRule type="containsText" dxfId="22911" priority="23917" operator="containsText" text="Complete">
      <formula>NOT(ISERROR(SEARCH("Complete",M1995)))</formula>
    </cfRule>
  </conditionalFormatting>
  <conditionalFormatting sqref="I1995">
    <cfRule type="cellIs" dxfId="22910" priority="23916" operator="greaterThan">
      <formula>2.35</formula>
    </cfRule>
  </conditionalFormatting>
  <conditionalFormatting sqref="I1995">
    <cfRule type="cellIs" dxfId="22909" priority="23912" operator="greaterThan">
      <formula>2.35</formula>
    </cfRule>
  </conditionalFormatting>
  <conditionalFormatting sqref="J1995">
    <cfRule type="notContainsBlanks" dxfId="22908" priority="23915">
      <formula>LEN(TRIM(J1995))&gt;0</formula>
    </cfRule>
  </conditionalFormatting>
  <conditionalFormatting sqref="K1995">
    <cfRule type="notContainsBlanks" dxfId="22907" priority="23914">
      <formula>LEN(TRIM(K1995))&gt;0</formula>
    </cfRule>
  </conditionalFormatting>
  <conditionalFormatting sqref="M1995">
    <cfRule type="containsText" dxfId="22906" priority="23913" operator="containsText" text="Complete">
      <formula>NOT(ISERROR(SEARCH("Complete",M1995)))</formula>
    </cfRule>
  </conditionalFormatting>
  <conditionalFormatting sqref="J1996">
    <cfRule type="notContainsBlanks" dxfId="22905" priority="23911">
      <formula>LEN(TRIM(J1996))&gt;0</formula>
    </cfRule>
  </conditionalFormatting>
  <conditionalFormatting sqref="K1996">
    <cfRule type="notContainsBlanks" dxfId="22904" priority="23910">
      <formula>LEN(TRIM(K1996))&gt;0</formula>
    </cfRule>
  </conditionalFormatting>
  <conditionalFormatting sqref="M1996">
    <cfRule type="containsText" dxfId="22903" priority="23909" operator="containsText" text="Complete">
      <formula>NOT(ISERROR(SEARCH("Complete",M1996)))</formula>
    </cfRule>
  </conditionalFormatting>
  <conditionalFormatting sqref="I1996">
    <cfRule type="cellIs" dxfId="22902" priority="23908" operator="greaterThan">
      <formula>2.35</formula>
    </cfRule>
  </conditionalFormatting>
  <conditionalFormatting sqref="I1996">
    <cfRule type="cellIs" dxfId="22901" priority="23904" operator="greaterThan">
      <formula>2.35</formula>
    </cfRule>
  </conditionalFormatting>
  <conditionalFormatting sqref="J1996">
    <cfRule type="notContainsBlanks" dxfId="22900" priority="23907">
      <formula>LEN(TRIM(J1996))&gt;0</formula>
    </cfRule>
  </conditionalFormatting>
  <conditionalFormatting sqref="K1996">
    <cfRule type="notContainsBlanks" dxfId="22899" priority="23906">
      <formula>LEN(TRIM(K1996))&gt;0</formula>
    </cfRule>
  </conditionalFormatting>
  <conditionalFormatting sqref="M1996">
    <cfRule type="containsText" dxfId="22898" priority="23905" operator="containsText" text="Complete">
      <formula>NOT(ISERROR(SEARCH("Complete",M1996)))</formula>
    </cfRule>
  </conditionalFormatting>
  <conditionalFormatting sqref="J1996">
    <cfRule type="notContainsBlanks" dxfId="22897" priority="23903">
      <formula>LEN(TRIM(J1996))&gt;0</formula>
    </cfRule>
  </conditionalFormatting>
  <conditionalFormatting sqref="K1996">
    <cfRule type="notContainsBlanks" dxfId="22896" priority="23902">
      <formula>LEN(TRIM(K1996))&gt;0</formula>
    </cfRule>
  </conditionalFormatting>
  <conditionalFormatting sqref="M1996">
    <cfRule type="containsText" dxfId="22895" priority="23901" operator="containsText" text="Complete">
      <formula>NOT(ISERROR(SEARCH("Complete",M1996)))</formula>
    </cfRule>
  </conditionalFormatting>
  <conditionalFormatting sqref="I1996">
    <cfRule type="cellIs" dxfId="22894" priority="23900" operator="greaterThan">
      <formula>2.35</formula>
    </cfRule>
  </conditionalFormatting>
  <conditionalFormatting sqref="I1996">
    <cfRule type="cellIs" dxfId="22893" priority="23896" operator="greaterThan">
      <formula>2.35</formula>
    </cfRule>
  </conditionalFormatting>
  <conditionalFormatting sqref="J1996">
    <cfRule type="notContainsBlanks" dxfId="22892" priority="23899">
      <formula>LEN(TRIM(J1996))&gt;0</formula>
    </cfRule>
  </conditionalFormatting>
  <conditionalFormatting sqref="K1996">
    <cfRule type="notContainsBlanks" dxfId="22891" priority="23898">
      <formula>LEN(TRIM(K1996))&gt;0</formula>
    </cfRule>
  </conditionalFormatting>
  <conditionalFormatting sqref="M1996">
    <cfRule type="containsText" dxfId="22890" priority="23897" operator="containsText" text="Complete">
      <formula>NOT(ISERROR(SEARCH("Complete",M1996)))</formula>
    </cfRule>
  </conditionalFormatting>
  <conditionalFormatting sqref="J1997">
    <cfRule type="notContainsBlanks" dxfId="22889" priority="23895">
      <formula>LEN(TRIM(J1997))&gt;0</formula>
    </cfRule>
  </conditionalFormatting>
  <conditionalFormatting sqref="K1997">
    <cfRule type="notContainsBlanks" dxfId="22888" priority="23894">
      <formula>LEN(TRIM(K1997))&gt;0</formula>
    </cfRule>
  </conditionalFormatting>
  <conditionalFormatting sqref="M1997">
    <cfRule type="containsText" dxfId="22887" priority="23893" operator="containsText" text="Complete">
      <formula>NOT(ISERROR(SEARCH("Complete",M1997)))</formula>
    </cfRule>
  </conditionalFormatting>
  <conditionalFormatting sqref="I1997">
    <cfRule type="cellIs" dxfId="22886" priority="23892" operator="greaterThan">
      <formula>2.35</formula>
    </cfRule>
  </conditionalFormatting>
  <conditionalFormatting sqref="I1997">
    <cfRule type="cellIs" dxfId="22885" priority="23888" operator="greaterThan">
      <formula>2.35</formula>
    </cfRule>
  </conditionalFormatting>
  <conditionalFormatting sqref="J1997">
    <cfRule type="notContainsBlanks" dxfId="22884" priority="23891">
      <formula>LEN(TRIM(J1997))&gt;0</formula>
    </cfRule>
  </conditionalFormatting>
  <conditionalFormatting sqref="K1997">
    <cfRule type="notContainsBlanks" dxfId="22883" priority="23890">
      <formula>LEN(TRIM(K1997))&gt;0</formula>
    </cfRule>
  </conditionalFormatting>
  <conditionalFormatting sqref="M1997">
    <cfRule type="containsText" dxfId="22882" priority="23889" operator="containsText" text="Complete">
      <formula>NOT(ISERROR(SEARCH("Complete",M1997)))</formula>
    </cfRule>
  </conditionalFormatting>
  <conditionalFormatting sqref="J1997">
    <cfRule type="notContainsBlanks" dxfId="22881" priority="23887">
      <formula>LEN(TRIM(J1997))&gt;0</formula>
    </cfRule>
  </conditionalFormatting>
  <conditionalFormatting sqref="K1997">
    <cfRule type="notContainsBlanks" dxfId="22880" priority="23886">
      <formula>LEN(TRIM(K1997))&gt;0</formula>
    </cfRule>
  </conditionalFormatting>
  <conditionalFormatting sqref="M1997">
    <cfRule type="containsText" dxfId="22879" priority="23885" operator="containsText" text="Complete">
      <formula>NOT(ISERROR(SEARCH("Complete",M1997)))</formula>
    </cfRule>
  </conditionalFormatting>
  <conditionalFormatting sqref="I1997">
    <cfRule type="cellIs" dxfId="22878" priority="23884" operator="greaterThan">
      <formula>2.35</formula>
    </cfRule>
  </conditionalFormatting>
  <conditionalFormatting sqref="I1997">
    <cfRule type="cellIs" dxfId="22877" priority="23880" operator="greaterThan">
      <formula>2.35</formula>
    </cfRule>
  </conditionalFormatting>
  <conditionalFormatting sqref="J1997">
    <cfRule type="notContainsBlanks" dxfId="22876" priority="23883">
      <formula>LEN(TRIM(J1997))&gt;0</formula>
    </cfRule>
  </conditionalFormatting>
  <conditionalFormatting sqref="K1997">
    <cfRule type="notContainsBlanks" dxfId="22875" priority="23882">
      <formula>LEN(TRIM(K1997))&gt;0</formula>
    </cfRule>
  </conditionalFormatting>
  <conditionalFormatting sqref="M1997">
    <cfRule type="containsText" dxfId="22874" priority="23881" operator="containsText" text="Complete">
      <formula>NOT(ISERROR(SEARCH("Complete",M1997)))</formula>
    </cfRule>
  </conditionalFormatting>
  <conditionalFormatting sqref="J1998">
    <cfRule type="notContainsBlanks" dxfId="22873" priority="23879">
      <formula>LEN(TRIM(J1998))&gt;0</formula>
    </cfRule>
  </conditionalFormatting>
  <conditionalFormatting sqref="K1998">
    <cfRule type="notContainsBlanks" dxfId="22872" priority="23878">
      <formula>LEN(TRIM(K1998))&gt;0</formula>
    </cfRule>
  </conditionalFormatting>
  <conditionalFormatting sqref="M1998">
    <cfRule type="containsText" dxfId="22871" priority="23877" operator="containsText" text="Complete">
      <formula>NOT(ISERROR(SEARCH("Complete",M1998)))</formula>
    </cfRule>
  </conditionalFormatting>
  <conditionalFormatting sqref="I1998">
    <cfRule type="cellIs" dxfId="22870" priority="23876" operator="greaterThan">
      <formula>2.35</formula>
    </cfRule>
  </conditionalFormatting>
  <conditionalFormatting sqref="I1998">
    <cfRule type="cellIs" dxfId="22869" priority="23872" operator="greaterThan">
      <formula>2.35</formula>
    </cfRule>
  </conditionalFormatting>
  <conditionalFormatting sqref="J1998">
    <cfRule type="notContainsBlanks" dxfId="22868" priority="23875">
      <formula>LEN(TRIM(J1998))&gt;0</formula>
    </cfRule>
  </conditionalFormatting>
  <conditionalFormatting sqref="K1998">
    <cfRule type="notContainsBlanks" dxfId="22867" priority="23874">
      <formula>LEN(TRIM(K1998))&gt;0</formula>
    </cfRule>
  </conditionalFormatting>
  <conditionalFormatting sqref="M1998">
    <cfRule type="containsText" dxfId="22866" priority="23873" operator="containsText" text="Complete">
      <formula>NOT(ISERROR(SEARCH("Complete",M1998)))</formula>
    </cfRule>
  </conditionalFormatting>
  <conditionalFormatting sqref="J1998">
    <cfRule type="notContainsBlanks" dxfId="22865" priority="23871">
      <formula>LEN(TRIM(J1998))&gt;0</formula>
    </cfRule>
  </conditionalFormatting>
  <conditionalFormatting sqref="K1998">
    <cfRule type="notContainsBlanks" dxfId="22864" priority="23870">
      <formula>LEN(TRIM(K1998))&gt;0</formula>
    </cfRule>
  </conditionalFormatting>
  <conditionalFormatting sqref="M1998">
    <cfRule type="containsText" dxfId="22863" priority="23869" operator="containsText" text="Complete">
      <formula>NOT(ISERROR(SEARCH("Complete",M1998)))</formula>
    </cfRule>
  </conditionalFormatting>
  <conditionalFormatting sqref="I1998">
    <cfRule type="cellIs" dxfId="22862" priority="23868" operator="greaterThan">
      <formula>2.35</formula>
    </cfRule>
  </conditionalFormatting>
  <conditionalFormatting sqref="I1998">
    <cfRule type="cellIs" dxfId="22861" priority="23864" operator="greaterThan">
      <formula>2.35</formula>
    </cfRule>
  </conditionalFormatting>
  <conditionalFormatting sqref="J1998">
    <cfRule type="notContainsBlanks" dxfId="22860" priority="23867">
      <formula>LEN(TRIM(J1998))&gt;0</formula>
    </cfRule>
  </conditionalFormatting>
  <conditionalFormatting sqref="K1998">
    <cfRule type="notContainsBlanks" dxfId="22859" priority="23866">
      <formula>LEN(TRIM(K1998))&gt;0</formula>
    </cfRule>
  </conditionalFormatting>
  <conditionalFormatting sqref="M1998">
    <cfRule type="containsText" dxfId="22858" priority="23865" operator="containsText" text="Complete">
      <formula>NOT(ISERROR(SEARCH("Complete",M1998)))</formula>
    </cfRule>
  </conditionalFormatting>
  <conditionalFormatting sqref="J1999">
    <cfRule type="notContainsBlanks" dxfId="22857" priority="23863">
      <formula>LEN(TRIM(J1999))&gt;0</formula>
    </cfRule>
  </conditionalFormatting>
  <conditionalFormatting sqref="K1999">
    <cfRule type="notContainsBlanks" dxfId="22856" priority="23862">
      <formula>LEN(TRIM(K1999))&gt;0</formula>
    </cfRule>
  </conditionalFormatting>
  <conditionalFormatting sqref="M1999">
    <cfRule type="containsText" dxfId="22855" priority="23861" operator="containsText" text="Complete">
      <formula>NOT(ISERROR(SEARCH("Complete",M1999)))</formula>
    </cfRule>
  </conditionalFormatting>
  <conditionalFormatting sqref="I1999">
    <cfRule type="cellIs" dxfId="22854" priority="23860" operator="greaterThan">
      <formula>2.35</formula>
    </cfRule>
  </conditionalFormatting>
  <conditionalFormatting sqref="I1999">
    <cfRule type="cellIs" dxfId="22853" priority="23856" operator="greaterThan">
      <formula>2.35</formula>
    </cfRule>
  </conditionalFormatting>
  <conditionalFormatting sqref="J1999">
    <cfRule type="notContainsBlanks" dxfId="22852" priority="23859">
      <formula>LEN(TRIM(J1999))&gt;0</formula>
    </cfRule>
  </conditionalFormatting>
  <conditionalFormatting sqref="K1999">
    <cfRule type="notContainsBlanks" dxfId="22851" priority="23858">
      <formula>LEN(TRIM(K1999))&gt;0</formula>
    </cfRule>
  </conditionalFormatting>
  <conditionalFormatting sqref="M1999">
    <cfRule type="containsText" dxfId="22850" priority="23857" operator="containsText" text="Complete">
      <formula>NOT(ISERROR(SEARCH("Complete",M1999)))</formula>
    </cfRule>
  </conditionalFormatting>
  <conditionalFormatting sqref="J1999">
    <cfRule type="notContainsBlanks" dxfId="22849" priority="23855">
      <formula>LEN(TRIM(J1999))&gt;0</formula>
    </cfRule>
  </conditionalFormatting>
  <conditionalFormatting sqref="K1999">
    <cfRule type="notContainsBlanks" dxfId="22848" priority="23854">
      <formula>LEN(TRIM(K1999))&gt;0</formula>
    </cfRule>
  </conditionalFormatting>
  <conditionalFormatting sqref="M1999">
    <cfRule type="containsText" dxfId="22847" priority="23853" operator="containsText" text="Complete">
      <formula>NOT(ISERROR(SEARCH("Complete",M1999)))</formula>
    </cfRule>
  </conditionalFormatting>
  <conditionalFormatting sqref="I1999">
    <cfRule type="cellIs" dxfId="22846" priority="23852" operator="greaterThan">
      <formula>2.35</formula>
    </cfRule>
  </conditionalFormatting>
  <conditionalFormatting sqref="I1999">
    <cfRule type="cellIs" dxfId="22845" priority="23848" operator="greaterThan">
      <formula>2.35</formula>
    </cfRule>
  </conditionalFormatting>
  <conditionalFormatting sqref="J1999">
    <cfRule type="notContainsBlanks" dxfId="22844" priority="23851">
      <formula>LEN(TRIM(J1999))&gt;0</formula>
    </cfRule>
  </conditionalFormatting>
  <conditionalFormatting sqref="K1999">
    <cfRule type="notContainsBlanks" dxfId="22843" priority="23850">
      <formula>LEN(TRIM(K1999))&gt;0</formula>
    </cfRule>
  </conditionalFormatting>
  <conditionalFormatting sqref="M1999">
    <cfRule type="containsText" dxfId="22842" priority="23849" operator="containsText" text="Complete">
      <formula>NOT(ISERROR(SEARCH("Complete",M1999)))</formula>
    </cfRule>
  </conditionalFormatting>
  <conditionalFormatting sqref="J2000">
    <cfRule type="notContainsBlanks" dxfId="22841" priority="23847">
      <formula>LEN(TRIM(J2000))&gt;0</formula>
    </cfRule>
  </conditionalFormatting>
  <conditionalFormatting sqref="K2000">
    <cfRule type="notContainsBlanks" dxfId="22840" priority="23846">
      <formula>LEN(TRIM(K2000))&gt;0</formula>
    </cfRule>
  </conditionalFormatting>
  <conditionalFormatting sqref="M2000">
    <cfRule type="containsText" dxfId="22839" priority="23845" operator="containsText" text="Complete">
      <formula>NOT(ISERROR(SEARCH("Complete",M2000)))</formula>
    </cfRule>
  </conditionalFormatting>
  <conditionalFormatting sqref="I2000">
    <cfRule type="cellIs" dxfId="22838" priority="23844" operator="greaterThan">
      <formula>2.35</formula>
    </cfRule>
  </conditionalFormatting>
  <conditionalFormatting sqref="I2000">
    <cfRule type="cellIs" dxfId="22837" priority="23840" operator="greaterThan">
      <formula>2.35</formula>
    </cfRule>
  </conditionalFormatting>
  <conditionalFormatting sqref="J2000">
    <cfRule type="notContainsBlanks" dxfId="22836" priority="23843">
      <formula>LEN(TRIM(J2000))&gt;0</formula>
    </cfRule>
  </conditionalFormatting>
  <conditionalFormatting sqref="K2000">
    <cfRule type="notContainsBlanks" dxfId="22835" priority="23842">
      <formula>LEN(TRIM(K2000))&gt;0</formula>
    </cfRule>
  </conditionalFormatting>
  <conditionalFormatting sqref="M2000">
    <cfRule type="containsText" dxfId="22834" priority="23841" operator="containsText" text="Complete">
      <formula>NOT(ISERROR(SEARCH("Complete",M2000)))</formula>
    </cfRule>
  </conditionalFormatting>
  <conditionalFormatting sqref="J2000">
    <cfRule type="notContainsBlanks" dxfId="22833" priority="23839">
      <formula>LEN(TRIM(J2000))&gt;0</formula>
    </cfRule>
  </conditionalFormatting>
  <conditionalFormatting sqref="K2000">
    <cfRule type="notContainsBlanks" dxfId="22832" priority="23838">
      <formula>LEN(TRIM(K2000))&gt;0</formula>
    </cfRule>
  </conditionalFormatting>
  <conditionalFormatting sqref="M2000">
    <cfRule type="containsText" dxfId="22831" priority="23837" operator="containsText" text="Complete">
      <formula>NOT(ISERROR(SEARCH("Complete",M2000)))</formula>
    </cfRule>
  </conditionalFormatting>
  <conditionalFormatting sqref="I2000">
    <cfRule type="cellIs" dxfId="22830" priority="23836" operator="greaterThan">
      <formula>2.35</formula>
    </cfRule>
  </conditionalFormatting>
  <conditionalFormatting sqref="I2000">
    <cfRule type="cellIs" dxfId="22829" priority="23832" operator="greaterThan">
      <formula>2.35</formula>
    </cfRule>
  </conditionalFormatting>
  <conditionalFormatting sqref="J2000">
    <cfRule type="notContainsBlanks" dxfId="22828" priority="23835">
      <formula>LEN(TRIM(J2000))&gt;0</formula>
    </cfRule>
  </conditionalFormatting>
  <conditionalFormatting sqref="K2000">
    <cfRule type="notContainsBlanks" dxfId="22827" priority="23834">
      <formula>LEN(TRIM(K2000))&gt;0</formula>
    </cfRule>
  </conditionalFormatting>
  <conditionalFormatting sqref="M2000">
    <cfRule type="containsText" dxfId="22826" priority="23833" operator="containsText" text="Complete">
      <formula>NOT(ISERROR(SEARCH("Complete",M2000)))</formula>
    </cfRule>
  </conditionalFormatting>
  <conditionalFormatting sqref="J2001">
    <cfRule type="notContainsBlanks" dxfId="22825" priority="23831">
      <formula>LEN(TRIM(J2001))&gt;0</formula>
    </cfRule>
  </conditionalFormatting>
  <conditionalFormatting sqref="K2001">
    <cfRule type="notContainsBlanks" dxfId="22824" priority="23830">
      <formula>LEN(TRIM(K2001))&gt;0</formula>
    </cfRule>
  </conditionalFormatting>
  <conditionalFormatting sqref="M2001">
    <cfRule type="containsText" dxfId="22823" priority="23829" operator="containsText" text="Complete">
      <formula>NOT(ISERROR(SEARCH("Complete",M2001)))</formula>
    </cfRule>
  </conditionalFormatting>
  <conditionalFormatting sqref="I2001">
    <cfRule type="cellIs" dxfId="22822" priority="23828" operator="greaterThan">
      <formula>2.35</formula>
    </cfRule>
  </conditionalFormatting>
  <conditionalFormatting sqref="I2001">
    <cfRule type="cellIs" dxfId="22821" priority="23824" operator="greaterThan">
      <formula>2.35</formula>
    </cfRule>
  </conditionalFormatting>
  <conditionalFormatting sqref="J2001">
    <cfRule type="notContainsBlanks" dxfId="22820" priority="23827">
      <formula>LEN(TRIM(J2001))&gt;0</formula>
    </cfRule>
  </conditionalFormatting>
  <conditionalFormatting sqref="K2001">
    <cfRule type="notContainsBlanks" dxfId="22819" priority="23826">
      <formula>LEN(TRIM(K2001))&gt;0</formula>
    </cfRule>
  </conditionalFormatting>
  <conditionalFormatting sqref="M2001">
    <cfRule type="containsText" dxfId="22818" priority="23825" operator="containsText" text="Complete">
      <formula>NOT(ISERROR(SEARCH("Complete",M2001)))</formula>
    </cfRule>
  </conditionalFormatting>
  <conditionalFormatting sqref="J2001">
    <cfRule type="notContainsBlanks" dxfId="22817" priority="23823">
      <formula>LEN(TRIM(J2001))&gt;0</formula>
    </cfRule>
  </conditionalFormatting>
  <conditionalFormatting sqref="K2001">
    <cfRule type="notContainsBlanks" dxfId="22816" priority="23822">
      <formula>LEN(TRIM(K2001))&gt;0</formula>
    </cfRule>
  </conditionalFormatting>
  <conditionalFormatting sqref="M2001">
    <cfRule type="containsText" dxfId="22815" priority="23821" operator="containsText" text="Complete">
      <formula>NOT(ISERROR(SEARCH("Complete",M2001)))</formula>
    </cfRule>
  </conditionalFormatting>
  <conditionalFormatting sqref="I2001">
    <cfRule type="cellIs" dxfId="22814" priority="23820" operator="greaterThan">
      <formula>2.35</formula>
    </cfRule>
  </conditionalFormatting>
  <conditionalFormatting sqref="I2001">
    <cfRule type="cellIs" dxfId="22813" priority="23816" operator="greaterThan">
      <formula>2.35</formula>
    </cfRule>
  </conditionalFormatting>
  <conditionalFormatting sqref="J2001">
    <cfRule type="notContainsBlanks" dxfId="22812" priority="23819">
      <formula>LEN(TRIM(J2001))&gt;0</formula>
    </cfRule>
  </conditionalFormatting>
  <conditionalFormatting sqref="K2001">
    <cfRule type="notContainsBlanks" dxfId="22811" priority="23818">
      <formula>LEN(TRIM(K2001))&gt;0</formula>
    </cfRule>
  </conditionalFormatting>
  <conditionalFormatting sqref="M2001">
    <cfRule type="containsText" dxfId="22810" priority="23817" operator="containsText" text="Complete">
      <formula>NOT(ISERROR(SEARCH("Complete",M2001)))</formula>
    </cfRule>
  </conditionalFormatting>
  <conditionalFormatting sqref="J2002">
    <cfRule type="notContainsBlanks" dxfId="22809" priority="23815">
      <formula>LEN(TRIM(J2002))&gt;0</formula>
    </cfRule>
  </conditionalFormatting>
  <conditionalFormatting sqref="K2002">
    <cfRule type="notContainsBlanks" dxfId="22808" priority="23814">
      <formula>LEN(TRIM(K2002))&gt;0</formula>
    </cfRule>
  </conditionalFormatting>
  <conditionalFormatting sqref="M2002">
    <cfRule type="containsText" dxfId="22807" priority="23813" operator="containsText" text="Complete">
      <formula>NOT(ISERROR(SEARCH("Complete",M2002)))</formula>
    </cfRule>
  </conditionalFormatting>
  <conditionalFormatting sqref="I2002">
    <cfRule type="cellIs" dxfId="22806" priority="23812" operator="greaterThan">
      <formula>2.35</formula>
    </cfRule>
  </conditionalFormatting>
  <conditionalFormatting sqref="I2002">
    <cfRule type="cellIs" dxfId="22805" priority="23808" operator="greaterThan">
      <formula>2.35</formula>
    </cfRule>
  </conditionalFormatting>
  <conditionalFormatting sqref="J2002">
    <cfRule type="notContainsBlanks" dxfId="22804" priority="23811">
      <formula>LEN(TRIM(J2002))&gt;0</formula>
    </cfRule>
  </conditionalFormatting>
  <conditionalFormatting sqref="K2002">
    <cfRule type="notContainsBlanks" dxfId="22803" priority="23810">
      <formula>LEN(TRIM(K2002))&gt;0</formula>
    </cfRule>
  </conditionalFormatting>
  <conditionalFormatting sqref="M2002">
    <cfRule type="containsText" dxfId="22802" priority="23809" operator="containsText" text="Complete">
      <formula>NOT(ISERROR(SEARCH("Complete",M2002)))</formula>
    </cfRule>
  </conditionalFormatting>
  <conditionalFormatting sqref="J2002">
    <cfRule type="notContainsBlanks" dxfId="22801" priority="23807">
      <formula>LEN(TRIM(J2002))&gt;0</formula>
    </cfRule>
  </conditionalFormatting>
  <conditionalFormatting sqref="K2002">
    <cfRule type="notContainsBlanks" dxfId="22800" priority="23806">
      <formula>LEN(TRIM(K2002))&gt;0</formula>
    </cfRule>
  </conditionalFormatting>
  <conditionalFormatting sqref="M2002">
    <cfRule type="containsText" dxfId="22799" priority="23805" operator="containsText" text="Complete">
      <formula>NOT(ISERROR(SEARCH("Complete",M2002)))</formula>
    </cfRule>
  </conditionalFormatting>
  <conditionalFormatting sqref="I2002">
    <cfRule type="cellIs" dxfId="22798" priority="23804" operator="greaterThan">
      <formula>2.35</formula>
    </cfRule>
  </conditionalFormatting>
  <conditionalFormatting sqref="I2002">
    <cfRule type="cellIs" dxfId="22797" priority="23800" operator="greaterThan">
      <formula>2.35</formula>
    </cfRule>
  </conditionalFormatting>
  <conditionalFormatting sqref="J2002">
    <cfRule type="notContainsBlanks" dxfId="22796" priority="23803">
      <formula>LEN(TRIM(J2002))&gt;0</formula>
    </cfRule>
  </conditionalFormatting>
  <conditionalFormatting sqref="K2002">
    <cfRule type="notContainsBlanks" dxfId="22795" priority="23802">
      <formula>LEN(TRIM(K2002))&gt;0</formula>
    </cfRule>
  </conditionalFormatting>
  <conditionalFormatting sqref="M2002">
    <cfRule type="containsText" dxfId="22794" priority="23801" operator="containsText" text="Complete">
      <formula>NOT(ISERROR(SEARCH("Complete",M2002)))</formula>
    </cfRule>
  </conditionalFormatting>
  <conditionalFormatting sqref="J2003">
    <cfRule type="notContainsBlanks" dxfId="22793" priority="23799">
      <formula>LEN(TRIM(J2003))&gt;0</formula>
    </cfRule>
  </conditionalFormatting>
  <conditionalFormatting sqref="K2003">
    <cfRule type="notContainsBlanks" dxfId="22792" priority="23798">
      <formula>LEN(TRIM(K2003))&gt;0</formula>
    </cfRule>
  </conditionalFormatting>
  <conditionalFormatting sqref="M2003">
    <cfRule type="containsText" dxfId="22791" priority="23797" operator="containsText" text="Complete">
      <formula>NOT(ISERROR(SEARCH("Complete",M2003)))</formula>
    </cfRule>
  </conditionalFormatting>
  <conditionalFormatting sqref="I2003">
    <cfRule type="cellIs" dxfId="22790" priority="23796" operator="greaterThan">
      <formula>2.35</formula>
    </cfRule>
  </conditionalFormatting>
  <conditionalFormatting sqref="I2003">
    <cfRule type="cellIs" dxfId="22789" priority="23792" operator="greaterThan">
      <formula>2.35</formula>
    </cfRule>
  </conditionalFormatting>
  <conditionalFormatting sqref="J2003">
    <cfRule type="notContainsBlanks" dxfId="22788" priority="23795">
      <formula>LEN(TRIM(J2003))&gt;0</formula>
    </cfRule>
  </conditionalFormatting>
  <conditionalFormatting sqref="K2003">
    <cfRule type="notContainsBlanks" dxfId="22787" priority="23794">
      <formula>LEN(TRIM(K2003))&gt;0</formula>
    </cfRule>
  </conditionalFormatting>
  <conditionalFormatting sqref="M2003">
    <cfRule type="containsText" dxfId="22786" priority="23793" operator="containsText" text="Complete">
      <formula>NOT(ISERROR(SEARCH("Complete",M2003)))</formula>
    </cfRule>
  </conditionalFormatting>
  <conditionalFormatting sqref="J2003">
    <cfRule type="notContainsBlanks" dxfId="22785" priority="23791">
      <formula>LEN(TRIM(J2003))&gt;0</formula>
    </cfRule>
  </conditionalFormatting>
  <conditionalFormatting sqref="K2003">
    <cfRule type="notContainsBlanks" dxfId="22784" priority="23790">
      <formula>LEN(TRIM(K2003))&gt;0</formula>
    </cfRule>
  </conditionalFormatting>
  <conditionalFormatting sqref="M2003">
    <cfRule type="containsText" dxfId="22783" priority="23789" operator="containsText" text="Complete">
      <formula>NOT(ISERROR(SEARCH("Complete",M2003)))</formula>
    </cfRule>
  </conditionalFormatting>
  <conditionalFormatting sqref="I2003">
    <cfRule type="cellIs" dxfId="22782" priority="23788" operator="greaterThan">
      <formula>2.35</formula>
    </cfRule>
  </conditionalFormatting>
  <conditionalFormatting sqref="I2003">
    <cfRule type="cellIs" dxfId="22781" priority="23784" operator="greaterThan">
      <formula>2.35</formula>
    </cfRule>
  </conditionalFormatting>
  <conditionalFormatting sqref="J2003">
    <cfRule type="notContainsBlanks" dxfId="22780" priority="23787">
      <formula>LEN(TRIM(J2003))&gt;0</formula>
    </cfRule>
  </conditionalFormatting>
  <conditionalFormatting sqref="K2003">
    <cfRule type="notContainsBlanks" dxfId="22779" priority="23786">
      <formula>LEN(TRIM(K2003))&gt;0</formula>
    </cfRule>
  </conditionalFormatting>
  <conditionalFormatting sqref="M2003">
    <cfRule type="containsText" dxfId="22778" priority="23785" operator="containsText" text="Complete">
      <formula>NOT(ISERROR(SEARCH("Complete",M2003)))</formula>
    </cfRule>
  </conditionalFormatting>
  <conditionalFormatting sqref="J2004">
    <cfRule type="notContainsBlanks" dxfId="22777" priority="23783">
      <formula>LEN(TRIM(J2004))&gt;0</formula>
    </cfRule>
  </conditionalFormatting>
  <conditionalFormatting sqref="K2004">
    <cfRule type="notContainsBlanks" dxfId="22776" priority="23782">
      <formula>LEN(TRIM(K2004))&gt;0</formula>
    </cfRule>
  </conditionalFormatting>
  <conditionalFormatting sqref="M2004">
    <cfRule type="containsText" dxfId="22775" priority="23781" operator="containsText" text="Complete">
      <formula>NOT(ISERROR(SEARCH("Complete",M2004)))</formula>
    </cfRule>
  </conditionalFormatting>
  <conditionalFormatting sqref="I2004">
    <cfRule type="cellIs" dxfId="22774" priority="23780" operator="greaterThan">
      <formula>2.35</formula>
    </cfRule>
  </conditionalFormatting>
  <conditionalFormatting sqref="I2004">
    <cfRule type="cellIs" dxfId="22773" priority="23776" operator="greaterThan">
      <formula>2.35</formula>
    </cfRule>
  </conditionalFormatting>
  <conditionalFormatting sqref="J2004">
    <cfRule type="notContainsBlanks" dxfId="22772" priority="23779">
      <formula>LEN(TRIM(J2004))&gt;0</formula>
    </cfRule>
  </conditionalFormatting>
  <conditionalFormatting sqref="K2004">
    <cfRule type="notContainsBlanks" dxfId="22771" priority="23778">
      <formula>LEN(TRIM(K2004))&gt;0</formula>
    </cfRule>
  </conditionalFormatting>
  <conditionalFormatting sqref="M2004">
    <cfRule type="containsText" dxfId="22770" priority="23777" operator="containsText" text="Complete">
      <formula>NOT(ISERROR(SEARCH("Complete",M2004)))</formula>
    </cfRule>
  </conditionalFormatting>
  <conditionalFormatting sqref="J2004">
    <cfRule type="notContainsBlanks" dxfId="22769" priority="23775">
      <formula>LEN(TRIM(J2004))&gt;0</formula>
    </cfRule>
  </conditionalFormatting>
  <conditionalFormatting sqref="K2004">
    <cfRule type="notContainsBlanks" dxfId="22768" priority="23774">
      <formula>LEN(TRIM(K2004))&gt;0</formula>
    </cfRule>
  </conditionalFormatting>
  <conditionalFormatting sqref="M2004">
    <cfRule type="containsText" dxfId="22767" priority="23773" operator="containsText" text="Complete">
      <formula>NOT(ISERROR(SEARCH("Complete",M2004)))</formula>
    </cfRule>
  </conditionalFormatting>
  <conditionalFormatting sqref="I2004">
    <cfRule type="cellIs" dxfId="22766" priority="23772" operator="greaterThan">
      <formula>2.35</formula>
    </cfRule>
  </conditionalFormatting>
  <conditionalFormatting sqref="I2004">
    <cfRule type="cellIs" dxfId="22765" priority="23768" operator="greaterThan">
      <formula>2.35</formula>
    </cfRule>
  </conditionalFormatting>
  <conditionalFormatting sqref="J2004">
    <cfRule type="notContainsBlanks" dxfId="22764" priority="23771">
      <formula>LEN(TRIM(J2004))&gt;0</formula>
    </cfRule>
  </conditionalFormatting>
  <conditionalFormatting sqref="K2004">
    <cfRule type="notContainsBlanks" dxfId="22763" priority="23770">
      <formula>LEN(TRIM(K2004))&gt;0</formula>
    </cfRule>
  </conditionalFormatting>
  <conditionalFormatting sqref="M2004">
    <cfRule type="containsText" dxfId="22762" priority="23769" operator="containsText" text="Complete">
      <formula>NOT(ISERROR(SEARCH("Complete",M2004)))</formula>
    </cfRule>
  </conditionalFormatting>
  <conditionalFormatting sqref="J2021">
    <cfRule type="notContainsBlanks" dxfId="22761" priority="23495">
      <formula>LEN(TRIM(J2021))&gt;0</formula>
    </cfRule>
  </conditionalFormatting>
  <conditionalFormatting sqref="K2021">
    <cfRule type="notContainsBlanks" dxfId="22760" priority="23494">
      <formula>LEN(TRIM(K2021))&gt;0</formula>
    </cfRule>
  </conditionalFormatting>
  <conditionalFormatting sqref="M2021">
    <cfRule type="containsText" dxfId="22759" priority="23493" operator="containsText" text="Complete">
      <formula>NOT(ISERROR(SEARCH("Complete",M2021)))</formula>
    </cfRule>
  </conditionalFormatting>
  <conditionalFormatting sqref="I2021">
    <cfRule type="cellIs" dxfId="22758" priority="23492" operator="greaterThan">
      <formula>2.35</formula>
    </cfRule>
  </conditionalFormatting>
  <conditionalFormatting sqref="I2021">
    <cfRule type="cellIs" dxfId="22757" priority="23488" operator="greaterThan">
      <formula>2.35</formula>
    </cfRule>
  </conditionalFormatting>
  <conditionalFormatting sqref="J2021">
    <cfRule type="notContainsBlanks" dxfId="22756" priority="23491">
      <formula>LEN(TRIM(J2021))&gt;0</formula>
    </cfRule>
  </conditionalFormatting>
  <conditionalFormatting sqref="K2021">
    <cfRule type="notContainsBlanks" dxfId="22755" priority="23490">
      <formula>LEN(TRIM(K2021))&gt;0</formula>
    </cfRule>
  </conditionalFormatting>
  <conditionalFormatting sqref="M2021">
    <cfRule type="containsText" dxfId="22754" priority="23489" operator="containsText" text="Complete">
      <formula>NOT(ISERROR(SEARCH("Complete",M2021)))</formula>
    </cfRule>
  </conditionalFormatting>
  <conditionalFormatting sqref="J2021">
    <cfRule type="notContainsBlanks" dxfId="22753" priority="23487">
      <formula>LEN(TRIM(J2021))&gt;0</formula>
    </cfRule>
  </conditionalFormatting>
  <conditionalFormatting sqref="K2021">
    <cfRule type="notContainsBlanks" dxfId="22752" priority="23486">
      <formula>LEN(TRIM(K2021))&gt;0</formula>
    </cfRule>
  </conditionalFormatting>
  <conditionalFormatting sqref="M2021">
    <cfRule type="containsText" dxfId="22751" priority="23485" operator="containsText" text="Complete">
      <formula>NOT(ISERROR(SEARCH("Complete",M2021)))</formula>
    </cfRule>
  </conditionalFormatting>
  <conditionalFormatting sqref="I2021">
    <cfRule type="cellIs" dxfId="22750" priority="23484" operator="greaterThan">
      <formula>2.35</formula>
    </cfRule>
  </conditionalFormatting>
  <conditionalFormatting sqref="I2021">
    <cfRule type="cellIs" dxfId="22749" priority="23480" operator="greaterThan">
      <formula>2.35</formula>
    </cfRule>
  </conditionalFormatting>
  <conditionalFormatting sqref="J2021">
    <cfRule type="notContainsBlanks" dxfId="22748" priority="23483">
      <formula>LEN(TRIM(J2021))&gt;0</formula>
    </cfRule>
  </conditionalFormatting>
  <conditionalFormatting sqref="K2021">
    <cfRule type="notContainsBlanks" dxfId="22747" priority="23482">
      <formula>LEN(TRIM(K2021))&gt;0</formula>
    </cfRule>
  </conditionalFormatting>
  <conditionalFormatting sqref="M2021">
    <cfRule type="containsText" dxfId="22746" priority="23481" operator="containsText" text="Complete">
      <formula>NOT(ISERROR(SEARCH("Complete",M2021)))</formula>
    </cfRule>
  </conditionalFormatting>
  <conditionalFormatting sqref="J2005">
    <cfRule type="notContainsBlanks" dxfId="22745" priority="23751">
      <formula>LEN(TRIM(J2005))&gt;0</formula>
    </cfRule>
  </conditionalFormatting>
  <conditionalFormatting sqref="K2005">
    <cfRule type="notContainsBlanks" dxfId="22744" priority="23750">
      <formula>LEN(TRIM(K2005))&gt;0</formula>
    </cfRule>
  </conditionalFormatting>
  <conditionalFormatting sqref="M2005">
    <cfRule type="containsText" dxfId="22743" priority="23749" operator="containsText" text="Complete">
      <formula>NOT(ISERROR(SEARCH("Complete",M2005)))</formula>
    </cfRule>
  </conditionalFormatting>
  <conditionalFormatting sqref="I2005">
    <cfRule type="cellIs" dxfId="22742" priority="23748" operator="greaterThan">
      <formula>2.35</formula>
    </cfRule>
  </conditionalFormatting>
  <conditionalFormatting sqref="I2005">
    <cfRule type="cellIs" dxfId="22741" priority="23744" operator="greaterThan">
      <formula>2.35</formula>
    </cfRule>
  </conditionalFormatting>
  <conditionalFormatting sqref="J2005">
    <cfRule type="notContainsBlanks" dxfId="22740" priority="23747">
      <formula>LEN(TRIM(J2005))&gt;0</formula>
    </cfRule>
  </conditionalFormatting>
  <conditionalFormatting sqref="K2005">
    <cfRule type="notContainsBlanks" dxfId="22739" priority="23746">
      <formula>LEN(TRIM(K2005))&gt;0</formula>
    </cfRule>
  </conditionalFormatting>
  <conditionalFormatting sqref="M2005">
    <cfRule type="containsText" dxfId="22738" priority="23745" operator="containsText" text="Complete">
      <formula>NOT(ISERROR(SEARCH("Complete",M2005)))</formula>
    </cfRule>
  </conditionalFormatting>
  <conditionalFormatting sqref="J2005">
    <cfRule type="notContainsBlanks" dxfId="22737" priority="23743">
      <formula>LEN(TRIM(J2005))&gt;0</formula>
    </cfRule>
  </conditionalFormatting>
  <conditionalFormatting sqref="K2005">
    <cfRule type="notContainsBlanks" dxfId="22736" priority="23742">
      <formula>LEN(TRIM(K2005))&gt;0</formula>
    </cfRule>
  </conditionalFormatting>
  <conditionalFormatting sqref="M2005">
    <cfRule type="containsText" dxfId="22735" priority="23741" operator="containsText" text="Complete">
      <formula>NOT(ISERROR(SEARCH("Complete",M2005)))</formula>
    </cfRule>
  </conditionalFormatting>
  <conditionalFormatting sqref="I2005">
    <cfRule type="cellIs" dxfId="22734" priority="23740" operator="greaterThan">
      <formula>2.35</formula>
    </cfRule>
  </conditionalFormatting>
  <conditionalFormatting sqref="I2005">
    <cfRule type="cellIs" dxfId="22733" priority="23736" operator="greaterThan">
      <formula>2.35</formula>
    </cfRule>
  </conditionalFormatting>
  <conditionalFormatting sqref="J2005">
    <cfRule type="notContainsBlanks" dxfId="22732" priority="23739">
      <formula>LEN(TRIM(J2005))&gt;0</formula>
    </cfRule>
  </conditionalFormatting>
  <conditionalFormatting sqref="K2005">
    <cfRule type="notContainsBlanks" dxfId="22731" priority="23738">
      <formula>LEN(TRIM(K2005))&gt;0</formula>
    </cfRule>
  </conditionalFormatting>
  <conditionalFormatting sqref="M2005">
    <cfRule type="containsText" dxfId="22730" priority="23737" operator="containsText" text="Complete">
      <formula>NOT(ISERROR(SEARCH("Complete",M2005)))</formula>
    </cfRule>
  </conditionalFormatting>
  <conditionalFormatting sqref="J2006">
    <cfRule type="notContainsBlanks" dxfId="22729" priority="23735">
      <formula>LEN(TRIM(J2006))&gt;0</formula>
    </cfRule>
  </conditionalFormatting>
  <conditionalFormatting sqref="K2006">
    <cfRule type="notContainsBlanks" dxfId="22728" priority="23734">
      <formula>LEN(TRIM(K2006))&gt;0</formula>
    </cfRule>
  </conditionalFormatting>
  <conditionalFormatting sqref="M2006">
    <cfRule type="containsText" dxfId="22727" priority="23733" operator="containsText" text="Complete">
      <formula>NOT(ISERROR(SEARCH("Complete",M2006)))</formula>
    </cfRule>
  </conditionalFormatting>
  <conditionalFormatting sqref="I2006">
    <cfRule type="cellIs" dxfId="22726" priority="23732" operator="greaterThan">
      <formula>2.35</formula>
    </cfRule>
  </conditionalFormatting>
  <conditionalFormatting sqref="I2006">
    <cfRule type="cellIs" dxfId="22725" priority="23728" operator="greaterThan">
      <formula>2.35</formula>
    </cfRule>
  </conditionalFormatting>
  <conditionalFormatting sqref="J2006">
    <cfRule type="notContainsBlanks" dxfId="22724" priority="23731">
      <formula>LEN(TRIM(J2006))&gt;0</formula>
    </cfRule>
  </conditionalFormatting>
  <conditionalFormatting sqref="K2006">
    <cfRule type="notContainsBlanks" dxfId="22723" priority="23730">
      <formula>LEN(TRIM(K2006))&gt;0</formula>
    </cfRule>
  </conditionalFormatting>
  <conditionalFormatting sqref="M2006">
    <cfRule type="containsText" dxfId="22722" priority="23729" operator="containsText" text="Complete">
      <formula>NOT(ISERROR(SEARCH("Complete",M2006)))</formula>
    </cfRule>
  </conditionalFormatting>
  <conditionalFormatting sqref="J2006">
    <cfRule type="notContainsBlanks" dxfId="22721" priority="23727">
      <formula>LEN(TRIM(J2006))&gt;0</formula>
    </cfRule>
  </conditionalFormatting>
  <conditionalFormatting sqref="K2006">
    <cfRule type="notContainsBlanks" dxfId="22720" priority="23726">
      <formula>LEN(TRIM(K2006))&gt;0</formula>
    </cfRule>
  </conditionalFormatting>
  <conditionalFormatting sqref="M2006">
    <cfRule type="containsText" dxfId="22719" priority="23725" operator="containsText" text="Complete">
      <formula>NOT(ISERROR(SEARCH("Complete",M2006)))</formula>
    </cfRule>
  </conditionalFormatting>
  <conditionalFormatting sqref="I2006">
    <cfRule type="cellIs" dxfId="22718" priority="23724" operator="greaterThan">
      <formula>2.35</formula>
    </cfRule>
  </conditionalFormatting>
  <conditionalFormatting sqref="I2006">
    <cfRule type="cellIs" dxfId="22717" priority="23720" operator="greaterThan">
      <formula>2.35</formula>
    </cfRule>
  </conditionalFormatting>
  <conditionalFormatting sqref="J2006">
    <cfRule type="notContainsBlanks" dxfId="22716" priority="23723">
      <formula>LEN(TRIM(J2006))&gt;0</formula>
    </cfRule>
  </conditionalFormatting>
  <conditionalFormatting sqref="K2006">
    <cfRule type="notContainsBlanks" dxfId="22715" priority="23722">
      <formula>LEN(TRIM(K2006))&gt;0</formula>
    </cfRule>
  </conditionalFormatting>
  <conditionalFormatting sqref="M2006">
    <cfRule type="containsText" dxfId="22714" priority="23721" operator="containsText" text="Complete">
      <formula>NOT(ISERROR(SEARCH("Complete",M2006)))</formula>
    </cfRule>
  </conditionalFormatting>
  <conditionalFormatting sqref="J2007">
    <cfRule type="notContainsBlanks" dxfId="22713" priority="23719">
      <formula>LEN(TRIM(J2007))&gt;0</formula>
    </cfRule>
  </conditionalFormatting>
  <conditionalFormatting sqref="K2007">
    <cfRule type="notContainsBlanks" dxfId="22712" priority="23718">
      <formula>LEN(TRIM(K2007))&gt;0</formula>
    </cfRule>
  </conditionalFormatting>
  <conditionalFormatting sqref="M2007">
    <cfRule type="containsText" dxfId="22711" priority="23717" operator="containsText" text="Complete">
      <formula>NOT(ISERROR(SEARCH("Complete",M2007)))</formula>
    </cfRule>
  </conditionalFormatting>
  <conditionalFormatting sqref="I2007">
    <cfRule type="cellIs" dxfId="22710" priority="23716" operator="greaterThan">
      <formula>2.35</formula>
    </cfRule>
  </conditionalFormatting>
  <conditionalFormatting sqref="I2007">
    <cfRule type="cellIs" dxfId="22709" priority="23712" operator="greaterThan">
      <formula>2.35</formula>
    </cfRule>
  </conditionalFormatting>
  <conditionalFormatting sqref="J2007">
    <cfRule type="notContainsBlanks" dxfId="22708" priority="23715">
      <formula>LEN(TRIM(J2007))&gt;0</formula>
    </cfRule>
  </conditionalFormatting>
  <conditionalFormatting sqref="K2007">
    <cfRule type="notContainsBlanks" dxfId="22707" priority="23714">
      <formula>LEN(TRIM(K2007))&gt;0</formula>
    </cfRule>
  </conditionalFormatting>
  <conditionalFormatting sqref="M2007">
    <cfRule type="containsText" dxfId="22706" priority="23713" operator="containsText" text="Complete">
      <formula>NOT(ISERROR(SEARCH("Complete",M2007)))</formula>
    </cfRule>
  </conditionalFormatting>
  <conditionalFormatting sqref="J2007">
    <cfRule type="notContainsBlanks" dxfId="22705" priority="23711">
      <formula>LEN(TRIM(J2007))&gt;0</formula>
    </cfRule>
  </conditionalFormatting>
  <conditionalFormatting sqref="K2007">
    <cfRule type="notContainsBlanks" dxfId="22704" priority="23710">
      <formula>LEN(TRIM(K2007))&gt;0</formula>
    </cfRule>
  </conditionalFormatting>
  <conditionalFormatting sqref="M2007">
    <cfRule type="containsText" dxfId="22703" priority="23709" operator="containsText" text="Complete">
      <formula>NOT(ISERROR(SEARCH("Complete",M2007)))</formula>
    </cfRule>
  </conditionalFormatting>
  <conditionalFormatting sqref="I2007">
    <cfRule type="cellIs" dxfId="22702" priority="23708" operator="greaterThan">
      <formula>2.35</formula>
    </cfRule>
  </conditionalFormatting>
  <conditionalFormatting sqref="I2007">
    <cfRule type="cellIs" dxfId="22701" priority="23704" operator="greaterThan">
      <formula>2.35</formula>
    </cfRule>
  </conditionalFormatting>
  <conditionalFormatting sqref="J2007">
    <cfRule type="notContainsBlanks" dxfId="22700" priority="23707">
      <formula>LEN(TRIM(J2007))&gt;0</formula>
    </cfRule>
  </conditionalFormatting>
  <conditionalFormatting sqref="K2007">
    <cfRule type="notContainsBlanks" dxfId="22699" priority="23706">
      <formula>LEN(TRIM(K2007))&gt;0</formula>
    </cfRule>
  </conditionalFormatting>
  <conditionalFormatting sqref="M2007">
    <cfRule type="containsText" dxfId="22698" priority="23705" operator="containsText" text="Complete">
      <formula>NOT(ISERROR(SEARCH("Complete",M2007)))</formula>
    </cfRule>
  </conditionalFormatting>
  <conditionalFormatting sqref="J2008">
    <cfRule type="notContainsBlanks" dxfId="22697" priority="23703">
      <formula>LEN(TRIM(J2008))&gt;0</formula>
    </cfRule>
  </conditionalFormatting>
  <conditionalFormatting sqref="K2008">
    <cfRule type="notContainsBlanks" dxfId="22696" priority="23702">
      <formula>LEN(TRIM(K2008))&gt;0</formula>
    </cfRule>
  </conditionalFormatting>
  <conditionalFormatting sqref="M2008">
    <cfRule type="containsText" dxfId="22695" priority="23701" operator="containsText" text="Complete">
      <formula>NOT(ISERROR(SEARCH("Complete",M2008)))</formula>
    </cfRule>
  </conditionalFormatting>
  <conditionalFormatting sqref="I2008">
    <cfRule type="cellIs" dxfId="22694" priority="23700" operator="greaterThan">
      <formula>2.35</formula>
    </cfRule>
  </conditionalFormatting>
  <conditionalFormatting sqref="I2008">
    <cfRule type="cellIs" dxfId="22693" priority="23696" operator="greaterThan">
      <formula>2.35</formula>
    </cfRule>
  </conditionalFormatting>
  <conditionalFormatting sqref="J2008">
    <cfRule type="notContainsBlanks" dxfId="22692" priority="23699">
      <formula>LEN(TRIM(J2008))&gt;0</formula>
    </cfRule>
  </conditionalFormatting>
  <conditionalFormatting sqref="K2008">
    <cfRule type="notContainsBlanks" dxfId="22691" priority="23698">
      <formula>LEN(TRIM(K2008))&gt;0</formula>
    </cfRule>
  </conditionalFormatting>
  <conditionalFormatting sqref="M2008">
    <cfRule type="containsText" dxfId="22690" priority="23697" operator="containsText" text="Complete">
      <formula>NOT(ISERROR(SEARCH("Complete",M2008)))</formula>
    </cfRule>
  </conditionalFormatting>
  <conditionalFormatting sqref="J2008">
    <cfRule type="notContainsBlanks" dxfId="22689" priority="23695">
      <formula>LEN(TRIM(J2008))&gt;0</formula>
    </cfRule>
  </conditionalFormatting>
  <conditionalFormatting sqref="K2008">
    <cfRule type="notContainsBlanks" dxfId="22688" priority="23694">
      <formula>LEN(TRIM(K2008))&gt;0</formula>
    </cfRule>
  </conditionalFormatting>
  <conditionalFormatting sqref="M2008">
    <cfRule type="containsText" dxfId="22687" priority="23693" operator="containsText" text="Complete">
      <formula>NOT(ISERROR(SEARCH("Complete",M2008)))</formula>
    </cfRule>
  </conditionalFormatting>
  <conditionalFormatting sqref="I2008">
    <cfRule type="cellIs" dxfId="22686" priority="23692" operator="greaterThan">
      <formula>2.35</formula>
    </cfRule>
  </conditionalFormatting>
  <conditionalFormatting sqref="I2008">
    <cfRule type="cellIs" dxfId="22685" priority="23688" operator="greaterThan">
      <formula>2.35</formula>
    </cfRule>
  </conditionalFormatting>
  <conditionalFormatting sqref="J2008">
    <cfRule type="notContainsBlanks" dxfId="22684" priority="23691">
      <formula>LEN(TRIM(J2008))&gt;0</formula>
    </cfRule>
  </conditionalFormatting>
  <conditionalFormatting sqref="K2008">
    <cfRule type="notContainsBlanks" dxfId="22683" priority="23690">
      <formula>LEN(TRIM(K2008))&gt;0</formula>
    </cfRule>
  </conditionalFormatting>
  <conditionalFormatting sqref="M2008">
    <cfRule type="containsText" dxfId="22682" priority="23689" operator="containsText" text="Complete">
      <formula>NOT(ISERROR(SEARCH("Complete",M2008)))</formula>
    </cfRule>
  </conditionalFormatting>
  <conditionalFormatting sqref="J2009">
    <cfRule type="notContainsBlanks" dxfId="22681" priority="23687">
      <formula>LEN(TRIM(J2009))&gt;0</formula>
    </cfRule>
  </conditionalFormatting>
  <conditionalFormatting sqref="K2009">
    <cfRule type="notContainsBlanks" dxfId="22680" priority="23686">
      <formula>LEN(TRIM(K2009))&gt;0</formula>
    </cfRule>
  </conditionalFormatting>
  <conditionalFormatting sqref="M2009">
    <cfRule type="containsText" dxfId="22679" priority="23685" operator="containsText" text="Complete">
      <formula>NOT(ISERROR(SEARCH("Complete",M2009)))</formula>
    </cfRule>
  </conditionalFormatting>
  <conditionalFormatting sqref="I2009">
    <cfRule type="cellIs" dxfId="22678" priority="23684" operator="greaterThan">
      <formula>2.35</formula>
    </cfRule>
  </conditionalFormatting>
  <conditionalFormatting sqref="I2009">
    <cfRule type="cellIs" dxfId="22677" priority="23680" operator="greaterThan">
      <formula>2.35</formula>
    </cfRule>
  </conditionalFormatting>
  <conditionalFormatting sqref="J2009">
    <cfRule type="notContainsBlanks" dxfId="22676" priority="23683">
      <formula>LEN(TRIM(J2009))&gt;0</formula>
    </cfRule>
  </conditionalFormatting>
  <conditionalFormatting sqref="K2009">
    <cfRule type="notContainsBlanks" dxfId="22675" priority="23682">
      <formula>LEN(TRIM(K2009))&gt;0</formula>
    </cfRule>
  </conditionalFormatting>
  <conditionalFormatting sqref="M2009">
    <cfRule type="containsText" dxfId="22674" priority="23681" operator="containsText" text="Complete">
      <formula>NOT(ISERROR(SEARCH("Complete",M2009)))</formula>
    </cfRule>
  </conditionalFormatting>
  <conditionalFormatting sqref="J2009">
    <cfRule type="notContainsBlanks" dxfId="22673" priority="23679">
      <formula>LEN(TRIM(J2009))&gt;0</formula>
    </cfRule>
  </conditionalFormatting>
  <conditionalFormatting sqref="K2009">
    <cfRule type="notContainsBlanks" dxfId="22672" priority="23678">
      <formula>LEN(TRIM(K2009))&gt;0</formula>
    </cfRule>
  </conditionalFormatting>
  <conditionalFormatting sqref="M2009">
    <cfRule type="containsText" dxfId="22671" priority="23677" operator="containsText" text="Complete">
      <formula>NOT(ISERROR(SEARCH("Complete",M2009)))</formula>
    </cfRule>
  </conditionalFormatting>
  <conditionalFormatting sqref="I2009">
    <cfRule type="cellIs" dxfId="22670" priority="23676" operator="greaterThan">
      <formula>2.35</formula>
    </cfRule>
  </conditionalFormatting>
  <conditionalFormatting sqref="I2009">
    <cfRule type="cellIs" dxfId="22669" priority="23672" operator="greaterThan">
      <formula>2.35</formula>
    </cfRule>
  </conditionalFormatting>
  <conditionalFormatting sqref="J2009">
    <cfRule type="notContainsBlanks" dxfId="22668" priority="23675">
      <formula>LEN(TRIM(J2009))&gt;0</formula>
    </cfRule>
  </conditionalFormatting>
  <conditionalFormatting sqref="K2009">
    <cfRule type="notContainsBlanks" dxfId="22667" priority="23674">
      <formula>LEN(TRIM(K2009))&gt;0</formula>
    </cfRule>
  </conditionalFormatting>
  <conditionalFormatting sqref="M2009">
    <cfRule type="containsText" dxfId="22666" priority="23673" operator="containsText" text="Complete">
      <formula>NOT(ISERROR(SEARCH("Complete",M2009)))</formula>
    </cfRule>
  </conditionalFormatting>
  <conditionalFormatting sqref="J2010">
    <cfRule type="notContainsBlanks" dxfId="22665" priority="23671">
      <formula>LEN(TRIM(J2010))&gt;0</formula>
    </cfRule>
  </conditionalFormatting>
  <conditionalFormatting sqref="K2010">
    <cfRule type="notContainsBlanks" dxfId="22664" priority="23670">
      <formula>LEN(TRIM(K2010))&gt;0</formula>
    </cfRule>
  </conditionalFormatting>
  <conditionalFormatting sqref="M2010">
    <cfRule type="containsText" dxfId="22663" priority="23669" operator="containsText" text="Complete">
      <formula>NOT(ISERROR(SEARCH("Complete",M2010)))</formula>
    </cfRule>
  </conditionalFormatting>
  <conditionalFormatting sqref="I2010">
    <cfRule type="cellIs" dxfId="22662" priority="23668" operator="greaterThan">
      <formula>2.35</formula>
    </cfRule>
  </conditionalFormatting>
  <conditionalFormatting sqref="I2010">
    <cfRule type="cellIs" dxfId="22661" priority="23664" operator="greaterThan">
      <formula>2.35</formula>
    </cfRule>
  </conditionalFormatting>
  <conditionalFormatting sqref="J2010">
    <cfRule type="notContainsBlanks" dxfId="22660" priority="23667">
      <formula>LEN(TRIM(J2010))&gt;0</formula>
    </cfRule>
  </conditionalFormatting>
  <conditionalFormatting sqref="K2010">
    <cfRule type="notContainsBlanks" dxfId="22659" priority="23666">
      <formula>LEN(TRIM(K2010))&gt;0</formula>
    </cfRule>
  </conditionalFormatting>
  <conditionalFormatting sqref="M2010">
    <cfRule type="containsText" dxfId="22658" priority="23665" operator="containsText" text="Complete">
      <formula>NOT(ISERROR(SEARCH("Complete",M2010)))</formula>
    </cfRule>
  </conditionalFormatting>
  <conditionalFormatting sqref="J2010">
    <cfRule type="notContainsBlanks" dxfId="22657" priority="23663">
      <formula>LEN(TRIM(J2010))&gt;0</formula>
    </cfRule>
  </conditionalFormatting>
  <conditionalFormatting sqref="K2010">
    <cfRule type="notContainsBlanks" dxfId="22656" priority="23662">
      <formula>LEN(TRIM(K2010))&gt;0</formula>
    </cfRule>
  </conditionalFormatting>
  <conditionalFormatting sqref="M2010">
    <cfRule type="containsText" dxfId="22655" priority="23661" operator="containsText" text="Complete">
      <formula>NOT(ISERROR(SEARCH("Complete",M2010)))</formula>
    </cfRule>
  </conditionalFormatting>
  <conditionalFormatting sqref="I2010">
    <cfRule type="cellIs" dxfId="22654" priority="23660" operator="greaterThan">
      <formula>2.35</formula>
    </cfRule>
  </conditionalFormatting>
  <conditionalFormatting sqref="I2010">
    <cfRule type="cellIs" dxfId="22653" priority="23656" operator="greaterThan">
      <formula>2.35</formula>
    </cfRule>
  </conditionalFormatting>
  <conditionalFormatting sqref="J2010">
    <cfRule type="notContainsBlanks" dxfId="22652" priority="23659">
      <formula>LEN(TRIM(J2010))&gt;0</formula>
    </cfRule>
  </conditionalFormatting>
  <conditionalFormatting sqref="K2010">
    <cfRule type="notContainsBlanks" dxfId="22651" priority="23658">
      <formula>LEN(TRIM(K2010))&gt;0</formula>
    </cfRule>
  </conditionalFormatting>
  <conditionalFormatting sqref="M2010">
    <cfRule type="containsText" dxfId="22650" priority="23657" operator="containsText" text="Complete">
      <formula>NOT(ISERROR(SEARCH("Complete",M2010)))</formula>
    </cfRule>
  </conditionalFormatting>
  <conditionalFormatting sqref="J2011">
    <cfRule type="notContainsBlanks" dxfId="22649" priority="23655">
      <formula>LEN(TRIM(J2011))&gt;0</formula>
    </cfRule>
  </conditionalFormatting>
  <conditionalFormatting sqref="K2011">
    <cfRule type="notContainsBlanks" dxfId="22648" priority="23654">
      <formula>LEN(TRIM(K2011))&gt;0</formula>
    </cfRule>
  </conditionalFormatting>
  <conditionalFormatting sqref="M2011">
    <cfRule type="containsText" dxfId="22647" priority="23653" operator="containsText" text="Complete">
      <formula>NOT(ISERROR(SEARCH("Complete",M2011)))</formula>
    </cfRule>
  </conditionalFormatting>
  <conditionalFormatting sqref="I2011">
    <cfRule type="cellIs" dxfId="22646" priority="23652" operator="greaterThan">
      <formula>2.35</formula>
    </cfRule>
  </conditionalFormatting>
  <conditionalFormatting sqref="I2011">
    <cfRule type="cellIs" dxfId="22645" priority="23648" operator="greaterThan">
      <formula>2.35</formula>
    </cfRule>
  </conditionalFormatting>
  <conditionalFormatting sqref="J2011">
    <cfRule type="notContainsBlanks" dxfId="22644" priority="23651">
      <formula>LEN(TRIM(J2011))&gt;0</formula>
    </cfRule>
  </conditionalFormatting>
  <conditionalFormatting sqref="K2011">
    <cfRule type="notContainsBlanks" dxfId="22643" priority="23650">
      <formula>LEN(TRIM(K2011))&gt;0</formula>
    </cfRule>
  </conditionalFormatting>
  <conditionalFormatting sqref="M2011">
    <cfRule type="containsText" dxfId="22642" priority="23649" operator="containsText" text="Complete">
      <formula>NOT(ISERROR(SEARCH("Complete",M2011)))</formula>
    </cfRule>
  </conditionalFormatting>
  <conditionalFormatting sqref="J2011">
    <cfRule type="notContainsBlanks" dxfId="22641" priority="23647">
      <formula>LEN(TRIM(J2011))&gt;0</formula>
    </cfRule>
  </conditionalFormatting>
  <conditionalFormatting sqref="K2011">
    <cfRule type="notContainsBlanks" dxfId="22640" priority="23646">
      <formula>LEN(TRIM(K2011))&gt;0</formula>
    </cfRule>
  </conditionalFormatting>
  <conditionalFormatting sqref="M2011">
    <cfRule type="containsText" dxfId="22639" priority="23645" operator="containsText" text="Complete">
      <formula>NOT(ISERROR(SEARCH("Complete",M2011)))</formula>
    </cfRule>
  </conditionalFormatting>
  <conditionalFormatting sqref="I2011">
    <cfRule type="cellIs" dxfId="22638" priority="23644" operator="greaterThan">
      <formula>2.35</formula>
    </cfRule>
  </conditionalFormatting>
  <conditionalFormatting sqref="I2011">
    <cfRule type="cellIs" dxfId="22637" priority="23640" operator="greaterThan">
      <formula>2.35</formula>
    </cfRule>
  </conditionalFormatting>
  <conditionalFormatting sqref="J2011">
    <cfRule type="notContainsBlanks" dxfId="22636" priority="23643">
      <formula>LEN(TRIM(J2011))&gt;0</formula>
    </cfRule>
  </conditionalFormatting>
  <conditionalFormatting sqref="K2011">
    <cfRule type="notContainsBlanks" dxfId="22635" priority="23642">
      <formula>LEN(TRIM(K2011))&gt;0</formula>
    </cfRule>
  </conditionalFormatting>
  <conditionalFormatting sqref="M2011">
    <cfRule type="containsText" dxfId="22634" priority="23641" operator="containsText" text="Complete">
      <formula>NOT(ISERROR(SEARCH("Complete",M2011)))</formula>
    </cfRule>
  </conditionalFormatting>
  <conditionalFormatting sqref="J2012">
    <cfRule type="notContainsBlanks" dxfId="22633" priority="23639">
      <formula>LEN(TRIM(J2012))&gt;0</formula>
    </cfRule>
  </conditionalFormatting>
  <conditionalFormatting sqref="K2012">
    <cfRule type="notContainsBlanks" dxfId="22632" priority="23638">
      <formula>LEN(TRIM(K2012))&gt;0</formula>
    </cfRule>
  </conditionalFormatting>
  <conditionalFormatting sqref="M2012">
    <cfRule type="containsText" dxfId="22631" priority="23637" operator="containsText" text="Complete">
      <formula>NOT(ISERROR(SEARCH("Complete",M2012)))</formula>
    </cfRule>
  </conditionalFormatting>
  <conditionalFormatting sqref="I2012">
    <cfRule type="cellIs" dxfId="22630" priority="23636" operator="greaterThan">
      <formula>2.35</formula>
    </cfRule>
  </conditionalFormatting>
  <conditionalFormatting sqref="I2012">
    <cfRule type="cellIs" dxfId="22629" priority="23632" operator="greaterThan">
      <formula>2.35</formula>
    </cfRule>
  </conditionalFormatting>
  <conditionalFormatting sqref="J2012">
    <cfRule type="notContainsBlanks" dxfId="22628" priority="23635">
      <formula>LEN(TRIM(J2012))&gt;0</formula>
    </cfRule>
  </conditionalFormatting>
  <conditionalFormatting sqref="K2012">
    <cfRule type="notContainsBlanks" dxfId="22627" priority="23634">
      <formula>LEN(TRIM(K2012))&gt;0</formula>
    </cfRule>
  </conditionalFormatting>
  <conditionalFormatting sqref="M2012">
    <cfRule type="containsText" dxfId="22626" priority="23633" operator="containsText" text="Complete">
      <formula>NOT(ISERROR(SEARCH("Complete",M2012)))</formula>
    </cfRule>
  </conditionalFormatting>
  <conditionalFormatting sqref="J2012">
    <cfRule type="notContainsBlanks" dxfId="22625" priority="23631">
      <formula>LEN(TRIM(J2012))&gt;0</formula>
    </cfRule>
  </conditionalFormatting>
  <conditionalFormatting sqref="K2012">
    <cfRule type="notContainsBlanks" dxfId="22624" priority="23630">
      <formula>LEN(TRIM(K2012))&gt;0</formula>
    </cfRule>
  </conditionalFormatting>
  <conditionalFormatting sqref="M2012">
    <cfRule type="containsText" dxfId="22623" priority="23629" operator="containsText" text="Complete">
      <formula>NOT(ISERROR(SEARCH("Complete",M2012)))</formula>
    </cfRule>
  </conditionalFormatting>
  <conditionalFormatting sqref="I2012">
    <cfRule type="cellIs" dxfId="22622" priority="23628" operator="greaterThan">
      <formula>2.35</formula>
    </cfRule>
  </conditionalFormatting>
  <conditionalFormatting sqref="I2012">
    <cfRule type="cellIs" dxfId="22621" priority="23624" operator="greaterThan">
      <formula>2.35</formula>
    </cfRule>
  </conditionalFormatting>
  <conditionalFormatting sqref="J2012">
    <cfRule type="notContainsBlanks" dxfId="22620" priority="23627">
      <formula>LEN(TRIM(J2012))&gt;0</formula>
    </cfRule>
  </conditionalFormatting>
  <conditionalFormatting sqref="K2012">
    <cfRule type="notContainsBlanks" dxfId="22619" priority="23626">
      <formula>LEN(TRIM(K2012))&gt;0</formula>
    </cfRule>
  </conditionalFormatting>
  <conditionalFormatting sqref="M2012">
    <cfRule type="containsText" dxfId="22618" priority="23625" operator="containsText" text="Complete">
      <formula>NOT(ISERROR(SEARCH("Complete",M2012)))</formula>
    </cfRule>
  </conditionalFormatting>
  <conditionalFormatting sqref="J2013">
    <cfRule type="notContainsBlanks" dxfId="22617" priority="23623">
      <formula>LEN(TRIM(J2013))&gt;0</formula>
    </cfRule>
  </conditionalFormatting>
  <conditionalFormatting sqref="K2013">
    <cfRule type="notContainsBlanks" dxfId="22616" priority="23622">
      <formula>LEN(TRIM(K2013))&gt;0</formula>
    </cfRule>
  </conditionalFormatting>
  <conditionalFormatting sqref="M2013">
    <cfRule type="containsText" dxfId="22615" priority="23621" operator="containsText" text="Complete">
      <formula>NOT(ISERROR(SEARCH("Complete",M2013)))</formula>
    </cfRule>
  </conditionalFormatting>
  <conditionalFormatting sqref="I2013">
    <cfRule type="cellIs" dxfId="22614" priority="23620" operator="greaterThan">
      <formula>2.35</formula>
    </cfRule>
  </conditionalFormatting>
  <conditionalFormatting sqref="I2013">
    <cfRule type="cellIs" dxfId="22613" priority="23616" operator="greaterThan">
      <formula>2.35</formula>
    </cfRule>
  </conditionalFormatting>
  <conditionalFormatting sqref="J2013">
    <cfRule type="notContainsBlanks" dxfId="22612" priority="23619">
      <formula>LEN(TRIM(J2013))&gt;0</formula>
    </cfRule>
  </conditionalFormatting>
  <conditionalFormatting sqref="K2013">
    <cfRule type="notContainsBlanks" dxfId="22611" priority="23618">
      <formula>LEN(TRIM(K2013))&gt;0</formula>
    </cfRule>
  </conditionalFormatting>
  <conditionalFormatting sqref="M2013">
    <cfRule type="containsText" dxfId="22610" priority="23617" operator="containsText" text="Complete">
      <formula>NOT(ISERROR(SEARCH("Complete",M2013)))</formula>
    </cfRule>
  </conditionalFormatting>
  <conditionalFormatting sqref="J2013">
    <cfRule type="notContainsBlanks" dxfId="22609" priority="23615">
      <formula>LEN(TRIM(J2013))&gt;0</formula>
    </cfRule>
  </conditionalFormatting>
  <conditionalFormatting sqref="K2013">
    <cfRule type="notContainsBlanks" dxfId="22608" priority="23614">
      <formula>LEN(TRIM(K2013))&gt;0</formula>
    </cfRule>
  </conditionalFormatting>
  <conditionalFormatting sqref="M2013">
    <cfRule type="containsText" dxfId="22607" priority="23613" operator="containsText" text="Complete">
      <formula>NOT(ISERROR(SEARCH("Complete",M2013)))</formula>
    </cfRule>
  </conditionalFormatting>
  <conditionalFormatting sqref="I2013">
    <cfRule type="cellIs" dxfId="22606" priority="23612" operator="greaterThan">
      <formula>2.35</formula>
    </cfRule>
  </conditionalFormatting>
  <conditionalFormatting sqref="I2013">
    <cfRule type="cellIs" dxfId="22605" priority="23608" operator="greaterThan">
      <formula>2.35</formula>
    </cfRule>
  </conditionalFormatting>
  <conditionalFormatting sqref="J2013">
    <cfRule type="notContainsBlanks" dxfId="22604" priority="23611">
      <formula>LEN(TRIM(J2013))&gt;0</formula>
    </cfRule>
  </conditionalFormatting>
  <conditionalFormatting sqref="K2013">
    <cfRule type="notContainsBlanks" dxfId="22603" priority="23610">
      <formula>LEN(TRIM(K2013))&gt;0</formula>
    </cfRule>
  </conditionalFormatting>
  <conditionalFormatting sqref="M2013">
    <cfRule type="containsText" dxfId="22602" priority="23609" operator="containsText" text="Complete">
      <formula>NOT(ISERROR(SEARCH("Complete",M2013)))</formula>
    </cfRule>
  </conditionalFormatting>
  <conditionalFormatting sqref="J2014">
    <cfRule type="notContainsBlanks" dxfId="22601" priority="23607">
      <formula>LEN(TRIM(J2014))&gt;0</formula>
    </cfRule>
  </conditionalFormatting>
  <conditionalFormatting sqref="K2014">
    <cfRule type="notContainsBlanks" dxfId="22600" priority="23606">
      <formula>LEN(TRIM(K2014))&gt;0</formula>
    </cfRule>
  </conditionalFormatting>
  <conditionalFormatting sqref="M2014">
    <cfRule type="containsText" dxfId="22599" priority="23605" operator="containsText" text="Complete">
      <formula>NOT(ISERROR(SEARCH("Complete",M2014)))</formula>
    </cfRule>
  </conditionalFormatting>
  <conditionalFormatting sqref="I2014">
    <cfRule type="cellIs" dxfId="22598" priority="23604" operator="greaterThan">
      <formula>2.35</formula>
    </cfRule>
  </conditionalFormatting>
  <conditionalFormatting sqref="I2014">
    <cfRule type="cellIs" dxfId="22597" priority="23600" operator="greaterThan">
      <formula>2.35</formula>
    </cfRule>
  </conditionalFormatting>
  <conditionalFormatting sqref="J2014">
    <cfRule type="notContainsBlanks" dxfId="22596" priority="23603">
      <formula>LEN(TRIM(J2014))&gt;0</formula>
    </cfRule>
  </conditionalFormatting>
  <conditionalFormatting sqref="K2014">
    <cfRule type="notContainsBlanks" dxfId="22595" priority="23602">
      <formula>LEN(TRIM(K2014))&gt;0</formula>
    </cfRule>
  </conditionalFormatting>
  <conditionalFormatting sqref="M2014">
    <cfRule type="containsText" dxfId="22594" priority="23601" operator="containsText" text="Complete">
      <formula>NOT(ISERROR(SEARCH("Complete",M2014)))</formula>
    </cfRule>
  </conditionalFormatting>
  <conditionalFormatting sqref="J2014">
    <cfRule type="notContainsBlanks" dxfId="22593" priority="23599">
      <formula>LEN(TRIM(J2014))&gt;0</formula>
    </cfRule>
  </conditionalFormatting>
  <conditionalFormatting sqref="K2014">
    <cfRule type="notContainsBlanks" dxfId="22592" priority="23598">
      <formula>LEN(TRIM(K2014))&gt;0</formula>
    </cfRule>
  </conditionalFormatting>
  <conditionalFormatting sqref="M2014">
    <cfRule type="containsText" dxfId="22591" priority="23597" operator="containsText" text="Complete">
      <formula>NOT(ISERROR(SEARCH("Complete",M2014)))</formula>
    </cfRule>
  </conditionalFormatting>
  <conditionalFormatting sqref="I2014">
    <cfRule type="cellIs" dxfId="22590" priority="23596" operator="greaterThan">
      <formula>2.35</formula>
    </cfRule>
  </conditionalFormatting>
  <conditionalFormatting sqref="I2014">
    <cfRule type="cellIs" dxfId="22589" priority="23592" operator="greaterThan">
      <formula>2.35</formula>
    </cfRule>
  </conditionalFormatting>
  <conditionalFormatting sqref="J2014">
    <cfRule type="notContainsBlanks" dxfId="22588" priority="23595">
      <formula>LEN(TRIM(J2014))&gt;0</formula>
    </cfRule>
  </conditionalFormatting>
  <conditionalFormatting sqref="K2014">
    <cfRule type="notContainsBlanks" dxfId="22587" priority="23594">
      <formula>LEN(TRIM(K2014))&gt;0</formula>
    </cfRule>
  </conditionalFormatting>
  <conditionalFormatting sqref="M2014">
    <cfRule type="containsText" dxfId="22586" priority="23593" operator="containsText" text="Complete">
      <formula>NOT(ISERROR(SEARCH("Complete",M2014)))</formula>
    </cfRule>
  </conditionalFormatting>
  <conditionalFormatting sqref="J2015">
    <cfRule type="notContainsBlanks" dxfId="22585" priority="23591">
      <formula>LEN(TRIM(J2015))&gt;0</formula>
    </cfRule>
  </conditionalFormatting>
  <conditionalFormatting sqref="K2015">
    <cfRule type="notContainsBlanks" dxfId="22584" priority="23590">
      <formula>LEN(TRIM(K2015))&gt;0</formula>
    </cfRule>
  </conditionalFormatting>
  <conditionalFormatting sqref="M2015">
    <cfRule type="containsText" dxfId="22583" priority="23589" operator="containsText" text="Complete">
      <formula>NOT(ISERROR(SEARCH("Complete",M2015)))</formula>
    </cfRule>
  </conditionalFormatting>
  <conditionalFormatting sqref="I2015">
    <cfRule type="cellIs" dxfId="22582" priority="23588" operator="greaterThan">
      <formula>2.35</formula>
    </cfRule>
  </conditionalFormatting>
  <conditionalFormatting sqref="I2015">
    <cfRule type="cellIs" dxfId="22581" priority="23584" operator="greaterThan">
      <formula>2.35</formula>
    </cfRule>
  </conditionalFormatting>
  <conditionalFormatting sqref="J2015">
    <cfRule type="notContainsBlanks" dxfId="22580" priority="23587">
      <formula>LEN(TRIM(J2015))&gt;0</formula>
    </cfRule>
  </conditionalFormatting>
  <conditionalFormatting sqref="K2015">
    <cfRule type="notContainsBlanks" dxfId="22579" priority="23586">
      <formula>LEN(TRIM(K2015))&gt;0</formula>
    </cfRule>
  </conditionalFormatting>
  <conditionalFormatting sqref="M2015">
    <cfRule type="containsText" dxfId="22578" priority="23585" operator="containsText" text="Complete">
      <formula>NOT(ISERROR(SEARCH("Complete",M2015)))</formula>
    </cfRule>
  </conditionalFormatting>
  <conditionalFormatting sqref="J2015">
    <cfRule type="notContainsBlanks" dxfId="22577" priority="23583">
      <formula>LEN(TRIM(J2015))&gt;0</formula>
    </cfRule>
  </conditionalFormatting>
  <conditionalFormatting sqref="K2015">
    <cfRule type="notContainsBlanks" dxfId="22576" priority="23582">
      <formula>LEN(TRIM(K2015))&gt;0</formula>
    </cfRule>
  </conditionalFormatting>
  <conditionalFormatting sqref="M2015">
    <cfRule type="containsText" dxfId="22575" priority="23581" operator="containsText" text="Complete">
      <formula>NOT(ISERROR(SEARCH("Complete",M2015)))</formula>
    </cfRule>
  </conditionalFormatting>
  <conditionalFormatting sqref="I2015">
    <cfRule type="cellIs" dxfId="22574" priority="23580" operator="greaterThan">
      <formula>2.35</formula>
    </cfRule>
  </conditionalFormatting>
  <conditionalFormatting sqref="I2015">
    <cfRule type="cellIs" dxfId="22573" priority="23576" operator="greaterThan">
      <formula>2.35</formula>
    </cfRule>
  </conditionalFormatting>
  <conditionalFormatting sqref="J2015">
    <cfRule type="notContainsBlanks" dxfId="22572" priority="23579">
      <formula>LEN(TRIM(J2015))&gt;0</formula>
    </cfRule>
  </conditionalFormatting>
  <conditionalFormatting sqref="K2015">
    <cfRule type="notContainsBlanks" dxfId="22571" priority="23578">
      <formula>LEN(TRIM(K2015))&gt;0</formula>
    </cfRule>
  </conditionalFormatting>
  <conditionalFormatting sqref="M2015">
    <cfRule type="containsText" dxfId="22570" priority="23577" operator="containsText" text="Complete">
      <formula>NOT(ISERROR(SEARCH("Complete",M2015)))</formula>
    </cfRule>
  </conditionalFormatting>
  <conditionalFormatting sqref="J2016">
    <cfRule type="notContainsBlanks" dxfId="22569" priority="23575">
      <formula>LEN(TRIM(J2016))&gt;0</formula>
    </cfRule>
  </conditionalFormatting>
  <conditionalFormatting sqref="K2016">
    <cfRule type="notContainsBlanks" dxfId="22568" priority="23574">
      <formula>LEN(TRIM(K2016))&gt;0</formula>
    </cfRule>
  </conditionalFormatting>
  <conditionalFormatting sqref="M2016">
    <cfRule type="containsText" dxfId="22567" priority="23573" operator="containsText" text="Complete">
      <formula>NOT(ISERROR(SEARCH("Complete",M2016)))</formula>
    </cfRule>
  </conditionalFormatting>
  <conditionalFormatting sqref="I2016">
    <cfRule type="cellIs" dxfId="22566" priority="23572" operator="greaterThan">
      <formula>2.35</formula>
    </cfRule>
  </conditionalFormatting>
  <conditionalFormatting sqref="I2016">
    <cfRule type="cellIs" dxfId="22565" priority="23568" operator="greaterThan">
      <formula>2.35</formula>
    </cfRule>
  </conditionalFormatting>
  <conditionalFormatting sqref="J2016">
    <cfRule type="notContainsBlanks" dxfId="22564" priority="23571">
      <formula>LEN(TRIM(J2016))&gt;0</formula>
    </cfRule>
  </conditionalFormatting>
  <conditionalFormatting sqref="K2016">
    <cfRule type="notContainsBlanks" dxfId="22563" priority="23570">
      <formula>LEN(TRIM(K2016))&gt;0</formula>
    </cfRule>
  </conditionalFormatting>
  <conditionalFormatting sqref="M2016">
    <cfRule type="containsText" dxfId="22562" priority="23569" operator="containsText" text="Complete">
      <formula>NOT(ISERROR(SEARCH("Complete",M2016)))</formula>
    </cfRule>
  </conditionalFormatting>
  <conditionalFormatting sqref="J2016">
    <cfRule type="notContainsBlanks" dxfId="22561" priority="23567">
      <formula>LEN(TRIM(J2016))&gt;0</formula>
    </cfRule>
  </conditionalFormatting>
  <conditionalFormatting sqref="K2016">
    <cfRule type="notContainsBlanks" dxfId="22560" priority="23566">
      <formula>LEN(TRIM(K2016))&gt;0</formula>
    </cfRule>
  </conditionalFormatting>
  <conditionalFormatting sqref="M2016">
    <cfRule type="containsText" dxfId="22559" priority="23565" operator="containsText" text="Complete">
      <formula>NOT(ISERROR(SEARCH("Complete",M2016)))</formula>
    </cfRule>
  </conditionalFormatting>
  <conditionalFormatting sqref="I2016">
    <cfRule type="cellIs" dxfId="22558" priority="23564" operator="greaterThan">
      <formula>2.35</formula>
    </cfRule>
  </conditionalFormatting>
  <conditionalFormatting sqref="I2016">
    <cfRule type="cellIs" dxfId="22557" priority="23560" operator="greaterThan">
      <formula>2.35</formula>
    </cfRule>
  </conditionalFormatting>
  <conditionalFormatting sqref="J2016">
    <cfRule type="notContainsBlanks" dxfId="22556" priority="23563">
      <formula>LEN(TRIM(J2016))&gt;0</formula>
    </cfRule>
  </conditionalFormatting>
  <conditionalFormatting sqref="K2016">
    <cfRule type="notContainsBlanks" dxfId="22555" priority="23562">
      <formula>LEN(TRIM(K2016))&gt;0</formula>
    </cfRule>
  </conditionalFormatting>
  <conditionalFormatting sqref="M2016">
    <cfRule type="containsText" dxfId="22554" priority="23561" operator="containsText" text="Complete">
      <formula>NOT(ISERROR(SEARCH("Complete",M2016)))</formula>
    </cfRule>
  </conditionalFormatting>
  <conditionalFormatting sqref="J2017">
    <cfRule type="notContainsBlanks" dxfId="22553" priority="23559">
      <formula>LEN(TRIM(J2017))&gt;0</formula>
    </cfRule>
  </conditionalFormatting>
  <conditionalFormatting sqref="K2017">
    <cfRule type="notContainsBlanks" dxfId="22552" priority="23558">
      <formula>LEN(TRIM(K2017))&gt;0</formula>
    </cfRule>
  </conditionalFormatting>
  <conditionalFormatting sqref="M2017">
    <cfRule type="containsText" dxfId="22551" priority="23557" operator="containsText" text="Complete">
      <formula>NOT(ISERROR(SEARCH("Complete",M2017)))</formula>
    </cfRule>
  </conditionalFormatting>
  <conditionalFormatting sqref="I2017">
    <cfRule type="cellIs" dxfId="22550" priority="23556" operator="greaterThan">
      <formula>2.35</formula>
    </cfRule>
  </conditionalFormatting>
  <conditionalFormatting sqref="I2017">
    <cfRule type="cellIs" dxfId="22549" priority="23552" operator="greaterThan">
      <formula>2.35</formula>
    </cfRule>
  </conditionalFormatting>
  <conditionalFormatting sqref="J2017">
    <cfRule type="notContainsBlanks" dxfId="22548" priority="23555">
      <formula>LEN(TRIM(J2017))&gt;0</formula>
    </cfRule>
  </conditionalFormatting>
  <conditionalFormatting sqref="K2017">
    <cfRule type="notContainsBlanks" dxfId="22547" priority="23554">
      <formula>LEN(TRIM(K2017))&gt;0</formula>
    </cfRule>
  </conditionalFormatting>
  <conditionalFormatting sqref="M2017">
    <cfRule type="containsText" dxfId="22546" priority="23553" operator="containsText" text="Complete">
      <formula>NOT(ISERROR(SEARCH("Complete",M2017)))</formula>
    </cfRule>
  </conditionalFormatting>
  <conditionalFormatting sqref="J2017">
    <cfRule type="notContainsBlanks" dxfId="22545" priority="23551">
      <formula>LEN(TRIM(J2017))&gt;0</formula>
    </cfRule>
  </conditionalFormatting>
  <conditionalFormatting sqref="K2017">
    <cfRule type="notContainsBlanks" dxfId="22544" priority="23550">
      <formula>LEN(TRIM(K2017))&gt;0</formula>
    </cfRule>
  </conditionalFormatting>
  <conditionalFormatting sqref="M2017">
    <cfRule type="containsText" dxfId="22543" priority="23549" operator="containsText" text="Complete">
      <formula>NOT(ISERROR(SEARCH("Complete",M2017)))</formula>
    </cfRule>
  </conditionalFormatting>
  <conditionalFormatting sqref="I2017">
    <cfRule type="cellIs" dxfId="22542" priority="23548" operator="greaterThan">
      <formula>2.35</formula>
    </cfRule>
  </conditionalFormatting>
  <conditionalFormatting sqref="I2017">
    <cfRule type="cellIs" dxfId="22541" priority="23544" operator="greaterThan">
      <formula>2.35</formula>
    </cfRule>
  </conditionalFormatting>
  <conditionalFormatting sqref="J2017">
    <cfRule type="notContainsBlanks" dxfId="22540" priority="23547">
      <formula>LEN(TRIM(J2017))&gt;0</formula>
    </cfRule>
  </conditionalFormatting>
  <conditionalFormatting sqref="K2017">
    <cfRule type="notContainsBlanks" dxfId="22539" priority="23546">
      <formula>LEN(TRIM(K2017))&gt;0</formula>
    </cfRule>
  </conditionalFormatting>
  <conditionalFormatting sqref="M2017">
    <cfRule type="containsText" dxfId="22538" priority="23545" operator="containsText" text="Complete">
      <formula>NOT(ISERROR(SEARCH("Complete",M2017)))</formula>
    </cfRule>
  </conditionalFormatting>
  <conditionalFormatting sqref="J2018">
    <cfRule type="notContainsBlanks" dxfId="22537" priority="23543">
      <formula>LEN(TRIM(J2018))&gt;0</formula>
    </cfRule>
  </conditionalFormatting>
  <conditionalFormatting sqref="K2018">
    <cfRule type="notContainsBlanks" dxfId="22536" priority="23542">
      <formula>LEN(TRIM(K2018))&gt;0</formula>
    </cfRule>
  </conditionalFormatting>
  <conditionalFormatting sqref="M2018">
    <cfRule type="containsText" dxfId="22535" priority="23541" operator="containsText" text="Complete">
      <formula>NOT(ISERROR(SEARCH("Complete",M2018)))</formula>
    </cfRule>
  </conditionalFormatting>
  <conditionalFormatting sqref="I2018">
    <cfRule type="cellIs" dxfId="22534" priority="23540" operator="greaterThan">
      <formula>2.35</formula>
    </cfRule>
  </conditionalFormatting>
  <conditionalFormatting sqref="I2018">
    <cfRule type="cellIs" dxfId="22533" priority="23536" operator="greaterThan">
      <formula>2.35</formula>
    </cfRule>
  </conditionalFormatting>
  <conditionalFormatting sqref="J2018">
    <cfRule type="notContainsBlanks" dxfId="22532" priority="23539">
      <formula>LEN(TRIM(J2018))&gt;0</formula>
    </cfRule>
  </conditionalFormatting>
  <conditionalFormatting sqref="K2018">
    <cfRule type="notContainsBlanks" dxfId="22531" priority="23538">
      <formula>LEN(TRIM(K2018))&gt;0</formula>
    </cfRule>
  </conditionalFormatting>
  <conditionalFormatting sqref="M2018">
    <cfRule type="containsText" dxfId="22530" priority="23537" operator="containsText" text="Complete">
      <formula>NOT(ISERROR(SEARCH("Complete",M2018)))</formula>
    </cfRule>
  </conditionalFormatting>
  <conditionalFormatting sqref="J2018">
    <cfRule type="notContainsBlanks" dxfId="22529" priority="23535">
      <formula>LEN(TRIM(J2018))&gt;0</formula>
    </cfRule>
  </conditionalFormatting>
  <conditionalFormatting sqref="K2018">
    <cfRule type="notContainsBlanks" dxfId="22528" priority="23534">
      <formula>LEN(TRIM(K2018))&gt;0</formula>
    </cfRule>
  </conditionalFormatting>
  <conditionalFormatting sqref="M2018">
    <cfRule type="containsText" dxfId="22527" priority="23533" operator="containsText" text="Complete">
      <formula>NOT(ISERROR(SEARCH("Complete",M2018)))</formula>
    </cfRule>
  </conditionalFormatting>
  <conditionalFormatting sqref="I2018">
    <cfRule type="cellIs" dxfId="22526" priority="23532" operator="greaterThan">
      <formula>2.35</formula>
    </cfRule>
  </conditionalFormatting>
  <conditionalFormatting sqref="I2018">
    <cfRule type="cellIs" dxfId="22525" priority="23528" operator="greaterThan">
      <formula>2.35</formula>
    </cfRule>
  </conditionalFormatting>
  <conditionalFormatting sqref="J2018">
    <cfRule type="notContainsBlanks" dxfId="22524" priority="23531">
      <formula>LEN(TRIM(J2018))&gt;0</formula>
    </cfRule>
  </conditionalFormatting>
  <conditionalFormatting sqref="K2018">
    <cfRule type="notContainsBlanks" dxfId="22523" priority="23530">
      <formula>LEN(TRIM(K2018))&gt;0</formula>
    </cfRule>
  </conditionalFormatting>
  <conditionalFormatting sqref="M2018">
    <cfRule type="containsText" dxfId="22522" priority="23529" operator="containsText" text="Complete">
      <formula>NOT(ISERROR(SEARCH("Complete",M2018)))</formula>
    </cfRule>
  </conditionalFormatting>
  <conditionalFormatting sqref="J2019">
    <cfRule type="notContainsBlanks" dxfId="22521" priority="23527">
      <formula>LEN(TRIM(J2019))&gt;0</formula>
    </cfRule>
  </conditionalFormatting>
  <conditionalFormatting sqref="K2019">
    <cfRule type="notContainsBlanks" dxfId="22520" priority="23526">
      <formula>LEN(TRIM(K2019))&gt;0</formula>
    </cfRule>
  </conditionalFormatting>
  <conditionalFormatting sqref="M2019">
    <cfRule type="containsText" dxfId="22519" priority="23525" operator="containsText" text="Complete">
      <formula>NOT(ISERROR(SEARCH("Complete",M2019)))</formula>
    </cfRule>
  </conditionalFormatting>
  <conditionalFormatting sqref="I2019">
    <cfRule type="cellIs" dxfId="22518" priority="23524" operator="greaterThan">
      <formula>2.35</formula>
    </cfRule>
  </conditionalFormatting>
  <conditionalFormatting sqref="I2019">
    <cfRule type="cellIs" dxfId="22517" priority="23520" operator="greaterThan">
      <formula>2.35</formula>
    </cfRule>
  </conditionalFormatting>
  <conditionalFormatting sqref="J2019">
    <cfRule type="notContainsBlanks" dxfId="22516" priority="23523">
      <formula>LEN(TRIM(J2019))&gt;0</formula>
    </cfRule>
  </conditionalFormatting>
  <conditionalFormatting sqref="K2019">
    <cfRule type="notContainsBlanks" dxfId="22515" priority="23522">
      <formula>LEN(TRIM(K2019))&gt;0</formula>
    </cfRule>
  </conditionalFormatting>
  <conditionalFormatting sqref="M2019">
    <cfRule type="containsText" dxfId="22514" priority="23521" operator="containsText" text="Complete">
      <formula>NOT(ISERROR(SEARCH("Complete",M2019)))</formula>
    </cfRule>
  </conditionalFormatting>
  <conditionalFormatting sqref="J2019">
    <cfRule type="notContainsBlanks" dxfId="22513" priority="23519">
      <formula>LEN(TRIM(J2019))&gt;0</formula>
    </cfRule>
  </conditionalFormatting>
  <conditionalFormatting sqref="K2019">
    <cfRule type="notContainsBlanks" dxfId="22512" priority="23518">
      <formula>LEN(TRIM(K2019))&gt;0</formula>
    </cfRule>
  </conditionalFormatting>
  <conditionalFormatting sqref="M2019">
    <cfRule type="containsText" dxfId="22511" priority="23517" operator="containsText" text="Complete">
      <formula>NOT(ISERROR(SEARCH("Complete",M2019)))</formula>
    </cfRule>
  </conditionalFormatting>
  <conditionalFormatting sqref="I2019">
    <cfRule type="cellIs" dxfId="22510" priority="23516" operator="greaterThan">
      <formula>2.35</formula>
    </cfRule>
  </conditionalFormatting>
  <conditionalFormatting sqref="I2019">
    <cfRule type="cellIs" dxfId="22509" priority="23512" operator="greaterThan">
      <formula>2.35</formula>
    </cfRule>
  </conditionalFormatting>
  <conditionalFormatting sqref="J2019">
    <cfRule type="notContainsBlanks" dxfId="22508" priority="23515">
      <formula>LEN(TRIM(J2019))&gt;0</formula>
    </cfRule>
  </conditionalFormatting>
  <conditionalFormatting sqref="K2019">
    <cfRule type="notContainsBlanks" dxfId="22507" priority="23514">
      <formula>LEN(TRIM(K2019))&gt;0</formula>
    </cfRule>
  </conditionalFormatting>
  <conditionalFormatting sqref="M2019">
    <cfRule type="containsText" dxfId="22506" priority="23513" operator="containsText" text="Complete">
      <formula>NOT(ISERROR(SEARCH("Complete",M2019)))</formula>
    </cfRule>
  </conditionalFormatting>
  <conditionalFormatting sqref="J2020">
    <cfRule type="notContainsBlanks" dxfId="22505" priority="23511">
      <formula>LEN(TRIM(J2020))&gt;0</formula>
    </cfRule>
  </conditionalFormatting>
  <conditionalFormatting sqref="K2020">
    <cfRule type="notContainsBlanks" dxfId="22504" priority="23510">
      <formula>LEN(TRIM(K2020))&gt;0</formula>
    </cfRule>
  </conditionalFormatting>
  <conditionalFormatting sqref="M2020">
    <cfRule type="containsText" dxfId="22503" priority="23509" operator="containsText" text="Complete">
      <formula>NOT(ISERROR(SEARCH("Complete",M2020)))</formula>
    </cfRule>
  </conditionalFormatting>
  <conditionalFormatting sqref="I2020">
    <cfRule type="cellIs" dxfId="22502" priority="23508" operator="greaterThan">
      <formula>2.35</formula>
    </cfRule>
  </conditionalFormatting>
  <conditionalFormatting sqref="I2020">
    <cfRule type="cellIs" dxfId="22501" priority="23504" operator="greaterThan">
      <formula>2.35</formula>
    </cfRule>
  </conditionalFormatting>
  <conditionalFormatting sqref="J2020">
    <cfRule type="notContainsBlanks" dxfId="22500" priority="23507">
      <formula>LEN(TRIM(J2020))&gt;0</formula>
    </cfRule>
  </conditionalFormatting>
  <conditionalFormatting sqref="K2020">
    <cfRule type="notContainsBlanks" dxfId="22499" priority="23506">
      <formula>LEN(TRIM(K2020))&gt;0</formula>
    </cfRule>
  </conditionalFormatting>
  <conditionalFormatting sqref="M2020">
    <cfRule type="containsText" dxfId="22498" priority="23505" operator="containsText" text="Complete">
      <formula>NOT(ISERROR(SEARCH("Complete",M2020)))</formula>
    </cfRule>
  </conditionalFormatting>
  <conditionalFormatting sqref="J2020">
    <cfRule type="notContainsBlanks" dxfId="22497" priority="23503">
      <formula>LEN(TRIM(J2020))&gt;0</formula>
    </cfRule>
  </conditionalFormatting>
  <conditionalFormatting sqref="K2020">
    <cfRule type="notContainsBlanks" dxfId="22496" priority="23502">
      <formula>LEN(TRIM(K2020))&gt;0</formula>
    </cfRule>
  </conditionalFormatting>
  <conditionalFormatting sqref="M2020">
    <cfRule type="containsText" dxfId="22495" priority="23501" operator="containsText" text="Complete">
      <formula>NOT(ISERROR(SEARCH("Complete",M2020)))</formula>
    </cfRule>
  </conditionalFormatting>
  <conditionalFormatting sqref="I2020">
    <cfRule type="cellIs" dxfId="22494" priority="23500" operator="greaterThan">
      <formula>2.35</formula>
    </cfRule>
  </conditionalFormatting>
  <conditionalFormatting sqref="I2020">
    <cfRule type="cellIs" dxfId="22493" priority="23496" operator="greaterThan">
      <formula>2.35</formula>
    </cfRule>
  </conditionalFormatting>
  <conditionalFormatting sqref="J2020">
    <cfRule type="notContainsBlanks" dxfId="22492" priority="23499">
      <formula>LEN(TRIM(J2020))&gt;0</formula>
    </cfRule>
  </conditionalFormatting>
  <conditionalFormatting sqref="K2020">
    <cfRule type="notContainsBlanks" dxfId="22491" priority="23498">
      <formula>LEN(TRIM(K2020))&gt;0</formula>
    </cfRule>
  </conditionalFormatting>
  <conditionalFormatting sqref="M2020">
    <cfRule type="containsText" dxfId="22490" priority="23497" operator="containsText" text="Complete">
      <formula>NOT(ISERROR(SEARCH("Complete",M2020)))</formula>
    </cfRule>
  </conditionalFormatting>
  <conditionalFormatting sqref="J2022">
    <cfRule type="notContainsBlanks" dxfId="22489" priority="23479">
      <formula>LEN(TRIM(J2022))&gt;0</formula>
    </cfRule>
  </conditionalFormatting>
  <conditionalFormatting sqref="K2022">
    <cfRule type="notContainsBlanks" dxfId="22488" priority="23478">
      <formula>LEN(TRIM(K2022))&gt;0</formula>
    </cfRule>
  </conditionalFormatting>
  <conditionalFormatting sqref="M2022">
    <cfRule type="containsText" dxfId="22487" priority="23477" operator="containsText" text="Complete">
      <formula>NOT(ISERROR(SEARCH("Complete",M2022)))</formula>
    </cfRule>
  </conditionalFormatting>
  <conditionalFormatting sqref="I2022">
    <cfRule type="cellIs" dxfId="22486" priority="23476" operator="greaterThan">
      <formula>2.35</formula>
    </cfRule>
  </conditionalFormatting>
  <conditionalFormatting sqref="I2022">
    <cfRule type="cellIs" dxfId="22485" priority="23472" operator="greaterThan">
      <formula>2.35</formula>
    </cfRule>
  </conditionalFormatting>
  <conditionalFormatting sqref="J2022">
    <cfRule type="notContainsBlanks" dxfId="22484" priority="23475">
      <formula>LEN(TRIM(J2022))&gt;0</formula>
    </cfRule>
  </conditionalFormatting>
  <conditionalFormatting sqref="K2022">
    <cfRule type="notContainsBlanks" dxfId="22483" priority="23474">
      <formula>LEN(TRIM(K2022))&gt;0</formula>
    </cfRule>
  </conditionalFormatting>
  <conditionalFormatting sqref="M2022">
    <cfRule type="containsText" dxfId="22482" priority="23473" operator="containsText" text="Complete">
      <formula>NOT(ISERROR(SEARCH("Complete",M2022)))</formula>
    </cfRule>
  </conditionalFormatting>
  <conditionalFormatting sqref="J2022">
    <cfRule type="notContainsBlanks" dxfId="22481" priority="23471">
      <formula>LEN(TRIM(J2022))&gt;0</formula>
    </cfRule>
  </conditionalFormatting>
  <conditionalFormatting sqref="K2022">
    <cfRule type="notContainsBlanks" dxfId="22480" priority="23470">
      <formula>LEN(TRIM(K2022))&gt;0</formula>
    </cfRule>
  </conditionalFormatting>
  <conditionalFormatting sqref="M2022">
    <cfRule type="containsText" dxfId="22479" priority="23469" operator="containsText" text="Complete">
      <formula>NOT(ISERROR(SEARCH("Complete",M2022)))</formula>
    </cfRule>
  </conditionalFormatting>
  <conditionalFormatting sqref="I2022">
    <cfRule type="cellIs" dxfId="22478" priority="23468" operator="greaterThan">
      <formula>2.35</formula>
    </cfRule>
  </conditionalFormatting>
  <conditionalFormatting sqref="I2022">
    <cfRule type="cellIs" dxfId="22477" priority="23464" operator="greaterThan">
      <formula>2.35</formula>
    </cfRule>
  </conditionalFormatting>
  <conditionalFormatting sqref="J2022">
    <cfRule type="notContainsBlanks" dxfId="22476" priority="23467">
      <formula>LEN(TRIM(J2022))&gt;0</formula>
    </cfRule>
  </conditionalFormatting>
  <conditionalFormatting sqref="K2022">
    <cfRule type="notContainsBlanks" dxfId="22475" priority="23466">
      <formula>LEN(TRIM(K2022))&gt;0</formula>
    </cfRule>
  </conditionalFormatting>
  <conditionalFormatting sqref="M2022">
    <cfRule type="containsText" dxfId="22474" priority="23465" operator="containsText" text="Complete">
      <formula>NOT(ISERROR(SEARCH("Complete",M2022)))</formula>
    </cfRule>
  </conditionalFormatting>
  <conditionalFormatting sqref="J2023">
    <cfRule type="notContainsBlanks" dxfId="22473" priority="23463">
      <formula>LEN(TRIM(J2023))&gt;0</formula>
    </cfRule>
  </conditionalFormatting>
  <conditionalFormatting sqref="K2023">
    <cfRule type="notContainsBlanks" dxfId="22472" priority="23462">
      <formula>LEN(TRIM(K2023))&gt;0</formula>
    </cfRule>
  </conditionalFormatting>
  <conditionalFormatting sqref="M2023">
    <cfRule type="containsText" dxfId="22471" priority="23461" operator="containsText" text="Complete">
      <formula>NOT(ISERROR(SEARCH("Complete",M2023)))</formula>
    </cfRule>
  </conditionalFormatting>
  <conditionalFormatting sqref="I2023">
    <cfRule type="cellIs" dxfId="22470" priority="23460" operator="greaterThan">
      <formula>2.35</formula>
    </cfRule>
  </conditionalFormatting>
  <conditionalFormatting sqref="I2023">
    <cfRule type="cellIs" dxfId="22469" priority="23456" operator="greaterThan">
      <formula>2.35</formula>
    </cfRule>
  </conditionalFormatting>
  <conditionalFormatting sqref="J2023">
    <cfRule type="notContainsBlanks" dxfId="22468" priority="23459">
      <formula>LEN(TRIM(J2023))&gt;0</formula>
    </cfRule>
  </conditionalFormatting>
  <conditionalFormatting sqref="K2023">
    <cfRule type="notContainsBlanks" dxfId="22467" priority="23458">
      <formula>LEN(TRIM(K2023))&gt;0</formula>
    </cfRule>
  </conditionalFormatting>
  <conditionalFormatting sqref="M2023">
    <cfRule type="containsText" dxfId="22466" priority="23457" operator="containsText" text="Complete">
      <formula>NOT(ISERROR(SEARCH("Complete",M2023)))</formula>
    </cfRule>
  </conditionalFormatting>
  <conditionalFormatting sqref="J2023">
    <cfRule type="notContainsBlanks" dxfId="22465" priority="23455">
      <formula>LEN(TRIM(J2023))&gt;0</formula>
    </cfRule>
  </conditionalFormatting>
  <conditionalFormatting sqref="K2023">
    <cfRule type="notContainsBlanks" dxfId="22464" priority="23454">
      <formula>LEN(TRIM(K2023))&gt;0</formula>
    </cfRule>
  </conditionalFormatting>
  <conditionalFormatting sqref="M2023">
    <cfRule type="containsText" dxfId="22463" priority="23453" operator="containsText" text="Complete">
      <formula>NOT(ISERROR(SEARCH("Complete",M2023)))</formula>
    </cfRule>
  </conditionalFormatting>
  <conditionalFormatting sqref="I2023">
    <cfRule type="cellIs" dxfId="22462" priority="23452" operator="greaterThan">
      <formula>2.35</formula>
    </cfRule>
  </conditionalFormatting>
  <conditionalFormatting sqref="I2023">
    <cfRule type="cellIs" dxfId="22461" priority="23448" operator="greaterThan">
      <formula>2.35</formula>
    </cfRule>
  </conditionalFormatting>
  <conditionalFormatting sqref="J2023">
    <cfRule type="notContainsBlanks" dxfId="22460" priority="23451">
      <formula>LEN(TRIM(J2023))&gt;0</formula>
    </cfRule>
  </conditionalFormatting>
  <conditionalFormatting sqref="K2023">
    <cfRule type="notContainsBlanks" dxfId="22459" priority="23450">
      <formula>LEN(TRIM(K2023))&gt;0</formula>
    </cfRule>
  </conditionalFormatting>
  <conditionalFormatting sqref="M2023">
    <cfRule type="containsText" dxfId="22458" priority="23449" operator="containsText" text="Complete">
      <formula>NOT(ISERROR(SEARCH("Complete",M2023)))</formula>
    </cfRule>
  </conditionalFormatting>
  <conditionalFormatting sqref="J2024">
    <cfRule type="notContainsBlanks" dxfId="22457" priority="23447">
      <formula>LEN(TRIM(J2024))&gt;0</formula>
    </cfRule>
  </conditionalFormatting>
  <conditionalFormatting sqref="K2024">
    <cfRule type="notContainsBlanks" dxfId="22456" priority="23446">
      <formula>LEN(TRIM(K2024))&gt;0</formula>
    </cfRule>
  </conditionalFormatting>
  <conditionalFormatting sqref="M2024">
    <cfRule type="containsText" dxfId="22455" priority="23445" operator="containsText" text="Complete">
      <formula>NOT(ISERROR(SEARCH("Complete",M2024)))</formula>
    </cfRule>
  </conditionalFormatting>
  <conditionalFormatting sqref="I2024">
    <cfRule type="cellIs" dxfId="22454" priority="23444" operator="greaterThan">
      <formula>2.35</formula>
    </cfRule>
  </conditionalFormatting>
  <conditionalFormatting sqref="I2024">
    <cfRule type="cellIs" dxfId="22453" priority="23440" operator="greaterThan">
      <formula>2.35</formula>
    </cfRule>
  </conditionalFormatting>
  <conditionalFormatting sqref="J2024">
    <cfRule type="notContainsBlanks" dxfId="22452" priority="23443">
      <formula>LEN(TRIM(J2024))&gt;0</formula>
    </cfRule>
  </conditionalFormatting>
  <conditionalFormatting sqref="K2024">
    <cfRule type="notContainsBlanks" dxfId="22451" priority="23442">
      <formula>LEN(TRIM(K2024))&gt;0</formula>
    </cfRule>
  </conditionalFormatting>
  <conditionalFormatting sqref="M2024">
    <cfRule type="containsText" dxfId="22450" priority="23441" operator="containsText" text="Complete">
      <formula>NOT(ISERROR(SEARCH("Complete",M2024)))</formula>
    </cfRule>
  </conditionalFormatting>
  <conditionalFormatting sqref="J2024">
    <cfRule type="notContainsBlanks" dxfId="22449" priority="23439">
      <formula>LEN(TRIM(J2024))&gt;0</formula>
    </cfRule>
  </conditionalFormatting>
  <conditionalFormatting sqref="K2024">
    <cfRule type="notContainsBlanks" dxfId="22448" priority="23438">
      <formula>LEN(TRIM(K2024))&gt;0</formula>
    </cfRule>
  </conditionalFormatting>
  <conditionalFormatting sqref="M2024">
    <cfRule type="containsText" dxfId="22447" priority="23437" operator="containsText" text="Complete">
      <formula>NOT(ISERROR(SEARCH("Complete",M2024)))</formula>
    </cfRule>
  </conditionalFormatting>
  <conditionalFormatting sqref="I2024">
    <cfRule type="cellIs" dxfId="22446" priority="23436" operator="greaterThan">
      <formula>2.35</formula>
    </cfRule>
  </conditionalFormatting>
  <conditionalFormatting sqref="I2024">
    <cfRule type="cellIs" dxfId="22445" priority="23432" operator="greaterThan">
      <formula>2.35</formula>
    </cfRule>
  </conditionalFormatting>
  <conditionalFormatting sqref="J2024">
    <cfRule type="notContainsBlanks" dxfId="22444" priority="23435">
      <formula>LEN(TRIM(J2024))&gt;0</formula>
    </cfRule>
  </conditionalFormatting>
  <conditionalFormatting sqref="K2024">
    <cfRule type="notContainsBlanks" dxfId="22443" priority="23434">
      <formula>LEN(TRIM(K2024))&gt;0</formula>
    </cfRule>
  </conditionalFormatting>
  <conditionalFormatting sqref="M2024">
    <cfRule type="containsText" dxfId="22442" priority="23433" operator="containsText" text="Complete">
      <formula>NOT(ISERROR(SEARCH("Complete",M2024)))</formula>
    </cfRule>
  </conditionalFormatting>
  <conditionalFormatting sqref="J2025">
    <cfRule type="notContainsBlanks" dxfId="22441" priority="23415">
      <formula>LEN(TRIM(J2025))&gt;0</formula>
    </cfRule>
  </conditionalFormatting>
  <conditionalFormatting sqref="K2025">
    <cfRule type="notContainsBlanks" dxfId="22440" priority="23414">
      <formula>LEN(TRIM(K2025))&gt;0</formula>
    </cfRule>
  </conditionalFormatting>
  <conditionalFormatting sqref="M2025">
    <cfRule type="containsText" dxfId="22439" priority="23413" operator="containsText" text="Complete">
      <formula>NOT(ISERROR(SEARCH("Complete",M2025)))</formula>
    </cfRule>
  </conditionalFormatting>
  <conditionalFormatting sqref="I2025">
    <cfRule type="cellIs" dxfId="22438" priority="23412" operator="greaterThan">
      <formula>2.35</formula>
    </cfRule>
  </conditionalFormatting>
  <conditionalFormatting sqref="I2025">
    <cfRule type="cellIs" dxfId="22437" priority="23408" operator="greaterThan">
      <formula>2.35</formula>
    </cfRule>
  </conditionalFormatting>
  <conditionalFormatting sqref="J2025">
    <cfRule type="notContainsBlanks" dxfId="22436" priority="23411">
      <formula>LEN(TRIM(J2025))&gt;0</formula>
    </cfRule>
  </conditionalFormatting>
  <conditionalFormatting sqref="K2025">
    <cfRule type="notContainsBlanks" dxfId="22435" priority="23410">
      <formula>LEN(TRIM(K2025))&gt;0</formula>
    </cfRule>
  </conditionalFormatting>
  <conditionalFormatting sqref="M2025">
    <cfRule type="containsText" dxfId="22434" priority="23409" operator="containsText" text="Complete">
      <formula>NOT(ISERROR(SEARCH("Complete",M2025)))</formula>
    </cfRule>
  </conditionalFormatting>
  <conditionalFormatting sqref="J2025">
    <cfRule type="notContainsBlanks" dxfId="22433" priority="23407">
      <formula>LEN(TRIM(J2025))&gt;0</formula>
    </cfRule>
  </conditionalFormatting>
  <conditionalFormatting sqref="K2025">
    <cfRule type="notContainsBlanks" dxfId="22432" priority="23406">
      <formula>LEN(TRIM(K2025))&gt;0</formula>
    </cfRule>
  </conditionalFormatting>
  <conditionalFormatting sqref="M2025">
    <cfRule type="containsText" dxfId="22431" priority="23405" operator="containsText" text="Complete">
      <formula>NOT(ISERROR(SEARCH("Complete",M2025)))</formula>
    </cfRule>
  </conditionalFormatting>
  <conditionalFormatting sqref="I2025">
    <cfRule type="cellIs" dxfId="22430" priority="23404" operator="greaterThan">
      <formula>2.35</formula>
    </cfRule>
  </conditionalFormatting>
  <conditionalFormatting sqref="I2025">
    <cfRule type="cellIs" dxfId="22429" priority="23400" operator="greaterThan">
      <formula>2.35</formula>
    </cfRule>
  </conditionalFormatting>
  <conditionalFormatting sqref="J2025">
    <cfRule type="notContainsBlanks" dxfId="22428" priority="23403">
      <formula>LEN(TRIM(J2025))&gt;0</formula>
    </cfRule>
  </conditionalFormatting>
  <conditionalFormatting sqref="K2025">
    <cfRule type="notContainsBlanks" dxfId="22427" priority="23402">
      <formula>LEN(TRIM(K2025))&gt;0</formula>
    </cfRule>
  </conditionalFormatting>
  <conditionalFormatting sqref="M2025">
    <cfRule type="containsText" dxfId="22426" priority="23401" operator="containsText" text="Complete">
      <formula>NOT(ISERROR(SEARCH("Complete",M2025)))</formula>
    </cfRule>
  </conditionalFormatting>
  <conditionalFormatting sqref="J2026">
    <cfRule type="notContainsBlanks" dxfId="22425" priority="23399">
      <formula>LEN(TRIM(J2026))&gt;0</formula>
    </cfRule>
  </conditionalFormatting>
  <conditionalFormatting sqref="K2026">
    <cfRule type="notContainsBlanks" dxfId="22424" priority="23398">
      <formula>LEN(TRIM(K2026))&gt;0</formula>
    </cfRule>
  </conditionalFormatting>
  <conditionalFormatting sqref="M2026">
    <cfRule type="containsText" dxfId="22423" priority="23397" operator="containsText" text="Complete">
      <formula>NOT(ISERROR(SEARCH("Complete",M2026)))</formula>
    </cfRule>
  </conditionalFormatting>
  <conditionalFormatting sqref="I2026">
    <cfRule type="cellIs" dxfId="22422" priority="23396" operator="greaterThan">
      <formula>2.35</formula>
    </cfRule>
  </conditionalFormatting>
  <conditionalFormatting sqref="I2026">
    <cfRule type="cellIs" dxfId="22421" priority="23392" operator="greaterThan">
      <formula>2.35</formula>
    </cfRule>
  </conditionalFormatting>
  <conditionalFormatting sqref="J2026">
    <cfRule type="notContainsBlanks" dxfId="22420" priority="23395">
      <formula>LEN(TRIM(J2026))&gt;0</formula>
    </cfRule>
  </conditionalFormatting>
  <conditionalFormatting sqref="K2026">
    <cfRule type="notContainsBlanks" dxfId="22419" priority="23394">
      <formula>LEN(TRIM(K2026))&gt;0</formula>
    </cfRule>
  </conditionalFormatting>
  <conditionalFormatting sqref="M2026">
    <cfRule type="containsText" dxfId="22418" priority="23393" operator="containsText" text="Complete">
      <formula>NOT(ISERROR(SEARCH("Complete",M2026)))</formula>
    </cfRule>
  </conditionalFormatting>
  <conditionalFormatting sqref="J2026">
    <cfRule type="notContainsBlanks" dxfId="22417" priority="23391">
      <formula>LEN(TRIM(J2026))&gt;0</formula>
    </cfRule>
  </conditionalFormatting>
  <conditionalFormatting sqref="K2026">
    <cfRule type="notContainsBlanks" dxfId="22416" priority="23390">
      <formula>LEN(TRIM(K2026))&gt;0</formula>
    </cfRule>
  </conditionalFormatting>
  <conditionalFormatting sqref="M2026">
    <cfRule type="containsText" dxfId="22415" priority="23389" operator="containsText" text="Complete">
      <formula>NOT(ISERROR(SEARCH("Complete",M2026)))</formula>
    </cfRule>
  </conditionalFormatting>
  <conditionalFormatting sqref="I2026">
    <cfRule type="cellIs" dxfId="22414" priority="23388" operator="greaterThan">
      <formula>2.35</formula>
    </cfRule>
  </conditionalFormatting>
  <conditionalFormatting sqref="I2026">
    <cfRule type="cellIs" dxfId="22413" priority="23384" operator="greaterThan">
      <formula>2.35</formula>
    </cfRule>
  </conditionalFormatting>
  <conditionalFormatting sqref="J2026">
    <cfRule type="notContainsBlanks" dxfId="22412" priority="23387">
      <formula>LEN(TRIM(J2026))&gt;0</formula>
    </cfRule>
  </conditionalFormatting>
  <conditionalFormatting sqref="K2026">
    <cfRule type="notContainsBlanks" dxfId="22411" priority="23386">
      <formula>LEN(TRIM(K2026))&gt;0</formula>
    </cfRule>
  </conditionalFormatting>
  <conditionalFormatting sqref="M2026">
    <cfRule type="containsText" dxfId="22410" priority="23385" operator="containsText" text="Complete">
      <formula>NOT(ISERROR(SEARCH("Complete",M2026)))</formula>
    </cfRule>
  </conditionalFormatting>
  <conditionalFormatting sqref="J2027">
    <cfRule type="notContainsBlanks" dxfId="22409" priority="23383">
      <formula>LEN(TRIM(J2027))&gt;0</formula>
    </cfRule>
  </conditionalFormatting>
  <conditionalFormatting sqref="K2027">
    <cfRule type="notContainsBlanks" dxfId="22408" priority="23382">
      <formula>LEN(TRIM(K2027))&gt;0</formula>
    </cfRule>
  </conditionalFormatting>
  <conditionalFormatting sqref="M2027">
    <cfRule type="containsText" dxfId="22407" priority="23381" operator="containsText" text="Complete">
      <formula>NOT(ISERROR(SEARCH("Complete",M2027)))</formula>
    </cfRule>
  </conditionalFormatting>
  <conditionalFormatting sqref="I2027">
    <cfRule type="cellIs" dxfId="22406" priority="23380" operator="greaterThan">
      <formula>2.35</formula>
    </cfRule>
  </conditionalFormatting>
  <conditionalFormatting sqref="I2027">
    <cfRule type="cellIs" dxfId="22405" priority="23376" operator="greaterThan">
      <formula>2.35</formula>
    </cfRule>
  </conditionalFormatting>
  <conditionalFormatting sqref="J2027">
    <cfRule type="notContainsBlanks" dxfId="22404" priority="23379">
      <formula>LEN(TRIM(J2027))&gt;0</formula>
    </cfRule>
  </conditionalFormatting>
  <conditionalFormatting sqref="K2027">
    <cfRule type="notContainsBlanks" dxfId="22403" priority="23378">
      <formula>LEN(TRIM(K2027))&gt;0</formula>
    </cfRule>
  </conditionalFormatting>
  <conditionalFormatting sqref="M2027">
    <cfRule type="containsText" dxfId="22402" priority="23377" operator="containsText" text="Complete">
      <formula>NOT(ISERROR(SEARCH("Complete",M2027)))</formula>
    </cfRule>
  </conditionalFormatting>
  <conditionalFormatting sqref="J2027">
    <cfRule type="notContainsBlanks" dxfId="22401" priority="23375">
      <formula>LEN(TRIM(J2027))&gt;0</formula>
    </cfRule>
  </conditionalFormatting>
  <conditionalFormatting sqref="K2027">
    <cfRule type="notContainsBlanks" dxfId="22400" priority="23374">
      <formula>LEN(TRIM(K2027))&gt;0</formula>
    </cfRule>
  </conditionalFormatting>
  <conditionalFormatting sqref="M2027">
    <cfRule type="containsText" dxfId="22399" priority="23373" operator="containsText" text="Complete">
      <formula>NOT(ISERROR(SEARCH("Complete",M2027)))</formula>
    </cfRule>
  </conditionalFormatting>
  <conditionalFormatting sqref="I2027">
    <cfRule type="cellIs" dxfId="22398" priority="23372" operator="greaterThan">
      <formula>2.35</formula>
    </cfRule>
  </conditionalFormatting>
  <conditionalFormatting sqref="I2027">
    <cfRule type="cellIs" dxfId="22397" priority="23368" operator="greaterThan">
      <formula>2.35</formula>
    </cfRule>
  </conditionalFormatting>
  <conditionalFormatting sqref="J2027">
    <cfRule type="notContainsBlanks" dxfId="22396" priority="23371">
      <formula>LEN(TRIM(J2027))&gt;0</formula>
    </cfRule>
  </conditionalFormatting>
  <conditionalFormatting sqref="K2027">
    <cfRule type="notContainsBlanks" dxfId="22395" priority="23370">
      <formula>LEN(TRIM(K2027))&gt;0</formula>
    </cfRule>
  </conditionalFormatting>
  <conditionalFormatting sqref="M2027">
    <cfRule type="containsText" dxfId="22394" priority="23369" operator="containsText" text="Complete">
      <formula>NOT(ISERROR(SEARCH("Complete",M2027)))</formula>
    </cfRule>
  </conditionalFormatting>
  <conditionalFormatting sqref="J2028">
    <cfRule type="notContainsBlanks" dxfId="22393" priority="23367">
      <formula>LEN(TRIM(J2028))&gt;0</formula>
    </cfRule>
  </conditionalFormatting>
  <conditionalFormatting sqref="K2028">
    <cfRule type="notContainsBlanks" dxfId="22392" priority="23366">
      <formula>LEN(TRIM(K2028))&gt;0</formula>
    </cfRule>
  </conditionalFormatting>
  <conditionalFormatting sqref="M2028">
    <cfRule type="containsText" dxfId="22391" priority="23365" operator="containsText" text="Complete">
      <formula>NOT(ISERROR(SEARCH("Complete",M2028)))</formula>
    </cfRule>
  </conditionalFormatting>
  <conditionalFormatting sqref="I2028">
    <cfRule type="cellIs" dxfId="22390" priority="23364" operator="greaterThan">
      <formula>2.35</formula>
    </cfRule>
  </conditionalFormatting>
  <conditionalFormatting sqref="I2028">
    <cfRule type="cellIs" dxfId="22389" priority="23360" operator="greaterThan">
      <formula>2.35</formula>
    </cfRule>
  </conditionalFormatting>
  <conditionalFormatting sqref="J2028">
    <cfRule type="notContainsBlanks" dxfId="22388" priority="23363">
      <formula>LEN(TRIM(J2028))&gt;0</formula>
    </cfRule>
  </conditionalFormatting>
  <conditionalFormatting sqref="K2028">
    <cfRule type="notContainsBlanks" dxfId="22387" priority="23362">
      <formula>LEN(TRIM(K2028))&gt;0</formula>
    </cfRule>
  </conditionalFormatting>
  <conditionalFormatting sqref="M2028">
    <cfRule type="containsText" dxfId="22386" priority="23361" operator="containsText" text="Complete">
      <formula>NOT(ISERROR(SEARCH("Complete",M2028)))</formula>
    </cfRule>
  </conditionalFormatting>
  <conditionalFormatting sqref="J2028">
    <cfRule type="notContainsBlanks" dxfId="22385" priority="23359">
      <formula>LEN(TRIM(J2028))&gt;0</formula>
    </cfRule>
  </conditionalFormatting>
  <conditionalFormatting sqref="K2028">
    <cfRule type="notContainsBlanks" dxfId="22384" priority="23358">
      <formula>LEN(TRIM(K2028))&gt;0</formula>
    </cfRule>
  </conditionalFormatting>
  <conditionalFormatting sqref="M2028">
    <cfRule type="containsText" dxfId="22383" priority="23357" operator="containsText" text="Complete">
      <formula>NOT(ISERROR(SEARCH("Complete",M2028)))</formula>
    </cfRule>
  </conditionalFormatting>
  <conditionalFormatting sqref="I2028">
    <cfRule type="cellIs" dxfId="22382" priority="23356" operator="greaterThan">
      <formula>2.35</formula>
    </cfRule>
  </conditionalFormatting>
  <conditionalFormatting sqref="I2028">
    <cfRule type="cellIs" dxfId="22381" priority="23352" operator="greaterThan">
      <formula>2.35</formula>
    </cfRule>
  </conditionalFormatting>
  <conditionalFormatting sqref="J2028">
    <cfRule type="notContainsBlanks" dxfId="22380" priority="23355">
      <formula>LEN(TRIM(J2028))&gt;0</formula>
    </cfRule>
  </conditionalFormatting>
  <conditionalFormatting sqref="K2028">
    <cfRule type="notContainsBlanks" dxfId="22379" priority="23354">
      <formula>LEN(TRIM(K2028))&gt;0</formula>
    </cfRule>
  </conditionalFormatting>
  <conditionalFormatting sqref="M2028">
    <cfRule type="containsText" dxfId="22378" priority="23353" operator="containsText" text="Complete">
      <formula>NOT(ISERROR(SEARCH("Complete",M2028)))</formula>
    </cfRule>
  </conditionalFormatting>
  <conditionalFormatting sqref="J2029">
    <cfRule type="notContainsBlanks" dxfId="22377" priority="23351">
      <formula>LEN(TRIM(J2029))&gt;0</formula>
    </cfRule>
  </conditionalFormatting>
  <conditionalFormatting sqref="K2029">
    <cfRule type="notContainsBlanks" dxfId="22376" priority="23350">
      <formula>LEN(TRIM(K2029))&gt;0</formula>
    </cfRule>
  </conditionalFormatting>
  <conditionalFormatting sqref="M2029">
    <cfRule type="containsText" dxfId="22375" priority="23349" operator="containsText" text="Complete">
      <formula>NOT(ISERROR(SEARCH("Complete",M2029)))</formula>
    </cfRule>
  </conditionalFormatting>
  <conditionalFormatting sqref="I2029">
    <cfRule type="cellIs" dxfId="22374" priority="23348" operator="greaterThan">
      <formula>2.35</formula>
    </cfRule>
  </conditionalFormatting>
  <conditionalFormatting sqref="I2029">
    <cfRule type="cellIs" dxfId="22373" priority="23344" operator="greaterThan">
      <formula>2.35</formula>
    </cfRule>
  </conditionalFormatting>
  <conditionalFormatting sqref="J2029">
    <cfRule type="notContainsBlanks" dxfId="22372" priority="23347">
      <formula>LEN(TRIM(J2029))&gt;0</formula>
    </cfRule>
  </conditionalFormatting>
  <conditionalFormatting sqref="K2029">
    <cfRule type="notContainsBlanks" dxfId="22371" priority="23346">
      <formula>LEN(TRIM(K2029))&gt;0</formula>
    </cfRule>
  </conditionalFormatting>
  <conditionalFormatting sqref="M2029">
    <cfRule type="containsText" dxfId="22370" priority="23345" operator="containsText" text="Complete">
      <formula>NOT(ISERROR(SEARCH("Complete",M2029)))</formula>
    </cfRule>
  </conditionalFormatting>
  <conditionalFormatting sqref="J2029">
    <cfRule type="notContainsBlanks" dxfId="22369" priority="23343">
      <formula>LEN(TRIM(J2029))&gt;0</formula>
    </cfRule>
  </conditionalFormatting>
  <conditionalFormatting sqref="K2029">
    <cfRule type="notContainsBlanks" dxfId="22368" priority="23342">
      <formula>LEN(TRIM(K2029))&gt;0</formula>
    </cfRule>
  </conditionalFormatting>
  <conditionalFormatting sqref="M2029">
    <cfRule type="containsText" dxfId="22367" priority="23341" operator="containsText" text="Complete">
      <formula>NOT(ISERROR(SEARCH("Complete",M2029)))</formula>
    </cfRule>
  </conditionalFormatting>
  <conditionalFormatting sqref="I2029">
    <cfRule type="cellIs" dxfId="22366" priority="23340" operator="greaterThan">
      <formula>2.35</formula>
    </cfRule>
  </conditionalFormatting>
  <conditionalFormatting sqref="I2029">
    <cfRule type="cellIs" dxfId="22365" priority="23336" operator="greaterThan">
      <formula>2.35</formula>
    </cfRule>
  </conditionalFormatting>
  <conditionalFormatting sqref="J2029">
    <cfRule type="notContainsBlanks" dxfId="22364" priority="23339">
      <formula>LEN(TRIM(J2029))&gt;0</formula>
    </cfRule>
  </conditionalFormatting>
  <conditionalFormatting sqref="K2029">
    <cfRule type="notContainsBlanks" dxfId="22363" priority="23338">
      <formula>LEN(TRIM(K2029))&gt;0</formula>
    </cfRule>
  </conditionalFormatting>
  <conditionalFormatting sqref="M2029">
    <cfRule type="containsText" dxfId="22362" priority="23337" operator="containsText" text="Complete">
      <formula>NOT(ISERROR(SEARCH("Complete",M2029)))</formula>
    </cfRule>
  </conditionalFormatting>
  <conditionalFormatting sqref="J2030">
    <cfRule type="notContainsBlanks" dxfId="22361" priority="23335">
      <formula>LEN(TRIM(J2030))&gt;0</formula>
    </cfRule>
  </conditionalFormatting>
  <conditionalFormatting sqref="K2030">
    <cfRule type="notContainsBlanks" dxfId="22360" priority="23334">
      <formula>LEN(TRIM(K2030))&gt;0</formula>
    </cfRule>
  </conditionalFormatting>
  <conditionalFormatting sqref="M2030">
    <cfRule type="containsText" dxfId="22359" priority="23333" operator="containsText" text="Complete">
      <formula>NOT(ISERROR(SEARCH("Complete",M2030)))</formula>
    </cfRule>
  </conditionalFormatting>
  <conditionalFormatting sqref="I2030">
    <cfRule type="cellIs" dxfId="22358" priority="23332" operator="greaterThan">
      <formula>2.35</formula>
    </cfRule>
  </conditionalFormatting>
  <conditionalFormatting sqref="I2030">
    <cfRule type="cellIs" dxfId="22357" priority="23328" operator="greaterThan">
      <formula>2.35</formula>
    </cfRule>
  </conditionalFormatting>
  <conditionalFormatting sqref="J2030">
    <cfRule type="notContainsBlanks" dxfId="22356" priority="23331">
      <formula>LEN(TRIM(J2030))&gt;0</formula>
    </cfRule>
  </conditionalFormatting>
  <conditionalFormatting sqref="K2030">
    <cfRule type="notContainsBlanks" dxfId="22355" priority="23330">
      <formula>LEN(TRIM(K2030))&gt;0</formula>
    </cfRule>
  </conditionalFormatting>
  <conditionalFormatting sqref="M2030">
    <cfRule type="containsText" dxfId="22354" priority="23329" operator="containsText" text="Complete">
      <formula>NOT(ISERROR(SEARCH("Complete",M2030)))</formula>
    </cfRule>
  </conditionalFormatting>
  <conditionalFormatting sqref="J2030">
    <cfRule type="notContainsBlanks" dxfId="22353" priority="23327">
      <formula>LEN(TRIM(J2030))&gt;0</formula>
    </cfRule>
  </conditionalFormatting>
  <conditionalFormatting sqref="K2030">
    <cfRule type="notContainsBlanks" dxfId="22352" priority="23326">
      <formula>LEN(TRIM(K2030))&gt;0</formula>
    </cfRule>
  </conditionalFormatting>
  <conditionalFormatting sqref="M2030">
    <cfRule type="containsText" dxfId="22351" priority="23325" operator="containsText" text="Complete">
      <formula>NOT(ISERROR(SEARCH("Complete",M2030)))</formula>
    </cfRule>
  </conditionalFormatting>
  <conditionalFormatting sqref="I2030">
    <cfRule type="cellIs" dxfId="22350" priority="23324" operator="greaterThan">
      <formula>2.35</formula>
    </cfRule>
  </conditionalFormatting>
  <conditionalFormatting sqref="I2030">
    <cfRule type="cellIs" dxfId="22349" priority="23320" operator="greaterThan">
      <formula>2.35</formula>
    </cfRule>
  </conditionalFormatting>
  <conditionalFormatting sqref="J2030">
    <cfRule type="notContainsBlanks" dxfId="22348" priority="23323">
      <formula>LEN(TRIM(J2030))&gt;0</formula>
    </cfRule>
  </conditionalFormatting>
  <conditionalFormatting sqref="K2030">
    <cfRule type="notContainsBlanks" dxfId="22347" priority="23322">
      <formula>LEN(TRIM(K2030))&gt;0</formula>
    </cfRule>
  </conditionalFormatting>
  <conditionalFormatting sqref="M2030">
    <cfRule type="containsText" dxfId="22346" priority="23321" operator="containsText" text="Complete">
      <formula>NOT(ISERROR(SEARCH("Complete",M2030)))</formula>
    </cfRule>
  </conditionalFormatting>
  <conditionalFormatting sqref="J2031">
    <cfRule type="notContainsBlanks" dxfId="22345" priority="23319">
      <formula>LEN(TRIM(J2031))&gt;0</formula>
    </cfRule>
  </conditionalFormatting>
  <conditionalFormatting sqref="K2031">
    <cfRule type="notContainsBlanks" dxfId="22344" priority="23318">
      <formula>LEN(TRIM(K2031))&gt;0</formula>
    </cfRule>
  </conditionalFormatting>
  <conditionalFormatting sqref="M2031">
    <cfRule type="containsText" dxfId="22343" priority="23317" operator="containsText" text="Complete">
      <formula>NOT(ISERROR(SEARCH("Complete",M2031)))</formula>
    </cfRule>
  </conditionalFormatting>
  <conditionalFormatting sqref="I2031">
    <cfRule type="cellIs" dxfId="22342" priority="23316" operator="greaterThan">
      <formula>2.35</formula>
    </cfRule>
  </conditionalFormatting>
  <conditionalFormatting sqref="I2031">
    <cfRule type="cellIs" dxfId="22341" priority="23312" operator="greaterThan">
      <formula>2.35</formula>
    </cfRule>
  </conditionalFormatting>
  <conditionalFormatting sqref="J2031">
    <cfRule type="notContainsBlanks" dxfId="22340" priority="23315">
      <formula>LEN(TRIM(J2031))&gt;0</formula>
    </cfRule>
  </conditionalFormatting>
  <conditionalFormatting sqref="K2031">
    <cfRule type="notContainsBlanks" dxfId="22339" priority="23314">
      <formula>LEN(TRIM(K2031))&gt;0</formula>
    </cfRule>
  </conditionalFormatting>
  <conditionalFormatting sqref="M2031">
    <cfRule type="containsText" dxfId="22338" priority="23313" operator="containsText" text="Complete">
      <formula>NOT(ISERROR(SEARCH("Complete",M2031)))</formula>
    </cfRule>
  </conditionalFormatting>
  <conditionalFormatting sqref="J2031">
    <cfRule type="notContainsBlanks" dxfId="22337" priority="23311">
      <formula>LEN(TRIM(J2031))&gt;0</formula>
    </cfRule>
  </conditionalFormatting>
  <conditionalFormatting sqref="K2031">
    <cfRule type="notContainsBlanks" dxfId="22336" priority="23310">
      <formula>LEN(TRIM(K2031))&gt;0</formula>
    </cfRule>
  </conditionalFormatting>
  <conditionalFormatting sqref="M2031">
    <cfRule type="containsText" dxfId="22335" priority="23309" operator="containsText" text="Complete">
      <formula>NOT(ISERROR(SEARCH("Complete",M2031)))</formula>
    </cfRule>
  </conditionalFormatting>
  <conditionalFormatting sqref="I2031">
    <cfRule type="cellIs" dxfId="22334" priority="23308" operator="greaterThan">
      <formula>2.35</formula>
    </cfRule>
  </conditionalFormatting>
  <conditionalFormatting sqref="I2031">
    <cfRule type="cellIs" dxfId="22333" priority="23304" operator="greaterThan">
      <formula>2.35</formula>
    </cfRule>
  </conditionalFormatting>
  <conditionalFormatting sqref="J2031">
    <cfRule type="notContainsBlanks" dxfId="22332" priority="23307">
      <formula>LEN(TRIM(J2031))&gt;0</formula>
    </cfRule>
  </conditionalFormatting>
  <conditionalFormatting sqref="K2031">
    <cfRule type="notContainsBlanks" dxfId="22331" priority="23306">
      <formula>LEN(TRIM(K2031))&gt;0</formula>
    </cfRule>
  </conditionalFormatting>
  <conditionalFormatting sqref="M2031">
    <cfRule type="containsText" dxfId="22330" priority="23305" operator="containsText" text="Complete">
      <formula>NOT(ISERROR(SEARCH("Complete",M2031)))</formula>
    </cfRule>
  </conditionalFormatting>
  <conditionalFormatting sqref="J2032">
    <cfRule type="notContainsBlanks" dxfId="22329" priority="23303">
      <formula>LEN(TRIM(J2032))&gt;0</formula>
    </cfRule>
  </conditionalFormatting>
  <conditionalFormatting sqref="K2032">
    <cfRule type="notContainsBlanks" dxfId="22328" priority="23302">
      <formula>LEN(TRIM(K2032))&gt;0</formula>
    </cfRule>
  </conditionalFormatting>
  <conditionalFormatting sqref="M2032">
    <cfRule type="containsText" dxfId="22327" priority="23301" operator="containsText" text="Complete">
      <formula>NOT(ISERROR(SEARCH("Complete",M2032)))</formula>
    </cfRule>
  </conditionalFormatting>
  <conditionalFormatting sqref="I2032">
    <cfRule type="cellIs" dxfId="22326" priority="23300" operator="greaterThan">
      <formula>2.35</formula>
    </cfRule>
  </conditionalFormatting>
  <conditionalFormatting sqref="I2032">
    <cfRule type="cellIs" dxfId="22325" priority="23296" operator="greaterThan">
      <formula>2.35</formula>
    </cfRule>
  </conditionalFormatting>
  <conditionalFormatting sqref="J2032">
    <cfRule type="notContainsBlanks" dxfId="22324" priority="23299">
      <formula>LEN(TRIM(J2032))&gt;0</formula>
    </cfRule>
  </conditionalFormatting>
  <conditionalFormatting sqref="K2032">
    <cfRule type="notContainsBlanks" dxfId="22323" priority="23298">
      <formula>LEN(TRIM(K2032))&gt;0</formula>
    </cfRule>
  </conditionalFormatting>
  <conditionalFormatting sqref="M2032">
    <cfRule type="containsText" dxfId="22322" priority="23297" operator="containsText" text="Complete">
      <formula>NOT(ISERROR(SEARCH("Complete",M2032)))</formula>
    </cfRule>
  </conditionalFormatting>
  <conditionalFormatting sqref="J2032">
    <cfRule type="notContainsBlanks" dxfId="22321" priority="23295">
      <formula>LEN(TRIM(J2032))&gt;0</formula>
    </cfRule>
  </conditionalFormatting>
  <conditionalFormatting sqref="K2032">
    <cfRule type="notContainsBlanks" dxfId="22320" priority="23294">
      <formula>LEN(TRIM(K2032))&gt;0</formula>
    </cfRule>
  </conditionalFormatting>
  <conditionalFormatting sqref="M2032">
    <cfRule type="containsText" dxfId="22319" priority="23293" operator="containsText" text="Complete">
      <formula>NOT(ISERROR(SEARCH("Complete",M2032)))</formula>
    </cfRule>
  </conditionalFormatting>
  <conditionalFormatting sqref="I2032">
    <cfRule type="cellIs" dxfId="22318" priority="23292" operator="greaterThan">
      <formula>2.35</formula>
    </cfRule>
  </conditionalFormatting>
  <conditionalFormatting sqref="I2032">
    <cfRule type="cellIs" dxfId="22317" priority="23288" operator="greaterThan">
      <formula>2.35</formula>
    </cfRule>
  </conditionalFormatting>
  <conditionalFormatting sqref="J2032">
    <cfRule type="notContainsBlanks" dxfId="22316" priority="23291">
      <formula>LEN(TRIM(J2032))&gt;0</formula>
    </cfRule>
  </conditionalFormatting>
  <conditionalFormatting sqref="K2032">
    <cfRule type="notContainsBlanks" dxfId="22315" priority="23290">
      <formula>LEN(TRIM(K2032))&gt;0</formula>
    </cfRule>
  </conditionalFormatting>
  <conditionalFormatting sqref="M2032">
    <cfRule type="containsText" dxfId="22314" priority="23289" operator="containsText" text="Complete">
      <formula>NOT(ISERROR(SEARCH("Complete",M2032)))</formula>
    </cfRule>
  </conditionalFormatting>
  <conditionalFormatting sqref="J2033">
    <cfRule type="notContainsBlanks" dxfId="22313" priority="23271">
      <formula>LEN(TRIM(J2033))&gt;0</formula>
    </cfRule>
  </conditionalFormatting>
  <conditionalFormatting sqref="K2033">
    <cfRule type="notContainsBlanks" dxfId="22312" priority="23270">
      <formula>LEN(TRIM(K2033))&gt;0</formula>
    </cfRule>
  </conditionalFormatting>
  <conditionalFormatting sqref="M2033">
    <cfRule type="containsText" dxfId="22311" priority="23269" operator="containsText" text="Complete">
      <formula>NOT(ISERROR(SEARCH("Complete",M2033)))</formula>
    </cfRule>
  </conditionalFormatting>
  <conditionalFormatting sqref="I2033">
    <cfRule type="cellIs" dxfId="22310" priority="23268" operator="greaterThan">
      <formula>2.35</formula>
    </cfRule>
  </conditionalFormatting>
  <conditionalFormatting sqref="I2033">
    <cfRule type="cellIs" dxfId="22309" priority="23264" operator="greaterThan">
      <formula>2.35</formula>
    </cfRule>
  </conditionalFormatting>
  <conditionalFormatting sqref="J2033">
    <cfRule type="notContainsBlanks" dxfId="22308" priority="23267">
      <formula>LEN(TRIM(J2033))&gt;0</formula>
    </cfRule>
  </conditionalFormatting>
  <conditionalFormatting sqref="K2033">
    <cfRule type="notContainsBlanks" dxfId="22307" priority="23266">
      <formula>LEN(TRIM(K2033))&gt;0</formula>
    </cfRule>
  </conditionalFormatting>
  <conditionalFormatting sqref="M2033">
    <cfRule type="containsText" dxfId="22306" priority="23265" operator="containsText" text="Complete">
      <formula>NOT(ISERROR(SEARCH("Complete",M2033)))</formula>
    </cfRule>
  </conditionalFormatting>
  <conditionalFormatting sqref="J2033">
    <cfRule type="notContainsBlanks" dxfId="22305" priority="23263">
      <formula>LEN(TRIM(J2033))&gt;0</formula>
    </cfRule>
  </conditionalFormatting>
  <conditionalFormatting sqref="K2033">
    <cfRule type="notContainsBlanks" dxfId="22304" priority="23262">
      <formula>LEN(TRIM(K2033))&gt;0</formula>
    </cfRule>
  </conditionalFormatting>
  <conditionalFormatting sqref="M2033">
    <cfRule type="containsText" dxfId="22303" priority="23261" operator="containsText" text="Complete">
      <formula>NOT(ISERROR(SEARCH("Complete",M2033)))</formula>
    </cfRule>
  </conditionalFormatting>
  <conditionalFormatting sqref="I2033">
    <cfRule type="cellIs" dxfId="22302" priority="23260" operator="greaterThan">
      <formula>2.35</formula>
    </cfRule>
  </conditionalFormatting>
  <conditionalFormatting sqref="I2033">
    <cfRule type="cellIs" dxfId="22301" priority="23256" operator="greaterThan">
      <formula>2.35</formula>
    </cfRule>
  </conditionalFormatting>
  <conditionalFormatting sqref="J2033">
    <cfRule type="notContainsBlanks" dxfId="22300" priority="23259">
      <formula>LEN(TRIM(J2033))&gt;0</formula>
    </cfRule>
  </conditionalFormatting>
  <conditionalFormatting sqref="K2033">
    <cfRule type="notContainsBlanks" dxfId="22299" priority="23258">
      <formula>LEN(TRIM(K2033))&gt;0</formula>
    </cfRule>
  </conditionalFormatting>
  <conditionalFormatting sqref="M2033">
    <cfRule type="containsText" dxfId="22298" priority="23257" operator="containsText" text="Complete">
      <formula>NOT(ISERROR(SEARCH("Complete",M2033)))</formula>
    </cfRule>
  </conditionalFormatting>
  <conditionalFormatting sqref="J2034">
    <cfRule type="notContainsBlanks" dxfId="22297" priority="23255">
      <formula>LEN(TRIM(J2034))&gt;0</formula>
    </cfRule>
  </conditionalFormatting>
  <conditionalFormatting sqref="K2034">
    <cfRule type="notContainsBlanks" dxfId="22296" priority="23254">
      <formula>LEN(TRIM(K2034))&gt;0</formula>
    </cfRule>
  </conditionalFormatting>
  <conditionalFormatting sqref="M2034">
    <cfRule type="containsText" dxfId="22295" priority="23253" operator="containsText" text="Complete">
      <formula>NOT(ISERROR(SEARCH("Complete",M2034)))</formula>
    </cfRule>
  </conditionalFormatting>
  <conditionalFormatting sqref="I2034">
    <cfRule type="cellIs" dxfId="22294" priority="23252" operator="greaterThan">
      <formula>2.35</formula>
    </cfRule>
  </conditionalFormatting>
  <conditionalFormatting sqref="I2034">
    <cfRule type="cellIs" dxfId="22293" priority="23248" operator="greaterThan">
      <formula>2.35</formula>
    </cfRule>
  </conditionalFormatting>
  <conditionalFormatting sqref="J2034">
    <cfRule type="notContainsBlanks" dxfId="22292" priority="23251">
      <formula>LEN(TRIM(J2034))&gt;0</formula>
    </cfRule>
  </conditionalFormatting>
  <conditionalFormatting sqref="K2034">
    <cfRule type="notContainsBlanks" dxfId="22291" priority="23250">
      <formula>LEN(TRIM(K2034))&gt;0</formula>
    </cfRule>
  </conditionalFormatting>
  <conditionalFormatting sqref="M2034">
    <cfRule type="containsText" dxfId="22290" priority="23249" operator="containsText" text="Complete">
      <formula>NOT(ISERROR(SEARCH("Complete",M2034)))</formula>
    </cfRule>
  </conditionalFormatting>
  <conditionalFormatting sqref="J2034">
    <cfRule type="notContainsBlanks" dxfId="22289" priority="23247">
      <formula>LEN(TRIM(J2034))&gt;0</formula>
    </cfRule>
  </conditionalFormatting>
  <conditionalFormatting sqref="K2034">
    <cfRule type="notContainsBlanks" dxfId="22288" priority="23246">
      <formula>LEN(TRIM(K2034))&gt;0</formula>
    </cfRule>
  </conditionalFormatting>
  <conditionalFormatting sqref="M2034">
    <cfRule type="containsText" dxfId="22287" priority="23245" operator="containsText" text="Complete">
      <formula>NOT(ISERROR(SEARCH("Complete",M2034)))</formula>
    </cfRule>
  </conditionalFormatting>
  <conditionalFormatting sqref="I2034">
    <cfRule type="cellIs" dxfId="22286" priority="23244" operator="greaterThan">
      <formula>2.35</formula>
    </cfRule>
  </conditionalFormatting>
  <conditionalFormatting sqref="I2034">
    <cfRule type="cellIs" dxfId="22285" priority="23240" operator="greaterThan">
      <formula>2.35</formula>
    </cfRule>
  </conditionalFormatting>
  <conditionalFormatting sqref="J2034">
    <cfRule type="notContainsBlanks" dxfId="22284" priority="23243">
      <formula>LEN(TRIM(J2034))&gt;0</formula>
    </cfRule>
  </conditionalFormatting>
  <conditionalFormatting sqref="K2034">
    <cfRule type="notContainsBlanks" dxfId="22283" priority="23242">
      <formula>LEN(TRIM(K2034))&gt;0</formula>
    </cfRule>
  </conditionalFormatting>
  <conditionalFormatting sqref="M2034">
    <cfRule type="containsText" dxfId="22282" priority="23241" operator="containsText" text="Complete">
      <formula>NOT(ISERROR(SEARCH("Complete",M2034)))</formula>
    </cfRule>
  </conditionalFormatting>
  <conditionalFormatting sqref="J2035">
    <cfRule type="notContainsBlanks" dxfId="22281" priority="23239">
      <formula>LEN(TRIM(J2035))&gt;0</formula>
    </cfRule>
  </conditionalFormatting>
  <conditionalFormatting sqref="K2035">
    <cfRule type="notContainsBlanks" dxfId="22280" priority="23238">
      <formula>LEN(TRIM(K2035))&gt;0</formula>
    </cfRule>
  </conditionalFormatting>
  <conditionalFormatting sqref="M2035">
    <cfRule type="containsText" dxfId="22279" priority="23237" operator="containsText" text="Complete">
      <formula>NOT(ISERROR(SEARCH("Complete",M2035)))</formula>
    </cfRule>
  </conditionalFormatting>
  <conditionalFormatting sqref="I2035">
    <cfRule type="cellIs" dxfId="22278" priority="23236" operator="greaterThan">
      <formula>2.35</formula>
    </cfRule>
  </conditionalFormatting>
  <conditionalFormatting sqref="I2035">
    <cfRule type="cellIs" dxfId="22277" priority="23232" operator="greaterThan">
      <formula>2.35</formula>
    </cfRule>
  </conditionalFormatting>
  <conditionalFormatting sqref="J2035">
    <cfRule type="notContainsBlanks" dxfId="22276" priority="23235">
      <formula>LEN(TRIM(J2035))&gt;0</formula>
    </cfRule>
  </conditionalFormatting>
  <conditionalFormatting sqref="K2035">
    <cfRule type="notContainsBlanks" dxfId="22275" priority="23234">
      <formula>LEN(TRIM(K2035))&gt;0</formula>
    </cfRule>
  </conditionalFormatting>
  <conditionalFormatting sqref="M2035">
    <cfRule type="containsText" dxfId="22274" priority="23233" operator="containsText" text="Complete">
      <formula>NOT(ISERROR(SEARCH("Complete",M2035)))</formula>
    </cfRule>
  </conditionalFormatting>
  <conditionalFormatting sqref="J2035">
    <cfRule type="notContainsBlanks" dxfId="22273" priority="23231">
      <formula>LEN(TRIM(J2035))&gt;0</formula>
    </cfRule>
  </conditionalFormatting>
  <conditionalFormatting sqref="K2035">
    <cfRule type="notContainsBlanks" dxfId="22272" priority="23230">
      <formula>LEN(TRIM(K2035))&gt;0</formula>
    </cfRule>
  </conditionalFormatting>
  <conditionalFormatting sqref="M2035">
    <cfRule type="containsText" dxfId="22271" priority="23229" operator="containsText" text="Complete">
      <formula>NOT(ISERROR(SEARCH("Complete",M2035)))</formula>
    </cfRule>
  </conditionalFormatting>
  <conditionalFormatting sqref="I2035">
    <cfRule type="cellIs" dxfId="22270" priority="23228" operator="greaterThan">
      <formula>2.35</formula>
    </cfRule>
  </conditionalFormatting>
  <conditionalFormatting sqref="I2035">
    <cfRule type="cellIs" dxfId="22269" priority="23224" operator="greaterThan">
      <formula>2.35</formula>
    </cfRule>
  </conditionalFormatting>
  <conditionalFormatting sqref="J2035">
    <cfRule type="notContainsBlanks" dxfId="22268" priority="23227">
      <formula>LEN(TRIM(J2035))&gt;0</formula>
    </cfRule>
  </conditionalFormatting>
  <conditionalFormatting sqref="K2035">
    <cfRule type="notContainsBlanks" dxfId="22267" priority="23226">
      <formula>LEN(TRIM(K2035))&gt;0</formula>
    </cfRule>
  </conditionalFormatting>
  <conditionalFormatting sqref="M2035">
    <cfRule type="containsText" dxfId="22266" priority="23225" operator="containsText" text="Complete">
      <formula>NOT(ISERROR(SEARCH("Complete",M2035)))</formula>
    </cfRule>
  </conditionalFormatting>
  <conditionalFormatting sqref="J2036">
    <cfRule type="notContainsBlanks" dxfId="22265" priority="23223">
      <formula>LEN(TRIM(J2036))&gt;0</formula>
    </cfRule>
  </conditionalFormatting>
  <conditionalFormatting sqref="K2036">
    <cfRule type="notContainsBlanks" dxfId="22264" priority="23222">
      <formula>LEN(TRIM(K2036))&gt;0</formula>
    </cfRule>
  </conditionalFormatting>
  <conditionalFormatting sqref="M2036">
    <cfRule type="containsText" dxfId="22263" priority="23221" operator="containsText" text="Complete">
      <formula>NOT(ISERROR(SEARCH("Complete",M2036)))</formula>
    </cfRule>
  </conditionalFormatting>
  <conditionalFormatting sqref="I2036">
    <cfRule type="cellIs" dxfId="22262" priority="23220" operator="greaterThan">
      <formula>2.35</formula>
    </cfRule>
  </conditionalFormatting>
  <conditionalFormatting sqref="I2036">
    <cfRule type="cellIs" dxfId="22261" priority="23216" operator="greaterThan">
      <formula>2.35</formula>
    </cfRule>
  </conditionalFormatting>
  <conditionalFormatting sqref="J2036">
    <cfRule type="notContainsBlanks" dxfId="22260" priority="23219">
      <formula>LEN(TRIM(J2036))&gt;0</formula>
    </cfRule>
  </conditionalFormatting>
  <conditionalFormatting sqref="K2036">
    <cfRule type="notContainsBlanks" dxfId="22259" priority="23218">
      <formula>LEN(TRIM(K2036))&gt;0</formula>
    </cfRule>
  </conditionalFormatting>
  <conditionalFormatting sqref="M2036">
    <cfRule type="containsText" dxfId="22258" priority="23217" operator="containsText" text="Complete">
      <formula>NOT(ISERROR(SEARCH("Complete",M2036)))</formula>
    </cfRule>
  </conditionalFormatting>
  <conditionalFormatting sqref="J2036">
    <cfRule type="notContainsBlanks" dxfId="22257" priority="23215">
      <formula>LEN(TRIM(J2036))&gt;0</formula>
    </cfRule>
  </conditionalFormatting>
  <conditionalFormatting sqref="K2036">
    <cfRule type="notContainsBlanks" dxfId="22256" priority="23214">
      <formula>LEN(TRIM(K2036))&gt;0</formula>
    </cfRule>
  </conditionalFormatting>
  <conditionalFormatting sqref="M2036">
    <cfRule type="containsText" dxfId="22255" priority="23213" operator="containsText" text="Complete">
      <formula>NOT(ISERROR(SEARCH("Complete",M2036)))</formula>
    </cfRule>
  </conditionalFormatting>
  <conditionalFormatting sqref="I2036">
    <cfRule type="cellIs" dxfId="22254" priority="23212" operator="greaterThan">
      <formula>2.35</formula>
    </cfRule>
  </conditionalFormatting>
  <conditionalFormatting sqref="I2036">
    <cfRule type="cellIs" dxfId="22253" priority="23208" operator="greaterThan">
      <formula>2.35</formula>
    </cfRule>
  </conditionalFormatting>
  <conditionalFormatting sqref="J2036">
    <cfRule type="notContainsBlanks" dxfId="22252" priority="23211">
      <formula>LEN(TRIM(J2036))&gt;0</formula>
    </cfRule>
  </conditionalFormatting>
  <conditionalFormatting sqref="K2036">
    <cfRule type="notContainsBlanks" dxfId="22251" priority="23210">
      <formula>LEN(TRIM(K2036))&gt;0</formula>
    </cfRule>
  </conditionalFormatting>
  <conditionalFormatting sqref="M2036">
    <cfRule type="containsText" dxfId="22250" priority="23209" operator="containsText" text="Complete">
      <formula>NOT(ISERROR(SEARCH("Complete",M2036)))</formula>
    </cfRule>
  </conditionalFormatting>
  <conditionalFormatting sqref="J2037">
    <cfRule type="notContainsBlanks" dxfId="22249" priority="23207">
      <formula>LEN(TRIM(J2037))&gt;0</formula>
    </cfRule>
  </conditionalFormatting>
  <conditionalFormatting sqref="K2037">
    <cfRule type="notContainsBlanks" dxfId="22248" priority="23206">
      <formula>LEN(TRIM(K2037))&gt;0</formula>
    </cfRule>
  </conditionalFormatting>
  <conditionalFormatting sqref="M2037">
    <cfRule type="containsText" dxfId="22247" priority="23205" operator="containsText" text="Complete">
      <formula>NOT(ISERROR(SEARCH("Complete",M2037)))</formula>
    </cfRule>
  </conditionalFormatting>
  <conditionalFormatting sqref="I2037">
    <cfRule type="cellIs" dxfId="22246" priority="23204" operator="greaterThan">
      <formula>2.35</formula>
    </cfRule>
  </conditionalFormatting>
  <conditionalFormatting sqref="I2037">
    <cfRule type="cellIs" dxfId="22245" priority="23200" operator="greaterThan">
      <formula>2.35</formula>
    </cfRule>
  </conditionalFormatting>
  <conditionalFormatting sqref="J2037">
    <cfRule type="notContainsBlanks" dxfId="22244" priority="23203">
      <formula>LEN(TRIM(J2037))&gt;0</formula>
    </cfRule>
  </conditionalFormatting>
  <conditionalFormatting sqref="K2037">
    <cfRule type="notContainsBlanks" dxfId="22243" priority="23202">
      <formula>LEN(TRIM(K2037))&gt;0</formula>
    </cfRule>
  </conditionalFormatting>
  <conditionalFormatting sqref="M2037">
    <cfRule type="containsText" dxfId="22242" priority="23201" operator="containsText" text="Complete">
      <formula>NOT(ISERROR(SEARCH("Complete",M2037)))</formula>
    </cfRule>
  </conditionalFormatting>
  <conditionalFormatting sqref="J2037">
    <cfRule type="notContainsBlanks" dxfId="22241" priority="23199">
      <formula>LEN(TRIM(J2037))&gt;0</formula>
    </cfRule>
  </conditionalFormatting>
  <conditionalFormatting sqref="K2037">
    <cfRule type="notContainsBlanks" dxfId="22240" priority="23198">
      <formula>LEN(TRIM(K2037))&gt;0</formula>
    </cfRule>
  </conditionalFormatting>
  <conditionalFormatting sqref="M2037">
    <cfRule type="containsText" dxfId="22239" priority="23197" operator="containsText" text="Complete">
      <formula>NOT(ISERROR(SEARCH("Complete",M2037)))</formula>
    </cfRule>
  </conditionalFormatting>
  <conditionalFormatting sqref="I2037">
    <cfRule type="cellIs" dxfId="22238" priority="23196" operator="greaterThan">
      <formula>2.35</formula>
    </cfRule>
  </conditionalFormatting>
  <conditionalFormatting sqref="I2037">
    <cfRule type="cellIs" dxfId="22237" priority="23192" operator="greaterThan">
      <formula>2.35</formula>
    </cfRule>
  </conditionalFormatting>
  <conditionalFormatting sqref="J2037">
    <cfRule type="notContainsBlanks" dxfId="22236" priority="23195">
      <formula>LEN(TRIM(J2037))&gt;0</formula>
    </cfRule>
  </conditionalFormatting>
  <conditionalFormatting sqref="K2037">
    <cfRule type="notContainsBlanks" dxfId="22235" priority="23194">
      <formula>LEN(TRIM(K2037))&gt;0</formula>
    </cfRule>
  </conditionalFormatting>
  <conditionalFormatting sqref="M2037">
    <cfRule type="containsText" dxfId="22234" priority="23193" operator="containsText" text="Complete">
      <formula>NOT(ISERROR(SEARCH("Complete",M2037)))</formula>
    </cfRule>
  </conditionalFormatting>
  <conditionalFormatting sqref="J2038">
    <cfRule type="notContainsBlanks" dxfId="22233" priority="23191">
      <formula>LEN(TRIM(J2038))&gt;0</formula>
    </cfRule>
  </conditionalFormatting>
  <conditionalFormatting sqref="K2038">
    <cfRule type="notContainsBlanks" dxfId="22232" priority="23190">
      <formula>LEN(TRIM(K2038))&gt;0</formula>
    </cfRule>
  </conditionalFormatting>
  <conditionalFormatting sqref="M2038">
    <cfRule type="containsText" dxfId="22231" priority="23189" operator="containsText" text="Complete">
      <formula>NOT(ISERROR(SEARCH("Complete",M2038)))</formula>
    </cfRule>
  </conditionalFormatting>
  <conditionalFormatting sqref="I2038">
    <cfRule type="cellIs" dxfId="22230" priority="23188" operator="greaterThan">
      <formula>2.35</formula>
    </cfRule>
  </conditionalFormatting>
  <conditionalFormatting sqref="I2038">
    <cfRule type="cellIs" dxfId="22229" priority="23184" operator="greaterThan">
      <formula>2.35</formula>
    </cfRule>
  </conditionalFormatting>
  <conditionalFormatting sqref="J2038">
    <cfRule type="notContainsBlanks" dxfId="22228" priority="23187">
      <formula>LEN(TRIM(J2038))&gt;0</formula>
    </cfRule>
  </conditionalFormatting>
  <conditionalFormatting sqref="K2038">
    <cfRule type="notContainsBlanks" dxfId="22227" priority="23186">
      <formula>LEN(TRIM(K2038))&gt;0</formula>
    </cfRule>
  </conditionalFormatting>
  <conditionalFormatting sqref="M2038">
    <cfRule type="containsText" dxfId="22226" priority="23185" operator="containsText" text="Complete">
      <formula>NOT(ISERROR(SEARCH("Complete",M2038)))</formula>
    </cfRule>
  </conditionalFormatting>
  <conditionalFormatting sqref="J2038">
    <cfRule type="notContainsBlanks" dxfId="22225" priority="23183">
      <formula>LEN(TRIM(J2038))&gt;0</formula>
    </cfRule>
  </conditionalFormatting>
  <conditionalFormatting sqref="K2038">
    <cfRule type="notContainsBlanks" dxfId="22224" priority="23182">
      <formula>LEN(TRIM(K2038))&gt;0</formula>
    </cfRule>
  </conditionalFormatting>
  <conditionalFormatting sqref="M2038">
    <cfRule type="containsText" dxfId="22223" priority="23181" operator="containsText" text="Complete">
      <formula>NOT(ISERROR(SEARCH("Complete",M2038)))</formula>
    </cfRule>
  </conditionalFormatting>
  <conditionalFormatting sqref="I2038">
    <cfRule type="cellIs" dxfId="22222" priority="23180" operator="greaterThan">
      <formula>2.35</formula>
    </cfRule>
  </conditionalFormatting>
  <conditionalFormatting sqref="I2038">
    <cfRule type="cellIs" dxfId="22221" priority="23176" operator="greaterThan">
      <formula>2.35</formula>
    </cfRule>
  </conditionalFormatting>
  <conditionalFormatting sqref="J2038">
    <cfRule type="notContainsBlanks" dxfId="22220" priority="23179">
      <formula>LEN(TRIM(J2038))&gt;0</formula>
    </cfRule>
  </conditionalFormatting>
  <conditionalFormatting sqref="K2038">
    <cfRule type="notContainsBlanks" dxfId="22219" priority="23178">
      <formula>LEN(TRIM(K2038))&gt;0</formula>
    </cfRule>
  </conditionalFormatting>
  <conditionalFormatting sqref="M2038">
    <cfRule type="containsText" dxfId="22218" priority="23177" operator="containsText" text="Complete">
      <formula>NOT(ISERROR(SEARCH("Complete",M2038)))</formula>
    </cfRule>
  </conditionalFormatting>
  <conditionalFormatting sqref="J2039">
    <cfRule type="notContainsBlanks" dxfId="22217" priority="23175">
      <formula>LEN(TRIM(J2039))&gt;0</formula>
    </cfRule>
  </conditionalFormatting>
  <conditionalFormatting sqref="K2039">
    <cfRule type="notContainsBlanks" dxfId="22216" priority="23174">
      <formula>LEN(TRIM(K2039))&gt;0</formula>
    </cfRule>
  </conditionalFormatting>
  <conditionalFormatting sqref="M2039">
    <cfRule type="containsText" dxfId="22215" priority="23173" operator="containsText" text="Complete">
      <formula>NOT(ISERROR(SEARCH("Complete",M2039)))</formula>
    </cfRule>
  </conditionalFormatting>
  <conditionalFormatting sqref="I2039">
    <cfRule type="cellIs" dxfId="22214" priority="23172" operator="greaterThan">
      <formula>2.35</formula>
    </cfRule>
  </conditionalFormatting>
  <conditionalFormatting sqref="I2039">
    <cfRule type="cellIs" dxfId="22213" priority="23168" operator="greaterThan">
      <formula>2.35</formula>
    </cfRule>
  </conditionalFormatting>
  <conditionalFormatting sqref="J2039">
    <cfRule type="notContainsBlanks" dxfId="22212" priority="23171">
      <formula>LEN(TRIM(J2039))&gt;0</formula>
    </cfRule>
  </conditionalFormatting>
  <conditionalFormatting sqref="K2039">
    <cfRule type="notContainsBlanks" dxfId="22211" priority="23170">
      <formula>LEN(TRIM(K2039))&gt;0</formula>
    </cfRule>
  </conditionalFormatting>
  <conditionalFormatting sqref="M2039">
    <cfRule type="containsText" dxfId="22210" priority="23169" operator="containsText" text="Complete">
      <formula>NOT(ISERROR(SEARCH("Complete",M2039)))</formula>
    </cfRule>
  </conditionalFormatting>
  <conditionalFormatting sqref="J2039">
    <cfRule type="notContainsBlanks" dxfId="22209" priority="23167">
      <formula>LEN(TRIM(J2039))&gt;0</formula>
    </cfRule>
  </conditionalFormatting>
  <conditionalFormatting sqref="K2039">
    <cfRule type="notContainsBlanks" dxfId="22208" priority="23166">
      <formula>LEN(TRIM(K2039))&gt;0</formula>
    </cfRule>
  </conditionalFormatting>
  <conditionalFormatting sqref="M2039">
    <cfRule type="containsText" dxfId="22207" priority="23165" operator="containsText" text="Complete">
      <formula>NOT(ISERROR(SEARCH("Complete",M2039)))</formula>
    </cfRule>
  </conditionalFormatting>
  <conditionalFormatting sqref="I2039">
    <cfRule type="cellIs" dxfId="22206" priority="23164" operator="greaterThan">
      <formula>2.35</formula>
    </cfRule>
  </conditionalFormatting>
  <conditionalFormatting sqref="I2039">
    <cfRule type="cellIs" dxfId="22205" priority="23160" operator="greaterThan">
      <formula>2.35</formula>
    </cfRule>
  </conditionalFormatting>
  <conditionalFormatting sqref="J2039">
    <cfRule type="notContainsBlanks" dxfId="22204" priority="23163">
      <formula>LEN(TRIM(J2039))&gt;0</formula>
    </cfRule>
  </conditionalFormatting>
  <conditionalFormatting sqref="K2039">
    <cfRule type="notContainsBlanks" dxfId="22203" priority="23162">
      <formula>LEN(TRIM(K2039))&gt;0</formula>
    </cfRule>
  </conditionalFormatting>
  <conditionalFormatting sqref="M2039">
    <cfRule type="containsText" dxfId="22202" priority="23161" operator="containsText" text="Complete">
      <formula>NOT(ISERROR(SEARCH("Complete",M2039)))</formula>
    </cfRule>
  </conditionalFormatting>
  <conditionalFormatting sqref="J2040">
    <cfRule type="notContainsBlanks" dxfId="22201" priority="23159">
      <formula>LEN(TRIM(J2040))&gt;0</formula>
    </cfRule>
  </conditionalFormatting>
  <conditionalFormatting sqref="K2040">
    <cfRule type="notContainsBlanks" dxfId="22200" priority="23158">
      <formula>LEN(TRIM(K2040))&gt;0</formula>
    </cfRule>
  </conditionalFormatting>
  <conditionalFormatting sqref="M2040">
    <cfRule type="containsText" dxfId="22199" priority="23157" operator="containsText" text="Complete">
      <formula>NOT(ISERROR(SEARCH("Complete",M2040)))</formula>
    </cfRule>
  </conditionalFormatting>
  <conditionalFormatting sqref="I2040">
    <cfRule type="cellIs" dxfId="22198" priority="23156" operator="greaterThan">
      <formula>2.35</formula>
    </cfRule>
  </conditionalFormatting>
  <conditionalFormatting sqref="I2040">
    <cfRule type="cellIs" dxfId="22197" priority="23152" operator="greaterThan">
      <formula>2.35</formula>
    </cfRule>
  </conditionalFormatting>
  <conditionalFormatting sqref="J2040">
    <cfRule type="notContainsBlanks" dxfId="22196" priority="23155">
      <formula>LEN(TRIM(J2040))&gt;0</formula>
    </cfRule>
  </conditionalFormatting>
  <conditionalFormatting sqref="K2040">
    <cfRule type="notContainsBlanks" dxfId="22195" priority="23154">
      <formula>LEN(TRIM(K2040))&gt;0</formula>
    </cfRule>
  </conditionalFormatting>
  <conditionalFormatting sqref="M2040">
    <cfRule type="containsText" dxfId="22194" priority="23153" operator="containsText" text="Complete">
      <formula>NOT(ISERROR(SEARCH("Complete",M2040)))</formula>
    </cfRule>
  </conditionalFormatting>
  <conditionalFormatting sqref="J2040">
    <cfRule type="notContainsBlanks" dxfId="22193" priority="23151">
      <formula>LEN(TRIM(J2040))&gt;0</formula>
    </cfRule>
  </conditionalFormatting>
  <conditionalFormatting sqref="K2040">
    <cfRule type="notContainsBlanks" dxfId="22192" priority="23150">
      <formula>LEN(TRIM(K2040))&gt;0</formula>
    </cfRule>
  </conditionalFormatting>
  <conditionalFormatting sqref="M2040">
    <cfRule type="containsText" dxfId="22191" priority="23149" operator="containsText" text="Complete">
      <formula>NOT(ISERROR(SEARCH("Complete",M2040)))</formula>
    </cfRule>
  </conditionalFormatting>
  <conditionalFormatting sqref="I2040">
    <cfRule type="cellIs" dxfId="22190" priority="23148" operator="greaterThan">
      <formula>2.35</formula>
    </cfRule>
  </conditionalFormatting>
  <conditionalFormatting sqref="I2040">
    <cfRule type="cellIs" dxfId="22189" priority="23144" operator="greaterThan">
      <formula>2.35</formula>
    </cfRule>
  </conditionalFormatting>
  <conditionalFormatting sqref="J2040">
    <cfRule type="notContainsBlanks" dxfId="22188" priority="23147">
      <formula>LEN(TRIM(J2040))&gt;0</formula>
    </cfRule>
  </conditionalFormatting>
  <conditionalFormatting sqref="K2040">
    <cfRule type="notContainsBlanks" dxfId="22187" priority="23146">
      <formula>LEN(TRIM(K2040))&gt;0</formula>
    </cfRule>
  </conditionalFormatting>
  <conditionalFormatting sqref="M2040">
    <cfRule type="containsText" dxfId="22186" priority="23145" operator="containsText" text="Complete">
      <formula>NOT(ISERROR(SEARCH("Complete",M2040)))</formula>
    </cfRule>
  </conditionalFormatting>
  <conditionalFormatting sqref="J2041">
    <cfRule type="notContainsBlanks" dxfId="22185" priority="23143">
      <formula>LEN(TRIM(J2041))&gt;0</formula>
    </cfRule>
  </conditionalFormatting>
  <conditionalFormatting sqref="K2041">
    <cfRule type="notContainsBlanks" dxfId="22184" priority="23142">
      <formula>LEN(TRIM(K2041))&gt;0</formula>
    </cfRule>
  </conditionalFormatting>
  <conditionalFormatting sqref="M2041">
    <cfRule type="containsText" dxfId="22183" priority="23141" operator="containsText" text="Complete">
      <formula>NOT(ISERROR(SEARCH("Complete",M2041)))</formula>
    </cfRule>
  </conditionalFormatting>
  <conditionalFormatting sqref="I2041">
    <cfRule type="cellIs" dxfId="22182" priority="23140" operator="greaterThan">
      <formula>2.35</formula>
    </cfRule>
  </conditionalFormatting>
  <conditionalFormatting sqref="I2041">
    <cfRule type="cellIs" dxfId="22181" priority="23136" operator="greaterThan">
      <formula>2.35</formula>
    </cfRule>
  </conditionalFormatting>
  <conditionalFormatting sqref="J2041">
    <cfRule type="notContainsBlanks" dxfId="22180" priority="23139">
      <formula>LEN(TRIM(J2041))&gt;0</formula>
    </cfRule>
  </conditionalFormatting>
  <conditionalFormatting sqref="K2041">
    <cfRule type="notContainsBlanks" dxfId="22179" priority="23138">
      <formula>LEN(TRIM(K2041))&gt;0</formula>
    </cfRule>
  </conditionalFormatting>
  <conditionalFormatting sqref="M2041">
    <cfRule type="containsText" dxfId="22178" priority="23137" operator="containsText" text="Complete">
      <formula>NOT(ISERROR(SEARCH("Complete",M2041)))</formula>
    </cfRule>
  </conditionalFormatting>
  <conditionalFormatting sqref="J2041">
    <cfRule type="notContainsBlanks" dxfId="22177" priority="23135">
      <formula>LEN(TRIM(J2041))&gt;0</formula>
    </cfRule>
  </conditionalFormatting>
  <conditionalFormatting sqref="K2041">
    <cfRule type="notContainsBlanks" dxfId="22176" priority="23134">
      <formula>LEN(TRIM(K2041))&gt;0</formula>
    </cfRule>
  </conditionalFormatting>
  <conditionalFormatting sqref="M2041">
    <cfRule type="containsText" dxfId="22175" priority="23133" operator="containsText" text="Complete">
      <formula>NOT(ISERROR(SEARCH("Complete",M2041)))</formula>
    </cfRule>
  </conditionalFormatting>
  <conditionalFormatting sqref="I2041">
    <cfRule type="cellIs" dxfId="22174" priority="23132" operator="greaterThan">
      <formula>2.35</formula>
    </cfRule>
  </conditionalFormatting>
  <conditionalFormatting sqref="I2041">
    <cfRule type="cellIs" dxfId="22173" priority="23128" operator="greaterThan">
      <formula>2.35</formula>
    </cfRule>
  </conditionalFormatting>
  <conditionalFormatting sqref="J2041">
    <cfRule type="notContainsBlanks" dxfId="22172" priority="23131">
      <formula>LEN(TRIM(J2041))&gt;0</formula>
    </cfRule>
  </conditionalFormatting>
  <conditionalFormatting sqref="K2041">
    <cfRule type="notContainsBlanks" dxfId="22171" priority="23130">
      <formula>LEN(TRIM(K2041))&gt;0</formula>
    </cfRule>
  </conditionalFormatting>
  <conditionalFormatting sqref="M2041">
    <cfRule type="containsText" dxfId="22170" priority="23129" operator="containsText" text="Complete">
      <formula>NOT(ISERROR(SEARCH("Complete",M2041)))</formula>
    </cfRule>
  </conditionalFormatting>
  <conditionalFormatting sqref="J2042">
    <cfRule type="notContainsBlanks" dxfId="22169" priority="23127">
      <formula>LEN(TRIM(J2042))&gt;0</formula>
    </cfRule>
  </conditionalFormatting>
  <conditionalFormatting sqref="K2042">
    <cfRule type="notContainsBlanks" dxfId="22168" priority="23126">
      <formula>LEN(TRIM(K2042))&gt;0</formula>
    </cfRule>
  </conditionalFormatting>
  <conditionalFormatting sqref="M2042">
    <cfRule type="containsText" dxfId="22167" priority="23125" operator="containsText" text="Complete">
      <formula>NOT(ISERROR(SEARCH("Complete",M2042)))</formula>
    </cfRule>
  </conditionalFormatting>
  <conditionalFormatting sqref="I2042">
    <cfRule type="cellIs" dxfId="22166" priority="23124" operator="greaterThan">
      <formula>2.35</formula>
    </cfRule>
  </conditionalFormatting>
  <conditionalFormatting sqref="I2042">
    <cfRule type="cellIs" dxfId="22165" priority="23120" operator="greaterThan">
      <formula>2.35</formula>
    </cfRule>
  </conditionalFormatting>
  <conditionalFormatting sqref="J2042">
    <cfRule type="notContainsBlanks" dxfId="22164" priority="23123">
      <formula>LEN(TRIM(J2042))&gt;0</formula>
    </cfRule>
  </conditionalFormatting>
  <conditionalFormatting sqref="K2042">
    <cfRule type="notContainsBlanks" dxfId="22163" priority="23122">
      <formula>LEN(TRIM(K2042))&gt;0</formula>
    </cfRule>
  </conditionalFormatting>
  <conditionalFormatting sqref="M2042">
    <cfRule type="containsText" dxfId="22162" priority="23121" operator="containsText" text="Complete">
      <formula>NOT(ISERROR(SEARCH("Complete",M2042)))</formula>
    </cfRule>
  </conditionalFormatting>
  <conditionalFormatting sqref="J2042">
    <cfRule type="notContainsBlanks" dxfId="22161" priority="23119">
      <formula>LEN(TRIM(J2042))&gt;0</formula>
    </cfRule>
  </conditionalFormatting>
  <conditionalFormatting sqref="K2042">
    <cfRule type="notContainsBlanks" dxfId="22160" priority="23118">
      <formula>LEN(TRIM(K2042))&gt;0</formula>
    </cfRule>
  </conditionalFormatting>
  <conditionalFormatting sqref="M2042">
    <cfRule type="containsText" dxfId="22159" priority="23117" operator="containsText" text="Complete">
      <formula>NOT(ISERROR(SEARCH("Complete",M2042)))</formula>
    </cfRule>
  </conditionalFormatting>
  <conditionalFormatting sqref="I2042">
    <cfRule type="cellIs" dxfId="22158" priority="23116" operator="greaterThan">
      <formula>2.35</formula>
    </cfRule>
  </conditionalFormatting>
  <conditionalFormatting sqref="I2042">
    <cfRule type="cellIs" dxfId="22157" priority="23112" operator="greaterThan">
      <formula>2.35</formula>
    </cfRule>
  </conditionalFormatting>
  <conditionalFormatting sqref="J2042">
    <cfRule type="notContainsBlanks" dxfId="22156" priority="23115">
      <formula>LEN(TRIM(J2042))&gt;0</formula>
    </cfRule>
  </conditionalFormatting>
  <conditionalFormatting sqref="K2042">
    <cfRule type="notContainsBlanks" dxfId="22155" priority="23114">
      <formula>LEN(TRIM(K2042))&gt;0</formula>
    </cfRule>
  </conditionalFormatting>
  <conditionalFormatting sqref="M2042">
    <cfRule type="containsText" dxfId="22154" priority="23113" operator="containsText" text="Complete">
      <formula>NOT(ISERROR(SEARCH("Complete",M2042)))</formula>
    </cfRule>
  </conditionalFormatting>
  <conditionalFormatting sqref="J2043">
    <cfRule type="notContainsBlanks" dxfId="22153" priority="23111">
      <formula>LEN(TRIM(J2043))&gt;0</formula>
    </cfRule>
  </conditionalFormatting>
  <conditionalFormatting sqref="K2043">
    <cfRule type="notContainsBlanks" dxfId="22152" priority="23110">
      <formula>LEN(TRIM(K2043))&gt;0</formula>
    </cfRule>
  </conditionalFormatting>
  <conditionalFormatting sqref="M2043">
    <cfRule type="containsText" dxfId="22151" priority="23109" operator="containsText" text="Complete">
      <formula>NOT(ISERROR(SEARCH("Complete",M2043)))</formula>
    </cfRule>
  </conditionalFormatting>
  <conditionalFormatting sqref="I2043">
    <cfRule type="cellIs" dxfId="22150" priority="23108" operator="greaterThan">
      <formula>2.35</formula>
    </cfRule>
  </conditionalFormatting>
  <conditionalFormatting sqref="I2043">
    <cfRule type="cellIs" dxfId="22149" priority="23104" operator="greaterThan">
      <formula>2.35</formula>
    </cfRule>
  </conditionalFormatting>
  <conditionalFormatting sqref="J2043">
    <cfRule type="notContainsBlanks" dxfId="22148" priority="23107">
      <formula>LEN(TRIM(J2043))&gt;0</formula>
    </cfRule>
  </conditionalFormatting>
  <conditionalFormatting sqref="K2043">
    <cfRule type="notContainsBlanks" dxfId="22147" priority="23106">
      <formula>LEN(TRIM(K2043))&gt;0</formula>
    </cfRule>
  </conditionalFormatting>
  <conditionalFormatting sqref="M2043">
    <cfRule type="containsText" dxfId="22146" priority="23105" operator="containsText" text="Complete">
      <formula>NOT(ISERROR(SEARCH("Complete",M2043)))</formula>
    </cfRule>
  </conditionalFormatting>
  <conditionalFormatting sqref="J2043">
    <cfRule type="notContainsBlanks" dxfId="22145" priority="23103">
      <formula>LEN(TRIM(J2043))&gt;0</formula>
    </cfRule>
  </conditionalFormatting>
  <conditionalFormatting sqref="K2043">
    <cfRule type="notContainsBlanks" dxfId="22144" priority="23102">
      <formula>LEN(TRIM(K2043))&gt;0</formula>
    </cfRule>
  </conditionalFormatting>
  <conditionalFormatting sqref="M2043">
    <cfRule type="containsText" dxfId="22143" priority="23101" operator="containsText" text="Complete">
      <formula>NOT(ISERROR(SEARCH("Complete",M2043)))</formula>
    </cfRule>
  </conditionalFormatting>
  <conditionalFormatting sqref="I2043">
    <cfRule type="cellIs" dxfId="22142" priority="23100" operator="greaterThan">
      <formula>2.35</formula>
    </cfRule>
  </conditionalFormatting>
  <conditionalFormatting sqref="I2043">
    <cfRule type="cellIs" dxfId="22141" priority="23096" operator="greaterThan">
      <formula>2.35</formula>
    </cfRule>
  </conditionalFormatting>
  <conditionalFormatting sqref="J2043">
    <cfRule type="notContainsBlanks" dxfId="22140" priority="23099">
      <formula>LEN(TRIM(J2043))&gt;0</formula>
    </cfRule>
  </conditionalFormatting>
  <conditionalFormatting sqref="K2043">
    <cfRule type="notContainsBlanks" dxfId="22139" priority="23098">
      <formula>LEN(TRIM(K2043))&gt;0</formula>
    </cfRule>
  </conditionalFormatting>
  <conditionalFormatting sqref="M2043">
    <cfRule type="containsText" dxfId="22138" priority="23097" operator="containsText" text="Complete">
      <formula>NOT(ISERROR(SEARCH("Complete",M2043)))</formula>
    </cfRule>
  </conditionalFormatting>
  <conditionalFormatting sqref="J2044">
    <cfRule type="notContainsBlanks" dxfId="22137" priority="23095">
      <formula>LEN(TRIM(J2044))&gt;0</formula>
    </cfRule>
  </conditionalFormatting>
  <conditionalFormatting sqref="K2044">
    <cfRule type="notContainsBlanks" dxfId="22136" priority="23094">
      <formula>LEN(TRIM(K2044))&gt;0</formula>
    </cfRule>
  </conditionalFormatting>
  <conditionalFormatting sqref="M2044">
    <cfRule type="containsText" dxfId="22135" priority="23093" operator="containsText" text="Complete">
      <formula>NOT(ISERROR(SEARCH("Complete",M2044)))</formula>
    </cfRule>
  </conditionalFormatting>
  <conditionalFormatting sqref="I2044">
    <cfRule type="cellIs" dxfId="22134" priority="23092" operator="greaterThan">
      <formula>2.35</formula>
    </cfRule>
  </conditionalFormatting>
  <conditionalFormatting sqref="I2044">
    <cfRule type="cellIs" dxfId="22133" priority="23088" operator="greaterThan">
      <formula>2.35</formula>
    </cfRule>
  </conditionalFormatting>
  <conditionalFormatting sqref="J2044">
    <cfRule type="notContainsBlanks" dxfId="22132" priority="23091">
      <formula>LEN(TRIM(J2044))&gt;0</formula>
    </cfRule>
  </conditionalFormatting>
  <conditionalFormatting sqref="K2044">
    <cfRule type="notContainsBlanks" dxfId="22131" priority="23090">
      <formula>LEN(TRIM(K2044))&gt;0</formula>
    </cfRule>
  </conditionalFormatting>
  <conditionalFormatting sqref="M2044">
    <cfRule type="containsText" dxfId="22130" priority="23089" operator="containsText" text="Complete">
      <formula>NOT(ISERROR(SEARCH("Complete",M2044)))</formula>
    </cfRule>
  </conditionalFormatting>
  <conditionalFormatting sqref="J2044">
    <cfRule type="notContainsBlanks" dxfId="22129" priority="23087">
      <formula>LEN(TRIM(J2044))&gt;0</formula>
    </cfRule>
  </conditionalFormatting>
  <conditionalFormatting sqref="K2044">
    <cfRule type="notContainsBlanks" dxfId="22128" priority="23086">
      <formula>LEN(TRIM(K2044))&gt;0</formula>
    </cfRule>
  </conditionalFormatting>
  <conditionalFormatting sqref="M2044">
    <cfRule type="containsText" dxfId="22127" priority="23085" operator="containsText" text="Complete">
      <formula>NOT(ISERROR(SEARCH("Complete",M2044)))</formula>
    </cfRule>
  </conditionalFormatting>
  <conditionalFormatting sqref="I2044">
    <cfRule type="cellIs" dxfId="22126" priority="23084" operator="greaterThan">
      <formula>2.35</formula>
    </cfRule>
  </conditionalFormatting>
  <conditionalFormatting sqref="I2044">
    <cfRule type="cellIs" dxfId="22125" priority="23080" operator="greaterThan">
      <formula>2.35</formula>
    </cfRule>
  </conditionalFormatting>
  <conditionalFormatting sqref="J2044">
    <cfRule type="notContainsBlanks" dxfId="22124" priority="23083">
      <formula>LEN(TRIM(J2044))&gt;0</formula>
    </cfRule>
  </conditionalFormatting>
  <conditionalFormatting sqref="K2044">
    <cfRule type="notContainsBlanks" dxfId="22123" priority="23082">
      <formula>LEN(TRIM(K2044))&gt;0</formula>
    </cfRule>
  </conditionalFormatting>
  <conditionalFormatting sqref="M2044">
    <cfRule type="containsText" dxfId="22122" priority="23081" operator="containsText" text="Complete">
      <formula>NOT(ISERROR(SEARCH("Complete",M2044)))</formula>
    </cfRule>
  </conditionalFormatting>
  <conditionalFormatting sqref="J2045">
    <cfRule type="notContainsBlanks" dxfId="22121" priority="23079">
      <formula>LEN(TRIM(J2045))&gt;0</formula>
    </cfRule>
  </conditionalFormatting>
  <conditionalFormatting sqref="K2045">
    <cfRule type="notContainsBlanks" dxfId="22120" priority="23078">
      <formula>LEN(TRIM(K2045))&gt;0</formula>
    </cfRule>
  </conditionalFormatting>
  <conditionalFormatting sqref="M2045">
    <cfRule type="containsText" dxfId="22119" priority="23077" operator="containsText" text="Complete">
      <formula>NOT(ISERROR(SEARCH("Complete",M2045)))</formula>
    </cfRule>
  </conditionalFormatting>
  <conditionalFormatting sqref="I2045">
    <cfRule type="cellIs" dxfId="22118" priority="23076" operator="greaterThan">
      <formula>2.35</formula>
    </cfRule>
  </conditionalFormatting>
  <conditionalFormatting sqref="I2045">
    <cfRule type="cellIs" dxfId="22117" priority="23072" operator="greaterThan">
      <formula>2.35</formula>
    </cfRule>
  </conditionalFormatting>
  <conditionalFormatting sqref="J2045">
    <cfRule type="notContainsBlanks" dxfId="22116" priority="23075">
      <formula>LEN(TRIM(J2045))&gt;0</formula>
    </cfRule>
  </conditionalFormatting>
  <conditionalFormatting sqref="K2045">
    <cfRule type="notContainsBlanks" dxfId="22115" priority="23074">
      <formula>LEN(TRIM(K2045))&gt;0</formula>
    </cfRule>
  </conditionalFormatting>
  <conditionalFormatting sqref="M2045">
    <cfRule type="containsText" dxfId="22114" priority="23073" operator="containsText" text="Complete">
      <formula>NOT(ISERROR(SEARCH("Complete",M2045)))</formula>
    </cfRule>
  </conditionalFormatting>
  <conditionalFormatting sqref="J2045">
    <cfRule type="notContainsBlanks" dxfId="22113" priority="23071">
      <formula>LEN(TRIM(J2045))&gt;0</formula>
    </cfRule>
  </conditionalFormatting>
  <conditionalFormatting sqref="K2045">
    <cfRule type="notContainsBlanks" dxfId="22112" priority="23070">
      <formula>LEN(TRIM(K2045))&gt;0</formula>
    </cfRule>
  </conditionalFormatting>
  <conditionalFormatting sqref="M2045">
    <cfRule type="containsText" dxfId="22111" priority="23069" operator="containsText" text="Complete">
      <formula>NOT(ISERROR(SEARCH("Complete",M2045)))</formula>
    </cfRule>
  </conditionalFormatting>
  <conditionalFormatting sqref="I2045">
    <cfRule type="cellIs" dxfId="22110" priority="23068" operator="greaterThan">
      <formula>2.35</formula>
    </cfRule>
  </conditionalFormatting>
  <conditionalFormatting sqref="I2045">
    <cfRule type="cellIs" dxfId="22109" priority="23064" operator="greaterThan">
      <formula>2.35</formula>
    </cfRule>
  </conditionalFormatting>
  <conditionalFormatting sqref="J2045">
    <cfRule type="notContainsBlanks" dxfId="22108" priority="23067">
      <formula>LEN(TRIM(J2045))&gt;0</formula>
    </cfRule>
  </conditionalFormatting>
  <conditionalFormatting sqref="K2045">
    <cfRule type="notContainsBlanks" dxfId="22107" priority="23066">
      <formula>LEN(TRIM(K2045))&gt;0</formula>
    </cfRule>
  </conditionalFormatting>
  <conditionalFormatting sqref="M2045">
    <cfRule type="containsText" dxfId="22106" priority="23065" operator="containsText" text="Complete">
      <formula>NOT(ISERROR(SEARCH("Complete",M2045)))</formula>
    </cfRule>
  </conditionalFormatting>
  <conditionalFormatting sqref="J2046">
    <cfRule type="notContainsBlanks" dxfId="22105" priority="23063">
      <formula>LEN(TRIM(J2046))&gt;0</formula>
    </cfRule>
  </conditionalFormatting>
  <conditionalFormatting sqref="K2046">
    <cfRule type="notContainsBlanks" dxfId="22104" priority="23062">
      <formula>LEN(TRIM(K2046))&gt;0</formula>
    </cfRule>
  </conditionalFormatting>
  <conditionalFormatting sqref="M2046">
    <cfRule type="containsText" dxfId="22103" priority="23061" operator="containsText" text="Complete">
      <formula>NOT(ISERROR(SEARCH("Complete",M2046)))</formula>
    </cfRule>
  </conditionalFormatting>
  <conditionalFormatting sqref="I2046">
    <cfRule type="cellIs" dxfId="22102" priority="23060" operator="greaterThan">
      <formula>2.35</formula>
    </cfRule>
  </conditionalFormatting>
  <conditionalFormatting sqref="I2046">
    <cfRule type="cellIs" dxfId="22101" priority="23056" operator="greaterThan">
      <formula>2.35</formula>
    </cfRule>
  </conditionalFormatting>
  <conditionalFormatting sqref="J2046">
    <cfRule type="notContainsBlanks" dxfId="22100" priority="23059">
      <formula>LEN(TRIM(J2046))&gt;0</formula>
    </cfRule>
  </conditionalFormatting>
  <conditionalFormatting sqref="K2046">
    <cfRule type="notContainsBlanks" dxfId="22099" priority="23058">
      <formula>LEN(TRIM(K2046))&gt;0</formula>
    </cfRule>
  </conditionalFormatting>
  <conditionalFormatting sqref="M2046">
    <cfRule type="containsText" dxfId="22098" priority="23057" operator="containsText" text="Complete">
      <formula>NOT(ISERROR(SEARCH("Complete",M2046)))</formula>
    </cfRule>
  </conditionalFormatting>
  <conditionalFormatting sqref="J2046">
    <cfRule type="notContainsBlanks" dxfId="22097" priority="23055">
      <formula>LEN(TRIM(J2046))&gt;0</formula>
    </cfRule>
  </conditionalFormatting>
  <conditionalFormatting sqref="K2046">
    <cfRule type="notContainsBlanks" dxfId="22096" priority="23054">
      <formula>LEN(TRIM(K2046))&gt;0</formula>
    </cfRule>
  </conditionalFormatting>
  <conditionalFormatting sqref="M2046">
    <cfRule type="containsText" dxfId="22095" priority="23053" operator="containsText" text="Complete">
      <formula>NOT(ISERROR(SEARCH("Complete",M2046)))</formula>
    </cfRule>
  </conditionalFormatting>
  <conditionalFormatting sqref="I2046">
    <cfRule type="cellIs" dxfId="22094" priority="23052" operator="greaterThan">
      <formula>2.35</formula>
    </cfRule>
  </conditionalFormatting>
  <conditionalFormatting sqref="I2046">
    <cfRule type="cellIs" dxfId="22093" priority="23048" operator="greaterThan">
      <formula>2.35</formula>
    </cfRule>
  </conditionalFormatting>
  <conditionalFormatting sqref="J2046">
    <cfRule type="notContainsBlanks" dxfId="22092" priority="23051">
      <formula>LEN(TRIM(J2046))&gt;0</formula>
    </cfRule>
  </conditionalFormatting>
  <conditionalFormatting sqref="K2046">
    <cfRule type="notContainsBlanks" dxfId="22091" priority="23050">
      <formula>LEN(TRIM(K2046))&gt;0</formula>
    </cfRule>
  </conditionalFormatting>
  <conditionalFormatting sqref="M2046">
    <cfRule type="containsText" dxfId="22090" priority="23049" operator="containsText" text="Complete">
      <formula>NOT(ISERROR(SEARCH("Complete",M2046)))</formula>
    </cfRule>
  </conditionalFormatting>
  <conditionalFormatting sqref="J2047">
    <cfRule type="notContainsBlanks" dxfId="22089" priority="23047">
      <formula>LEN(TRIM(J2047))&gt;0</formula>
    </cfRule>
  </conditionalFormatting>
  <conditionalFormatting sqref="K2047">
    <cfRule type="notContainsBlanks" dxfId="22088" priority="23046">
      <formula>LEN(TRIM(K2047))&gt;0</formula>
    </cfRule>
  </conditionalFormatting>
  <conditionalFormatting sqref="M2047">
    <cfRule type="containsText" dxfId="22087" priority="23045" operator="containsText" text="Complete">
      <formula>NOT(ISERROR(SEARCH("Complete",M2047)))</formula>
    </cfRule>
  </conditionalFormatting>
  <conditionalFormatting sqref="I2047">
    <cfRule type="cellIs" dxfId="22086" priority="23044" operator="greaterThan">
      <formula>2.35</formula>
    </cfRule>
  </conditionalFormatting>
  <conditionalFormatting sqref="I2047">
    <cfRule type="cellIs" dxfId="22085" priority="23040" operator="greaterThan">
      <formula>2.35</formula>
    </cfRule>
  </conditionalFormatting>
  <conditionalFormatting sqref="J2047">
    <cfRule type="notContainsBlanks" dxfId="22084" priority="23043">
      <formula>LEN(TRIM(J2047))&gt;0</formula>
    </cfRule>
  </conditionalFormatting>
  <conditionalFormatting sqref="K2047">
    <cfRule type="notContainsBlanks" dxfId="22083" priority="23042">
      <formula>LEN(TRIM(K2047))&gt;0</formula>
    </cfRule>
  </conditionalFormatting>
  <conditionalFormatting sqref="M2047">
    <cfRule type="containsText" dxfId="22082" priority="23041" operator="containsText" text="Complete">
      <formula>NOT(ISERROR(SEARCH("Complete",M2047)))</formula>
    </cfRule>
  </conditionalFormatting>
  <conditionalFormatting sqref="J2047">
    <cfRule type="notContainsBlanks" dxfId="22081" priority="23039">
      <formula>LEN(TRIM(J2047))&gt;0</formula>
    </cfRule>
  </conditionalFormatting>
  <conditionalFormatting sqref="K2047">
    <cfRule type="notContainsBlanks" dxfId="22080" priority="23038">
      <formula>LEN(TRIM(K2047))&gt;0</formula>
    </cfRule>
  </conditionalFormatting>
  <conditionalFormatting sqref="M2047">
    <cfRule type="containsText" dxfId="22079" priority="23037" operator="containsText" text="Complete">
      <formula>NOT(ISERROR(SEARCH("Complete",M2047)))</formula>
    </cfRule>
  </conditionalFormatting>
  <conditionalFormatting sqref="I2047">
    <cfRule type="cellIs" dxfId="22078" priority="23036" operator="greaterThan">
      <formula>2.35</formula>
    </cfRule>
  </conditionalFormatting>
  <conditionalFormatting sqref="I2047">
    <cfRule type="cellIs" dxfId="22077" priority="23032" operator="greaterThan">
      <formula>2.35</formula>
    </cfRule>
  </conditionalFormatting>
  <conditionalFormatting sqref="J2047">
    <cfRule type="notContainsBlanks" dxfId="22076" priority="23035">
      <formula>LEN(TRIM(J2047))&gt;0</formula>
    </cfRule>
  </conditionalFormatting>
  <conditionalFormatting sqref="K2047">
    <cfRule type="notContainsBlanks" dxfId="22075" priority="23034">
      <formula>LEN(TRIM(K2047))&gt;0</formula>
    </cfRule>
  </conditionalFormatting>
  <conditionalFormatting sqref="M2047">
    <cfRule type="containsText" dxfId="22074" priority="23033" operator="containsText" text="Complete">
      <formula>NOT(ISERROR(SEARCH("Complete",M2047)))</formula>
    </cfRule>
  </conditionalFormatting>
  <conditionalFormatting sqref="J2048">
    <cfRule type="notContainsBlanks" dxfId="22073" priority="23031">
      <formula>LEN(TRIM(J2048))&gt;0</formula>
    </cfRule>
  </conditionalFormatting>
  <conditionalFormatting sqref="K2048">
    <cfRule type="notContainsBlanks" dxfId="22072" priority="23030">
      <formula>LEN(TRIM(K2048))&gt;0</formula>
    </cfRule>
  </conditionalFormatting>
  <conditionalFormatting sqref="M2048">
    <cfRule type="containsText" dxfId="22071" priority="23029" operator="containsText" text="Complete">
      <formula>NOT(ISERROR(SEARCH("Complete",M2048)))</formula>
    </cfRule>
  </conditionalFormatting>
  <conditionalFormatting sqref="I2048">
    <cfRule type="cellIs" dxfId="22070" priority="23028" operator="greaterThan">
      <formula>2.35</formula>
    </cfRule>
  </conditionalFormatting>
  <conditionalFormatting sqref="I2048">
    <cfRule type="cellIs" dxfId="22069" priority="23024" operator="greaterThan">
      <formula>2.35</formula>
    </cfRule>
  </conditionalFormatting>
  <conditionalFormatting sqref="J2048">
    <cfRule type="notContainsBlanks" dxfId="22068" priority="23027">
      <formula>LEN(TRIM(J2048))&gt;0</formula>
    </cfRule>
  </conditionalFormatting>
  <conditionalFormatting sqref="K2048">
    <cfRule type="notContainsBlanks" dxfId="22067" priority="23026">
      <formula>LEN(TRIM(K2048))&gt;0</formula>
    </cfRule>
  </conditionalFormatting>
  <conditionalFormatting sqref="M2048">
    <cfRule type="containsText" dxfId="22066" priority="23025" operator="containsText" text="Complete">
      <formula>NOT(ISERROR(SEARCH("Complete",M2048)))</formula>
    </cfRule>
  </conditionalFormatting>
  <conditionalFormatting sqref="J2048">
    <cfRule type="notContainsBlanks" dxfId="22065" priority="23023">
      <formula>LEN(TRIM(J2048))&gt;0</formula>
    </cfRule>
  </conditionalFormatting>
  <conditionalFormatting sqref="K2048">
    <cfRule type="notContainsBlanks" dxfId="22064" priority="23022">
      <formula>LEN(TRIM(K2048))&gt;0</formula>
    </cfRule>
  </conditionalFormatting>
  <conditionalFormatting sqref="M2048">
    <cfRule type="containsText" dxfId="22063" priority="23021" operator="containsText" text="Complete">
      <formula>NOT(ISERROR(SEARCH("Complete",M2048)))</formula>
    </cfRule>
  </conditionalFormatting>
  <conditionalFormatting sqref="I2048">
    <cfRule type="cellIs" dxfId="22062" priority="23020" operator="greaterThan">
      <formula>2.35</formula>
    </cfRule>
  </conditionalFormatting>
  <conditionalFormatting sqref="I2048">
    <cfRule type="cellIs" dxfId="22061" priority="23016" operator="greaterThan">
      <formula>2.35</formula>
    </cfRule>
  </conditionalFormatting>
  <conditionalFormatting sqref="J2048">
    <cfRule type="notContainsBlanks" dxfId="22060" priority="23019">
      <formula>LEN(TRIM(J2048))&gt;0</formula>
    </cfRule>
  </conditionalFormatting>
  <conditionalFormatting sqref="K2048">
    <cfRule type="notContainsBlanks" dxfId="22059" priority="23018">
      <formula>LEN(TRIM(K2048))&gt;0</formula>
    </cfRule>
  </conditionalFormatting>
  <conditionalFormatting sqref="M2048">
    <cfRule type="containsText" dxfId="22058" priority="23017" operator="containsText" text="Complete">
      <formula>NOT(ISERROR(SEARCH("Complete",M2048)))</formula>
    </cfRule>
  </conditionalFormatting>
  <conditionalFormatting sqref="J2049">
    <cfRule type="notContainsBlanks" dxfId="22057" priority="23015">
      <formula>LEN(TRIM(J2049))&gt;0</formula>
    </cfRule>
  </conditionalFormatting>
  <conditionalFormatting sqref="K2049">
    <cfRule type="notContainsBlanks" dxfId="22056" priority="23014">
      <formula>LEN(TRIM(K2049))&gt;0</formula>
    </cfRule>
  </conditionalFormatting>
  <conditionalFormatting sqref="M2049">
    <cfRule type="containsText" dxfId="22055" priority="23013" operator="containsText" text="Complete">
      <formula>NOT(ISERROR(SEARCH("Complete",M2049)))</formula>
    </cfRule>
  </conditionalFormatting>
  <conditionalFormatting sqref="I2049">
    <cfRule type="cellIs" dxfId="22054" priority="23012" operator="greaterThan">
      <formula>2.35</formula>
    </cfRule>
  </conditionalFormatting>
  <conditionalFormatting sqref="I2049">
    <cfRule type="cellIs" dxfId="22053" priority="23008" operator="greaterThan">
      <formula>2.35</formula>
    </cfRule>
  </conditionalFormatting>
  <conditionalFormatting sqref="J2049">
    <cfRule type="notContainsBlanks" dxfId="22052" priority="23011">
      <formula>LEN(TRIM(J2049))&gt;0</formula>
    </cfRule>
  </conditionalFormatting>
  <conditionalFormatting sqref="K2049">
    <cfRule type="notContainsBlanks" dxfId="22051" priority="23010">
      <formula>LEN(TRIM(K2049))&gt;0</formula>
    </cfRule>
  </conditionalFormatting>
  <conditionalFormatting sqref="M2049">
    <cfRule type="containsText" dxfId="22050" priority="23009" operator="containsText" text="Complete">
      <formula>NOT(ISERROR(SEARCH("Complete",M2049)))</formula>
    </cfRule>
  </conditionalFormatting>
  <conditionalFormatting sqref="J2049">
    <cfRule type="notContainsBlanks" dxfId="22049" priority="23007">
      <formula>LEN(TRIM(J2049))&gt;0</formula>
    </cfRule>
  </conditionalFormatting>
  <conditionalFormatting sqref="K2049">
    <cfRule type="notContainsBlanks" dxfId="22048" priority="23006">
      <formula>LEN(TRIM(K2049))&gt;0</formula>
    </cfRule>
  </conditionalFormatting>
  <conditionalFormatting sqref="M2049">
    <cfRule type="containsText" dxfId="22047" priority="23005" operator="containsText" text="Complete">
      <formula>NOT(ISERROR(SEARCH("Complete",M2049)))</formula>
    </cfRule>
  </conditionalFormatting>
  <conditionalFormatting sqref="I2049">
    <cfRule type="cellIs" dxfId="22046" priority="23004" operator="greaterThan">
      <formula>2.35</formula>
    </cfRule>
  </conditionalFormatting>
  <conditionalFormatting sqref="I2049">
    <cfRule type="cellIs" dxfId="22045" priority="23000" operator="greaterThan">
      <formula>2.35</formula>
    </cfRule>
  </conditionalFormatting>
  <conditionalFormatting sqref="J2049">
    <cfRule type="notContainsBlanks" dxfId="22044" priority="23003">
      <formula>LEN(TRIM(J2049))&gt;0</formula>
    </cfRule>
  </conditionalFormatting>
  <conditionalFormatting sqref="K2049">
    <cfRule type="notContainsBlanks" dxfId="22043" priority="23002">
      <formula>LEN(TRIM(K2049))&gt;0</formula>
    </cfRule>
  </conditionalFormatting>
  <conditionalFormatting sqref="M2049">
    <cfRule type="containsText" dxfId="22042" priority="23001" operator="containsText" text="Complete">
      <formula>NOT(ISERROR(SEARCH("Complete",M2049)))</formula>
    </cfRule>
  </conditionalFormatting>
  <conditionalFormatting sqref="J2050">
    <cfRule type="notContainsBlanks" dxfId="22041" priority="22999">
      <formula>LEN(TRIM(J2050))&gt;0</formula>
    </cfRule>
  </conditionalFormatting>
  <conditionalFormatting sqref="K2050">
    <cfRule type="notContainsBlanks" dxfId="22040" priority="22998">
      <formula>LEN(TRIM(K2050))&gt;0</formula>
    </cfRule>
  </conditionalFormatting>
  <conditionalFormatting sqref="M2050">
    <cfRule type="containsText" dxfId="22039" priority="22997" operator="containsText" text="Complete">
      <formula>NOT(ISERROR(SEARCH("Complete",M2050)))</formula>
    </cfRule>
  </conditionalFormatting>
  <conditionalFormatting sqref="I2050">
    <cfRule type="cellIs" dxfId="22038" priority="22996" operator="greaterThan">
      <formula>2.35</formula>
    </cfRule>
  </conditionalFormatting>
  <conditionalFormatting sqref="I2050">
    <cfRule type="cellIs" dxfId="22037" priority="22992" operator="greaterThan">
      <formula>2.35</formula>
    </cfRule>
  </conditionalFormatting>
  <conditionalFormatting sqref="J2050">
    <cfRule type="notContainsBlanks" dxfId="22036" priority="22995">
      <formula>LEN(TRIM(J2050))&gt;0</formula>
    </cfRule>
  </conditionalFormatting>
  <conditionalFormatting sqref="K2050">
    <cfRule type="notContainsBlanks" dxfId="22035" priority="22994">
      <formula>LEN(TRIM(K2050))&gt;0</formula>
    </cfRule>
  </conditionalFormatting>
  <conditionalFormatting sqref="M2050">
    <cfRule type="containsText" dxfId="22034" priority="22993" operator="containsText" text="Complete">
      <formula>NOT(ISERROR(SEARCH("Complete",M2050)))</formula>
    </cfRule>
  </conditionalFormatting>
  <conditionalFormatting sqref="J2050">
    <cfRule type="notContainsBlanks" dxfId="22033" priority="22991">
      <formula>LEN(TRIM(J2050))&gt;0</formula>
    </cfRule>
  </conditionalFormatting>
  <conditionalFormatting sqref="K2050">
    <cfRule type="notContainsBlanks" dxfId="22032" priority="22990">
      <formula>LEN(TRIM(K2050))&gt;0</formula>
    </cfRule>
  </conditionalFormatting>
  <conditionalFormatting sqref="M2050">
    <cfRule type="containsText" dxfId="22031" priority="22989" operator="containsText" text="Complete">
      <formula>NOT(ISERROR(SEARCH("Complete",M2050)))</formula>
    </cfRule>
  </conditionalFormatting>
  <conditionalFormatting sqref="I2050">
    <cfRule type="cellIs" dxfId="22030" priority="22988" operator="greaterThan">
      <formula>2.35</formula>
    </cfRule>
  </conditionalFormatting>
  <conditionalFormatting sqref="I2050">
    <cfRule type="cellIs" dxfId="22029" priority="22984" operator="greaterThan">
      <formula>2.35</formula>
    </cfRule>
  </conditionalFormatting>
  <conditionalFormatting sqref="J2050">
    <cfRule type="notContainsBlanks" dxfId="22028" priority="22987">
      <formula>LEN(TRIM(J2050))&gt;0</formula>
    </cfRule>
  </conditionalFormatting>
  <conditionalFormatting sqref="K2050">
    <cfRule type="notContainsBlanks" dxfId="22027" priority="22986">
      <formula>LEN(TRIM(K2050))&gt;0</formula>
    </cfRule>
  </conditionalFormatting>
  <conditionalFormatting sqref="M2050">
    <cfRule type="containsText" dxfId="22026" priority="22985" operator="containsText" text="Complete">
      <formula>NOT(ISERROR(SEARCH("Complete",M2050)))</formula>
    </cfRule>
  </conditionalFormatting>
  <conditionalFormatting sqref="J2051">
    <cfRule type="notContainsBlanks" dxfId="22025" priority="22983">
      <formula>LEN(TRIM(J2051))&gt;0</formula>
    </cfRule>
  </conditionalFormatting>
  <conditionalFormatting sqref="K2051">
    <cfRule type="notContainsBlanks" dxfId="22024" priority="22982">
      <formula>LEN(TRIM(K2051))&gt;0</formula>
    </cfRule>
  </conditionalFormatting>
  <conditionalFormatting sqref="M2051">
    <cfRule type="containsText" dxfId="22023" priority="22981" operator="containsText" text="Complete">
      <formula>NOT(ISERROR(SEARCH("Complete",M2051)))</formula>
    </cfRule>
  </conditionalFormatting>
  <conditionalFormatting sqref="I2051">
    <cfRule type="cellIs" dxfId="22022" priority="22980" operator="greaterThan">
      <formula>2.35</formula>
    </cfRule>
  </conditionalFormatting>
  <conditionalFormatting sqref="I2051">
    <cfRule type="cellIs" dxfId="22021" priority="22976" operator="greaterThan">
      <formula>2.35</formula>
    </cfRule>
  </conditionalFormatting>
  <conditionalFormatting sqref="J2051">
    <cfRule type="notContainsBlanks" dxfId="22020" priority="22979">
      <formula>LEN(TRIM(J2051))&gt;0</formula>
    </cfRule>
  </conditionalFormatting>
  <conditionalFormatting sqref="K2051">
    <cfRule type="notContainsBlanks" dxfId="22019" priority="22978">
      <formula>LEN(TRIM(K2051))&gt;0</formula>
    </cfRule>
  </conditionalFormatting>
  <conditionalFormatting sqref="M2051">
    <cfRule type="containsText" dxfId="22018" priority="22977" operator="containsText" text="Complete">
      <formula>NOT(ISERROR(SEARCH("Complete",M2051)))</formula>
    </cfRule>
  </conditionalFormatting>
  <conditionalFormatting sqref="J2051">
    <cfRule type="notContainsBlanks" dxfId="22017" priority="22975">
      <formula>LEN(TRIM(J2051))&gt;0</formula>
    </cfRule>
  </conditionalFormatting>
  <conditionalFormatting sqref="K2051">
    <cfRule type="notContainsBlanks" dxfId="22016" priority="22974">
      <formula>LEN(TRIM(K2051))&gt;0</formula>
    </cfRule>
  </conditionalFormatting>
  <conditionalFormatting sqref="M2051">
    <cfRule type="containsText" dxfId="22015" priority="22973" operator="containsText" text="Complete">
      <formula>NOT(ISERROR(SEARCH("Complete",M2051)))</formula>
    </cfRule>
  </conditionalFormatting>
  <conditionalFormatting sqref="I2051">
    <cfRule type="cellIs" dxfId="22014" priority="22972" operator="greaterThan">
      <formula>2.35</formula>
    </cfRule>
  </conditionalFormatting>
  <conditionalFormatting sqref="I2051">
    <cfRule type="cellIs" dxfId="22013" priority="22968" operator="greaterThan">
      <formula>2.35</formula>
    </cfRule>
  </conditionalFormatting>
  <conditionalFormatting sqref="J2051">
    <cfRule type="notContainsBlanks" dxfId="22012" priority="22971">
      <formula>LEN(TRIM(J2051))&gt;0</formula>
    </cfRule>
  </conditionalFormatting>
  <conditionalFormatting sqref="K2051">
    <cfRule type="notContainsBlanks" dxfId="22011" priority="22970">
      <formula>LEN(TRIM(K2051))&gt;0</formula>
    </cfRule>
  </conditionalFormatting>
  <conditionalFormatting sqref="M2051">
    <cfRule type="containsText" dxfId="22010" priority="22969" operator="containsText" text="Complete">
      <formula>NOT(ISERROR(SEARCH("Complete",M2051)))</formula>
    </cfRule>
  </conditionalFormatting>
  <conditionalFormatting sqref="J2052">
    <cfRule type="notContainsBlanks" dxfId="22009" priority="22967">
      <formula>LEN(TRIM(J2052))&gt;0</formula>
    </cfRule>
  </conditionalFormatting>
  <conditionalFormatting sqref="K2052">
    <cfRule type="notContainsBlanks" dxfId="22008" priority="22966">
      <formula>LEN(TRIM(K2052))&gt;0</formula>
    </cfRule>
  </conditionalFormatting>
  <conditionalFormatting sqref="M2052">
    <cfRule type="containsText" dxfId="22007" priority="22965" operator="containsText" text="Complete">
      <formula>NOT(ISERROR(SEARCH("Complete",M2052)))</formula>
    </cfRule>
  </conditionalFormatting>
  <conditionalFormatting sqref="I2052">
    <cfRule type="cellIs" dxfId="22006" priority="22964" operator="greaterThan">
      <formula>2.35</formula>
    </cfRule>
  </conditionalFormatting>
  <conditionalFormatting sqref="I2052">
    <cfRule type="cellIs" dxfId="22005" priority="22960" operator="greaterThan">
      <formula>2.35</formula>
    </cfRule>
  </conditionalFormatting>
  <conditionalFormatting sqref="J2052">
    <cfRule type="notContainsBlanks" dxfId="22004" priority="22963">
      <formula>LEN(TRIM(J2052))&gt;0</formula>
    </cfRule>
  </conditionalFormatting>
  <conditionalFormatting sqref="K2052">
    <cfRule type="notContainsBlanks" dxfId="22003" priority="22962">
      <formula>LEN(TRIM(K2052))&gt;0</formula>
    </cfRule>
  </conditionalFormatting>
  <conditionalFormatting sqref="M2052">
    <cfRule type="containsText" dxfId="22002" priority="22961" operator="containsText" text="Complete">
      <formula>NOT(ISERROR(SEARCH("Complete",M2052)))</formula>
    </cfRule>
  </conditionalFormatting>
  <conditionalFormatting sqref="J2052">
    <cfRule type="notContainsBlanks" dxfId="22001" priority="22959">
      <formula>LEN(TRIM(J2052))&gt;0</formula>
    </cfRule>
  </conditionalFormatting>
  <conditionalFormatting sqref="K2052">
    <cfRule type="notContainsBlanks" dxfId="22000" priority="22958">
      <formula>LEN(TRIM(K2052))&gt;0</formula>
    </cfRule>
  </conditionalFormatting>
  <conditionalFormatting sqref="M2052">
    <cfRule type="containsText" dxfId="21999" priority="22957" operator="containsText" text="Complete">
      <formula>NOT(ISERROR(SEARCH("Complete",M2052)))</formula>
    </cfRule>
  </conditionalFormatting>
  <conditionalFormatting sqref="I2052">
    <cfRule type="cellIs" dxfId="21998" priority="22956" operator="greaterThan">
      <formula>2.35</formula>
    </cfRule>
  </conditionalFormatting>
  <conditionalFormatting sqref="I2052">
    <cfRule type="cellIs" dxfId="21997" priority="22952" operator="greaterThan">
      <formula>2.35</formula>
    </cfRule>
  </conditionalFormatting>
  <conditionalFormatting sqref="J2052">
    <cfRule type="notContainsBlanks" dxfId="21996" priority="22955">
      <formula>LEN(TRIM(J2052))&gt;0</formula>
    </cfRule>
  </conditionalFormatting>
  <conditionalFormatting sqref="K2052">
    <cfRule type="notContainsBlanks" dxfId="21995" priority="22954">
      <formula>LEN(TRIM(K2052))&gt;0</formula>
    </cfRule>
  </conditionalFormatting>
  <conditionalFormatting sqref="M2052">
    <cfRule type="containsText" dxfId="21994" priority="22953" operator="containsText" text="Complete">
      <formula>NOT(ISERROR(SEARCH("Complete",M2052)))</formula>
    </cfRule>
  </conditionalFormatting>
  <conditionalFormatting sqref="J2053">
    <cfRule type="notContainsBlanks" dxfId="21993" priority="22951">
      <formula>LEN(TRIM(J2053))&gt;0</formula>
    </cfRule>
  </conditionalFormatting>
  <conditionalFormatting sqref="K2053">
    <cfRule type="notContainsBlanks" dxfId="21992" priority="22950">
      <formula>LEN(TRIM(K2053))&gt;0</formula>
    </cfRule>
  </conditionalFormatting>
  <conditionalFormatting sqref="M2053">
    <cfRule type="containsText" dxfId="21991" priority="22949" operator="containsText" text="Complete">
      <formula>NOT(ISERROR(SEARCH("Complete",M2053)))</formula>
    </cfRule>
  </conditionalFormatting>
  <conditionalFormatting sqref="I2053">
    <cfRule type="cellIs" dxfId="21990" priority="22948" operator="greaterThan">
      <formula>2.35</formula>
    </cfRule>
  </conditionalFormatting>
  <conditionalFormatting sqref="I2053">
    <cfRule type="cellIs" dxfId="21989" priority="22944" operator="greaterThan">
      <formula>2.35</formula>
    </cfRule>
  </conditionalFormatting>
  <conditionalFormatting sqref="J2053">
    <cfRule type="notContainsBlanks" dxfId="21988" priority="22947">
      <formula>LEN(TRIM(J2053))&gt;0</formula>
    </cfRule>
  </conditionalFormatting>
  <conditionalFormatting sqref="K2053">
    <cfRule type="notContainsBlanks" dxfId="21987" priority="22946">
      <formula>LEN(TRIM(K2053))&gt;0</formula>
    </cfRule>
  </conditionalFormatting>
  <conditionalFormatting sqref="M2053">
    <cfRule type="containsText" dxfId="21986" priority="22945" operator="containsText" text="Complete">
      <formula>NOT(ISERROR(SEARCH("Complete",M2053)))</formula>
    </cfRule>
  </conditionalFormatting>
  <conditionalFormatting sqref="J2053">
    <cfRule type="notContainsBlanks" dxfId="21985" priority="22943">
      <formula>LEN(TRIM(J2053))&gt;0</formula>
    </cfRule>
  </conditionalFormatting>
  <conditionalFormatting sqref="K2053">
    <cfRule type="notContainsBlanks" dxfId="21984" priority="22942">
      <formula>LEN(TRIM(K2053))&gt;0</formula>
    </cfRule>
  </conditionalFormatting>
  <conditionalFormatting sqref="M2053">
    <cfRule type="containsText" dxfId="21983" priority="22941" operator="containsText" text="Complete">
      <formula>NOT(ISERROR(SEARCH("Complete",M2053)))</formula>
    </cfRule>
  </conditionalFormatting>
  <conditionalFormatting sqref="I2053">
    <cfRule type="cellIs" dxfId="21982" priority="22940" operator="greaterThan">
      <formula>2.35</formula>
    </cfRule>
  </conditionalFormatting>
  <conditionalFormatting sqref="I2053">
    <cfRule type="cellIs" dxfId="21981" priority="22936" operator="greaterThan">
      <formula>2.35</formula>
    </cfRule>
  </conditionalFormatting>
  <conditionalFormatting sqref="J2053">
    <cfRule type="notContainsBlanks" dxfId="21980" priority="22939">
      <formula>LEN(TRIM(J2053))&gt;0</formula>
    </cfRule>
  </conditionalFormatting>
  <conditionalFormatting sqref="K2053">
    <cfRule type="notContainsBlanks" dxfId="21979" priority="22938">
      <formula>LEN(TRIM(K2053))&gt;0</formula>
    </cfRule>
  </conditionalFormatting>
  <conditionalFormatting sqref="M2053">
    <cfRule type="containsText" dxfId="21978" priority="22937" operator="containsText" text="Complete">
      <formula>NOT(ISERROR(SEARCH("Complete",M2053)))</formula>
    </cfRule>
  </conditionalFormatting>
  <conditionalFormatting sqref="J2054">
    <cfRule type="notContainsBlanks" dxfId="21977" priority="22935">
      <formula>LEN(TRIM(J2054))&gt;0</formula>
    </cfRule>
  </conditionalFormatting>
  <conditionalFormatting sqref="K2054">
    <cfRule type="notContainsBlanks" dxfId="21976" priority="22934">
      <formula>LEN(TRIM(K2054))&gt;0</formula>
    </cfRule>
  </conditionalFormatting>
  <conditionalFormatting sqref="M2054">
    <cfRule type="containsText" dxfId="21975" priority="22933" operator="containsText" text="Complete">
      <formula>NOT(ISERROR(SEARCH("Complete",M2054)))</formula>
    </cfRule>
  </conditionalFormatting>
  <conditionalFormatting sqref="I2054">
    <cfRule type="cellIs" dxfId="21974" priority="22932" operator="greaterThan">
      <formula>2.35</formula>
    </cfRule>
  </conditionalFormatting>
  <conditionalFormatting sqref="I2054">
    <cfRule type="cellIs" dxfId="21973" priority="22928" operator="greaterThan">
      <formula>2.35</formula>
    </cfRule>
  </conditionalFormatting>
  <conditionalFormatting sqref="J2054">
    <cfRule type="notContainsBlanks" dxfId="21972" priority="22931">
      <formula>LEN(TRIM(J2054))&gt;0</formula>
    </cfRule>
  </conditionalFormatting>
  <conditionalFormatting sqref="K2054">
    <cfRule type="notContainsBlanks" dxfId="21971" priority="22930">
      <formula>LEN(TRIM(K2054))&gt;0</formula>
    </cfRule>
  </conditionalFormatting>
  <conditionalFormatting sqref="M2054">
    <cfRule type="containsText" dxfId="21970" priority="22929" operator="containsText" text="Complete">
      <formula>NOT(ISERROR(SEARCH("Complete",M2054)))</formula>
    </cfRule>
  </conditionalFormatting>
  <conditionalFormatting sqref="J2054">
    <cfRule type="notContainsBlanks" dxfId="21969" priority="22927">
      <formula>LEN(TRIM(J2054))&gt;0</formula>
    </cfRule>
  </conditionalFormatting>
  <conditionalFormatting sqref="K2054">
    <cfRule type="notContainsBlanks" dxfId="21968" priority="22926">
      <formula>LEN(TRIM(K2054))&gt;0</formula>
    </cfRule>
  </conditionalFormatting>
  <conditionalFormatting sqref="M2054">
    <cfRule type="containsText" dxfId="21967" priority="22925" operator="containsText" text="Complete">
      <formula>NOT(ISERROR(SEARCH("Complete",M2054)))</formula>
    </cfRule>
  </conditionalFormatting>
  <conditionalFormatting sqref="I2054">
    <cfRule type="cellIs" dxfId="21966" priority="22924" operator="greaterThan">
      <formula>2.35</formula>
    </cfRule>
  </conditionalFormatting>
  <conditionalFormatting sqref="I2054">
    <cfRule type="cellIs" dxfId="21965" priority="22920" operator="greaterThan">
      <formula>2.35</formula>
    </cfRule>
  </conditionalFormatting>
  <conditionalFormatting sqref="J2054">
    <cfRule type="notContainsBlanks" dxfId="21964" priority="22923">
      <formula>LEN(TRIM(J2054))&gt;0</formula>
    </cfRule>
  </conditionalFormatting>
  <conditionalFormatting sqref="K2054">
    <cfRule type="notContainsBlanks" dxfId="21963" priority="22922">
      <formula>LEN(TRIM(K2054))&gt;0</formula>
    </cfRule>
  </conditionalFormatting>
  <conditionalFormatting sqref="M2054">
    <cfRule type="containsText" dxfId="21962" priority="22921" operator="containsText" text="Complete">
      <formula>NOT(ISERROR(SEARCH("Complete",M2054)))</formula>
    </cfRule>
  </conditionalFormatting>
  <conditionalFormatting sqref="J2055">
    <cfRule type="notContainsBlanks" dxfId="21961" priority="22919">
      <formula>LEN(TRIM(J2055))&gt;0</formula>
    </cfRule>
  </conditionalFormatting>
  <conditionalFormatting sqref="K2055">
    <cfRule type="notContainsBlanks" dxfId="21960" priority="22918">
      <formula>LEN(TRIM(K2055))&gt;0</formula>
    </cfRule>
  </conditionalFormatting>
  <conditionalFormatting sqref="M2055">
    <cfRule type="containsText" dxfId="21959" priority="22917" operator="containsText" text="Complete">
      <formula>NOT(ISERROR(SEARCH("Complete",M2055)))</formula>
    </cfRule>
  </conditionalFormatting>
  <conditionalFormatting sqref="I2055">
    <cfRule type="cellIs" dxfId="21958" priority="22916" operator="greaterThan">
      <formula>2.35</formula>
    </cfRule>
  </conditionalFormatting>
  <conditionalFormatting sqref="I2055">
    <cfRule type="cellIs" dxfId="21957" priority="22912" operator="greaterThan">
      <formula>2.35</formula>
    </cfRule>
  </conditionalFormatting>
  <conditionalFormatting sqref="J2055">
    <cfRule type="notContainsBlanks" dxfId="21956" priority="22915">
      <formula>LEN(TRIM(J2055))&gt;0</formula>
    </cfRule>
  </conditionalFormatting>
  <conditionalFormatting sqref="K2055">
    <cfRule type="notContainsBlanks" dxfId="21955" priority="22914">
      <formula>LEN(TRIM(K2055))&gt;0</formula>
    </cfRule>
  </conditionalFormatting>
  <conditionalFormatting sqref="M2055">
    <cfRule type="containsText" dxfId="21954" priority="22913" operator="containsText" text="Complete">
      <formula>NOT(ISERROR(SEARCH("Complete",M2055)))</formula>
    </cfRule>
  </conditionalFormatting>
  <conditionalFormatting sqref="J2055">
    <cfRule type="notContainsBlanks" dxfId="21953" priority="22911">
      <formula>LEN(TRIM(J2055))&gt;0</formula>
    </cfRule>
  </conditionalFormatting>
  <conditionalFormatting sqref="K2055">
    <cfRule type="notContainsBlanks" dxfId="21952" priority="22910">
      <formula>LEN(TRIM(K2055))&gt;0</formula>
    </cfRule>
  </conditionalFormatting>
  <conditionalFormatting sqref="M2055">
    <cfRule type="containsText" dxfId="21951" priority="22909" operator="containsText" text="Complete">
      <formula>NOT(ISERROR(SEARCH("Complete",M2055)))</formula>
    </cfRule>
  </conditionalFormatting>
  <conditionalFormatting sqref="I2055">
    <cfRule type="cellIs" dxfId="21950" priority="22908" operator="greaterThan">
      <formula>2.35</formula>
    </cfRule>
  </conditionalFormatting>
  <conditionalFormatting sqref="I2055">
    <cfRule type="cellIs" dxfId="21949" priority="22904" operator="greaterThan">
      <formula>2.35</formula>
    </cfRule>
  </conditionalFormatting>
  <conditionalFormatting sqref="J2055">
    <cfRule type="notContainsBlanks" dxfId="21948" priority="22907">
      <formula>LEN(TRIM(J2055))&gt;0</formula>
    </cfRule>
  </conditionalFormatting>
  <conditionalFormatting sqref="K2055">
    <cfRule type="notContainsBlanks" dxfId="21947" priority="22906">
      <formula>LEN(TRIM(K2055))&gt;0</formula>
    </cfRule>
  </conditionalFormatting>
  <conditionalFormatting sqref="M2055">
    <cfRule type="containsText" dxfId="21946" priority="22905" operator="containsText" text="Complete">
      <formula>NOT(ISERROR(SEARCH("Complete",M2055)))</formula>
    </cfRule>
  </conditionalFormatting>
  <conditionalFormatting sqref="J2056">
    <cfRule type="notContainsBlanks" dxfId="21945" priority="22903">
      <formula>LEN(TRIM(J2056))&gt;0</formula>
    </cfRule>
  </conditionalFormatting>
  <conditionalFormatting sqref="K2056">
    <cfRule type="notContainsBlanks" dxfId="21944" priority="22902">
      <formula>LEN(TRIM(K2056))&gt;0</formula>
    </cfRule>
  </conditionalFormatting>
  <conditionalFormatting sqref="M2056">
    <cfRule type="containsText" dxfId="21943" priority="22901" operator="containsText" text="Complete">
      <formula>NOT(ISERROR(SEARCH("Complete",M2056)))</formula>
    </cfRule>
  </conditionalFormatting>
  <conditionalFormatting sqref="I2056">
    <cfRule type="cellIs" dxfId="21942" priority="22900" operator="greaterThan">
      <formula>2.35</formula>
    </cfRule>
  </conditionalFormatting>
  <conditionalFormatting sqref="I2056">
    <cfRule type="cellIs" dxfId="21941" priority="22896" operator="greaterThan">
      <formula>2.35</formula>
    </cfRule>
  </conditionalFormatting>
  <conditionalFormatting sqref="J2056">
    <cfRule type="notContainsBlanks" dxfId="21940" priority="22899">
      <formula>LEN(TRIM(J2056))&gt;0</formula>
    </cfRule>
  </conditionalFormatting>
  <conditionalFormatting sqref="K2056">
    <cfRule type="notContainsBlanks" dxfId="21939" priority="22898">
      <formula>LEN(TRIM(K2056))&gt;0</formula>
    </cfRule>
  </conditionalFormatting>
  <conditionalFormatting sqref="M2056">
    <cfRule type="containsText" dxfId="21938" priority="22897" operator="containsText" text="Complete">
      <formula>NOT(ISERROR(SEARCH("Complete",M2056)))</formula>
    </cfRule>
  </conditionalFormatting>
  <conditionalFormatting sqref="J2056">
    <cfRule type="notContainsBlanks" dxfId="21937" priority="22895">
      <formula>LEN(TRIM(J2056))&gt;0</formula>
    </cfRule>
  </conditionalFormatting>
  <conditionalFormatting sqref="K2056">
    <cfRule type="notContainsBlanks" dxfId="21936" priority="22894">
      <formula>LEN(TRIM(K2056))&gt;0</formula>
    </cfRule>
  </conditionalFormatting>
  <conditionalFormatting sqref="M2056">
    <cfRule type="containsText" dxfId="21935" priority="22893" operator="containsText" text="Complete">
      <formula>NOT(ISERROR(SEARCH("Complete",M2056)))</formula>
    </cfRule>
  </conditionalFormatting>
  <conditionalFormatting sqref="I2056">
    <cfRule type="cellIs" dxfId="21934" priority="22892" operator="greaterThan">
      <formula>2.35</formula>
    </cfRule>
  </conditionalFormatting>
  <conditionalFormatting sqref="I2056">
    <cfRule type="cellIs" dxfId="21933" priority="22888" operator="greaterThan">
      <formula>2.35</formula>
    </cfRule>
  </conditionalFormatting>
  <conditionalFormatting sqref="J2056">
    <cfRule type="notContainsBlanks" dxfId="21932" priority="22891">
      <formula>LEN(TRIM(J2056))&gt;0</formula>
    </cfRule>
  </conditionalFormatting>
  <conditionalFormatting sqref="K2056">
    <cfRule type="notContainsBlanks" dxfId="21931" priority="22890">
      <formula>LEN(TRIM(K2056))&gt;0</formula>
    </cfRule>
  </conditionalFormatting>
  <conditionalFormatting sqref="M2056">
    <cfRule type="containsText" dxfId="21930" priority="22889" operator="containsText" text="Complete">
      <formula>NOT(ISERROR(SEARCH("Complete",M2056)))</formula>
    </cfRule>
  </conditionalFormatting>
  <conditionalFormatting sqref="J2057">
    <cfRule type="notContainsBlanks" dxfId="21929" priority="22887">
      <formula>LEN(TRIM(J2057))&gt;0</formula>
    </cfRule>
  </conditionalFormatting>
  <conditionalFormatting sqref="K2057">
    <cfRule type="notContainsBlanks" dxfId="21928" priority="22886">
      <formula>LEN(TRIM(K2057))&gt;0</formula>
    </cfRule>
  </conditionalFormatting>
  <conditionalFormatting sqref="M2057">
    <cfRule type="containsText" dxfId="21927" priority="22885" operator="containsText" text="Complete">
      <formula>NOT(ISERROR(SEARCH("Complete",M2057)))</formula>
    </cfRule>
  </conditionalFormatting>
  <conditionalFormatting sqref="I2057">
    <cfRule type="cellIs" dxfId="21926" priority="22884" operator="greaterThan">
      <formula>2.35</formula>
    </cfRule>
  </conditionalFormatting>
  <conditionalFormatting sqref="I2057">
    <cfRule type="cellIs" dxfId="21925" priority="22880" operator="greaterThan">
      <formula>2.35</formula>
    </cfRule>
  </conditionalFormatting>
  <conditionalFormatting sqref="J2057">
    <cfRule type="notContainsBlanks" dxfId="21924" priority="22883">
      <formula>LEN(TRIM(J2057))&gt;0</formula>
    </cfRule>
  </conditionalFormatting>
  <conditionalFormatting sqref="K2057">
    <cfRule type="notContainsBlanks" dxfId="21923" priority="22882">
      <formula>LEN(TRIM(K2057))&gt;0</formula>
    </cfRule>
  </conditionalFormatting>
  <conditionalFormatting sqref="M2057">
    <cfRule type="containsText" dxfId="21922" priority="22881" operator="containsText" text="Complete">
      <formula>NOT(ISERROR(SEARCH("Complete",M2057)))</formula>
    </cfRule>
  </conditionalFormatting>
  <conditionalFormatting sqref="J2057">
    <cfRule type="notContainsBlanks" dxfId="21921" priority="22879">
      <formula>LEN(TRIM(J2057))&gt;0</formula>
    </cfRule>
  </conditionalFormatting>
  <conditionalFormatting sqref="K2057">
    <cfRule type="notContainsBlanks" dxfId="21920" priority="22878">
      <formula>LEN(TRIM(K2057))&gt;0</formula>
    </cfRule>
  </conditionalFormatting>
  <conditionalFormatting sqref="M2057">
    <cfRule type="containsText" dxfId="21919" priority="22877" operator="containsText" text="Complete">
      <formula>NOT(ISERROR(SEARCH("Complete",M2057)))</formula>
    </cfRule>
  </conditionalFormatting>
  <conditionalFormatting sqref="I2057">
    <cfRule type="cellIs" dxfId="21918" priority="22876" operator="greaterThan">
      <formula>2.35</formula>
    </cfRule>
  </conditionalFormatting>
  <conditionalFormatting sqref="I2057">
    <cfRule type="cellIs" dxfId="21917" priority="22872" operator="greaterThan">
      <formula>2.35</formula>
    </cfRule>
  </conditionalFormatting>
  <conditionalFormatting sqref="J2057">
    <cfRule type="notContainsBlanks" dxfId="21916" priority="22875">
      <formula>LEN(TRIM(J2057))&gt;0</formula>
    </cfRule>
  </conditionalFormatting>
  <conditionalFormatting sqref="K2057">
    <cfRule type="notContainsBlanks" dxfId="21915" priority="22874">
      <formula>LEN(TRIM(K2057))&gt;0</formula>
    </cfRule>
  </conditionalFormatting>
  <conditionalFormatting sqref="M2057">
    <cfRule type="containsText" dxfId="21914" priority="22873" operator="containsText" text="Complete">
      <formula>NOT(ISERROR(SEARCH("Complete",M2057)))</formula>
    </cfRule>
  </conditionalFormatting>
  <conditionalFormatting sqref="J2058">
    <cfRule type="notContainsBlanks" dxfId="21913" priority="22871">
      <formula>LEN(TRIM(J2058))&gt;0</formula>
    </cfRule>
  </conditionalFormatting>
  <conditionalFormatting sqref="K2058">
    <cfRule type="notContainsBlanks" dxfId="21912" priority="22870">
      <formula>LEN(TRIM(K2058))&gt;0</formula>
    </cfRule>
  </conditionalFormatting>
  <conditionalFormatting sqref="M2058">
    <cfRule type="containsText" dxfId="21911" priority="22869" operator="containsText" text="Complete">
      <formula>NOT(ISERROR(SEARCH("Complete",M2058)))</formula>
    </cfRule>
  </conditionalFormatting>
  <conditionalFormatting sqref="I2058">
    <cfRule type="cellIs" dxfId="21910" priority="22868" operator="greaterThan">
      <formula>2.35</formula>
    </cfRule>
  </conditionalFormatting>
  <conditionalFormatting sqref="I2058">
    <cfRule type="cellIs" dxfId="21909" priority="22864" operator="greaterThan">
      <formula>2.35</formula>
    </cfRule>
  </conditionalFormatting>
  <conditionalFormatting sqref="J2058">
    <cfRule type="notContainsBlanks" dxfId="21908" priority="22867">
      <formula>LEN(TRIM(J2058))&gt;0</formula>
    </cfRule>
  </conditionalFormatting>
  <conditionalFormatting sqref="K2058">
    <cfRule type="notContainsBlanks" dxfId="21907" priority="22866">
      <formula>LEN(TRIM(K2058))&gt;0</formula>
    </cfRule>
  </conditionalFormatting>
  <conditionalFormatting sqref="M2058">
    <cfRule type="containsText" dxfId="21906" priority="22865" operator="containsText" text="Complete">
      <formula>NOT(ISERROR(SEARCH("Complete",M2058)))</formula>
    </cfRule>
  </conditionalFormatting>
  <conditionalFormatting sqref="J2058">
    <cfRule type="notContainsBlanks" dxfId="21905" priority="22863">
      <formula>LEN(TRIM(J2058))&gt;0</formula>
    </cfRule>
  </conditionalFormatting>
  <conditionalFormatting sqref="K2058">
    <cfRule type="notContainsBlanks" dxfId="21904" priority="22862">
      <formula>LEN(TRIM(K2058))&gt;0</formula>
    </cfRule>
  </conditionalFormatting>
  <conditionalFormatting sqref="M2058">
    <cfRule type="containsText" dxfId="21903" priority="22861" operator="containsText" text="Complete">
      <formula>NOT(ISERROR(SEARCH("Complete",M2058)))</formula>
    </cfRule>
  </conditionalFormatting>
  <conditionalFormatting sqref="I2058">
    <cfRule type="cellIs" dxfId="21902" priority="22860" operator="greaterThan">
      <formula>2.35</formula>
    </cfRule>
  </conditionalFormatting>
  <conditionalFormatting sqref="I2058">
    <cfRule type="cellIs" dxfId="21901" priority="22856" operator="greaterThan">
      <formula>2.35</formula>
    </cfRule>
  </conditionalFormatting>
  <conditionalFormatting sqref="J2058">
    <cfRule type="notContainsBlanks" dxfId="21900" priority="22859">
      <formula>LEN(TRIM(J2058))&gt;0</formula>
    </cfRule>
  </conditionalFormatting>
  <conditionalFormatting sqref="K2058">
    <cfRule type="notContainsBlanks" dxfId="21899" priority="22858">
      <formula>LEN(TRIM(K2058))&gt;0</formula>
    </cfRule>
  </conditionalFormatting>
  <conditionalFormatting sqref="M2058">
    <cfRule type="containsText" dxfId="21898" priority="22857" operator="containsText" text="Complete">
      <formula>NOT(ISERROR(SEARCH("Complete",M2058)))</formula>
    </cfRule>
  </conditionalFormatting>
  <conditionalFormatting sqref="J2059">
    <cfRule type="notContainsBlanks" dxfId="21897" priority="22855">
      <formula>LEN(TRIM(J2059))&gt;0</formula>
    </cfRule>
  </conditionalFormatting>
  <conditionalFormatting sqref="K2059">
    <cfRule type="notContainsBlanks" dxfId="21896" priority="22854">
      <formula>LEN(TRIM(K2059))&gt;0</formula>
    </cfRule>
  </conditionalFormatting>
  <conditionalFormatting sqref="M2059">
    <cfRule type="containsText" dxfId="21895" priority="22853" operator="containsText" text="Complete">
      <formula>NOT(ISERROR(SEARCH("Complete",M2059)))</formula>
    </cfRule>
  </conditionalFormatting>
  <conditionalFormatting sqref="I2059">
    <cfRule type="cellIs" dxfId="21894" priority="22852" operator="greaterThan">
      <formula>2.35</formula>
    </cfRule>
  </conditionalFormatting>
  <conditionalFormatting sqref="I2059">
    <cfRule type="cellIs" dxfId="21893" priority="22848" operator="greaterThan">
      <formula>2.35</formula>
    </cfRule>
  </conditionalFormatting>
  <conditionalFormatting sqref="J2059">
    <cfRule type="notContainsBlanks" dxfId="21892" priority="22851">
      <formula>LEN(TRIM(J2059))&gt;0</formula>
    </cfRule>
  </conditionalFormatting>
  <conditionalFormatting sqref="K2059">
    <cfRule type="notContainsBlanks" dxfId="21891" priority="22850">
      <formula>LEN(TRIM(K2059))&gt;0</formula>
    </cfRule>
  </conditionalFormatting>
  <conditionalFormatting sqref="M2059">
    <cfRule type="containsText" dxfId="21890" priority="22849" operator="containsText" text="Complete">
      <formula>NOT(ISERROR(SEARCH("Complete",M2059)))</formula>
    </cfRule>
  </conditionalFormatting>
  <conditionalFormatting sqref="J2059">
    <cfRule type="notContainsBlanks" dxfId="21889" priority="22847">
      <formula>LEN(TRIM(J2059))&gt;0</formula>
    </cfRule>
  </conditionalFormatting>
  <conditionalFormatting sqref="K2059">
    <cfRule type="notContainsBlanks" dxfId="21888" priority="22846">
      <formula>LEN(TRIM(K2059))&gt;0</formula>
    </cfRule>
  </conditionalFormatting>
  <conditionalFormatting sqref="M2059">
    <cfRule type="containsText" dxfId="21887" priority="22845" operator="containsText" text="Complete">
      <formula>NOT(ISERROR(SEARCH("Complete",M2059)))</formula>
    </cfRule>
  </conditionalFormatting>
  <conditionalFormatting sqref="I2059">
    <cfRule type="cellIs" dxfId="21886" priority="22844" operator="greaterThan">
      <formula>2.35</formula>
    </cfRule>
  </conditionalFormatting>
  <conditionalFormatting sqref="I2059">
    <cfRule type="cellIs" dxfId="21885" priority="22840" operator="greaterThan">
      <formula>2.35</formula>
    </cfRule>
  </conditionalFormatting>
  <conditionalFormatting sqref="J2059">
    <cfRule type="notContainsBlanks" dxfId="21884" priority="22843">
      <formula>LEN(TRIM(J2059))&gt;0</formula>
    </cfRule>
  </conditionalFormatting>
  <conditionalFormatting sqref="K2059">
    <cfRule type="notContainsBlanks" dxfId="21883" priority="22842">
      <formula>LEN(TRIM(K2059))&gt;0</formula>
    </cfRule>
  </conditionalFormatting>
  <conditionalFormatting sqref="M2059">
    <cfRule type="containsText" dxfId="21882" priority="22841" operator="containsText" text="Complete">
      <formula>NOT(ISERROR(SEARCH("Complete",M2059)))</formula>
    </cfRule>
  </conditionalFormatting>
  <conditionalFormatting sqref="J2060">
    <cfRule type="notContainsBlanks" dxfId="21881" priority="22823">
      <formula>LEN(TRIM(J2060))&gt;0</formula>
    </cfRule>
  </conditionalFormatting>
  <conditionalFormatting sqref="K2060">
    <cfRule type="notContainsBlanks" dxfId="21880" priority="22822">
      <formula>LEN(TRIM(K2060))&gt;0</formula>
    </cfRule>
  </conditionalFormatting>
  <conditionalFormatting sqref="M2060">
    <cfRule type="containsText" dxfId="21879" priority="22821" operator="containsText" text="Complete">
      <formula>NOT(ISERROR(SEARCH("Complete",M2060)))</formula>
    </cfRule>
  </conditionalFormatting>
  <conditionalFormatting sqref="I2060">
    <cfRule type="cellIs" dxfId="21878" priority="22820" operator="greaterThan">
      <formula>2.35</formula>
    </cfRule>
  </conditionalFormatting>
  <conditionalFormatting sqref="I2060">
    <cfRule type="cellIs" dxfId="21877" priority="22816" operator="greaterThan">
      <formula>2.35</formula>
    </cfRule>
  </conditionalFormatting>
  <conditionalFormatting sqref="J2060">
    <cfRule type="notContainsBlanks" dxfId="21876" priority="22819">
      <formula>LEN(TRIM(J2060))&gt;0</formula>
    </cfRule>
  </conditionalFormatting>
  <conditionalFormatting sqref="K2060">
    <cfRule type="notContainsBlanks" dxfId="21875" priority="22818">
      <formula>LEN(TRIM(K2060))&gt;0</formula>
    </cfRule>
  </conditionalFormatting>
  <conditionalFormatting sqref="M2060">
    <cfRule type="containsText" dxfId="21874" priority="22817" operator="containsText" text="Complete">
      <formula>NOT(ISERROR(SEARCH("Complete",M2060)))</formula>
    </cfRule>
  </conditionalFormatting>
  <conditionalFormatting sqref="J2060">
    <cfRule type="notContainsBlanks" dxfId="21873" priority="22815">
      <formula>LEN(TRIM(J2060))&gt;0</formula>
    </cfRule>
  </conditionalFormatting>
  <conditionalFormatting sqref="K2060">
    <cfRule type="notContainsBlanks" dxfId="21872" priority="22814">
      <formula>LEN(TRIM(K2060))&gt;0</formula>
    </cfRule>
  </conditionalFormatting>
  <conditionalFormatting sqref="M2060">
    <cfRule type="containsText" dxfId="21871" priority="22813" operator="containsText" text="Complete">
      <formula>NOT(ISERROR(SEARCH("Complete",M2060)))</formula>
    </cfRule>
  </conditionalFormatting>
  <conditionalFormatting sqref="I2060">
    <cfRule type="cellIs" dxfId="21870" priority="22812" operator="greaterThan">
      <formula>2.35</formula>
    </cfRule>
  </conditionalFormatting>
  <conditionalFormatting sqref="I2060">
    <cfRule type="cellIs" dxfId="21869" priority="22808" operator="greaterThan">
      <formula>2.35</formula>
    </cfRule>
  </conditionalFormatting>
  <conditionalFormatting sqref="J2060">
    <cfRule type="notContainsBlanks" dxfId="21868" priority="22811">
      <formula>LEN(TRIM(J2060))&gt;0</formula>
    </cfRule>
  </conditionalFormatting>
  <conditionalFormatting sqref="K2060">
    <cfRule type="notContainsBlanks" dxfId="21867" priority="22810">
      <formula>LEN(TRIM(K2060))&gt;0</formula>
    </cfRule>
  </conditionalFormatting>
  <conditionalFormatting sqref="M2060">
    <cfRule type="containsText" dxfId="21866" priority="22809" operator="containsText" text="Complete">
      <formula>NOT(ISERROR(SEARCH("Complete",M2060)))</formula>
    </cfRule>
  </conditionalFormatting>
  <conditionalFormatting sqref="J2061">
    <cfRule type="notContainsBlanks" dxfId="21865" priority="22807">
      <formula>LEN(TRIM(J2061))&gt;0</formula>
    </cfRule>
  </conditionalFormatting>
  <conditionalFormatting sqref="K2061">
    <cfRule type="notContainsBlanks" dxfId="21864" priority="22806">
      <formula>LEN(TRIM(K2061))&gt;0</formula>
    </cfRule>
  </conditionalFormatting>
  <conditionalFormatting sqref="M2061">
    <cfRule type="containsText" dxfId="21863" priority="22805" operator="containsText" text="Complete">
      <formula>NOT(ISERROR(SEARCH("Complete",M2061)))</formula>
    </cfRule>
  </conditionalFormatting>
  <conditionalFormatting sqref="I2061">
    <cfRule type="cellIs" dxfId="21862" priority="22804" operator="greaterThan">
      <formula>2.35</formula>
    </cfRule>
  </conditionalFormatting>
  <conditionalFormatting sqref="I2061">
    <cfRule type="cellIs" dxfId="21861" priority="22800" operator="greaterThan">
      <formula>2.35</formula>
    </cfRule>
  </conditionalFormatting>
  <conditionalFormatting sqref="J2061">
    <cfRule type="notContainsBlanks" dxfId="21860" priority="22803">
      <formula>LEN(TRIM(J2061))&gt;0</formula>
    </cfRule>
  </conditionalFormatting>
  <conditionalFormatting sqref="K2061">
    <cfRule type="notContainsBlanks" dxfId="21859" priority="22802">
      <formula>LEN(TRIM(K2061))&gt;0</formula>
    </cfRule>
  </conditionalFormatting>
  <conditionalFormatting sqref="M2061">
    <cfRule type="containsText" dxfId="21858" priority="22801" operator="containsText" text="Complete">
      <formula>NOT(ISERROR(SEARCH("Complete",M2061)))</formula>
    </cfRule>
  </conditionalFormatting>
  <conditionalFormatting sqref="J2061">
    <cfRule type="notContainsBlanks" dxfId="21857" priority="22799">
      <formula>LEN(TRIM(J2061))&gt;0</formula>
    </cfRule>
  </conditionalFormatting>
  <conditionalFormatting sqref="K2061">
    <cfRule type="notContainsBlanks" dxfId="21856" priority="22798">
      <formula>LEN(TRIM(K2061))&gt;0</formula>
    </cfRule>
  </conditionalFormatting>
  <conditionalFormatting sqref="M2061">
    <cfRule type="containsText" dxfId="21855" priority="22797" operator="containsText" text="Complete">
      <formula>NOT(ISERROR(SEARCH("Complete",M2061)))</formula>
    </cfRule>
  </conditionalFormatting>
  <conditionalFormatting sqref="I2061">
    <cfRule type="cellIs" dxfId="21854" priority="22796" operator="greaterThan">
      <formula>2.35</formula>
    </cfRule>
  </conditionalFormatting>
  <conditionalFormatting sqref="I2061">
    <cfRule type="cellIs" dxfId="21853" priority="22792" operator="greaterThan">
      <formula>2.35</formula>
    </cfRule>
  </conditionalFormatting>
  <conditionalFormatting sqref="J2061">
    <cfRule type="notContainsBlanks" dxfId="21852" priority="22795">
      <formula>LEN(TRIM(J2061))&gt;0</formula>
    </cfRule>
  </conditionalFormatting>
  <conditionalFormatting sqref="K2061">
    <cfRule type="notContainsBlanks" dxfId="21851" priority="22794">
      <formula>LEN(TRIM(K2061))&gt;0</formula>
    </cfRule>
  </conditionalFormatting>
  <conditionalFormatting sqref="M2061">
    <cfRule type="containsText" dxfId="21850" priority="22793" operator="containsText" text="Complete">
      <formula>NOT(ISERROR(SEARCH("Complete",M2061)))</formula>
    </cfRule>
  </conditionalFormatting>
  <conditionalFormatting sqref="J2062">
    <cfRule type="notContainsBlanks" dxfId="21849" priority="22791">
      <formula>LEN(TRIM(J2062))&gt;0</formula>
    </cfRule>
  </conditionalFormatting>
  <conditionalFormatting sqref="K2062">
    <cfRule type="notContainsBlanks" dxfId="21848" priority="22790">
      <formula>LEN(TRIM(K2062))&gt;0</formula>
    </cfRule>
  </conditionalFormatting>
  <conditionalFormatting sqref="M2062">
    <cfRule type="containsText" dxfId="21847" priority="22789" operator="containsText" text="Complete">
      <formula>NOT(ISERROR(SEARCH("Complete",M2062)))</formula>
    </cfRule>
  </conditionalFormatting>
  <conditionalFormatting sqref="I2062">
    <cfRule type="cellIs" dxfId="21846" priority="22788" operator="greaterThan">
      <formula>2.35</formula>
    </cfRule>
  </conditionalFormatting>
  <conditionalFormatting sqref="I2062">
    <cfRule type="cellIs" dxfId="21845" priority="22784" operator="greaterThan">
      <formula>2.35</formula>
    </cfRule>
  </conditionalFormatting>
  <conditionalFormatting sqref="J2062">
    <cfRule type="notContainsBlanks" dxfId="21844" priority="22787">
      <formula>LEN(TRIM(J2062))&gt;0</formula>
    </cfRule>
  </conditionalFormatting>
  <conditionalFormatting sqref="K2062">
    <cfRule type="notContainsBlanks" dxfId="21843" priority="22786">
      <formula>LEN(TRIM(K2062))&gt;0</formula>
    </cfRule>
  </conditionalFormatting>
  <conditionalFormatting sqref="M2062">
    <cfRule type="containsText" dxfId="21842" priority="22785" operator="containsText" text="Complete">
      <formula>NOT(ISERROR(SEARCH("Complete",M2062)))</formula>
    </cfRule>
  </conditionalFormatting>
  <conditionalFormatting sqref="J2062">
    <cfRule type="notContainsBlanks" dxfId="21841" priority="22783">
      <formula>LEN(TRIM(J2062))&gt;0</formula>
    </cfRule>
  </conditionalFormatting>
  <conditionalFormatting sqref="K2062">
    <cfRule type="notContainsBlanks" dxfId="21840" priority="22782">
      <formula>LEN(TRIM(K2062))&gt;0</formula>
    </cfRule>
  </conditionalFormatting>
  <conditionalFormatting sqref="M2062">
    <cfRule type="containsText" dxfId="21839" priority="22781" operator="containsText" text="Complete">
      <formula>NOT(ISERROR(SEARCH("Complete",M2062)))</formula>
    </cfRule>
  </conditionalFormatting>
  <conditionalFormatting sqref="I2062">
    <cfRule type="cellIs" dxfId="21838" priority="22780" operator="greaterThan">
      <formula>2.35</formula>
    </cfRule>
  </conditionalFormatting>
  <conditionalFormatting sqref="I2062">
    <cfRule type="cellIs" dxfId="21837" priority="22776" operator="greaterThan">
      <formula>2.35</formula>
    </cfRule>
  </conditionalFormatting>
  <conditionalFormatting sqref="J2062">
    <cfRule type="notContainsBlanks" dxfId="21836" priority="22779">
      <formula>LEN(TRIM(J2062))&gt;0</formula>
    </cfRule>
  </conditionalFormatting>
  <conditionalFormatting sqref="K2062">
    <cfRule type="notContainsBlanks" dxfId="21835" priority="22778">
      <formula>LEN(TRIM(K2062))&gt;0</formula>
    </cfRule>
  </conditionalFormatting>
  <conditionalFormatting sqref="M2062">
    <cfRule type="containsText" dxfId="21834" priority="22777" operator="containsText" text="Complete">
      <formula>NOT(ISERROR(SEARCH("Complete",M2062)))</formula>
    </cfRule>
  </conditionalFormatting>
  <conditionalFormatting sqref="J2063">
    <cfRule type="notContainsBlanks" dxfId="21833" priority="22775">
      <formula>LEN(TRIM(J2063))&gt;0</formula>
    </cfRule>
  </conditionalFormatting>
  <conditionalFormatting sqref="K2063">
    <cfRule type="notContainsBlanks" dxfId="21832" priority="22774">
      <formula>LEN(TRIM(K2063))&gt;0</formula>
    </cfRule>
  </conditionalFormatting>
  <conditionalFormatting sqref="M2063">
    <cfRule type="containsText" dxfId="21831" priority="22773" operator="containsText" text="Complete">
      <formula>NOT(ISERROR(SEARCH("Complete",M2063)))</formula>
    </cfRule>
  </conditionalFormatting>
  <conditionalFormatting sqref="I2063">
    <cfRule type="cellIs" dxfId="21830" priority="22772" operator="greaterThan">
      <formula>2.35</formula>
    </cfRule>
  </conditionalFormatting>
  <conditionalFormatting sqref="I2063">
    <cfRule type="cellIs" dxfId="21829" priority="22768" operator="greaterThan">
      <formula>2.35</formula>
    </cfRule>
  </conditionalFormatting>
  <conditionalFormatting sqref="J2063">
    <cfRule type="notContainsBlanks" dxfId="21828" priority="22771">
      <formula>LEN(TRIM(J2063))&gt;0</formula>
    </cfRule>
  </conditionalFormatting>
  <conditionalFormatting sqref="K2063">
    <cfRule type="notContainsBlanks" dxfId="21827" priority="22770">
      <formula>LEN(TRIM(K2063))&gt;0</formula>
    </cfRule>
  </conditionalFormatting>
  <conditionalFormatting sqref="M2063">
    <cfRule type="containsText" dxfId="21826" priority="22769" operator="containsText" text="Complete">
      <formula>NOT(ISERROR(SEARCH("Complete",M2063)))</formula>
    </cfRule>
  </conditionalFormatting>
  <conditionalFormatting sqref="J2063">
    <cfRule type="notContainsBlanks" dxfId="21825" priority="22767">
      <formula>LEN(TRIM(J2063))&gt;0</formula>
    </cfRule>
  </conditionalFormatting>
  <conditionalFormatting sqref="K2063">
    <cfRule type="notContainsBlanks" dxfId="21824" priority="22766">
      <formula>LEN(TRIM(K2063))&gt;0</formula>
    </cfRule>
  </conditionalFormatting>
  <conditionalFormatting sqref="M2063">
    <cfRule type="containsText" dxfId="21823" priority="22765" operator="containsText" text="Complete">
      <formula>NOT(ISERROR(SEARCH("Complete",M2063)))</formula>
    </cfRule>
  </conditionalFormatting>
  <conditionalFormatting sqref="I2063">
    <cfRule type="cellIs" dxfId="21822" priority="22764" operator="greaterThan">
      <formula>2.35</formula>
    </cfRule>
  </conditionalFormatting>
  <conditionalFormatting sqref="I2063">
    <cfRule type="cellIs" dxfId="21821" priority="22760" operator="greaterThan">
      <formula>2.35</formula>
    </cfRule>
  </conditionalFormatting>
  <conditionalFormatting sqref="J2063">
    <cfRule type="notContainsBlanks" dxfId="21820" priority="22763">
      <formula>LEN(TRIM(J2063))&gt;0</formula>
    </cfRule>
  </conditionalFormatting>
  <conditionalFormatting sqref="K2063">
    <cfRule type="notContainsBlanks" dxfId="21819" priority="22762">
      <formula>LEN(TRIM(K2063))&gt;0</formula>
    </cfRule>
  </conditionalFormatting>
  <conditionalFormatting sqref="M2063">
    <cfRule type="containsText" dxfId="21818" priority="22761" operator="containsText" text="Complete">
      <formula>NOT(ISERROR(SEARCH("Complete",M2063)))</formula>
    </cfRule>
  </conditionalFormatting>
  <conditionalFormatting sqref="J2064">
    <cfRule type="notContainsBlanks" dxfId="21817" priority="22759">
      <formula>LEN(TRIM(J2064))&gt;0</formula>
    </cfRule>
  </conditionalFormatting>
  <conditionalFormatting sqref="K2064">
    <cfRule type="notContainsBlanks" dxfId="21816" priority="22758">
      <formula>LEN(TRIM(K2064))&gt;0</formula>
    </cfRule>
  </conditionalFormatting>
  <conditionalFormatting sqref="M2064">
    <cfRule type="containsText" dxfId="21815" priority="22757" operator="containsText" text="Complete">
      <formula>NOT(ISERROR(SEARCH("Complete",M2064)))</formula>
    </cfRule>
  </conditionalFormatting>
  <conditionalFormatting sqref="I2064">
    <cfRule type="cellIs" dxfId="21814" priority="22756" operator="greaterThan">
      <formula>2.35</formula>
    </cfRule>
  </conditionalFormatting>
  <conditionalFormatting sqref="I2064">
    <cfRule type="cellIs" dxfId="21813" priority="22752" operator="greaterThan">
      <formula>2.35</formula>
    </cfRule>
  </conditionalFormatting>
  <conditionalFormatting sqref="J2064">
    <cfRule type="notContainsBlanks" dxfId="21812" priority="22755">
      <formula>LEN(TRIM(J2064))&gt;0</formula>
    </cfRule>
  </conditionalFormatting>
  <conditionalFormatting sqref="K2064">
    <cfRule type="notContainsBlanks" dxfId="21811" priority="22754">
      <formula>LEN(TRIM(K2064))&gt;0</formula>
    </cfRule>
  </conditionalFormatting>
  <conditionalFormatting sqref="M2064">
    <cfRule type="containsText" dxfId="21810" priority="22753" operator="containsText" text="Complete">
      <formula>NOT(ISERROR(SEARCH("Complete",M2064)))</formula>
    </cfRule>
  </conditionalFormatting>
  <conditionalFormatting sqref="J2064">
    <cfRule type="notContainsBlanks" dxfId="21809" priority="22751">
      <formula>LEN(TRIM(J2064))&gt;0</formula>
    </cfRule>
  </conditionalFormatting>
  <conditionalFormatting sqref="K2064">
    <cfRule type="notContainsBlanks" dxfId="21808" priority="22750">
      <formula>LEN(TRIM(K2064))&gt;0</formula>
    </cfRule>
  </conditionalFormatting>
  <conditionalFormatting sqref="M2064">
    <cfRule type="containsText" dxfId="21807" priority="22749" operator="containsText" text="Complete">
      <formula>NOT(ISERROR(SEARCH("Complete",M2064)))</formula>
    </cfRule>
  </conditionalFormatting>
  <conditionalFormatting sqref="I2064">
    <cfRule type="cellIs" dxfId="21806" priority="22748" operator="greaterThan">
      <formula>2.35</formula>
    </cfRule>
  </conditionalFormatting>
  <conditionalFormatting sqref="I2064">
    <cfRule type="cellIs" dxfId="21805" priority="22744" operator="greaterThan">
      <formula>2.35</formula>
    </cfRule>
  </conditionalFormatting>
  <conditionalFormatting sqref="J2064">
    <cfRule type="notContainsBlanks" dxfId="21804" priority="22747">
      <formula>LEN(TRIM(J2064))&gt;0</formula>
    </cfRule>
  </conditionalFormatting>
  <conditionalFormatting sqref="K2064">
    <cfRule type="notContainsBlanks" dxfId="21803" priority="22746">
      <formula>LEN(TRIM(K2064))&gt;0</formula>
    </cfRule>
  </conditionalFormatting>
  <conditionalFormatting sqref="M2064">
    <cfRule type="containsText" dxfId="21802" priority="22745" operator="containsText" text="Complete">
      <formula>NOT(ISERROR(SEARCH("Complete",M2064)))</formula>
    </cfRule>
  </conditionalFormatting>
  <conditionalFormatting sqref="J2065">
    <cfRule type="notContainsBlanks" dxfId="21801" priority="22743">
      <formula>LEN(TRIM(J2065))&gt;0</formula>
    </cfRule>
  </conditionalFormatting>
  <conditionalFormatting sqref="K2065">
    <cfRule type="notContainsBlanks" dxfId="21800" priority="22742">
      <formula>LEN(TRIM(K2065))&gt;0</formula>
    </cfRule>
  </conditionalFormatting>
  <conditionalFormatting sqref="M2065">
    <cfRule type="containsText" dxfId="21799" priority="22741" operator="containsText" text="Complete">
      <formula>NOT(ISERROR(SEARCH("Complete",M2065)))</formula>
    </cfRule>
  </conditionalFormatting>
  <conditionalFormatting sqref="I2065">
    <cfRule type="cellIs" dxfId="21798" priority="22740" operator="greaterThan">
      <formula>2.35</formula>
    </cfRule>
  </conditionalFormatting>
  <conditionalFormatting sqref="I2065">
    <cfRule type="cellIs" dxfId="21797" priority="22736" operator="greaterThan">
      <formula>2.35</formula>
    </cfRule>
  </conditionalFormatting>
  <conditionalFormatting sqref="J2065">
    <cfRule type="notContainsBlanks" dxfId="21796" priority="22739">
      <formula>LEN(TRIM(J2065))&gt;0</formula>
    </cfRule>
  </conditionalFormatting>
  <conditionalFormatting sqref="K2065">
    <cfRule type="notContainsBlanks" dxfId="21795" priority="22738">
      <formula>LEN(TRIM(K2065))&gt;0</formula>
    </cfRule>
  </conditionalFormatting>
  <conditionalFormatting sqref="M2065">
    <cfRule type="containsText" dxfId="21794" priority="22737" operator="containsText" text="Complete">
      <formula>NOT(ISERROR(SEARCH("Complete",M2065)))</formula>
    </cfRule>
  </conditionalFormatting>
  <conditionalFormatting sqref="J2065">
    <cfRule type="notContainsBlanks" dxfId="21793" priority="22735">
      <formula>LEN(TRIM(J2065))&gt;0</formula>
    </cfRule>
  </conditionalFormatting>
  <conditionalFormatting sqref="K2065">
    <cfRule type="notContainsBlanks" dxfId="21792" priority="22734">
      <formula>LEN(TRIM(K2065))&gt;0</formula>
    </cfRule>
  </conditionalFormatting>
  <conditionalFormatting sqref="M2065">
    <cfRule type="containsText" dxfId="21791" priority="22733" operator="containsText" text="Complete">
      <formula>NOT(ISERROR(SEARCH("Complete",M2065)))</formula>
    </cfRule>
  </conditionalFormatting>
  <conditionalFormatting sqref="I2065">
    <cfRule type="cellIs" dxfId="21790" priority="22732" operator="greaterThan">
      <formula>2.35</formula>
    </cfRule>
  </conditionalFormatting>
  <conditionalFormatting sqref="I2065">
    <cfRule type="cellIs" dxfId="21789" priority="22728" operator="greaterThan">
      <formula>2.35</formula>
    </cfRule>
  </conditionalFormatting>
  <conditionalFormatting sqref="J2065">
    <cfRule type="notContainsBlanks" dxfId="21788" priority="22731">
      <formula>LEN(TRIM(J2065))&gt;0</formula>
    </cfRule>
  </conditionalFormatting>
  <conditionalFormatting sqref="K2065">
    <cfRule type="notContainsBlanks" dxfId="21787" priority="22730">
      <formula>LEN(TRIM(K2065))&gt;0</formula>
    </cfRule>
  </conditionalFormatting>
  <conditionalFormatting sqref="M2065">
    <cfRule type="containsText" dxfId="21786" priority="22729" operator="containsText" text="Complete">
      <formula>NOT(ISERROR(SEARCH("Complete",M2065)))</formula>
    </cfRule>
  </conditionalFormatting>
  <conditionalFormatting sqref="J2066">
    <cfRule type="notContainsBlanks" dxfId="21785" priority="22727">
      <formula>LEN(TRIM(J2066))&gt;0</formula>
    </cfRule>
  </conditionalFormatting>
  <conditionalFormatting sqref="K2066">
    <cfRule type="notContainsBlanks" dxfId="21784" priority="22726">
      <formula>LEN(TRIM(K2066))&gt;0</formula>
    </cfRule>
  </conditionalFormatting>
  <conditionalFormatting sqref="M2066">
    <cfRule type="containsText" dxfId="21783" priority="22725" operator="containsText" text="Complete">
      <formula>NOT(ISERROR(SEARCH("Complete",M2066)))</formula>
    </cfRule>
  </conditionalFormatting>
  <conditionalFormatting sqref="I2066">
    <cfRule type="cellIs" dxfId="21782" priority="22724" operator="greaterThan">
      <formula>2.35</formula>
    </cfRule>
  </conditionalFormatting>
  <conditionalFormatting sqref="I2066">
    <cfRule type="cellIs" dxfId="21781" priority="22720" operator="greaterThan">
      <formula>2.35</formula>
    </cfRule>
  </conditionalFormatting>
  <conditionalFormatting sqref="J2066">
    <cfRule type="notContainsBlanks" dxfId="21780" priority="22723">
      <formula>LEN(TRIM(J2066))&gt;0</formula>
    </cfRule>
  </conditionalFormatting>
  <conditionalFormatting sqref="K2066">
    <cfRule type="notContainsBlanks" dxfId="21779" priority="22722">
      <formula>LEN(TRIM(K2066))&gt;0</formula>
    </cfRule>
  </conditionalFormatting>
  <conditionalFormatting sqref="M2066">
    <cfRule type="containsText" dxfId="21778" priority="22721" operator="containsText" text="Complete">
      <formula>NOT(ISERROR(SEARCH("Complete",M2066)))</formula>
    </cfRule>
  </conditionalFormatting>
  <conditionalFormatting sqref="J2066">
    <cfRule type="notContainsBlanks" dxfId="21777" priority="22719">
      <formula>LEN(TRIM(J2066))&gt;0</formula>
    </cfRule>
  </conditionalFormatting>
  <conditionalFormatting sqref="K2066">
    <cfRule type="notContainsBlanks" dxfId="21776" priority="22718">
      <formula>LEN(TRIM(K2066))&gt;0</formula>
    </cfRule>
  </conditionalFormatting>
  <conditionalFormatting sqref="M2066">
    <cfRule type="containsText" dxfId="21775" priority="22717" operator="containsText" text="Complete">
      <formula>NOT(ISERROR(SEARCH("Complete",M2066)))</formula>
    </cfRule>
  </conditionalFormatting>
  <conditionalFormatting sqref="I2066">
    <cfRule type="cellIs" dxfId="21774" priority="22716" operator="greaterThan">
      <formula>2.35</formula>
    </cfRule>
  </conditionalFormatting>
  <conditionalFormatting sqref="I2066">
    <cfRule type="cellIs" dxfId="21773" priority="22712" operator="greaterThan">
      <formula>2.35</formula>
    </cfRule>
  </conditionalFormatting>
  <conditionalFormatting sqref="J2066">
    <cfRule type="notContainsBlanks" dxfId="21772" priority="22715">
      <formula>LEN(TRIM(J2066))&gt;0</formula>
    </cfRule>
  </conditionalFormatting>
  <conditionalFormatting sqref="K2066">
    <cfRule type="notContainsBlanks" dxfId="21771" priority="22714">
      <formula>LEN(TRIM(K2066))&gt;0</formula>
    </cfRule>
  </conditionalFormatting>
  <conditionalFormatting sqref="M2066">
    <cfRule type="containsText" dxfId="21770" priority="22713" operator="containsText" text="Complete">
      <formula>NOT(ISERROR(SEARCH("Complete",M2066)))</formula>
    </cfRule>
  </conditionalFormatting>
  <conditionalFormatting sqref="J2067:J2069">
    <cfRule type="notContainsBlanks" dxfId="21769" priority="22711">
      <formula>LEN(TRIM(J2067))&gt;0</formula>
    </cfRule>
  </conditionalFormatting>
  <conditionalFormatting sqref="K2067:K2069">
    <cfRule type="notContainsBlanks" dxfId="21768" priority="22710">
      <formula>LEN(TRIM(K2067))&gt;0</formula>
    </cfRule>
  </conditionalFormatting>
  <conditionalFormatting sqref="M2067:M2069">
    <cfRule type="containsText" dxfId="21767" priority="22709" operator="containsText" text="Complete">
      <formula>NOT(ISERROR(SEARCH("Complete",M2067)))</formula>
    </cfRule>
  </conditionalFormatting>
  <conditionalFormatting sqref="I2067:I2069">
    <cfRule type="cellIs" dxfId="21766" priority="22708" operator="greaterThan">
      <formula>2.35</formula>
    </cfRule>
  </conditionalFormatting>
  <conditionalFormatting sqref="I2067:I2069">
    <cfRule type="cellIs" dxfId="21765" priority="22704" operator="greaterThan">
      <formula>2.35</formula>
    </cfRule>
  </conditionalFormatting>
  <conditionalFormatting sqref="J2067:J2069">
    <cfRule type="notContainsBlanks" dxfId="21764" priority="22707">
      <formula>LEN(TRIM(J2067))&gt;0</formula>
    </cfRule>
  </conditionalFormatting>
  <conditionalFormatting sqref="K2067:K2069">
    <cfRule type="notContainsBlanks" dxfId="21763" priority="22706">
      <formula>LEN(TRIM(K2067))&gt;0</formula>
    </cfRule>
  </conditionalFormatting>
  <conditionalFormatting sqref="M2067:M2069">
    <cfRule type="containsText" dxfId="21762" priority="22705" operator="containsText" text="Complete">
      <formula>NOT(ISERROR(SEARCH("Complete",M2067)))</formula>
    </cfRule>
  </conditionalFormatting>
  <conditionalFormatting sqref="J2067:J2069">
    <cfRule type="notContainsBlanks" dxfId="21761" priority="22703">
      <formula>LEN(TRIM(J2067))&gt;0</formula>
    </cfRule>
  </conditionalFormatting>
  <conditionalFormatting sqref="K2067:K2069">
    <cfRule type="notContainsBlanks" dxfId="21760" priority="22702">
      <formula>LEN(TRIM(K2067))&gt;0</formula>
    </cfRule>
  </conditionalFormatting>
  <conditionalFormatting sqref="M2067:M2069">
    <cfRule type="containsText" dxfId="21759" priority="22701" operator="containsText" text="Complete">
      <formula>NOT(ISERROR(SEARCH("Complete",M2067)))</formula>
    </cfRule>
  </conditionalFormatting>
  <conditionalFormatting sqref="I2067:I2069">
    <cfRule type="cellIs" dxfId="21758" priority="22700" operator="greaterThan">
      <formula>2.35</formula>
    </cfRule>
  </conditionalFormatting>
  <conditionalFormatting sqref="I2067:I2069">
    <cfRule type="cellIs" dxfId="21757" priority="22696" operator="greaterThan">
      <formula>2.35</formula>
    </cfRule>
  </conditionalFormatting>
  <conditionalFormatting sqref="J2067:J2069">
    <cfRule type="notContainsBlanks" dxfId="21756" priority="22699">
      <formula>LEN(TRIM(J2067))&gt;0</formula>
    </cfRule>
  </conditionalFormatting>
  <conditionalFormatting sqref="K2067:K2069">
    <cfRule type="notContainsBlanks" dxfId="21755" priority="22698">
      <formula>LEN(TRIM(K2067))&gt;0</formula>
    </cfRule>
  </conditionalFormatting>
  <conditionalFormatting sqref="M2067:M2069">
    <cfRule type="containsText" dxfId="21754" priority="22697" operator="containsText" text="Complete">
      <formula>NOT(ISERROR(SEARCH("Complete",M2067)))</formula>
    </cfRule>
  </conditionalFormatting>
  <conditionalFormatting sqref="J2070">
    <cfRule type="notContainsBlanks" dxfId="21753" priority="22695">
      <formula>LEN(TRIM(J2070))&gt;0</formula>
    </cfRule>
  </conditionalFormatting>
  <conditionalFormatting sqref="K2070">
    <cfRule type="notContainsBlanks" dxfId="21752" priority="22694">
      <formula>LEN(TRIM(K2070))&gt;0</formula>
    </cfRule>
  </conditionalFormatting>
  <conditionalFormatting sqref="M2070">
    <cfRule type="containsText" dxfId="21751" priority="22693" operator="containsText" text="Complete">
      <formula>NOT(ISERROR(SEARCH("Complete",M2070)))</formula>
    </cfRule>
  </conditionalFormatting>
  <conditionalFormatting sqref="I2070">
    <cfRule type="cellIs" dxfId="21750" priority="22692" operator="greaterThan">
      <formula>2.35</formula>
    </cfRule>
  </conditionalFormatting>
  <conditionalFormatting sqref="I2070">
    <cfRule type="cellIs" dxfId="21749" priority="22688" operator="greaterThan">
      <formula>2.35</formula>
    </cfRule>
  </conditionalFormatting>
  <conditionalFormatting sqref="J2070">
    <cfRule type="notContainsBlanks" dxfId="21748" priority="22691">
      <formula>LEN(TRIM(J2070))&gt;0</formula>
    </cfRule>
  </conditionalFormatting>
  <conditionalFormatting sqref="K2070">
    <cfRule type="notContainsBlanks" dxfId="21747" priority="22690">
      <formula>LEN(TRIM(K2070))&gt;0</formula>
    </cfRule>
  </conditionalFormatting>
  <conditionalFormatting sqref="M2070">
    <cfRule type="containsText" dxfId="21746" priority="22689" operator="containsText" text="Complete">
      <formula>NOT(ISERROR(SEARCH("Complete",M2070)))</formula>
    </cfRule>
  </conditionalFormatting>
  <conditionalFormatting sqref="J2070">
    <cfRule type="notContainsBlanks" dxfId="21745" priority="22687">
      <formula>LEN(TRIM(J2070))&gt;0</formula>
    </cfRule>
  </conditionalFormatting>
  <conditionalFormatting sqref="K2070">
    <cfRule type="notContainsBlanks" dxfId="21744" priority="22686">
      <formula>LEN(TRIM(K2070))&gt;0</formula>
    </cfRule>
  </conditionalFormatting>
  <conditionalFormatting sqref="M2070">
    <cfRule type="containsText" dxfId="21743" priority="22685" operator="containsText" text="Complete">
      <formula>NOT(ISERROR(SEARCH("Complete",M2070)))</formula>
    </cfRule>
  </conditionalFormatting>
  <conditionalFormatting sqref="I2070">
    <cfRule type="cellIs" dxfId="21742" priority="22684" operator="greaterThan">
      <formula>2.35</formula>
    </cfRule>
  </conditionalFormatting>
  <conditionalFormatting sqref="I2070">
    <cfRule type="cellIs" dxfId="21741" priority="22680" operator="greaterThan">
      <formula>2.35</formula>
    </cfRule>
  </conditionalFormatting>
  <conditionalFormatting sqref="J2070">
    <cfRule type="notContainsBlanks" dxfId="21740" priority="22683">
      <formula>LEN(TRIM(J2070))&gt;0</formula>
    </cfRule>
  </conditionalFormatting>
  <conditionalFormatting sqref="K2070">
    <cfRule type="notContainsBlanks" dxfId="21739" priority="22682">
      <formula>LEN(TRIM(K2070))&gt;0</formula>
    </cfRule>
  </conditionalFormatting>
  <conditionalFormatting sqref="M2070">
    <cfRule type="containsText" dxfId="21738" priority="22681" operator="containsText" text="Complete">
      <formula>NOT(ISERROR(SEARCH("Complete",M2070)))</formula>
    </cfRule>
  </conditionalFormatting>
  <conditionalFormatting sqref="J2071">
    <cfRule type="notContainsBlanks" dxfId="21737" priority="22679">
      <formula>LEN(TRIM(J2071))&gt;0</formula>
    </cfRule>
  </conditionalFormatting>
  <conditionalFormatting sqref="K2071">
    <cfRule type="notContainsBlanks" dxfId="21736" priority="22678">
      <formula>LEN(TRIM(K2071))&gt;0</formula>
    </cfRule>
  </conditionalFormatting>
  <conditionalFormatting sqref="M2071">
    <cfRule type="containsText" dxfId="21735" priority="22677" operator="containsText" text="Complete">
      <formula>NOT(ISERROR(SEARCH("Complete",M2071)))</formula>
    </cfRule>
  </conditionalFormatting>
  <conditionalFormatting sqref="I2071">
    <cfRule type="cellIs" dxfId="21734" priority="22676" operator="greaterThan">
      <formula>2.35</formula>
    </cfRule>
  </conditionalFormatting>
  <conditionalFormatting sqref="I2071">
    <cfRule type="cellIs" dxfId="21733" priority="22672" operator="greaterThan">
      <formula>2.35</formula>
    </cfRule>
  </conditionalFormatting>
  <conditionalFormatting sqref="J2071">
    <cfRule type="notContainsBlanks" dxfId="21732" priority="22675">
      <formula>LEN(TRIM(J2071))&gt;0</formula>
    </cfRule>
  </conditionalFormatting>
  <conditionalFormatting sqref="K2071">
    <cfRule type="notContainsBlanks" dxfId="21731" priority="22674">
      <formula>LEN(TRIM(K2071))&gt;0</formula>
    </cfRule>
  </conditionalFormatting>
  <conditionalFormatting sqref="M2071">
    <cfRule type="containsText" dxfId="21730" priority="22673" operator="containsText" text="Complete">
      <formula>NOT(ISERROR(SEARCH("Complete",M2071)))</formula>
    </cfRule>
  </conditionalFormatting>
  <conditionalFormatting sqref="J2071">
    <cfRule type="notContainsBlanks" dxfId="21729" priority="22671">
      <formula>LEN(TRIM(J2071))&gt;0</formula>
    </cfRule>
  </conditionalFormatting>
  <conditionalFormatting sqref="K2071">
    <cfRule type="notContainsBlanks" dxfId="21728" priority="22670">
      <formula>LEN(TRIM(K2071))&gt;0</formula>
    </cfRule>
  </conditionalFormatting>
  <conditionalFormatting sqref="M2071">
    <cfRule type="containsText" dxfId="21727" priority="22669" operator="containsText" text="Complete">
      <formula>NOT(ISERROR(SEARCH("Complete",M2071)))</formula>
    </cfRule>
  </conditionalFormatting>
  <conditionalFormatting sqref="I2071">
    <cfRule type="cellIs" dxfId="21726" priority="22668" operator="greaterThan">
      <formula>2.35</formula>
    </cfRule>
  </conditionalFormatting>
  <conditionalFormatting sqref="I2071">
    <cfRule type="cellIs" dxfId="21725" priority="22664" operator="greaterThan">
      <formula>2.35</formula>
    </cfRule>
  </conditionalFormatting>
  <conditionalFormatting sqref="J2071">
    <cfRule type="notContainsBlanks" dxfId="21724" priority="22667">
      <formula>LEN(TRIM(J2071))&gt;0</formula>
    </cfRule>
  </conditionalFormatting>
  <conditionalFormatting sqref="K2071">
    <cfRule type="notContainsBlanks" dxfId="21723" priority="22666">
      <formula>LEN(TRIM(K2071))&gt;0</formula>
    </cfRule>
  </conditionalFormatting>
  <conditionalFormatting sqref="M2071">
    <cfRule type="containsText" dxfId="21722" priority="22665" operator="containsText" text="Complete">
      <formula>NOT(ISERROR(SEARCH("Complete",M2071)))</formula>
    </cfRule>
  </conditionalFormatting>
  <conditionalFormatting sqref="J2072">
    <cfRule type="notContainsBlanks" dxfId="21721" priority="22663">
      <formula>LEN(TRIM(J2072))&gt;0</formula>
    </cfRule>
  </conditionalFormatting>
  <conditionalFormatting sqref="K2072">
    <cfRule type="notContainsBlanks" dxfId="21720" priority="22662">
      <formula>LEN(TRIM(K2072))&gt;0</formula>
    </cfRule>
  </conditionalFormatting>
  <conditionalFormatting sqref="M2072">
    <cfRule type="containsText" dxfId="21719" priority="22661" operator="containsText" text="Complete">
      <formula>NOT(ISERROR(SEARCH("Complete",M2072)))</formula>
    </cfRule>
  </conditionalFormatting>
  <conditionalFormatting sqref="I2072">
    <cfRule type="cellIs" dxfId="21718" priority="22660" operator="greaterThan">
      <formula>2.35</formula>
    </cfRule>
  </conditionalFormatting>
  <conditionalFormatting sqref="I2072">
    <cfRule type="cellIs" dxfId="21717" priority="22656" operator="greaterThan">
      <formula>2.35</formula>
    </cfRule>
  </conditionalFormatting>
  <conditionalFormatting sqref="J2072">
    <cfRule type="notContainsBlanks" dxfId="21716" priority="22659">
      <formula>LEN(TRIM(J2072))&gt;0</formula>
    </cfRule>
  </conditionalFormatting>
  <conditionalFormatting sqref="K2072">
    <cfRule type="notContainsBlanks" dxfId="21715" priority="22658">
      <formula>LEN(TRIM(K2072))&gt;0</formula>
    </cfRule>
  </conditionalFormatting>
  <conditionalFormatting sqref="M2072">
    <cfRule type="containsText" dxfId="21714" priority="22657" operator="containsText" text="Complete">
      <formula>NOT(ISERROR(SEARCH("Complete",M2072)))</formula>
    </cfRule>
  </conditionalFormatting>
  <conditionalFormatting sqref="J2072">
    <cfRule type="notContainsBlanks" dxfId="21713" priority="22655">
      <formula>LEN(TRIM(J2072))&gt;0</formula>
    </cfRule>
  </conditionalFormatting>
  <conditionalFormatting sqref="K2072">
    <cfRule type="notContainsBlanks" dxfId="21712" priority="22654">
      <formula>LEN(TRIM(K2072))&gt;0</formula>
    </cfRule>
  </conditionalFormatting>
  <conditionalFormatting sqref="M2072">
    <cfRule type="containsText" dxfId="21711" priority="22653" operator="containsText" text="Complete">
      <formula>NOT(ISERROR(SEARCH("Complete",M2072)))</formula>
    </cfRule>
  </conditionalFormatting>
  <conditionalFormatting sqref="I2072">
    <cfRule type="cellIs" dxfId="21710" priority="22652" operator="greaterThan">
      <formula>2.35</formula>
    </cfRule>
  </conditionalFormatting>
  <conditionalFormatting sqref="I2072">
    <cfRule type="cellIs" dxfId="21709" priority="22648" operator="greaterThan">
      <formula>2.35</formula>
    </cfRule>
  </conditionalFormatting>
  <conditionalFormatting sqref="J2072">
    <cfRule type="notContainsBlanks" dxfId="21708" priority="22651">
      <formula>LEN(TRIM(J2072))&gt;0</formula>
    </cfRule>
  </conditionalFormatting>
  <conditionalFormatting sqref="K2072">
    <cfRule type="notContainsBlanks" dxfId="21707" priority="22650">
      <formula>LEN(TRIM(K2072))&gt;0</formula>
    </cfRule>
  </conditionalFormatting>
  <conditionalFormatting sqref="M2072">
    <cfRule type="containsText" dxfId="21706" priority="22649" operator="containsText" text="Complete">
      <formula>NOT(ISERROR(SEARCH("Complete",M2072)))</formula>
    </cfRule>
  </conditionalFormatting>
  <conditionalFormatting sqref="J2073">
    <cfRule type="notContainsBlanks" dxfId="21705" priority="22647">
      <formula>LEN(TRIM(J2073))&gt;0</formula>
    </cfRule>
  </conditionalFormatting>
  <conditionalFormatting sqref="K2073">
    <cfRule type="notContainsBlanks" dxfId="21704" priority="22646">
      <formula>LEN(TRIM(K2073))&gt;0</formula>
    </cfRule>
  </conditionalFormatting>
  <conditionalFormatting sqref="M2073">
    <cfRule type="containsText" dxfId="21703" priority="22645" operator="containsText" text="Complete">
      <formula>NOT(ISERROR(SEARCH("Complete",M2073)))</formula>
    </cfRule>
  </conditionalFormatting>
  <conditionalFormatting sqref="I2073">
    <cfRule type="cellIs" dxfId="21702" priority="22644" operator="greaterThan">
      <formula>2.35</formula>
    </cfRule>
  </conditionalFormatting>
  <conditionalFormatting sqref="I2073">
    <cfRule type="cellIs" dxfId="21701" priority="22640" operator="greaterThan">
      <formula>2.35</formula>
    </cfRule>
  </conditionalFormatting>
  <conditionalFormatting sqref="J2073">
    <cfRule type="notContainsBlanks" dxfId="21700" priority="22643">
      <formula>LEN(TRIM(J2073))&gt;0</formula>
    </cfRule>
  </conditionalFormatting>
  <conditionalFormatting sqref="K2073">
    <cfRule type="notContainsBlanks" dxfId="21699" priority="22642">
      <formula>LEN(TRIM(K2073))&gt;0</formula>
    </cfRule>
  </conditionalFormatting>
  <conditionalFormatting sqref="M2073">
    <cfRule type="containsText" dxfId="21698" priority="22641" operator="containsText" text="Complete">
      <formula>NOT(ISERROR(SEARCH("Complete",M2073)))</formula>
    </cfRule>
  </conditionalFormatting>
  <conditionalFormatting sqref="J2073">
    <cfRule type="notContainsBlanks" dxfId="21697" priority="22639">
      <formula>LEN(TRIM(J2073))&gt;0</formula>
    </cfRule>
  </conditionalFormatting>
  <conditionalFormatting sqref="K2073">
    <cfRule type="notContainsBlanks" dxfId="21696" priority="22638">
      <formula>LEN(TRIM(K2073))&gt;0</formula>
    </cfRule>
  </conditionalFormatting>
  <conditionalFormatting sqref="M2073">
    <cfRule type="containsText" dxfId="21695" priority="22637" operator="containsText" text="Complete">
      <formula>NOT(ISERROR(SEARCH("Complete",M2073)))</formula>
    </cfRule>
  </conditionalFormatting>
  <conditionalFormatting sqref="I2073">
    <cfRule type="cellIs" dxfId="21694" priority="22636" operator="greaterThan">
      <formula>2.35</formula>
    </cfRule>
  </conditionalFormatting>
  <conditionalFormatting sqref="I2073">
    <cfRule type="cellIs" dxfId="21693" priority="22632" operator="greaterThan">
      <formula>2.35</formula>
    </cfRule>
  </conditionalFormatting>
  <conditionalFormatting sqref="J2073">
    <cfRule type="notContainsBlanks" dxfId="21692" priority="22635">
      <formula>LEN(TRIM(J2073))&gt;0</formula>
    </cfRule>
  </conditionalFormatting>
  <conditionalFormatting sqref="K2073">
    <cfRule type="notContainsBlanks" dxfId="21691" priority="22634">
      <formula>LEN(TRIM(K2073))&gt;0</formula>
    </cfRule>
  </conditionalFormatting>
  <conditionalFormatting sqref="M2073">
    <cfRule type="containsText" dxfId="21690" priority="22633" operator="containsText" text="Complete">
      <formula>NOT(ISERROR(SEARCH("Complete",M2073)))</formula>
    </cfRule>
  </conditionalFormatting>
  <conditionalFormatting sqref="J2074">
    <cfRule type="notContainsBlanks" dxfId="21689" priority="22631">
      <formula>LEN(TRIM(J2074))&gt;0</formula>
    </cfRule>
  </conditionalFormatting>
  <conditionalFormatting sqref="K2074">
    <cfRule type="notContainsBlanks" dxfId="21688" priority="22630">
      <formula>LEN(TRIM(K2074))&gt;0</formula>
    </cfRule>
  </conditionalFormatting>
  <conditionalFormatting sqref="M2074">
    <cfRule type="containsText" dxfId="21687" priority="22629" operator="containsText" text="Complete">
      <formula>NOT(ISERROR(SEARCH("Complete",M2074)))</formula>
    </cfRule>
  </conditionalFormatting>
  <conditionalFormatting sqref="I2074">
    <cfRule type="cellIs" dxfId="21686" priority="22628" operator="greaterThan">
      <formula>2.35</formula>
    </cfRule>
  </conditionalFormatting>
  <conditionalFormatting sqref="I2074">
    <cfRule type="cellIs" dxfId="21685" priority="22624" operator="greaterThan">
      <formula>2.35</formula>
    </cfRule>
  </conditionalFormatting>
  <conditionalFormatting sqref="J2074">
    <cfRule type="notContainsBlanks" dxfId="21684" priority="22627">
      <formula>LEN(TRIM(J2074))&gt;0</formula>
    </cfRule>
  </conditionalFormatting>
  <conditionalFormatting sqref="K2074">
    <cfRule type="notContainsBlanks" dxfId="21683" priority="22626">
      <formula>LEN(TRIM(K2074))&gt;0</formula>
    </cfRule>
  </conditionalFormatting>
  <conditionalFormatting sqref="M2074">
    <cfRule type="containsText" dxfId="21682" priority="22625" operator="containsText" text="Complete">
      <formula>NOT(ISERROR(SEARCH("Complete",M2074)))</formula>
    </cfRule>
  </conditionalFormatting>
  <conditionalFormatting sqref="J2074">
    <cfRule type="notContainsBlanks" dxfId="21681" priority="22623">
      <formula>LEN(TRIM(J2074))&gt;0</formula>
    </cfRule>
  </conditionalFormatting>
  <conditionalFormatting sqref="K2074">
    <cfRule type="notContainsBlanks" dxfId="21680" priority="22622">
      <formula>LEN(TRIM(K2074))&gt;0</formula>
    </cfRule>
  </conditionalFormatting>
  <conditionalFormatting sqref="M2074">
    <cfRule type="containsText" dxfId="21679" priority="22621" operator="containsText" text="Complete">
      <formula>NOT(ISERROR(SEARCH("Complete",M2074)))</formula>
    </cfRule>
  </conditionalFormatting>
  <conditionalFormatting sqref="I2074">
    <cfRule type="cellIs" dxfId="21678" priority="22620" operator="greaterThan">
      <formula>2.35</formula>
    </cfRule>
  </conditionalFormatting>
  <conditionalFormatting sqref="I2074">
    <cfRule type="cellIs" dxfId="21677" priority="22616" operator="greaterThan">
      <formula>2.35</formula>
    </cfRule>
  </conditionalFormatting>
  <conditionalFormatting sqref="J2074">
    <cfRule type="notContainsBlanks" dxfId="21676" priority="22619">
      <formula>LEN(TRIM(J2074))&gt;0</formula>
    </cfRule>
  </conditionalFormatting>
  <conditionalFormatting sqref="K2074">
    <cfRule type="notContainsBlanks" dxfId="21675" priority="22618">
      <formula>LEN(TRIM(K2074))&gt;0</formula>
    </cfRule>
  </conditionalFormatting>
  <conditionalFormatting sqref="M2074">
    <cfRule type="containsText" dxfId="21674" priority="22617" operator="containsText" text="Complete">
      <formula>NOT(ISERROR(SEARCH("Complete",M2074)))</formula>
    </cfRule>
  </conditionalFormatting>
  <conditionalFormatting sqref="J2075">
    <cfRule type="notContainsBlanks" dxfId="21673" priority="22615">
      <formula>LEN(TRIM(J2075))&gt;0</formula>
    </cfRule>
  </conditionalFormatting>
  <conditionalFormatting sqref="K2075">
    <cfRule type="notContainsBlanks" dxfId="21672" priority="22614">
      <formula>LEN(TRIM(K2075))&gt;0</formula>
    </cfRule>
  </conditionalFormatting>
  <conditionalFormatting sqref="M2075">
    <cfRule type="containsText" dxfId="21671" priority="22613" operator="containsText" text="Complete">
      <formula>NOT(ISERROR(SEARCH("Complete",M2075)))</formula>
    </cfRule>
  </conditionalFormatting>
  <conditionalFormatting sqref="I2075">
    <cfRule type="cellIs" dxfId="21670" priority="22612" operator="greaterThan">
      <formula>2.35</formula>
    </cfRule>
  </conditionalFormatting>
  <conditionalFormatting sqref="I2075">
    <cfRule type="cellIs" dxfId="21669" priority="22608" operator="greaterThan">
      <formula>2.35</formula>
    </cfRule>
  </conditionalFormatting>
  <conditionalFormatting sqref="J2075">
    <cfRule type="notContainsBlanks" dxfId="21668" priority="22611">
      <formula>LEN(TRIM(J2075))&gt;0</formula>
    </cfRule>
  </conditionalFormatting>
  <conditionalFormatting sqref="K2075">
    <cfRule type="notContainsBlanks" dxfId="21667" priority="22610">
      <formula>LEN(TRIM(K2075))&gt;0</formula>
    </cfRule>
  </conditionalFormatting>
  <conditionalFormatting sqref="M2075">
    <cfRule type="containsText" dxfId="21666" priority="22609" operator="containsText" text="Complete">
      <formula>NOT(ISERROR(SEARCH("Complete",M2075)))</formula>
    </cfRule>
  </conditionalFormatting>
  <conditionalFormatting sqref="J2075">
    <cfRule type="notContainsBlanks" dxfId="21665" priority="22607">
      <formula>LEN(TRIM(J2075))&gt;0</formula>
    </cfRule>
  </conditionalFormatting>
  <conditionalFormatting sqref="K2075">
    <cfRule type="notContainsBlanks" dxfId="21664" priority="22606">
      <formula>LEN(TRIM(K2075))&gt;0</formula>
    </cfRule>
  </conditionalFormatting>
  <conditionalFormatting sqref="M2075">
    <cfRule type="containsText" dxfId="21663" priority="22605" operator="containsText" text="Complete">
      <formula>NOT(ISERROR(SEARCH("Complete",M2075)))</formula>
    </cfRule>
  </conditionalFormatting>
  <conditionalFormatting sqref="I2075">
    <cfRule type="cellIs" dxfId="21662" priority="22604" operator="greaterThan">
      <formula>2.35</formula>
    </cfRule>
  </conditionalFormatting>
  <conditionalFormatting sqref="I2075">
    <cfRule type="cellIs" dxfId="21661" priority="22600" operator="greaterThan">
      <formula>2.35</formula>
    </cfRule>
  </conditionalFormatting>
  <conditionalFormatting sqref="J2075">
    <cfRule type="notContainsBlanks" dxfId="21660" priority="22603">
      <formula>LEN(TRIM(J2075))&gt;0</formula>
    </cfRule>
  </conditionalFormatting>
  <conditionalFormatting sqref="K2075">
    <cfRule type="notContainsBlanks" dxfId="21659" priority="22602">
      <formula>LEN(TRIM(K2075))&gt;0</formula>
    </cfRule>
  </conditionalFormatting>
  <conditionalFormatting sqref="M2075">
    <cfRule type="containsText" dxfId="21658" priority="22601" operator="containsText" text="Complete">
      <formula>NOT(ISERROR(SEARCH("Complete",M2075)))</formula>
    </cfRule>
  </conditionalFormatting>
  <conditionalFormatting sqref="J2076">
    <cfRule type="notContainsBlanks" dxfId="21657" priority="22599">
      <formula>LEN(TRIM(J2076))&gt;0</formula>
    </cfRule>
  </conditionalFormatting>
  <conditionalFormatting sqref="K2076">
    <cfRule type="notContainsBlanks" dxfId="21656" priority="22598">
      <formula>LEN(TRIM(K2076))&gt;0</formula>
    </cfRule>
  </conditionalFormatting>
  <conditionalFormatting sqref="M2076">
    <cfRule type="containsText" dxfId="21655" priority="22597" operator="containsText" text="Complete">
      <formula>NOT(ISERROR(SEARCH("Complete",M2076)))</formula>
    </cfRule>
  </conditionalFormatting>
  <conditionalFormatting sqref="I2076">
    <cfRule type="cellIs" dxfId="21654" priority="22596" operator="greaterThan">
      <formula>2.35</formula>
    </cfRule>
  </conditionalFormatting>
  <conditionalFormatting sqref="I2076">
    <cfRule type="cellIs" dxfId="21653" priority="22592" operator="greaterThan">
      <formula>2.35</formula>
    </cfRule>
  </conditionalFormatting>
  <conditionalFormatting sqref="J2076">
    <cfRule type="notContainsBlanks" dxfId="21652" priority="22595">
      <formula>LEN(TRIM(J2076))&gt;0</formula>
    </cfRule>
  </conditionalFormatting>
  <conditionalFormatting sqref="K2076">
    <cfRule type="notContainsBlanks" dxfId="21651" priority="22594">
      <formula>LEN(TRIM(K2076))&gt;0</formula>
    </cfRule>
  </conditionalFormatting>
  <conditionalFormatting sqref="M2076">
    <cfRule type="containsText" dxfId="21650" priority="22593" operator="containsText" text="Complete">
      <formula>NOT(ISERROR(SEARCH("Complete",M2076)))</formula>
    </cfRule>
  </conditionalFormatting>
  <conditionalFormatting sqref="J2076">
    <cfRule type="notContainsBlanks" dxfId="21649" priority="22591">
      <formula>LEN(TRIM(J2076))&gt;0</formula>
    </cfRule>
  </conditionalFormatting>
  <conditionalFormatting sqref="K2076">
    <cfRule type="notContainsBlanks" dxfId="21648" priority="22590">
      <formula>LEN(TRIM(K2076))&gt;0</formula>
    </cfRule>
  </conditionalFormatting>
  <conditionalFormatting sqref="M2076">
    <cfRule type="containsText" dxfId="21647" priority="22589" operator="containsText" text="Complete">
      <formula>NOT(ISERROR(SEARCH("Complete",M2076)))</formula>
    </cfRule>
  </conditionalFormatting>
  <conditionalFormatting sqref="I2076">
    <cfRule type="cellIs" dxfId="21646" priority="22588" operator="greaterThan">
      <formula>2.35</formula>
    </cfRule>
  </conditionalFormatting>
  <conditionalFormatting sqref="I2076">
    <cfRule type="cellIs" dxfId="21645" priority="22584" operator="greaterThan">
      <formula>2.35</formula>
    </cfRule>
  </conditionalFormatting>
  <conditionalFormatting sqref="J2076">
    <cfRule type="notContainsBlanks" dxfId="21644" priority="22587">
      <formula>LEN(TRIM(J2076))&gt;0</formula>
    </cfRule>
  </conditionalFormatting>
  <conditionalFormatting sqref="K2076">
    <cfRule type="notContainsBlanks" dxfId="21643" priority="22586">
      <formula>LEN(TRIM(K2076))&gt;0</formula>
    </cfRule>
  </conditionalFormatting>
  <conditionalFormatting sqref="M2076">
    <cfRule type="containsText" dxfId="21642" priority="22585" operator="containsText" text="Complete">
      <formula>NOT(ISERROR(SEARCH("Complete",M2076)))</formula>
    </cfRule>
  </conditionalFormatting>
  <conditionalFormatting sqref="J2077">
    <cfRule type="notContainsBlanks" dxfId="21641" priority="22583">
      <formula>LEN(TRIM(J2077))&gt;0</formula>
    </cfRule>
  </conditionalFormatting>
  <conditionalFormatting sqref="K2077">
    <cfRule type="notContainsBlanks" dxfId="21640" priority="22582">
      <formula>LEN(TRIM(K2077))&gt;0</formula>
    </cfRule>
  </conditionalFormatting>
  <conditionalFormatting sqref="M2077">
    <cfRule type="containsText" dxfId="21639" priority="22581" operator="containsText" text="Complete">
      <formula>NOT(ISERROR(SEARCH("Complete",M2077)))</formula>
    </cfRule>
  </conditionalFormatting>
  <conditionalFormatting sqref="I2077">
    <cfRule type="cellIs" dxfId="21638" priority="22580" operator="greaterThan">
      <formula>2.35</formula>
    </cfRule>
  </conditionalFormatting>
  <conditionalFormatting sqref="I2077">
    <cfRule type="cellIs" dxfId="21637" priority="22576" operator="greaterThan">
      <formula>2.35</formula>
    </cfRule>
  </conditionalFormatting>
  <conditionalFormatting sqref="J2077">
    <cfRule type="notContainsBlanks" dxfId="21636" priority="22579">
      <formula>LEN(TRIM(J2077))&gt;0</formula>
    </cfRule>
  </conditionalFormatting>
  <conditionalFormatting sqref="K2077">
    <cfRule type="notContainsBlanks" dxfId="21635" priority="22578">
      <formula>LEN(TRIM(K2077))&gt;0</formula>
    </cfRule>
  </conditionalFormatting>
  <conditionalFormatting sqref="M2077">
    <cfRule type="containsText" dxfId="21634" priority="22577" operator="containsText" text="Complete">
      <formula>NOT(ISERROR(SEARCH("Complete",M2077)))</formula>
    </cfRule>
  </conditionalFormatting>
  <conditionalFormatting sqref="J2077">
    <cfRule type="notContainsBlanks" dxfId="21633" priority="22575">
      <formula>LEN(TRIM(J2077))&gt;0</formula>
    </cfRule>
  </conditionalFormatting>
  <conditionalFormatting sqref="K2077">
    <cfRule type="notContainsBlanks" dxfId="21632" priority="22574">
      <formula>LEN(TRIM(K2077))&gt;0</formula>
    </cfRule>
  </conditionalFormatting>
  <conditionalFormatting sqref="M2077">
    <cfRule type="containsText" dxfId="21631" priority="22573" operator="containsText" text="Complete">
      <formula>NOT(ISERROR(SEARCH("Complete",M2077)))</formula>
    </cfRule>
  </conditionalFormatting>
  <conditionalFormatting sqref="I2077">
    <cfRule type="cellIs" dxfId="21630" priority="22572" operator="greaterThan">
      <formula>2.35</formula>
    </cfRule>
  </conditionalFormatting>
  <conditionalFormatting sqref="I2077">
    <cfRule type="cellIs" dxfId="21629" priority="22568" operator="greaterThan">
      <formula>2.35</formula>
    </cfRule>
  </conditionalFormatting>
  <conditionalFormatting sqref="J2077">
    <cfRule type="notContainsBlanks" dxfId="21628" priority="22571">
      <formula>LEN(TRIM(J2077))&gt;0</formula>
    </cfRule>
  </conditionalFormatting>
  <conditionalFormatting sqref="K2077">
    <cfRule type="notContainsBlanks" dxfId="21627" priority="22570">
      <formula>LEN(TRIM(K2077))&gt;0</formula>
    </cfRule>
  </conditionalFormatting>
  <conditionalFormatting sqref="M2077">
    <cfRule type="containsText" dxfId="21626" priority="22569" operator="containsText" text="Complete">
      <formula>NOT(ISERROR(SEARCH("Complete",M2077)))</formula>
    </cfRule>
  </conditionalFormatting>
  <conditionalFormatting sqref="J2078">
    <cfRule type="notContainsBlanks" dxfId="21625" priority="22567">
      <formula>LEN(TRIM(J2078))&gt;0</formula>
    </cfRule>
  </conditionalFormatting>
  <conditionalFormatting sqref="K2078">
    <cfRule type="notContainsBlanks" dxfId="21624" priority="22566">
      <formula>LEN(TRIM(K2078))&gt;0</formula>
    </cfRule>
  </conditionalFormatting>
  <conditionalFormatting sqref="M2078">
    <cfRule type="containsText" dxfId="21623" priority="22565" operator="containsText" text="Complete">
      <formula>NOT(ISERROR(SEARCH("Complete",M2078)))</formula>
    </cfRule>
  </conditionalFormatting>
  <conditionalFormatting sqref="I2078">
    <cfRule type="cellIs" dxfId="21622" priority="22564" operator="greaterThan">
      <formula>2.35</formula>
    </cfRule>
  </conditionalFormatting>
  <conditionalFormatting sqref="I2078">
    <cfRule type="cellIs" dxfId="21621" priority="22560" operator="greaterThan">
      <formula>2.35</formula>
    </cfRule>
  </conditionalFormatting>
  <conditionalFormatting sqref="J2078">
    <cfRule type="notContainsBlanks" dxfId="21620" priority="22563">
      <formula>LEN(TRIM(J2078))&gt;0</formula>
    </cfRule>
  </conditionalFormatting>
  <conditionalFormatting sqref="K2078">
    <cfRule type="notContainsBlanks" dxfId="21619" priority="22562">
      <formula>LEN(TRIM(K2078))&gt;0</formula>
    </cfRule>
  </conditionalFormatting>
  <conditionalFormatting sqref="M2078">
    <cfRule type="containsText" dxfId="21618" priority="22561" operator="containsText" text="Complete">
      <formula>NOT(ISERROR(SEARCH("Complete",M2078)))</formula>
    </cfRule>
  </conditionalFormatting>
  <conditionalFormatting sqref="J2078">
    <cfRule type="notContainsBlanks" dxfId="21617" priority="22559">
      <formula>LEN(TRIM(J2078))&gt;0</formula>
    </cfRule>
  </conditionalFormatting>
  <conditionalFormatting sqref="K2078">
    <cfRule type="notContainsBlanks" dxfId="21616" priority="22558">
      <formula>LEN(TRIM(K2078))&gt;0</formula>
    </cfRule>
  </conditionalFormatting>
  <conditionalFormatting sqref="M2078">
    <cfRule type="containsText" dxfId="21615" priority="22557" operator="containsText" text="Complete">
      <formula>NOT(ISERROR(SEARCH("Complete",M2078)))</formula>
    </cfRule>
  </conditionalFormatting>
  <conditionalFormatting sqref="I2078">
    <cfRule type="cellIs" dxfId="21614" priority="22556" operator="greaterThan">
      <formula>2.35</formula>
    </cfRule>
  </conditionalFormatting>
  <conditionalFormatting sqref="I2078">
    <cfRule type="cellIs" dxfId="21613" priority="22552" operator="greaterThan">
      <formula>2.35</formula>
    </cfRule>
  </conditionalFormatting>
  <conditionalFormatting sqref="J2078">
    <cfRule type="notContainsBlanks" dxfId="21612" priority="22555">
      <formula>LEN(TRIM(J2078))&gt;0</formula>
    </cfRule>
  </conditionalFormatting>
  <conditionalFormatting sqref="K2078">
    <cfRule type="notContainsBlanks" dxfId="21611" priority="22554">
      <formula>LEN(TRIM(K2078))&gt;0</formula>
    </cfRule>
  </conditionalFormatting>
  <conditionalFormatting sqref="M2078">
    <cfRule type="containsText" dxfId="21610" priority="22553" operator="containsText" text="Complete">
      <formula>NOT(ISERROR(SEARCH("Complete",M2078)))</formula>
    </cfRule>
  </conditionalFormatting>
  <conditionalFormatting sqref="J2079">
    <cfRule type="notContainsBlanks" dxfId="21609" priority="22551">
      <formula>LEN(TRIM(J2079))&gt;0</formula>
    </cfRule>
  </conditionalFormatting>
  <conditionalFormatting sqref="K2079">
    <cfRule type="notContainsBlanks" dxfId="21608" priority="22550">
      <formula>LEN(TRIM(K2079))&gt;0</formula>
    </cfRule>
  </conditionalFormatting>
  <conditionalFormatting sqref="M2079">
    <cfRule type="containsText" dxfId="21607" priority="22549" operator="containsText" text="Complete">
      <formula>NOT(ISERROR(SEARCH("Complete",M2079)))</formula>
    </cfRule>
  </conditionalFormatting>
  <conditionalFormatting sqref="I2079">
    <cfRule type="cellIs" dxfId="21606" priority="22548" operator="greaterThan">
      <formula>2.35</formula>
    </cfRule>
  </conditionalFormatting>
  <conditionalFormatting sqref="I2079">
    <cfRule type="cellIs" dxfId="21605" priority="22544" operator="greaterThan">
      <formula>2.35</formula>
    </cfRule>
  </conditionalFormatting>
  <conditionalFormatting sqref="J2079">
    <cfRule type="notContainsBlanks" dxfId="21604" priority="22547">
      <formula>LEN(TRIM(J2079))&gt;0</formula>
    </cfRule>
  </conditionalFormatting>
  <conditionalFormatting sqref="K2079">
    <cfRule type="notContainsBlanks" dxfId="21603" priority="22546">
      <formula>LEN(TRIM(K2079))&gt;0</formula>
    </cfRule>
  </conditionalFormatting>
  <conditionalFormatting sqref="M2079">
    <cfRule type="containsText" dxfId="21602" priority="22545" operator="containsText" text="Complete">
      <formula>NOT(ISERROR(SEARCH("Complete",M2079)))</formula>
    </cfRule>
  </conditionalFormatting>
  <conditionalFormatting sqref="J2079">
    <cfRule type="notContainsBlanks" dxfId="21601" priority="22543">
      <formula>LEN(TRIM(J2079))&gt;0</formula>
    </cfRule>
  </conditionalFormatting>
  <conditionalFormatting sqref="K2079">
    <cfRule type="notContainsBlanks" dxfId="21600" priority="22542">
      <formula>LEN(TRIM(K2079))&gt;0</formula>
    </cfRule>
  </conditionalFormatting>
  <conditionalFormatting sqref="M2079">
    <cfRule type="containsText" dxfId="21599" priority="22541" operator="containsText" text="Complete">
      <formula>NOT(ISERROR(SEARCH("Complete",M2079)))</formula>
    </cfRule>
  </conditionalFormatting>
  <conditionalFormatting sqref="I2079">
    <cfRule type="cellIs" dxfId="21598" priority="22540" operator="greaterThan">
      <formula>2.35</formula>
    </cfRule>
  </conditionalFormatting>
  <conditionalFormatting sqref="I2079">
    <cfRule type="cellIs" dxfId="21597" priority="22536" operator="greaterThan">
      <formula>2.35</formula>
    </cfRule>
  </conditionalFormatting>
  <conditionalFormatting sqref="J2079">
    <cfRule type="notContainsBlanks" dxfId="21596" priority="22539">
      <formula>LEN(TRIM(J2079))&gt;0</formula>
    </cfRule>
  </conditionalFormatting>
  <conditionalFormatting sqref="K2079">
    <cfRule type="notContainsBlanks" dxfId="21595" priority="22538">
      <formula>LEN(TRIM(K2079))&gt;0</formula>
    </cfRule>
  </conditionalFormatting>
  <conditionalFormatting sqref="M2079">
    <cfRule type="containsText" dxfId="21594" priority="22537" operator="containsText" text="Complete">
      <formula>NOT(ISERROR(SEARCH("Complete",M2079)))</formula>
    </cfRule>
  </conditionalFormatting>
  <conditionalFormatting sqref="J2080">
    <cfRule type="notContainsBlanks" dxfId="21593" priority="22535">
      <formula>LEN(TRIM(J2080))&gt;0</formula>
    </cfRule>
  </conditionalFormatting>
  <conditionalFormatting sqref="K2080">
    <cfRule type="notContainsBlanks" dxfId="21592" priority="22534">
      <formula>LEN(TRIM(K2080))&gt;0</formula>
    </cfRule>
  </conditionalFormatting>
  <conditionalFormatting sqref="M2080">
    <cfRule type="containsText" dxfId="21591" priority="22533" operator="containsText" text="Complete">
      <formula>NOT(ISERROR(SEARCH("Complete",M2080)))</formula>
    </cfRule>
  </conditionalFormatting>
  <conditionalFormatting sqref="I2080">
    <cfRule type="cellIs" dxfId="21590" priority="22532" operator="greaterThan">
      <formula>2.35</formula>
    </cfRule>
  </conditionalFormatting>
  <conditionalFormatting sqref="I2080">
    <cfRule type="cellIs" dxfId="21589" priority="22528" operator="greaterThan">
      <formula>2.35</formula>
    </cfRule>
  </conditionalFormatting>
  <conditionalFormatting sqref="J2080">
    <cfRule type="notContainsBlanks" dxfId="21588" priority="22531">
      <formula>LEN(TRIM(J2080))&gt;0</formula>
    </cfRule>
  </conditionalFormatting>
  <conditionalFormatting sqref="K2080">
    <cfRule type="notContainsBlanks" dxfId="21587" priority="22530">
      <formula>LEN(TRIM(K2080))&gt;0</formula>
    </cfRule>
  </conditionalFormatting>
  <conditionalFormatting sqref="M2080">
    <cfRule type="containsText" dxfId="21586" priority="22529" operator="containsText" text="Complete">
      <formula>NOT(ISERROR(SEARCH("Complete",M2080)))</formula>
    </cfRule>
  </conditionalFormatting>
  <conditionalFormatting sqref="J2080">
    <cfRule type="notContainsBlanks" dxfId="21585" priority="22527">
      <formula>LEN(TRIM(J2080))&gt;0</formula>
    </cfRule>
  </conditionalFormatting>
  <conditionalFormatting sqref="K2080">
    <cfRule type="notContainsBlanks" dxfId="21584" priority="22526">
      <formula>LEN(TRIM(K2080))&gt;0</formula>
    </cfRule>
  </conditionalFormatting>
  <conditionalFormatting sqref="M2080">
    <cfRule type="containsText" dxfId="21583" priority="22525" operator="containsText" text="Complete">
      <formula>NOT(ISERROR(SEARCH("Complete",M2080)))</formula>
    </cfRule>
  </conditionalFormatting>
  <conditionalFormatting sqref="I2080">
    <cfRule type="cellIs" dxfId="21582" priority="22524" operator="greaterThan">
      <formula>2.35</formula>
    </cfRule>
  </conditionalFormatting>
  <conditionalFormatting sqref="I2080">
    <cfRule type="cellIs" dxfId="21581" priority="22520" operator="greaterThan">
      <formula>2.35</formula>
    </cfRule>
  </conditionalFormatting>
  <conditionalFormatting sqref="J2080">
    <cfRule type="notContainsBlanks" dxfId="21580" priority="22523">
      <formula>LEN(TRIM(J2080))&gt;0</formula>
    </cfRule>
  </conditionalFormatting>
  <conditionalFormatting sqref="K2080">
    <cfRule type="notContainsBlanks" dxfId="21579" priority="22522">
      <formula>LEN(TRIM(K2080))&gt;0</formula>
    </cfRule>
  </conditionalFormatting>
  <conditionalFormatting sqref="M2080">
    <cfRule type="containsText" dxfId="21578" priority="22521" operator="containsText" text="Complete">
      <formula>NOT(ISERROR(SEARCH("Complete",M2080)))</formula>
    </cfRule>
  </conditionalFormatting>
  <conditionalFormatting sqref="J2081">
    <cfRule type="notContainsBlanks" dxfId="21577" priority="22519">
      <formula>LEN(TRIM(J2081))&gt;0</formula>
    </cfRule>
  </conditionalFormatting>
  <conditionalFormatting sqref="K2081">
    <cfRule type="notContainsBlanks" dxfId="21576" priority="22518">
      <formula>LEN(TRIM(K2081))&gt;0</formula>
    </cfRule>
  </conditionalFormatting>
  <conditionalFormatting sqref="M2081">
    <cfRule type="containsText" dxfId="21575" priority="22517" operator="containsText" text="Complete">
      <formula>NOT(ISERROR(SEARCH("Complete",M2081)))</formula>
    </cfRule>
  </conditionalFormatting>
  <conditionalFormatting sqref="I2081">
    <cfRule type="cellIs" dxfId="21574" priority="22516" operator="greaterThan">
      <formula>2.35</formula>
    </cfRule>
  </conditionalFormatting>
  <conditionalFormatting sqref="I2081">
    <cfRule type="cellIs" dxfId="21573" priority="22512" operator="greaterThan">
      <formula>2.35</formula>
    </cfRule>
  </conditionalFormatting>
  <conditionalFormatting sqref="J2081">
    <cfRule type="notContainsBlanks" dxfId="21572" priority="22515">
      <formula>LEN(TRIM(J2081))&gt;0</formula>
    </cfRule>
  </conditionalFormatting>
  <conditionalFormatting sqref="K2081">
    <cfRule type="notContainsBlanks" dxfId="21571" priority="22514">
      <formula>LEN(TRIM(K2081))&gt;0</formula>
    </cfRule>
  </conditionalFormatting>
  <conditionalFormatting sqref="M2081">
    <cfRule type="containsText" dxfId="21570" priority="22513" operator="containsText" text="Complete">
      <formula>NOT(ISERROR(SEARCH("Complete",M2081)))</formula>
    </cfRule>
  </conditionalFormatting>
  <conditionalFormatting sqref="J2081">
    <cfRule type="notContainsBlanks" dxfId="21569" priority="22511">
      <formula>LEN(TRIM(J2081))&gt;0</formula>
    </cfRule>
  </conditionalFormatting>
  <conditionalFormatting sqref="K2081">
    <cfRule type="notContainsBlanks" dxfId="21568" priority="22510">
      <formula>LEN(TRIM(K2081))&gt;0</formula>
    </cfRule>
  </conditionalFormatting>
  <conditionalFormatting sqref="M2081">
    <cfRule type="containsText" dxfId="21567" priority="22509" operator="containsText" text="Complete">
      <formula>NOT(ISERROR(SEARCH("Complete",M2081)))</formula>
    </cfRule>
  </conditionalFormatting>
  <conditionalFormatting sqref="I2081">
    <cfRule type="cellIs" dxfId="21566" priority="22508" operator="greaterThan">
      <formula>2.35</formula>
    </cfRule>
  </conditionalFormatting>
  <conditionalFormatting sqref="I2081">
    <cfRule type="cellIs" dxfId="21565" priority="22504" operator="greaterThan">
      <formula>2.35</formula>
    </cfRule>
  </conditionalFormatting>
  <conditionalFormatting sqref="J2081">
    <cfRule type="notContainsBlanks" dxfId="21564" priority="22507">
      <formula>LEN(TRIM(J2081))&gt;0</formula>
    </cfRule>
  </conditionalFormatting>
  <conditionalFormatting sqref="K2081">
    <cfRule type="notContainsBlanks" dxfId="21563" priority="22506">
      <formula>LEN(TRIM(K2081))&gt;0</formula>
    </cfRule>
  </conditionalFormatting>
  <conditionalFormatting sqref="M2081">
    <cfRule type="containsText" dxfId="21562" priority="22505" operator="containsText" text="Complete">
      <formula>NOT(ISERROR(SEARCH("Complete",M2081)))</formula>
    </cfRule>
  </conditionalFormatting>
  <conditionalFormatting sqref="J2082">
    <cfRule type="notContainsBlanks" dxfId="21561" priority="22503">
      <formula>LEN(TRIM(J2082))&gt;0</formula>
    </cfRule>
  </conditionalFormatting>
  <conditionalFormatting sqref="K2082">
    <cfRule type="notContainsBlanks" dxfId="21560" priority="22502">
      <formula>LEN(TRIM(K2082))&gt;0</formula>
    </cfRule>
  </conditionalFormatting>
  <conditionalFormatting sqref="M2082">
    <cfRule type="containsText" dxfId="21559" priority="22501" operator="containsText" text="Complete">
      <formula>NOT(ISERROR(SEARCH("Complete",M2082)))</formula>
    </cfRule>
  </conditionalFormatting>
  <conditionalFormatting sqref="I2082">
    <cfRule type="cellIs" dxfId="21558" priority="22500" operator="greaterThan">
      <formula>2.35</formula>
    </cfRule>
  </conditionalFormatting>
  <conditionalFormatting sqref="I2082">
    <cfRule type="cellIs" dxfId="21557" priority="22496" operator="greaterThan">
      <formula>2.35</formula>
    </cfRule>
  </conditionalFormatting>
  <conditionalFormatting sqref="J2082">
    <cfRule type="notContainsBlanks" dxfId="21556" priority="22499">
      <formula>LEN(TRIM(J2082))&gt;0</formula>
    </cfRule>
  </conditionalFormatting>
  <conditionalFormatting sqref="K2082">
    <cfRule type="notContainsBlanks" dxfId="21555" priority="22498">
      <formula>LEN(TRIM(K2082))&gt;0</formula>
    </cfRule>
  </conditionalFormatting>
  <conditionalFormatting sqref="M2082">
    <cfRule type="containsText" dxfId="21554" priority="22497" operator="containsText" text="Complete">
      <formula>NOT(ISERROR(SEARCH("Complete",M2082)))</formula>
    </cfRule>
  </conditionalFormatting>
  <conditionalFormatting sqref="J2082">
    <cfRule type="notContainsBlanks" dxfId="21553" priority="22495">
      <formula>LEN(TRIM(J2082))&gt;0</formula>
    </cfRule>
  </conditionalFormatting>
  <conditionalFormatting sqref="K2082">
    <cfRule type="notContainsBlanks" dxfId="21552" priority="22494">
      <formula>LEN(TRIM(K2082))&gt;0</formula>
    </cfRule>
  </conditionalFormatting>
  <conditionalFormatting sqref="M2082">
    <cfRule type="containsText" dxfId="21551" priority="22493" operator="containsText" text="Complete">
      <formula>NOT(ISERROR(SEARCH("Complete",M2082)))</formula>
    </cfRule>
  </conditionalFormatting>
  <conditionalFormatting sqref="I2082">
    <cfRule type="cellIs" dxfId="21550" priority="22492" operator="greaterThan">
      <formula>2.35</formula>
    </cfRule>
  </conditionalFormatting>
  <conditionalFormatting sqref="I2082">
    <cfRule type="cellIs" dxfId="21549" priority="22488" operator="greaterThan">
      <formula>2.35</formula>
    </cfRule>
  </conditionalFormatting>
  <conditionalFormatting sqref="J2082">
    <cfRule type="notContainsBlanks" dxfId="21548" priority="22491">
      <formula>LEN(TRIM(J2082))&gt;0</formula>
    </cfRule>
  </conditionalFormatting>
  <conditionalFormatting sqref="K2082">
    <cfRule type="notContainsBlanks" dxfId="21547" priority="22490">
      <formula>LEN(TRIM(K2082))&gt;0</formula>
    </cfRule>
  </conditionalFormatting>
  <conditionalFormatting sqref="M2082">
    <cfRule type="containsText" dxfId="21546" priority="22489" operator="containsText" text="Complete">
      <formula>NOT(ISERROR(SEARCH("Complete",M2082)))</formula>
    </cfRule>
  </conditionalFormatting>
  <conditionalFormatting sqref="J2083">
    <cfRule type="notContainsBlanks" dxfId="21545" priority="22487">
      <formula>LEN(TRIM(J2083))&gt;0</formula>
    </cfRule>
  </conditionalFormatting>
  <conditionalFormatting sqref="K2083">
    <cfRule type="notContainsBlanks" dxfId="21544" priority="22486">
      <formula>LEN(TRIM(K2083))&gt;0</formula>
    </cfRule>
  </conditionalFormatting>
  <conditionalFormatting sqref="M2083">
    <cfRule type="containsText" dxfId="21543" priority="22485" operator="containsText" text="Complete">
      <formula>NOT(ISERROR(SEARCH("Complete",M2083)))</formula>
    </cfRule>
  </conditionalFormatting>
  <conditionalFormatting sqref="I2083">
    <cfRule type="cellIs" dxfId="21542" priority="22484" operator="greaterThan">
      <formula>2.35</formula>
    </cfRule>
  </conditionalFormatting>
  <conditionalFormatting sqref="I2083">
    <cfRule type="cellIs" dxfId="21541" priority="22480" operator="greaterThan">
      <formula>2.35</formula>
    </cfRule>
  </conditionalFormatting>
  <conditionalFormatting sqref="J2083">
    <cfRule type="notContainsBlanks" dxfId="21540" priority="22483">
      <formula>LEN(TRIM(J2083))&gt;0</formula>
    </cfRule>
  </conditionalFormatting>
  <conditionalFormatting sqref="K2083">
    <cfRule type="notContainsBlanks" dxfId="21539" priority="22482">
      <formula>LEN(TRIM(K2083))&gt;0</formula>
    </cfRule>
  </conditionalFormatting>
  <conditionalFormatting sqref="M2083">
    <cfRule type="containsText" dxfId="21538" priority="22481" operator="containsText" text="Complete">
      <formula>NOT(ISERROR(SEARCH("Complete",M2083)))</formula>
    </cfRule>
  </conditionalFormatting>
  <conditionalFormatting sqref="J2083">
    <cfRule type="notContainsBlanks" dxfId="21537" priority="22479">
      <formula>LEN(TRIM(J2083))&gt;0</formula>
    </cfRule>
  </conditionalFormatting>
  <conditionalFormatting sqref="K2083">
    <cfRule type="notContainsBlanks" dxfId="21536" priority="22478">
      <formula>LEN(TRIM(K2083))&gt;0</formula>
    </cfRule>
  </conditionalFormatting>
  <conditionalFormatting sqref="M2083">
    <cfRule type="containsText" dxfId="21535" priority="22477" operator="containsText" text="Complete">
      <formula>NOT(ISERROR(SEARCH("Complete",M2083)))</formula>
    </cfRule>
  </conditionalFormatting>
  <conditionalFormatting sqref="I2083">
    <cfRule type="cellIs" dxfId="21534" priority="22476" operator="greaterThan">
      <formula>2.35</formula>
    </cfRule>
  </conditionalFormatting>
  <conditionalFormatting sqref="I2083">
    <cfRule type="cellIs" dxfId="21533" priority="22472" operator="greaterThan">
      <formula>2.35</formula>
    </cfRule>
  </conditionalFormatting>
  <conditionalFormatting sqref="J2083">
    <cfRule type="notContainsBlanks" dxfId="21532" priority="22475">
      <formula>LEN(TRIM(J2083))&gt;0</formula>
    </cfRule>
  </conditionalFormatting>
  <conditionalFormatting sqref="K2083">
    <cfRule type="notContainsBlanks" dxfId="21531" priority="22474">
      <formula>LEN(TRIM(K2083))&gt;0</formula>
    </cfRule>
  </conditionalFormatting>
  <conditionalFormatting sqref="M2083">
    <cfRule type="containsText" dxfId="21530" priority="22473" operator="containsText" text="Complete">
      <formula>NOT(ISERROR(SEARCH("Complete",M2083)))</formula>
    </cfRule>
  </conditionalFormatting>
  <conditionalFormatting sqref="J2084">
    <cfRule type="notContainsBlanks" dxfId="21529" priority="22471">
      <formula>LEN(TRIM(J2084))&gt;0</formula>
    </cfRule>
  </conditionalFormatting>
  <conditionalFormatting sqref="K2084">
    <cfRule type="notContainsBlanks" dxfId="21528" priority="22470">
      <formula>LEN(TRIM(K2084))&gt;0</formula>
    </cfRule>
  </conditionalFormatting>
  <conditionalFormatting sqref="M2084">
    <cfRule type="containsText" dxfId="21527" priority="22469" operator="containsText" text="Complete">
      <formula>NOT(ISERROR(SEARCH("Complete",M2084)))</formula>
    </cfRule>
  </conditionalFormatting>
  <conditionalFormatting sqref="I2084">
    <cfRule type="cellIs" dxfId="21526" priority="22468" operator="greaterThan">
      <formula>2.35</formula>
    </cfRule>
  </conditionalFormatting>
  <conditionalFormatting sqref="I2084">
    <cfRule type="cellIs" dxfId="21525" priority="22464" operator="greaterThan">
      <formula>2.35</formula>
    </cfRule>
  </conditionalFormatting>
  <conditionalFormatting sqref="J2084">
    <cfRule type="notContainsBlanks" dxfId="21524" priority="22467">
      <formula>LEN(TRIM(J2084))&gt;0</formula>
    </cfRule>
  </conditionalFormatting>
  <conditionalFormatting sqref="K2084">
    <cfRule type="notContainsBlanks" dxfId="21523" priority="22466">
      <formula>LEN(TRIM(K2084))&gt;0</formula>
    </cfRule>
  </conditionalFormatting>
  <conditionalFormatting sqref="M2084">
    <cfRule type="containsText" dxfId="21522" priority="22465" operator="containsText" text="Complete">
      <formula>NOT(ISERROR(SEARCH("Complete",M2084)))</formula>
    </cfRule>
  </conditionalFormatting>
  <conditionalFormatting sqref="J2084">
    <cfRule type="notContainsBlanks" dxfId="21521" priority="22463">
      <formula>LEN(TRIM(J2084))&gt;0</formula>
    </cfRule>
  </conditionalFormatting>
  <conditionalFormatting sqref="K2084">
    <cfRule type="notContainsBlanks" dxfId="21520" priority="22462">
      <formula>LEN(TRIM(K2084))&gt;0</formula>
    </cfRule>
  </conditionalFormatting>
  <conditionalFormatting sqref="M2084">
    <cfRule type="containsText" dxfId="21519" priority="22461" operator="containsText" text="Complete">
      <formula>NOT(ISERROR(SEARCH("Complete",M2084)))</formula>
    </cfRule>
  </conditionalFormatting>
  <conditionalFormatting sqref="I2084">
    <cfRule type="cellIs" dxfId="21518" priority="22460" operator="greaterThan">
      <formula>2.35</formula>
    </cfRule>
  </conditionalFormatting>
  <conditionalFormatting sqref="I2084">
    <cfRule type="cellIs" dxfId="21517" priority="22456" operator="greaterThan">
      <formula>2.35</formula>
    </cfRule>
  </conditionalFormatting>
  <conditionalFormatting sqref="J2084">
    <cfRule type="notContainsBlanks" dxfId="21516" priority="22459">
      <formula>LEN(TRIM(J2084))&gt;0</formula>
    </cfRule>
  </conditionalFormatting>
  <conditionalFormatting sqref="K2084">
    <cfRule type="notContainsBlanks" dxfId="21515" priority="22458">
      <formula>LEN(TRIM(K2084))&gt;0</formula>
    </cfRule>
  </conditionalFormatting>
  <conditionalFormatting sqref="M2084">
    <cfRule type="containsText" dxfId="21514" priority="22457" operator="containsText" text="Complete">
      <formula>NOT(ISERROR(SEARCH("Complete",M2084)))</formula>
    </cfRule>
  </conditionalFormatting>
  <conditionalFormatting sqref="J2085">
    <cfRule type="notContainsBlanks" dxfId="21513" priority="22455">
      <formula>LEN(TRIM(J2085))&gt;0</formula>
    </cfRule>
  </conditionalFormatting>
  <conditionalFormatting sqref="K2085">
    <cfRule type="notContainsBlanks" dxfId="21512" priority="22454">
      <formula>LEN(TRIM(K2085))&gt;0</formula>
    </cfRule>
  </conditionalFormatting>
  <conditionalFormatting sqref="M2085">
    <cfRule type="containsText" dxfId="21511" priority="22453" operator="containsText" text="Complete">
      <formula>NOT(ISERROR(SEARCH("Complete",M2085)))</formula>
    </cfRule>
  </conditionalFormatting>
  <conditionalFormatting sqref="I2085">
    <cfRule type="cellIs" dxfId="21510" priority="22452" operator="greaterThan">
      <formula>2.35</formula>
    </cfRule>
  </conditionalFormatting>
  <conditionalFormatting sqref="I2085">
    <cfRule type="cellIs" dxfId="21509" priority="22448" operator="greaterThan">
      <formula>2.35</formula>
    </cfRule>
  </conditionalFormatting>
  <conditionalFormatting sqref="J2085">
    <cfRule type="notContainsBlanks" dxfId="21508" priority="22451">
      <formula>LEN(TRIM(J2085))&gt;0</formula>
    </cfRule>
  </conditionalFormatting>
  <conditionalFormatting sqref="K2085">
    <cfRule type="notContainsBlanks" dxfId="21507" priority="22450">
      <formula>LEN(TRIM(K2085))&gt;0</formula>
    </cfRule>
  </conditionalFormatting>
  <conditionalFormatting sqref="M2085">
    <cfRule type="containsText" dxfId="21506" priority="22449" operator="containsText" text="Complete">
      <formula>NOT(ISERROR(SEARCH("Complete",M2085)))</formula>
    </cfRule>
  </conditionalFormatting>
  <conditionalFormatting sqref="J2085">
    <cfRule type="notContainsBlanks" dxfId="21505" priority="22447">
      <formula>LEN(TRIM(J2085))&gt;0</formula>
    </cfRule>
  </conditionalFormatting>
  <conditionalFormatting sqref="K2085">
    <cfRule type="notContainsBlanks" dxfId="21504" priority="22446">
      <formula>LEN(TRIM(K2085))&gt;0</formula>
    </cfRule>
  </conditionalFormatting>
  <conditionalFormatting sqref="M2085">
    <cfRule type="containsText" dxfId="21503" priority="22445" operator="containsText" text="Complete">
      <formula>NOT(ISERROR(SEARCH("Complete",M2085)))</formula>
    </cfRule>
  </conditionalFormatting>
  <conditionalFormatting sqref="I2085">
    <cfRule type="cellIs" dxfId="21502" priority="22444" operator="greaterThan">
      <formula>2.35</formula>
    </cfRule>
  </conditionalFormatting>
  <conditionalFormatting sqref="I2085">
    <cfRule type="cellIs" dxfId="21501" priority="22440" operator="greaterThan">
      <formula>2.35</formula>
    </cfRule>
  </conditionalFormatting>
  <conditionalFormatting sqref="J2085">
    <cfRule type="notContainsBlanks" dxfId="21500" priority="22443">
      <formula>LEN(TRIM(J2085))&gt;0</formula>
    </cfRule>
  </conditionalFormatting>
  <conditionalFormatting sqref="K2085">
    <cfRule type="notContainsBlanks" dxfId="21499" priority="22442">
      <formula>LEN(TRIM(K2085))&gt;0</formula>
    </cfRule>
  </conditionalFormatting>
  <conditionalFormatting sqref="M2085">
    <cfRule type="containsText" dxfId="21498" priority="22441" operator="containsText" text="Complete">
      <formula>NOT(ISERROR(SEARCH("Complete",M2085)))</formula>
    </cfRule>
  </conditionalFormatting>
  <conditionalFormatting sqref="J2116">
    <cfRule type="notContainsBlanks" dxfId="21497" priority="22007">
      <formula>LEN(TRIM(J2116))&gt;0</formula>
    </cfRule>
  </conditionalFormatting>
  <conditionalFormatting sqref="K2116">
    <cfRule type="notContainsBlanks" dxfId="21496" priority="22006">
      <formula>LEN(TRIM(K2116))&gt;0</formula>
    </cfRule>
  </conditionalFormatting>
  <conditionalFormatting sqref="M2116">
    <cfRule type="containsText" dxfId="21495" priority="22005" operator="containsText" text="Complete">
      <formula>NOT(ISERROR(SEARCH("Complete",M2116)))</formula>
    </cfRule>
  </conditionalFormatting>
  <conditionalFormatting sqref="I2116">
    <cfRule type="cellIs" dxfId="21494" priority="22004" operator="greaterThan">
      <formula>2.35</formula>
    </cfRule>
  </conditionalFormatting>
  <conditionalFormatting sqref="I2116">
    <cfRule type="cellIs" dxfId="21493" priority="22000" operator="greaterThan">
      <formula>2.35</formula>
    </cfRule>
  </conditionalFormatting>
  <conditionalFormatting sqref="J2116">
    <cfRule type="notContainsBlanks" dxfId="21492" priority="22003">
      <formula>LEN(TRIM(J2116))&gt;0</formula>
    </cfRule>
  </conditionalFormatting>
  <conditionalFormatting sqref="K2116">
    <cfRule type="notContainsBlanks" dxfId="21491" priority="22002">
      <formula>LEN(TRIM(K2116))&gt;0</formula>
    </cfRule>
  </conditionalFormatting>
  <conditionalFormatting sqref="M2116">
    <cfRule type="containsText" dxfId="21490" priority="22001" operator="containsText" text="Complete">
      <formula>NOT(ISERROR(SEARCH("Complete",M2116)))</formula>
    </cfRule>
  </conditionalFormatting>
  <conditionalFormatting sqref="J2116">
    <cfRule type="notContainsBlanks" dxfId="21489" priority="21999">
      <formula>LEN(TRIM(J2116))&gt;0</formula>
    </cfRule>
  </conditionalFormatting>
  <conditionalFormatting sqref="K2116">
    <cfRule type="notContainsBlanks" dxfId="21488" priority="21998">
      <formula>LEN(TRIM(K2116))&gt;0</formula>
    </cfRule>
  </conditionalFormatting>
  <conditionalFormatting sqref="M2116">
    <cfRule type="containsText" dxfId="21487" priority="21997" operator="containsText" text="Complete">
      <formula>NOT(ISERROR(SEARCH("Complete",M2116)))</formula>
    </cfRule>
  </conditionalFormatting>
  <conditionalFormatting sqref="I2116">
    <cfRule type="cellIs" dxfId="21486" priority="21996" operator="greaterThan">
      <formula>2.35</formula>
    </cfRule>
  </conditionalFormatting>
  <conditionalFormatting sqref="I2116">
    <cfRule type="cellIs" dxfId="21485" priority="21992" operator="greaterThan">
      <formula>2.35</formula>
    </cfRule>
  </conditionalFormatting>
  <conditionalFormatting sqref="J2116">
    <cfRule type="notContainsBlanks" dxfId="21484" priority="21995">
      <formula>LEN(TRIM(J2116))&gt;0</formula>
    </cfRule>
  </conditionalFormatting>
  <conditionalFormatting sqref="K2116">
    <cfRule type="notContainsBlanks" dxfId="21483" priority="21994">
      <formula>LEN(TRIM(K2116))&gt;0</formula>
    </cfRule>
  </conditionalFormatting>
  <conditionalFormatting sqref="M2116">
    <cfRule type="containsText" dxfId="21482" priority="21993" operator="containsText" text="Complete">
      <formula>NOT(ISERROR(SEARCH("Complete",M2116)))</formula>
    </cfRule>
  </conditionalFormatting>
  <conditionalFormatting sqref="J2086">
    <cfRule type="notContainsBlanks" dxfId="21481" priority="22423">
      <formula>LEN(TRIM(J2086))&gt;0</formula>
    </cfRule>
  </conditionalFormatting>
  <conditionalFormatting sqref="K2086">
    <cfRule type="notContainsBlanks" dxfId="21480" priority="22422">
      <formula>LEN(TRIM(K2086))&gt;0</formula>
    </cfRule>
  </conditionalFormatting>
  <conditionalFormatting sqref="M2086">
    <cfRule type="containsText" dxfId="21479" priority="22421" operator="containsText" text="Complete">
      <formula>NOT(ISERROR(SEARCH("Complete",M2086)))</formula>
    </cfRule>
  </conditionalFormatting>
  <conditionalFormatting sqref="I2086">
    <cfRule type="cellIs" dxfId="21478" priority="22420" operator="greaterThan">
      <formula>2.35</formula>
    </cfRule>
  </conditionalFormatting>
  <conditionalFormatting sqref="I2086">
    <cfRule type="cellIs" dxfId="21477" priority="22416" operator="greaterThan">
      <formula>2.35</formula>
    </cfRule>
  </conditionalFormatting>
  <conditionalFormatting sqref="J2086">
    <cfRule type="notContainsBlanks" dxfId="21476" priority="22419">
      <formula>LEN(TRIM(J2086))&gt;0</formula>
    </cfRule>
  </conditionalFormatting>
  <conditionalFormatting sqref="K2086">
    <cfRule type="notContainsBlanks" dxfId="21475" priority="22418">
      <formula>LEN(TRIM(K2086))&gt;0</formula>
    </cfRule>
  </conditionalFormatting>
  <conditionalFormatting sqref="M2086">
    <cfRule type="containsText" dxfId="21474" priority="22417" operator="containsText" text="Complete">
      <formula>NOT(ISERROR(SEARCH("Complete",M2086)))</formula>
    </cfRule>
  </conditionalFormatting>
  <conditionalFormatting sqref="J2086">
    <cfRule type="notContainsBlanks" dxfId="21473" priority="22415">
      <formula>LEN(TRIM(J2086))&gt;0</formula>
    </cfRule>
  </conditionalFormatting>
  <conditionalFormatting sqref="K2086">
    <cfRule type="notContainsBlanks" dxfId="21472" priority="22414">
      <formula>LEN(TRIM(K2086))&gt;0</formula>
    </cfRule>
  </conditionalFormatting>
  <conditionalFormatting sqref="M2086">
    <cfRule type="containsText" dxfId="21471" priority="22413" operator="containsText" text="Complete">
      <formula>NOT(ISERROR(SEARCH("Complete",M2086)))</formula>
    </cfRule>
  </conditionalFormatting>
  <conditionalFormatting sqref="I2086">
    <cfRule type="cellIs" dxfId="21470" priority="22412" operator="greaterThan">
      <formula>2.35</formula>
    </cfRule>
  </conditionalFormatting>
  <conditionalFormatting sqref="I2086">
    <cfRule type="cellIs" dxfId="21469" priority="22408" operator="greaterThan">
      <formula>2.35</formula>
    </cfRule>
  </conditionalFormatting>
  <conditionalFormatting sqref="J2086">
    <cfRule type="notContainsBlanks" dxfId="21468" priority="22411">
      <formula>LEN(TRIM(J2086))&gt;0</formula>
    </cfRule>
  </conditionalFormatting>
  <conditionalFormatting sqref="K2086">
    <cfRule type="notContainsBlanks" dxfId="21467" priority="22410">
      <formula>LEN(TRIM(K2086))&gt;0</formula>
    </cfRule>
  </conditionalFormatting>
  <conditionalFormatting sqref="M2086">
    <cfRule type="containsText" dxfId="21466" priority="22409" operator="containsText" text="Complete">
      <formula>NOT(ISERROR(SEARCH("Complete",M2086)))</formula>
    </cfRule>
  </conditionalFormatting>
  <conditionalFormatting sqref="J2087">
    <cfRule type="notContainsBlanks" dxfId="21465" priority="22407">
      <formula>LEN(TRIM(J2087))&gt;0</formula>
    </cfRule>
  </conditionalFormatting>
  <conditionalFormatting sqref="K2087">
    <cfRule type="notContainsBlanks" dxfId="21464" priority="22406">
      <formula>LEN(TRIM(K2087))&gt;0</formula>
    </cfRule>
  </conditionalFormatting>
  <conditionalFormatting sqref="M2087">
    <cfRule type="containsText" dxfId="21463" priority="22405" operator="containsText" text="Complete">
      <formula>NOT(ISERROR(SEARCH("Complete",M2087)))</formula>
    </cfRule>
  </conditionalFormatting>
  <conditionalFormatting sqref="I2087">
    <cfRule type="cellIs" dxfId="21462" priority="22404" operator="greaterThan">
      <formula>2.35</formula>
    </cfRule>
  </conditionalFormatting>
  <conditionalFormatting sqref="I2087">
    <cfRule type="cellIs" dxfId="21461" priority="22400" operator="greaterThan">
      <formula>2.35</formula>
    </cfRule>
  </conditionalFormatting>
  <conditionalFormatting sqref="J2087">
    <cfRule type="notContainsBlanks" dxfId="21460" priority="22403">
      <formula>LEN(TRIM(J2087))&gt;0</formula>
    </cfRule>
  </conditionalFormatting>
  <conditionalFormatting sqref="K2087">
    <cfRule type="notContainsBlanks" dxfId="21459" priority="22402">
      <formula>LEN(TRIM(K2087))&gt;0</formula>
    </cfRule>
  </conditionalFormatting>
  <conditionalFormatting sqref="M2087">
    <cfRule type="containsText" dxfId="21458" priority="22401" operator="containsText" text="Complete">
      <formula>NOT(ISERROR(SEARCH("Complete",M2087)))</formula>
    </cfRule>
  </conditionalFormatting>
  <conditionalFormatting sqref="J2087">
    <cfRule type="notContainsBlanks" dxfId="21457" priority="22399">
      <formula>LEN(TRIM(J2087))&gt;0</formula>
    </cfRule>
  </conditionalFormatting>
  <conditionalFormatting sqref="K2087">
    <cfRule type="notContainsBlanks" dxfId="21456" priority="22398">
      <formula>LEN(TRIM(K2087))&gt;0</formula>
    </cfRule>
  </conditionalFormatting>
  <conditionalFormatting sqref="M2087">
    <cfRule type="containsText" dxfId="21455" priority="22397" operator="containsText" text="Complete">
      <formula>NOT(ISERROR(SEARCH("Complete",M2087)))</formula>
    </cfRule>
  </conditionalFormatting>
  <conditionalFormatting sqref="I2087">
    <cfRule type="cellIs" dxfId="21454" priority="22396" operator="greaterThan">
      <formula>2.35</formula>
    </cfRule>
  </conditionalFormatting>
  <conditionalFormatting sqref="I2087">
    <cfRule type="cellIs" dxfId="21453" priority="22392" operator="greaterThan">
      <formula>2.35</formula>
    </cfRule>
  </conditionalFormatting>
  <conditionalFormatting sqref="J2087">
    <cfRule type="notContainsBlanks" dxfId="21452" priority="22395">
      <formula>LEN(TRIM(J2087))&gt;0</formula>
    </cfRule>
  </conditionalFormatting>
  <conditionalFormatting sqref="K2087">
    <cfRule type="notContainsBlanks" dxfId="21451" priority="22394">
      <formula>LEN(TRIM(K2087))&gt;0</formula>
    </cfRule>
  </conditionalFormatting>
  <conditionalFormatting sqref="M2087">
    <cfRule type="containsText" dxfId="21450" priority="22393" operator="containsText" text="Complete">
      <formula>NOT(ISERROR(SEARCH("Complete",M2087)))</formula>
    </cfRule>
  </conditionalFormatting>
  <conditionalFormatting sqref="J2088:J2091">
    <cfRule type="notContainsBlanks" dxfId="21449" priority="22391">
      <formula>LEN(TRIM(J2088))&gt;0</formula>
    </cfRule>
  </conditionalFormatting>
  <conditionalFormatting sqref="K2088:K2091">
    <cfRule type="notContainsBlanks" dxfId="21448" priority="22390">
      <formula>LEN(TRIM(K2088))&gt;0</formula>
    </cfRule>
  </conditionalFormatting>
  <conditionalFormatting sqref="M2088:M2091">
    <cfRule type="containsText" dxfId="21447" priority="22389" operator="containsText" text="Complete">
      <formula>NOT(ISERROR(SEARCH("Complete",M2088)))</formula>
    </cfRule>
  </conditionalFormatting>
  <conditionalFormatting sqref="I2088:I2091">
    <cfRule type="cellIs" dxfId="21446" priority="22388" operator="greaterThan">
      <formula>2.35</formula>
    </cfRule>
  </conditionalFormatting>
  <conditionalFormatting sqref="I2088:I2091">
    <cfRule type="cellIs" dxfId="21445" priority="22384" operator="greaterThan">
      <formula>2.35</formula>
    </cfRule>
  </conditionalFormatting>
  <conditionalFormatting sqref="J2088:J2091">
    <cfRule type="notContainsBlanks" dxfId="21444" priority="22387">
      <formula>LEN(TRIM(J2088))&gt;0</formula>
    </cfRule>
  </conditionalFormatting>
  <conditionalFormatting sqref="K2088:K2091">
    <cfRule type="notContainsBlanks" dxfId="21443" priority="22386">
      <formula>LEN(TRIM(K2088))&gt;0</formula>
    </cfRule>
  </conditionalFormatting>
  <conditionalFormatting sqref="M2088:M2091">
    <cfRule type="containsText" dxfId="21442" priority="22385" operator="containsText" text="Complete">
      <formula>NOT(ISERROR(SEARCH("Complete",M2088)))</formula>
    </cfRule>
  </conditionalFormatting>
  <conditionalFormatting sqref="J2088:J2091">
    <cfRule type="notContainsBlanks" dxfId="21441" priority="22383">
      <formula>LEN(TRIM(J2088))&gt;0</formula>
    </cfRule>
  </conditionalFormatting>
  <conditionalFormatting sqref="K2088:K2091">
    <cfRule type="notContainsBlanks" dxfId="21440" priority="22382">
      <formula>LEN(TRIM(K2088))&gt;0</formula>
    </cfRule>
  </conditionalFormatting>
  <conditionalFormatting sqref="M2088:M2091">
    <cfRule type="containsText" dxfId="21439" priority="22381" operator="containsText" text="Complete">
      <formula>NOT(ISERROR(SEARCH("Complete",M2088)))</formula>
    </cfRule>
  </conditionalFormatting>
  <conditionalFormatting sqref="I2088:I2091">
    <cfRule type="cellIs" dxfId="21438" priority="22380" operator="greaterThan">
      <formula>2.35</formula>
    </cfRule>
  </conditionalFormatting>
  <conditionalFormatting sqref="I2088:I2091">
    <cfRule type="cellIs" dxfId="21437" priority="22376" operator="greaterThan">
      <formula>2.35</formula>
    </cfRule>
  </conditionalFormatting>
  <conditionalFormatting sqref="J2088:J2091">
    <cfRule type="notContainsBlanks" dxfId="21436" priority="22379">
      <formula>LEN(TRIM(J2088))&gt;0</formula>
    </cfRule>
  </conditionalFormatting>
  <conditionalFormatting sqref="K2088:K2091">
    <cfRule type="notContainsBlanks" dxfId="21435" priority="22378">
      <formula>LEN(TRIM(K2088))&gt;0</formula>
    </cfRule>
  </conditionalFormatting>
  <conditionalFormatting sqref="M2088:M2091">
    <cfRule type="containsText" dxfId="21434" priority="22377" operator="containsText" text="Complete">
      <formula>NOT(ISERROR(SEARCH("Complete",M2088)))</formula>
    </cfRule>
  </conditionalFormatting>
  <conditionalFormatting sqref="J2092">
    <cfRule type="notContainsBlanks" dxfId="21433" priority="22375">
      <formula>LEN(TRIM(J2092))&gt;0</formula>
    </cfRule>
  </conditionalFormatting>
  <conditionalFormatting sqref="K2092">
    <cfRule type="notContainsBlanks" dxfId="21432" priority="22374">
      <formula>LEN(TRIM(K2092))&gt;0</formula>
    </cfRule>
  </conditionalFormatting>
  <conditionalFormatting sqref="M2092">
    <cfRule type="containsText" dxfId="21431" priority="22373" operator="containsText" text="Complete">
      <formula>NOT(ISERROR(SEARCH("Complete",M2092)))</formula>
    </cfRule>
  </conditionalFormatting>
  <conditionalFormatting sqref="I2092">
    <cfRule type="cellIs" dxfId="21430" priority="22372" operator="greaterThan">
      <formula>2.35</formula>
    </cfRule>
  </conditionalFormatting>
  <conditionalFormatting sqref="I2092">
    <cfRule type="cellIs" dxfId="21429" priority="22368" operator="greaterThan">
      <formula>2.35</formula>
    </cfRule>
  </conditionalFormatting>
  <conditionalFormatting sqref="J2092">
    <cfRule type="notContainsBlanks" dxfId="21428" priority="22371">
      <formula>LEN(TRIM(J2092))&gt;0</formula>
    </cfRule>
  </conditionalFormatting>
  <conditionalFormatting sqref="K2092">
    <cfRule type="notContainsBlanks" dxfId="21427" priority="22370">
      <formula>LEN(TRIM(K2092))&gt;0</formula>
    </cfRule>
  </conditionalFormatting>
  <conditionalFormatting sqref="M2092">
    <cfRule type="containsText" dxfId="21426" priority="22369" operator="containsText" text="Complete">
      <formula>NOT(ISERROR(SEARCH("Complete",M2092)))</formula>
    </cfRule>
  </conditionalFormatting>
  <conditionalFormatting sqref="J2092">
    <cfRule type="notContainsBlanks" dxfId="21425" priority="22367">
      <formula>LEN(TRIM(J2092))&gt;0</formula>
    </cfRule>
  </conditionalFormatting>
  <conditionalFormatting sqref="K2092">
    <cfRule type="notContainsBlanks" dxfId="21424" priority="22366">
      <formula>LEN(TRIM(K2092))&gt;0</formula>
    </cfRule>
  </conditionalFormatting>
  <conditionalFormatting sqref="M2092">
    <cfRule type="containsText" dxfId="21423" priority="22365" operator="containsText" text="Complete">
      <formula>NOT(ISERROR(SEARCH("Complete",M2092)))</formula>
    </cfRule>
  </conditionalFormatting>
  <conditionalFormatting sqref="I2092">
    <cfRule type="cellIs" dxfId="21422" priority="22364" operator="greaterThan">
      <formula>2.35</formula>
    </cfRule>
  </conditionalFormatting>
  <conditionalFormatting sqref="I2092">
    <cfRule type="cellIs" dxfId="21421" priority="22360" operator="greaterThan">
      <formula>2.35</formula>
    </cfRule>
  </conditionalFormatting>
  <conditionalFormatting sqref="J2092">
    <cfRule type="notContainsBlanks" dxfId="21420" priority="22363">
      <formula>LEN(TRIM(J2092))&gt;0</formula>
    </cfRule>
  </conditionalFormatting>
  <conditionalFormatting sqref="K2092">
    <cfRule type="notContainsBlanks" dxfId="21419" priority="22362">
      <formula>LEN(TRIM(K2092))&gt;0</formula>
    </cfRule>
  </conditionalFormatting>
  <conditionalFormatting sqref="M2092">
    <cfRule type="containsText" dxfId="21418" priority="22361" operator="containsText" text="Complete">
      <formula>NOT(ISERROR(SEARCH("Complete",M2092)))</formula>
    </cfRule>
  </conditionalFormatting>
  <conditionalFormatting sqref="J2093">
    <cfRule type="notContainsBlanks" dxfId="21417" priority="22359">
      <formula>LEN(TRIM(J2093))&gt;0</formula>
    </cfRule>
  </conditionalFormatting>
  <conditionalFormatting sqref="K2093">
    <cfRule type="notContainsBlanks" dxfId="21416" priority="22358">
      <formula>LEN(TRIM(K2093))&gt;0</formula>
    </cfRule>
  </conditionalFormatting>
  <conditionalFormatting sqref="M2093">
    <cfRule type="containsText" dxfId="21415" priority="22357" operator="containsText" text="Complete">
      <formula>NOT(ISERROR(SEARCH("Complete",M2093)))</formula>
    </cfRule>
  </conditionalFormatting>
  <conditionalFormatting sqref="I2093">
    <cfRule type="cellIs" dxfId="21414" priority="22356" operator="greaterThan">
      <formula>2.35</formula>
    </cfRule>
  </conditionalFormatting>
  <conditionalFormatting sqref="I2093">
    <cfRule type="cellIs" dxfId="21413" priority="22352" operator="greaterThan">
      <formula>2.35</formula>
    </cfRule>
  </conditionalFormatting>
  <conditionalFormatting sqref="J2093">
    <cfRule type="notContainsBlanks" dxfId="21412" priority="22355">
      <formula>LEN(TRIM(J2093))&gt;0</formula>
    </cfRule>
  </conditionalFormatting>
  <conditionalFormatting sqref="K2093">
    <cfRule type="notContainsBlanks" dxfId="21411" priority="22354">
      <formula>LEN(TRIM(K2093))&gt;0</formula>
    </cfRule>
  </conditionalFormatting>
  <conditionalFormatting sqref="M2093">
    <cfRule type="containsText" dxfId="21410" priority="22353" operator="containsText" text="Complete">
      <formula>NOT(ISERROR(SEARCH("Complete",M2093)))</formula>
    </cfRule>
  </conditionalFormatting>
  <conditionalFormatting sqref="J2093">
    <cfRule type="notContainsBlanks" dxfId="21409" priority="22351">
      <formula>LEN(TRIM(J2093))&gt;0</formula>
    </cfRule>
  </conditionalFormatting>
  <conditionalFormatting sqref="K2093">
    <cfRule type="notContainsBlanks" dxfId="21408" priority="22350">
      <formula>LEN(TRIM(K2093))&gt;0</formula>
    </cfRule>
  </conditionalFormatting>
  <conditionalFormatting sqref="M2093">
    <cfRule type="containsText" dxfId="21407" priority="22349" operator="containsText" text="Complete">
      <formula>NOT(ISERROR(SEARCH("Complete",M2093)))</formula>
    </cfRule>
  </conditionalFormatting>
  <conditionalFormatting sqref="I2093">
    <cfRule type="cellIs" dxfId="21406" priority="22348" operator="greaterThan">
      <formula>2.35</formula>
    </cfRule>
  </conditionalFormatting>
  <conditionalFormatting sqref="I2093">
    <cfRule type="cellIs" dxfId="21405" priority="22344" operator="greaterThan">
      <formula>2.35</formula>
    </cfRule>
  </conditionalFormatting>
  <conditionalFormatting sqref="J2093">
    <cfRule type="notContainsBlanks" dxfId="21404" priority="22347">
      <formula>LEN(TRIM(J2093))&gt;0</formula>
    </cfRule>
  </conditionalFormatting>
  <conditionalFormatting sqref="K2093">
    <cfRule type="notContainsBlanks" dxfId="21403" priority="22346">
      <formula>LEN(TRIM(K2093))&gt;0</formula>
    </cfRule>
  </conditionalFormatting>
  <conditionalFormatting sqref="M2093">
    <cfRule type="containsText" dxfId="21402" priority="22345" operator="containsText" text="Complete">
      <formula>NOT(ISERROR(SEARCH("Complete",M2093)))</formula>
    </cfRule>
  </conditionalFormatting>
  <conditionalFormatting sqref="J2094">
    <cfRule type="notContainsBlanks" dxfId="21401" priority="22343">
      <formula>LEN(TRIM(J2094))&gt;0</formula>
    </cfRule>
  </conditionalFormatting>
  <conditionalFormatting sqref="K2094">
    <cfRule type="notContainsBlanks" dxfId="21400" priority="22342">
      <formula>LEN(TRIM(K2094))&gt;0</formula>
    </cfRule>
  </conditionalFormatting>
  <conditionalFormatting sqref="M2094">
    <cfRule type="containsText" dxfId="21399" priority="22341" operator="containsText" text="Complete">
      <formula>NOT(ISERROR(SEARCH("Complete",M2094)))</formula>
    </cfRule>
  </conditionalFormatting>
  <conditionalFormatting sqref="I2094">
    <cfRule type="cellIs" dxfId="21398" priority="22340" operator="greaterThan">
      <formula>2.35</formula>
    </cfRule>
  </conditionalFormatting>
  <conditionalFormatting sqref="I2094">
    <cfRule type="cellIs" dxfId="21397" priority="22336" operator="greaterThan">
      <formula>2.35</formula>
    </cfRule>
  </conditionalFormatting>
  <conditionalFormatting sqref="J2094">
    <cfRule type="notContainsBlanks" dxfId="21396" priority="22339">
      <formula>LEN(TRIM(J2094))&gt;0</formula>
    </cfRule>
  </conditionalFormatting>
  <conditionalFormatting sqref="K2094">
    <cfRule type="notContainsBlanks" dxfId="21395" priority="22338">
      <formula>LEN(TRIM(K2094))&gt;0</formula>
    </cfRule>
  </conditionalFormatting>
  <conditionalFormatting sqref="M2094">
    <cfRule type="containsText" dxfId="21394" priority="22337" operator="containsText" text="Complete">
      <formula>NOT(ISERROR(SEARCH("Complete",M2094)))</formula>
    </cfRule>
  </conditionalFormatting>
  <conditionalFormatting sqref="J2094">
    <cfRule type="notContainsBlanks" dxfId="21393" priority="22335">
      <formula>LEN(TRIM(J2094))&gt;0</formula>
    </cfRule>
  </conditionalFormatting>
  <conditionalFormatting sqref="K2094">
    <cfRule type="notContainsBlanks" dxfId="21392" priority="22334">
      <formula>LEN(TRIM(K2094))&gt;0</formula>
    </cfRule>
  </conditionalFormatting>
  <conditionalFormatting sqref="M2094">
    <cfRule type="containsText" dxfId="21391" priority="22333" operator="containsText" text="Complete">
      <formula>NOT(ISERROR(SEARCH("Complete",M2094)))</formula>
    </cfRule>
  </conditionalFormatting>
  <conditionalFormatting sqref="I2094">
    <cfRule type="cellIs" dxfId="21390" priority="22332" operator="greaterThan">
      <formula>2.35</formula>
    </cfRule>
  </conditionalFormatting>
  <conditionalFormatting sqref="I2094">
    <cfRule type="cellIs" dxfId="21389" priority="22328" operator="greaterThan">
      <formula>2.35</formula>
    </cfRule>
  </conditionalFormatting>
  <conditionalFormatting sqref="J2094">
    <cfRule type="notContainsBlanks" dxfId="21388" priority="22331">
      <formula>LEN(TRIM(J2094))&gt;0</formula>
    </cfRule>
  </conditionalFormatting>
  <conditionalFormatting sqref="K2094">
    <cfRule type="notContainsBlanks" dxfId="21387" priority="22330">
      <formula>LEN(TRIM(K2094))&gt;0</formula>
    </cfRule>
  </conditionalFormatting>
  <conditionalFormatting sqref="M2094">
    <cfRule type="containsText" dxfId="21386" priority="22329" operator="containsText" text="Complete">
      <formula>NOT(ISERROR(SEARCH("Complete",M2094)))</formula>
    </cfRule>
  </conditionalFormatting>
  <conditionalFormatting sqref="J2095">
    <cfRule type="notContainsBlanks" dxfId="21385" priority="22327">
      <formula>LEN(TRIM(J2095))&gt;0</formula>
    </cfRule>
  </conditionalFormatting>
  <conditionalFormatting sqref="K2095">
    <cfRule type="notContainsBlanks" dxfId="21384" priority="22326">
      <formula>LEN(TRIM(K2095))&gt;0</formula>
    </cfRule>
  </conditionalFormatting>
  <conditionalFormatting sqref="M2095">
    <cfRule type="containsText" dxfId="21383" priority="22325" operator="containsText" text="Complete">
      <formula>NOT(ISERROR(SEARCH("Complete",M2095)))</formula>
    </cfRule>
  </conditionalFormatting>
  <conditionalFormatting sqref="I2095">
    <cfRule type="cellIs" dxfId="21382" priority="22324" operator="greaterThan">
      <formula>2.35</formula>
    </cfRule>
  </conditionalFormatting>
  <conditionalFormatting sqref="I2095">
    <cfRule type="cellIs" dxfId="21381" priority="22320" operator="greaterThan">
      <formula>2.35</formula>
    </cfRule>
  </conditionalFormatting>
  <conditionalFormatting sqref="J2095">
    <cfRule type="notContainsBlanks" dxfId="21380" priority="22323">
      <formula>LEN(TRIM(J2095))&gt;0</formula>
    </cfRule>
  </conditionalFormatting>
  <conditionalFormatting sqref="K2095">
    <cfRule type="notContainsBlanks" dxfId="21379" priority="22322">
      <formula>LEN(TRIM(K2095))&gt;0</formula>
    </cfRule>
  </conditionalFormatting>
  <conditionalFormatting sqref="M2095">
    <cfRule type="containsText" dxfId="21378" priority="22321" operator="containsText" text="Complete">
      <formula>NOT(ISERROR(SEARCH("Complete",M2095)))</formula>
    </cfRule>
  </conditionalFormatting>
  <conditionalFormatting sqref="J2095">
    <cfRule type="notContainsBlanks" dxfId="21377" priority="22319">
      <formula>LEN(TRIM(J2095))&gt;0</formula>
    </cfRule>
  </conditionalFormatting>
  <conditionalFormatting sqref="K2095">
    <cfRule type="notContainsBlanks" dxfId="21376" priority="22318">
      <formula>LEN(TRIM(K2095))&gt;0</formula>
    </cfRule>
  </conditionalFormatting>
  <conditionalFormatting sqref="M2095">
    <cfRule type="containsText" dxfId="21375" priority="22317" operator="containsText" text="Complete">
      <formula>NOT(ISERROR(SEARCH("Complete",M2095)))</formula>
    </cfRule>
  </conditionalFormatting>
  <conditionalFormatting sqref="I2095">
    <cfRule type="cellIs" dxfId="21374" priority="22316" operator="greaterThan">
      <formula>2.35</formula>
    </cfRule>
  </conditionalFormatting>
  <conditionalFormatting sqref="I2095">
    <cfRule type="cellIs" dxfId="21373" priority="22312" operator="greaterThan">
      <formula>2.35</formula>
    </cfRule>
  </conditionalFormatting>
  <conditionalFormatting sqref="J2095">
    <cfRule type="notContainsBlanks" dxfId="21372" priority="22315">
      <formula>LEN(TRIM(J2095))&gt;0</formula>
    </cfRule>
  </conditionalFormatting>
  <conditionalFormatting sqref="K2095">
    <cfRule type="notContainsBlanks" dxfId="21371" priority="22314">
      <formula>LEN(TRIM(K2095))&gt;0</formula>
    </cfRule>
  </conditionalFormatting>
  <conditionalFormatting sqref="M2095">
    <cfRule type="containsText" dxfId="21370" priority="22313" operator="containsText" text="Complete">
      <formula>NOT(ISERROR(SEARCH("Complete",M2095)))</formula>
    </cfRule>
  </conditionalFormatting>
  <conditionalFormatting sqref="J2096">
    <cfRule type="notContainsBlanks" dxfId="21369" priority="22311">
      <formula>LEN(TRIM(J2096))&gt;0</formula>
    </cfRule>
  </conditionalFormatting>
  <conditionalFormatting sqref="K2096">
    <cfRule type="notContainsBlanks" dxfId="21368" priority="22310">
      <formula>LEN(TRIM(K2096))&gt;0</formula>
    </cfRule>
  </conditionalFormatting>
  <conditionalFormatting sqref="M2096">
    <cfRule type="containsText" dxfId="21367" priority="22309" operator="containsText" text="Complete">
      <formula>NOT(ISERROR(SEARCH("Complete",M2096)))</formula>
    </cfRule>
  </conditionalFormatting>
  <conditionalFormatting sqref="I2096">
    <cfRule type="cellIs" dxfId="21366" priority="22308" operator="greaterThan">
      <formula>2.35</formula>
    </cfRule>
  </conditionalFormatting>
  <conditionalFormatting sqref="I2096">
    <cfRule type="cellIs" dxfId="21365" priority="22304" operator="greaterThan">
      <formula>2.35</formula>
    </cfRule>
  </conditionalFormatting>
  <conditionalFormatting sqref="J2096">
    <cfRule type="notContainsBlanks" dxfId="21364" priority="22307">
      <formula>LEN(TRIM(J2096))&gt;0</formula>
    </cfRule>
  </conditionalFormatting>
  <conditionalFormatting sqref="K2096">
    <cfRule type="notContainsBlanks" dxfId="21363" priority="22306">
      <formula>LEN(TRIM(K2096))&gt;0</formula>
    </cfRule>
  </conditionalFormatting>
  <conditionalFormatting sqref="M2096">
    <cfRule type="containsText" dxfId="21362" priority="22305" operator="containsText" text="Complete">
      <formula>NOT(ISERROR(SEARCH("Complete",M2096)))</formula>
    </cfRule>
  </conditionalFormatting>
  <conditionalFormatting sqref="J2096">
    <cfRule type="notContainsBlanks" dxfId="21361" priority="22303">
      <formula>LEN(TRIM(J2096))&gt;0</formula>
    </cfRule>
  </conditionalFormatting>
  <conditionalFormatting sqref="K2096">
    <cfRule type="notContainsBlanks" dxfId="21360" priority="22302">
      <formula>LEN(TRIM(K2096))&gt;0</formula>
    </cfRule>
  </conditionalFormatting>
  <conditionalFormatting sqref="M2096">
    <cfRule type="containsText" dxfId="21359" priority="22301" operator="containsText" text="Complete">
      <formula>NOT(ISERROR(SEARCH("Complete",M2096)))</formula>
    </cfRule>
  </conditionalFormatting>
  <conditionalFormatting sqref="I2096">
    <cfRule type="cellIs" dxfId="21358" priority="22300" operator="greaterThan">
      <formula>2.35</formula>
    </cfRule>
  </conditionalFormatting>
  <conditionalFormatting sqref="I2096">
    <cfRule type="cellIs" dxfId="21357" priority="22296" operator="greaterThan">
      <formula>2.35</formula>
    </cfRule>
  </conditionalFormatting>
  <conditionalFormatting sqref="J2096">
    <cfRule type="notContainsBlanks" dxfId="21356" priority="22299">
      <formula>LEN(TRIM(J2096))&gt;0</formula>
    </cfRule>
  </conditionalFormatting>
  <conditionalFormatting sqref="K2096">
    <cfRule type="notContainsBlanks" dxfId="21355" priority="22298">
      <formula>LEN(TRIM(K2096))&gt;0</formula>
    </cfRule>
  </conditionalFormatting>
  <conditionalFormatting sqref="M2096">
    <cfRule type="containsText" dxfId="21354" priority="22297" operator="containsText" text="Complete">
      <formula>NOT(ISERROR(SEARCH("Complete",M2096)))</formula>
    </cfRule>
  </conditionalFormatting>
  <conditionalFormatting sqref="J2097">
    <cfRule type="notContainsBlanks" dxfId="21353" priority="22295">
      <formula>LEN(TRIM(J2097))&gt;0</formula>
    </cfRule>
  </conditionalFormatting>
  <conditionalFormatting sqref="K2097">
    <cfRule type="notContainsBlanks" dxfId="21352" priority="22294">
      <formula>LEN(TRIM(K2097))&gt;0</formula>
    </cfRule>
  </conditionalFormatting>
  <conditionalFormatting sqref="M2097">
    <cfRule type="containsText" dxfId="21351" priority="22293" operator="containsText" text="Complete">
      <formula>NOT(ISERROR(SEARCH("Complete",M2097)))</formula>
    </cfRule>
  </conditionalFormatting>
  <conditionalFormatting sqref="I2097">
    <cfRule type="cellIs" dxfId="21350" priority="22292" operator="greaterThan">
      <formula>2.35</formula>
    </cfRule>
  </conditionalFormatting>
  <conditionalFormatting sqref="I2097">
    <cfRule type="cellIs" dxfId="21349" priority="22288" operator="greaterThan">
      <formula>2.35</formula>
    </cfRule>
  </conditionalFormatting>
  <conditionalFormatting sqref="J2097">
    <cfRule type="notContainsBlanks" dxfId="21348" priority="22291">
      <formula>LEN(TRIM(J2097))&gt;0</formula>
    </cfRule>
  </conditionalFormatting>
  <conditionalFormatting sqref="K2097">
    <cfRule type="notContainsBlanks" dxfId="21347" priority="22290">
      <formula>LEN(TRIM(K2097))&gt;0</formula>
    </cfRule>
  </conditionalFormatting>
  <conditionalFormatting sqref="M2097">
    <cfRule type="containsText" dxfId="21346" priority="22289" operator="containsText" text="Complete">
      <formula>NOT(ISERROR(SEARCH("Complete",M2097)))</formula>
    </cfRule>
  </conditionalFormatting>
  <conditionalFormatting sqref="J2097">
    <cfRule type="notContainsBlanks" dxfId="21345" priority="22287">
      <formula>LEN(TRIM(J2097))&gt;0</formula>
    </cfRule>
  </conditionalFormatting>
  <conditionalFormatting sqref="K2097">
    <cfRule type="notContainsBlanks" dxfId="21344" priority="22286">
      <formula>LEN(TRIM(K2097))&gt;0</formula>
    </cfRule>
  </conditionalFormatting>
  <conditionalFormatting sqref="M2097">
    <cfRule type="containsText" dxfId="21343" priority="22285" operator="containsText" text="Complete">
      <formula>NOT(ISERROR(SEARCH("Complete",M2097)))</formula>
    </cfRule>
  </conditionalFormatting>
  <conditionalFormatting sqref="I2097">
    <cfRule type="cellIs" dxfId="21342" priority="22284" operator="greaterThan">
      <formula>2.35</formula>
    </cfRule>
  </conditionalFormatting>
  <conditionalFormatting sqref="I2097">
    <cfRule type="cellIs" dxfId="21341" priority="22280" operator="greaterThan">
      <formula>2.35</formula>
    </cfRule>
  </conditionalFormatting>
  <conditionalFormatting sqref="J2097">
    <cfRule type="notContainsBlanks" dxfId="21340" priority="22283">
      <formula>LEN(TRIM(J2097))&gt;0</formula>
    </cfRule>
  </conditionalFormatting>
  <conditionalFormatting sqref="K2097">
    <cfRule type="notContainsBlanks" dxfId="21339" priority="22282">
      <formula>LEN(TRIM(K2097))&gt;0</formula>
    </cfRule>
  </conditionalFormatting>
  <conditionalFormatting sqref="M2097">
    <cfRule type="containsText" dxfId="21338" priority="22281" operator="containsText" text="Complete">
      <formula>NOT(ISERROR(SEARCH("Complete",M2097)))</formula>
    </cfRule>
  </conditionalFormatting>
  <conditionalFormatting sqref="J2098">
    <cfRule type="notContainsBlanks" dxfId="21337" priority="22279">
      <formula>LEN(TRIM(J2098))&gt;0</formula>
    </cfRule>
  </conditionalFormatting>
  <conditionalFormatting sqref="K2098">
    <cfRule type="notContainsBlanks" dxfId="21336" priority="22278">
      <formula>LEN(TRIM(K2098))&gt;0</formula>
    </cfRule>
  </conditionalFormatting>
  <conditionalFormatting sqref="M2098">
    <cfRule type="containsText" dxfId="21335" priority="22277" operator="containsText" text="Complete">
      <formula>NOT(ISERROR(SEARCH("Complete",M2098)))</formula>
    </cfRule>
  </conditionalFormatting>
  <conditionalFormatting sqref="I2098">
    <cfRule type="cellIs" dxfId="21334" priority="22276" operator="greaterThan">
      <formula>2.35</formula>
    </cfRule>
  </conditionalFormatting>
  <conditionalFormatting sqref="I2098">
    <cfRule type="cellIs" dxfId="21333" priority="22272" operator="greaterThan">
      <formula>2.35</formula>
    </cfRule>
  </conditionalFormatting>
  <conditionalFormatting sqref="J2098">
    <cfRule type="notContainsBlanks" dxfId="21332" priority="22275">
      <formula>LEN(TRIM(J2098))&gt;0</formula>
    </cfRule>
  </conditionalFormatting>
  <conditionalFormatting sqref="K2098">
    <cfRule type="notContainsBlanks" dxfId="21331" priority="22274">
      <formula>LEN(TRIM(K2098))&gt;0</formula>
    </cfRule>
  </conditionalFormatting>
  <conditionalFormatting sqref="M2098">
    <cfRule type="containsText" dxfId="21330" priority="22273" operator="containsText" text="Complete">
      <formula>NOT(ISERROR(SEARCH("Complete",M2098)))</formula>
    </cfRule>
  </conditionalFormatting>
  <conditionalFormatting sqref="J2098">
    <cfRule type="notContainsBlanks" dxfId="21329" priority="22271">
      <formula>LEN(TRIM(J2098))&gt;0</formula>
    </cfRule>
  </conditionalFormatting>
  <conditionalFormatting sqref="K2098">
    <cfRule type="notContainsBlanks" dxfId="21328" priority="22270">
      <formula>LEN(TRIM(K2098))&gt;0</formula>
    </cfRule>
  </conditionalFormatting>
  <conditionalFormatting sqref="M2098">
    <cfRule type="containsText" dxfId="21327" priority="22269" operator="containsText" text="Complete">
      <formula>NOT(ISERROR(SEARCH("Complete",M2098)))</formula>
    </cfRule>
  </conditionalFormatting>
  <conditionalFormatting sqref="I2098">
    <cfRule type="cellIs" dxfId="21326" priority="22268" operator="greaterThan">
      <formula>2.35</formula>
    </cfRule>
  </conditionalFormatting>
  <conditionalFormatting sqref="I2098">
    <cfRule type="cellIs" dxfId="21325" priority="22264" operator="greaterThan">
      <formula>2.35</formula>
    </cfRule>
  </conditionalFormatting>
  <conditionalFormatting sqref="J2098">
    <cfRule type="notContainsBlanks" dxfId="21324" priority="22267">
      <formula>LEN(TRIM(J2098))&gt;0</formula>
    </cfRule>
  </conditionalFormatting>
  <conditionalFormatting sqref="K2098">
    <cfRule type="notContainsBlanks" dxfId="21323" priority="22266">
      <formula>LEN(TRIM(K2098))&gt;0</formula>
    </cfRule>
  </conditionalFormatting>
  <conditionalFormatting sqref="M2098">
    <cfRule type="containsText" dxfId="21322" priority="22265" operator="containsText" text="Complete">
      <formula>NOT(ISERROR(SEARCH("Complete",M2098)))</formula>
    </cfRule>
  </conditionalFormatting>
  <conditionalFormatting sqref="J2099">
    <cfRule type="notContainsBlanks" dxfId="21321" priority="22263">
      <formula>LEN(TRIM(J2099))&gt;0</formula>
    </cfRule>
  </conditionalFormatting>
  <conditionalFormatting sqref="K2099">
    <cfRule type="notContainsBlanks" dxfId="21320" priority="22262">
      <formula>LEN(TRIM(K2099))&gt;0</formula>
    </cfRule>
  </conditionalFormatting>
  <conditionalFormatting sqref="M2099">
    <cfRule type="containsText" dxfId="21319" priority="22261" operator="containsText" text="Complete">
      <formula>NOT(ISERROR(SEARCH("Complete",M2099)))</formula>
    </cfRule>
  </conditionalFormatting>
  <conditionalFormatting sqref="I2099">
    <cfRule type="cellIs" dxfId="21318" priority="22260" operator="greaterThan">
      <formula>2.35</formula>
    </cfRule>
  </conditionalFormatting>
  <conditionalFormatting sqref="I2099">
    <cfRule type="cellIs" dxfId="21317" priority="22256" operator="greaterThan">
      <formula>2.35</formula>
    </cfRule>
  </conditionalFormatting>
  <conditionalFormatting sqref="J2099">
    <cfRule type="notContainsBlanks" dxfId="21316" priority="22259">
      <formula>LEN(TRIM(J2099))&gt;0</formula>
    </cfRule>
  </conditionalFormatting>
  <conditionalFormatting sqref="K2099">
    <cfRule type="notContainsBlanks" dxfId="21315" priority="22258">
      <formula>LEN(TRIM(K2099))&gt;0</formula>
    </cfRule>
  </conditionalFormatting>
  <conditionalFormatting sqref="M2099">
    <cfRule type="containsText" dxfId="21314" priority="22257" operator="containsText" text="Complete">
      <formula>NOT(ISERROR(SEARCH("Complete",M2099)))</formula>
    </cfRule>
  </conditionalFormatting>
  <conditionalFormatting sqref="J2099">
    <cfRule type="notContainsBlanks" dxfId="21313" priority="22255">
      <formula>LEN(TRIM(J2099))&gt;0</formula>
    </cfRule>
  </conditionalFormatting>
  <conditionalFormatting sqref="K2099">
    <cfRule type="notContainsBlanks" dxfId="21312" priority="22254">
      <formula>LEN(TRIM(K2099))&gt;0</formula>
    </cfRule>
  </conditionalFormatting>
  <conditionalFormatting sqref="M2099">
    <cfRule type="containsText" dxfId="21311" priority="22253" operator="containsText" text="Complete">
      <formula>NOT(ISERROR(SEARCH("Complete",M2099)))</formula>
    </cfRule>
  </conditionalFormatting>
  <conditionalFormatting sqref="I2099">
    <cfRule type="cellIs" dxfId="21310" priority="22252" operator="greaterThan">
      <formula>2.35</formula>
    </cfRule>
  </conditionalFormatting>
  <conditionalFormatting sqref="I2099">
    <cfRule type="cellIs" dxfId="21309" priority="22248" operator="greaterThan">
      <formula>2.35</formula>
    </cfRule>
  </conditionalFormatting>
  <conditionalFormatting sqref="J2099">
    <cfRule type="notContainsBlanks" dxfId="21308" priority="22251">
      <formula>LEN(TRIM(J2099))&gt;0</formula>
    </cfRule>
  </conditionalFormatting>
  <conditionalFormatting sqref="K2099">
    <cfRule type="notContainsBlanks" dxfId="21307" priority="22250">
      <formula>LEN(TRIM(K2099))&gt;0</formula>
    </cfRule>
  </conditionalFormatting>
  <conditionalFormatting sqref="M2099">
    <cfRule type="containsText" dxfId="21306" priority="22249" operator="containsText" text="Complete">
      <formula>NOT(ISERROR(SEARCH("Complete",M2099)))</formula>
    </cfRule>
  </conditionalFormatting>
  <conditionalFormatting sqref="J2100">
    <cfRule type="notContainsBlanks" dxfId="21305" priority="22247">
      <formula>LEN(TRIM(J2100))&gt;0</formula>
    </cfRule>
  </conditionalFormatting>
  <conditionalFormatting sqref="K2100">
    <cfRule type="notContainsBlanks" dxfId="21304" priority="22246">
      <formula>LEN(TRIM(K2100))&gt;0</formula>
    </cfRule>
  </conditionalFormatting>
  <conditionalFormatting sqref="M2100">
    <cfRule type="containsText" dxfId="21303" priority="22245" operator="containsText" text="Complete">
      <formula>NOT(ISERROR(SEARCH("Complete",M2100)))</formula>
    </cfRule>
  </conditionalFormatting>
  <conditionalFormatting sqref="I2100">
    <cfRule type="cellIs" dxfId="21302" priority="22244" operator="greaterThan">
      <formula>2.35</formula>
    </cfRule>
  </conditionalFormatting>
  <conditionalFormatting sqref="I2100">
    <cfRule type="cellIs" dxfId="21301" priority="22240" operator="greaterThan">
      <formula>2.35</formula>
    </cfRule>
  </conditionalFormatting>
  <conditionalFormatting sqref="J2100">
    <cfRule type="notContainsBlanks" dxfId="21300" priority="22243">
      <formula>LEN(TRIM(J2100))&gt;0</formula>
    </cfRule>
  </conditionalFormatting>
  <conditionalFormatting sqref="K2100">
    <cfRule type="notContainsBlanks" dxfId="21299" priority="22242">
      <formula>LEN(TRIM(K2100))&gt;0</formula>
    </cfRule>
  </conditionalFormatting>
  <conditionalFormatting sqref="M2100">
    <cfRule type="containsText" dxfId="21298" priority="22241" operator="containsText" text="Complete">
      <formula>NOT(ISERROR(SEARCH("Complete",M2100)))</formula>
    </cfRule>
  </conditionalFormatting>
  <conditionalFormatting sqref="J2100">
    <cfRule type="notContainsBlanks" dxfId="21297" priority="22239">
      <formula>LEN(TRIM(J2100))&gt;0</formula>
    </cfRule>
  </conditionalFormatting>
  <conditionalFormatting sqref="K2100">
    <cfRule type="notContainsBlanks" dxfId="21296" priority="22238">
      <formula>LEN(TRIM(K2100))&gt;0</formula>
    </cfRule>
  </conditionalFormatting>
  <conditionalFormatting sqref="M2100">
    <cfRule type="containsText" dxfId="21295" priority="22237" operator="containsText" text="Complete">
      <formula>NOT(ISERROR(SEARCH("Complete",M2100)))</formula>
    </cfRule>
  </conditionalFormatting>
  <conditionalFormatting sqref="I2100">
    <cfRule type="cellIs" dxfId="21294" priority="22236" operator="greaterThan">
      <formula>2.35</formula>
    </cfRule>
  </conditionalFormatting>
  <conditionalFormatting sqref="I2100">
    <cfRule type="cellIs" dxfId="21293" priority="22232" operator="greaterThan">
      <formula>2.35</formula>
    </cfRule>
  </conditionalFormatting>
  <conditionalFormatting sqref="J2100">
    <cfRule type="notContainsBlanks" dxfId="21292" priority="22235">
      <formula>LEN(TRIM(J2100))&gt;0</formula>
    </cfRule>
  </conditionalFormatting>
  <conditionalFormatting sqref="K2100">
    <cfRule type="notContainsBlanks" dxfId="21291" priority="22234">
      <formula>LEN(TRIM(K2100))&gt;0</formula>
    </cfRule>
  </conditionalFormatting>
  <conditionalFormatting sqref="M2100">
    <cfRule type="containsText" dxfId="21290" priority="22233" operator="containsText" text="Complete">
      <formula>NOT(ISERROR(SEARCH("Complete",M2100)))</formula>
    </cfRule>
  </conditionalFormatting>
  <conditionalFormatting sqref="J2101">
    <cfRule type="notContainsBlanks" dxfId="21289" priority="22231">
      <formula>LEN(TRIM(J2101))&gt;0</formula>
    </cfRule>
  </conditionalFormatting>
  <conditionalFormatting sqref="K2101">
    <cfRule type="notContainsBlanks" dxfId="21288" priority="22230">
      <formula>LEN(TRIM(K2101))&gt;0</formula>
    </cfRule>
  </conditionalFormatting>
  <conditionalFormatting sqref="M2101">
    <cfRule type="containsText" dxfId="21287" priority="22229" operator="containsText" text="Complete">
      <formula>NOT(ISERROR(SEARCH("Complete",M2101)))</formula>
    </cfRule>
  </conditionalFormatting>
  <conditionalFormatting sqref="I2101">
    <cfRule type="cellIs" dxfId="21286" priority="22228" operator="greaterThan">
      <formula>2.35</formula>
    </cfRule>
  </conditionalFormatting>
  <conditionalFormatting sqref="I2101">
    <cfRule type="cellIs" dxfId="21285" priority="22224" operator="greaterThan">
      <formula>2.35</formula>
    </cfRule>
  </conditionalFormatting>
  <conditionalFormatting sqref="J2101">
    <cfRule type="notContainsBlanks" dxfId="21284" priority="22227">
      <formula>LEN(TRIM(J2101))&gt;0</formula>
    </cfRule>
  </conditionalFormatting>
  <conditionalFormatting sqref="K2101">
    <cfRule type="notContainsBlanks" dxfId="21283" priority="22226">
      <formula>LEN(TRIM(K2101))&gt;0</formula>
    </cfRule>
  </conditionalFormatting>
  <conditionalFormatting sqref="M2101">
    <cfRule type="containsText" dxfId="21282" priority="22225" operator="containsText" text="Complete">
      <formula>NOT(ISERROR(SEARCH("Complete",M2101)))</formula>
    </cfRule>
  </conditionalFormatting>
  <conditionalFormatting sqref="J2101">
    <cfRule type="notContainsBlanks" dxfId="21281" priority="22223">
      <formula>LEN(TRIM(J2101))&gt;0</formula>
    </cfRule>
  </conditionalFormatting>
  <conditionalFormatting sqref="K2101">
    <cfRule type="notContainsBlanks" dxfId="21280" priority="22222">
      <formula>LEN(TRIM(K2101))&gt;0</formula>
    </cfRule>
  </conditionalFormatting>
  <conditionalFormatting sqref="M2101">
    <cfRule type="containsText" dxfId="21279" priority="22221" operator="containsText" text="Complete">
      <formula>NOT(ISERROR(SEARCH("Complete",M2101)))</formula>
    </cfRule>
  </conditionalFormatting>
  <conditionalFormatting sqref="I2101">
    <cfRule type="cellIs" dxfId="21278" priority="22220" operator="greaterThan">
      <formula>2.35</formula>
    </cfRule>
  </conditionalFormatting>
  <conditionalFormatting sqref="I2101">
    <cfRule type="cellIs" dxfId="21277" priority="22216" operator="greaterThan">
      <formula>2.35</formula>
    </cfRule>
  </conditionalFormatting>
  <conditionalFormatting sqref="J2101">
    <cfRule type="notContainsBlanks" dxfId="21276" priority="22219">
      <formula>LEN(TRIM(J2101))&gt;0</formula>
    </cfRule>
  </conditionalFormatting>
  <conditionalFormatting sqref="K2101">
    <cfRule type="notContainsBlanks" dxfId="21275" priority="22218">
      <formula>LEN(TRIM(K2101))&gt;0</formula>
    </cfRule>
  </conditionalFormatting>
  <conditionalFormatting sqref="M2101">
    <cfRule type="containsText" dxfId="21274" priority="22217" operator="containsText" text="Complete">
      <formula>NOT(ISERROR(SEARCH("Complete",M2101)))</formula>
    </cfRule>
  </conditionalFormatting>
  <conditionalFormatting sqref="J2102">
    <cfRule type="notContainsBlanks" dxfId="21273" priority="22215">
      <formula>LEN(TRIM(J2102))&gt;0</formula>
    </cfRule>
  </conditionalFormatting>
  <conditionalFormatting sqref="K2102">
    <cfRule type="notContainsBlanks" dxfId="21272" priority="22214">
      <formula>LEN(TRIM(K2102))&gt;0</formula>
    </cfRule>
  </conditionalFormatting>
  <conditionalFormatting sqref="M2102">
    <cfRule type="containsText" dxfId="21271" priority="22213" operator="containsText" text="Complete">
      <formula>NOT(ISERROR(SEARCH("Complete",M2102)))</formula>
    </cfRule>
  </conditionalFormatting>
  <conditionalFormatting sqref="I2102">
    <cfRule type="cellIs" dxfId="21270" priority="22212" operator="greaterThan">
      <formula>2.35</formula>
    </cfRule>
  </conditionalFormatting>
  <conditionalFormatting sqref="I2102">
    <cfRule type="cellIs" dxfId="21269" priority="22208" operator="greaterThan">
      <formula>2.35</formula>
    </cfRule>
  </conditionalFormatting>
  <conditionalFormatting sqref="J2102">
    <cfRule type="notContainsBlanks" dxfId="21268" priority="22211">
      <formula>LEN(TRIM(J2102))&gt;0</formula>
    </cfRule>
  </conditionalFormatting>
  <conditionalFormatting sqref="K2102">
    <cfRule type="notContainsBlanks" dxfId="21267" priority="22210">
      <formula>LEN(TRIM(K2102))&gt;0</formula>
    </cfRule>
  </conditionalFormatting>
  <conditionalFormatting sqref="M2102">
    <cfRule type="containsText" dxfId="21266" priority="22209" operator="containsText" text="Complete">
      <formula>NOT(ISERROR(SEARCH("Complete",M2102)))</formula>
    </cfRule>
  </conditionalFormatting>
  <conditionalFormatting sqref="J2102">
    <cfRule type="notContainsBlanks" dxfId="21265" priority="22207">
      <formula>LEN(TRIM(J2102))&gt;0</formula>
    </cfRule>
  </conditionalFormatting>
  <conditionalFormatting sqref="K2102">
    <cfRule type="notContainsBlanks" dxfId="21264" priority="22206">
      <formula>LEN(TRIM(K2102))&gt;0</formula>
    </cfRule>
  </conditionalFormatting>
  <conditionalFormatting sqref="M2102">
    <cfRule type="containsText" dxfId="21263" priority="22205" operator="containsText" text="Complete">
      <formula>NOT(ISERROR(SEARCH("Complete",M2102)))</formula>
    </cfRule>
  </conditionalFormatting>
  <conditionalFormatting sqref="I2102">
    <cfRule type="cellIs" dxfId="21262" priority="22204" operator="greaterThan">
      <formula>2.35</formula>
    </cfRule>
  </conditionalFormatting>
  <conditionalFormatting sqref="I2102">
    <cfRule type="cellIs" dxfId="21261" priority="22200" operator="greaterThan">
      <formula>2.35</formula>
    </cfRule>
  </conditionalFormatting>
  <conditionalFormatting sqref="J2102">
    <cfRule type="notContainsBlanks" dxfId="21260" priority="22203">
      <formula>LEN(TRIM(J2102))&gt;0</formula>
    </cfRule>
  </conditionalFormatting>
  <conditionalFormatting sqref="K2102">
    <cfRule type="notContainsBlanks" dxfId="21259" priority="22202">
      <formula>LEN(TRIM(K2102))&gt;0</formula>
    </cfRule>
  </conditionalFormatting>
  <conditionalFormatting sqref="M2102">
    <cfRule type="containsText" dxfId="21258" priority="22201" operator="containsText" text="Complete">
      <formula>NOT(ISERROR(SEARCH("Complete",M2102)))</formula>
    </cfRule>
  </conditionalFormatting>
  <conditionalFormatting sqref="J2103:J2104">
    <cfRule type="notContainsBlanks" dxfId="21257" priority="22199">
      <formula>LEN(TRIM(J2103))&gt;0</formula>
    </cfRule>
  </conditionalFormatting>
  <conditionalFormatting sqref="K2103:K2104">
    <cfRule type="notContainsBlanks" dxfId="21256" priority="22198">
      <formula>LEN(TRIM(K2103))&gt;0</formula>
    </cfRule>
  </conditionalFormatting>
  <conditionalFormatting sqref="M2103:M2104">
    <cfRule type="containsText" dxfId="21255" priority="22197" operator="containsText" text="Complete">
      <formula>NOT(ISERROR(SEARCH("Complete",M2103)))</formula>
    </cfRule>
  </conditionalFormatting>
  <conditionalFormatting sqref="I2103:I2104">
    <cfRule type="cellIs" dxfId="21254" priority="22196" operator="greaterThan">
      <formula>2.35</formula>
    </cfRule>
  </conditionalFormatting>
  <conditionalFormatting sqref="I2103:I2104">
    <cfRule type="cellIs" dxfId="21253" priority="22192" operator="greaterThan">
      <formula>2.35</formula>
    </cfRule>
  </conditionalFormatting>
  <conditionalFormatting sqref="J2103:J2104">
    <cfRule type="notContainsBlanks" dxfId="21252" priority="22195">
      <formula>LEN(TRIM(J2103))&gt;0</formula>
    </cfRule>
  </conditionalFormatting>
  <conditionalFormatting sqref="K2103:K2104">
    <cfRule type="notContainsBlanks" dxfId="21251" priority="22194">
      <formula>LEN(TRIM(K2103))&gt;0</formula>
    </cfRule>
  </conditionalFormatting>
  <conditionalFormatting sqref="M2103:M2104">
    <cfRule type="containsText" dxfId="21250" priority="22193" operator="containsText" text="Complete">
      <formula>NOT(ISERROR(SEARCH("Complete",M2103)))</formula>
    </cfRule>
  </conditionalFormatting>
  <conditionalFormatting sqref="J2103:J2104">
    <cfRule type="notContainsBlanks" dxfId="21249" priority="22191">
      <formula>LEN(TRIM(J2103))&gt;0</formula>
    </cfRule>
  </conditionalFormatting>
  <conditionalFormatting sqref="K2103:K2104">
    <cfRule type="notContainsBlanks" dxfId="21248" priority="22190">
      <formula>LEN(TRIM(K2103))&gt;0</formula>
    </cfRule>
  </conditionalFormatting>
  <conditionalFormatting sqref="M2103:M2104">
    <cfRule type="containsText" dxfId="21247" priority="22189" operator="containsText" text="Complete">
      <formula>NOT(ISERROR(SEARCH("Complete",M2103)))</formula>
    </cfRule>
  </conditionalFormatting>
  <conditionalFormatting sqref="I2103:I2104">
    <cfRule type="cellIs" dxfId="21246" priority="22188" operator="greaterThan">
      <formula>2.35</formula>
    </cfRule>
  </conditionalFormatting>
  <conditionalFormatting sqref="I2103:I2104">
    <cfRule type="cellIs" dxfId="21245" priority="22184" operator="greaterThan">
      <formula>2.35</formula>
    </cfRule>
  </conditionalFormatting>
  <conditionalFormatting sqref="J2103:J2104">
    <cfRule type="notContainsBlanks" dxfId="21244" priority="22187">
      <formula>LEN(TRIM(J2103))&gt;0</formula>
    </cfRule>
  </conditionalFormatting>
  <conditionalFormatting sqref="K2103:K2104">
    <cfRule type="notContainsBlanks" dxfId="21243" priority="22186">
      <formula>LEN(TRIM(K2103))&gt;0</formula>
    </cfRule>
  </conditionalFormatting>
  <conditionalFormatting sqref="M2103:M2104">
    <cfRule type="containsText" dxfId="21242" priority="22185" operator="containsText" text="Complete">
      <formula>NOT(ISERROR(SEARCH("Complete",M2103)))</formula>
    </cfRule>
  </conditionalFormatting>
  <conditionalFormatting sqref="J2105">
    <cfRule type="notContainsBlanks" dxfId="21241" priority="22183">
      <formula>LEN(TRIM(J2105))&gt;0</formula>
    </cfRule>
  </conditionalFormatting>
  <conditionalFormatting sqref="K2105">
    <cfRule type="notContainsBlanks" dxfId="21240" priority="22182">
      <formula>LEN(TRIM(K2105))&gt;0</formula>
    </cfRule>
  </conditionalFormatting>
  <conditionalFormatting sqref="M2105">
    <cfRule type="containsText" dxfId="21239" priority="22181" operator="containsText" text="Complete">
      <formula>NOT(ISERROR(SEARCH("Complete",M2105)))</formula>
    </cfRule>
  </conditionalFormatting>
  <conditionalFormatting sqref="I2105">
    <cfRule type="cellIs" dxfId="21238" priority="22180" operator="greaterThan">
      <formula>2.35</formula>
    </cfRule>
  </conditionalFormatting>
  <conditionalFormatting sqref="I2105">
    <cfRule type="cellIs" dxfId="21237" priority="22176" operator="greaterThan">
      <formula>2.35</formula>
    </cfRule>
  </conditionalFormatting>
  <conditionalFormatting sqref="J2105">
    <cfRule type="notContainsBlanks" dxfId="21236" priority="22179">
      <formula>LEN(TRIM(J2105))&gt;0</formula>
    </cfRule>
  </conditionalFormatting>
  <conditionalFormatting sqref="K2105">
    <cfRule type="notContainsBlanks" dxfId="21235" priority="22178">
      <formula>LEN(TRIM(K2105))&gt;0</formula>
    </cfRule>
  </conditionalFormatting>
  <conditionalFormatting sqref="M2105">
    <cfRule type="containsText" dxfId="21234" priority="22177" operator="containsText" text="Complete">
      <formula>NOT(ISERROR(SEARCH("Complete",M2105)))</formula>
    </cfRule>
  </conditionalFormatting>
  <conditionalFormatting sqref="J2105">
    <cfRule type="notContainsBlanks" dxfId="21233" priority="22175">
      <formula>LEN(TRIM(J2105))&gt;0</formula>
    </cfRule>
  </conditionalFormatting>
  <conditionalFormatting sqref="K2105">
    <cfRule type="notContainsBlanks" dxfId="21232" priority="22174">
      <formula>LEN(TRIM(K2105))&gt;0</formula>
    </cfRule>
  </conditionalFormatting>
  <conditionalFormatting sqref="M2105">
    <cfRule type="containsText" dxfId="21231" priority="22173" operator="containsText" text="Complete">
      <formula>NOT(ISERROR(SEARCH("Complete",M2105)))</formula>
    </cfRule>
  </conditionalFormatting>
  <conditionalFormatting sqref="I2105">
    <cfRule type="cellIs" dxfId="21230" priority="22172" operator="greaterThan">
      <formula>2.35</formula>
    </cfRule>
  </conditionalFormatting>
  <conditionalFormatting sqref="I2105">
    <cfRule type="cellIs" dxfId="21229" priority="22168" operator="greaterThan">
      <formula>2.35</formula>
    </cfRule>
  </conditionalFormatting>
  <conditionalFormatting sqref="J2105">
    <cfRule type="notContainsBlanks" dxfId="21228" priority="22171">
      <formula>LEN(TRIM(J2105))&gt;0</formula>
    </cfRule>
  </conditionalFormatting>
  <conditionalFormatting sqref="K2105">
    <cfRule type="notContainsBlanks" dxfId="21227" priority="22170">
      <formula>LEN(TRIM(K2105))&gt;0</formula>
    </cfRule>
  </conditionalFormatting>
  <conditionalFormatting sqref="M2105">
    <cfRule type="containsText" dxfId="21226" priority="22169" operator="containsText" text="Complete">
      <formula>NOT(ISERROR(SEARCH("Complete",M2105)))</formula>
    </cfRule>
  </conditionalFormatting>
  <conditionalFormatting sqref="J2106">
    <cfRule type="notContainsBlanks" dxfId="21225" priority="22167">
      <formula>LEN(TRIM(J2106))&gt;0</formula>
    </cfRule>
  </conditionalFormatting>
  <conditionalFormatting sqref="K2106">
    <cfRule type="notContainsBlanks" dxfId="21224" priority="22166">
      <formula>LEN(TRIM(K2106))&gt;0</formula>
    </cfRule>
  </conditionalFormatting>
  <conditionalFormatting sqref="M2106">
    <cfRule type="containsText" dxfId="21223" priority="22165" operator="containsText" text="Complete">
      <formula>NOT(ISERROR(SEARCH("Complete",M2106)))</formula>
    </cfRule>
  </conditionalFormatting>
  <conditionalFormatting sqref="I2106">
    <cfRule type="cellIs" dxfId="21222" priority="22164" operator="greaterThan">
      <formula>2.35</formula>
    </cfRule>
  </conditionalFormatting>
  <conditionalFormatting sqref="I2106">
    <cfRule type="cellIs" dxfId="21221" priority="22160" operator="greaterThan">
      <formula>2.35</formula>
    </cfRule>
  </conditionalFormatting>
  <conditionalFormatting sqref="J2106">
    <cfRule type="notContainsBlanks" dxfId="21220" priority="22163">
      <formula>LEN(TRIM(J2106))&gt;0</formula>
    </cfRule>
  </conditionalFormatting>
  <conditionalFormatting sqref="K2106">
    <cfRule type="notContainsBlanks" dxfId="21219" priority="22162">
      <formula>LEN(TRIM(K2106))&gt;0</formula>
    </cfRule>
  </conditionalFormatting>
  <conditionalFormatting sqref="M2106">
    <cfRule type="containsText" dxfId="21218" priority="22161" operator="containsText" text="Complete">
      <formula>NOT(ISERROR(SEARCH("Complete",M2106)))</formula>
    </cfRule>
  </conditionalFormatting>
  <conditionalFormatting sqref="J2106">
    <cfRule type="notContainsBlanks" dxfId="21217" priority="22159">
      <formula>LEN(TRIM(J2106))&gt;0</formula>
    </cfRule>
  </conditionalFormatting>
  <conditionalFormatting sqref="K2106">
    <cfRule type="notContainsBlanks" dxfId="21216" priority="22158">
      <formula>LEN(TRIM(K2106))&gt;0</formula>
    </cfRule>
  </conditionalFormatting>
  <conditionalFormatting sqref="M2106">
    <cfRule type="containsText" dxfId="21215" priority="22157" operator="containsText" text="Complete">
      <formula>NOT(ISERROR(SEARCH("Complete",M2106)))</formula>
    </cfRule>
  </conditionalFormatting>
  <conditionalFormatting sqref="I2106">
    <cfRule type="cellIs" dxfId="21214" priority="22156" operator="greaterThan">
      <formula>2.35</formula>
    </cfRule>
  </conditionalFormatting>
  <conditionalFormatting sqref="I2106">
    <cfRule type="cellIs" dxfId="21213" priority="22152" operator="greaterThan">
      <formula>2.35</formula>
    </cfRule>
  </conditionalFormatting>
  <conditionalFormatting sqref="J2106">
    <cfRule type="notContainsBlanks" dxfId="21212" priority="22155">
      <formula>LEN(TRIM(J2106))&gt;0</formula>
    </cfRule>
  </conditionalFormatting>
  <conditionalFormatting sqref="K2106">
    <cfRule type="notContainsBlanks" dxfId="21211" priority="22154">
      <formula>LEN(TRIM(K2106))&gt;0</formula>
    </cfRule>
  </conditionalFormatting>
  <conditionalFormatting sqref="M2106">
    <cfRule type="containsText" dxfId="21210" priority="22153" operator="containsText" text="Complete">
      <formula>NOT(ISERROR(SEARCH("Complete",M2106)))</formula>
    </cfRule>
  </conditionalFormatting>
  <conditionalFormatting sqref="J2107">
    <cfRule type="notContainsBlanks" dxfId="21209" priority="22151">
      <formula>LEN(TRIM(J2107))&gt;0</formula>
    </cfRule>
  </conditionalFormatting>
  <conditionalFormatting sqref="K2107">
    <cfRule type="notContainsBlanks" dxfId="21208" priority="22150">
      <formula>LEN(TRIM(K2107))&gt;0</formula>
    </cfRule>
  </conditionalFormatting>
  <conditionalFormatting sqref="M2107">
    <cfRule type="containsText" dxfId="21207" priority="22149" operator="containsText" text="Complete">
      <formula>NOT(ISERROR(SEARCH("Complete",M2107)))</formula>
    </cfRule>
  </conditionalFormatting>
  <conditionalFormatting sqref="I2107">
    <cfRule type="cellIs" dxfId="21206" priority="22148" operator="greaterThan">
      <formula>2.35</formula>
    </cfRule>
  </conditionalFormatting>
  <conditionalFormatting sqref="I2107">
    <cfRule type="cellIs" dxfId="21205" priority="22144" operator="greaterThan">
      <formula>2.35</formula>
    </cfRule>
  </conditionalFormatting>
  <conditionalFormatting sqref="J2107">
    <cfRule type="notContainsBlanks" dxfId="21204" priority="22147">
      <formula>LEN(TRIM(J2107))&gt;0</formula>
    </cfRule>
  </conditionalFormatting>
  <conditionalFormatting sqref="K2107">
    <cfRule type="notContainsBlanks" dxfId="21203" priority="22146">
      <formula>LEN(TRIM(K2107))&gt;0</formula>
    </cfRule>
  </conditionalFormatting>
  <conditionalFormatting sqref="M2107">
    <cfRule type="containsText" dxfId="21202" priority="22145" operator="containsText" text="Complete">
      <formula>NOT(ISERROR(SEARCH("Complete",M2107)))</formula>
    </cfRule>
  </conditionalFormatting>
  <conditionalFormatting sqref="J2107">
    <cfRule type="notContainsBlanks" dxfId="21201" priority="22143">
      <formula>LEN(TRIM(J2107))&gt;0</formula>
    </cfRule>
  </conditionalFormatting>
  <conditionalFormatting sqref="K2107">
    <cfRule type="notContainsBlanks" dxfId="21200" priority="22142">
      <formula>LEN(TRIM(K2107))&gt;0</formula>
    </cfRule>
  </conditionalFormatting>
  <conditionalFormatting sqref="M2107">
    <cfRule type="containsText" dxfId="21199" priority="22141" operator="containsText" text="Complete">
      <formula>NOT(ISERROR(SEARCH("Complete",M2107)))</formula>
    </cfRule>
  </conditionalFormatting>
  <conditionalFormatting sqref="I2107">
    <cfRule type="cellIs" dxfId="21198" priority="22140" operator="greaterThan">
      <formula>2.35</formula>
    </cfRule>
  </conditionalFormatting>
  <conditionalFormatting sqref="I2107">
    <cfRule type="cellIs" dxfId="21197" priority="22136" operator="greaterThan">
      <formula>2.35</formula>
    </cfRule>
  </conditionalFormatting>
  <conditionalFormatting sqref="J2107">
    <cfRule type="notContainsBlanks" dxfId="21196" priority="22139">
      <formula>LEN(TRIM(J2107))&gt;0</formula>
    </cfRule>
  </conditionalFormatting>
  <conditionalFormatting sqref="K2107">
    <cfRule type="notContainsBlanks" dxfId="21195" priority="22138">
      <formula>LEN(TRIM(K2107))&gt;0</formula>
    </cfRule>
  </conditionalFormatting>
  <conditionalFormatting sqref="M2107">
    <cfRule type="containsText" dxfId="21194" priority="22137" operator="containsText" text="Complete">
      <formula>NOT(ISERROR(SEARCH("Complete",M2107)))</formula>
    </cfRule>
  </conditionalFormatting>
  <conditionalFormatting sqref="J2108">
    <cfRule type="notContainsBlanks" dxfId="21193" priority="22135">
      <formula>LEN(TRIM(J2108))&gt;0</formula>
    </cfRule>
  </conditionalFormatting>
  <conditionalFormatting sqref="K2108">
    <cfRule type="notContainsBlanks" dxfId="21192" priority="22134">
      <formula>LEN(TRIM(K2108))&gt;0</formula>
    </cfRule>
  </conditionalFormatting>
  <conditionalFormatting sqref="M2108">
    <cfRule type="containsText" dxfId="21191" priority="22133" operator="containsText" text="Complete">
      <formula>NOT(ISERROR(SEARCH("Complete",M2108)))</formula>
    </cfRule>
  </conditionalFormatting>
  <conditionalFormatting sqref="I2108">
    <cfRule type="cellIs" dxfId="21190" priority="22132" operator="greaterThan">
      <formula>2.35</formula>
    </cfRule>
  </conditionalFormatting>
  <conditionalFormatting sqref="I2108">
    <cfRule type="cellIs" dxfId="21189" priority="22128" operator="greaterThan">
      <formula>2.35</formula>
    </cfRule>
  </conditionalFormatting>
  <conditionalFormatting sqref="J2108">
    <cfRule type="notContainsBlanks" dxfId="21188" priority="22131">
      <formula>LEN(TRIM(J2108))&gt;0</formula>
    </cfRule>
  </conditionalFormatting>
  <conditionalFormatting sqref="K2108">
    <cfRule type="notContainsBlanks" dxfId="21187" priority="22130">
      <formula>LEN(TRIM(K2108))&gt;0</formula>
    </cfRule>
  </conditionalFormatting>
  <conditionalFormatting sqref="M2108">
    <cfRule type="containsText" dxfId="21186" priority="22129" operator="containsText" text="Complete">
      <formula>NOT(ISERROR(SEARCH("Complete",M2108)))</formula>
    </cfRule>
  </conditionalFormatting>
  <conditionalFormatting sqref="J2108">
    <cfRule type="notContainsBlanks" dxfId="21185" priority="22127">
      <formula>LEN(TRIM(J2108))&gt;0</formula>
    </cfRule>
  </conditionalFormatting>
  <conditionalFormatting sqref="K2108">
    <cfRule type="notContainsBlanks" dxfId="21184" priority="22126">
      <formula>LEN(TRIM(K2108))&gt;0</formula>
    </cfRule>
  </conditionalFormatting>
  <conditionalFormatting sqref="M2108">
    <cfRule type="containsText" dxfId="21183" priority="22125" operator="containsText" text="Complete">
      <formula>NOT(ISERROR(SEARCH("Complete",M2108)))</formula>
    </cfRule>
  </conditionalFormatting>
  <conditionalFormatting sqref="I2108">
    <cfRule type="cellIs" dxfId="21182" priority="22124" operator="greaterThan">
      <formula>2.35</formula>
    </cfRule>
  </conditionalFormatting>
  <conditionalFormatting sqref="I2108">
    <cfRule type="cellIs" dxfId="21181" priority="22120" operator="greaterThan">
      <formula>2.35</formula>
    </cfRule>
  </conditionalFormatting>
  <conditionalFormatting sqref="J2108">
    <cfRule type="notContainsBlanks" dxfId="21180" priority="22123">
      <formula>LEN(TRIM(J2108))&gt;0</formula>
    </cfRule>
  </conditionalFormatting>
  <conditionalFormatting sqref="K2108">
    <cfRule type="notContainsBlanks" dxfId="21179" priority="22122">
      <formula>LEN(TRIM(K2108))&gt;0</formula>
    </cfRule>
  </conditionalFormatting>
  <conditionalFormatting sqref="M2108">
    <cfRule type="containsText" dxfId="21178" priority="22121" operator="containsText" text="Complete">
      <formula>NOT(ISERROR(SEARCH("Complete",M2108)))</formula>
    </cfRule>
  </conditionalFormatting>
  <conditionalFormatting sqref="J2109">
    <cfRule type="notContainsBlanks" dxfId="21177" priority="22119">
      <formula>LEN(TRIM(J2109))&gt;0</formula>
    </cfRule>
  </conditionalFormatting>
  <conditionalFormatting sqref="K2109">
    <cfRule type="notContainsBlanks" dxfId="21176" priority="22118">
      <formula>LEN(TRIM(K2109))&gt;0</formula>
    </cfRule>
  </conditionalFormatting>
  <conditionalFormatting sqref="M2109">
    <cfRule type="containsText" dxfId="21175" priority="22117" operator="containsText" text="Complete">
      <formula>NOT(ISERROR(SEARCH("Complete",M2109)))</formula>
    </cfRule>
  </conditionalFormatting>
  <conditionalFormatting sqref="I2109">
    <cfRule type="cellIs" dxfId="21174" priority="22116" operator="greaterThan">
      <formula>2.35</formula>
    </cfRule>
  </conditionalFormatting>
  <conditionalFormatting sqref="I2109">
    <cfRule type="cellIs" dxfId="21173" priority="22112" operator="greaterThan">
      <formula>2.35</formula>
    </cfRule>
  </conditionalFormatting>
  <conditionalFormatting sqref="J2109">
    <cfRule type="notContainsBlanks" dxfId="21172" priority="22115">
      <formula>LEN(TRIM(J2109))&gt;0</formula>
    </cfRule>
  </conditionalFormatting>
  <conditionalFormatting sqref="K2109">
    <cfRule type="notContainsBlanks" dxfId="21171" priority="22114">
      <formula>LEN(TRIM(K2109))&gt;0</formula>
    </cfRule>
  </conditionalFormatting>
  <conditionalFormatting sqref="M2109">
    <cfRule type="containsText" dxfId="21170" priority="22113" operator="containsText" text="Complete">
      <formula>NOT(ISERROR(SEARCH("Complete",M2109)))</formula>
    </cfRule>
  </conditionalFormatting>
  <conditionalFormatting sqref="J2109">
    <cfRule type="notContainsBlanks" dxfId="21169" priority="22111">
      <formula>LEN(TRIM(J2109))&gt;0</formula>
    </cfRule>
  </conditionalFormatting>
  <conditionalFormatting sqref="K2109">
    <cfRule type="notContainsBlanks" dxfId="21168" priority="22110">
      <formula>LEN(TRIM(K2109))&gt;0</formula>
    </cfRule>
  </conditionalFormatting>
  <conditionalFormatting sqref="M2109">
    <cfRule type="containsText" dxfId="21167" priority="22109" operator="containsText" text="Complete">
      <formula>NOT(ISERROR(SEARCH("Complete",M2109)))</formula>
    </cfRule>
  </conditionalFormatting>
  <conditionalFormatting sqref="I2109">
    <cfRule type="cellIs" dxfId="21166" priority="22108" operator="greaterThan">
      <formula>2.35</formula>
    </cfRule>
  </conditionalFormatting>
  <conditionalFormatting sqref="I2109">
    <cfRule type="cellIs" dxfId="21165" priority="22104" operator="greaterThan">
      <formula>2.35</formula>
    </cfRule>
  </conditionalFormatting>
  <conditionalFormatting sqref="J2109">
    <cfRule type="notContainsBlanks" dxfId="21164" priority="22107">
      <formula>LEN(TRIM(J2109))&gt;0</formula>
    </cfRule>
  </conditionalFormatting>
  <conditionalFormatting sqref="K2109">
    <cfRule type="notContainsBlanks" dxfId="21163" priority="22106">
      <formula>LEN(TRIM(K2109))&gt;0</formula>
    </cfRule>
  </conditionalFormatting>
  <conditionalFormatting sqref="M2109">
    <cfRule type="containsText" dxfId="21162" priority="22105" operator="containsText" text="Complete">
      <formula>NOT(ISERROR(SEARCH("Complete",M2109)))</formula>
    </cfRule>
  </conditionalFormatting>
  <conditionalFormatting sqref="J2110">
    <cfRule type="notContainsBlanks" dxfId="21161" priority="22103">
      <formula>LEN(TRIM(J2110))&gt;0</formula>
    </cfRule>
  </conditionalFormatting>
  <conditionalFormatting sqref="K2110">
    <cfRule type="notContainsBlanks" dxfId="21160" priority="22102">
      <formula>LEN(TRIM(K2110))&gt;0</formula>
    </cfRule>
  </conditionalFormatting>
  <conditionalFormatting sqref="M2110">
    <cfRule type="containsText" dxfId="21159" priority="22101" operator="containsText" text="Complete">
      <formula>NOT(ISERROR(SEARCH("Complete",M2110)))</formula>
    </cfRule>
  </conditionalFormatting>
  <conditionalFormatting sqref="I2110">
    <cfRule type="cellIs" dxfId="21158" priority="22100" operator="greaterThan">
      <formula>2.35</formula>
    </cfRule>
  </conditionalFormatting>
  <conditionalFormatting sqref="I2110">
    <cfRule type="cellIs" dxfId="21157" priority="22096" operator="greaterThan">
      <formula>2.35</formula>
    </cfRule>
  </conditionalFormatting>
  <conditionalFormatting sqref="J2110">
    <cfRule type="notContainsBlanks" dxfId="21156" priority="22099">
      <formula>LEN(TRIM(J2110))&gt;0</formula>
    </cfRule>
  </conditionalFormatting>
  <conditionalFormatting sqref="K2110">
    <cfRule type="notContainsBlanks" dxfId="21155" priority="22098">
      <formula>LEN(TRIM(K2110))&gt;0</formula>
    </cfRule>
  </conditionalFormatting>
  <conditionalFormatting sqref="M2110">
    <cfRule type="containsText" dxfId="21154" priority="22097" operator="containsText" text="Complete">
      <formula>NOT(ISERROR(SEARCH("Complete",M2110)))</formula>
    </cfRule>
  </conditionalFormatting>
  <conditionalFormatting sqref="J2110">
    <cfRule type="notContainsBlanks" dxfId="21153" priority="22095">
      <formula>LEN(TRIM(J2110))&gt;0</formula>
    </cfRule>
  </conditionalFormatting>
  <conditionalFormatting sqref="K2110">
    <cfRule type="notContainsBlanks" dxfId="21152" priority="22094">
      <formula>LEN(TRIM(K2110))&gt;0</formula>
    </cfRule>
  </conditionalFormatting>
  <conditionalFormatting sqref="M2110">
    <cfRule type="containsText" dxfId="21151" priority="22093" operator="containsText" text="Complete">
      <formula>NOT(ISERROR(SEARCH("Complete",M2110)))</formula>
    </cfRule>
  </conditionalFormatting>
  <conditionalFormatting sqref="I2110">
    <cfRule type="cellIs" dxfId="21150" priority="22092" operator="greaterThan">
      <formula>2.35</formula>
    </cfRule>
  </conditionalFormatting>
  <conditionalFormatting sqref="I2110">
    <cfRule type="cellIs" dxfId="21149" priority="22088" operator="greaterThan">
      <formula>2.35</formula>
    </cfRule>
  </conditionalFormatting>
  <conditionalFormatting sqref="J2110">
    <cfRule type="notContainsBlanks" dxfId="21148" priority="22091">
      <formula>LEN(TRIM(J2110))&gt;0</formula>
    </cfRule>
  </conditionalFormatting>
  <conditionalFormatting sqref="K2110">
    <cfRule type="notContainsBlanks" dxfId="21147" priority="22090">
      <formula>LEN(TRIM(K2110))&gt;0</formula>
    </cfRule>
  </conditionalFormatting>
  <conditionalFormatting sqref="M2110">
    <cfRule type="containsText" dxfId="21146" priority="22089" operator="containsText" text="Complete">
      <formula>NOT(ISERROR(SEARCH("Complete",M2110)))</formula>
    </cfRule>
  </conditionalFormatting>
  <conditionalFormatting sqref="J2111">
    <cfRule type="notContainsBlanks" dxfId="21145" priority="22087">
      <formula>LEN(TRIM(J2111))&gt;0</formula>
    </cfRule>
  </conditionalFormatting>
  <conditionalFormatting sqref="K2111">
    <cfRule type="notContainsBlanks" dxfId="21144" priority="22086">
      <formula>LEN(TRIM(K2111))&gt;0</formula>
    </cfRule>
  </conditionalFormatting>
  <conditionalFormatting sqref="M2111">
    <cfRule type="containsText" dxfId="21143" priority="22085" operator="containsText" text="Complete">
      <formula>NOT(ISERROR(SEARCH("Complete",M2111)))</formula>
    </cfRule>
  </conditionalFormatting>
  <conditionalFormatting sqref="I2111">
    <cfRule type="cellIs" dxfId="21142" priority="22084" operator="greaterThan">
      <formula>2.35</formula>
    </cfRule>
  </conditionalFormatting>
  <conditionalFormatting sqref="I2111">
    <cfRule type="cellIs" dxfId="21141" priority="22080" operator="greaterThan">
      <formula>2.35</formula>
    </cfRule>
  </conditionalFormatting>
  <conditionalFormatting sqref="J2111">
    <cfRule type="notContainsBlanks" dxfId="21140" priority="22083">
      <formula>LEN(TRIM(J2111))&gt;0</formula>
    </cfRule>
  </conditionalFormatting>
  <conditionalFormatting sqref="K2111">
    <cfRule type="notContainsBlanks" dxfId="21139" priority="22082">
      <formula>LEN(TRIM(K2111))&gt;0</formula>
    </cfRule>
  </conditionalFormatting>
  <conditionalFormatting sqref="M2111">
    <cfRule type="containsText" dxfId="21138" priority="22081" operator="containsText" text="Complete">
      <formula>NOT(ISERROR(SEARCH("Complete",M2111)))</formula>
    </cfRule>
  </conditionalFormatting>
  <conditionalFormatting sqref="J2111">
    <cfRule type="notContainsBlanks" dxfId="21137" priority="22079">
      <formula>LEN(TRIM(J2111))&gt;0</formula>
    </cfRule>
  </conditionalFormatting>
  <conditionalFormatting sqref="K2111">
    <cfRule type="notContainsBlanks" dxfId="21136" priority="22078">
      <formula>LEN(TRIM(K2111))&gt;0</formula>
    </cfRule>
  </conditionalFormatting>
  <conditionalFormatting sqref="M2111">
    <cfRule type="containsText" dxfId="21135" priority="22077" operator="containsText" text="Complete">
      <formula>NOT(ISERROR(SEARCH("Complete",M2111)))</formula>
    </cfRule>
  </conditionalFormatting>
  <conditionalFormatting sqref="I2111">
    <cfRule type="cellIs" dxfId="21134" priority="22076" operator="greaterThan">
      <formula>2.35</formula>
    </cfRule>
  </conditionalFormatting>
  <conditionalFormatting sqref="I2111">
    <cfRule type="cellIs" dxfId="21133" priority="22072" operator="greaterThan">
      <formula>2.35</formula>
    </cfRule>
  </conditionalFormatting>
  <conditionalFormatting sqref="J2111">
    <cfRule type="notContainsBlanks" dxfId="21132" priority="22075">
      <formula>LEN(TRIM(J2111))&gt;0</formula>
    </cfRule>
  </conditionalFormatting>
  <conditionalFormatting sqref="K2111">
    <cfRule type="notContainsBlanks" dxfId="21131" priority="22074">
      <formula>LEN(TRIM(K2111))&gt;0</formula>
    </cfRule>
  </conditionalFormatting>
  <conditionalFormatting sqref="M2111">
    <cfRule type="containsText" dxfId="21130" priority="22073" operator="containsText" text="Complete">
      <formula>NOT(ISERROR(SEARCH("Complete",M2111)))</formula>
    </cfRule>
  </conditionalFormatting>
  <conditionalFormatting sqref="J2112">
    <cfRule type="notContainsBlanks" dxfId="21129" priority="22071">
      <formula>LEN(TRIM(J2112))&gt;0</formula>
    </cfRule>
  </conditionalFormatting>
  <conditionalFormatting sqref="K2112">
    <cfRule type="notContainsBlanks" dxfId="21128" priority="22070">
      <formula>LEN(TRIM(K2112))&gt;0</formula>
    </cfRule>
  </conditionalFormatting>
  <conditionalFormatting sqref="M2112">
    <cfRule type="containsText" dxfId="21127" priority="22069" operator="containsText" text="Complete">
      <formula>NOT(ISERROR(SEARCH("Complete",M2112)))</formula>
    </cfRule>
  </conditionalFormatting>
  <conditionalFormatting sqref="I2112">
    <cfRule type="cellIs" dxfId="21126" priority="22068" operator="greaterThan">
      <formula>2.35</formula>
    </cfRule>
  </conditionalFormatting>
  <conditionalFormatting sqref="I2112">
    <cfRule type="cellIs" dxfId="21125" priority="22064" operator="greaterThan">
      <formula>2.35</formula>
    </cfRule>
  </conditionalFormatting>
  <conditionalFormatting sqref="J2112">
    <cfRule type="notContainsBlanks" dxfId="21124" priority="22067">
      <formula>LEN(TRIM(J2112))&gt;0</formula>
    </cfRule>
  </conditionalFormatting>
  <conditionalFormatting sqref="K2112">
    <cfRule type="notContainsBlanks" dxfId="21123" priority="22066">
      <formula>LEN(TRIM(K2112))&gt;0</formula>
    </cfRule>
  </conditionalFormatting>
  <conditionalFormatting sqref="M2112">
    <cfRule type="containsText" dxfId="21122" priority="22065" operator="containsText" text="Complete">
      <formula>NOT(ISERROR(SEARCH("Complete",M2112)))</formula>
    </cfRule>
  </conditionalFormatting>
  <conditionalFormatting sqref="J2112">
    <cfRule type="notContainsBlanks" dxfId="21121" priority="22063">
      <formula>LEN(TRIM(J2112))&gt;0</formula>
    </cfRule>
  </conditionalFormatting>
  <conditionalFormatting sqref="K2112">
    <cfRule type="notContainsBlanks" dxfId="21120" priority="22062">
      <formula>LEN(TRIM(K2112))&gt;0</formula>
    </cfRule>
  </conditionalFormatting>
  <conditionalFormatting sqref="M2112">
    <cfRule type="containsText" dxfId="21119" priority="22061" operator="containsText" text="Complete">
      <formula>NOT(ISERROR(SEARCH("Complete",M2112)))</formula>
    </cfRule>
  </conditionalFormatting>
  <conditionalFormatting sqref="I2112">
    <cfRule type="cellIs" dxfId="21118" priority="22060" operator="greaterThan">
      <formula>2.35</formula>
    </cfRule>
  </conditionalFormatting>
  <conditionalFormatting sqref="I2112">
    <cfRule type="cellIs" dxfId="21117" priority="22056" operator="greaterThan">
      <formula>2.35</formula>
    </cfRule>
  </conditionalFormatting>
  <conditionalFormatting sqref="J2112">
    <cfRule type="notContainsBlanks" dxfId="21116" priority="22059">
      <formula>LEN(TRIM(J2112))&gt;0</formula>
    </cfRule>
  </conditionalFormatting>
  <conditionalFormatting sqref="K2112">
    <cfRule type="notContainsBlanks" dxfId="21115" priority="22058">
      <formula>LEN(TRIM(K2112))&gt;0</formula>
    </cfRule>
  </conditionalFormatting>
  <conditionalFormatting sqref="M2112">
    <cfRule type="containsText" dxfId="21114" priority="22057" operator="containsText" text="Complete">
      <formula>NOT(ISERROR(SEARCH("Complete",M2112)))</formula>
    </cfRule>
  </conditionalFormatting>
  <conditionalFormatting sqref="J2113">
    <cfRule type="notContainsBlanks" dxfId="21113" priority="22055">
      <formula>LEN(TRIM(J2113))&gt;0</formula>
    </cfRule>
  </conditionalFormatting>
  <conditionalFormatting sqref="K2113">
    <cfRule type="notContainsBlanks" dxfId="21112" priority="22054">
      <formula>LEN(TRIM(K2113))&gt;0</formula>
    </cfRule>
  </conditionalFormatting>
  <conditionalFormatting sqref="M2113">
    <cfRule type="containsText" dxfId="21111" priority="22053" operator="containsText" text="Complete">
      <formula>NOT(ISERROR(SEARCH("Complete",M2113)))</formula>
    </cfRule>
  </conditionalFormatting>
  <conditionalFormatting sqref="I2113">
    <cfRule type="cellIs" dxfId="21110" priority="22052" operator="greaterThan">
      <formula>2.35</formula>
    </cfRule>
  </conditionalFormatting>
  <conditionalFormatting sqref="I2113">
    <cfRule type="cellIs" dxfId="21109" priority="22048" operator="greaterThan">
      <formula>2.35</formula>
    </cfRule>
  </conditionalFormatting>
  <conditionalFormatting sqref="J2113">
    <cfRule type="notContainsBlanks" dxfId="21108" priority="22051">
      <formula>LEN(TRIM(J2113))&gt;0</formula>
    </cfRule>
  </conditionalFormatting>
  <conditionalFormatting sqref="K2113">
    <cfRule type="notContainsBlanks" dxfId="21107" priority="22050">
      <formula>LEN(TRIM(K2113))&gt;0</formula>
    </cfRule>
  </conditionalFormatting>
  <conditionalFormatting sqref="M2113">
    <cfRule type="containsText" dxfId="21106" priority="22049" operator="containsText" text="Complete">
      <formula>NOT(ISERROR(SEARCH("Complete",M2113)))</formula>
    </cfRule>
  </conditionalFormatting>
  <conditionalFormatting sqref="J2113">
    <cfRule type="notContainsBlanks" dxfId="21105" priority="22047">
      <formula>LEN(TRIM(J2113))&gt;0</formula>
    </cfRule>
  </conditionalFormatting>
  <conditionalFormatting sqref="K2113">
    <cfRule type="notContainsBlanks" dxfId="21104" priority="22046">
      <formula>LEN(TRIM(K2113))&gt;0</formula>
    </cfRule>
  </conditionalFormatting>
  <conditionalFormatting sqref="M2113">
    <cfRule type="containsText" dxfId="21103" priority="22045" operator="containsText" text="Complete">
      <formula>NOT(ISERROR(SEARCH("Complete",M2113)))</formula>
    </cfRule>
  </conditionalFormatting>
  <conditionalFormatting sqref="I2113">
    <cfRule type="cellIs" dxfId="21102" priority="22044" operator="greaterThan">
      <formula>2.35</formula>
    </cfRule>
  </conditionalFormatting>
  <conditionalFormatting sqref="I2113">
    <cfRule type="cellIs" dxfId="21101" priority="22040" operator="greaterThan">
      <formula>2.35</formula>
    </cfRule>
  </conditionalFormatting>
  <conditionalFormatting sqref="J2113">
    <cfRule type="notContainsBlanks" dxfId="21100" priority="22043">
      <formula>LEN(TRIM(J2113))&gt;0</formula>
    </cfRule>
  </conditionalFormatting>
  <conditionalFormatting sqref="K2113">
    <cfRule type="notContainsBlanks" dxfId="21099" priority="22042">
      <formula>LEN(TRIM(K2113))&gt;0</formula>
    </cfRule>
  </conditionalFormatting>
  <conditionalFormatting sqref="M2113">
    <cfRule type="containsText" dxfId="21098" priority="22041" operator="containsText" text="Complete">
      <formula>NOT(ISERROR(SEARCH("Complete",M2113)))</formula>
    </cfRule>
  </conditionalFormatting>
  <conditionalFormatting sqref="J2114">
    <cfRule type="notContainsBlanks" dxfId="21097" priority="22039">
      <formula>LEN(TRIM(J2114))&gt;0</formula>
    </cfRule>
  </conditionalFormatting>
  <conditionalFormatting sqref="K2114">
    <cfRule type="notContainsBlanks" dxfId="21096" priority="22038">
      <formula>LEN(TRIM(K2114))&gt;0</formula>
    </cfRule>
  </conditionalFormatting>
  <conditionalFormatting sqref="M2114">
    <cfRule type="containsText" dxfId="21095" priority="22037" operator="containsText" text="Complete">
      <formula>NOT(ISERROR(SEARCH("Complete",M2114)))</formula>
    </cfRule>
  </conditionalFormatting>
  <conditionalFormatting sqref="I2114">
    <cfRule type="cellIs" dxfId="21094" priority="22036" operator="greaterThan">
      <formula>2.35</formula>
    </cfRule>
  </conditionalFormatting>
  <conditionalFormatting sqref="I2114">
    <cfRule type="cellIs" dxfId="21093" priority="22032" operator="greaterThan">
      <formula>2.35</formula>
    </cfRule>
  </conditionalFormatting>
  <conditionalFormatting sqref="J2114">
    <cfRule type="notContainsBlanks" dxfId="21092" priority="22035">
      <formula>LEN(TRIM(J2114))&gt;0</formula>
    </cfRule>
  </conditionalFormatting>
  <conditionalFormatting sqref="K2114">
    <cfRule type="notContainsBlanks" dxfId="21091" priority="22034">
      <formula>LEN(TRIM(K2114))&gt;0</formula>
    </cfRule>
  </conditionalFormatting>
  <conditionalFormatting sqref="M2114">
    <cfRule type="containsText" dxfId="21090" priority="22033" operator="containsText" text="Complete">
      <formula>NOT(ISERROR(SEARCH("Complete",M2114)))</formula>
    </cfRule>
  </conditionalFormatting>
  <conditionalFormatting sqref="J2114">
    <cfRule type="notContainsBlanks" dxfId="21089" priority="22031">
      <formula>LEN(TRIM(J2114))&gt;0</formula>
    </cfRule>
  </conditionalFormatting>
  <conditionalFormatting sqref="K2114">
    <cfRule type="notContainsBlanks" dxfId="21088" priority="22030">
      <formula>LEN(TRIM(K2114))&gt;0</formula>
    </cfRule>
  </conditionalFormatting>
  <conditionalFormatting sqref="M2114">
    <cfRule type="containsText" dxfId="21087" priority="22029" operator="containsText" text="Complete">
      <formula>NOT(ISERROR(SEARCH("Complete",M2114)))</formula>
    </cfRule>
  </conditionalFormatting>
  <conditionalFormatting sqref="I2114">
    <cfRule type="cellIs" dxfId="21086" priority="22028" operator="greaterThan">
      <formula>2.35</formula>
    </cfRule>
  </conditionalFormatting>
  <conditionalFormatting sqref="I2114">
    <cfRule type="cellIs" dxfId="21085" priority="22024" operator="greaterThan">
      <formula>2.35</formula>
    </cfRule>
  </conditionalFormatting>
  <conditionalFormatting sqref="J2114">
    <cfRule type="notContainsBlanks" dxfId="21084" priority="22027">
      <formula>LEN(TRIM(J2114))&gt;0</formula>
    </cfRule>
  </conditionalFormatting>
  <conditionalFormatting sqref="K2114">
    <cfRule type="notContainsBlanks" dxfId="21083" priority="22026">
      <formula>LEN(TRIM(K2114))&gt;0</formula>
    </cfRule>
  </conditionalFormatting>
  <conditionalFormatting sqref="M2114">
    <cfRule type="containsText" dxfId="21082" priority="22025" operator="containsText" text="Complete">
      <formula>NOT(ISERROR(SEARCH("Complete",M2114)))</formula>
    </cfRule>
  </conditionalFormatting>
  <conditionalFormatting sqref="J2115">
    <cfRule type="notContainsBlanks" dxfId="21081" priority="22023">
      <formula>LEN(TRIM(J2115))&gt;0</formula>
    </cfRule>
  </conditionalFormatting>
  <conditionalFormatting sqref="K2115">
    <cfRule type="notContainsBlanks" dxfId="21080" priority="22022">
      <formula>LEN(TRIM(K2115))&gt;0</formula>
    </cfRule>
  </conditionalFormatting>
  <conditionalFormatting sqref="M2115">
    <cfRule type="containsText" dxfId="21079" priority="22021" operator="containsText" text="Complete">
      <formula>NOT(ISERROR(SEARCH("Complete",M2115)))</formula>
    </cfRule>
  </conditionalFormatting>
  <conditionalFormatting sqref="I2115">
    <cfRule type="cellIs" dxfId="21078" priority="22020" operator="greaterThan">
      <formula>2.35</formula>
    </cfRule>
  </conditionalFormatting>
  <conditionalFormatting sqref="I2115">
    <cfRule type="cellIs" dxfId="21077" priority="22016" operator="greaterThan">
      <formula>2.35</formula>
    </cfRule>
  </conditionalFormatting>
  <conditionalFormatting sqref="J2115">
    <cfRule type="notContainsBlanks" dxfId="21076" priority="22019">
      <formula>LEN(TRIM(J2115))&gt;0</formula>
    </cfRule>
  </conditionalFormatting>
  <conditionalFormatting sqref="K2115">
    <cfRule type="notContainsBlanks" dxfId="21075" priority="22018">
      <formula>LEN(TRIM(K2115))&gt;0</formula>
    </cfRule>
  </conditionalFormatting>
  <conditionalFormatting sqref="M2115">
    <cfRule type="containsText" dxfId="21074" priority="22017" operator="containsText" text="Complete">
      <formula>NOT(ISERROR(SEARCH("Complete",M2115)))</formula>
    </cfRule>
  </conditionalFormatting>
  <conditionalFormatting sqref="J2115">
    <cfRule type="notContainsBlanks" dxfId="21073" priority="22015">
      <formula>LEN(TRIM(J2115))&gt;0</formula>
    </cfRule>
  </conditionalFormatting>
  <conditionalFormatting sqref="K2115">
    <cfRule type="notContainsBlanks" dxfId="21072" priority="22014">
      <formula>LEN(TRIM(K2115))&gt;0</formula>
    </cfRule>
  </conditionalFormatting>
  <conditionalFormatting sqref="M2115">
    <cfRule type="containsText" dxfId="21071" priority="22013" operator="containsText" text="Complete">
      <formula>NOT(ISERROR(SEARCH("Complete",M2115)))</formula>
    </cfRule>
  </conditionalFormatting>
  <conditionalFormatting sqref="I2115">
    <cfRule type="cellIs" dxfId="21070" priority="22012" operator="greaterThan">
      <formula>2.35</formula>
    </cfRule>
  </conditionalFormatting>
  <conditionalFormatting sqref="I2115">
    <cfRule type="cellIs" dxfId="21069" priority="22008" operator="greaterThan">
      <formula>2.35</formula>
    </cfRule>
  </conditionalFormatting>
  <conditionalFormatting sqref="J2115">
    <cfRule type="notContainsBlanks" dxfId="21068" priority="22011">
      <formula>LEN(TRIM(J2115))&gt;0</formula>
    </cfRule>
  </conditionalFormatting>
  <conditionalFormatting sqref="K2115">
    <cfRule type="notContainsBlanks" dxfId="21067" priority="22010">
      <formula>LEN(TRIM(K2115))&gt;0</formula>
    </cfRule>
  </conditionalFormatting>
  <conditionalFormatting sqref="M2115">
    <cfRule type="containsText" dxfId="21066" priority="22009" operator="containsText" text="Complete">
      <formula>NOT(ISERROR(SEARCH("Complete",M2115)))</formula>
    </cfRule>
  </conditionalFormatting>
  <conditionalFormatting sqref="J2117">
    <cfRule type="notContainsBlanks" dxfId="21065" priority="21991">
      <formula>LEN(TRIM(J2117))&gt;0</formula>
    </cfRule>
  </conditionalFormatting>
  <conditionalFormatting sqref="K2117">
    <cfRule type="notContainsBlanks" dxfId="21064" priority="21990">
      <formula>LEN(TRIM(K2117))&gt;0</formula>
    </cfRule>
  </conditionalFormatting>
  <conditionalFormatting sqref="M2117">
    <cfRule type="containsText" dxfId="21063" priority="21989" operator="containsText" text="Complete">
      <formula>NOT(ISERROR(SEARCH("Complete",M2117)))</formula>
    </cfRule>
  </conditionalFormatting>
  <conditionalFormatting sqref="I2117">
    <cfRule type="cellIs" dxfId="21062" priority="21988" operator="greaterThan">
      <formula>2.35</formula>
    </cfRule>
  </conditionalFormatting>
  <conditionalFormatting sqref="I2117">
    <cfRule type="cellIs" dxfId="21061" priority="21984" operator="greaterThan">
      <formula>2.35</formula>
    </cfRule>
  </conditionalFormatting>
  <conditionalFormatting sqref="J2117">
    <cfRule type="notContainsBlanks" dxfId="21060" priority="21987">
      <formula>LEN(TRIM(J2117))&gt;0</formula>
    </cfRule>
  </conditionalFormatting>
  <conditionalFormatting sqref="K2117">
    <cfRule type="notContainsBlanks" dxfId="21059" priority="21986">
      <formula>LEN(TRIM(K2117))&gt;0</formula>
    </cfRule>
  </conditionalFormatting>
  <conditionalFormatting sqref="M2117">
    <cfRule type="containsText" dxfId="21058" priority="21985" operator="containsText" text="Complete">
      <formula>NOT(ISERROR(SEARCH("Complete",M2117)))</formula>
    </cfRule>
  </conditionalFormatting>
  <conditionalFormatting sqref="J2117">
    <cfRule type="notContainsBlanks" dxfId="21057" priority="21983">
      <formula>LEN(TRIM(J2117))&gt;0</formula>
    </cfRule>
  </conditionalFormatting>
  <conditionalFormatting sqref="K2117">
    <cfRule type="notContainsBlanks" dxfId="21056" priority="21982">
      <formula>LEN(TRIM(K2117))&gt;0</formula>
    </cfRule>
  </conditionalFormatting>
  <conditionalFormatting sqref="M2117">
    <cfRule type="containsText" dxfId="21055" priority="21981" operator="containsText" text="Complete">
      <formula>NOT(ISERROR(SEARCH("Complete",M2117)))</formula>
    </cfRule>
  </conditionalFormatting>
  <conditionalFormatting sqref="I2117">
    <cfRule type="cellIs" dxfId="21054" priority="21980" operator="greaterThan">
      <formula>2.35</formula>
    </cfRule>
  </conditionalFormatting>
  <conditionalFormatting sqref="I2117">
    <cfRule type="cellIs" dxfId="21053" priority="21976" operator="greaterThan">
      <formula>2.35</formula>
    </cfRule>
  </conditionalFormatting>
  <conditionalFormatting sqref="J2117">
    <cfRule type="notContainsBlanks" dxfId="21052" priority="21979">
      <formula>LEN(TRIM(J2117))&gt;0</formula>
    </cfRule>
  </conditionalFormatting>
  <conditionalFormatting sqref="K2117">
    <cfRule type="notContainsBlanks" dxfId="21051" priority="21978">
      <formula>LEN(TRIM(K2117))&gt;0</formula>
    </cfRule>
  </conditionalFormatting>
  <conditionalFormatting sqref="M2117">
    <cfRule type="containsText" dxfId="21050" priority="21977" operator="containsText" text="Complete">
      <formula>NOT(ISERROR(SEARCH("Complete",M2117)))</formula>
    </cfRule>
  </conditionalFormatting>
  <conditionalFormatting sqref="J2118">
    <cfRule type="notContainsBlanks" dxfId="21049" priority="21975">
      <formula>LEN(TRIM(J2118))&gt;0</formula>
    </cfRule>
  </conditionalFormatting>
  <conditionalFormatting sqref="K2118">
    <cfRule type="notContainsBlanks" dxfId="21048" priority="21974">
      <formula>LEN(TRIM(K2118))&gt;0</formula>
    </cfRule>
  </conditionalFormatting>
  <conditionalFormatting sqref="M2118">
    <cfRule type="containsText" dxfId="21047" priority="21973" operator="containsText" text="Complete">
      <formula>NOT(ISERROR(SEARCH("Complete",M2118)))</formula>
    </cfRule>
  </conditionalFormatting>
  <conditionalFormatting sqref="I2118">
    <cfRule type="cellIs" dxfId="21046" priority="21972" operator="greaterThan">
      <formula>2.35</formula>
    </cfRule>
  </conditionalFormatting>
  <conditionalFormatting sqref="I2118">
    <cfRule type="cellIs" dxfId="21045" priority="21968" operator="greaterThan">
      <formula>2.35</formula>
    </cfRule>
  </conditionalFormatting>
  <conditionalFormatting sqref="J2118">
    <cfRule type="notContainsBlanks" dxfId="21044" priority="21971">
      <formula>LEN(TRIM(J2118))&gt;0</formula>
    </cfRule>
  </conditionalFormatting>
  <conditionalFormatting sqref="K2118">
    <cfRule type="notContainsBlanks" dxfId="21043" priority="21970">
      <formula>LEN(TRIM(K2118))&gt;0</formula>
    </cfRule>
  </conditionalFormatting>
  <conditionalFormatting sqref="M2118">
    <cfRule type="containsText" dxfId="21042" priority="21969" operator="containsText" text="Complete">
      <formula>NOT(ISERROR(SEARCH("Complete",M2118)))</formula>
    </cfRule>
  </conditionalFormatting>
  <conditionalFormatting sqref="J2118">
    <cfRule type="notContainsBlanks" dxfId="21041" priority="21967">
      <formula>LEN(TRIM(J2118))&gt;0</formula>
    </cfRule>
  </conditionalFormatting>
  <conditionalFormatting sqref="K2118">
    <cfRule type="notContainsBlanks" dxfId="21040" priority="21966">
      <formula>LEN(TRIM(K2118))&gt;0</formula>
    </cfRule>
  </conditionalFormatting>
  <conditionalFormatting sqref="M2118">
    <cfRule type="containsText" dxfId="21039" priority="21965" operator="containsText" text="Complete">
      <formula>NOT(ISERROR(SEARCH("Complete",M2118)))</formula>
    </cfRule>
  </conditionalFormatting>
  <conditionalFormatting sqref="I2118">
    <cfRule type="cellIs" dxfId="21038" priority="21964" operator="greaterThan">
      <formula>2.35</formula>
    </cfRule>
  </conditionalFormatting>
  <conditionalFormatting sqref="I2118">
    <cfRule type="cellIs" dxfId="21037" priority="21960" operator="greaterThan">
      <formula>2.35</formula>
    </cfRule>
  </conditionalFormatting>
  <conditionalFormatting sqref="J2118">
    <cfRule type="notContainsBlanks" dxfId="21036" priority="21963">
      <formula>LEN(TRIM(J2118))&gt;0</formula>
    </cfRule>
  </conditionalFormatting>
  <conditionalFormatting sqref="K2118">
    <cfRule type="notContainsBlanks" dxfId="21035" priority="21962">
      <formula>LEN(TRIM(K2118))&gt;0</formula>
    </cfRule>
  </conditionalFormatting>
  <conditionalFormatting sqref="M2118">
    <cfRule type="containsText" dxfId="21034" priority="21961" operator="containsText" text="Complete">
      <formula>NOT(ISERROR(SEARCH("Complete",M2118)))</formula>
    </cfRule>
  </conditionalFormatting>
  <conditionalFormatting sqref="J2119">
    <cfRule type="notContainsBlanks" dxfId="21033" priority="21959">
      <formula>LEN(TRIM(J2119))&gt;0</formula>
    </cfRule>
  </conditionalFormatting>
  <conditionalFormatting sqref="K2119">
    <cfRule type="notContainsBlanks" dxfId="21032" priority="21958">
      <formula>LEN(TRIM(K2119))&gt;0</formula>
    </cfRule>
  </conditionalFormatting>
  <conditionalFormatting sqref="M2119">
    <cfRule type="containsText" dxfId="21031" priority="21957" operator="containsText" text="Complete">
      <formula>NOT(ISERROR(SEARCH("Complete",M2119)))</formula>
    </cfRule>
  </conditionalFormatting>
  <conditionalFormatting sqref="I2119">
    <cfRule type="cellIs" dxfId="21030" priority="21956" operator="greaterThan">
      <formula>2.35</formula>
    </cfRule>
  </conditionalFormatting>
  <conditionalFormatting sqref="I2119">
    <cfRule type="cellIs" dxfId="21029" priority="21952" operator="greaterThan">
      <formula>2.35</formula>
    </cfRule>
  </conditionalFormatting>
  <conditionalFormatting sqref="J2119">
    <cfRule type="notContainsBlanks" dxfId="21028" priority="21955">
      <formula>LEN(TRIM(J2119))&gt;0</formula>
    </cfRule>
  </conditionalFormatting>
  <conditionalFormatting sqref="K2119">
    <cfRule type="notContainsBlanks" dxfId="21027" priority="21954">
      <formula>LEN(TRIM(K2119))&gt;0</formula>
    </cfRule>
  </conditionalFormatting>
  <conditionalFormatting sqref="M2119">
    <cfRule type="containsText" dxfId="21026" priority="21953" operator="containsText" text="Complete">
      <formula>NOT(ISERROR(SEARCH("Complete",M2119)))</formula>
    </cfRule>
  </conditionalFormatting>
  <conditionalFormatting sqref="J2119">
    <cfRule type="notContainsBlanks" dxfId="21025" priority="21951">
      <formula>LEN(TRIM(J2119))&gt;0</formula>
    </cfRule>
  </conditionalFormatting>
  <conditionalFormatting sqref="K2119">
    <cfRule type="notContainsBlanks" dxfId="21024" priority="21950">
      <formula>LEN(TRIM(K2119))&gt;0</formula>
    </cfRule>
  </conditionalFormatting>
  <conditionalFormatting sqref="M2119">
    <cfRule type="containsText" dxfId="21023" priority="21949" operator="containsText" text="Complete">
      <formula>NOT(ISERROR(SEARCH("Complete",M2119)))</formula>
    </cfRule>
  </conditionalFormatting>
  <conditionalFormatting sqref="I2119">
    <cfRule type="cellIs" dxfId="21022" priority="21948" operator="greaterThan">
      <formula>2.35</formula>
    </cfRule>
  </conditionalFormatting>
  <conditionalFormatting sqref="I2119">
    <cfRule type="cellIs" dxfId="21021" priority="21944" operator="greaterThan">
      <formula>2.35</formula>
    </cfRule>
  </conditionalFormatting>
  <conditionalFormatting sqref="J2119">
    <cfRule type="notContainsBlanks" dxfId="21020" priority="21947">
      <formula>LEN(TRIM(J2119))&gt;0</formula>
    </cfRule>
  </conditionalFormatting>
  <conditionalFormatting sqref="K2119">
    <cfRule type="notContainsBlanks" dxfId="21019" priority="21946">
      <formula>LEN(TRIM(K2119))&gt;0</formula>
    </cfRule>
  </conditionalFormatting>
  <conditionalFormatting sqref="M2119">
    <cfRule type="containsText" dxfId="21018" priority="21945" operator="containsText" text="Complete">
      <formula>NOT(ISERROR(SEARCH("Complete",M2119)))</formula>
    </cfRule>
  </conditionalFormatting>
  <conditionalFormatting sqref="J2120">
    <cfRule type="notContainsBlanks" dxfId="21017" priority="21943">
      <formula>LEN(TRIM(J2120))&gt;0</formula>
    </cfRule>
  </conditionalFormatting>
  <conditionalFormatting sqref="K2120">
    <cfRule type="notContainsBlanks" dxfId="21016" priority="21942">
      <formula>LEN(TRIM(K2120))&gt;0</formula>
    </cfRule>
  </conditionalFormatting>
  <conditionalFormatting sqref="M2120">
    <cfRule type="containsText" dxfId="21015" priority="21941" operator="containsText" text="Complete">
      <formula>NOT(ISERROR(SEARCH("Complete",M2120)))</formula>
    </cfRule>
  </conditionalFormatting>
  <conditionalFormatting sqref="I2120">
    <cfRule type="cellIs" dxfId="21014" priority="21940" operator="greaterThan">
      <formula>2.35</formula>
    </cfRule>
  </conditionalFormatting>
  <conditionalFormatting sqref="I2120">
    <cfRule type="cellIs" dxfId="21013" priority="21936" operator="greaterThan">
      <formula>2.35</formula>
    </cfRule>
  </conditionalFormatting>
  <conditionalFormatting sqref="J2120">
    <cfRule type="notContainsBlanks" dxfId="21012" priority="21939">
      <formula>LEN(TRIM(J2120))&gt;0</formula>
    </cfRule>
  </conditionalFormatting>
  <conditionalFormatting sqref="K2120">
    <cfRule type="notContainsBlanks" dxfId="21011" priority="21938">
      <formula>LEN(TRIM(K2120))&gt;0</formula>
    </cfRule>
  </conditionalFormatting>
  <conditionalFormatting sqref="M2120">
    <cfRule type="containsText" dxfId="21010" priority="21937" operator="containsText" text="Complete">
      <formula>NOT(ISERROR(SEARCH("Complete",M2120)))</formula>
    </cfRule>
  </conditionalFormatting>
  <conditionalFormatting sqref="J2120">
    <cfRule type="notContainsBlanks" dxfId="21009" priority="21935">
      <formula>LEN(TRIM(J2120))&gt;0</formula>
    </cfRule>
  </conditionalFormatting>
  <conditionalFormatting sqref="K2120">
    <cfRule type="notContainsBlanks" dxfId="21008" priority="21934">
      <formula>LEN(TRIM(K2120))&gt;0</formula>
    </cfRule>
  </conditionalFormatting>
  <conditionalFormatting sqref="M2120">
    <cfRule type="containsText" dxfId="21007" priority="21933" operator="containsText" text="Complete">
      <formula>NOT(ISERROR(SEARCH("Complete",M2120)))</formula>
    </cfRule>
  </conditionalFormatting>
  <conditionalFormatting sqref="I2120">
    <cfRule type="cellIs" dxfId="21006" priority="21932" operator="greaterThan">
      <formula>2.35</formula>
    </cfRule>
  </conditionalFormatting>
  <conditionalFormatting sqref="I2120">
    <cfRule type="cellIs" dxfId="21005" priority="21928" operator="greaterThan">
      <formula>2.35</formula>
    </cfRule>
  </conditionalFormatting>
  <conditionalFormatting sqref="J2120">
    <cfRule type="notContainsBlanks" dxfId="21004" priority="21931">
      <formula>LEN(TRIM(J2120))&gt;0</formula>
    </cfRule>
  </conditionalFormatting>
  <conditionalFormatting sqref="K2120">
    <cfRule type="notContainsBlanks" dxfId="21003" priority="21930">
      <formula>LEN(TRIM(K2120))&gt;0</formula>
    </cfRule>
  </conditionalFormatting>
  <conditionalFormatting sqref="M2120">
    <cfRule type="containsText" dxfId="21002" priority="21929" operator="containsText" text="Complete">
      <formula>NOT(ISERROR(SEARCH("Complete",M2120)))</formula>
    </cfRule>
  </conditionalFormatting>
  <conditionalFormatting sqref="J2121">
    <cfRule type="notContainsBlanks" dxfId="21001" priority="21927">
      <formula>LEN(TRIM(J2121))&gt;0</formula>
    </cfRule>
  </conditionalFormatting>
  <conditionalFormatting sqref="K2121">
    <cfRule type="notContainsBlanks" dxfId="21000" priority="21926">
      <formula>LEN(TRIM(K2121))&gt;0</formula>
    </cfRule>
  </conditionalFormatting>
  <conditionalFormatting sqref="M2121">
    <cfRule type="containsText" dxfId="20999" priority="21925" operator="containsText" text="Complete">
      <formula>NOT(ISERROR(SEARCH("Complete",M2121)))</formula>
    </cfRule>
  </conditionalFormatting>
  <conditionalFormatting sqref="I2121">
    <cfRule type="cellIs" dxfId="20998" priority="21924" operator="greaterThan">
      <formula>2.35</formula>
    </cfRule>
  </conditionalFormatting>
  <conditionalFormatting sqref="I2121">
    <cfRule type="cellIs" dxfId="20997" priority="21920" operator="greaterThan">
      <formula>2.35</formula>
    </cfRule>
  </conditionalFormatting>
  <conditionalFormatting sqref="J2121">
    <cfRule type="notContainsBlanks" dxfId="20996" priority="21923">
      <formula>LEN(TRIM(J2121))&gt;0</formula>
    </cfRule>
  </conditionalFormatting>
  <conditionalFormatting sqref="K2121">
    <cfRule type="notContainsBlanks" dxfId="20995" priority="21922">
      <formula>LEN(TRIM(K2121))&gt;0</formula>
    </cfRule>
  </conditionalFormatting>
  <conditionalFormatting sqref="M2121">
    <cfRule type="containsText" dxfId="20994" priority="21921" operator="containsText" text="Complete">
      <formula>NOT(ISERROR(SEARCH("Complete",M2121)))</formula>
    </cfRule>
  </conditionalFormatting>
  <conditionalFormatting sqref="J2121">
    <cfRule type="notContainsBlanks" dxfId="20993" priority="21919">
      <formula>LEN(TRIM(J2121))&gt;0</formula>
    </cfRule>
  </conditionalFormatting>
  <conditionalFormatting sqref="K2121">
    <cfRule type="notContainsBlanks" dxfId="20992" priority="21918">
      <formula>LEN(TRIM(K2121))&gt;0</formula>
    </cfRule>
  </conditionalFormatting>
  <conditionalFormatting sqref="M2121">
    <cfRule type="containsText" dxfId="20991" priority="21917" operator="containsText" text="Complete">
      <formula>NOT(ISERROR(SEARCH("Complete",M2121)))</formula>
    </cfRule>
  </conditionalFormatting>
  <conditionalFormatting sqref="I2121">
    <cfRule type="cellIs" dxfId="20990" priority="21916" operator="greaterThan">
      <formula>2.35</formula>
    </cfRule>
  </conditionalFormatting>
  <conditionalFormatting sqref="I2121">
    <cfRule type="cellIs" dxfId="20989" priority="21912" operator="greaterThan">
      <formula>2.35</formula>
    </cfRule>
  </conditionalFormatting>
  <conditionalFormatting sqref="J2121">
    <cfRule type="notContainsBlanks" dxfId="20988" priority="21915">
      <formula>LEN(TRIM(J2121))&gt;0</formula>
    </cfRule>
  </conditionalFormatting>
  <conditionalFormatting sqref="K2121">
    <cfRule type="notContainsBlanks" dxfId="20987" priority="21914">
      <formula>LEN(TRIM(K2121))&gt;0</formula>
    </cfRule>
  </conditionalFormatting>
  <conditionalFormatting sqref="M2121">
    <cfRule type="containsText" dxfId="20986" priority="21913" operator="containsText" text="Complete">
      <formula>NOT(ISERROR(SEARCH("Complete",M2121)))</formula>
    </cfRule>
  </conditionalFormatting>
  <conditionalFormatting sqref="J2122">
    <cfRule type="notContainsBlanks" dxfId="20985" priority="21911">
      <formula>LEN(TRIM(J2122))&gt;0</formula>
    </cfRule>
  </conditionalFormatting>
  <conditionalFormatting sqref="K2122">
    <cfRule type="notContainsBlanks" dxfId="20984" priority="21910">
      <formula>LEN(TRIM(K2122))&gt;0</formula>
    </cfRule>
  </conditionalFormatting>
  <conditionalFormatting sqref="M2122">
    <cfRule type="containsText" dxfId="20983" priority="21909" operator="containsText" text="Complete">
      <formula>NOT(ISERROR(SEARCH("Complete",M2122)))</formula>
    </cfRule>
  </conditionalFormatting>
  <conditionalFormatting sqref="I2122">
    <cfRule type="cellIs" dxfId="20982" priority="21908" operator="greaterThan">
      <formula>2.35</formula>
    </cfRule>
  </conditionalFormatting>
  <conditionalFormatting sqref="I2122">
    <cfRule type="cellIs" dxfId="20981" priority="21904" operator="greaterThan">
      <formula>2.35</formula>
    </cfRule>
  </conditionalFormatting>
  <conditionalFormatting sqref="J2122">
    <cfRule type="notContainsBlanks" dxfId="20980" priority="21907">
      <formula>LEN(TRIM(J2122))&gt;0</formula>
    </cfRule>
  </conditionalFormatting>
  <conditionalFormatting sqref="K2122">
    <cfRule type="notContainsBlanks" dxfId="20979" priority="21906">
      <formula>LEN(TRIM(K2122))&gt;0</formula>
    </cfRule>
  </conditionalFormatting>
  <conditionalFormatting sqref="M2122">
    <cfRule type="containsText" dxfId="20978" priority="21905" operator="containsText" text="Complete">
      <formula>NOT(ISERROR(SEARCH("Complete",M2122)))</formula>
    </cfRule>
  </conditionalFormatting>
  <conditionalFormatting sqref="J2122">
    <cfRule type="notContainsBlanks" dxfId="20977" priority="21903">
      <formula>LEN(TRIM(J2122))&gt;0</formula>
    </cfRule>
  </conditionalFormatting>
  <conditionalFormatting sqref="K2122">
    <cfRule type="notContainsBlanks" dxfId="20976" priority="21902">
      <formula>LEN(TRIM(K2122))&gt;0</formula>
    </cfRule>
  </conditionalFormatting>
  <conditionalFormatting sqref="M2122">
    <cfRule type="containsText" dxfId="20975" priority="21901" operator="containsText" text="Complete">
      <formula>NOT(ISERROR(SEARCH("Complete",M2122)))</formula>
    </cfRule>
  </conditionalFormatting>
  <conditionalFormatting sqref="I2122">
    <cfRule type="cellIs" dxfId="20974" priority="21900" operator="greaterThan">
      <formula>2.35</formula>
    </cfRule>
  </conditionalFormatting>
  <conditionalFormatting sqref="I2122">
    <cfRule type="cellIs" dxfId="20973" priority="21896" operator="greaterThan">
      <formula>2.35</formula>
    </cfRule>
  </conditionalFormatting>
  <conditionalFormatting sqref="J2122">
    <cfRule type="notContainsBlanks" dxfId="20972" priority="21899">
      <formula>LEN(TRIM(J2122))&gt;0</formula>
    </cfRule>
  </conditionalFormatting>
  <conditionalFormatting sqref="K2122">
    <cfRule type="notContainsBlanks" dxfId="20971" priority="21898">
      <formula>LEN(TRIM(K2122))&gt;0</formula>
    </cfRule>
  </conditionalFormatting>
  <conditionalFormatting sqref="M2122">
    <cfRule type="containsText" dxfId="20970" priority="21897" operator="containsText" text="Complete">
      <formula>NOT(ISERROR(SEARCH("Complete",M2122)))</formula>
    </cfRule>
  </conditionalFormatting>
  <conditionalFormatting sqref="J2123">
    <cfRule type="notContainsBlanks" dxfId="20969" priority="21895">
      <formula>LEN(TRIM(J2123))&gt;0</formula>
    </cfRule>
  </conditionalFormatting>
  <conditionalFormatting sqref="K2123">
    <cfRule type="notContainsBlanks" dxfId="20968" priority="21894">
      <formula>LEN(TRIM(K2123))&gt;0</formula>
    </cfRule>
  </conditionalFormatting>
  <conditionalFormatting sqref="M2123">
    <cfRule type="containsText" dxfId="20967" priority="21893" operator="containsText" text="Complete">
      <formula>NOT(ISERROR(SEARCH("Complete",M2123)))</formula>
    </cfRule>
  </conditionalFormatting>
  <conditionalFormatting sqref="I2123">
    <cfRule type="cellIs" dxfId="20966" priority="21892" operator="greaterThan">
      <formula>2.35</formula>
    </cfRule>
  </conditionalFormatting>
  <conditionalFormatting sqref="I2123">
    <cfRule type="cellIs" dxfId="20965" priority="21888" operator="greaterThan">
      <formula>2.35</formula>
    </cfRule>
  </conditionalFormatting>
  <conditionalFormatting sqref="J2123">
    <cfRule type="notContainsBlanks" dxfId="20964" priority="21891">
      <formula>LEN(TRIM(J2123))&gt;0</formula>
    </cfRule>
  </conditionalFormatting>
  <conditionalFormatting sqref="K2123">
    <cfRule type="notContainsBlanks" dxfId="20963" priority="21890">
      <formula>LEN(TRIM(K2123))&gt;0</formula>
    </cfRule>
  </conditionalFormatting>
  <conditionalFormatting sqref="M2123">
    <cfRule type="containsText" dxfId="20962" priority="21889" operator="containsText" text="Complete">
      <formula>NOT(ISERROR(SEARCH("Complete",M2123)))</formula>
    </cfRule>
  </conditionalFormatting>
  <conditionalFormatting sqref="J2123">
    <cfRule type="notContainsBlanks" dxfId="20961" priority="21887">
      <formula>LEN(TRIM(J2123))&gt;0</formula>
    </cfRule>
  </conditionalFormatting>
  <conditionalFormatting sqref="K2123">
    <cfRule type="notContainsBlanks" dxfId="20960" priority="21886">
      <formula>LEN(TRIM(K2123))&gt;0</formula>
    </cfRule>
  </conditionalFormatting>
  <conditionalFormatting sqref="M2123">
    <cfRule type="containsText" dxfId="20959" priority="21885" operator="containsText" text="Complete">
      <formula>NOT(ISERROR(SEARCH("Complete",M2123)))</formula>
    </cfRule>
  </conditionalFormatting>
  <conditionalFormatting sqref="I2123">
    <cfRule type="cellIs" dxfId="20958" priority="21884" operator="greaterThan">
      <formula>2.35</formula>
    </cfRule>
  </conditionalFormatting>
  <conditionalFormatting sqref="I2123">
    <cfRule type="cellIs" dxfId="20957" priority="21880" operator="greaterThan">
      <formula>2.35</formula>
    </cfRule>
  </conditionalFormatting>
  <conditionalFormatting sqref="J2123">
    <cfRule type="notContainsBlanks" dxfId="20956" priority="21883">
      <formula>LEN(TRIM(J2123))&gt;0</formula>
    </cfRule>
  </conditionalFormatting>
  <conditionalFormatting sqref="K2123">
    <cfRule type="notContainsBlanks" dxfId="20955" priority="21882">
      <formula>LEN(TRIM(K2123))&gt;0</formula>
    </cfRule>
  </conditionalFormatting>
  <conditionalFormatting sqref="M2123">
    <cfRule type="containsText" dxfId="20954" priority="21881" operator="containsText" text="Complete">
      <formula>NOT(ISERROR(SEARCH("Complete",M2123)))</formula>
    </cfRule>
  </conditionalFormatting>
  <conditionalFormatting sqref="J2124">
    <cfRule type="notContainsBlanks" dxfId="20953" priority="21879">
      <formula>LEN(TRIM(J2124))&gt;0</formula>
    </cfRule>
  </conditionalFormatting>
  <conditionalFormatting sqref="K2124">
    <cfRule type="notContainsBlanks" dxfId="20952" priority="21878">
      <formula>LEN(TRIM(K2124))&gt;0</formula>
    </cfRule>
  </conditionalFormatting>
  <conditionalFormatting sqref="M2124">
    <cfRule type="containsText" dxfId="20951" priority="21877" operator="containsText" text="Complete">
      <formula>NOT(ISERROR(SEARCH("Complete",M2124)))</formula>
    </cfRule>
  </conditionalFormatting>
  <conditionalFormatting sqref="I2124">
    <cfRule type="cellIs" dxfId="20950" priority="21876" operator="greaterThan">
      <formula>2.35</formula>
    </cfRule>
  </conditionalFormatting>
  <conditionalFormatting sqref="I2124">
    <cfRule type="cellIs" dxfId="20949" priority="21872" operator="greaterThan">
      <formula>2.35</formula>
    </cfRule>
  </conditionalFormatting>
  <conditionalFormatting sqref="J2124">
    <cfRule type="notContainsBlanks" dxfId="20948" priority="21875">
      <formula>LEN(TRIM(J2124))&gt;0</formula>
    </cfRule>
  </conditionalFormatting>
  <conditionalFormatting sqref="K2124">
    <cfRule type="notContainsBlanks" dxfId="20947" priority="21874">
      <formula>LEN(TRIM(K2124))&gt;0</formula>
    </cfRule>
  </conditionalFormatting>
  <conditionalFormatting sqref="M2124">
    <cfRule type="containsText" dxfId="20946" priority="21873" operator="containsText" text="Complete">
      <formula>NOT(ISERROR(SEARCH("Complete",M2124)))</formula>
    </cfRule>
  </conditionalFormatting>
  <conditionalFormatting sqref="J2124">
    <cfRule type="notContainsBlanks" dxfId="20945" priority="21871">
      <formula>LEN(TRIM(J2124))&gt;0</formula>
    </cfRule>
  </conditionalFormatting>
  <conditionalFormatting sqref="K2124">
    <cfRule type="notContainsBlanks" dxfId="20944" priority="21870">
      <formula>LEN(TRIM(K2124))&gt;0</formula>
    </cfRule>
  </conditionalFormatting>
  <conditionalFormatting sqref="M2124">
    <cfRule type="containsText" dxfId="20943" priority="21869" operator="containsText" text="Complete">
      <formula>NOT(ISERROR(SEARCH("Complete",M2124)))</formula>
    </cfRule>
  </conditionalFormatting>
  <conditionalFormatting sqref="I2124">
    <cfRule type="cellIs" dxfId="20942" priority="21868" operator="greaterThan">
      <formula>2.35</formula>
    </cfRule>
  </conditionalFormatting>
  <conditionalFormatting sqref="I2124">
    <cfRule type="cellIs" dxfId="20941" priority="21864" operator="greaterThan">
      <formula>2.35</formula>
    </cfRule>
  </conditionalFormatting>
  <conditionalFormatting sqref="J2124">
    <cfRule type="notContainsBlanks" dxfId="20940" priority="21867">
      <formula>LEN(TRIM(J2124))&gt;0</formula>
    </cfRule>
  </conditionalFormatting>
  <conditionalFormatting sqref="K2124">
    <cfRule type="notContainsBlanks" dxfId="20939" priority="21866">
      <formula>LEN(TRIM(K2124))&gt;0</formula>
    </cfRule>
  </conditionalFormatting>
  <conditionalFormatting sqref="M2124">
    <cfRule type="containsText" dxfId="20938" priority="21865" operator="containsText" text="Complete">
      <formula>NOT(ISERROR(SEARCH("Complete",M2124)))</formula>
    </cfRule>
  </conditionalFormatting>
  <conditionalFormatting sqref="J2125">
    <cfRule type="notContainsBlanks" dxfId="20937" priority="21863">
      <formula>LEN(TRIM(J2125))&gt;0</formula>
    </cfRule>
  </conditionalFormatting>
  <conditionalFormatting sqref="K2125">
    <cfRule type="notContainsBlanks" dxfId="20936" priority="21862">
      <formula>LEN(TRIM(K2125))&gt;0</formula>
    </cfRule>
  </conditionalFormatting>
  <conditionalFormatting sqref="M2125">
    <cfRule type="containsText" dxfId="20935" priority="21861" operator="containsText" text="Complete">
      <formula>NOT(ISERROR(SEARCH("Complete",M2125)))</formula>
    </cfRule>
  </conditionalFormatting>
  <conditionalFormatting sqref="I2125">
    <cfRule type="cellIs" dxfId="20934" priority="21860" operator="greaterThan">
      <formula>2.35</formula>
    </cfRule>
  </conditionalFormatting>
  <conditionalFormatting sqref="I2125">
    <cfRule type="cellIs" dxfId="20933" priority="21856" operator="greaterThan">
      <formula>2.35</formula>
    </cfRule>
  </conditionalFormatting>
  <conditionalFormatting sqref="J2125">
    <cfRule type="notContainsBlanks" dxfId="20932" priority="21859">
      <formula>LEN(TRIM(J2125))&gt;0</formula>
    </cfRule>
  </conditionalFormatting>
  <conditionalFormatting sqref="K2125">
    <cfRule type="notContainsBlanks" dxfId="20931" priority="21858">
      <formula>LEN(TRIM(K2125))&gt;0</formula>
    </cfRule>
  </conditionalFormatting>
  <conditionalFormatting sqref="M2125">
    <cfRule type="containsText" dxfId="20930" priority="21857" operator="containsText" text="Complete">
      <formula>NOT(ISERROR(SEARCH("Complete",M2125)))</formula>
    </cfRule>
  </conditionalFormatting>
  <conditionalFormatting sqref="J2125">
    <cfRule type="notContainsBlanks" dxfId="20929" priority="21855">
      <formula>LEN(TRIM(J2125))&gt;0</formula>
    </cfRule>
  </conditionalFormatting>
  <conditionalFormatting sqref="K2125">
    <cfRule type="notContainsBlanks" dxfId="20928" priority="21854">
      <formula>LEN(TRIM(K2125))&gt;0</formula>
    </cfRule>
  </conditionalFormatting>
  <conditionalFormatting sqref="M2125">
    <cfRule type="containsText" dxfId="20927" priority="21853" operator="containsText" text="Complete">
      <formula>NOT(ISERROR(SEARCH("Complete",M2125)))</formula>
    </cfRule>
  </conditionalFormatting>
  <conditionalFormatting sqref="I2125">
    <cfRule type="cellIs" dxfId="20926" priority="21852" operator="greaterThan">
      <formula>2.35</formula>
    </cfRule>
  </conditionalFormatting>
  <conditionalFormatting sqref="I2125">
    <cfRule type="cellIs" dxfId="20925" priority="21848" operator="greaterThan">
      <formula>2.35</formula>
    </cfRule>
  </conditionalFormatting>
  <conditionalFormatting sqref="J2125">
    <cfRule type="notContainsBlanks" dxfId="20924" priority="21851">
      <formula>LEN(TRIM(J2125))&gt;0</formula>
    </cfRule>
  </conditionalFormatting>
  <conditionalFormatting sqref="K2125">
    <cfRule type="notContainsBlanks" dxfId="20923" priority="21850">
      <formula>LEN(TRIM(K2125))&gt;0</formula>
    </cfRule>
  </conditionalFormatting>
  <conditionalFormatting sqref="M2125">
    <cfRule type="containsText" dxfId="20922" priority="21849" operator="containsText" text="Complete">
      <formula>NOT(ISERROR(SEARCH("Complete",M2125)))</formula>
    </cfRule>
  </conditionalFormatting>
  <conditionalFormatting sqref="J2126">
    <cfRule type="notContainsBlanks" dxfId="20921" priority="21847">
      <formula>LEN(TRIM(J2126))&gt;0</formula>
    </cfRule>
  </conditionalFormatting>
  <conditionalFormatting sqref="K2126">
    <cfRule type="notContainsBlanks" dxfId="20920" priority="21846">
      <formula>LEN(TRIM(K2126))&gt;0</formula>
    </cfRule>
  </conditionalFormatting>
  <conditionalFormatting sqref="M2126">
    <cfRule type="containsText" dxfId="20919" priority="21845" operator="containsText" text="Complete">
      <formula>NOT(ISERROR(SEARCH("Complete",M2126)))</formula>
    </cfRule>
  </conditionalFormatting>
  <conditionalFormatting sqref="I2126">
    <cfRule type="cellIs" dxfId="20918" priority="21844" operator="greaterThan">
      <formula>2.35</formula>
    </cfRule>
  </conditionalFormatting>
  <conditionalFormatting sqref="I2126">
    <cfRule type="cellIs" dxfId="20917" priority="21840" operator="greaterThan">
      <formula>2.35</formula>
    </cfRule>
  </conditionalFormatting>
  <conditionalFormatting sqref="J2126">
    <cfRule type="notContainsBlanks" dxfId="20916" priority="21843">
      <formula>LEN(TRIM(J2126))&gt;0</formula>
    </cfRule>
  </conditionalFormatting>
  <conditionalFormatting sqref="K2126">
    <cfRule type="notContainsBlanks" dxfId="20915" priority="21842">
      <formula>LEN(TRIM(K2126))&gt;0</formula>
    </cfRule>
  </conditionalFormatting>
  <conditionalFormatting sqref="M2126">
    <cfRule type="containsText" dxfId="20914" priority="21841" operator="containsText" text="Complete">
      <formula>NOT(ISERROR(SEARCH("Complete",M2126)))</formula>
    </cfRule>
  </conditionalFormatting>
  <conditionalFormatting sqref="J2126">
    <cfRule type="notContainsBlanks" dxfId="20913" priority="21839">
      <formula>LEN(TRIM(J2126))&gt;0</formula>
    </cfRule>
  </conditionalFormatting>
  <conditionalFormatting sqref="K2126">
    <cfRule type="notContainsBlanks" dxfId="20912" priority="21838">
      <formula>LEN(TRIM(K2126))&gt;0</formula>
    </cfRule>
  </conditionalFormatting>
  <conditionalFormatting sqref="M2126">
    <cfRule type="containsText" dxfId="20911" priority="21837" operator="containsText" text="Complete">
      <formula>NOT(ISERROR(SEARCH("Complete",M2126)))</formula>
    </cfRule>
  </conditionalFormatting>
  <conditionalFormatting sqref="I2126">
    <cfRule type="cellIs" dxfId="20910" priority="21836" operator="greaterThan">
      <formula>2.35</formula>
    </cfRule>
  </conditionalFormatting>
  <conditionalFormatting sqref="I2126">
    <cfRule type="cellIs" dxfId="20909" priority="21832" operator="greaterThan">
      <formula>2.35</formula>
    </cfRule>
  </conditionalFormatting>
  <conditionalFormatting sqref="J2126">
    <cfRule type="notContainsBlanks" dxfId="20908" priority="21835">
      <formula>LEN(TRIM(J2126))&gt;0</formula>
    </cfRule>
  </conditionalFormatting>
  <conditionalFormatting sqref="K2126">
    <cfRule type="notContainsBlanks" dxfId="20907" priority="21834">
      <formula>LEN(TRIM(K2126))&gt;0</formula>
    </cfRule>
  </conditionalFormatting>
  <conditionalFormatting sqref="M2126">
    <cfRule type="containsText" dxfId="20906" priority="21833" operator="containsText" text="Complete">
      <formula>NOT(ISERROR(SEARCH("Complete",M2126)))</formula>
    </cfRule>
  </conditionalFormatting>
  <conditionalFormatting sqref="J2127">
    <cfRule type="notContainsBlanks" dxfId="20905" priority="21831">
      <formula>LEN(TRIM(J2127))&gt;0</formula>
    </cfRule>
  </conditionalFormatting>
  <conditionalFormatting sqref="K2127">
    <cfRule type="notContainsBlanks" dxfId="20904" priority="21830">
      <formula>LEN(TRIM(K2127))&gt;0</formula>
    </cfRule>
  </conditionalFormatting>
  <conditionalFormatting sqref="M2127">
    <cfRule type="containsText" dxfId="20903" priority="21829" operator="containsText" text="Complete">
      <formula>NOT(ISERROR(SEARCH("Complete",M2127)))</formula>
    </cfRule>
  </conditionalFormatting>
  <conditionalFormatting sqref="I2127">
    <cfRule type="cellIs" dxfId="20902" priority="21828" operator="greaterThan">
      <formula>2.35</formula>
    </cfRule>
  </conditionalFormatting>
  <conditionalFormatting sqref="I2127">
    <cfRule type="cellIs" dxfId="20901" priority="21824" operator="greaterThan">
      <formula>2.35</formula>
    </cfRule>
  </conditionalFormatting>
  <conditionalFormatting sqref="J2127">
    <cfRule type="notContainsBlanks" dxfId="20900" priority="21827">
      <formula>LEN(TRIM(J2127))&gt;0</formula>
    </cfRule>
  </conditionalFormatting>
  <conditionalFormatting sqref="K2127">
    <cfRule type="notContainsBlanks" dxfId="20899" priority="21826">
      <formula>LEN(TRIM(K2127))&gt;0</formula>
    </cfRule>
  </conditionalFormatting>
  <conditionalFormatting sqref="M2127">
    <cfRule type="containsText" dxfId="20898" priority="21825" operator="containsText" text="Complete">
      <formula>NOT(ISERROR(SEARCH("Complete",M2127)))</formula>
    </cfRule>
  </conditionalFormatting>
  <conditionalFormatting sqref="J2127">
    <cfRule type="notContainsBlanks" dxfId="20897" priority="21823">
      <formula>LEN(TRIM(J2127))&gt;0</formula>
    </cfRule>
  </conditionalFormatting>
  <conditionalFormatting sqref="K2127">
    <cfRule type="notContainsBlanks" dxfId="20896" priority="21822">
      <formula>LEN(TRIM(K2127))&gt;0</formula>
    </cfRule>
  </conditionalFormatting>
  <conditionalFormatting sqref="M2127">
    <cfRule type="containsText" dxfId="20895" priority="21821" operator="containsText" text="Complete">
      <formula>NOT(ISERROR(SEARCH("Complete",M2127)))</formula>
    </cfRule>
  </conditionalFormatting>
  <conditionalFormatting sqref="I2127">
    <cfRule type="cellIs" dxfId="20894" priority="21820" operator="greaterThan">
      <formula>2.35</formula>
    </cfRule>
  </conditionalFormatting>
  <conditionalFormatting sqref="I2127">
    <cfRule type="cellIs" dxfId="20893" priority="21816" operator="greaterThan">
      <formula>2.35</formula>
    </cfRule>
  </conditionalFormatting>
  <conditionalFormatting sqref="J2127">
    <cfRule type="notContainsBlanks" dxfId="20892" priority="21819">
      <formula>LEN(TRIM(J2127))&gt;0</formula>
    </cfRule>
  </conditionalFormatting>
  <conditionalFormatting sqref="K2127">
    <cfRule type="notContainsBlanks" dxfId="20891" priority="21818">
      <formula>LEN(TRIM(K2127))&gt;0</formula>
    </cfRule>
  </conditionalFormatting>
  <conditionalFormatting sqref="M2127">
    <cfRule type="containsText" dxfId="20890" priority="21817" operator="containsText" text="Complete">
      <formula>NOT(ISERROR(SEARCH("Complete",M2127)))</formula>
    </cfRule>
  </conditionalFormatting>
  <conditionalFormatting sqref="J2128">
    <cfRule type="notContainsBlanks" dxfId="20889" priority="21815">
      <formula>LEN(TRIM(J2128))&gt;0</formula>
    </cfRule>
  </conditionalFormatting>
  <conditionalFormatting sqref="K2128">
    <cfRule type="notContainsBlanks" dxfId="20888" priority="21814">
      <formula>LEN(TRIM(K2128))&gt;0</formula>
    </cfRule>
  </conditionalFormatting>
  <conditionalFormatting sqref="M2128">
    <cfRule type="containsText" dxfId="20887" priority="21813" operator="containsText" text="Complete">
      <formula>NOT(ISERROR(SEARCH("Complete",M2128)))</formula>
    </cfRule>
  </conditionalFormatting>
  <conditionalFormatting sqref="I2128">
    <cfRule type="cellIs" dxfId="20886" priority="21812" operator="greaterThan">
      <formula>2.35</formula>
    </cfRule>
  </conditionalFormatting>
  <conditionalFormatting sqref="I2128">
    <cfRule type="cellIs" dxfId="20885" priority="21808" operator="greaterThan">
      <formula>2.35</formula>
    </cfRule>
  </conditionalFormatting>
  <conditionalFormatting sqref="J2128">
    <cfRule type="notContainsBlanks" dxfId="20884" priority="21811">
      <formula>LEN(TRIM(J2128))&gt;0</formula>
    </cfRule>
  </conditionalFormatting>
  <conditionalFormatting sqref="K2128">
    <cfRule type="notContainsBlanks" dxfId="20883" priority="21810">
      <formula>LEN(TRIM(K2128))&gt;0</formula>
    </cfRule>
  </conditionalFormatting>
  <conditionalFormatting sqref="M2128">
    <cfRule type="containsText" dxfId="20882" priority="21809" operator="containsText" text="Complete">
      <formula>NOT(ISERROR(SEARCH("Complete",M2128)))</formula>
    </cfRule>
  </conditionalFormatting>
  <conditionalFormatting sqref="J2128">
    <cfRule type="notContainsBlanks" dxfId="20881" priority="21807">
      <formula>LEN(TRIM(J2128))&gt;0</formula>
    </cfRule>
  </conditionalFormatting>
  <conditionalFormatting sqref="K2128">
    <cfRule type="notContainsBlanks" dxfId="20880" priority="21806">
      <formula>LEN(TRIM(K2128))&gt;0</formula>
    </cfRule>
  </conditionalFormatting>
  <conditionalFormatting sqref="M2128">
    <cfRule type="containsText" dxfId="20879" priority="21805" operator="containsText" text="Complete">
      <formula>NOT(ISERROR(SEARCH("Complete",M2128)))</formula>
    </cfRule>
  </conditionalFormatting>
  <conditionalFormatting sqref="I2128">
    <cfRule type="cellIs" dxfId="20878" priority="21804" operator="greaterThan">
      <formula>2.35</formula>
    </cfRule>
  </conditionalFormatting>
  <conditionalFormatting sqref="I2128">
    <cfRule type="cellIs" dxfId="20877" priority="21800" operator="greaterThan">
      <formula>2.35</formula>
    </cfRule>
  </conditionalFormatting>
  <conditionalFormatting sqref="J2128">
    <cfRule type="notContainsBlanks" dxfId="20876" priority="21803">
      <formula>LEN(TRIM(J2128))&gt;0</formula>
    </cfRule>
  </conditionalFormatting>
  <conditionalFormatting sqref="K2128">
    <cfRule type="notContainsBlanks" dxfId="20875" priority="21802">
      <formula>LEN(TRIM(K2128))&gt;0</formula>
    </cfRule>
  </conditionalFormatting>
  <conditionalFormatting sqref="M2128">
    <cfRule type="containsText" dxfId="20874" priority="21801" operator="containsText" text="Complete">
      <formula>NOT(ISERROR(SEARCH("Complete",M2128)))</formula>
    </cfRule>
  </conditionalFormatting>
  <conditionalFormatting sqref="J2129">
    <cfRule type="notContainsBlanks" dxfId="20873" priority="21799">
      <formula>LEN(TRIM(J2129))&gt;0</formula>
    </cfRule>
  </conditionalFormatting>
  <conditionalFormatting sqref="K2129">
    <cfRule type="notContainsBlanks" dxfId="20872" priority="21798">
      <formula>LEN(TRIM(K2129))&gt;0</formula>
    </cfRule>
  </conditionalFormatting>
  <conditionalFormatting sqref="M2129">
    <cfRule type="containsText" dxfId="20871" priority="21797" operator="containsText" text="Complete">
      <formula>NOT(ISERROR(SEARCH("Complete",M2129)))</formula>
    </cfRule>
  </conditionalFormatting>
  <conditionalFormatting sqref="I2129">
    <cfRule type="cellIs" dxfId="20870" priority="21796" operator="greaterThan">
      <formula>2.35</formula>
    </cfRule>
  </conditionalFormatting>
  <conditionalFormatting sqref="I2129">
    <cfRule type="cellIs" dxfId="20869" priority="21792" operator="greaterThan">
      <formula>2.35</formula>
    </cfRule>
  </conditionalFormatting>
  <conditionalFormatting sqref="J2129">
    <cfRule type="notContainsBlanks" dxfId="20868" priority="21795">
      <formula>LEN(TRIM(J2129))&gt;0</formula>
    </cfRule>
  </conditionalFormatting>
  <conditionalFormatting sqref="K2129">
    <cfRule type="notContainsBlanks" dxfId="20867" priority="21794">
      <formula>LEN(TRIM(K2129))&gt;0</formula>
    </cfRule>
  </conditionalFormatting>
  <conditionalFormatting sqref="M2129">
    <cfRule type="containsText" dxfId="20866" priority="21793" operator="containsText" text="Complete">
      <formula>NOT(ISERROR(SEARCH("Complete",M2129)))</formula>
    </cfRule>
  </conditionalFormatting>
  <conditionalFormatting sqref="J2129">
    <cfRule type="notContainsBlanks" dxfId="20865" priority="21791">
      <formula>LEN(TRIM(J2129))&gt;0</formula>
    </cfRule>
  </conditionalFormatting>
  <conditionalFormatting sqref="K2129">
    <cfRule type="notContainsBlanks" dxfId="20864" priority="21790">
      <formula>LEN(TRIM(K2129))&gt;0</formula>
    </cfRule>
  </conditionalFormatting>
  <conditionalFormatting sqref="M2129">
    <cfRule type="containsText" dxfId="20863" priority="21789" operator="containsText" text="Complete">
      <formula>NOT(ISERROR(SEARCH("Complete",M2129)))</formula>
    </cfRule>
  </conditionalFormatting>
  <conditionalFormatting sqref="I2129">
    <cfRule type="cellIs" dxfId="20862" priority="21788" operator="greaterThan">
      <formula>2.35</formula>
    </cfRule>
  </conditionalFormatting>
  <conditionalFormatting sqref="I2129">
    <cfRule type="cellIs" dxfId="20861" priority="21784" operator="greaterThan">
      <formula>2.35</formula>
    </cfRule>
  </conditionalFormatting>
  <conditionalFormatting sqref="J2129">
    <cfRule type="notContainsBlanks" dxfId="20860" priority="21787">
      <formula>LEN(TRIM(J2129))&gt;0</formula>
    </cfRule>
  </conditionalFormatting>
  <conditionalFormatting sqref="K2129">
    <cfRule type="notContainsBlanks" dxfId="20859" priority="21786">
      <formula>LEN(TRIM(K2129))&gt;0</formula>
    </cfRule>
  </conditionalFormatting>
  <conditionalFormatting sqref="M2129">
    <cfRule type="containsText" dxfId="20858" priority="21785" operator="containsText" text="Complete">
      <formula>NOT(ISERROR(SEARCH("Complete",M2129)))</formula>
    </cfRule>
  </conditionalFormatting>
  <conditionalFormatting sqref="J2130">
    <cfRule type="notContainsBlanks" dxfId="20857" priority="21783">
      <formula>LEN(TRIM(J2130))&gt;0</formula>
    </cfRule>
  </conditionalFormatting>
  <conditionalFormatting sqref="K2130">
    <cfRule type="notContainsBlanks" dxfId="20856" priority="21782">
      <formula>LEN(TRIM(K2130))&gt;0</formula>
    </cfRule>
  </conditionalFormatting>
  <conditionalFormatting sqref="M2130">
    <cfRule type="containsText" dxfId="20855" priority="21781" operator="containsText" text="Complete">
      <formula>NOT(ISERROR(SEARCH("Complete",M2130)))</formula>
    </cfRule>
  </conditionalFormatting>
  <conditionalFormatting sqref="I2130">
    <cfRule type="cellIs" dxfId="20854" priority="21780" operator="greaterThan">
      <formula>2.35</formula>
    </cfRule>
  </conditionalFormatting>
  <conditionalFormatting sqref="I2130">
    <cfRule type="cellIs" dxfId="20853" priority="21776" operator="greaterThan">
      <formula>2.35</formula>
    </cfRule>
  </conditionalFormatting>
  <conditionalFormatting sqref="J2130">
    <cfRule type="notContainsBlanks" dxfId="20852" priority="21779">
      <formula>LEN(TRIM(J2130))&gt;0</formula>
    </cfRule>
  </conditionalFormatting>
  <conditionalFormatting sqref="K2130">
    <cfRule type="notContainsBlanks" dxfId="20851" priority="21778">
      <formula>LEN(TRIM(K2130))&gt;0</formula>
    </cfRule>
  </conditionalFormatting>
  <conditionalFormatting sqref="M2130">
    <cfRule type="containsText" dxfId="20850" priority="21777" operator="containsText" text="Complete">
      <formula>NOT(ISERROR(SEARCH("Complete",M2130)))</formula>
    </cfRule>
  </conditionalFormatting>
  <conditionalFormatting sqref="J2130">
    <cfRule type="notContainsBlanks" dxfId="20849" priority="21775">
      <formula>LEN(TRIM(J2130))&gt;0</formula>
    </cfRule>
  </conditionalFormatting>
  <conditionalFormatting sqref="K2130">
    <cfRule type="notContainsBlanks" dxfId="20848" priority="21774">
      <formula>LEN(TRIM(K2130))&gt;0</formula>
    </cfRule>
  </conditionalFormatting>
  <conditionalFormatting sqref="M2130">
    <cfRule type="containsText" dxfId="20847" priority="21773" operator="containsText" text="Complete">
      <formula>NOT(ISERROR(SEARCH("Complete",M2130)))</formula>
    </cfRule>
  </conditionalFormatting>
  <conditionalFormatting sqref="I2130">
    <cfRule type="cellIs" dxfId="20846" priority="21772" operator="greaterThan">
      <formula>2.35</formula>
    </cfRule>
  </conditionalFormatting>
  <conditionalFormatting sqref="I2130">
    <cfRule type="cellIs" dxfId="20845" priority="21768" operator="greaterThan">
      <formula>2.35</formula>
    </cfRule>
  </conditionalFormatting>
  <conditionalFormatting sqref="J2130">
    <cfRule type="notContainsBlanks" dxfId="20844" priority="21771">
      <formula>LEN(TRIM(J2130))&gt;0</formula>
    </cfRule>
  </conditionalFormatting>
  <conditionalFormatting sqref="K2130">
    <cfRule type="notContainsBlanks" dxfId="20843" priority="21770">
      <formula>LEN(TRIM(K2130))&gt;0</formula>
    </cfRule>
  </conditionalFormatting>
  <conditionalFormatting sqref="M2130">
    <cfRule type="containsText" dxfId="20842" priority="21769" operator="containsText" text="Complete">
      <formula>NOT(ISERROR(SEARCH("Complete",M2130)))</formula>
    </cfRule>
  </conditionalFormatting>
  <conditionalFormatting sqref="J2131">
    <cfRule type="notContainsBlanks" dxfId="20841" priority="21767">
      <formula>LEN(TRIM(J2131))&gt;0</formula>
    </cfRule>
  </conditionalFormatting>
  <conditionalFormatting sqref="K2131">
    <cfRule type="notContainsBlanks" dxfId="20840" priority="21766">
      <formula>LEN(TRIM(K2131))&gt;0</formula>
    </cfRule>
  </conditionalFormatting>
  <conditionalFormatting sqref="M2131">
    <cfRule type="containsText" dxfId="20839" priority="21765" operator="containsText" text="Complete">
      <formula>NOT(ISERROR(SEARCH("Complete",M2131)))</formula>
    </cfRule>
  </conditionalFormatting>
  <conditionalFormatting sqref="I2131">
    <cfRule type="cellIs" dxfId="20838" priority="21764" operator="greaterThan">
      <formula>2.35</formula>
    </cfRule>
  </conditionalFormatting>
  <conditionalFormatting sqref="I2131">
    <cfRule type="cellIs" dxfId="20837" priority="21760" operator="greaterThan">
      <formula>2.35</formula>
    </cfRule>
  </conditionalFormatting>
  <conditionalFormatting sqref="J2131">
    <cfRule type="notContainsBlanks" dxfId="20836" priority="21763">
      <formula>LEN(TRIM(J2131))&gt;0</formula>
    </cfRule>
  </conditionalFormatting>
  <conditionalFormatting sqref="K2131">
    <cfRule type="notContainsBlanks" dxfId="20835" priority="21762">
      <formula>LEN(TRIM(K2131))&gt;0</formula>
    </cfRule>
  </conditionalFormatting>
  <conditionalFormatting sqref="M2131">
    <cfRule type="containsText" dxfId="20834" priority="21761" operator="containsText" text="Complete">
      <formula>NOT(ISERROR(SEARCH("Complete",M2131)))</formula>
    </cfRule>
  </conditionalFormatting>
  <conditionalFormatting sqref="J2131">
    <cfRule type="notContainsBlanks" dxfId="20833" priority="21759">
      <formula>LEN(TRIM(J2131))&gt;0</formula>
    </cfRule>
  </conditionalFormatting>
  <conditionalFormatting sqref="K2131">
    <cfRule type="notContainsBlanks" dxfId="20832" priority="21758">
      <formula>LEN(TRIM(K2131))&gt;0</formula>
    </cfRule>
  </conditionalFormatting>
  <conditionalFormatting sqref="M2131">
    <cfRule type="containsText" dxfId="20831" priority="21757" operator="containsText" text="Complete">
      <formula>NOT(ISERROR(SEARCH("Complete",M2131)))</formula>
    </cfRule>
  </conditionalFormatting>
  <conditionalFormatting sqref="I2131">
    <cfRule type="cellIs" dxfId="20830" priority="21756" operator="greaterThan">
      <formula>2.35</formula>
    </cfRule>
  </conditionalFormatting>
  <conditionalFormatting sqref="I2131">
    <cfRule type="cellIs" dxfId="20829" priority="21752" operator="greaterThan">
      <formula>2.35</formula>
    </cfRule>
  </conditionalFormatting>
  <conditionalFormatting sqref="J2131">
    <cfRule type="notContainsBlanks" dxfId="20828" priority="21755">
      <formula>LEN(TRIM(J2131))&gt;0</formula>
    </cfRule>
  </conditionalFormatting>
  <conditionalFormatting sqref="K2131">
    <cfRule type="notContainsBlanks" dxfId="20827" priority="21754">
      <formula>LEN(TRIM(K2131))&gt;0</formula>
    </cfRule>
  </conditionalFormatting>
  <conditionalFormatting sqref="M2131">
    <cfRule type="containsText" dxfId="20826" priority="21753" operator="containsText" text="Complete">
      <formula>NOT(ISERROR(SEARCH("Complete",M2131)))</formula>
    </cfRule>
  </conditionalFormatting>
  <conditionalFormatting sqref="J2132">
    <cfRule type="notContainsBlanks" dxfId="20825" priority="21751">
      <formula>LEN(TRIM(J2132))&gt;0</formula>
    </cfRule>
  </conditionalFormatting>
  <conditionalFormatting sqref="K2132">
    <cfRule type="notContainsBlanks" dxfId="20824" priority="21750">
      <formula>LEN(TRIM(K2132))&gt;0</formula>
    </cfRule>
  </conditionalFormatting>
  <conditionalFormatting sqref="M2132">
    <cfRule type="containsText" dxfId="20823" priority="21749" operator="containsText" text="Complete">
      <formula>NOT(ISERROR(SEARCH("Complete",M2132)))</formula>
    </cfRule>
  </conditionalFormatting>
  <conditionalFormatting sqref="I2132">
    <cfRule type="cellIs" dxfId="20822" priority="21748" operator="greaterThan">
      <formula>2.35</formula>
    </cfRule>
  </conditionalFormatting>
  <conditionalFormatting sqref="I2132">
    <cfRule type="cellIs" dxfId="20821" priority="21744" operator="greaterThan">
      <formula>2.35</formula>
    </cfRule>
  </conditionalFormatting>
  <conditionalFormatting sqref="J2132">
    <cfRule type="notContainsBlanks" dxfId="20820" priority="21747">
      <formula>LEN(TRIM(J2132))&gt;0</formula>
    </cfRule>
  </conditionalFormatting>
  <conditionalFormatting sqref="K2132">
    <cfRule type="notContainsBlanks" dxfId="20819" priority="21746">
      <formula>LEN(TRIM(K2132))&gt;0</formula>
    </cfRule>
  </conditionalFormatting>
  <conditionalFormatting sqref="M2132">
    <cfRule type="containsText" dxfId="20818" priority="21745" operator="containsText" text="Complete">
      <formula>NOT(ISERROR(SEARCH("Complete",M2132)))</formula>
    </cfRule>
  </conditionalFormatting>
  <conditionalFormatting sqref="J2132">
    <cfRule type="notContainsBlanks" dxfId="20817" priority="21743">
      <formula>LEN(TRIM(J2132))&gt;0</formula>
    </cfRule>
  </conditionalFormatting>
  <conditionalFormatting sqref="K2132">
    <cfRule type="notContainsBlanks" dxfId="20816" priority="21742">
      <formula>LEN(TRIM(K2132))&gt;0</formula>
    </cfRule>
  </conditionalFormatting>
  <conditionalFormatting sqref="M2132">
    <cfRule type="containsText" dxfId="20815" priority="21741" operator="containsText" text="Complete">
      <formula>NOT(ISERROR(SEARCH("Complete",M2132)))</formula>
    </cfRule>
  </conditionalFormatting>
  <conditionalFormatting sqref="I2132">
    <cfRule type="cellIs" dxfId="20814" priority="21740" operator="greaterThan">
      <formula>2.35</formula>
    </cfRule>
  </conditionalFormatting>
  <conditionalFormatting sqref="I2132">
    <cfRule type="cellIs" dxfId="20813" priority="21736" operator="greaterThan">
      <formula>2.35</formula>
    </cfRule>
  </conditionalFormatting>
  <conditionalFormatting sqref="J2132">
    <cfRule type="notContainsBlanks" dxfId="20812" priority="21739">
      <formula>LEN(TRIM(J2132))&gt;0</formula>
    </cfRule>
  </conditionalFormatting>
  <conditionalFormatting sqref="K2132">
    <cfRule type="notContainsBlanks" dxfId="20811" priority="21738">
      <formula>LEN(TRIM(K2132))&gt;0</formula>
    </cfRule>
  </conditionalFormatting>
  <conditionalFormatting sqref="M2132">
    <cfRule type="containsText" dxfId="20810" priority="21737" operator="containsText" text="Complete">
      <formula>NOT(ISERROR(SEARCH("Complete",M2132)))</formula>
    </cfRule>
  </conditionalFormatting>
  <conditionalFormatting sqref="J2133">
    <cfRule type="notContainsBlanks" dxfId="20809" priority="21735">
      <formula>LEN(TRIM(J2133))&gt;0</formula>
    </cfRule>
  </conditionalFormatting>
  <conditionalFormatting sqref="K2133">
    <cfRule type="notContainsBlanks" dxfId="20808" priority="21734">
      <formula>LEN(TRIM(K2133))&gt;0</formula>
    </cfRule>
  </conditionalFormatting>
  <conditionalFormatting sqref="M2133">
    <cfRule type="containsText" dxfId="20807" priority="21733" operator="containsText" text="Complete">
      <formula>NOT(ISERROR(SEARCH("Complete",M2133)))</formula>
    </cfRule>
  </conditionalFormatting>
  <conditionalFormatting sqref="I2133">
    <cfRule type="cellIs" dxfId="20806" priority="21732" operator="greaterThan">
      <formula>2.35</formula>
    </cfRule>
  </conditionalFormatting>
  <conditionalFormatting sqref="I2133">
    <cfRule type="cellIs" dxfId="20805" priority="21728" operator="greaterThan">
      <formula>2.35</formula>
    </cfRule>
  </conditionalFormatting>
  <conditionalFormatting sqref="J2133">
    <cfRule type="notContainsBlanks" dxfId="20804" priority="21731">
      <formula>LEN(TRIM(J2133))&gt;0</formula>
    </cfRule>
  </conditionalFormatting>
  <conditionalFormatting sqref="K2133">
    <cfRule type="notContainsBlanks" dxfId="20803" priority="21730">
      <formula>LEN(TRIM(K2133))&gt;0</formula>
    </cfRule>
  </conditionalFormatting>
  <conditionalFormatting sqref="M2133">
    <cfRule type="containsText" dxfId="20802" priority="21729" operator="containsText" text="Complete">
      <formula>NOT(ISERROR(SEARCH("Complete",M2133)))</formula>
    </cfRule>
  </conditionalFormatting>
  <conditionalFormatting sqref="J2133">
    <cfRule type="notContainsBlanks" dxfId="20801" priority="21727">
      <formula>LEN(TRIM(J2133))&gt;0</formula>
    </cfRule>
  </conditionalFormatting>
  <conditionalFormatting sqref="K2133">
    <cfRule type="notContainsBlanks" dxfId="20800" priority="21726">
      <formula>LEN(TRIM(K2133))&gt;0</formula>
    </cfRule>
  </conditionalFormatting>
  <conditionalFormatting sqref="M2133">
    <cfRule type="containsText" dxfId="20799" priority="21725" operator="containsText" text="Complete">
      <formula>NOT(ISERROR(SEARCH("Complete",M2133)))</formula>
    </cfRule>
  </conditionalFormatting>
  <conditionalFormatting sqref="I2133">
    <cfRule type="cellIs" dxfId="20798" priority="21724" operator="greaterThan">
      <formula>2.35</formula>
    </cfRule>
  </conditionalFormatting>
  <conditionalFormatting sqref="I2133">
    <cfRule type="cellIs" dxfId="20797" priority="21720" operator="greaterThan">
      <formula>2.35</formula>
    </cfRule>
  </conditionalFormatting>
  <conditionalFormatting sqref="J2133">
    <cfRule type="notContainsBlanks" dxfId="20796" priority="21723">
      <formula>LEN(TRIM(J2133))&gt;0</formula>
    </cfRule>
  </conditionalFormatting>
  <conditionalFormatting sqref="K2133">
    <cfRule type="notContainsBlanks" dxfId="20795" priority="21722">
      <formula>LEN(TRIM(K2133))&gt;0</formula>
    </cfRule>
  </conditionalFormatting>
  <conditionalFormatting sqref="M2133">
    <cfRule type="containsText" dxfId="20794" priority="21721" operator="containsText" text="Complete">
      <formula>NOT(ISERROR(SEARCH("Complete",M2133)))</formula>
    </cfRule>
  </conditionalFormatting>
  <conditionalFormatting sqref="J2134">
    <cfRule type="notContainsBlanks" dxfId="20793" priority="21719">
      <formula>LEN(TRIM(J2134))&gt;0</formula>
    </cfRule>
  </conditionalFormatting>
  <conditionalFormatting sqref="K2134">
    <cfRule type="notContainsBlanks" dxfId="20792" priority="21718">
      <formula>LEN(TRIM(K2134))&gt;0</formula>
    </cfRule>
  </conditionalFormatting>
  <conditionalFormatting sqref="M2134">
    <cfRule type="containsText" dxfId="20791" priority="21717" operator="containsText" text="Complete">
      <formula>NOT(ISERROR(SEARCH("Complete",M2134)))</formula>
    </cfRule>
  </conditionalFormatting>
  <conditionalFormatting sqref="I2134">
    <cfRule type="cellIs" dxfId="20790" priority="21716" operator="greaterThan">
      <formula>2.35</formula>
    </cfRule>
  </conditionalFormatting>
  <conditionalFormatting sqref="I2134">
    <cfRule type="cellIs" dxfId="20789" priority="21712" operator="greaterThan">
      <formula>2.35</formula>
    </cfRule>
  </conditionalFormatting>
  <conditionalFormatting sqref="J2134">
    <cfRule type="notContainsBlanks" dxfId="20788" priority="21715">
      <formula>LEN(TRIM(J2134))&gt;0</formula>
    </cfRule>
  </conditionalFormatting>
  <conditionalFormatting sqref="K2134">
    <cfRule type="notContainsBlanks" dxfId="20787" priority="21714">
      <formula>LEN(TRIM(K2134))&gt;0</formula>
    </cfRule>
  </conditionalFormatting>
  <conditionalFormatting sqref="M2134">
    <cfRule type="containsText" dxfId="20786" priority="21713" operator="containsText" text="Complete">
      <formula>NOT(ISERROR(SEARCH("Complete",M2134)))</formula>
    </cfRule>
  </conditionalFormatting>
  <conditionalFormatting sqref="J2134">
    <cfRule type="notContainsBlanks" dxfId="20785" priority="21711">
      <formula>LEN(TRIM(J2134))&gt;0</formula>
    </cfRule>
  </conditionalFormatting>
  <conditionalFormatting sqref="K2134">
    <cfRule type="notContainsBlanks" dxfId="20784" priority="21710">
      <formula>LEN(TRIM(K2134))&gt;0</formula>
    </cfRule>
  </conditionalFormatting>
  <conditionalFormatting sqref="M2134">
    <cfRule type="containsText" dxfId="20783" priority="21709" operator="containsText" text="Complete">
      <formula>NOT(ISERROR(SEARCH("Complete",M2134)))</formula>
    </cfRule>
  </conditionalFormatting>
  <conditionalFormatting sqref="I2134">
    <cfRule type="cellIs" dxfId="20782" priority="21708" operator="greaterThan">
      <formula>2.35</formula>
    </cfRule>
  </conditionalFormatting>
  <conditionalFormatting sqref="I2134">
    <cfRule type="cellIs" dxfId="20781" priority="21704" operator="greaterThan">
      <formula>2.35</formula>
    </cfRule>
  </conditionalFormatting>
  <conditionalFormatting sqref="J2134">
    <cfRule type="notContainsBlanks" dxfId="20780" priority="21707">
      <formula>LEN(TRIM(J2134))&gt;0</formula>
    </cfRule>
  </conditionalFormatting>
  <conditionalFormatting sqref="K2134">
    <cfRule type="notContainsBlanks" dxfId="20779" priority="21706">
      <formula>LEN(TRIM(K2134))&gt;0</formula>
    </cfRule>
  </conditionalFormatting>
  <conditionalFormatting sqref="M2134">
    <cfRule type="containsText" dxfId="20778" priority="21705" operator="containsText" text="Complete">
      <formula>NOT(ISERROR(SEARCH("Complete",M2134)))</formula>
    </cfRule>
  </conditionalFormatting>
  <conditionalFormatting sqref="J2135">
    <cfRule type="notContainsBlanks" dxfId="20777" priority="21703">
      <formula>LEN(TRIM(J2135))&gt;0</formula>
    </cfRule>
  </conditionalFormatting>
  <conditionalFormatting sqref="K2135">
    <cfRule type="notContainsBlanks" dxfId="20776" priority="21702">
      <formula>LEN(TRIM(K2135))&gt;0</formula>
    </cfRule>
  </conditionalFormatting>
  <conditionalFormatting sqref="M2135">
    <cfRule type="containsText" dxfId="20775" priority="21701" operator="containsText" text="Complete">
      <formula>NOT(ISERROR(SEARCH("Complete",M2135)))</formula>
    </cfRule>
  </conditionalFormatting>
  <conditionalFormatting sqref="I2135">
    <cfRule type="cellIs" dxfId="20774" priority="21700" operator="greaterThan">
      <formula>2.35</formula>
    </cfRule>
  </conditionalFormatting>
  <conditionalFormatting sqref="I2135">
    <cfRule type="cellIs" dxfId="20773" priority="21696" operator="greaterThan">
      <formula>2.35</formula>
    </cfRule>
  </conditionalFormatting>
  <conditionalFormatting sqref="J2135">
    <cfRule type="notContainsBlanks" dxfId="20772" priority="21699">
      <formula>LEN(TRIM(J2135))&gt;0</formula>
    </cfRule>
  </conditionalFormatting>
  <conditionalFormatting sqref="K2135">
    <cfRule type="notContainsBlanks" dxfId="20771" priority="21698">
      <formula>LEN(TRIM(K2135))&gt;0</formula>
    </cfRule>
  </conditionalFormatting>
  <conditionalFormatting sqref="M2135">
    <cfRule type="containsText" dxfId="20770" priority="21697" operator="containsText" text="Complete">
      <formula>NOT(ISERROR(SEARCH("Complete",M2135)))</formula>
    </cfRule>
  </conditionalFormatting>
  <conditionalFormatting sqref="J2135">
    <cfRule type="notContainsBlanks" dxfId="20769" priority="21695">
      <formula>LEN(TRIM(J2135))&gt;0</formula>
    </cfRule>
  </conditionalFormatting>
  <conditionalFormatting sqref="K2135">
    <cfRule type="notContainsBlanks" dxfId="20768" priority="21694">
      <formula>LEN(TRIM(K2135))&gt;0</formula>
    </cfRule>
  </conditionalFormatting>
  <conditionalFormatting sqref="M2135">
    <cfRule type="containsText" dxfId="20767" priority="21693" operator="containsText" text="Complete">
      <formula>NOT(ISERROR(SEARCH("Complete",M2135)))</formula>
    </cfRule>
  </conditionalFormatting>
  <conditionalFormatting sqref="I2135">
    <cfRule type="cellIs" dxfId="20766" priority="21692" operator="greaterThan">
      <formula>2.35</formula>
    </cfRule>
  </conditionalFormatting>
  <conditionalFormatting sqref="I2135">
    <cfRule type="cellIs" dxfId="20765" priority="21688" operator="greaterThan">
      <formula>2.35</formula>
    </cfRule>
  </conditionalFormatting>
  <conditionalFormatting sqref="J2135">
    <cfRule type="notContainsBlanks" dxfId="20764" priority="21691">
      <formula>LEN(TRIM(J2135))&gt;0</formula>
    </cfRule>
  </conditionalFormatting>
  <conditionalFormatting sqref="K2135">
    <cfRule type="notContainsBlanks" dxfId="20763" priority="21690">
      <formula>LEN(TRIM(K2135))&gt;0</formula>
    </cfRule>
  </conditionalFormatting>
  <conditionalFormatting sqref="M2135">
    <cfRule type="containsText" dxfId="20762" priority="21689" operator="containsText" text="Complete">
      <formula>NOT(ISERROR(SEARCH("Complete",M2135)))</formula>
    </cfRule>
  </conditionalFormatting>
  <conditionalFormatting sqref="J2136">
    <cfRule type="notContainsBlanks" dxfId="20761" priority="21687">
      <formula>LEN(TRIM(J2136))&gt;0</formula>
    </cfRule>
  </conditionalFormatting>
  <conditionalFormatting sqref="K2136">
    <cfRule type="notContainsBlanks" dxfId="20760" priority="21686">
      <formula>LEN(TRIM(K2136))&gt;0</formula>
    </cfRule>
  </conditionalFormatting>
  <conditionalFormatting sqref="M2136">
    <cfRule type="containsText" dxfId="20759" priority="21685" operator="containsText" text="Complete">
      <formula>NOT(ISERROR(SEARCH("Complete",M2136)))</formula>
    </cfRule>
  </conditionalFormatting>
  <conditionalFormatting sqref="I2136">
    <cfRule type="cellIs" dxfId="20758" priority="21684" operator="greaterThan">
      <formula>2.35</formula>
    </cfRule>
  </conditionalFormatting>
  <conditionalFormatting sqref="I2136">
    <cfRule type="cellIs" dxfId="20757" priority="21680" operator="greaterThan">
      <formula>2.35</formula>
    </cfRule>
  </conditionalFormatting>
  <conditionalFormatting sqref="J2136">
    <cfRule type="notContainsBlanks" dxfId="20756" priority="21683">
      <formula>LEN(TRIM(J2136))&gt;0</formula>
    </cfRule>
  </conditionalFormatting>
  <conditionalFormatting sqref="K2136">
    <cfRule type="notContainsBlanks" dxfId="20755" priority="21682">
      <formula>LEN(TRIM(K2136))&gt;0</formula>
    </cfRule>
  </conditionalFormatting>
  <conditionalFormatting sqref="M2136">
    <cfRule type="containsText" dxfId="20754" priority="21681" operator="containsText" text="Complete">
      <formula>NOT(ISERROR(SEARCH("Complete",M2136)))</formula>
    </cfRule>
  </conditionalFormatting>
  <conditionalFormatting sqref="J2136">
    <cfRule type="notContainsBlanks" dxfId="20753" priority="21679">
      <formula>LEN(TRIM(J2136))&gt;0</formula>
    </cfRule>
  </conditionalFormatting>
  <conditionalFormatting sqref="K2136">
    <cfRule type="notContainsBlanks" dxfId="20752" priority="21678">
      <formula>LEN(TRIM(K2136))&gt;0</formula>
    </cfRule>
  </conditionalFormatting>
  <conditionalFormatting sqref="M2136">
    <cfRule type="containsText" dxfId="20751" priority="21677" operator="containsText" text="Complete">
      <formula>NOT(ISERROR(SEARCH("Complete",M2136)))</formula>
    </cfRule>
  </conditionalFormatting>
  <conditionalFormatting sqref="I2136">
    <cfRule type="cellIs" dxfId="20750" priority="21676" operator="greaterThan">
      <formula>2.35</formula>
    </cfRule>
  </conditionalFormatting>
  <conditionalFormatting sqref="I2136">
    <cfRule type="cellIs" dxfId="20749" priority="21672" operator="greaterThan">
      <formula>2.35</formula>
    </cfRule>
  </conditionalFormatting>
  <conditionalFormatting sqref="J2136">
    <cfRule type="notContainsBlanks" dxfId="20748" priority="21675">
      <formula>LEN(TRIM(J2136))&gt;0</formula>
    </cfRule>
  </conditionalFormatting>
  <conditionalFormatting sqref="K2136">
    <cfRule type="notContainsBlanks" dxfId="20747" priority="21674">
      <formula>LEN(TRIM(K2136))&gt;0</formula>
    </cfRule>
  </conditionalFormatting>
  <conditionalFormatting sqref="M2136">
    <cfRule type="containsText" dxfId="20746" priority="21673" operator="containsText" text="Complete">
      <formula>NOT(ISERROR(SEARCH("Complete",M2136)))</formula>
    </cfRule>
  </conditionalFormatting>
  <conditionalFormatting sqref="J2137">
    <cfRule type="notContainsBlanks" dxfId="20745" priority="21671">
      <formula>LEN(TRIM(J2137))&gt;0</formula>
    </cfRule>
  </conditionalFormatting>
  <conditionalFormatting sqref="K2137">
    <cfRule type="notContainsBlanks" dxfId="20744" priority="21670">
      <formula>LEN(TRIM(K2137))&gt;0</formula>
    </cfRule>
  </conditionalFormatting>
  <conditionalFormatting sqref="M2137">
    <cfRule type="containsText" dxfId="20743" priority="21669" operator="containsText" text="Complete">
      <formula>NOT(ISERROR(SEARCH("Complete",M2137)))</formula>
    </cfRule>
  </conditionalFormatting>
  <conditionalFormatting sqref="I2137">
    <cfRule type="cellIs" dxfId="20742" priority="21668" operator="greaterThan">
      <formula>2.35</formula>
    </cfRule>
  </conditionalFormatting>
  <conditionalFormatting sqref="I2137">
    <cfRule type="cellIs" dxfId="20741" priority="21664" operator="greaterThan">
      <formula>2.35</formula>
    </cfRule>
  </conditionalFormatting>
  <conditionalFormatting sqref="J2137">
    <cfRule type="notContainsBlanks" dxfId="20740" priority="21667">
      <formula>LEN(TRIM(J2137))&gt;0</formula>
    </cfRule>
  </conditionalFormatting>
  <conditionalFormatting sqref="K2137">
    <cfRule type="notContainsBlanks" dxfId="20739" priority="21666">
      <formula>LEN(TRIM(K2137))&gt;0</formula>
    </cfRule>
  </conditionalFormatting>
  <conditionalFormatting sqref="M2137">
    <cfRule type="containsText" dxfId="20738" priority="21665" operator="containsText" text="Complete">
      <formula>NOT(ISERROR(SEARCH("Complete",M2137)))</formula>
    </cfRule>
  </conditionalFormatting>
  <conditionalFormatting sqref="J2137">
    <cfRule type="notContainsBlanks" dxfId="20737" priority="21663">
      <formula>LEN(TRIM(J2137))&gt;0</formula>
    </cfRule>
  </conditionalFormatting>
  <conditionalFormatting sqref="K2137">
    <cfRule type="notContainsBlanks" dxfId="20736" priority="21662">
      <formula>LEN(TRIM(K2137))&gt;0</formula>
    </cfRule>
  </conditionalFormatting>
  <conditionalFormatting sqref="M2137">
    <cfRule type="containsText" dxfId="20735" priority="21661" operator="containsText" text="Complete">
      <formula>NOT(ISERROR(SEARCH("Complete",M2137)))</formula>
    </cfRule>
  </conditionalFormatting>
  <conditionalFormatting sqref="I2137">
    <cfRule type="cellIs" dxfId="20734" priority="21660" operator="greaterThan">
      <formula>2.35</formula>
    </cfRule>
  </conditionalFormatting>
  <conditionalFormatting sqref="I2137">
    <cfRule type="cellIs" dxfId="20733" priority="21656" operator="greaterThan">
      <formula>2.35</formula>
    </cfRule>
  </conditionalFormatting>
  <conditionalFormatting sqref="J2137">
    <cfRule type="notContainsBlanks" dxfId="20732" priority="21659">
      <formula>LEN(TRIM(J2137))&gt;0</formula>
    </cfRule>
  </conditionalFormatting>
  <conditionalFormatting sqref="K2137">
    <cfRule type="notContainsBlanks" dxfId="20731" priority="21658">
      <formula>LEN(TRIM(K2137))&gt;0</formula>
    </cfRule>
  </conditionalFormatting>
  <conditionalFormatting sqref="M2137">
    <cfRule type="containsText" dxfId="20730" priority="21657" operator="containsText" text="Complete">
      <formula>NOT(ISERROR(SEARCH("Complete",M2137)))</formula>
    </cfRule>
  </conditionalFormatting>
  <conditionalFormatting sqref="J2138">
    <cfRule type="notContainsBlanks" dxfId="20729" priority="21655">
      <formula>LEN(TRIM(J2138))&gt;0</formula>
    </cfRule>
  </conditionalFormatting>
  <conditionalFormatting sqref="K2138">
    <cfRule type="notContainsBlanks" dxfId="20728" priority="21654">
      <formula>LEN(TRIM(K2138))&gt;0</formula>
    </cfRule>
  </conditionalFormatting>
  <conditionalFormatting sqref="M2138">
    <cfRule type="containsText" dxfId="20727" priority="21653" operator="containsText" text="Complete">
      <formula>NOT(ISERROR(SEARCH("Complete",M2138)))</formula>
    </cfRule>
  </conditionalFormatting>
  <conditionalFormatting sqref="I2138">
    <cfRule type="cellIs" dxfId="20726" priority="21652" operator="greaterThan">
      <formula>2.35</formula>
    </cfRule>
  </conditionalFormatting>
  <conditionalFormatting sqref="I2138">
    <cfRule type="cellIs" dxfId="20725" priority="21648" operator="greaterThan">
      <formula>2.35</formula>
    </cfRule>
  </conditionalFormatting>
  <conditionalFormatting sqref="J2138">
    <cfRule type="notContainsBlanks" dxfId="20724" priority="21651">
      <formula>LEN(TRIM(J2138))&gt;0</formula>
    </cfRule>
  </conditionalFormatting>
  <conditionalFormatting sqref="K2138">
    <cfRule type="notContainsBlanks" dxfId="20723" priority="21650">
      <formula>LEN(TRIM(K2138))&gt;0</formula>
    </cfRule>
  </conditionalFormatting>
  <conditionalFormatting sqref="M2138">
    <cfRule type="containsText" dxfId="20722" priority="21649" operator="containsText" text="Complete">
      <formula>NOT(ISERROR(SEARCH("Complete",M2138)))</formula>
    </cfRule>
  </conditionalFormatting>
  <conditionalFormatting sqref="J2138">
    <cfRule type="notContainsBlanks" dxfId="20721" priority="21647">
      <formula>LEN(TRIM(J2138))&gt;0</formula>
    </cfRule>
  </conditionalFormatting>
  <conditionalFormatting sqref="K2138">
    <cfRule type="notContainsBlanks" dxfId="20720" priority="21646">
      <formula>LEN(TRIM(K2138))&gt;0</formula>
    </cfRule>
  </conditionalFormatting>
  <conditionalFormatting sqref="M2138">
    <cfRule type="containsText" dxfId="20719" priority="21645" operator="containsText" text="Complete">
      <formula>NOT(ISERROR(SEARCH("Complete",M2138)))</formula>
    </cfRule>
  </conditionalFormatting>
  <conditionalFormatting sqref="I2138">
    <cfRule type="cellIs" dxfId="20718" priority="21644" operator="greaterThan">
      <formula>2.35</formula>
    </cfRule>
  </conditionalFormatting>
  <conditionalFormatting sqref="I2138">
    <cfRule type="cellIs" dxfId="20717" priority="21640" operator="greaterThan">
      <formula>2.35</formula>
    </cfRule>
  </conditionalFormatting>
  <conditionalFormatting sqref="J2138">
    <cfRule type="notContainsBlanks" dxfId="20716" priority="21643">
      <formula>LEN(TRIM(J2138))&gt;0</formula>
    </cfRule>
  </conditionalFormatting>
  <conditionalFormatting sqref="K2138">
    <cfRule type="notContainsBlanks" dxfId="20715" priority="21642">
      <formula>LEN(TRIM(K2138))&gt;0</formula>
    </cfRule>
  </conditionalFormatting>
  <conditionalFormatting sqref="M2138">
    <cfRule type="containsText" dxfId="20714" priority="21641" operator="containsText" text="Complete">
      <formula>NOT(ISERROR(SEARCH("Complete",M2138)))</formula>
    </cfRule>
  </conditionalFormatting>
  <conditionalFormatting sqref="J2139">
    <cfRule type="notContainsBlanks" dxfId="20713" priority="21639">
      <formula>LEN(TRIM(J2139))&gt;0</formula>
    </cfRule>
  </conditionalFormatting>
  <conditionalFormatting sqref="K2139">
    <cfRule type="notContainsBlanks" dxfId="20712" priority="21638">
      <formula>LEN(TRIM(K2139))&gt;0</formula>
    </cfRule>
  </conditionalFormatting>
  <conditionalFormatting sqref="M2139">
    <cfRule type="containsText" dxfId="20711" priority="21637" operator="containsText" text="Complete">
      <formula>NOT(ISERROR(SEARCH("Complete",M2139)))</formula>
    </cfRule>
  </conditionalFormatting>
  <conditionalFormatting sqref="I2139">
    <cfRule type="cellIs" dxfId="20710" priority="21636" operator="greaterThan">
      <formula>2.35</formula>
    </cfRule>
  </conditionalFormatting>
  <conditionalFormatting sqref="I2139">
    <cfRule type="cellIs" dxfId="20709" priority="21632" operator="greaterThan">
      <formula>2.35</formula>
    </cfRule>
  </conditionalFormatting>
  <conditionalFormatting sqref="J2139">
    <cfRule type="notContainsBlanks" dxfId="20708" priority="21635">
      <formula>LEN(TRIM(J2139))&gt;0</formula>
    </cfRule>
  </conditionalFormatting>
  <conditionalFormatting sqref="K2139">
    <cfRule type="notContainsBlanks" dxfId="20707" priority="21634">
      <formula>LEN(TRIM(K2139))&gt;0</formula>
    </cfRule>
  </conditionalFormatting>
  <conditionalFormatting sqref="M2139">
    <cfRule type="containsText" dxfId="20706" priority="21633" operator="containsText" text="Complete">
      <formula>NOT(ISERROR(SEARCH("Complete",M2139)))</formula>
    </cfRule>
  </conditionalFormatting>
  <conditionalFormatting sqref="J2139">
    <cfRule type="notContainsBlanks" dxfId="20705" priority="21631">
      <formula>LEN(TRIM(J2139))&gt;0</formula>
    </cfRule>
  </conditionalFormatting>
  <conditionalFormatting sqref="K2139">
    <cfRule type="notContainsBlanks" dxfId="20704" priority="21630">
      <formula>LEN(TRIM(K2139))&gt;0</formula>
    </cfRule>
  </conditionalFormatting>
  <conditionalFormatting sqref="M2139">
    <cfRule type="containsText" dxfId="20703" priority="21629" operator="containsText" text="Complete">
      <formula>NOT(ISERROR(SEARCH("Complete",M2139)))</formula>
    </cfRule>
  </conditionalFormatting>
  <conditionalFormatting sqref="I2139">
    <cfRule type="cellIs" dxfId="20702" priority="21628" operator="greaterThan">
      <formula>2.35</formula>
    </cfRule>
  </conditionalFormatting>
  <conditionalFormatting sqref="I2139">
    <cfRule type="cellIs" dxfId="20701" priority="21624" operator="greaterThan">
      <formula>2.35</formula>
    </cfRule>
  </conditionalFormatting>
  <conditionalFormatting sqref="J2139">
    <cfRule type="notContainsBlanks" dxfId="20700" priority="21627">
      <formula>LEN(TRIM(J2139))&gt;0</formula>
    </cfRule>
  </conditionalFormatting>
  <conditionalFormatting sqref="K2139">
    <cfRule type="notContainsBlanks" dxfId="20699" priority="21626">
      <formula>LEN(TRIM(K2139))&gt;0</formula>
    </cfRule>
  </conditionalFormatting>
  <conditionalFormatting sqref="M2139">
    <cfRule type="containsText" dxfId="20698" priority="21625" operator="containsText" text="Complete">
      <formula>NOT(ISERROR(SEARCH("Complete",M2139)))</formula>
    </cfRule>
  </conditionalFormatting>
  <conditionalFormatting sqref="J2140">
    <cfRule type="notContainsBlanks" dxfId="20697" priority="21623">
      <formula>LEN(TRIM(J2140))&gt;0</formula>
    </cfRule>
  </conditionalFormatting>
  <conditionalFormatting sqref="K2140">
    <cfRule type="notContainsBlanks" dxfId="20696" priority="21622">
      <formula>LEN(TRIM(K2140))&gt;0</formula>
    </cfRule>
  </conditionalFormatting>
  <conditionalFormatting sqref="M2140">
    <cfRule type="containsText" dxfId="20695" priority="21621" operator="containsText" text="Complete">
      <formula>NOT(ISERROR(SEARCH("Complete",M2140)))</formula>
    </cfRule>
  </conditionalFormatting>
  <conditionalFormatting sqref="I2140">
    <cfRule type="cellIs" dxfId="20694" priority="21620" operator="greaterThan">
      <formula>2.35</formula>
    </cfRule>
  </conditionalFormatting>
  <conditionalFormatting sqref="I2140">
    <cfRule type="cellIs" dxfId="20693" priority="21616" operator="greaterThan">
      <formula>2.35</formula>
    </cfRule>
  </conditionalFormatting>
  <conditionalFormatting sqref="J2140">
    <cfRule type="notContainsBlanks" dxfId="20692" priority="21619">
      <formula>LEN(TRIM(J2140))&gt;0</formula>
    </cfRule>
  </conditionalFormatting>
  <conditionalFormatting sqref="K2140">
    <cfRule type="notContainsBlanks" dxfId="20691" priority="21618">
      <formula>LEN(TRIM(K2140))&gt;0</formula>
    </cfRule>
  </conditionalFormatting>
  <conditionalFormatting sqref="M2140">
    <cfRule type="containsText" dxfId="20690" priority="21617" operator="containsText" text="Complete">
      <formula>NOT(ISERROR(SEARCH("Complete",M2140)))</formula>
    </cfRule>
  </conditionalFormatting>
  <conditionalFormatting sqref="J2140">
    <cfRule type="notContainsBlanks" dxfId="20689" priority="21615">
      <formula>LEN(TRIM(J2140))&gt;0</formula>
    </cfRule>
  </conditionalFormatting>
  <conditionalFormatting sqref="K2140">
    <cfRule type="notContainsBlanks" dxfId="20688" priority="21614">
      <formula>LEN(TRIM(K2140))&gt;0</formula>
    </cfRule>
  </conditionalFormatting>
  <conditionalFormatting sqref="M2140">
    <cfRule type="containsText" dxfId="20687" priority="21613" operator="containsText" text="Complete">
      <formula>NOT(ISERROR(SEARCH("Complete",M2140)))</formula>
    </cfRule>
  </conditionalFormatting>
  <conditionalFormatting sqref="I2140">
    <cfRule type="cellIs" dxfId="20686" priority="21612" operator="greaterThan">
      <formula>2.35</formula>
    </cfRule>
  </conditionalFormatting>
  <conditionalFormatting sqref="I2140">
    <cfRule type="cellIs" dxfId="20685" priority="21608" operator="greaterThan">
      <formula>2.35</formula>
    </cfRule>
  </conditionalFormatting>
  <conditionalFormatting sqref="J2140">
    <cfRule type="notContainsBlanks" dxfId="20684" priority="21611">
      <formula>LEN(TRIM(J2140))&gt;0</formula>
    </cfRule>
  </conditionalFormatting>
  <conditionalFormatting sqref="K2140">
    <cfRule type="notContainsBlanks" dxfId="20683" priority="21610">
      <formula>LEN(TRIM(K2140))&gt;0</formula>
    </cfRule>
  </conditionalFormatting>
  <conditionalFormatting sqref="M2140">
    <cfRule type="containsText" dxfId="20682" priority="21609" operator="containsText" text="Complete">
      <formula>NOT(ISERROR(SEARCH("Complete",M2140)))</formula>
    </cfRule>
  </conditionalFormatting>
  <conditionalFormatting sqref="J2141">
    <cfRule type="notContainsBlanks" dxfId="20681" priority="21607">
      <formula>LEN(TRIM(J2141))&gt;0</formula>
    </cfRule>
  </conditionalFormatting>
  <conditionalFormatting sqref="K2141">
    <cfRule type="notContainsBlanks" dxfId="20680" priority="21606">
      <formula>LEN(TRIM(K2141))&gt;0</formula>
    </cfRule>
  </conditionalFormatting>
  <conditionalFormatting sqref="M2141">
    <cfRule type="containsText" dxfId="20679" priority="21605" operator="containsText" text="Complete">
      <formula>NOT(ISERROR(SEARCH("Complete",M2141)))</formula>
    </cfRule>
  </conditionalFormatting>
  <conditionalFormatting sqref="I2141">
    <cfRule type="cellIs" dxfId="20678" priority="21604" operator="greaterThan">
      <formula>2.35</formula>
    </cfRule>
  </conditionalFormatting>
  <conditionalFormatting sqref="I2141">
    <cfRule type="cellIs" dxfId="20677" priority="21600" operator="greaterThan">
      <formula>2.35</formula>
    </cfRule>
  </conditionalFormatting>
  <conditionalFormatting sqref="J2141">
    <cfRule type="notContainsBlanks" dxfId="20676" priority="21603">
      <formula>LEN(TRIM(J2141))&gt;0</formula>
    </cfRule>
  </conditionalFormatting>
  <conditionalFormatting sqref="K2141">
    <cfRule type="notContainsBlanks" dxfId="20675" priority="21602">
      <formula>LEN(TRIM(K2141))&gt;0</formula>
    </cfRule>
  </conditionalFormatting>
  <conditionalFormatting sqref="M2141">
    <cfRule type="containsText" dxfId="20674" priority="21601" operator="containsText" text="Complete">
      <formula>NOT(ISERROR(SEARCH("Complete",M2141)))</formula>
    </cfRule>
  </conditionalFormatting>
  <conditionalFormatting sqref="J2141">
    <cfRule type="notContainsBlanks" dxfId="20673" priority="21599">
      <formula>LEN(TRIM(J2141))&gt;0</formula>
    </cfRule>
  </conditionalFormatting>
  <conditionalFormatting sqref="K2141">
    <cfRule type="notContainsBlanks" dxfId="20672" priority="21598">
      <formula>LEN(TRIM(K2141))&gt;0</formula>
    </cfRule>
  </conditionalFormatting>
  <conditionalFormatting sqref="M2141">
    <cfRule type="containsText" dxfId="20671" priority="21597" operator="containsText" text="Complete">
      <formula>NOT(ISERROR(SEARCH("Complete",M2141)))</formula>
    </cfRule>
  </conditionalFormatting>
  <conditionalFormatting sqref="I2141">
    <cfRule type="cellIs" dxfId="20670" priority="21596" operator="greaterThan">
      <formula>2.35</formula>
    </cfRule>
  </conditionalFormatting>
  <conditionalFormatting sqref="I2141">
    <cfRule type="cellIs" dxfId="20669" priority="21592" operator="greaterThan">
      <formula>2.35</formula>
    </cfRule>
  </conditionalFormatting>
  <conditionalFormatting sqref="J2141">
    <cfRule type="notContainsBlanks" dxfId="20668" priority="21595">
      <formula>LEN(TRIM(J2141))&gt;0</formula>
    </cfRule>
  </conditionalFormatting>
  <conditionalFormatting sqref="K2141">
    <cfRule type="notContainsBlanks" dxfId="20667" priority="21594">
      <formula>LEN(TRIM(K2141))&gt;0</formula>
    </cfRule>
  </conditionalFormatting>
  <conditionalFormatting sqref="M2141">
    <cfRule type="containsText" dxfId="20666" priority="21593" operator="containsText" text="Complete">
      <formula>NOT(ISERROR(SEARCH("Complete",M2141)))</formula>
    </cfRule>
  </conditionalFormatting>
  <conditionalFormatting sqref="J2142">
    <cfRule type="notContainsBlanks" dxfId="20665" priority="21591">
      <formula>LEN(TRIM(J2142))&gt;0</formula>
    </cfRule>
  </conditionalFormatting>
  <conditionalFormatting sqref="K2142">
    <cfRule type="notContainsBlanks" dxfId="20664" priority="21590">
      <formula>LEN(TRIM(K2142))&gt;0</formula>
    </cfRule>
  </conditionalFormatting>
  <conditionalFormatting sqref="M2142">
    <cfRule type="containsText" dxfId="20663" priority="21589" operator="containsText" text="Complete">
      <formula>NOT(ISERROR(SEARCH("Complete",M2142)))</formula>
    </cfRule>
  </conditionalFormatting>
  <conditionalFormatting sqref="I2142">
    <cfRule type="cellIs" dxfId="20662" priority="21588" operator="greaterThan">
      <formula>2.35</formula>
    </cfRule>
  </conditionalFormatting>
  <conditionalFormatting sqref="I2142">
    <cfRule type="cellIs" dxfId="20661" priority="21584" operator="greaterThan">
      <formula>2.35</formula>
    </cfRule>
  </conditionalFormatting>
  <conditionalFormatting sqref="J2142">
    <cfRule type="notContainsBlanks" dxfId="20660" priority="21587">
      <formula>LEN(TRIM(J2142))&gt;0</formula>
    </cfRule>
  </conditionalFormatting>
  <conditionalFormatting sqref="K2142">
    <cfRule type="notContainsBlanks" dxfId="20659" priority="21586">
      <formula>LEN(TRIM(K2142))&gt;0</formula>
    </cfRule>
  </conditionalFormatting>
  <conditionalFormatting sqref="M2142">
    <cfRule type="containsText" dxfId="20658" priority="21585" operator="containsText" text="Complete">
      <formula>NOT(ISERROR(SEARCH("Complete",M2142)))</formula>
    </cfRule>
  </conditionalFormatting>
  <conditionalFormatting sqref="J2142">
    <cfRule type="notContainsBlanks" dxfId="20657" priority="21583">
      <formula>LEN(TRIM(J2142))&gt;0</formula>
    </cfRule>
  </conditionalFormatting>
  <conditionalFormatting sqref="K2142">
    <cfRule type="notContainsBlanks" dxfId="20656" priority="21582">
      <formula>LEN(TRIM(K2142))&gt;0</formula>
    </cfRule>
  </conditionalFormatting>
  <conditionalFormatting sqref="M2142">
    <cfRule type="containsText" dxfId="20655" priority="21581" operator="containsText" text="Complete">
      <formula>NOT(ISERROR(SEARCH("Complete",M2142)))</formula>
    </cfRule>
  </conditionalFormatting>
  <conditionalFormatting sqref="I2142">
    <cfRule type="cellIs" dxfId="20654" priority="21580" operator="greaterThan">
      <formula>2.35</formula>
    </cfRule>
  </conditionalFormatting>
  <conditionalFormatting sqref="I2142">
    <cfRule type="cellIs" dxfId="20653" priority="21576" operator="greaterThan">
      <formula>2.35</formula>
    </cfRule>
  </conditionalFormatting>
  <conditionalFormatting sqref="J2142">
    <cfRule type="notContainsBlanks" dxfId="20652" priority="21579">
      <formula>LEN(TRIM(J2142))&gt;0</formula>
    </cfRule>
  </conditionalFormatting>
  <conditionalFormatting sqref="K2142">
    <cfRule type="notContainsBlanks" dxfId="20651" priority="21578">
      <formula>LEN(TRIM(K2142))&gt;0</formula>
    </cfRule>
  </conditionalFormatting>
  <conditionalFormatting sqref="M2142">
    <cfRule type="containsText" dxfId="20650" priority="21577" operator="containsText" text="Complete">
      <formula>NOT(ISERROR(SEARCH("Complete",M2142)))</formula>
    </cfRule>
  </conditionalFormatting>
  <conditionalFormatting sqref="J2143">
    <cfRule type="notContainsBlanks" dxfId="20649" priority="21575">
      <formula>LEN(TRIM(J2143))&gt;0</formula>
    </cfRule>
  </conditionalFormatting>
  <conditionalFormatting sqref="K2143">
    <cfRule type="notContainsBlanks" dxfId="20648" priority="21574">
      <formula>LEN(TRIM(K2143))&gt;0</formula>
    </cfRule>
  </conditionalFormatting>
  <conditionalFormatting sqref="M2143">
    <cfRule type="containsText" dxfId="20647" priority="21573" operator="containsText" text="Complete">
      <formula>NOT(ISERROR(SEARCH("Complete",M2143)))</formula>
    </cfRule>
  </conditionalFormatting>
  <conditionalFormatting sqref="I2143">
    <cfRule type="cellIs" dxfId="20646" priority="21572" operator="greaterThan">
      <formula>2.35</formula>
    </cfRule>
  </conditionalFormatting>
  <conditionalFormatting sqref="I2143">
    <cfRule type="cellIs" dxfId="20645" priority="21568" operator="greaterThan">
      <formula>2.35</formula>
    </cfRule>
  </conditionalFormatting>
  <conditionalFormatting sqref="J2143">
    <cfRule type="notContainsBlanks" dxfId="20644" priority="21571">
      <formula>LEN(TRIM(J2143))&gt;0</formula>
    </cfRule>
  </conditionalFormatting>
  <conditionalFormatting sqref="K2143">
    <cfRule type="notContainsBlanks" dxfId="20643" priority="21570">
      <formula>LEN(TRIM(K2143))&gt;0</formula>
    </cfRule>
  </conditionalFormatting>
  <conditionalFormatting sqref="M2143">
    <cfRule type="containsText" dxfId="20642" priority="21569" operator="containsText" text="Complete">
      <formula>NOT(ISERROR(SEARCH("Complete",M2143)))</formula>
    </cfRule>
  </conditionalFormatting>
  <conditionalFormatting sqref="J2143">
    <cfRule type="notContainsBlanks" dxfId="20641" priority="21567">
      <formula>LEN(TRIM(J2143))&gt;0</formula>
    </cfRule>
  </conditionalFormatting>
  <conditionalFormatting sqref="K2143">
    <cfRule type="notContainsBlanks" dxfId="20640" priority="21566">
      <formula>LEN(TRIM(K2143))&gt;0</formula>
    </cfRule>
  </conditionalFormatting>
  <conditionalFormatting sqref="M2143">
    <cfRule type="containsText" dxfId="20639" priority="21565" operator="containsText" text="Complete">
      <formula>NOT(ISERROR(SEARCH("Complete",M2143)))</formula>
    </cfRule>
  </conditionalFormatting>
  <conditionalFormatting sqref="I2143">
    <cfRule type="cellIs" dxfId="20638" priority="21564" operator="greaterThan">
      <formula>2.35</formula>
    </cfRule>
  </conditionalFormatting>
  <conditionalFormatting sqref="I2143">
    <cfRule type="cellIs" dxfId="20637" priority="21560" operator="greaterThan">
      <formula>2.35</formula>
    </cfRule>
  </conditionalFormatting>
  <conditionalFormatting sqref="J2143">
    <cfRule type="notContainsBlanks" dxfId="20636" priority="21563">
      <formula>LEN(TRIM(J2143))&gt;0</formula>
    </cfRule>
  </conditionalFormatting>
  <conditionalFormatting sqref="K2143">
    <cfRule type="notContainsBlanks" dxfId="20635" priority="21562">
      <formula>LEN(TRIM(K2143))&gt;0</formula>
    </cfRule>
  </conditionalFormatting>
  <conditionalFormatting sqref="M2143">
    <cfRule type="containsText" dxfId="20634" priority="21561" operator="containsText" text="Complete">
      <formula>NOT(ISERROR(SEARCH("Complete",M2143)))</formula>
    </cfRule>
  </conditionalFormatting>
  <conditionalFormatting sqref="J2144">
    <cfRule type="notContainsBlanks" dxfId="20633" priority="21559">
      <formula>LEN(TRIM(J2144))&gt;0</formula>
    </cfRule>
  </conditionalFormatting>
  <conditionalFormatting sqref="K2144">
    <cfRule type="notContainsBlanks" dxfId="20632" priority="21558">
      <formula>LEN(TRIM(K2144))&gt;0</formula>
    </cfRule>
  </conditionalFormatting>
  <conditionalFormatting sqref="M2144">
    <cfRule type="containsText" dxfId="20631" priority="21557" operator="containsText" text="Complete">
      <formula>NOT(ISERROR(SEARCH("Complete",M2144)))</formula>
    </cfRule>
  </conditionalFormatting>
  <conditionalFormatting sqref="I2144">
    <cfRule type="cellIs" dxfId="20630" priority="21556" operator="greaterThan">
      <formula>2.35</formula>
    </cfRule>
  </conditionalFormatting>
  <conditionalFormatting sqref="I2144">
    <cfRule type="cellIs" dxfId="20629" priority="21552" operator="greaterThan">
      <formula>2.35</formula>
    </cfRule>
  </conditionalFormatting>
  <conditionalFormatting sqref="J2144">
    <cfRule type="notContainsBlanks" dxfId="20628" priority="21555">
      <formula>LEN(TRIM(J2144))&gt;0</formula>
    </cfRule>
  </conditionalFormatting>
  <conditionalFormatting sqref="K2144">
    <cfRule type="notContainsBlanks" dxfId="20627" priority="21554">
      <formula>LEN(TRIM(K2144))&gt;0</formula>
    </cfRule>
  </conditionalFormatting>
  <conditionalFormatting sqref="M2144">
    <cfRule type="containsText" dxfId="20626" priority="21553" operator="containsText" text="Complete">
      <formula>NOT(ISERROR(SEARCH("Complete",M2144)))</formula>
    </cfRule>
  </conditionalFormatting>
  <conditionalFormatting sqref="J2144">
    <cfRule type="notContainsBlanks" dxfId="20625" priority="21551">
      <formula>LEN(TRIM(J2144))&gt;0</formula>
    </cfRule>
  </conditionalFormatting>
  <conditionalFormatting sqref="K2144">
    <cfRule type="notContainsBlanks" dxfId="20624" priority="21550">
      <formula>LEN(TRIM(K2144))&gt;0</formula>
    </cfRule>
  </conditionalFormatting>
  <conditionalFormatting sqref="M2144">
    <cfRule type="containsText" dxfId="20623" priority="21549" operator="containsText" text="Complete">
      <formula>NOT(ISERROR(SEARCH("Complete",M2144)))</formula>
    </cfRule>
  </conditionalFormatting>
  <conditionalFormatting sqref="I2144">
    <cfRule type="cellIs" dxfId="20622" priority="21548" operator="greaterThan">
      <formula>2.35</formula>
    </cfRule>
  </conditionalFormatting>
  <conditionalFormatting sqref="I2144">
    <cfRule type="cellIs" dxfId="20621" priority="21544" operator="greaterThan">
      <formula>2.35</formula>
    </cfRule>
  </conditionalFormatting>
  <conditionalFormatting sqref="J2144">
    <cfRule type="notContainsBlanks" dxfId="20620" priority="21547">
      <formula>LEN(TRIM(J2144))&gt;0</formula>
    </cfRule>
  </conditionalFormatting>
  <conditionalFormatting sqref="K2144">
    <cfRule type="notContainsBlanks" dxfId="20619" priority="21546">
      <formula>LEN(TRIM(K2144))&gt;0</formula>
    </cfRule>
  </conditionalFormatting>
  <conditionalFormatting sqref="M2144">
    <cfRule type="containsText" dxfId="20618" priority="21545" operator="containsText" text="Complete">
      <formula>NOT(ISERROR(SEARCH("Complete",M2144)))</formula>
    </cfRule>
  </conditionalFormatting>
  <conditionalFormatting sqref="J2145">
    <cfRule type="notContainsBlanks" dxfId="20617" priority="21543">
      <formula>LEN(TRIM(J2145))&gt;0</formula>
    </cfRule>
  </conditionalFormatting>
  <conditionalFormatting sqref="K2145">
    <cfRule type="notContainsBlanks" dxfId="20616" priority="21542">
      <formula>LEN(TRIM(K2145))&gt;0</formula>
    </cfRule>
  </conditionalFormatting>
  <conditionalFormatting sqref="M2145">
    <cfRule type="containsText" dxfId="20615" priority="21541" operator="containsText" text="Complete">
      <formula>NOT(ISERROR(SEARCH("Complete",M2145)))</formula>
    </cfRule>
  </conditionalFormatting>
  <conditionalFormatting sqref="I2145">
    <cfRule type="cellIs" dxfId="20614" priority="21540" operator="greaterThan">
      <formula>2.35</formula>
    </cfRule>
  </conditionalFormatting>
  <conditionalFormatting sqref="I2145">
    <cfRule type="cellIs" dxfId="20613" priority="21536" operator="greaterThan">
      <formula>2.35</formula>
    </cfRule>
  </conditionalFormatting>
  <conditionalFormatting sqref="J2145">
    <cfRule type="notContainsBlanks" dxfId="20612" priority="21539">
      <formula>LEN(TRIM(J2145))&gt;0</formula>
    </cfRule>
  </conditionalFormatting>
  <conditionalFormatting sqref="K2145">
    <cfRule type="notContainsBlanks" dxfId="20611" priority="21538">
      <formula>LEN(TRIM(K2145))&gt;0</formula>
    </cfRule>
  </conditionalFormatting>
  <conditionalFormatting sqref="M2145">
    <cfRule type="containsText" dxfId="20610" priority="21537" operator="containsText" text="Complete">
      <formula>NOT(ISERROR(SEARCH("Complete",M2145)))</formula>
    </cfRule>
  </conditionalFormatting>
  <conditionalFormatting sqref="J2145">
    <cfRule type="notContainsBlanks" dxfId="20609" priority="21535">
      <formula>LEN(TRIM(J2145))&gt;0</formula>
    </cfRule>
  </conditionalFormatting>
  <conditionalFormatting sqref="K2145">
    <cfRule type="notContainsBlanks" dxfId="20608" priority="21534">
      <formula>LEN(TRIM(K2145))&gt;0</formula>
    </cfRule>
  </conditionalFormatting>
  <conditionalFormatting sqref="M2145">
    <cfRule type="containsText" dxfId="20607" priority="21533" operator="containsText" text="Complete">
      <formula>NOT(ISERROR(SEARCH("Complete",M2145)))</formula>
    </cfRule>
  </conditionalFormatting>
  <conditionalFormatting sqref="I2145">
    <cfRule type="cellIs" dxfId="20606" priority="21532" operator="greaterThan">
      <formula>2.35</formula>
    </cfRule>
  </conditionalFormatting>
  <conditionalFormatting sqref="I2145">
    <cfRule type="cellIs" dxfId="20605" priority="21528" operator="greaterThan">
      <formula>2.35</formula>
    </cfRule>
  </conditionalFormatting>
  <conditionalFormatting sqref="J2145">
    <cfRule type="notContainsBlanks" dxfId="20604" priority="21531">
      <formula>LEN(TRIM(J2145))&gt;0</formula>
    </cfRule>
  </conditionalFormatting>
  <conditionalFormatting sqref="K2145">
    <cfRule type="notContainsBlanks" dxfId="20603" priority="21530">
      <formula>LEN(TRIM(K2145))&gt;0</formula>
    </cfRule>
  </conditionalFormatting>
  <conditionalFormatting sqref="M2145">
    <cfRule type="containsText" dxfId="20602" priority="21529" operator="containsText" text="Complete">
      <formula>NOT(ISERROR(SEARCH("Complete",M2145)))</formula>
    </cfRule>
  </conditionalFormatting>
  <conditionalFormatting sqref="J2146">
    <cfRule type="notContainsBlanks" dxfId="20601" priority="21527">
      <formula>LEN(TRIM(J2146))&gt;0</formula>
    </cfRule>
  </conditionalFormatting>
  <conditionalFormatting sqref="K2146">
    <cfRule type="notContainsBlanks" dxfId="20600" priority="21526">
      <formula>LEN(TRIM(K2146))&gt;0</formula>
    </cfRule>
  </conditionalFormatting>
  <conditionalFormatting sqref="M2146">
    <cfRule type="containsText" dxfId="20599" priority="21525" operator="containsText" text="Complete">
      <formula>NOT(ISERROR(SEARCH("Complete",M2146)))</formula>
    </cfRule>
  </conditionalFormatting>
  <conditionalFormatting sqref="I2146">
    <cfRule type="cellIs" dxfId="20598" priority="21524" operator="greaterThan">
      <formula>2.35</formula>
    </cfRule>
  </conditionalFormatting>
  <conditionalFormatting sqref="I2146">
    <cfRule type="cellIs" dxfId="20597" priority="21520" operator="greaterThan">
      <formula>2.35</formula>
    </cfRule>
  </conditionalFormatting>
  <conditionalFormatting sqref="J2146">
    <cfRule type="notContainsBlanks" dxfId="20596" priority="21523">
      <formula>LEN(TRIM(J2146))&gt;0</formula>
    </cfRule>
  </conditionalFormatting>
  <conditionalFormatting sqref="K2146">
    <cfRule type="notContainsBlanks" dxfId="20595" priority="21522">
      <formula>LEN(TRIM(K2146))&gt;0</formula>
    </cfRule>
  </conditionalFormatting>
  <conditionalFormatting sqref="M2146">
    <cfRule type="containsText" dxfId="20594" priority="21521" operator="containsText" text="Complete">
      <formula>NOT(ISERROR(SEARCH("Complete",M2146)))</formula>
    </cfRule>
  </conditionalFormatting>
  <conditionalFormatting sqref="J2146">
    <cfRule type="notContainsBlanks" dxfId="20593" priority="21519">
      <formula>LEN(TRIM(J2146))&gt;0</formula>
    </cfRule>
  </conditionalFormatting>
  <conditionalFormatting sqref="K2146">
    <cfRule type="notContainsBlanks" dxfId="20592" priority="21518">
      <formula>LEN(TRIM(K2146))&gt;0</formula>
    </cfRule>
  </conditionalFormatting>
  <conditionalFormatting sqref="M2146">
    <cfRule type="containsText" dxfId="20591" priority="21517" operator="containsText" text="Complete">
      <formula>NOT(ISERROR(SEARCH("Complete",M2146)))</formula>
    </cfRule>
  </conditionalFormatting>
  <conditionalFormatting sqref="I2146">
    <cfRule type="cellIs" dxfId="20590" priority="21516" operator="greaterThan">
      <formula>2.35</formula>
    </cfRule>
  </conditionalFormatting>
  <conditionalFormatting sqref="I2146">
    <cfRule type="cellIs" dxfId="20589" priority="21512" operator="greaterThan">
      <formula>2.35</formula>
    </cfRule>
  </conditionalFormatting>
  <conditionalFormatting sqref="J2146">
    <cfRule type="notContainsBlanks" dxfId="20588" priority="21515">
      <formula>LEN(TRIM(J2146))&gt;0</formula>
    </cfRule>
  </conditionalFormatting>
  <conditionalFormatting sqref="K2146">
    <cfRule type="notContainsBlanks" dxfId="20587" priority="21514">
      <formula>LEN(TRIM(K2146))&gt;0</formula>
    </cfRule>
  </conditionalFormatting>
  <conditionalFormatting sqref="M2146">
    <cfRule type="containsText" dxfId="20586" priority="21513" operator="containsText" text="Complete">
      <formula>NOT(ISERROR(SEARCH("Complete",M2146)))</formula>
    </cfRule>
  </conditionalFormatting>
  <conditionalFormatting sqref="J2147">
    <cfRule type="notContainsBlanks" dxfId="20585" priority="21511">
      <formula>LEN(TRIM(J2147))&gt;0</formula>
    </cfRule>
  </conditionalFormatting>
  <conditionalFormatting sqref="K2147">
    <cfRule type="notContainsBlanks" dxfId="20584" priority="21510">
      <formula>LEN(TRIM(K2147))&gt;0</formula>
    </cfRule>
  </conditionalFormatting>
  <conditionalFormatting sqref="M2147">
    <cfRule type="containsText" dxfId="20583" priority="21509" operator="containsText" text="Complete">
      <formula>NOT(ISERROR(SEARCH("Complete",M2147)))</formula>
    </cfRule>
  </conditionalFormatting>
  <conditionalFormatting sqref="I2147">
    <cfRule type="cellIs" dxfId="20582" priority="21508" operator="greaterThan">
      <formula>2.35</formula>
    </cfRule>
  </conditionalFormatting>
  <conditionalFormatting sqref="I2147">
    <cfRule type="cellIs" dxfId="20581" priority="21504" operator="greaterThan">
      <formula>2.35</formula>
    </cfRule>
  </conditionalFormatting>
  <conditionalFormatting sqref="J2147">
    <cfRule type="notContainsBlanks" dxfId="20580" priority="21507">
      <formula>LEN(TRIM(J2147))&gt;0</formula>
    </cfRule>
  </conditionalFormatting>
  <conditionalFormatting sqref="K2147">
    <cfRule type="notContainsBlanks" dxfId="20579" priority="21506">
      <formula>LEN(TRIM(K2147))&gt;0</formula>
    </cfRule>
  </conditionalFormatting>
  <conditionalFormatting sqref="M2147">
    <cfRule type="containsText" dxfId="20578" priority="21505" operator="containsText" text="Complete">
      <formula>NOT(ISERROR(SEARCH("Complete",M2147)))</formula>
    </cfRule>
  </conditionalFormatting>
  <conditionalFormatting sqref="J2147">
    <cfRule type="notContainsBlanks" dxfId="20577" priority="21503">
      <formula>LEN(TRIM(J2147))&gt;0</formula>
    </cfRule>
  </conditionalFormatting>
  <conditionalFormatting sqref="K2147">
    <cfRule type="notContainsBlanks" dxfId="20576" priority="21502">
      <formula>LEN(TRIM(K2147))&gt;0</formula>
    </cfRule>
  </conditionalFormatting>
  <conditionalFormatting sqref="M2147">
    <cfRule type="containsText" dxfId="20575" priority="21501" operator="containsText" text="Complete">
      <formula>NOT(ISERROR(SEARCH("Complete",M2147)))</formula>
    </cfRule>
  </conditionalFormatting>
  <conditionalFormatting sqref="I2147">
    <cfRule type="cellIs" dxfId="20574" priority="21500" operator="greaterThan">
      <formula>2.35</formula>
    </cfRule>
  </conditionalFormatting>
  <conditionalFormatting sqref="I2147">
    <cfRule type="cellIs" dxfId="20573" priority="21496" operator="greaterThan">
      <formula>2.35</formula>
    </cfRule>
  </conditionalFormatting>
  <conditionalFormatting sqref="J2147">
    <cfRule type="notContainsBlanks" dxfId="20572" priority="21499">
      <formula>LEN(TRIM(J2147))&gt;0</formula>
    </cfRule>
  </conditionalFormatting>
  <conditionalFormatting sqref="K2147">
    <cfRule type="notContainsBlanks" dxfId="20571" priority="21498">
      <formula>LEN(TRIM(K2147))&gt;0</formula>
    </cfRule>
  </conditionalFormatting>
  <conditionalFormatting sqref="M2147">
    <cfRule type="containsText" dxfId="20570" priority="21497" operator="containsText" text="Complete">
      <formula>NOT(ISERROR(SEARCH("Complete",M2147)))</formula>
    </cfRule>
  </conditionalFormatting>
  <conditionalFormatting sqref="J2148">
    <cfRule type="notContainsBlanks" dxfId="20569" priority="21495">
      <formula>LEN(TRIM(J2148))&gt;0</formula>
    </cfRule>
  </conditionalFormatting>
  <conditionalFormatting sqref="K2148">
    <cfRule type="notContainsBlanks" dxfId="20568" priority="21494">
      <formula>LEN(TRIM(K2148))&gt;0</formula>
    </cfRule>
  </conditionalFormatting>
  <conditionalFormatting sqref="M2148">
    <cfRule type="containsText" dxfId="20567" priority="21493" operator="containsText" text="Complete">
      <formula>NOT(ISERROR(SEARCH("Complete",M2148)))</formula>
    </cfRule>
  </conditionalFormatting>
  <conditionalFormatting sqref="I2148">
    <cfRule type="cellIs" dxfId="20566" priority="21492" operator="greaterThan">
      <formula>2.35</formula>
    </cfRule>
  </conditionalFormatting>
  <conditionalFormatting sqref="I2148">
    <cfRule type="cellIs" dxfId="20565" priority="21488" operator="greaterThan">
      <formula>2.35</formula>
    </cfRule>
  </conditionalFormatting>
  <conditionalFormatting sqref="J2148">
    <cfRule type="notContainsBlanks" dxfId="20564" priority="21491">
      <formula>LEN(TRIM(J2148))&gt;0</formula>
    </cfRule>
  </conditionalFormatting>
  <conditionalFormatting sqref="K2148">
    <cfRule type="notContainsBlanks" dxfId="20563" priority="21490">
      <formula>LEN(TRIM(K2148))&gt;0</formula>
    </cfRule>
  </conditionalFormatting>
  <conditionalFormatting sqref="M2148">
    <cfRule type="containsText" dxfId="20562" priority="21489" operator="containsText" text="Complete">
      <formula>NOT(ISERROR(SEARCH("Complete",M2148)))</formula>
    </cfRule>
  </conditionalFormatting>
  <conditionalFormatting sqref="J2148">
    <cfRule type="notContainsBlanks" dxfId="20561" priority="21487">
      <formula>LEN(TRIM(J2148))&gt;0</formula>
    </cfRule>
  </conditionalFormatting>
  <conditionalFormatting sqref="K2148">
    <cfRule type="notContainsBlanks" dxfId="20560" priority="21486">
      <formula>LEN(TRIM(K2148))&gt;0</formula>
    </cfRule>
  </conditionalFormatting>
  <conditionalFormatting sqref="M2148">
    <cfRule type="containsText" dxfId="20559" priority="21485" operator="containsText" text="Complete">
      <formula>NOT(ISERROR(SEARCH("Complete",M2148)))</formula>
    </cfRule>
  </conditionalFormatting>
  <conditionalFormatting sqref="I2148">
    <cfRule type="cellIs" dxfId="20558" priority="21484" operator="greaterThan">
      <formula>2.35</formula>
    </cfRule>
  </conditionalFormatting>
  <conditionalFormatting sqref="I2148">
    <cfRule type="cellIs" dxfId="20557" priority="21480" operator="greaterThan">
      <formula>2.35</formula>
    </cfRule>
  </conditionalFormatting>
  <conditionalFormatting sqref="J2148">
    <cfRule type="notContainsBlanks" dxfId="20556" priority="21483">
      <formula>LEN(TRIM(J2148))&gt;0</formula>
    </cfRule>
  </conditionalFormatting>
  <conditionalFormatting sqref="K2148">
    <cfRule type="notContainsBlanks" dxfId="20555" priority="21482">
      <formula>LEN(TRIM(K2148))&gt;0</formula>
    </cfRule>
  </conditionalFormatting>
  <conditionalFormatting sqref="M2148">
    <cfRule type="containsText" dxfId="20554" priority="21481" operator="containsText" text="Complete">
      <formula>NOT(ISERROR(SEARCH("Complete",M2148)))</formula>
    </cfRule>
  </conditionalFormatting>
  <conditionalFormatting sqref="J2149">
    <cfRule type="notContainsBlanks" dxfId="20553" priority="21479">
      <formula>LEN(TRIM(J2149))&gt;0</formula>
    </cfRule>
  </conditionalFormatting>
  <conditionalFormatting sqref="K2149">
    <cfRule type="notContainsBlanks" dxfId="20552" priority="21478">
      <formula>LEN(TRIM(K2149))&gt;0</formula>
    </cfRule>
  </conditionalFormatting>
  <conditionalFormatting sqref="M2149">
    <cfRule type="containsText" dxfId="20551" priority="21477" operator="containsText" text="Complete">
      <formula>NOT(ISERROR(SEARCH("Complete",M2149)))</formula>
    </cfRule>
  </conditionalFormatting>
  <conditionalFormatting sqref="I2149">
    <cfRule type="cellIs" dxfId="20550" priority="21476" operator="greaterThan">
      <formula>2.35</formula>
    </cfRule>
  </conditionalFormatting>
  <conditionalFormatting sqref="I2149">
    <cfRule type="cellIs" dxfId="20549" priority="21472" operator="greaterThan">
      <formula>2.35</formula>
    </cfRule>
  </conditionalFormatting>
  <conditionalFormatting sqref="J2149">
    <cfRule type="notContainsBlanks" dxfId="20548" priority="21475">
      <formula>LEN(TRIM(J2149))&gt;0</formula>
    </cfRule>
  </conditionalFormatting>
  <conditionalFormatting sqref="K2149">
    <cfRule type="notContainsBlanks" dxfId="20547" priority="21474">
      <formula>LEN(TRIM(K2149))&gt;0</formula>
    </cfRule>
  </conditionalFormatting>
  <conditionalFormatting sqref="M2149">
    <cfRule type="containsText" dxfId="20546" priority="21473" operator="containsText" text="Complete">
      <formula>NOT(ISERROR(SEARCH("Complete",M2149)))</formula>
    </cfRule>
  </conditionalFormatting>
  <conditionalFormatting sqref="J2149">
    <cfRule type="notContainsBlanks" dxfId="20545" priority="21471">
      <formula>LEN(TRIM(J2149))&gt;0</formula>
    </cfRule>
  </conditionalFormatting>
  <conditionalFormatting sqref="K2149">
    <cfRule type="notContainsBlanks" dxfId="20544" priority="21470">
      <formula>LEN(TRIM(K2149))&gt;0</formula>
    </cfRule>
  </conditionalFormatting>
  <conditionalFormatting sqref="M2149">
    <cfRule type="containsText" dxfId="20543" priority="21469" operator="containsText" text="Complete">
      <formula>NOT(ISERROR(SEARCH("Complete",M2149)))</formula>
    </cfRule>
  </conditionalFormatting>
  <conditionalFormatting sqref="I2149">
    <cfRule type="cellIs" dxfId="20542" priority="21468" operator="greaterThan">
      <formula>2.35</formula>
    </cfRule>
  </conditionalFormatting>
  <conditionalFormatting sqref="I2149">
    <cfRule type="cellIs" dxfId="20541" priority="21464" operator="greaterThan">
      <formula>2.35</formula>
    </cfRule>
  </conditionalFormatting>
  <conditionalFormatting sqref="J2149">
    <cfRule type="notContainsBlanks" dxfId="20540" priority="21467">
      <formula>LEN(TRIM(J2149))&gt;0</formula>
    </cfRule>
  </conditionalFormatting>
  <conditionalFormatting sqref="K2149">
    <cfRule type="notContainsBlanks" dxfId="20539" priority="21466">
      <formula>LEN(TRIM(K2149))&gt;0</formula>
    </cfRule>
  </conditionalFormatting>
  <conditionalFormatting sqref="M2149">
    <cfRule type="containsText" dxfId="20538" priority="21465" operator="containsText" text="Complete">
      <formula>NOT(ISERROR(SEARCH("Complete",M2149)))</formula>
    </cfRule>
  </conditionalFormatting>
  <conditionalFormatting sqref="J2150">
    <cfRule type="notContainsBlanks" dxfId="20537" priority="21463">
      <formula>LEN(TRIM(J2150))&gt;0</formula>
    </cfRule>
  </conditionalFormatting>
  <conditionalFormatting sqref="K2150">
    <cfRule type="notContainsBlanks" dxfId="20536" priority="21462">
      <formula>LEN(TRIM(K2150))&gt;0</formula>
    </cfRule>
  </conditionalFormatting>
  <conditionalFormatting sqref="M2150">
    <cfRule type="containsText" dxfId="20535" priority="21461" operator="containsText" text="Complete">
      <formula>NOT(ISERROR(SEARCH("Complete",M2150)))</formula>
    </cfRule>
  </conditionalFormatting>
  <conditionalFormatting sqref="I2150">
    <cfRule type="cellIs" dxfId="20534" priority="21460" operator="greaterThan">
      <formula>2.35</formula>
    </cfRule>
  </conditionalFormatting>
  <conditionalFormatting sqref="I2150">
    <cfRule type="cellIs" dxfId="20533" priority="21456" operator="greaterThan">
      <formula>2.35</formula>
    </cfRule>
  </conditionalFormatting>
  <conditionalFormatting sqref="J2150">
    <cfRule type="notContainsBlanks" dxfId="20532" priority="21459">
      <formula>LEN(TRIM(J2150))&gt;0</formula>
    </cfRule>
  </conditionalFormatting>
  <conditionalFormatting sqref="K2150">
    <cfRule type="notContainsBlanks" dxfId="20531" priority="21458">
      <formula>LEN(TRIM(K2150))&gt;0</formula>
    </cfRule>
  </conditionalFormatting>
  <conditionalFormatting sqref="M2150">
    <cfRule type="containsText" dxfId="20530" priority="21457" operator="containsText" text="Complete">
      <formula>NOT(ISERROR(SEARCH("Complete",M2150)))</formula>
    </cfRule>
  </conditionalFormatting>
  <conditionalFormatting sqref="J2150">
    <cfRule type="notContainsBlanks" dxfId="20529" priority="21455">
      <formula>LEN(TRIM(J2150))&gt;0</formula>
    </cfRule>
  </conditionalFormatting>
  <conditionalFormatting sqref="K2150">
    <cfRule type="notContainsBlanks" dxfId="20528" priority="21454">
      <formula>LEN(TRIM(K2150))&gt;0</formula>
    </cfRule>
  </conditionalFormatting>
  <conditionalFormatting sqref="M2150">
    <cfRule type="containsText" dxfId="20527" priority="21453" operator="containsText" text="Complete">
      <formula>NOT(ISERROR(SEARCH("Complete",M2150)))</formula>
    </cfRule>
  </conditionalFormatting>
  <conditionalFormatting sqref="I2150">
    <cfRule type="cellIs" dxfId="20526" priority="21452" operator="greaterThan">
      <formula>2.35</formula>
    </cfRule>
  </conditionalFormatting>
  <conditionalFormatting sqref="I2150">
    <cfRule type="cellIs" dxfId="20525" priority="21448" operator="greaterThan">
      <formula>2.35</formula>
    </cfRule>
  </conditionalFormatting>
  <conditionalFormatting sqref="J2150">
    <cfRule type="notContainsBlanks" dxfId="20524" priority="21451">
      <formula>LEN(TRIM(J2150))&gt;0</formula>
    </cfRule>
  </conditionalFormatting>
  <conditionalFormatting sqref="K2150">
    <cfRule type="notContainsBlanks" dxfId="20523" priority="21450">
      <formula>LEN(TRIM(K2150))&gt;0</formula>
    </cfRule>
  </conditionalFormatting>
  <conditionalFormatting sqref="M2150">
    <cfRule type="containsText" dxfId="20522" priority="21449" operator="containsText" text="Complete">
      <formula>NOT(ISERROR(SEARCH("Complete",M2150)))</formula>
    </cfRule>
  </conditionalFormatting>
  <conditionalFormatting sqref="J2151">
    <cfRule type="notContainsBlanks" dxfId="20521" priority="21447">
      <formula>LEN(TRIM(J2151))&gt;0</formula>
    </cfRule>
  </conditionalFormatting>
  <conditionalFormatting sqref="K2151">
    <cfRule type="notContainsBlanks" dxfId="20520" priority="21446">
      <formula>LEN(TRIM(K2151))&gt;0</formula>
    </cfRule>
  </conditionalFormatting>
  <conditionalFormatting sqref="M2151">
    <cfRule type="containsText" dxfId="20519" priority="21445" operator="containsText" text="Complete">
      <formula>NOT(ISERROR(SEARCH("Complete",M2151)))</formula>
    </cfRule>
  </conditionalFormatting>
  <conditionalFormatting sqref="I2151">
    <cfRule type="cellIs" dxfId="20518" priority="21444" operator="greaterThan">
      <formula>2.35</formula>
    </cfRule>
  </conditionalFormatting>
  <conditionalFormatting sqref="I2151">
    <cfRule type="cellIs" dxfId="20517" priority="21440" operator="greaterThan">
      <formula>2.35</formula>
    </cfRule>
  </conditionalFormatting>
  <conditionalFormatting sqref="J2151">
    <cfRule type="notContainsBlanks" dxfId="20516" priority="21443">
      <formula>LEN(TRIM(J2151))&gt;0</formula>
    </cfRule>
  </conditionalFormatting>
  <conditionalFormatting sqref="K2151">
    <cfRule type="notContainsBlanks" dxfId="20515" priority="21442">
      <formula>LEN(TRIM(K2151))&gt;0</formula>
    </cfRule>
  </conditionalFormatting>
  <conditionalFormatting sqref="M2151">
    <cfRule type="containsText" dxfId="20514" priority="21441" operator="containsText" text="Complete">
      <formula>NOT(ISERROR(SEARCH("Complete",M2151)))</formula>
    </cfRule>
  </conditionalFormatting>
  <conditionalFormatting sqref="J2151">
    <cfRule type="notContainsBlanks" dxfId="20513" priority="21439">
      <formula>LEN(TRIM(J2151))&gt;0</formula>
    </cfRule>
  </conditionalFormatting>
  <conditionalFormatting sqref="K2151">
    <cfRule type="notContainsBlanks" dxfId="20512" priority="21438">
      <formula>LEN(TRIM(K2151))&gt;0</formula>
    </cfRule>
  </conditionalFormatting>
  <conditionalFormatting sqref="M2151">
    <cfRule type="containsText" dxfId="20511" priority="21437" operator="containsText" text="Complete">
      <formula>NOT(ISERROR(SEARCH("Complete",M2151)))</formula>
    </cfRule>
  </conditionalFormatting>
  <conditionalFormatting sqref="I2151">
    <cfRule type="cellIs" dxfId="20510" priority="21436" operator="greaterThan">
      <formula>2.35</formula>
    </cfRule>
  </conditionalFormatting>
  <conditionalFormatting sqref="I2151">
    <cfRule type="cellIs" dxfId="20509" priority="21432" operator="greaterThan">
      <formula>2.35</formula>
    </cfRule>
  </conditionalFormatting>
  <conditionalFormatting sqref="J2151">
    <cfRule type="notContainsBlanks" dxfId="20508" priority="21435">
      <formula>LEN(TRIM(J2151))&gt;0</formula>
    </cfRule>
  </conditionalFormatting>
  <conditionalFormatting sqref="K2151">
    <cfRule type="notContainsBlanks" dxfId="20507" priority="21434">
      <formula>LEN(TRIM(K2151))&gt;0</formula>
    </cfRule>
  </conditionalFormatting>
  <conditionalFormatting sqref="M2151">
    <cfRule type="containsText" dxfId="20506" priority="21433" operator="containsText" text="Complete">
      <formula>NOT(ISERROR(SEARCH("Complete",M2151)))</formula>
    </cfRule>
  </conditionalFormatting>
  <conditionalFormatting sqref="J2152">
    <cfRule type="notContainsBlanks" dxfId="20505" priority="21431">
      <formula>LEN(TRIM(J2152))&gt;0</formula>
    </cfRule>
  </conditionalFormatting>
  <conditionalFormatting sqref="K2152">
    <cfRule type="notContainsBlanks" dxfId="20504" priority="21430">
      <formula>LEN(TRIM(K2152))&gt;0</formula>
    </cfRule>
  </conditionalFormatting>
  <conditionalFormatting sqref="M2152">
    <cfRule type="containsText" dxfId="20503" priority="21429" operator="containsText" text="Complete">
      <formula>NOT(ISERROR(SEARCH("Complete",M2152)))</formula>
    </cfRule>
  </conditionalFormatting>
  <conditionalFormatting sqref="I2152">
    <cfRule type="cellIs" dxfId="20502" priority="21428" operator="greaterThan">
      <formula>2.35</formula>
    </cfRule>
  </conditionalFormatting>
  <conditionalFormatting sqref="I2152">
    <cfRule type="cellIs" dxfId="20501" priority="21424" operator="greaterThan">
      <formula>2.35</formula>
    </cfRule>
  </conditionalFormatting>
  <conditionalFormatting sqref="J2152">
    <cfRule type="notContainsBlanks" dxfId="20500" priority="21427">
      <formula>LEN(TRIM(J2152))&gt;0</formula>
    </cfRule>
  </conditionalFormatting>
  <conditionalFormatting sqref="K2152">
    <cfRule type="notContainsBlanks" dxfId="20499" priority="21426">
      <formula>LEN(TRIM(K2152))&gt;0</formula>
    </cfRule>
  </conditionalFormatting>
  <conditionalFormatting sqref="M2152">
    <cfRule type="containsText" dxfId="20498" priority="21425" operator="containsText" text="Complete">
      <formula>NOT(ISERROR(SEARCH("Complete",M2152)))</formula>
    </cfRule>
  </conditionalFormatting>
  <conditionalFormatting sqref="J2152">
    <cfRule type="notContainsBlanks" dxfId="20497" priority="21423">
      <formula>LEN(TRIM(J2152))&gt;0</formula>
    </cfRule>
  </conditionalFormatting>
  <conditionalFormatting sqref="K2152">
    <cfRule type="notContainsBlanks" dxfId="20496" priority="21422">
      <formula>LEN(TRIM(K2152))&gt;0</formula>
    </cfRule>
  </conditionalFormatting>
  <conditionalFormatting sqref="M2152">
    <cfRule type="containsText" dxfId="20495" priority="21421" operator="containsText" text="Complete">
      <formula>NOT(ISERROR(SEARCH("Complete",M2152)))</formula>
    </cfRule>
  </conditionalFormatting>
  <conditionalFormatting sqref="I2152">
    <cfRule type="cellIs" dxfId="20494" priority="21420" operator="greaterThan">
      <formula>2.35</formula>
    </cfRule>
  </conditionalFormatting>
  <conditionalFormatting sqref="I2152">
    <cfRule type="cellIs" dxfId="20493" priority="21416" operator="greaterThan">
      <formula>2.35</formula>
    </cfRule>
  </conditionalFormatting>
  <conditionalFormatting sqref="J2152">
    <cfRule type="notContainsBlanks" dxfId="20492" priority="21419">
      <formula>LEN(TRIM(J2152))&gt;0</formula>
    </cfRule>
  </conditionalFormatting>
  <conditionalFormatting sqref="K2152">
    <cfRule type="notContainsBlanks" dxfId="20491" priority="21418">
      <formula>LEN(TRIM(K2152))&gt;0</formula>
    </cfRule>
  </conditionalFormatting>
  <conditionalFormatting sqref="M2152">
    <cfRule type="containsText" dxfId="20490" priority="21417" operator="containsText" text="Complete">
      <formula>NOT(ISERROR(SEARCH("Complete",M2152)))</formula>
    </cfRule>
  </conditionalFormatting>
  <conditionalFormatting sqref="J2153">
    <cfRule type="notContainsBlanks" dxfId="20489" priority="21415">
      <formula>LEN(TRIM(J2153))&gt;0</formula>
    </cfRule>
  </conditionalFormatting>
  <conditionalFormatting sqref="K2153">
    <cfRule type="notContainsBlanks" dxfId="20488" priority="21414">
      <formula>LEN(TRIM(K2153))&gt;0</formula>
    </cfRule>
  </conditionalFormatting>
  <conditionalFormatting sqref="M2153">
    <cfRule type="containsText" dxfId="20487" priority="21413" operator="containsText" text="Complete">
      <formula>NOT(ISERROR(SEARCH("Complete",M2153)))</formula>
    </cfRule>
  </conditionalFormatting>
  <conditionalFormatting sqref="I2153">
    <cfRule type="cellIs" dxfId="20486" priority="21412" operator="greaterThan">
      <formula>2.35</formula>
    </cfRule>
  </conditionalFormatting>
  <conditionalFormatting sqref="I2153">
    <cfRule type="cellIs" dxfId="20485" priority="21408" operator="greaterThan">
      <formula>2.35</formula>
    </cfRule>
  </conditionalFormatting>
  <conditionalFormatting sqref="J2153">
    <cfRule type="notContainsBlanks" dxfId="20484" priority="21411">
      <formula>LEN(TRIM(J2153))&gt;0</formula>
    </cfRule>
  </conditionalFormatting>
  <conditionalFormatting sqref="K2153">
    <cfRule type="notContainsBlanks" dxfId="20483" priority="21410">
      <formula>LEN(TRIM(K2153))&gt;0</formula>
    </cfRule>
  </conditionalFormatting>
  <conditionalFormatting sqref="M2153">
    <cfRule type="containsText" dxfId="20482" priority="21409" operator="containsText" text="Complete">
      <formula>NOT(ISERROR(SEARCH("Complete",M2153)))</formula>
    </cfRule>
  </conditionalFormatting>
  <conditionalFormatting sqref="J2153">
    <cfRule type="notContainsBlanks" dxfId="20481" priority="21407">
      <formula>LEN(TRIM(J2153))&gt;0</formula>
    </cfRule>
  </conditionalFormatting>
  <conditionalFormatting sqref="K2153">
    <cfRule type="notContainsBlanks" dxfId="20480" priority="21406">
      <formula>LEN(TRIM(K2153))&gt;0</formula>
    </cfRule>
  </conditionalFormatting>
  <conditionalFormatting sqref="M2153">
    <cfRule type="containsText" dxfId="20479" priority="21405" operator="containsText" text="Complete">
      <formula>NOT(ISERROR(SEARCH("Complete",M2153)))</formula>
    </cfRule>
  </conditionalFormatting>
  <conditionalFormatting sqref="I2153">
    <cfRule type="cellIs" dxfId="20478" priority="21404" operator="greaterThan">
      <formula>2.35</formula>
    </cfRule>
  </conditionalFormatting>
  <conditionalFormatting sqref="I2153">
    <cfRule type="cellIs" dxfId="20477" priority="21400" operator="greaterThan">
      <formula>2.35</formula>
    </cfRule>
  </conditionalFormatting>
  <conditionalFormatting sqref="J2153">
    <cfRule type="notContainsBlanks" dxfId="20476" priority="21403">
      <formula>LEN(TRIM(J2153))&gt;0</formula>
    </cfRule>
  </conditionalFormatting>
  <conditionalFormatting sqref="K2153">
    <cfRule type="notContainsBlanks" dxfId="20475" priority="21402">
      <formula>LEN(TRIM(K2153))&gt;0</formula>
    </cfRule>
  </conditionalFormatting>
  <conditionalFormatting sqref="M2153">
    <cfRule type="containsText" dxfId="20474" priority="21401" operator="containsText" text="Complete">
      <formula>NOT(ISERROR(SEARCH("Complete",M2153)))</formula>
    </cfRule>
  </conditionalFormatting>
  <conditionalFormatting sqref="J2154">
    <cfRule type="notContainsBlanks" dxfId="20473" priority="21399">
      <formula>LEN(TRIM(J2154))&gt;0</formula>
    </cfRule>
  </conditionalFormatting>
  <conditionalFormatting sqref="K2154">
    <cfRule type="notContainsBlanks" dxfId="20472" priority="21398">
      <formula>LEN(TRIM(K2154))&gt;0</formula>
    </cfRule>
  </conditionalFormatting>
  <conditionalFormatting sqref="M2154">
    <cfRule type="containsText" dxfId="20471" priority="21397" operator="containsText" text="Complete">
      <formula>NOT(ISERROR(SEARCH("Complete",M2154)))</formula>
    </cfRule>
  </conditionalFormatting>
  <conditionalFormatting sqref="I2154">
    <cfRule type="cellIs" dxfId="20470" priority="21396" operator="greaterThan">
      <formula>2.35</formula>
    </cfRule>
  </conditionalFormatting>
  <conditionalFormatting sqref="I2154">
    <cfRule type="cellIs" dxfId="20469" priority="21392" operator="greaterThan">
      <formula>2.35</formula>
    </cfRule>
  </conditionalFormatting>
  <conditionalFormatting sqref="J2154">
    <cfRule type="notContainsBlanks" dxfId="20468" priority="21395">
      <formula>LEN(TRIM(J2154))&gt;0</formula>
    </cfRule>
  </conditionalFormatting>
  <conditionalFormatting sqref="K2154">
    <cfRule type="notContainsBlanks" dxfId="20467" priority="21394">
      <formula>LEN(TRIM(K2154))&gt;0</formula>
    </cfRule>
  </conditionalFormatting>
  <conditionalFormatting sqref="M2154">
    <cfRule type="containsText" dxfId="20466" priority="21393" operator="containsText" text="Complete">
      <formula>NOT(ISERROR(SEARCH("Complete",M2154)))</formula>
    </cfRule>
  </conditionalFormatting>
  <conditionalFormatting sqref="J2154">
    <cfRule type="notContainsBlanks" dxfId="20465" priority="21391">
      <formula>LEN(TRIM(J2154))&gt;0</formula>
    </cfRule>
  </conditionalFormatting>
  <conditionalFormatting sqref="K2154">
    <cfRule type="notContainsBlanks" dxfId="20464" priority="21390">
      <formula>LEN(TRIM(K2154))&gt;0</formula>
    </cfRule>
  </conditionalFormatting>
  <conditionalFormatting sqref="M2154">
    <cfRule type="containsText" dxfId="20463" priority="21389" operator="containsText" text="Complete">
      <formula>NOT(ISERROR(SEARCH("Complete",M2154)))</formula>
    </cfRule>
  </conditionalFormatting>
  <conditionalFormatting sqref="I2154">
    <cfRule type="cellIs" dxfId="20462" priority="21388" operator="greaterThan">
      <formula>2.35</formula>
    </cfRule>
  </conditionalFormatting>
  <conditionalFormatting sqref="I2154">
    <cfRule type="cellIs" dxfId="20461" priority="21384" operator="greaterThan">
      <formula>2.35</formula>
    </cfRule>
  </conditionalFormatting>
  <conditionalFormatting sqref="J2154">
    <cfRule type="notContainsBlanks" dxfId="20460" priority="21387">
      <formula>LEN(TRIM(J2154))&gt;0</formula>
    </cfRule>
  </conditionalFormatting>
  <conditionalFormatting sqref="K2154">
    <cfRule type="notContainsBlanks" dxfId="20459" priority="21386">
      <formula>LEN(TRIM(K2154))&gt;0</formula>
    </cfRule>
  </conditionalFormatting>
  <conditionalFormatting sqref="M2154">
    <cfRule type="containsText" dxfId="20458" priority="21385" operator="containsText" text="Complete">
      <formula>NOT(ISERROR(SEARCH("Complete",M2154)))</formula>
    </cfRule>
  </conditionalFormatting>
  <conditionalFormatting sqref="J2155">
    <cfRule type="notContainsBlanks" dxfId="20457" priority="21383">
      <formula>LEN(TRIM(J2155))&gt;0</formula>
    </cfRule>
  </conditionalFormatting>
  <conditionalFormatting sqref="K2155">
    <cfRule type="notContainsBlanks" dxfId="20456" priority="21382">
      <formula>LEN(TRIM(K2155))&gt;0</formula>
    </cfRule>
  </conditionalFormatting>
  <conditionalFormatting sqref="M2155">
    <cfRule type="containsText" dxfId="20455" priority="21381" operator="containsText" text="Complete">
      <formula>NOT(ISERROR(SEARCH("Complete",M2155)))</formula>
    </cfRule>
  </conditionalFormatting>
  <conditionalFormatting sqref="I2155">
    <cfRule type="cellIs" dxfId="20454" priority="21380" operator="greaterThan">
      <formula>2.35</formula>
    </cfRule>
  </conditionalFormatting>
  <conditionalFormatting sqref="I2155">
    <cfRule type="cellIs" dxfId="20453" priority="21376" operator="greaterThan">
      <formula>2.35</formula>
    </cfRule>
  </conditionalFormatting>
  <conditionalFormatting sqref="J2155">
    <cfRule type="notContainsBlanks" dxfId="20452" priority="21379">
      <formula>LEN(TRIM(J2155))&gt;0</formula>
    </cfRule>
  </conditionalFormatting>
  <conditionalFormatting sqref="K2155">
    <cfRule type="notContainsBlanks" dxfId="20451" priority="21378">
      <formula>LEN(TRIM(K2155))&gt;0</formula>
    </cfRule>
  </conditionalFormatting>
  <conditionalFormatting sqref="M2155">
    <cfRule type="containsText" dxfId="20450" priority="21377" operator="containsText" text="Complete">
      <formula>NOT(ISERROR(SEARCH("Complete",M2155)))</formula>
    </cfRule>
  </conditionalFormatting>
  <conditionalFormatting sqref="J2155">
    <cfRule type="notContainsBlanks" dxfId="20449" priority="21375">
      <formula>LEN(TRIM(J2155))&gt;0</formula>
    </cfRule>
  </conditionalFormatting>
  <conditionalFormatting sqref="K2155">
    <cfRule type="notContainsBlanks" dxfId="20448" priority="21374">
      <formula>LEN(TRIM(K2155))&gt;0</formula>
    </cfRule>
  </conditionalFormatting>
  <conditionalFormatting sqref="M2155">
    <cfRule type="containsText" dxfId="20447" priority="21373" operator="containsText" text="Complete">
      <formula>NOT(ISERROR(SEARCH("Complete",M2155)))</formula>
    </cfRule>
  </conditionalFormatting>
  <conditionalFormatting sqref="I2155">
    <cfRule type="cellIs" dxfId="20446" priority="21372" operator="greaterThan">
      <formula>2.35</formula>
    </cfRule>
  </conditionalFormatting>
  <conditionalFormatting sqref="I2155">
    <cfRule type="cellIs" dxfId="20445" priority="21368" operator="greaterThan">
      <formula>2.35</formula>
    </cfRule>
  </conditionalFormatting>
  <conditionalFormatting sqref="J2155">
    <cfRule type="notContainsBlanks" dxfId="20444" priority="21371">
      <formula>LEN(TRIM(J2155))&gt;0</formula>
    </cfRule>
  </conditionalFormatting>
  <conditionalFormatting sqref="K2155">
    <cfRule type="notContainsBlanks" dxfId="20443" priority="21370">
      <formula>LEN(TRIM(K2155))&gt;0</formula>
    </cfRule>
  </conditionalFormatting>
  <conditionalFormatting sqref="M2155">
    <cfRule type="containsText" dxfId="20442" priority="21369" operator="containsText" text="Complete">
      <formula>NOT(ISERROR(SEARCH("Complete",M2155)))</formula>
    </cfRule>
  </conditionalFormatting>
  <conditionalFormatting sqref="J2156">
    <cfRule type="notContainsBlanks" dxfId="20441" priority="21367">
      <formula>LEN(TRIM(J2156))&gt;0</formula>
    </cfRule>
  </conditionalFormatting>
  <conditionalFormatting sqref="K2156">
    <cfRule type="notContainsBlanks" dxfId="20440" priority="21366">
      <formula>LEN(TRIM(K2156))&gt;0</formula>
    </cfRule>
  </conditionalFormatting>
  <conditionalFormatting sqref="M2156">
    <cfRule type="containsText" dxfId="20439" priority="21365" operator="containsText" text="Complete">
      <formula>NOT(ISERROR(SEARCH("Complete",M2156)))</formula>
    </cfRule>
  </conditionalFormatting>
  <conditionalFormatting sqref="I2156">
    <cfRule type="cellIs" dxfId="20438" priority="21364" operator="greaterThan">
      <formula>2.35</formula>
    </cfRule>
  </conditionalFormatting>
  <conditionalFormatting sqref="I2156">
    <cfRule type="cellIs" dxfId="20437" priority="21360" operator="greaterThan">
      <formula>2.35</formula>
    </cfRule>
  </conditionalFormatting>
  <conditionalFormatting sqref="J2156">
    <cfRule type="notContainsBlanks" dxfId="20436" priority="21363">
      <formula>LEN(TRIM(J2156))&gt;0</formula>
    </cfRule>
  </conditionalFormatting>
  <conditionalFormatting sqref="K2156">
    <cfRule type="notContainsBlanks" dxfId="20435" priority="21362">
      <formula>LEN(TRIM(K2156))&gt;0</formula>
    </cfRule>
  </conditionalFormatting>
  <conditionalFormatting sqref="M2156">
    <cfRule type="containsText" dxfId="20434" priority="21361" operator="containsText" text="Complete">
      <formula>NOT(ISERROR(SEARCH("Complete",M2156)))</formula>
    </cfRule>
  </conditionalFormatting>
  <conditionalFormatting sqref="J2156">
    <cfRule type="notContainsBlanks" dxfId="20433" priority="21359">
      <formula>LEN(TRIM(J2156))&gt;0</formula>
    </cfRule>
  </conditionalFormatting>
  <conditionalFormatting sqref="K2156">
    <cfRule type="notContainsBlanks" dxfId="20432" priority="21358">
      <formula>LEN(TRIM(K2156))&gt;0</formula>
    </cfRule>
  </conditionalFormatting>
  <conditionalFormatting sqref="M2156">
    <cfRule type="containsText" dxfId="20431" priority="21357" operator="containsText" text="Complete">
      <formula>NOT(ISERROR(SEARCH("Complete",M2156)))</formula>
    </cfRule>
  </conditionalFormatting>
  <conditionalFormatting sqref="I2156">
    <cfRule type="cellIs" dxfId="20430" priority="21356" operator="greaterThan">
      <formula>2.35</formula>
    </cfRule>
  </conditionalFormatting>
  <conditionalFormatting sqref="I2156">
    <cfRule type="cellIs" dxfId="20429" priority="21352" operator="greaterThan">
      <formula>2.35</formula>
    </cfRule>
  </conditionalFormatting>
  <conditionalFormatting sqref="J2156">
    <cfRule type="notContainsBlanks" dxfId="20428" priority="21355">
      <formula>LEN(TRIM(J2156))&gt;0</formula>
    </cfRule>
  </conditionalFormatting>
  <conditionalFormatting sqref="K2156">
    <cfRule type="notContainsBlanks" dxfId="20427" priority="21354">
      <formula>LEN(TRIM(K2156))&gt;0</formula>
    </cfRule>
  </conditionalFormatting>
  <conditionalFormatting sqref="M2156">
    <cfRule type="containsText" dxfId="20426" priority="21353" operator="containsText" text="Complete">
      <formula>NOT(ISERROR(SEARCH("Complete",M2156)))</formula>
    </cfRule>
  </conditionalFormatting>
  <conditionalFormatting sqref="J2157">
    <cfRule type="notContainsBlanks" dxfId="20425" priority="21351">
      <formula>LEN(TRIM(J2157))&gt;0</formula>
    </cfRule>
  </conditionalFormatting>
  <conditionalFormatting sqref="K2157">
    <cfRule type="notContainsBlanks" dxfId="20424" priority="21350">
      <formula>LEN(TRIM(K2157))&gt;0</formula>
    </cfRule>
  </conditionalFormatting>
  <conditionalFormatting sqref="M2157">
    <cfRule type="containsText" dxfId="20423" priority="21349" operator="containsText" text="Complete">
      <formula>NOT(ISERROR(SEARCH("Complete",M2157)))</formula>
    </cfRule>
  </conditionalFormatting>
  <conditionalFormatting sqref="I2157">
    <cfRule type="cellIs" dxfId="20422" priority="21348" operator="greaterThan">
      <formula>2.35</formula>
    </cfRule>
  </conditionalFormatting>
  <conditionalFormatting sqref="I2157">
    <cfRule type="cellIs" dxfId="20421" priority="21344" operator="greaterThan">
      <formula>2.35</formula>
    </cfRule>
  </conditionalFormatting>
  <conditionalFormatting sqref="J2157">
    <cfRule type="notContainsBlanks" dxfId="20420" priority="21347">
      <formula>LEN(TRIM(J2157))&gt;0</formula>
    </cfRule>
  </conditionalFormatting>
  <conditionalFormatting sqref="K2157">
    <cfRule type="notContainsBlanks" dxfId="20419" priority="21346">
      <formula>LEN(TRIM(K2157))&gt;0</formula>
    </cfRule>
  </conditionalFormatting>
  <conditionalFormatting sqref="M2157">
    <cfRule type="containsText" dxfId="20418" priority="21345" operator="containsText" text="Complete">
      <formula>NOT(ISERROR(SEARCH("Complete",M2157)))</formula>
    </cfRule>
  </conditionalFormatting>
  <conditionalFormatting sqref="J2157">
    <cfRule type="notContainsBlanks" dxfId="20417" priority="21343">
      <formula>LEN(TRIM(J2157))&gt;0</formula>
    </cfRule>
  </conditionalFormatting>
  <conditionalFormatting sqref="K2157">
    <cfRule type="notContainsBlanks" dxfId="20416" priority="21342">
      <formula>LEN(TRIM(K2157))&gt;0</formula>
    </cfRule>
  </conditionalFormatting>
  <conditionalFormatting sqref="M2157">
    <cfRule type="containsText" dxfId="20415" priority="21341" operator="containsText" text="Complete">
      <formula>NOT(ISERROR(SEARCH("Complete",M2157)))</formula>
    </cfRule>
  </conditionalFormatting>
  <conditionalFormatting sqref="I2157">
    <cfRule type="cellIs" dxfId="20414" priority="21340" operator="greaterThan">
      <formula>2.35</formula>
    </cfRule>
  </conditionalFormatting>
  <conditionalFormatting sqref="I2157">
    <cfRule type="cellIs" dxfId="20413" priority="21336" operator="greaterThan">
      <formula>2.35</formula>
    </cfRule>
  </conditionalFormatting>
  <conditionalFormatting sqref="J2157">
    <cfRule type="notContainsBlanks" dxfId="20412" priority="21339">
      <formula>LEN(TRIM(J2157))&gt;0</formula>
    </cfRule>
  </conditionalFormatting>
  <conditionalFormatting sqref="K2157">
    <cfRule type="notContainsBlanks" dxfId="20411" priority="21338">
      <formula>LEN(TRIM(K2157))&gt;0</formula>
    </cfRule>
  </conditionalFormatting>
  <conditionalFormatting sqref="M2157">
    <cfRule type="containsText" dxfId="20410" priority="21337" operator="containsText" text="Complete">
      <formula>NOT(ISERROR(SEARCH("Complete",M2157)))</formula>
    </cfRule>
  </conditionalFormatting>
  <conditionalFormatting sqref="J2158">
    <cfRule type="notContainsBlanks" dxfId="20409" priority="21335">
      <formula>LEN(TRIM(J2158))&gt;0</formula>
    </cfRule>
  </conditionalFormatting>
  <conditionalFormatting sqref="K2158">
    <cfRule type="notContainsBlanks" dxfId="20408" priority="21334">
      <formula>LEN(TRIM(K2158))&gt;0</formula>
    </cfRule>
  </conditionalFormatting>
  <conditionalFormatting sqref="M2158">
    <cfRule type="containsText" dxfId="20407" priority="21333" operator="containsText" text="Complete">
      <formula>NOT(ISERROR(SEARCH("Complete",M2158)))</formula>
    </cfRule>
  </conditionalFormatting>
  <conditionalFormatting sqref="I2158">
    <cfRule type="cellIs" dxfId="20406" priority="21332" operator="greaterThan">
      <formula>2.35</formula>
    </cfRule>
  </conditionalFormatting>
  <conditionalFormatting sqref="I2158">
    <cfRule type="cellIs" dxfId="20405" priority="21328" operator="greaterThan">
      <formula>2.35</formula>
    </cfRule>
  </conditionalFormatting>
  <conditionalFormatting sqref="J2158">
    <cfRule type="notContainsBlanks" dxfId="20404" priority="21331">
      <formula>LEN(TRIM(J2158))&gt;0</formula>
    </cfRule>
  </conditionalFormatting>
  <conditionalFormatting sqref="K2158">
    <cfRule type="notContainsBlanks" dxfId="20403" priority="21330">
      <formula>LEN(TRIM(K2158))&gt;0</formula>
    </cfRule>
  </conditionalFormatting>
  <conditionalFormatting sqref="M2158">
    <cfRule type="containsText" dxfId="20402" priority="21329" operator="containsText" text="Complete">
      <formula>NOT(ISERROR(SEARCH("Complete",M2158)))</formula>
    </cfRule>
  </conditionalFormatting>
  <conditionalFormatting sqref="J2158">
    <cfRule type="notContainsBlanks" dxfId="20401" priority="21327">
      <formula>LEN(TRIM(J2158))&gt;0</formula>
    </cfRule>
  </conditionalFormatting>
  <conditionalFormatting sqref="K2158">
    <cfRule type="notContainsBlanks" dxfId="20400" priority="21326">
      <formula>LEN(TRIM(K2158))&gt;0</formula>
    </cfRule>
  </conditionalFormatting>
  <conditionalFormatting sqref="M2158">
    <cfRule type="containsText" dxfId="20399" priority="21325" operator="containsText" text="Complete">
      <formula>NOT(ISERROR(SEARCH("Complete",M2158)))</formula>
    </cfRule>
  </conditionalFormatting>
  <conditionalFormatting sqref="I2158">
    <cfRule type="cellIs" dxfId="20398" priority="21324" operator="greaterThan">
      <formula>2.35</formula>
    </cfRule>
  </conditionalFormatting>
  <conditionalFormatting sqref="I2158">
    <cfRule type="cellIs" dxfId="20397" priority="21320" operator="greaterThan">
      <formula>2.35</formula>
    </cfRule>
  </conditionalFormatting>
  <conditionalFormatting sqref="J2158">
    <cfRule type="notContainsBlanks" dxfId="20396" priority="21323">
      <formula>LEN(TRIM(J2158))&gt;0</formula>
    </cfRule>
  </conditionalFormatting>
  <conditionalFormatting sqref="K2158">
    <cfRule type="notContainsBlanks" dxfId="20395" priority="21322">
      <formula>LEN(TRIM(K2158))&gt;0</formula>
    </cfRule>
  </conditionalFormatting>
  <conditionalFormatting sqref="M2158">
    <cfRule type="containsText" dxfId="20394" priority="21321" operator="containsText" text="Complete">
      <formula>NOT(ISERROR(SEARCH("Complete",M2158)))</formula>
    </cfRule>
  </conditionalFormatting>
  <conditionalFormatting sqref="J2159">
    <cfRule type="notContainsBlanks" dxfId="20393" priority="21319">
      <formula>LEN(TRIM(J2159))&gt;0</formula>
    </cfRule>
  </conditionalFormatting>
  <conditionalFormatting sqref="K2159">
    <cfRule type="notContainsBlanks" dxfId="20392" priority="21318">
      <formula>LEN(TRIM(K2159))&gt;0</formula>
    </cfRule>
  </conditionalFormatting>
  <conditionalFormatting sqref="M2159">
    <cfRule type="containsText" dxfId="20391" priority="21317" operator="containsText" text="Complete">
      <formula>NOT(ISERROR(SEARCH("Complete",M2159)))</formula>
    </cfRule>
  </conditionalFormatting>
  <conditionalFormatting sqref="I2159">
    <cfRule type="cellIs" dxfId="20390" priority="21316" operator="greaterThan">
      <formula>2.35</formula>
    </cfRule>
  </conditionalFormatting>
  <conditionalFormatting sqref="I2159">
    <cfRule type="cellIs" dxfId="20389" priority="21312" operator="greaterThan">
      <formula>2.35</formula>
    </cfRule>
  </conditionalFormatting>
  <conditionalFormatting sqref="J2159">
    <cfRule type="notContainsBlanks" dxfId="20388" priority="21315">
      <formula>LEN(TRIM(J2159))&gt;0</formula>
    </cfRule>
  </conditionalFormatting>
  <conditionalFormatting sqref="K2159">
    <cfRule type="notContainsBlanks" dxfId="20387" priority="21314">
      <formula>LEN(TRIM(K2159))&gt;0</formula>
    </cfRule>
  </conditionalFormatting>
  <conditionalFormatting sqref="M2159">
    <cfRule type="containsText" dxfId="20386" priority="21313" operator="containsText" text="Complete">
      <formula>NOT(ISERROR(SEARCH("Complete",M2159)))</formula>
    </cfRule>
  </conditionalFormatting>
  <conditionalFormatting sqref="J2159">
    <cfRule type="notContainsBlanks" dxfId="20385" priority="21311">
      <formula>LEN(TRIM(J2159))&gt;0</formula>
    </cfRule>
  </conditionalFormatting>
  <conditionalFormatting sqref="K2159">
    <cfRule type="notContainsBlanks" dxfId="20384" priority="21310">
      <formula>LEN(TRIM(K2159))&gt;0</formula>
    </cfRule>
  </conditionalFormatting>
  <conditionalFormatting sqref="M2159">
    <cfRule type="containsText" dxfId="20383" priority="21309" operator="containsText" text="Complete">
      <formula>NOT(ISERROR(SEARCH("Complete",M2159)))</formula>
    </cfRule>
  </conditionalFormatting>
  <conditionalFormatting sqref="I2159">
    <cfRule type="cellIs" dxfId="20382" priority="21308" operator="greaterThan">
      <formula>2.35</formula>
    </cfRule>
  </conditionalFormatting>
  <conditionalFormatting sqref="I2159">
    <cfRule type="cellIs" dxfId="20381" priority="21304" operator="greaterThan">
      <formula>2.35</formula>
    </cfRule>
  </conditionalFormatting>
  <conditionalFormatting sqref="J2159">
    <cfRule type="notContainsBlanks" dxfId="20380" priority="21307">
      <formula>LEN(TRIM(J2159))&gt;0</formula>
    </cfRule>
  </conditionalFormatting>
  <conditionalFormatting sqref="K2159">
    <cfRule type="notContainsBlanks" dxfId="20379" priority="21306">
      <formula>LEN(TRIM(K2159))&gt;0</formula>
    </cfRule>
  </conditionalFormatting>
  <conditionalFormatting sqref="M2159">
    <cfRule type="containsText" dxfId="20378" priority="21305" operator="containsText" text="Complete">
      <formula>NOT(ISERROR(SEARCH("Complete",M2159)))</formula>
    </cfRule>
  </conditionalFormatting>
  <conditionalFormatting sqref="J2160">
    <cfRule type="notContainsBlanks" dxfId="20377" priority="21303">
      <formula>LEN(TRIM(J2160))&gt;0</formula>
    </cfRule>
  </conditionalFormatting>
  <conditionalFormatting sqref="K2160">
    <cfRule type="notContainsBlanks" dxfId="20376" priority="21302">
      <formula>LEN(TRIM(K2160))&gt;0</formula>
    </cfRule>
  </conditionalFormatting>
  <conditionalFormatting sqref="M2160">
    <cfRule type="containsText" dxfId="20375" priority="21301" operator="containsText" text="Complete">
      <formula>NOT(ISERROR(SEARCH("Complete",M2160)))</formula>
    </cfRule>
  </conditionalFormatting>
  <conditionalFormatting sqref="I2160">
    <cfRule type="cellIs" dxfId="20374" priority="21300" operator="greaterThan">
      <formula>2.35</formula>
    </cfRule>
  </conditionalFormatting>
  <conditionalFormatting sqref="I2160">
    <cfRule type="cellIs" dxfId="20373" priority="21296" operator="greaterThan">
      <formula>2.35</formula>
    </cfRule>
  </conditionalFormatting>
  <conditionalFormatting sqref="J2160">
    <cfRule type="notContainsBlanks" dxfId="20372" priority="21299">
      <formula>LEN(TRIM(J2160))&gt;0</formula>
    </cfRule>
  </conditionalFormatting>
  <conditionalFormatting sqref="K2160">
    <cfRule type="notContainsBlanks" dxfId="20371" priority="21298">
      <formula>LEN(TRIM(K2160))&gt;0</formula>
    </cfRule>
  </conditionalFormatting>
  <conditionalFormatting sqref="M2160">
    <cfRule type="containsText" dxfId="20370" priority="21297" operator="containsText" text="Complete">
      <formula>NOT(ISERROR(SEARCH("Complete",M2160)))</formula>
    </cfRule>
  </conditionalFormatting>
  <conditionalFormatting sqref="J2160">
    <cfRule type="notContainsBlanks" dxfId="20369" priority="21295">
      <formula>LEN(TRIM(J2160))&gt;0</formula>
    </cfRule>
  </conditionalFormatting>
  <conditionalFormatting sqref="K2160">
    <cfRule type="notContainsBlanks" dxfId="20368" priority="21294">
      <formula>LEN(TRIM(K2160))&gt;0</formula>
    </cfRule>
  </conditionalFormatting>
  <conditionalFormatting sqref="M2160">
    <cfRule type="containsText" dxfId="20367" priority="21293" operator="containsText" text="Complete">
      <formula>NOT(ISERROR(SEARCH("Complete",M2160)))</formula>
    </cfRule>
  </conditionalFormatting>
  <conditionalFormatting sqref="I2160">
    <cfRule type="cellIs" dxfId="20366" priority="21292" operator="greaterThan">
      <formula>2.35</formula>
    </cfRule>
  </conditionalFormatting>
  <conditionalFormatting sqref="I2160">
    <cfRule type="cellIs" dxfId="20365" priority="21288" operator="greaterThan">
      <formula>2.35</formula>
    </cfRule>
  </conditionalFormatting>
  <conditionalFormatting sqref="J2160">
    <cfRule type="notContainsBlanks" dxfId="20364" priority="21291">
      <formula>LEN(TRIM(J2160))&gt;0</formula>
    </cfRule>
  </conditionalFormatting>
  <conditionalFormatting sqref="K2160">
    <cfRule type="notContainsBlanks" dxfId="20363" priority="21290">
      <formula>LEN(TRIM(K2160))&gt;0</formula>
    </cfRule>
  </conditionalFormatting>
  <conditionalFormatting sqref="M2160">
    <cfRule type="containsText" dxfId="20362" priority="21289" operator="containsText" text="Complete">
      <formula>NOT(ISERROR(SEARCH("Complete",M2160)))</formula>
    </cfRule>
  </conditionalFormatting>
  <conditionalFormatting sqref="J2161">
    <cfRule type="notContainsBlanks" dxfId="20361" priority="21287">
      <formula>LEN(TRIM(J2161))&gt;0</formula>
    </cfRule>
  </conditionalFormatting>
  <conditionalFormatting sqref="K2161">
    <cfRule type="notContainsBlanks" dxfId="20360" priority="21286">
      <formula>LEN(TRIM(K2161))&gt;0</formula>
    </cfRule>
  </conditionalFormatting>
  <conditionalFormatting sqref="M2161">
    <cfRule type="containsText" dxfId="20359" priority="21285" operator="containsText" text="Complete">
      <formula>NOT(ISERROR(SEARCH("Complete",M2161)))</formula>
    </cfRule>
  </conditionalFormatting>
  <conditionalFormatting sqref="I2161">
    <cfRule type="cellIs" dxfId="20358" priority="21284" operator="greaterThan">
      <formula>2.35</formula>
    </cfRule>
  </conditionalFormatting>
  <conditionalFormatting sqref="I2161">
    <cfRule type="cellIs" dxfId="20357" priority="21280" operator="greaterThan">
      <formula>2.35</formula>
    </cfRule>
  </conditionalFormatting>
  <conditionalFormatting sqref="J2161">
    <cfRule type="notContainsBlanks" dxfId="20356" priority="21283">
      <formula>LEN(TRIM(J2161))&gt;0</formula>
    </cfRule>
  </conditionalFormatting>
  <conditionalFormatting sqref="K2161">
    <cfRule type="notContainsBlanks" dxfId="20355" priority="21282">
      <formula>LEN(TRIM(K2161))&gt;0</formula>
    </cfRule>
  </conditionalFormatting>
  <conditionalFormatting sqref="M2161">
    <cfRule type="containsText" dxfId="20354" priority="21281" operator="containsText" text="Complete">
      <formula>NOT(ISERROR(SEARCH("Complete",M2161)))</formula>
    </cfRule>
  </conditionalFormatting>
  <conditionalFormatting sqref="J2161">
    <cfRule type="notContainsBlanks" dxfId="20353" priority="21279">
      <formula>LEN(TRIM(J2161))&gt;0</formula>
    </cfRule>
  </conditionalFormatting>
  <conditionalFormatting sqref="K2161">
    <cfRule type="notContainsBlanks" dxfId="20352" priority="21278">
      <formula>LEN(TRIM(K2161))&gt;0</formula>
    </cfRule>
  </conditionalFormatting>
  <conditionalFormatting sqref="M2161">
    <cfRule type="containsText" dxfId="20351" priority="21277" operator="containsText" text="Complete">
      <formula>NOT(ISERROR(SEARCH("Complete",M2161)))</formula>
    </cfRule>
  </conditionalFormatting>
  <conditionalFormatting sqref="I2161">
    <cfRule type="cellIs" dxfId="20350" priority="21276" operator="greaterThan">
      <formula>2.35</formula>
    </cfRule>
  </conditionalFormatting>
  <conditionalFormatting sqref="I2161">
    <cfRule type="cellIs" dxfId="20349" priority="21272" operator="greaterThan">
      <formula>2.35</formula>
    </cfRule>
  </conditionalFormatting>
  <conditionalFormatting sqref="J2161">
    <cfRule type="notContainsBlanks" dxfId="20348" priority="21275">
      <formula>LEN(TRIM(J2161))&gt;0</formula>
    </cfRule>
  </conditionalFormatting>
  <conditionalFormatting sqref="K2161">
    <cfRule type="notContainsBlanks" dxfId="20347" priority="21274">
      <formula>LEN(TRIM(K2161))&gt;0</formula>
    </cfRule>
  </conditionalFormatting>
  <conditionalFormatting sqref="M2161">
    <cfRule type="containsText" dxfId="20346" priority="21273" operator="containsText" text="Complete">
      <formula>NOT(ISERROR(SEARCH("Complete",M2161)))</formula>
    </cfRule>
  </conditionalFormatting>
  <conditionalFormatting sqref="J2162">
    <cfRule type="notContainsBlanks" dxfId="20345" priority="21271">
      <formula>LEN(TRIM(J2162))&gt;0</formula>
    </cfRule>
  </conditionalFormatting>
  <conditionalFormatting sqref="K2162">
    <cfRule type="notContainsBlanks" dxfId="20344" priority="21270">
      <formula>LEN(TRIM(K2162))&gt;0</formula>
    </cfRule>
  </conditionalFormatting>
  <conditionalFormatting sqref="M2162">
    <cfRule type="containsText" dxfId="20343" priority="21269" operator="containsText" text="Complete">
      <formula>NOT(ISERROR(SEARCH("Complete",M2162)))</formula>
    </cfRule>
  </conditionalFormatting>
  <conditionalFormatting sqref="I2162">
    <cfRule type="cellIs" dxfId="20342" priority="21268" operator="greaterThan">
      <formula>2.35</formula>
    </cfRule>
  </conditionalFormatting>
  <conditionalFormatting sqref="I2162">
    <cfRule type="cellIs" dxfId="20341" priority="21264" operator="greaterThan">
      <formula>2.35</formula>
    </cfRule>
  </conditionalFormatting>
  <conditionalFormatting sqref="J2162">
    <cfRule type="notContainsBlanks" dxfId="20340" priority="21267">
      <formula>LEN(TRIM(J2162))&gt;0</formula>
    </cfRule>
  </conditionalFormatting>
  <conditionalFormatting sqref="K2162">
    <cfRule type="notContainsBlanks" dxfId="20339" priority="21266">
      <formula>LEN(TRIM(K2162))&gt;0</formula>
    </cfRule>
  </conditionalFormatting>
  <conditionalFormatting sqref="M2162">
    <cfRule type="containsText" dxfId="20338" priority="21265" operator="containsText" text="Complete">
      <formula>NOT(ISERROR(SEARCH("Complete",M2162)))</formula>
    </cfRule>
  </conditionalFormatting>
  <conditionalFormatting sqref="J2162">
    <cfRule type="notContainsBlanks" dxfId="20337" priority="21263">
      <formula>LEN(TRIM(J2162))&gt;0</formula>
    </cfRule>
  </conditionalFormatting>
  <conditionalFormatting sqref="K2162">
    <cfRule type="notContainsBlanks" dxfId="20336" priority="21262">
      <formula>LEN(TRIM(K2162))&gt;0</formula>
    </cfRule>
  </conditionalFormatting>
  <conditionalFormatting sqref="M2162">
    <cfRule type="containsText" dxfId="20335" priority="21261" operator="containsText" text="Complete">
      <formula>NOT(ISERROR(SEARCH("Complete",M2162)))</formula>
    </cfRule>
  </conditionalFormatting>
  <conditionalFormatting sqref="I2162">
    <cfRule type="cellIs" dxfId="20334" priority="21260" operator="greaterThan">
      <formula>2.35</formula>
    </cfRule>
  </conditionalFormatting>
  <conditionalFormatting sqref="I2162">
    <cfRule type="cellIs" dxfId="20333" priority="21256" operator="greaterThan">
      <formula>2.35</formula>
    </cfRule>
  </conditionalFormatting>
  <conditionalFormatting sqref="J2162">
    <cfRule type="notContainsBlanks" dxfId="20332" priority="21259">
      <formula>LEN(TRIM(J2162))&gt;0</formula>
    </cfRule>
  </conditionalFormatting>
  <conditionalFormatting sqref="K2162">
    <cfRule type="notContainsBlanks" dxfId="20331" priority="21258">
      <formula>LEN(TRIM(K2162))&gt;0</formula>
    </cfRule>
  </conditionalFormatting>
  <conditionalFormatting sqref="M2162">
    <cfRule type="containsText" dxfId="20330" priority="21257" operator="containsText" text="Complete">
      <formula>NOT(ISERROR(SEARCH("Complete",M2162)))</formula>
    </cfRule>
  </conditionalFormatting>
  <conditionalFormatting sqref="J2163">
    <cfRule type="notContainsBlanks" dxfId="20329" priority="21255">
      <formula>LEN(TRIM(J2163))&gt;0</formula>
    </cfRule>
  </conditionalFormatting>
  <conditionalFormatting sqref="K2163">
    <cfRule type="notContainsBlanks" dxfId="20328" priority="21254">
      <formula>LEN(TRIM(K2163))&gt;0</formula>
    </cfRule>
  </conditionalFormatting>
  <conditionalFormatting sqref="M2163">
    <cfRule type="containsText" dxfId="20327" priority="21253" operator="containsText" text="Complete">
      <formula>NOT(ISERROR(SEARCH("Complete",M2163)))</formula>
    </cfRule>
  </conditionalFormatting>
  <conditionalFormatting sqref="I2163">
    <cfRule type="cellIs" dxfId="20326" priority="21252" operator="greaterThan">
      <formula>2.35</formula>
    </cfRule>
  </conditionalFormatting>
  <conditionalFormatting sqref="I2163">
    <cfRule type="cellIs" dxfId="20325" priority="21248" operator="greaterThan">
      <formula>2.35</formula>
    </cfRule>
  </conditionalFormatting>
  <conditionalFormatting sqref="J2163">
    <cfRule type="notContainsBlanks" dxfId="20324" priority="21251">
      <formula>LEN(TRIM(J2163))&gt;0</formula>
    </cfRule>
  </conditionalFormatting>
  <conditionalFormatting sqref="K2163">
    <cfRule type="notContainsBlanks" dxfId="20323" priority="21250">
      <formula>LEN(TRIM(K2163))&gt;0</formula>
    </cfRule>
  </conditionalFormatting>
  <conditionalFormatting sqref="M2163">
    <cfRule type="containsText" dxfId="20322" priority="21249" operator="containsText" text="Complete">
      <formula>NOT(ISERROR(SEARCH("Complete",M2163)))</formula>
    </cfRule>
  </conditionalFormatting>
  <conditionalFormatting sqref="J2163">
    <cfRule type="notContainsBlanks" dxfId="20321" priority="21247">
      <formula>LEN(TRIM(J2163))&gt;0</formula>
    </cfRule>
  </conditionalFormatting>
  <conditionalFormatting sqref="K2163">
    <cfRule type="notContainsBlanks" dxfId="20320" priority="21246">
      <formula>LEN(TRIM(K2163))&gt;0</formula>
    </cfRule>
  </conditionalFormatting>
  <conditionalFormatting sqref="M2163">
    <cfRule type="containsText" dxfId="20319" priority="21245" operator="containsText" text="Complete">
      <formula>NOT(ISERROR(SEARCH("Complete",M2163)))</formula>
    </cfRule>
  </conditionalFormatting>
  <conditionalFormatting sqref="I2163">
    <cfRule type="cellIs" dxfId="20318" priority="21244" operator="greaterThan">
      <formula>2.35</formula>
    </cfRule>
  </conditionalFormatting>
  <conditionalFormatting sqref="I2163">
    <cfRule type="cellIs" dxfId="20317" priority="21240" operator="greaterThan">
      <formula>2.35</formula>
    </cfRule>
  </conditionalFormatting>
  <conditionalFormatting sqref="J2163">
    <cfRule type="notContainsBlanks" dxfId="20316" priority="21243">
      <formula>LEN(TRIM(J2163))&gt;0</formula>
    </cfRule>
  </conditionalFormatting>
  <conditionalFormatting sqref="K2163">
    <cfRule type="notContainsBlanks" dxfId="20315" priority="21242">
      <formula>LEN(TRIM(K2163))&gt;0</formula>
    </cfRule>
  </conditionalFormatting>
  <conditionalFormatting sqref="M2163">
    <cfRule type="containsText" dxfId="20314" priority="21241" operator="containsText" text="Complete">
      <formula>NOT(ISERROR(SEARCH("Complete",M2163)))</formula>
    </cfRule>
  </conditionalFormatting>
  <conditionalFormatting sqref="J2164">
    <cfRule type="notContainsBlanks" dxfId="20313" priority="21239">
      <formula>LEN(TRIM(J2164))&gt;0</formula>
    </cfRule>
  </conditionalFormatting>
  <conditionalFormatting sqref="K2164">
    <cfRule type="notContainsBlanks" dxfId="20312" priority="21238">
      <formula>LEN(TRIM(K2164))&gt;0</formula>
    </cfRule>
  </conditionalFormatting>
  <conditionalFormatting sqref="M2164">
    <cfRule type="containsText" dxfId="20311" priority="21237" operator="containsText" text="Complete">
      <formula>NOT(ISERROR(SEARCH("Complete",M2164)))</formula>
    </cfRule>
  </conditionalFormatting>
  <conditionalFormatting sqref="I2164">
    <cfRule type="cellIs" dxfId="20310" priority="21236" operator="greaterThan">
      <formula>2.35</formula>
    </cfRule>
  </conditionalFormatting>
  <conditionalFormatting sqref="I2164">
    <cfRule type="cellIs" dxfId="20309" priority="21232" operator="greaterThan">
      <formula>2.35</formula>
    </cfRule>
  </conditionalFormatting>
  <conditionalFormatting sqref="J2164">
    <cfRule type="notContainsBlanks" dxfId="20308" priority="21235">
      <formula>LEN(TRIM(J2164))&gt;0</formula>
    </cfRule>
  </conditionalFormatting>
  <conditionalFormatting sqref="K2164">
    <cfRule type="notContainsBlanks" dxfId="20307" priority="21234">
      <formula>LEN(TRIM(K2164))&gt;0</formula>
    </cfRule>
  </conditionalFormatting>
  <conditionalFormatting sqref="M2164">
    <cfRule type="containsText" dxfId="20306" priority="21233" operator="containsText" text="Complete">
      <formula>NOT(ISERROR(SEARCH("Complete",M2164)))</formula>
    </cfRule>
  </conditionalFormatting>
  <conditionalFormatting sqref="J2164">
    <cfRule type="notContainsBlanks" dxfId="20305" priority="21231">
      <formula>LEN(TRIM(J2164))&gt;0</formula>
    </cfRule>
  </conditionalFormatting>
  <conditionalFormatting sqref="K2164">
    <cfRule type="notContainsBlanks" dxfId="20304" priority="21230">
      <formula>LEN(TRIM(K2164))&gt;0</formula>
    </cfRule>
  </conditionalFormatting>
  <conditionalFormatting sqref="M2164">
    <cfRule type="containsText" dxfId="20303" priority="21229" operator="containsText" text="Complete">
      <formula>NOT(ISERROR(SEARCH("Complete",M2164)))</formula>
    </cfRule>
  </conditionalFormatting>
  <conditionalFormatting sqref="I2164">
    <cfRule type="cellIs" dxfId="20302" priority="21228" operator="greaterThan">
      <formula>2.35</formula>
    </cfRule>
  </conditionalFormatting>
  <conditionalFormatting sqref="I2164">
    <cfRule type="cellIs" dxfId="20301" priority="21224" operator="greaterThan">
      <formula>2.35</formula>
    </cfRule>
  </conditionalFormatting>
  <conditionalFormatting sqref="J2164">
    <cfRule type="notContainsBlanks" dxfId="20300" priority="21227">
      <formula>LEN(TRIM(J2164))&gt;0</formula>
    </cfRule>
  </conditionalFormatting>
  <conditionalFormatting sqref="K2164">
    <cfRule type="notContainsBlanks" dxfId="20299" priority="21226">
      <formula>LEN(TRIM(K2164))&gt;0</formula>
    </cfRule>
  </conditionalFormatting>
  <conditionalFormatting sqref="M2164">
    <cfRule type="containsText" dxfId="20298" priority="21225" operator="containsText" text="Complete">
      <formula>NOT(ISERROR(SEARCH("Complete",M2164)))</formula>
    </cfRule>
  </conditionalFormatting>
  <conditionalFormatting sqref="J2165">
    <cfRule type="notContainsBlanks" dxfId="20297" priority="21223">
      <formula>LEN(TRIM(J2165))&gt;0</formula>
    </cfRule>
  </conditionalFormatting>
  <conditionalFormatting sqref="K2165">
    <cfRule type="notContainsBlanks" dxfId="20296" priority="21222">
      <formula>LEN(TRIM(K2165))&gt;0</formula>
    </cfRule>
  </conditionalFormatting>
  <conditionalFormatting sqref="M2165">
    <cfRule type="containsText" dxfId="20295" priority="21221" operator="containsText" text="Complete">
      <formula>NOT(ISERROR(SEARCH("Complete",M2165)))</formula>
    </cfRule>
  </conditionalFormatting>
  <conditionalFormatting sqref="I2165">
    <cfRule type="cellIs" dxfId="20294" priority="21220" operator="greaterThan">
      <formula>2.35</formula>
    </cfRule>
  </conditionalFormatting>
  <conditionalFormatting sqref="I2165">
    <cfRule type="cellIs" dxfId="20293" priority="21216" operator="greaterThan">
      <formula>2.35</formula>
    </cfRule>
  </conditionalFormatting>
  <conditionalFormatting sqref="J2165">
    <cfRule type="notContainsBlanks" dxfId="20292" priority="21219">
      <formula>LEN(TRIM(J2165))&gt;0</formula>
    </cfRule>
  </conditionalFormatting>
  <conditionalFormatting sqref="K2165">
    <cfRule type="notContainsBlanks" dxfId="20291" priority="21218">
      <formula>LEN(TRIM(K2165))&gt;0</formula>
    </cfRule>
  </conditionalFormatting>
  <conditionalFormatting sqref="M2165">
    <cfRule type="containsText" dxfId="20290" priority="21217" operator="containsText" text="Complete">
      <formula>NOT(ISERROR(SEARCH("Complete",M2165)))</formula>
    </cfRule>
  </conditionalFormatting>
  <conditionalFormatting sqref="J2165">
    <cfRule type="notContainsBlanks" dxfId="20289" priority="21215">
      <formula>LEN(TRIM(J2165))&gt;0</formula>
    </cfRule>
  </conditionalFormatting>
  <conditionalFormatting sqref="K2165">
    <cfRule type="notContainsBlanks" dxfId="20288" priority="21214">
      <formula>LEN(TRIM(K2165))&gt;0</formula>
    </cfRule>
  </conditionalFormatting>
  <conditionalFormatting sqref="M2165">
    <cfRule type="containsText" dxfId="20287" priority="21213" operator="containsText" text="Complete">
      <formula>NOT(ISERROR(SEARCH("Complete",M2165)))</formula>
    </cfRule>
  </conditionalFormatting>
  <conditionalFormatting sqref="I2165">
    <cfRule type="cellIs" dxfId="20286" priority="21212" operator="greaterThan">
      <formula>2.35</formula>
    </cfRule>
  </conditionalFormatting>
  <conditionalFormatting sqref="I2165">
    <cfRule type="cellIs" dxfId="20285" priority="21208" operator="greaterThan">
      <formula>2.35</formula>
    </cfRule>
  </conditionalFormatting>
  <conditionalFormatting sqref="J2165">
    <cfRule type="notContainsBlanks" dxfId="20284" priority="21211">
      <formula>LEN(TRIM(J2165))&gt;0</formula>
    </cfRule>
  </conditionalFormatting>
  <conditionalFormatting sqref="K2165">
    <cfRule type="notContainsBlanks" dxfId="20283" priority="21210">
      <formula>LEN(TRIM(K2165))&gt;0</formula>
    </cfRule>
  </conditionalFormatting>
  <conditionalFormatting sqref="M2165">
    <cfRule type="containsText" dxfId="20282" priority="21209" operator="containsText" text="Complete">
      <formula>NOT(ISERROR(SEARCH("Complete",M2165)))</formula>
    </cfRule>
  </conditionalFormatting>
  <conditionalFormatting sqref="J2166">
    <cfRule type="notContainsBlanks" dxfId="20281" priority="21207">
      <formula>LEN(TRIM(J2166))&gt;0</formula>
    </cfRule>
  </conditionalFormatting>
  <conditionalFormatting sqref="K2166">
    <cfRule type="notContainsBlanks" dxfId="20280" priority="21206">
      <formula>LEN(TRIM(K2166))&gt;0</formula>
    </cfRule>
  </conditionalFormatting>
  <conditionalFormatting sqref="M2166">
    <cfRule type="containsText" dxfId="20279" priority="21205" operator="containsText" text="Complete">
      <formula>NOT(ISERROR(SEARCH("Complete",M2166)))</formula>
    </cfRule>
  </conditionalFormatting>
  <conditionalFormatting sqref="I2166">
    <cfRule type="cellIs" dxfId="20278" priority="21204" operator="greaterThan">
      <formula>2.35</formula>
    </cfRule>
  </conditionalFormatting>
  <conditionalFormatting sqref="I2166">
    <cfRule type="cellIs" dxfId="20277" priority="21200" operator="greaterThan">
      <formula>2.35</formula>
    </cfRule>
  </conditionalFormatting>
  <conditionalFormatting sqref="J2166">
    <cfRule type="notContainsBlanks" dxfId="20276" priority="21203">
      <formula>LEN(TRIM(J2166))&gt;0</formula>
    </cfRule>
  </conditionalFormatting>
  <conditionalFormatting sqref="K2166">
    <cfRule type="notContainsBlanks" dxfId="20275" priority="21202">
      <formula>LEN(TRIM(K2166))&gt;0</formula>
    </cfRule>
  </conditionalFormatting>
  <conditionalFormatting sqref="M2166">
    <cfRule type="containsText" dxfId="20274" priority="21201" operator="containsText" text="Complete">
      <formula>NOT(ISERROR(SEARCH("Complete",M2166)))</formula>
    </cfRule>
  </conditionalFormatting>
  <conditionalFormatting sqref="J2166">
    <cfRule type="notContainsBlanks" dxfId="20273" priority="21199">
      <formula>LEN(TRIM(J2166))&gt;0</formula>
    </cfRule>
  </conditionalFormatting>
  <conditionalFormatting sqref="K2166">
    <cfRule type="notContainsBlanks" dxfId="20272" priority="21198">
      <formula>LEN(TRIM(K2166))&gt;0</formula>
    </cfRule>
  </conditionalFormatting>
  <conditionalFormatting sqref="M2166">
    <cfRule type="containsText" dxfId="20271" priority="21197" operator="containsText" text="Complete">
      <formula>NOT(ISERROR(SEARCH("Complete",M2166)))</formula>
    </cfRule>
  </conditionalFormatting>
  <conditionalFormatting sqref="I2166">
    <cfRule type="cellIs" dxfId="20270" priority="21196" operator="greaterThan">
      <formula>2.35</formula>
    </cfRule>
  </conditionalFormatting>
  <conditionalFormatting sqref="I2166">
    <cfRule type="cellIs" dxfId="20269" priority="21192" operator="greaterThan">
      <formula>2.35</formula>
    </cfRule>
  </conditionalFormatting>
  <conditionalFormatting sqref="J2166">
    <cfRule type="notContainsBlanks" dxfId="20268" priority="21195">
      <formula>LEN(TRIM(J2166))&gt;0</formula>
    </cfRule>
  </conditionalFormatting>
  <conditionalFormatting sqref="K2166">
    <cfRule type="notContainsBlanks" dxfId="20267" priority="21194">
      <formula>LEN(TRIM(K2166))&gt;0</formula>
    </cfRule>
  </conditionalFormatting>
  <conditionalFormatting sqref="M2166">
    <cfRule type="containsText" dxfId="20266" priority="21193" operator="containsText" text="Complete">
      <formula>NOT(ISERROR(SEARCH("Complete",M2166)))</formula>
    </cfRule>
  </conditionalFormatting>
  <conditionalFormatting sqref="J2167">
    <cfRule type="notContainsBlanks" dxfId="20265" priority="21191">
      <formula>LEN(TRIM(J2167))&gt;0</formula>
    </cfRule>
  </conditionalFormatting>
  <conditionalFormatting sqref="K2167">
    <cfRule type="notContainsBlanks" dxfId="20264" priority="21190">
      <formula>LEN(TRIM(K2167))&gt;0</formula>
    </cfRule>
  </conditionalFormatting>
  <conditionalFormatting sqref="M2167">
    <cfRule type="containsText" dxfId="20263" priority="21189" operator="containsText" text="Complete">
      <formula>NOT(ISERROR(SEARCH("Complete",M2167)))</formula>
    </cfRule>
  </conditionalFormatting>
  <conditionalFormatting sqref="I2167">
    <cfRule type="cellIs" dxfId="20262" priority="21188" operator="greaterThan">
      <formula>2.35</formula>
    </cfRule>
  </conditionalFormatting>
  <conditionalFormatting sqref="I2167">
    <cfRule type="cellIs" dxfId="20261" priority="21184" operator="greaterThan">
      <formula>2.35</formula>
    </cfRule>
  </conditionalFormatting>
  <conditionalFormatting sqref="J2167">
    <cfRule type="notContainsBlanks" dxfId="20260" priority="21187">
      <formula>LEN(TRIM(J2167))&gt;0</formula>
    </cfRule>
  </conditionalFormatting>
  <conditionalFormatting sqref="K2167">
    <cfRule type="notContainsBlanks" dxfId="20259" priority="21186">
      <formula>LEN(TRIM(K2167))&gt;0</formula>
    </cfRule>
  </conditionalFormatting>
  <conditionalFormatting sqref="M2167">
    <cfRule type="containsText" dxfId="20258" priority="21185" operator="containsText" text="Complete">
      <formula>NOT(ISERROR(SEARCH("Complete",M2167)))</formula>
    </cfRule>
  </conditionalFormatting>
  <conditionalFormatting sqref="J2167">
    <cfRule type="notContainsBlanks" dxfId="20257" priority="21183">
      <formula>LEN(TRIM(J2167))&gt;0</formula>
    </cfRule>
  </conditionalFormatting>
  <conditionalFormatting sqref="K2167">
    <cfRule type="notContainsBlanks" dxfId="20256" priority="21182">
      <formula>LEN(TRIM(K2167))&gt;0</formula>
    </cfRule>
  </conditionalFormatting>
  <conditionalFormatting sqref="M2167">
    <cfRule type="containsText" dxfId="20255" priority="21181" operator="containsText" text="Complete">
      <formula>NOT(ISERROR(SEARCH("Complete",M2167)))</formula>
    </cfRule>
  </conditionalFormatting>
  <conditionalFormatting sqref="I2167">
    <cfRule type="cellIs" dxfId="20254" priority="21180" operator="greaterThan">
      <formula>2.35</formula>
    </cfRule>
  </conditionalFormatting>
  <conditionalFormatting sqref="I2167">
    <cfRule type="cellIs" dxfId="20253" priority="21176" operator="greaterThan">
      <formula>2.35</formula>
    </cfRule>
  </conditionalFormatting>
  <conditionalFormatting sqref="J2167">
    <cfRule type="notContainsBlanks" dxfId="20252" priority="21179">
      <formula>LEN(TRIM(J2167))&gt;0</formula>
    </cfRule>
  </conditionalFormatting>
  <conditionalFormatting sqref="K2167">
    <cfRule type="notContainsBlanks" dxfId="20251" priority="21178">
      <formula>LEN(TRIM(K2167))&gt;0</formula>
    </cfRule>
  </conditionalFormatting>
  <conditionalFormatting sqref="M2167">
    <cfRule type="containsText" dxfId="20250" priority="21177" operator="containsText" text="Complete">
      <formula>NOT(ISERROR(SEARCH("Complete",M2167)))</formula>
    </cfRule>
  </conditionalFormatting>
  <conditionalFormatting sqref="J2168">
    <cfRule type="notContainsBlanks" dxfId="20249" priority="21175">
      <formula>LEN(TRIM(J2168))&gt;0</formula>
    </cfRule>
  </conditionalFormatting>
  <conditionalFormatting sqref="K2168">
    <cfRule type="notContainsBlanks" dxfId="20248" priority="21174">
      <formula>LEN(TRIM(K2168))&gt;0</formula>
    </cfRule>
  </conditionalFormatting>
  <conditionalFormatting sqref="M2168">
    <cfRule type="containsText" dxfId="20247" priority="21173" operator="containsText" text="Complete">
      <formula>NOT(ISERROR(SEARCH("Complete",M2168)))</formula>
    </cfRule>
  </conditionalFormatting>
  <conditionalFormatting sqref="I2168">
    <cfRule type="cellIs" dxfId="20246" priority="21172" operator="greaterThan">
      <formula>2.35</formula>
    </cfRule>
  </conditionalFormatting>
  <conditionalFormatting sqref="I2168">
    <cfRule type="cellIs" dxfId="20245" priority="21168" operator="greaterThan">
      <formula>2.35</formula>
    </cfRule>
  </conditionalFormatting>
  <conditionalFormatting sqref="J2168">
    <cfRule type="notContainsBlanks" dxfId="20244" priority="21171">
      <formula>LEN(TRIM(J2168))&gt;0</formula>
    </cfRule>
  </conditionalFormatting>
  <conditionalFormatting sqref="K2168">
    <cfRule type="notContainsBlanks" dxfId="20243" priority="21170">
      <formula>LEN(TRIM(K2168))&gt;0</formula>
    </cfRule>
  </conditionalFormatting>
  <conditionalFormatting sqref="M2168">
    <cfRule type="containsText" dxfId="20242" priority="21169" operator="containsText" text="Complete">
      <formula>NOT(ISERROR(SEARCH("Complete",M2168)))</formula>
    </cfRule>
  </conditionalFormatting>
  <conditionalFormatting sqref="J2168">
    <cfRule type="notContainsBlanks" dxfId="20241" priority="21167">
      <formula>LEN(TRIM(J2168))&gt;0</formula>
    </cfRule>
  </conditionalFormatting>
  <conditionalFormatting sqref="K2168">
    <cfRule type="notContainsBlanks" dxfId="20240" priority="21166">
      <formula>LEN(TRIM(K2168))&gt;0</formula>
    </cfRule>
  </conditionalFormatting>
  <conditionalFormatting sqref="M2168">
    <cfRule type="containsText" dxfId="20239" priority="21165" operator="containsText" text="Complete">
      <formula>NOT(ISERROR(SEARCH("Complete",M2168)))</formula>
    </cfRule>
  </conditionalFormatting>
  <conditionalFormatting sqref="I2168">
    <cfRule type="cellIs" dxfId="20238" priority="21164" operator="greaterThan">
      <formula>2.35</formula>
    </cfRule>
  </conditionalFormatting>
  <conditionalFormatting sqref="I2168">
    <cfRule type="cellIs" dxfId="20237" priority="21160" operator="greaterThan">
      <formula>2.35</formula>
    </cfRule>
  </conditionalFormatting>
  <conditionalFormatting sqref="J2168">
    <cfRule type="notContainsBlanks" dxfId="20236" priority="21163">
      <formula>LEN(TRIM(J2168))&gt;0</formula>
    </cfRule>
  </conditionalFormatting>
  <conditionalFormatting sqref="K2168">
    <cfRule type="notContainsBlanks" dxfId="20235" priority="21162">
      <formula>LEN(TRIM(K2168))&gt;0</formula>
    </cfRule>
  </conditionalFormatting>
  <conditionalFormatting sqref="M2168">
    <cfRule type="containsText" dxfId="20234" priority="21161" operator="containsText" text="Complete">
      <formula>NOT(ISERROR(SEARCH("Complete",M2168)))</formula>
    </cfRule>
  </conditionalFormatting>
  <conditionalFormatting sqref="J2169">
    <cfRule type="notContainsBlanks" dxfId="20233" priority="21159">
      <formula>LEN(TRIM(J2169))&gt;0</formula>
    </cfRule>
  </conditionalFormatting>
  <conditionalFormatting sqref="K2169">
    <cfRule type="notContainsBlanks" dxfId="20232" priority="21158">
      <formula>LEN(TRIM(K2169))&gt;0</formula>
    </cfRule>
  </conditionalFormatting>
  <conditionalFormatting sqref="M2169">
    <cfRule type="containsText" dxfId="20231" priority="21157" operator="containsText" text="Complete">
      <formula>NOT(ISERROR(SEARCH("Complete",M2169)))</formula>
    </cfRule>
  </conditionalFormatting>
  <conditionalFormatting sqref="I2169">
    <cfRule type="cellIs" dxfId="20230" priority="21156" operator="greaterThan">
      <formula>2.35</formula>
    </cfRule>
  </conditionalFormatting>
  <conditionalFormatting sqref="I2169">
    <cfRule type="cellIs" dxfId="20229" priority="21152" operator="greaterThan">
      <formula>2.35</formula>
    </cfRule>
  </conditionalFormatting>
  <conditionalFormatting sqref="J2169">
    <cfRule type="notContainsBlanks" dxfId="20228" priority="21155">
      <formula>LEN(TRIM(J2169))&gt;0</formula>
    </cfRule>
  </conditionalFormatting>
  <conditionalFormatting sqref="K2169">
    <cfRule type="notContainsBlanks" dxfId="20227" priority="21154">
      <formula>LEN(TRIM(K2169))&gt;0</formula>
    </cfRule>
  </conditionalFormatting>
  <conditionalFormatting sqref="M2169">
    <cfRule type="containsText" dxfId="20226" priority="21153" operator="containsText" text="Complete">
      <formula>NOT(ISERROR(SEARCH("Complete",M2169)))</formula>
    </cfRule>
  </conditionalFormatting>
  <conditionalFormatting sqref="J2169">
    <cfRule type="notContainsBlanks" dxfId="20225" priority="21151">
      <formula>LEN(TRIM(J2169))&gt;0</formula>
    </cfRule>
  </conditionalFormatting>
  <conditionalFormatting sqref="K2169">
    <cfRule type="notContainsBlanks" dxfId="20224" priority="21150">
      <formula>LEN(TRIM(K2169))&gt;0</formula>
    </cfRule>
  </conditionalFormatting>
  <conditionalFormatting sqref="M2169">
    <cfRule type="containsText" dxfId="20223" priority="21149" operator="containsText" text="Complete">
      <formula>NOT(ISERROR(SEARCH("Complete",M2169)))</formula>
    </cfRule>
  </conditionalFormatting>
  <conditionalFormatting sqref="I2169">
    <cfRule type="cellIs" dxfId="20222" priority="21148" operator="greaterThan">
      <formula>2.35</formula>
    </cfRule>
  </conditionalFormatting>
  <conditionalFormatting sqref="I2169">
    <cfRule type="cellIs" dxfId="20221" priority="21144" operator="greaterThan">
      <formula>2.35</formula>
    </cfRule>
  </conditionalFormatting>
  <conditionalFormatting sqref="J2169">
    <cfRule type="notContainsBlanks" dxfId="20220" priority="21147">
      <formula>LEN(TRIM(J2169))&gt;0</formula>
    </cfRule>
  </conditionalFormatting>
  <conditionalFormatting sqref="K2169">
    <cfRule type="notContainsBlanks" dxfId="20219" priority="21146">
      <formula>LEN(TRIM(K2169))&gt;0</formula>
    </cfRule>
  </conditionalFormatting>
  <conditionalFormatting sqref="M2169">
    <cfRule type="containsText" dxfId="20218" priority="21145" operator="containsText" text="Complete">
      <formula>NOT(ISERROR(SEARCH("Complete",M2169)))</formula>
    </cfRule>
  </conditionalFormatting>
  <conditionalFormatting sqref="J2170">
    <cfRule type="notContainsBlanks" dxfId="20217" priority="21143">
      <formula>LEN(TRIM(J2170))&gt;0</formula>
    </cfRule>
  </conditionalFormatting>
  <conditionalFormatting sqref="K2170">
    <cfRule type="notContainsBlanks" dxfId="20216" priority="21142">
      <formula>LEN(TRIM(K2170))&gt;0</formula>
    </cfRule>
  </conditionalFormatting>
  <conditionalFormatting sqref="M2170">
    <cfRule type="containsText" dxfId="20215" priority="21141" operator="containsText" text="Complete">
      <formula>NOT(ISERROR(SEARCH("Complete",M2170)))</formula>
    </cfRule>
  </conditionalFormatting>
  <conditionalFormatting sqref="I2170">
    <cfRule type="cellIs" dxfId="20214" priority="21140" operator="greaterThan">
      <formula>2.35</formula>
    </cfRule>
  </conditionalFormatting>
  <conditionalFormatting sqref="I2170">
    <cfRule type="cellIs" dxfId="20213" priority="21136" operator="greaterThan">
      <formula>2.35</formula>
    </cfRule>
  </conditionalFormatting>
  <conditionalFormatting sqref="J2170">
    <cfRule type="notContainsBlanks" dxfId="20212" priority="21139">
      <formula>LEN(TRIM(J2170))&gt;0</formula>
    </cfRule>
  </conditionalFormatting>
  <conditionalFormatting sqref="K2170">
    <cfRule type="notContainsBlanks" dxfId="20211" priority="21138">
      <formula>LEN(TRIM(K2170))&gt;0</formula>
    </cfRule>
  </conditionalFormatting>
  <conditionalFormatting sqref="M2170">
    <cfRule type="containsText" dxfId="20210" priority="21137" operator="containsText" text="Complete">
      <formula>NOT(ISERROR(SEARCH("Complete",M2170)))</formula>
    </cfRule>
  </conditionalFormatting>
  <conditionalFormatting sqref="J2170">
    <cfRule type="notContainsBlanks" dxfId="20209" priority="21135">
      <formula>LEN(TRIM(J2170))&gt;0</formula>
    </cfRule>
  </conditionalFormatting>
  <conditionalFormatting sqref="K2170">
    <cfRule type="notContainsBlanks" dxfId="20208" priority="21134">
      <formula>LEN(TRIM(K2170))&gt;0</formula>
    </cfRule>
  </conditionalFormatting>
  <conditionalFormatting sqref="M2170">
    <cfRule type="containsText" dxfId="20207" priority="21133" operator="containsText" text="Complete">
      <formula>NOT(ISERROR(SEARCH("Complete",M2170)))</formula>
    </cfRule>
  </conditionalFormatting>
  <conditionalFormatting sqref="I2170">
    <cfRule type="cellIs" dxfId="20206" priority="21132" operator="greaterThan">
      <formula>2.35</formula>
    </cfRule>
  </conditionalFormatting>
  <conditionalFormatting sqref="I2170">
    <cfRule type="cellIs" dxfId="20205" priority="21128" operator="greaterThan">
      <formula>2.35</formula>
    </cfRule>
  </conditionalFormatting>
  <conditionalFormatting sqref="J2170">
    <cfRule type="notContainsBlanks" dxfId="20204" priority="21131">
      <formula>LEN(TRIM(J2170))&gt;0</formula>
    </cfRule>
  </conditionalFormatting>
  <conditionalFormatting sqref="K2170">
    <cfRule type="notContainsBlanks" dxfId="20203" priority="21130">
      <formula>LEN(TRIM(K2170))&gt;0</formula>
    </cfRule>
  </conditionalFormatting>
  <conditionalFormatting sqref="M2170">
    <cfRule type="containsText" dxfId="20202" priority="21129" operator="containsText" text="Complete">
      <formula>NOT(ISERROR(SEARCH("Complete",M2170)))</formula>
    </cfRule>
  </conditionalFormatting>
  <conditionalFormatting sqref="J2171">
    <cfRule type="notContainsBlanks" dxfId="20201" priority="21127">
      <formula>LEN(TRIM(J2171))&gt;0</formula>
    </cfRule>
  </conditionalFormatting>
  <conditionalFormatting sqref="K2171">
    <cfRule type="notContainsBlanks" dxfId="20200" priority="21126">
      <formula>LEN(TRIM(K2171))&gt;0</formula>
    </cfRule>
  </conditionalFormatting>
  <conditionalFormatting sqref="M2171">
    <cfRule type="containsText" dxfId="20199" priority="21125" operator="containsText" text="Complete">
      <formula>NOT(ISERROR(SEARCH("Complete",M2171)))</formula>
    </cfRule>
  </conditionalFormatting>
  <conditionalFormatting sqref="I2171">
    <cfRule type="cellIs" dxfId="20198" priority="21124" operator="greaterThan">
      <formula>2.35</formula>
    </cfRule>
  </conditionalFormatting>
  <conditionalFormatting sqref="I2171">
    <cfRule type="cellIs" dxfId="20197" priority="21120" operator="greaterThan">
      <formula>2.35</formula>
    </cfRule>
  </conditionalFormatting>
  <conditionalFormatting sqref="J2171">
    <cfRule type="notContainsBlanks" dxfId="20196" priority="21123">
      <formula>LEN(TRIM(J2171))&gt;0</formula>
    </cfRule>
  </conditionalFormatting>
  <conditionalFormatting sqref="K2171">
    <cfRule type="notContainsBlanks" dxfId="20195" priority="21122">
      <formula>LEN(TRIM(K2171))&gt;0</formula>
    </cfRule>
  </conditionalFormatting>
  <conditionalFormatting sqref="M2171">
    <cfRule type="containsText" dxfId="20194" priority="21121" operator="containsText" text="Complete">
      <formula>NOT(ISERROR(SEARCH("Complete",M2171)))</formula>
    </cfRule>
  </conditionalFormatting>
  <conditionalFormatting sqref="J2171">
    <cfRule type="notContainsBlanks" dxfId="20193" priority="21119">
      <formula>LEN(TRIM(J2171))&gt;0</formula>
    </cfRule>
  </conditionalFormatting>
  <conditionalFormatting sqref="K2171">
    <cfRule type="notContainsBlanks" dxfId="20192" priority="21118">
      <formula>LEN(TRIM(K2171))&gt;0</formula>
    </cfRule>
  </conditionalFormatting>
  <conditionalFormatting sqref="M2171">
    <cfRule type="containsText" dxfId="20191" priority="21117" operator="containsText" text="Complete">
      <formula>NOT(ISERROR(SEARCH("Complete",M2171)))</formula>
    </cfRule>
  </conditionalFormatting>
  <conditionalFormatting sqref="I2171">
    <cfRule type="cellIs" dxfId="20190" priority="21116" operator="greaterThan">
      <formula>2.35</formula>
    </cfRule>
  </conditionalFormatting>
  <conditionalFormatting sqref="I2171">
    <cfRule type="cellIs" dxfId="20189" priority="21112" operator="greaterThan">
      <formula>2.35</formula>
    </cfRule>
  </conditionalFormatting>
  <conditionalFormatting sqref="J2171">
    <cfRule type="notContainsBlanks" dxfId="20188" priority="21115">
      <formula>LEN(TRIM(J2171))&gt;0</formula>
    </cfRule>
  </conditionalFormatting>
  <conditionalFormatting sqref="K2171">
    <cfRule type="notContainsBlanks" dxfId="20187" priority="21114">
      <formula>LEN(TRIM(K2171))&gt;0</formula>
    </cfRule>
  </conditionalFormatting>
  <conditionalFormatting sqref="M2171">
    <cfRule type="containsText" dxfId="20186" priority="21113" operator="containsText" text="Complete">
      <formula>NOT(ISERROR(SEARCH("Complete",M2171)))</formula>
    </cfRule>
  </conditionalFormatting>
  <conditionalFormatting sqref="J2172">
    <cfRule type="notContainsBlanks" dxfId="20185" priority="21111">
      <formula>LEN(TRIM(J2172))&gt;0</formula>
    </cfRule>
  </conditionalFormatting>
  <conditionalFormatting sqref="K2172">
    <cfRule type="notContainsBlanks" dxfId="20184" priority="21110">
      <formula>LEN(TRIM(K2172))&gt;0</formula>
    </cfRule>
  </conditionalFormatting>
  <conditionalFormatting sqref="M2172">
    <cfRule type="containsText" dxfId="20183" priority="21109" operator="containsText" text="Complete">
      <formula>NOT(ISERROR(SEARCH("Complete",M2172)))</formula>
    </cfRule>
  </conditionalFormatting>
  <conditionalFormatting sqref="I2172">
    <cfRule type="cellIs" dxfId="20182" priority="21108" operator="greaterThan">
      <formula>2.35</formula>
    </cfRule>
  </conditionalFormatting>
  <conditionalFormatting sqref="I2172">
    <cfRule type="cellIs" dxfId="20181" priority="21104" operator="greaterThan">
      <formula>2.35</formula>
    </cfRule>
  </conditionalFormatting>
  <conditionalFormatting sqref="J2172">
    <cfRule type="notContainsBlanks" dxfId="20180" priority="21107">
      <formula>LEN(TRIM(J2172))&gt;0</formula>
    </cfRule>
  </conditionalFormatting>
  <conditionalFormatting sqref="K2172">
    <cfRule type="notContainsBlanks" dxfId="20179" priority="21106">
      <formula>LEN(TRIM(K2172))&gt;0</formula>
    </cfRule>
  </conditionalFormatting>
  <conditionalFormatting sqref="M2172">
    <cfRule type="containsText" dxfId="20178" priority="21105" operator="containsText" text="Complete">
      <formula>NOT(ISERROR(SEARCH("Complete",M2172)))</formula>
    </cfRule>
  </conditionalFormatting>
  <conditionalFormatting sqref="J2172">
    <cfRule type="notContainsBlanks" dxfId="20177" priority="21103">
      <formula>LEN(TRIM(J2172))&gt;0</formula>
    </cfRule>
  </conditionalFormatting>
  <conditionalFormatting sqref="K2172">
    <cfRule type="notContainsBlanks" dxfId="20176" priority="21102">
      <formula>LEN(TRIM(K2172))&gt;0</formula>
    </cfRule>
  </conditionalFormatting>
  <conditionalFormatting sqref="M2172">
    <cfRule type="containsText" dxfId="20175" priority="21101" operator="containsText" text="Complete">
      <formula>NOT(ISERROR(SEARCH("Complete",M2172)))</formula>
    </cfRule>
  </conditionalFormatting>
  <conditionalFormatting sqref="I2172">
    <cfRule type="cellIs" dxfId="20174" priority="21100" operator="greaterThan">
      <formula>2.35</formula>
    </cfRule>
  </conditionalFormatting>
  <conditionalFormatting sqref="I2172">
    <cfRule type="cellIs" dxfId="20173" priority="21096" operator="greaterThan">
      <formula>2.35</formula>
    </cfRule>
  </conditionalFormatting>
  <conditionalFormatting sqref="J2172">
    <cfRule type="notContainsBlanks" dxfId="20172" priority="21099">
      <formula>LEN(TRIM(J2172))&gt;0</formula>
    </cfRule>
  </conditionalFormatting>
  <conditionalFormatting sqref="K2172">
    <cfRule type="notContainsBlanks" dxfId="20171" priority="21098">
      <formula>LEN(TRIM(K2172))&gt;0</formula>
    </cfRule>
  </conditionalFormatting>
  <conditionalFormatting sqref="M2172">
    <cfRule type="containsText" dxfId="20170" priority="21097" operator="containsText" text="Complete">
      <formula>NOT(ISERROR(SEARCH("Complete",M2172)))</formula>
    </cfRule>
  </conditionalFormatting>
  <conditionalFormatting sqref="J2173">
    <cfRule type="notContainsBlanks" dxfId="20169" priority="21095">
      <formula>LEN(TRIM(J2173))&gt;0</formula>
    </cfRule>
  </conditionalFormatting>
  <conditionalFormatting sqref="K2173">
    <cfRule type="notContainsBlanks" dxfId="20168" priority="21094">
      <formula>LEN(TRIM(K2173))&gt;0</formula>
    </cfRule>
  </conditionalFormatting>
  <conditionalFormatting sqref="M2173">
    <cfRule type="containsText" dxfId="20167" priority="21093" operator="containsText" text="Complete">
      <formula>NOT(ISERROR(SEARCH("Complete",M2173)))</formula>
    </cfRule>
  </conditionalFormatting>
  <conditionalFormatting sqref="I2173">
    <cfRule type="cellIs" dxfId="20166" priority="21092" operator="greaterThan">
      <formula>2.35</formula>
    </cfRule>
  </conditionalFormatting>
  <conditionalFormatting sqref="I2173">
    <cfRule type="cellIs" dxfId="20165" priority="21088" operator="greaterThan">
      <formula>2.35</formula>
    </cfRule>
  </conditionalFormatting>
  <conditionalFormatting sqref="J2173">
    <cfRule type="notContainsBlanks" dxfId="20164" priority="21091">
      <formula>LEN(TRIM(J2173))&gt;0</formula>
    </cfRule>
  </conditionalFormatting>
  <conditionalFormatting sqref="K2173">
    <cfRule type="notContainsBlanks" dxfId="20163" priority="21090">
      <formula>LEN(TRIM(K2173))&gt;0</formula>
    </cfRule>
  </conditionalFormatting>
  <conditionalFormatting sqref="M2173">
    <cfRule type="containsText" dxfId="20162" priority="21089" operator="containsText" text="Complete">
      <formula>NOT(ISERROR(SEARCH("Complete",M2173)))</formula>
    </cfRule>
  </conditionalFormatting>
  <conditionalFormatting sqref="J2173">
    <cfRule type="notContainsBlanks" dxfId="20161" priority="21087">
      <formula>LEN(TRIM(J2173))&gt;0</formula>
    </cfRule>
  </conditionalFormatting>
  <conditionalFormatting sqref="K2173">
    <cfRule type="notContainsBlanks" dxfId="20160" priority="21086">
      <formula>LEN(TRIM(K2173))&gt;0</formula>
    </cfRule>
  </conditionalFormatting>
  <conditionalFormatting sqref="M2173">
    <cfRule type="containsText" dxfId="20159" priority="21085" operator="containsText" text="Complete">
      <formula>NOT(ISERROR(SEARCH("Complete",M2173)))</formula>
    </cfRule>
  </conditionalFormatting>
  <conditionalFormatting sqref="I2173">
    <cfRule type="cellIs" dxfId="20158" priority="21084" operator="greaterThan">
      <formula>2.35</formula>
    </cfRule>
  </conditionalFormatting>
  <conditionalFormatting sqref="I2173">
    <cfRule type="cellIs" dxfId="20157" priority="21080" operator="greaterThan">
      <formula>2.35</formula>
    </cfRule>
  </conditionalFormatting>
  <conditionalFormatting sqref="J2173">
    <cfRule type="notContainsBlanks" dxfId="20156" priority="21083">
      <formula>LEN(TRIM(J2173))&gt;0</formula>
    </cfRule>
  </conditionalFormatting>
  <conditionalFormatting sqref="K2173">
    <cfRule type="notContainsBlanks" dxfId="20155" priority="21082">
      <formula>LEN(TRIM(K2173))&gt;0</formula>
    </cfRule>
  </conditionalFormatting>
  <conditionalFormatting sqref="M2173">
    <cfRule type="containsText" dxfId="20154" priority="21081" operator="containsText" text="Complete">
      <formula>NOT(ISERROR(SEARCH("Complete",M2173)))</formula>
    </cfRule>
  </conditionalFormatting>
  <conditionalFormatting sqref="J2174">
    <cfRule type="notContainsBlanks" dxfId="20153" priority="21079">
      <formula>LEN(TRIM(J2174))&gt;0</formula>
    </cfRule>
  </conditionalFormatting>
  <conditionalFormatting sqref="K2174">
    <cfRule type="notContainsBlanks" dxfId="20152" priority="21078">
      <formula>LEN(TRIM(K2174))&gt;0</formula>
    </cfRule>
  </conditionalFormatting>
  <conditionalFormatting sqref="M2174">
    <cfRule type="containsText" dxfId="20151" priority="21077" operator="containsText" text="Complete">
      <formula>NOT(ISERROR(SEARCH("Complete",M2174)))</formula>
    </cfRule>
  </conditionalFormatting>
  <conditionalFormatting sqref="I2174">
    <cfRule type="cellIs" dxfId="20150" priority="21076" operator="greaterThan">
      <formula>2.35</formula>
    </cfRule>
  </conditionalFormatting>
  <conditionalFormatting sqref="I2174">
    <cfRule type="cellIs" dxfId="20149" priority="21072" operator="greaterThan">
      <formula>2.35</formula>
    </cfRule>
  </conditionalFormatting>
  <conditionalFormatting sqref="J2174">
    <cfRule type="notContainsBlanks" dxfId="20148" priority="21075">
      <formula>LEN(TRIM(J2174))&gt;0</formula>
    </cfRule>
  </conditionalFormatting>
  <conditionalFormatting sqref="K2174">
    <cfRule type="notContainsBlanks" dxfId="20147" priority="21074">
      <formula>LEN(TRIM(K2174))&gt;0</formula>
    </cfRule>
  </conditionalFormatting>
  <conditionalFormatting sqref="M2174">
    <cfRule type="containsText" dxfId="20146" priority="21073" operator="containsText" text="Complete">
      <formula>NOT(ISERROR(SEARCH("Complete",M2174)))</formula>
    </cfRule>
  </conditionalFormatting>
  <conditionalFormatting sqref="J2174">
    <cfRule type="notContainsBlanks" dxfId="20145" priority="21071">
      <formula>LEN(TRIM(J2174))&gt;0</formula>
    </cfRule>
  </conditionalFormatting>
  <conditionalFormatting sqref="K2174">
    <cfRule type="notContainsBlanks" dxfId="20144" priority="21070">
      <formula>LEN(TRIM(K2174))&gt;0</formula>
    </cfRule>
  </conditionalFormatting>
  <conditionalFormatting sqref="M2174">
    <cfRule type="containsText" dxfId="20143" priority="21069" operator="containsText" text="Complete">
      <formula>NOT(ISERROR(SEARCH("Complete",M2174)))</formula>
    </cfRule>
  </conditionalFormatting>
  <conditionalFormatting sqref="I2174">
    <cfRule type="cellIs" dxfId="20142" priority="21068" operator="greaterThan">
      <formula>2.35</formula>
    </cfRule>
  </conditionalFormatting>
  <conditionalFormatting sqref="I2174">
    <cfRule type="cellIs" dxfId="20141" priority="21064" operator="greaterThan">
      <formula>2.35</formula>
    </cfRule>
  </conditionalFormatting>
  <conditionalFormatting sqref="J2174">
    <cfRule type="notContainsBlanks" dxfId="20140" priority="21067">
      <formula>LEN(TRIM(J2174))&gt;0</formula>
    </cfRule>
  </conditionalFormatting>
  <conditionalFormatting sqref="K2174">
    <cfRule type="notContainsBlanks" dxfId="20139" priority="21066">
      <formula>LEN(TRIM(K2174))&gt;0</formula>
    </cfRule>
  </conditionalFormatting>
  <conditionalFormatting sqref="M2174">
    <cfRule type="containsText" dxfId="20138" priority="21065" operator="containsText" text="Complete">
      <formula>NOT(ISERROR(SEARCH("Complete",M2174)))</formula>
    </cfRule>
  </conditionalFormatting>
  <conditionalFormatting sqref="J2175">
    <cfRule type="notContainsBlanks" dxfId="20137" priority="21063">
      <formula>LEN(TRIM(J2175))&gt;0</formula>
    </cfRule>
  </conditionalFormatting>
  <conditionalFormatting sqref="K2175">
    <cfRule type="notContainsBlanks" dxfId="20136" priority="21062">
      <formula>LEN(TRIM(K2175))&gt;0</formula>
    </cfRule>
  </conditionalFormatting>
  <conditionalFormatting sqref="M2175">
    <cfRule type="containsText" dxfId="20135" priority="21061" operator="containsText" text="Complete">
      <formula>NOT(ISERROR(SEARCH("Complete",M2175)))</formula>
    </cfRule>
  </conditionalFormatting>
  <conditionalFormatting sqref="I2175">
    <cfRule type="cellIs" dxfId="20134" priority="21060" operator="greaterThan">
      <formula>2.35</formula>
    </cfRule>
  </conditionalFormatting>
  <conditionalFormatting sqref="I2175">
    <cfRule type="cellIs" dxfId="20133" priority="21056" operator="greaterThan">
      <formula>2.35</formula>
    </cfRule>
  </conditionalFormatting>
  <conditionalFormatting sqref="J2175">
    <cfRule type="notContainsBlanks" dxfId="20132" priority="21059">
      <formula>LEN(TRIM(J2175))&gt;0</formula>
    </cfRule>
  </conditionalFormatting>
  <conditionalFormatting sqref="K2175">
    <cfRule type="notContainsBlanks" dxfId="20131" priority="21058">
      <formula>LEN(TRIM(K2175))&gt;0</formula>
    </cfRule>
  </conditionalFormatting>
  <conditionalFormatting sqref="M2175">
    <cfRule type="containsText" dxfId="20130" priority="21057" operator="containsText" text="Complete">
      <formula>NOT(ISERROR(SEARCH("Complete",M2175)))</formula>
    </cfRule>
  </conditionalFormatting>
  <conditionalFormatting sqref="J2175">
    <cfRule type="notContainsBlanks" dxfId="20129" priority="21055">
      <formula>LEN(TRIM(J2175))&gt;0</formula>
    </cfRule>
  </conditionalFormatting>
  <conditionalFormatting sqref="K2175">
    <cfRule type="notContainsBlanks" dxfId="20128" priority="21054">
      <formula>LEN(TRIM(K2175))&gt;0</formula>
    </cfRule>
  </conditionalFormatting>
  <conditionalFormatting sqref="M2175">
    <cfRule type="containsText" dxfId="20127" priority="21053" operator="containsText" text="Complete">
      <formula>NOT(ISERROR(SEARCH("Complete",M2175)))</formula>
    </cfRule>
  </conditionalFormatting>
  <conditionalFormatting sqref="I2175">
    <cfRule type="cellIs" dxfId="20126" priority="21052" operator="greaterThan">
      <formula>2.35</formula>
    </cfRule>
  </conditionalFormatting>
  <conditionalFormatting sqref="I2175">
    <cfRule type="cellIs" dxfId="20125" priority="21048" operator="greaterThan">
      <formula>2.35</formula>
    </cfRule>
  </conditionalFormatting>
  <conditionalFormatting sqref="J2175">
    <cfRule type="notContainsBlanks" dxfId="20124" priority="21051">
      <formula>LEN(TRIM(J2175))&gt;0</formula>
    </cfRule>
  </conditionalFormatting>
  <conditionalFormatting sqref="K2175">
    <cfRule type="notContainsBlanks" dxfId="20123" priority="21050">
      <formula>LEN(TRIM(K2175))&gt;0</formula>
    </cfRule>
  </conditionalFormatting>
  <conditionalFormatting sqref="M2175">
    <cfRule type="containsText" dxfId="20122" priority="21049" operator="containsText" text="Complete">
      <formula>NOT(ISERROR(SEARCH("Complete",M2175)))</formula>
    </cfRule>
  </conditionalFormatting>
  <conditionalFormatting sqref="J2176">
    <cfRule type="notContainsBlanks" dxfId="20121" priority="21047">
      <formula>LEN(TRIM(J2176))&gt;0</formula>
    </cfRule>
  </conditionalFormatting>
  <conditionalFormatting sqref="K2176">
    <cfRule type="notContainsBlanks" dxfId="20120" priority="21046">
      <formula>LEN(TRIM(K2176))&gt;0</formula>
    </cfRule>
  </conditionalFormatting>
  <conditionalFormatting sqref="M2176">
    <cfRule type="containsText" dxfId="20119" priority="21045" operator="containsText" text="Complete">
      <formula>NOT(ISERROR(SEARCH("Complete",M2176)))</formula>
    </cfRule>
  </conditionalFormatting>
  <conditionalFormatting sqref="I2176">
    <cfRule type="cellIs" dxfId="20118" priority="21044" operator="greaterThan">
      <formula>2.35</formula>
    </cfRule>
  </conditionalFormatting>
  <conditionalFormatting sqref="I2176">
    <cfRule type="cellIs" dxfId="20117" priority="21040" operator="greaterThan">
      <formula>2.35</formula>
    </cfRule>
  </conditionalFormatting>
  <conditionalFormatting sqref="J2176">
    <cfRule type="notContainsBlanks" dxfId="20116" priority="21043">
      <formula>LEN(TRIM(J2176))&gt;0</formula>
    </cfRule>
  </conditionalFormatting>
  <conditionalFormatting sqref="K2176">
    <cfRule type="notContainsBlanks" dxfId="20115" priority="21042">
      <formula>LEN(TRIM(K2176))&gt;0</formula>
    </cfRule>
  </conditionalFormatting>
  <conditionalFormatting sqref="M2176">
    <cfRule type="containsText" dxfId="20114" priority="21041" operator="containsText" text="Complete">
      <formula>NOT(ISERROR(SEARCH("Complete",M2176)))</formula>
    </cfRule>
  </conditionalFormatting>
  <conditionalFormatting sqref="J2176">
    <cfRule type="notContainsBlanks" dxfId="20113" priority="21039">
      <formula>LEN(TRIM(J2176))&gt;0</formula>
    </cfRule>
  </conditionalFormatting>
  <conditionalFormatting sqref="K2176">
    <cfRule type="notContainsBlanks" dxfId="20112" priority="21038">
      <formula>LEN(TRIM(K2176))&gt;0</formula>
    </cfRule>
  </conditionalFormatting>
  <conditionalFormatting sqref="M2176">
    <cfRule type="containsText" dxfId="20111" priority="21037" operator="containsText" text="Complete">
      <formula>NOT(ISERROR(SEARCH("Complete",M2176)))</formula>
    </cfRule>
  </conditionalFormatting>
  <conditionalFormatting sqref="I2176">
    <cfRule type="cellIs" dxfId="20110" priority="21036" operator="greaterThan">
      <formula>2.35</formula>
    </cfRule>
  </conditionalFormatting>
  <conditionalFormatting sqref="I2176">
    <cfRule type="cellIs" dxfId="20109" priority="21032" operator="greaterThan">
      <formula>2.35</formula>
    </cfRule>
  </conditionalFormatting>
  <conditionalFormatting sqref="J2176">
    <cfRule type="notContainsBlanks" dxfId="20108" priority="21035">
      <formula>LEN(TRIM(J2176))&gt;0</formula>
    </cfRule>
  </conditionalFormatting>
  <conditionalFormatting sqref="K2176">
    <cfRule type="notContainsBlanks" dxfId="20107" priority="21034">
      <formula>LEN(TRIM(K2176))&gt;0</formula>
    </cfRule>
  </conditionalFormatting>
  <conditionalFormatting sqref="M2176">
    <cfRule type="containsText" dxfId="20106" priority="21033" operator="containsText" text="Complete">
      <formula>NOT(ISERROR(SEARCH("Complete",M2176)))</formula>
    </cfRule>
  </conditionalFormatting>
  <conditionalFormatting sqref="J2177">
    <cfRule type="notContainsBlanks" dxfId="20105" priority="21015">
      <formula>LEN(TRIM(J2177))&gt;0</formula>
    </cfRule>
  </conditionalFormatting>
  <conditionalFormatting sqref="K2177">
    <cfRule type="notContainsBlanks" dxfId="20104" priority="21014">
      <formula>LEN(TRIM(K2177))&gt;0</formula>
    </cfRule>
  </conditionalFormatting>
  <conditionalFormatting sqref="M2177">
    <cfRule type="containsText" dxfId="20103" priority="21013" operator="containsText" text="Complete">
      <formula>NOT(ISERROR(SEARCH("Complete",M2177)))</formula>
    </cfRule>
  </conditionalFormatting>
  <conditionalFormatting sqref="I2177">
    <cfRule type="cellIs" dxfId="20102" priority="21012" operator="greaterThan">
      <formula>2.35</formula>
    </cfRule>
  </conditionalFormatting>
  <conditionalFormatting sqref="I2177">
    <cfRule type="cellIs" dxfId="20101" priority="21008" operator="greaterThan">
      <formula>2.35</formula>
    </cfRule>
  </conditionalFormatting>
  <conditionalFormatting sqref="J2177">
    <cfRule type="notContainsBlanks" dxfId="20100" priority="21011">
      <formula>LEN(TRIM(J2177))&gt;0</formula>
    </cfRule>
  </conditionalFormatting>
  <conditionalFormatting sqref="K2177">
    <cfRule type="notContainsBlanks" dxfId="20099" priority="21010">
      <formula>LEN(TRIM(K2177))&gt;0</formula>
    </cfRule>
  </conditionalFormatting>
  <conditionalFormatting sqref="M2177">
    <cfRule type="containsText" dxfId="20098" priority="21009" operator="containsText" text="Complete">
      <formula>NOT(ISERROR(SEARCH("Complete",M2177)))</formula>
    </cfRule>
  </conditionalFormatting>
  <conditionalFormatting sqref="J2177">
    <cfRule type="notContainsBlanks" dxfId="20097" priority="21007">
      <formula>LEN(TRIM(J2177))&gt;0</formula>
    </cfRule>
  </conditionalFormatting>
  <conditionalFormatting sqref="K2177">
    <cfRule type="notContainsBlanks" dxfId="20096" priority="21006">
      <formula>LEN(TRIM(K2177))&gt;0</formula>
    </cfRule>
  </conditionalFormatting>
  <conditionalFormatting sqref="M2177">
    <cfRule type="containsText" dxfId="20095" priority="21005" operator="containsText" text="Complete">
      <formula>NOT(ISERROR(SEARCH("Complete",M2177)))</formula>
    </cfRule>
  </conditionalFormatting>
  <conditionalFormatting sqref="I2177">
    <cfRule type="cellIs" dxfId="20094" priority="21004" operator="greaterThan">
      <formula>2.35</formula>
    </cfRule>
  </conditionalFormatting>
  <conditionalFormatting sqref="I2177">
    <cfRule type="cellIs" dxfId="20093" priority="21000" operator="greaterThan">
      <formula>2.35</formula>
    </cfRule>
  </conditionalFormatting>
  <conditionalFormatting sqref="J2177">
    <cfRule type="notContainsBlanks" dxfId="20092" priority="21003">
      <formula>LEN(TRIM(J2177))&gt;0</formula>
    </cfRule>
  </conditionalFormatting>
  <conditionalFormatting sqref="K2177">
    <cfRule type="notContainsBlanks" dxfId="20091" priority="21002">
      <formula>LEN(TRIM(K2177))&gt;0</formula>
    </cfRule>
  </conditionalFormatting>
  <conditionalFormatting sqref="M2177">
    <cfRule type="containsText" dxfId="20090" priority="21001" operator="containsText" text="Complete">
      <formula>NOT(ISERROR(SEARCH("Complete",M2177)))</formula>
    </cfRule>
  </conditionalFormatting>
  <conditionalFormatting sqref="J2178">
    <cfRule type="notContainsBlanks" dxfId="20089" priority="20999">
      <formula>LEN(TRIM(J2178))&gt;0</formula>
    </cfRule>
  </conditionalFormatting>
  <conditionalFormatting sqref="K2178">
    <cfRule type="notContainsBlanks" dxfId="20088" priority="20998">
      <formula>LEN(TRIM(K2178))&gt;0</formula>
    </cfRule>
  </conditionalFormatting>
  <conditionalFormatting sqref="M2178">
    <cfRule type="containsText" dxfId="20087" priority="20997" operator="containsText" text="Complete">
      <formula>NOT(ISERROR(SEARCH("Complete",M2178)))</formula>
    </cfRule>
  </conditionalFormatting>
  <conditionalFormatting sqref="I2178">
    <cfRule type="cellIs" dxfId="20086" priority="20996" operator="greaterThan">
      <formula>2.35</formula>
    </cfRule>
  </conditionalFormatting>
  <conditionalFormatting sqref="I2178">
    <cfRule type="cellIs" dxfId="20085" priority="20992" operator="greaterThan">
      <formula>2.35</formula>
    </cfRule>
  </conditionalFormatting>
  <conditionalFormatting sqref="J2178">
    <cfRule type="notContainsBlanks" dxfId="20084" priority="20995">
      <formula>LEN(TRIM(J2178))&gt;0</formula>
    </cfRule>
  </conditionalFormatting>
  <conditionalFormatting sqref="K2178">
    <cfRule type="notContainsBlanks" dxfId="20083" priority="20994">
      <formula>LEN(TRIM(K2178))&gt;0</formula>
    </cfRule>
  </conditionalFormatting>
  <conditionalFormatting sqref="M2178">
    <cfRule type="containsText" dxfId="20082" priority="20993" operator="containsText" text="Complete">
      <formula>NOT(ISERROR(SEARCH("Complete",M2178)))</formula>
    </cfRule>
  </conditionalFormatting>
  <conditionalFormatting sqref="J2178">
    <cfRule type="notContainsBlanks" dxfId="20081" priority="20991">
      <formula>LEN(TRIM(J2178))&gt;0</formula>
    </cfRule>
  </conditionalFormatting>
  <conditionalFormatting sqref="K2178">
    <cfRule type="notContainsBlanks" dxfId="20080" priority="20990">
      <formula>LEN(TRIM(K2178))&gt;0</formula>
    </cfRule>
  </conditionalFormatting>
  <conditionalFormatting sqref="M2178">
    <cfRule type="containsText" dxfId="20079" priority="20989" operator="containsText" text="Complete">
      <formula>NOT(ISERROR(SEARCH("Complete",M2178)))</formula>
    </cfRule>
  </conditionalFormatting>
  <conditionalFormatting sqref="I2178">
    <cfRule type="cellIs" dxfId="20078" priority="20988" operator="greaterThan">
      <formula>2.35</formula>
    </cfRule>
  </conditionalFormatting>
  <conditionalFormatting sqref="I2178">
    <cfRule type="cellIs" dxfId="20077" priority="20984" operator="greaterThan">
      <formula>2.35</formula>
    </cfRule>
  </conditionalFormatting>
  <conditionalFormatting sqref="J2178">
    <cfRule type="notContainsBlanks" dxfId="20076" priority="20987">
      <formula>LEN(TRIM(J2178))&gt;0</formula>
    </cfRule>
  </conditionalFormatting>
  <conditionalFormatting sqref="K2178">
    <cfRule type="notContainsBlanks" dxfId="20075" priority="20986">
      <formula>LEN(TRIM(K2178))&gt;0</formula>
    </cfRule>
  </conditionalFormatting>
  <conditionalFormatting sqref="M2178">
    <cfRule type="containsText" dxfId="20074" priority="20985" operator="containsText" text="Complete">
      <formula>NOT(ISERROR(SEARCH("Complete",M2178)))</formula>
    </cfRule>
  </conditionalFormatting>
  <conditionalFormatting sqref="J2179">
    <cfRule type="notContainsBlanks" dxfId="20073" priority="20983">
      <formula>LEN(TRIM(J2179))&gt;0</formula>
    </cfRule>
  </conditionalFormatting>
  <conditionalFormatting sqref="K2179">
    <cfRule type="notContainsBlanks" dxfId="20072" priority="20982">
      <formula>LEN(TRIM(K2179))&gt;0</formula>
    </cfRule>
  </conditionalFormatting>
  <conditionalFormatting sqref="M2179">
    <cfRule type="containsText" dxfId="20071" priority="20981" operator="containsText" text="Complete">
      <formula>NOT(ISERROR(SEARCH("Complete",M2179)))</formula>
    </cfRule>
  </conditionalFormatting>
  <conditionalFormatting sqref="I2179">
    <cfRule type="cellIs" dxfId="20070" priority="20980" operator="greaterThan">
      <formula>2.35</formula>
    </cfRule>
  </conditionalFormatting>
  <conditionalFormatting sqref="I2179">
    <cfRule type="cellIs" dxfId="20069" priority="20976" operator="greaterThan">
      <formula>2.35</formula>
    </cfRule>
  </conditionalFormatting>
  <conditionalFormatting sqref="J2179">
    <cfRule type="notContainsBlanks" dxfId="20068" priority="20979">
      <formula>LEN(TRIM(J2179))&gt;0</formula>
    </cfRule>
  </conditionalFormatting>
  <conditionalFormatting sqref="K2179">
    <cfRule type="notContainsBlanks" dxfId="20067" priority="20978">
      <formula>LEN(TRIM(K2179))&gt;0</formula>
    </cfRule>
  </conditionalFormatting>
  <conditionalFormatting sqref="M2179">
    <cfRule type="containsText" dxfId="20066" priority="20977" operator="containsText" text="Complete">
      <formula>NOT(ISERROR(SEARCH("Complete",M2179)))</formula>
    </cfRule>
  </conditionalFormatting>
  <conditionalFormatting sqref="J2179">
    <cfRule type="notContainsBlanks" dxfId="20065" priority="20975">
      <formula>LEN(TRIM(J2179))&gt;0</formula>
    </cfRule>
  </conditionalFormatting>
  <conditionalFormatting sqref="K2179">
    <cfRule type="notContainsBlanks" dxfId="20064" priority="20974">
      <formula>LEN(TRIM(K2179))&gt;0</formula>
    </cfRule>
  </conditionalFormatting>
  <conditionalFormatting sqref="M2179">
    <cfRule type="containsText" dxfId="20063" priority="20973" operator="containsText" text="Complete">
      <formula>NOT(ISERROR(SEARCH("Complete",M2179)))</formula>
    </cfRule>
  </conditionalFormatting>
  <conditionalFormatting sqref="I2179">
    <cfRule type="cellIs" dxfId="20062" priority="20972" operator="greaterThan">
      <formula>2.35</formula>
    </cfRule>
  </conditionalFormatting>
  <conditionalFormatting sqref="I2179">
    <cfRule type="cellIs" dxfId="20061" priority="20968" operator="greaterThan">
      <formula>2.35</formula>
    </cfRule>
  </conditionalFormatting>
  <conditionalFormatting sqref="J2179">
    <cfRule type="notContainsBlanks" dxfId="20060" priority="20971">
      <formula>LEN(TRIM(J2179))&gt;0</formula>
    </cfRule>
  </conditionalFormatting>
  <conditionalFormatting sqref="K2179">
    <cfRule type="notContainsBlanks" dxfId="20059" priority="20970">
      <formula>LEN(TRIM(K2179))&gt;0</formula>
    </cfRule>
  </conditionalFormatting>
  <conditionalFormatting sqref="M2179">
    <cfRule type="containsText" dxfId="20058" priority="20969" operator="containsText" text="Complete">
      <formula>NOT(ISERROR(SEARCH("Complete",M2179)))</formula>
    </cfRule>
  </conditionalFormatting>
  <conditionalFormatting sqref="J2180">
    <cfRule type="notContainsBlanks" dxfId="20057" priority="20967">
      <formula>LEN(TRIM(J2180))&gt;0</formula>
    </cfRule>
  </conditionalFormatting>
  <conditionalFormatting sqref="K2180">
    <cfRule type="notContainsBlanks" dxfId="20056" priority="20966">
      <formula>LEN(TRIM(K2180))&gt;0</formula>
    </cfRule>
  </conditionalFormatting>
  <conditionalFormatting sqref="M2180">
    <cfRule type="containsText" dxfId="20055" priority="20965" operator="containsText" text="Complete">
      <formula>NOT(ISERROR(SEARCH("Complete",M2180)))</formula>
    </cfRule>
  </conditionalFormatting>
  <conditionalFormatting sqref="I2180">
    <cfRule type="cellIs" dxfId="20054" priority="20964" operator="greaterThan">
      <formula>2.35</formula>
    </cfRule>
  </conditionalFormatting>
  <conditionalFormatting sqref="I2180">
    <cfRule type="cellIs" dxfId="20053" priority="20960" operator="greaterThan">
      <formula>2.35</formula>
    </cfRule>
  </conditionalFormatting>
  <conditionalFormatting sqref="J2180">
    <cfRule type="notContainsBlanks" dxfId="20052" priority="20963">
      <formula>LEN(TRIM(J2180))&gt;0</formula>
    </cfRule>
  </conditionalFormatting>
  <conditionalFormatting sqref="K2180">
    <cfRule type="notContainsBlanks" dxfId="20051" priority="20962">
      <formula>LEN(TRIM(K2180))&gt;0</formula>
    </cfRule>
  </conditionalFormatting>
  <conditionalFormatting sqref="M2180">
    <cfRule type="containsText" dxfId="20050" priority="20961" operator="containsText" text="Complete">
      <formula>NOT(ISERROR(SEARCH("Complete",M2180)))</formula>
    </cfRule>
  </conditionalFormatting>
  <conditionalFormatting sqref="J2180">
    <cfRule type="notContainsBlanks" dxfId="20049" priority="20959">
      <formula>LEN(TRIM(J2180))&gt;0</formula>
    </cfRule>
  </conditionalFormatting>
  <conditionalFormatting sqref="K2180">
    <cfRule type="notContainsBlanks" dxfId="20048" priority="20958">
      <formula>LEN(TRIM(K2180))&gt;0</formula>
    </cfRule>
  </conditionalFormatting>
  <conditionalFormatting sqref="M2180">
    <cfRule type="containsText" dxfId="20047" priority="20957" operator="containsText" text="Complete">
      <formula>NOT(ISERROR(SEARCH("Complete",M2180)))</formula>
    </cfRule>
  </conditionalFormatting>
  <conditionalFormatting sqref="I2180">
    <cfRule type="cellIs" dxfId="20046" priority="20956" operator="greaterThan">
      <formula>2.35</formula>
    </cfRule>
  </conditionalFormatting>
  <conditionalFormatting sqref="I2180">
    <cfRule type="cellIs" dxfId="20045" priority="20952" operator="greaterThan">
      <formula>2.35</formula>
    </cfRule>
  </conditionalFormatting>
  <conditionalFormatting sqref="J2180">
    <cfRule type="notContainsBlanks" dxfId="20044" priority="20955">
      <formula>LEN(TRIM(J2180))&gt;0</formula>
    </cfRule>
  </conditionalFormatting>
  <conditionalFormatting sqref="K2180">
    <cfRule type="notContainsBlanks" dxfId="20043" priority="20954">
      <formula>LEN(TRIM(K2180))&gt;0</formula>
    </cfRule>
  </conditionalFormatting>
  <conditionalFormatting sqref="M2180">
    <cfRule type="containsText" dxfId="20042" priority="20953" operator="containsText" text="Complete">
      <formula>NOT(ISERROR(SEARCH("Complete",M2180)))</formula>
    </cfRule>
  </conditionalFormatting>
  <conditionalFormatting sqref="J2181">
    <cfRule type="notContainsBlanks" dxfId="20041" priority="20951">
      <formula>LEN(TRIM(J2181))&gt;0</formula>
    </cfRule>
  </conditionalFormatting>
  <conditionalFormatting sqref="K2181">
    <cfRule type="notContainsBlanks" dxfId="20040" priority="20950">
      <formula>LEN(TRIM(K2181))&gt;0</formula>
    </cfRule>
  </conditionalFormatting>
  <conditionalFormatting sqref="M2181">
    <cfRule type="containsText" dxfId="20039" priority="20949" operator="containsText" text="Complete">
      <formula>NOT(ISERROR(SEARCH("Complete",M2181)))</formula>
    </cfRule>
  </conditionalFormatting>
  <conditionalFormatting sqref="I2181">
    <cfRule type="cellIs" dxfId="20038" priority="20948" operator="greaterThan">
      <formula>2.35</formula>
    </cfRule>
  </conditionalFormatting>
  <conditionalFormatting sqref="I2181">
    <cfRule type="cellIs" dxfId="20037" priority="20944" operator="greaterThan">
      <formula>2.35</formula>
    </cfRule>
  </conditionalFormatting>
  <conditionalFormatting sqref="J2181">
    <cfRule type="notContainsBlanks" dxfId="20036" priority="20947">
      <formula>LEN(TRIM(J2181))&gt;0</formula>
    </cfRule>
  </conditionalFormatting>
  <conditionalFormatting sqref="K2181">
    <cfRule type="notContainsBlanks" dxfId="20035" priority="20946">
      <formula>LEN(TRIM(K2181))&gt;0</formula>
    </cfRule>
  </conditionalFormatting>
  <conditionalFormatting sqref="M2181">
    <cfRule type="containsText" dxfId="20034" priority="20945" operator="containsText" text="Complete">
      <formula>NOT(ISERROR(SEARCH("Complete",M2181)))</formula>
    </cfRule>
  </conditionalFormatting>
  <conditionalFormatting sqref="J2181">
    <cfRule type="notContainsBlanks" dxfId="20033" priority="20943">
      <formula>LEN(TRIM(J2181))&gt;0</formula>
    </cfRule>
  </conditionalFormatting>
  <conditionalFormatting sqref="K2181">
    <cfRule type="notContainsBlanks" dxfId="20032" priority="20942">
      <formula>LEN(TRIM(K2181))&gt;0</formula>
    </cfRule>
  </conditionalFormatting>
  <conditionalFormatting sqref="M2181">
    <cfRule type="containsText" dxfId="20031" priority="20941" operator="containsText" text="Complete">
      <formula>NOT(ISERROR(SEARCH("Complete",M2181)))</formula>
    </cfRule>
  </conditionalFormatting>
  <conditionalFormatting sqref="I2181">
    <cfRule type="cellIs" dxfId="20030" priority="20940" operator="greaterThan">
      <formula>2.35</formula>
    </cfRule>
  </conditionalFormatting>
  <conditionalFormatting sqref="I2181">
    <cfRule type="cellIs" dxfId="20029" priority="20936" operator="greaterThan">
      <formula>2.35</formula>
    </cfRule>
  </conditionalFormatting>
  <conditionalFormatting sqref="J2181">
    <cfRule type="notContainsBlanks" dxfId="20028" priority="20939">
      <formula>LEN(TRIM(J2181))&gt;0</formula>
    </cfRule>
  </conditionalFormatting>
  <conditionalFormatting sqref="K2181">
    <cfRule type="notContainsBlanks" dxfId="20027" priority="20938">
      <formula>LEN(TRIM(K2181))&gt;0</formula>
    </cfRule>
  </conditionalFormatting>
  <conditionalFormatting sqref="M2181">
    <cfRule type="containsText" dxfId="20026" priority="20937" operator="containsText" text="Complete">
      <formula>NOT(ISERROR(SEARCH("Complete",M2181)))</formula>
    </cfRule>
  </conditionalFormatting>
  <conditionalFormatting sqref="J2182">
    <cfRule type="notContainsBlanks" dxfId="20025" priority="20935">
      <formula>LEN(TRIM(J2182))&gt;0</formula>
    </cfRule>
  </conditionalFormatting>
  <conditionalFormatting sqref="K2182">
    <cfRule type="notContainsBlanks" dxfId="20024" priority="20934">
      <formula>LEN(TRIM(K2182))&gt;0</formula>
    </cfRule>
  </conditionalFormatting>
  <conditionalFormatting sqref="M2182">
    <cfRule type="containsText" dxfId="20023" priority="20933" operator="containsText" text="Complete">
      <formula>NOT(ISERROR(SEARCH("Complete",M2182)))</formula>
    </cfRule>
  </conditionalFormatting>
  <conditionalFormatting sqref="I2182">
    <cfRule type="cellIs" dxfId="20022" priority="20932" operator="greaterThan">
      <formula>2.35</formula>
    </cfRule>
  </conditionalFormatting>
  <conditionalFormatting sqref="I2182">
    <cfRule type="cellIs" dxfId="20021" priority="20928" operator="greaterThan">
      <formula>2.35</formula>
    </cfRule>
  </conditionalFormatting>
  <conditionalFormatting sqref="J2182">
    <cfRule type="notContainsBlanks" dxfId="20020" priority="20931">
      <formula>LEN(TRIM(J2182))&gt;0</formula>
    </cfRule>
  </conditionalFormatting>
  <conditionalFormatting sqref="K2182">
    <cfRule type="notContainsBlanks" dxfId="20019" priority="20930">
      <formula>LEN(TRIM(K2182))&gt;0</formula>
    </cfRule>
  </conditionalFormatting>
  <conditionalFormatting sqref="M2182">
    <cfRule type="containsText" dxfId="20018" priority="20929" operator="containsText" text="Complete">
      <formula>NOT(ISERROR(SEARCH("Complete",M2182)))</formula>
    </cfRule>
  </conditionalFormatting>
  <conditionalFormatting sqref="J2182">
    <cfRule type="notContainsBlanks" dxfId="20017" priority="20927">
      <formula>LEN(TRIM(J2182))&gt;0</formula>
    </cfRule>
  </conditionalFormatting>
  <conditionalFormatting sqref="K2182">
    <cfRule type="notContainsBlanks" dxfId="20016" priority="20926">
      <formula>LEN(TRIM(K2182))&gt;0</formula>
    </cfRule>
  </conditionalFormatting>
  <conditionalFormatting sqref="M2182">
    <cfRule type="containsText" dxfId="20015" priority="20925" operator="containsText" text="Complete">
      <formula>NOT(ISERROR(SEARCH("Complete",M2182)))</formula>
    </cfRule>
  </conditionalFormatting>
  <conditionalFormatting sqref="I2182">
    <cfRule type="cellIs" dxfId="20014" priority="20924" operator="greaterThan">
      <formula>2.35</formula>
    </cfRule>
  </conditionalFormatting>
  <conditionalFormatting sqref="I2182">
    <cfRule type="cellIs" dxfId="20013" priority="20920" operator="greaterThan">
      <formula>2.35</formula>
    </cfRule>
  </conditionalFormatting>
  <conditionalFormatting sqref="J2182">
    <cfRule type="notContainsBlanks" dxfId="20012" priority="20923">
      <formula>LEN(TRIM(J2182))&gt;0</formula>
    </cfRule>
  </conditionalFormatting>
  <conditionalFormatting sqref="K2182">
    <cfRule type="notContainsBlanks" dxfId="20011" priority="20922">
      <formula>LEN(TRIM(K2182))&gt;0</formula>
    </cfRule>
  </conditionalFormatting>
  <conditionalFormatting sqref="M2182">
    <cfRule type="containsText" dxfId="20010" priority="20921" operator="containsText" text="Complete">
      <formula>NOT(ISERROR(SEARCH("Complete",M2182)))</formula>
    </cfRule>
  </conditionalFormatting>
  <conditionalFormatting sqref="J2183">
    <cfRule type="notContainsBlanks" dxfId="20009" priority="20919">
      <formula>LEN(TRIM(J2183))&gt;0</formula>
    </cfRule>
  </conditionalFormatting>
  <conditionalFormatting sqref="K2183">
    <cfRule type="notContainsBlanks" dxfId="20008" priority="20918">
      <formula>LEN(TRIM(K2183))&gt;0</formula>
    </cfRule>
  </conditionalFormatting>
  <conditionalFormatting sqref="M2183">
    <cfRule type="containsText" dxfId="20007" priority="20917" operator="containsText" text="Complete">
      <formula>NOT(ISERROR(SEARCH("Complete",M2183)))</formula>
    </cfRule>
  </conditionalFormatting>
  <conditionalFormatting sqref="I2183">
    <cfRule type="cellIs" dxfId="20006" priority="20916" operator="greaterThan">
      <formula>2.35</formula>
    </cfRule>
  </conditionalFormatting>
  <conditionalFormatting sqref="I2183">
    <cfRule type="cellIs" dxfId="20005" priority="20912" operator="greaterThan">
      <formula>2.35</formula>
    </cfRule>
  </conditionalFormatting>
  <conditionalFormatting sqref="J2183">
    <cfRule type="notContainsBlanks" dxfId="20004" priority="20915">
      <formula>LEN(TRIM(J2183))&gt;0</formula>
    </cfRule>
  </conditionalFormatting>
  <conditionalFormatting sqref="K2183">
    <cfRule type="notContainsBlanks" dxfId="20003" priority="20914">
      <formula>LEN(TRIM(K2183))&gt;0</formula>
    </cfRule>
  </conditionalFormatting>
  <conditionalFormatting sqref="M2183">
    <cfRule type="containsText" dxfId="20002" priority="20913" operator="containsText" text="Complete">
      <formula>NOT(ISERROR(SEARCH("Complete",M2183)))</formula>
    </cfRule>
  </conditionalFormatting>
  <conditionalFormatting sqref="J2183">
    <cfRule type="notContainsBlanks" dxfId="20001" priority="20911">
      <formula>LEN(TRIM(J2183))&gt;0</formula>
    </cfRule>
  </conditionalFormatting>
  <conditionalFormatting sqref="K2183">
    <cfRule type="notContainsBlanks" dxfId="20000" priority="20910">
      <formula>LEN(TRIM(K2183))&gt;0</formula>
    </cfRule>
  </conditionalFormatting>
  <conditionalFormatting sqref="M2183">
    <cfRule type="containsText" dxfId="19999" priority="20909" operator="containsText" text="Complete">
      <formula>NOT(ISERROR(SEARCH("Complete",M2183)))</formula>
    </cfRule>
  </conditionalFormatting>
  <conditionalFormatting sqref="I2183">
    <cfRule type="cellIs" dxfId="19998" priority="20908" operator="greaterThan">
      <formula>2.35</formula>
    </cfRule>
  </conditionalFormatting>
  <conditionalFormatting sqref="I2183">
    <cfRule type="cellIs" dxfId="19997" priority="20904" operator="greaterThan">
      <formula>2.35</formula>
    </cfRule>
  </conditionalFormatting>
  <conditionalFormatting sqref="J2183">
    <cfRule type="notContainsBlanks" dxfId="19996" priority="20907">
      <formula>LEN(TRIM(J2183))&gt;0</formula>
    </cfRule>
  </conditionalFormatting>
  <conditionalFormatting sqref="K2183">
    <cfRule type="notContainsBlanks" dxfId="19995" priority="20906">
      <formula>LEN(TRIM(K2183))&gt;0</formula>
    </cfRule>
  </conditionalFormatting>
  <conditionalFormatting sqref="M2183">
    <cfRule type="containsText" dxfId="19994" priority="20905" operator="containsText" text="Complete">
      <formula>NOT(ISERROR(SEARCH("Complete",M2183)))</formula>
    </cfRule>
  </conditionalFormatting>
  <conditionalFormatting sqref="J2184">
    <cfRule type="notContainsBlanks" dxfId="19993" priority="20903">
      <formula>LEN(TRIM(J2184))&gt;0</formula>
    </cfRule>
  </conditionalFormatting>
  <conditionalFormatting sqref="K2184">
    <cfRule type="notContainsBlanks" dxfId="19992" priority="20902">
      <formula>LEN(TRIM(K2184))&gt;0</formula>
    </cfRule>
  </conditionalFormatting>
  <conditionalFormatting sqref="M2184">
    <cfRule type="containsText" dxfId="19991" priority="20901" operator="containsText" text="Complete">
      <formula>NOT(ISERROR(SEARCH("Complete",M2184)))</formula>
    </cfRule>
  </conditionalFormatting>
  <conditionalFormatting sqref="I2184">
    <cfRule type="cellIs" dxfId="19990" priority="20900" operator="greaterThan">
      <formula>2.35</formula>
    </cfRule>
  </conditionalFormatting>
  <conditionalFormatting sqref="I2184">
    <cfRule type="cellIs" dxfId="19989" priority="20896" operator="greaterThan">
      <formula>2.35</formula>
    </cfRule>
  </conditionalFormatting>
  <conditionalFormatting sqref="J2184">
    <cfRule type="notContainsBlanks" dxfId="19988" priority="20899">
      <formula>LEN(TRIM(J2184))&gt;0</formula>
    </cfRule>
  </conditionalFormatting>
  <conditionalFormatting sqref="K2184">
    <cfRule type="notContainsBlanks" dxfId="19987" priority="20898">
      <formula>LEN(TRIM(K2184))&gt;0</formula>
    </cfRule>
  </conditionalFormatting>
  <conditionalFormatting sqref="M2184">
    <cfRule type="containsText" dxfId="19986" priority="20897" operator="containsText" text="Complete">
      <formula>NOT(ISERROR(SEARCH("Complete",M2184)))</formula>
    </cfRule>
  </conditionalFormatting>
  <conditionalFormatting sqref="J2184">
    <cfRule type="notContainsBlanks" dxfId="19985" priority="20895">
      <formula>LEN(TRIM(J2184))&gt;0</formula>
    </cfRule>
  </conditionalFormatting>
  <conditionalFormatting sqref="K2184">
    <cfRule type="notContainsBlanks" dxfId="19984" priority="20894">
      <formula>LEN(TRIM(K2184))&gt;0</formula>
    </cfRule>
  </conditionalFormatting>
  <conditionalFormatting sqref="M2184">
    <cfRule type="containsText" dxfId="19983" priority="20893" operator="containsText" text="Complete">
      <formula>NOT(ISERROR(SEARCH("Complete",M2184)))</formula>
    </cfRule>
  </conditionalFormatting>
  <conditionalFormatting sqref="I2184">
    <cfRule type="cellIs" dxfId="19982" priority="20892" operator="greaterThan">
      <formula>2.35</formula>
    </cfRule>
  </conditionalFormatting>
  <conditionalFormatting sqref="I2184">
    <cfRule type="cellIs" dxfId="19981" priority="20888" operator="greaterThan">
      <formula>2.35</formula>
    </cfRule>
  </conditionalFormatting>
  <conditionalFormatting sqref="J2184">
    <cfRule type="notContainsBlanks" dxfId="19980" priority="20891">
      <formula>LEN(TRIM(J2184))&gt;0</formula>
    </cfRule>
  </conditionalFormatting>
  <conditionalFormatting sqref="K2184">
    <cfRule type="notContainsBlanks" dxfId="19979" priority="20890">
      <formula>LEN(TRIM(K2184))&gt;0</formula>
    </cfRule>
  </conditionalFormatting>
  <conditionalFormatting sqref="M2184">
    <cfRule type="containsText" dxfId="19978" priority="20889" operator="containsText" text="Complete">
      <formula>NOT(ISERROR(SEARCH("Complete",M2184)))</formula>
    </cfRule>
  </conditionalFormatting>
  <conditionalFormatting sqref="J2185">
    <cfRule type="notContainsBlanks" dxfId="19977" priority="20887">
      <formula>LEN(TRIM(J2185))&gt;0</formula>
    </cfRule>
  </conditionalFormatting>
  <conditionalFormatting sqref="K2185">
    <cfRule type="notContainsBlanks" dxfId="19976" priority="20886">
      <formula>LEN(TRIM(K2185))&gt;0</formula>
    </cfRule>
  </conditionalFormatting>
  <conditionalFormatting sqref="M2185">
    <cfRule type="containsText" dxfId="19975" priority="20885" operator="containsText" text="Complete">
      <formula>NOT(ISERROR(SEARCH("Complete",M2185)))</formula>
    </cfRule>
  </conditionalFormatting>
  <conditionalFormatting sqref="I2185">
    <cfRule type="cellIs" dxfId="19974" priority="20884" operator="greaterThan">
      <formula>2.35</formula>
    </cfRule>
  </conditionalFormatting>
  <conditionalFormatting sqref="I2185">
    <cfRule type="cellIs" dxfId="19973" priority="20880" operator="greaterThan">
      <formula>2.35</formula>
    </cfRule>
  </conditionalFormatting>
  <conditionalFormatting sqref="J2185">
    <cfRule type="notContainsBlanks" dxfId="19972" priority="20883">
      <formula>LEN(TRIM(J2185))&gt;0</formula>
    </cfRule>
  </conditionalFormatting>
  <conditionalFormatting sqref="K2185">
    <cfRule type="notContainsBlanks" dxfId="19971" priority="20882">
      <formula>LEN(TRIM(K2185))&gt;0</formula>
    </cfRule>
  </conditionalFormatting>
  <conditionalFormatting sqref="M2185">
    <cfRule type="containsText" dxfId="19970" priority="20881" operator="containsText" text="Complete">
      <formula>NOT(ISERROR(SEARCH("Complete",M2185)))</formula>
    </cfRule>
  </conditionalFormatting>
  <conditionalFormatting sqref="J2185">
    <cfRule type="notContainsBlanks" dxfId="19969" priority="20879">
      <formula>LEN(TRIM(J2185))&gt;0</formula>
    </cfRule>
  </conditionalFormatting>
  <conditionalFormatting sqref="K2185">
    <cfRule type="notContainsBlanks" dxfId="19968" priority="20878">
      <formula>LEN(TRIM(K2185))&gt;0</formula>
    </cfRule>
  </conditionalFormatting>
  <conditionalFormatting sqref="M2185">
    <cfRule type="containsText" dxfId="19967" priority="20877" operator="containsText" text="Complete">
      <formula>NOT(ISERROR(SEARCH("Complete",M2185)))</formula>
    </cfRule>
  </conditionalFormatting>
  <conditionalFormatting sqref="I2185">
    <cfRule type="cellIs" dxfId="19966" priority="20876" operator="greaterThan">
      <formula>2.35</formula>
    </cfRule>
  </conditionalFormatting>
  <conditionalFormatting sqref="I2185">
    <cfRule type="cellIs" dxfId="19965" priority="20872" operator="greaterThan">
      <formula>2.35</formula>
    </cfRule>
  </conditionalFormatting>
  <conditionalFormatting sqref="J2185">
    <cfRule type="notContainsBlanks" dxfId="19964" priority="20875">
      <formula>LEN(TRIM(J2185))&gt;0</formula>
    </cfRule>
  </conditionalFormatting>
  <conditionalFormatting sqref="K2185">
    <cfRule type="notContainsBlanks" dxfId="19963" priority="20874">
      <formula>LEN(TRIM(K2185))&gt;0</formula>
    </cfRule>
  </conditionalFormatting>
  <conditionalFormatting sqref="M2185">
    <cfRule type="containsText" dxfId="19962" priority="20873" operator="containsText" text="Complete">
      <formula>NOT(ISERROR(SEARCH("Complete",M2185)))</formula>
    </cfRule>
  </conditionalFormatting>
  <conditionalFormatting sqref="J2186">
    <cfRule type="notContainsBlanks" dxfId="19961" priority="20871">
      <formula>LEN(TRIM(J2186))&gt;0</formula>
    </cfRule>
  </conditionalFormatting>
  <conditionalFormatting sqref="K2186">
    <cfRule type="notContainsBlanks" dxfId="19960" priority="20870">
      <formula>LEN(TRIM(K2186))&gt;0</formula>
    </cfRule>
  </conditionalFormatting>
  <conditionalFormatting sqref="M2186">
    <cfRule type="containsText" dxfId="19959" priority="20869" operator="containsText" text="Complete">
      <formula>NOT(ISERROR(SEARCH("Complete",M2186)))</formula>
    </cfRule>
  </conditionalFormatting>
  <conditionalFormatting sqref="I2186">
    <cfRule type="cellIs" dxfId="19958" priority="20868" operator="greaterThan">
      <formula>2.35</formula>
    </cfRule>
  </conditionalFormatting>
  <conditionalFormatting sqref="I2186">
    <cfRule type="cellIs" dxfId="19957" priority="20864" operator="greaterThan">
      <formula>2.35</formula>
    </cfRule>
  </conditionalFormatting>
  <conditionalFormatting sqref="J2186">
    <cfRule type="notContainsBlanks" dxfId="19956" priority="20867">
      <formula>LEN(TRIM(J2186))&gt;0</formula>
    </cfRule>
  </conditionalFormatting>
  <conditionalFormatting sqref="K2186">
    <cfRule type="notContainsBlanks" dxfId="19955" priority="20866">
      <formula>LEN(TRIM(K2186))&gt;0</formula>
    </cfRule>
  </conditionalFormatting>
  <conditionalFormatting sqref="M2186">
    <cfRule type="containsText" dxfId="19954" priority="20865" operator="containsText" text="Complete">
      <formula>NOT(ISERROR(SEARCH("Complete",M2186)))</formula>
    </cfRule>
  </conditionalFormatting>
  <conditionalFormatting sqref="J2186">
    <cfRule type="notContainsBlanks" dxfId="19953" priority="20863">
      <formula>LEN(TRIM(J2186))&gt;0</formula>
    </cfRule>
  </conditionalFormatting>
  <conditionalFormatting sqref="K2186">
    <cfRule type="notContainsBlanks" dxfId="19952" priority="20862">
      <formula>LEN(TRIM(K2186))&gt;0</formula>
    </cfRule>
  </conditionalFormatting>
  <conditionalFormatting sqref="M2186">
    <cfRule type="containsText" dxfId="19951" priority="20861" operator="containsText" text="Complete">
      <formula>NOT(ISERROR(SEARCH("Complete",M2186)))</formula>
    </cfRule>
  </conditionalFormatting>
  <conditionalFormatting sqref="I2186">
    <cfRule type="cellIs" dxfId="19950" priority="20860" operator="greaterThan">
      <formula>2.35</formula>
    </cfRule>
  </conditionalFormatting>
  <conditionalFormatting sqref="I2186">
    <cfRule type="cellIs" dxfId="19949" priority="20856" operator="greaterThan">
      <formula>2.35</formula>
    </cfRule>
  </conditionalFormatting>
  <conditionalFormatting sqref="J2186">
    <cfRule type="notContainsBlanks" dxfId="19948" priority="20859">
      <formula>LEN(TRIM(J2186))&gt;0</formula>
    </cfRule>
  </conditionalFormatting>
  <conditionalFormatting sqref="K2186">
    <cfRule type="notContainsBlanks" dxfId="19947" priority="20858">
      <formula>LEN(TRIM(K2186))&gt;0</formula>
    </cfRule>
  </conditionalFormatting>
  <conditionalFormatting sqref="M2186">
    <cfRule type="containsText" dxfId="19946" priority="20857" operator="containsText" text="Complete">
      <formula>NOT(ISERROR(SEARCH("Complete",M2186)))</formula>
    </cfRule>
  </conditionalFormatting>
  <conditionalFormatting sqref="J2187">
    <cfRule type="notContainsBlanks" dxfId="19945" priority="20855">
      <formula>LEN(TRIM(J2187))&gt;0</formula>
    </cfRule>
  </conditionalFormatting>
  <conditionalFormatting sqref="K2187">
    <cfRule type="notContainsBlanks" dxfId="19944" priority="20854">
      <formula>LEN(TRIM(K2187))&gt;0</formula>
    </cfRule>
  </conditionalFormatting>
  <conditionalFormatting sqref="M2187">
    <cfRule type="containsText" dxfId="19943" priority="20853" operator="containsText" text="Complete">
      <formula>NOT(ISERROR(SEARCH("Complete",M2187)))</formula>
    </cfRule>
  </conditionalFormatting>
  <conditionalFormatting sqref="I2187">
    <cfRule type="cellIs" dxfId="19942" priority="20852" operator="greaterThan">
      <formula>2.35</formula>
    </cfRule>
  </conditionalFormatting>
  <conditionalFormatting sqref="I2187">
    <cfRule type="cellIs" dxfId="19941" priority="20848" operator="greaterThan">
      <formula>2.35</formula>
    </cfRule>
  </conditionalFormatting>
  <conditionalFormatting sqref="J2187">
    <cfRule type="notContainsBlanks" dxfId="19940" priority="20851">
      <formula>LEN(TRIM(J2187))&gt;0</formula>
    </cfRule>
  </conditionalFormatting>
  <conditionalFormatting sqref="K2187">
    <cfRule type="notContainsBlanks" dxfId="19939" priority="20850">
      <formula>LEN(TRIM(K2187))&gt;0</formula>
    </cfRule>
  </conditionalFormatting>
  <conditionalFormatting sqref="M2187">
    <cfRule type="containsText" dxfId="19938" priority="20849" operator="containsText" text="Complete">
      <formula>NOT(ISERROR(SEARCH("Complete",M2187)))</formula>
    </cfRule>
  </conditionalFormatting>
  <conditionalFormatting sqref="J2187">
    <cfRule type="notContainsBlanks" dxfId="19937" priority="20847">
      <formula>LEN(TRIM(J2187))&gt;0</formula>
    </cfRule>
  </conditionalFormatting>
  <conditionalFormatting sqref="K2187">
    <cfRule type="notContainsBlanks" dxfId="19936" priority="20846">
      <formula>LEN(TRIM(K2187))&gt;0</formula>
    </cfRule>
  </conditionalFormatting>
  <conditionalFormatting sqref="M2187">
    <cfRule type="containsText" dxfId="19935" priority="20845" operator="containsText" text="Complete">
      <formula>NOT(ISERROR(SEARCH("Complete",M2187)))</formula>
    </cfRule>
  </conditionalFormatting>
  <conditionalFormatting sqref="I2187">
    <cfRule type="cellIs" dxfId="19934" priority="20844" operator="greaterThan">
      <formula>2.35</formula>
    </cfRule>
  </conditionalFormatting>
  <conditionalFormatting sqref="I2187">
    <cfRule type="cellIs" dxfId="19933" priority="20840" operator="greaterThan">
      <formula>2.35</formula>
    </cfRule>
  </conditionalFormatting>
  <conditionalFormatting sqref="J2187">
    <cfRule type="notContainsBlanks" dxfId="19932" priority="20843">
      <formula>LEN(TRIM(J2187))&gt;0</formula>
    </cfRule>
  </conditionalFormatting>
  <conditionalFormatting sqref="K2187">
    <cfRule type="notContainsBlanks" dxfId="19931" priority="20842">
      <formula>LEN(TRIM(K2187))&gt;0</formula>
    </cfRule>
  </conditionalFormatting>
  <conditionalFormatting sqref="M2187">
    <cfRule type="containsText" dxfId="19930" priority="20841" operator="containsText" text="Complete">
      <formula>NOT(ISERROR(SEARCH("Complete",M2187)))</formula>
    </cfRule>
  </conditionalFormatting>
  <conditionalFormatting sqref="J2188">
    <cfRule type="notContainsBlanks" dxfId="19929" priority="20839">
      <formula>LEN(TRIM(J2188))&gt;0</formula>
    </cfRule>
  </conditionalFormatting>
  <conditionalFormatting sqref="K2188">
    <cfRule type="notContainsBlanks" dxfId="19928" priority="20838">
      <formula>LEN(TRIM(K2188))&gt;0</formula>
    </cfRule>
  </conditionalFormatting>
  <conditionalFormatting sqref="M2188">
    <cfRule type="containsText" dxfId="19927" priority="20837" operator="containsText" text="Complete">
      <formula>NOT(ISERROR(SEARCH("Complete",M2188)))</formula>
    </cfRule>
  </conditionalFormatting>
  <conditionalFormatting sqref="I2188">
    <cfRule type="cellIs" dxfId="19926" priority="20836" operator="greaterThan">
      <formula>2.35</formula>
    </cfRule>
  </conditionalFormatting>
  <conditionalFormatting sqref="I2188">
    <cfRule type="cellIs" dxfId="19925" priority="20832" operator="greaterThan">
      <formula>2.35</formula>
    </cfRule>
  </conditionalFormatting>
  <conditionalFormatting sqref="J2188">
    <cfRule type="notContainsBlanks" dxfId="19924" priority="20835">
      <formula>LEN(TRIM(J2188))&gt;0</formula>
    </cfRule>
  </conditionalFormatting>
  <conditionalFormatting sqref="K2188">
    <cfRule type="notContainsBlanks" dxfId="19923" priority="20834">
      <formula>LEN(TRIM(K2188))&gt;0</formula>
    </cfRule>
  </conditionalFormatting>
  <conditionalFormatting sqref="M2188">
    <cfRule type="containsText" dxfId="19922" priority="20833" operator="containsText" text="Complete">
      <formula>NOT(ISERROR(SEARCH("Complete",M2188)))</formula>
    </cfRule>
  </conditionalFormatting>
  <conditionalFormatting sqref="J2188">
    <cfRule type="notContainsBlanks" dxfId="19921" priority="20831">
      <formula>LEN(TRIM(J2188))&gt;0</formula>
    </cfRule>
  </conditionalFormatting>
  <conditionalFormatting sqref="K2188">
    <cfRule type="notContainsBlanks" dxfId="19920" priority="20830">
      <formula>LEN(TRIM(K2188))&gt;0</formula>
    </cfRule>
  </conditionalFormatting>
  <conditionalFormatting sqref="M2188">
    <cfRule type="containsText" dxfId="19919" priority="20829" operator="containsText" text="Complete">
      <formula>NOT(ISERROR(SEARCH("Complete",M2188)))</formula>
    </cfRule>
  </conditionalFormatting>
  <conditionalFormatting sqref="I2188">
    <cfRule type="cellIs" dxfId="19918" priority="20828" operator="greaterThan">
      <formula>2.35</formula>
    </cfRule>
  </conditionalFormatting>
  <conditionalFormatting sqref="I2188">
    <cfRule type="cellIs" dxfId="19917" priority="20824" operator="greaterThan">
      <formula>2.35</formula>
    </cfRule>
  </conditionalFormatting>
  <conditionalFormatting sqref="J2188">
    <cfRule type="notContainsBlanks" dxfId="19916" priority="20827">
      <formula>LEN(TRIM(J2188))&gt;0</formula>
    </cfRule>
  </conditionalFormatting>
  <conditionalFormatting sqref="K2188">
    <cfRule type="notContainsBlanks" dxfId="19915" priority="20826">
      <formula>LEN(TRIM(K2188))&gt;0</formula>
    </cfRule>
  </conditionalFormatting>
  <conditionalFormatting sqref="M2188">
    <cfRule type="containsText" dxfId="19914" priority="20825" operator="containsText" text="Complete">
      <formula>NOT(ISERROR(SEARCH("Complete",M2188)))</formula>
    </cfRule>
  </conditionalFormatting>
  <conditionalFormatting sqref="J2189">
    <cfRule type="notContainsBlanks" dxfId="19913" priority="20823">
      <formula>LEN(TRIM(J2189))&gt;0</formula>
    </cfRule>
  </conditionalFormatting>
  <conditionalFormatting sqref="K2189">
    <cfRule type="notContainsBlanks" dxfId="19912" priority="20822">
      <formula>LEN(TRIM(K2189))&gt;0</formula>
    </cfRule>
  </conditionalFormatting>
  <conditionalFormatting sqref="M2189">
    <cfRule type="containsText" dxfId="19911" priority="20821" operator="containsText" text="Complete">
      <formula>NOT(ISERROR(SEARCH("Complete",M2189)))</formula>
    </cfRule>
  </conditionalFormatting>
  <conditionalFormatting sqref="I2189">
    <cfRule type="cellIs" dxfId="19910" priority="20820" operator="greaterThan">
      <formula>2.35</formula>
    </cfRule>
  </conditionalFormatting>
  <conditionalFormatting sqref="I2189">
    <cfRule type="cellIs" dxfId="19909" priority="20816" operator="greaterThan">
      <formula>2.35</formula>
    </cfRule>
  </conditionalFormatting>
  <conditionalFormatting sqref="J2189">
    <cfRule type="notContainsBlanks" dxfId="19908" priority="20819">
      <formula>LEN(TRIM(J2189))&gt;0</formula>
    </cfRule>
  </conditionalFormatting>
  <conditionalFormatting sqref="K2189">
    <cfRule type="notContainsBlanks" dxfId="19907" priority="20818">
      <formula>LEN(TRIM(K2189))&gt;0</formula>
    </cfRule>
  </conditionalFormatting>
  <conditionalFormatting sqref="M2189">
    <cfRule type="containsText" dxfId="19906" priority="20817" operator="containsText" text="Complete">
      <formula>NOT(ISERROR(SEARCH("Complete",M2189)))</formula>
    </cfRule>
  </conditionalFormatting>
  <conditionalFormatting sqref="J2189">
    <cfRule type="notContainsBlanks" dxfId="19905" priority="20815">
      <formula>LEN(TRIM(J2189))&gt;0</formula>
    </cfRule>
  </conditionalFormatting>
  <conditionalFormatting sqref="K2189">
    <cfRule type="notContainsBlanks" dxfId="19904" priority="20814">
      <formula>LEN(TRIM(K2189))&gt;0</formula>
    </cfRule>
  </conditionalFormatting>
  <conditionalFormatting sqref="M2189">
    <cfRule type="containsText" dxfId="19903" priority="20813" operator="containsText" text="Complete">
      <formula>NOT(ISERROR(SEARCH("Complete",M2189)))</formula>
    </cfRule>
  </conditionalFormatting>
  <conditionalFormatting sqref="I2189">
    <cfRule type="cellIs" dxfId="19902" priority="20812" operator="greaterThan">
      <formula>2.35</formula>
    </cfRule>
  </conditionalFormatting>
  <conditionalFormatting sqref="I2189">
    <cfRule type="cellIs" dxfId="19901" priority="20808" operator="greaterThan">
      <formula>2.35</formula>
    </cfRule>
  </conditionalFormatting>
  <conditionalFormatting sqref="J2189">
    <cfRule type="notContainsBlanks" dxfId="19900" priority="20811">
      <formula>LEN(TRIM(J2189))&gt;0</formula>
    </cfRule>
  </conditionalFormatting>
  <conditionalFormatting sqref="K2189">
    <cfRule type="notContainsBlanks" dxfId="19899" priority="20810">
      <formula>LEN(TRIM(K2189))&gt;0</formula>
    </cfRule>
  </conditionalFormatting>
  <conditionalFormatting sqref="M2189">
    <cfRule type="containsText" dxfId="19898" priority="20809" operator="containsText" text="Complete">
      <formula>NOT(ISERROR(SEARCH("Complete",M2189)))</formula>
    </cfRule>
  </conditionalFormatting>
  <conditionalFormatting sqref="J2190">
    <cfRule type="notContainsBlanks" dxfId="19897" priority="20807">
      <formula>LEN(TRIM(J2190))&gt;0</formula>
    </cfRule>
  </conditionalFormatting>
  <conditionalFormatting sqref="K2190">
    <cfRule type="notContainsBlanks" dxfId="19896" priority="20806">
      <formula>LEN(TRIM(K2190))&gt;0</formula>
    </cfRule>
  </conditionalFormatting>
  <conditionalFormatting sqref="M2190">
    <cfRule type="containsText" dxfId="19895" priority="20805" operator="containsText" text="Complete">
      <formula>NOT(ISERROR(SEARCH("Complete",M2190)))</formula>
    </cfRule>
  </conditionalFormatting>
  <conditionalFormatting sqref="I2190">
    <cfRule type="cellIs" dxfId="19894" priority="20804" operator="greaterThan">
      <formula>2.35</formula>
    </cfRule>
  </conditionalFormatting>
  <conditionalFormatting sqref="I2190">
    <cfRule type="cellIs" dxfId="19893" priority="20800" operator="greaterThan">
      <formula>2.35</formula>
    </cfRule>
  </conditionalFormatting>
  <conditionalFormatting sqref="J2190">
    <cfRule type="notContainsBlanks" dxfId="19892" priority="20803">
      <formula>LEN(TRIM(J2190))&gt;0</formula>
    </cfRule>
  </conditionalFormatting>
  <conditionalFormatting sqref="K2190">
    <cfRule type="notContainsBlanks" dxfId="19891" priority="20802">
      <formula>LEN(TRIM(K2190))&gt;0</formula>
    </cfRule>
  </conditionalFormatting>
  <conditionalFormatting sqref="M2190">
    <cfRule type="containsText" dxfId="19890" priority="20801" operator="containsText" text="Complete">
      <formula>NOT(ISERROR(SEARCH("Complete",M2190)))</formula>
    </cfRule>
  </conditionalFormatting>
  <conditionalFormatting sqref="J2190">
    <cfRule type="notContainsBlanks" dxfId="19889" priority="20799">
      <formula>LEN(TRIM(J2190))&gt;0</formula>
    </cfRule>
  </conditionalFormatting>
  <conditionalFormatting sqref="K2190">
    <cfRule type="notContainsBlanks" dxfId="19888" priority="20798">
      <formula>LEN(TRIM(K2190))&gt;0</formula>
    </cfRule>
  </conditionalFormatting>
  <conditionalFormatting sqref="M2190">
    <cfRule type="containsText" dxfId="19887" priority="20797" operator="containsText" text="Complete">
      <formula>NOT(ISERROR(SEARCH("Complete",M2190)))</formula>
    </cfRule>
  </conditionalFormatting>
  <conditionalFormatting sqref="I2190">
    <cfRule type="cellIs" dxfId="19886" priority="20796" operator="greaterThan">
      <formula>2.35</formula>
    </cfRule>
  </conditionalFormatting>
  <conditionalFormatting sqref="I2190">
    <cfRule type="cellIs" dxfId="19885" priority="20792" operator="greaterThan">
      <formula>2.35</formula>
    </cfRule>
  </conditionalFormatting>
  <conditionalFormatting sqref="J2190">
    <cfRule type="notContainsBlanks" dxfId="19884" priority="20795">
      <formula>LEN(TRIM(J2190))&gt;0</formula>
    </cfRule>
  </conditionalFormatting>
  <conditionalFormatting sqref="K2190">
    <cfRule type="notContainsBlanks" dxfId="19883" priority="20794">
      <formula>LEN(TRIM(K2190))&gt;0</formula>
    </cfRule>
  </conditionalFormatting>
  <conditionalFormatting sqref="M2190">
    <cfRule type="containsText" dxfId="19882" priority="20793" operator="containsText" text="Complete">
      <formula>NOT(ISERROR(SEARCH("Complete",M2190)))</formula>
    </cfRule>
  </conditionalFormatting>
  <conditionalFormatting sqref="J2191">
    <cfRule type="notContainsBlanks" dxfId="19881" priority="20791">
      <formula>LEN(TRIM(J2191))&gt;0</formula>
    </cfRule>
  </conditionalFormatting>
  <conditionalFormatting sqref="K2191">
    <cfRule type="notContainsBlanks" dxfId="19880" priority="20790">
      <formula>LEN(TRIM(K2191))&gt;0</formula>
    </cfRule>
  </conditionalFormatting>
  <conditionalFormatting sqref="M2191">
    <cfRule type="containsText" dxfId="19879" priority="20789" operator="containsText" text="Complete">
      <formula>NOT(ISERROR(SEARCH("Complete",M2191)))</formula>
    </cfRule>
  </conditionalFormatting>
  <conditionalFormatting sqref="I2191">
    <cfRule type="cellIs" dxfId="19878" priority="20788" operator="greaterThan">
      <formula>2.35</formula>
    </cfRule>
  </conditionalFormatting>
  <conditionalFormatting sqref="I2191">
    <cfRule type="cellIs" dxfId="19877" priority="20784" operator="greaterThan">
      <formula>2.35</formula>
    </cfRule>
  </conditionalFormatting>
  <conditionalFormatting sqref="J2191">
    <cfRule type="notContainsBlanks" dxfId="19876" priority="20787">
      <formula>LEN(TRIM(J2191))&gt;0</formula>
    </cfRule>
  </conditionalFormatting>
  <conditionalFormatting sqref="K2191">
    <cfRule type="notContainsBlanks" dxfId="19875" priority="20786">
      <formula>LEN(TRIM(K2191))&gt;0</formula>
    </cfRule>
  </conditionalFormatting>
  <conditionalFormatting sqref="M2191">
    <cfRule type="containsText" dxfId="19874" priority="20785" operator="containsText" text="Complete">
      <formula>NOT(ISERROR(SEARCH("Complete",M2191)))</formula>
    </cfRule>
  </conditionalFormatting>
  <conditionalFormatting sqref="J2191">
    <cfRule type="notContainsBlanks" dxfId="19873" priority="20783">
      <formula>LEN(TRIM(J2191))&gt;0</formula>
    </cfRule>
  </conditionalFormatting>
  <conditionalFormatting sqref="K2191">
    <cfRule type="notContainsBlanks" dxfId="19872" priority="20782">
      <formula>LEN(TRIM(K2191))&gt;0</formula>
    </cfRule>
  </conditionalFormatting>
  <conditionalFormatting sqref="M2191">
    <cfRule type="containsText" dxfId="19871" priority="20781" operator="containsText" text="Complete">
      <formula>NOT(ISERROR(SEARCH("Complete",M2191)))</formula>
    </cfRule>
  </conditionalFormatting>
  <conditionalFormatting sqref="I2191">
    <cfRule type="cellIs" dxfId="19870" priority="20780" operator="greaterThan">
      <formula>2.35</formula>
    </cfRule>
  </conditionalFormatting>
  <conditionalFormatting sqref="I2191">
    <cfRule type="cellIs" dxfId="19869" priority="20776" operator="greaterThan">
      <formula>2.35</formula>
    </cfRule>
  </conditionalFormatting>
  <conditionalFormatting sqref="J2191">
    <cfRule type="notContainsBlanks" dxfId="19868" priority="20779">
      <formula>LEN(TRIM(J2191))&gt;0</formula>
    </cfRule>
  </conditionalFormatting>
  <conditionalFormatting sqref="K2191">
    <cfRule type="notContainsBlanks" dxfId="19867" priority="20778">
      <formula>LEN(TRIM(K2191))&gt;0</formula>
    </cfRule>
  </conditionalFormatting>
  <conditionalFormatting sqref="M2191">
    <cfRule type="containsText" dxfId="19866" priority="20777" operator="containsText" text="Complete">
      <formula>NOT(ISERROR(SEARCH("Complete",M2191)))</formula>
    </cfRule>
  </conditionalFormatting>
  <conditionalFormatting sqref="J2192">
    <cfRule type="notContainsBlanks" dxfId="19865" priority="20775">
      <formula>LEN(TRIM(J2192))&gt;0</formula>
    </cfRule>
  </conditionalFormatting>
  <conditionalFormatting sqref="K2192">
    <cfRule type="notContainsBlanks" dxfId="19864" priority="20774">
      <formula>LEN(TRIM(K2192))&gt;0</formula>
    </cfRule>
  </conditionalFormatting>
  <conditionalFormatting sqref="M2192">
    <cfRule type="containsText" dxfId="19863" priority="20773" operator="containsText" text="Complete">
      <formula>NOT(ISERROR(SEARCH("Complete",M2192)))</formula>
    </cfRule>
  </conditionalFormatting>
  <conditionalFormatting sqref="I2192">
    <cfRule type="cellIs" dxfId="19862" priority="20772" operator="greaterThan">
      <formula>2.35</formula>
    </cfRule>
  </conditionalFormatting>
  <conditionalFormatting sqref="I2192">
    <cfRule type="cellIs" dxfId="19861" priority="20768" operator="greaterThan">
      <formula>2.35</formula>
    </cfRule>
  </conditionalFormatting>
  <conditionalFormatting sqref="J2192">
    <cfRule type="notContainsBlanks" dxfId="19860" priority="20771">
      <formula>LEN(TRIM(J2192))&gt;0</formula>
    </cfRule>
  </conditionalFormatting>
  <conditionalFormatting sqref="K2192">
    <cfRule type="notContainsBlanks" dxfId="19859" priority="20770">
      <formula>LEN(TRIM(K2192))&gt;0</formula>
    </cfRule>
  </conditionalFormatting>
  <conditionalFormatting sqref="M2192">
    <cfRule type="containsText" dxfId="19858" priority="20769" operator="containsText" text="Complete">
      <formula>NOT(ISERROR(SEARCH("Complete",M2192)))</formula>
    </cfRule>
  </conditionalFormatting>
  <conditionalFormatting sqref="J2192">
    <cfRule type="notContainsBlanks" dxfId="19857" priority="20767">
      <formula>LEN(TRIM(J2192))&gt;0</formula>
    </cfRule>
  </conditionalFormatting>
  <conditionalFormatting sqref="K2192">
    <cfRule type="notContainsBlanks" dxfId="19856" priority="20766">
      <formula>LEN(TRIM(K2192))&gt;0</formula>
    </cfRule>
  </conditionalFormatting>
  <conditionalFormatting sqref="M2192">
    <cfRule type="containsText" dxfId="19855" priority="20765" operator="containsText" text="Complete">
      <formula>NOT(ISERROR(SEARCH("Complete",M2192)))</formula>
    </cfRule>
  </conditionalFormatting>
  <conditionalFormatting sqref="I2192">
    <cfRule type="cellIs" dxfId="19854" priority="20764" operator="greaterThan">
      <formula>2.35</formula>
    </cfRule>
  </conditionalFormatting>
  <conditionalFormatting sqref="I2192">
    <cfRule type="cellIs" dxfId="19853" priority="20760" operator="greaterThan">
      <formula>2.35</formula>
    </cfRule>
  </conditionalFormatting>
  <conditionalFormatting sqref="J2192">
    <cfRule type="notContainsBlanks" dxfId="19852" priority="20763">
      <formula>LEN(TRIM(J2192))&gt;0</formula>
    </cfRule>
  </conditionalFormatting>
  <conditionalFormatting sqref="K2192">
    <cfRule type="notContainsBlanks" dxfId="19851" priority="20762">
      <formula>LEN(TRIM(K2192))&gt;0</formula>
    </cfRule>
  </conditionalFormatting>
  <conditionalFormatting sqref="M2192">
    <cfRule type="containsText" dxfId="19850" priority="20761" operator="containsText" text="Complete">
      <formula>NOT(ISERROR(SEARCH("Complete",M2192)))</formula>
    </cfRule>
  </conditionalFormatting>
  <conditionalFormatting sqref="J2193">
    <cfRule type="notContainsBlanks" dxfId="19849" priority="20759">
      <formula>LEN(TRIM(J2193))&gt;0</formula>
    </cfRule>
  </conditionalFormatting>
  <conditionalFormatting sqref="K2193">
    <cfRule type="notContainsBlanks" dxfId="19848" priority="20758">
      <formula>LEN(TRIM(K2193))&gt;0</formula>
    </cfRule>
  </conditionalFormatting>
  <conditionalFormatting sqref="M2193">
    <cfRule type="containsText" dxfId="19847" priority="20757" operator="containsText" text="Complete">
      <formula>NOT(ISERROR(SEARCH("Complete",M2193)))</formula>
    </cfRule>
  </conditionalFormatting>
  <conditionalFormatting sqref="I2193">
    <cfRule type="cellIs" dxfId="19846" priority="20756" operator="greaterThan">
      <formula>2.35</formula>
    </cfRule>
  </conditionalFormatting>
  <conditionalFormatting sqref="I2193">
    <cfRule type="cellIs" dxfId="19845" priority="20752" operator="greaterThan">
      <formula>2.35</formula>
    </cfRule>
  </conditionalFormatting>
  <conditionalFormatting sqref="J2193">
    <cfRule type="notContainsBlanks" dxfId="19844" priority="20755">
      <formula>LEN(TRIM(J2193))&gt;0</formula>
    </cfRule>
  </conditionalFormatting>
  <conditionalFormatting sqref="K2193">
    <cfRule type="notContainsBlanks" dxfId="19843" priority="20754">
      <formula>LEN(TRIM(K2193))&gt;0</formula>
    </cfRule>
  </conditionalFormatting>
  <conditionalFormatting sqref="M2193">
    <cfRule type="containsText" dxfId="19842" priority="20753" operator="containsText" text="Complete">
      <formula>NOT(ISERROR(SEARCH("Complete",M2193)))</formula>
    </cfRule>
  </conditionalFormatting>
  <conditionalFormatting sqref="J2193">
    <cfRule type="notContainsBlanks" dxfId="19841" priority="20751">
      <formula>LEN(TRIM(J2193))&gt;0</formula>
    </cfRule>
  </conditionalFormatting>
  <conditionalFormatting sqref="K2193">
    <cfRule type="notContainsBlanks" dxfId="19840" priority="20750">
      <formula>LEN(TRIM(K2193))&gt;0</formula>
    </cfRule>
  </conditionalFormatting>
  <conditionalFormatting sqref="M2193">
    <cfRule type="containsText" dxfId="19839" priority="20749" operator="containsText" text="Complete">
      <formula>NOT(ISERROR(SEARCH("Complete",M2193)))</formula>
    </cfRule>
  </conditionalFormatting>
  <conditionalFormatting sqref="I2193">
    <cfRule type="cellIs" dxfId="19838" priority="20748" operator="greaterThan">
      <formula>2.35</formula>
    </cfRule>
  </conditionalFormatting>
  <conditionalFormatting sqref="I2193">
    <cfRule type="cellIs" dxfId="19837" priority="20744" operator="greaterThan">
      <formula>2.35</formula>
    </cfRule>
  </conditionalFormatting>
  <conditionalFormatting sqref="J2193">
    <cfRule type="notContainsBlanks" dxfId="19836" priority="20747">
      <formula>LEN(TRIM(J2193))&gt;0</formula>
    </cfRule>
  </conditionalFormatting>
  <conditionalFormatting sqref="K2193">
    <cfRule type="notContainsBlanks" dxfId="19835" priority="20746">
      <formula>LEN(TRIM(K2193))&gt;0</formula>
    </cfRule>
  </conditionalFormatting>
  <conditionalFormatting sqref="M2193">
    <cfRule type="containsText" dxfId="19834" priority="20745" operator="containsText" text="Complete">
      <formula>NOT(ISERROR(SEARCH("Complete",M2193)))</formula>
    </cfRule>
  </conditionalFormatting>
  <conditionalFormatting sqref="J2194">
    <cfRule type="notContainsBlanks" dxfId="19833" priority="20743">
      <formula>LEN(TRIM(J2194))&gt;0</formula>
    </cfRule>
  </conditionalFormatting>
  <conditionalFormatting sqref="K2194">
    <cfRule type="notContainsBlanks" dxfId="19832" priority="20742">
      <formula>LEN(TRIM(K2194))&gt;0</formula>
    </cfRule>
  </conditionalFormatting>
  <conditionalFormatting sqref="M2194">
    <cfRule type="containsText" dxfId="19831" priority="20741" operator="containsText" text="Complete">
      <formula>NOT(ISERROR(SEARCH("Complete",M2194)))</formula>
    </cfRule>
  </conditionalFormatting>
  <conditionalFormatting sqref="I2194">
    <cfRule type="cellIs" dxfId="19830" priority="20740" operator="greaterThan">
      <formula>2.35</formula>
    </cfRule>
  </conditionalFormatting>
  <conditionalFormatting sqref="I2194">
    <cfRule type="cellIs" dxfId="19829" priority="20736" operator="greaterThan">
      <formula>2.35</formula>
    </cfRule>
  </conditionalFormatting>
  <conditionalFormatting sqref="J2194">
    <cfRule type="notContainsBlanks" dxfId="19828" priority="20739">
      <formula>LEN(TRIM(J2194))&gt;0</formula>
    </cfRule>
  </conditionalFormatting>
  <conditionalFormatting sqref="K2194">
    <cfRule type="notContainsBlanks" dxfId="19827" priority="20738">
      <formula>LEN(TRIM(K2194))&gt;0</formula>
    </cfRule>
  </conditionalFormatting>
  <conditionalFormatting sqref="M2194">
    <cfRule type="containsText" dxfId="19826" priority="20737" operator="containsText" text="Complete">
      <formula>NOT(ISERROR(SEARCH("Complete",M2194)))</formula>
    </cfRule>
  </conditionalFormatting>
  <conditionalFormatting sqref="J2194">
    <cfRule type="notContainsBlanks" dxfId="19825" priority="20735">
      <formula>LEN(TRIM(J2194))&gt;0</formula>
    </cfRule>
  </conditionalFormatting>
  <conditionalFormatting sqref="K2194">
    <cfRule type="notContainsBlanks" dxfId="19824" priority="20734">
      <formula>LEN(TRIM(K2194))&gt;0</formula>
    </cfRule>
  </conditionalFormatting>
  <conditionalFormatting sqref="M2194">
    <cfRule type="containsText" dxfId="19823" priority="20733" operator="containsText" text="Complete">
      <formula>NOT(ISERROR(SEARCH("Complete",M2194)))</formula>
    </cfRule>
  </conditionalFormatting>
  <conditionalFormatting sqref="I2194">
    <cfRule type="cellIs" dxfId="19822" priority="20732" operator="greaterThan">
      <formula>2.35</formula>
    </cfRule>
  </conditionalFormatting>
  <conditionalFormatting sqref="I2194">
    <cfRule type="cellIs" dxfId="19821" priority="20728" operator="greaterThan">
      <formula>2.35</formula>
    </cfRule>
  </conditionalFormatting>
  <conditionalFormatting sqref="J2194">
    <cfRule type="notContainsBlanks" dxfId="19820" priority="20731">
      <formula>LEN(TRIM(J2194))&gt;0</formula>
    </cfRule>
  </conditionalFormatting>
  <conditionalFormatting sqref="K2194">
    <cfRule type="notContainsBlanks" dxfId="19819" priority="20730">
      <formula>LEN(TRIM(K2194))&gt;0</formula>
    </cfRule>
  </conditionalFormatting>
  <conditionalFormatting sqref="M2194">
    <cfRule type="containsText" dxfId="19818" priority="20729" operator="containsText" text="Complete">
      <formula>NOT(ISERROR(SEARCH("Complete",M2194)))</formula>
    </cfRule>
  </conditionalFormatting>
  <conditionalFormatting sqref="J2195">
    <cfRule type="notContainsBlanks" dxfId="19817" priority="20727">
      <formula>LEN(TRIM(J2195))&gt;0</formula>
    </cfRule>
  </conditionalFormatting>
  <conditionalFormatting sqref="K2195">
    <cfRule type="notContainsBlanks" dxfId="19816" priority="20726">
      <formula>LEN(TRIM(K2195))&gt;0</formula>
    </cfRule>
  </conditionalFormatting>
  <conditionalFormatting sqref="M2195">
    <cfRule type="containsText" dxfId="19815" priority="20725" operator="containsText" text="Complete">
      <formula>NOT(ISERROR(SEARCH("Complete",M2195)))</formula>
    </cfRule>
  </conditionalFormatting>
  <conditionalFormatting sqref="I2195">
    <cfRule type="cellIs" dxfId="19814" priority="20724" operator="greaterThan">
      <formula>2.35</formula>
    </cfRule>
  </conditionalFormatting>
  <conditionalFormatting sqref="I2195">
    <cfRule type="cellIs" dxfId="19813" priority="20720" operator="greaterThan">
      <formula>2.35</formula>
    </cfRule>
  </conditionalFormatting>
  <conditionalFormatting sqref="J2195">
    <cfRule type="notContainsBlanks" dxfId="19812" priority="20723">
      <formula>LEN(TRIM(J2195))&gt;0</formula>
    </cfRule>
  </conditionalFormatting>
  <conditionalFormatting sqref="K2195">
    <cfRule type="notContainsBlanks" dxfId="19811" priority="20722">
      <formula>LEN(TRIM(K2195))&gt;0</formula>
    </cfRule>
  </conditionalFormatting>
  <conditionalFormatting sqref="M2195">
    <cfRule type="containsText" dxfId="19810" priority="20721" operator="containsText" text="Complete">
      <formula>NOT(ISERROR(SEARCH("Complete",M2195)))</formula>
    </cfRule>
  </conditionalFormatting>
  <conditionalFormatting sqref="J2195">
    <cfRule type="notContainsBlanks" dxfId="19809" priority="20719">
      <formula>LEN(TRIM(J2195))&gt;0</formula>
    </cfRule>
  </conditionalFormatting>
  <conditionalFormatting sqref="K2195">
    <cfRule type="notContainsBlanks" dxfId="19808" priority="20718">
      <formula>LEN(TRIM(K2195))&gt;0</formula>
    </cfRule>
  </conditionalFormatting>
  <conditionalFormatting sqref="M2195">
    <cfRule type="containsText" dxfId="19807" priority="20717" operator="containsText" text="Complete">
      <formula>NOT(ISERROR(SEARCH("Complete",M2195)))</formula>
    </cfRule>
  </conditionalFormatting>
  <conditionalFormatting sqref="I2195">
    <cfRule type="cellIs" dxfId="19806" priority="20716" operator="greaterThan">
      <formula>2.35</formula>
    </cfRule>
  </conditionalFormatting>
  <conditionalFormatting sqref="I2195">
    <cfRule type="cellIs" dxfId="19805" priority="20712" operator="greaterThan">
      <formula>2.35</formula>
    </cfRule>
  </conditionalFormatting>
  <conditionalFormatting sqref="J2195">
    <cfRule type="notContainsBlanks" dxfId="19804" priority="20715">
      <formula>LEN(TRIM(J2195))&gt;0</formula>
    </cfRule>
  </conditionalFormatting>
  <conditionalFormatting sqref="K2195">
    <cfRule type="notContainsBlanks" dxfId="19803" priority="20714">
      <formula>LEN(TRIM(K2195))&gt;0</formula>
    </cfRule>
  </conditionalFormatting>
  <conditionalFormatting sqref="M2195">
    <cfRule type="containsText" dxfId="19802" priority="20713" operator="containsText" text="Complete">
      <formula>NOT(ISERROR(SEARCH("Complete",M2195)))</formula>
    </cfRule>
  </conditionalFormatting>
  <conditionalFormatting sqref="J2196">
    <cfRule type="notContainsBlanks" dxfId="19801" priority="20711">
      <formula>LEN(TRIM(J2196))&gt;0</formula>
    </cfRule>
  </conditionalFormatting>
  <conditionalFormatting sqref="K2196">
    <cfRule type="notContainsBlanks" dxfId="19800" priority="20710">
      <formula>LEN(TRIM(K2196))&gt;0</formula>
    </cfRule>
  </conditionalFormatting>
  <conditionalFormatting sqref="M2196">
    <cfRule type="containsText" dxfId="19799" priority="20709" operator="containsText" text="Complete">
      <formula>NOT(ISERROR(SEARCH("Complete",M2196)))</formula>
    </cfRule>
  </conditionalFormatting>
  <conditionalFormatting sqref="I2196">
    <cfRule type="cellIs" dxfId="19798" priority="20708" operator="greaterThan">
      <formula>2.35</formula>
    </cfRule>
  </conditionalFormatting>
  <conditionalFormatting sqref="I2196">
    <cfRule type="cellIs" dxfId="19797" priority="20704" operator="greaterThan">
      <formula>2.35</formula>
    </cfRule>
  </conditionalFormatting>
  <conditionalFormatting sqref="J2196">
    <cfRule type="notContainsBlanks" dxfId="19796" priority="20707">
      <formula>LEN(TRIM(J2196))&gt;0</formula>
    </cfRule>
  </conditionalFormatting>
  <conditionalFormatting sqref="K2196">
    <cfRule type="notContainsBlanks" dxfId="19795" priority="20706">
      <formula>LEN(TRIM(K2196))&gt;0</formula>
    </cfRule>
  </conditionalFormatting>
  <conditionalFormatting sqref="M2196">
    <cfRule type="containsText" dxfId="19794" priority="20705" operator="containsText" text="Complete">
      <formula>NOT(ISERROR(SEARCH("Complete",M2196)))</formula>
    </cfRule>
  </conditionalFormatting>
  <conditionalFormatting sqref="J2196">
    <cfRule type="notContainsBlanks" dxfId="19793" priority="20703">
      <formula>LEN(TRIM(J2196))&gt;0</formula>
    </cfRule>
  </conditionalFormatting>
  <conditionalFormatting sqref="K2196">
    <cfRule type="notContainsBlanks" dxfId="19792" priority="20702">
      <formula>LEN(TRIM(K2196))&gt;0</formula>
    </cfRule>
  </conditionalFormatting>
  <conditionalFormatting sqref="M2196">
    <cfRule type="containsText" dxfId="19791" priority="20701" operator="containsText" text="Complete">
      <formula>NOT(ISERROR(SEARCH("Complete",M2196)))</formula>
    </cfRule>
  </conditionalFormatting>
  <conditionalFormatting sqref="I2196">
    <cfRule type="cellIs" dxfId="19790" priority="20700" operator="greaterThan">
      <formula>2.35</formula>
    </cfRule>
  </conditionalFormatting>
  <conditionalFormatting sqref="I2196">
    <cfRule type="cellIs" dxfId="19789" priority="20696" operator="greaterThan">
      <formula>2.35</formula>
    </cfRule>
  </conditionalFormatting>
  <conditionalFormatting sqref="J2196">
    <cfRule type="notContainsBlanks" dxfId="19788" priority="20699">
      <formula>LEN(TRIM(J2196))&gt;0</formula>
    </cfRule>
  </conditionalFormatting>
  <conditionalFormatting sqref="K2196">
    <cfRule type="notContainsBlanks" dxfId="19787" priority="20698">
      <formula>LEN(TRIM(K2196))&gt;0</formula>
    </cfRule>
  </conditionalFormatting>
  <conditionalFormatting sqref="M2196">
    <cfRule type="containsText" dxfId="19786" priority="20697" operator="containsText" text="Complete">
      <formula>NOT(ISERROR(SEARCH("Complete",M2196)))</formula>
    </cfRule>
  </conditionalFormatting>
  <conditionalFormatting sqref="J2197">
    <cfRule type="notContainsBlanks" dxfId="19785" priority="20695">
      <formula>LEN(TRIM(J2197))&gt;0</formula>
    </cfRule>
  </conditionalFormatting>
  <conditionalFormatting sqref="K2197">
    <cfRule type="notContainsBlanks" dxfId="19784" priority="20694">
      <formula>LEN(TRIM(K2197))&gt;0</formula>
    </cfRule>
  </conditionalFormatting>
  <conditionalFormatting sqref="M2197">
    <cfRule type="containsText" dxfId="19783" priority="20693" operator="containsText" text="Complete">
      <formula>NOT(ISERROR(SEARCH("Complete",M2197)))</formula>
    </cfRule>
  </conditionalFormatting>
  <conditionalFormatting sqref="I2197">
    <cfRule type="cellIs" dxfId="19782" priority="20692" operator="greaterThan">
      <formula>2.35</formula>
    </cfRule>
  </conditionalFormatting>
  <conditionalFormatting sqref="I2197">
    <cfRule type="cellIs" dxfId="19781" priority="20688" operator="greaterThan">
      <formula>2.35</formula>
    </cfRule>
  </conditionalFormatting>
  <conditionalFormatting sqref="J2197">
    <cfRule type="notContainsBlanks" dxfId="19780" priority="20691">
      <formula>LEN(TRIM(J2197))&gt;0</formula>
    </cfRule>
  </conditionalFormatting>
  <conditionalFormatting sqref="K2197">
    <cfRule type="notContainsBlanks" dxfId="19779" priority="20690">
      <formula>LEN(TRIM(K2197))&gt;0</formula>
    </cfRule>
  </conditionalFormatting>
  <conditionalFormatting sqref="M2197">
    <cfRule type="containsText" dxfId="19778" priority="20689" operator="containsText" text="Complete">
      <formula>NOT(ISERROR(SEARCH("Complete",M2197)))</formula>
    </cfRule>
  </conditionalFormatting>
  <conditionalFormatting sqref="J2197">
    <cfRule type="notContainsBlanks" dxfId="19777" priority="20687">
      <formula>LEN(TRIM(J2197))&gt;0</formula>
    </cfRule>
  </conditionalFormatting>
  <conditionalFormatting sqref="K2197">
    <cfRule type="notContainsBlanks" dxfId="19776" priority="20686">
      <formula>LEN(TRIM(K2197))&gt;0</formula>
    </cfRule>
  </conditionalFormatting>
  <conditionalFormatting sqref="M2197">
    <cfRule type="containsText" dxfId="19775" priority="20685" operator="containsText" text="Complete">
      <formula>NOT(ISERROR(SEARCH("Complete",M2197)))</formula>
    </cfRule>
  </conditionalFormatting>
  <conditionalFormatting sqref="I2197">
    <cfRule type="cellIs" dxfId="19774" priority="20684" operator="greaterThan">
      <formula>2.35</formula>
    </cfRule>
  </conditionalFormatting>
  <conditionalFormatting sqref="I2197">
    <cfRule type="cellIs" dxfId="19773" priority="20680" operator="greaterThan">
      <formula>2.35</formula>
    </cfRule>
  </conditionalFormatting>
  <conditionalFormatting sqref="J2197">
    <cfRule type="notContainsBlanks" dxfId="19772" priority="20683">
      <formula>LEN(TRIM(J2197))&gt;0</formula>
    </cfRule>
  </conditionalFormatting>
  <conditionalFormatting sqref="K2197">
    <cfRule type="notContainsBlanks" dxfId="19771" priority="20682">
      <formula>LEN(TRIM(K2197))&gt;0</formula>
    </cfRule>
  </conditionalFormatting>
  <conditionalFormatting sqref="M2197">
    <cfRule type="containsText" dxfId="19770" priority="20681" operator="containsText" text="Complete">
      <formula>NOT(ISERROR(SEARCH("Complete",M2197)))</formula>
    </cfRule>
  </conditionalFormatting>
  <conditionalFormatting sqref="J2198">
    <cfRule type="notContainsBlanks" dxfId="19769" priority="20679">
      <formula>LEN(TRIM(J2198))&gt;0</formula>
    </cfRule>
  </conditionalFormatting>
  <conditionalFormatting sqref="K2198">
    <cfRule type="notContainsBlanks" dxfId="19768" priority="20678">
      <formula>LEN(TRIM(K2198))&gt;0</formula>
    </cfRule>
  </conditionalFormatting>
  <conditionalFormatting sqref="M2198">
    <cfRule type="containsText" dxfId="19767" priority="20677" operator="containsText" text="Complete">
      <formula>NOT(ISERROR(SEARCH("Complete",M2198)))</formula>
    </cfRule>
  </conditionalFormatting>
  <conditionalFormatting sqref="I2198">
    <cfRule type="cellIs" dxfId="19766" priority="20676" operator="greaterThan">
      <formula>2.35</formula>
    </cfRule>
  </conditionalFormatting>
  <conditionalFormatting sqref="I2198">
    <cfRule type="cellIs" dxfId="19765" priority="20672" operator="greaterThan">
      <formula>2.35</formula>
    </cfRule>
  </conditionalFormatting>
  <conditionalFormatting sqref="J2198">
    <cfRule type="notContainsBlanks" dxfId="19764" priority="20675">
      <formula>LEN(TRIM(J2198))&gt;0</formula>
    </cfRule>
  </conditionalFormatting>
  <conditionalFormatting sqref="K2198">
    <cfRule type="notContainsBlanks" dxfId="19763" priority="20674">
      <formula>LEN(TRIM(K2198))&gt;0</formula>
    </cfRule>
  </conditionalFormatting>
  <conditionalFormatting sqref="M2198">
    <cfRule type="containsText" dxfId="19762" priority="20673" operator="containsText" text="Complete">
      <formula>NOT(ISERROR(SEARCH("Complete",M2198)))</formula>
    </cfRule>
  </conditionalFormatting>
  <conditionalFormatting sqref="J2198">
    <cfRule type="notContainsBlanks" dxfId="19761" priority="20671">
      <formula>LEN(TRIM(J2198))&gt;0</formula>
    </cfRule>
  </conditionalFormatting>
  <conditionalFormatting sqref="K2198">
    <cfRule type="notContainsBlanks" dxfId="19760" priority="20670">
      <formula>LEN(TRIM(K2198))&gt;0</formula>
    </cfRule>
  </conditionalFormatting>
  <conditionalFormatting sqref="M2198">
    <cfRule type="containsText" dxfId="19759" priority="20669" operator="containsText" text="Complete">
      <formula>NOT(ISERROR(SEARCH("Complete",M2198)))</formula>
    </cfRule>
  </conditionalFormatting>
  <conditionalFormatting sqref="I2198">
    <cfRule type="cellIs" dxfId="19758" priority="20668" operator="greaterThan">
      <formula>2.35</formula>
    </cfRule>
  </conditionalFormatting>
  <conditionalFormatting sqref="I2198">
    <cfRule type="cellIs" dxfId="19757" priority="20664" operator="greaterThan">
      <formula>2.35</formula>
    </cfRule>
  </conditionalFormatting>
  <conditionalFormatting sqref="J2198">
    <cfRule type="notContainsBlanks" dxfId="19756" priority="20667">
      <formula>LEN(TRIM(J2198))&gt;0</formula>
    </cfRule>
  </conditionalFormatting>
  <conditionalFormatting sqref="K2198">
    <cfRule type="notContainsBlanks" dxfId="19755" priority="20666">
      <formula>LEN(TRIM(K2198))&gt;0</formula>
    </cfRule>
  </conditionalFormatting>
  <conditionalFormatting sqref="M2198">
    <cfRule type="containsText" dxfId="19754" priority="20665" operator="containsText" text="Complete">
      <formula>NOT(ISERROR(SEARCH("Complete",M2198)))</formula>
    </cfRule>
  </conditionalFormatting>
  <conditionalFormatting sqref="J2199">
    <cfRule type="notContainsBlanks" dxfId="19753" priority="20663">
      <formula>LEN(TRIM(J2199))&gt;0</formula>
    </cfRule>
  </conditionalFormatting>
  <conditionalFormatting sqref="K2199">
    <cfRule type="notContainsBlanks" dxfId="19752" priority="20662">
      <formula>LEN(TRIM(K2199))&gt;0</formula>
    </cfRule>
  </conditionalFormatting>
  <conditionalFormatting sqref="M2199">
    <cfRule type="containsText" dxfId="19751" priority="20661" operator="containsText" text="Complete">
      <formula>NOT(ISERROR(SEARCH("Complete",M2199)))</formula>
    </cfRule>
  </conditionalFormatting>
  <conditionalFormatting sqref="I2199">
    <cfRule type="cellIs" dxfId="19750" priority="20660" operator="greaterThan">
      <formula>2.35</formula>
    </cfRule>
  </conditionalFormatting>
  <conditionalFormatting sqref="I2199">
    <cfRule type="cellIs" dxfId="19749" priority="20656" operator="greaterThan">
      <formula>2.35</formula>
    </cfRule>
  </conditionalFormatting>
  <conditionalFormatting sqref="J2199">
    <cfRule type="notContainsBlanks" dxfId="19748" priority="20659">
      <formula>LEN(TRIM(J2199))&gt;0</formula>
    </cfRule>
  </conditionalFormatting>
  <conditionalFormatting sqref="K2199">
    <cfRule type="notContainsBlanks" dxfId="19747" priority="20658">
      <formula>LEN(TRIM(K2199))&gt;0</formula>
    </cfRule>
  </conditionalFormatting>
  <conditionalFormatting sqref="M2199">
    <cfRule type="containsText" dxfId="19746" priority="20657" operator="containsText" text="Complete">
      <formula>NOT(ISERROR(SEARCH("Complete",M2199)))</formula>
    </cfRule>
  </conditionalFormatting>
  <conditionalFormatting sqref="J2199">
    <cfRule type="notContainsBlanks" dxfId="19745" priority="20655">
      <formula>LEN(TRIM(J2199))&gt;0</formula>
    </cfRule>
  </conditionalFormatting>
  <conditionalFormatting sqref="K2199">
    <cfRule type="notContainsBlanks" dxfId="19744" priority="20654">
      <formula>LEN(TRIM(K2199))&gt;0</formula>
    </cfRule>
  </conditionalFormatting>
  <conditionalFormatting sqref="M2199">
    <cfRule type="containsText" dxfId="19743" priority="20653" operator="containsText" text="Complete">
      <formula>NOT(ISERROR(SEARCH("Complete",M2199)))</formula>
    </cfRule>
  </conditionalFormatting>
  <conditionalFormatting sqref="I2199">
    <cfRule type="cellIs" dxfId="19742" priority="20652" operator="greaterThan">
      <formula>2.35</formula>
    </cfRule>
  </conditionalFormatting>
  <conditionalFormatting sqref="I2199">
    <cfRule type="cellIs" dxfId="19741" priority="20648" operator="greaterThan">
      <formula>2.35</formula>
    </cfRule>
  </conditionalFormatting>
  <conditionalFormatting sqref="J2199">
    <cfRule type="notContainsBlanks" dxfId="19740" priority="20651">
      <formula>LEN(TRIM(J2199))&gt;0</formula>
    </cfRule>
  </conditionalFormatting>
  <conditionalFormatting sqref="K2199">
    <cfRule type="notContainsBlanks" dxfId="19739" priority="20650">
      <formula>LEN(TRIM(K2199))&gt;0</formula>
    </cfRule>
  </conditionalFormatting>
  <conditionalFormatting sqref="M2199">
    <cfRule type="containsText" dxfId="19738" priority="20649" operator="containsText" text="Complete">
      <formula>NOT(ISERROR(SEARCH("Complete",M2199)))</formula>
    </cfRule>
  </conditionalFormatting>
  <conditionalFormatting sqref="J2200">
    <cfRule type="notContainsBlanks" dxfId="19737" priority="20647">
      <formula>LEN(TRIM(J2200))&gt;0</formula>
    </cfRule>
  </conditionalFormatting>
  <conditionalFormatting sqref="K2200">
    <cfRule type="notContainsBlanks" dxfId="19736" priority="20646">
      <formula>LEN(TRIM(K2200))&gt;0</formula>
    </cfRule>
  </conditionalFormatting>
  <conditionalFormatting sqref="M2200">
    <cfRule type="containsText" dxfId="19735" priority="20645" operator="containsText" text="Complete">
      <formula>NOT(ISERROR(SEARCH("Complete",M2200)))</formula>
    </cfRule>
  </conditionalFormatting>
  <conditionalFormatting sqref="I2200">
    <cfRule type="cellIs" dxfId="19734" priority="20644" operator="greaterThan">
      <formula>2.35</formula>
    </cfRule>
  </conditionalFormatting>
  <conditionalFormatting sqref="I2200">
    <cfRule type="cellIs" dxfId="19733" priority="20640" operator="greaterThan">
      <formula>2.35</formula>
    </cfRule>
  </conditionalFormatting>
  <conditionalFormatting sqref="J2200">
    <cfRule type="notContainsBlanks" dxfId="19732" priority="20643">
      <formula>LEN(TRIM(J2200))&gt;0</formula>
    </cfRule>
  </conditionalFormatting>
  <conditionalFormatting sqref="K2200">
    <cfRule type="notContainsBlanks" dxfId="19731" priority="20642">
      <formula>LEN(TRIM(K2200))&gt;0</formula>
    </cfRule>
  </conditionalFormatting>
  <conditionalFormatting sqref="M2200">
    <cfRule type="containsText" dxfId="19730" priority="20641" operator="containsText" text="Complete">
      <formula>NOT(ISERROR(SEARCH("Complete",M2200)))</formula>
    </cfRule>
  </conditionalFormatting>
  <conditionalFormatting sqref="J2200">
    <cfRule type="notContainsBlanks" dxfId="19729" priority="20639">
      <formula>LEN(TRIM(J2200))&gt;0</formula>
    </cfRule>
  </conditionalFormatting>
  <conditionalFormatting sqref="K2200">
    <cfRule type="notContainsBlanks" dxfId="19728" priority="20638">
      <formula>LEN(TRIM(K2200))&gt;0</formula>
    </cfRule>
  </conditionalFormatting>
  <conditionalFormatting sqref="M2200">
    <cfRule type="containsText" dxfId="19727" priority="20637" operator="containsText" text="Complete">
      <formula>NOT(ISERROR(SEARCH("Complete",M2200)))</formula>
    </cfRule>
  </conditionalFormatting>
  <conditionalFormatting sqref="I2200">
    <cfRule type="cellIs" dxfId="19726" priority="20636" operator="greaterThan">
      <formula>2.35</formula>
    </cfRule>
  </conditionalFormatting>
  <conditionalFormatting sqref="I2200">
    <cfRule type="cellIs" dxfId="19725" priority="20632" operator="greaterThan">
      <formula>2.35</formula>
    </cfRule>
  </conditionalFormatting>
  <conditionalFormatting sqref="J2200">
    <cfRule type="notContainsBlanks" dxfId="19724" priority="20635">
      <formula>LEN(TRIM(J2200))&gt;0</formula>
    </cfRule>
  </conditionalFormatting>
  <conditionalFormatting sqref="K2200">
    <cfRule type="notContainsBlanks" dxfId="19723" priority="20634">
      <formula>LEN(TRIM(K2200))&gt;0</formula>
    </cfRule>
  </conditionalFormatting>
  <conditionalFormatting sqref="M2200">
    <cfRule type="containsText" dxfId="19722" priority="20633" operator="containsText" text="Complete">
      <formula>NOT(ISERROR(SEARCH("Complete",M2200)))</formula>
    </cfRule>
  </conditionalFormatting>
  <conditionalFormatting sqref="J2201">
    <cfRule type="notContainsBlanks" dxfId="19721" priority="20631">
      <formula>LEN(TRIM(J2201))&gt;0</formula>
    </cfRule>
  </conditionalFormatting>
  <conditionalFormatting sqref="K2201">
    <cfRule type="notContainsBlanks" dxfId="19720" priority="20630">
      <formula>LEN(TRIM(K2201))&gt;0</formula>
    </cfRule>
  </conditionalFormatting>
  <conditionalFormatting sqref="M2201">
    <cfRule type="containsText" dxfId="19719" priority="20629" operator="containsText" text="Complete">
      <formula>NOT(ISERROR(SEARCH("Complete",M2201)))</formula>
    </cfRule>
  </conditionalFormatting>
  <conditionalFormatting sqref="I2201">
    <cfRule type="cellIs" dxfId="19718" priority="20628" operator="greaterThan">
      <formula>2.35</formula>
    </cfRule>
  </conditionalFormatting>
  <conditionalFormatting sqref="I2201">
    <cfRule type="cellIs" dxfId="19717" priority="20624" operator="greaterThan">
      <formula>2.35</formula>
    </cfRule>
  </conditionalFormatting>
  <conditionalFormatting sqref="J2201">
    <cfRule type="notContainsBlanks" dxfId="19716" priority="20627">
      <formula>LEN(TRIM(J2201))&gt;0</formula>
    </cfRule>
  </conditionalFormatting>
  <conditionalFormatting sqref="K2201">
    <cfRule type="notContainsBlanks" dxfId="19715" priority="20626">
      <formula>LEN(TRIM(K2201))&gt;0</formula>
    </cfRule>
  </conditionalFormatting>
  <conditionalFormatting sqref="M2201">
    <cfRule type="containsText" dxfId="19714" priority="20625" operator="containsText" text="Complete">
      <formula>NOT(ISERROR(SEARCH("Complete",M2201)))</formula>
    </cfRule>
  </conditionalFormatting>
  <conditionalFormatting sqref="J2201">
    <cfRule type="notContainsBlanks" dxfId="19713" priority="20623">
      <formula>LEN(TRIM(J2201))&gt;0</formula>
    </cfRule>
  </conditionalFormatting>
  <conditionalFormatting sqref="K2201">
    <cfRule type="notContainsBlanks" dxfId="19712" priority="20622">
      <formula>LEN(TRIM(K2201))&gt;0</formula>
    </cfRule>
  </conditionalFormatting>
  <conditionalFormatting sqref="M2201">
    <cfRule type="containsText" dxfId="19711" priority="20621" operator="containsText" text="Complete">
      <formula>NOT(ISERROR(SEARCH("Complete",M2201)))</formula>
    </cfRule>
  </conditionalFormatting>
  <conditionalFormatting sqref="I2201">
    <cfRule type="cellIs" dxfId="19710" priority="20620" operator="greaterThan">
      <formula>2.35</formula>
    </cfRule>
  </conditionalFormatting>
  <conditionalFormatting sqref="I2201">
    <cfRule type="cellIs" dxfId="19709" priority="20616" operator="greaterThan">
      <formula>2.35</formula>
    </cfRule>
  </conditionalFormatting>
  <conditionalFormatting sqref="J2201">
    <cfRule type="notContainsBlanks" dxfId="19708" priority="20619">
      <formula>LEN(TRIM(J2201))&gt;0</formula>
    </cfRule>
  </conditionalFormatting>
  <conditionalFormatting sqref="K2201">
    <cfRule type="notContainsBlanks" dxfId="19707" priority="20618">
      <formula>LEN(TRIM(K2201))&gt;0</formula>
    </cfRule>
  </conditionalFormatting>
  <conditionalFormatting sqref="M2201">
    <cfRule type="containsText" dxfId="19706" priority="20617" operator="containsText" text="Complete">
      <formula>NOT(ISERROR(SEARCH("Complete",M2201)))</formula>
    </cfRule>
  </conditionalFormatting>
  <conditionalFormatting sqref="J2202">
    <cfRule type="notContainsBlanks" dxfId="19705" priority="20615">
      <formula>LEN(TRIM(J2202))&gt;0</formula>
    </cfRule>
  </conditionalFormatting>
  <conditionalFormatting sqref="K2202">
    <cfRule type="notContainsBlanks" dxfId="19704" priority="20614">
      <formula>LEN(TRIM(K2202))&gt;0</formula>
    </cfRule>
  </conditionalFormatting>
  <conditionalFormatting sqref="M2202">
    <cfRule type="containsText" dxfId="19703" priority="20613" operator="containsText" text="Complete">
      <formula>NOT(ISERROR(SEARCH("Complete",M2202)))</formula>
    </cfRule>
  </conditionalFormatting>
  <conditionalFormatting sqref="I2202">
    <cfRule type="cellIs" dxfId="19702" priority="20612" operator="greaterThan">
      <formula>2.35</formula>
    </cfRule>
  </conditionalFormatting>
  <conditionalFormatting sqref="I2202">
    <cfRule type="cellIs" dxfId="19701" priority="20608" operator="greaterThan">
      <formula>2.35</formula>
    </cfRule>
  </conditionalFormatting>
  <conditionalFormatting sqref="J2202">
    <cfRule type="notContainsBlanks" dxfId="19700" priority="20611">
      <formula>LEN(TRIM(J2202))&gt;0</formula>
    </cfRule>
  </conditionalFormatting>
  <conditionalFormatting sqref="K2202">
    <cfRule type="notContainsBlanks" dxfId="19699" priority="20610">
      <formula>LEN(TRIM(K2202))&gt;0</formula>
    </cfRule>
  </conditionalFormatting>
  <conditionalFormatting sqref="M2202">
    <cfRule type="containsText" dxfId="19698" priority="20609" operator="containsText" text="Complete">
      <formula>NOT(ISERROR(SEARCH("Complete",M2202)))</formula>
    </cfRule>
  </conditionalFormatting>
  <conditionalFormatting sqref="J2202">
    <cfRule type="notContainsBlanks" dxfId="19697" priority="20607">
      <formula>LEN(TRIM(J2202))&gt;0</formula>
    </cfRule>
  </conditionalFormatting>
  <conditionalFormatting sqref="K2202">
    <cfRule type="notContainsBlanks" dxfId="19696" priority="20606">
      <formula>LEN(TRIM(K2202))&gt;0</formula>
    </cfRule>
  </conditionalFormatting>
  <conditionalFormatting sqref="M2202">
    <cfRule type="containsText" dxfId="19695" priority="20605" operator="containsText" text="Complete">
      <formula>NOT(ISERROR(SEARCH("Complete",M2202)))</formula>
    </cfRule>
  </conditionalFormatting>
  <conditionalFormatting sqref="I2202">
    <cfRule type="cellIs" dxfId="19694" priority="20604" operator="greaterThan">
      <formula>2.35</formula>
    </cfRule>
  </conditionalFormatting>
  <conditionalFormatting sqref="I2202">
    <cfRule type="cellIs" dxfId="19693" priority="20600" operator="greaterThan">
      <formula>2.35</formula>
    </cfRule>
  </conditionalFormatting>
  <conditionalFormatting sqref="J2202">
    <cfRule type="notContainsBlanks" dxfId="19692" priority="20603">
      <formula>LEN(TRIM(J2202))&gt;0</formula>
    </cfRule>
  </conditionalFormatting>
  <conditionalFormatting sqref="K2202">
    <cfRule type="notContainsBlanks" dxfId="19691" priority="20602">
      <formula>LEN(TRIM(K2202))&gt;0</formula>
    </cfRule>
  </conditionalFormatting>
  <conditionalFormatting sqref="M2202">
    <cfRule type="containsText" dxfId="19690" priority="20601" operator="containsText" text="Complete">
      <formula>NOT(ISERROR(SEARCH("Complete",M2202)))</formula>
    </cfRule>
  </conditionalFormatting>
  <conditionalFormatting sqref="J2203">
    <cfRule type="notContainsBlanks" dxfId="19689" priority="20599">
      <formula>LEN(TRIM(J2203))&gt;0</formula>
    </cfRule>
  </conditionalFormatting>
  <conditionalFormatting sqref="K2203">
    <cfRule type="notContainsBlanks" dxfId="19688" priority="20598">
      <formula>LEN(TRIM(K2203))&gt;0</formula>
    </cfRule>
  </conditionalFormatting>
  <conditionalFormatting sqref="M2203">
    <cfRule type="containsText" dxfId="19687" priority="20597" operator="containsText" text="Complete">
      <formula>NOT(ISERROR(SEARCH("Complete",M2203)))</formula>
    </cfRule>
  </conditionalFormatting>
  <conditionalFormatting sqref="I2203">
    <cfRule type="cellIs" dxfId="19686" priority="20596" operator="greaterThan">
      <formula>2.35</formula>
    </cfRule>
  </conditionalFormatting>
  <conditionalFormatting sqref="I2203">
    <cfRule type="cellIs" dxfId="19685" priority="20592" operator="greaterThan">
      <formula>2.35</formula>
    </cfRule>
  </conditionalFormatting>
  <conditionalFormatting sqref="J2203">
    <cfRule type="notContainsBlanks" dxfId="19684" priority="20595">
      <formula>LEN(TRIM(J2203))&gt;0</formula>
    </cfRule>
  </conditionalFormatting>
  <conditionalFormatting sqref="K2203">
    <cfRule type="notContainsBlanks" dxfId="19683" priority="20594">
      <formula>LEN(TRIM(K2203))&gt;0</formula>
    </cfRule>
  </conditionalFormatting>
  <conditionalFormatting sqref="M2203">
    <cfRule type="containsText" dxfId="19682" priority="20593" operator="containsText" text="Complete">
      <formula>NOT(ISERROR(SEARCH("Complete",M2203)))</formula>
    </cfRule>
  </conditionalFormatting>
  <conditionalFormatting sqref="J2203">
    <cfRule type="notContainsBlanks" dxfId="19681" priority="20591">
      <formula>LEN(TRIM(J2203))&gt;0</formula>
    </cfRule>
  </conditionalFormatting>
  <conditionalFormatting sqref="K2203">
    <cfRule type="notContainsBlanks" dxfId="19680" priority="20590">
      <formula>LEN(TRIM(K2203))&gt;0</formula>
    </cfRule>
  </conditionalFormatting>
  <conditionalFormatting sqref="M2203">
    <cfRule type="containsText" dxfId="19679" priority="20589" operator="containsText" text="Complete">
      <formula>NOT(ISERROR(SEARCH("Complete",M2203)))</formula>
    </cfRule>
  </conditionalFormatting>
  <conditionalFormatting sqref="I2203">
    <cfRule type="cellIs" dxfId="19678" priority="20588" operator="greaterThan">
      <formula>2.35</formula>
    </cfRule>
  </conditionalFormatting>
  <conditionalFormatting sqref="I2203">
    <cfRule type="cellIs" dxfId="19677" priority="20584" operator="greaterThan">
      <formula>2.35</formula>
    </cfRule>
  </conditionalFormatting>
  <conditionalFormatting sqref="J2203">
    <cfRule type="notContainsBlanks" dxfId="19676" priority="20587">
      <formula>LEN(TRIM(J2203))&gt;0</formula>
    </cfRule>
  </conditionalFormatting>
  <conditionalFormatting sqref="K2203">
    <cfRule type="notContainsBlanks" dxfId="19675" priority="20586">
      <formula>LEN(TRIM(K2203))&gt;0</formula>
    </cfRule>
  </conditionalFormatting>
  <conditionalFormatting sqref="M2203">
    <cfRule type="containsText" dxfId="19674" priority="20585" operator="containsText" text="Complete">
      <formula>NOT(ISERROR(SEARCH("Complete",M2203)))</formula>
    </cfRule>
  </conditionalFormatting>
  <conditionalFormatting sqref="J2204">
    <cfRule type="notContainsBlanks" dxfId="19673" priority="20583">
      <formula>LEN(TRIM(J2204))&gt;0</formula>
    </cfRule>
  </conditionalFormatting>
  <conditionalFormatting sqref="K2204">
    <cfRule type="notContainsBlanks" dxfId="19672" priority="20582">
      <formula>LEN(TRIM(K2204))&gt;0</formula>
    </cfRule>
  </conditionalFormatting>
  <conditionalFormatting sqref="M2204">
    <cfRule type="containsText" dxfId="19671" priority="20581" operator="containsText" text="Complete">
      <formula>NOT(ISERROR(SEARCH("Complete",M2204)))</formula>
    </cfRule>
  </conditionalFormatting>
  <conditionalFormatting sqref="I2204">
    <cfRule type="cellIs" dxfId="19670" priority="20580" operator="greaterThan">
      <formula>2.35</formula>
    </cfRule>
  </conditionalFormatting>
  <conditionalFormatting sqref="I2204">
    <cfRule type="cellIs" dxfId="19669" priority="20576" operator="greaterThan">
      <formula>2.35</formula>
    </cfRule>
  </conditionalFormatting>
  <conditionalFormatting sqref="J2204">
    <cfRule type="notContainsBlanks" dxfId="19668" priority="20579">
      <formula>LEN(TRIM(J2204))&gt;0</formula>
    </cfRule>
  </conditionalFormatting>
  <conditionalFormatting sqref="K2204">
    <cfRule type="notContainsBlanks" dxfId="19667" priority="20578">
      <formula>LEN(TRIM(K2204))&gt;0</formula>
    </cfRule>
  </conditionalFormatting>
  <conditionalFormatting sqref="M2204">
    <cfRule type="containsText" dxfId="19666" priority="20577" operator="containsText" text="Complete">
      <formula>NOT(ISERROR(SEARCH("Complete",M2204)))</formula>
    </cfRule>
  </conditionalFormatting>
  <conditionalFormatting sqref="J2204">
    <cfRule type="notContainsBlanks" dxfId="19665" priority="20575">
      <formula>LEN(TRIM(J2204))&gt;0</formula>
    </cfRule>
  </conditionalFormatting>
  <conditionalFormatting sqref="K2204">
    <cfRule type="notContainsBlanks" dxfId="19664" priority="20574">
      <formula>LEN(TRIM(K2204))&gt;0</formula>
    </cfRule>
  </conditionalFormatting>
  <conditionalFormatting sqref="M2204">
    <cfRule type="containsText" dxfId="19663" priority="20573" operator="containsText" text="Complete">
      <formula>NOT(ISERROR(SEARCH("Complete",M2204)))</formula>
    </cfRule>
  </conditionalFormatting>
  <conditionalFormatting sqref="I2204">
    <cfRule type="cellIs" dxfId="19662" priority="20572" operator="greaterThan">
      <formula>2.35</formula>
    </cfRule>
  </conditionalFormatting>
  <conditionalFormatting sqref="I2204">
    <cfRule type="cellIs" dxfId="19661" priority="20568" operator="greaterThan">
      <formula>2.35</formula>
    </cfRule>
  </conditionalFormatting>
  <conditionalFormatting sqref="J2204">
    <cfRule type="notContainsBlanks" dxfId="19660" priority="20571">
      <formula>LEN(TRIM(J2204))&gt;0</formula>
    </cfRule>
  </conditionalFormatting>
  <conditionalFormatting sqref="K2204">
    <cfRule type="notContainsBlanks" dxfId="19659" priority="20570">
      <formula>LEN(TRIM(K2204))&gt;0</formula>
    </cfRule>
  </conditionalFormatting>
  <conditionalFormatting sqref="M2204">
    <cfRule type="containsText" dxfId="19658" priority="20569" operator="containsText" text="Complete">
      <formula>NOT(ISERROR(SEARCH("Complete",M2204)))</formula>
    </cfRule>
  </conditionalFormatting>
  <conditionalFormatting sqref="J2205">
    <cfRule type="notContainsBlanks" dxfId="19657" priority="20567">
      <formula>LEN(TRIM(J2205))&gt;0</formula>
    </cfRule>
  </conditionalFormatting>
  <conditionalFormatting sqref="K2205">
    <cfRule type="notContainsBlanks" dxfId="19656" priority="20566">
      <formula>LEN(TRIM(K2205))&gt;0</formula>
    </cfRule>
  </conditionalFormatting>
  <conditionalFormatting sqref="M2205">
    <cfRule type="containsText" dxfId="19655" priority="20565" operator="containsText" text="Complete">
      <formula>NOT(ISERROR(SEARCH("Complete",M2205)))</formula>
    </cfRule>
  </conditionalFormatting>
  <conditionalFormatting sqref="I2205">
    <cfRule type="cellIs" dxfId="19654" priority="20564" operator="greaterThan">
      <formula>2.35</formula>
    </cfRule>
  </conditionalFormatting>
  <conditionalFormatting sqref="I2205">
    <cfRule type="cellIs" dxfId="19653" priority="20560" operator="greaterThan">
      <formula>2.35</formula>
    </cfRule>
  </conditionalFormatting>
  <conditionalFormatting sqref="J2205">
    <cfRule type="notContainsBlanks" dxfId="19652" priority="20563">
      <formula>LEN(TRIM(J2205))&gt;0</formula>
    </cfRule>
  </conditionalFormatting>
  <conditionalFormatting sqref="K2205">
    <cfRule type="notContainsBlanks" dxfId="19651" priority="20562">
      <formula>LEN(TRIM(K2205))&gt;0</formula>
    </cfRule>
  </conditionalFormatting>
  <conditionalFormatting sqref="M2205">
    <cfRule type="containsText" dxfId="19650" priority="20561" operator="containsText" text="Complete">
      <formula>NOT(ISERROR(SEARCH("Complete",M2205)))</formula>
    </cfRule>
  </conditionalFormatting>
  <conditionalFormatting sqref="J2205">
    <cfRule type="notContainsBlanks" dxfId="19649" priority="20559">
      <formula>LEN(TRIM(J2205))&gt;0</formula>
    </cfRule>
  </conditionalFormatting>
  <conditionalFormatting sqref="K2205">
    <cfRule type="notContainsBlanks" dxfId="19648" priority="20558">
      <formula>LEN(TRIM(K2205))&gt;0</formula>
    </cfRule>
  </conditionalFormatting>
  <conditionalFormatting sqref="M2205">
    <cfRule type="containsText" dxfId="19647" priority="20557" operator="containsText" text="Complete">
      <formula>NOT(ISERROR(SEARCH("Complete",M2205)))</formula>
    </cfRule>
  </conditionalFormatting>
  <conditionalFormatting sqref="I2205">
    <cfRule type="cellIs" dxfId="19646" priority="20556" operator="greaterThan">
      <formula>2.35</formula>
    </cfRule>
  </conditionalFormatting>
  <conditionalFormatting sqref="I2205">
    <cfRule type="cellIs" dxfId="19645" priority="20552" operator="greaterThan">
      <formula>2.35</formula>
    </cfRule>
  </conditionalFormatting>
  <conditionalFormatting sqref="J2205">
    <cfRule type="notContainsBlanks" dxfId="19644" priority="20555">
      <formula>LEN(TRIM(J2205))&gt;0</formula>
    </cfRule>
  </conditionalFormatting>
  <conditionalFormatting sqref="K2205">
    <cfRule type="notContainsBlanks" dxfId="19643" priority="20554">
      <formula>LEN(TRIM(K2205))&gt;0</formula>
    </cfRule>
  </conditionalFormatting>
  <conditionalFormatting sqref="M2205">
    <cfRule type="containsText" dxfId="19642" priority="20553" operator="containsText" text="Complete">
      <formula>NOT(ISERROR(SEARCH("Complete",M2205)))</formula>
    </cfRule>
  </conditionalFormatting>
  <conditionalFormatting sqref="J2206">
    <cfRule type="notContainsBlanks" dxfId="19641" priority="20551">
      <formula>LEN(TRIM(J2206))&gt;0</formula>
    </cfRule>
  </conditionalFormatting>
  <conditionalFormatting sqref="K2206">
    <cfRule type="notContainsBlanks" dxfId="19640" priority="20550">
      <formula>LEN(TRIM(K2206))&gt;0</formula>
    </cfRule>
  </conditionalFormatting>
  <conditionalFormatting sqref="M2206">
    <cfRule type="containsText" dxfId="19639" priority="20549" operator="containsText" text="Complete">
      <formula>NOT(ISERROR(SEARCH("Complete",M2206)))</formula>
    </cfRule>
  </conditionalFormatting>
  <conditionalFormatting sqref="I2206">
    <cfRule type="cellIs" dxfId="19638" priority="20548" operator="greaterThan">
      <formula>2.35</formula>
    </cfRule>
  </conditionalFormatting>
  <conditionalFormatting sqref="I2206">
    <cfRule type="cellIs" dxfId="19637" priority="20544" operator="greaterThan">
      <formula>2.35</formula>
    </cfRule>
  </conditionalFormatting>
  <conditionalFormatting sqref="J2206">
    <cfRule type="notContainsBlanks" dxfId="19636" priority="20547">
      <formula>LEN(TRIM(J2206))&gt;0</formula>
    </cfRule>
  </conditionalFormatting>
  <conditionalFormatting sqref="K2206">
    <cfRule type="notContainsBlanks" dxfId="19635" priority="20546">
      <formula>LEN(TRIM(K2206))&gt;0</formula>
    </cfRule>
  </conditionalFormatting>
  <conditionalFormatting sqref="M2206">
    <cfRule type="containsText" dxfId="19634" priority="20545" operator="containsText" text="Complete">
      <formula>NOT(ISERROR(SEARCH("Complete",M2206)))</formula>
    </cfRule>
  </conditionalFormatting>
  <conditionalFormatting sqref="J2206">
    <cfRule type="notContainsBlanks" dxfId="19633" priority="20543">
      <formula>LEN(TRIM(J2206))&gt;0</formula>
    </cfRule>
  </conditionalFormatting>
  <conditionalFormatting sqref="K2206">
    <cfRule type="notContainsBlanks" dxfId="19632" priority="20542">
      <formula>LEN(TRIM(K2206))&gt;0</formula>
    </cfRule>
  </conditionalFormatting>
  <conditionalFormatting sqref="M2206">
    <cfRule type="containsText" dxfId="19631" priority="20541" operator="containsText" text="Complete">
      <formula>NOT(ISERROR(SEARCH("Complete",M2206)))</formula>
    </cfRule>
  </conditionalFormatting>
  <conditionalFormatting sqref="I2206">
    <cfRule type="cellIs" dxfId="19630" priority="20540" operator="greaterThan">
      <formula>2.35</formula>
    </cfRule>
  </conditionalFormatting>
  <conditionalFormatting sqref="I2206">
    <cfRule type="cellIs" dxfId="19629" priority="20536" operator="greaterThan">
      <formula>2.35</formula>
    </cfRule>
  </conditionalFormatting>
  <conditionalFormatting sqref="J2206">
    <cfRule type="notContainsBlanks" dxfId="19628" priority="20539">
      <formula>LEN(TRIM(J2206))&gt;0</formula>
    </cfRule>
  </conditionalFormatting>
  <conditionalFormatting sqref="K2206">
    <cfRule type="notContainsBlanks" dxfId="19627" priority="20538">
      <formula>LEN(TRIM(K2206))&gt;0</formula>
    </cfRule>
  </conditionalFormatting>
  <conditionalFormatting sqref="M2206">
    <cfRule type="containsText" dxfId="19626" priority="20537" operator="containsText" text="Complete">
      <formula>NOT(ISERROR(SEARCH("Complete",M2206)))</formula>
    </cfRule>
  </conditionalFormatting>
  <conditionalFormatting sqref="J2207">
    <cfRule type="notContainsBlanks" dxfId="19625" priority="20535">
      <formula>LEN(TRIM(J2207))&gt;0</formula>
    </cfRule>
  </conditionalFormatting>
  <conditionalFormatting sqref="K2207">
    <cfRule type="notContainsBlanks" dxfId="19624" priority="20534">
      <formula>LEN(TRIM(K2207))&gt;0</formula>
    </cfRule>
  </conditionalFormatting>
  <conditionalFormatting sqref="M2207">
    <cfRule type="containsText" dxfId="19623" priority="20533" operator="containsText" text="Complete">
      <formula>NOT(ISERROR(SEARCH("Complete",M2207)))</formula>
    </cfRule>
  </conditionalFormatting>
  <conditionalFormatting sqref="I2207">
    <cfRule type="cellIs" dxfId="19622" priority="20532" operator="greaterThan">
      <formula>2.35</formula>
    </cfRule>
  </conditionalFormatting>
  <conditionalFormatting sqref="I2207">
    <cfRule type="cellIs" dxfId="19621" priority="20528" operator="greaterThan">
      <formula>2.35</formula>
    </cfRule>
  </conditionalFormatting>
  <conditionalFormatting sqref="J2207">
    <cfRule type="notContainsBlanks" dxfId="19620" priority="20531">
      <formula>LEN(TRIM(J2207))&gt;0</formula>
    </cfRule>
  </conditionalFormatting>
  <conditionalFormatting sqref="K2207">
    <cfRule type="notContainsBlanks" dxfId="19619" priority="20530">
      <formula>LEN(TRIM(K2207))&gt;0</formula>
    </cfRule>
  </conditionalFormatting>
  <conditionalFormatting sqref="M2207">
    <cfRule type="containsText" dxfId="19618" priority="20529" operator="containsText" text="Complete">
      <formula>NOT(ISERROR(SEARCH("Complete",M2207)))</formula>
    </cfRule>
  </conditionalFormatting>
  <conditionalFormatting sqref="J2207">
    <cfRule type="notContainsBlanks" dxfId="19617" priority="20527">
      <formula>LEN(TRIM(J2207))&gt;0</formula>
    </cfRule>
  </conditionalFormatting>
  <conditionalFormatting sqref="K2207">
    <cfRule type="notContainsBlanks" dxfId="19616" priority="20526">
      <formula>LEN(TRIM(K2207))&gt;0</formula>
    </cfRule>
  </conditionalFormatting>
  <conditionalFormatting sqref="M2207">
    <cfRule type="containsText" dxfId="19615" priority="20525" operator="containsText" text="Complete">
      <formula>NOT(ISERROR(SEARCH("Complete",M2207)))</formula>
    </cfRule>
  </conditionalFormatting>
  <conditionalFormatting sqref="I2207">
    <cfRule type="cellIs" dxfId="19614" priority="20524" operator="greaterThan">
      <formula>2.35</formula>
    </cfRule>
  </conditionalFormatting>
  <conditionalFormatting sqref="I2207">
    <cfRule type="cellIs" dxfId="19613" priority="20520" operator="greaterThan">
      <formula>2.35</formula>
    </cfRule>
  </conditionalFormatting>
  <conditionalFormatting sqref="J2207">
    <cfRule type="notContainsBlanks" dxfId="19612" priority="20523">
      <formula>LEN(TRIM(J2207))&gt;0</formula>
    </cfRule>
  </conditionalFormatting>
  <conditionalFormatting sqref="K2207">
    <cfRule type="notContainsBlanks" dxfId="19611" priority="20522">
      <formula>LEN(TRIM(K2207))&gt;0</formula>
    </cfRule>
  </conditionalFormatting>
  <conditionalFormatting sqref="M2207">
    <cfRule type="containsText" dxfId="19610" priority="20521" operator="containsText" text="Complete">
      <formula>NOT(ISERROR(SEARCH("Complete",M2207)))</formula>
    </cfRule>
  </conditionalFormatting>
  <conditionalFormatting sqref="J2208">
    <cfRule type="notContainsBlanks" dxfId="19609" priority="20519">
      <formula>LEN(TRIM(J2208))&gt;0</formula>
    </cfRule>
  </conditionalFormatting>
  <conditionalFormatting sqref="K2208">
    <cfRule type="notContainsBlanks" dxfId="19608" priority="20518">
      <formula>LEN(TRIM(K2208))&gt;0</formula>
    </cfRule>
  </conditionalFormatting>
  <conditionalFormatting sqref="M2208">
    <cfRule type="containsText" dxfId="19607" priority="20517" operator="containsText" text="Complete">
      <formula>NOT(ISERROR(SEARCH("Complete",M2208)))</formula>
    </cfRule>
  </conditionalFormatting>
  <conditionalFormatting sqref="I2208">
    <cfRule type="cellIs" dxfId="19606" priority="20516" operator="greaterThan">
      <formula>2.35</formula>
    </cfRule>
  </conditionalFormatting>
  <conditionalFormatting sqref="I2208">
    <cfRule type="cellIs" dxfId="19605" priority="20512" operator="greaterThan">
      <formula>2.35</formula>
    </cfRule>
  </conditionalFormatting>
  <conditionalFormatting sqref="J2208">
    <cfRule type="notContainsBlanks" dxfId="19604" priority="20515">
      <formula>LEN(TRIM(J2208))&gt;0</formula>
    </cfRule>
  </conditionalFormatting>
  <conditionalFormatting sqref="K2208">
    <cfRule type="notContainsBlanks" dxfId="19603" priority="20514">
      <formula>LEN(TRIM(K2208))&gt;0</formula>
    </cfRule>
  </conditionalFormatting>
  <conditionalFormatting sqref="M2208">
    <cfRule type="containsText" dxfId="19602" priority="20513" operator="containsText" text="Complete">
      <formula>NOT(ISERROR(SEARCH("Complete",M2208)))</formula>
    </cfRule>
  </conditionalFormatting>
  <conditionalFormatting sqref="J2208">
    <cfRule type="notContainsBlanks" dxfId="19601" priority="20511">
      <formula>LEN(TRIM(J2208))&gt;0</formula>
    </cfRule>
  </conditionalFormatting>
  <conditionalFormatting sqref="K2208">
    <cfRule type="notContainsBlanks" dxfId="19600" priority="20510">
      <formula>LEN(TRIM(K2208))&gt;0</formula>
    </cfRule>
  </conditionalFormatting>
  <conditionalFormatting sqref="M2208">
    <cfRule type="containsText" dxfId="19599" priority="20509" operator="containsText" text="Complete">
      <formula>NOT(ISERROR(SEARCH("Complete",M2208)))</formula>
    </cfRule>
  </conditionalFormatting>
  <conditionalFormatting sqref="I2208">
    <cfRule type="cellIs" dxfId="19598" priority="20508" operator="greaterThan">
      <formula>2.35</formula>
    </cfRule>
  </conditionalFormatting>
  <conditionalFormatting sqref="I2208">
    <cfRule type="cellIs" dxfId="19597" priority="20504" operator="greaterThan">
      <formula>2.35</formula>
    </cfRule>
  </conditionalFormatting>
  <conditionalFormatting sqref="J2208">
    <cfRule type="notContainsBlanks" dxfId="19596" priority="20507">
      <formula>LEN(TRIM(J2208))&gt;0</formula>
    </cfRule>
  </conditionalFormatting>
  <conditionalFormatting sqref="K2208">
    <cfRule type="notContainsBlanks" dxfId="19595" priority="20506">
      <formula>LEN(TRIM(K2208))&gt;0</formula>
    </cfRule>
  </conditionalFormatting>
  <conditionalFormatting sqref="M2208">
    <cfRule type="containsText" dxfId="19594" priority="20505" operator="containsText" text="Complete">
      <formula>NOT(ISERROR(SEARCH("Complete",M2208)))</formula>
    </cfRule>
  </conditionalFormatting>
  <conditionalFormatting sqref="J2209">
    <cfRule type="notContainsBlanks" dxfId="19593" priority="20503">
      <formula>LEN(TRIM(J2209))&gt;0</formula>
    </cfRule>
  </conditionalFormatting>
  <conditionalFormatting sqref="K2209">
    <cfRule type="notContainsBlanks" dxfId="19592" priority="20502">
      <formula>LEN(TRIM(K2209))&gt;0</formula>
    </cfRule>
  </conditionalFormatting>
  <conditionalFormatting sqref="M2209">
    <cfRule type="containsText" dxfId="19591" priority="20501" operator="containsText" text="Complete">
      <formula>NOT(ISERROR(SEARCH("Complete",M2209)))</formula>
    </cfRule>
  </conditionalFormatting>
  <conditionalFormatting sqref="I2209">
    <cfRule type="cellIs" dxfId="19590" priority="20500" operator="greaterThan">
      <formula>2.35</formula>
    </cfRule>
  </conditionalFormatting>
  <conditionalFormatting sqref="I2209">
    <cfRule type="cellIs" dxfId="19589" priority="20496" operator="greaterThan">
      <formula>2.35</formula>
    </cfRule>
  </conditionalFormatting>
  <conditionalFormatting sqref="J2209">
    <cfRule type="notContainsBlanks" dxfId="19588" priority="20499">
      <formula>LEN(TRIM(J2209))&gt;0</formula>
    </cfRule>
  </conditionalFormatting>
  <conditionalFormatting sqref="K2209">
    <cfRule type="notContainsBlanks" dxfId="19587" priority="20498">
      <formula>LEN(TRIM(K2209))&gt;0</formula>
    </cfRule>
  </conditionalFormatting>
  <conditionalFormatting sqref="M2209">
    <cfRule type="containsText" dxfId="19586" priority="20497" operator="containsText" text="Complete">
      <formula>NOT(ISERROR(SEARCH("Complete",M2209)))</formula>
    </cfRule>
  </conditionalFormatting>
  <conditionalFormatting sqref="J2209">
    <cfRule type="notContainsBlanks" dxfId="19585" priority="20495">
      <formula>LEN(TRIM(J2209))&gt;0</formula>
    </cfRule>
  </conditionalFormatting>
  <conditionalFormatting sqref="K2209">
    <cfRule type="notContainsBlanks" dxfId="19584" priority="20494">
      <formula>LEN(TRIM(K2209))&gt;0</formula>
    </cfRule>
  </conditionalFormatting>
  <conditionalFormatting sqref="M2209">
    <cfRule type="containsText" dxfId="19583" priority="20493" operator="containsText" text="Complete">
      <formula>NOT(ISERROR(SEARCH("Complete",M2209)))</formula>
    </cfRule>
  </conditionalFormatting>
  <conditionalFormatting sqref="I2209">
    <cfRule type="cellIs" dxfId="19582" priority="20492" operator="greaterThan">
      <formula>2.35</formula>
    </cfRule>
  </conditionalFormatting>
  <conditionalFormatting sqref="I2209">
    <cfRule type="cellIs" dxfId="19581" priority="20488" operator="greaterThan">
      <formula>2.35</formula>
    </cfRule>
  </conditionalFormatting>
  <conditionalFormatting sqref="J2209">
    <cfRule type="notContainsBlanks" dxfId="19580" priority="20491">
      <formula>LEN(TRIM(J2209))&gt;0</formula>
    </cfRule>
  </conditionalFormatting>
  <conditionalFormatting sqref="K2209">
    <cfRule type="notContainsBlanks" dxfId="19579" priority="20490">
      <formula>LEN(TRIM(K2209))&gt;0</formula>
    </cfRule>
  </conditionalFormatting>
  <conditionalFormatting sqref="M2209">
    <cfRule type="containsText" dxfId="19578" priority="20489" operator="containsText" text="Complete">
      <formula>NOT(ISERROR(SEARCH("Complete",M2209)))</formula>
    </cfRule>
  </conditionalFormatting>
  <conditionalFormatting sqref="J2210">
    <cfRule type="notContainsBlanks" dxfId="19577" priority="20487">
      <formula>LEN(TRIM(J2210))&gt;0</formula>
    </cfRule>
  </conditionalFormatting>
  <conditionalFormatting sqref="K2210">
    <cfRule type="notContainsBlanks" dxfId="19576" priority="20486">
      <formula>LEN(TRIM(K2210))&gt;0</formula>
    </cfRule>
  </conditionalFormatting>
  <conditionalFormatting sqref="M2210">
    <cfRule type="containsText" dxfId="19575" priority="20485" operator="containsText" text="Complete">
      <formula>NOT(ISERROR(SEARCH("Complete",M2210)))</formula>
    </cfRule>
  </conditionalFormatting>
  <conditionalFormatting sqref="I2210">
    <cfRule type="cellIs" dxfId="19574" priority="20484" operator="greaterThan">
      <formula>2.35</formula>
    </cfRule>
  </conditionalFormatting>
  <conditionalFormatting sqref="I2210">
    <cfRule type="cellIs" dxfId="19573" priority="20480" operator="greaterThan">
      <formula>2.35</formula>
    </cfRule>
  </conditionalFormatting>
  <conditionalFormatting sqref="J2210">
    <cfRule type="notContainsBlanks" dxfId="19572" priority="20483">
      <formula>LEN(TRIM(J2210))&gt;0</formula>
    </cfRule>
  </conditionalFormatting>
  <conditionalFormatting sqref="K2210">
    <cfRule type="notContainsBlanks" dxfId="19571" priority="20482">
      <formula>LEN(TRIM(K2210))&gt;0</formula>
    </cfRule>
  </conditionalFormatting>
  <conditionalFormatting sqref="M2210">
    <cfRule type="containsText" dxfId="19570" priority="20481" operator="containsText" text="Complete">
      <formula>NOT(ISERROR(SEARCH("Complete",M2210)))</formula>
    </cfRule>
  </conditionalFormatting>
  <conditionalFormatting sqref="J2210">
    <cfRule type="notContainsBlanks" dxfId="19569" priority="20479">
      <formula>LEN(TRIM(J2210))&gt;0</formula>
    </cfRule>
  </conditionalFormatting>
  <conditionalFormatting sqref="K2210">
    <cfRule type="notContainsBlanks" dxfId="19568" priority="20478">
      <formula>LEN(TRIM(K2210))&gt;0</formula>
    </cfRule>
  </conditionalFormatting>
  <conditionalFormatting sqref="M2210">
    <cfRule type="containsText" dxfId="19567" priority="20477" operator="containsText" text="Complete">
      <formula>NOT(ISERROR(SEARCH("Complete",M2210)))</formula>
    </cfRule>
  </conditionalFormatting>
  <conditionalFormatting sqref="I2210">
    <cfRule type="cellIs" dxfId="19566" priority="20476" operator="greaterThan">
      <formula>2.35</formula>
    </cfRule>
  </conditionalFormatting>
  <conditionalFormatting sqref="I2210">
    <cfRule type="cellIs" dxfId="19565" priority="20472" operator="greaterThan">
      <formula>2.35</formula>
    </cfRule>
  </conditionalFormatting>
  <conditionalFormatting sqref="J2210">
    <cfRule type="notContainsBlanks" dxfId="19564" priority="20475">
      <formula>LEN(TRIM(J2210))&gt;0</formula>
    </cfRule>
  </conditionalFormatting>
  <conditionalFormatting sqref="K2210">
    <cfRule type="notContainsBlanks" dxfId="19563" priority="20474">
      <formula>LEN(TRIM(K2210))&gt;0</formula>
    </cfRule>
  </conditionalFormatting>
  <conditionalFormatting sqref="M2210">
    <cfRule type="containsText" dxfId="19562" priority="20473" operator="containsText" text="Complete">
      <formula>NOT(ISERROR(SEARCH("Complete",M2210)))</formula>
    </cfRule>
  </conditionalFormatting>
  <conditionalFormatting sqref="J2211">
    <cfRule type="notContainsBlanks" dxfId="19561" priority="20471">
      <formula>LEN(TRIM(J2211))&gt;0</formula>
    </cfRule>
  </conditionalFormatting>
  <conditionalFormatting sqref="K2211">
    <cfRule type="notContainsBlanks" dxfId="19560" priority="20470">
      <formula>LEN(TRIM(K2211))&gt;0</formula>
    </cfRule>
  </conditionalFormatting>
  <conditionalFormatting sqref="M2211">
    <cfRule type="containsText" dxfId="19559" priority="20469" operator="containsText" text="Complete">
      <formula>NOT(ISERROR(SEARCH("Complete",M2211)))</formula>
    </cfRule>
  </conditionalFormatting>
  <conditionalFormatting sqref="I2211">
    <cfRule type="cellIs" dxfId="19558" priority="20468" operator="greaterThan">
      <formula>2.35</formula>
    </cfRule>
  </conditionalFormatting>
  <conditionalFormatting sqref="I2211">
    <cfRule type="cellIs" dxfId="19557" priority="20464" operator="greaterThan">
      <formula>2.35</formula>
    </cfRule>
  </conditionalFormatting>
  <conditionalFormatting sqref="J2211">
    <cfRule type="notContainsBlanks" dxfId="19556" priority="20467">
      <formula>LEN(TRIM(J2211))&gt;0</formula>
    </cfRule>
  </conditionalFormatting>
  <conditionalFormatting sqref="K2211">
    <cfRule type="notContainsBlanks" dxfId="19555" priority="20466">
      <formula>LEN(TRIM(K2211))&gt;0</formula>
    </cfRule>
  </conditionalFormatting>
  <conditionalFormatting sqref="M2211">
    <cfRule type="containsText" dxfId="19554" priority="20465" operator="containsText" text="Complete">
      <formula>NOT(ISERROR(SEARCH("Complete",M2211)))</formula>
    </cfRule>
  </conditionalFormatting>
  <conditionalFormatting sqref="J2211">
    <cfRule type="notContainsBlanks" dxfId="19553" priority="20463">
      <formula>LEN(TRIM(J2211))&gt;0</formula>
    </cfRule>
  </conditionalFormatting>
  <conditionalFormatting sqref="K2211">
    <cfRule type="notContainsBlanks" dxfId="19552" priority="20462">
      <formula>LEN(TRIM(K2211))&gt;0</formula>
    </cfRule>
  </conditionalFormatting>
  <conditionalFormatting sqref="M2211">
    <cfRule type="containsText" dxfId="19551" priority="20461" operator="containsText" text="Complete">
      <formula>NOT(ISERROR(SEARCH("Complete",M2211)))</formula>
    </cfRule>
  </conditionalFormatting>
  <conditionalFormatting sqref="I2211">
    <cfRule type="cellIs" dxfId="19550" priority="20460" operator="greaterThan">
      <formula>2.35</formula>
    </cfRule>
  </conditionalFormatting>
  <conditionalFormatting sqref="I2211">
    <cfRule type="cellIs" dxfId="19549" priority="20456" operator="greaterThan">
      <formula>2.35</formula>
    </cfRule>
  </conditionalFormatting>
  <conditionalFormatting sqref="J2211">
    <cfRule type="notContainsBlanks" dxfId="19548" priority="20459">
      <formula>LEN(TRIM(J2211))&gt;0</formula>
    </cfRule>
  </conditionalFormatting>
  <conditionalFormatting sqref="K2211">
    <cfRule type="notContainsBlanks" dxfId="19547" priority="20458">
      <formula>LEN(TRIM(K2211))&gt;0</formula>
    </cfRule>
  </conditionalFormatting>
  <conditionalFormatting sqref="M2211">
    <cfRule type="containsText" dxfId="19546" priority="20457" operator="containsText" text="Complete">
      <formula>NOT(ISERROR(SEARCH("Complete",M2211)))</formula>
    </cfRule>
  </conditionalFormatting>
  <conditionalFormatting sqref="J2212">
    <cfRule type="notContainsBlanks" dxfId="19545" priority="20455">
      <formula>LEN(TRIM(J2212))&gt;0</formula>
    </cfRule>
  </conditionalFormatting>
  <conditionalFormatting sqref="K2212">
    <cfRule type="notContainsBlanks" dxfId="19544" priority="20454">
      <formula>LEN(TRIM(K2212))&gt;0</formula>
    </cfRule>
  </conditionalFormatting>
  <conditionalFormatting sqref="M2212">
    <cfRule type="containsText" dxfId="19543" priority="20453" operator="containsText" text="Complete">
      <formula>NOT(ISERROR(SEARCH("Complete",M2212)))</formula>
    </cfRule>
  </conditionalFormatting>
  <conditionalFormatting sqref="I2212">
    <cfRule type="cellIs" dxfId="19542" priority="20452" operator="greaterThan">
      <formula>2.35</formula>
    </cfRule>
  </conditionalFormatting>
  <conditionalFormatting sqref="I2212">
    <cfRule type="cellIs" dxfId="19541" priority="20448" operator="greaterThan">
      <formula>2.35</formula>
    </cfRule>
  </conditionalFormatting>
  <conditionalFormatting sqref="J2212">
    <cfRule type="notContainsBlanks" dxfId="19540" priority="20451">
      <formula>LEN(TRIM(J2212))&gt;0</formula>
    </cfRule>
  </conditionalFormatting>
  <conditionalFormatting sqref="K2212">
    <cfRule type="notContainsBlanks" dxfId="19539" priority="20450">
      <formula>LEN(TRIM(K2212))&gt;0</formula>
    </cfRule>
  </conditionalFormatting>
  <conditionalFormatting sqref="M2212">
    <cfRule type="containsText" dxfId="19538" priority="20449" operator="containsText" text="Complete">
      <formula>NOT(ISERROR(SEARCH("Complete",M2212)))</formula>
    </cfRule>
  </conditionalFormatting>
  <conditionalFormatting sqref="J2212">
    <cfRule type="notContainsBlanks" dxfId="19537" priority="20447">
      <formula>LEN(TRIM(J2212))&gt;0</formula>
    </cfRule>
  </conditionalFormatting>
  <conditionalFormatting sqref="K2212">
    <cfRule type="notContainsBlanks" dxfId="19536" priority="20446">
      <formula>LEN(TRIM(K2212))&gt;0</formula>
    </cfRule>
  </conditionalFormatting>
  <conditionalFormatting sqref="M2212">
    <cfRule type="containsText" dxfId="19535" priority="20445" operator="containsText" text="Complete">
      <formula>NOT(ISERROR(SEARCH("Complete",M2212)))</formula>
    </cfRule>
  </conditionalFormatting>
  <conditionalFormatting sqref="I2212">
    <cfRule type="cellIs" dxfId="19534" priority="20444" operator="greaterThan">
      <formula>2.35</formula>
    </cfRule>
  </conditionalFormatting>
  <conditionalFormatting sqref="I2212">
    <cfRule type="cellIs" dxfId="19533" priority="20440" operator="greaterThan">
      <formula>2.35</formula>
    </cfRule>
  </conditionalFormatting>
  <conditionalFormatting sqref="J2212">
    <cfRule type="notContainsBlanks" dxfId="19532" priority="20443">
      <formula>LEN(TRIM(J2212))&gt;0</formula>
    </cfRule>
  </conditionalFormatting>
  <conditionalFormatting sqref="K2212">
    <cfRule type="notContainsBlanks" dxfId="19531" priority="20442">
      <formula>LEN(TRIM(K2212))&gt;0</formula>
    </cfRule>
  </conditionalFormatting>
  <conditionalFormatting sqref="M2212">
    <cfRule type="containsText" dxfId="19530" priority="20441" operator="containsText" text="Complete">
      <formula>NOT(ISERROR(SEARCH("Complete",M2212)))</formula>
    </cfRule>
  </conditionalFormatting>
  <conditionalFormatting sqref="J2213">
    <cfRule type="notContainsBlanks" dxfId="19529" priority="20439">
      <formula>LEN(TRIM(J2213))&gt;0</formula>
    </cfRule>
  </conditionalFormatting>
  <conditionalFormatting sqref="K2213">
    <cfRule type="notContainsBlanks" dxfId="19528" priority="20438">
      <formula>LEN(TRIM(K2213))&gt;0</formula>
    </cfRule>
  </conditionalFormatting>
  <conditionalFormatting sqref="M2213">
    <cfRule type="containsText" dxfId="19527" priority="20437" operator="containsText" text="Complete">
      <formula>NOT(ISERROR(SEARCH("Complete",M2213)))</formula>
    </cfRule>
  </conditionalFormatting>
  <conditionalFormatting sqref="I2213">
    <cfRule type="cellIs" dxfId="19526" priority="20436" operator="greaterThan">
      <formula>2.35</formula>
    </cfRule>
  </conditionalFormatting>
  <conditionalFormatting sqref="I2213">
    <cfRule type="cellIs" dxfId="19525" priority="20432" operator="greaterThan">
      <formula>2.35</formula>
    </cfRule>
  </conditionalFormatting>
  <conditionalFormatting sqref="J2213">
    <cfRule type="notContainsBlanks" dxfId="19524" priority="20435">
      <formula>LEN(TRIM(J2213))&gt;0</formula>
    </cfRule>
  </conditionalFormatting>
  <conditionalFormatting sqref="K2213">
    <cfRule type="notContainsBlanks" dxfId="19523" priority="20434">
      <formula>LEN(TRIM(K2213))&gt;0</formula>
    </cfRule>
  </conditionalFormatting>
  <conditionalFormatting sqref="M2213">
    <cfRule type="containsText" dxfId="19522" priority="20433" operator="containsText" text="Complete">
      <formula>NOT(ISERROR(SEARCH("Complete",M2213)))</formula>
    </cfRule>
  </conditionalFormatting>
  <conditionalFormatting sqref="J2213">
    <cfRule type="notContainsBlanks" dxfId="19521" priority="20431">
      <formula>LEN(TRIM(J2213))&gt;0</formula>
    </cfRule>
  </conditionalFormatting>
  <conditionalFormatting sqref="K2213">
    <cfRule type="notContainsBlanks" dxfId="19520" priority="20430">
      <formula>LEN(TRIM(K2213))&gt;0</formula>
    </cfRule>
  </conditionalFormatting>
  <conditionalFormatting sqref="M2213">
    <cfRule type="containsText" dxfId="19519" priority="20429" operator="containsText" text="Complete">
      <formula>NOT(ISERROR(SEARCH("Complete",M2213)))</formula>
    </cfRule>
  </conditionalFormatting>
  <conditionalFormatting sqref="I2213">
    <cfRule type="cellIs" dxfId="19518" priority="20428" operator="greaterThan">
      <formula>2.35</formula>
    </cfRule>
  </conditionalFormatting>
  <conditionalFormatting sqref="I2213">
    <cfRule type="cellIs" dxfId="19517" priority="20424" operator="greaterThan">
      <formula>2.35</formula>
    </cfRule>
  </conditionalFormatting>
  <conditionalFormatting sqref="J2213">
    <cfRule type="notContainsBlanks" dxfId="19516" priority="20427">
      <formula>LEN(TRIM(J2213))&gt;0</formula>
    </cfRule>
  </conditionalFormatting>
  <conditionalFormatting sqref="K2213">
    <cfRule type="notContainsBlanks" dxfId="19515" priority="20426">
      <formula>LEN(TRIM(K2213))&gt;0</formula>
    </cfRule>
  </conditionalFormatting>
  <conditionalFormatting sqref="M2213">
    <cfRule type="containsText" dxfId="19514" priority="20425" operator="containsText" text="Complete">
      <formula>NOT(ISERROR(SEARCH("Complete",M2213)))</formula>
    </cfRule>
  </conditionalFormatting>
  <conditionalFormatting sqref="J2214">
    <cfRule type="notContainsBlanks" dxfId="19513" priority="20423">
      <formula>LEN(TRIM(J2214))&gt;0</formula>
    </cfRule>
  </conditionalFormatting>
  <conditionalFormatting sqref="K2214">
    <cfRule type="notContainsBlanks" dxfId="19512" priority="20422">
      <formula>LEN(TRIM(K2214))&gt;0</formula>
    </cfRule>
  </conditionalFormatting>
  <conditionalFormatting sqref="M2214">
    <cfRule type="containsText" dxfId="19511" priority="20421" operator="containsText" text="Complete">
      <formula>NOT(ISERROR(SEARCH("Complete",M2214)))</formula>
    </cfRule>
  </conditionalFormatting>
  <conditionalFormatting sqref="I2214">
    <cfRule type="cellIs" dxfId="19510" priority="20420" operator="greaterThan">
      <formula>2.35</formula>
    </cfRule>
  </conditionalFormatting>
  <conditionalFormatting sqref="I2214">
    <cfRule type="cellIs" dxfId="19509" priority="20416" operator="greaterThan">
      <formula>2.35</formula>
    </cfRule>
  </conditionalFormatting>
  <conditionalFormatting sqref="J2214">
    <cfRule type="notContainsBlanks" dxfId="19508" priority="20419">
      <formula>LEN(TRIM(J2214))&gt;0</formula>
    </cfRule>
  </conditionalFormatting>
  <conditionalFormatting sqref="K2214">
    <cfRule type="notContainsBlanks" dxfId="19507" priority="20418">
      <formula>LEN(TRIM(K2214))&gt;0</formula>
    </cfRule>
  </conditionalFormatting>
  <conditionalFormatting sqref="M2214">
    <cfRule type="containsText" dxfId="19506" priority="20417" operator="containsText" text="Complete">
      <formula>NOT(ISERROR(SEARCH("Complete",M2214)))</formula>
    </cfRule>
  </conditionalFormatting>
  <conditionalFormatting sqref="J2214">
    <cfRule type="notContainsBlanks" dxfId="19505" priority="20415">
      <formula>LEN(TRIM(J2214))&gt;0</formula>
    </cfRule>
  </conditionalFormatting>
  <conditionalFormatting sqref="K2214">
    <cfRule type="notContainsBlanks" dxfId="19504" priority="20414">
      <formula>LEN(TRIM(K2214))&gt;0</formula>
    </cfRule>
  </conditionalFormatting>
  <conditionalFormatting sqref="M2214">
    <cfRule type="containsText" dxfId="19503" priority="20413" operator="containsText" text="Complete">
      <formula>NOT(ISERROR(SEARCH("Complete",M2214)))</formula>
    </cfRule>
  </conditionalFormatting>
  <conditionalFormatting sqref="I2214">
    <cfRule type="cellIs" dxfId="19502" priority="20412" operator="greaterThan">
      <formula>2.35</formula>
    </cfRule>
  </conditionalFormatting>
  <conditionalFormatting sqref="I2214">
    <cfRule type="cellIs" dxfId="19501" priority="20408" operator="greaterThan">
      <formula>2.35</formula>
    </cfRule>
  </conditionalFormatting>
  <conditionalFormatting sqref="J2214">
    <cfRule type="notContainsBlanks" dxfId="19500" priority="20411">
      <formula>LEN(TRIM(J2214))&gt;0</formula>
    </cfRule>
  </conditionalFormatting>
  <conditionalFormatting sqref="K2214">
    <cfRule type="notContainsBlanks" dxfId="19499" priority="20410">
      <formula>LEN(TRIM(K2214))&gt;0</formula>
    </cfRule>
  </conditionalFormatting>
  <conditionalFormatting sqref="M2214">
    <cfRule type="containsText" dxfId="19498" priority="20409" operator="containsText" text="Complete">
      <formula>NOT(ISERROR(SEARCH("Complete",M2214)))</formula>
    </cfRule>
  </conditionalFormatting>
  <conditionalFormatting sqref="J2215">
    <cfRule type="notContainsBlanks" dxfId="19497" priority="20407">
      <formula>LEN(TRIM(J2215))&gt;0</formula>
    </cfRule>
  </conditionalFormatting>
  <conditionalFormatting sqref="K2215">
    <cfRule type="notContainsBlanks" dxfId="19496" priority="20406">
      <formula>LEN(TRIM(K2215))&gt;0</formula>
    </cfRule>
  </conditionalFormatting>
  <conditionalFormatting sqref="M2215">
    <cfRule type="containsText" dxfId="19495" priority="20405" operator="containsText" text="Complete">
      <formula>NOT(ISERROR(SEARCH("Complete",M2215)))</formula>
    </cfRule>
  </conditionalFormatting>
  <conditionalFormatting sqref="I2215">
    <cfRule type="cellIs" dxfId="19494" priority="20404" operator="greaterThan">
      <formula>2.35</formula>
    </cfRule>
  </conditionalFormatting>
  <conditionalFormatting sqref="I2215">
    <cfRule type="cellIs" dxfId="19493" priority="20400" operator="greaterThan">
      <formula>2.35</formula>
    </cfRule>
  </conditionalFormatting>
  <conditionalFormatting sqref="J2215">
    <cfRule type="notContainsBlanks" dxfId="19492" priority="20403">
      <formula>LEN(TRIM(J2215))&gt;0</formula>
    </cfRule>
  </conditionalFormatting>
  <conditionalFormatting sqref="K2215">
    <cfRule type="notContainsBlanks" dxfId="19491" priority="20402">
      <formula>LEN(TRIM(K2215))&gt;0</formula>
    </cfRule>
  </conditionalFormatting>
  <conditionalFormatting sqref="M2215">
    <cfRule type="containsText" dxfId="19490" priority="20401" operator="containsText" text="Complete">
      <formula>NOT(ISERROR(SEARCH("Complete",M2215)))</formula>
    </cfRule>
  </conditionalFormatting>
  <conditionalFormatting sqref="J2215">
    <cfRule type="notContainsBlanks" dxfId="19489" priority="20399">
      <formula>LEN(TRIM(J2215))&gt;0</formula>
    </cfRule>
  </conditionalFormatting>
  <conditionalFormatting sqref="K2215">
    <cfRule type="notContainsBlanks" dxfId="19488" priority="20398">
      <formula>LEN(TRIM(K2215))&gt;0</formula>
    </cfRule>
  </conditionalFormatting>
  <conditionalFormatting sqref="M2215">
    <cfRule type="containsText" dxfId="19487" priority="20397" operator="containsText" text="Complete">
      <formula>NOT(ISERROR(SEARCH("Complete",M2215)))</formula>
    </cfRule>
  </conditionalFormatting>
  <conditionalFormatting sqref="I2215">
    <cfRule type="cellIs" dxfId="19486" priority="20396" operator="greaterThan">
      <formula>2.35</formula>
    </cfRule>
  </conditionalFormatting>
  <conditionalFormatting sqref="I2215">
    <cfRule type="cellIs" dxfId="19485" priority="20392" operator="greaterThan">
      <formula>2.35</formula>
    </cfRule>
  </conditionalFormatting>
  <conditionalFormatting sqref="J2215">
    <cfRule type="notContainsBlanks" dxfId="19484" priority="20395">
      <formula>LEN(TRIM(J2215))&gt;0</formula>
    </cfRule>
  </conditionalFormatting>
  <conditionalFormatting sqref="K2215">
    <cfRule type="notContainsBlanks" dxfId="19483" priority="20394">
      <formula>LEN(TRIM(K2215))&gt;0</formula>
    </cfRule>
  </conditionalFormatting>
  <conditionalFormatting sqref="M2215">
    <cfRule type="containsText" dxfId="19482" priority="20393" operator="containsText" text="Complete">
      <formula>NOT(ISERROR(SEARCH("Complete",M2215)))</formula>
    </cfRule>
  </conditionalFormatting>
  <conditionalFormatting sqref="J2216">
    <cfRule type="notContainsBlanks" dxfId="19481" priority="20391">
      <formula>LEN(TRIM(J2216))&gt;0</formula>
    </cfRule>
  </conditionalFormatting>
  <conditionalFormatting sqref="K2216">
    <cfRule type="notContainsBlanks" dxfId="19480" priority="20390">
      <formula>LEN(TRIM(K2216))&gt;0</formula>
    </cfRule>
  </conditionalFormatting>
  <conditionalFormatting sqref="M2216">
    <cfRule type="containsText" dxfId="19479" priority="20389" operator="containsText" text="Complete">
      <formula>NOT(ISERROR(SEARCH("Complete",M2216)))</formula>
    </cfRule>
  </conditionalFormatting>
  <conditionalFormatting sqref="I2216">
    <cfRule type="cellIs" dxfId="19478" priority="20388" operator="greaterThan">
      <formula>2.35</formula>
    </cfRule>
  </conditionalFormatting>
  <conditionalFormatting sqref="I2216">
    <cfRule type="cellIs" dxfId="19477" priority="20384" operator="greaterThan">
      <formula>2.35</formula>
    </cfRule>
  </conditionalFormatting>
  <conditionalFormatting sqref="J2216">
    <cfRule type="notContainsBlanks" dxfId="19476" priority="20387">
      <formula>LEN(TRIM(J2216))&gt;0</formula>
    </cfRule>
  </conditionalFormatting>
  <conditionalFormatting sqref="K2216">
    <cfRule type="notContainsBlanks" dxfId="19475" priority="20386">
      <formula>LEN(TRIM(K2216))&gt;0</formula>
    </cfRule>
  </conditionalFormatting>
  <conditionalFormatting sqref="M2216">
    <cfRule type="containsText" dxfId="19474" priority="20385" operator="containsText" text="Complete">
      <formula>NOT(ISERROR(SEARCH("Complete",M2216)))</formula>
    </cfRule>
  </conditionalFormatting>
  <conditionalFormatting sqref="J2216">
    <cfRule type="notContainsBlanks" dxfId="19473" priority="20383">
      <formula>LEN(TRIM(J2216))&gt;0</formula>
    </cfRule>
  </conditionalFormatting>
  <conditionalFormatting sqref="K2216">
    <cfRule type="notContainsBlanks" dxfId="19472" priority="20382">
      <formula>LEN(TRIM(K2216))&gt;0</formula>
    </cfRule>
  </conditionalFormatting>
  <conditionalFormatting sqref="M2216">
    <cfRule type="containsText" dxfId="19471" priority="20381" operator="containsText" text="Complete">
      <formula>NOT(ISERROR(SEARCH("Complete",M2216)))</formula>
    </cfRule>
  </conditionalFormatting>
  <conditionalFormatting sqref="I2216">
    <cfRule type="cellIs" dxfId="19470" priority="20380" operator="greaterThan">
      <formula>2.35</formula>
    </cfRule>
  </conditionalFormatting>
  <conditionalFormatting sqref="I2216">
    <cfRule type="cellIs" dxfId="19469" priority="20376" operator="greaterThan">
      <formula>2.35</formula>
    </cfRule>
  </conditionalFormatting>
  <conditionalFormatting sqref="J2216">
    <cfRule type="notContainsBlanks" dxfId="19468" priority="20379">
      <formula>LEN(TRIM(J2216))&gt;0</formula>
    </cfRule>
  </conditionalFormatting>
  <conditionalFormatting sqref="K2216">
    <cfRule type="notContainsBlanks" dxfId="19467" priority="20378">
      <formula>LEN(TRIM(K2216))&gt;0</formula>
    </cfRule>
  </conditionalFormatting>
  <conditionalFormatting sqref="M2216">
    <cfRule type="containsText" dxfId="19466" priority="20377" operator="containsText" text="Complete">
      <formula>NOT(ISERROR(SEARCH("Complete",M2216)))</formula>
    </cfRule>
  </conditionalFormatting>
  <conditionalFormatting sqref="J2217">
    <cfRule type="notContainsBlanks" dxfId="19465" priority="20375">
      <formula>LEN(TRIM(J2217))&gt;0</formula>
    </cfRule>
  </conditionalFormatting>
  <conditionalFormatting sqref="K2217">
    <cfRule type="notContainsBlanks" dxfId="19464" priority="20374">
      <formula>LEN(TRIM(K2217))&gt;0</formula>
    </cfRule>
  </conditionalFormatting>
  <conditionalFormatting sqref="M2217">
    <cfRule type="containsText" dxfId="19463" priority="20373" operator="containsText" text="Complete">
      <formula>NOT(ISERROR(SEARCH("Complete",M2217)))</formula>
    </cfRule>
  </conditionalFormatting>
  <conditionalFormatting sqref="I2217">
    <cfRule type="cellIs" dxfId="19462" priority="20372" operator="greaterThan">
      <formula>2.35</formula>
    </cfRule>
  </conditionalFormatting>
  <conditionalFormatting sqref="I2217">
    <cfRule type="cellIs" dxfId="19461" priority="20368" operator="greaterThan">
      <formula>2.35</formula>
    </cfRule>
  </conditionalFormatting>
  <conditionalFormatting sqref="J2217">
    <cfRule type="notContainsBlanks" dxfId="19460" priority="20371">
      <formula>LEN(TRIM(J2217))&gt;0</formula>
    </cfRule>
  </conditionalFormatting>
  <conditionalFormatting sqref="K2217">
    <cfRule type="notContainsBlanks" dxfId="19459" priority="20370">
      <formula>LEN(TRIM(K2217))&gt;0</formula>
    </cfRule>
  </conditionalFormatting>
  <conditionalFormatting sqref="M2217">
    <cfRule type="containsText" dxfId="19458" priority="20369" operator="containsText" text="Complete">
      <formula>NOT(ISERROR(SEARCH("Complete",M2217)))</formula>
    </cfRule>
  </conditionalFormatting>
  <conditionalFormatting sqref="J2217">
    <cfRule type="notContainsBlanks" dxfId="19457" priority="20367">
      <formula>LEN(TRIM(J2217))&gt;0</formula>
    </cfRule>
  </conditionalFormatting>
  <conditionalFormatting sqref="K2217">
    <cfRule type="notContainsBlanks" dxfId="19456" priority="20366">
      <formula>LEN(TRIM(K2217))&gt;0</formula>
    </cfRule>
  </conditionalFormatting>
  <conditionalFormatting sqref="M2217">
    <cfRule type="containsText" dxfId="19455" priority="20365" operator="containsText" text="Complete">
      <formula>NOT(ISERROR(SEARCH("Complete",M2217)))</formula>
    </cfRule>
  </conditionalFormatting>
  <conditionalFormatting sqref="I2217">
    <cfRule type="cellIs" dxfId="19454" priority="20364" operator="greaterThan">
      <formula>2.35</formula>
    </cfRule>
  </conditionalFormatting>
  <conditionalFormatting sqref="I2217">
    <cfRule type="cellIs" dxfId="19453" priority="20360" operator="greaterThan">
      <formula>2.35</formula>
    </cfRule>
  </conditionalFormatting>
  <conditionalFormatting sqref="J2217">
    <cfRule type="notContainsBlanks" dxfId="19452" priority="20363">
      <formula>LEN(TRIM(J2217))&gt;0</formula>
    </cfRule>
  </conditionalFormatting>
  <conditionalFormatting sqref="K2217">
    <cfRule type="notContainsBlanks" dxfId="19451" priority="20362">
      <formula>LEN(TRIM(K2217))&gt;0</formula>
    </cfRule>
  </conditionalFormatting>
  <conditionalFormatting sqref="M2217">
    <cfRule type="containsText" dxfId="19450" priority="20361" operator="containsText" text="Complete">
      <formula>NOT(ISERROR(SEARCH("Complete",M2217)))</formula>
    </cfRule>
  </conditionalFormatting>
  <conditionalFormatting sqref="J2218:J2220">
    <cfRule type="notContainsBlanks" dxfId="19449" priority="20359">
      <formula>LEN(TRIM(J2218))&gt;0</formula>
    </cfRule>
  </conditionalFormatting>
  <conditionalFormatting sqref="K2218:K2220">
    <cfRule type="notContainsBlanks" dxfId="19448" priority="20358">
      <formula>LEN(TRIM(K2218))&gt;0</formula>
    </cfRule>
  </conditionalFormatting>
  <conditionalFormatting sqref="M2218:M2220">
    <cfRule type="containsText" dxfId="19447" priority="20357" operator="containsText" text="Complete">
      <formula>NOT(ISERROR(SEARCH("Complete",M2218)))</formula>
    </cfRule>
  </conditionalFormatting>
  <conditionalFormatting sqref="I2218:I2220">
    <cfRule type="cellIs" dxfId="19446" priority="20356" operator="greaterThan">
      <formula>2.35</formula>
    </cfRule>
  </conditionalFormatting>
  <conditionalFormatting sqref="I2218:I2220">
    <cfRule type="cellIs" dxfId="19445" priority="20352" operator="greaterThan">
      <formula>2.35</formula>
    </cfRule>
  </conditionalFormatting>
  <conditionalFormatting sqref="J2218:J2220">
    <cfRule type="notContainsBlanks" dxfId="19444" priority="20355">
      <formula>LEN(TRIM(J2218))&gt;0</formula>
    </cfRule>
  </conditionalFormatting>
  <conditionalFormatting sqref="K2218:K2220">
    <cfRule type="notContainsBlanks" dxfId="19443" priority="20354">
      <formula>LEN(TRIM(K2218))&gt;0</formula>
    </cfRule>
  </conditionalFormatting>
  <conditionalFormatting sqref="M2218:M2220">
    <cfRule type="containsText" dxfId="19442" priority="20353" operator="containsText" text="Complete">
      <formula>NOT(ISERROR(SEARCH("Complete",M2218)))</formula>
    </cfRule>
  </conditionalFormatting>
  <conditionalFormatting sqref="J2218:J2220">
    <cfRule type="notContainsBlanks" dxfId="19441" priority="20351">
      <formula>LEN(TRIM(J2218))&gt;0</formula>
    </cfRule>
  </conditionalFormatting>
  <conditionalFormatting sqref="K2218:K2220">
    <cfRule type="notContainsBlanks" dxfId="19440" priority="20350">
      <formula>LEN(TRIM(K2218))&gt;0</formula>
    </cfRule>
  </conditionalFormatting>
  <conditionalFormatting sqref="M2218:M2220">
    <cfRule type="containsText" dxfId="19439" priority="20349" operator="containsText" text="Complete">
      <formula>NOT(ISERROR(SEARCH("Complete",M2218)))</formula>
    </cfRule>
  </conditionalFormatting>
  <conditionalFormatting sqref="I2218:I2220">
    <cfRule type="cellIs" dxfId="19438" priority="20348" operator="greaterThan">
      <formula>2.35</formula>
    </cfRule>
  </conditionalFormatting>
  <conditionalFormatting sqref="I2218:I2220">
    <cfRule type="cellIs" dxfId="19437" priority="20344" operator="greaterThan">
      <formula>2.35</formula>
    </cfRule>
  </conditionalFormatting>
  <conditionalFormatting sqref="J2218:J2220">
    <cfRule type="notContainsBlanks" dxfId="19436" priority="20347">
      <formula>LEN(TRIM(J2218))&gt;0</formula>
    </cfRule>
  </conditionalFormatting>
  <conditionalFormatting sqref="K2218:K2220">
    <cfRule type="notContainsBlanks" dxfId="19435" priority="20346">
      <formula>LEN(TRIM(K2218))&gt;0</formula>
    </cfRule>
  </conditionalFormatting>
  <conditionalFormatting sqref="M2218:M2220">
    <cfRule type="containsText" dxfId="19434" priority="20345" operator="containsText" text="Complete">
      <formula>NOT(ISERROR(SEARCH("Complete",M2218)))</formula>
    </cfRule>
  </conditionalFormatting>
  <conditionalFormatting sqref="J2221">
    <cfRule type="notContainsBlanks" dxfId="19433" priority="20343">
      <formula>LEN(TRIM(J2221))&gt;0</formula>
    </cfRule>
  </conditionalFormatting>
  <conditionalFormatting sqref="K2221">
    <cfRule type="notContainsBlanks" dxfId="19432" priority="20342">
      <formula>LEN(TRIM(K2221))&gt;0</formula>
    </cfRule>
  </conditionalFormatting>
  <conditionalFormatting sqref="M2221">
    <cfRule type="containsText" dxfId="19431" priority="20341" operator="containsText" text="Complete">
      <formula>NOT(ISERROR(SEARCH("Complete",M2221)))</formula>
    </cfRule>
  </conditionalFormatting>
  <conditionalFormatting sqref="I2221">
    <cfRule type="cellIs" dxfId="19430" priority="20340" operator="greaterThan">
      <formula>2.35</formula>
    </cfRule>
  </conditionalFormatting>
  <conditionalFormatting sqref="I2221">
    <cfRule type="cellIs" dxfId="19429" priority="20336" operator="greaterThan">
      <formula>2.35</formula>
    </cfRule>
  </conditionalFormatting>
  <conditionalFormatting sqref="J2221">
    <cfRule type="notContainsBlanks" dxfId="19428" priority="20339">
      <formula>LEN(TRIM(J2221))&gt;0</formula>
    </cfRule>
  </conditionalFormatting>
  <conditionalFormatting sqref="K2221">
    <cfRule type="notContainsBlanks" dxfId="19427" priority="20338">
      <formula>LEN(TRIM(K2221))&gt;0</formula>
    </cfRule>
  </conditionalFormatting>
  <conditionalFormatting sqref="M2221">
    <cfRule type="containsText" dxfId="19426" priority="20337" operator="containsText" text="Complete">
      <formula>NOT(ISERROR(SEARCH("Complete",M2221)))</formula>
    </cfRule>
  </conditionalFormatting>
  <conditionalFormatting sqref="J2221">
    <cfRule type="notContainsBlanks" dxfId="19425" priority="20335">
      <formula>LEN(TRIM(J2221))&gt;0</formula>
    </cfRule>
  </conditionalFormatting>
  <conditionalFormatting sqref="K2221">
    <cfRule type="notContainsBlanks" dxfId="19424" priority="20334">
      <formula>LEN(TRIM(K2221))&gt;0</formula>
    </cfRule>
  </conditionalFormatting>
  <conditionalFormatting sqref="M2221">
    <cfRule type="containsText" dxfId="19423" priority="20333" operator="containsText" text="Complete">
      <formula>NOT(ISERROR(SEARCH("Complete",M2221)))</formula>
    </cfRule>
  </conditionalFormatting>
  <conditionalFormatting sqref="I2221">
    <cfRule type="cellIs" dxfId="19422" priority="20332" operator="greaterThan">
      <formula>2.35</formula>
    </cfRule>
  </conditionalFormatting>
  <conditionalFormatting sqref="I2221">
    <cfRule type="cellIs" dxfId="19421" priority="20328" operator="greaterThan">
      <formula>2.35</formula>
    </cfRule>
  </conditionalFormatting>
  <conditionalFormatting sqref="J2221">
    <cfRule type="notContainsBlanks" dxfId="19420" priority="20331">
      <formula>LEN(TRIM(J2221))&gt;0</formula>
    </cfRule>
  </conditionalFormatting>
  <conditionalFormatting sqref="K2221">
    <cfRule type="notContainsBlanks" dxfId="19419" priority="20330">
      <formula>LEN(TRIM(K2221))&gt;0</formula>
    </cfRule>
  </conditionalFormatting>
  <conditionalFormatting sqref="M2221">
    <cfRule type="containsText" dxfId="19418" priority="20329" operator="containsText" text="Complete">
      <formula>NOT(ISERROR(SEARCH("Complete",M2221)))</formula>
    </cfRule>
  </conditionalFormatting>
  <conditionalFormatting sqref="J2222">
    <cfRule type="notContainsBlanks" dxfId="19417" priority="20327">
      <formula>LEN(TRIM(J2222))&gt;0</formula>
    </cfRule>
  </conditionalFormatting>
  <conditionalFormatting sqref="K2222">
    <cfRule type="notContainsBlanks" dxfId="19416" priority="20326">
      <formula>LEN(TRIM(K2222))&gt;0</formula>
    </cfRule>
  </conditionalFormatting>
  <conditionalFormatting sqref="M2222">
    <cfRule type="containsText" dxfId="19415" priority="20325" operator="containsText" text="Complete">
      <formula>NOT(ISERROR(SEARCH("Complete",M2222)))</formula>
    </cfRule>
  </conditionalFormatting>
  <conditionalFormatting sqref="I2222">
    <cfRule type="cellIs" dxfId="19414" priority="20324" operator="greaterThan">
      <formula>2.35</formula>
    </cfRule>
  </conditionalFormatting>
  <conditionalFormatting sqref="I2222">
    <cfRule type="cellIs" dxfId="19413" priority="20320" operator="greaterThan">
      <formula>2.35</formula>
    </cfRule>
  </conditionalFormatting>
  <conditionalFormatting sqref="J2222">
    <cfRule type="notContainsBlanks" dxfId="19412" priority="20323">
      <formula>LEN(TRIM(J2222))&gt;0</formula>
    </cfRule>
  </conditionalFormatting>
  <conditionalFormatting sqref="K2222">
    <cfRule type="notContainsBlanks" dxfId="19411" priority="20322">
      <formula>LEN(TRIM(K2222))&gt;0</formula>
    </cfRule>
  </conditionalFormatting>
  <conditionalFormatting sqref="M2222">
    <cfRule type="containsText" dxfId="19410" priority="20321" operator="containsText" text="Complete">
      <formula>NOT(ISERROR(SEARCH("Complete",M2222)))</formula>
    </cfRule>
  </conditionalFormatting>
  <conditionalFormatting sqref="J2222">
    <cfRule type="notContainsBlanks" dxfId="19409" priority="20319">
      <formula>LEN(TRIM(J2222))&gt;0</formula>
    </cfRule>
  </conditionalFormatting>
  <conditionalFormatting sqref="K2222">
    <cfRule type="notContainsBlanks" dxfId="19408" priority="20318">
      <formula>LEN(TRIM(K2222))&gt;0</formula>
    </cfRule>
  </conditionalFormatting>
  <conditionalFormatting sqref="M2222">
    <cfRule type="containsText" dxfId="19407" priority="20317" operator="containsText" text="Complete">
      <formula>NOT(ISERROR(SEARCH("Complete",M2222)))</formula>
    </cfRule>
  </conditionalFormatting>
  <conditionalFormatting sqref="I2222">
    <cfRule type="cellIs" dxfId="19406" priority="20316" operator="greaterThan">
      <formula>2.35</formula>
    </cfRule>
  </conditionalFormatting>
  <conditionalFormatting sqref="I2222">
    <cfRule type="cellIs" dxfId="19405" priority="20312" operator="greaterThan">
      <formula>2.35</formula>
    </cfRule>
  </conditionalFormatting>
  <conditionalFormatting sqref="J2222">
    <cfRule type="notContainsBlanks" dxfId="19404" priority="20315">
      <formula>LEN(TRIM(J2222))&gt;0</formula>
    </cfRule>
  </conditionalFormatting>
  <conditionalFormatting sqref="K2222">
    <cfRule type="notContainsBlanks" dxfId="19403" priority="20314">
      <formula>LEN(TRIM(K2222))&gt;0</formula>
    </cfRule>
  </conditionalFormatting>
  <conditionalFormatting sqref="M2222">
    <cfRule type="containsText" dxfId="19402" priority="20313" operator="containsText" text="Complete">
      <formula>NOT(ISERROR(SEARCH("Complete",M2222)))</formula>
    </cfRule>
  </conditionalFormatting>
  <conditionalFormatting sqref="J2223">
    <cfRule type="notContainsBlanks" dxfId="19401" priority="20311">
      <formula>LEN(TRIM(J2223))&gt;0</formula>
    </cfRule>
  </conditionalFormatting>
  <conditionalFormatting sqref="K2223">
    <cfRule type="notContainsBlanks" dxfId="19400" priority="20310">
      <formula>LEN(TRIM(K2223))&gt;0</formula>
    </cfRule>
  </conditionalFormatting>
  <conditionalFormatting sqref="M2223">
    <cfRule type="containsText" dxfId="19399" priority="20309" operator="containsText" text="Complete">
      <formula>NOT(ISERROR(SEARCH("Complete",M2223)))</formula>
    </cfRule>
  </conditionalFormatting>
  <conditionalFormatting sqref="I2223">
    <cfRule type="cellIs" dxfId="19398" priority="20308" operator="greaterThan">
      <formula>2.35</formula>
    </cfRule>
  </conditionalFormatting>
  <conditionalFormatting sqref="I2223">
    <cfRule type="cellIs" dxfId="19397" priority="20304" operator="greaterThan">
      <formula>2.35</formula>
    </cfRule>
  </conditionalFormatting>
  <conditionalFormatting sqref="J2223">
    <cfRule type="notContainsBlanks" dxfId="19396" priority="20307">
      <formula>LEN(TRIM(J2223))&gt;0</formula>
    </cfRule>
  </conditionalFormatting>
  <conditionalFormatting sqref="K2223">
    <cfRule type="notContainsBlanks" dxfId="19395" priority="20306">
      <formula>LEN(TRIM(K2223))&gt;0</formula>
    </cfRule>
  </conditionalFormatting>
  <conditionalFormatting sqref="M2223">
    <cfRule type="containsText" dxfId="19394" priority="20305" operator="containsText" text="Complete">
      <formula>NOT(ISERROR(SEARCH("Complete",M2223)))</formula>
    </cfRule>
  </conditionalFormatting>
  <conditionalFormatting sqref="J2223">
    <cfRule type="notContainsBlanks" dxfId="19393" priority="20303">
      <formula>LEN(TRIM(J2223))&gt;0</formula>
    </cfRule>
  </conditionalFormatting>
  <conditionalFormatting sqref="K2223">
    <cfRule type="notContainsBlanks" dxfId="19392" priority="20302">
      <formula>LEN(TRIM(K2223))&gt;0</formula>
    </cfRule>
  </conditionalFormatting>
  <conditionalFormatting sqref="M2223">
    <cfRule type="containsText" dxfId="19391" priority="20301" operator="containsText" text="Complete">
      <formula>NOT(ISERROR(SEARCH("Complete",M2223)))</formula>
    </cfRule>
  </conditionalFormatting>
  <conditionalFormatting sqref="I2223">
    <cfRule type="cellIs" dxfId="19390" priority="20300" operator="greaterThan">
      <formula>2.35</formula>
    </cfRule>
  </conditionalFormatting>
  <conditionalFormatting sqref="I2223">
    <cfRule type="cellIs" dxfId="19389" priority="20296" operator="greaterThan">
      <formula>2.35</formula>
    </cfRule>
  </conditionalFormatting>
  <conditionalFormatting sqref="J2223">
    <cfRule type="notContainsBlanks" dxfId="19388" priority="20299">
      <formula>LEN(TRIM(J2223))&gt;0</formula>
    </cfRule>
  </conditionalFormatting>
  <conditionalFormatting sqref="K2223">
    <cfRule type="notContainsBlanks" dxfId="19387" priority="20298">
      <formula>LEN(TRIM(K2223))&gt;0</formula>
    </cfRule>
  </conditionalFormatting>
  <conditionalFormatting sqref="M2223">
    <cfRule type="containsText" dxfId="19386" priority="20297" operator="containsText" text="Complete">
      <formula>NOT(ISERROR(SEARCH("Complete",M2223)))</formula>
    </cfRule>
  </conditionalFormatting>
  <conditionalFormatting sqref="J2224">
    <cfRule type="notContainsBlanks" dxfId="19385" priority="20295">
      <formula>LEN(TRIM(J2224))&gt;0</formula>
    </cfRule>
  </conditionalFormatting>
  <conditionalFormatting sqref="K2224">
    <cfRule type="notContainsBlanks" dxfId="19384" priority="20294">
      <formula>LEN(TRIM(K2224))&gt;0</formula>
    </cfRule>
  </conditionalFormatting>
  <conditionalFormatting sqref="M2224">
    <cfRule type="containsText" dxfId="19383" priority="20293" operator="containsText" text="Complete">
      <formula>NOT(ISERROR(SEARCH("Complete",M2224)))</formula>
    </cfRule>
  </conditionalFormatting>
  <conditionalFormatting sqref="I2224">
    <cfRule type="cellIs" dxfId="19382" priority="20292" operator="greaterThan">
      <formula>2.35</formula>
    </cfRule>
  </conditionalFormatting>
  <conditionalFormatting sqref="I2224">
    <cfRule type="cellIs" dxfId="19381" priority="20288" operator="greaterThan">
      <formula>2.35</formula>
    </cfRule>
  </conditionalFormatting>
  <conditionalFormatting sqref="J2224">
    <cfRule type="notContainsBlanks" dxfId="19380" priority="20291">
      <formula>LEN(TRIM(J2224))&gt;0</formula>
    </cfRule>
  </conditionalFormatting>
  <conditionalFormatting sqref="K2224">
    <cfRule type="notContainsBlanks" dxfId="19379" priority="20290">
      <formula>LEN(TRIM(K2224))&gt;0</formula>
    </cfRule>
  </conditionalFormatting>
  <conditionalFormatting sqref="M2224">
    <cfRule type="containsText" dxfId="19378" priority="20289" operator="containsText" text="Complete">
      <formula>NOT(ISERROR(SEARCH("Complete",M2224)))</formula>
    </cfRule>
  </conditionalFormatting>
  <conditionalFormatting sqref="J2224">
    <cfRule type="notContainsBlanks" dxfId="19377" priority="20287">
      <formula>LEN(TRIM(J2224))&gt;0</formula>
    </cfRule>
  </conditionalFormatting>
  <conditionalFormatting sqref="K2224">
    <cfRule type="notContainsBlanks" dxfId="19376" priority="20286">
      <formula>LEN(TRIM(K2224))&gt;0</formula>
    </cfRule>
  </conditionalFormatting>
  <conditionalFormatting sqref="M2224">
    <cfRule type="containsText" dxfId="19375" priority="20285" operator="containsText" text="Complete">
      <formula>NOT(ISERROR(SEARCH("Complete",M2224)))</formula>
    </cfRule>
  </conditionalFormatting>
  <conditionalFormatting sqref="I2224">
    <cfRule type="cellIs" dxfId="19374" priority="20284" operator="greaterThan">
      <formula>2.35</formula>
    </cfRule>
  </conditionalFormatting>
  <conditionalFormatting sqref="I2224">
    <cfRule type="cellIs" dxfId="19373" priority="20280" operator="greaterThan">
      <formula>2.35</formula>
    </cfRule>
  </conditionalFormatting>
  <conditionalFormatting sqref="J2224">
    <cfRule type="notContainsBlanks" dxfId="19372" priority="20283">
      <formula>LEN(TRIM(J2224))&gt;0</formula>
    </cfRule>
  </conditionalFormatting>
  <conditionalFormatting sqref="K2224">
    <cfRule type="notContainsBlanks" dxfId="19371" priority="20282">
      <formula>LEN(TRIM(K2224))&gt;0</formula>
    </cfRule>
  </conditionalFormatting>
  <conditionalFormatting sqref="M2224">
    <cfRule type="containsText" dxfId="19370" priority="20281" operator="containsText" text="Complete">
      <formula>NOT(ISERROR(SEARCH("Complete",M2224)))</formula>
    </cfRule>
  </conditionalFormatting>
  <conditionalFormatting sqref="J2225">
    <cfRule type="notContainsBlanks" dxfId="19369" priority="20279">
      <formula>LEN(TRIM(J2225))&gt;0</formula>
    </cfRule>
  </conditionalFormatting>
  <conditionalFormatting sqref="K2225">
    <cfRule type="notContainsBlanks" dxfId="19368" priority="20278">
      <formula>LEN(TRIM(K2225))&gt;0</formula>
    </cfRule>
  </conditionalFormatting>
  <conditionalFormatting sqref="M2225">
    <cfRule type="containsText" dxfId="19367" priority="20277" operator="containsText" text="Complete">
      <formula>NOT(ISERROR(SEARCH("Complete",M2225)))</formula>
    </cfRule>
  </conditionalFormatting>
  <conditionalFormatting sqref="I2225">
    <cfRule type="cellIs" dxfId="19366" priority="20276" operator="greaterThan">
      <formula>2.35</formula>
    </cfRule>
  </conditionalFormatting>
  <conditionalFormatting sqref="I2225">
    <cfRule type="cellIs" dxfId="19365" priority="20272" operator="greaterThan">
      <formula>2.35</formula>
    </cfRule>
  </conditionalFormatting>
  <conditionalFormatting sqref="J2225">
    <cfRule type="notContainsBlanks" dxfId="19364" priority="20275">
      <formula>LEN(TRIM(J2225))&gt;0</formula>
    </cfRule>
  </conditionalFormatting>
  <conditionalFormatting sqref="K2225">
    <cfRule type="notContainsBlanks" dxfId="19363" priority="20274">
      <formula>LEN(TRIM(K2225))&gt;0</formula>
    </cfRule>
  </conditionalFormatting>
  <conditionalFormatting sqref="M2225">
    <cfRule type="containsText" dxfId="19362" priority="20273" operator="containsText" text="Complete">
      <formula>NOT(ISERROR(SEARCH("Complete",M2225)))</formula>
    </cfRule>
  </conditionalFormatting>
  <conditionalFormatting sqref="J2225">
    <cfRule type="notContainsBlanks" dxfId="19361" priority="20271">
      <formula>LEN(TRIM(J2225))&gt;0</formula>
    </cfRule>
  </conditionalFormatting>
  <conditionalFormatting sqref="K2225">
    <cfRule type="notContainsBlanks" dxfId="19360" priority="20270">
      <formula>LEN(TRIM(K2225))&gt;0</formula>
    </cfRule>
  </conditionalFormatting>
  <conditionalFormatting sqref="M2225">
    <cfRule type="containsText" dxfId="19359" priority="20269" operator="containsText" text="Complete">
      <formula>NOT(ISERROR(SEARCH("Complete",M2225)))</formula>
    </cfRule>
  </conditionalFormatting>
  <conditionalFormatting sqref="I2225">
    <cfRule type="cellIs" dxfId="19358" priority="20268" operator="greaterThan">
      <formula>2.35</formula>
    </cfRule>
  </conditionalFormatting>
  <conditionalFormatting sqref="I2225">
    <cfRule type="cellIs" dxfId="19357" priority="20264" operator="greaterThan">
      <formula>2.35</formula>
    </cfRule>
  </conditionalFormatting>
  <conditionalFormatting sqref="J2225">
    <cfRule type="notContainsBlanks" dxfId="19356" priority="20267">
      <formula>LEN(TRIM(J2225))&gt;0</formula>
    </cfRule>
  </conditionalFormatting>
  <conditionalFormatting sqref="K2225">
    <cfRule type="notContainsBlanks" dxfId="19355" priority="20266">
      <formula>LEN(TRIM(K2225))&gt;0</formula>
    </cfRule>
  </conditionalFormatting>
  <conditionalFormatting sqref="M2225">
    <cfRule type="containsText" dxfId="19354" priority="20265" operator="containsText" text="Complete">
      <formula>NOT(ISERROR(SEARCH("Complete",M2225)))</formula>
    </cfRule>
  </conditionalFormatting>
  <conditionalFormatting sqref="J2226">
    <cfRule type="notContainsBlanks" dxfId="19353" priority="20263">
      <formula>LEN(TRIM(J2226))&gt;0</formula>
    </cfRule>
  </conditionalFormatting>
  <conditionalFormatting sqref="K2226">
    <cfRule type="notContainsBlanks" dxfId="19352" priority="20262">
      <formula>LEN(TRIM(K2226))&gt;0</formula>
    </cfRule>
  </conditionalFormatting>
  <conditionalFormatting sqref="M2226">
    <cfRule type="containsText" dxfId="19351" priority="20261" operator="containsText" text="Complete">
      <formula>NOT(ISERROR(SEARCH("Complete",M2226)))</formula>
    </cfRule>
  </conditionalFormatting>
  <conditionalFormatting sqref="I2226">
    <cfRule type="cellIs" dxfId="19350" priority="20260" operator="greaterThan">
      <formula>2.35</formula>
    </cfRule>
  </conditionalFormatting>
  <conditionalFormatting sqref="I2226">
    <cfRule type="cellIs" dxfId="19349" priority="20256" operator="greaterThan">
      <formula>2.35</formula>
    </cfRule>
  </conditionalFormatting>
  <conditionalFormatting sqref="J2226">
    <cfRule type="notContainsBlanks" dxfId="19348" priority="20259">
      <formula>LEN(TRIM(J2226))&gt;0</formula>
    </cfRule>
  </conditionalFormatting>
  <conditionalFormatting sqref="K2226">
    <cfRule type="notContainsBlanks" dxfId="19347" priority="20258">
      <formula>LEN(TRIM(K2226))&gt;0</formula>
    </cfRule>
  </conditionalFormatting>
  <conditionalFormatting sqref="M2226">
    <cfRule type="containsText" dxfId="19346" priority="20257" operator="containsText" text="Complete">
      <formula>NOT(ISERROR(SEARCH("Complete",M2226)))</formula>
    </cfRule>
  </conditionalFormatting>
  <conditionalFormatting sqref="J2226">
    <cfRule type="notContainsBlanks" dxfId="19345" priority="20255">
      <formula>LEN(TRIM(J2226))&gt;0</formula>
    </cfRule>
  </conditionalFormatting>
  <conditionalFormatting sqref="K2226">
    <cfRule type="notContainsBlanks" dxfId="19344" priority="20254">
      <formula>LEN(TRIM(K2226))&gt;0</formula>
    </cfRule>
  </conditionalFormatting>
  <conditionalFormatting sqref="M2226">
    <cfRule type="containsText" dxfId="19343" priority="20253" operator="containsText" text="Complete">
      <formula>NOT(ISERROR(SEARCH("Complete",M2226)))</formula>
    </cfRule>
  </conditionalFormatting>
  <conditionalFormatting sqref="I2226">
    <cfRule type="cellIs" dxfId="19342" priority="20252" operator="greaterThan">
      <formula>2.35</formula>
    </cfRule>
  </conditionalFormatting>
  <conditionalFormatting sqref="I2226">
    <cfRule type="cellIs" dxfId="19341" priority="20248" operator="greaterThan">
      <formula>2.35</formula>
    </cfRule>
  </conditionalFormatting>
  <conditionalFormatting sqref="J2226">
    <cfRule type="notContainsBlanks" dxfId="19340" priority="20251">
      <formula>LEN(TRIM(J2226))&gt;0</formula>
    </cfRule>
  </conditionalFormatting>
  <conditionalFormatting sqref="K2226">
    <cfRule type="notContainsBlanks" dxfId="19339" priority="20250">
      <formula>LEN(TRIM(K2226))&gt;0</formula>
    </cfRule>
  </conditionalFormatting>
  <conditionalFormatting sqref="M2226">
    <cfRule type="containsText" dxfId="19338" priority="20249" operator="containsText" text="Complete">
      <formula>NOT(ISERROR(SEARCH("Complete",M2226)))</formula>
    </cfRule>
  </conditionalFormatting>
  <conditionalFormatting sqref="J2227">
    <cfRule type="notContainsBlanks" dxfId="19337" priority="20247">
      <formula>LEN(TRIM(J2227))&gt;0</formula>
    </cfRule>
  </conditionalFormatting>
  <conditionalFormatting sqref="K2227">
    <cfRule type="notContainsBlanks" dxfId="19336" priority="20246">
      <formula>LEN(TRIM(K2227))&gt;0</formula>
    </cfRule>
  </conditionalFormatting>
  <conditionalFormatting sqref="M2227">
    <cfRule type="containsText" dxfId="19335" priority="20245" operator="containsText" text="Complete">
      <formula>NOT(ISERROR(SEARCH("Complete",M2227)))</formula>
    </cfRule>
  </conditionalFormatting>
  <conditionalFormatting sqref="I2227">
    <cfRule type="cellIs" dxfId="19334" priority="20244" operator="greaterThan">
      <formula>2.35</formula>
    </cfRule>
  </conditionalFormatting>
  <conditionalFormatting sqref="I2227">
    <cfRule type="cellIs" dxfId="19333" priority="20240" operator="greaterThan">
      <formula>2.35</formula>
    </cfRule>
  </conditionalFormatting>
  <conditionalFormatting sqref="J2227">
    <cfRule type="notContainsBlanks" dxfId="19332" priority="20243">
      <formula>LEN(TRIM(J2227))&gt;0</formula>
    </cfRule>
  </conditionalFormatting>
  <conditionalFormatting sqref="K2227">
    <cfRule type="notContainsBlanks" dxfId="19331" priority="20242">
      <formula>LEN(TRIM(K2227))&gt;0</formula>
    </cfRule>
  </conditionalFormatting>
  <conditionalFormatting sqref="M2227">
    <cfRule type="containsText" dxfId="19330" priority="20241" operator="containsText" text="Complete">
      <formula>NOT(ISERROR(SEARCH("Complete",M2227)))</formula>
    </cfRule>
  </conditionalFormatting>
  <conditionalFormatting sqref="J2227">
    <cfRule type="notContainsBlanks" dxfId="19329" priority="20239">
      <formula>LEN(TRIM(J2227))&gt;0</formula>
    </cfRule>
  </conditionalFormatting>
  <conditionalFormatting sqref="K2227">
    <cfRule type="notContainsBlanks" dxfId="19328" priority="20238">
      <formula>LEN(TRIM(K2227))&gt;0</formula>
    </cfRule>
  </conditionalFormatting>
  <conditionalFormatting sqref="M2227">
    <cfRule type="containsText" dxfId="19327" priority="20237" operator="containsText" text="Complete">
      <formula>NOT(ISERROR(SEARCH("Complete",M2227)))</formula>
    </cfRule>
  </conditionalFormatting>
  <conditionalFormatting sqref="I2227">
    <cfRule type="cellIs" dxfId="19326" priority="20236" operator="greaterThan">
      <formula>2.35</formula>
    </cfRule>
  </conditionalFormatting>
  <conditionalFormatting sqref="I2227">
    <cfRule type="cellIs" dxfId="19325" priority="20232" operator="greaterThan">
      <formula>2.35</formula>
    </cfRule>
  </conditionalFormatting>
  <conditionalFormatting sqref="J2227">
    <cfRule type="notContainsBlanks" dxfId="19324" priority="20235">
      <formula>LEN(TRIM(J2227))&gt;0</formula>
    </cfRule>
  </conditionalFormatting>
  <conditionalFormatting sqref="K2227">
    <cfRule type="notContainsBlanks" dxfId="19323" priority="20234">
      <formula>LEN(TRIM(K2227))&gt;0</formula>
    </cfRule>
  </conditionalFormatting>
  <conditionalFormatting sqref="M2227">
    <cfRule type="containsText" dxfId="19322" priority="20233" operator="containsText" text="Complete">
      <formula>NOT(ISERROR(SEARCH("Complete",M2227)))</formula>
    </cfRule>
  </conditionalFormatting>
  <conditionalFormatting sqref="J2228">
    <cfRule type="notContainsBlanks" dxfId="19321" priority="20231">
      <formula>LEN(TRIM(J2228))&gt;0</formula>
    </cfRule>
  </conditionalFormatting>
  <conditionalFormatting sqref="K2228">
    <cfRule type="notContainsBlanks" dxfId="19320" priority="20230">
      <formula>LEN(TRIM(K2228))&gt;0</formula>
    </cfRule>
  </conditionalFormatting>
  <conditionalFormatting sqref="M2228">
    <cfRule type="containsText" dxfId="19319" priority="20229" operator="containsText" text="Complete">
      <formula>NOT(ISERROR(SEARCH("Complete",M2228)))</formula>
    </cfRule>
  </conditionalFormatting>
  <conditionalFormatting sqref="I2228">
    <cfRule type="cellIs" dxfId="19318" priority="20228" operator="greaterThan">
      <formula>2.35</formula>
    </cfRule>
  </conditionalFormatting>
  <conditionalFormatting sqref="I2228">
    <cfRule type="cellIs" dxfId="19317" priority="20224" operator="greaterThan">
      <formula>2.35</formula>
    </cfRule>
  </conditionalFormatting>
  <conditionalFormatting sqref="J2228">
    <cfRule type="notContainsBlanks" dxfId="19316" priority="20227">
      <formula>LEN(TRIM(J2228))&gt;0</formula>
    </cfRule>
  </conditionalFormatting>
  <conditionalFormatting sqref="K2228">
    <cfRule type="notContainsBlanks" dxfId="19315" priority="20226">
      <formula>LEN(TRIM(K2228))&gt;0</formula>
    </cfRule>
  </conditionalFormatting>
  <conditionalFormatting sqref="M2228">
    <cfRule type="containsText" dxfId="19314" priority="20225" operator="containsText" text="Complete">
      <formula>NOT(ISERROR(SEARCH("Complete",M2228)))</formula>
    </cfRule>
  </conditionalFormatting>
  <conditionalFormatting sqref="J2228">
    <cfRule type="notContainsBlanks" dxfId="19313" priority="20223">
      <formula>LEN(TRIM(J2228))&gt;0</formula>
    </cfRule>
  </conditionalFormatting>
  <conditionalFormatting sqref="K2228">
    <cfRule type="notContainsBlanks" dxfId="19312" priority="20222">
      <formula>LEN(TRIM(K2228))&gt;0</formula>
    </cfRule>
  </conditionalFormatting>
  <conditionalFormatting sqref="M2228">
    <cfRule type="containsText" dxfId="19311" priority="20221" operator="containsText" text="Complete">
      <formula>NOT(ISERROR(SEARCH("Complete",M2228)))</formula>
    </cfRule>
  </conditionalFormatting>
  <conditionalFormatting sqref="I2228">
    <cfRule type="cellIs" dxfId="19310" priority="20220" operator="greaterThan">
      <formula>2.35</formula>
    </cfRule>
  </conditionalFormatting>
  <conditionalFormatting sqref="I2228">
    <cfRule type="cellIs" dxfId="19309" priority="20216" operator="greaterThan">
      <formula>2.35</formula>
    </cfRule>
  </conditionalFormatting>
  <conditionalFormatting sqref="J2228">
    <cfRule type="notContainsBlanks" dxfId="19308" priority="20219">
      <formula>LEN(TRIM(J2228))&gt;0</formula>
    </cfRule>
  </conditionalFormatting>
  <conditionalFormatting sqref="K2228">
    <cfRule type="notContainsBlanks" dxfId="19307" priority="20218">
      <formula>LEN(TRIM(K2228))&gt;0</formula>
    </cfRule>
  </conditionalFormatting>
  <conditionalFormatting sqref="M2228">
    <cfRule type="containsText" dxfId="19306" priority="20217" operator="containsText" text="Complete">
      <formula>NOT(ISERROR(SEARCH("Complete",M2228)))</formula>
    </cfRule>
  </conditionalFormatting>
  <conditionalFormatting sqref="J2229">
    <cfRule type="notContainsBlanks" dxfId="19305" priority="20215">
      <formula>LEN(TRIM(J2229))&gt;0</formula>
    </cfRule>
  </conditionalFormatting>
  <conditionalFormatting sqref="K2229">
    <cfRule type="notContainsBlanks" dxfId="19304" priority="20214">
      <formula>LEN(TRIM(K2229))&gt;0</formula>
    </cfRule>
  </conditionalFormatting>
  <conditionalFormatting sqref="M2229">
    <cfRule type="containsText" dxfId="19303" priority="20213" operator="containsText" text="Complete">
      <formula>NOT(ISERROR(SEARCH("Complete",M2229)))</formula>
    </cfRule>
  </conditionalFormatting>
  <conditionalFormatting sqref="I2229">
    <cfRule type="cellIs" dxfId="19302" priority="20212" operator="greaterThan">
      <formula>2.35</formula>
    </cfRule>
  </conditionalFormatting>
  <conditionalFormatting sqref="I2229">
    <cfRule type="cellIs" dxfId="19301" priority="20208" operator="greaterThan">
      <formula>2.35</formula>
    </cfRule>
  </conditionalFormatting>
  <conditionalFormatting sqref="J2229">
    <cfRule type="notContainsBlanks" dxfId="19300" priority="20211">
      <formula>LEN(TRIM(J2229))&gt;0</formula>
    </cfRule>
  </conditionalFormatting>
  <conditionalFormatting sqref="K2229">
    <cfRule type="notContainsBlanks" dxfId="19299" priority="20210">
      <formula>LEN(TRIM(K2229))&gt;0</formula>
    </cfRule>
  </conditionalFormatting>
  <conditionalFormatting sqref="M2229">
    <cfRule type="containsText" dxfId="19298" priority="20209" operator="containsText" text="Complete">
      <formula>NOT(ISERROR(SEARCH("Complete",M2229)))</formula>
    </cfRule>
  </conditionalFormatting>
  <conditionalFormatting sqref="J2229">
    <cfRule type="notContainsBlanks" dxfId="19297" priority="20207">
      <formula>LEN(TRIM(J2229))&gt;0</formula>
    </cfRule>
  </conditionalFormatting>
  <conditionalFormatting sqref="K2229">
    <cfRule type="notContainsBlanks" dxfId="19296" priority="20206">
      <formula>LEN(TRIM(K2229))&gt;0</formula>
    </cfRule>
  </conditionalFormatting>
  <conditionalFormatting sqref="M2229">
    <cfRule type="containsText" dxfId="19295" priority="20205" operator="containsText" text="Complete">
      <formula>NOT(ISERROR(SEARCH("Complete",M2229)))</formula>
    </cfRule>
  </conditionalFormatting>
  <conditionalFormatting sqref="I2229">
    <cfRule type="cellIs" dxfId="19294" priority="20204" operator="greaterThan">
      <formula>2.35</formula>
    </cfRule>
  </conditionalFormatting>
  <conditionalFormatting sqref="I2229">
    <cfRule type="cellIs" dxfId="19293" priority="20200" operator="greaterThan">
      <formula>2.35</formula>
    </cfRule>
  </conditionalFormatting>
  <conditionalFormatting sqref="J2229">
    <cfRule type="notContainsBlanks" dxfId="19292" priority="20203">
      <formula>LEN(TRIM(J2229))&gt;0</formula>
    </cfRule>
  </conditionalFormatting>
  <conditionalFormatting sqref="K2229">
    <cfRule type="notContainsBlanks" dxfId="19291" priority="20202">
      <formula>LEN(TRIM(K2229))&gt;0</formula>
    </cfRule>
  </conditionalFormatting>
  <conditionalFormatting sqref="M2229">
    <cfRule type="containsText" dxfId="19290" priority="20201" operator="containsText" text="Complete">
      <formula>NOT(ISERROR(SEARCH("Complete",M2229)))</formula>
    </cfRule>
  </conditionalFormatting>
  <conditionalFormatting sqref="J2230">
    <cfRule type="notContainsBlanks" dxfId="19289" priority="20199">
      <formula>LEN(TRIM(J2230))&gt;0</formula>
    </cfRule>
  </conditionalFormatting>
  <conditionalFormatting sqref="K2230">
    <cfRule type="notContainsBlanks" dxfId="19288" priority="20198">
      <formula>LEN(TRIM(K2230))&gt;0</formula>
    </cfRule>
  </conditionalFormatting>
  <conditionalFormatting sqref="M2230">
    <cfRule type="containsText" dxfId="19287" priority="20197" operator="containsText" text="Complete">
      <formula>NOT(ISERROR(SEARCH("Complete",M2230)))</formula>
    </cfRule>
  </conditionalFormatting>
  <conditionalFormatting sqref="I2230">
    <cfRule type="cellIs" dxfId="19286" priority="20196" operator="greaterThan">
      <formula>2.35</formula>
    </cfRule>
  </conditionalFormatting>
  <conditionalFormatting sqref="I2230">
    <cfRule type="cellIs" dxfId="19285" priority="20192" operator="greaterThan">
      <formula>2.35</formula>
    </cfRule>
  </conditionalFormatting>
  <conditionalFormatting sqref="J2230">
    <cfRule type="notContainsBlanks" dxfId="19284" priority="20195">
      <formula>LEN(TRIM(J2230))&gt;0</formula>
    </cfRule>
  </conditionalFormatting>
  <conditionalFormatting sqref="K2230">
    <cfRule type="notContainsBlanks" dxfId="19283" priority="20194">
      <formula>LEN(TRIM(K2230))&gt;0</formula>
    </cfRule>
  </conditionalFormatting>
  <conditionalFormatting sqref="M2230">
    <cfRule type="containsText" dxfId="19282" priority="20193" operator="containsText" text="Complete">
      <formula>NOT(ISERROR(SEARCH("Complete",M2230)))</formula>
    </cfRule>
  </conditionalFormatting>
  <conditionalFormatting sqref="J2230">
    <cfRule type="notContainsBlanks" dxfId="19281" priority="20191">
      <formula>LEN(TRIM(J2230))&gt;0</formula>
    </cfRule>
  </conditionalFormatting>
  <conditionalFormatting sqref="K2230">
    <cfRule type="notContainsBlanks" dxfId="19280" priority="20190">
      <formula>LEN(TRIM(K2230))&gt;0</formula>
    </cfRule>
  </conditionalFormatting>
  <conditionalFormatting sqref="M2230">
    <cfRule type="containsText" dxfId="19279" priority="20189" operator="containsText" text="Complete">
      <formula>NOT(ISERROR(SEARCH("Complete",M2230)))</formula>
    </cfRule>
  </conditionalFormatting>
  <conditionalFormatting sqref="I2230">
    <cfRule type="cellIs" dxfId="19278" priority="20188" operator="greaterThan">
      <formula>2.35</formula>
    </cfRule>
  </conditionalFormatting>
  <conditionalFormatting sqref="I2230">
    <cfRule type="cellIs" dxfId="19277" priority="20184" operator="greaterThan">
      <formula>2.35</formula>
    </cfRule>
  </conditionalFormatting>
  <conditionalFormatting sqref="J2230">
    <cfRule type="notContainsBlanks" dxfId="19276" priority="20187">
      <formula>LEN(TRIM(J2230))&gt;0</formula>
    </cfRule>
  </conditionalFormatting>
  <conditionalFormatting sqref="K2230">
    <cfRule type="notContainsBlanks" dxfId="19275" priority="20186">
      <formula>LEN(TRIM(K2230))&gt;0</formula>
    </cfRule>
  </conditionalFormatting>
  <conditionalFormatting sqref="M2230">
    <cfRule type="containsText" dxfId="19274" priority="20185" operator="containsText" text="Complete">
      <formula>NOT(ISERROR(SEARCH("Complete",M2230)))</formula>
    </cfRule>
  </conditionalFormatting>
  <conditionalFormatting sqref="J2231">
    <cfRule type="notContainsBlanks" dxfId="19273" priority="20183">
      <formula>LEN(TRIM(J2231))&gt;0</formula>
    </cfRule>
  </conditionalFormatting>
  <conditionalFormatting sqref="K2231">
    <cfRule type="notContainsBlanks" dxfId="19272" priority="20182">
      <formula>LEN(TRIM(K2231))&gt;0</formula>
    </cfRule>
  </conditionalFormatting>
  <conditionalFormatting sqref="M2231">
    <cfRule type="containsText" dxfId="19271" priority="20181" operator="containsText" text="Complete">
      <formula>NOT(ISERROR(SEARCH("Complete",M2231)))</formula>
    </cfRule>
  </conditionalFormatting>
  <conditionalFormatting sqref="I2231">
    <cfRule type="cellIs" dxfId="19270" priority="20180" operator="greaterThan">
      <formula>2.35</formula>
    </cfRule>
  </conditionalFormatting>
  <conditionalFormatting sqref="I2231">
    <cfRule type="cellIs" dxfId="19269" priority="20176" operator="greaterThan">
      <formula>2.35</formula>
    </cfRule>
  </conditionalFormatting>
  <conditionalFormatting sqref="J2231">
    <cfRule type="notContainsBlanks" dxfId="19268" priority="20179">
      <formula>LEN(TRIM(J2231))&gt;0</formula>
    </cfRule>
  </conditionalFormatting>
  <conditionalFormatting sqref="K2231">
    <cfRule type="notContainsBlanks" dxfId="19267" priority="20178">
      <formula>LEN(TRIM(K2231))&gt;0</formula>
    </cfRule>
  </conditionalFormatting>
  <conditionalFormatting sqref="M2231">
    <cfRule type="containsText" dxfId="19266" priority="20177" operator="containsText" text="Complete">
      <formula>NOT(ISERROR(SEARCH("Complete",M2231)))</formula>
    </cfRule>
  </conditionalFormatting>
  <conditionalFormatting sqref="J2231">
    <cfRule type="notContainsBlanks" dxfId="19265" priority="20175">
      <formula>LEN(TRIM(J2231))&gt;0</formula>
    </cfRule>
  </conditionalFormatting>
  <conditionalFormatting sqref="K2231">
    <cfRule type="notContainsBlanks" dxfId="19264" priority="20174">
      <formula>LEN(TRIM(K2231))&gt;0</formula>
    </cfRule>
  </conditionalFormatting>
  <conditionalFormatting sqref="M2231">
    <cfRule type="containsText" dxfId="19263" priority="20173" operator="containsText" text="Complete">
      <formula>NOT(ISERROR(SEARCH("Complete",M2231)))</formula>
    </cfRule>
  </conditionalFormatting>
  <conditionalFormatting sqref="I2231">
    <cfRule type="cellIs" dxfId="19262" priority="20172" operator="greaterThan">
      <formula>2.35</formula>
    </cfRule>
  </conditionalFormatting>
  <conditionalFormatting sqref="I2231">
    <cfRule type="cellIs" dxfId="19261" priority="20168" operator="greaterThan">
      <formula>2.35</formula>
    </cfRule>
  </conditionalFormatting>
  <conditionalFormatting sqref="J2231">
    <cfRule type="notContainsBlanks" dxfId="19260" priority="20171">
      <formula>LEN(TRIM(J2231))&gt;0</formula>
    </cfRule>
  </conditionalFormatting>
  <conditionalFormatting sqref="K2231">
    <cfRule type="notContainsBlanks" dxfId="19259" priority="20170">
      <formula>LEN(TRIM(K2231))&gt;0</formula>
    </cfRule>
  </conditionalFormatting>
  <conditionalFormatting sqref="M2231">
    <cfRule type="containsText" dxfId="19258" priority="20169" operator="containsText" text="Complete">
      <formula>NOT(ISERROR(SEARCH("Complete",M2231)))</formula>
    </cfRule>
  </conditionalFormatting>
  <conditionalFormatting sqref="J2232">
    <cfRule type="notContainsBlanks" dxfId="19257" priority="20167">
      <formula>LEN(TRIM(J2232))&gt;0</formula>
    </cfRule>
  </conditionalFormatting>
  <conditionalFormatting sqref="K2232">
    <cfRule type="notContainsBlanks" dxfId="19256" priority="20166">
      <formula>LEN(TRIM(K2232))&gt;0</formula>
    </cfRule>
  </conditionalFormatting>
  <conditionalFormatting sqref="M2232">
    <cfRule type="containsText" dxfId="19255" priority="20165" operator="containsText" text="Complete">
      <formula>NOT(ISERROR(SEARCH("Complete",M2232)))</formula>
    </cfRule>
  </conditionalFormatting>
  <conditionalFormatting sqref="I2232">
    <cfRule type="cellIs" dxfId="19254" priority="20164" operator="greaterThan">
      <formula>2.35</formula>
    </cfRule>
  </conditionalFormatting>
  <conditionalFormatting sqref="I2232">
    <cfRule type="cellIs" dxfId="19253" priority="20160" operator="greaterThan">
      <formula>2.35</formula>
    </cfRule>
  </conditionalFormatting>
  <conditionalFormatting sqref="J2232">
    <cfRule type="notContainsBlanks" dxfId="19252" priority="20163">
      <formula>LEN(TRIM(J2232))&gt;0</formula>
    </cfRule>
  </conditionalFormatting>
  <conditionalFormatting sqref="K2232">
    <cfRule type="notContainsBlanks" dxfId="19251" priority="20162">
      <formula>LEN(TRIM(K2232))&gt;0</formula>
    </cfRule>
  </conditionalFormatting>
  <conditionalFormatting sqref="M2232">
    <cfRule type="containsText" dxfId="19250" priority="20161" operator="containsText" text="Complete">
      <formula>NOT(ISERROR(SEARCH("Complete",M2232)))</formula>
    </cfRule>
  </conditionalFormatting>
  <conditionalFormatting sqref="J2232">
    <cfRule type="notContainsBlanks" dxfId="19249" priority="20159">
      <formula>LEN(TRIM(J2232))&gt;0</formula>
    </cfRule>
  </conditionalFormatting>
  <conditionalFormatting sqref="K2232">
    <cfRule type="notContainsBlanks" dxfId="19248" priority="20158">
      <formula>LEN(TRIM(K2232))&gt;0</formula>
    </cfRule>
  </conditionalFormatting>
  <conditionalFormatting sqref="M2232">
    <cfRule type="containsText" dxfId="19247" priority="20157" operator="containsText" text="Complete">
      <formula>NOT(ISERROR(SEARCH("Complete",M2232)))</formula>
    </cfRule>
  </conditionalFormatting>
  <conditionalFormatting sqref="I2232">
    <cfRule type="cellIs" dxfId="19246" priority="20156" operator="greaterThan">
      <formula>2.35</formula>
    </cfRule>
  </conditionalFormatting>
  <conditionalFormatting sqref="I2232">
    <cfRule type="cellIs" dxfId="19245" priority="20152" operator="greaterThan">
      <formula>2.35</formula>
    </cfRule>
  </conditionalFormatting>
  <conditionalFormatting sqref="J2232">
    <cfRule type="notContainsBlanks" dxfId="19244" priority="20155">
      <formula>LEN(TRIM(J2232))&gt;0</formula>
    </cfRule>
  </conditionalFormatting>
  <conditionalFormatting sqref="K2232">
    <cfRule type="notContainsBlanks" dxfId="19243" priority="20154">
      <formula>LEN(TRIM(K2232))&gt;0</formula>
    </cfRule>
  </conditionalFormatting>
  <conditionalFormatting sqref="M2232">
    <cfRule type="containsText" dxfId="19242" priority="20153" operator="containsText" text="Complete">
      <formula>NOT(ISERROR(SEARCH("Complete",M2232)))</formula>
    </cfRule>
  </conditionalFormatting>
  <conditionalFormatting sqref="J2233">
    <cfRule type="notContainsBlanks" dxfId="19241" priority="20151">
      <formula>LEN(TRIM(J2233))&gt;0</formula>
    </cfRule>
  </conditionalFormatting>
  <conditionalFormatting sqref="K2233">
    <cfRule type="notContainsBlanks" dxfId="19240" priority="20150">
      <formula>LEN(TRIM(K2233))&gt;0</formula>
    </cfRule>
  </conditionalFormatting>
  <conditionalFormatting sqref="M2233">
    <cfRule type="containsText" dxfId="19239" priority="20149" operator="containsText" text="Complete">
      <formula>NOT(ISERROR(SEARCH("Complete",M2233)))</formula>
    </cfRule>
  </conditionalFormatting>
  <conditionalFormatting sqref="I2233">
    <cfRule type="cellIs" dxfId="19238" priority="20148" operator="greaterThan">
      <formula>2.35</formula>
    </cfRule>
  </conditionalFormatting>
  <conditionalFormatting sqref="I2233">
    <cfRule type="cellIs" dxfId="19237" priority="20144" operator="greaterThan">
      <formula>2.35</formula>
    </cfRule>
  </conditionalFormatting>
  <conditionalFormatting sqref="J2233">
    <cfRule type="notContainsBlanks" dxfId="19236" priority="20147">
      <formula>LEN(TRIM(J2233))&gt;0</formula>
    </cfRule>
  </conditionalFormatting>
  <conditionalFormatting sqref="K2233">
    <cfRule type="notContainsBlanks" dxfId="19235" priority="20146">
      <formula>LEN(TRIM(K2233))&gt;0</formula>
    </cfRule>
  </conditionalFormatting>
  <conditionalFormatting sqref="M2233">
    <cfRule type="containsText" dxfId="19234" priority="20145" operator="containsText" text="Complete">
      <formula>NOT(ISERROR(SEARCH("Complete",M2233)))</formula>
    </cfRule>
  </conditionalFormatting>
  <conditionalFormatting sqref="J2233">
    <cfRule type="notContainsBlanks" dxfId="19233" priority="20143">
      <formula>LEN(TRIM(J2233))&gt;0</formula>
    </cfRule>
  </conditionalFormatting>
  <conditionalFormatting sqref="K2233">
    <cfRule type="notContainsBlanks" dxfId="19232" priority="20142">
      <formula>LEN(TRIM(K2233))&gt;0</formula>
    </cfRule>
  </conditionalFormatting>
  <conditionalFormatting sqref="M2233">
    <cfRule type="containsText" dxfId="19231" priority="20141" operator="containsText" text="Complete">
      <formula>NOT(ISERROR(SEARCH("Complete",M2233)))</formula>
    </cfRule>
  </conditionalFormatting>
  <conditionalFormatting sqref="I2233">
    <cfRule type="cellIs" dxfId="19230" priority="20140" operator="greaterThan">
      <formula>2.35</formula>
    </cfRule>
  </conditionalFormatting>
  <conditionalFormatting sqref="I2233">
    <cfRule type="cellIs" dxfId="19229" priority="20136" operator="greaterThan">
      <formula>2.35</formula>
    </cfRule>
  </conditionalFormatting>
  <conditionalFormatting sqref="J2233">
    <cfRule type="notContainsBlanks" dxfId="19228" priority="20139">
      <formula>LEN(TRIM(J2233))&gt;0</formula>
    </cfRule>
  </conditionalFormatting>
  <conditionalFormatting sqref="K2233">
    <cfRule type="notContainsBlanks" dxfId="19227" priority="20138">
      <formula>LEN(TRIM(K2233))&gt;0</formula>
    </cfRule>
  </conditionalFormatting>
  <conditionalFormatting sqref="M2233">
    <cfRule type="containsText" dxfId="19226" priority="20137" operator="containsText" text="Complete">
      <formula>NOT(ISERROR(SEARCH("Complete",M2233)))</formula>
    </cfRule>
  </conditionalFormatting>
  <conditionalFormatting sqref="J2234">
    <cfRule type="notContainsBlanks" dxfId="19225" priority="20135">
      <formula>LEN(TRIM(J2234))&gt;0</formula>
    </cfRule>
  </conditionalFormatting>
  <conditionalFormatting sqref="K2234">
    <cfRule type="notContainsBlanks" dxfId="19224" priority="20134">
      <formula>LEN(TRIM(K2234))&gt;0</formula>
    </cfRule>
  </conditionalFormatting>
  <conditionalFormatting sqref="M2234">
    <cfRule type="containsText" dxfId="19223" priority="20133" operator="containsText" text="Complete">
      <formula>NOT(ISERROR(SEARCH("Complete",M2234)))</formula>
    </cfRule>
  </conditionalFormatting>
  <conditionalFormatting sqref="I2234">
    <cfRule type="cellIs" dxfId="19222" priority="20132" operator="greaterThan">
      <formula>2.35</formula>
    </cfRule>
  </conditionalFormatting>
  <conditionalFormatting sqref="I2234">
    <cfRule type="cellIs" dxfId="19221" priority="20128" operator="greaterThan">
      <formula>2.35</formula>
    </cfRule>
  </conditionalFormatting>
  <conditionalFormatting sqref="J2234">
    <cfRule type="notContainsBlanks" dxfId="19220" priority="20131">
      <formula>LEN(TRIM(J2234))&gt;0</formula>
    </cfRule>
  </conditionalFormatting>
  <conditionalFormatting sqref="K2234">
    <cfRule type="notContainsBlanks" dxfId="19219" priority="20130">
      <formula>LEN(TRIM(K2234))&gt;0</formula>
    </cfRule>
  </conditionalFormatting>
  <conditionalFormatting sqref="M2234">
    <cfRule type="containsText" dxfId="19218" priority="20129" operator="containsText" text="Complete">
      <formula>NOT(ISERROR(SEARCH("Complete",M2234)))</formula>
    </cfRule>
  </conditionalFormatting>
  <conditionalFormatting sqref="J2234">
    <cfRule type="notContainsBlanks" dxfId="19217" priority="20127">
      <formula>LEN(TRIM(J2234))&gt;0</formula>
    </cfRule>
  </conditionalFormatting>
  <conditionalFormatting sqref="K2234">
    <cfRule type="notContainsBlanks" dxfId="19216" priority="20126">
      <formula>LEN(TRIM(K2234))&gt;0</formula>
    </cfRule>
  </conditionalFormatting>
  <conditionalFormatting sqref="M2234">
    <cfRule type="containsText" dxfId="19215" priority="20125" operator="containsText" text="Complete">
      <formula>NOT(ISERROR(SEARCH("Complete",M2234)))</formula>
    </cfRule>
  </conditionalFormatting>
  <conditionalFormatting sqref="I2234">
    <cfRule type="cellIs" dxfId="19214" priority="20124" operator="greaterThan">
      <formula>2.35</formula>
    </cfRule>
  </conditionalFormatting>
  <conditionalFormatting sqref="I2234">
    <cfRule type="cellIs" dxfId="19213" priority="20120" operator="greaterThan">
      <formula>2.35</formula>
    </cfRule>
  </conditionalFormatting>
  <conditionalFormatting sqref="J2234">
    <cfRule type="notContainsBlanks" dxfId="19212" priority="20123">
      <formula>LEN(TRIM(J2234))&gt;0</formula>
    </cfRule>
  </conditionalFormatting>
  <conditionalFormatting sqref="K2234">
    <cfRule type="notContainsBlanks" dxfId="19211" priority="20122">
      <formula>LEN(TRIM(K2234))&gt;0</formula>
    </cfRule>
  </conditionalFormatting>
  <conditionalFormatting sqref="M2234">
    <cfRule type="containsText" dxfId="19210" priority="20121" operator="containsText" text="Complete">
      <formula>NOT(ISERROR(SEARCH("Complete",M2234)))</formula>
    </cfRule>
  </conditionalFormatting>
  <conditionalFormatting sqref="J2235">
    <cfRule type="notContainsBlanks" dxfId="19209" priority="20119">
      <formula>LEN(TRIM(J2235))&gt;0</formula>
    </cfRule>
  </conditionalFormatting>
  <conditionalFormatting sqref="K2235">
    <cfRule type="notContainsBlanks" dxfId="19208" priority="20118">
      <formula>LEN(TRIM(K2235))&gt;0</formula>
    </cfRule>
  </conditionalFormatting>
  <conditionalFormatting sqref="M2235">
    <cfRule type="containsText" dxfId="19207" priority="20117" operator="containsText" text="Complete">
      <formula>NOT(ISERROR(SEARCH("Complete",M2235)))</formula>
    </cfRule>
  </conditionalFormatting>
  <conditionalFormatting sqref="I2235">
    <cfRule type="cellIs" dxfId="19206" priority="20116" operator="greaterThan">
      <formula>2.35</formula>
    </cfRule>
  </conditionalFormatting>
  <conditionalFormatting sqref="I2235">
    <cfRule type="cellIs" dxfId="19205" priority="20112" operator="greaterThan">
      <formula>2.35</formula>
    </cfRule>
  </conditionalFormatting>
  <conditionalFormatting sqref="J2235">
    <cfRule type="notContainsBlanks" dxfId="19204" priority="20115">
      <formula>LEN(TRIM(J2235))&gt;0</formula>
    </cfRule>
  </conditionalFormatting>
  <conditionalFormatting sqref="K2235">
    <cfRule type="notContainsBlanks" dxfId="19203" priority="20114">
      <formula>LEN(TRIM(K2235))&gt;0</formula>
    </cfRule>
  </conditionalFormatting>
  <conditionalFormatting sqref="M2235">
    <cfRule type="containsText" dxfId="19202" priority="20113" operator="containsText" text="Complete">
      <formula>NOT(ISERROR(SEARCH("Complete",M2235)))</formula>
    </cfRule>
  </conditionalFormatting>
  <conditionalFormatting sqref="J2235">
    <cfRule type="notContainsBlanks" dxfId="19201" priority="20111">
      <formula>LEN(TRIM(J2235))&gt;0</formula>
    </cfRule>
  </conditionalFormatting>
  <conditionalFormatting sqref="K2235">
    <cfRule type="notContainsBlanks" dxfId="19200" priority="20110">
      <formula>LEN(TRIM(K2235))&gt;0</formula>
    </cfRule>
  </conditionalFormatting>
  <conditionalFormatting sqref="M2235">
    <cfRule type="containsText" dxfId="19199" priority="20109" operator="containsText" text="Complete">
      <formula>NOT(ISERROR(SEARCH("Complete",M2235)))</formula>
    </cfRule>
  </conditionalFormatting>
  <conditionalFormatting sqref="I2235">
    <cfRule type="cellIs" dxfId="19198" priority="20108" operator="greaterThan">
      <formula>2.35</formula>
    </cfRule>
  </conditionalFormatting>
  <conditionalFormatting sqref="I2235">
    <cfRule type="cellIs" dxfId="19197" priority="20104" operator="greaterThan">
      <formula>2.35</formula>
    </cfRule>
  </conditionalFormatting>
  <conditionalFormatting sqref="J2235">
    <cfRule type="notContainsBlanks" dxfId="19196" priority="20107">
      <formula>LEN(TRIM(J2235))&gt;0</formula>
    </cfRule>
  </conditionalFormatting>
  <conditionalFormatting sqref="K2235">
    <cfRule type="notContainsBlanks" dxfId="19195" priority="20106">
      <formula>LEN(TRIM(K2235))&gt;0</formula>
    </cfRule>
  </conditionalFormatting>
  <conditionalFormatting sqref="M2235">
    <cfRule type="containsText" dxfId="19194" priority="20105" operator="containsText" text="Complete">
      <formula>NOT(ISERROR(SEARCH("Complete",M2235)))</formula>
    </cfRule>
  </conditionalFormatting>
  <conditionalFormatting sqref="J2236">
    <cfRule type="notContainsBlanks" dxfId="19193" priority="20103">
      <formula>LEN(TRIM(J2236))&gt;0</formula>
    </cfRule>
  </conditionalFormatting>
  <conditionalFormatting sqref="K2236">
    <cfRule type="notContainsBlanks" dxfId="19192" priority="20102">
      <formula>LEN(TRIM(K2236))&gt;0</formula>
    </cfRule>
  </conditionalFormatting>
  <conditionalFormatting sqref="M2236">
    <cfRule type="containsText" dxfId="19191" priority="20101" operator="containsText" text="Complete">
      <formula>NOT(ISERROR(SEARCH("Complete",M2236)))</formula>
    </cfRule>
  </conditionalFormatting>
  <conditionalFormatting sqref="I2236">
    <cfRule type="cellIs" dxfId="19190" priority="20100" operator="greaterThan">
      <formula>2.35</formula>
    </cfRule>
  </conditionalFormatting>
  <conditionalFormatting sqref="I2236">
    <cfRule type="cellIs" dxfId="19189" priority="20096" operator="greaterThan">
      <formula>2.35</formula>
    </cfRule>
  </conditionalFormatting>
  <conditionalFormatting sqref="J2236">
    <cfRule type="notContainsBlanks" dxfId="19188" priority="20099">
      <formula>LEN(TRIM(J2236))&gt;0</formula>
    </cfRule>
  </conditionalFormatting>
  <conditionalFormatting sqref="K2236">
    <cfRule type="notContainsBlanks" dxfId="19187" priority="20098">
      <formula>LEN(TRIM(K2236))&gt;0</formula>
    </cfRule>
  </conditionalFormatting>
  <conditionalFormatting sqref="M2236">
    <cfRule type="containsText" dxfId="19186" priority="20097" operator="containsText" text="Complete">
      <formula>NOT(ISERROR(SEARCH("Complete",M2236)))</formula>
    </cfRule>
  </conditionalFormatting>
  <conditionalFormatting sqref="J2236">
    <cfRule type="notContainsBlanks" dxfId="19185" priority="20095">
      <formula>LEN(TRIM(J2236))&gt;0</formula>
    </cfRule>
  </conditionalFormatting>
  <conditionalFormatting sqref="K2236">
    <cfRule type="notContainsBlanks" dxfId="19184" priority="20094">
      <formula>LEN(TRIM(K2236))&gt;0</formula>
    </cfRule>
  </conditionalFormatting>
  <conditionalFormatting sqref="M2236">
    <cfRule type="containsText" dxfId="19183" priority="20093" operator="containsText" text="Complete">
      <formula>NOT(ISERROR(SEARCH("Complete",M2236)))</formula>
    </cfRule>
  </conditionalFormatting>
  <conditionalFormatting sqref="I2236">
    <cfRule type="cellIs" dxfId="19182" priority="20092" operator="greaterThan">
      <formula>2.35</formula>
    </cfRule>
  </conditionalFormatting>
  <conditionalFormatting sqref="I2236">
    <cfRule type="cellIs" dxfId="19181" priority="20088" operator="greaterThan">
      <formula>2.35</formula>
    </cfRule>
  </conditionalFormatting>
  <conditionalFormatting sqref="J2236">
    <cfRule type="notContainsBlanks" dxfId="19180" priority="20091">
      <formula>LEN(TRIM(J2236))&gt;0</formula>
    </cfRule>
  </conditionalFormatting>
  <conditionalFormatting sqref="K2236">
    <cfRule type="notContainsBlanks" dxfId="19179" priority="20090">
      <formula>LEN(TRIM(K2236))&gt;0</formula>
    </cfRule>
  </conditionalFormatting>
  <conditionalFormatting sqref="M2236">
    <cfRule type="containsText" dxfId="19178" priority="20089" operator="containsText" text="Complete">
      <formula>NOT(ISERROR(SEARCH("Complete",M2236)))</formula>
    </cfRule>
  </conditionalFormatting>
  <conditionalFormatting sqref="J2237">
    <cfRule type="notContainsBlanks" dxfId="19177" priority="20087">
      <formula>LEN(TRIM(J2237))&gt;0</formula>
    </cfRule>
  </conditionalFormatting>
  <conditionalFormatting sqref="K2237">
    <cfRule type="notContainsBlanks" dxfId="19176" priority="20086">
      <formula>LEN(TRIM(K2237))&gt;0</formula>
    </cfRule>
  </conditionalFormatting>
  <conditionalFormatting sqref="M2237">
    <cfRule type="containsText" dxfId="19175" priority="20085" operator="containsText" text="Complete">
      <formula>NOT(ISERROR(SEARCH("Complete",M2237)))</formula>
    </cfRule>
  </conditionalFormatting>
  <conditionalFormatting sqref="I2237">
    <cfRule type="cellIs" dxfId="19174" priority="20084" operator="greaterThan">
      <formula>2.35</formula>
    </cfRule>
  </conditionalFormatting>
  <conditionalFormatting sqref="I2237">
    <cfRule type="cellIs" dxfId="19173" priority="20080" operator="greaterThan">
      <formula>2.35</formula>
    </cfRule>
  </conditionalFormatting>
  <conditionalFormatting sqref="J2237">
    <cfRule type="notContainsBlanks" dxfId="19172" priority="20083">
      <formula>LEN(TRIM(J2237))&gt;0</formula>
    </cfRule>
  </conditionalFormatting>
  <conditionalFormatting sqref="K2237">
    <cfRule type="notContainsBlanks" dxfId="19171" priority="20082">
      <formula>LEN(TRIM(K2237))&gt;0</formula>
    </cfRule>
  </conditionalFormatting>
  <conditionalFormatting sqref="M2237">
    <cfRule type="containsText" dxfId="19170" priority="20081" operator="containsText" text="Complete">
      <formula>NOT(ISERROR(SEARCH("Complete",M2237)))</formula>
    </cfRule>
  </conditionalFormatting>
  <conditionalFormatting sqref="J2237">
    <cfRule type="notContainsBlanks" dxfId="19169" priority="20079">
      <formula>LEN(TRIM(J2237))&gt;0</formula>
    </cfRule>
  </conditionalFormatting>
  <conditionalFormatting sqref="K2237">
    <cfRule type="notContainsBlanks" dxfId="19168" priority="20078">
      <formula>LEN(TRIM(K2237))&gt;0</formula>
    </cfRule>
  </conditionalFormatting>
  <conditionalFormatting sqref="M2237">
    <cfRule type="containsText" dxfId="19167" priority="20077" operator="containsText" text="Complete">
      <formula>NOT(ISERROR(SEARCH("Complete",M2237)))</formula>
    </cfRule>
  </conditionalFormatting>
  <conditionalFormatting sqref="I2237">
    <cfRule type="cellIs" dxfId="19166" priority="20076" operator="greaterThan">
      <formula>2.35</formula>
    </cfRule>
  </conditionalFormatting>
  <conditionalFormatting sqref="I2237">
    <cfRule type="cellIs" dxfId="19165" priority="20072" operator="greaterThan">
      <formula>2.35</formula>
    </cfRule>
  </conditionalFormatting>
  <conditionalFormatting sqref="J2237">
    <cfRule type="notContainsBlanks" dxfId="19164" priority="20075">
      <formula>LEN(TRIM(J2237))&gt;0</formula>
    </cfRule>
  </conditionalFormatting>
  <conditionalFormatting sqref="K2237">
    <cfRule type="notContainsBlanks" dxfId="19163" priority="20074">
      <formula>LEN(TRIM(K2237))&gt;0</formula>
    </cfRule>
  </conditionalFormatting>
  <conditionalFormatting sqref="M2237">
    <cfRule type="containsText" dxfId="19162" priority="20073" operator="containsText" text="Complete">
      <formula>NOT(ISERROR(SEARCH("Complete",M2237)))</formula>
    </cfRule>
  </conditionalFormatting>
  <conditionalFormatting sqref="J2238">
    <cfRule type="notContainsBlanks" dxfId="19161" priority="20071">
      <formula>LEN(TRIM(J2238))&gt;0</formula>
    </cfRule>
  </conditionalFormatting>
  <conditionalFormatting sqref="K2238">
    <cfRule type="notContainsBlanks" dxfId="19160" priority="20070">
      <formula>LEN(TRIM(K2238))&gt;0</formula>
    </cfRule>
  </conditionalFormatting>
  <conditionalFormatting sqref="M2238">
    <cfRule type="containsText" dxfId="19159" priority="20069" operator="containsText" text="Complete">
      <formula>NOT(ISERROR(SEARCH("Complete",M2238)))</formula>
    </cfRule>
  </conditionalFormatting>
  <conditionalFormatting sqref="I2238">
    <cfRule type="cellIs" dxfId="19158" priority="20068" operator="greaterThan">
      <formula>2.35</formula>
    </cfRule>
  </conditionalFormatting>
  <conditionalFormatting sqref="I2238">
    <cfRule type="cellIs" dxfId="19157" priority="20064" operator="greaterThan">
      <formula>2.35</formula>
    </cfRule>
  </conditionalFormatting>
  <conditionalFormatting sqref="J2238">
    <cfRule type="notContainsBlanks" dxfId="19156" priority="20067">
      <formula>LEN(TRIM(J2238))&gt;0</formula>
    </cfRule>
  </conditionalFormatting>
  <conditionalFormatting sqref="K2238">
    <cfRule type="notContainsBlanks" dxfId="19155" priority="20066">
      <formula>LEN(TRIM(K2238))&gt;0</formula>
    </cfRule>
  </conditionalFormatting>
  <conditionalFormatting sqref="M2238">
    <cfRule type="containsText" dxfId="19154" priority="20065" operator="containsText" text="Complete">
      <formula>NOT(ISERROR(SEARCH("Complete",M2238)))</formula>
    </cfRule>
  </conditionalFormatting>
  <conditionalFormatting sqref="J2238">
    <cfRule type="notContainsBlanks" dxfId="19153" priority="20063">
      <formula>LEN(TRIM(J2238))&gt;0</formula>
    </cfRule>
  </conditionalFormatting>
  <conditionalFormatting sqref="K2238">
    <cfRule type="notContainsBlanks" dxfId="19152" priority="20062">
      <formula>LEN(TRIM(K2238))&gt;0</formula>
    </cfRule>
  </conditionalFormatting>
  <conditionalFormatting sqref="M2238">
    <cfRule type="containsText" dxfId="19151" priority="20061" operator="containsText" text="Complete">
      <formula>NOT(ISERROR(SEARCH("Complete",M2238)))</formula>
    </cfRule>
  </conditionalFormatting>
  <conditionalFormatting sqref="I2238">
    <cfRule type="cellIs" dxfId="19150" priority="20060" operator="greaterThan">
      <formula>2.35</formula>
    </cfRule>
  </conditionalFormatting>
  <conditionalFormatting sqref="I2238">
    <cfRule type="cellIs" dxfId="19149" priority="20056" operator="greaterThan">
      <formula>2.35</formula>
    </cfRule>
  </conditionalFormatting>
  <conditionalFormatting sqref="J2238">
    <cfRule type="notContainsBlanks" dxfId="19148" priority="20059">
      <formula>LEN(TRIM(J2238))&gt;0</formula>
    </cfRule>
  </conditionalFormatting>
  <conditionalFormatting sqref="K2238">
    <cfRule type="notContainsBlanks" dxfId="19147" priority="20058">
      <formula>LEN(TRIM(K2238))&gt;0</formula>
    </cfRule>
  </conditionalFormatting>
  <conditionalFormatting sqref="M2238">
    <cfRule type="containsText" dxfId="19146" priority="20057" operator="containsText" text="Complete">
      <formula>NOT(ISERROR(SEARCH("Complete",M2238)))</formula>
    </cfRule>
  </conditionalFormatting>
  <conditionalFormatting sqref="J2239">
    <cfRule type="notContainsBlanks" dxfId="19145" priority="20055">
      <formula>LEN(TRIM(J2239))&gt;0</formula>
    </cfRule>
  </conditionalFormatting>
  <conditionalFormatting sqref="K2239">
    <cfRule type="notContainsBlanks" dxfId="19144" priority="20054">
      <formula>LEN(TRIM(K2239))&gt;0</formula>
    </cfRule>
  </conditionalFormatting>
  <conditionalFormatting sqref="M2239">
    <cfRule type="containsText" dxfId="19143" priority="20053" operator="containsText" text="Complete">
      <formula>NOT(ISERROR(SEARCH("Complete",M2239)))</formula>
    </cfRule>
  </conditionalFormatting>
  <conditionalFormatting sqref="I2239">
    <cfRule type="cellIs" dxfId="19142" priority="20052" operator="greaterThan">
      <formula>2.35</formula>
    </cfRule>
  </conditionalFormatting>
  <conditionalFormatting sqref="I2239">
    <cfRule type="cellIs" dxfId="19141" priority="20048" operator="greaterThan">
      <formula>2.35</formula>
    </cfRule>
  </conditionalFormatting>
  <conditionalFormatting sqref="J2239">
    <cfRule type="notContainsBlanks" dxfId="19140" priority="20051">
      <formula>LEN(TRIM(J2239))&gt;0</formula>
    </cfRule>
  </conditionalFormatting>
  <conditionalFormatting sqref="K2239">
    <cfRule type="notContainsBlanks" dxfId="19139" priority="20050">
      <formula>LEN(TRIM(K2239))&gt;0</formula>
    </cfRule>
  </conditionalFormatting>
  <conditionalFormatting sqref="M2239">
    <cfRule type="containsText" dxfId="19138" priority="20049" operator="containsText" text="Complete">
      <formula>NOT(ISERROR(SEARCH("Complete",M2239)))</formula>
    </cfRule>
  </conditionalFormatting>
  <conditionalFormatting sqref="J2239">
    <cfRule type="notContainsBlanks" dxfId="19137" priority="20047">
      <formula>LEN(TRIM(J2239))&gt;0</formula>
    </cfRule>
  </conditionalFormatting>
  <conditionalFormatting sqref="K2239">
    <cfRule type="notContainsBlanks" dxfId="19136" priority="20046">
      <formula>LEN(TRIM(K2239))&gt;0</formula>
    </cfRule>
  </conditionalFormatting>
  <conditionalFormatting sqref="M2239">
    <cfRule type="containsText" dxfId="19135" priority="20045" operator="containsText" text="Complete">
      <formula>NOT(ISERROR(SEARCH("Complete",M2239)))</formula>
    </cfRule>
  </conditionalFormatting>
  <conditionalFormatting sqref="I2239">
    <cfRule type="cellIs" dxfId="19134" priority="20044" operator="greaterThan">
      <formula>2.35</formula>
    </cfRule>
  </conditionalFormatting>
  <conditionalFormatting sqref="I2239">
    <cfRule type="cellIs" dxfId="19133" priority="20040" operator="greaterThan">
      <formula>2.35</formula>
    </cfRule>
  </conditionalFormatting>
  <conditionalFormatting sqref="J2239">
    <cfRule type="notContainsBlanks" dxfId="19132" priority="20043">
      <formula>LEN(TRIM(J2239))&gt;0</formula>
    </cfRule>
  </conditionalFormatting>
  <conditionalFormatting sqref="K2239">
    <cfRule type="notContainsBlanks" dxfId="19131" priority="20042">
      <formula>LEN(TRIM(K2239))&gt;0</formula>
    </cfRule>
  </conditionalFormatting>
  <conditionalFormatting sqref="M2239">
    <cfRule type="containsText" dxfId="19130" priority="20041" operator="containsText" text="Complete">
      <formula>NOT(ISERROR(SEARCH("Complete",M2239)))</formula>
    </cfRule>
  </conditionalFormatting>
  <conditionalFormatting sqref="J2240">
    <cfRule type="notContainsBlanks" dxfId="19129" priority="20039">
      <formula>LEN(TRIM(J2240))&gt;0</formula>
    </cfRule>
  </conditionalFormatting>
  <conditionalFormatting sqref="K2240">
    <cfRule type="notContainsBlanks" dxfId="19128" priority="20038">
      <formula>LEN(TRIM(K2240))&gt;0</formula>
    </cfRule>
  </conditionalFormatting>
  <conditionalFormatting sqref="M2240">
    <cfRule type="containsText" dxfId="19127" priority="20037" operator="containsText" text="Complete">
      <formula>NOT(ISERROR(SEARCH("Complete",M2240)))</formula>
    </cfRule>
  </conditionalFormatting>
  <conditionalFormatting sqref="I2240">
    <cfRule type="cellIs" dxfId="19126" priority="20036" operator="greaterThan">
      <formula>2.35</formula>
    </cfRule>
  </conditionalFormatting>
  <conditionalFormatting sqref="I2240">
    <cfRule type="cellIs" dxfId="19125" priority="20032" operator="greaterThan">
      <formula>2.35</formula>
    </cfRule>
  </conditionalFormatting>
  <conditionalFormatting sqref="J2240">
    <cfRule type="notContainsBlanks" dxfId="19124" priority="20035">
      <formula>LEN(TRIM(J2240))&gt;0</formula>
    </cfRule>
  </conditionalFormatting>
  <conditionalFormatting sqref="K2240">
    <cfRule type="notContainsBlanks" dxfId="19123" priority="20034">
      <formula>LEN(TRIM(K2240))&gt;0</formula>
    </cfRule>
  </conditionalFormatting>
  <conditionalFormatting sqref="M2240">
    <cfRule type="containsText" dxfId="19122" priority="20033" operator="containsText" text="Complete">
      <formula>NOT(ISERROR(SEARCH("Complete",M2240)))</formula>
    </cfRule>
  </conditionalFormatting>
  <conditionalFormatting sqref="J2240">
    <cfRule type="notContainsBlanks" dxfId="19121" priority="20031">
      <formula>LEN(TRIM(J2240))&gt;0</formula>
    </cfRule>
  </conditionalFormatting>
  <conditionalFormatting sqref="K2240">
    <cfRule type="notContainsBlanks" dxfId="19120" priority="20030">
      <formula>LEN(TRIM(K2240))&gt;0</formula>
    </cfRule>
  </conditionalFormatting>
  <conditionalFormatting sqref="M2240">
    <cfRule type="containsText" dxfId="19119" priority="20029" operator="containsText" text="Complete">
      <formula>NOT(ISERROR(SEARCH("Complete",M2240)))</formula>
    </cfRule>
  </conditionalFormatting>
  <conditionalFormatting sqref="I2240">
    <cfRule type="cellIs" dxfId="19118" priority="20028" operator="greaterThan">
      <formula>2.35</formula>
    </cfRule>
  </conditionalFormatting>
  <conditionalFormatting sqref="I2240">
    <cfRule type="cellIs" dxfId="19117" priority="20024" operator="greaterThan">
      <formula>2.35</formula>
    </cfRule>
  </conditionalFormatting>
  <conditionalFormatting sqref="J2240">
    <cfRule type="notContainsBlanks" dxfId="19116" priority="20027">
      <formula>LEN(TRIM(J2240))&gt;0</formula>
    </cfRule>
  </conditionalFormatting>
  <conditionalFormatting sqref="K2240">
    <cfRule type="notContainsBlanks" dxfId="19115" priority="20026">
      <formula>LEN(TRIM(K2240))&gt;0</formula>
    </cfRule>
  </conditionalFormatting>
  <conditionalFormatting sqref="M2240">
    <cfRule type="containsText" dxfId="19114" priority="20025" operator="containsText" text="Complete">
      <formula>NOT(ISERROR(SEARCH("Complete",M2240)))</formula>
    </cfRule>
  </conditionalFormatting>
  <conditionalFormatting sqref="J2241">
    <cfRule type="notContainsBlanks" dxfId="19113" priority="20023">
      <formula>LEN(TRIM(J2241))&gt;0</formula>
    </cfRule>
  </conditionalFormatting>
  <conditionalFormatting sqref="K2241">
    <cfRule type="notContainsBlanks" dxfId="19112" priority="20022">
      <formula>LEN(TRIM(K2241))&gt;0</formula>
    </cfRule>
  </conditionalFormatting>
  <conditionalFormatting sqref="M2241">
    <cfRule type="containsText" dxfId="19111" priority="20021" operator="containsText" text="Complete">
      <formula>NOT(ISERROR(SEARCH("Complete",M2241)))</formula>
    </cfRule>
  </conditionalFormatting>
  <conditionalFormatting sqref="I2241">
    <cfRule type="cellIs" dxfId="19110" priority="20020" operator="greaterThan">
      <formula>2.35</formula>
    </cfRule>
  </conditionalFormatting>
  <conditionalFormatting sqref="I2241">
    <cfRule type="cellIs" dxfId="19109" priority="20016" operator="greaterThan">
      <formula>2.35</formula>
    </cfRule>
  </conditionalFormatting>
  <conditionalFormatting sqref="J2241">
    <cfRule type="notContainsBlanks" dxfId="19108" priority="20019">
      <formula>LEN(TRIM(J2241))&gt;0</formula>
    </cfRule>
  </conditionalFormatting>
  <conditionalFormatting sqref="K2241">
    <cfRule type="notContainsBlanks" dxfId="19107" priority="20018">
      <formula>LEN(TRIM(K2241))&gt;0</formula>
    </cfRule>
  </conditionalFormatting>
  <conditionalFormatting sqref="M2241">
    <cfRule type="containsText" dxfId="19106" priority="20017" operator="containsText" text="Complete">
      <formula>NOT(ISERROR(SEARCH("Complete",M2241)))</formula>
    </cfRule>
  </conditionalFormatting>
  <conditionalFormatting sqref="J2241">
    <cfRule type="notContainsBlanks" dxfId="19105" priority="20015">
      <formula>LEN(TRIM(J2241))&gt;0</formula>
    </cfRule>
  </conditionalFormatting>
  <conditionalFormatting sqref="K2241">
    <cfRule type="notContainsBlanks" dxfId="19104" priority="20014">
      <formula>LEN(TRIM(K2241))&gt;0</formula>
    </cfRule>
  </conditionalFormatting>
  <conditionalFormatting sqref="M2241">
    <cfRule type="containsText" dxfId="19103" priority="20013" operator="containsText" text="Complete">
      <formula>NOT(ISERROR(SEARCH("Complete",M2241)))</formula>
    </cfRule>
  </conditionalFormatting>
  <conditionalFormatting sqref="I2241">
    <cfRule type="cellIs" dxfId="19102" priority="20012" operator="greaterThan">
      <formula>2.35</formula>
    </cfRule>
  </conditionalFormatting>
  <conditionalFormatting sqref="I2241">
    <cfRule type="cellIs" dxfId="19101" priority="20008" operator="greaterThan">
      <formula>2.35</formula>
    </cfRule>
  </conditionalFormatting>
  <conditionalFormatting sqref="J2241">
    <cfRule type="notContainsBlanks" dxfId="19100" priority="20011">
      <formula>LEN(TRIM(J2241))&gt;0</formula>
    </cfRule>
  </conditionalFormatting>
  <conditionalFormatting sqref="K2241">
    <cfRule type="notContainsBlanks" dxfId="19099" priority="20010">
      <formula>LEN(TRIM(K2241))&gt;0</formula>
    </cfRule>
  </conditionalFormatting>
  <conditionalFormatting sqref="M2241">
    <cfRule type="containsText" dxfId="19098" priority="20009" operator="containsText" text="Complete">
      <formula>NOT(ISERROR(SEARCH("Complete",M2241)))</formula>
    </cfRule>
  </conditionalFormatting>
  <conditionalFormatting sqref="J2242">
    <cfRule type="notContainsBlanks" dxfId="19097" priority="20007">
      <formula>LEN(TRIM(J2242))&gt;0</formula>
    </cfRule>
  </conditionalFormatting>
  <conditionalFormatting sqref="K2242">
    <cfRule type="notContainsBlanks" dxfId="19096" priority="20006">
      <formula>LEN(TRIM(K2242))&gt;0</formula>
    </cfRule>
  </conditionalFormatting>
  <conditionalFormatting sqref="M2242">
    <cfRule type="containsText" dxfId="19095" priority="20005" operator="containsText" text="Complete">
      <formula>NOT(ISERROR(SEARCH("Complete",M2242)))</formula>
    </cfRule>
  </conditionalFormatting>
  <conditionalFormatting sqref="I2242">
    <cfRule type="cellIs" dxfId="19094" priority="20004" operator="greaterThan">
      <formula>2.35</formula>
    </cfRule>
  </conditionalFormatting>
  <conditionalFormatting sqref="I2242">
    <cfRule type="cellIs" dxfId="19093" priority="20000" operator="greaterThan">
      <formula>2.35</formula>
    </cfRule>
  </conditionalFormatting>
  <conditionalFormatting sqref="J2242">
    <cfRule type="notContainsBlanks" dxfId="19092" priority="20003">
      <formula>LEN(TRIM(J2242))&gt;0</formula>
    </cfRule>
  </conditionalFormatting>
  <conditionalFormatting sqref="K2242">
    <cfRule type="notContainsBlanks" dxfId="19091" priority="20002">
      <formula>LEN(TRIM(K2242))&gt;0</formula>
    </cfRule>
  </conditionalFormatting>
  <conditionalFormatting sqref="M2242">
    <cfRule type="containsText" dxfId="19090" priority="20001" operator="containsText" text="Complete">
      <formula>NOT(ISERROR(SEARCH("Complete",M2242)))</formula>
    </cfRule>
  </conditionalFormatting>
  <conditionalFormatting sqref="J2242">
    <cfRule type="notContainsBlanks" dxfId="19089" priority="19999">
      <formula>LEN(TRIM(J2242))&gt;0</formula>
    </cfRule>
  </conditionalFormatting>
  <conditionalFormatting sqref="K2242">
    <cfRule type="notContainsBlanks" dxfId="19088" priority="19998">
      <formula>LEN(TRIM(K2242))&gt;0</formula>
    </cfRule>
  </conditionalFormatting>
  <conditionalFormatting sqref="M2242">
    <cfRule type="containsText" dxfId="19087" priority="19997" operator="containsText" text="Complete">
      <formula>NOT(ISERROR(SEARCH("Complete",M2242)))</formula>
    </cfRule>
  </conditionalFormatting>
  <conditionalFormatting sqref="I2242">
    <cfRule type="cellIs" dxfId="19086" priority="19996" operator="greaterThan">
      <formula>2.35</formula>
    </cfRule>
  </conditionalFormatting>
  <conditionalFormatting sqref="I2242">
    <cfRule type="cellIs" dxfId="19085" priority="19992" operator="greaterThan">
      <formula>2.35</formula>
    </cfRule>
  </conditionalFormatting>
  <conditionalFormatting sqref="J2242">
    <cfRule type="notContainsBlanks" dxfId="19084" priority="19995">
      <formula>LEN(TRIM(J2242))&gt;0</formula>
    </cfRule>
  </conditionalFormatting>
  <conditionalFormatting sqref="K2242">
    <cfRule type="notContainsBlanks" dxfId="19083" priority="19994">
      <formula>LEN(TRIM(K2242))&gt;0</formula>
    </cfRule>
  </conditionalFormatting>
  <conditionalFormatting sqref="M2242">
    <cfRule type="containsText" dxfId="19082" priority="19993" operator="containsText" text="Complete">
      <formula>NOT(ISERROR(SEARCH("Complete",M2242)))</formula>
    </cfRule>
  </conditionalFormatting>
  <conditionalFormatting sqref="J2243">
    <cfRule type="notContainsBlanks" dxfId="19081" priority="19991">
      <formula>LEN(TRIM(J2243))&gt;0</formula>
    </cfRule>
  </conditionalFormatting>
  <conditionalFormatting sqref="K2243">
    <cfRule type="notContainsBlanks" dxfId="19080" priority="19990">
      <formula>LEN(TRIM(K2243))&gt;0</formula>
    </cfRule>
  </conditionalFormatting>
  <conditionalFormatting sqref="M2243">
    <cfRule type="containsText" dxfId="19079" priority="19989" operator="containsText" text="Complete">
      <formula>NOT(ISERROR(SEARCH("Complete",M2243)))</formula>
    </cfRule>
  </conditionalFormatting>
  <conditionalFormatting sqref="I2243">
    <cfRule type="cellIs" dxfId="19078" priority="19988" operator="greaterThan">
      <formula>2.35</formula>
    </cfRule>
  </conditionalFormatting>
  <conditionalFormatting sqref="I2243">
    <cfRule type="cellIs" dxfId="19077" priority="19984" operator="greaterThan">
      <formula>2.35</formula>
    </cfRule>
  </conditionalFormatting>
  <conditionalFormatting sqref="J2243">
    <cfRule type="notContainsBlanks" dxfId="19076" priority="19987">
      <formula>LEN(TRIM(J2243))&gt;0</formula>
    </cfRule>
  </conditionalFormatting>
  <conditionalFormatting sqref="K2243">
    <cfRule type="notContainsBlanks" dxfId="19075" priority="19986">
      <formula>LEN(TRIM(K2243))&gt;0</formula>
    </cfRule>
  </conditionalFormatting>
  <conditionalFormatting sqref="M2243">
    <cfRule type="containsText" dxfId="19074" priority="19985" operator="containsText" text="Complete">
      <formula>NOT(ISERROR(SEARCH("Complete",M2243)))</formula>
    </cfRule>
  </conditionalFormatting>
  <conditionalFormatting sqref="J2243">
    <cfRule type="notContainsBlanks" dxfId="19073" priority="19983">
      <formula>LEN(TRIM(J2243))&gt;0</formula>
    </cfRule>
  </conditionalFormatting>
  <conditionalFormatting sqref="K2243">
    <cfRule type="notContainsBlanks" dxfId="19072" priority="19982">
      <formula>LEN(TRIM(K2243))&gt;0</formula>
    </cfRule>
  </conditionalFormatting>
  <conditionalFormatting sqref="M2243">
    <cfRule type="containsText" dxfId="19071" priority="19981" operator="containsText" text="Complete">
      <formula>NOT(ISERROR(SEARCH("Complete",M2243)))</formula>
    </cfRule>
  </conditionalFormatting>
  <conditionalFormatting sqref="I2243">
    <cfRule type="cellIs" dxfId="19070" priority="19980" operator="greaterThan">
      <formula>2.35</formula>
    </cfRule>
  </conditionalFormatting>
  <conditionalFormatting sqref="I2243">
    <cfRule type="cellIs" dxfId="19069" priority="19976" operator="greaterThan">
      <formula>2.35</formula>
    </cfRule>
  </conditionalFormatting>
  <conditionalFormatting sqref="J2243">
    <cfRule type="notContainsBlanks" dxfId="19068" priority="19979">
      <formula>LEN(TRIM(J2243))&gt;0</formula>
    </cfRule>
  </conditionalFormatting>
  <conditionalFormatting sqref="K2243">
    <cfRule type="notContainsBlanks" dxfId="19067" priority="19978">
      <formula>LEN(TRIM(K2243))&gt;0</formula>
    </cfRule>
  </conditionalFormatting>
  <conditionalFormatting sqref="M2243">
    <cfRule type="containsText" dxfId="19066" priority="19977" operator="containsText" text="Complete">
      <formula>NOT(ISERROR(SEARCH("Complete",M2243)))</formula>
    </cfRule>
  </conditionalFormatting>
  <conditionalFormatting sqref="J2244">
    <cfRule type="notContainsBlanks" dxfId="19065" priority="19975">
      <formula>LEN(TRIM(J2244))&gt;0</formula>
    </cfRule>
  </conditionalFormatting>
  <conditionalFormatting sqref="K2244">
    <cfRule type="notContainsBlanks" dxfId="19064" priority="19974">
      <formula>LEN(TRIM(K2244))&gt;0</formula>
    </cfRule>
  </conditionalFormatting>
  <conditionalFormatting sqref="M2244">
    <cfRule type="containsText" dxfId="19063" priority="19973" operator="containsText" text="Complete">
      <formula>NOT(ISERROR(SEARCH("Complete",M2244)))</formula>
    </cfRule>
  </conditionalFormatting>
  <conditionalFormatting sqref="I2244">
    <cfRule type="cellIs" dxfId="19062" priority="19972" operator="greaterThan">
      <formula>2.35</formula>
    </cfRule>
  </conditionalFormatting>
  <conditionalFormatting sqref="I2244">
    <cfRule type="cellIs" dxfId="19061" priority="19968" operator="greaterThan">
      <formula>2.35</formula>
    </cfRule>
  </conditionalFormatting>
  <conditionalFormatting sqref="J2244">
    <cfRule type="notContainsBlanks" dxfId="19060" priority="19971">
      <formula>LEN(TRIM(J2244))&gt;0</formula>
    </cfRule>
  </conditionalFormatting>
  <conditionalFormatting sqref="K2244">
    <cfRule type="notContainsBlanks" dxfId="19059" priority="19970">
      <formula>LEN(TRIM(K2244))&gt;0</formula>
    </cfRule>
  </conditionalFormatting>
  <conditionalFormatting sqref="M2244">
    <cfRule type="containsText" dxfId="19058" priority="19969" operator="containsText" text="Complete">
      <formula>NOT(ISERROR(SEARCH("Complete",M2244)))</formula>
    </cfRule>
  </conditionalFormatting>
  <conditionalFormatting sqref="J2244">
    <cfRule type="notContainsBlanks" dxfId="19057" priority="19967">
      <formula>LEN(TRIM(J2244))&gt;0</formula>
    </cfRule>
  </conditionalFormatting>
  <conditionalFormatting sqref="K2244">
    <cfRule type="notContainsBlanks" dxfId="19056" priority="19966">
      <formula>LEN(TRIM(K2244))&gt;0</formula>
    </cfRule>
  </conditionalFormatting>
  <conditionalFormatting sqref="M2244">
    <cfRule type="containsText" dxfId="19055" priority="19965" operator="containsText" text="Complete">
      <formula>NOT(ISERROR(SEARCH("Complete",M2244)))</formula>
    </cfRule>
  </conditionalFormatting>
  <conditionalFormatting sqref="I2244">
    <cfRule type="cellIs" dxfId="19054" priority="19964" operator="greaterThan">
      <formula>2.35</formula>
    </cfRule>
  </conditionalFormatting>
  <conditionalFormatting sqref="I2244">
    <cfRule type="cellIs" dxfId="19053" priority="19960" operator="greaterThan">
      <formula>2.35</formula>
    </cfRule>
  </conditionalFormatting>
  <conditionalFormatting sqref="J2244">
    <cfRule type="notContainsBlanks" dxfId="19052" priority="19963">
      <formula>LEN(TRIM(J2244))&gt;0</formula>
    </cfRule>
  </conditionalFormatting>
  <conditionalFormatting sqref="K2244">
    <cfRule type="notContainsBlanks" dxfId="19051" priority="19962">
      <formula>LEN(TRIM(K2244))&gt;0</formula>
    </cfRule>
  </conditionalFormatting>
  <conditionalFormatting sqref="M2244">
    <cfRule type="containsText" dxfId="19050" priority="19961" operator="containsText" text="Complete">
      <formula>NOT(ISERROR(SEARCH("Complete",M2244)))</formula>
    </cfRule>
  </conditionalFormatting>
  <conditionalFormatting sqref="J2245">
    <cfRule type="notContainsBlanks" dxfId="19049" priority="19959">
      <formula>LEN(TRIM(J2245))&gt;0</formula>
    </cfRule>
  </conditionalFormatting>
  <conditionalFormatting sqref="K2245">
    <cfRule type="notContainsBlanks" dxfId="19048" priority="19958">
      <formula>LEN(TRIM(K2245))&gt;0</formula>
    </cfRule>
  </conditionalFormatting>
  <conditionalFormatting sqref="M2245">
    <cfRule type="containsText" dxfId="19047" priority="19957" operator="containsText" text="Complete">
      <formula>NOT(ISERROR(SEARCH("Complete",M2245)))</formula>
    </cfRule>
  </conditionalFormatting>
  <conditionalFormatting sqref="I2245">
    <cfRule type="cellIs" dxfId="19046" priority="19956" operator="greaterThan">
      <formula>2.35</formula>
    </cfRule>
  </conditionalFormatting>
  <conditionalFormatting sqref="I2245">
    <cfRule type="cellIs" dxfId="19045" priority="19952" operator="greaterThan">
      <formula>2.35</formula>
    </cfRule>
  </conditionalFormatting>
  <conditionalFormatting sqref="J2245">
    <cfRule type="notContainsBlanks" dxfId="19044" priority="19955">
      <formula>LEN(TRIM(J2245))&gt;0</formula>
    </cfRule>
  </conditionalFormatting>
  <conditionalFormatting sqref="K2245">
    <cfRule type="notContainsBlanks" dxfId="19043" priority="19954">
      <formula>LEN(TRIM(K2245))&gt;0</formula>
    </cfRule>
  </conditionalFormatting>
  <conditionalFormatting sqref="M2245">
    <cfRule type="containsText" dxfId="19042" priority="19953" operator="containsText" text="Complete">
      <formula>NOT(ISERROR(SEARCH("Complete",M2245)))</formula>
    </cfRule>
  </conditionalFormatting>
  <conditionalFormatting sqref="J2245">
    <cfRule type="notContainsBlanks" dxfId="19041" priority="19951">
      <formula>LEN(TRIM(J2245))&gt;0</formula>
    </cfRule>
  </conditionalFormatting>
  <conditionalFormatting sqref="K2245">
    <cfRule type="notContainsBlanks" dxfId="19040" priority="19950">
      <formula>LEN(TRIM(K2245))&gt;0</formula>
    </cfRule>
  </conditionalFormatting>
  <conditionalFormatting sqref="M2245">
    <cfRule type="containsText" dxfId="19039" priority="19949" operator="containsText" text="Complete">
      <formula>NOT(ISERROR(SEARCH("Complete",M2245)))</formula>
    </cfRule>
  </conditionalFormatting>
  <conditionalFormatting sqref="I2245">
    <cfRule type="cellIs" dxfId="19038" priority="19948" operator="greaterThan">
      <formula>2.35</formula>
    </cfRule>
  </conditionalFormatting>
  <conditionalFormatting sqref="I2245">
    <cfRule type="cellIs" dxfId="19037" priority="19944" operator="greaterThan">
      <formula>2.35</formula>
    </cfRule>
  </conditionalFormatting>
  <conditionalFormatting sqref="J2245">
    <cfRule type="notContainsBlanks" dxfId="19036" priority="19947">
      <formula>LEN(TRIM(J2245))&gt;0</formula>
    </cfRule>
  </conditionalFormatting>
  <conditionalFormatting sqref="K2245">
    <cfRule type="notContainsBlanks" dxfId="19035" priority="19946">
      <formula>LEN(TRIM(K2245))&gt;0</formula>
    </cfRule>
  </conditionalFormatting>
  <conditionalFormatting sqref="M2245">
    <cfRule type="containsText" dxfId="19034" priority="19945" operator="containsText" text="Complete">
      <formula>NOT(ISERROR(SEARCH("Complete",M2245)))</formula>
    </cfRule>
  </conditionalFormatting>
  <conditionalFormatting sqref="J2246">
    <cfRule type="notContainsBlanks" dxfId="19033" priority="19943">
      <formula>LEN(TRIM(J2246))&gt;0</formula>
    </cfRule>
  </conditionalFormatting>
  <conditionalFormatting sqref="K2246">
    <cfRule type="notContainsBlanks" dxfId="19032" priority="19942">
      <formula>LEN(TRIM(K2246))&gt;0</formula>
    </cfRule>
  </conditionalFormatting>
  <conditionalFormatting sqref="M2246">
    <cfRule type="containsText" dxfId="19031" priority="19941" operator="containsText" text="Complete">
      <formula>NOT(ISERROR(SEARCH("Complete",M2246)))</formula>
    </cfRule>
  </conditionalFormatting>
  <conditionalFormatting sqref="I2246">
    <cfRule type="cellIs" dxfId="19030" priority="19940" operator="greaterThan">
      <formula>2.35</formula>
    </cfRule>
  </conditionalFormatting>
  <conditionalFormatting sqref="I2246">
    <cfRule type="cellIs" dxfId="19029" priority="19936" operator="greaterThan">
      <formula>2.35</formula>
    </cfRule>
  </conditionalFormatting>
  <conditionalFormatting sqref="J2246">
    <cfRule type="notContainsBlanks" dxfId="19028" priority="19939">
      <formula>LEN(TRIM(J2246))&gt;0</formula>
    </cfRule>
  </conditionalFormatting>
  <conditionalFormatting sqref="K2246">
    <cfRule type="notContainsBlanks" dxfId="19027" priority="19938">
      <formula>LEN(TRIM(K2246))&gt;0</formula>
    </cfRule>
  </conditionalFormatting>
  <conditionalFormatting sqref="M2246">
    <cfRule type="containsText" dxfId="19026" priority="19937" operator="containsText" text="Complete">
      <formula>NOT(ISERROR(SEARCH("Complete",M2246)))</formula>
    </cfRule>
  </conditionalFormatting>
  <conditionalFormatting sqref="J2246">
    <cfRule type="notContainsBlanks" dxfId="19025" priority="19935">
      <formula>LEN(TRIM(J2246))&gt;0</formula>
    </cfRule>
  </conditionalFormatting>
  <conditionalFormatting sqref="K2246">
    <cfRule type="notContainsBlanks" dxfId="19024" priority="19934">
      <formula>LEN(TRIM(K2246))&gt;0</formula>
    </cfRule>
  </conditionalFormatting>
  <conditionalFormatting sqref="M2246">
    <cfRule type="containsText" dxfId="19023" priority="19933" operator="containsText" text="Complete">
      <formula>NOT(ISERROR(SEARCH("Complete",M2246)))</formula>
    </cfRule>
  </conditionalFormatting>
  <conditionalFormatting sqref="I2246">
    <cfRule type="cellIs" dxfId="19022" priority="19932" operator="greaterThan">
      <formula>2.35</formula>
    </cfRule>
  </conditionalFormatting>
  <conditionalFormatting sqref="I2246">
    <cfRule type="cellIs" dxfId="19021" priority="19928" operator="greaterThan">
      <formula>2.35</formula>
    </cfRule>
  </conditionalFormatting>
  <conditionalFormatting sqref="J2246">
    <cfRule type="notContainsBlanks" dxfId="19020" priority="19931">
      <formula>LEN(TRIM(J2246))&gt;0</formula>
    </cfRule>
  </conditionalFormatting>
  <conditionalFormatting sqref="K2246">
    <cfRule type="notContainsBlanks" dxfId="19019" priority="19930">
      <formula>LEN(TRIM(K2246))&gt;0</formula>
    </cfRule>
  </conditionalFormatting>
  <conditionalFormatting sqref="M2246">
    <cfRule type="containsText" dxfId="19018" priority="19929" operator="containsText" text="Complete">
      <formula>NOT(ISERROR(SEARCH("Complete",M2246)))</formula>
    </cfRule>
  </conditionalFormatting>
  <conditionalFormatting sqref="J2247">
    <cfRule type="notContainsBlanks" dxfId="19017" priority="19927">
      <formula>LEN(TRIM(J2247))&gt;0</formula>
    </cfRule>
  </conditionalFormatting>
  <conditionalFormatting sqref="K2247">
    <cfRule type="notContainsBlanks" dxfId="19016" priority="19926">
      <formula>LEN(TRIM(K2247))&gt;0</formula>
    </cfRule>
  </conditionalFormatting>
  <conditionalFormatting sqref="M2247">
    <cfRule type="containsText" dxfId="19015" priority="19925" operator="containsText" text="Complete">
      <formula>NOT(ISERROR(SEARCH("Complete",M2247)))</formula>
    </cfRule>
  </conditionalFormatting>
  <conditionalFormatting sqref="I2247">
    <cfRule type="cellIs" dxfId="19014" priority="19924" operator="greaterThan">
      <formula>2.35</formula>
    </cfRule>
  </conditionalFormatting>
  <conditionalFormatting sqref="I2247">
    <cfRule type="cellIs" dxfId="19013" priority="19920" operator="greaterThan">
      <formula>2.35</formula>
    </cfRule>
  </conditionalFormatting>
  <conditionalFormatting sqref="J2247">
    <cfRule type="notContainsBlanks" dxfId="19012" priority="19923">
      <formula>LEN(TRIM(J2247))&gt;0</formula>
    </cfRule>
  </conditionalFormatting>
  <conditionalFormatting sqref="K2247">
    <cfRule type="notContainsBlanks" dxfId="19011" priority="19922">
      <formula>LEN(TRIM(K2247))&gt;0</formula>
    </cfRule>
  </conditionalFormatting>
  <conditionalFormatting sqref="M2247">
    <cfRule type="containsText" dxfId="19010" priority="19921" operator="containsText" text="Complete">
      <formula>NOT(ISERROR(SEARCH("Complete",M2247)))</formula>
    </cfRule>
  </conditionalFormatting>
  <conditionalFormatting sqref="J2247">
    <cfRule type="notContainsBlanks" dxfId="19009" priority="19919">
      <formula>LEN(TRIM(J2247))&gt;0</formula>
    </cfRule>
  </conditionalFormatting>
  <conditionalFormatting sqref="K2247">
    <cfRule type="notContainsBlanks" dxfId="19008" priority="19918">
      <formula>LEN(TRIM(K2247))&gt;0</formula>
    </cfRule>
  </conditionalFormatting>
  <conditionalFormatting sqref="M2247">
    <cfRule type="containsText" dxfId="19007" priority="19917" operator="containsText" text="Complete">
      <formula>NOT(ISERROR(SEARCH("Complete",M2247)))</formula>
    </cfRule>
  </conditionalFormatting>
  <conditionalFormatting sqref="I2247">
    <cfRule type="cellIs" dxfId="19006" priority="19916" operator="greaterThan">
      <formula>2.35</formula>
    </cfRule>
  </conditionalFormatting>
  <conditionalFormatting sqref="I2247">
    <cfRule type="cellIs" dxfId="19005" priority="19912" operator="greaterThan">
      <formula>2.35</formula>
    </cfRule>
  </conditionalFormatting>
  <conditionalFormatting sqref="J2247">
    <cfRule type="notContainsBlanks" dxfId="19004" priority="19915">
      <formula>LEN(TRIM(J2247))&gt;0</formula>
    </cfRule>
  </conditionalFormatting>
  <conditionalFormatting sqref="K2247">
    <cfRule type="notContainsBlanks" dxfId="19003" priority="19914">
      <formula>LEN(TRIM(K2247))&gt;0</formula>
    </cfRule>
  </conditionalFormatting>
  <conditionalFormatting sqref="M2247">
    <cfRule type="containsText" dxfId="19002" priority="19913" operator="containsText" text="Complete">
      <formula>NOT(ISERROR(SEARCH("Complete",M2247)))</formula>
    </cfRule>
  </conditionalFormatting>
  <conditionalFormatting sqref="J2248">
    <cfRule type="notContainsBlanks" dxfId="19001" priority="19911">
      <formula>LEN(TRIM(J2248))&gt;0</formula>
    </cfRule>
  </conditionalFormatting>
  <conditionalFormatting sqref="K2248">
    <cfRule type="notContainsBlanks" dxfId="19000" priority="19910">
      <formula>LEN(TRIM(K2248))&gt;0</formula>
    </cfRule>
  </conditionalFormatting>
  <conditionalFormatting sqref="M2248">
    <cfRule type="containsText" dxfId="18999" priority="19909" operator="containsText" text="Complete">
      <formula>NOT(ISERROR(SEARCH("Complete",M2248)))</formula>
    </cfRule>
  </conditionalFormatting>
  <conditionalFormatting sqref="I2248">
    <cfRule type="cellIs" dxfId="18998" priority="19908" operator="greaterThan">
      <formula>2.35</formula>
    </cfRule>
  </conditionalFormatting>
  <conditionalFormatting sqref="I2248">
    <cfRule type="cellIs" dxfId="18997" priority="19904" operator="greaterThan">
      <formula>2.35</formula>
    </cfRule>
  </conditionalFormatting>
  <conditionalFormatting sqref="J2248">
    <cfRule type="notContainsBlanks" dxfId="18996" priority="19907">
      <formula>LEN(TRIM(J2248))&gt;0</formula>
    </cfRule>
  </conditionalFormatting>
  <conditionalFormatting sqref="K2248">
    <cfRule type="notContainsBlanks" dxfId="18995" priority="19906">
      <formula>LEN(TRIM(K2248))&gt;0</formula>
    </cfRule>
  </conditionalFormatting>
  <conditionalFormatting sqref="M2248">
    <cfRule type="containsText" dxfId="18994" priority="19905" operator="containsText" text="Complete">
      <formula>NOT(ISERROR(SEARCH("Complete",M2248)))</formula>
    </cfRule>
  </conditionalFormatting>
  <conditionalFormatting sqref="J2248">
    <cfRule type="notContainsBlanks" dxfId="18993" priority="19903">
      <formula>LEN(TRIM(J2248))&gt;0</formula>
    </cfRule>
  </conditionalFormatting>
  <conditionalFormatting sqref="K2248">
    <cfRule type="notContainsBlanks" dxfId="18992" priority="19902">
      <formula>LEN(TRIM(K2248))&gt;0</formula>
    </cfRule>
  </conditionalFormatting>
  <conditionalFormatting sqref="M2248">
    <cfRule type="containsText" dxfId="18991" priority="19901" operator="containsText" text="Complete">
      <formula>NOT(ISERROR(SEARCH("Complete",M2248)))</formula>
    </cfRule>
  </conditionalFormatting>
  <conditionalFormatting sqref="I2248">
    <cfRule type="cellIs" dxfId="18990" priority="19900" operator="greaterThan">
      <formula>2.35</formula>
    </cfRule>
  </conditionalFormatting>
  <conditionalFormatting sqref="I2248">
    <cfRule type="cellIs" dxfId="18989" priority="19896" operator="greaterThan">
      <formula>2.35</formula>
    </cfRule>
  </conditionalFormatting>
  <conditionalFormatting sqref="J2248">
    <cfRule type="notContainsBlanks" dxfId="18988" priority="19899">
      <formula>LEN(TRIM(J2248))&gt;0</formula>
    </cfRule>
  </conditionalFormatting>
  <conditionalFormatting sqref="K2248">
    <cfRule type="notContainsBlanks" dxfId="18987" priority="19898">
      <formula>LEN(TRIM(K2248))&gt;0</formula>
    </cfRule>
  </conditionalFormatting>
  <conditionalFormatting sqref="M2248">
    <cfRule type="containsText" dxfId="18986" priority="19897" operator="containsText" text="Complete">
      <formula>NOT(ISERROR(SEARCH("Complete",M2248)))</formula>
    </cfRule>
  </conditionalFormatting>
  <conditionalFormatting sqref="J2249">
    <cfRule type="notContainsBlanks" dxfId="18985" priority="19895">
      <formula>LEN(TRIM(J2249))&gt;0</formula>
    </cfRule>
  </conditionalFormatting>
  <conditionalFormatting sqref="K2249">
    <cfRule type="notContainsBlanks" dxfId="18984" priority="19894">
      <formula>LEN(TRIM(K2249))&gt;0</formula>
    </cfRule>
  </conditionalFormatting>
  <conditionalFormatting sqref="M2249">
    <cfRule type="containsText" dxfId="18983" priority="19893" operator="containsText" text="Complete">
      <formula>NOT(ISERROR(SEARCH("Complete",M2249)))</formula>
    </cfRule>
  </conditionalFormatting>
  <conditionalFormatting sqref="I2249">
    <cfRule type="cellIs" dxfId="18982" priority="19892" operator="greaterThan">
      <formula>2.35</formula>
    </cfRule>
  </conditionalFormatting>
  <conditionalFormatting sqref="I2249">
    <cfRule type="cellIs" dxfId="18981" priority="19888" operator="greaterThan">
      <formula>2.35</formula>
    </cfRule>
  </conditionalFormatting>
  <conditionalFormatting sqref="J2249">
    <cfRule type="notContainsBlanks" dxfId="18980" priority="19891">
      <formula>LEN(TRIM(J2249))&gt;0</formula>
    </cfRule>
  </conditionalFormatting>
  <conditionalFormatting sqref="K2249">
    <cfRule type="notContainsBlanks" dxfId="18979" priority="19890">
      <formula>LEN(TRIM(K2249))&gt;0</formula>
    </cfRule>
  </conditionalFormatting>
  <conditionalFormatting sqref="M2249">
    <cfRule type="containsText" dxfId="18978" priority="19889" operator="containsText" text="Complete">
      <formula>NOT(ISERROR(SEARCH("Complete",M2249)))</formula>
    </cfRule>
  </conditionalFormatting>
  <conditionalFormatting sqref="J2249">
    <cfRule type="notContainsBlanks" dxfId="18977" priority="19887">
      <formula>LEN(TRIM(J2249))&gt;0</formula>
    </cfRule>
  </conditionalFormatting>
  <conditionalFormatting sqref="K2249">
    <cfRule type="notContainsBlanks" dxfId="18976" priority="19886">
      <formula>LEN(TRIM(K2249))&gt;0</formula>
    </cfRule>
  </conditionalFormatting>
  <conditionalFormatting sqref="M2249">
    <cfRule type="containsText" dxfId="18975" priority="19885" operator="containsText" text="Complete">
      <formula>NOT(ISERROR(SEARCH("Complete",M2249)))</formula>
    </cfRule>
  </conditionalFormatting>
  <conditionalFormatting sqref="I2249">
    <cfRule type="cellIs" dxfId="18974" priority="19884" operator="greaterThan">
      <formula>2.35</formula>
    </cfRule>
  </conditionalFormatting>
  <conditionalFormatting sqref="I2249">
    <cfRule type="cellIs" dxfId="18973" priority="19880" operator="greaterThan">
      <formula>2.35</formula>
    </cfRule>
  </conditionalFormatting>
  <conditionalFormatting sqref="J2249">
    <cfRule type="notContainsBlanks" dxfId="18972" priority="19883">
      <formula>LEN(TRIM(J2249))&gt;0</formula>
    </cfRule>
  </conditionalFormatting>
  <conditionalFormatting sqref="K2249">
    <cfRule type="notContainsBlanks" dxfId="18971" priority="19882">
      <formula>LEN(TRIM(K2249))&gt;0</formula>
    </cfRule>
  </conditionalFormatting>
  <conditionalFormatting sqref="M2249">
    <cfRule type="containsText" dxfId="18970" priority="19881" operator="containsText" text="Complete">
      <formula>NOT(ISERROR(SEARCH("Complete",M2249)))</formula>
    </cfRule>
  </conditionalFormatting>
  <conditionalFormatting sqref="J2250">
    <cfRule type="notContainsBlanks" dxfId="18969" priority="19879">
      <formula>LEN(TRIM(J2250))&gt;0</formula>
    </cfRule>
  </conditionalFormatting>
  <conditionalFormatting sqref="K2250">
    <cfRule type="notContainsBlanks" dxfId="18968" priority="19878">
      <formula>LEN(TRIM(K2250))&gt;0</formula>
    </cfRule>
  </conditionalFormatting>
  <conditionalFormatting sqref="M2250">
    <cfRule type="containsText" dxfId="18967" priority="19877" operator="containsText" text="Complete">
      <formula>NOT(ISERROR(SEARCH("Complete",M2250)))</formula>
    </cfRule>
  </conditionalFormatting>
  <conditionalFormatting sqref="I2250">
    <cfRule type="cellIs" dxfId="18966" priority="19876" operator="greaterThan">
      <formula>2.35</formula>
    </cfRule>
  </conditionalFormatting>
  <conditionalFormatting sqref="I2250">
    <cfRule type="cellIs" dxfId="18965" priority="19872" operator="greaterThan">
      <formula>2.35</formula>
    </cfRule>
  </conditionalFormatting>
  <conditionalFormatting sqref="J2250">
    <cfRule type="notContainsBlanks" dxfId="18964" priority="19875">
      <formula>LEN(TRIM(J2250))&gt;0</formula>
    </cfRule>
  </conditionalFormatting>
  <conditionalFormatting sqref="K2250">
    <cfRule type="notContainsBlanks" dxfId="18963" priority="19874">
      <formula>LEN(TRIM(K2250))&gt;0</formula>
    </cfRule>
  </conditionalFormatting>
  <conditionalFormatting sqref="M2250">
    <cfRule type="containsText" dxfId="18962" priority="19873" operator="containsText" text="Complete">
      <formula>NOT(ISERROR(SEARCH("Complete",M2250)))</formula>
    </cfRule>
  </conditionalFormatting>
  <conditionalFormatting sqref="J2250">
    <cfRule type="notContainsBlanks" dxfId="18961" priority="19871">
      <formula>LEN(TRIM(J2250))&gt;0</formula>
    </cfRule>
  </conditionalFormatting>
  <conditionalFormatting sqref="K2250">
    <cfRule type="notContainsBlanks" dxfId="18960" priority="19870">
      <formula>LEN(TRIM(K2250))&gt;0</formula>
    </cfRule>
  </conditionalFormatting>
  <conditionalFormatting sqref="M2250">
    <cfRule type="containsText" dxfId="18959" priority="19869" operator="containsText" text="Complete">
      <formula>NOT(ISERROR(SEARCH("Complete",M2250)))</formula>
    </cfRule>
  </conditionalFormatting>
  <conditionalFormatting sqref="I2250">
    <cfRule type="cellIs" dxfId="18958" priority="19868" operator="greaterThan">
      <formula>2.35</formula>
    </cfRule>
  </conditionalFormatting>
  <conditionalFormatting sqref="I2250">
    <cfRule type="cellIs" dxfId="18957" priority="19864" operator="greaterThan">
      <formula>2.35</formula>
    </cfRule>
  </conditionalFormatting>
  <conditionalFormatting sqref="J2250">
    <cfRule type="notContainsBlanks" dxfId="18956" priority="19867">
      <formula>LEN(TRIM(J2250))&gt;0</formula>
    </cfRule>
  </conditionalFormatting>
  <conditionalFormatting sqref="K2250">
    <cfRule type="notContainsBlanks" dxfId="18955" priority="19866">
      <formula>LEN(TRIM(K2250))&gt;0</formula>
    </cfRule>
  </conditionalFormatting>
  <conditionalFormatting sqref="M2250">
    <cfRule type="containsText" dxfId="18954" priority="19865" operator="containsText" text="Complete">
      <formula>NOT(ISERROR(SEARCH("Complete",M2250)))</formula>
    </cfRule>
  </conditionalFormatting>
  <conditionalFormatting sqref="J2251">
    <cfRule type="notContainsBlanks" dxfId="18953" priority="19863">
      <formula>LEN(TRIM(J2251))&gt;0</formula>
    </cfRule>
  </conditionalFormatting>
  <conditionalFormatting sqref="K2251">
    <cfRule type="notContainsBlanks" dxfId="18952" priority="19862">
      <formula>LEN(TRIM(K2251))&gt;0</formula>
    </cfRule>
  </conditionalFormatting>
  <conditionalFormatting sqref="M2251">
    <cfRule type="containsText" dxfId="18951" priority="19861" operator="containsText" text="Complete">
      <formula>NOT(ISERROR(SEARCH("Complete",M2251)))</formula>
    </cfRule>
  </conditionalFormatting>
  <conditionalFormatting sqref="I2251">
    <cfRule type="cellIs" dxfId="18950" priority="19860" operator="greaterThan">
      <formula>2.35</formula>
    </cfRule>
  </conditionalFormatting>
  <conditionalFormatting sqref="I2251">
    <cfRule type="cellIs" dxfId="18949" priority="19856" operator="greaterThan">
      <formula>2.35</formula>
    </cfRule>
  </conditionalFormatting>
  <conditionalFormatting sqref="J2251">
    <cfRule type="notContainsBlanks" dxfId="18948" priority="19859">
      <formula>LEN(TRIM(J2251))&gt;0</formula>
    </cfRule>
  </conditionalFormatting>
  <conditionalFormatting sqref="K2251">
    <cfRule type="notContainsBlanks" dxfId="18947" priority="19858">
      <formula>LEN(TRIM(K2251))&gt;0</formula>
    </cfRule>
  </conditionalFormatting>
  <conditionalFormatting sqref="M2251">
    <cfRule type="containsText" dxfId="18946" priority="19857" operator="containsText" text="Complete">
      <formula>NOT(ISERROR(SEARCH("Complete",M2251)))</formula>
    </cfRule>
  </conditionalFormatting>
  <conditionalFormatting sqref="J2251">
    <cfRule type="notContainsBlanks" dxfId="18945" priority="19855">
      <formula>LEN(TRIM(J2251))&gt;0</formula>
    </cfRule>
  </conditionalFormatting>
  <conditionalFormatting sqref="K2251">
    <cfRule type="notContainsBlanks" dxfId="18944" priority="19854">
      <formula>LEN(TRIM(K2251))&gt;0</formula>
    </cfRule>
  </conditionalFormatting>
  <conditionalFormatting sqref="M2251">
    <cfRule type="containsText" dxfId="18943" priority="19853" operator="containsText" text="Complete">
      <formula>NOT(ISERROR(SEARCH("Complete",M2251)))</formula>
    </cfRule>
  </conditionalFormatting>
  <conditionalFormatting sqref="I2251">
    <cfRule type="cellIs" dxfId="18942" priority="19852" operator="greaterThan">
      <formula>2.35</formula>
    </cfRule>
  </conditionalFormatting>
  <conditionalFormatting sqref="I2251">
    <cfRule type="cellIs" dxfId="18941" priority="19848" operator="greaterThan">
      <formula>2.35</formula>
    </cfRule>
  </conditionalFormatting>
  <conditionalFormatting sqref="J2251">
    <cfRule type="notContainsBlanks" dxfId="18940" priority="19851">
      <formula>LEN(TRIM(J2251))&gt;0</formula>
    </cfRule>
  </conditionalFormatting>
  <conditionalFormatting sqref="K2251">
    <cfRule type="notContainsBlanks" dxfId="18939" priority="19850">
      <formula>LEN(TRIM(K2251))&gt;0</formula>
    </cfRule>
  </conditionalFormatting>
  <conditionalFormatting sqref="M2251">
    <cfRule type="containsText" dxfId="18938" priority="19849" operator="containsText" text="Complete">
      <formula>NOT(ISERROR(SEARCH("Complete",M2251)))</formula>
    </cfRule>
  </conditionalFormatting>
  <conditionalFormatting sqref="J2252">
    <cfRule type="notContainsBlanks" dxfId="18937" priority="19847">
      <formula>LEN(TRIM(J2252))&gt;0</formula>
    </cfRule>
  </conditionalFormatting>
  <conditionalFormatting sqref="K2252">
    <cfRule type="notContainsBlanks" dxfId="18936" priority="19846">
      <formula>LEN(TRIM(K2252))&gt;0</formula>
    </cfRule>
  </conditionalFormatting>
  <conditionalFormatting sqref="M2252">
    <cfRule type="containsText" dxfId="18935" priority="19845" operator="containsText" text="Complete">
      <formula>NOT(ISERROR(SEARCH("Complete",M2252)))</formula>
    </cfRule>
  </conditionalFormatting>
  <conditionalFormatting sqref="I2252">
    <cfRule type="cellIs" dxfId="18934" priority="19844" operator="greaterThan">
      <formula>2.35</formula>
    </cfRule>
  </conditionalFormatting>
  <conditionalFormatting sqref="I2252">
    <cfRule type="cellIs" dxfId="18933" priority="19840" operator="greaterThan">
      <formula>2.35</formula>
    </cfRule>
  </conditionalFormatting>
  <conditionalFormatting sqref="J2252">
    <cfRule type="notContainsBlanks" dxfId="18932" priority="19843">
      <formula>LEN(TRIM(J2252))&gt;0</formula>
    </cfRule>
  </conditionalFormatting>
  <conditionalFormatting sqref="K2252">
    <cfRule type="notContainsBlanks" dxfId="18931" priority="19842">
      <formula>LEN(TRIM(K2252))&gt;0</formula>
    </cfRule>
  </conditionalFormatting>
  <conditionalFormatting sqref="M2252">
    <cfRule type="containsText" dxfId="18930" priority="19841" operator="containsText" text="Complete">
      <formula>NOT(ISERROR(SEARCH("Complete",M2252)))</formula>
    </cfRule>
  </conditionalFormatting>
  <conditionalFormatting sqref="J2252">
    <cfRule type="notContainsBlanks" dxfId="18929" priority="19839">
      <formula>LEN(TRIM(J2252))&gt;0</formula>
    </cfRule>
  </conditionalFormatting>
  <conditionalFormatting sqref="K2252">
    <cfRule type="notContainsBlanks" dxfId="18928" priority="19838">
      <formula>LEN(TRIM(K2252))&gt;0</formula>
    </cfRule>
  </conditionalFormatting>
  <conditionalFormatting sqref="M2252">
    <cfRule type="containsText" dxfId="18927" priority="19837" operator="containsText" text="Complete">
      <formula>NOT(ISERROR(SEARCH("Complete",M2252)))</formula>
    </cfRule>
  </conditionalFormatting>
  <conditionalFormatting sqref="I2252">
    <cfRule type="cellIs" dxfId="18926" priority="19836" operator="greaterThan">
      <formula>2.35</formula>
    </cfRule>
  </conditionalFormatting>
  <conditionalFormatting sqref="I2252">
    <cfRule type="cellIs" dxfId="18925" priority="19832" operator="greaterThan">
      <formula>2.35</formula>
    </cfRule>
  </conditionalFormatting>
  <conditionalFormatting sqref="J2252">
    <cfRule type="notContainsBlanks" dxfId="18924" priority="19835">
      <formula>LEN(TRIM(J2252))&gt;0</formula>
    </cfRule>
  </conditionalFormatting>
  <conditionalFormatting sqref="K2252">
    <cfRule type="notContainsBlanks" dxfId="18923" priority="19834">
      <formula>LEN(TRIM(K2252))&gt;0</formula>
    </cfRule>
  </conditionalFormatting>
  <conditionalFormatting sqref="M2252">
    <cfRule type="containsText" dxfId="18922" priority="19833" operator="containsText" text="Complete">
      <formula>NOT(ISERROR(SEARCH("Complete",M2252)))</formula>
    </cfRule>
  </conditionalFormatting>
  <conditionalFormatting sqref="J2253">
    <cfRule type="notContainsBlanks" dxfId="18921" priority="19831">
      <formula>LEN(TRIM(J2253))&gt;0</formula>
    </cfRule>
  </conditionalFormatting>
  <conditionalFormatting sqref="K2253">
    <cfRule type="notContainsBlanks" dxfId="18920" priority="19830">
      <formula>LEN(TRIM(K2253))&gt;0</formula>
    </cfRule>
  </conditionalFormatting>
  <conditionalFormatting sqref="M2253">
    <cfRule type="containsText" dxfId="18919" priority="19829" operator="containsText" text="Complete">
      <formula>NOT(ISERROR(SEARCH("Complete",M2253)))</formula>
    </cfRule>
  </conditionalFormatting>
  <conditionalFormatting sqref="I2253">
    <cfRule type="cellIs" dxfId="18918" priority="19828" operator="greaterThan">
      <formula>2.35</formula>
    </cfRule>
  </conditionalFormatting>
  <conditionalFormatting sqref="I2253">
    <cfRule type="cellIs" dxfId="18917" priority="19824" operator="greaterThan">
      <formula>2.35</formula>
    </cfRule>
  </conditionalFormatting>
  <conditionalFormatting sqref="J2253">
    <cfRule type="notContainsBlanks" dxfId="18916" priority="19827">
      <formula>LEN(TRIM(J2253))&gt;0</formula>
    </cfRule>
  </conditionalFormatting>
  <conditionalFormatting sqref="K2253">
    <cfRule type="notContainsBlanks" dxfId="18915" priority="19826">
      <formula>LEN(TRIM(K2253))&gt;0</formula>
    </cfRule>
  </conditionalFormatting>
  <conditionalFormatting sqref="M2253">
    <cfRule type="containsText" dxfId="18914" priority="19825" operator="containsText" text="Complete">
      <formula>NOT(ISERROR(SEARCH("Complete",M2253)))</formula>
    </cfRule>
  </conditionalFormatting>
  <conditionalFormatting sqref="J2253">
    <cfRule type="notContainsBlanks" dxfId="18913" priority="19823">
      <formula>LEN(TRIM(J2253))&gt;0</formula>
    </cfRule>
  </conditionalFormatting>
  <conditionalFormatting sqref="K2253">
    <cfRule type="notContainsBlanks" dxfId="18912" priority="19822">
      <formula>LEN(TRIM(K2253))&gt;0</formula>
    </cfRule>
  </conditionalFormatting>
  <conditionalFormatting sqref="M2253">
    <cfRule type="containsText" dxfId="18911" priority="19821" operator="containsText" text="Complete">
      <formula>NOT(ISERROR(SEARCH("Complete",M2253)))</formula>
    </cfRule>
  </conditionalFormatting>
  <conditionalFormatting sqref="I2253">
    <cfRule type="cellIs" dxfId="18910" priority="19820" operator="greaterThan">
      <formula>2.35</formula>
    </cfRule>
  </conditionalFormatting>
  <conditionalFormatting sqref="I2253">
    <cfRule type="cellIs" dxfId="18909" priority="19816" operator="greaterThan">
      <formula>2.35</formula>
    </cfRule>
  </conditionalFormatting>
  <conditionalFormatting sqref="J2253">
    <cfRule type="notContainsBlanks" dxfId="18908" priority="19819">
      <formula>LEN(TRIM(J2253))&gt;0</formula>
    </cfRule>
  </conditionalFormatting>
  <conditionalFormatting sqref="K2253">
    <cfRule type="notContainsBlanks" dxfId="18907" priority="19818">
      <formula>LEN(TRIM(K2253))&gt;0</formula>
    </cfRule>
  </conditionalFormatting>
  <conditionalFormatting sqref="M2253">
    <cfRule type="containsText" dxfId="18906" priority="19817" operator="containsText" text="Complete">
      <formula>NOT(ISERROR(SEARCH("Complete",M2253)))</formula>
    </cfRule>
  </conditionalFormatting>
  <conditionalFormatting sqref="J2254">
    <cfRule type="notContainsBlanks" dxfId="18905" priority="19815">
      <formula>LEN(TRIM(J2254))&gt;0</formula>
    </cfRule>
  </conditionalFormatting>
  <conditionalFormatting sqref="K2254">
    <cfRule type="notContainsBlanks" dxfId="18904" priority="19814">
      <formula>LEN(TRIM(K2254))&gt;0</formula>
    </cfRule>
  </conditionalFormatting>
  <conditionalFormatting sqref="M2254">
    <cfRule type="containsText" dxfId="18903" priority="19813" operator="containsText" text="Complete">
      <formula>NOT(ISERROR(SEARCH("Complete",M2254)))</formula>
    </cfRule>
  </conditionalFormatting>
  <conditionalFormatting sqref="I2254">
    <cfRule type="cellIs" dxfId="18902" priority="19812" operator="greaterThan">
      <formula>2.35</formula>
    </cfRule>
  </conditionalFormatting>
  <conditionalFormatting sqref="I2254">
    <cfRule type="cellIs" dxfId="18901" priority="19808" operator="greaterThan">
      <formula>2.35</formula>
    </cfRule>
  </conditionalFormatting>
  <conditionalFormatting sqref="J2254">
    <cfRule type="notContainsBlanks" dxfId="18900" priority="19811">
      <formula>LEN(TRIM(J2254))&gt;0</formula>
    </cfRule>
  </conditionalFormatting>
  <conditionalFormatting sqref="K2254">
    <cfRule type="notContainsBlanks" dxfId="18899" priority="19810">
      <formula>LEN(TRIM(K2254))&gt;0</formula>
    </cfRule>
  </conditionalFormatting>
  <conditionalFormatting sqref="M2254">
    <cfRule type="containsText" dxfId="18898" priority="19809" operator="containsText" text="Complete">
      <formula>NOT(ISERROR(SEARCH("Complete",M2254)))</formula>
    </cfRule>
  </conditionalFormatting>
  <conditionalFormatting sqref="J2254">
    <cfRule type="notContainsBlanks" dxfId="18897" priority="19807">
      <formula>LEN(TRIM(J2254))&gt;0</formula>
    </cfRule>
  </conditionalFormatting>
  <conditionalFormatting sqref="K2254">
    <cfRule type="notContainsBlanks" dxfId="18896" priority="19806">
      <formula>LEN(TRIM(K2254))&gt;0</formula>
    </cfRule>
  </conditionalFormatting>
  <conditionalFormatting sqref="M2254">
    <cfRule type="containsText" dxfId="18895" priority="19805" operator="containsText" text="Complete">
      <formula>NOT(ISERROR(SEARCH("Complete",M2254)))</formula>
    </cfRule>
  </conditionalFormatting>
  <conditionalFormatting sqref="I2254">
    <cfRule type="cellIs" dxfId="18894" priority="19804" operator="greaterThan">
      <formula>2.35</formula>
    </cfRule>
  </conditionalFormatting>
  <conditionalFormatting sqref="I2254">
    <cfRule type="cellIs" dxfId="18893" priority="19800" operator="greaterThan">
      <formula>2.35</formula>
    </cfRule>
  </conditionalFormatting>
  <conditionalFormatting sqref="J2254">
    <cfRule type="notContainsBlanks" dxfId="18892" priority="19803">
      <formula>LEN(TRIM(J2254))&gt;0</formula>
    </cfRule>
  </conditionalFormatting>
  <conditionalFormatting sqref="K2254">
    <cfRule type="notContainsBlanks" dxfId="18891" priority="19802">
      <formula>LEN(TRIM(K2254))&gt;0</formula>
    </cfRule>
  </conditionalFormatting>
  <conditionalFormatting sqref="M2254">
    <cfRule type="containsText" dxfId="18890" priority="19801" operator="containsText" text="Complete">
      <formula>NOT(ISERROR(SEARCH("Complete",M2254)))</formula>
    </cfRule>
  </conditionalFormatting>
  <conditionalFormatting sqref="J2255">
    <cfRule type="notContainsBlanks" dxfId="18889" priority="19799">
      <formula>LEN(TRIM(J2255))&gt;0</formula>
    </cfRule>
  </conditionalFormatting>
  <conditionalFormatting sqref="K2255">
    <cfRule type="notContainsBlanks" dxfId="18888" priority="19798">
      <formula>LEN(TRIM(K2255))&gt;0</formula>
    </cfRule>
  </conditionalFormatting>
  <conditionalFormatting sqref="M2255">
    <cfRule type="containsText" dxfId="18887" priority="19797" operator="containsText" text="Complete">
      <formula>NOT(ISERROR(SEARCH("Complete",M2255)))</formula>
    </cfRule>
  </conditionalFormatting>
  <conditionalFormatting sqref="I2255">
    <cfRule type="cellIs" dxfId="18886" priority="19796" operator="greaterThan">
      <formula>2.35</formula>
    </cfRule>
  </conditionalFormatting>
  <conditionalFormatting sqref="I2255">
    <cfRule type="cellIs" dxfId="18885" priority="19792" operator="greaterThan">
      <formula>2.35</formula>
    </cfRule>
  </conditionalFormatting>
  <conditionalFormatting sqref="J2255">
    <cfRule type="notContainsBlanks" dxfId="18884" priority="19795">
      <formula>LEN(TRIM(J2255))&gt;0</formula>
    </cfRule>
  </conditionalFormatting>
  <conditionalFormatting sqref="K2255">
    <cfRule type="notContainsBlanks" dxfId="18883" priority="19794">
      <formula>LEN(TRIM(K2255))&gt;0</formula>
    </cfRule>
  </conditionalFormatting>
  <conditionalFormatting sqref="M2255">
    <cfRule type="containsText" dxfId="18882" priority="19793" operator="containsText" text="Complete">
      <formula>NOT(ISERROR(SEARCH("Complete",M2255)))</formula>
    </cfRule>
  </conditionalFormatting>
  <conditionalFormatting sqref="J2255">
    <cfRule type="notContainsBlanks" dxfId="18881" priority="19791">
      <formula>LEN(TRIM(J2255))&gt;0</formula>
    </cfRule>
  </conditionalFormatting>
  <conditionalFormatting sqref="K2255">
    <cfRule type="notContainsBlanks" dxfId="18880" priority="19790">
      <formula>LEN(TRIM(K2255))&gt;0</formula>
    </cfRule>
  </conditionalFormatting>
  <conditionalFormatting sqref="M2255">
    <cfRule type="containsText" dxfId="18879" priority="19789" operator="containsText" text="Complete">
      <formula>NOT(ISERROR(SEARCH("Complete",M2255)))</formula>
    </cfRule>
  </conditionalFormatting>
  <conditionalFormatting sqref="I2255">
    <cfRule type="cellIs" dxfId="18878" priority="19788" operator="greaterThan">
      <formula>2.35</formula>
    </cfRule>
  </conditionalFormatting>
  <conditionalFormatting sqref="I2255">
    <cfRule type="cellIs" dxfId="18877" priority="19784" operator="greaterThan">
      <formula>2.35</formula>
    </cfRule>
  </conditionalFormatting>
  <conditionalFormatting sqref="J2255">
    <cfRule type="notContainsBlanks" dxfId="18876" priority="19787">
      <formula>LEN(TRIM(J2255))&gt;0</formula>
    </cfRule>
  </conditionalFormatting>
  <conditionalFormatting sqref="K2255">
    <cfRule type="notContainsBlanks" dxfId="18875" priority="19786">
      <formula>LEN(TRIM(K2255))&gt;0</formula>
    </cfRule>
  </conditionalFormatting>
  <conditionalFormatting sqref="M2255">
    <cfRule type="containsText" dxfId="18874" priority="19785" operator="containsText" text="Complete">
      <formula>NOT(ISERROR(SEARCH("Complete",M2255)))</formula>
    </cfRule>
  </conditionalFormatting>
  <conditionalFormatting sqref="J2256">
    <cfRule type="notContainsBlanks" dxfId="18873" priority="19783">
      <formula>LEN(TRIM(J2256))&gt;0</formula>
    </cfRule>
  </conditionalFormatting>
  <conditionalFormatting sqref="K2256">
    <cfRule type="notContainsBlanks" dxfId="18872" priority="19782">
      <formula>LEN(TRIM(K2256))&gt;0</formula>
    </cfRule>
  </conditionalFormatting>
  <conditionalFormatting sqref="M2256">
    <cfRule type="containsText" dxfId="18871" priority="19781" operator="containsText" text="Complete">
      <formula>NOT(ISERROR(SEARCH("Complete",M2256)))</formula>
    </cfRule>
  </conditionalFormatting>
  <conditionalFormatting sqref="I2256">
    <cfRule type="cellIs" dxfId="18870" priority="19780" operator="greaterThan">
      <formula>2.35</formula>
    </cfRule>
  </conditionalFormatting>
  <conditionalFormatting sqref="I2256">
    <cfRule type="cellIs" dxfId="18869" priority="19776" operator="greaterThan">
      <formula>2.35</formula>
    </cfRule>
  </conditionalFormatting>
  <conditionalFormatting sqref="J2256">
    <cfRule type="notContainsBlanks" dxfId="18868" priority="19779">
      <formula>LEN(TRIM(J2256))&gt;0</formula>
    </cfRule>
  </conditionalFormatting>
  <conditionalFormatting sqref="K2256">
    <cfRule type="notContainsBlanks" dxfId="18867" priority="19778">
      <formula>LEN(TRIM(K2256))&gt;0</formula>
    </cfRule>
  </conditionalFormatting>
  <conditionalFormatting sqref="M2256">
    <cfRule type="containsText" dxfId="18866" priority="19777" operator="containsText" text="Complete">
      <formula>NOT(ISERROR(SEARCH("Complete",M2256)))</formula>
    </cfRule>
  </conditionalFormatting>
  <conditionalFormatting sqref="J2256">
    <cfRule type="notContainsBlanks" dxfId="18865" priority="19775">
      <formula>LEN(TRIM(J2256))&gt;0</formula>
    </cfRule>
  </conditionalFormatting>
  <conditionalFormatting sqref="K2256">
    <cfRule type="notContainsBlanks" dxfId="18864" priority="19774">
      <formula>LEN(TRIM(K2256))&gt;0</formula>
    </cfRule>
  </conditionalFormatting>
  <conditionalFormatting sqref="M2256">
    <cfRule type="containsText" dxfId="18863" priority="19773" operator="containsText" text="Complete">
      <formula>NOT(ISERROR(SEARCH("Complete",M2256)))</formula>
    </cfRule>
  </conditionalFormatting>
  <conditionalFormatting sqref="I2256">
    <cfRule type="cellIs" dxfId="18862" priority="19772" operator="greaterThan">
      <formula>2.35</formula>
    </cfRule>
  </conditionalFormatting>
  <conditionalFormatting sqref="I2256">
    <cfRule type="cellIs" dxfId="18861" priority="19768" operator="greaterThan">
      <formula>2.35</formula>
    </cfRule>
  </conditionalFormatting>
  <conditionalFormatting sqref="J2256">
    <cfRule type="notContainsBlanks" dxfId="18860" priority="19771">
      <formula>LEN(TRIM(J2256))&gt;0</formula>
    </cfRule>
  </conditionalFormatting>
  <conditionalFormatting sqref="K2256">
    <cfRule type="notContainsBlanks" dxfId="18859" priority="19770">
      <formula>LEN(TRIM(K2256))&gt;0</formula>
    </cfRule>
  </conditionalFormatting>
  <conditionalFormatting sqref="M2256">
    <cfRule type="containsText" dxfId="18858" priority="19769" operator="containsText" text="Complete">
      <formula>NOT(ISERROR(SEARCH("Complete",M2256)))</formula>
    </cfRule>
  </conditionalFormatting>
  <conditionalFormatting sqref="J2257">
    <cfRule type="notContainsBlanks" dxfId="18857" priority="19767">
      <formula>LEN(TRIM(J2257))&gt;0</formula>
    </cfRule>
  </conditionalFormatting>
  <conditionalFormatting sqref="K2257">
    <cfRule type="notContainsBlanks" dxfId="18856" priority="19766">
      <formula>LEN(TRIM(K2257))&gt;0</formula>
    </cfRule>
  </conditionalFormatting>
  <conditionalFormatting sqref="M2257">
    <cfRule type="containsText" dxfId="18855" priority="19765" operator="containsText" text="Complete">
      <formula>NOT(ISERROR(SEARCH("Complete",M2257)))</formula>
    </cfRule>
  </conditionalFormatting>
  <conditionalFormatting sqref="I2257">
    <cfRule type="cellIs" dxfId="18854" priority="19764" operator="greaterThan">
      <formula>2.35</formula>
    </cfRule>
  </conditionalFormatting>
  <conditionalFormatting sqref="I2257">
    <cfRule type="cellIs" dxfId="18853" priority="19760" operator="greaterThan">
      <formula>2.35</formula>
    </cfRule>
  </conditionalFormatting>
  <conditionalFormatting sqref="J2257">
    <cfRule type="notContainsBlanks" dxfId="18852" priority="19763">
      <formula>LEN(TRIM(J2257))&gt;0</formula>
    </cfRule>
  </conditionalFormatting>
  <conditionalFormatting sqref="K2257">
    <cfRule type="notContainsBlanks" dxfId="18851" priority="19762">
      <formula>LEN(TRIM(K2257))&gt;0</formula>
    </cfRule>
  </conditionalFormatting>
  <conditionalFormatting sqref="M2257">
    <cfRule type="containsText" dxfId="18850" priority="19761" operator="containsText" text="Complete">
      <formula>NOT(ISERROR(SEARCH("Complete",M2257)))</formula>
    </cfRule>
  </conditionalFormatting>
  <conditionalFormatting sqref="J2257">
    <cfRule type="notContainsBlanks" dxfId="18849" priority="19759">
      <formula>LEN(TRIM(J2257))&gt;0</formula>
    </cfRule>
  </conditionalFormatting>
  <conditionalFormatting sqref="K2257">
    <cfRule type="notContainsBlanks" dxfId="18848" priority="19758">
      <formula>LEN(TRIM(K2257))&gt;0</formula>
    </cfRule>
  </conditionalFormatting>
  <conditionalFormatting sqref="M2257">
    <cfRule type="containsText" dxfId="18847" priority="19757" operator="containsText" text="Complete">
      <formula>NOT(ISERROR(SEARCH("Complete",M2257)))</formula>
    </cfRule>
  </conditionalFormatting>
  <conditionalFormatting sqref="I2257">
    <cfRule type="cellIs" dxfId="18846" priority="19756" operator="greaterThan">
      <formula>2.35</formula>
    </cfRule>
  </conditionalFormatting>
  <conditionalFormatting sqref="I2257">
    <cfRule type="cellIs" dxfId="18845" priority="19752" operator="greaterThan">
      <formula>2.35</formula>
    </cfRule>
  </conditionalFormatting>
  <conditionalFormatting sqref="J2257">
    <cfRule type="notContainsBlanks" dxfId="18844" priority="19755">
      <formula>LEN(TRIM(J2257))&gt;0</formula>
    </cfRule>
  </conditionalFormatting>
  <conditionalFormatting sqref="K2257">
    <cfRule type="notContainsBlanks" dxfId="18843" priority="19754">
      <formula>LEN(TRIM(K2257))&gt;0</formula>
    </cfRule>
  </conditionalFormatting>
  <conditionalFormatting sqref="M2257">
    <cfRule type="containsText" dxfId="18842" priority="19753" operator="containsText" text="Complete">
      <formula>NOT(ISERROR(SEARCH("Complete",M2257)))</formula>
    </cfRule>
  </conditionalFormatting>
  <conditionalFormatting sqref="J2258">
    <cfRule type="notContainsBlanks" dxfId="18841" priority="19751">
      <formula>LEN(TRIM(J2258))&gt;0</formula>
    </cfRule>
  </conditionalFormatting>
  <conditionalFormatting sqref="K2258">
    <cfRule type="notContainsBlanks" dxfId="18840" priority="19750">
      <formula>LEN(TRIM(K2258))&gt;0</formula>
    </cfRule>
  </conditionalFormatting>
  <conditionalFormatting sqref="M2258">
    <cfRule type="containsText" dxfId="18839" priority="19749" operator="containsText" text="Complete">
      <formula>NOT(ISERROR(SEARCH("Complete",M2258)))</formula>
    </cfRule>
  </conditionalFormatting>
  <conditionalFormatting sqref="I2258">
    <cfRule type="cellIs" dxfId="18838" priority="19748" operator="greaterThan">
      <formula>2.35</formula>
    </cfRule>
  </conditionalFormatting>
  <conditionalFormatting sqref="I2258">
    <cfRule type="cellIs" dxfId="18837" priority="19744" operator="greaterThan">
      <formula>2.35</formula>
    </cfRule>
  </conditionalFormatting>
  <conditionalFormatting sqref="J2258">
    <cfRule type="notContainsBlanks" dxfId="18836" priority="19747">
      <formula>LEN(TRIM(J2258))&gt;0</formula>
    </cfRule>
  </conditionalFormatting>
  <conditionalFormatting sqref="K2258">
    <cfRule type="notContainsBlanks" dxfId="18835" priority="19746">
      <formula>LEN(TRIM(K2258))&gt;0</formula>
    </cfRule>
  </conditionalFormatting>
  <conditionalFormatting sqref="M2258">
    <cfRule type="containsText" dxfId="18834" priority="19745" operator="containsText" text="Complete">
      <formula>NOT(ISERROR(SEARCH("Complete",M2258)))</formula>
    </cfRule>
  </conditionalFormatting>
  <conditionalFormatting sqref="J2258">
    <cfRule type="notContainsBlanks" dxfId="18833" priority="19743">
      <formula>LEN(TRIM(J2258))&gt;0</formula>
    </cfRule>
  </conditionalFormatting>
  <conditionalFormatting sqref="K2258">
    <cfRule type="notContainsBlanks" dxfId="18832" priority="19742">
      <formula>LEN(TRIM(K2258))&gt;0</formula>
    </cfRule>
  </conditionalFormatting>
  <conditionalFormatting sqref="M2258">
    <cfRule type="containsText" dxfId="18831" priority="19741" operator="containsText" text="Complete">
      <formula>NOT(ISERROR(SEARCH("Complete",M2258)))</formula>
    </cfRule>
  </conditionalFormatting>
  <conditionalFormatting sqref="I2258">
    <cfRule type="cellIs" dxfId="18830" priority="19740" operator="greaterThan">
      <formula>2.35</formula>
    </cfRule>
  </conditionalFormatting>
  <conditionalFormatting sqref="I2258">
    <cfRule type="cellIs" dxfId="18829" priority="19736" operator="greaterThan">
      <formula>2.35</formula>
    </cfRule>
  </conditionalFormatting>
  <conditionalFormatting sqref="J2258">
    <cfRule type="notContainsBlanks" dxfId="18828" priority="19739">
      <formula>LEN(TRIM(J2258))&gt;0</formula>
    </cfRule>
  </conditionalFormatting>
  <conditionalFormatting sqref="K2258">
    <cfRule type="notContainsBlanks" dxfId="18827" priority="19738">
      <formula>LEN(TRIM(K2258))&gt;0</formula>
    </cfRule>
  </conditionalFormatting>
  <conditionalFormatting sqref="M2258">
    <cfRule type="containsText" dxfId="18826" priority="19737" operator="containsText" text="Complete">
      <formula>NOT(ISERROR(SEARCH("Complete",M2258)))</formula>
    </cfRule>
  </conditionalFormatting>
  <conditionalFormatting sqref="J2259">
    <cfRule type="notContainsBlanks" dxfId="18825" priority="19735">
      <formula>LEN(TRIM(J2259))&gt;0</formula>
    </cfRule>
  </conditionalFormatting>
  <conditionalFormatting sqref="K2259">
    <cfRule type="notContainsBlanks" dxfId="18824" priority="19734">
      <formula>LEN(TRIM(K2259))&gt;0</formula>
    </cfRule>
  </conditionalFormatting>
  <conditionalFormatting sqref="M2259">
    <cfRule type="containsText" dxfId="18823" priority="19733" operator="containsText" text="Complete">
      <formula>NOT(ISERROR(SEARCH("Complete",M2259)))</formula>
    </cfRule>
  </conditionalFormatting>
  <conditionalFormatting sqref="I2259">
    <cfRule type="cellIs" dxfId="18822" priority="19732" operator="greaterThan">
      <formula>2.35</formula>
    </cfRule>
  </conditionalFormatting>
  <conditionalFormatting sqref="I2259">
    <cfRule type="cellIs" dxfId="18821" priority="19728" operator="greaterThan">
      <formula>2.35</formula>
    </cfRule>
  </conditionalFormatting>
  <conditionalFormatting sqref="J2259">
    <cfRule type="notContainsBlanks" dxfId="18820" priority="19731">
      <formula>LEN(TRIM(J2259))&gt;0</formula>
    </cfRule>
  </conditionalFormatting>
  <conditionalFormatting sqref="K2259">
    <cfRule type="notContainsBlanks" dxfId="18819" priority="19730">
      <formula>LEN(TRIM(K2259))&gt;0</formula>
    </cfRule>
  </conditionalFormatting>
  <conditionalFormatting sqref="M2259">
    <cfRule type="containsText" dxfId="18818" priority="19729" operator="containsText" text="Complete">
      <formula>NOT(ISERROR(SEARCH("Complete",M2259)))</formula>
    </cfRule>
  </conditionalFormatting>
  <conditionalFormatting sqref="J2259">
    <cfRule type="notContainsBlanks" dxfId="18817" priority="19727">
      <formula>LEN(TRIM(J2259))&gt;0</formula>
    </cfRule>
  </conditionalFormatting>
  <conditionalFormatting sqref="K2259">
    <cfRule type="notContainsBlanks" dxfId="18816" priority="19726">
      <formula>LEN(TRIM(K2259))&gt;0</formula>
    </cfRule>
  </conditionalFormatting>
  <conditionalFormatting sqref="M2259">
    <cfRule type="containsText" dxfId="18815" priority="19725" operator="containsText" text="Complete">
      <formula>NOT(ISERROR(SEARCH("Complete",M2259)))</formula>
    </cfRule>
  </conditionalFormatting>
  <conditionalFormatting sqref="I2259">
    <cfRule type="cellIs" dxfId="18814" priority="19724" operator="greaterThan">
      <formula>2.35</formula>
    </cfRule>
  </conditionalFormatting>
  <conditionalFormatting sqref="I2259">
    <cfRule type="cellIs" dxfId="18813" priority="19720" operator="greaterThan">
      <formula>2.35</formula>
    </cfRule>
  </conditionalFormatting>
  <conditionalFormatting sqref="J2259">
    <cfRule type="notContainsBlanks" dxfId="18812" priority="19723">
      <formula>LEN(TRIM(J2259))&gt;0</formula>
    </cfRule>
  </conditionalFormatting>
  <conditionalFormatting sqref="K2259">
    <cfRule type="notContainsBlanks" dxfId="18811" priority="19722">
      <formula>LEN(TRIM(K2259))&gt;0</formula>
    </cfRule>
  </conditionalFormatting>
  <conditionalFormatting sqref="M2259">
    <cfRule type="containsText" dxfId="18810" priority="19721" operator="containsText" text="Complete">
      <formula>NOT(ISERROR(SEARCH("Complete",M2259)))</formula>
    </cfRule>
  </conditionalFormatting>
  <conditionalFormatting sqref="J2260">
    <cfRule type="notContainsBlanks" dxfId="18809" priority="19719">
      <formula>LEN(TRIM(J2260))&gt;0</formula>
    </cfRule>
  </conditionalFormatting>
  <conditionalFormatting sqref="K2260">
    <cfRule type="notContainsBlanks" dxfId="18808" priority="19718">
      <formula>LEN(TRIM(K2260))&gt;0</formula>
    </cfRule>
  </conditionalFormatting>
  <conditionalFormatting sqref="M2260">
    <cfRule type="containsText" dxfId="18807" priority="19717" operator="containsText" text="Complete">
      <formula>NOT(ISERROR(SEARCH("Complete",M2260)))</formula>
    </cfRule>
  </conditionalFormatting>
  <conditionalFormatting sqref="I2260">
    <cfRule type="cellIs" dxfId="18806" priority="19716" operator="greaterThan">
      <formula>2.35</formula>
    </cfRule>
  </conditionalFormatting>
  <conditionalFormatting sqref="I2260">
    <cfRule type="cellIs" dxfId="18805" priority="19712" operator="greaterThan">
      <formula>2.35</formula>
    </cfRule>
  </conditionalFormatting>
  <conditionalFormatting sqref="J2260">
    <cfRule type="notContainsBlanks" dxfId="18804" priority="19715">
      <formula>LEN(TRIM(J2260))&gt;0</formula>
    </cfRule>
  </conditionalFormatting>
  <conditionalFormatting sqref="K2260">
    <cfRule type="notContainsBlanks" dxfId="18803" priority="19714">
      <formula>LEN(TRIM(K2260))&gt;0</formula>
    </cfRule>
  </conditionalFormatting>
  <conditionalFormatting sqref="M2260">
    <cfRule type="containsText" dxfId="18802" priority="19713" operator="containsText" text="Complete">
      <formula>NOT(ISERROR(SEARCH("Complete",M2260)))</formula>
    </cfRule>
  </conditionalFormatting>
  <conditionalFormatting sqref="J2260">
    <cfRule type="notContainsBlanks" dxfId="18801" priority="19711">
      <formula>LEN(TRIM(J2260))&gt;0</formula>
    </cfRule>
  </conditionalFormatting>
  <conditionalFormatting sqref="K2260">
    <cfRule type="notContainsBlanks" dxfId="18800" priority="19710">
      <formula>LEN(TRIM(K2260))&gt;0</formula>
    </cfRule>
  </conditionalFormatting>
  <conditionalFormatting sqref="M2260">
    <cfRule type="containsText" dxfId="18799" priority="19709" operator="containsText" text="Complete">
      <formula>NOT(ISERROR(SEARCH("Complete",M2260)))</formula>
    </cfRule>
  </conditionalFormatting>
  <conditionalFormatting sqref="I2260">
    <cfRule type="cellIs" dxfId="18798" priority="19708" operator="greaterThan">
      <formula>2.35</formula>
    </cfRule>
  </conditionalFormatting>
  <conditionalFormatting sqref="I2260">
    <cfRule type="cellIs" dxfId="18797" priority="19704" operator="greaterThan">
      <formula>2.35</formula>
    </cfRule>
  </conditionalFormatting>
  <conditionalFormatting sqref="J2260">
    <cfRule type="notContainsBlanks" dxfId="18796" priority="19707">
      <formula>LEN(TRIM(J2260))&gt;0</formula>
    </cfRule>
  </conditionalFormatting>
  <conditionalFormatting sqref="K2260">
    <cfRule type="notContainsBlanks" dxfId="18795" priority="19706">
      <formula>LEN(TRIM(K2260))&gt;0</formula>
    </cfRule>
  </conditionalFormatting>
  <conditionalFormatting sqref="M2260">
    <cfRule type="containsText" dxfId="18794" priority="19705" operator="containsText" text="Complete">
      <formula>NOT(ISERROR(SEARCH("Complete",M2260)))</formula>
    </cfRule>
  </conditionalFormatting>
  <conditionalFormatting sqref="J2261">
    <cfRule type="notContainsBlanks" dxfId="18793" priority="19703">
      <formula>LEN(TRIM(J2261))&gt;0</formula>
    </cfRule>
  </conditionalFormatting>
  <conditionalFormatting sqref="K2261">
    <cfRule type="notContainsBlanks" dxfId="18792" priority="19702">
      <formula>LEN(TRIM(K2261))&gt;0</formula>
    </cfRule>
  </conditionalFormatting>
  <conditionalFormatting sqref="M2261">
    <cfRule type="containsText" dxfId="18791" priority="19701" operator="containsText" text="Complete">
      <formula>NOT(ISERROR(SEARCH("Complete",M2261)))</formula>
    </cfRule>
  </conditionalFormatting>
  <conditionalFormatting sqref="I2261">
    <cfRule type="cellIs" dxfId="18790" priority="19700" operator="greaterThan">
      <formula>2.35</formula>
    </cfRule>
  </conditionalFormatting>
  <conditionalFormatting sqref="I2261">
    <cfRule type="cellIs" dxfId="18789" priority="19696" operator="greaterThan">
      <formula>2.35</formula>
    </cfRule>
  </conditionalFormatting>
  <conditionalFormatting sqref="J2261">
    <cfRule type="notContainsBlanks" dxfId="18788" priority="19699">
      <formula>LEN(TRIM(J2261))&gt;0</formula>
    </cfRule>
  </conditionalFormatting>
  <conditionalFormatting sqref="K2261">
    <cfRule type="notContainsBlanks" dxfId="18787" priority="19698">
      <formula>LEN(TRIM(K2261))&gt;0</formula>
    </cfRule>
  </conditionalFormatting>
  <conditionalFormatting sqref="M2261">
    <cfRule type="containsText" dxfId="18786" priority="19697" operator="containsText" text="Complete">
      <formula>NOT(ISERROR(SEARCH("Complete",M2261)))</formula>
    </cfRule>
  </conditionalFormatting>
  <conditionalFormatting sqref="J2261">
    <cfRule type="notContainsBlanks" dxfId="18785" priority="19695">
      <formula>LEN(TRIM(J2261))&gt;0</formula>
    </cfRule>
  </conditionalFormatting>
  <conditionalFormatting sqref="K2261">
    <cfRule type="notContainsBlanks" dxfId="18784" priority="19694">
      <formula>LEN(TRIM(K2261))&gt;0</formula>
    </cfRule>
  </conditionalFormatting>
  <conditionalFormatting sqref="M2261">
    <cfRule type="containsText" dxfId="18783" priority="19693" operator="containsText" text="Complete">
      <formula>NOT(ISERROR(SEARCH("Complete",M2261)))</formula>
    </cfRule>
  </conditionalFormatting>
  <conditionalFormatting sqref="I2261">
    <cfRule type="cellIs" dxfId="18782" priority="19692" operator="greaterThan">
      <formula>2.35</formula>
    </cfRule>
  </conditionalFormatting>
  <conditionalFormatting sqref="I2261">
    <cfRule type="cellIs" dxfId="18781" priority="19688" operator="greaterThan">
      <formula>2.35</formula>
    </cfRule>
  </conditionalFormatting>
  <conditionalFormatting sqref="J2261">
    <cfRule type="notContainsBlanks" dxfId="18780" priority="19691">
      <formula>LEN(TRIM(J2261))&gt;0</formula>
    </cfRule>
  </conditionalFormatting>
  <conditionalFormatting sqref="K2261">
    <cfRule type="notContainsBlanks" dxfId="18779" priority="19690">
      <formula>LEN(TRIM(K2261))&gt;0</formula>
    </cfRule>
  </conditionalFormatting>
  <conditionalFormatting sqref="M2261">
    <cfRule type="containsText" dxfId="18778" priority="19689" operator="containsText" text="Complete">
      <formula>NOT(ISERROR(SEARCH("Complete",M2261)))</formula>
    </cfRule>
  </conditionalFormatting>
  <conditionalFormatting sqref="J2262">
    <cfRule type="notContainsBlanks" dxfId="18777" priority="19687">
      <formula>LEN(TRIM(J2262))&gt;0</formula>
    </cfRule>
  </conditionalFormatting>
  <conditionalFormatting sqref="K2262">
    <cfRule type="notContainsBlanks" dxfId="18776" priority="19686">
      <formula>LEN(TRIM(K2262))&gt;0</formula>
    </cfRule>
  </conditionalFormatting>
  <conditionalFormatting sqref="M2262">
    <cfRule type="containsText" dxfId="18775" priority="19685" operator="containsText" text="Complete">
      <formula>NOT(ISERROR(SEARCH("Complete",M2262)))</formula>
    </cfRule>
  </conditionalFormatting>
  <conditionalFormatting sqref="I2262">
    <cfRule type="cellIs" dxfId="18774" priority="19684" operator="greaterThan">
      <formula>2.35</formula>
    </cfRule>
  </conditionalFormatting>
  <conditionalFormatting sqref="I2262">
    <cfRule type="cellIs" dxfId="18773" priority="19680" operator="greaterThan">
      <formula>2.35</formula>
    </cfRule>
  </conditionalFormatting>
  <conditionalFormatting sqref="J2262">
    <cfRule type="notContainsBlanks" dxfId="18772" priority="19683">
      <formula>LEN(TRIM(J2262))&gt;0</formula>
    </cfRule>
  </conditionalFormatting>
  <conditionalFormatting sqref="K2262">
    <cfRule type="notContainsBlanks" dxfId="18771" priority="19682">
      <formula>LEN(TRIM(K2262))&gt;0</formula>
    </cfRule>
  </conditionalFormatting>
  <conditionalFormatting sqref="M2262">
    <cfRule type="containsText" dxfId="18770" priority="19681" operator="containsText" text="Complete">
      <formula>NOT(ISERROR(SEARCH("Complete",M2262)))</formula>
    </cfRule>
  </conditionalFormatting>
  <conditionalFormatting sqref="J2262">
    <cfRule type="notContainsBlanks" dxfId="18769" priority="19679">
      <formula>LEN(TRIM(J2262))&gt;0</formula>
    </cfRule>
  </conditionalFormatting>
  <conditionalFormatting sqref="K2262">
    <cfRule type="notContainsBlanks" dxfId="18768" priority="19678">
      <formula>LEN(TRIM(K2262))&gt;0</formula>
    </cfRule>
  </conditionalFormatting>
  <conditionalFormatting sqref="M2262">
    <cfRule type="containsText" dxfId="18767" priority="19677" operator="containsText" text="Complete">
      <formula>NOT(ISERROR(SEARCH("Complete",M2262)))</formula>
    </cfRule>
  </conditionalFormatting>
  <conditionalFormatting sqref="I2262">
    <cfRule type="cellIs" dxfId="18766" priority="19676" operator="greaterThan">
      <formula>2.35</formula>
    </cfRule>
  </conditionalFormatting>
  <conditionalFormatting sqref="I2262">
    <cfRule type="cellIs" dxfId="18765" priority="19672" operator="greaterThan">
      <formula>2.35</formula>
    </cfRule>
  </conditionalFormatting>
  <conditionalFormatting sqref="J2262">
    <cfRule type="notContainsBlanks" dxfId="18764" priority="19675">
      <formula>LEN(TRIM(J2262))&gt;0</formula>
    </cfRule>
  </conditionalFormatting>
  <conditionalFormatting sqref="K2262">
    <cfRule type="notContainsBlanks" dxfId="18763" priority="19674">
      <formula>LEN(TRIM(K2262))&gt;0</formula>
    </cfRule>
  </conditionalFormatting>
  <conditionalFormatting sqref="M2262">
    <cfRule type="containsText" dxfId="18762" priority="19673" operator="containsText" text="Complete">
      <formula>NOT(ISERROR(SEARCH("Complete",M2262)))</formula>
    </cfRule>
  </conditionalFormatting>
  <conditionalFormatting sqref="J2263">
    <cfRule type="notContainsBlanks" dxfId="18761" priority="19671">
      <formula>LEN(TRIM(J2263))&gt;0</formula>
    </cfRule>
  </conditionalFormatting>
  <conditionalFormatting sqref="K2263">
    <cfRule type="notContainsBlanks" dxfId="18760" priority="19670">
      <formula>LEN(TRIM(K2263))&gt;0</formula>
    </cfRule>
  </conditionalFormatting>
  <conditionalFormatting sqref="M2263">
    <cfRule type="containsText" dxfId="18759" priority="19669" operator="containsText" text="Complete">
      <formula>NOT(ISERROR(SEARCH("Complete",M2263)))</formula>
    </cfRule>
  </conditionalFormatting>
  <conditionalFormatting sqref="I2263">
    <cfRule type="cellIs" dxfId="18758" priority="19668" operator="greaterThan">
      <formula>2.35</formula>
    </cfRule>
  </conditionalFormatting>
  <conditionalFormatting sqref="I2263">
    <cfRule type="cellIs" dxfId="18757" priority="19664" operator="greaterThan">
      <formula>2.35</formula>
    </cfRule>
  </conditionalFormatting>
  <conditionalFormatting sqref="J2263">
    <cfRule type="notContainsBlanks" dxfId="18756" priority="19667">
      <formula>LEN(TRIM(J2263))&gt;0</formula>
    </cfRule>
  </conditionalFormatting>
  <conditionalFormatting sqref="K2263">
    <cfRule type="notContainsBlanks" dxfId="18755" priority="19666">
      <formula>LEN(TRIM(K2263))&gt;0</formula>
    </cfRule>
  </conditionalFormatting>
  <conditionalFormatting sqref="M2263">
    <cfRule type="containsText" dxfId="18754" priority="19665" operator="containsText" text="Complete">
      <formula>NOT(ISERROR(SEARCH("Complete",M2263)))</formula>
    </cfRule>
  </conditionalFormatting>
  <conditionalFormatting sqref="J2263">
    <cfRule type="notContainsBlanks" dxfId="18753" priority="19663">
      <formula>LEN(TRIM(J2263))&gt;0</formula>
    </cfRule>
  </conditionalFormatting>
  <conditionalFormatting sqref="K2263">
    <cfRule type="notContainsBlanks" dxfId="18752" priority="19662">
      <formula>LEN(TRIM(K2263))&gt;0</formula>
    </cfRule>
  </conditionalFormatting>
  <conditionalFormatting sqref="M2263">
    <cfRule type="containsText" dxfId="18751" priority="19661" operator="containsText" text="Complete">
      <formula>NOT(ISERROR(SEARCH("Complete",M2263)))</formula>
    </cfRule>
  </conditionalFormatting>
  <conditionalFormatting sqref="I2263">
    <cfRule type="cellIs" dxfId="18750" priority="19660" operator="greaterThan">
      <formula>2.35</formula>
    </cfRule>
  </conditionalFormatting>
  <conditionalFormatting sqref="I2263">
    <cfRule type="cellIs" dxfId="18749" priority="19656" operator="greaterThan">
      <formula>2.35</formula>
    </cfRule>
  </conditionalFormatting>
  <conditionalFormatting sqref="J2263">
    <cfRule type="notContainsBlanks" dxfId="18748" priority="19659">
      <formula>LEN(TRIM(J2263))&gt;0</formula>
    </cfRule>
  </conditionalFormatting>
  <conditionalFormatting sqref="K2263">
    <cfRule type="notContainsBlanks" dxfId="18747" priority="19658">
      <formula>LEN(TRIM(K2263))&gt;0</formula>
    </cfRule>
  </conditionalFormatting>
  <conditionalFormatting sqref="M2263">
    <cfRule type="containsText" dxfId="18746" priority="19657" operator="containsText" text="Complete">
      <formula>NOT(ISERROR(SEARCH("Complete",M2263)))</formula>
    </cfRule>
  </conditionalFormatting>
  <conditionalFormatting sqref="J2264">
    <cfRule type="notContainsBlanks" dxfId="18745" priority="19655">
      <formula>LEN(TRIM(J2264))&gt;0</formula>
    </cfRule>
  </conditionalFormatting>
  <conditionalFormatting sqref="K2264">
    <cfRule type="notContainsBlanks" dxfId="18744" priority="19654">
      <formula>LEN(TRIM(K2264))&gt;0</formula>
    </cfRule>
  </conditionalFormatting>
  <conditionalFormatting sqref="M2264">
    <cfRule type="containsText" dxfId="18743" priority="19653" operator="containsText" text="Complete">
      <formula>NOT(ISERROR(SEARCH("Complete",M2264)))</formula>
    </cfRule>
  </conditionalFormatting>
  <conditionalFormatting sqref="I2264">
    <cfRule type="cellIs" dxfId="18742" priority="19652" operator="greaterThan">
      <formula>2.35</formula>
    </cfRule>
  </conditionalFormatting>
  <conditionalFormatting sqref="I2264">
    <cfRule type="cellIs" dxfId="18741" priority="19648" operator="greaterThan">
      <formula>2.35</formula>
    </cfRule>
  </conditionalFormatting>
  <conditionalFormatting sqref="J2264">
    <cfRule type="notContainsBlanks" dxfId="18740" priority="19651">
      <formula>LEN(TRIM(J2264))&gt;0</formula>
    </cfRule>
  </conditionalFormatting>
  <conditionalFormatting sqref="K2264">
    <cfRule type="notContainsBlanks" dxfId="18739" priority="19650">
      <formula>LEN(TRIM(K2264))&gt;0</formula>
    </cfRule>
  </conditionalFormatting>
  <conditionalFormatting sqref="M2264">
    <cfRule type="containsText" dxfId="18738" priority="19649" operator="containsText" text="Complete">
      <formula>NOT(ISERROR(SEARCH("Complete",M2264)))</formula>
    </cfRule>
  </conditionalFormatting>
  <conditionalFormatting sqref="J2264">
    <cfRule type="notContainsBlanks" dxfId="18737" priority="19647">
      <formula>LEN(TRIM(J2264))&gt;0</formula>
    </cfRule>
  </conditionalFormatting>
  <conditionalFormatting sqref="K2264">
    <cfRule type="notContainsBlanks" dxfId="18736" priority="19646">
      <formula>LEN(TRIM(K2264))&gt;0</formula>
    </cfRule>
  </conditionalFormatting>
  <conditionalFormatting sqref="M2264">
    <cfRule type="containsText" dxfId="18735" priority="19645" operator="containsText" text="Complete">
      <formula>NOT(ISERROR(SEARCH("Complete",M2264)))</formula>
    </cfRule>
  </conditionalFormatting>
  <conditionalFormatting sqref="I2264">
    <cfRule type="cellIs" dxfId="18734" priority="19644" operator="greaterThan">
      <formula>2.35</formula>
    </cfRule>
  </conditionalFormatting>
  <conditionalFormatting sqref="I2264">
    <cfRule type="cellIs" dxfId="18733" priority="19640" operator="greaterThan">
      <formula>2.35</formula>
    </cfRule>
  </conditionalFormatting>
  <conditionalFormatting sqref="J2264">
    <cfRule type="notContainsBlanks" dxfId="18732" priority="19643">
      <formula>LEN(TRIM(J2264))&gt;0</formula>
    </cfRule>
  </conditionalFormatting>
  <conditionalFormatting sqref="K2264">
    <cfRule type="notContainsBlanks" dxfId="18731" priority="19642">
      <formula>LEN(TRIM(K2264))&gt;0</formula>
    </cfRule>
  </conditionalFormatting>
  <conditionalFormatting sqref="M2264">
    <cfRule type="containsText" dxfId="18730" priority="19641" operator="containsText" text="Complete">
      <formula>NOT(ISERROR(SEARCH("Complete",M2264)))</formula>
    </cfRule>
  </conditionalFormatting>
  <conditionalFormatting sqref="J2265">
    <cfRule type="notContainsBlanks" dxfId="18729" priority="19639">
      <formula>LEN(TRIM(J2265))&gt;0</formula>
    </cfRule>
  </conditionalFormatting>
  <conditionalFormatting sqref="K2265">
    <cfRule type="notContainsBlanks" dxfId="18728" priority="19638">
      <formula>LEN(TRIM(K2265))&gt;0</formula>
    </cfRule>
  </conditionalFormatting>
  <conditionalFormatting sqref="M2265">
    <cfRule type="containsText" dxfId="18727" priority="19637" operator="containsText" text="Complete">
      <formula>NOT(ISERROR(SEARCH("Complete",M2265)))</formula>
    </cfRule>
  </conditionalFormatting>
  <conditionalFormatting sqref="I2265">
    <cfRule type="cellIs" dxfId="18726" priority="19636" operator="greaterThan">
      <formula>2.35</formula>
    </cfRule>
  </conditionalFormatting>
  <conditionalFormatting sqref="I2265">
    <cfRule type="cellIs" dxfId="18725" priority="19632" operator="greaterThan">
      <formula>2.35</formula>
    </cfRule>
  </conditionalFormatting>
  <conditionalFormatting sqref="J2265">
    <cfRule type="notContainsBlanks" dxfId="18724" priority="19635">
      <formula>LEN(TRIM(J2265))&gt;0</formula>
    </cfRule>
  </conditionalFormatting>
  <conditionalFormatting sqref="K2265">
    <cfRule type="notContainsBlanks" dxfId="18723" priority="19634">
      <formula>LEN(TRIM(K2265))&gt;0</formula>
    </cfRule>
  </conditionalFormatting>
  <conditionalFormatting sqref="M2265">
    <cfRule type="containsText" dxfId="18722" priority="19633" operator="containsText" text="Complete">
      <formula>NOT(ISERROR(SEARCH("Complete",M2265)))</formula>
    </cfRule>
  </conditionalFormatting>
  <conditionalFormatting sqref="J2265">
    <cfRule type="notContainsBlanks" dxfId="18721" priority="19631">
      <formula>LEN(TRIM(J2265))&gt;0</formula>
    </cfRule>
  </conditionalFormatting>
  <conditionalFormatting sqref="K2265">
    <cfRule type="notContainsBlanks" dxfId="18720" priority="19630">
      <formula>LEN(TRIM(K2265))&gt;0</formula>
    </cfRule>
  </conditionalFormatting>
  <conditionalFormatting sqref="M2265">
    <cfRule type="containsText" dxfId="18719" priority="19629" operator="containsText" text="Complete">
      <formula>NOT(ISERROR(SEARCH("Complete",M2265)))</formula>
    </cfRule>
  </conditionalFormatting>
  <conditionalFormatting sqref="I2265">
    <cfRule type="cellIs" dxfId="18718" priority="19628" operator="greaterThan">
      <formula>2.35</formula>
    </cfRule>
  </conditionalFormatting>
  <conditionalFormatting sqref="I2265">
    <cfRule type="cellIs" dxfId="18717" priority="19624" operator="greaterThan">
      <formula>2.35</formula>
    </cfRule>
  </conditionalFormatting>
  <conditionalFormatting sqref="J2265">
    <cfRule type="notContainsBlanks" dxfId="18716" priority="19627">
      <formula>LEN(TRIM(J2265))&gt;0</formula>
    </cfRule>
  </conditionalFormatting>
  <conditionalFormatting sqref="K2265">
    <cfRule type="notContainsBlanks" dxfId="18715" priority="19626">
      <formula>LEN(TRIM(K2265))&gt;0</formula>
    </cfRule>
  </conditionalFormatting>
  <conditionalFormatting sqref="M2265">
    <cfRule type="containsText" dxfId="18714" priority="19625" operator="containsText" text="Complete">
      <formula>NOT(ISERROR(SEARCH("Complete",M2265)))</formula>
    </cfRule>
  </conditionalFormatting>
  <conditionalFormatting sqref="J2266">
    <cfRule type="notContainsBlanks" dxfId="18713" priority="19623">
      <formula>LEN(TRIM(J2266))&gt;0</formula>
    </cfRule>
  </conditionalFormatting>
  <conditionalFormatting sqref="K2266">
    <cfRule type="notContainsBlanks" dxfId="18712" priority="19622">
      <formula>LEN(TRIM(K2266))&gt;0</formula>
    </cfRule>
  </conditionalFormatting>
  <conditionalFormatting sqref="M2266">
    <cfRule type="containsText" dxfId="18711" priority="19621" operator="containsText" text="Complete">
      <formula>NOT(ISERROR(SEARCH("Complete",M2266)))</formula>
    </cfRule>
  </conditionalFormatting>
  <conditionalFormatting sqref="I2266">
    <cfRule type="cellIs" dxfId="18710" priority="19620" operator="greaterThan">
      <formula>2.35</formula>
    </cfRule>
  </conditionalFormatting>
  <conditionalFormatting sqref="I2266">
    <cfRule type="cellIs" dxfId="18709" priority="19616" operator="greaterThan">
      <formula>2.35</formula>
    </cfRule>
  </conditionalFormatting>
  <conditionalFormatting sqref="J2266">
    <cfRule type="notContainsBlanks" dxfId="18708" priority="19619">
      <formula>LEN(TRIM(J2266))&gt;0</formula>
    </cfRule>
  </conditionalFormatting>
  <conditionalFormatting sqref="K2266">
    <cfRule type="notContainsBlanks" dxfId="18707" priority="19618">
      <formula>LEN(TRIM(K2266))&gt;0</formula>
    </cfRule>
  </conditionalFormatting>
  <conditionalFormatting sqref="M2266">
    <cfRule type="containsText" dxfId="18706" priority="19617" operator="containsText" text="Complete">
      <formula>NOT(ISERROR(SEARCH("Complete",M2266)))</formula>
    </cfRule>
  </conditionalFormatting>
  <conditionalFormatting sqref="J2266">
    <cfRule type="notContainsBlanks" dxfId="18705" priority="19615">
      <formula>LEN(TRIM(J2266))&gt;0</formula>
    </cfRule>
  </conditionalFormatting>
  <conditionalFormatting sqref="K2266">
    <cfRule type="notContainsBlanks" dxfId="18704" priority="19614">
      <formula>LEN(TRIM(K2266))&gt;0</formula>
    </cfRule>
  </conditionalFormatting>
  <conditionalFormatting sqref="M2266">
    <cfRule type="containsText" dxfId="18703" priority="19613" operator="containsText" text="Complete">
      <formula>NOT(ISERROR(SEARCH("Complete",M2266)))</formula>
    </cfRule>
  </conditionalFormatting>
  <conditionalFormatting sqref="I2266">
    <cfRule type="cellIs" dxfId="18702" priority="19612" operator="greaterThan">
      <formula>2.35</formula>
    </cfRule>
  </conditionalFormatting>
  <conditionalFormatting sqref="I2266">
    <cfRule type="cellIs" dxfId="18701" priority="19608" operator="greaterThan">
      <formula>2.35</formula>
    </cfRule>
  </conditionalFormatting>
  <conditionalFormatting sqref="J2266">
    <cfRule type="notContainsBlanks" dxfId="18700" priority="19611">
      <formula>LEN(TRIM(J2266))&gt;0</formula>
    </cfRule>
  </conditionalFormatting>
  <conditionalFormatting sqref="K2266">
    <cfRule type="notContainsBlanks" dxfId="18699" priority="19610">
      <formula>LEN(TRIM(K2266))&gt;0</formula>
    </cfRule>
  </conditionalFormatting>
  <conditionalFormatting sqref="M2266">
    <cfRule type="containsText" dxfId="18698" priority="19609" operator="containsText" text="Complete">
      <formula>NOT(ISERROR(SEARCH("Complete",M2266)))</formula>
    </cfRule>
  </conditionalFormatting>
  <conditionalFormatting sqref="J2267">
    <cfRule type="notContainsBlanks" dxfId="18697" priority="19607">
      <formula>LEN(TRIM(J2267))&gt;0</formula>
    </cfRule>
  </conditionalFormatting>
  <conditionalFormatting sqref="K2267">
    <cfRule type="notContainsBlanks" dxfId="18696" priority="19606">
      <formula>LEN(TRIM(K2267))&gt;0</formula>
    </cfRule>
  </conditionalFormatting>
  <conditionalFormatting sqref="M2267">
    <cfRule type="containsText" dxfId="18695" priority="19605" operator="containsText" text="Complete">
      <formula>NOT(ISERROR(SEARCH("Complete",M2267)))</formula>
    </cfRule>
  </conditionalFormatting>
  <conditionalFormatting sqref="I2267">
    <cfRule type="cellIs" dxfId="18694" priority="19604" operator="greaterThan">
      <formula>2.35</formula>
    </cfRule>
  </conditionalFormatting>
  <conditionalFormatting sqref="I2267">
    <cfRule type="cellIs" dxfId="18693" priority="19600" operator="greaterThan">
      <formula>2.35</formula>
    </cfRule>
  </conditionalFormatting>
  <conditionalFormatting sqref="J2267">
    <cfRule type="notContainsBlanks" dxfId="18692" priority="19603">
      <formula>LEN(TRIM(J2267))&gt;0</formula>
    </cfRule>
  </conditionalFormatting>
  <conditionalFormatting sqref="K2267">
    <cfRule type="notContainsBlanks" dxfId="18691" priority="19602">
      <formula>LEN(TRIM(K2267))&gt;0</formula>
    </cfRule>
  </conditionalFormatting>
  <conditionalFormatting sqref="M2267">
    <cfRule type="containsText" dxfId="18690" priority="19601" operator="containsText" text="Complete">
      <formula>NOT(ISERROR(SEARCH("Complete",M2267)))</formula>
    </cfRule>
  </conditionalFormatting>
  <conditionalFormatting sqref="J2267">
    <cfRule type="notContainsBlanks" dxfId="18689" priority="19599">
      <formula>LEN(TRIM(J2267))&gt;0</formula>
    </cfRule>
  </conditionalFormatting>
  <conditionalFormatting sqref="K2267">
    <cfRule type="notContainsBlanks" dxfId="18688" priority="19598">
      <formula>LEN(TRIM(K2267))&gt;0</formula>
    </cfRule>
  </conditionalFormatting>
  <conditionalFormatting sqref="M2267">
    <cfRule type="containsText" dxfId="18687" priority="19597" operator="containsText" text="Complete">
      <formula>NOT(ISERROR(SEARCH("Complete",M2267)))</formula>
    </cfRule>
  </conditionalFormatting>
  <conditionalFormatting sqref="I2267">
    <cfRule type="cellIs" dxfId="18686" priority="19596" operator="greaterThan">
      <formula>2.35</formula>
    </cfRule>
  </conditionalFormatting>
  <conditionalFormatting sqref="I2267">
    <cfRule type="cellIs" dxfId="18685" priority="19592" operator="greaterThan">
      <formula>2.35</formula>
    </cfRule>
  </conditionalFormatting>
  <conditionalFormatting sqref="J2267">
    <cfRule type="notContainsBlanks" dxfId="18684" priority="19595">
      <formula>LEN(TRIM(J2267))&gt;0</formula>
    </cfRule>
  </conditionalFormatting>
  <conditionalFormatting sqref="K2267">
    <cfRule type="notContainsBlanks" dxfId="18683" priority="19594">
      <formula>LEN(TRIM(K2267))&gt;0</formula>
    </cfRule>
  </conditionalFormatting>
  <conditionalFormatting sqref="M2267">
    <cfRule type="containsText" dxfId="18682" priority="19593" operator="containsText" text="Complete">
      <formula>NOT(ISERROR(SEARCH("Complete",M2267)))</formula>
    </cfRule>
  </conditionalFormatting>
  <conditionalFormatting sqref="J2268">
    <cfRule type="notContainsBlanks" dxfId="18681" priority="19591">
      <formula>LEN(TRIM(J2268))&gt;0</formula>
    </cfRule>
  </conditionalFormatting>
  <conditionalFormatting sqref="K2268">
    <cfRule type="notContainsBlanks" dxfId="18680" priority="19590">
      <formula>LEN(TRIM(K2268))&gt;0</formula>
    </cfRule>
  </conditionalFormatting>
  <conditionalFormatting sqref="M2268">
    <cfRule type="containsText" dxfId="18679" priority="19589" operator="containsText" text="Complete">
      <formula>NOT(ISERROR(SEARCH("Complete",M2268)))</formula>
    </cfRule>
  </conditionalFormatting>
  <conditionalFormatting sqref="I2268">
    <cfRule type="cellIs" dxfId="18678" priority="19588" operator="greaterThan">
      <formula>2.35</formula>
    </cfRule>
  </conditionalFormatting>
  <conditionalFormatting sqref="I2268">
    <cfRule type="cellIs" dxfId="18677" priority="19584" operator="greaterThan">
      <formula>2.35</formula>
    </cfRule>
  </conditionalFormatting>
  <conditionalFormatting sqref="J2268">
    <cfRule type="notContainsBlanks" dxfId="18676" priority="19587">
      <formula>LEN(TRIM(J2268))&gt;0</formula>
    </cfRule>
  </conditionalFormatting>
  <conditionalFormatting sqref="K2268">
    <cfRule type="notContainsBlanks" dxfId="18675" priority="19586">
      <formula>LEN(TRIM(K2268))&gt;0</formula>
    </cfRule>
  </conditionalFormatting>
  <conditionalFormatting sqref="M2268">
    <cfRule type="containsText" dxfId="18674" priority="19585" operator="containsText" text="Complete">
      <formula>NOT(ISERROR(SEARCH("Complete",M2268)))</formula>
    </cfRule>
  </conditionalFormatting>
  <conditionalFormatting sqref="J2268">
    <cfRule type="notContainsBlanks" dxfId="18673" priority="19583">
      <formula>LEN(TRIM(J2268))&gt;0</formula>
    </cfRule>
  </conditionalFormatting>
  <conditionalFormatting sqref="K2268">
    <cfRule type="notContainsBlanks" dxfId="18672" priority="19582">
      <formula>LEN(TRIM(K2268))&gt;0</formula>
    </cfRule>
  </conditionalFormatting>
  <conditionalFormatting sqref="M2268">
    <cfRule type="containsText" dxfId="18671" priority="19581" operator="containsText" text="Complete">
      <formula>NOT(ISERROR(SEARCH("Complete",M2268)))</formula>
    </cfRule>
  </conditionalFormatting>
  <conditionalFormatting sqref="I2268">
    <cfRule type="cellIs" dxfId="18670" priority="19580" operator="greaterThan">
      <formula>2.35</formula>
    </cfRule>
  </conditionalFormatting>
  <conditionalFormatting sqref="I2268">
    <cfRule type="cellIs" dxfId="18669" priority="19576" operator="greaterThan">
      <formula>2.35</formula>
    </cfRule>
  </conditionalFormatting>
  <conditionalFormatting sqref="J2268">
    <cfRule type="notContainsBlanks" dxfId="18668" priority="19579">
      <formula>LEN(TRIM(J2268))&gt;0</formula>
    </cfRule>
  </conditionalFormatting>
  <conditionalFormatting sqref="K2268">
    <cfRule type="notContainsBlanks" dxfId="18667" priority="19578">
      <formula>LEN(TRIM(K2268))&gt;0</formula>
    </cfRule>
  </conditionalFormatting>
  <conditionalFormatting sqref="M2268">
    <cfRule type="containsText" dxfId="18666" priority="19577" operator="containsText" text="Complete">
      <formula>NOT(ISERROR(SEARCH("Complete",M2268)))</formula>
    </cfRule>
  </conditionalFormatting>
  <conditionalFormatting sqref="J2269">
    <cfRule type="notContainsBlanks" dxfId="18665" priority="19575">
      <formula>LEN(TRIM(J2269))&gt;0</formula>
    </cfRule>
  </conditionalFormatting>
  <conditionalFormatting sqref="K2269">
    <cfRule type="notContainsBlanks" dxfId="18664" priority="19574">
      <formula>LEN(TRIM(K2269))&gt;0</formula>
    </cfRule>
  </conditionalFormatting>
  <conditionalFormatting sqref="M2269">
    <cfRule type="containsText" dxfId="18663" priority="19573" operator="containsText" text="Complete">
      <formula>NOT(ISERROR(SEARCH("Complete",M2269)))</formula>
    </cfRule>
  </conditionalFormatting>
  <conditionalFormatting sqref="I2269">
    <cfRule type="cellIs" dxfId="18662" priority="19572" operator="greaterThan">
      <formula>2.35</formula>
    </cfRule>
  </conditionalFormatting>
  <conditionalFormatting sqref="I2269">
    <cfRule type="cellIs" dxfId="18661" priority="19568" operator="greaterThan">
      <formula>2.35</formula>
    </cfRule>
  </conditionalFormatting>
  <conditionalFormatting sqref="J2269">
    <cfRule type="notContainsBlanks" dxfId="18660" priority="19571">
      <formula>LEN(TRIM(J2269))&gt;0</formula>
    </cfRule>
  </conditionalFormatting>
  <conditionalFormatting sqref="K2269">
    <cfRule type="notContainsBlanks" dxfId="18659" priority="19570">
      <formula>LEN(TRIM(K2269))&gt;0</formula>
    </cfRule>
  </conditionalFormatting>
  <conditionalFormatting sqref="M2269">
    <cfRule type="containsText" dxfId="18658" priority="19569" operator="containsText" text="Complete">
      <formula>NOT(ISERROR(SEARCH("Complete",M2269)))</formula>
    </cfRule>
  </conditionalFormatting>
  <conditionalFormatting sqref="J2269">
    <cfRule type="notContainsBlanks" dxfId="18657" priority="19567">
      <formula>LEN(TRIM(J2269))&gt;0</formula>
    </cfRule>
  </conditionalFormatting>
  <conditionalFormatting sqref="K2269">
    <cfRule type="notContainsBlanks" dxfId="18656" priority="19566">
      <formula>LEN(TRIM(K2269))&gt;0</formula>
    </cfRule>
  </conditionalFormatting>
  <conditionalFormatting sqref="M2269">
    <cfRule type="containsText" dxfId="18655" priority="19565" operator="containsText" text="Complete">
      <formula>NOT(ISERROR(SEARCH("Complete",M2269)))</formula>
    </cfRule>
  </conditionalFormatting>
  <conditionalFormatting sqref="I2269">
    <cfRule type="cellIs" dxfId="18654" priority="19564" operator="greaterThan">
      <formula>2.35</formula>
    </cfRule>
  </conditionalFormatting>
  <conditionalFormatting sqref="I2269">
    <cfRule type="cellIs" dxfId="18653" priority="19560" operator="greaterThan">
      <formula>2.35</formula>
    </cfRule>
  </conditionalFormatting>
  <conditionalFormatting sqref="J2269">
    <cfRule type="notContainsBlanks" dxfId="18652" priority="19563">
      <formula>LEN(TRIM(J2269))&gt;0</formula>
    </cfRule>
  </conditionalFormatting>
  <conditionalFormatting sqref="K2269">
    <cfRule type="notContainsBlanks" dxfId="18651" priority="19562">
      <formula>LEN(TRIM(K2269))&gt;0</formula>
    </cfRule>
  </conditionalFormatting>
  <conditionalFormatting sqref="M2269">
    <cfRule type="containsText" dxfId="18650" priority="19561" operator="containsText" text="Complete">
      <formula>NOT(ISERROR(SEARCH("Complete",M2269)))</formula>
    </cfRule>
  </conditionalFormatting>
  <conditionalFormatting sqref="J2270">
    <cfRule type="notContainsBlanks" dxfId="18649" priority="19559">
      <formula>LEN(TRIM(J2270))&gt;0</formula>
    </cfRule>
  </conditionalFormatting>
  <conditionalFormatting sqref="K2270">
    <cfRule type="notContainsBlanks" dxfId="18648" priority="19558">
      <formula>LEN(TRIM(K2270))&gt;0</formula>
    </cfRule>
  </conditionalFormatting>
  <conditionalFormatting sqref="M2270">
    <cfRule type="containsText" dxfId="18647" priority="19557" operator="containsText" text="Complete">
      <formula>NOT(ISERROR(SEARCH("Complete",M2270)))</formula>
    </cfRule>
  </conditionalFormatting>
  <conditionalFormatting sqref="I2270">
    <cfRule type="cellIs" dxfId="18646" priority="19556" operator="greaterThan">
      <formula>2.35</formula>
    </cfRule>
  </conditionalFormatting>
  <conditionalFormatting sqref="I2270">
    <cfRule type="cellIs" dxfId="18645" priority="19552" operator="greaterThan">
      <formula>2.35</formula>
    </cfRule>
  </conditionalFormatting>
  <conditionalFormatting sqref="J2270">
    <cfRule type="notContainsBlanks" dxfId="18644" priority="19555">
      <formula>LEN(TRIM(J2270))&gt;0</formula>
    </cfRule>
  </conditionalFormatting>
  <conditionalFormatting sqref="K2270">
    <cfRule type="notContainsBlanks" dxfId="18643" priority="19554">
      <formula>LEN(TRIM(K2270))&gt;0</formula>
    </cfRule>
  </conditionalFormatting>
  <conditionalFormatting sqref="M2270">
    <cfRule type="containsText" dxfId="18642" priority="19553" operator="containsText" text="Complete">
      <formula>NOT(ISERROR(SEARCH("Complete",M2270)))</formula>
    </cfRule>
  </conditionalFormatting>
  <conditionalFormatting sqref="J2270">
    <cfRule type="notContainsBlanks" dxfId="18641" priority="19551">
      <formula>LEN(TRIM(J2270))&gt;0</formula>
    </cfRule>
  </conditionalFormatting>
  <conditionalFormatting sqref="K2270">
    <cfRule type="notContainsBlanks" dxfId="18640" priority="19550">
      <formula>LEN(TRIM(K2270))&gt;0</formula>
    </cfRule>
  </conditionalFormatting>
  <conditionalFormatting sqref="M2270">
    <cfRule type="containsText" dxfId="18639" priority="19549" operator="containsText" text="Complete">
      <formula>NOT(ISERROR(SEARCH("Complete",M2270)))</formula>
    </cfRule>
  </conditionalFormatting>
  <conditionalFormatting sqref="I2270">
    <cfRule type="cellIs" dxfId="18638" priority="19548" operator="greaterThan">
      <formula>2.35</formula>
    </cfRule>
  </conditionalFormatting>
  <conditionalFormatting sqref="I2270">
    <cfRule type="cellIs" dxfId="18637" priority="19544" operator="greaterThan">
      <formula>2.35</formula>
    </cfRule>
  </conditionalFormatting>
  <conditionalFormatting sqref="J2270">
    <cfRule type="notContainsBlanks" dxfId="18636" priority="19547">
      <formula>LEN(TRIM(J2270))&gt;0</formula>
    </cfRule>
  </conditionalFormatting>
  <conditionalFormatting sqref="K2270">
    <cfRule type="notContainsBlanks" dxfId="18635" priority="19546">
      <formula>LEN(TRIM(K2270))&gt;0</formula>
    </cfRule>
  </conditionalFormatting>
  <conditionalFormatting sqref="M2270">
    <cfRule type="containsText" dxfId="18634" priority="19545" operator="containsText" text="Complete">
      <formula>NOT(ISERROR(SEARCH("Complete",M2270)))</formula>
    </cfRule>
  </conditionalFormatting>
  <conditionalFormatting sqref="J2271">
    <cfRule type="notContainsBlanks" dxfId="18633" priority="19543">
      <formula>LEN(TRIM(J2271))&gt;0</formula>
    </cfRule>
  </conditionalFormatting>
  <conditionalFormatting sqref="K2271">
    <cfRule type="notContainsBlanks" dxfId="18632" priority="19542">
      <formula>LEN(TRIM(K2271))&gt;0</formula>
    </cfRule>
  </conditionalFormatting>
  <conditionalFormatting sqref="M2271">
    <cfRule type="containsText" dxfId="18631" priority="19541" operator="containsText" text="Complete">
      <formula>NOT(ISERROR(SEARCH("Complete",M2271)))</formula>
    </cfRule>
  </conditionalFormatting>
  <conditionalFormatting sqref="I2271">
    <cfRule type="cellIs" dxfId="18630" priority="19540" operator="greaterThan">
      <formula>2.35</formula>
    </cfRule>
  </conditionalFormatting>
  <conditionalFormatting sqref="I2271">
    <cfRule type="cellIs" dxfId="18629" priority="19536" operator="greaterThan">
      <formula>2.35</formula>
    </cfRule>
  </conditionalFormatting>
  <conditionalFormatting sqref="J2271">
    <cfRule type="notContainsBlanks" dxfId="18628" priority="19539">
      <formula>LEN(TRIM(J2271))&gt;0</formula>
    </cfRule>
  </conditionalFormatting>
  <conditionalFormatting sqref="K2271">
    <cfRule type="notContainsBlanks" dxfId="18627" priority="19538">
      <formula>LEN(TRIM(K2271))&gt;0</formula>
    </cfRule>
  </conditionalFormatting>
  <conditionalFormatting sqref="M2271">
    <cfRule type="containsText" dxfId="18626" priority="19537" operator="containsText" text="Complete">
      <formula>NOT(ISERROR(SEARCH("Complete",M2271)))</formula>
    </cfRule>
  </conditionalFormatting>
  <conditionalFormatting sqref="J2271">
    <cfRule type="notContainsBlanks" dxfId="18625" priority="19535">
      <formula>LEN(TRIM(J2271))&gt;0</formula>
    </cfRule>
  </conditionalFormatting>
  <conditionalFormatting sqref="K2271">
    <cfRule type="notContainsBlanks" dxfId="18624" priority="19534">
      <formula>LEN(TRIM(K2271))&gt;0</formula>
    </cfRule>
  </conditionalFormatting>
  <conditionalFormatting sqref="M2271">
    <cfRule type="containsText" dxfId="18623" priority="19533" operator="containsText" text="Complete">
      <formula>NOT(ISERROR(SEARCH("Complete",M2271)))</formula>
    </cfRule>
  </conditionalFormatting>
  <conditionalFormatting sqref="I2271">
    <cfRule type="cellIs" dxfId="18622" priority="19532" operator="greaterThan">
      <formula>2.35</formula>
    </cfRule>
  </conditionalFormatting>
  <conditionalFormatting sqref="I2271">
    <cfRule type="cellIs" dxfId="18621" priority="19528" operator="greaterThan">
      <formula>2.35</formula>
    </cfRule>
  </conditionalFormatting>
  <conditionalFormatting sqref="J2271">
    <cfRule type="notContainsBlanks" dxfId="18620" priority="19531">
      <formula>LEN(TRIM(J2271))&gt;0</formula>
    </cfRule>
  </conditionalFormatting>
  <conditionalFormatting sqref="K2271">
    <cfRule type="notContainsBlanks" dxfId="18619" priority="19530">
      <formula>LEN(TRIM(K2271))&gt;0</formula>
    </cfRule>
  </conditionalFormatting>
  <conditionalFormatting sqref="M2271">
    <cfRule type="containsText" dxfId="18618" priority="19529" operator="containsText" text="Complete">
      <formula>NOT(ISERROR(SEARCH("Complete",M2271)))</formula>
    </cfRule>
  </conditionalFormatting>
  <conditionalFormatting sqref="J2272">
    <cfRule type="notContainsBlanks" dxfId="18617" priority="19527">
      <formula>LEN(TRIM(J2272))&gt;0</formula>
    </cfRule>
  </conditionalFormatting>
  <conditionalFormatting sqref="K2272">
    <cfRule type="notContainsBlanks" dxfId="18616" priority="19526">
      <formula>LEN(TRIM(K2272))&gt;0</formula>
    </cfRule>
  </conditionalFormatting>
  <conditionalFormatting sqref="M2272">
    <cfRule type="containsText" dxfId="18615" priority="19525" operator="containsText" text="Complete">
      <formula>NOT(ISERROR(SEARCH("Complete",M2272)))</formula>
    </cfRule>
  </conditionalFormatting>
  <conditionalFormatting sqref="I2272">
    <cfRule type="cellIs" dxfId="18614" priority="19524" operator="greaterThan">
      <formula>2.35</formula>
    </cfRule>
  </conditionalFormatting>
  <conditionalFormatting sqref="I2272">
    <cfRule type="cellIs" dxfId="18613" priority="19520" operator="greaterThan">
      <formula>2.35</formula>
    </cfRule>
  </conditionalFormatting>
  <conditionalFormatting sqref="J2272">
    <cfRule type="notContainsBlanks" dxfId="18612" priority="19523">
      <formula>LEN(TRIM(J2272))&gt;0</formula>
    </cfRule>
  </conditionalFormatting>
  <conditionalFormatting sqref="K2272">
    <cfRule type="notContainsBlanks" dxfId="18611" priority="19522">
      <formula>LEN(TRIM(K2272))&gt;0</formula>
    </cfRule>
  </conditionalFormatting>
  <conditionalFormatting sqref="M2272">
    <cfRule type="containsText" dxfId="18610" priority="19521" operator="containsText" text="Complete">
      <formula>NOT(ISERROR(SEARCH("Complete",M2272)))</formula>
    </cfRule>
  </conditionalFormatting>
  <conditionalFormatting sqref="J2272">
    <cfRule type="notContainsBlanks" dxfId="18609" priority="19519">
      <formula>LEN(TRIM(J2272))&gt;0</formula>
    </cfRule>
  </conditionalFormatting>
  <conditionalFormatting sqref="K2272">
    <cfRule type="notContainsBlanks" dxfId="18608" priority="19518">
      <formula>LEN(TRIM(K2272))&gt;0</formula>
    </cfRule>
  </conditionalFormatting>
  <conditionalFormatting sqref="M2272">
    <cfRule type="containsText" dxfId="18607" priority="19517" operator="containsText" text="Complete">
      <formula>NOT(ISERROR(SEARCH("Complete",M2272)))</formula>
    </cfRule>
  </conditionalFormatting>
  <conditionalFormatting sqref="I2272">
    <cfRule type="cellIs" dxfId="18606" priority="19516" operator="greaterThan">
      <formula>2.35</formula>
    </cfRule>
  </conditionalFormatting>
  <conditionalFormatting sqref="I2272">
    <cfRule type="cellIs" dxfId="18605" priority="19512" operator="greaterThan">
      <formula>2.35</formula>
    </cfRule>
  </conditionalFormatting>
  <conditionalFormatting sqref="J2272">
    <cfRule type="notContainsBlanks" dxfId="18604" priority="19515">
      <formula>LEN(TRIM(J2272))&gt;0</formula>
    </cfRule>
  </conditionalFormatting>
  <conditionalFormatting sqref="K2272">
    <cfRule type="notContainsBlanks" dxfId="18603" priority="19514">
      <formula>LEN(TRIM(K2272))&gt;0</formula>
    </cfRule>
  </conditionalFormatting>
  <conditionalFormatting sqref="M2272">
    <cfRule type="containsText" dxfId="18602" priority="19513" operator="containsText" text="Complete">
      <formula>NOT(ISERROR(SEARCH("Complete",M2272)))</formula>
    </cfRule>
  </conditionalFormatting>
  <conditionalFormatting sqref="J2273">
    <cfRule type="notContainsBlanks" dxfId="18601" priority="19511">
      <formula>LEN(TRIM(J2273))&gt;0</formula>
    </cfRule>
  </conditionalFormatting>
  <conditionalFormatting sqref="K2273">
    <cfRule type="notContainsBlanks" dxfId="18600" priority="19510">
      <formula>LEN(TRIM(K2273))&gt;0</formula>
    </cfRule>
  </conditionalFormatting>
  <conditionalFormatting sqref="M2273">
    <cfRule type="containsText" dxfId="18599" priority="19509" operator="containsText" text="Complete">
      <formula>NOT(ISERROR(SEARCH("Complete",M2273)))</formula>
    </cfRule>
  </conditionalFormatting>
  <conditionalFormatting sqref="I2273">
    <cfRule type="cellIs" dxfId="18598" priority="19508" operator="greaterThan">
      <formula>2.35</formula>
    </cfRule>
  </conditionalFormatting>
  <conditionalFormatting sqref="I2273">
    <cfRule type="cellIs" dxfId="18597" priority="19504" operator="greaterThan">
      <formula>2.35</formula>
    </cfRule>
  </conditionalFormatting>
  <conditionalFormatting sqref="J2273">
    <cfRule type="notContainsBlanks" dxfId="18596" priority="19507">
      <formula>LEN(TRIM(J2273))&gt;0</formula>
    </cfRule>
  </conditionalFormatting>
  <conditionalFormatting sqref="K2273">
    <cfRule type="notContainsBlanks" dxfId="18595" priority="19506">
      <formula>LEN(TRIM(K2273))&gt;0</formula>
    </cfRule>
  </conditionalFormatting>
  <conditionalFormatting sqref="M2273">
    <cfRule type="containsText" dxfId="18594" priority="19505" operator="containsText" text="Complete">
      <formula>NOT(ISERROR(SEARCH("Complete",M2273)))</formula>
    </cfRule>
  </conditionalFormatting>
  <conditionalFormatting sqref="J2273">
    <cfRule type="notContainsBlanks" dxfId="18593" priority="19503">
      <formula>LEN(TRIM(J2273))&gt;0</formula>
    </cfRule>
  </conditionalFormatting>
  <conditionalFormatting sqref="K2273">
    <cfRule type="notContainsBlanks" dxfId="18592" priority="19502">
      <formula>LEN(TRIM(K2273))&gt;0</formula>
    </cfRule>
  </conditionalFormatting>
  <conditionalFormatting sqref="M2273">
    <cfRule type="containsText" dxfId="18591" priority="19501" operator="containsText" text="Complete">
      <formula>NOT(ISERROR(SEARCH("Complete",M2273)))</formula>
    </cfRule>
  </conditionalFormatting>
  <conditionalFormatting sqref="I2273">
    <cfRule type="cellIs" dxfId="18590" priority="19500" operator="greaterThan">
      <formula>2.35</formula>
    </cfRule>
  </conditionalFormatting>
  <conditionalFormatting sqref="I2273">
    <cfRule type="cellIs" dxfId="18589" priority="19496" operator="greaterThan">
      <formula>2.35</formula>
    </cfRule>
  </conditionalFormatting>
  <conditionalFormatting sqref="J2273">
    <cfRule type="notContainsBlanks" dxfId="18588" priority="19499">
      <formula>LEN(TRIM(J2273))&gt;0</formula>
    </cfRule>
  </conditionalFormatting>
  <conditionalFormatting sqref="K2273">
    <cfRule type="notContainsBlanks" dxfId="18587" priority="19498">
      <formula>LEN(TRIM(K2273))&gt;0</formula>
    </cfRule>
  </conditionalFormatting>
  <conditionalFormatting sqref="M2273">
    <cfRule type="containsText" dxfId="18586" priority="19497" operator="containsText" text="Complete">
      <formula>NOT(ISERROR(SEARCH("Complete",M2273)))</formula>
    </cfRule>
  </conditionalFormatting>
  <conditionalFormatting sqref="J2274">
    <cfRule type="notContainsBlanks" dxfId="18585" priority="19495">
      <formula>LEN(TRIM(J2274))&gt;0</formula>
    </cfRule>
  </conditionalFormatting>
  <conditionalFormatting sqref="K2274">
    <cfRule type="notContainsBlanks" dxfId="18584" priority="19494">
      <formula>LEN(TRIM(K2274))&gt;0</formula>
    </cfRule>
  </conditionalFormatting>
  <conditionalFormatting sqref="M2274">
    <cfRule type="containsText" dxfId="18583" priority="19493" operator="containsText" text="Complete">
      <formula>NOT(ISERROR(SEARCH("Complete",M2274)))</formula>
    </cfRule>
  </conditionalFormatting>
  <conditionalFormatting sqref="I2274">
    <cfRule type="cellIs" dxfId="18582" priority="19492" operator="greaterThan">
      <formula>2.35</formula>
    </cfRule>
  </conditionalFormatting>
  <conditionalFormatting sqref="I2274">
    <cfRule type="cellIs" dxfId="18581" priority="19488" operator="greaterThan">
      <formula>2.35</formula>
    </cfRule>
  </conditionalFormatting>
  <conditionalFormatting sqref="J2274">
    <cfRule type="notContainsBlanks" dxfId="18580" priority="19491">
      <formula>LEN(TRIM(J2274))&gt;0</formula>
    </cfRule>
  </conditionalFormatting>
  <conditionalFormatting sqref="K2274">
    <cfRule type="notContainsBlanks" dxfId="18579" priority="19490">
      <formula>LEN(TRIM(K2274))&gt;0</formula>
    </cfRule>
  </conditionalFormatting>
  <conditionalFormatting sqref="M2274">
    <cfRule type="containsText" dxfId="18578" priority="19489" operator="containsText" text="Complete">
      <formula>NOT(ISERROR(SEARCH("Complete",M2274)))</formula>
    </cfRule>
  </conditionalFormatting>
  <conditionalFormatting sqref="J2274">
    <cfRule type="notContainsBlanks" dxfId="18577" priority="19487">
      <formula>LEN(TRIM(J2274))&gt;0</formula>
    </cfRule>
  </conditionalFormatting>
  <conditionalFormatting sqref="K2274">
    <cfRule type="notContainsBlanks" dxfId="18576" priority="19486">
      <formula>LEN(TRIM(K2274))&gt;0</formula>
    </cfRule>
  </conditionalFormatting>
  <conditionalFormatting sqref="M2274">
    <cfRule type="containsText" dxfId="18575" priority="19485" operator="containsText" text="Complete">
      <formula>NOT(ISERROR(SEARCH("Complete",M2274)))</formula>
    </cfRule>
  </conditionalFormatting>
  <conditionalFormatting sqref="I2274">
    <cfRule type="cellIs" dxfId="18574" priority="19484" operator="greaterThan">
      <formula>2.35</formula>
    </cfRule>
  </conditionalFormatting>
  <conditionalFormatting sqref="I2274">
    <cfRule type="cellIs" dxfId="18573" priority="19480" operator="greaterThan">
      <formula>2.35</formula>
    </cfRule>
  </conditionalFormatting>
  <conditionalFormatting sqref="J2274">
    <cfRule type="notContainsBlanks" dxfId="18572" priority="19483">
      <formula>LEN(TRIM(J2274))&gt;0</formula>
    </cfRule>
  </conditionalFormatting>
  <conditionalFormatting sqref="K2274">
    <cfRule type="notContainsBlanks" dxfId="18571" priority="19482">
      <formula>LEN(TRIM(K2274))&gt;0</formula>
    </cfRule>
  </conditionalFormatting>
  <conditionalFormatting sqref="M2274">
    <cfRule type="containsText" dxfId="18570" priority="19481" operator="containsText" text="Complete">
      <formula>NOT(ISERROR(SEARCH("Complete",M2274)))</formula>
    </cfRule>
  </conditionalFormatting>
  <conditionalFormatting sqref="J2275">
    <cfRule type="notContainsBlanks" dxfId="18569" priority="19479">
      <formula>LEN(TRIM(J2275))&gt;0</formula>
    </cfRule>
  </conditionalFormatting>
  <conditionalFormatting sqref="K2275">
    <cfRule type="notContainsBlanks" dxfId="18568" priority="19478">
      <formula>LEN(TRIM(K2275))&gt;0</formula>
    </cfRule>
  </conditionalFormatting>
  <conditionalFormatting sqref="M2275">
    <cfRule type="containsText" dxfId="18567" priority="19477" operator="containsText" text="Complete">
      <formula>NOT(ISERROR(SEARCH("Complete",M2275)))</formula>
    </cfRule>
  </conditionalFormatting>
  <conditionalFormatting sqref="I2275">
    <cfRule type="cellIs" dxfId="18566" priority="19476" operator="greaterThan">
      <formula>2.35</formula>
    </cfRule>
  </conditionalFormatting>
  <conditionalFormatting sqref="I2275">
    <cfRule type="cellIs" dxfId="18565" priority="19472" operator="greaterThan">
      <formula>2.35</formula>
    </cfRule>
  </conditionalFormatting>
  <conditionalFormatting sqref="J2275">
    <cfRule type="notContainsBlanks" dxfId="18564" priority="19475">
      <formula>LEN(TRIM(J2275))&gt;0</formula>
    </cfRule>
  </conditionalFormatting>
  <conditionalFormatting sqref="K2275">
    <cfRule type="notContainsBlanks" dxfId="18563" priority="19474">
      <formula>LEN(TRIM(K2275))&gt;0</formula>
    </cfRule>
  </conditionalFormatting>
  <conditionalFormatting sqref="M2275">
    <cfRule type="containsText" dxfId="18562" priority="19473" operator="containsText" text="Complete">
      <formula>NOT(ISERROR(SEARCH("Complete",M2275)))</formula>
    </cfRule>
  </conditionalFormatting>
  <conditionalFormatting sqref="J2275">
    <cfRule type="notContainsBlanks" dxfId="18561" priority="19471">
      <formula>LEN(TRIM(J2275))&gt;0</formula>
    </cfRule>
  </conditionalFormatting>
  <conditionalFormatting sqref="K2275">
    <cfRule type="notContainsBlanks" dxfId="18560" priority="19470">
      <formula>LEN(TRIM(K2275))&gt;0</formula>
    </cfRule>
  </conditionalFormatting>
  <conditionalFormatting sqref="M2275">
    <cfRule type="containsText" dxfId="18559" priority="19469" operator="containsText" text="Complete">
      <formula>NOT(ISERROR(SEARCH("Complete",M2275)))</formula>
    </cfRule>
  </conditionalFormatting>
  <conditionalFormatting sqref="I2275">
    <cfRule type="cellIs" dxfId="18558" priority="19468" operator="greaterThan">
      <formula>2.35</formula>
    </cfRule>
  </conditionalFormatting>
  <conditionalFormatting sqref="I2275">
    <cfRule type="cellIs" dxfId="18557" priority="19464" operator="greaterThan">
      <formula>2.35</formula>
    </cfRule>
  </conditionalFormatting>
  <conditionalFormatting sqref="J2275">
    <cfRule type="notContainsBlanks" dxfId="18556" priority="19467">
      <formula>LEN(TRIM(J2275))&gt;0</formula>
    </cfRule>
  </conditionalFormatting>
  <conditionalFormatting sqref="K2275">
    <cfRule type="notContainsBlanks" dxfId="18555" priority="19466">
      <formula>LEN(TRIM(K2275))&gt;0</formula>
    </cfRule>
  </conditionalFormatting>
  <conditionalFormatting sqref="M2275">
    <cfRule type="containsText" dxfId="18554" priority="19465" operator="containsText" text="Complete">
      <formula>NOT(ISERROR(SEARCH("Complete",M2275)))</formula>
    </cfRule>
  </conditionalFormatting>
  <conditionalFormatting sqref="J2276">
    <cfRule type="notContainsBlanks" dxfId="18553" priority="19463">
      <formula>LEN(TRIM(J2276))&gt;0</formula>
    </cfRule>
  </conditionalFormatting>
  <conditionalFormatting sqref="K2276">
    <cfRule type="notContainsBlanks" dxfId="18552" priority="19462">
      <formula>LEN(TRIM(K2276))&gt;0</formula>
    </cfRule>
  </conditionalFormatting>
  <conditionalFormatting sqref="M2276">
    <cfRule type="containsText" dxfId="18551" priority="19461" operator="containsText" text="Complete">
      <formula>NOT(ISERROR(SEARCH("Complete",M2276)))</formula>
    </cfRule>
  </conditionalFormatting>
  <conditionalFormatting sqref="I2276">
    <cfRule type="cellIs" dxfId="18550" priority="19460" operator="greaterThan">
      <formula>2.35</formula>
    </cfRule>
  </conditionalFormatting>
  <conditionalFormatting sqref="I2276">
    <cfRule type="cellIs" dxfId="18549" priority="19456" operator="greaterThan">
      <formula>2.35</formula>
    </cfRule>
  </conditionalFormatting>
  <conditionalFormatting sqref="J2276">
    <cfRule type="notContainsBlanks" dxfId="18548" priority="19459">
      <formula>LEN(TRIM(J2276))&gt;0</formula>
    </cfRule>
  </conditionalFormatting>
  <conditionalFormatting sqref="K2276">
    <cfRule type="notContainsBlanks" dxfId="18547" priority="19458">
      <formula>LEN(TRIM(K2276))&gt;0</formula>
    </cfRule>
  </conditionalFormatting>
  <conditionalFormatting sqref="M2276">
    <cfRule type="containsText" dxfId="18546" priority="19457" operator="containsText" text="Complete">
      <formula>NOT(ISERROR(SEARCH("Complete",M2276)))</formula>
    </cfRule>
  </conditionalFormatting>
  <conditionalFormatting sqref="J2276">
    <cfRule type="notContainsBlanks" dxfId="18545" priority="19455">
      <formula>LEN(TRIM(J2276))&gt;0</formula>
    </cfRule>
  </conditionalFormatting>
  <conditionalFormatting sqref="K2276">
    <cfRule type="notContainsBlanks" dxfId="18544" priority="19454">
      <formula>LEN(TRIM(K2276))&gt;0</formula>
    </cfRule>
  </conditionalFormatting>
  <conditionalFormatting sqref="M2276">
    <cfRule type="containsText" dxfId="18543" priority="19453" operator="containsText" text="Complete">
      <formula>NOT(ISERROR(SEARCH("Complete",M2276)))</formula>
    </cfRule>
  </conditionalFormatting>
  <conditionalFormatting sqref="I2276">
    <cfRule type="cellIs" dxfId="18542" priority="19452" operator="greaterThan">
      <formula>2.35</formula>
    </cfRule>
  </conditionalFormatting>
  <conditionalFormatting sqref="I2276">
    <cfRule type="cellIs" dxfId="18541" priority="19448" operator="greaterThan">
      <formula>2.35</formula>
    </cfRule>
  </conditionalFormatting>
  <conditionalFormatting sqref="J2276">
    <cfRule type="notContainsBlanks" dxfId="18540" priority="19451">
      <formula>LEN(TRIM(J2276))&gt;0</formula>
    </cfRule>
  </conditionalFormatting>
  <conditionalFormatting sqref="K2276">
    <cfRule type="notContainsBlanks" dxfId="18539" priority="19450">
      <formula>LEN(TRIM(K2276))&gt;0</formula>
    </cfRule>
  </conditionalFormatting>
  <conditionalFormatting sqref="M2276">
    <cfRule type="containsText" dxfId="18538" priority="19449" operator="containsText" text="Complete">
      <formula>NOT(ISERROR(SEARCH("Complete",M2276)))</formula>
    </cfRule>
  </conditionalFormatting>
  <conditionalFormatting sqref="J2277">
    <cfRule type="notContainsBlanks" dxfId="18537" priority="19447">
      <formula>LEN(TRIM(J2277))&gt;0</formula>
    </cfRule>
  </conditionalFormatting>
  <conditionalFormatting sqref="K2277">
    <cfRule type="notContainsBlanks" dxfId="18536" priority="19446">
      <formula>LEN(TRIM(K2277))&gt;0</formula>
    </cfRule>
  </conditionalFormatting>
  <conditionalFormatting sqref="M2277">
    <cfRule type="containsText" dxfId="18535" priority="19445" operator="containsText" text="Complete">
      <formula>NOT(ISERROR(SEARCH("Complete",M2277)))</formula>
    </cfRule>
  </conditionalFormatting>
  <conditionalFormatting sqref="I2277">
    <cfRule type="cellIs" dxfId="18534" priority="19444" operator="greaterThan">
      <formula>2.35</formula>
    </cfRule>
  </conditionalFormatting>
  <conditionalFormatting sqref="I2277">
    <cfRule type="cellIs" dxfId="18533" priority="19440" operator="greaterThan">
      <formula>2.35</formula>
    </cfRule>
  </conditionalFormatting>
  <conditionalFormatting sqref="J2277">
    <cfRule type="notContainsBlanks" dxfId="18532" priority="19443">
      <formula>LEN(TRIM(J2277))&gt;0</formula>
    </cfRule>
  </conditionalFormatting>
  <conditionalFormatting sqref="K2277">
    <cfRule type="notContainsBlanks" dxfId="18531" priority="19442">
      <formula>LEN(TRIM(K2277))&gt;0</formula>
    </cfRule>
  </conditionalFormatting>
  <conditionalFormatting sqref="M2277">
    <cfRule type="containsText" dxfId="18530" priority="19441" operator="containsText" text="Complete">
      <formula>NOT(ISERROR(SEARCH("Complete",M2277)))</formula>
    </cfRule>
  </conditionalFormatting>
  <conditionalFormatting sqref="J2277">
    <cfRule type="notContainsBlanks" dxfId="18529" priority="19439">
      <formula>LEN(TRIM(J2277))&gt;0</formula>
    </cfRule>
  </conditionalFormatting>
  <conditionalFormatting sqref="K2277">
    <cfRule type="notContainsBlanks" dxfId="18528" priority="19438">
      <formula>LEN(TRIM(K2277))&gt;0</formula>
    </cfRule>
  </conditionalFormatting>
  <conditionalFormatting sqref="M2277">
    <cfRule type="containsText" dxfId="18527" priority="19437" operator="containsText" text="Complete">
      <formula>NOT(ISERROR(SEARCH("Complete",M2277)))</formula>
    </cfRule>
  </conditionalFormatting>
  <conditionalFormatting sqref="I2277">
    <cfRule type="cellIs" dxfId="18526" priority="19436" operator="greaterThan">
      <formula>2.35</formula>
    </cfRule>
  </conditionalFormatting>
  <conditionalFormatting sqref="I2277">
    <cfRule type="cellIs" dxfId="18525" priority="19432" operator="greaterThan">
      <formula>2.35</formula>
    </cfRule>
  </conditionalFormatting>
  <conditionalFormatting sqref="J2277">
    <cfRule type="notContainsBlanks" dxfId="18524" priority="19435">
      <formula>LEN(TRIM(J2277))&gt;0</formula>
    </cfRule>
  </conditionalFormatting>
  <conditionalFormatting sqref="K2277">
    <cfRule type="notContainsBlanks" dxfId="18523" priority="19434">
      <formula>LEN(TRIM(K2277))&gt;0</formula>
    </cfRule>
  </conditionalFormatting>
  <conditionalFormatting sqref="M2277">
    <cfRule type="containsText" dxfId="18522" priority="19433" operator="containsText" text="Complete">
      <formula>NOT(ISERROR(SEARCH("Complete",M2277)))</formula>
    </cfRule>
  </conditionalFormatting>
  <conditionalFormatting sqref="J2278">
    <cfRule type="notContainsBlanks" dxfId="18521" priority="19431">
      <formula>LEN(TRIM(J2278))&gt;0</formula>
    </cfRule>
  </conditionalFormatting>
  <conditionalFormatting sqref="K2278">
    <cfRule type="notContainsBlanks" dxfId="18520" priority="19430">
      <formula>LEN(TRIM(K2278))&gt;0</formula>
    </cfRule>
  </conditionalFormatting>
  <conditionalFormatting sqref="M2278">
    <cfRule type="containsText" dxfId="18519" priority="19429" operator="containsText" text="Complete">
      <formula>NOT(ISERROR(SEARCH("Complete",M2278)))</formula>
    </cfRule>
  </conditionalFormatting>
  <conditionalFormatting sqref="I2278">
    <cfRule type="cellIs" dxfId="18518" priority="19428" operator="greaterThan">
      <formula>2.35</formula>
    </cfRule>
  </conditionalFormatting>
  <conditionalFormatting sqref="I2278">
    <cfRule type="cellIs" dxfId="18517" priority="19424" operator="greaterThan">
      <formula>2.35</formula>
    </cfRule>
  </conditionalFormatting>
  <conditionalFormatting sqref="J2278">
    <cfRule type="notContainsBlanks" dxfId="18516" priority="19427">
      <formula>LEN(TRIM(J2278))&gt;0</formula>
    </cfRule>
  </conditionalFormatting>
  <conditionalFormatting sqref="K2278">
    <cfRule type="notContainsBlanks" dxfId="18515" priority="19426">
      <formula>LEN(TRIM(K2278))&gt;0</formula>
    </cfRule>
  </conditionalFormatting>
  <conditionalFormatting sqref="M2278">
    <cfRule type="containsText" dxfId="18514" priority="19425" operator="containsText" text="Complete">
      <formula>NOT(ISERROR(SEARCH("Complete",M2278)))</formula>
    </cfRule>
  </conditionalFormatting>
  <conditionalFormatting sqref="J2278">
    <cfRule type="notContainsBlanks" dxfId="18513" priority="19423">
      <formula>LEN(TRIM(J2278))&gt;0</formula>
    </cfRule>
  </conditionalFormatting>
  <conditionalFormatting sqref="K2278">
    <cfRule type="notContainsBlanks" dxfId="18512" priority="19422">
      <formula>LEN(TRIM(K2278))&gt;0</formula>
    </cfRule>
  </conditionalFormatting>
  <conditionalFormatting sqref="M2278">
    <cfRule type="containsText" dxfId="18511" priority="19421" operator="containsText" text="Complete">
      <formula>NOT(ISERROR(SEARCH("Complete",M2278)))</formula>
    </cfRule>
  </conditionalFormatting>
  <conditionalFormatting sqref="I2278">
    <cfRule type="cellIs" dxfId="18510" priority="19420" operator="greaterThan">
      <formula>2.35</formula>
    </cfRule>
  </conditionalFormatting>
  <conditionalFormatting sqref="I2278">
    <cfRule type="cellIs" dxfId="18509" priority="19416" operator="greaterThan">
      <formula>2.35</formula>
    </cfRule>
  </conditionalFormatting>
  <conditionalFormatting sqref="J2278">
    <cfRule type="notContainsBlanks" dxfId="18508" priority="19419">
      <formula>LEN(TRIM(J2278))&gt;0</formula>
    </cfRule>
  </conditionalFormatting>
  <conditionalFormatting sqref="K2278">
    <cfRule type="notContainsBlanks" dxfId="18507" priority="19418">
      <formula>LEN(TRIM(K2278))&gt;0</formula>
    </cfRule>
  </conditionalFormatting>
  <conditionalFormatting sqref="M2278">
    <cfRule type="containsText" dxfId="18506" priority="19417" operator="containsText" text="Complete">
      <formula>NOT(ISERROR(SEARCH("Complete",M2278)))</formula>
    </cfRule>
  </conditionalFormatting>
  <conditionalFormatting sqref="J2279">
    <cfRule type="notContainsBlanks" dxfId="18505" priority="19415">
      <formula>LEN(TRIM(J2279))&gt;0</formula>
    </cfRule>
  </conditionalFormatting>
  <conditionalFormatting sqref="K2279">
    <cfRule type="notContainsBlanks" dxfId="18504" priority="19414">
      <formula>LEN(TRIM(K2279))&gt;0</formula>
    </cfRule>
  </conditionalFormatting>
  <conditionalFormatting sqref="M2279">
    <cfRule type="containsText" dxfId="18503" priority="19413" operator="containsText" text="Complete">
      <formula>NOT(ISERROR(SEARCH("Complete",M2279)))</formula>
    </cfRule>
  </conditionalFormatting>
  <conditionalFormatting sqref="I2279">
    <cfRule type="cellIs" dxfId="18502" priority="19412" operator="greaterThan">
      <formula>2.35</formula>
    </cfRule>
  </conditionalFormatting>
  <conditionalFormatting sqref="I2279">
    <cfRule type="cellIs" dxfId="18501" priority="19408" operator="greaterThan">
      <formula>2.35</formula>
    </cfRule>
  </conditionalFormatting>
  <conditionalFormatting sqref="J2279">
    <cfRule type="notContainsBlanks" dxfId="18500" priority="19411">
      <formula>LEN(TRIM(J2279))&gt;0</formula>
    </cfRule>
  </conditionalFormatting>
  <conditionalFormatting sqref="K2279">
    <cfRule type="notContainsBlanks" dxfId="18499" priority="19410">
      <formula>LEN(TRIM(K2279))&gt;0</formula>
    </cfRule>
  </conditionalFormatting>
  <conditionalFormatting sqref="M2279">
    <cfRule type="containsText" dxfId="18498" priority="19409" operator="containsText" text="Complete">
      <formula>NOT(ISERROR(SEARCH("Complete",M2279)))</formula>
    </cfRule>
  </conditionalFormatting>
  <conditionalFormatting sqref="J2279">
    <cfRule type="notContainsBlanks" dxfId="18497" priority="19407">
      <formula>LEN(TRIM(J2279))&gt;0</formula>
    </cfRule>
  </conditionalFormatting>
  <conditionalFormatting sqref="K2279">
    <cfRule type="notContainsBlanks" dxfId="18496" priority="19406">
      <formula>LEN(TRIM(K2279))&gt;0</formula>
    </cfRule>
  </conditionalFormatting>
  <conditionalFormatting sqref="M2279">
    <cfRule type="containsText" dxfId="18495" priority="19405" operator="containsText" text="Complete">
      <formula>NOT(ISERROR(SEARCH("Complete",M2279)))</formula>
    </cfRule>
  </conditionalFormatting>
  <conditionalFormatting sqref="I2279">
    <cfRule type="cellIs" dxfId="18494" priority="19404" operator="greaterThan">
      <formula>2.35</formula>
    </cfRule>
  </conditionalFormatting>
  <conditionalFormatting sqref="I2279">
    <cfRule type="cellIs" dxfId="18493" priority="19400" operator="greaterThan">
      <formula>2.35</formula>
    </cfRule>
  </conditionalFormatting>
  <conditionalFormatting sqref="J2279">
    <cfRule type="notContainsBlanks" dxfId="18492" priority="19403">
      <formula>LEN(TRIM(J2279))&gt;0</formula>
    </cfRule>
  </conditionalFormatting>
  <conditionalFormatting sqref="K2279">
    <cfRule type="notContainsBlanks" dxfId="18491" priority="19402">
      <formula>LEN(TRIM(K2279))&gt;0</formula>
    </cfRule>
  </conditionalFormatting>
  <conditionalFormatting sqref="M2279">
    <cfRule type="containsText" dxfId="18490" priority="19401" operator="containsText" text="Complete">
      <formula>NOT(ISERROR(SEARCH("Complete",M2279)))</formula>
    </cfRule>
  </conditionalFormatting>
  <conditionalFormatting sqref="J2280">
    <cfRule type="notContainsBlanks" dxfId="18489" priority="19399">
      <formula>LEN(TRIM(J2280))&gt;0</formula>
    </cfRule>
  </conditionalFormatting>
  <conditionalFormatting sqref="K2280">
    <cfRule type="notContainsBlanks" dxfId="18488" priority="19398">
      <formula>LEN(TRIM(K2280))&gt;0</formula>
    </cfRule>
  </conditionalFormatting>
  <conditionalFormatting sqref="M2280">
    <cfRule type="containsText" dxfId="18487" priority="19397" operator="containsText" text="Complete">
      <formula>NOT(ISERROR(SEARCH("Complete",M2280)))</formula>
    </cfRule>
  </conditionalFormatting>
  <conditionalFormatting sqref="I2280">
    <cfRule type="cellIs" dxfId="18486" priority="19396" operator="greaterThan">
      <formula>2.35</formula>
    </cfRule>
  </conditionalFormatting>
  <conditionalFormatting sqref="I2280">
    <cfRule type="cellIs" dxfId="18485" priority="19392" operator="greaterThan">
      <formula>2.35</formula>
    </cfRule>
  </conditionalFormatting>
  <conditionalFormatting sqref="J2280">
    <cfRule type="notContainsBlanks" dxfId="18484" priority="19395">
      <formula>LEN(TRIM(J2280))&gt;0</formula>
    </cfRule>
  </conditionalFormatting>
  <conditionalFormatting sqref="K2280">
    <cfRule type="notContainsBlanks" dxfId="18483" priority="19394">
      <formula>LEN(TRIM(K2280))&gt;0</formula>
    </cfRule>
  </conditionalFormatting>
  <conditionalFormatting sqref="M2280">
    <cfRule type="containsText" dxfId="18482" priority="19393" operator="containsText" text="Complete">
      <formula>NOT(ISERROR(SEARCH("Complete",M2280)))</formula>
    </cfRule>
  </conditionalFormatting>
  <conditionalFormatting sqref="J2280">
    <cfRule type="notContainsBlanks" dxfId="18481" priority="19391">
      <formula>LEN(TRIM(J2280))&gt;0</formula>
    </cfRule>
  </conditionalFormatting>
  <conditionalFormatting sqref="K2280">
    <cfRule type="notContainsBlanks" dxfId="18480" priority="19390">
      <formula>LEN(TRIM(K2280))&gt;0</formula>
    </cfRule>
  </conditionalFormatting>
  <conditionalFormatting sqref="M2280">
    <cfRule type="containsText" dxfId="18479" priority="19389" operator="containsText" text="Complete">
      <formula>NOT(ISERROR(SEARCH("Complete",M2280)))</formula>
    </cfRule>
  </conditionalFormatting>
  <conditionalFormatting sqref="I2280">
    <cfRule type="cellIs" dxfId="18478" priority="19388" operator="greaterThan">
      <formula>2.35</formula>
    </cfRule>
  </conditionalFormatting>
  <conditionalFormatting sqref="I2280">
    <cfRule type="cellIs" dxfId="18477" priority="19384" operator="greaterThan">
      <formula>2.35</formula>
    </cfRule>
  </conditionalFormatting>
  <conditionalFormatting sqref="J2280">
    <cfRule type="notContainsBlanks" dxfId="18476" priority="19387">
      <formula>LEN(TRIM(J2280))&gt;0</formula>
    </cfRule>
  </conditionalFormatting>
  <conditionalFormatting sqref="K2280">
    <cfRule type="notContainsBlanks" dxfId="18475" priority="19386">
      <formula>LEN(TRIM(K2280))&gt;0</formula>
    </cfRule>
  </conditionalFormatting>
  <conditionalFormatting sqref="M2280">
    <cfRule type="containsText" dxfId="18474" priority="19385" operator="containsText" text="Complete">
      <formula>NOT(ISERROR(SEARCH("Complete",M2280)))</formula>
    </cfRule>
  </conditionalFormatting>
  <conditionalFormatting sqref="J2281">
    <cfRule type="notContainsBlanks" dxfId="18473" priority="19383">
      <formula>LEN(TRIM(J2281))&gt;0</formula>
    </cfRule>
  </conditionalFormatting>
  <conditionalFormatting sqref="K2281">
    <cfRule type="notContainsBlanks" dxfId="18472" priority="19382">
      <formula>LEN(TRIM(K2281))&gt;0</formula>
    </cfRule>
  </conditionalFormatting>
  <conditionalFormatting sqref="M2281">
    <cfRule type="containsText" dxfId="18471" priority="19381" operator="containsText" text="Complete">
      <formula>NOT(ISERROR(SEARCH("Complete",M2281)))</formula>
    </cfRule>
  </conditionalFormatting>
  <conditionalFormatting sqref="I2281">
    <cfRule type="cellIs" dxfId="18470" priority="19380" operator="greaterThan">
      <formula>2.35</formula>
    </cfRule>
  </conditionalFormatting>
  <conditionalFormatting sqref="I2281">
    <cfRule type="cellIs" dxfId="18469" priority="19376" operator="greaterThan">
      <formula>2.35</formula>
    </cfRule>
  </conditionalFormatting>
  <conditionalFormatting sqref="J2281">
    <cfRule type="notContainsBlanks" dxfId="18468" priority="19379">
      <formula>LEN(TRIM(J2281))&gt;0</formula>
    </cfRule>
  </conditionalFormatting>
  <conditionalFormatting sqref="K2281">
    <cfRule type="notContainsBlanks" dxfId="18467" priority="19378">
      <formula>LEN(TRIM(K2281))&gt;0</formula>
    </cfRule>
  </conditionalFormatting>
  <conditionalFormatting sqref="M2281">
    <cfRule type="containsText" dxfId="18466" priority="19377" operator="containsText" text="Complete">
      <formula>NOT(ISERROR(SEARCH("Complete",M2281)))</formula>
    </cfRule>
  </conditionalFormatting>
  <conditionalFormatting sqref="J2281">
    <cfRule type="notContainsBlanks" dxfId="18465" priority="19375">
      <formula>LEN(TRIM(J2281))&gt;0</formula>
    </cfRule>
  </conditionalFormatting>
  <conditionalFormatting sqref="K2281">
    <cfRule type="notContainsBlanks" dxfId="18464" priority="19374">
      <formula>LEN(TRIM(K2281))&gt;0</formula>
    </cfRule>
  </conditionalFormatting>
  <conditionalFormatting sqref="M2281">
    <cfRule type="containsText" dxfId="18463" priority="19373" operator="containsText" text="Complete">
      <formula>NOT(ISERROR(SEARCH("Complete",M2281)))</formula>
    </cfRule>
  </conditionalFormatting>
  <conditionalFormatting sqref="I2281">
    <cfRule type="cellIs" dxfId="18462" priority="19372" operator="greaterThan">
      <formula>2.35</formula>
    </cfRule>
  </conditionalFormatting>
  <conditionalFormatting sqref="I2281">
    <cfRule type="cellIs" dxfId="18461" priority="19368" operator="greaterThan">
      <formula>2.35</formula>
    </cfRule>
  </conditionalFormatting>
  <conditionalFormatting sqref="J2281">
    <cfRule type="notContainsBlanks" dxfId="18460" priority="19371">
      <formula>LEN(TRIM(J2281))&gt;0</formula>
    </cfRule>
  </conditionalFormatting>
  <conditionalFormatting sqref="K2281">
    <cfRule type="notContainsBlanks" dxfId="18459" priority="19370">
      <formula>LEN(TRIM(K2281))&gt;0</formula>
    </cfRule>
  </conditionalFormatting>
  <conditionalFormatting sqref="M2281">
    <cfRule type="containsText" dxfId="18458" priority="19369" operator="containsText" text="Complete">
      <formula>NOT(ISERROR(SEARCH("Complete",M2281)))</formula>
    </cfRule>
  </conditionalFormatting>
  <conditionalFormatting sqref="J2282">
    <cfRule type="notContainsBlanks" dxfId="18457" priority="19367">
      <formula>LEN(TRIM(J2282))&gt;0</formula>
    </cfRule>
  </conditionalFormatting>
  <conditionalFormatting sqref="K2282">
    <cfRule type="notContainsBlanks" dxfId="18456" priority="19366">
      <formula>LEN(TRIM(K2282))&gt;0</formula>
    </cfRule>
  </conditionalFormatting>
  <conditionalFormatting sqref="M2282">
    <cfRule type="containsText" dxfId="18455" priority="19365" operator="containsText" text="Complete">
      <formula>NOT(ISERROR(SEARCH("Complete",M2282)))</formula>
    </cfRule>
  </conditionalFormatting>
  <conditionalFormatting sqref="I2282">
    <cfRule type="cellIs" dxfId="18454" priority="19364" operator="greaterThan">
      <formula>2.35</formula>
    </cfRule>
  </conditionalFormatting>
  <conditionalFormatting sqref="I2282">
    <cfRule type="cellIs" dxfId="18453" priority="19360" operator="greaterThan">
      <formula>2.35</formula>
    </cfRule>
  </conditionalFormatting>
  <conditionalFormatting sqref="J2282">
    <cfRule type="notContainsBlanks" dxfId="18452" priority="19363">
      <formula>LEN(TRIM(J2282))&gt;0</formula>
    </cfRule>
  </conditionalFormatting>
  <conditionalFormatting sqref="K2282">
    <cfRule type="notContainsBlanks" dxfId="18451" priority="19362">
      <formula>LEN(TRIM(K2282))&gt;0</formula>
    </cfRule>
  </conditionalFormatting>
  <conditionalFormatting sqref="M2282">
    <cfRule type="containsText" dxfId="18450" priority="19361" operator="containsText" text="Complete">
      <formula>NOT(ISERROR(SEARCH("Complete",M2282)))</formula>
    </cfRule>
  </conditionalFormatting>
  <conditionalFormatting sqref="J2282">
    <cfRule type="notContainsBlanks" dxfId="18449" priority="19359">
      <formula>LEN(TRIM(J2282))&gt;0</formula>
    </cfRule>
  </conditionalFormatting>
  <conditionalFormatting sqref="K2282">
    <cfRule type="notContainsBlanks" dxfId="18448" priority="19358">
      <formula>LEN(TRIM(K2282))&gt;0</formula>
    </cfRule>
  </conditionalFormatting>
  <conditionalFormatting sqref="M2282">
    <cfRule type="containsText" dxfId="18447" priority="19357" operator="containsText" text="Complete">
      <formula>NOT(ISERROR(SEARCH("Complete",M2282)))</formula>
    </cfRule>
  </conditionalFormatting>
  <conditionalFormatting sqref="I2282">
    <cfRule type="cellIs" dxfId="18446" priority="19356" operator="greaterThan">
      <formula>2.35</formula>
    </cfRule>
  </conditionalFormatting>
  <conditionalFormatting sqref="I2282">
    <cfRule type="cellIs" dxfId="18445" priority="19352" operator="greaterThan">
      <formula>2.35</formula>
    </cfRule>
  </conditionalFormatting>
  <conditionalFormatting sqref="J2282">
    <cfRule type="notContainsBlanks" dxfId="18444" priority="19355">
      <formula>LEN(TRIM(J2282))&gt;0</formula>
    </cfRule>
  </conditionalFormatting>
  <conditionalFormatting sqref="K2282">
    <cfRule type="notContainsBlanks" dxfId="18443" priority="19354">
      <formula>LEN(TRIM(K2282))&gt;0</formula>
    </cfRule>
  </conditionalFormatting>
  <conditionalFormatting sqref="M2282">
    <cfRule type="containsText" dxfId="18442" priority="19353" operator="containsText" text="Complete">
      <formula>NOT(ISERROR(SEARCH("Complete",M2282)))</formula>
    </cfRule>
  </conditionalFormatting>
  <conditionalFormatting sqref="J2283">
    <cfRule type="notContainsBlanks" dxfId="18441" priority="19351">
      <formula>LEN(TRIM(J2283))&gt;0</formula>
    </cfRule>
  </conditionalFormatting>
  <conditionalFormatting sqref="K2283">
    <cfRule type="notContainsBlanks" dxfId="18440" priority="19350">
      <formula>LEN(TRIM(K2283))&gt;0</formula>
    </cfRule>
  </conditionalFormatting>
  <conditionalFormatting sqref="M2283">
    <cfRule type="containsText" dxfId="18439" priority="19349" operator="containsText" text="Complete">
      <formula>NOT(ISERROR(SEARCH("Complete",M2283)))</formula>
    </cfRule>
  </conditionalFormatting>
  <conditionalFormatting sqref="I2283">
    <cfRule type="cellIs" dxfId="18438" priority="19348" operator="greaterThan">
      <formula>2.35</formula>
    </cfRule>
  </conditionalFormatting>
  <conditionalFormatting sqref="I2283">
    <cfRule type="cellIs" dxfId="18437" priority="19344" operator="greaterThan">
      <formula>2.35</formula>
    </cfRule>
  </conditionalFormatting>
  <conditionalFormatting sqref="J2283">
    <cfRule type="notContainsBlanks" dxfId="18436" priority="19347">
      <formula>LEN(TRIM(J2283))&gt;0</formula>
    </cfRule>
  </conditionalFormatting>
  <conditionalFormatting sqref="K2283">
    <cfRule type="notContainsBlanks" dxfId="18435" priority="19346">
      <formula>LEN(TRIM(K2283))&gt;0</formula>
    </cfRule>
  </conditionalFormatting>
  <conditionalFormatting sqref="M2283">
    <cfRule type="containsText" dxfId="18434" priority="19345" operator="containsText" text="Complete">
      <formula>NOT(ISERROR(SEARCH("Complete",M2283)))</formula>
    </cfRule>
  </conditionalFormatting>
  <conditionalFormatting sqref="J2283">
    <cfRule type="notContainsBlanks" dxfId="18433" priority="19343">
      <formula>LEN(TRIM(J2283))&gt;0</formula>
    </cfRule>
  </conditionalFormatting>
  <conditionalFormatting sqref="K2283">
    <cfRule type="notContainsBlanks" dxfId="18432" priority="19342">
      <formula>LEN(TRIM(K2283))&gt;0</formula>
    </cfRule>
  </conditionalFormatting>
  <conditionalFormatting sqref="M2283">
    <cfRule type="containsText" dxfId="18431" priority="19341" operator="containsText" text="Complete">
      <formula>NOT(ISERROR(SEARCH("Complete",M2283)))</formula>
    </cfRule>
  </conditionalFormatting>
  <conditionalFormatting sqref="I2283">
    <cfRule type="cellIs" dxfId="18430" priority="19340" operator="greaterThan">
      <formula>2.35</formula>
    </cfRule>
  </conditionalFormatting>
  <conditionalFormatting sqref="I2283">
    <cfRule type="cellIs" dxfId="18429" priority="19336" operator="greaterThan">
      <formula>2.35</formula>
    </cfRule>
  </conditionalFormatting>
  <conditionalFormatting sqref="J2283">
    <cfRule type="notContainsBlanks" dxfId="18428" priority="19339">
      <formula>LEN(TRIM(J2283))&gt;0</formula>
    </cfRule>
  </conditionalFormatting>
  <conditionalFormatting sqref="K2283">
    <cfRule type="notContainsBlanks" dxfId="18427" priority="19338">
      <formula>LEN(TRIM(K2283))&gt;0</formula>
    </cfRule>
  </conditionalFormatting>
  <conditionalFormatting sqref="M2283">
    <cfRule type="containsText" dxfId="18426" priority="19337" operator="containsText" text="Complete">
      <formula>NOT(ISERROR(SEARCH("Complete",M2283)))</formula>
    </cfRule>
  </conditionalFormatting>
  <conditionalFormatting sqref="J2284">
    <cfRule type="notContainsBlanks" dxfId="18425" priority="19335">
      <formula>LEN(TRIM(J2284))&gt;0</formula>
    </cfRule>
  </conditionalFormatting>
  <conditionalFormatting sqref="K2284">
    <cfRule type="notContainsBlanks" dxfId="18424" priority="19334">
      <formula>LEN(TRIM(K2284))&gt;0</formula>
    </cfRule>
  </conditionalFormatting>
  <conditionalFormatting sqref="M2284">
    <cfRule type="containsText" dxfId="18423" priority="19333" operator="containsText" text="Complete">
      <formula>NOT(ISERROR(SEARCH("Complete",M2284)))</formula>
    </cfRule>
  </conditionalFormatting>
  <conditionalFormatting sqref="I2284">
    <cfRule type="cellIs" dxfId="18422" priority="19332" operator="greaterThan">
      <formula>2.35</formula>
    </cfRule>
  </conditionalFormatting>
  <conditionalFormatting sqref="I2284">
    <cfRule type="cellIs" dxfId="18421" priority="19328" operator="greaterThan">
      <formula>2.35</formula>
    </cfRule>
  </conditionalFormatting>
  <conditionalFormatting sqref="J2284">
    <cfRule type="notContainsBlanks" dxfId="18420" priority="19331">
      <formula>LEN(TRIM(J2284))&gt;0</formula>
    </cfRule>
  </conditionalFormatting>
  <conditionalFormatting sqref="K2284">
    <cfRule type="notContainsBlanks" dxfId="18419" priority="19330">
      <formula>LEN(TRIM(K2284))&gt;0</formula>
    </cfRule>
  </conditionalFormatting>
  <conditionalFormatting sqref="M2284">
    <cfRule type="containsText" dxfId="18418" priority="19329" operator="containsText" text="Complete">
      <formula>NOT(ISERROR(SEARCH("Complete",M2284)))</formula>
    </cfRule>
  </conditionalFormatting>
  <conditionalFormatting sqref="J2284">
    <cfRule type="notContainsBlanks" dxfId="18417" priority="19327">
      <formula>LEN(TRIM(J2284))&gt;0</formula>
    </cfRule>
  </conditionalFormatting>
  <conditionalFormatting sqref="K2284">
    <cfRule type="notContainsBlanks" dxfId="18416" priority="19326">
      <formula>LEN(TRIM(K2284))&gt;0</formula>
    </cfRule>
  </conditionalFormatting>
  <conditionalFormatting sqref="M2284">
    <cfRule type="containsText" dxfId="18415" priority="19325" operator="containsText" text="Complete">
      <formula>NOT(ISERROR(SEARCH("Complete",M2284)))</formula>
    </cfRule>
  </conditionalFormatting>
  <conditionalFormatting sqref="I2284">
    <cfRule type="cellIs" dxfId="18414" priority="19324" operator="greaterThan">
      <formula>2.35</formula>
    </cfRule>
  </conditionalFormatting>
  <conditionalFormatting sqref="I2284">
    <cfRule type="cellIs" dxfId="18413" priority="19320" operator="greaterThan">
      <formula>2.35</formula>
    </cfRule>
  </conditionalFormatting>
  <conditionalFormatting sqref="J2284">
    <cfRule type="notContainsBlanks" dxfId="18412" priority="19323">
      <formula>LEN(TRIM(J2284))&gt;0</formula>
    </cfRule>
  </conditionalFormatting>
  <conditionalFormatting sqref="K2284">
    <cfRule type="notContainsBlanks" dxfId="18411" priority="19322">
      <formula>LEN(TRIM(K2284))&gt;0</formula>
    </cfRule>
  </conditionalFormatting>
  <conditionalFormatting sqref="M2284">
    <cfRule type="containsText" dxfId="18410" priority="19321" operator="containsText" text="Complete">
      <formula>NOT(ISERROR(SEARCH("Complete",M2284)))</formula>
    </cfRule>
  </conditionalFormatting>
  <conditionalFormatting sqref="J2285">
    <cfRule type="notContainsBlanks" dxfId="18409" priority="19319">
      <formula>LEN(TRIM(J2285))&gt;0</formula>
    </cfRule>
  </conditionalFormatting>
  <conditionalFormatting sqref="K2285">
    <cfRule type="notContainsBlanks" dxfId="18408" priority="19318">
      <formula>LEN(TRIM(K2285))&gt;0</formula>
    </cfRule>
  </conditionalFormatting>
  <conditionalFormatting sqref="M2285">
    <cfRule type="containsText" dxfId="18407" priority="19317" operator="containsText" text="Complete">
      <formula>NOT(ISERROR(SEARCH("Complete",M2285)))</formula>
    </cfRule>
  </conditionalFormatting>
  <conditionalFormatting sqref="I2285">
    <cfRule type="cellIs" dxfId="18406" priority="19316" operator="greaterThan">
      <formula>2.35</formula>
    </cfRule>
  </conditionalFormatting>
  <conditionalFormatting sqref="I2285">
    <cfRule type="cellIs" dxfId="18405" priority="19312" operator="greaterThan">
      <formula>2.35</formula>
    </cfRule>
  </conditionalFormatting>
  <conditionalFormatting sqref="J2285">
    <cfRule type="notContainsBlanks" dxfId="18404" priority="19315">
      <formula>LEN(TRIM(J2285))&gt;0</formula>
    </cfRule>
  </conditionalFormatting>
  <conditionalFormatting sqref="K2285">
    <cfRule type="notContainsBlanks" dxfId="18403" priority="19314">
      <formula>LEN(TRIM(K2285))&gt;0</formula>
    </cfRule>
  </conditionalFormatting>
  <conditionalFormatting sqref="M2285">
    <cfRule type="containsText" dxfId="18402" priority="19313" operator="containsText" text="Complete">
      <formula>NOT(ISERROR(SEARCH("Complete",M2285)))</formula>
    </cfRule>
  </conditionalFormatting>
  <conditionalFormatting sqref="J2285">
    <cfRule type="notContainsBlanks" dxfId="18401" priority="19311">
      <formula>LEN(TRIM(J2285))&gt;0</formula>
    </cfRule>
  </conditionalFormatting>
  <conditionalFormatting sqref="K2285">
    <cfRule type="notContainsBlanks" dxfId="18400" priority="19310">
      <formula>LEN(TRIM(K2285))&gt;0</formula>
    </cfRule>
  </conditionalFormatting>
  <conditionalFormatting sqref="M2285">
    <cfRule type="containsText" dxfId="18399" priority="19309" operator="containsText" text="Complete">
      <formula>NOT(ISERROR(SEARCH("Complete",M2285)))</formula>
    </cfRule>
  </conditionalFormatting>
  <conditionalFormatting sqref="I2285">
    <cfRule type="cellIs" dxfId="18398" priority="19308" operator="greaterThan">
      <formula>2.35</formula>
    </cfRule>
  </conditionalFormatting>
  <conditionalFormatting sqref="I2285">
    <cfRule type="cellIs" dxfId="18397" priority="19304" operator="greaterThan">
      <formula>2.35</formula>
    </cfRule>
  </conditionalFormatting>
  <conditionalFormatting sqref="J2285">
    <cfRule type="notContainsBlanks" dxfId="18396" priority="19307">
      <formula>LEN(TRIM(J2285))&gt;0</formula>
    </cfRule>
  </conditionalFormatting>
  <conditionalFormatting sqref="K2285">
    <cfRule type="notContainsBlanks" dxfId="18395" priority="19306">
      <formula>LEN(TRIM(K2285))&gt;0</formula>
    </cfRule>
  </conditionalFormatting>
  <conditionalFormatting sqref="M2285">
    <cfRule type="containsText" dxfId="18394" priority="19305" operator="containsText" text="Complete">
      <formula>NOT(ISERROR(SEARCH("Complete",M2285)))</formula>
    </cfRule>
  </conditionalFormatting>
  <conditionalFormatting sqref="J2286">
    <cfRule type="notContainsBlanks" dxfId="18393" priority="19303">
      <formula>LEN(TRIM(J2286))&gt;0</formula>
    </cfRule>
  </conditionalFormatting>
  <conditionalFormatting sqref="K2286">
    <cfRule type="notContainsBlanks" dxfId="18392" priority="19302">
      <formula>LEN(TRIM(K2286))&gt;0</formula>
    </cfRule>
  </conditionalFormatting>
  <conditionalFormatting sqref="M2286">
    <cfRule type="containsText" dxfId="18391" priority="19301" operator="containsText" text="Complete">
      <formula>NOT(ISERROR(SEARCH("Complete",M2286)))</formula>
    </cfRule>
  </conditionalFormatting>
  <conditionalFormatting sqref="I2286">
    <cfRule type="cellIs" dxfId="18390" priority="19300" operator="greaterThan">
      <formula>2.35</formula>
    </cfRule>
  </conditionalFormatting>
  <conditionalFormatting sqref="I2286">
    <cfRule type="cellIs" dxfId="18389" priority="19296" operator="greaterThan">
      <formula>2.35</formula>
    </cfRule>
  </conditionalFormatting>
  <conditionalFormatting sqref="J2286">
    <cfRule type="notContainsBlanks" dxfId="18388" priority="19299">
      <formula>LEN(TRIM(J2286))&gt;0</formula>
    </cfRule>
  </conditionalFormatting>
  <conditionalFormatting sqref="K2286">
    <cfRule type="notContainsBlanks" dxfId="18387" priority="19298">
      <formula>LEN(TRIM(K2286))&gt;0</formula>
    </cfRule>
  </conditionalFormatting>
  <conditionalFormatting sqref="M2286">
    <cfRule type="containsText" dxfId="18386" priority="19297" operator="containsText" text="Complete">
      <formula>NOT(ISERROR(SEARCH("Complete",M2286)))</formula>
    </cfRule>
  </conditionalFormatting>
  <conditionalFormatting sqref="J2286">
    <cfRule type="notContainsBlanks" dxfId="18385" priority="19295">
      <formula>LEN(TRIM(J2286))&gt;0</formula>
    </cfRule>
  </conditionalFormatting>
  <conditionalFormatting sqref="K2286">
    <cfRule type="notContainsBlanks" dxfId="18384" priority="19294">
      <formula>LEN(TRIM(K2286))&gt;0</formula>
    </cfRule>
  </conditionalFormatting>
  <conditionalFormatting sqref="M2286">
    <cfRule type="containsText" dxfId="18383" priority="19293" operator="containsText" text="Complete">
      <formula>NOT(ISERROR(SEARCH("Complete",M2286)))</formula>
    </cfRule>
  </conditionalFormatting>
  <conditionalFormatting sqref="I2286">
    <cfRule type="cellIs" dxfId="18382" priority="19292" operator="greaterThan">
      <formula>2.35</formula>
    </cfRule>
  </conditionalFormatting>
  <conditionalFormatting sqref="I2286">
    <cfRule type="cellIs" dxfId="18381" priority="19288" operator="greaterThan">
      <formula>2.35</formula>
    </cfRule>
  </conditionalFormatting>
  <conditionalFormatting sqref="J2286">
    <cfRule type="notContainsBlanks" dxfId="18380" priority="19291">
      <formula>LEN(TRIM(J2286))&gt;0</formula>
    </cfRule>
  </conditionalFormatting>
  <conditionalFormatting sqref="K2286">
    <cfRule type="notContainsBlanks" dxfId="18379" priority="19290">
      <formula>LEN(TRIM(K2286))&gt;0</formula>
    </cfRule>
  </conditionalFormatting>
  <conditionalFormatting sqref="M2286">
    <cfRule type="containsText" dxfId="18378" priority="19289" operator="containsText" text="Complete">
      <formula>NOT(ISERROR(SEARCH("Complete",M2286)))</formula>
    </cfRule>
  </conditionalFormatting>
  <conditionalFormatting sqref="J2287">
    <cfRule type="notContainsBlanks" dxfId="18377" priority="19287">
      <formula>LEN(TRIM(J2287))&gt;0</formula>
    </cfRule>
  </conditionalFormatting>
  <conditionalFormatting sqref="K2287">
    <cfRule type="notContainsBlanks" dxfId="18376" priority="19286">
      <formula>LEN(TRIM(K2287))&gt;0</formula>
    </cfRule>
  </conditionalFormatting>
  <conditionalFormatting sqref="M2287">
    <cfRule type="containsText" dxfId="18375" priority="19285" operator="containsText" text="Complete">
      <formula>NOT(ISERROR(SEARCH("Complete",M2287)))</formula>
    </cfRule>
  </conditionalFormatting>
  <conditionalFormatting sqref="I2287">
    <cfRule type="cellIs" dxfId="18374" priority="19284" operator="greaterThan">
      <formula>2.35</formula>
    </cfRule>
  </conditionalFormatting>
  <conditionalFormatting sqref="I2287">
    <cfRule type="cellIs" dxfId="18373" priority="19280" operator="greaterThan">
      <formula>2.35</formula>
    </cfRule>
  </conditionalFormatting>
  <conditionalFormatting sqref="J2287">
    <cfRule type="notContainsBlanks" dxfId="18372" priority="19283">
      <formula>LEN(TRIM(J2287))&gt;0</formula>
    </cfRule>
  </conditionalFormatting>
  <conditionalFormatting sqref="K2287">
    <cfRule type="notContainsBlanks" dxfId="18371" priority="19282">
      <formula>LEN(TRIM(K2287))&gt;0</formula>
    </cfRule>
  </conditionalFormatting>
  <conditionalFormatting sqref="M2287">
    <cfRule type="containsText" dxfId="18370" priority="19281" operator="containsText" text="Complete">
      <formula>NOT(ISERROR(SEARCH("Complete",M2287)))</formula>
    </cfRule>
  </conditionalFormatting>
  <conditionalFormatting sqref="J2287">
    <cfRule type="notContainsBlanks" dxfId="18369" priority="19279">
      <formula>LEN(TRIM(J2287))&gt;0</formula>
    </cfRule>
  </conditionalFormatting>
  <conditionalFormatting sqref="K2287">
    <cfRule type="notContainsBlanks" dxfId="18368" priority="19278">
      <formula>LEN(TRIM(K2287))&gt;0</formula>
    </cfRule>
  </conditionalFormatting>
  <conditionalFormatting sqref="M2287">
    <cfRule type="containsText" dxfId="18367" priority="19277" operator="containsText" text="Complete">
      <formula>NOT(ISERROR(SEARCH("Complete",M2287)))</formula>
    </cfRule>
  </conditionalFormatting>
  <conditionalFormatting sqref="I2287">
    <cfRule type="cellIs" dxfId="18366" priority="19276" operator="greaterThan">
      <formula>2.35</formula>
    </cfRule>
  </conditionalFormatting>
  <conditionalFormatting sqref="I2287">
    <cfRule type="cellIs" dxfId="18365" priority="19272" operator="greaterThan">
      <formula>2.35</formula>
    </cfRule>
  </conditionalFormatting>
  <conditionalFormatting sqref="J2287">
    <cfRule type="notContainsBlanks" dxfId="18364" priority="19275">
      <formula>LEN(TRIM(J2287))&gt;0</formula>
    </cfRule>
  </conditionalFormatting>
  <conditionalFormatting sqref="K2287">
    <cfRule type="notContainsBlanks" dxfId="18363" priority="19274">
      <formula>LEN(TRIM(K2287))&gt;0</formula>
    </cfRule>
  </conditionalFormatting>
  <conditionalFormatting sqref="M2287">
    <cfRule type="containsText" dxfId="18362" priority="19273" operator="containsText" text="Complete">
      <formula>NOT(ISERROR(SEARCH("Complete",M2287)))</formula>
    </cfRule>
  </conditionalFormatting>
  <conditionalFormatting sqref="J2288">
    <cfRule type="notContainsBlanks" dxfId="18361" priority="19271">
      <formula>LEN(TRIM(J2288))&gt;0</formula>
    </cfRule>
  </conditionalFormatting>
  <conditionalFormatting sqref="K2288">
    <cfRule type="notContainsBlanks" dxfId="18360" priority="19270">
      <formula>LEN(TRIM(K2288))&gt;0</formula>
    </cfRule>
  </conditionalFormatting>
  <conditionalFormatting sqref="M2288">
    <cfRule type="containsText" dxfId="18359" priority="19269" operator="containsText" text="Complete">
      <formula>NOT(ISERROR(SEARCH("Complete",M2288)))</formula>
    </cfRule>
  </conditionalFormatting>
  <conditionalFormatting sqref="I2288">
    <cfRule type="cellIs" dxfId="18358" priority="19268" operator="greaterThan">
      <formula>2.35</formula>
    </cfRule>
  </conditionalFormatting>
  <conditionalFormatting sqref="I2288">
    <cfRule type="cellIs" dxfId="18357" priority="19264" operator="greaterThan">
      <formula>2.35</formula>
    </cfRule>
  </conditionalFormatting>
  <conditionalFormatting sqref="J2288">
    <cfRule type="notContainsBlanks" dxfId="18356" priority="19267">
      <formula>LEN(TRIM(J2288))&gt;0</formula>
    </cfRule>
  </conditionalFormatting>
  <conditionalFormatting sqref="K2288">
    <cfRule type="notContainsBlanks" dxfId="18355" priority="19266">
      <formula>LEN(TRIM(K2288))&gt;0</formula>
    </cfRule>
  </conditionalFormatting>
  <conditionalFormatting sqref="M2288">
    <cfRule type="containsText" dxfId="18354" priority="19265" operator="containsText" text="Complete">
      <formula>NOT(ISERROR(SEARCH("Complete",M2288)))</formula>
    </cfRule>
  </conditionalFormatting>
  <conditionalFormatting sqref="J2288">
    <cfRule type="notContainsBlanks" dxfId="18353" priority="19263">
      <formula>LEN(TRIM(J2288))&gt;0</formula>
    </cfRule>
  </conditionalFormatting>
  <conditionalFormatting sqref="K2288">
    <cfRule type="notContainsBlanks" dxfId="18352" priority="19262">
      <formula>LEN(TRIM(K2288))&gt;0</formula>
    </cfRule>
  </conditionalFormatting>
  <conditionalFormatting sqref="M2288">
    <cfRule type="containsText" dxfId="18351" priority="19261" operator="containsText" text="Complete">
      <formula>NOT(ISERROR(SEARCH("Complete",M2288)))</formula>
    </cfRule>
  </conditionalFormatting>
  <conditionalFormatting sqref="I2288">
    <cfRule type="cellIs" dxfId="18350" priority="19260" operator="greaterThan">
      <formula>2.35</formula>
    </cfRule>
  </conditionalFormatting>
  <conditionalFormatting sqref="I2288">
    <cfRule type="cellIs" dxfId="18349" priority="19256" operator="greaterThan">
      <formula>2.35</formula>
    </cfRule>
  </conditionalFormatting>
  <conditionalFormatting sqref="J2288">
    <cfRule type="notContainsBlanks" dxfId="18348" priority="19259">
      <formula>LEN(TRIM(J2288))&gt;0</formula>
    </cfRule>
  </conditionalFormatting>
  <conditionalFormatting sqref="K2288">
    <cfRule type="notContainsBlanks" dxfId="18347" priority="19258">
      <formula>LEN(TRIM(K2288))&gt;0</formula>
    </cfRule>
  </conditionalFormatting>
  <conditionalFormatting sqref="M2288">
    <cfRule type="containsText" dxfId="18346" priority="19257" operator="containsText" text="Complete">
      <formula>NOT(ISERROR(SEARCH("Complete",M2288)))</formula>
    </cfRule>
  </conditionalFormatting>
  <conditionalFormatting sqref="J2289">
    <cfRule type="notContainsBlanks" dxfId="18345" priority="19255">
      <formula>LEN(TRIM(J2289))&gt;0</formula>
    </cfRule>
  </conditionalFormatting>
  <conditionalFormatting sqref="K2289">
    <cfRule type="notContainsBlanks" dxfId="18344" priority="19254">
      <formula>LEN(TRIM(K2289))&gt;0</formula>
    </cfRule>
  </conditionalFormatting>
  <conditionalFormatting sqref="M2289">
    <cfRule type="containsText" dxfId="18343" priority="19253" operator="containsText" text="Complete">
      <formula>NOT(ISERROR(SEARCH("Complete",M2289)))</formula>
    </cfRule>
  </conditionalFormatting>
  <conditionalFormatting sqref="I2289">
    <cfRule type="cellIs" dxfId="18342" priority="19252" operator="greaterThan">
      <formula>2.35</formula>
    </cfRule>
  </conditionalFormatting>
  <conditionalFormatting sqref="I2289">
    <cfRule type="cellIs" dxfId="18341" priority="19248" operator="greaterThan">
      <formula>2.35</formula>
    </cfRule>
  </conditionalFormatting>
  <conditionalFormatting sqref="J2289">
    <cfRule type="notContainsBlanks" dxfId="18340" priority="19251">
      <formula>LEN(TRIM(J2289))&gt;0</formula>
    </cfRule>
  </conditionalFormatting>
  <conditionalFormatting sqref="K2289">
    <cfRule type="notContainsBlanks" dxfId="18339" priority="19250">
      <formula>LEN(TRIM(K2289))&gt;0</formula>
    </cfRule>
  </conditionalFormatting>
  <conditionalFormatting sqref="M2289">
    <cfRule type="containsText" dxfId="18338" priority="19249" operator="containsText" text="Complete">
      <formula>NOT(ISERROR(SEARCH("Complete",M2289)))</formula>
    </cfRule>
  </conditionalFormatting>
  <conditionalFormatting sqref="J2289">
    <cfRule type="notContainsBlanks" dxfId="18337" priority="19247">
      <formula>LEN(TRIM(J2289))&gt;0</formula>
    </cfRule>
  </conditionalFormatting>
  <conditionalFormatting sqref="K2289">
    <cfRule type="notContainsBlanks" dxfId="18336" priority="19246">
      <formula>LEN(TRIM(K2289))&gt;0</formula>
    </cfRule>
  </conditionalFormatting>
  <conditionalFormatting sqref="M2289">
    <cfRule type="containsText" dxfId="18335" priority="19245" operator="containsText" text="Complete">
      <formula>NOT(ISERROR(SEARCH("Complete",M2289)))</formula>
    </cfRule>
  </conditionalFormatting>
  <conditionalFormatting sqref="I2289">
    <cfRule type="cellIs" dxfId="18334" priority="19244" operator="greaterThan">
      <formula>2.35</formula>
    </cfRule>
  </conditionalFormatting>
  <conditionalFormatting sqref="I2289">
    <cfRule type="cellIs" dxfId="18333" priority="19240" operator="greaterThan">
      <formula>2.35</formula>
    </cfRule>
  </conditionalFormatting>
  <conditionalFormatting sqref="J2289">
    <cfRule type="notContainsBlanks" dxfId="18332" priority="19243">
      <formula>LEN(TRIM(J2289))&gt;0</formula>
    </cfRule>
  </conditionalFormatting>
  <conditionalFormatting sqref="K2289">
    <cfRule type="notContainsBlanks" dxfId="18331" priority="19242">
      <formula>LEN(TRIM(K2289))&gt;0</formula>
    </cfRule>
  </conditionalFormatting>
  <conditionalFormatting sqref="M2289">
    <cfRule type="containsText" dxfId="18330" priority="19241" operator="containsText" text="Complete">
      <formula>NOT(ISERROR(SEARCH("Complete",M2289)))</formula>
    </cfRule>
  </conditionalFormatting>
  <conditionalFormatting sqref="J2290">
    <cfRule type="notContainsBlanks" dxfId="18329" priority="19239">
      <formula>LEN(TRIM(J2290))&gt;0</formula>
    </cfRule>
  </conditionalFormatting>
  <conditionalFormatting sqref="K2290">
    <cfRule type="notContainsBlanks" dxfId="18328" priority="19238">
      <formula>LEN(TRIM(K2290))&gt;0</formula>
    </cfRule>
  </conditionalFormatting>
  <conditionalFormatting sqref="M2290">
    <cfRule type="containsText" dxfId="18327" priority="19237" operator="containsText" text="Complete">
      <formula>NOT(ISERROR(SEARCH("Complete",M2290)))</formula>
    </cfRule>
  </conditionalFormatting>
  <conditionalFormatting sqref="I2290">
    <cfRule type="cellIs" dxfId="18326" priority="19236" operator="greaterThan">
      <formula>2.35</formula>
    </cfRule>
  </conditionalFormatting>
  <conditionalFormatting sqref="I2290">
    <cfRule type="cellIs" dxfId="18325" priority="19232" operator="greaterThan">
      <formula>2.35</formula>
    </cfRule>
  </conditionalFormatting>
  <conditionalFormatting sqref="J2290">
    <cfRule type="notContainsBlanks" dxfId="18324" priority="19235">
      <formula>LEN(TRIM(J2290))&gt;0</formula>
    </cfRule>
  </conditionalFormatting>
  <conditionalFormatting sqref="K2290">
    <cfRule type="notContainsBlanks" dxfId="18323" priority="19234">
      <formula>LEN(TRIM(K2290))&gt;0</formula>
    </cfRule>
  </conditionalFormatting>
  <conditionalFormatting sqref="M2290">
    <cfRule type="containsText" dxfId="18322" priority="19233" operator="containsText" text="Complete">
      <formula>NOT(ISERROR(SEARCH("Complete",M2290)))</formula>
    </cfRule>
  </conditionalFormatting>
  <conditionalFormatting sqref="J2290">
    <cfRule type="notContainsBlanks" dxfId="18321" priority="19231">
      <formula>LEN(TRIM(J2290))&gt;0</formula>
    </cfRule>
  </conditionalFormatting>
  <conditionalFormatting sqref="K2290">
    <cfRule type="notContainsBlanks" dxfId="18320" priority="19230">
      <formula>LEN(TRIM(K2290))&gt;0</formula>
    </cfRule>
  </conditionalFormatting>
  <conditionalFormatting sqref="M2290">
    <cfRule type="containsText" dxfId="18319" priority="19229" operator="containsText" text="Complete">
      <formula>NOT(ISERROR(SEARCH("Complete",M2290)))</formula>
    </cfRule>
  </conditionalFormatting>
  <conditionalFormatting sqref="I2290">
    <cfRule type="cellIs" dxfId="18318" priority="19228" operator="greaterThan">
      <formula>2.35</formula>
    </cfRule>
  </conditionalFormatting>
  <conditionalFormatting sqref="I2290">
    <cfRule type="cellIs" dxfId="18317" priority="19224" operator="greaterThan">
      <formula>2.35</formula>
    </cfRule>
  </conditionalFormatting>
  <conditionalFormatting sqref="J2290">
    <cfRule type="notContainsBlanks" dxfId="18316" priority="19227">
      <formula>LEN(TRIM(J2290))&gt;0</formula>
    </cfRule>
  </conditionalFormatting>
  <conditionalFormatting sqref="K2290">
    <cfRule type="notContainsBlanks" dxfId="18315" priority="19226">
      <formula>LEN(TRIM(K2290))&gt;0</formula>
    </cfRule>
  </conditionalFormatting>
  <conditionalFormatting sqref="M2290">
    <cfRule type="containsText" dxfId="18314" priority="19225" operator="containsText" text="Complete">
      <formula>NOT(ISERROR(SEARCH("Complete",M2290)))</formula>
    </cfRule>
  </conditionalFormatting>
  <conditionalFormatting sqref="J2291">
    <cfRule type="notContainsBlanks" dxfId="18313" priority="19223">
      <formula>LEN(TRIM(J2291))&gt;0</formula>
    </cfRule>
  </conditionalFormatting>
  <conditionalFormatting sqref="K2291">
    <cfRule type="notContainsBlanks" dxfId="18312" priority="19222">
      <formula>LEN(TRIM(K2291))&gt;0</formula>
    </cfRule>
  </conditionalFormatting>
  <conditionalFormatting sqref="M2291">
    <cfRule type="containsText" dxfId="18311" priority="19221" operator="containsText" text="Complete">
      <formula>NOT(ISERROR(SEARCH("Complete",M2291)))</formula>
    </cfRule>
  </conditionalFormatting>
  <conditionalFormatting sqref="I2291">
    <cfRule type="cellIs" dxfId="18310" priority="19220" operator="greaterThan">
      <formula>2.35</formula>
    </cfRule>
  </conditionalFormatting>
  <conditionalFormatting sqref="I2291">
    <cfRule type="cellIs" dxfId="18309" priority="19216" operator="greaterThan">
      <formula>2.35</formula>
    </cfRule>
  </conditionalFormatting>
  <conditionalFormatting sqref="J2291">
    <cfRule type="notContainsBlanks" dxfId="18308" priority="19219">
      <formula>LEN(TRIM(J2291))&gt;0</formula>
    </cfRule>
  </conditionalFormatting>
  <conditionalFormatting sqref="K2291">
    <cfRule type="notContainsBlanks" dxfId="18307" priority="19218">
      <formula>LEN(TRIM(K2291))&gt;0</formula>
    </cfRule>
  </conditionalFormatting>
  <conditionalFormatting sqref="M2291">
    <cfRule type="containsText" dxfId="18306" priority="19217" operator="containsText" text="Complete">
      <formula>NOT(ISERROR(SEARCH("Complete",M2291)))</formula>
    </cfRule>
  </conditionalFormatting>
  <conditionalFormatting sqref="J2291">
    <cfRule type="notContainsBlanks" dxfId="18305" priority="19215">
      <formula>LEN(TRIM(J2291))&gt;0</formula>
    </cfRule>
  </conditionalFormatting>
  <conditionalFormatting sqref="K2291">
    <cfRule type="notContainsBlanks" dxfId="18304" priority="19214">
      <formula>LEN(TRIM(K2291))&gt;0</formula>
    </cfRule>
  </conditionalFormatting>
  <conditionalFormatting sqref="M2291">
    <cfRule type="containsText" dxfId="18303" priority="19213" operator="containsText" text="Complete">
      <formula>NOT(ISERROR(SEARCH("Complete",M2291)))</formula>
    </cfRule>
  </conditionalFormatting>
  <conditionalFormatting sqref="I2291">
    <cfRule type="cellIs" dxfId="18302" priority="19212" operator="greaterThan">
      <formula>2.35</formula>
    </cfRule>
  </conditionalFormatting>
  <conditionalFormatting sqref="I2291">
    <cfRule type="cellIs" dxfId="18301" priority="19208" operator="greaterThan">
      <formula>2.35</formula>
    </cfRule>
  </conditionalFormatting>
  <conditionalFormatting sqref="J2291">
    <cfRule type="notContainsBlanks" dxfId="18300" priority="19211">
      <formula>LEN(TRIM(J2291))&gt;0</formula>
    </cfRule>
  </conditionalFormatting>
  <conditionalFormatting sqref="K2291">
    <cfRule type="notContainsBlanks" dxfId="18299" priority="19210">
      <formula>LEN(TRIM(K2291))&gt;0</formula>
    </cfRule>
  </conditionalFormatting>
  <conditionalFormatting sqref="M2291">
    <cfRule type="containsText" dxfId="18298" priority="19209" operator="containsText" text="Complete">
      <formula>NOT(ISERROR(SEARCH("Complete",M2291)))</formula>
    </cfRule>
  </conditionalFormatting>
  <conditionalFormatting sqref="J2292">
    <cfRule type="notContainsBlanks" dxfId="18297" priority="19207">
      <formula>LEN(TRIM(J2292))&gt;0</formula>
    </cfRule>
  </conditionalFormatting>
  <conditionalFormatting sqref="K2292">
    <cfRule type="notContainsBlanks" dxfId="18296" priority="19206">
      <formula>LEN(TRIM(K2292))&gt;0</formula>
    </cfRule>
  </conditionalFormatting>
  <conditionalFormatting sqref="M2292">
    <cfRule type="containsText" dxfId="18295" priority="19205" operator="containsText" text="Complete">
      <formula>NOT(ISERROR(SEARCH("Complete",M2292)))</formula>
    </cfRule>
  </conditionalFormatting>
  <conditionalFormatting sqref="I2292">
    <cfRule type="cellIs" dxfId="18294" priority="19204" operator="greaterThan">
      <formula>2.35</formula>
    </cfRule>
  </conditionalFormatting>
  <conditionalFormatting sqref="I2292">
    <cfRule type="cellIs" dxfId="18293" priority="19200" operator="greaterThan">
      <formula>2.35</formula>
    </cfRule>
  </conditionalFormatting>
  <conditionalFormatting sqref="J2292">
    <cfRule type="notContainsBlanks" dxfId="18292" priority="19203">
      <formula>LEN(TRIM(J2292))&gt;0</formula>
    </cfRule>
  </conditionalFormatting>
  <conditionalFormatting sqref="K2292">
    <cfRule type="notContainsBlanks" dxfId="18291" priority="19202">
      <formula>LEN(TRIM(K2292))&gt;0</formula>
    </cfRule>
  </conditionalFormatting>
  <conditionalFormatting sqref="M2292">
    <cfRule type="containsText" dxfId="18290" priority="19201" operator="containsText" text="Complete">
      <formula>NOT(ISERROR(SEARCH("Complete",M2292)))</formula>
    </cfRule>
  </conditionalFormatting>
  <conditionalFormatting sqref="J2292">
    <cfRule type="notContainsBlanks" dxfId="18289" priority="19199">
      <formula>LEN(TRIM(J2292))&gt;0</formula>
    </cfRule>
  </conditionalFormatting>
  <conditionalFormatting sqref="K2292">
    <cfRule type="notContainsBlanks" dxfId="18288" priority="19198">
      <formula>LEN(TRIM(K2292))&gt;0</formula>
    </cfRule>
  </conditionalFormatting>
  <conditionalFormatting sqref="M2292">
    <cfRule type="containsText" dxfId="18287" priority="19197" operator="containsText" text="Complete">
      <formula>NOT(ISERROR(SEARCH("Complete",M2292)))</formula>
    </cfRule>
  </conditionalFormatting>
  <conditionalFormatting sqref="I2292">
    <cfRule type="cellIs" dxfId="18286" priority="19196" operator="greaterThan">
      <formula>2.35</formula>
    </cfRule>
  </conditionalFormatting>
  <conditionalFormatting sqref="I2292">
    <cfRule type="cellIs" dxfId="18285" priority="19192" operator="greaterThan">
      <formula>2.35</formula>
    </cfRule>
  </conditionalFormatting>
  <conditionalFormatting sqref="J2292">
    <cfRule type="notContainsBlanks" dxfId="18284" priority="19195">
      <formula>LEN(TRIM(J2292))&gt;0</formula>
    </cfRule>
  </conditionalFormatting>
  <conditionalFormatting sqref="K2292">
    <cfRule type="notContainsBlanks" dxfId="18283" priority="19194">
      <formula>LEN(TRIM(K2292))&gt;0</formula>
    </cfRule>
  </conditionalFormatting>
  <conditionalFormatting sqref="M2292">
    <cfRule type="containsText" dxfId="18282" priority="19193" operator="containsText" text="Complete">
      <formula>NOT(ISERROR(SEARCH("Complete",M2292)))</formula>
    </cfRule>
  </conditionalFormatting>
  <conditionalFormatting sqref="J2293">
    <cfRule type="notContainsBlanks" dxfId="18281" priority="19191">
      <formula>LEN(TRIM(J2293))&gt;0</formula>
    </cfRule>
  </conditionalFormatting>
  <conditionalFormatting sqref="K2293">
    <cfRule type="notContainsBlanks" dxfId="18280" priority="19190">
      <formula>LEN(TRIM(K2293))&gt;0</formula>
    </cfRule>
  </conditionalFormatting>
  <conditionalFormatting sqref="M2293">
    <cfRule type="containsText" dxfId="18279" priority="19189" operator="containsText" text="Complete">
      <formula>NOT(ISERROR(SEARCH("Complete",M2293)))</formula>
    </cfRule>
  </conditionalFormatting>
  <conditionalFormatting sqref="I2293">
    <cfRule type="cellIs" dxfId="18278" priority="19188" operator="greaterThan">
      <formula>2.35</formula>
    </cfRule>
  </conditionalFormatting>
  <conditionalFormatting sqref="I2293">
    <cfRule type="cellIs" dxfId="18277" priority="19184" operator="greaterThan">
      <formula>2.35</formula>
    </cfRule>
  </conditionalFormatting>
  <conditionalFormatting sqref="J2293">
    <cfRule type="notContainsBlanks" dxfId="18276" priority="19187">
      <formula>LEN(TRIM(J2293))&gt;0</formula>
    </cfRule>
  </conditionalFormatting>
  <conditionalFormatting sqref="K2293">
    <cfRule type="notContainsBlanks" dxfId="18275" priority="19186">
      <formula>LEN(TRIM(K2293))&gt;0</formula>
    </cfRule>
  </conditionalFormatting>
  <conditionalFormatting sqref="M2293">
    <cfRule type="containsText" dxfId="18274" priority="19185" operator="containsText" text="Complete">
      <formula>NOT(ISERROR(SEARCH("Complete",M2293)))</formula>
    </cfRule>
  </conditionalFormatting>
  <conditionalFormatting sqref="J2293">
    <cfRule type="notContainsBlanks" dxfId="18273" priority="19183">
      <formula>LEN(TRIM(J2293))&gt;0</formula>
    </cfRule>
  </conditionalFormatting>
  <conditionalFormatting sqref="K2293">
    <cfRule type="notContainsBlanks" dxfId="18272" priority="19182">
      <formula>LEN(TRIM(K2293))&gt;0</formula>
    </cfRule>
  </conditionalFormatting>
  <conditionalFormatting sqref="M2293">
    <cfRule type="containsText" dxfId="18271" priority="19181" operator="containsText" text="Complete">
      <formula>NOT(ISERROR(SEARCH("Complete",M2293)))</formula>
    </cfRule>
  </conditionalFormatting>
  <conditionalFormatting sqref="I2293">
    <cfRule type="cellIs" dxfId="18270" priority="19180" operator="greaterThan">
      <formula>2.35</formula>
    </cfRule>
  </conditionalFormatting>
  <conditionalFormatting sqref="I2293">
    <cfRule type="cellIs" dxfId="18269" priority="19176" operator="greaterThan">
      <formula>2.35</formula>
    </cfRule>
  </conditionalFormatting>
  <conditionalFormatting sqref="J2293">
    <cfRule type="notContainsBlanks" dxfId="18268" priority="19179">
      <formula>LEN(TRIM(J2293))&gt;0</formula>
    </cfRule>
  </conditionalFormatting>
  <conditionalFormatting sqref="K2293">
    <cfRule type="notContainsBlanks" dxfId="18267" priority="19178">
      <formula>LEN(TRIM(K2293))&gt;0</formula>
    </cfRule>
  </conditionalFormatting>
  <conditionalFormatting sqref="M2293">
    <cfRule type="containsText" dxfId="18266" priority="19177" operator="containsText" text="Complete">
      <formula>NOT(ISERROR(SEARCH("Complete",M2293)))</formula>
    </cfRule>
  </conditionalFormatting>
  <conditionalFormatting sqref="J2294">
    <cfRule type="notContainsBlanks" dxfId="18265" priority="19175">
      <formula>LEN(TRIM(J2294))&gt;0</formula>
    </cfRule>
  </conditionalFormatting>
  <conditionalFormatting sqref="K2294">
    <cfRule type="notContainsBlanks" dxfId="18264" priority="19174">
      <formula>LEN(TRIM(K2294))&gt;0</formula>
    </cfRule>
  </conditionalFormatting>
  <conditionalFormatting sqref="M2294">
    <cfRule type="containsText" dxfId="18263" priority="19173" operator="containsText" text="Complete">
      <formula>NOT(ISERROR(SEARCH("Complete",M2294)))</formula>
    </cfRule>
  </conditionalFormatting>
  <conditionalFormatting sqref="I2294">
    <cfRule type="cellIs" dxfId="18262" priority="19172" operator="greaterThan">
      <formula>2.35</formula>
    </cfRule>
  </conditionalFormatting>
  <conditionalFormatting sqref="I2294">
    <cfRule type="cellIs" dxfId="18261" priority="19168" operator="greaterThan">
      <formula>2.35</formula>
    </cfRule>
  </conditionalFormatting>
  <conditionalFormatting sqref="J2294">
    <cfRule type="notContainsBlanks" dxfId="18260" priority="19171">
      <formula>LEN(TRIM(J2294))&gt;0</formula>
    </cfRule>
  </conditionalFormatting>
  <conditionalFormatting sqref="K2294">
    <cfRule type="notContainsBlanks" dxfId="18259" priority="19170">
      <formula>LEN(TRIM(K2294))&gt;0</formula>
    </cfRule>
  </conditionalFormatting>
  <conditionalFormatting sqref="M2294">
    <cfRule type="containsText" dxfId="18258" priority="19169" operator="containsText" text="Complete">
      <formula>NOT(ISERROR(SEARCH("Complete",M2294)))</formula>
    </cfRule>
  </conditionalFormatting>
  <conditionalFormatting sqref="J2294">
    <cfRule type="notContainsBlanks" dxfId="18257" priority="19167">
      <formula>LEN(TRIM(J2294))&gt;0</formula>
    </cfRule>
  </conditionalFormatting>
  <conditionalFormatting sqref="K2294">
    <cfRule type="notContainsBlanks" dxfId="18256" priority="19166">
      <formula>LEN(TRIM(K2294))&gt;0</formula>
    </cfRule>
  </conditionalFormatting>
  <conditionalFormatting sqref="M2294">
    <cfRule type="containsText" dxfId="18255" priority="19165" operator="containsText" text="Complete">
      <formula>NOT(ISERROR(SEARCH("Complete",M2294)))</formula>
    </cfRule>
  </conditionalFormatting>
  <conditionalFormatting sqref="I2294">
    <cfRule type="cellIs" dxfId="18254" priority="19164" operator="greaterThan">
      <formula>2.35</formula>
    </cfRule>
  </conditionalFormatting>
  <conditionalFormatting sqref="I2294">
    <cfRule type="cellIs" dxfId="18253" priority="19160" operator="greaterThan">
      <formula>2.35</formula>
    </cfRule>
  </conditionalFormatting>
  <conditionalFormatting sqref="J2294">
    <cfRule type="notContainsBlanks" dxfId="18252" priority="19163">
      <formula>LEN(TRIM(J2294))&gt;0</formula>
    </cfRule>
  </conditionalFormatting>
  <conditionalFormatting sqref="K2294">
    <cfRule type="notContainsBlanks" dxfId="18251" priority="19162">
      <formula>LEN(TRIM(K2294))&gt;0</formula>
    </cfRule>
  </conditionalFormatting>
  <conditionalFormatting sqref="M2294">
    <cfRule type="containsText" dxfId="18250" priority="19161" operator="containsText" text="Complete">
      <formula>NOT(ISERROR(SEARCH("Complete",M2294)))</formula>
    </cfRule>
  </conditionalFormatting>
  <conditionalFormatting sqref="J2295">
    <cfRule type="notContainsBlanks" dxfId="18249" priority="19159">
      <formula>LEN(TRIM(J2295))&gt;0</formula>
    </cfRule>
  </conditionalFormatting>
  <conditionalFormatting sqref="K2295">
    <cfRule type="notContainsBlanks" dxfId="18248" priority="19158">
      <formula>LEN(TRIM(K2295))&gt;0</formula>
    </cfRule>
  </conditionalFormatting>
  <conditionalFormatting sqref="M2295">
    <cfRule type="containsText" dxfId="18247" priority="19157" operator="containsText" text="Complete">
      <formula>NOT(ISERROR(SEARCH("Complete",M2295)))</formula>
    </cfRule>
  </conditionalFormatting>
  <conditionalFormatting sqref="I2295">
    <cfRule type="cellIs" dxfId="18246" priority="19156" operator="greaterThan">
      <formula>2.35</formula>
    </cfRule>
  </conditionalFormatting>
  <conditionalFormatting sqref="I2295">
    <cfRule type="cellIs" dxfId="18245" priority="19152" operator="greaterThan">
      <formula>2.35</formula>
    </cfRule>
  </conditionalFormatting>
  <conditionalFormatting sqref="J2295">
    <cfRule type="notContainsBlanks" dxfId="18244" priority="19155">
      <formula>LEN(TRIM(J2295))&gt;0</formula>
    </cfRule>
  </conditionalFormatting>
  <conditionalFormatting sqref="K2295">
    <cfRule type="notContainsBlanks" dxfId="18243" priority="19154">
      <formula>LEN(TRIM(K2295))&gt;0</formula>
    </cfRule>
  </conditionalFormatting>
  <conditionalFormatting sqref="M2295">
    <cfRule type="containsText" dxfId="18242" priority="19153" operator="containsText" text="Complete">
      <formula>NOT(ISERROR(SEARCH("Complete",M2295)))</formula>
    </cfRule>
  </conditionalFormatting>
  <conditionalFormatting sqref="J2295">
    <cfRule type="notContainsBlanks" dxfId="18241" priority="19151">
      <formula>LEN(TRIM(J2295))&gt;0</formula>
    </cfRule>
  </conditionalFormatting>
  <conditionalFormatting sqref="K2295">
    <cfRule type="notContainsBlanks" dxfId="18240" priority="19150">
      <formula>LEN(TRIM(K2295))&gt;0</formula>
    </cfRule>
  </conditionalFormatting>
  <conditionalFormatting sqref="M2295">
    <cfRule type="containsText" dxfId="18239" priority="19149" operator="containsText" text="Complete">
      <formula>NOT(ISERROR(SEARCH("Complete",M2295)))</formula>
    </cfRule>
  </conditionalFormatting>
  <conditionalFormatting sqref="I2295">
    <cfRule type="cellIs" dxfId="18238" priority="19148" operator="greaterThan">
      <formula>2.35</formula>
    </cfRule>
  </conditionalFormatting>
  <conditionalFormatting sqref="I2295">
    <cfRule type="cellIs" dxfId="18237" priority="19144" operator="greaterThan">
      <formula>2.35</formula>
    </cfRule>
  </conditionalFormatting>
  <conditionalFormatting sqref="J2295">
    <cfRule type="notContainsBlanks" dxfId="18236" priority="19147">
      <formula>LEN(TRIM(J2295))&gt;0</formula>
    </cfRule>
  </conditionalFormatting>
  <conditionalFormatting sqref="K2295">
    <cfRule type="notContainsBlanks" dxfId="18235" priority="19146">
      <formula>LEN(TRIM(K2295))&gt;0</formula>
    </cfRule>
  </conditionalFormatting>
  <conditionalFormatting sqref="M2295">
    <cfRule type="containsText" dxfId="18234" priority="19145" operator="containsText" text="Complete">
      <formula>NOT(ISERROR(SEARCH("Complete",M2295)))</formula>
    </cfRule>
  </conditionalFormatting>
  <conditionalFormatting sqref="J2296">
    <cfRule type="notContainsBlanks" dxfId="18233" priority="19143">
      <formula>LEN(TRIM(J2296))&gt;0</formula>
    </cfRule>
  </conditionalFormatting>
  <conditionalFormatting sqref="K2296">
    <cfRule type="notContainsBlanks" dxfId="18232" priority="19142">
      <formula>LEN(TRIM(K2296))&gt;0</formula>
    </cfRule>
  </conditionalFormatting>
  <conditionalFormatting sqref="M2296">
    <cfRule type="containsText" dxfId="18231" priority="19141" operator="containsText" text="Complete">
      <formula>NOT(ISERROR(SEARCH("Complete",M2296)))</formula>
    </cfRule>
  </conditionalFormatting>
  <conditionalFormatting sqref="I2296">
    <cfRule type="cellIs" dxfId="18230" priority="19140" operator="greaterThan">
      <formula>2.35</formula>
    </cfRule>
  </conditionalFormatting>
  <conditionalFormatting sqref="I2296">
    <cfRule type="cellIs" dxfId="18229" priority="19136" operator="greaterThan">
      <formula>2.35</formula>
    </cfRule>
  </conditionalFormatting>
  <conditionalFormatting sqref="J2296">
    <cfRule type="notContainsBlanks" dxfId="18228" priority="19139">
      <formula>LEN(TRIM(J2296))&gt;0</formula>
    </cfRule>
  </conditionalFormatting>
  <conditionalFormatting sqref="K2296">
    <cfRule type="notContainsBlanks" dxfId="18227" priority="19138">
      <formula>LEN(TRIM(K2296))&gt;0</formula>
    </cfRule>
  </conditionalFormatting>
  <conditionalFormatting sqref="M2296">
    <cfRule type="containsText" dxfId="18226" priority="19137" operator="containsText" text="Complete">
      <formula>NOT(ISERROR(SEARCH("Complete",M2296)))</formula>
    </cfRule>
  </conditionalFormatting>
  <conditionalFormatting sqref="J2296">
    <cfRule type="notContainsBlanks" dxfId="18225" priority="19135">
      <formula>LEN(TRIM(J2296))&gt;0</formula>
    </cfRule>
  </conditionalFormatting>
  <conditionalFormatting sqref="K2296">
    <cfRule type="notContainsBlanks" dxfId="18224" priority="19134">
      <formula>LEN(TRIM(K2296))&gt;0</formula>
    </cfRule>
  </conditionalFormatting>
  <conditionalFormatting sqref="M2296">
    <cfRule type="containsText" dxfId="18223" priority="19133" operator="containsText" text="Complete">
      <formula>NOT(ISERROR(SEARCH("Complete",M2296)))</formula>
    </cfRule>
  </conditionalFormatting>
  <conditionalFormatting sqref="I2296">
    <cfRule type="cellIs" dxfId="18222" priority="19132" operator="greaterThan">
      <formula>2.35</formula>
    </cfRule>
  </conditionalFormatting>
  <conditionalFormatting sqref="I2296">
    <cfRule type="cellIs" dxfId="18221" priority="19128" operator="greaterThan">
      <formula>2.35</formula>
    </cfRule>
  </conditionalFormatting>
  <conditionalFormatting sqref="J2296">
    <cfRule type="notContainsBlanks" dxfId="18220" priority="19131">
      <formula>LEN(TRIM(J2296))&gt;0</formula>
    </cfRule>
  </conditionalFormatting>
  <conditionalFormatting sqref="K2296">
    <cfRule type="notContainsBlanks" dxfId="18219" priority="19130">
      <formula>LEN(TRIM(K2296))&gt;0</formula>
    </cfRule>
  </conditionalFormatting>
  <conditionalFormatting sqref="M2296">
    <cfRule type="containsText" dxfId="18218" priority="19129" operator="containsText" text="Complete">
      <formula>NOT(ISERROR(SEARCH("Complete",M2296)))</formula>
    </cfRule>
  </conditionalFormatting>
  <conditionalFormatting sqref="J2297">
    <cfRule type="notContainsBlanks" dxfId="18217" priority="19127">
      <formula>LEN(TRIM(J2297))&gt;0</formula>
    </cfRule>
  </conditionalFormatting>
  <conditionalFormatting sqref="K2297">
    <cfRule type="notContainsBlanks" dxfId="18216" priority="19126">
      <formula>LEN(TRIM(K2297))&gt;0</formula>
    </cfRule>
  </conditionalFormatting>
  <conditionalFormatting sqref="M2297">
    <cfRule type="containsText" dxfId="18215" priority="19125" operator="containsText" text="Complete">
      <formula>NOT(ISERROR(SEARCH("Complete",M2297)))</formula>
    </cfRule>
  </conditionalFormatting>
  <conditionalFormatting sqref="I2297">
    <cfRule type="cellIs" dxfId="18214" priority="19124" operator="greaterThan">
      <formula>2.35</formula>
    </cfRule>
  </conditionalFormatting>
  <conditionalFormatting sqref="I2297">
    <cfRule type="cellIs" dxfId="18213" priority="19120" operator="greaterThan">
      <formula>2.35</formula>
    </cfRule>
  </conditionalFormatting>
  <conditionalFormatting sqref="J2297">
    <cfRule type="notContainsBlanks" dxfId="18212" priority="19123">
      <formula>LEN(TRIM(J2297))&gt;0</formula>
    </cfRule>
  </conditionalFormatting>
  <conditionalFormatting sqref="K2297">
    <cfRule type="notContainsBlanks" dxfId="18211" priority="19122">
      <formula>LEN(TRIM(K2297))&gt;0</formula>
    </cfRule>
  </conditionalFormatting>
  <conditionalFormatting sqref="M2297">
    <cfRule type="containsText" dxfId="18210" priority="19121" operator="containsText" text="Complete">
      <formula>NOT(ISERROR(SEARCH("Complete",M2297)))</formula>
    </cfRule>
  </conditionalFormatting>
  <conditionalFormatting sqref="J2297">
    <cfRule type="notContainsBlanks" dxfId="18209" priority="19119">
      <formula>LEN(TRIM(J2297))&gt;0</formula>
    </cfRule>
  </conditionalFormatting>
  <conditionalFormatting sqref="K2297">
    <cfRule type="notContainsBlanks" dxfId="18208" priority="19118">
      <formula>LEN(TRIM(K2297))&gt;0</formula>
    </cfRule>
  </conditionalFormatting>
  <conditionalFormatting sqref="M2297">
    <cfRule type="containsText" dxfId="18207" priority="19117" operator="containsText" text="Complete">
      <formula>NOT(ISERROR(SEARCH("Complete",M2297)))</formula>
    </cfRule>
  </conditionalFormatting>
  <conditionalFormatting sqref="I2297">
    <cfRule type="cellIs" dxfId="18206" priority="19116" operator="greaterThan">
      <formula>2.35</formula>
    </cfRule>
  </conditionalFormatting>
  <conditionalFormatting sqref="I2297">
    <cfRule type="cellIs" dxfId="18205" priority="19112" operator="greaterThan">
      <formula>2.35</formula>
    </cfRule>
  </conditionalFormatting>
  <conditionalFormatting sqref="J2297">
    <cfRule type="notContainsBlanks" dxfId="18204" priority="19115">
      <formula>LEN(TRIM(J2297))&gt;0</formula>
    </cfRule>
  </conditionalFormatting>
  <conditionalFormatting sqref="K2297">
    <cfRule type="notContainsBlanks" dxfId="18203" priority="19114">
      <formula>LEN(TRIM(K2297))&gt;0</formula>
    </cfRule>
  </conditionalFormatting>
  <conditionalFormatting sqref="M2297">
    <cfRule type="containsText" dxfId="18202" priority="19113" operator="containsText" text="Complete">
      <formula>NOT(ISERROR(SEARCH("Complete",M2297)))</formula>
    </cfRule>
  </conditionalFormatting>
  <conditionalFormatting sqref="J2298">
    <cfRule type="notContainsBlanks" dxfId="18201" priority="19111">
      <formula>LEN(TRIM(J2298))&gt;0</formula>
    </cfRule>
  </conditionalFormatting>
  <conditionalFormatting sqref="K2298">
    <cfRule type="notContainsBlanks" dxfId="18200" priority="19110">
      <formula>LEN(TRIM(K2298))&gt;0</formula>
    </cfRule>
  </conditionalFormatting>
  <conditionalFormatting sqref="M2298">
    <cfRule type="containsText" dxfId="18199" priority="19109" operator="containsText" text="Complete">
      <formula>NOT(ISERROR(SEARCH("Complete",M2298)))</formula>
    </cfRule>
  </conditionalFormatting>
  <conditionalFormatting sqref="I2298">
    <cfRule type="cellIs" dxfId="18198" priority="19108" operator="greaterThan">
      <formula>2.35</formula>
    </cfRule>
  </conditionalFormatting>
  <conditionalFormatting sqref="I2298">
    <cfRule type="cellIs" dxfId="18197" priority="19104" operator="greaterThan">
      <formula>2.35</formula>
    </cfRule>
  </conditionalFormatting>
  <conditionalFormatting sqref="J2298">
    <cfRule type="notContainsBlanks" dxfId="18196" priority="19107">
      <formula>LEN(TRIM(J2298))&gt;0</formula>
    </cfRule>
  </conditionalFormatting>
  <conditionalFormatting sqref="K2298">
    <cfRule type="notContainsBlanks" dxfId="18195" priority="19106">
      <formula>LEN(TRIM(K2298))&gt;0</formula>
    </cfRule>
  </conditionalFormatting>
  <conditionalFormatting sqref="M2298">
    <cfRule type="containsText" dxfId="18194" priority="19105" operator="containsText" text="Complete">
      <formula>NOT(ISERROR(SEARCH("Complete",M2298)))</formula>
    </cfRule>
  </conditionalFormatting>
  <conditionalFormatting sqref="J2298">
    <cfRule type="notContainsBlanks" dxfId="18193" priority="19103">
      <formula>LEN(TRIM(J2298))&gt;0</formula>
    </cfRule>
  </conditionalFormatting>
  <conditionalFormatting sqref="K2298">
    <cfRule type="notContainsBlanks" dxfId="18192" priority="19102">
      <formula>LEN(TRIM(K2298))&gt;0</formula>
    </cfRule>
  </conditionalFormatting>
  <conditionalFormatting sqref="M2298">
    <cfRule type="containsText" dxfId="18191" priority="19101" operator="containsText" text="Complete">
      <formula>NOT(ISERROR(SEARCH("Complete",M2298)))</formula>
    </cfRule>
  </conditionalFormatting>
  <conditionalFormatting sqref="I2298">
    <cfRule type="cellIs" dxfId="18190" priority="19100" operator="greaterThan">
      <formula>2.35</formula>
    </cfRule>
  </conditionalFormatting>
  <conditionalFormatting sqref="I2298">
    <cfRule type="cellIs" dxfId="18189" priority="19096" operator="greaterThan">
      <formula>2.35</formula>
    </cfRule>
  </conditionalFormatting>
  <conditionalFormatting sqref="J2298">
    <cfRule type="notContainsBlanks" dxfId="18188" priority="19099">
      <formula>LEN(TRIM(J2298))&gt;0</formula>
    </cfRule>
  </conditionalFormatting>
  <conditionalFormatting sqref="K2298">
    <cfRule type="notContainsBlanks" dxfId="18187" priority="19098">
      <formula>LEN(TRIM(K2298))&gt;0</formula>
    </cfRule>
  </conditionalFormatting>
  <conditionalFormatting sqref="M2298">
    <cfRule type="containsText" dxfId="18186" priority="19097" operator="containsText" text="Complete">
      <formula>NOT(ISERROR(SEARCH("Complete",M2298)))</formula>
    </cfRule>
  </conditionalFormatting>
  <conditionalFormatting sqref="J2299">
    <cfRule type="notContainsBlanks" dxfId="18185" priority="19095">
      <formula>LEN(TRIM(J2299))&gt;0</formula>
    </cfRule>
  </conditionalFormatting>
  <conditionalFormatting sqref="K2299">
    <cfRule type="notContainsBlanks" dxfId="18184" priority="19094">
      <formula>LEN(TRIM(K2299))&gt;0</formula>
    </cfRule>
  </conditionalFormatting>
  <conditionalFormatting sqref="M2299">
    <cfRule type="containsText" dxfId="18183" priority="19093" operator="containsText" text="Complete">
      <formula>NOT(ISERROR(SEARCH("Complete",M2299)))</formula>
    </cfRule>
  </conditionalFormatting>
  <conditionalFormatting sqref="I2299">
    <cfRule type="cellIs" dxfId="18182" priority="19092" operator="greaterThan">
      <formula>2.35</formula>
    </cfRule>
  </conditionalFormatting>
  <conditionalFormatting sqref="I2299">
    <cfRule type="cellIs" dxfId="18181" priority="19088" operator="greaterThan">
      <formula>2.35</formula>
    </cfRule>
  </conditionalFormatting>
  <conditionalFormatting sqref="J2299">
    <cfRule type="notContainsBlanks" dxfId="18180" priority="19091">
      <formula>LEN(TRIM(J2299))&gt;0</formula>
    </cfRule>
  </conditionalFormatting>
  <conditionalFormatting sqref="K2299">
    <cfRule type="notContainsBlanks" dxfId="18179" priority="19090">
      <formula>LEN(TRIM(K2299))&gt;0</formula>
    </cfRule>
  </conditionalFormatting>
  <conditionalFormatting sqref="M2299">
    <cfRule type="containsText" dxfId="18178" priority="19089" operator="containsText" text="Complete">
      <formula>NOT(ISERROR(SEARCH("Complete",M2299)))</formula>
    </cfRule>
  </conditionalFormatting>
  <conditionalFormatting sqref="J2299">
    <cfRule type="notContainsBlanks" dxfId="18177" priority="19087">
      <formula>LEN(TRIM(J2299))&gt;0</formula>
    </cfRule>
  </conditionalFormatting>
  <conditionalFormatting sqref="K2299">
    <cfRule type="notContainsBlanks" dxfId="18176" priority="19086">
      <formula>LEN(TRIM(K2299))&gt;0</formula>
    </cfRule>
  </conditionalFormatting>
  <conditionalFormatting sqref="M2299">
    <cfRule type="containsText" dxfId="18175" priority="19085" operator="containsText" text="Complete">
      <formula>NOT(ISERROR(SEARCH("Complete",M2299)))</formula>
    </cfRule>
  </conditionalFormatting>
  <conditionalFormatting sqref="I2299">
    <cfRule type="cellIs" dxfId="18174" priority="19084" operator="greaterThan">
      <formula>2.35</formula>
    </cfRule>
  </conditionalFormatting>
  <conditionalFormatting sqref="I2299">
    <cfRule type="cellIs" dxfId="18173" priority="19080" operator="greaterThan">
      <formula>2.35</formula>
    </cfRule>
  </conditionalFormatting>
  <conditionalFormatting sqref="J2299">
    <cfRule type="notContainsBlanks" dxfId="18172" priority="19083">
      <formula>LEN(TRIM(J2299))&gt;0</formula>
    </cfRule>
  </conditionalFormatting>
  <conditionalFormatting sqref="K2299">
    <cfRule type="notContainsBlanks" dxfId="18171" priority="19082">
      <formula>LEN(TRIM(K2299))&gt;0</formula>
    </cfRule>
  </conditionalFormatting>
  <conditionalFormatting sqref="M2299">
    <cfRule type="containsText" dxfId="18170" priority="19081" operator="containsText" text="Complete">
      <formula>NOT(ISERROR(SEARCH("Complete",M2299)))</formula>
    </cfRule>
  </conditionalFormatting>
  <conditionalFormatting sqref="J2300">
    <cfRule type="notContainsBlanks" dxfId="18169" priority="19079">
      <formula>LEN(TRIM(J2300))&gt;0</formula>
    </cfRule>
  </conditionalFormatting>
  <conditionalFormatting sqref="K2300">
    <cfRule type="notContainsBlanks" dxfId="18168" priority="19078">
      <formula>LEN(TRIM(K2300))&gt;0</formula>
    </cfRule>
  </conditionalFormatting>
  <conditionalFormatting sqref="M2300">
    <cfRule type="containsText" dxfId="18167" priority="19077" operator="containsText" text="Complete">
      <formula>NOT(ISERROR(SEARCH("Complete",M2300)))</formula>
    </cfRule>
  </conditionalFormatting>
  <conditionalFormatting sqref="I2300">
    <cfRule type="cellIs" dxfId="18166" priority="19076" operator="greaterThan">
      <formula>2.35</formula>
    </cfRule>
  </conditionalFormatting>
  <conditionalFormatting sqref="I2300">
    <cfRule type="cellIs" dxfId="18165" priority="19072" operator="greaterThan">
      <formula>2.35</formula>
    </cfRule>
  </conditionalFormatting>
  <conditionalFormatting sqref="J2300">
    <cfRule type="notContainsBlanks" dxfId="18164" priority="19075">
      <formula>LEN(TRIM(J2300))&gt;0</formula>
    </cfRule>
  </conditionalFormatting>
  <conditionalFormatting sqref="K2300">
    <cfRule type="notContainsBlanks" dxfId="18163" priority="19074">
      <formula>LEN(TRIM(K2300))&gt;0</formula>
    </cfRule>
  </conditionalFormatting>
  <conditionalFormatting sqref="M2300">
    <cfRule type="containsText" dxfId="18162" priority="19073" operator="containsText" text="Complete">
      <formula>NOT(ISERROR(SEARCH("Complete",M2300)))</formula>
    </cfRule>
  </conditionalFormatting>
  <conditionalFormatting sqref="J2300">
    <cfRule type="notContainsBlanks" dxfId="18161" priority="19071">
      <formula>LEN(TRIM(J2300))&gt;0</formula>
    </cfRule>
  </conditionalFormatting>
  <conditionalFormatting sqref="K2300">
    <cfRule type="notContainsBlanks" dxfId="18160" priority="19070">
      <formula>LEN(TRIM(K2300))&gt;0</formula>
    </cfRule>
  </conditionalFormatting>
  <conditionalFormatting sqref="M2300">
    <cfRule type="containsText" dxfId="18159" priority="19069" operator="containsText" text="Complete">
      <formula>NOT(ISERROR(SEARCH("Complete",M2300)))</formula>
    </cfRule>
  </conditionalFormatting>
  <conditionalFormatting sqref="I2300">
    <cfRule type="cellIs" dxfId="18158" priority="19068" operator="greaterThan">
      <formula>2.35</formula>
    </cfRule>
  </conditionalFormatting>
  <conditionalFormatting sqref="I2300">
    <cfRule type="cellIs" dxfId="18157" priority="19064" operator="greaterThan">
      <formula>2.35</formula>
    </cfRule>
  </conditionalFormatting>
  <conditionalFormatting sqref="J2300">
    <cfRule type="notContainsBlanks" dxfId="18156" priority="19067">
      <formula>LEN(TRIM(J2300))&gt;0</formula>
    </cfRule>
  </conditionalFormatting>
  <conditionalFormatting sqref="K2300">
    <cfRule type="notContainsBlanks" dxfId="18155" priority="19066">
      <formula>LEN(TRIM(K2300))&gt;0</formula>
    </cfRule>
  </conditionalFormatting>
  <conditionalFormatting sqref="M2300">
    <cfRule type="containsText" dxfId="18154" priority="19065" operator="containsText" text="Complete">
      <formula>NOT(ISERROR(SEARCH("Complete",M2300)))</formula>
    </cfRule>
  </conditionalFormatting>
  <conditionalFormatting sqref="J2301">
    <cfRule type="notContainsBlanks" dxfId="18153" priority="19063">
      <formula>LEN(TRIM(J2301))&gt;0</formula>
    </cfRule>
  </conditionalFormatting>
  <conditionalFormatting sqref="K2301">
    <cfRule type="notContainsBlanks" dxfId="18152" priority="19062">
      <formula>LEN(TRIM(K2301))&gt;0</formula>
    </cfRule>
  </conditionalFormatting>
  <conditionalFormatting sqref="M2301">
    <cfRule type="containsText" dxfId="18151" priority="19061" operator="containsText" text="Complete">
      <formula>NOT(ISERROR(SEARCH("Complete",M2301)))</formula>
    </cfRule>
  </conditionalFormatting>
  <conditionalFormatting sqref="I2301">
    <cfRule type="cellIs" dxfId="18150" priority="19060" operator="greaterThan">
      <formula>2.35</formula>
    </cfRule>
  </conditionalFormatting>
  <conditionalFormatting sqref="I2301">
    <cfRule type="cellIs" dxfId="18149" priority="19056" operator="greaterThan">
      <formula>2.35</formula>
    </cfRule>
  </conditionalFormatting>
  <conditionalFormatting sqref="J2301">
    <cfRule type="notContainsBlanks" dxfId="18148" priority="19059">
      <formula>LEN(TRIM(J2301))&gt;0</formula>
    </cfRule>
  </conditionalFormatting>
  <conditionalFormatting sqref="K2301">
    <cfRule type="notContainsBlanks" dxfId="18147" priority="19058">
      <formula>LEN(TRIM(K2301))&gt;0</formula>
    </cfRule>
  </conditionalFormatting>
  <conditionalFormatting sqref="M2301">
    <cfRule type="containsText" dxfId="18146" priority="19057" operator="containsText" text="Complete">
      <formula>NOT(ISERROR(SEARCH("Complete",M2301)))</formula>
    </cfRule>
  </conditionalFormatting>
  <conditionalFormatting sqref="J2301">
    <cfRule type="notContainsBlanks" dxfId="18145" priority="19055">
      <formula>LEN(TRIM(J2301))&gt;0</formula>
    </cfRule>
  </conditionalFormatting>
  <conditionalFormatting sqref="K2301">
    <cfRule type="notContainsBlanks" dxfId="18144" priority="19054">
      <formula>LEN(TRIM(K2301))&gt;0</formula>
    </cfRule>
  </conditionalFormatting>
  <conditionalFormatting sqref="M2301">
    <cfRule type="containsText" dxfId="18143" priority="19053" operator="containsText" text="Complete">
      <formula>NOT(ISERROR(SEARCH("Complete",M2301)))</formula>
    </cfRule>
  </conditionalFormatting>
  <conditionalFormatting sqref="I2301">
    <cfRule type="cellIs" dxfId="18142" priority="19052" operator="greaterThan">
      <formula>2.35</formula>
    </cfRule>
  </conditionalFormatting>
  <conditionalFormatting sqref="I2301">
    <cfRule type="cellIs" dxfId="18141" priority="19048" operator="greaterThan">
      <formula>2.35</formula>
    </cfRule>
  </conditionalFormatting>
  <conditionalFormatting sqref="J2301">
    <cfRule type="notContainsBlanks" dxfId="18140" priority="19051">
      <formula>LEN(TRIM(J2301))&gt;0</formula>
    </cfRule>
  </conditionalFormatting>
  <conditionalFormatting sqref="K2301">
    <cfRule type="notContainsBlanks" dxfId="18139" priority="19050">
      <formula>LEN(TRIM(K2301))&gt;0</formula>
    </cfRule>
  </conditionalFormatting>
  <conditionalFormatting sqref="M2301">
    <cfRule type="containsText" dxfId="18138" priority="19049" operator="containsText" text="Complete">
      <formula>NOT(ISERROR(SEARCH("Complete",M2301)))</formula>
    </cfRule>
  </conditionalFormatting>
  <conditionalFormatting sqref="J2302">
    <cfRule type="notContainsBlanks" dxfId="18137" priority="19047">
      <formula>LEN(TRIM(J2302))&gt;0</formula>
    </cfRule>
  </conditionalFormatting>
  <conditionalFormatting sqref="K2302">
    <cfRule type="notContainsBlanks" dxfId="18136" priority="19046">
      <formula>LEN(TRIM(K2302))&gt;0</formula>
    </cfRule>
  </conditionalFormatting>
  <conditionalFormatting sqref="M2302">
    <cfRule type="containsText" dxfId="18135" priority="19045" operator="containsText" text="Complete">
      <formula>NOT(ISERROR(SEARCH("Complete",M2302)))</formula>
    </cfRule>
  </conditionalFormatting>
  <conditionalFormatting sqref="I2302">
    <cfRule type="cellIs" dxfId="18134" priority="19044" operator="greaterThan">
      <formula>2.35</formula>
    </cfRule>
  </conditionalFormatting>
  <conditionalFormatting sqref="I2302">
    <cfRule type="cellIs" dxfId="18133" priority="19040" operator="greaterThan">
      <formula>2.35</formula>
    </cfRule>
  </conditionalFormatting>
  <conditionalFormatting sqref="J2302">
    <cfRule type="notContainsBlanks" dxfId="18132" priority="19043">
      <formula>LEN(TRIM(J2302))&gt;0</formula>
    </cfRule>
  </conditionalFormatting>
  <conditionalFormatting sqref="K2302">
    <cfRule type="notContainsBlanks" dxfId="18131" priority="19042">
      <formula>LEN(TRIM(K2302))&gt;0</formula>
    </cfRule>
  </conditionalFormatting>
  <conditionalFormatting sqref="M2302">
    <cfRule type="containsText" dxfId="18130" priority="19041" operator="containsText" text="Complete">
      <formula>NOT(ISERROR(SEARCH("Complete",M2302)))</formula>
    </cfRule>
  </conditionalFormatting>
  <conditionalFormatting sqref="J2302">
    <cfRule type="notContainsBlanks" dxfId="18129" priority="19039">
      <formula>LEN(TRIM(J2302))&gt;0</formula>
    </cfRule>
  </conditionalFormatting>
  <conditionalFormatting sqref="K2302">
    <cfRule type="notContainsBlanks" dxfId="18128" priority="19038">
      <formula>LEN(TRIM(K2302))&gt;0</formula>
    </cfRule>
  </conditionalFormatting>
  <conditionalFormatting sqref="M2302">
    <cfRule type="containsText" dxfId="18127" priority="19037" operator="containsText" text="Complete">
      <formula>NOT(ISERROR(SEARCH("Complete",M2302)))</formula>
    </cfRule>
  </conditionalFormatting>
  <conditionalFormatting sqref="I2302">
    <cfRule type="cellIs" dxfId="18126" priority="19036" operator="greaterThan">
      <formula>2.35</formula>
    </cfRule>
  </conditionalFormatting>
  <conditionalFormatting sqref="I2302">
    <cfRule type="cellIs" dxfId="18125" priority="19032" operator="greaterThan">
      <formula>2.35</formula>
    </cfRule>
  </conditionalFormatting>
  <conditionalFormatting sqref="J2302">
    <cfRule type="notContainsBlanks" dxfId="18124" priority="19035">
      <formula>LEN(TRIM(J2302))&gt;0</formula>
    </cfRule>
  </conditionalFormatting>
  <conditionalFormatting sqref="K2302">
    <cfRule type="notContainsBlanks" dxfId="18123" priority="19034">
      <formula>LEN(TRIM(K2302))&gt;0</formula>
    </cfRule>
  </conditionalFormatting>
  <conditionalFormatting sqref="M2302">
    <cfRule type="containsText" dxfId="18122" priority="19033" operator="containsText" text="Complete">
      <formula>NOT(ISERROR(SEARCH("Complete",M2302)))</formula>
    </cfRule>
  </conditionalFormatting>
  <conditionalFormatting sqref="J2303">
    <cfRule type="notContainsBlanks" dxfId="18121" priority="19031">
      <formula>LEN(TRIM(J2303))&gt;0</formula>
    </cfRule>
  </conditionalFormatting>
  <conditionalFormatting sqref="K2303">
    <cfRule type="notContainsBlanks" dxfId="18120" priority="19030">
      <formula>LEN(TRIM(K2303))&gt;0</formula>
    </cfRule>
  </conditionalFormatting>
  <conditionalFormatting sqref="M2303">
    <cfRule type="containsText" dxfId="18119" priority="19029" operator="containsText" text="Complete">
      <formula>NOT(ISERROR(SEARCH("Complete",M2303)))</formula>
    </cfRule>
  </conditionalFormatting>
  <conditionalFormatting sqref="I2303">
    <cfRule type="cellIs" dxfId="18118" priority="19028" operator="greaterThan">
      <formula>2.35</formula>
    </cfRule>
  </conditionalFormatting>
  <conditionalFormatting sqref="I2303">
    <cfRule type="cellIs" dxfId="18117" priority="19024" operator="greaterThan">
      <formula>2.35</formula>
    </cfRule>
  </conditionalFormatting>
  <conditionalFormatting sqref="J2303">
    <cfRule type="notContainsBlanks" dxfId="18116" priority="19027">
      <formula>LEN(TRIM(J2303))&gt;0</formula>
    </cfRule>
  </conditionalFormatting>
  <conditionalFormatting sqref="K2303">
    <cfRule type="notContainsBlanks" dxfId="18115" priority="19026">
      <formula>LEN(TRIM(K2303))&gt;0</formula>
    </cfRule>
  </conditionalFormatting>
  <conditionalFormatting sqref="M2303">
    <cfRule type="containsText" dxfId="18114" priority="19025" operator="containsText" text="Complete">
      <formula>NOT(ISERROR(SEARCH("Complete",M2303)))</formula>
    </cfRule>
  </conditionalFormatting>
  <conditionalFormatting sqref="J2303">
    <cfRule type="notContainsBlanks" dxfId="18113" priority="19023">
      <formula>LEN(TRIM(J2303))&gt;0</formula>
    </cfRule>
  </conditionalFormatting>
  <conditionalFormatting sqref="K2303">
    <cfRule type="notContainsBlanks" dxfId="18112" priority="19022">
      <formula>LEN(TRIM(K2303))&gt;0</formula>
    </cfRule>
  </conditionalFormatting>
  <conditionalFormatting sqref="M2303">
    <cfRule type="containsText" dxfId="18111" priority="19021" operator="containsText" text="Complete">
      <formula>NOT(ISERROR(SEARCH("Complete",M2303)))</formula>
    </cfRule>
  </conditionalFormatting>
  <conditionalFormatting sqref="I2303">
    <cfRule type="cellIs" dxfId="18110" priority="19020" operator="greaterThan">
      <formula>2.35</formula>
    </cfRule>
  </conditionalFormatting>
  <conditionalFormatting sqref="I2303">
    <cfRule type="cellIs" dxfId="18109" priority="19016" operator="greaterThan">
      <formula>2.35</formula>
    </cfRule>
  </conditionalFormatting>
  <conditionalFormatting sqref="J2303">
    <cfRule type="notContainsBlanks" dxfId="18108" priority="19019">
      <formula>LEN(TRIM(J2303))&gt;0</formula>
    </cfRule>
  </conditionalFormatting>
  <conditionalFormatting sqref="K2303">
    <cfRule type="notContainsBlanks" dxfId="18107" priority="19018">
      <formula>LEN(TRIM(K2303))&gt;0</formula>
    </cfRule>
  </conditionalFormatting>
  <conditionalFormatting sqref="M2303">
    <cfRule type="containsText" dxfId="18106" priority="19017" operator="containsText" text="Complete">
      <formula>NOT(ISERROR(SEARCH("Complete",M2303)))</formula>
    </cfRule>
  </conditionalFormatting>
  <conditionalFormatting sqref="J2304">
    <cfRule type="notContainsBlanks" dxfId="18105" priority="19015">
      <formula>LEN(TRIM(J2304))&gt;0</formula>
    </cfRule>
  </conditionalFormatting>
  <conditionalFormatting sqref="K2304">
    <cfRule type="notContainsBlanks" dxfId="18104" priority="19014">
      <formula>LEN(TRIM(K2304))&gt;0</formula>
    </cfRule>
  </conditionalFormatting>
  <conditionalFormatting sqref="M2304">
    <cfRule type="containsText" dxfId="18103" priority="19013" operator="containsText" text="Complete">
      <formula>NOT(ISERROR(SEARCH("Complete",M2304)))</formula>
    </cfRule>
  </conditionalFormatting>
  <conditionalFormatting sqref="I2304">
    <cfRule type="cellIs" dxfId="18102" priority="19012" operator="greaterThan">
      <formula>2.35</formula>
    </cfRule>
  </conditionalFormatting>
  <conditionalFormatting sqref="I2304">
    <cfRule type="cellIs" dxfId="18101" priority="19008" operator="greaterThan">
      <formula>2.35</formula>
    </cfRule>
  </conditionalFormatting>
  <conditionalFormatting sqref="J2304">
    <cfRule type="notContainsBlanks" dxfId="18100" priority="19011">
      <formula>LEN(TRIM(J2304))&gt;0</formula>
    </cfRule>
  </conditionalFormatting>
  <conditionalFormatting sqref="K2304">
    <cfRule type="notContainsBlanks" dxfId="18099" priority="19010">
      <formula>LEN(TRIM(K2304))&gt;0</formula>
    </cfRule>
  </conditionalFormatting>
  <conditionalFormatting sqref="M2304">
    <cfRule type="containsText" dxfId="18098" priority="19009" operator="containsText" text="Complete">
      <formula>NOT(ISERROR(SEARCH("Complete",M2304)))</formula>
    </cfRule>
  </conditionalFormatting>
  <conditionalFormatting sqref="J2304">
    <cfRule type="notContainsBlanks" dxfId="18097" priority="19007">
      <formula>LEN(TRIM(J2304))&gt;0</formula>
    </cfRule>
  </conditionalFormatting>
  <conditionalFormatting sqref="K2304">
    <cfRule type="notContainsBlanks" dxfId="18096" priority="19006">
      <formula>LEN(TRIM(K2304))&gt;0</formula>
    </cfRule>
  </conditionalFormatting>
  <conditionalFormatting sqref="M2304">
    <cfRule type="containsText" dxfId="18095" priority="19005" operator="containsText" text="Complete">
      <formula>NOT(ISERROR(SEARCH("Complete",M2304)))</formula>
    </cfRule>
  </conditionalFormatting>
  <conditionalFormatting sqref="I2304">
    <cfRule type="cellIs" dxfId="18094" priority="19004" operator="greaterThan">
      <formula>2.35</formula>
    </cfRule>
  </conditionalFormatting>
  <conditionalFormatting sqref="I2304">
    <cfRule type="cellIs" dxfId="18093" priority="19000" operator="greaterThan">
      <formula>2.35</formula>
    </cfRule>
  </conditionalFormatting>
  <conditionalFormatting sqref="J2304">
    <cfRule type="notContainsBlanks" dxfId="18092" priority="19003">
      <formula>LEN(TRIM(J2304))&gt;0</formula>
    </cfRule>
  </conditionalFormatting>
  <conditionalFormatting sqref="K2304">
    <cfRule type="notContainsBlanks" dxfId="18091" priority="19002">
      <formula>LEN(TRIM(K2304))&gt;0</formula>
    </cfRule>
  </conditionalFormatting>
  <conditionalFormatting sqref="M2304">
    <cfRule type="containsText" dxfId="18090" priority="19001" operator="containsText" text="Complete">
      <formula>NOT(ISERROR(SEARCH("Complete",M2304)))</formula>
    </cfRule>
  </conditionalFormatting>
  <conditionalFormatting sqref="J2305">
    <cfRule type="notContainsBlanks" dxfId="18089" priority="18999">
      <formula>LEN(TRIM(J2305))&gt;0</formula>
    </cfRule>
  </conditionalFormatting>
  <conditionalFormatting sqref="K2305">
    <cfRule type="notContainsBlanks" dxfId="18088" priority="18998">
      <formula>LEN(TRIM(K2305))&gt;0</formula>
    </cfRule>
  </conditionalFormatting>
  <conditionalFormatting sqref="M2305">
    <cfRule type="containsText" dxfId="18087" priority="18997" operator="containsText" text="Complete">
      <formula>NOT(ISERROR(SEARCH("Complete",M2305)))</formula>
    </cfRule>
  </conditionalFormatting>
  <conditionalFormatting sqref="I2305">
    <cfRule type="cellIs" dxfId="18086" priority="18996" operator="greaterThan">
      <formula>2.35</formula>
    </cfRule>
  </conditionalFormatting>
  <conditionalFormatting sqref="I2305">
    <cfRule type="cellIs" dxfId="18085" priority="18992" operator="greaterThan">
      <formula>2.35</formula>
    </cfRule>
  </conditionalFormatting>
  <conditionalFormatting sqref="J2305">
    <cfRule type="notContainsBlanks" dxfId="18084" priority="18995">
      <formula>LEN(TRIM(J2305))&gt;0</formula>
    </cfRule>
  </conditionalFormatting>
  <conditionalFormatting sqref="K2305">
    <cfRule type="notContainsBlanks" dxfId="18083" priority="18994">
      <formula>LEN(TRIM(K2305))&gt;0</formula>
    </cfRule>
  </conditionalFormatting>
  <conditionalFormatting sqref="M2305">
    <cfRule type="containsText" dxfId="18082" priority="18993" operator="containsText" text="Complete">
      <formula>NOT(ISERROR(SEARCH("Complete",M2305)))</formula>
    </cfRule>
  </conditionalFormatting>
  <conditionalFormatting sqref="J2305">
    <cfRule type="notContainsBlanks" dxfId="18081" priority="18991">
      <formula>LEN(TRIM(J2305))&gt;0</formula>
    </cfRule>
  </conditionalFormatting>
  <conditionalFormatting sqref="K2305">
    <cfRule type="notContainsBlanks" dxfId="18080" priority="18990">
      <formula>LEN(TRIM(K2305))&gt;0</formula>
    </cfRule>
  </conditionalFormatting>
  <conditionalFormatting sqref="M2305">
    <cfRule type="containsText" dxfId="18079" priority="18989" operator="containsText" text="Complete">
      <formula>NOT(ISERROR(SEARCH("Complete",M2305)))</formula>
    </cfRule>
  </conditionalFormatting>
  <conditionalFormatting sqref="I2305">
    <cfRule type="cellIs" dxfId="18078" priority="18988" operator="greaterThan">
      <formula>2.35</formula>
    </cfRule>
  </conditionalFormatting>
  <conditionalFormatting sqref="I2305">
    <cfRule type="cellIs" dxfId="18077" priority="18984" operator="greaterThan">
      <formula>2.35</formula>
    </cfRule>
  </conditionalFormatting>
  <conditionalFormatting sqref="J2305">
    <cfRule type="notContainsBlanks" dxfId="18076" priority="18987">
      <formula>LEN(TRIM(J2305))&gt;0</formula>
    </cfRule>
  </conditionalFormatting>
  <conditionalFormatting sqref="K2305">
    <cfRule type="notContainsBlanks" dxfId="18075" priority="18986">
      <formula>LEN(TRIM(K2305))&gt;0</formula>
    </cfRule>
  </conditionalFormatting>
  <conditionalFormatting sqref="M2305">
    <cfRule type="containsText" dxfId="18074" priority="18985" operator="containsText" text="Complete">
      <formula>NOT(ISERROR(SEARCH("Complete",M2305)))</formula>
    </cfRule>
  </conditionalFormatting>
  <conditionalFormatting sqref="J2306">
    <cfRule type="notContainsBlanks" dxfId="18073" priority="18983">
      <formula>LEN(TRIM(J2306))&gt;0</formula>
    </cfRule>
  </conditionalFormatting>
  <conditionalFormatting sqref="K2306">
    <cfRule type="notContainsBlanks" dxfId="18072" priority="18982">
      <formula>LEN(TRIM(K2306))&gt;0</formula>
    </cfRule>
  </conditionalFormatting>
  <conditionalFormatting sqref="M2306">
    <cfRule type="containsText" dxfId="18071" priority="18981" operator="containsText" text="Complete">
      <formula>NOT(ISERROR(SEARCH("Complete",M2306)))</formula>
    </cfRule>
  </conditionalFormatting>
  <conditionalFormatting sqref="I2306">
    <cfRule type="cellIs" dxfId="18070" priority="18980" operator="greaterThan">
      <formula>2.35</formula>
    </cfRule>
  </conditionalFormatting>
  <conditionalFormatting sqref="I2306">
    <cfRule type="cellIs" dxfId="18069" priority="18976" operator="greaterThan">
      <formula>2.35</formula>
    </cfRule>
  </conditionalFormatting>
  <conditionalFormatting sqref="J2306">
    <cfRule type="notContainsBlanks" dxfId="18068" priority="18979">
      <formula>LEN(TRIM(J2306))&gt;0</formula>
    </cfRule>
  </conditionalFormatting>
  <conditionalFormatting sqref="K2306">
    <cfRule type="notContainsBlanks" dxfId="18067" priority="18978">
      <formula>LEN(TRIM(K2306))&gt;0</formula>
    </cfRule>
  </conditionalFormatting>
  <conditionalFormatting sqref="M2306">
    <cfRule type="containsText" dxfId="18066" priority="18977" operator="containsText" text="Complete">
      <formula>NOT(ISERROR(SEARCH("Complete",M2306)))</formula>
    </cfRule>
  </conditionalFormatting>
  <conditionalFormatting sqref="J2306">
    <cfRule type="notContainsBlanks" dxfId="18065" priority="18975">
      <formula>LEN(TRIM(J2306))&gt;0</formula>
    </cfRule>
  </conditionalFormatting>
  <conditionalFormatting sqref="K2306">
    <cfRule type="notContainsBlanks" dxfId="18064" priority="18974">
      <formula>LEN(TRIM(K2306))&gt;0</formula>
    </cfRule>
  </conditionalFormatting>
  <conditionalFormatting sqref="M2306">
    <cfRule type="containsText" dxfId="18063" priority="18973" operator="containsText" text="Complete">
      <formula>NOT(ISERROR(SEARCH("Complete",M2306)))</formula>
    </cfRule>
  </conditionalFormatting>
  <conditionalFormatting sqref="I2306">
    <cfRule type="cellIs" dxfId="18062" priority="18972" operator="greaterThan">
      <formula>2.35</formula>
    </cfRule>
  </conditionalFormatting>
  <conditionalFormatting sqref="I2306">
    <cfRule type="cellIs" dxfId="18061" priority="18968" operator="greaterThan">
      <formula>2.35</formula>
    </cfRule>
  </conditionalFormatting>
  <conditionalFormatting sqref="J2306">
    <cfRule type="notContainsBlanks" dxfId="18060" priority="18971">
      <formula>LEN(TRIM(J2306))&gt;0</formula>
    </cfRule>
  </conditionalFormatting>
  <conditionalFormatting sqref="K2306">
    <cfRule type="notContainsBlanks" dxfId="18059" priority="18970">
      <formula>LEN(TRIM(K2306))&gt;0</formula>
    </cfRule>
  </conditionalFormatting>
  <conditionalFormatting sqref="M2306">
    <cfRule type="containsText" dxfId="18058" priority="18969" operator="containsText" text="Complete">
      <formula>NOT(ISERROR(SEARCH("Complete",M2306)))</formula>
    </cfRule>
  </conditionalFormatting>
  <conditionalFormatting sqref="J2307">
    <cfRule type="notContainsBlanks" dxfId="18057" priority="18967">
      <formula>LEN(TRIM(J2307))&gt;0</formula>
    </cfRule>
  </conditionalFormatting>
  <conditionalFormatting sqref="K2307">
    <cfRule type="notContainsBlanks" dxfId="18056" priority="18966">
      <formula>LEN(TRIM(K2307))&gt;0</formula>
    </cfRule>
  </conditionalFormatting>
  <conditionalFormatting sqref="M2307">
    <cfRule type="containsText" dxfId="18055" priority="18965" operator="containsText" text="Complete">
      <formula>NOT(ISERROR(SEARCH("Complete",M2307)))</formula>
    </cfRule>
  </conditionalFormatting>
  <conditionalFormatting sqref="I2307">
    <cfRule type="cellIs" dxfId="18054" priority="18964" operator="greaterThan">
      <formula>2.35</formula>
    </cfRule>
  </conditionalFormatting>
  <conditionalFormatting sqref="I2307">
    <cfRule type="cellIs" dxfId="18053" priority="18960" operator="greaterThan">
      <formula>2.35</formula>
    </cfRule>
  </conditionalFormatting>
  <conditionalFormatting sqref="J2307">
    <cfRule type="notContainsBlanks" dxfId="18052" priority="18963">
      <formula>LEN(TRIM(J2307))&gt;0</formula>
    </cfRule>
  </conditionalFormatting>
  <conditionalFormatting sqref="K2307">
    <cfRule type="notContainsBlanks" dxfId="18051" priority="18962">
      <formula>LEN(TRIM(K2307))&gt;0</formula>
    </cfRule>
  </conditionalFormatting>
  <conditionalFormatting sqref="M2307">
    <cfRule type="containsText" dxfId="18050" priority="18961" operator="containsText" text="Complete">
      <formula>NOT(ISERROR(SEARCH("Complete",M2307)))</formula>
    </cfRule>
  </conditionalFormatting>
  <conditionalFormatting sqref="J2307">
    <cfRule type="notContainsBlanks" dxfId="18049" priority="18959">
      <formula>LEN(TRIM(J2307))&gt;0</formula>
    </cfRule>
  </conditionalFormatting>
  <conditionalFormatting sqref="K2307">
    <cfRule type="notContainsBlanks" dxfId="18048" priority="18958">
      <formula>LEN(TRIM(K2307))&gt;0</formula>
    </cfRule>
  </conditionalFormatting>
  <conditionalFormatting sqref="M2307">
    <cfRule type="containsText" dxfId="18047" priority="18957" operator="containsText" text="Complete">
      <formula>NOT(ISERROR(SEARCH("Complete",M2307)))</formula>
    </cfRule>
  </conditionalFormatting>
  <conditionalFormatting sqref="I2307">
    <cfRule type="cellIs" dxfId="18046" priority="18956" operator="greaterThan">
      <formula>2.35</formula>
    </cfRule>
  </conditionalFormatting>
  <conditionalFormatting sqref="I2307">
    <cfRule type="cellIs" dxfId="18045" priority="18952" operator="greaterThan">
      <formula>2.35</formula>
    </cfRule>
  </conditionalFormatting>
  <conditionalFormatting sqref="J2307">
    <cfRule type="notContainsBlanks" dxfId="18044" priority="18955">
      <formula>LEN(TRIM(J2307))&gt;0</formula>
    </cfRule>
  </conditionalFormatting>
  <conditionalFormatting sqref="K2307">
    <cfRule type="notContainsBlanks" dxfId="18043" priority="18954">
      <formula>LEN(TRIM(K2307))&gt;0</formula>
    </cfRule>
  </conditionalFormatting>
  <conditionalFormatting sqref="M2307">
    <cfRule type="containsText" dxfId="18042" priority="18953" operator="containsText" text="Complete">
      <formula>NOT(ISERROR(SEARCH("Complete",M2307)))</formula>
    </cfRule>
  </conditionalFormatting>
  <conditionalFormatting sqref="J2308">
    <cfRule type="notContainsBlanks" dxfId="18041" priority="18951">
      <formula>LEN(TRIM(J2308))&gt;0</formula>
    </cfRule>
  </conditionalFormatting>
  <conditionalFormatting sqref="K2308">
    <cfRule type="notContainsBlanks" dxfId="18040" priority="18950">
      <formula>LEN(TRIM(K2308))&gt;0</formula>
    </cfRule>
  </conditionalFormatting>
  <conditionalFormatting sqref="M2308">
    <cfRule type="containsText" dxfId="18039" priority="18949" operator="containsText" text="Complete">
      <formula>NOT(ISERROR(SEARCH("Complete",M2308)))</formula>
    </cfRule>
  </conditionalFormatting>
  <conditionalFormatting sqref="I2308">
    <cfRule type="cellIs" dxfId="18038" priority="18948" operator="greaterThan">
      <formula>2.35</formula>
    </cfRule>
  </conditionalFormatting>
  <conditionalFormatting sqref="I2308">
    <cfRule type="cellIs" dxfId="18037" priority="18944" operator="greaterThan">
      <formula>2.35</formula>
    </cfRule>
  </conditionalFormatting>
  <conditionalFormatting sqref="J2308">
    <cfRule type="notContainsBlanks" dxfId="18036" priority="18947">
      <formula>LEN(TRIM(J2308))&gt;0</formula>
    </cfRule>
  </conditionalFormatting>
  <conditionalFormatting sqref="K2308">
    <cfRule type="notContainsBlanks" dxfId="18035" priority="18946">
      <formula>LEN(TRIM(K2308))&gt;0</formula>
    </cfRule>
  </conditionalFormatting>
  <conditionalFormatting sqref="M2308">
    <cfRule type="containsText" dxfId="18034" priority="18945" operator="containsText" text="Complete">
      <formula>NOT(ISERROR(SEARCH("Complete",M2308)))</formula>
    </cfRule>
  </conditionalFormatting>
  <conditionalFormatting sqref="J2308">
    <cfRule type="notContainsBlanks" dxfId="18033" priority="18943">
      <formula>LEN(TRIM(J2308))&gt;0</formula>
    </cfRule>
  </conditionalFormatting>
  <conditionalFormatting sqref="K2308">
    <cfRule type="notContainsBlanks" dxfId="18032" priority="18942">
      <formula>LEN(TRIM(K2308))&gt;0</formula>
    </cfRule>
  </conditionalFormatting>
  <conditionalFormatting sqref="M2308">
    <cfRule type="containsText" dxfId="18031" priority="18941" operator="containsText" text="Complete">
      <formula>NOT(ISERROR(SEARCH("Complete",M2308)))</formula>
    </cfRule>
  </conditionalFormatting>
  <conditionalFormatting sqref="I2308">
    <cfRule type="cellIs" dxfId="18030" priority="18940" operator="greaterThan">
      <formula>2.35</formula>
    </cfRule>
  </conditionalFormatting>
  <conditionalFormatting sqref="I2308">
    <cfRule type="cellIs" dxfId="18029" priority="18936" operator="greaterThan">
      <formula>2.35</formula>
    </cfRule>
  </conditionalFormatting>
  <conditionalFormatting sqref="J2308">
    <cfRule type="notContainsBlanks" dxfId="18028" priority="18939">
      <formula>LEN(TRIM(J2308))&gt;0</formula>
    </cfRule>
  </conditionalFormatting>
  <conditionalFormatting sqref="K2308">
    <cfRule type="notContainsBlanks" dxfId="18027" priority="18938">
      <formula>LEN(TRIM(K2308))&gt;0</formula>
    </cfRule>
  </conditionalFormatting>
  <conditionalFormatting sqref="M2308">
    <cfRule type="containsText" dxfId="18026" priority="18937" operator="containsText" text="Complete">
      <formula>NOT(ISERROR(SEARCH("Complete",M2308)))</formula>
    </cfRule>
  </conditionalFormatting>
  <conditionalFormatting sqref="J2309">
    <cfRule type="notContainsBlanks" dxfId="18025" priority="18935">
      <formula>LEN(TRIM(J2309))&gt;0</formula>
    </cfRule>
  </conditionalFormatting>
  <conditionalFormatting sqref="K2309">
    <cfRule type="notContainsBlanks" dxfId="18024" priority="18934">
      <formula>LEN(TRIM(K2309))&gt;0</formula>
    </cfRule>
  </conditionalFormatting>
  <conditionalFormatting sqref="M2309">
    <cfRule type="containsText" dxfId="18023" priority="18933" operator="containsText" text="Complete">
      <formula>NOT(ISERROR(SEARCH("Complete",M2309)))</formula>
    </cfRule>
  </conditionalFormatting>
  <conditionalFormatting sqref="I2309">
    <cfRule type="cellIs" dxfId="18022" priority="18932" operator="greaterThan">
      <formula>2.35</formula>
    </cfRule>
  </conditionalFormatting>
  <conditionalFormatting sqref="I2309">
    <cfRule type="cellIs" dxfId="18021" priority="18928" operator="greaterThan">
      <formula>2.35</formula>
    </cfRule>
  </conditionalFormatting>
  <conditionalFormatting sqref="J2309">
    <cfRule type="notContainsBlanks" dxfId="18020" priority="18931">
      <formula>LEN(TRIM(J2309))&gt;0</formula>
    </cfRule>
  </conditionalFormatting>
  <conditionalFormatting sqref="K2309">
    <cfRule type="notContainsBlanks" dxfId="18019" priority="18930">
      <formula>LEN(TRIM(K2309))&gt;0</formula>
    </cfRule>
  </conditionalFormatting>
  <conditionalFormatting sqref="M2309">
    <cfRule type="containsText" dxfId="18018" priority="18929" operator="containsText" text="Complete">
      <formula>NOT(ISERROR(SEARCH("Complete",M2309)))</formula>
    </cfRule>
  </conditionalFormatting>
  <conditionalFormatting sqref="J2309">
    <cfRule type="notContainsBlanks" dxfId="18017" priority="18927">
      <formula>LEN(TRIM(J2309))&gt;0</formula>
    </cfRule>
  </conditionalFormatting>
  <conditionalFormatting sqref="K2309">
    <cfRule type="notContainsBlanks" dxfId="18016" priority="18926">
      <formula>LEN(TRIM(K2309))&gt;0</formula>
    </cfRule>
  </conditionalFormatting>
  <conditionalFormatting sqref="M2309">
    <cfRule type="containsText" dxfId="18015" priority="18925" operator="containsText" text="Complete">
      <formula>NOT(ISERROR(SEARCH("Complete",M2309)))</formula>
    </cfRule>
  </conditionalFormatting>
  <conditionalFormatting sqref="I2309">
    <cfRule type="cellIs" dxfId="18014" priority="18924" operator="greaterThan">
      <formula>2.35</formula>
    </cfRule>
  </conditionalFormatting>
  <conditionalFormatting sqref="I2309">
    <cfRule type="cellIs" dxfId="18013" priority="18920" operator="greaterThan">
      <formula>2.35</formula>
    </cfRule>
  </conditionalFormatting>
  <conditionalFormatting sqref="J2309">
    <cfRule type="notContainsBlanks" dxfId="18012" priority="18923">
      <formula>LEN(TRIM(J2309))&gt;0</formula>
    </cfRule>
  </conditionalFormatting>
  <conditionalFormatting sqref="K2309">
    <cfRule type="notContainsBlanks" dxfId="18011" priority="18922">
      <formula>LEN(TRIM(K2309))&gt;0</formula>
    </cfRule>
  </conditionalFormatting>
  <conditionalFormatting sqref="M2309">
    <cfRule type="containsText" dxfId="18010" priority="18921" operator="containsText" text="Complete">
      <formula>NOT(ISERROR(SEARCH("Complete",M2309)))</formula>
    </cfRule>
  </conditionalFormatting>
  <conditionalFormatting sqref="J2310">
    <cfRule type="notContainsBlanks" dxfId="18009" priority="18919">
      <formula>LEN(TRIM(J2310))&gt;0</formula>
    </cfRule>
  </conditionalFormatting>
  <conditionalFormatting sqref="K2310">
    <cfRule type="notContainsBlanks" dxfId="18008" priority="18918">
      <formula>LEN(TRIM(K2310))&gt;0</formula>
    </cfRule>
  </conditionalFormatting>
  <conditionalFormatting sqref="M2310">
    <cfRule type="containsText" dxfId="18007" priority="18917" operator="containsText" text="Complete">
      <formula>NOT(ISERROR(SEARCH("Complete",M2310)))</formula>
    </cfRule>
  </conditionalFormatting>
  <conditionalFormatting sqref="I2310">
    <cfRule type="cellIs" dxfId="18006" priority="18916" operator="greaterThan">
      <formula>2.35</formula>
    </cfRule>
  </conditionalFormatting>
  <conditionalFormatting sqref="I2310">
    <cfRule type="cellIs" dxfId="18005" priority="18912" operator="greaterThan">
      <formula>2.35</formula>
    </cfRule>
  </conditionalFormatting>
  <conditionalFormatting sqref="J2310">
    <cfRule type="notContainsBlanks" dxfId="18004" priority="18915">
      <formula>LEN(TRIM(J2310))&gt;0</formula>
    </cfRule>
  </conditionalFormatting>
  <conditionalFormatting sqref="K2310">
    <cfRule type="notContainsBlanks" dxfId="18003" priority="18914">
      <formula>LEN(TRIM(K2310))&gt;0</formula>
    </cfRule>
  </conditionalFormatting>
  <conditionalFormatting sqref="M2310">
    <cfRule type="containsText" dxfId="18002" priority="18913" operator="containsText" text="Complete">
      <formula>NOT(ISERROR(SEARCH("Complete",M2310)))</formula>
    </cfRule>
  </conditionalFormatting>
  <conditionalFormatting sqref="J2310">
    <cfRule type="notContainsBlanks" dxfId="18001" priority="18911">
      <formula>LEN(TRIM(J2310))&gt;0</formula>
    </cfRule>
  </conditionalFormatting>
  <conditionalFormatting sqref="K2310">
    <cfRule type="notContainsBlanks" dxfId="18000" priority="18910">
      <formula>LEN(TRIM(K2310))&gt;0</formula>
    </cfRule>
  </conditionalFormatting>
  <conditionalFormatting sqref="M2310">
    <cfRule type="containsText" dxfId="17999" priority="18909" operator="containsText" text="Complete">
      <formula>NOT(ISERROR(SEARCH("Complete",M2310)))</formula>
    </cfRule>
  </conditionalFormatting>
  <conditionalFormatting sqref="I2310">
    <cfRule type="cellIs" dxfId="17998" priority="18908" operator="greaterThan">
      <formula>2.35</formula>
    </cfRule>
  </conditionalFormatting>
  <conditionalFormatting sqref="I2310">
    <cfRule type="cellIs" dxfId="17997" priority="18904" operator="greaterThan">
      <formula>2.35</formula>
    </cfRule>
  </conditionalFormatting>
  <conditionalFormatting sqref="J2310">
    <cfRule type="notContainsBlanks" dxfId="17996" priority="18907">
      <formula>LEN(TRIM(J2310))&gt;0</formula>
    </cfRule>
  </conditionalFormatting>
  <conditionalFormatting sqref="K2310">
    <cfRule type="notContainsBlanks" dxfId="17995" priority="18906">
      <formula>LEN(TRIM(K2310))&gt;0</formula>
    </cfRule>
  </conditionalFormatting>
  <conditionalFormatting sqref="M2310">
    <cfRule type="containsText" dxfId="17994" priority="18905" operator="containsText" text="Complete">
      <formula>NOT(ISERROR(SEARCH("Complete",M2310)))</formula>
    </cfRule>
  </conditionalFormatting>
  <conditionalFormatting sqref="J2311">
    <cfRule type="notContainsBlanks" dxfId="17993" priority="18903">
      <formula>LEN(TRIM(J2311))&gt;0</formula>
    </cfRule>
  </conditionalFormatting>
  <conditionalFormatting sqref="K2311">
    <cfRule type="notContainsBlanks" dxfId="17992" priority="18902">
      <formula>LEN(TRIM(K2311))&gt;0</formula>
    </cfRule>
  </conditionalFormatting>
  <conditionalFormatting sqref="M2311">
    <cfRule type="containsText" dxfId="17991" priority="18901" operator="containsText" text="Complete">
      <formula>NOT(ISERROR(SEARCH("Complete",M2311)))</formula>
    </cfRule>
  </conditionalFormatting>
  <conditionalFormatting sqref="I2311">
    <cfRule type="cellIs" dxfId="17990" priority="18900" operator="greaterThan">
      <formula>2.35</formula>
    </cfRule>
  </conditionalFormatting>
  <conditionalFormatting sqref="I2311">
    <cfRule type="cellIs" dxfId="17989" priority="18896" operator="greaterThan">
      <formula>2.35</formula>
    </cfRule>
  </conditionalFormatting>
  <conditionalFormatting sqref="J2311">
    <cfRule type="notContainsBlanks" dxfId="17988" priority="18899">
      <formula>LEN(TRIM(J2311))&gt;0</formula>
    </cfRule>
  </conditionalFormatting>
  <conditionalFormatting sqref="K2311">
    <cfRule type="notContainsBlanks" dxfId="17987" priority="18898">
      <formula>LEN(TRIM(K2311))&gt;0</formula>
    </cfRule>
  </conditionalFormatting>
  <conditionalFormatting sqref="M2311">
    <cfRule type="containsText" dxfId="17986" priority="18897" operator="containsText" text="Complete">
      <formula>NOT(ISERROR(SEARCH("Complete",M2311)))</formula>
    </cfRule>
  </conditionalFormatting>
  <conditionalFormatting sqref="J2311">
    <cfRule type="notContainsBlanks" dxfId="17985" priority="18895">
      <formula>LEN(TRIM(J2311))&gt;0</formula>
    </cfRule>
  </conditionalFormatting>
  <conditionalFormatting sqref="K2311">
    <cfRule type="notContainsBlanks" dxfId="17984" priority="18894">
      <formula>LEN(TRIM(K2311))&gt;0</formula>
    </cfRule>
  </conditionalFormatting>
  <conditionalFormatting sqref="M2311">
    <cfRule type="containsText" dxfId="17983" priority="18893" operator="containsText" text="Complete">
      <formula>NOT(ISERROR(SEARCH("Complete",M2311)))</formula>
    </cfRule>
  </conditionalFormatting>
  <conditionalFormatting sqref="I2311">
    <cfRule type="cellIs" dxfId="17982" priority="18892" operator="greaterThan">
      <formula>2.35</formula>
    </cfRule>
  </conditionalFormatting>
  <conditionalFormatting sqref="I2311">
    <cfRule type="cellIs" dxfId="17981" priority="18888" operator="greaterThan">
      <formula>2.35</formula>
    </cfRule>
  </conditionalFormatting>
  <conditionalFormatting sqref="J2311">
    <cfRule type="notContainsBlanks" dxfId="17980" priority="18891">
      <formula>LEN(TRIM(J2311))&gt;0</formula>
    </cfRule>
  </conditionalFormatting>
  <conditionalFormatting sqref="K2311">
    <cfRule type="notContainsBlanks" dxfId="17979" priority="18890">
      <formula>LEN(TRIM(K2311))&gt;0</formula>
    </cfRule>
  </conditionalFormatting>
  <conditionalFormatting sqref="M2311">
    <cfRule type="containsText" dxfId="17978" priority="18889" operator="containsText" text="Complete">
      <formula>NOT(ISERROR(SEARCH("Complete",M2311)))</formula>
    </cfRule>
  </conditionalFormatting>
  <conditionalFormatting sqref="J2312">
    <cfRule type="notContainsBlanks" dxfId="17977" priority="18887">
      <formula>LEN(TRIM(J2312))&gt;0</formula>
    </cfRule>
  </conditionalFormatting>
  <conditionalFormatting sqref="K2312">
    <cfRule type="notContainsBlanks" dxfId="17976" priority="18886">
      <formula>LEN(TRIM(K2312))&gt;0</formula>
    </cfRule>
  </conditionalFormatting>
  <conditionalFormatting sqref="M2312">
    <cfRule type="containsText" dxfId="17975" priority="18885" operator="containsText" text="Complete">
      <formula>NOT(ISERROR(SEARCH("Complete",M2312)))</formula>
    </cfRule>
  </conditionalFormatting>
  <conditionalFormatting sqref="I2312">
    <cfRule type="cellIs" dxfId="17974" priority="18884" operator="greaterThan">
      <formula>2.35</formula>
    </cfRule>
  </conditionalFormatting>
  <conditionalFormatting sqref="I2312">
    <cfRule type="cellIs" dxfId="17973" priority="18880" operator="greaterThan">
      <formula>2.35</formula>
    </cfRule>
  </conditionalFormatting>
  <conditionalFormatting sqref="J2312">
    <cfRule type="notContainsBlanks" dxfId="17972" priority="18883">
      <formula>LEN(TRIM(J2312))&gt;0</formula>
    </cfRule>
  </conditionalFormatting>
  <conditionalFormatting sqref="K2312">
    <cfRule type="notContainsBlanks" dxfId="17971" priority="18882">
      <formula>LEN(TRIM(K2312))&gt;0</formula>
    </cfRule>
  </conditionalFormatting>
  <conditionalFormatting sqref="M2312">
    <cfRule type="containsText" dxfId="17970" priority="18881" operator="containsText" text="Complete">
      <formula>NOT(ISERROR(SEARCH("Complete",M2312)))</formula>
    </cfRule>
  </conditionalFormatting>
  <conditionalFormatting sqref="J2312">
    <cfRule type="notContainsBlanks" dxfId="17969" priority="18879">
      <formula>LEN(TRIM(J2312))&gt;0</formula>
    </cfRule>
  </conditionalFormatting>
  <conditionalFormatting sqref="K2312">
    <cfRule type="notContainsBlanks" dxfId="17968" priority="18878">
      <formula>LEN(TRIM(K2312))&gt;0</formula>
    </cfRule>
  </conditionalFormatting>
  <conditionalFormatting sqref="M2312">
    <cfRule type="containsText" dxfId="17967" priority="18877" operator="containsText" text="Complete">
      <formula>NOT(ISERROR(SEARCH("Complete",M2312)))</formula>
    </cfRule>
  </conditionalFormatting>
  <conditionalFormatting sqref="I2312">
    <cfRule type="cellIs" dxfId="17966" priority="18876" operator="greaterThan">
      <formula>2.35</formula>
    </cfRule>
  </conditionalFormatting>
  <conditionalFormatting sqref="I2312">
    <cfRule type="cellIs" dxfId="17965" priority="18872" operator="greaterThan">
      <formula>2.35</formula>
    </cfRule>
  </conditionalFormatting>
  <conditionalFormatting sqref="J2312">
    <cfRule type="notContainsBlanks" dxfId="17964" priority="18875">
      <formula>LEN(TRIM(J2312))&gt;0</formula>
    </cfRule>
  </conditionalFormatting>
  <conditionalFormatting sqref="K2312">
    <cfRule type="notContainsBlanks" dxfId="17963" priority="18874">
      <formula>LEN(TRIM(K2312))&gt;0</formula>
    </cfRule>
  </conditionalFormatting>
  <conditionalFormatting sqref="M2312">
    <cfRule type="containsText" dxfId="17962" priority="18873" operator="containsText" text="Complete">
      <formula>NOT(ISERROR(SEARCH("Complete",M2312)))</formula>
    </cfRule>
  </conditionalFormatting>
  <conditionalFormatting sqref="J2313">
    <cfRule type="notContainsBlanks" dxfId="17961" priority="18871">
      <formula>LEN(TRIM(J2313))&gt;0</formula>
    </cfRule>
  </conditionalFormatting>
  <conditionalFormatting sqref="K2313">
    <cfRule type="notContainsBlanks" dxfId="17960" priority="18870">
      <formula>LEN(TRIM(K2313))&gt;0</formula>
    </cfRule>
  </conditionalFormatting>
  <conditionalFormatting sqref="M2313">
    <cfRule type="containsText" dxfId="17959" priority="18869" operator="containsText" text="Complete">
      <formula>NOT(ISERROR(SEARCH("Complete",M2313)))</formula>
    </cfRule>
  </conditionalFormatting>
  <conditionalFormatting sqref="I2313">
    <cfRule type="cellIs" dxfId="17958" priority="18868" operator="greaterThan">
      <formula>2.35</formula>
    </cfRule>
  </conditionalFormatting>
  <conditionalFormatting sqref="I2313">
    <cfRule type="cellIs" dxfId="17957" priority="18864" operator="greaterThan">
      <formula>2.35</formula>
    </cfRule>
  </conditionalFormatting>
  <conditionalFormatting sqref="J2313">
    <cfRule type="notContainsBlanks" dxfId="17956" priority="18867">
      <formula>LEN(TRIM(J2313))&gt;0</formula>
    </cfRule>
  </conditionalFormatting>
  <conditionalFormatting sqref="K2313">
    <cfRule type="notContainsBlanks" dxfId="17955" priority="18866">
      <formula>LEN(TRIM(K2313))&gt;0</formula>
    </cfRule>
  </conditionalFormatting>
  <conditionalFormatting sqref="M2313">
    <cfRule type="containsText" dxfId="17954" priority="18865" operator="containsText" text="Complete">
      <formula>NOT(ISERROR(SEARCH("Complete",M2313)))</formula>
    </cfRule>
  </conditionalFormatting>
  <conditionalFormatting sqref="J2313">
    <cfRule type="notContainsBlanks" dxfId="17953" priority="18863">
      <formula>LEN(TRIM(J2313))&gt;0</formula>
    </cfRule>
  </conditionalFormatting>
  <conditionalFormatting sqref="K2313">
    <cfRule type="notContainsBlanks" dxfId="17952" priority="18862">
      <formula>LEN(TRIM(K2313))&gt;0</formula>
    </cfRule>
  </conditionalFormatting>
  <conditionalFormatting sqref="M2313">
    <cfRule type="containsText" dxfId="17951" priority="18861" operator="containsText" text="Complete">
      <formula>NOT(ISERROR(SEARCH("Complete",M2313)))</formula>
    </cfRule>
  </conditionalFormatting>
  <conditionalFormatting sqref="I2313">
    <cfRule type="cellIs" dxfId="17950" priority="18860" operator="greaterThan">
      <formula>2.35</formula>
    </cfRule>
  </conditionalFormatting>
  <conditionalFormatting sqref="I2313">
    <cfRule type="cellIs" dxfId="17949" priority="18856" operator="greaterThan">
      <formula>2.35</formula>
    </cfRule>
  </conditionalFormatting>
  <conditionalFormatting sqref="J2313">
    <cfRule type="notContainsBlanks" dxfId="17948" priority="18859">
      <formula>LEN(TRIM(J2313))&gt;0</formula>
    </cfRule>
  </conditionalFormatting>
  <conditionalFormatting sqref="K2313">
    <cfRule type="notContainsBlanks" dxfId="17947" priority="18858">
      <formula>LEN(TRIM(K2313))&gt;0</formula>
    </cfRule>
  </conditionalFormatting>
  <conditionalFormatting sqref="M2313">
    <cfRule type="containsText" dxfId="17946" priority="18857" operator="containsText" text="Complete">
      <formula>NOT(ISERROR(SEARCH("Complete",M2313)))</formula>
    </cfRule>
  </conditionalFormatting>
  <conditionalFormatting sqref="J2314">
    <cfRule type="notContainsBlanks" dxfId="17945" priority="18855">
      <formula>LEN(TRIM(J2314))&gt;0</formula>
    </cfRule>
  </conditionalFormatting>
  <conditionalFormatting sqref="K2314">
    <cfRule type="notContainsBlanks" dxfId="17944" priority="18854">
      <formula>LEN(TRIM(K2314))&gt;0</formula>
    </cfRule>
  </conditionalFormatting>
  <conditionalFormatting sqref="M2314">
    <cfRule type="containsText" dxfId="17943" priority="18853" operator="containsText" text="Complete">
      <formula>NOT(ISERROR(SEARCH("Complete",M2314)))</formula>
    </cfRule>
  </conditionalFormatting>
  <conditionalFormatting sqref="I2314">
    <cfRule type="cellIs" dxfId="17942" priority="18852" operator="greaterThan">
      <formula>2.35</formula>
    </cfRule>
  </conditionalFormatting>
  <conditionalFormatting sqref="I2314">
    <cfRule type="cellIs" dxfId="17941" priority="18848" operator="greaterThan">
      <formula>2.35</formula>
    </cfRule>
  </conditionalFormatting>
  <conditionalFormatting sqref="J2314">
    <cfRule type="notContainsBlanks" dxfId="17940" priority="18851">
      <formula>LEN(TRIM(J2314))&gt;0</formula>
    </cfRule>
  </conditionalFormatting>
  <conditionalFormatting sqref="K2314">
    <cfRule type="notContainsBlanks" dxfId="17939" priority="18850">
      <formula>LEN(TRIM(K2314))&gt;0</formula>
    </cfRule>
  </conditionalFormatting>
  <conditionalFormatting sqref="M2314">
    <cfRule type="containsText" dxfId="17938" priority="18849" operator="containsText" text="Complete">
      <formula>NOT(ISERROR(SEARCH("Complete",M2314)))</formula>
    </cfRule>
  </conditionalFormatting>
  <conditionalFormatting sqref="J2314">
    <cfRule type="notContainsBlanks" dxfId="17937" priority="18847">
      <formula>LEN(TRIM(J2314))&gt;0</formula>
    </cfRule>
  </conditionalFormatting>
  <conditionalFormatting sqref="K2314">
    <cfRule type="notContainsBlanks" dxfId="17936" priority="18846">
      <formula>LEN(TRIM(K2314))&gt;0</formula>
    </cfRule>
  </conditionalFormatting>
  <conditionalFormatting sqref="M2314">
    <cfRule type="containsText" dxfId="17935" priority="18845" operator="containsText" text="Complete">
      <formula>NOT(ISERROR(SEARCH("Complete",M2314)))</formula>
    </cfRule>
  </conditionalFormatting>
  <conditionalFormatting sqref="I2314">
    <cfRule type="cellIs" dxfId="17934" priority="18844" operator="greaterThan">
      <formula>2.35</formula>
    </cfRule>
  </conditionalFormatting>
  <conditionalFormatting sqref="I2314">
    <cfRule type="cellIs" dxfId="17933" priority="18840" operator="greaterThan">
      <formula>2.35</formula>
    </cfRule>
  </conditionalFormatting>
  <conditionalFormatting sqref="J2314">
    <cfRule type="notContainsBlanks" dxfId="17932" priority="18843">
      <formula>LEN(TRIM(J2314))&gt;0</formula>
    </cfRule>
  </conditionalFormatting>
  <conditionalFormatting sqref="K2314">
    <cfRule type="notContainsBlanks" dxfId="17931" priority="18842">
      <formula>LEN(TRIM(K2314))&gt;0</formula>
    </cfRule>
  </conditionalFormatting>
  <conditionalFormatting sqref="M2314">
    <cfRule type="containsText" dxfId="17930" priority="18841" operator="containsText" text="Complete">
      <formula>NOT(ISERROR(SEARCH("Complete",M2314)))</formula>
    </cfRule>
  </conditionalFormatting>
  <conditionalFormatting sqref="J2315">
    <cfRule type="notContainsBlanks" dxfId="17929" priority="18839">
      <formula>LEN(TRIM(J2315))&gt;0</formula>
    </cfRule>
  </conditionalFormatting>
  <conditionalFormatting sqref="K2315">
    <cfRule type="notContainsBlanks" dxfId="17928" priority="18838">
      <formula>LEN(TRIM(K2315))&gt;0</formula>
    </cfRule>
  </conditionalFormatting>
  <conditionalFormatting sqref="M2315">
    <cfRule type="containsText" dxfId="17927" priority="18837" operator="containsText" text="Complete">
      <formula>NOT(ISERROR(SEARCH("Complete",M2315)))</formula>
    </cfRule>
  </conditionalFormatting>
  <conditionalFormatting sqref="I2315">
    <cfRule type="cellIs" dxfId="17926" priority="18836" operator="greaterThan">
      <formula>2.35</formula>
    </cfRule>
  </conditionalFormatting>
  <conditionalFormatting sqref="I2315">
    <cfRule type="cellIs" dxfId="17925" priority="18832" operator="greaterThan">
      <formula>2.35</formula>
    </cfRule>
  </conditionalFormatting>
  <conditionalFormatting sqref="J2315">
    <cfRule type="notContainsBlanks" dxfId="17924" priority="18835">
      <formula>LEN(TRIM(J2315))&gt;0</formula>
    </cfRule>
  </conditionalFormatting>
  <conditionalFormatting sqref="K2315">
    <cfRule type="notContainsBlanks" dxfId="17923" priority="18834">
      <formula>LEN(TRIM(K2315))&gt;0</formula>
    </cfRule>
  </conditionalFormatting>
  <conditionalFormatting sqref="M2315">
    <cfRule type="containsText" dxfId="17922" priority="18833" operator="containsText" text="Complete">
      <formula>NOT(ISERROR(SEARCH("Complete",M2315)))</formula>
    </cfRule>
  </conditionalFormatting>
  <conditionalFormatting sqref="J2315">
    <cfRule type="notContainsBlanks" dxfId="17921" priority="18831">
      <formula>LEN(TRIM(J2315))&gt;0</formula>
    </cfRule>
  </conditionalFormatting>
  <conditionalFormatting sqref="K2315">
    <cfRule type="notContainsBlanks" dxfId="17920" priority="18830">
      <formula>LEN(TRIM(K2315))&gt;0</formula>
    </cfRule>
  </conditionalFormatting>
  <conditionalFormatting sqref="M2315">
    <cfRule type="containsText" dxfId="17919" priority="18829" operator="containsText" text="Complete">
      <formula>NOT(ISERROR(SEARCH("Complete",M2315)))</formula>
    </cfRule>
  </conditionalFormatting>
  <conditionalFormatting sqref="I2315">
    <cfRule type="cellIs" dxfId="17918" priority="18828" operator="greaterThan">
      <formula>2.35</formula>
    </cfRule>
  </conditionalFormatting>
  <conditionalFormatting sqref="I2315">
    <cfRule type="cellIs" dxfId="17917" priority="18824" operator="greaterThan">
      <formula>2.35</formula>
    </cfRule>
  </conditionalFormatting>
  <conditionalFormatting sqref="J2315">
    <cfRule type="notContainsBlanks" dxfId="17916" priority="18827">
      <formula>LEN(TRIM(J2315))&gt;0</formula>
    </cfRule>
  </conditionalFormatting>
  <conditionalFormatting sqref="K2315">
    <cfRule type="notContainsBlanks" dxfId="17915" priority="18826">
      <formula>LEN(TRIM(K2315))&gt;0</formula>
    </cfRule>
  </conditionalFormatting>
  <conditionalFormatting sqref="M2315">
    <cfRule type="containsText" dxfId="17914" priority="18825" operator="containsText" text="Complete">
      <formula>NOT(ISERROR(SEARCH("Complete",M2315)))</formula>
    </cfRule>
  </conditionalFormatting>
  <conditionalFormatting sqref="J2316">
    <cfRule type="notContainsBlanks" dxfId="17913" priority="18823">
      <formula>LEN(TRIM(J2316))&gt;0</formula>
    </cfRule>
  </conditionalFormatting>
  <conditionalFormatting sqref="K2316">
    <cfRule type="notContainsBlanks" dxfId="17912" priority="18822">
      <formula>LEN(TRIM(K2316))&gt;0</formula>
    </cfRule>
  </conditionalFormatting>
  <conditionalFormatting sqref="M2316">
    <cfRule type="containsText" dxfId="17911" priority="18821" operator="containsText" text="Complete">
      <formula>NOT(ISERROR(SEARCH("Complete",M2316)))</formula>
    </cfRule>
  </conditionalFormatting>
  <conditionalFormatting sqref="I2316">
    <cfRule type="cellIs" dxfId="17910" priority="18820" operator="greaterThan">
      <formula>2.35</formula>
    </cfRule>
  </conditionalFormatting>
  <conditionalFormatting sqref="I2316">
    <cfRule type="cellIs" dxfId="17909" priority="18816" operator="greaterThan">
      <formula>2.35</formula>
    </cfRule>
  </conditionalFormatting>
  <conditionalFormatting sqref="J2316">
    <cfRule type="notContainsBlanks" dxfId="17908" priority="18819">
      <formula>LEN(TRIM(J2316))&gt;0</formula>
    </cfRule>
  </conditionalFormatting>
  <conditionalFormatting sqref="K2316">
    <cfRule type="notContainsBlanks" dxfId="17907" priority="18818">
      <formula>LEN(TRIM(K2316))&gt;0</formula>
    </cfRule>
  </conditionalFormatting>
  <conditionalFormatting sqref="M2316">
    <cfRule type="containsText" dxfId="17906" priority="18817" operator="containsText" text="Complete">
      <formula>NOT(ISERROR(SEARCH("Complete",M2316)))</formula>
    </cfRule>
  </conditionalFormatting>
  <conditionalFormatting sqref="J2316">
    <cfRule type="notContainsBlanks" dxfId="17905" priority="18815">
      <formula>LEN(TRIM(J2316))&gt;0</formula>
    </cfRule>
  </conditionalFormatting>
  <conditionalFormatting sqref="K2316">
    <cfRule type="notContainsBlanks" dxfId="17904" priority="18814">
      <formula>LEN(TRIM(K2316))&gt;0</formula>
    </cfRule>
  </conditionalFormatting>
  <conditionalFormatting sqref="M2316">
    <cfRule type="containsText" dxfId="17903" priority="18813" operator="containsText" text="Complete">
      <formula>NOT(ISERROR(SEARCH("Complete",M2316)))</formula>
    </cfRule>
  </conditionalFormatting>
  <conditionalFormatting sqref="I2316">
    <cfRule type="cellIs" dxfId="17902" priority="18812" operator="greaterThan">
      <formula>2.35</formula>
    </cfRule>
  </conditionalFormatting>
  <conditionalFormatting sqref="I2316">
    <cfRule type="cellIs" dxfId="17901" priority="18808" operator="greaterThan">
      <formula>2.35</formula>
    </cfRule>
  </conditionalFormatting>
  <conditionalFormatting sqref="J2316">
    <cfRule type="notContainsBlanks" dxfId="17900" priority="18811">
      <formula>LEN(TRIM(J2316))&gt;0</formula>
    </cfRule>
  </conditionalFormatting>
  <conditionalFormatting sqref="K2316">
    <cfRule type="notContainsBlanks" dxfId="17899" priority="18810">
      <formula>LEN(TRIM(K2316))&gt;0</formula>
    </cfRule>
  </conditionalFormatting>
  <conditionalFormatting sqref="M2316">
    <cfRule type="containsText" dxfId="17898" priority="18809" operator="containsText" text="Complete">
      <formula>NOT(ISERROR(SEARCH("Complete",M2316)))</formula>
    </cfRule>
  </conditionalFormatting>
  <conditionalFormatting sqref="J2317">
    <cfRule type="notContainsBlanks" dxfId="17897" priority="18807">
      <formula>LEN(TRIM(J2317))&gt;0</formula>
    </cfRule>
  </conditionalFormatting>
  <conditionalFormatting sqref="K2317">
    <cfRule type="notContainsBlanks" dxfId="17896" priority="18806">
      <formula>LEN(TRIM(K2317))&gt;0</formula>
    </cfRule>
  </conditionalFormatting>
  <conditionalFormatting sqref="M2317">
    <cfRule type="containsText" dxfId="17895" priority="18805" operator="containsText" text="Complete">
      <formula>NOT(ISERROR(SEARCH("Complete",M2317)))</formula>
    </cfRule>
  </conditionalFormatting>
  <conditionalFormatting sqref="I2317">
    <cfRule type="cellIs" dxfId="17894" priority="18804" operator="greaterThan">
      <formula>2.35</formula>
    </cfRule>
  </conditionalFormatting>
  <conditionalFormatting sqref="I2317">
    <cfRule type="cellIs" dxfId="17893" priority="18800" operator="greaterThan">
      <formula>2.35</formula>
    </cfRule>
  </conditionalFormatting>
  <conditionalFormatting sqref="J2317">
    <cfRule type="notContainsBlanks" dxfId="17892" priority="18803">
      <formula>LEN(TRIM(J2317))&gt;0</formula>
    </cfRule>
  </conditionalFormatting>
  <conditionalFormatting sqref="K2317">
    <cfRule type="notContainsBlanks" dxfId="17891" priority="18802">
      <formula>LEN(TRIM(K2317))&gt;0</formula>
    </cfRule>
  </conditionalFormatting>
  <conditionalFormatting sqref="M2317">
    <cfRule type="containsText" dxfId="17890" priority="18801" operator="containsText" text="Complete">
      <formula>NOT(ISERROR(SEARCH("Complete",M2317)))</formula>
    </cfRule>
  </conditionalFormatting>
  <conditionalFormatting sqref="J2317">
    <cfRule type="notContainsBlanks" dxfId="17889" priority="18799">
      <formula>LEN(TRIM(J2317))&gt;0</formula>
    </cfRule>
  </conditionalFormatting>
  <conditionalFormatting sqref="K2317">
    <cfRule type="notContainsBlanks" dxfId="17888" priority="18798">
      <formula>LEN(TRIM(K2317))&gt;0</formula>
    </cfRule>
  </conditionalFormatting>
  <conditionalFormatting sqref="M2317">
    <cfRule type="containsText" dxfId="17887" priority="18797" operator="containsText" text="Complete">
      <formula>NOT(ISERROR(SEARCH("Complete",M2317)))</formula>
    </cfRule>
  </conditionalFormatting>
  <conditionalFormatting sqref="I2317">
    <cfRule type="cellIs" dxfId="17886" priority="18796" operator="greaterThan">
      <formula>2.35</formula>
    </cfRule>
  </conditionalFormatting>
  <conditionalFormatting sqref="I2317">
    <cfRule type="cellIs" dxfId="17885" priority="18792" operator="greaterThan">
      <formula>2.35</formula>
    </cfRule>
  </conditionalFormatting>
  <conditionalFormatting sqref="J2317">
    <cfRule type="notContainsBlanks" dxfId="17884" priority="18795">
      <formula>LEN(TRIM(J2317))&gt;0</formula>
    </cfRule>
  </conditionalFormatting>
  <conditionalFormatting sqref="K2317">
    <cfRule type="notContainsBlanks" dxfId="17883" priority="18794">
      <formula>LEN(TRIM(K2317))&gt;0</formula>
    </cfRule>
  </conditionalFormatting>
  <conditionalFormatting sqref="M2317">
    <cfRule type="containsText" dxfId="17882" priority="18793" operator="containsText" text="Complete">
      <formula>NOT(ISERROR(SEARCH("Complete",M2317)))</formula>
    </cfRule>
  </conditionalFormatting>
  <conditionalFormatting sqref="J2318">
    <cfRule type="notContainsBlanks" dxfId="17881" priority="18791">
      <formula>LEN(TRIM(J2318))&gt;0</formula>
    </cfRule>
  </conditionalFormatting>
  <conditionalFormatting sqref="K2318">
    <cfRule type="notContainsBlanks" dxfId="17880" priority="18790">
      <formula>LEN(TRIM(K2318))&gt;0</formula>
    </cfRule>
  </conditionalFormatting>
  <conditionalFormatting sqref="M2318">
    <cfRule type="containsText" dxfId="17879" priority="18789" operator="containsText" text="Complete">
      <formula>NOT(ISERROR(SEARCH("Complete",M2318)))</formula>
    </cfRule>
  </conditionalFormatting>
  <conditionalFormatting sqref="I2318">
    <cfRule type="cellIs" dxfId="17878" priority="18788" operator="greaterThan">
      <formula>2.35</formula>
    </cfRule>
  </conditionalFormatting>
  <conditionalFormatting sqref="I2318">
    <cfRule type="cellIs" dxfId="17877" priority="18784" operator="greaterThan">
      <formula>2.35</formula>
    </cfRule>
  </conditionalFormatting>
  <conditionalFormatting sqref="J2318">
    <cfRule type="notContainsBlanks" dxfId="17876" priority="18787">
      <formula>LEN(TRIM(J2318))&gt;0</formula>
    </cfRule>
  </conditionalFormatting>
  <conditionalFormatting sqref="K2318">
    <cfRule type="notContainsBlanks" dxfId="17875" priority="18786">
      <formula>LEN(TRIM(K2318))&gt;0</formula>
    </cfRule>
  </conditionalFormatting>
  <conditionalFormatting sqref="M2318">
    <cfRule type="containsText" dxfId="17874" priority="18785" operator="containsText" text="Complete">
      <formula>NOT(ISERROR(SEARCH("Complete",M2318)))</formula>
    </cfRule>
  </conditionalFormatting>
  <conditionalFormatting sqref="J2318">
    <cfRule type="notContainsBlanks" dxfId="17873" priority="18783">
      <formula>LEN(TRIM(J2318))&gt;0</formula>
    </cfRule>
  </conditionalFormatting>
  <conditionalFormatting sqref="K2318">
    <cfRule type="notContainsBlanks" dxfId="17872" priority="18782">
      <formula>LEN(TRIM(K2318))&gt;0</formula>
    </cfRule>
  </conditionalFormatting>
  <conditionalFormatting sqref="M2318">
    <cfRule type="containsText" dxfId="17871" priority="18781" operator="containsText" text="Complete">
      <formula>NOT(ISERROR(SEARCH("Complete",M2318)))</formula>
    </cfRule>
  </conditionalFormatting>
  <conditionalFormatting sqref="I2318">
    <cfRule type="cellIs" dxfId="17870" priority="18780" operator="greaterThan">
      <formula>2.35</formula>
    </cfRule>
  </conditionalFormatting>
  <conditionalFormatting sqref="I2318">
    <cfRule type="cellIs" dxfId="17869" priority="18776" operator="greaterThan">
      <formula>2.35</formula>
    </cfRule>
  </conditionalFormatting>
  <conditionalFormatting sqref="J2318">
    <cfRule type="notContainsBlanks" dxfId="17868" priority="18779">
      <formula>LEN(TRIM(J2318))&gt;0</formula>
    </cfRule>
  </conditionalFormatting>
  <conditionalFormatting sqref="K2318">
    <cfRule type="notContainsBlanks" dxfId="17867" priority="18778">
      <formula>LEN(TRIM(K2318))&gt;0</formula>
    </cfRule>
  </conditionalFormatting>
  <conditionalFormatting sqref="M2318">
    <cfRule type="containsText" dxfId="17866" priority="18777" operator="containsText" text="Complete">
      <formula>NOT(ISERROR(SEARCH("Complete",M2318)))</formula>
    </cfRule>
  </conditionalFormatting>
  <conditionalFormatting sqref="J2319">
    <cfRule type="notContainsBlanks" dxfId="17865" priority="18775">
      <formula>LEN(TRIM(J2319))&gt;0</formula>
    </cfRule>
  </conditionalFormatting>
  <conditionalFormatting sqref="K2319">
    <cfRule type="notContainsBlanks" dxfId="17864" priority="18774">
      <formula>LEN(TRIM(K2319))&gt;0</formula>
    </cfRule>
  </conditionalFormatting>
  <conditionalFormatting sqref="M2319">
    <cfRule type="containsText" dxfId="17863" priority="18773" operator="containsText" text="Complete">
      <formula>NOT(ISERROR(SEARCH("Complete",M2319)))</formula>
    </cfRule>
  </conditionalFormatting>
  <conditionalFormatting sqref="I2319">
    <cfRule type="cellIs" dxfId="17862" priority="18772" operator="greaterThan">
      <formula>2.35</formula>
    </cfRule>
  </conditionalFormatting>
  <conditionalFormatting sqref="I2319">
    <cfRule type="cellIs" dxfId="17861" priority="18768" operator="greaterThan">
      <formula>2.35</formula>
    </cfRule>
  </conditionalFormatting>
  <conditionalFormatting sqref="J2319">
    <cfRule type="notContainsBlanks" dxfId="17860" priority="18771">
      <formula>LEN(TRIM(J2319))&gt;0</formula>
    </cfRule>
  </conditionalFormatting>
  <conditionalFormatting sqref="K2319">
    <cfRule type="notContainsBlanks" dxfId="17859" priority="18770">
      <formula>LEN(TRIM(K2319))&gt;0</formula>
    </cfRule>
  </conditionalFormatting>
  <conditionalFormatting sqref="M2319">
    <cfRule type="containsText" dxfId="17858" priority="18769" operator="containsText" text="Complete">
      <formula>NOT(ISERROR(SEARCH("Complete",M2319)))</formula>
    </cfRule>
  </conditionalFormatting>
  <conditionalFormatting sqref="J2319">
    <cfRule type="notContainsBlanks" dxfId="17857" priority="18767">
      <formula>LEN(TRIM(J2319))&gt;0</formula>
    </cfRule>
  </conditionalFormatting>
  <conditionalFormatting sqref="K2319">
    <cfRule type="notContainsBlanks" dxfId="17856" priority="18766">
      <formula>LEN(TRIM(K2319))&gt;0</formula>
    </cfRule>
  </conditionalFormatting>
  <conditionalFormatting sqref="M2319">
    <cfRule type="containsText" dxfId="17855" priority="18765" operator="containsText" text="Complete">
      <formula>NOT(ISERROR(SEARCH("Complete",M2319)))</formula>
    </cfRule>
  </conditionalFormatting>
  <conditionalFormatting sqref="I2319">
    <cfRule type="cellIs" dxfId="17854" priority="18764" operator="greaterThan">
      <formula>2.35</formula>
    </cfRule>
  </conditionalFormatting>
  <conditionalFormatting sqref="I2319">
    <cfRule type="cellIs" dxfId="17853" priority="18760" operator="greaterThan">
      <formula>2.35</formula>
    </cfRule>
  </conditionalFormatting>
  <conditionalFormatting sqref="J2319">
    <cfRule type="notContainsBlanks" dxfId="17852" priority="18763">
      <formula>LEN(TRIM(J2319))&gt;0</formula>
    </cfRule>
  </conditionalFormatting>
  <conditionalFormatting sqref="K2319">
    <cfRule type="notContainsBlanks" dxfId="17851" priority="18762">
      <formula>LEN(TRIM(K2319))&gt;0</formula>
    </cfRule>
  </conditionalFormatting>
  <conditionalFormatting sqref="M2319">
    <cfRule type="containsText" dxfId="17850" priority="18761" operator="containsText" text="Complete">
      <formula>NOT(ISERROR(SEARCH("Complete",M2319)))</formula>
    </cfRule>
  </conditionalFormatting>
  <conditionalFormatting sqref="J2320">
    <cfRule type="notContainsBlanks" dxfId="17849" priority="18759">
      <formula>LEN(TRIM(J2320))&gt;0</formula>
    </cfRule>
  </conditionalFormatting>
  <conditionalFormatting sqref="K2320">
    <cfRule type="notContainsBlanks" dxfId="17848" priority="18758">
      <formula>LEN(TRIM(K2320))&gt;0</formula>
    </cfRule>
  </conditionalFormatting>
  <conditionalFormatting sqref="M2320">
    <cfRule type="containsText" dxfId="17847" priority="18757" operator="containsText" text="Complete">
      <formula>NOT(ISERROR(SEARCH("Complete",M2320)))</formula>
    </cfRule>
  </conditionalFormatting>
  <conditionalFormatting sqref="I2320">
    <cfRule type="cellIs" dxfId="17846" priority="18756" operator="greaterThan">
      <formula>2.35</formula>
    </cfRule>
  </conditionalFormatting>
  <conditionalFormatting sqref="I2320">
    <cfRule type="cellIs" dxfId="17845" priority="18752" operator="greaterThan">
      <formula>2.35</formula>
    </cfRule>
  </conditionalFormatting>
  <conditionalFormatting sqref="J2320">
    <cfRule type="notContainsBlanks" dxfId="17844" priority="18755">
      <formula>LEN(TRIM(J2320))&gt;0</formula>
    </cfRule>
  </conditionalFormatting>
  <conditionalFormatting sqref="K2320">
    <cfRule type="notContainsBlanks" dxfId="17843" priority="18754">
      <formula>LEN(TRIM(K2320))&gt;0</formula>
    </cfRule>
  </conditionalFormatting>
  <conditionalFormatting sqref="M2320">
    <cfRule type="containsText" dxfId="17842" priority="18753" operator="containsText" text="Complete">
      <formula>NOT(ISERROR(SEARCH("Complete",M2320)))</formula>
    </cfRule>
  </conditionalFormatting>
  <conditionalFormatting sqref="J2320">
    <cfRule type="notContainsBlanks" dxfId="17841" priority="18751">
      <formula>LEN(TRIM(J2320))&gt;0</formula>
    </cfRule>
  </conditionalFormatting>
  <conditionalFormatting sqref="K2320">
    <cfRule type="notContainsBlanks" dxfId="17840" priority="18750">
      <formula>LEN(TRIM(K2320))&gt;0</formula>
    </cfRule>
  </conditionalFormatting>
  <conditionalFormatting sqref="M2320">
    <cfRule type="containsText" dxfId="17839" priority="18749" operator="containsText" text="Complete">
      <formula>NOT(ISERROR(SEARCH("Complete",M2320)))</formula>
    </cfRule>
  </conditionalFormatting>
  <conditionalFormatting sqref="I2320">
    <cfRule type="cellIs" dxfId="17838" priority="18748" operator="greaterThan">
      <formula>2.35</formula>
    </cfRule>
  </conditionalFormatting>
  <conditionalFormatting sqref="I2320">
    <cfRule type="cellIs" dxfId="17837" priority="18744" operator="greaterThan">
      <formula>2.35</formula>
    </cfRule>
  </conditionalFormatting>
  <conditionalFormatting sqref="J2320">
    <cfRule type="notContainsBlanks" dxfId="17836" priority="18747">
      <formula>LEN(TRIM(J2320))&gt;0</formula>
    </cfRule>
  </conditionalFormatting>
  <conditionalFormatting sqref="K2320">
    <cfRule type="notContainsBlanks" dxfId="17835" priority="18746">
      <formula>LEN(TRIM(K2320))&gt;0</formula>
    </cfRule>
  </conditionalFormatting>
  <conditionalFormatting sqref="M2320">
    <cfRule type="containsText" dxfId="17834" priority="18745" operator="containsText" text="Complete">
      <formula>NOT(ISERROR(SEARCH("Complete",M2320)))</formula>
    </cfRule>
  </conditionalFormatting>
  <conditionalFormatting sqref="J2321">
    <cfRule type="notContainsBlanks" dxfId="17833" priority="18743">
      <formula>LEN(TRIM(J2321))&gt;0</formula>
    </cfRule>
  </conditionalFormatting>
  <conditionalFormatting sqref="K2321">
    <cfRule type="notContainsBlanks" dxfId="17832" priority="18742">
      <formula>LEN(TRIM(K2321))&gt;0</formula>
    </cfRule>
  </conditionalFormatting>
  <conditionalFormatting sqref="M2321">
    <cfRule type="containsText" dxfId="17831" priority="18741" operator="containsText" text="Complete">
      <formula>NOT(ISERROR(SEARCH("Complete",M2321)))</formula>
    </cfRule>
  </conditionalFormatting>
  <conditionalFormatting sqref="I2321">
    <cfRule type="cellIs" dxfId="17830" priority="18740" operator="greaterThan">
      <formula>2.35</formula>
    </cfRule>
  </conditionalFormatting>
  <conditionalFormatting sqref="I2321">
    <cfRule type="cellIs" dxfId="17829" priority="18736" operator="greaterThan">
      <formula>2.35</formula>
    </cfRule>
  </conditionalFormatting>
  <conditionalFormatting sqref="J2321">
    <cfRule type="notContainsBlanks" dxfId="17828" priority="18739">
      <formula>LEN(TRIM(J2321))&gt;0</formula>
    </cfRule>
  </conditionalFormatting>
  <conditionalFormatting sqref="K2321">
    <cfRule type="notContainsBlanks" dxfId="17827" priority="18738">
      <formula>LEN(TRIM(K2321))&gt;0</formula>
    </cfRule>
  </conditionalFormatting>
  <conditionalFormatting sqref="M2321">
    <cfRule type="containsText" dxfId="17826" priority="18737" operator="containsText" text="Complete">
      <formula>NOT(ISERROR(SEARCH("Complete",M2321)))</formula>
    </cfRule>
  </conditionalFormatting>
  <conditionalFormatting sqref="J2321">
    <cfRule type="notContainsBlanks" dxfId="17825" priority="18735">
      <formula>LEN(TRIM(J2321))&gt;0</formula>
    </cfRule>
  </conditionalFormatting>
  <conditionalFormatting sqref="K2321">
    <cfRule type="notContainsBlanks" dxfId="17824" priority="18734">
      <formula>LEN(TRIM(K2321))&gt;0</formula>
    </cfRule>
  </conditionalFormatting>
  <conditionalFormatting sqref="M2321">
    <cfRule type="containsText" dxfId="17823" priority="18733" operator="containsText" text="Complete">
      <formula>NOT(ISERROR(SEARCH("Complete",M2321)))</formula>
    </cfRule>
  </conditionalFormatting>
  <conditionalFormatting sqref="I2321">
    <cfRule type="cellIs" dxfId="17822" priority="18732" operator="greaterThan">
      <formula>2.35</formula>
    </cfRule>
  </conditionalFormatting>
  <conditionalFormatting sqref="I2321">
    <cfRule type="cellIs" dxfId="17821" priority="18728" operator="greaterThan">
      <formula>2.35</formula>
    </cfRule>
  </conditionalFormatting>
  <conditionalFormatting sqref="J2321">
    <cfRule type="notContainsBlanks" dxfId="17820" priority="18731">
      <formula>LEN(TRIM(J2321))&gt;0</formula>
    </cfRule>
  </conditionalFormatting>
  <conditionalFormatting sqref="K2321">
    <cfRule type="notContainsBlanks" dxfId="17819" priority="18730">
      <formula>LEN(TRIM(K2321))&gt;0</formula>
    </cfRule>
  </conditionalFormatting>
  <conditionalFormatting sqref="M2321">
    <cfRule type="containsText" dxfId="17818" priority="18729" operator="containsText" text="Complete">
      <formula>NOT(ISERROR(SEARCH("Complete",M2321)))</formula>
    </cfRule>
  </conditionalFormatting>
  <conditionalFormatting sqref="J2322">
    <cfRule type="notContainsBlanks" dxfId="17817" priority="18727">
      <formula>LEN(TRIM(J2322))&gt;0</formula>
    </cfRule>
  </conditionalFormatting>
  <conditionalFormatting sqref="K2322">
    <cfRule type="notContainsBlanks" dxfId="17816" priority="18726">
      <formula>LEN(TRIM(K2322))&gt;0</formula>
    </cfRule>
  </conditionalFormatting>
  <conditionalFormatting sqref="M2322">
    <cfRule type="containsText" dxfId="17815" priority="18725" operator="containsText" text="Complete">
      <formula>NOT(ISERROR(SEARCH("Complete",M2322)))</formula>
    </cfRule>
  </conditionalFormatting>
  <conditionalFormatting sqref="I2322">
    <cfRule type="cellIs" dxfId="17814" priority="18724" operator="greaterThan">
      <formula>2.35</formula>
    </cfRule>
  </conditionalFormatting>
  <conditionalFormatting sqref="I2322">
    <cfRule type="cellIs" dxfId="17813" priority="18720" operator="greaterThan">
      <formula>2.35</formula>
    </cfRule>
  </conditionalFormatting>
  <conditionalFormatting sqref="J2322">
    <cfRule type="notContainsBlanks" dxfId="17812" priority="18723">
      <formula>LEN(TRIM(J2322))&gt;0</formula>
    </cfRule>
  </conditionalFormatting>
  <conditionalFormatting sqref="K2322">
    <cfRule type="notContainsBlanks" dxfId="17811" priority="18722">
      <formula>LEN(TRIM(K2322))&gt;0</formula>
    </cfRule>
  </conditionalFormatting>
  <conditionalFormatting sqref="M2322">
    <cfRule type="containsText" dxfId="17810" priority="18721" operator="containsText" text="Complete">
      <formula>NOT(ISERROR(SEARCH("Complete",M2322)))</formula>
    </cfRule>
  </conditionalFormatting>
  <conditionalFormatting sqref="J2322">
    <cfRule type="notContainsBlanks" dxfId="17809" priority="18719">
      <formula>LEN(TRIM(J2322))&gt;0</formula>
    </cfRule>
  </conditionalFormatting>
  <conditionalFormatting sqref="K2322">
    <cfRule type="notContainsBlanks" dxfId="17808" priority="18718">
      <formula>LEN(TRIM(K2322))&gt;0</formula>
    </cfRule>
  </conditionalFormatting>
  <conditionalFormatting sqref="M2322">
    <cfRule type="containsText" dxfId="17807" priority="18717" operator="containsText" text="Complete">
      <formula>NOT(ISERROR(SEARCH("Complete",M2322)))</formula>
    </cfRule>
  </conditionalFormatting>
  <conditionalFormatting sqref="I2322">
    <cfRule type="cellIs" dxfId="17806" priority="18716" operator="greaterThan">
      <formula>2.35</formula>
    </cfRule>
  </conditionalFormatting>
  <conditionalFormatting sqref="I2322">
    <cfRule type="cellIs" dxfId="17805" priority="18712" operator="greaterThan">
      <formula>2.35</formula>
    </cfRule>
  </conditionalFormatting>
  <conditionalFormatting sqref="J2322">
    <cfRule type="notContainsBlanks" dxfId="17804" priority="18715">
      <formula>LEN(TRIM(J2322))&gt;0</formula>
    </cfRule>
  </conditionalFormatting>
  <conditionalFormatting sqref="K2322">
    <cfRule type="notContainsBlanks" dxfId="17803" priority="18714">
      <formula>LEN(TRIM(K2322))&gt;0</formula>
    </cfRule>
  </conditionalFormatting>
  <conditionalFormatting sqref="M2322">
    <cfRule type="containsText" dxfId="17802" priority="18713" operator="containsText" text="Complete">
      <formula>NOT(ISERROR(SEARCH("Complete",M2322)))</formula>
    </cfRule>
  </conditionalFormatting>
  <conditionalFormatting sqref="J2323">
    <cfRule type="notContainsBlanks" dxfId="17801" priority="18711">
      <formula>LEN(TRIM(J2323))&gt;0</formula>
    </cfRule>
  </conditionalFormatting>
  <conditionalFormatting sqref="K2323">
    <cfRule type="notContainsBlanks" dxfId="17800" priority="18710">
      <formula>LEN(TRIM(K2323))&gt;0</formula>
    </cfRule>
  </conditionalFormatting>
  <conditionalFormatting sqref="M2323">
    <cfRule type="containsText" dxfId="17799" priority="18709" operator="containsText" text="Complete">
      <formula>NOT(ISERROR(SEARCH("Complete",M2323)))</formula>
    </cfRule>
  </conditionalFormatting>
  <conditionalFormatting sqref="I2323">
    <cfRule type="cellIs" dxfId="17798" priority="18708" operator="greaterThan">
      <formula>2.35</formula>
    </cfRule>
  </conditionalFormatting>
  <conditionalFormatting sqref="I2323">
    <cfRule type="cellIs" dxfId="17797" priority="18704" operator="greaterThan">
      <formula>2.35</formula>
    </cfRule>
  </conditionalFormatting>
  <conditionalFormatting sqref="J2323">
    <cfRule type="notContainsBlanks" dxfId="17796" priority="18707">
      <formula>LEN(TRIM(J2323))&gt;0</formula>
    </cfRule>
  </conditionalFormatting>
  <conditionalFormatting sqref="K2323">
    <cfRule type="notContainsBlanks" dxfId="17795" priority="18706">
      <formula>LEN(TRIM(K2323))&gt;0</formula>
    </cfRule>
  </conditionalFormatting>
  <conditionalFormatting sqref="M2323">
    <cfRule type="containsText" dxfId="17794" priority="18705" operator="containsText" text="Complete">
      <formula>NOT(ISERROR(SEARCH("Complete",M2323)))</formula>
    </cfRule>
  </conditionalFormatting>
  <conditionalFormatting sqref="J2323">
    <cfRule type="notContainsBlanks" dxfId="17793" priority="18703">
      <formula>LEN(TRIM(J2323))&gt;0</formula>
    </cfRule>
  </conditionalFormatting>
  <conditionalFormatting sqref="K2323">
    <cfRule type="notContainsBlanks" dxfId="17792" priority="18702">
      <formula>LEN(TRIM(K2323))&gt;0</formula>
    </cfRule>
  </conditionalFormatting>
  <conditionalFormatting sqref="M2323">
    <cfRule type="containsText" dxfId="17791" priority="18701" operator="containsText" text="Complete">
      <formula>NOT(ISERROR(SEARCH("Complete",M2323)))</formula>
    </cfRule>
  </conditionalFormatting>
  <conditionalFormatting sqref="I2323">
    <cfRule type="cellIs" dxfId="17790" priority="18700" operator="greaterThan">
      <formula>2.35</formula>
    </cfRule>
  </conditionalFormatting>
  <conditionalFormatting sqref="I2323">
    <cfRule type="cellIs" dxfId="17789" priority="18696" operator="greaterThan">
      <formula>2.35</formula>
    </cfRule>
  </conditionalFormatting>
  <conditionalFormatting sqref="J2323">
    <cfRule type="notContainsBlanks" dxfId="17788" priority="18699">
      <formula>LEN(TRIM(J2323))&gt;0</formula>
    </cfRule>
  </conditionalFormatting>
  <conditionalFormatting sqref="K2323">
    <cfRule type="notContainsBlanks" dxfId="17787" priority="18698">
      <formula>LEN(TRIM(K2323))&gt;0</formula>
    </cfRule>
  </conditionalFormatting>
  <conditionalFormatting sqref="M2323">
    <cfRule type="containsText" dxfId="17786" priority="18697" operator="containsText" text="Complete">
      <formula>NOT(ISERROR(SEARCH("Complete",M2323)))</formula>
    </cfRule>
  </conditionalFormatting>
  <conditionalFormatting sqref="J2324">
    <cfRule type="notContainsBlanks" dxfId="17785" priority="18695">
      <formula>LEN(TRIM(J2324))&gt;0</formula>
    </cfRule>
  </conditionalFormatting>
  <conditionalFormatting sqref="K2324">
    <cfRule type="notContainsBlanks" dxfId="17784" priority="18694">
      <formula>LEN(TRIM(K2324))&gt;0</formula>
    </cfRule>
  </conditionalFormatting>
  <conditionalFormatting sqref="M2324">
    <cfRule type="containsText" dxfId="17783" priority="18693" operator="containsText" text="Complete">
      <formula>NOT(ISERROR(SEARCH("Complete",M2324)))</formula>
    </cfRule>
  </conditionalFormatting>
  <conditionalFormatting sqref="J2324">
    <cfRule type="notContainsBlanks" dxfId="17782" priority="18691">
      <formula>LEN(TRIM(J2324))&gt;0</formula>
    </cfRule>
  </conditionalFormatting>
  <conditionalFormatting sqref="K2324">
    <cfRule type="notContainsBlanks" dxfId="17781" priority="18690">
      <formula>LEN(TRIM(K2324))&gt;0</formula>
    </cfRule>
  </conditionalFormatting>
  <conditionalFormatting sqref="M2324">
    <cfRule type="containsText" dxfId="17780" priority="18689" operator="containsText" text="Complete">
      <formula>NOT(ISERROR(SEARCH("Complete",M2324)))</formula>
    </cfRule>
  </conditionalFormatting>
  <conditionalFormatting sqref="J2324">
    <cfRule type="notContainsBlanks" dxfId="17779" priority="18687">
      <formula>LEN(TRIM(J2324))&gt;0</formula>
    </cfRule>
  </conditionalFormatting>
  <conditionalFormatting sqref="K2324">
    <cfRule type="notContainsBlanks" dxfId="17778" priority="18686">
      <formula>LEN(TRIM(K2324))&gt;0</formula>
    </cfRule>
  </conditionalFormatting>
  <conditionalFormatting sqref="M2324">
    <cfRule type="containsText" dxfId="17777" priority="18685" operator="containsText" text="Complete">
      <formula>NOT(ISERROR(SEARCH("Complete",M2324)))</formula>
    </cfRule>
  </conditionalFormatting>
  <conditionalFormatting sqref="J2324">
    <cfRule type="notContainsBlanks" dxfId="17776" priority="18683">
      <formula>LEN(TRIM(J2324))&gt;0</formula>
    </cfRule>
  </conditionalFormatting>
  <conditionalFormatting sqref="K2324">
    <cfRule type="notContainsBlanks" dxfId="17775" priority="18682">
      <formula>LEN(TRIM(K2324))&gt;0</formula>
    </cfRule>
  </conditionalFormatting>
  <conditionalFormatting sqref="M2324">
    <cfRule type="containsText" dxfId="17774" priority="18681" operator="containsText" text="Complete">
      <formula>NOT(ISERROR(SEARCH("Complete",M2324)))</formula>
    </cfRule>
  </conditionalFormatting>
  <conditionalFormatting sqref="I2324">
    <cfRule type="cellIs" dxfId="17773" priority="18679" operator="greaterThan">
      <formula>2.35</formula>
    </cfRule>
  </conditionalFormatting>
  <conditionalFormatting sqref="I2324">
    <cfRule type="cellIs" dxfId="17772" priority="18678" operator="greaterThan">
      <formula>2.35</formula>
    </cfRule>
  </conditionalFormatting>
  <conditionalFormatting sqref="I2324">
    <cfRule type="cellIs" dxfId="17771" priority="18677" operator="greaterThan">
      <formula>2.35</formula>
    </cfRule>
  </conditionalFormatting>
  <conditionalFormatting sqref="I2324">
    <cfRule type="cellIs" dxfId="17770" priority="18676" operator="greaterThan">
      <formula>2.35</formula>
    </cfRule>
  </conditionalFormatting>
  <conditionalFormatting sqref="J2325">
    <cfRule type="notContainsBlanks" dxfId="17769" priority="18675">
      <formula>LEN(TRIM(J2325))&gt;0</formula>
    </cfRule>
  </conditionalFormatting>
  <conditionalFormatting sqref="K2325">
    <cfRule type="notContainsBlanks" dxfId="17768" priority="18674">
      <formula>LEN(TRIM(K2325))&gt;0</formula>
    </cfRule>
  </conditionalFormatting>
  <conditionalFormatting sqref="M2325">
    <cfRule type="containsText" dxfId="17767" priority="18673" operator="containsText" text="Complete">
      <formula>NOT(ISERROR(SEARCH("Complete",M2325)))</formula>
    </cfRule>
  </conditionalFormatting>
  <conditionalFormatting sqref="J2325">
    <cfRule type="notContainsBlanks" dxfId="17766" priority="18672">
      <formula>LEN(TRIM(J2325))&gt;0</formula>
    </cfRule>
  </conditionalFormatting>
  <conditionalFormatting sqref="K2325">
    <cfRule type="notContainsBlanks" dxfId="17765" priority="18671">
      <formula>LEN(TRIM(K2325))&gt;0</formula>
    </cfRule>
  </conditionalFormatting>
  <conditionalFormatting sqref="M2325">
    <cfRule type="containsText" dxfId="17764" priority="18670" operator="containsText" text="Complete">
      <formula>NOT(ISERROR(SEARCH("Complete",M2325)))</formula>
    </cfRule>
  </conditionalFormatting>
  <conditionalFormatting sqref="J2325">
    <cfRule type="notContainsBlanks" dxfId="17763" priority="18669">
      <formula>LEN(TRIM(J2325))&gt;0</formula>
    </cfRule>
  </conditionalFormatting>
  <conditionalFormatting sqref="K2325">
    <cfRule type="notContainsBlanks" dxfId="17762" priority="18668">
      <formula>LEN(TRIM(K2325))&gt;0</formula>
    </cfRule>
  </conditionalFormatting>
  <conditionalFormatting sqref="M2325">
    <cfRule type="containsText" dxfId="17761" priority="18667" operator="containsText" text="Complete">
      <formula>NOT(ISERROR(SEARCH("Complete",M2325)))</formula>
    </cfRule>
  </conditionalFormatting>
  <conditionalFormatting sqref="J2325">
    <cfRule type="notContainsBlanks" dxfId="17760" priority="18666">
      <formula>LEN(TRIM(J2325))&gt;0</formula>
    </cfRule>
  </conditionalFormatting>
  <conditionalFormatting sqref="K2325">
    <cfRule type="notContainsBlanks" dxfId="17759" priority="18665">
      <formula>LEN(TRIM(K2325))&gt;0</formula>
    </cfRule>
  </conditionalFormatting>
  <conditionalFormatting sqref="M2325">
    <cfRule type="containsText" dxfId="17758" priority="18664" operator="containsText" text="Complete">
      <formula>NOT(ISERROR(SEARCH("Complete",M2325)))</formula>
    </cfRule>
  </conditionalFormatting>
  <conditionalFormatting sqref="I2325">
    <cfRule type="cellIs" dxfId="17757" priority="18663" operator="greaterThan">
      <formula>2.35</formula>
    </cfRule>
  </conditionalFormatting>
  <conditionalFormatting sqref="I2325">
    <cfRule type="cellIs" dxfId="17756" priority="18662" operator="greaterThan">
      <formula>2.35</formula>
    </cfRule>
  </conditionalFormatting>
  <conditionalFormatting sqref="I2325">
    <cfRule type="cellIs" dxfId="17755" priority="18661" operator="greaterThan">
      <formula>2.35</formula>
    </cfRule>
  </conditionalFormatting>
  <conditionalFormatting sqref="I2325">
    <cfRule type="cellIs" dxfId="17754" priority="18660" operator="greaterThan">
      <formula>2.35</formula>
    </cfRule>
  </conditionalFormatting>
  <conditionalFormatting sqref="J2326">
    <cfRule type="notContainsBlanks" dxfId="17753" priority="18659">
      <formula>LEN(TRIM(J2326))&gt;0</formula>
    </cfRule>
  </conditionalFormatting>
  <conditionalFormatting sqref="K2326">
    <cfRule type="notContainsBlanks" dxfId="17752" priority="18658">
      <formula>LEN(TRIM(K2326))&gt;0</formula>
    </cfRule>
  </conditionalFormatting>
  <conditionalFormatting sqref="M2326">
    <cfRule type="containsText" dxfId="17751" priority="18657" operator="containsText" text="Complete">
      <formula>NOT(ISERROR(SEARCH("Complete",M2326)))</formula>
    </cfRule>
  </conditionalFormatting>
  <conditionalFormatting sqref="J2326">
    <cfRule type="notContainsBlanks" dxfId="17750" priority="18656">
      <formula>LEN(TRIM(J2326))&gt;0</formula>
    </cfRule>
  </conditionalFormatting>
  <conditionalFormatting sqref="K2326">
    <cfRule type="notContainsBlanks" dxfId="17749" priority="18655">
      <formula>LEN(TRIM(K2326))&gt;0</formula>
    </cfRule>
  </conditionalFormatting>
  <conditionalFormatting sqref="M2326">
    <cfRule type="containsText" dxfId="17748" priority="18654" operator="containsText" text="Complete">
      <formula>NOT(ISERROR(SEARCH("Complete",M2326)))</formula>
    </cfRule>
  </conditionalFormatting>
  <conditionalFormatting sqref="J2326">
    <cfRule type="notContainsBlanks" dxfId="17747" priority="18653">
      <formula>LEN(TRIM(J2326))&gt;0</formula>
    </cfRule>
  </conditionalFormatting>
  <conditionalFormatting sqref="K2326">
    <cfRule type="notContainsBlanks" dxfId="17746" priority="18652">
      <formula>LEN(TRIM(K2326))&gt;0</formula>
    </cfRule>
  </conditionalFormatting>
  <conditionalFormatting sqref="M2326">
    <cfRule type="containsText" dxfId="17745" priority="18651" operator="containsText" text="Complete">
      <formula>NOT(ISERROR(SEARCH("Complete",M2326)))</formula>
    </cfRule>
  </conditionalFormatting>
  <conditionalFormatting sqref="J2326">
    <cfRule type="notContainsBlanks" dxfId="17744" priority="18650">
      <formula>LEN(TRIM(J2326))&gt;0</formula>
    </cfRule>
  </conditionalFormatting>
  <conditionalFormatting sqref="K2326">
    <cfRule type="notContainsBlanks" dxfId="17743" priority="18649">
      <formula>LEN(TRIM(K2326))&gt;0</formula>
    </cfRule>
  </conditionalFormatting>
  <conditionalFormatting sqref="M2326">
    <cfRule type="containsText" dxfId="17742" priority="18648" operator="containsText" text="Complete">
      <formula>NOT(ISERROR(SEARCH("Complete",M2326)))</formula>
    </cfRule>
  </conditionalFormatting>
  <conditionalFormatting sqref="I2326">
    <cfRule type="cellIs" dxfId="17741" priority="18647" operator="greaterThan">
      <formula>2.35</formula>
    </cfRule>
  </conditionalFormatting>
  <conditionalFormatting sqref="I2326">
    <cfRule type="cellIs" dxfId="17740" priority="18646" operator="greaterThan">
      <formula>2.35</formula>
    </cfRule>
  </conditionalFormatting>
  <conditionalFormatting sqref="I2326">
    <cfRule type="cellIs" dxfId="17739" priority="18645" operator="greaterThan">
      <formula>2.35</formula>
    </cfRule>
  </conditionalFormatting>
  <conditionalFormatting sqref="I2326">
    <cfRule type="cellIs" dxfId="17738" priority="18644" operator="greaterThan">
      <formula>2.35</formula>
    </cfRule>
  </conditionalFormatting>
  <conditionalFormatting sqref="J2327">
    <cfRule type="notContainsBlanks" dxfId="17737" priority="18643">
      <formula>LEN(TRIM(J2327))&gt;0</formula>
    </cfRule>
  </conditionalFormatting>
  <conditionalFormatting sqref="K2327">
    <cfRule type="notContainsBlanks" dxfId="17736" priority="18642">
      <formula>LEN(TRIM(K2327))&gt;0</formula>
    </cfRule>
  </conditionalFormatting>
  <conditionalFormatting sqref="M2327">
    <cfRule type="containsText" dxfId="17735" priority="18641" operator="containsText" text="Complete">
      <formula>NOT(ISERROR(SEARCH("Complete",M2327)))</formula>
    </cfRule>
  </conditionalFormatting>
  <conditionalFormatting sqref="J2327">
    <cfRule type="notContainsBlanks" dxfId="17734" priority="18640">
      <formula>LEN(TRIM(J2327))&gt;0</formula>
    </cfRule>
  </conditionalFormatting>
  <conditionalFormatting sqref="K2327">
    <cfRule type="notContainsBlanks" dxfId="17733" priority="18639">
      <formula>LEN(TRIM(K2327))&gt;0</formula>
    </cfRule>
  </conditionalFormatting>
  <conditionalFormatting sqref="M2327">
    <cfRule type="containsText" dxfId="17732" priority="18638" operator="containsText" text="Complete">
      <formula>NOT(ISERROR(SEARCH("Complete",M2327)))</formula>
    </cfRule>
  </conditionalFormatting>
  <conditionalFormatting sqref="J2327">
    <cfRule type="notContainsBlanks" dxfId="17731" priority="18637">
      <formula>LEN(TRIM(J2327))&gt;0</formula>
    </cfRule>
  </conditionalFormatting>
  <conditionalFormatting sqref="K2327">
    <cfRule type="notContainsBlanks" dxfId="17730" priority="18636">
      <formula>LEN(TRIM(K2327))&gt;0</formula>
    </cfRule>
  </conditionalFormatting>
  <conditionalFormatting sqref="M2327">
    <cfRule type="containsText" dxfId="17729" priority="18635" operator="containsText" text="Complete">
      <formula>NOT(ISERROR(SEARCH("Complete",M2327)))</formula>
    </cfRule>
  </conditionalFormatting>
  <conditionalFormatting sqref="J2327">
    <cfRule type="notContainsBlanks" dxfId="17728" priority="18634">
      <formula>LEN(TRIM(J2327))&gt;0</formula>
    </cfRule>
  </conditionalFormatting>
  <conditionalFormatting sqref="K2327">
    <cfRule type="notContainsBlanks" dxfId="17727" priority="18633">
      <formula>LEN(TRIM(K2327))&gt;0</formula>
    </cfRule>
  </conditionalFormatting>
  <conditionalFormatting sqref="M2327">
    <cfRule type="containsText" dxfId="17726" priority="18632" operator="containsText" text="Complete">
      <formula>NOT(ISERROR(SEARCH("Complete",M2327)))</formula>
    </cfRule>
  </conditionalFormatting>
  <conditionalFormatting sqref="I2327">
    <cfRule type="cellIs" dxfId="17725" priority="18631" operator="greaterThan">
      <formula>2.35</formula>
    </cfRule>
  </conditionalFormatting>
  <conditionalFormatting sqref="I2327">
    <cfRule type="cellIs" dxfId="17724" priority="18630" operator="greaterThan">
      <formula>2.35</formula>
    </cfRule>
  </conditionalFormatting>
  <conditionalFormatting sqref="I2327">
    <cfRule type="cellIs" dxfId="17723" priority="18629" operator="greaterThan">
      <formula>2.35</formula>
    </cfRule>
  </conditionalFormatting>
  <conditionalFormatting sqref="I2327">
    <cfRule type="cellIs" dxfId="17722" priority="18628" operator="greaterThan">
      <formula>2.35</formula>
    </cfRule>
  </conditionalFormatting>
  <conditionalFormatting sqref="J2328">
    <cfRule type="notContainsBlanks" dxfId="17721" priority="18627">
      <formula>LEN(TRIM(J2328))&gt;0</formula>
    </cfRule>
  </conditionalFormatting>
  <conditionalFormatting sqref="K2328">
    <cfRule type="notContainsBlanks" dxfId="17720" priority="18626">
      <formula>LEN(TRIM(K2328))&gt;0</formula>
    </cfRule>
  </conditionalFormatting>
  <conditionalFormatting sqref="M2328">
    <cfRule type="containsText" dxfId="17719" priority="18625" operator="containsText" text="Complete">
      <formula>NOT(ISERROR(SEARCH("Complete",M2328)))</formula>
    </cfRule>
  </conditionalFormatting>
  <conditionalFormatting sqref="J2328">
    <cfRule type="notContainsBlanks" dxfId="17718" priority="18624">
      <formula>LEN(TRIM(J2328))&gt;0</formula>
    </cfRule>
  </conditionalFormatting>
  <conditionalFormatting sqref="K2328">
    <cfRule type="notContainsBlanks" dxfId="17717" priority="18623">
      <formula>LEN(TRIM(K2328))&gt;0</formula>
    </cfRule>
  </conditionalFormatting>
  <conditionalFormatting sqref="M2328">
    <cfRule type="containsText" dxfId="17716" priority="18622" operator="containsText" text="Complete">
      <formula>NOT(ISERROR(SEARCH("Complete",M2328)))</formula>
    </cfRule>
  </conditionalFormatting>
  <conditionalFormatting sqref="J2328">
    <cfRule type="notContainsBlanks" dxfId="17715" priority="18621">
      <formula>LEN(TRIM(J2328))&gt;0</formula>
    </cfRule>
  </conditionalFormatting>
  <conditionalFormatting sqref="K2328">
    <cfRule type="notContainsBlanks" dxfId="17714" priority="18620">
      <formula>LEN(TRIM(K2328))&gt;0</formula>
    </cfRule>
  </conditionalFormatting>
  <conditionalFormatting sqref="M2328">
    <cfRule type="containsText" dxfId="17713" priority="18619" operator="containsText" text="Complete">
      <formula>NOT(ISERROR(SEARCH("Complete",M2328)))</formula>
    </cfRule>
  </conditionalFormatting>
  <conditionalFormatting sqref="J2328">
    <cfRule type="notContainsBlanks" dxfId="17712" priority="18618">
      <formula>LEN(TRIM(J2328))&gt;0</formula>
    </cfRule>
  </conditionalFormatting>
  <conditionalFormatting sqref="K2328">
    <cfRule type="notContainsBlanks" dxfId="17711" priority="18617">
      <formula>LEN(TRIM(K2328))&gt;0</formula>
    </cfRule>
  </conditionalFormatting>
  <conditionalFormatting sqref="M2328">
    <cfRule type="containsText" dxfId="17710" priority="18616" operator="containsText" text="Complete">
      <formula>NOT(ISERROR(SEARCH("Complete",M2328)))</formula>
    </cfRule>
  </conditionalFormatting>
  <conditionalFormatting sqref="I2328">
    <cfRule type="cellIs" dxfId="17709" priority="18615" operator="greaterThan">
      <formula>2.35</formula>
    </cfRule>
  </conditionalFormatting>
  <conditionalFormatting sqref="I2328">
    <cfRule type="cellIs" dxfId="17708" priority="18614" operator="greaterThan">
      <formula>2.35</formula>
    </cfRule>
  </conditionalFormatting>
  <conditionalFormatting sqref="I2328">
    <cfRule type="cellIs" dxfId="17707" priority="18613" operator="greaterThan">
      <formula>2.35</formula>
    </cfRule>
  </conditionalFormatting>
  <conditionalFormatting sqref="I2328">
    <cfRule type="cellIs" dxfId="17706" priority="18612" operator="greaterThan">
      <formula>2.35</formula>
    </cfRule>
  </conditionalFormatting>
  <conditionalFormatting sqref="J2329">
    <cfRule type="notContainsBlanks" dxfId="17705" priority="18611">
      <formula>LEN(TRIM(J2329))&gt;0</formula>
    </cfRule>
  </conditionalFormatting>
  <conditionalFormatting sqref="K2329">
    <cfRule type="notContainsBlanks" dxfId="17704" priority="18610">
      <formula>LEN(TRIM(K2329))&gt;0</formula>
    </cfRule>
  </conditionalFormatting>
  <conditionalFormatting sqref="M2329">
    <cfRule type="containsText" dxfId="17703" priority="18609" operator="containsText" text="Complete">
      <formula>NOT(ISERROR(SEARCH("Complete",M2329)))</formula>
    </cfRule>
  </conditionalFormatting>
  <conditionalFormatting sqref="J2329">
    <cfRule type="notContainsBlanks" dxfId="17702" priority="18608">
      <formula>LEN(TRIM(J2329))&gt;0</formula>
    </cfRule>
  </conditionalFormatting>
  <conditionalFormatting sqref="K2329">
    <cfRule type="notContainsBlanks" dxfId="17701" priority="18607">
      <formula>LEN(TRIM(K2329))&gt;0</formula>
    </cfRule>
  </conditionalFormatting>
  <conditionalFormatting sqref="M2329">
    <cfRule type="containsText" dxfId="17700" priority="18606" operator="containsText" text="Complete">
      <formula>NOT(ISERROR(SEARCH("Complete",M2329)))</formula>
    </cfRule>
  </conditionalFormatting>
  <conditionalFormatting sqref="J2329">
    <cfRule type="notContainsBlanks" dxfId="17699" priority="18605">
      <formula>LEN(TRIM(J2329))&gt;0</formula>
    </cfRule>
  </conditionalFormatting>
  <conditionalFormatting sqref="K2329">
    <cfRule type="notContainsBlanks" dxfId="17698" priority="18604">
      <formula>LEN(TRIM(K2329))&gt;0</formula>
    </cfRule>
  </conditionalFormatting>
  <conditionalFormatting sqref="M2329">
    <cfRule type="containsText" dxfId="17697" priority="18603" operator="containsText" text="Complete">
      <formula>NOT(ISERROR(SEARCH("Complete",M2329)))</formula>
    </cfRule>
  </conditionalFormatting>
  <conditionalFormatting sqref="J2329">
    <cfRule type="notContainsBlanks" dxfId="17696" priority="18602">
      <formula>LEN(TRIM(J2329))&gt;0</formula>
    </cfRule>
  </conditionalFormatting>
  <conditionalFormatting sqref="K2329">
    <cfRule type="notContainsBlanks" dxfId="17695" priority="18601">
      <formula>LEN(TRIM(K2329))&gt;0</formula>
    </cfRule>
  </conditionalFormatting>
  <conditionalFormatting sqref="M2329">
    <cfRule type="containsText" dxfId="17694" priority="18600" operator="containsText" text="Complete">
      <formula>NOT(ISERROR(SEARCH("Complete",M2329)))</formula>
    </cfRule>
  </conditionalFormatting>
  <conditionalFormatting sqref="I2329">
    <cfRule type="cellIs" dxfId="17693" priority="18599" operator="greaterThan">
      <formula>2.35</formula>
    </cfRule>
  </conditionalFormatting>
  <conditionalFormatting sqref="I2329">
    <cfRule type="cellIs" dxfId="17692" priority="18598" operator="greaterThan">
      <formula>2.35</formula>
    </cfRule>
  </conditionalFormatting>
  <conditionalFormatting sqref="I2329">
    <cfRule type="cellIs" dxfId="17691" priority="18597" operator="greaterThan">
      <formula>2.35</formula>
    </cfRule>
  </conditionalFormatting>
  <conditionalFormatting sqref="I2329">
    <cfRule type="cellIs" dxfId="17690" priority="18596" operator="greaterThan">
      <formula>2.35</formula>
    </cfRule>
  </conditionalFormatting>
  <conditionalFormatting sqref="J2330">
    <cfRule type="notContainsBlanks" dxfId="17689" priority="18595">
      <formula>LEN(TRIM(J2330))&gt;0</formula>
    </cfRule>
  </conditionalFormatting>
  <conditionalFormatting sqref="K2330">
    <cfRule type="notContainsBlanks" dxfId="17688" priority="18594">
      <formula>LEN(TRIM(K2330))&gt;0</formula>
    </cfRule>
  </conditionalFormatting>
  <conditionalFormatting sqref="M2330">
    <cfRule type="containsText" dxfId="17687" priority="18593" operator="containsText" text="Complete">
      <formula>NOT(ISERROR(SEARCH("Complete",M2330)))</formula>
    </cfRule>
  </conditionalFormatting>
  <conditionalFormatting sqref="J2330">
    <cfRule type="notContainsBlanks" dxfId="17686" priority="18592">
      <formula>LEN(TRIM(J2330))&gt;0</formula>
    </cfRule>
  </conditionalFormatting>
  <conditionalFormatting sqref="K2330">
    <cfRule type="notContainsBlanks" dxfId="17685" priority="18591">
      <formula>LEN(TRIM(K2330))&gt;0</formula>
    </cfRule>
  </conditionalFormatting>
  <conditionalFormatting sqref="M2330">
    <cfRule type="containsText" dxfId="17684" priority="18590" operator="containsText" text="Complete">
      <formula>NOT(ISERROR(SEARCH("Complete",M2330)))</formula>
    </cfRule>
  </conditionalFormatting>
  <conditionalFormatting sqref="J2330">
    <cfRule type="notContainsBlanks" dxfId="17683" priority="18589">
      <formula>LEN(TRIM(J2330))&gt;0</formula>
    </cfRule>
  </conditionalFormatting>
  <conditionalFormatting sqref="K2330">
    <cfRule type="notContainsBlanks" dxfId="17682" priority="18588">
      <formula>LEN(TRIM(K2330))&gt;0</formula>
    </cfRule>
  </conditionalFormatting>
  <conditionalFormatting sqref="M2330">
    <cfRule type="containsText" dxfId="17681" priority="18587" operator="containsText" text="Complete">
      <formula>NOT(ISERROR(SEARCH("Complete",M2330)))</formula>
    </cfRule>
  </conditionalFormatting>
  <conditionalFormatting sqref="J2330">
    <cfRule type="notContainsBlanks" dxfId="17680" priority="18586">
      <formula>LEN(TRIM(J2330))&gt;0</formula>
    </cfRule>
  </conditionalFormatting>
  <conditionalFormatting sqref="K2330">
    <cfRule type="notContainsBlanks" dxfId="17679" priority="18585">
      <formula>LEN(TRIM(K2330))&gt;0</formula>
    </cfRule>
  </conditionalFormatting>
  <conditionalFormatting sqref="M2330">
    <cfRule type="containsText" dxfId="17678" priority="18584" operator="containsText" text="Complete">
      <formula>NOT(ISERROR(SEARCH("Complete",M2330)))</formula>
    </cfRule>
  </conditionalFormatting>
  <conditionalFormatting sqref="I2330">
    <cfRule type="cellIs" dxfId="17677" priority="18583" operator="greaterThan">
      <formula>2.35</formula>
    </cfRule>
  </conditionalFormatting>
  <conditionalFormatting sqref="I2330">
    <cfRule type="cellIs" dxfId="17676" priority="18582" operator="greaterThan">
      <formula>2.35</formula>
    </cfRule>
  </conditionalFormatting>
  <conditionalFormatting sqref="I2330">
    <cfRule type="cellIs" dxfId="17675" priority="18581" operator="greaterThan">
      <formula>2.35</formula>
    </cfRule>
  </conditionalFormatting>
  <conditionalFormatting sqref="I2330">
    <cfRule type="cellIs" dxfId="17674" priority="18580" operator="greaterThan">
      <formula>2.35</formula>
    </cfRule>
  </conditionalFormatting>
  <conditionalFormatting sqref="J2331">
    <cfRule type="notContainsBlanks" dxfId="17673" priority="18579">
      <formula>LEN(TRIM(J2331))&gt;0</formula>
    </cfRule>
  </conditionalFormatting>
  <conditionalFormatting sqref="K2331">
    <cfRule type="notContainsBlanks" dxfId="17672" priority="18578">
      <formula>LEN(TRIM(K2331))&gt;0</formula>
    </cfRule>
  </conditionalFormatting>
  <conditionalFormatting sqref="M2331">
    <cfRule type="containsText" dxfId="17671" priority="18577" operator="containsText" text="Complete">
      <formula>NOT(ISERROR(SEARCH("Complete",M2331)))</formula>
    </cfRule>
  </conditionalFormatting>
  <conditionalFormatting sqref="J2331">
    <cfRule type="notContainsBlanks" dxfId="17670" priority="18576">
      <formula>LEN(TRIM(J2331))&gt;0</formula>
    </cfRule>
  </conditionalFormatting>
  <conditionalFormatting sqref="K2331">
    <cfRule type="notContainsBlanks" dxfId="17669" priority="18575">
      <formula>LEN(TRIM(K2331))&gt;0</formula>
    </cfRule>
  </conditionalFormatting>
  <conditionalFormatting sqref="M2331">
    <cfRule type="containsText" dxfId="17668" priority="18574" operator="containsText" text="Complete">
      <formula>NOT(ISERROR(SEARCH("Complete",M2331)))</formula>
    </cfRule>
  </conditionalFormatting>
  <conditionalFormatting sqref="J2331">
    <cfRule type="notContainsBlanks" dxfId="17667" priority="18573">
      <formula>LEN(TRIM(J2331))&gt;0</formula>
    </cfRule>
  </conditionalFormatting>
  <conditionalFormatting sqref="K2331">
    <cfRule type="notContainsBlanks" dxfId="17666" priority="18572">
      <formula>LEN(TRIM(K2331))&gt;0</formula>
    </cfRule>
  </conditionalFormatting>
  <conditionalFormatting sqref="M2331">
    <cfRule type="containsText" dxfId="17665" priority="18571" operator="containsText" text="Complete">
      <formula>NOT(ISERROR(SEARCH("Complete",M2331)))</formula>
    </cfRule>
  </conditionalFormatting>
  <conditionalFormatting sqref="J2331">
    <cfRule type="notContainsBlanks" dxfId="17664" priority="18570">
      <formula>LEN(TRIM(J2331))&gt;0</formula>
    </cfRule>
  </conditionalFormatting>
  <conditionalFormatting sqref="K2331">
    <cfRule type="notContainsBlanks" dxfId="17663" priority="18569">
      <formula>LEN(TRIM(K2331))&gt;0</formula>
    </cfRule>
  </conditionalFormatting>
  <conditionalFormatting sqref="M2331">
    <cfRule type="containsText" dxfId="17662" priority="18568" operator="containsText" text="Complete">
      <formula>NOT(ISERROR(SEARCH("Complete",M2331)))</formula>
    </cfRule>
  </conditionalFormatting>
  <conditionalFormatting sqref="I2331">
    <cfRule type="cellIs" dxfId="17661" priority="18567" operator="greaterThan">
      <formula>2.35</formula>
    </cfRule>
  </conditionalFormatting>
  <conditionalFormatting sqref="I2331">
    <cfRule type="cellIs" dxfId="17660" priority="18566" operator="greaterThan">
      <formula>2.35</formula>
    </cfRule>
  </conditionalFormatting>
  <conditionalFormatting sqref="I2331">
    <cfRule type="cellIs" dxfId="17659" priority="18565" operator="greaterThan">
      <formula>2.35</formula>
    </cfRule>
  </conditionalFormatting>
  <conditionalFormatting sqref="I2331">
    <cfRule type="cellIs" dxfId="17658" priority="18564" operator="greaterThan">
      <formula>2.35</formula>
    </cfRule>
  </conditionalFormatting>
  <conditionalFormatting sqref="J2332">
    <cfRule type="notContainsBlanks" dxfId="17657" priority="18563">
      <formula>LEN(TRIM(J2332))&gt;0</formula>
    </cfRule>
  </conditionalFormatting>
  <conditionalFormatting sqref="K2332">
    <cfRule type="notContainsBlanks" dxfId="17656" priority="18562">
      <formula>LEN(TRIM(K2332))&gt;0</formula>
    </cfRule>
  </conditionalFormatting>
  <conditionalFormatting sqref="M2332">
    <cfRule type="containsText" dxfId="17655" priority="18561" operator="containsText" text="Complete">
      <formula>NOT(ISERROR(SEARCH("Complete",M2332)))</formula>
    </cfRule>
  </conditionalFormatting>
  <conditionalFormatting sqref="J2332">
    <cfRule type="notContainsBlanks" dxfId="17654" priority="18560">
      <formula>LEN(TRIM(J2332))&gt;0</formula>
    </cfRule>
  </conditionalFormatting>
  <conditionalFormatting sqref="K2332">
    <cfRule type="notContainsBlanks" dxfId="17653" priority="18559">
      <formula>LEN(TRIM(K2332))&gt;0</formula>
    </cfRule>
  </conditionalFormatting>
  <conditionalFormatting sqref="M2332">
    <cfRule type="containsText" dxfId="17652" priority="18558" operator="containsText" text="Complete">
      <formula>NOT(ISERROR(SEARCH("Complete",M2332)))</formula>
    </cfRule>
  </conditionalFormatting>
  <conditionalFormatting sqref="J2332">
    <cfRule type="notContainsBlanks" dxfId="17651" priority="18557">
      <formula>LEN(TRIM(J2332))&gt;0</formula>
    </cfRule>
  </conditionalFormatting>
  <conditionalFormatting sqref="K2332">
    <cfRule type="notContainsBlanks" dxfId="17650" priority="18556">
      <formula>LEN(TRIM(K2332))&gt;0</formula>
    </cfRule>
  </conditionalFormatting>
  <conditionalFormatting sqref="M2332">
    <cfRule type="containsText" dxfId="17649" priority="18555" operator="containsText" text="Complete">
      <formula>NOT(ISERROR(SEARCH("Complete",M2332)))</formula>
    </cfRule>
  </conditionalFormatting>
  <conditionalFormatting sqref="J2332">
    <cfRule type="notContainsBlanks" dxfId="17648" priority="18554">
      <formula>LEN(TRIM(J2332))&gt;0</formula>
    </cfRule>
  </conditionalFormatting>
  <conditionalFormatting sqref="K2332">
    <cfRule type="notContainsBlanks" dxfId="17647" priority="18553">
      <formula>LEN(TRIM(K2332))&gt;0</formula>
    </cfRule>
  </conditionalFormatting>
  <conditionalFormatting sqref="M2332">
    <cfRule type="containsText" dxfId="17646" priority="18552" operator="containsText" text="Complete">
      <formula>NOT(ISERROR(SEARCH("Complete",M2332)))</formula>
    </cfRule>
  </conditionalFormatting>
  <conditionalFormatting sqref="I2332">
    <cfRule type="cellIs" dxfId="17645" priority="18551" operator="greaterThan">
      <formula>2.35</formula>
    </cfRule>
  </conditionalFormatting>
  <conditionalFormatting sqref="I2332">
    <cfRule type="cellIs" dxfId="17644" priority="18550" operator="greaterThan">
      <formula>2.35</formula>
    </cfRule>
  </conditionalFormatting>
  <conditionalFormatting sqref="I2332">
    <cfRule type="cellIs" dxfId="17643" priority="18549" operator="greaterThan">
      <formula>2.35</formula>
    </cfRule>
  </conditionalFormatting>
  <conditionalFormatting sqref="I2332">
    <cfRule type="cellIs" dxfId="17642" priority="18548" operator="greaterThan">
      <formula>2.35</formula>
    </cfRule>
  </conditionalFormatting>
  <conditionalFormatting sqref="J2333">
    <cfRule type="notContainsBlanks" dxfId="17641" priority="18547">
      <formula>LEN(TRIM(J2333))&gt;0</formula>
    </cfRule>
  </conditionalFormatting>
  <conditionalFormatting sqref="K2333">
    <cfRule type="notContainsBlanks" dxfId="17640" priority="18546">
      <formula>LEN(TRIM(K2333))&gt;0</formula>
    </cfRule>
  </conditionalFormatting>
  <conditionalFormatting sqref="M2333">
    <cfRule type="containsText" dxfId="17639" priority="18545" operator="containsText" text="Complete">
      <formula>NOT(ISERROR(SEARCH("Complete",M2333)))</formula>
    </cfRule>
  </conditionalFormatting>
  <conditionalFormatting sqref="J2333">
    <cfRule type="notContainsBlanks" dxfId="17638" priority="18544">
      <formula>LEN(TRIM(J2333))&gt;0</formula>
    </cfRule>
  </conditionalFormatting>
  <conditionalFormatting sqref="K2333">
    <cfRule type="notContainsBlanks" dxfId="17637" priority="18543">
      <formula>LEN(TRIM(K2333))&gt;0</formula>
    </cfRule>
  </conditionalFormatting>
  <conditionalFormatting sqref="M2333">
    <cfRule type="containsText" dxfId="17636" priority="18542" operator="containsText" text="Complete">
      <formula>NOT(ISERROR(SEARCH("Complete",M2333)))</formula>
    </cfRule>
  </conditionalFormatting>
  <conditionalFormatting sqref="J2333">
    <cfRule type="notContainsBlanks" dxfId="17635" priority="18541">
      <formula>LEN(TRIM(J2333))&gt;0</formula>
    </cfRule>
  </conditionalFormatting>
  <conditionalFormatting sqref="K2333">
    <cfRule type="notContainsBlanks" dxfId="17634" priority="18540">
      <formula>LEN(TRIM(K2333))&gt;0</formula>
    </cfRule>
  </conditionalFormatting>
  <conditionalFormatting sqref="M2333">
    <cfRule type="containsText" dxfId="17633" priority="18539" operator="containsText" text="Complete">
      <formula>NOT(ISERROR(SEARCH("Complete",M2333)))</formula>
    </cfRule>
  </conditionalFormatting>
  <conditionalFormatting sqref="J2333">
    <cfRule type="notContainsBlanks" dxfId="17632" priority="18538">
      <formula>LEN(TRIM(J2333))&gt;0</formula>
    </cfRule>
  </conditionalFormatting>
  <conditionalFormatting sqref="K2333">
    <cfRule type="notContainsBlanks" dxfId="17631" priority="18537">
      <formula>LEN(TRIM(K2333))&gt;0</formula>
    </cfRule>
  </conditionalFormatting>
  <conditionalFormatting sqref="M2333">
    <cfRule type="containsText" dxfId="17630" priority="18536" operator="containsText" text="Complete">
      <formula>NOT(ISERROR(SEARCH("Complete",M2333)))</formula>
    </cfRule>
  </conditionalFormatting>
  <conditionalFormatting sqref="I2333">
    <cfRule type="cellIs" dxfId="17629" priority="18535" operator="greaterThan">
      <formula>2.35</formula>
    </cfRule>
  </conditionalFormatting>
  <conditionalFormatting sqref="I2333">
    <cfRule type="cellIs" dxfId="17628" priority="18534" operator="greaterThan">
      <formula>2.35</formula>
    </cfRule>
  </conditionalFormatting>
  <conditionalFormatting sqref="I2333">
    <cfRule type="cellIs" dxfId="17627" priority="18533" operator="greaterThan">
      <formula>2.35</formula>
    </cfRule>
  </conditionalFormatting>
  <conditionalFormatting sqref="I2333">
    <cfRule type="cellIs" dxfId="17626" priority="18532" operator="greaterThan">
      <formula>2.35</formula>
    </cfRule>
  </conditionalFormatting>
  <conditionalFormatting sqref="J2334">
    <cfRule type="notContainsBlanks" dxfId="17625" priority="18531">
      <formula>LEN(TRIM(J2334))&gt;0</formula>
    </cfRule>
  </conditionalFormatting>
  <conditionalFormatting sqref="K2334">
    <cfRule type="notContainsBlanks" dxfId="17624" priority="18530">
      <formula>LEN(TRIM(K2334))&gt;0</formula>
    </cfRule>
  </conditionalFormatting>
  <conditionalFormatting sqref="M2334">
    <cfRule type="containsText" dxfId="17623" priority="18529" operator="containsText" text="Complete">
      <formula>NOT(ISERROR(SEARCH("Complete",M2334)))</formula>
    </cfRule>
  </conditionalFormatting>
  <conditionalFormatting sqref="J2334">
    <cfRule type="notContainsBlanks" dxfId="17622" priority="18528">
      <formula>LEN(TRIM(J2334))&gt;0</formula>
    </cfRule>
  </conditionalFormatting>
  <conditionalFormatting sqref="K2334">
    <cfRule type="notContainsBlanks" dxfId="17621" priority="18527">
      <formula>LEN(TRIM(K2334))&gt;0</formula>
    </cfRule>
  </conditionalFormatting>
  <conditionalFormatting sqref="M2334">
    <cfRule type="containsText" dxfId="17620" priority="18526" operator="containsText" text="Complete">
      <formula>NOT(ISERROR(SEARCH("Complete",M2334)))</formula>
    </cfRule>
  </conditionalFormatting>
  <conditionalFormatting sqref="J2334">
    <cfRule type="notContainsBlanks" dxfId="17619" priority="18525">
      <formula>LEN(TRIM(J2334))&gt;0</formula>
    </cfRule>
  </conditionalFormatting>
  <conditionalFormatting sqref="K2334">
    <cfRule type="notContainsBlanks" dxfId="17618" priority="18524">
      <formula>LEN(TRIM(K2334))&gt;0</formula>
    </cfRule>
  </conditionalFormatting>
  <conditionalFormatting sqref="M2334">
    <cfRule type="containsText" dxfId="17617" priority="18523" operator="containsText" text="Complete">
      <formula>NOT(ISERROR(SEARCH("Complete",M2334)))</formula>
    </cfRule>
  </conditionalFormatting>
  <conditionalFormatting sqref="J2334">
    <cfRule type="notContainsBlanks" dxfId="17616" priority="18522">
      <formula>LEN(TRIM(J2334))&gt;0</formula>
    </cfRule>
  </conditionalFormatting>
  <conditionalFormatting sqref="K2334">
    <cfRule type="notContainsBlanks" dxfId="17615" priority="18521">
      <formula>LEN(TRIM(K2334))&gt;0</formula>
    </cfRule>
  </conditionalFormatting>
  <conditionalFormatting sqref="M2334">
    <cfRule type="containsText" dxfId="17614" priority="18520" operator="containsText" text="Complete">
      <formula>NOT(ISERROR(SEARCH("Complete",M2334)))</formula>
    </cfRule>
  </conditionalFormatting>
  <conditionalFormatting sqref="I2334">
    <cfRule type="cellIs" dxfId="17613" priority="18519" operator="greaterThan">
      <formula>2.35</formula>
    </cfRule>
  </conditionalFormatting>
  <conditionalFormatting sqref="I2334">
    <cfRule type="cellIs" dxfId="17612" priority="18518" operator="greaterThan">
      <formula>2.35</formula>
    </cfRule>
  </conditionalFormatting>
  <conditionalFormatting sqref="I2334">
    <cfRule type="cellIs" dxfId="17611" priority="18517" operator="greaterThan">
      <formula>2.35</formula>
    </cfRule>
  </conditionalFormatting>
  <conditionalFormatting sqref="I2334">
    <cfRule type="cellIs" dxfId="17610" priority="18516" operator="greaterThan">
      <formula>2.35</formula>
    </cfRule>
  </conditionalFormatting>
  <conditionalFormatting sqref="J2335">
    <cfRule type="notContainsBlanks" dxfId="17609" priority="18515">
      <formula>LEN(TRIM(J2335))&gt;0</formula>
    </cfRule>
  </conditionalFormatting>
  <conditionalFormatting sqref="K2335">
    <cfRule type="notContainsBlanks" dxfId="17608" priority="18514">
      <formula>LEN(TRIM(K2335))&gt;0</formula>
    </cfRule>
  </conditionalFormatting>
  <conditionalFormatting sqref="M2335">
    <cfRule type="containsText" dxfId="17607" priority="18513" operator="containsText" text="Complete">
      <formula>NOT(ISERROR(SEARCH("Complete",M2335)))</formula>
    </cfRule>
  </conditionalFormatting>
  <conditionalFormatting sqref="J2335">
    <cfRule type="notContainsBlanks" dxfId="17606" priority="18512">
      <formula>LEN(TRIM(J2335))&gt;0</formula>
    </cfRule>
  </conditionalFormatting>
  <conditionalFormatting sqref="K2335">
    <cfRule type="notContainsBlanks" dxfId="17605" priority="18511">
      <formula>LEN(TRIM(K2335))&gt;0</formula>
    </cfRule>
  </conditionalFormatting>
  <conditionalFormatting sqref="M2335">
    <cfRule type="containsText" dxfId="17604" priority="18510" operator="containsText" text="Complete">
      <formula>NOT(ISERROR(SEARCH("Complete",M2335)))</formula>
    </cfRule>
  </conditionalFormatting>
  <conditionalFormatting sqref="J2335">
    <cfRule type="notContainsBlanks" dxfId="17603" priority="18509">
      <formula>LEN(TRIM(J2335))&gt;0</formula>
    </cfRule>
  </conditionalFormatting>
  <conditionalFormatting sqref="K2335">
    <cfRule type="notContainsBlanks" dxfId="17602" priority="18508">
      <formula>LEN(TRIM(K2335))&gt;0</formula>
    </cfRule>
  </conditionalFormatting>
  <conditionalFormatting sqref="M2335">
    <cfRule type="containsText" dxfId="17601" priority="18507" operator="containsText" text="Complete">
      <formula>NOT(ISERROR(SEARCH("Complete",M2335)))</formula>
    </cfRule>
  </conditionalFormatting>
  <conditionalFormatting sqref="J2335">
    <cfRule type="notContainsBlanks" dxfId="17600" priority="18506">
      <formula>LEN(TRIM(J2335))&gt;0</formula>
    </cfRule>
  </conditionalFormatting>
  <conditionalFormatting sqref="K2335">
    <cfRule type="notContainsBlanks" dxfId="17599" priority="18505">
      <formula>LEN(TRIM(K2335))&gt;0</formula>
    </cfRule>
  </conditionalFormatting>
  <conditionalFormatting sqref="M2335">
    <cfRule type="containsText" dxfId="17598" priority="18504" operator="containsText" text="Complete">
      <formula>NOT(ISERROR(SEARCH("Complete",M2335)))</formula>
    </cfRule>
  </conditionalFormatting>
  <conditionalFormatting sqref="I2335">
    <cfRule type="cellIs" dxfId="17597" priority="18503" operator="greaterThan">
      <formula>2.35</formula>
    </cfRule>
  </conditionalFormatting>
  <conditionalFormatting sqref="I2335">
    <cfRule type="cellIs" dxfId="17596" priority="18502" operator="greaterThan">
      <formula>2.35</formula>
    </cfRule>
  </conditionalFormatting>
  <conditionalFormatting sqref="I2335">
    <cfRule type="cellIs" dxfId="17595" priority="18501" operator="greaterThan">
      <formula>2.35</formula>
    </cfRule>
  </conditionalFormatting>
  <conditionalFormatting sqref="I2335">
    <cfRule type="cellIs" dxfId="17594" priority="18500" operator="greaterThan">
      <formula>2.35</formula>
    </cfRule>
  </conditionalFormatting>
  <conditionalFormatting sqref="J2336">
    <cfRule type="notContainsBlanks" dxfId="17593" priority="18499">
      <formula>LEN(TRIM(J2336))&gt;0</formula>
    </cfRule>
  </conditionalFormatting>
  <conditionalFormatting sqref="K2336">
    <cfRule type="notContainsBlanks" dxfId="17592" priority="18498">
      <formula>LEN(TRIM(K2336))&gt;0</formula>
    </cfRule>
  </conditionalFormatting>
  <conditionalFormatting sqref="M2336">
    <cfRule type="containsText" dxfId="17591" priority="18497" operator="containsText" text="Complete">
      <formula>NOT(ISERROR(SEARCH("Complete",M2336)))</formula>
    </cfRule>
  </conditionalFormatting>
  <conditionalFormatting sqref="J2336">
    <cfRule type="notContainsBlanks" dxfId="17590" priority="18496">
      <formula>LEN(TRIM(J2336))&gt;0</formula>
    </cfRule>
  </conditionalFormatting>
  <conditionalFormatting sqref="K2336">
    <cfRule type="notContainsBlanks" dxfId="17589" priority="18495">
      <formula>LEN(TRIM(K2336))&gt;0</formula>
    </cfRule>
  </conditionalFormatting>
  <conditionalFormatting sqref="M2336">
    <cfRule type="containsText" dxfId="17588" priority="18494" operator="containsText" text="Complete">
      <formula>NOT(ISERROR(SEARCH("Complete",M2336)))</formula>
    </cfRule>
  </conditionalFormatting>
  <conditionalFormatting sqref="J2336">
    <cfRule type="notContainsBlanks" dxfId="17587" priority="18493">
      <formula>LEN(TRIM(J2336))&gt;0</formula>
    </cfRule>
  </conditionalFormatting>
  <conditionalFormatting sqref="K2336">
    <cfRule type="notContainsBlanks" dxfId="17586" priority="18492">
      <formula>LEN(TRIM(K2336))&gt;0</formula>
    </cfRule>
  </conditionalFormatting>
  <conditionalFormatting sqref="M2336">
    <cfRule type="containsText" dxfId="17585" priority="18491" operator="containsText" text="Complete">
      <formula>NOT(ISERROR(SEARCH("Complete",M2336)))</formula>
    </cfRule>
  </conditionalFormatting>
  <conditionalFormatting sqref="J2336">
    <cfRule type="notContainsBlanks" dxfId="17584" priority="18490">
      <formula>LEN(TRIM(J2336))&gt;0</formula>
    </cfRule>
  </conditionalFormatting>
  <conditionalFormatting sqref="K2336">
    <cfRule type="notContainsBlanks" dxfId="17583" priority="18489">
      <formula>LEN(TRIM(K2336))&gt;0</formula>
    </cfRule>
  </conditionalFormatting>
  <conditionalFormatting sqref="M2336">
    <cfRule type="containsText" dxfId="17582" priority="18488" operator="containsText" text="Complete">
      <formula>NOT(ISERROR(SEARCH("Complete",M2336)))</formula>
    </cfRule>
  </conditionalFormatting>
  <conditionalFormatting sqref="I2336">
    <cfRule type="cellIs" dxfId="17581" priority="18487" operator="greaterThan">
      <formula>2.35</formula>
    </cfRule>
  </conditionalFormatting>
  <conditionalFormatting sqref="I2336">
    <cfRule type="cellIs" dxfId="17580" priority="18486" operator="greaterThan">
      <formula>2.35</formula>
    </cfRule>
  </conditionalFormatting>
  <conditionalFormatting sqref="I2336">
    <cfRule type="cellIs" dxfId="17579" priority="18485" operator="greaterThan">
      <formula>2.35</formula>
    </cfRule>
  </conditionalFormatting>
  <conditionalFormatting sqref="I2336">
    <cfRule type="cellIs" dxfId="17578" priority="18484" operator="greaterThan">
      <formula>2.35</formula>
    </cfRule>
  </conditionalFormatting>
  <conditionalFormatting sqref="J2337">
    <cfRule type="notContainsBlanks" dxfId="17577" priority="18483">
      <formula>LEN(TRIM(J2337))&gt;0</formula>
    </cfRule>
  </conditionalFormatting>
  <conditionalFormatting sqref="K2337">
    <cfRule type="notContainsBlanks" dxfId="17576" priority="18482">
      <formula>LEN(TRIM(K2337))&gt;0</formula>
    </cfRule>
  </conditionalFormatting>
  <conditionalFormatting sqref="M2337">
    <cfRule type="containsText" dxfId="17575" priority="18481" operator="containsText" text="Complete">
      <formula>NOT(ISERROR(SEARCH("Complete",M2337)))</formula>
    </cfRule>
  </conditionalFormatting>
  <conditionalFormatting sqref="J2337">
    <cfRule type="notContainsBlanks" dxfId="17574" priority="18480">
      <formula>LEN(TRIM(J2337))&gt;0</formula>
    </cfRule>
  </conditionalFormatting>
  <conditionalFormatting sqref="K2337">
    <cfRule type="notContainsBlanks" dxfId="17573" priority="18479">
      <formula>LEN(TRIM(K2337))&gt;0</formula>
    </cfRule>
  </conditionalFormatting>
  <conditionalFormatting sqref="M2337">
    <cfRule type="containsText" dxfId="17572" priority="18478" operator="containsText" text="Complete">
      <formula>NOT(ISERROR(SEARCH("Complete",M2337)))</formula>
    </cfRule>
  </conditionalFormatting>
  <conditionalFormatting sqref="J2337">
    <cfRule type="notContainsBlanks" dxfId="17571" priority="18477">
      <formula>LEN(TRIM(J2337))&gt;0</formula>
    </cfRule>
  </conditionalFormatting>
  <conditionalFormatting sqref="K2337">
    <cfRule type="notContainsBlanks" dxfId="17570" priority="18476">
      <formula>LEN(TRIM(K2337))&gt;0</formula>
    </cfRule>
  </conditionalFormatting>
  <conditionalFormatting sqref="M2337">
    <cfRule type="containsText" dxfId="17569" priority="18475" operator="containsText" text="Complete">
      <formula>NOT(ISERROR(SEARCH("Complete",M2337)))</formula>
    </cfRule>
  </conditionalFormatting>
  <conditionalFormatting sqref="J2337">
    <cfRule type="notContainsBlanks" dxfId="17568" priority="18474">
      <formula>LEN(TRIM(J2337))&gt;0</formula>
    </cfRule>
  </conditionalFormatting>
  <conditionalFormatting sqref="K2337">
    <cfRule type="notContainsBlanks" dxfId="17567" priority="18473">
      <formula>LEN(TRIM(K2337))&gt;0</formula>
    </cfRule>
  </conditionalFormatting>
  <conditionalFormatting sqref="M2337">
    <cfRule type="containsText" dxfId="17566" priority="18472" operator="containsText" text="Complete">
      <formula>NOT(ISERROR(SEARCH("Complete",M2337)))</formula>
    </cfRule>
  </conditionalFormatting>
  <conditionalFormatting sqref="I2337">
    <cfRule type="cellIs" dxfId="17565" priority="18471" operator="greaterThan">
      <formula>2.35</formula>
    </cfRule>
  </conditionalFormatting>
  <conditionalFormatting sqref="I2337">
    <cfRule type="cellIs" dxfId="17564" priority="18470" operator="greaterThan">
      <formula>2.35</formula>
    </cfRule>
  </conditionalFormatting>
  <conditionalFormatting sqref="I2337">
    <cfRule type="cellIs" dxfId="17563" priority="18469" operator="greaterThan">
      <formula>2.35</formula>
    </cfRule>
  </conditionalFormatting>
  <conditionalFormatting sqref="I2337">
    <cfRule type="cellIs" dxfId="17562" priority="18468" operator="greaterThan">
      <formula>2.35</formula>
    </cfRule>
  </conditionalFormatting>
  <conditionalFormatting sqref="J2338">
    <cfRule type="notContainsBlanks" dxfId="17561" priority="18467">
      <formula>LEN(TRIM(J2338))&gt;0</formula>
    </cfRule>
  </conditionalFormatting>
  <conditionalFormatting sqref="K2338">
    <cfRule type="notContainsBlanks" dxfId="17560" priority="18466">
      <formula>LEN(TRIM(K2338))&gt;0</formula>
    </cfRule>
  </conditionalFormatting>
  <conditionalFormatting sqref="M2338">
    <cfRule type="containsText" dxfId="17559" priority="18465" operator="containsText" text="Complete">
      <formula>NOT(ISERROR(SEARCH("Complete",M2338)))</formula>
    </cfRule>
  </conditionalFormatting>
  <conditionalFormatting sqref="J2338">
    <cfRule type="notContainsBlanks" dxfId="17558" priority="18464">
      <formula>LEN(TRIM(J2338))&gt;0</formula>
    </cfRule>
  </conditionalFormatting>
  <conditionalFormatting sqref="K2338">
    <cfRule type="notContainsBlanks" dxfId="17557" priority="18463">
      <formula>LEN(TRIM(K2338))&gt;0</formula>
    </cfRule>
  </conditionalFormatting>
  <conditionalFormatting sqref="M2338">
    <cfRule type="containsText" dxfId="17556" priority="18462" operator="containsText" text="Complete">
      <formula>NOT(ISERROR(SEARCH("Complete",M2338)))</formula>
    </cfRule>
  </conditionalFormatting>
  <conditionalFormatting sqref="J2338">
    <cfRule type="notContainsBlanks" dxfId="17555" priority="18461">
      <formula>LEN(TRIM(J2338))&gt;0</formula>
    </cfRule>
  </conditionalFormatting>
  <conditionalFormatting sqref="K2338">
    <cfRule type="notContainsBlanks" dxfId="17554" priority="18460">
      <formula>LEN(TRIM(K2338))&gt;0</formula>
    </cfRule>
  </conditionalFormatting>
  <conditionalFormatting sqref="M2338">
    <cfRule type="containsText" dxfId="17553" priority="18459" operator="containsText" text="Complete">
      <formula>NOT(ISERROR(SEARCH("Complete",M2338)))</formula>
    </cfRule>
  </conditionalFormatting>
  <conditionalFormatting sqref="J2338">
    <cfRule type="notContainsBlanks" dxfId="17552" priority="18458">
      <formula>LEN(TRIM(J2338))&gt;0</formula>
    </cfRule>
  </conditionalFormatting>
  <conditionalFormatting sqref="K2338">
    <cfRule type="notContainsBlanks" dxfId="17551" priority="18457">
      <formula>LEN(TRIM(K2338))&gt;0</formula>
    </cfRule>
  </conditionalFormatting>
  <conditionalFormatting sqref="M2338">
    <cfRule type="containsText" dxfId="17550" priority="18456" operator="containsText" text="Complete">
      <formula>NOT(ISERROR(SEARCH("Complete",M2338)))</formula>
    </cfRule>
  </conditionalFormatting>
  <conditionalFormatting sqref="I2338">
    <cfRule type="cellIs" dxfId="17549" priority="18455" operator="greaterThan">
      <formula>2.35</formula>
    </cfRule>
  </conditionalFormatting>
  <conditionalFormatting sqref="I2338">
    <cfRule type="cellIs" dxfId="17548" priority="18454" operator="greaterThan">
      <formula>2.35</formula>
    </cfRule>
  </conditionalFormatting>
  <conditionalFormatting sqref="I2338">
    <cfRule type="cellIs" dxfId="17547" priority="18453" operator="greaterThan">
      <formula>2.35</formula>
    </cfRule>
  </conditionalFormatting>
  <conditionalFormatting sqref="I2338">
    <cfRule type="cellIs" dxfId="17546" priority="18452" operator="greaterThan">
      <formula>2.35</formula>
    </cfRule>
  </conditionalFormatting>
  <conditionalFormatting sqref="J2339">
    <cfRule type="notContainsBlanks" dxfId="17545" priority="18451">
      <formula>LEN(TRIM(J2339))&gt;0</formula>
    </cfRule>
  </conditionalFormatting>
  <conditionalFormatting sqref="K2339">
    <cfRule type="notContainsBlanks" dxfId="17544" priority="18450">
      <formula>LEN(TRIM(K2339))&gt;0</formula>
    </cfRule>
  </conditionalFormatting>
  <conditionalFormatting sqref="M2339">
    <cfRule type="containsText" dxfId="17543" priority="18449" operator="containsText" text="Complete">
      <formula>NOT(ISERROR(SEARCH("Complete",M2339)))</formula>
    </cfRule>
  </conditionalFormatting>
  <conditionalFormatting sqref="J2339">
    <cfRule type="notContainsBlanks" dxfId="17542" priority="18448">
      <formula>LEN(TRIM(J2339))&gt;0</formula>
    </cfRule>
  </conditionalFormatting>
  <conditionalFormatting sqref="K2339">
    <cfRule type="notContainsBlanks" dxfId="17541" priority="18447">
      <formula>LEN(TRIM(K2339))&gt;0</formula>
    </cfRule>
  </conditionalFormatting>
  <conditionalFormatting sqref="M2339">
    <cfRule type="containsText" dxfId="17540" priority="18446" operator="containsText" text="Complete">
      <formula>NOT(ISERROR(SEARCH("Complete",M2339)))</formula>
    </cfRule>
  </conditionalFormatting>
  <conditionalFormatting sqref="J2339">
    <cfRule type="notContainsBlanks" dxfId="17539" priority="18445">
      <formula>LEN(TRIM(J2339))&gt;0</formula>
    </cfRule>
  </conditionalFormatting>
  <conditionalFormatting sqref="K2339">
    <cfRule type="notContainsBlanks" dxfId="17538" priority="18444">
      <formula>LEN(TRIM(K2339))&gt;0</formula>
    </cfRule>
  </conditionalFormatting>
  <conditionalFormatting sqref="M2339">
    <cfRule type="containsText" dxfId="17537" priority="18443" operator="containsText" text="Complete">
      <formula>NOT(ISERROR(SEARCH("Complete",M2339)))</formula>
    </cfRule>
  </conditionalFormatting>
  <conditionalFormatting sqref="J2339">
    <cfRule type="notContainsBlanks" dxfId="17536" priority="18442">
      <formula>LEN(TRIM(J2339))&gt;0</formula>
    </cfRule>
  </conditionalFormatting>
  <conditionalFormatting sqref="K2339">
    <cfRule type="notContainsBlanks" dxfId="17535" priority="18441">
      <formula>LEN(TRIM(K2339))&gt;0</formula>
    </cfRule>
  </conditionalFormatting>
  <conditionalFormatting sqref="M2339">
    <cfRule type="containsText" dxfId="17534" priority="18440" operator="containsText" text="Complete">
      <formula>NOT(ISERROR(SEARCH("Complete",M2339)))</formula>
    </cfRule>
  </conditionalFormatting>
  <conditionalFormatting sqref="I2339">
    <cfRule type="cellIs" dxfId="17533" priority="18439" operator="greaterThan">
      <formula>2.35</formula>
    </cfRule>
  </conditionalFormatting>
  <conditionalFormatting sqref="I2339">
    <cfRule type="cellIs" dxfId="17532" priority="18438" operator="greaterThan">
      <formula>2.35</formula>
    </cfRule>
  </conditionalFormatting>
  <conditionalFormatting sqref="I2339">
    <cfRule type="cellIs" dxfId="17531" priority="18437" operator="greaterThan">
      <formula>2.35</formula>
    </cfRule>
  </conditionalFormatting>
  <conditionalFormatting sqref="I2339">
    <cfRule type="cellIs" dxfId="17530" priority="18436" operator="greaterThan">
      <formula>2.35</formula>
    </cfRule>
  </conditionalFormatting>
  <conditionalFormatting sqref="J2340">
    <cfRule type="notContainsBlanks" dxfId="17529" priority="18435">
      <formula>LEN(TRIM(J2340))&gt;0</formula>
    </cfRule>
  </conditionalFormatting>
  <conditionalFormatting sqref="K2340">
    <cfRule type="notContainsBlanks" dxfId="17528" priority="18434">
      <formula>LEN(TRIM(K2340))&gt;0</formula>
    </cfRule>
  </conditionalFormatting>
  <conditionalFormatting sqref="M2340">
    <cfRule type="containsText" dxfId="17527" priority="18433" operator="containsText" text="Complete">
      <formula>NOT(ISERROR(SEARCH("Complete",M2340)))</formula>
    </cfRule>
  </conditionalFormatting>
  <conditionalFormatting sqref="J2340">
    <cfRule type="notContainsBlanks" dxfId="17526" priority="18432">
      <formula>LEN(TRIM(J2340))&gt;0</formula>
    </cfRule>
  </conditionalFormatting>
  <conditionalFormatting sqref="K2340">
    <cfRule type="notContainsBlanks" dxfId="17525" priority="18431">
      <formula>LEN(TRIM(K2340))&gt;0</formula>
    </cfRule>
  </conditionalFormatting>
  <conditionalFormatting sqref="M2340">
    <cfRule type="containsText" dxfId="17524" priority="18430" operator="containsText" text="Complete">
      <formula>NOT(ISERROR(SEARCH("Complete",M2340)))</formula>
    </cfRule>
  </conditionalFormatting>
  <conditionalFormatting sqref="J2340">
    <cfRule type="notContainsBlanks" dxfId="17523" priority="18429">
      <formula>LEN(TRIM(J2340))&gt;0</formula>
    </cfRule>
  </conditionalFormatting>
  <conditionalFormatting sqref="K2340">
    <cfRule type="notContainsBlanks" dxfId="17522" priority="18428">
      <formula>LEN(TRIM(K2340))&gt;0</formula>
    </cfRule>
  </conditionalFormatting>
  <conditionalFormatting sqref="M2340">
    <cfRule type="containsText" dxfId="17521" priority="18427" operator="containsText" text="Complete">
      <formula>NOT(ISERROR(SEARCH("Complete",M2340)))</formula>
    </cfRule>
  </conditionalFormatting>
  <conditionalFormatting sqref="J2340">
    <cfRule type="notContainsBlanks" dxfId="17520" priority="18426">
      <formula>LEN(TRIM(J2340))&gt;0</formula>
    </cfRule>
  </conditionalFormatting>
  <conditionalFormatting sqref="K2340">
    <cfRule type="notContainsBlanks" dxfId="17519" priority="18425">
      <formula>LEN(TRIM(K2340))&gt;0</formula>
    </cfRule>
  </conditionalFormatting>
  <conditionalFormatting sqref="M2340">
    <cfRule type="containsText" dxfId="17518" priority="18424" operator="containsText" text="Complete">
      <formula>NOT(ISERROR(SEARCH("Complete",M2340)))</formula>
    </cfRule>
  </conditionalFormatting>
  <conditionalFormatting sqref="I2340">
    <cfRule type="cellIs" dxfId="17517" priority="18423" operator="greaterThan">
      <formula>2.35</formula>
    </cfRule>
  </conditionalFormatting>
  <conditionalFormatting sqref="I2340">
    <cfRule type="cellIs" dxfId="17516" priority="18422" operator="greaterThan">
      <formula>2.35</formula>
    </cfRule>
  </conditionalFormatting>
  <conditionalFormatting sqref="I2340">
    <cfRule type="cellIs" dxfId="17515" priority="18421" operator="greaterThan">
      <formula>2.35</formula>
    </cfRule>
  </conditionalFormatting>
  <conditionalFormatting sqref="I2340">
    <cfRule type="cellIs" dxfId="17514" priority="18420" operator="greaterThan">
      <formula>2.35</formula>
    </cfRule>
  </conditionalFormatting>
  <conditionalFormatting sqref="J2341">
    <cfRule type="notContainsBlanks" dxfId="17513" priority="18419">
      <formula>LEN(TRIM(J2341))&gt;0</formula>
    </cfRule>
  </conditionalFormatting>
  <conditionalFormatting sqref="K2341">
    <cfRule type="notContainsBlanks" dxfId="17512" priority="18418">
      <formula>LEN(TRIM(K2341))&gt;0</formula>
    </cfRule>
  </conditionalFormatting>
  <conditionalFormatting sqref="M2341">
    <cfRule type="containsText" dxfId="17511" priority="18417" operator="containsText" text="Complete">
      <formula>NOT(ISERROR(SEARCH("Complete",M2341)))</formula>
    </cfRule>
  </conditionalFormatting>
  <conditionalFormatting sqref="J2341">
    <cfRule type="notContainsBlanks" dxfId="17510" priority="18416">
      <formula>LEN(TRIM(J2341))&gt;0</formula>
    </cfRule>
  </conditionalFormatting>
  <conditionalFormatting sqref="K2341">
    <cfRule type="notContainsBlanks" dxfId="17509" priority="18415">
      <formula>LEN(TRIM(K2341))&gt;0</formula>
    </cfRule>
  </conditionalFormatting>
  <conditionalFormatting sqref="M2341">
    <cfRule type="containsText" dxfId="17508" priority="18414" operator="containsText" text="Complete">
      <formula>NOT(ISERROR(SEARCH("Complete",M2341)))</formula>
    </cfRule>
  </conditionalFormatting>
  <conditionalFormatting sqref="J2341">
    <cfRule type="notContainsBlanks" dxfId="17507" priority="18413">
      <formula>LEN(TRIM(J2341))&gt;0</formula>
    </cfRule>
  </conditionalFormatting>
  <conditionalFormatting sqref="K2341">
    <cfRule type="notContainsBlanks" dxfId="17506" priority="18412">
      <formula>LEN(TRIM(K2341))&gt;0</formula>
    </cfRule>
  </conditionalFormatting>
  <conditionalFormatting sqref="M2341">
    <cfRule type="containsText" dxfId="17505" priority="18411" operator="containsText" text="Complete">
      <formula>NOT(ISERROR(SEARCH("Complete",M2341)))</formula>
    </cfRule>
  </conditionalFormatting>
  <conditionalFormatting sqref="J2341">
    <cfRule type="notContainsBlanks" dxfId="17504" priority="18410">
      <formula>LEN(TRIM(J2341))&gt;0</formula>
    </cfRule>
  </conditionalFormatting>
  <conditionalFormatting sqref="K2341">
    <cfRule type="notContainsBlanks" dxfId="17503" priority="18409">
      <formula>LEN(TRIM(K2341))&gt;0</formula>
    </cfRule>
  </conditionalFormatting>
  <conditionalFormatting sqref="M2341">
    <cfRule type="containsText" dxfId="17502" priority="18408" operator="containsText" text="Complete">
      <formula>NOT(ISERROR(SEARCH("Complete",M2341)))</formula>
    </cfRule>
  </conditionalFormatting>
  <conditionalFormatting sqref="I2341">
    <cfRule type="cellIs" dxfId="17501" priority="18407" operator="greaterThan">
      <formula>2.35</formula>
    </cfRule>
  </conditionalFormatting>
  <conditionalFormatting sqref="I2341">
    <cfRule type="cellIs" dxfId="17500" priority="18406" operator="greaterThan">
      <formula>2.35</formula>
    </cfRule>
  </conditionalFormatting>
  <conditionalFormatting sqref="I2341">
    <cfRule type="cellIs" dxfId="17499" priority="18405" operator="greaterThan">
      <formula>2.35</formula>
    </cfRule>
  </conditionalFormatting>
  <conditionalFormatting sqref="I2341">
    <cfRule type="cellIs" dxfId="17498" priority="18404" operator="greaterThan">
      <formula>2.35</formula>
    </cfRule>
  </conditionalFormatting>
  <conditionalFormatting sqref="J2342">
    <cfRule type="notContainsBlanks" dxfId="17497" priority="18403">
      <formula>LEN(TRIM(J2342))&gt;0</formula>
    </cfRule>
  </conditionalFormatting>
  <conditionalFormatting sqref="K2342">
    <cfRule type="notContainsBlanks" dxfId="17496" priority="18402">
      <formula>LEN(TRIM(K2342))&gt;0</formula>
    </cfRule>
  </conditionalFormatting>
  <conditionalFormatting sqref="M2342">
    <cfRule type="containsText" dxfId="17495" priority="18401" operator="containsText" text="Complete">
      <formula>NOT(ISERROR(SEARCH("Complete",M2342)))</formula>
    </cfRule>
  </conditionalFormatting>
  <conditionalFormatting sqref="J2342">
    <cfRule type="notContainsBlanks" dxfId="17494" priority="18400">
      <formula>LEN(TRIM(J2342))&gt;0</formula>
    </cfRule>
  </conditionalFormatting>
  <conditionalFormatting sqref="K2342">
    <cfRule type="notContainsBlanks" dxfId="17493" priority="18399">
      <formula>LEN(TRIM(K2342))&gt;0</formula>
    </cfRule>
  </conditionalFormatting>
  <conditionalFormatting sqref="M2342">
    <cfRule type="containsText" dxfId="17492" priority="18398" operator="containsText" text="Complete">
      <formula>NOT(ISERROR(SEARCH("Complete",M2342)))</formula>
    </cfRule>
  </conditionalFormatting>
  <conditionalFormatting sqref="J2342">
    <cfRule type="notContainsBlanks" dxfId="17491" priority="18397">
      <formula>LEN(TRIM(J2342))&gt;0</formula>
    </cfRule>
  </conditionalFormatting>
  <conditionalFormatting sqref="K2342">
    <cfRule type="notContainsBlanks" dxfId="17490" priority="18396">
      <formula>LEN(TRIM(K2342))&gt;0</formula>
    </cfRule>
  </conditionalFormatting>
  <conditionalFormatting sqref="M2342">
    <cfRule type="containsText" dxfId="17489" priority="18395" operator="containsText" text="Complete">
      <formula>NOT(ISERROR(SEARCH("Complete",M2342)))</formula>
    </cfRule>
  </conditionalFormatting>
  <conditionalFormatting sqref="J2342">
    <cfRule type="notContainsBlanks" dxfId="17488" priority="18394">
      <formula>LEN(TRIM(J2342))&gt;0</formula>
    </cfRule>
  </conditionalFormatting>
  <conditionalFormatting sqref="K2342">
    <cfRule type="notContainsBlanks" dxfId="17487" priority="18393">
      <formula>LEN(TRIM(K2342))&gt;0</formula>
    </cfRule>
  </conditionalFormatting>
  <conditionalFormatting sqref="M2342">
    <cfRule type="containsText" dxfId="17486" priority="18392" operator="containsText" text="Complete">
      <formula>NOT(ISERROR(SEARCH("Complete",M2342)))</formula>
    </cfRule>
  </conditionalFormatting>
  <conditionalFormatting sqref="I2342">
    <cfRule type="cellIs" dxfId="17485" priority="18391" operator="greaterThan">
      <formula>2.35</formula>
    </cfRule>
  </conditionalFormatting>
  <conditionalFormatting sqref="I2342">
    <cfRule type="cellIs" dxfId="17484" priority="18390" operator="greaterThan">
      <formula>2.35</formula>
    </cfRule>
  </conditionalFormatting>
  <conditionalFormatting sqref="I2342">
    <cfRule type="cellIs" dxfId="17483" priority="18389" operator="greaterThan">
      <formula>2.35</formula>
    </cfRule>
  </conditionalFormatting>
  <conditionalFormatting sqref="I2342">
    <cfRule type="cellIs" dxfId="17482" priority="18388" operator="greaterThan">
      <formula>2.35</formula>
    </cfRule>
  </conditionalFormatting>
  <conditionalFormatting sqref="J2343">
    <cfRule type="notContainsBlanks" dxfId="17481" priority="18387">
      <formula>LEN(TRIM(J2343))&gt;0</formula>
    </cfRule>
  </conditionalFormatting>
  <conditionalFormatting sqref="K2343">
    <cfRule type="notContainsBlanks" dxfId="17480" priority="18386">
      <formula>LEN(TRIM(K2343))&gt;0</formula>
    </cfRule>
  </conditionalFormatting>
  <conditionalFormatting sqref="M2343">
    <cfRule type="containsText" dxfId="17479" priority="18385" operator="containsText" text="Complete">
      <formula>NOT(ISERROR(SEARCH("Complete",M2343)))</formula>
    </cfRule>
  </conditionalFormatting>
  <conditionalFormatting sqref="J2343">
    <cfRule type="notContainsBlanks" dxfId="17478" priority="18384">
      <formula>LEN(TRIM(J2343))&gt;0</formula>
    </cfRule>
  </conditionalFormatting>
  <conditionalFormatting sqref="K2343">
    <cfRule type="notContainsBlanks" dxfId="17477" priority="18383">
      <formula>LEN(TRIM(K2343))&gt;0</formula>
    </cfRule>
  </conditionalFormatting>
  <conditionalFormatting sqref="M2343">
    <cfRule type="containsText" dxfId="17476" priority="18382" operator="containsText" text="Complete">
      <formula>NOT(ISERROR(SEARCH("Complete",M2343)))</formula>
    </cfRule>
  </conditionalFormatting>
  <conditionalFormatting sqref="J2343">
    <cfRule type="notContainsBlanks" dxfId="17475" priority="18381">
      <formula>LEN(TRIM(J2343))&gt;0</formula>
    </cfRule>
  </conditionalFormatting>
  <conditionalFormatting sqref="K2343">
    <cfRule type="notContainsBlanks" dxfId="17474" priority="18380">
      <formula>LEN(TRIM(K2343))&gt;0</formula>
    </cfRule>
  </conditionalFormatting>
  <conditionalFormatting sqref="M2343">
    <cfRule type="containsText" dxfId="17473" priority="18379" operator="containsText" text="Complete">
      <formula>NOT(ISERROR(SEARCH("Complete",M2343)))</formula>
    </cfRule>
  </conditionalFormatting>
  <conditionalFormatting sqref="J2343">
    <cfRule type="notContainsBlanks" dxfId="17472" priority="18378">
      <formula>LEN(TRIM(J2343))&gt;0</formula>
    </cfRule>
  </conditionalFormatting>
  <conditionalFormatting sqref="K2343">
    <cfRule type="notContainsBlanks" dxfId="17471" priority="18377">
      <formula>LEN(TRIM(K2343))&gt;0</formula>
    </cfRule>
  </conditionalFormatting>
  <conditionalFormatting sqref="M2343">
    <cfRule type="containsText" dxfId="17470" priority="18376" operator="containsText" text="Complete">
      <formula>NOT(ISERROR(SEARCH("Complete",M2343)))</formula>
    </cfRule>
  </conditionalFormatting>
  <conditionalFormatting sqref="I2343">
    <cfRule type="cellIs" dxfId="17469" priority="18375" operator="greaterThan">
      <formula>2.35</formula>
    </cfRule>
  </conditionalFormatting>
  <conditionalFormatting sqref="I2343">
    <cfRule type="cellIs" dxfId="17468" priority="18374" operator="greaterThan">
      <formula>2.35</formula>
    </cfRule>
  </conditionalFormatting>
  <conditionalFormatting sqref="I2343">
    <cfRule type="cellIs" dxfId="17467" priority="18373" operator="greaterThan">
      <formula>2.35</formula>
    </cfRule>
  </conditionalFormatting>
  <conditionalFormatting sqref="I2343">
    <cfRule type="cellIs" dxfId="17466" priority="18372" operator="greaterThan">
      <formula>2.35</formula>
    </cfRule>
  </conditionalFormatting>
  <conditionalFormatting sqref="J2344">
    <cfRule type="notContainsBlanks" dxfId="17465" priority="18371">
      <formula>LEN(TRIM(J2344))&gt;0</formula>
    </cfRule>
  </conditionalFormatting>
  <conditionalFormatting sqref="K2344">
    <cfRule type="notContainsBlanks" dxfId="17464" priority="18370">
      <formula>LEN(TRIM(K2344))&gt;0</formula>
    </cfRule>
  </conditionalFormatting>
  <conditionalFormatting sqref="M2344">
    <cfRule type="containsText" dxfId="17463" priority="18369" operator="containsText" text="Complete">
      <formula>NOT(ISERROR(SEARCH("Complete",M2344)))</formula>
    </cfRule>
  </conditionalFormatting>
  <conditionalFormatting sqref="J2344">
    <cfRule type="notContainsBlanks" dxfId="17462" priority="18368">
      <formula>LEN(TRIM(J2344))&gt;0</formula>
    </cfRule>
  </conditionalFormatting>
  <conditionalFormatting sqref="K2344">
    <cfRule type="notContainsBlanks" dxfId="17461" priority="18367">
      <formula>LEN(TRIM(K2344))&gt;0</formula>
    </cfRule>
  </conditionalFormatting>
  <conditionalFormatting sqref="M2344">
    <cfRule type="containsText" dxfId="17460" priority="18366" operator="containsText" text="Complete">
      <formula>NOT(ISERROR(SEARCH("Complete",M2344)))</formula>
    </cfRule>
  </conditionalFormatting>
  <conditionalFormatting sqref="J2344">
    <cfRule type="notContainsBlanks" dxfId="17459" priority="18365">
      <formula>LEN(TRIM(J2344))&gt;0</formula>
    </cfRule>
  </conditionalFormatting>
  <conditionalFormatting sqref="K2344">
    <cfRule type="notContainsBlanks" dxfId="17458" priority="18364">
      <formula>LEN(TRIM(K2344))&gt;0</formula>
    </cfRule>
  </conditionalFormatting>
  <conditionalFormatting sqref="M2344">
    <cfRule type="containsText" dxfId="17457" priority="18363" operator="containsText" text="Complete">
      <formula>NOT(ISERROR(SEARCH("Complete",M2344)))</formula>
    </cfRule>
  </conditionalFormatting>
  <conditionalFormatting sqref="J2344">
    <cfRule type="notContainsBlanks" dxfId="17456" priority="18362">
      <formula>LEN(TRIM(J2344))&gt;0</formula>
    </cfRule>
  </conditionalFormatting>
  <conditionalFormatting sqref="K2344">
    <cfRule type="notContainsBlanks" dxfId="17455" priority="18361">
      <formula>LEN(TRIM(K2344))&gt;0</formula>
    </cfRule>
  </conditionalFormatting>
  <conditionalFormatting sqref="M2344">
    <cfRule type="containsText" dxfId="17454" priority="18360" operator="containsText" text="Complete">
      <formula>NOT(ISERROR(SEARCH("Complete",M2344)))</formula>
    </cfRule>
  </conditionalFormatting>
  <conditionalFormatting sqref="I2344">
    <cfRule type="cellIs" dxfId="17453" priority="18359" operator="greaterThan">
      <formula>2.35</formula>
    </cfRule>
  </conditionalFormatting>
  <conditionalFormatting sqref="I2344">
    <cfRule type="cellIs" dxfId="17452" priority="18358" operator="greaterThan">
      <formula>2.35</formula>
    </cfRule>
  </conditionalFormatting>
  <conditionalFormatting sqref="I2344">
    <cfRule type="cellIs" dxfId="17451" priority="18357" operator="greaterThan">
      <formula>2.35</formula>
    </cfRule>
  </conditionalFormatting>
  <conditionalFormatting sqref="I2344">
    <cfRule type="cellIs" dxfId="17450" priority="18356" operator="greaterThan">
      <formula>2.35</formula>
    </cfRule>
  </conditionalFormatting>
  <conditionalFormatting sqref="J2345">
    <cfRule type="notContainsBlanks" dxfId="17449" priority="18355">
      <formula>LEN(TRIM(J2345))&gt;0</formula>
    </cfRule>
  </conditionalFormatting>
  <conditionalFormatting sqref="K2345">
    <cfRule type="notContainsBlanks" dxfId="17448" priority="18354">
      <formula>LEN(TRIM(K2345))&gt;0</formula>
    </cfRule>
  </conditionalFormatting>
  <conditionalFormatting sqref="M2345">
    <cfRule type="containsText" dxfId="17447" priority="18353" operator="containsText" text="Complete">
      <formula>NOT(ISERROR(SEARCH("Complete",M2345)))</formula>
    </cfRule>
  </conditionalFormatting>
  <conditionalFormatting sqref="J2345">
    <cfRule type="notContainsBlanks" dxfId="17446" priority="18352">
      <formula>LEN(TRIM(J2345))&gt;0</formula>
    </cfRule>
  </conditionalFormatting>
  <conditionalFormatting sqref="K2345">
    <cfRule type="notContainsBlanks" dxfId="17445" priority="18351">
      <formula>LEN(TRIM(K2345))&gt;0</formula>
    </cfRule>
  </conditionalFormatting>
  <conditionalFormatting sqref="M2345">
    <cfRule type="containsText" dxfId="17444" priority="18350" operator="containsText" text="Complete">
      <formula>NOT(ISERROR(SEARCH("Complete",M2345)))</formula>
    </cfRule>
  </conditionalFormatting>
  <conditionalFormatting sqref="J2345">
    <cfRule type="notContainsBlanks" dxfId="17443" priority="18349">
      <formula>LEN(TRIM(J2345))&gt;0</formula>
    </cfRule>
  </conditionalFormatting>
  <conditionalFormatting sqref="K2345">
    <cfRule type="notContainsBlanks" dxfId="17442" priority="18348">
      <formula>LEN(TRIM(K2345))&gt;0</formula>
    </cfRule>
  </conditionalFormatting>
  <conditionalFormatting sqref="M2345">
    <cfRule type="containsText" dxfId="17441" priority="18347" operator="containsText" text="Complete">
      <formula>NOT(ISERROR(SEARCH("Complete",M2345)))</formula>
    </cfRule>
  </conditionalFormatting>
  <conditionalFormatting sqref="J2345">
    <cfRule type="notContainsBlanks" dxfId="17440" priority="18346">
      <formula>LEN(TRIM(J2345))&gt;0</formula>
    </cfRule>
  </conditionalFormatting>
  <conditionalFormatting sqref="K2345">
    <cfRule type="notContainsBlanks" dxfId="17439" priority="18345">
      <formula>LEN(TRIM(K2345))&gt;0</formula>
    </cfRule>
  </conditionalFormatting>
  <conditionalFormatting sqref="M2345">
    <cfRule type="containsText" dxfId="17438" priority="18344" operator="containsText" text="Complete">
      <formula>NOT(ISERROR(SEARCH("Complete",M2345)))</formula>
    </cfRule>
  </conditionalFormatting>
  <conditionalFormatting sqref="I2345">
    <cfRule type="cellIs" dxfId="17437" priority="18343" operator="greaterThan">
      <formula>2.35</formula>
    </cfRule>
  </conditionalFormatting>
  <conditionalFormatting sqref="I2345">
    <cfRule type="cellIs" dxfId="17436" priority="18342" operator="greaterThan">
      <formula>2.35</formula>
    </cfRule>
  </conditionalFormatting>
  <conditionalFormatting sqref="I2345">
    <cfRule type="cellIs" dxfId="17435" priority="18341" operator="greaterThan">
      <formula>2.35</formula>
    </cfRule>
  </conditionalFormatting>
  <conditionalFormatting sqref="I2345">
    <cfRule type="cellIs" dxfId="17434" priority="18340" operator="greaterThan">
      <formula>2.35</formula>
    </cfRule>
  </conditionalFormatting>
  <conditionalFormatting sqref="J2346">
    <cfRule type="notContainsBlanks" dxfId="17433" priority="18339">
      <formula>LEN(TRIM(J2346))&gt;0</formula>
    </cfRule>
  </conditionalFormatting>
  <conditionalFormatting sqref="K2346">
    <cfRule type="notContainsBlanks" dxfId="17432" priority="18338">
      <formula>LEN(TRIM(K2346))&gt;0</formula>
    </cfRule>
  </conditionalFormatting>
  <conditionalFormatting sqref="M2346">
    <cfRule type="containsText" dxfId="17431" priority="18337" operator="containsText" text="Complete">
      <formula>NOT(ISERROR(SEARCH("Complete",M2346)))</formula>
    </cfRule>
  </conditionalFormatting>
  <conditionalFormatting sqref="J2346">
    <cfRule type="notContainsBlanks" dxfId="17430" priority="18336">
      <formula>LEN(TRIM(J2346))&gt;0</formula>
    </cfRule>
  </conditionalFormatting>
  <conditionalFormatting sqref="K2346">
    <cfRule type="notContainsBlanks" dxfId="17429" priority="18335">
      <formula>LEN(TRIM(K2346))&gt;0</formula>
    </cfRule>
  </conditionalFormatting>
  <conditionalFormatting sqref="M2346">
    <cfRule type="containsText" dxfId="17428" priority="18334" operator="containsText" text="Complete">
      <formula>NOT(ISERROR(SEARCH("Complete",M2346)))</formula>
    </cfRule>
  </conditionalFormatting>
  <conditionalFormatting sqref="J2346">
    <cfRule type="notContainsBlanks" dxfId="17427" priority="18333">
      <formula>LEN(TRIM(J2346))&gt;0</formula>
    </cfRule>
  </conditionalFormatting>
  <conditionalFormatting sqref="K2346">
    <cfRule type="notContainsBlanks" dxfId="17426" priority="18332">
      <formula>LEN(TRIM(K2346))&gt;0</formula>
    </cfRule>
  </conditionalFormatting>
  <conditionalFormatting sqref="M2346">
    <cfRule type="containsText" dxfId="17425" priority="18331" operator="containsText" text="Complete">
      <formula>NOT(ISERROR(SEARCH("Complete",M2346)))</formula>
    </cfRule>
  </conditionalFormatting>
  <conditionalFormatting sqref="J2346">
    <cfRule type="notContainsBlanks" dxfId="17424" priority="18330">
      <formula>LEN(TRIM(J2346))&gt;0</formula>
    </cfRule>
  </conditionalFormatting>
  <conditionalFormatting sqref="K2346">
    <cfRule type="notContainsBlanks" dxfId="17423" priority="18329">
      <formula>LEN(TRIM(K2346))&gt;0</formula>
    </cfRule>
  </conditionalFormatting>
  <conditionalFormatting sqref="M2346">
    <cfRule type="containsText" dxfId="17422" priority="18328" operator="containsText" text="Complete">
      <formula>NOT(ISERROR(SEARCH("Complete",M2346)))</formula>
    </cfRule>
  </conditionalFormatting>
  <conditionalFormatting sqref="I2346">
    <cfRule type="cellIs" dxfId="17421" priority="18327" operator="greaterThan">
      <formula>2.35</formula>
    </cfRule>
  </conditionalFormatting>
  <conditionalFormatting sqref="I2346">
    <cfRule type="cellIs" dxfId="17420" priority="18326" operator="greaterThan">
      <formula>2.35</formula>
    </cfRule>
  </conditionalFormatting>
  <conditionalFormatting sqref="I2346">
    <cfRule type="cellIs" dxfId="17419" priority="18325" operator="greaterThan">
      <formula>2.35</formula>
    </cfRule>
  </conditionalFormatting>
  <conditionalFormatting sqref="I2346">
    <cfRule type="cellIs" dxfId="17418" priority="18324" operator="greaterThan">
      <formula>2.35</formula>
    </cfRule>
  </conditionalFormatting>
  <conditionalFormatting sqref="J2347">
    <cfRule type="notContainsBlanks" dxfId="17417" priority="18323">
      <formula>LEN(TRIM(J2347))&gt;0</formula>
    </cfRule>
  </conditionalFormatting>
  <conditionalFormatting sqref="K2347">
    <cfRule type="notContainsBlanks" dxfId="17416" priority="18322">
      <formula>LEN(TRIM(K2347))&gt;0</formula>
    </cfRule>
  </conditionalFormatting>
  <conditionalFormatting sqref="M2347">
    <cfRule type="containsText" dxfId="17415" priority="18321" operator="containsText" text="Complete">
      <formula>NOT(ISERROR(SEARCH("Complete",M2347)))</formula>
    </cfRule>
  </conditionalFormatting>
  <conditionalFormatting sqref="J2347">
    <cfRule type="notContainsBlanks" dxfId="17414" priority="18320">
      <formula>LEN(TRIM(J2347))&gt;0</formula>
    </cfRule>
  </conditionalFormatting>
  <conditionalFormatting sqref="K2347">
    <cfRule type="notContainsBlanks" dxfId="17413" priority="18319">
      <formula>LEN(TRIM(K2347))&gt;0</formula>
    </cfRule>
  </conditionalFormatting>
  <conditionalFormatting sqref="M2347">
    <cfRule type="containsText" dxfId="17412" priority="18318" operator="containsText" text="Complete">
      <formula>NOT(ISERROR(SEARCH("Complete",M2347)))</formula>
    </cfRule>
  </conditionalFormatting>
  <conditionalFormatting sqref="J2347">
    <cfRule type="notContainsBlanks" dxfId="17411" priority="18317">
      <formula>LEN(TRIM(J2347))&gt;0</formula>
    </cfRule>
  </conditionalFormatting>
  <conditionalFormatting sqref="K2347">
    <cfRule type="notContainsBlanks" dxfId="17410" priority="18316">
      <formula>LEN(TRIM(K2347))&gt;0</formula>
    </cfRule>
  </conditionalFormatting>
  <conditionalFormatting sqref="M2347">
    <cfRule type="containsText" dxfId="17409" priority="18315" operator="containsText" text="Complete">
      <formula>NOT(ISERROR(SEARCH("Complete",M2347)))</formula>
    </cfRule>
  </conditionalFormatting>
  <conditionalFormatting sqref="J2347">
    <cfRule type="notContainsBlanks" dxfId="17408" priority="18314">
      <formula>LEN(TRIM(J2347))&gt;0</formula>
    </cfRule>
  </conditionalFormatting>
  <conditionalFormatting sqref="K2347">
    <cfRule type="notContainsBlanks" dxfId="17407" priority="18313">
      <formula>LEN(TRIM(K2347))&gt;0</formula>
    </cfRule>
  </conditionalFormatting>
  <conditionalFormatting sqref="M2347">
    <cfRule type="containsText" dxfId="17406" priority="18312" operator="containsText" text="Complete">
      <formula>NOT(ISERROR(SEARCH("Complete",M2347)))</formula>
    </cfRule>
  </conditionalFormatting>
  <conditionalFormatting sqref="I2347">
    <cfRule type="cellIs" dxfId="17405" priority="18311" operator="greaterThan">
      <formula>2.35</formula>
    </cfRule>
  </conditionalFormatting>
  <conditionalFormatting sqref="I2347">
    <cfRule type="cellIs" dxfId="17404" priority="18310" operator="greaterThan">
      <formula>2.35</formula>
    </cfRule>
  </conditionalFormatting>
  <conditionalFormatting sqref="I2347">
    <cfRule type="cellIs" dxfId="17403" priority="18309" operator="greaterThan">
      <formula>2.35</formula>
    </cfRule>
  </conditionalFormatting>
  <conditionalFormatting sqref="I2347">
    <cfRule type="cellIs" dxfId="17402" priority="18308" operator="greaterThan">
      <formula>2.35</formula>
    </cfRule>
  </conditionalFormatting>
  <conditionalFormatting sqref="J2348">
    <cfRule type="notContainsBlanks" dxfId="17401" priority="18307">
      <formula>LEN(TRIM(J2348))&gt;0</formula>
    </cfRule>
  </conditionalFormatting>
  <conditionalFormatting sqref="K2348">
    <cfRule type="notContainsBlanks" dxfId="17400" priority="18306">
      <formula>LEN(TRIM(K2348))&gt;0</formula>
    </cfRule>
  </conditionalFormatting>
  <conditionalFormatting sqref="M2348">
    <cfRule type="containsText" dxfId="17399" priority="18305" operator="containsText" text="Complete">
      <formula>NOT(ISERROR(SEARCH("Complete",M2348)))</formula>
    </cfRule>
  </conditionalFormatting>
  <conditionalFormatting sqref="J2348">
    <cfRule type="notContainsBlanks" dxfId="17398" priority="18304">
      <formula>LEN(TRIM(J2348))&gt;0</formula>
    </cfRule>
  </conditionalFormatting>
  <conditionalFormatting sqref="K2348">
    <cfRule type="notContainsBlanks" dxfId="17397" priority="18303">
      <formula>LEN(TRIM(K2348))&gt;0</formula>
    </cfRule>
  </conditionalFormatting>
  <conditionalFormatting sqref="M2348">
    <cfRule type="containsText" dxfId="17396" priority="18302" operator="containsText" text="Complete">
      <formula>NOT(ISERROR(SEARCH("Complete",M2348)))</formula>
    </cfRule>
  </conditionalFormatting>
  <conditionalFormatting sqref="J2348">
    <cfRule type="notContainsBlanks" dxfId="17395" priority="18301">
      <formula>LEN(TRIM(J2348))&gt;0</formula>
    </cfRule>
  </conditionalFormatting>
  <conditionalFormatting sqref="K2348">
    <cfRule type="notContainsBlanks" dxfId="17394" priority="18300">
      <formula>LEN(TRIM(K2348))&gt;0</formula>
    </cfRule>
  </conditionalFormatting>
  <conditionalFormatting sqref="M2348">
    <cfRule type="containsText" dxfId="17393" priority="18299" operator="containsText" text="Complete">
      <formula>NOT(ISERROR(SEARCH("Complete",M2348)))</formula>
    </cfRule>
  </conditionalFormatting>
  <conditionalFormatting sqref="J2348">
    <cfRule type="notContainsBlanks" dxfId="17392" priority="18298">
      <formula>LEN(TRIM(J2348))&gt;0</formula>
    </cfRule>
  </conditionalFormatting>
  <conditionalFormatting sqref="K2348">
    <cfRule type="notContainsBlanks" dxfId="17391" priority="18297">
      <formula>LEN(TRIM(K2348))&gt;0</formula>
    </cfRule>
  </conditionalFormatting>
  <conditionalFormatting sqref="M2348">
    <cfRule type="containsText" dxfId="17390" priority="18296" operator="containsText" text="Complete">
      <formula>NOT(ISERROR(SEARCH("Complete",M2348)))</formula>
    </cfRule>
  </conditionalFormatting>
  <conditionalFormatting sqref="I2348">
    <cfRule type="cellIs" dxfId="17389" priority="18295" operator="greaterThan">
      <formula>2.35</formula>
    </cfRule>
  </conditionalFormatting>
  <conditionalFormatting sqref="I2348">
    <cfRule type="cellIs" dxfId="17388" priority="18294" operator="greaterThan">
      <formula>2.35</formula>
    </cfRule>
  </conditionalFormatting>
  <conditionalFormatting sqref="I2348">
    <cfRule type="cellIs" dxfId="17387" priority="18293" operator="greaterThan">
      <formula>2.35</formula>
    </cfRule>
  </conditionalFormatting>
  <conditionalFormatting sqref="I2348">
    <cfRule type="cellIs" dxfId="17386" priority="18292" operator="greaterThan">
      <formula>2.35</formula>
    </cfRule>
  </conditionalFormatting>
  <conditionalFormatting sqref="J2349">
    <cfRule type="notContainsBlanks" dxfId="17385" priority="18291">
      <formula>LEN(TRIM(J2349))&gt;0</formula>
    </cfRule>
  </conditionalFormatting>
  <conditionalFormatting sqref="K2349">
    <cfRule type="notContainsBlanks" dxfId="17384" priority="18290">
      <formula>LEN(TRIM(K2349))&gt;0</formula>
    </cfRule>
  </conditionalFormatting>
  <conditionalFormatting sqref="M2349">
    <cfRule type="containsText" dxfId="17383" priority="18289" operator="containsText" text="Complete">
      <formula>NOT(ISERROR(SEARCH("Complete",M2349)))</formula>
    </cfRule>
  </conditionalFormatting>
  <conditionalFormatting sqref="J2349">
    <cfRule type="notContainsBlanks" dxfId="17382" priority="18288">
      <formula>LEN(TRIM(J2349))&gt;0</formula>
    </cfRule>
  </conditionalFormatting>
  <conditionalFormatting sqref="K2349">
    <cfRule type="notContainsBlanks" dxfId="17381" priority="18287">
      <formula>LEN(TRIM(K2349))&gt;0</formula>
    </cfRule>
  </conditionalFormatting>
  <conditionalFormatting sqref="M2349">
    <cfRule type="containsText" dxfId="17380" priority="18286" operator="containsText" text="Complete">
      <formula>NOT(ISERROR(SEARCH("Complete",M2349)))</formula>
    </cfRule>
  </conditionalFormatting>
  <conditionalFormatting sqref="J2349">
    <cfRule type="notContainsBlanks" dxfId="17379" priority="18285">
      <formula>LEN(TRIM(J2349))&gt;0</formula>
    </cfRule>
  </conditionalFormatting>
  <conditionalFormatting sqref="K2349">
    <cfRule type="notContainsBlanks" dxfId="17378" priority="18284">
      <formula>LEN(TRIM(K2349))&gt;0</formula>
    </cfRule>
  </conditionalFormatting>
  <conditionalFormatting sqref="M2349">
    <cfRule type="containsText" dxfId="17377" priority="18283" operator="containsText" text="Complete">
      <formula>NOT(ISERROR(SEARCH("Complete",M2349)))</formula>
    </cfRule>
  </conditionalFormatting>
  <conditionalFormatting sqref="J2349">
    <cfRule type="notContainsBlanks" dxfId="17376" priority="18282">
      <formula>LEN(TRIM(J2349))&gt;0</formula>
    </cfRule>
  </conditionalFormatting>
  <conditionalFormatting sqref="K2349">
    <cfRule type="notContainsBlanks" dxfId="17375" priority="18281">
      <formula>LEN(TRIM(K2349))&gt;0</formula>
    </cfRule>
  </conditionalFormatting>
  <conditionalFormatting sqref="M2349">
    <cfRule type="containsText" dxfId="17374" priority="18280" operator="containsText" text="Complete">
      <formula>NOT(ISERROR(SEARCH("Complete",M2349)))</formula>
    </cfRule>
  </conditionalFormatting>
  <conditionalFormatting sqref="I2349">
    <cfRule type="cellIs" dxfId="17373" priority="18279" operator="greaterThan">
      <formula>2.35</formula>
    </cfRule>
  </conditionalFormatting>
  <conditionalFormatting sqref="I2349">
    <cfRule type="cellIs" dxfId="17372" priority="18278" operator="greaterThan">
      <formula>2.35</formula>
    </cfRule>
  </conditionalFormatting>
  <conditionalFormatting sqref="I2349">
    <cfRule type="cellIs" dxfId="17371" priority="18277" operator="greaterThan">
      <formula>2.35</formula>
    </cfRule>
  </conditionalFormatting>
  <conditionalFormatting sqref="I2349">
    <cfRule type="cellIs" dxfId="17370" priority="18276" operator="greaterThan">
      <formula>2.35</formula>
    </cfRule>
  </conditionalFormatting>
  <conditionalFormatting sqref="J2350">
    <cfRule type="notContainsBlanks" dxfId="17369" priority="18275">
      <formula>LEN(TRIM(J2350))&gt;0</formula>
    </cfRule>
  </conditionalFormatting>
  <conditionalFormatting sqref="K2350">
    <cfRule type="notContainsBlanks" dxfId="17368" priority="18274">
      <formula>LEN(TRIM(K2350))&gt;0</formula>
    </cfRule>
  </conditionalFormatting>
  <conditionalFormatting sqref="M2350">
    <cfRule type="containsText" dxfId="17367" priority="18273" operator="containsText" text="Complete">
      <formula>NOT(ISERROR(SEARCH("Complete",M2350)))</formula>
    </cfRule>
  </conditionalFormatting>
  <conditionalFormatting sqref="J2350">
    <cfRule type="notContainsBlanks" dxfId="17366" priority="18272">
      <formula>LEN(TRIM(J2350))&gt;0</formula>
    </cfRule>
  </conditionalFormatting>
  <conditionalFormatting sqref="K2350">
    <cfRule type="notContainsBlanks" dxfId="17365" priority="18271">
      <formula>LEN(TRIM(K2350))&gt;0</formula>
    </cfRule>
  </conditionalFormatting>
  <conditionalFormatting sqref="M2350">
    <cfRule type="containsText" dxfId="17364" priority="18270" operator="containsText" text="Complete">
      <formula>NOT(ISERROR(SEARCH("Complete",M2350)))</formula>
    </cfRule>
  </conditionalFormatting>
  <conditionalFormatting sqref="J2350">
    <cfRule type="notContainsBlanks" dxfId="17363" priority="18269">
      <formula>LEN(TRIM(J2350))&gt;0</formula>
    </cfRule>
  </conditionalFormatting>
  <conditionalFormatting sqref="K2350">
    <cfRule type="notContainsBlanks" dxfId="17362" priority="18268">
      <formula>LEN(TRIM(K2350))&gt;0</formula>
    </cfRule>
  </conditionalFormatting>
  <conditionalFormatting sqref="M2350">
    <cfRule type="containsText" dxfId="17361" priority="18267" operator="containsText" text="Complete">
      <formula>NOT(ISERROR(SEARCH("Complete",M2350)))</formula>
    </cfRule>
  </conditionalFormatting>
  <conditionalFormatting sqref="J2350">
    <cfRule type="notContainsBlanks" dxfId="17360" priority="18266">
      <formula>LEN(TRIM(J2350))&gt;0</formula>
    </cfRule>
  </conditionalFormatting>
  <conditionalFormatting sqref="K2350">
    <cfRule type="notContainsBlanks" dxfId="17359" priority="18265">
      <formula>LEN(TRIM(K2350))&gt;0</formula>
    </cfRule>
  </conditionalFormatting>
  <conditionalFormatting sqref="M2350">
    <cfRule type="containsText" dxfId="17358" priority="18264" operator="containsText" text="Complete">
      <formula>NOT(ISERROR(SEARCH("Complete",M2350)))</formula>
    </cfRule>
  </conditionalFormatting>
  <conditionalFormatting sqref="I2350">
    <cfRule type="cellIs" dxfId="17357" priority="18263" operator="greaterThan">
      <formula>2.35</formula>
    </cfRule>
  </conditionalFormatting>
  <conditionalFormatting sqref="I2350">
    <cfRule type="cellIs" dxfId="17356" priority="18262" operator="greaterThan">
      <formula>2.35</formula>
    </cfRule>
  </conditionalFormatting>
  <conditionalFormatting sqref="I2350">
    <cfRule type="cellIs" dxfId="17355" priority="18261" operator="greaterThan">
      <formula>2.35</formula>
    </cfRule>
  </conditionalFormatting>
  <conditionalFormatting sqref="I2350">
    <cfRule type="cellIs" dxfId="17354" priority="18260" operator="greaterThan">
      <formula>2.35</formula>
    </cfRule>
  </conditionalFormatting>
  <conditionalFormatting sqref="J2351">
    <cfRule type="notContainsBlanks" dxfId="17353" priority="18243">
      <formula>LEN(TRIM(J2351))&gt;0</formula>
    </cfRule>
  </conditionalFormatting>
  <conditionalFormatting sqref="K2351">
    <cfRule type="notContainsBlanks" dxfId="17352" priority="18242">
      <formula>LEN(TRIM(K2351))&gt;0</formula>
    </cfRule>
  </conditionalFormatting>
  <conditionalFormatting sqref="M2351">
    <cfRule type="containsText" dxfId="17351" priority="18241" operator="containsText" text="Complete">
      <formula>NOT(ISERROR(SEARCH("Complete",M2351)))</formula>
    </cfRule>
  </conditionalFormatting>
  <conditionalFormatting sqref="J2351">
    <cfRule type="notContainsBlanks" dxfId="17350" priority="18240">
      <formula>LEN(TRIM(J2351))&gt;0</formula>
    </cfRule>
  </conditionalFormatting>
  <conditionalFormatting sqref="K2351">
    <cfRule type="notContainsBlanks" dxfId="17349" priority="18239">
      <formula>LEN(TRIM(K2351))&gt;0</formula>
    </cfRule>
  </conditionalFormatting>
  <conditionalFormatting sqref="M2351">
    <cfRule type="containsText" dxfId="17348" priority="18238" operator="containsText" text="Complete">
      <formula>NOT(ISERROR(SEARCH("Complete",M2351)))</formula>
    </cfRule>
  </conditionalFormatting>
  <conditionalFormatting sqref="J2351">
    <cfRule type="notContainsBlanks" dxfId="17347" priority="18237">
      <formula>LEN(TRIM(J2351))&gt;0</formula>
    </cfRule>
  </conditionalFormatting>
  <conditionalFormatting sqref="K2351">
    <cfRule type="notContainsBlanks" dxfId="17346" priority="18236">
      <formula>LEN(TRIM(K2351))&gt;0</formula>
    </cfRule>
  </conditionalFormatting>
  <conditionalFormatting sqref="M2351">
    <cfRule type="containsText" dxfId="17345" priority="18235" operator="containsText" text="Complete">
      <formula>NOT(ISERROR(SEARCH("Complete",M2351)))</formula>
    </cfRule>
  </conditionalFormatting>
  <conditionalFormatting sqref="J2351">
    <cfRule type="notContainsBlanks" dxfId="17344" priority="18234">
      <formula>LEN(TRIM(J2351))&gt;0</formula>
    </cfRule>
  </conditionalFormatting>
  <conditionalFormatting sqref="K2351">
    <cfRule type="notContainsBlanks" dxfId="17343" priority="18233">
      <formula>LEN(TRIM(K2351))&gt;0</formula>
    </cfRule>
  </conditionalFormatting>
  <conditionalFormatting sqref="M2351">
    <cfRule type="containsText" dxfId="17342" priority="18232" operator="containsText" text="Complete">
      <formula>NOT(ISERROR(SEARCH("Complete",M2351)))</formula>
    </cfRule>
  </conditionalFormatting>
  <conditionalFormatting sqref="I2351">
    <cfRule type="cellIs" dxfId="17341" priority="18231" operator="greaterThan">
      <formula>2.35</formula>
    </cfRule>
  </conditionalFormatting>
  <conditionalFormatting sqref="I2351">
    <cfRule type="cellIs" dxfId="17340" priority="18230" operator="greaterThan">
      <formula>2.35</formula>
    </cfRule>
  </conditionalFormatting>
  <conditionalFormatting sqref="I2351">
    <cfRule type="cellIs" dxfId="17339" priority="18229" operator="greaterThan">
      <formula>2.35</formula>
    </cfRule>
  </conditionalFormatting>
  <conditionalFormatting sqref="I2351">
    <cfRule type="cellIs" dxfId="17338" priority="18228" operator="greaterThan">
      <formula>2.35</formula>
    </cfRule>
  </conditionalFormatting>
  <conditionalFormatting sqref="J2352">
    <cfRule type="notContainsBlanks" dxfId="17337" priority="18227">
      <formula>LEN(TRIM(J2352))&gt;0</formula>
    </cfRule>
  </conditionalFormatting>
  <conditionalFormatting sqref="K2352">
    <cfRule type="notContainsBlanks" dxfId="17336" priority="18226">
      <formula>LEN(TRIM(K2352))&gt;0</formula>
    </cfRule>
  </conditionalFormatting>
  <conditionalFormatting sqref="M2352">
    <cfRule type="containsText" dxfId="17335" priority="18225" operator="containsText" text="Complete">
      <formula>NOT(ISERROR(SEARCH("Complete",M2352)))</formula>
    </cfRule>
  </conditionalFormatting>
  <conditionalFormatting sqref="J2352">
    <cfRule type="notContainsBlanks" dxfId="17334" priority="18224">
      <formula>LEN(TRIM(J2352))&gt;0</formula>
    </cfRule>
  </conditionalFormatting>
  <conditionalFormatting sqref="K2352">
    <cfRule type="notContainsBlanks" dxfId="17333" priority="18223">
      <formula>LEN(TRIM(K2352))&gt;0</formula>
    </cfRule>
  </conditionalFormatting>
  <conditionalFormatting sqref="M2352">
    <cfRule type="containsText" dxfId="17332" priority="18222" operator="containsText" text="Complete">
      <formula>NOT(ISERROR(SEARCH("Complete",M2352)))</formula>
    </cfRule>
  </conditionalFormatting>
  <conditionalFormatting sqref="J2352">
    <cfRule type="notContainsBlanks" dxfId="17331" priority="18221">
      <formula>LEN(TRIM(J2352))&gt;0</formula>
    </cfRule>
  </conditionalFormatting>
  <conditionalFormatting sqref="K2352">
    <cfRule type="notContainsBlanks" dxfId="17330" priority="18220">
      <formula>LEN(TRIM(K2352))&gt;0</formula>
    </cfRule>
  </conditionalFormatting>
  <conditionalFormatting sqref="M2352">
    <cfRule type="containsText" dxfId="17329" priority="18219" operator="containsText" text="Complete">
      <formula>NOT(ISERROR(SEARCH("Complete",M2352)))</formula>
    </cfRule>
  </conditionalFormatting>
  <conditionalFormatting sqref="J2352">
    <cfRule type="notContainsBlanks" dxfId="17328" priority="18218">
      <formula>LEN(TRIM(J2352))&gt;0</formula>
    </cfRule>
  </conditionalFormatting>
  <conditionalFormatting sqref="K2352">
    <cfRule type="notContainsBlanks" dxfId="17327" priority="18217">
      <formula>LEN(TRIM(K2352))&gt;0</formula>
    </cfRule>
  </conditionalFormatting>
  <conditionalFormatting sqref="M2352">
    <cfRule type="containsText" dxfId="17326" priority="18216" operator="containsText" text="Complete">
      <formula>NOT(ISERROR(SEARCH("Complete",M2352)))</formula>
    </cfRule>
  </conditionalFormatting>
  <conditionalFormatting sqref="I2352">
    <cfRule type="cellIs" dxfId="17325" priority="18215" operator="greaterThan">
      <formula>2.35</formula>
    </cfRule>
  </conditionalFormatting>
  <conditionalFormatting sqref="I2352">
    <cfRule type="cellIs" dxfId="17324" priority="18214" operator="greaterThan">
      <formula>2.35</formula>
    </cfRule>
  </conditionalFormatting>
  <conditionalFormatting sqref="I2352">
    <cfRule type="cellIs" dxfId="17323" priority="18213" operator="greaterThan">
      <formula>2.35</formula>
    </cfRule>
  </conditionalFormatting>
  <conditionalFormatting sqref="I2352">
    <cfRule type="cellIs" dxfId="17322" priority="18212" operator="greaterThan">
      <formula>2.35</formula>
    </cfRule>
  </conditionalFormatting>
  <conditionalFormatting sqref="J2353">
    <cfRule type="notContainsBlanks" dxfId="17321" priority="18211">
      <formula>LEN(TRIM(J2353))&gt;0</formula>
    </cfRule>
  </conditionalFormatting>
  <conditionalFormatting sqref="K2353">
    <cfRule type="notContainsBlanks" dxfId="17320" priority="18210">
      <formula>LEN(TRIM(K2353))&gt;0</formula>
    </cfRule>
  </conditionalFormatting>
  <conditionalFormatting sqref="M2353">
    <cfRule type="containsText" dxfId="17319" priority="18209" operator="containsText" text="Complete">
      <formula>NOT(ISERROR(SEARCH("Complete",M2353)))</formula>
    </cfRule>
  </conditionalFormatting>
  <conditionalFormatting sqref="J2353">
    <cfRule type="notContainsBlanks" dxfId="17318" priority="18208">
      <formula>LEN(TRIM(J2353))&gt;0</formula>
    </cfRule>
  </conditionalFormatting>
  <conditionalFormatting sqref="K2353">
    <cfRule type="notContainsBlanks" dxfId="17317" priority="18207">
      <formula>LEN(TRIM(K2353))&gt;0</formula>
    </cfRule>
  </conditionalFormatting>
  <conditionalFormatting sqref="M2353">
    <cfRule type="containsText" dxfId="17316" priority="18206" operator="containsText" text="Complete">
      <formula>NOT(ISERROR(SEARCH("Complete",M2353)))</formula>
    </cfRule>
  </conditionalFormatting>
  <conditionalFormatting sqref="J2353">
    <cfRule type="notContainsBlanks" dxfId="17315" priority="18205">
      <formula>LEN(TRIM(J2353))&gt;0</formula>
    </cfRule>
  </conditionalFormatting>
  <conditionalFormatting sqref="K2353">
    <cfRule type="notContainsBlanks" dxfId="17314" priority="18204">
      <formula>LEN(TRIM(K2353))&gt;0</formula>
    </cfRule>
  </conditionalFormatting>
  <conditionalFormatting sqref="M2353">
    <cfRule type="containsText" dxfId="17313" priority="18203" operator="containsText" text="Complete">
      <formula>NOT(ISERROR(SEARCH("Complete",M2353)))</formula>
    </cfRule>
  </conditionalFormatting>
  <conditionalFormatting sqref="J2353">
    <cfRule type="notContainsBlanks" dxfId="17312" priority="18202">
      <formula>LEN(TRIM(J2353))&gt;0</formula>
    </cfRule>
  </conditionalFormatting>
  <conditionalFormatting sqref="K2353">
    <cfRule type="notContainsBlanks" dxfId="17311" priority="18201">
      <formula>LEN(TRIM(K2353))&gt;0</formula>
    </cfRule>
  </conditionalFormatting>
  <conditionalFormatting sqref="M2353">
    <cfRule type="containsText" dxfId="17310" priority="18200" operator="containsText" text="Complete">
      <formula>NOT(ISERROR(SEARCH("Complete",M2353)))</formula>
    </cfRule>
  </conditionalFormatting>
  <conditionalFormatting sqref="I2353">
    <cfRule type="cellIs" dxfId="17309" priority="18199" operator="greaterThan">
      <formula>2.35</formula>
    </cfRule>
  </conditionalFormatting>
  <conditionalFormatting sqref="I2353">
    <cfRule type="cellIs" dxfId="17308" priority="18198" operator="greaterThan">
      <formula>2.35</formula>
    </cfRule>
  </conditionalFormatting>
  <conditionalFormatting sqref="I2353">
    <cfRule type="cellIs" dxfId="17307" priority="18197" operator="greaterThan">
      <formula>2.35</formula>
    </cfRule>
  </conditionalFormatting>
  <conditionalFormatting sqref="I2353">
    <cfRule type="cellIs" dxfId="17306" priority="18196" operator="greaterThan">
      <formula>2.35</formula>
    </cfRule>
  </conditionalFormatting>
  <conditionalFormatting sqref="J2354">
    <cfRule type="notContainsBlanks" dxfId="17305" priority="18195">
      <formula>LEN(TRIM(J2354))&gt;0</formula>
    </cfRule>
  </conditionalFormatting>
  <conditionalFormatting sqref="K2354">
    <cfRule type="notContainsBlanks" dxfId="17304" priority="18194">
      <formula>LEN(TRIM(K2354))&gt;0</formula>
    </cfRule>
  </conditionalFormatting>
  <conditionalFormatting sqref="M2354">
    <cfRule type="containsText" dxfId="17303" priority="18193" operator="containsText" text="Complete">
      <formula>NOT(ISERROR(SEARCH("Complete",M2354)))</formula>
    </cfRule>
  </conditionalFormatting>
  <conditionalFormatting sqref="J2354">
    <cfRule type="notContainsBlanks" dxfId="17302" priority="18192">
      <formula>LEN(TRIM(J2354))&gt;0</formula>
    </cfRule>
  </conditionalFormatting>
  <conditionalFormatting sqref="K2354">
    <cfRule type="notContainsBlanks" dxfId="17301" priority="18191">
      <formula>LEN(TRIM(K2354))&gt;0</formula>
    </cfRule>
  </conditionalFormatting>
  <conditionalFormatting sqref="M2354">
    <cfRule type="containsText" dxfId="17300" priority="18190" operator="containsText" text="Complete">
      <formula>NOT(ISERROR(SEARCH("Complete",M2354)))</formula>
    </cfRule>
  </conditionalFormatting>
  <conditionalFormatting sqref="J2354">
    <cfRule type="notContainsBlanks" dxfId="17299" priority="18189">
      <formula>LEN(TRIM(J2354))&gt;0</formula>
    </cfRule>
  </conditionalFormatting>
  <conditionalFormatting sqref="K2354">
    <cfRule type="notContainsBlanks" dxfId="17298" priority="18188">
      <formula>LEN(TRIM(K2354))&gt;0</formula>
    </cfRule>
  </conditionalFormatting>
  <conditionalFormatting sqref="M2354">
    <cfRule type="containsText" dxfId="17297" priority="18187" operator="containsText" text="Complete">
      <formula>NOT(ISERROR(SEARCH("Complete",M2354)))</formula>
    </cfRule>
  </conditionalFormatting>
  <conditionalFormatting sqref="J2354">
    <cfRule type="notContainsBlanks" dxfId="17296" priority="18186">
      <formula>LEN(TRIM(J2354))&gt;0</formula>
    </cfRule>
  </conditionalFormatting>
  <conditionalFormatting sqref="K2354">
    <cfRule type="notContainsBlanks" dxfId="17295" priority="18185">
      <formula>LEN(TRIM(K2354))&gt;0</formula>
    </cfRule>
  </conditionalFormatting>
  <conditionalFormatting sqref="M2354">
    <cfRule type="containsText" dxfId="17294" priority="18184" operator="containsText" text="Complete">
      <formula>NOT(ISERROR(SEARCH("Complete",M2354)))</formula>
    </cfRule>
  </conditionalFormatting>
  <conditionalFormatting sqref="I2354">
    <cfRule type="cellIs" dxfId="17293" priority="18183" operator="greaterThan">
      <formula>2.35</formula>
    </cfRule>
  </conditionalFormatting>
  <conditionalFormatting sqref="I2354">
    <cfRule type="cellIs" dxfId="17292" priority="18182" operator="greaterThan">
      <formula>2.35</formula>
    </cfRule>
  </conditionalFormatting>
  <conditionalFormatting sqref="I2354">
    <cfRule type="cellIs" dxfId="17291" priority="18181" operator="greaterThan">
      <formula>2.35</formula>
    </cfRule>
  </conditionalFormatting>
  <conditionalFormatting sqref="I2354">
    <cfRule type="cellIs" dxfId="17290" priority="18180" operator="greaterThan">
      <formula>2.35</formula>
    </cfRule>
  </conditionalFormatting>
  <conditionalFormatting sqref="J2355">
    <cfRule type="notContainsBlanks" dxfId="17289" priority="18179">
      <formula>LEN(TRIM(J2355))&gt;0</formula>
    </cfRule>
  </conditionalFormatting>
  <conditionalFormatting sqref="K2355">
    <cfRule type="notContainsBlanks" dxfId="17288" priority="18178">
      <formula>LEN(TRIM(K2355))&gt;0</formula>
    </cfRule>
  </conditionalFormatting>
  <conditionalFormatting sqref="M2355">
    <cfRule type="containsText" dxfId="17287" priority="18177" operator="containsText" text="Complete">
      <formula>NOT(ISERROR(SEARCH("Complete",M2355)))</formula>
    </cfRule>
  </conditionalFormatting>
  <conditionalFormatting sqref="J2355">
    <cfRule type="notContainsBlanks" dxfId="17286" priority="18176">
      <formula>LEN(TRIM(J2355))&gt;0</formula>
    </cfRule>
  </conditionalFormatting>
  <conditionalFormatting sqref="K2355">
    <cfRule type="notContainsBlanks" dxfId="17285" priority="18175">
      <formula>LEN(TRIM(K2355))&gt;0</formula>
    </cfRule>
  </conditionalFormatting>
  <conditionalFormatting sqref="M2355">
    <cfRule type="containsText" dxfId="17284" priority="18174" operator="containsText" text="Complete">
      <formula>NOT(ISERROR(SEARCH("Complete",M2355)))</formula>
    </cfRule>
  </conditionalFormatting>
  <conditionalFormatting sqref="J2355">
    <cfRule type="notContainsBlanks" dxfId="17283" priority="18173">
      <formula>LEN(TRIM(J2355))&gt;0</formula>
    </cfRule>
  </conditionalFormatting>
  <conditionalFormatting sqref="K2355">
    <cfRule type="notContainsBlanks" dxfId="17282" priority="18172">
      <formula>LEN(TRIM(K2355))&gt;0</formula>
    </cfRule>
  </conditionalFormatting>
  <conditionalFormatting sqref="M2355">
    <cfRule type="containsText" dxfId="17281" priority="18171" operator="containsText" text="Complete">
      <formula>NOT(ISERROR(SEARCH("Complete",M2355)))</formula>
    </cfRule>
  </conditionalFormatting>
  <conditionalFormatting sqref="J2355">
    <cfRule type="notContainsBlanks" dxfId="17280" priority="18170">
      <formula>LEN(TRIM(J2355))&gt;0</formula>
    </cfRule>
  </conditionalFormatting>
  <conditionalFormatting sqref="K2355">
    <cfRule type="notContainsBlanks" dxfId="17279" priority="18169">
      <formula>LEN(TRIM(K2355))&gt;0</formula>
    </cfRule>
  </conditionalFormatting>
  <conditionalFormatting sqref="M2355">
    <cfRule type="containsText" dxfId="17278" priority="18168" operator="containsText" text="Complete">
      <formula>NOT(ISERROR(SEARCH("Complete",M2355)))</formula>
    </cfRule>
  </conditionalFormatting>
  <conditionalFormatting sqref="I2355">
    <cfRule type="cellIs" dxfId="17277" priority="18167" operator="greaterThan">
      <formula>2.35</formula>
    </cfRule>
  </conditionalFormatting>
  <conditionalFormatting sqref="I2355">
    <cfRule type="cellIs" dxfId="17276" priority="18166" operator="greaterThan">
      <formula>2.35</formula>
    </cfRule>
  </conditionalFormatting>
  <conditionalFormatting sqref="I2355">
    <cfRule type="cellIs" dxfId="17275" priority="18165" operator="greaterThan">
      <formula>2.35</formula>
    </cfRule>
  </conditionalFormatting>
  <conditionalFormatting sqref="I2355">
    <cfRule type="cellIs" dxfId="17274" priority="18164" operator="greaterThan">
      <formula>2.35</formula>
    </cfRule>
  </conditionalFormatting>
  <conditionalFormatting sqref="J2356">
    <cfRule type="notContainsBlanks" dxfId="17273" priority="18163">
      <formula>LEN(TRIM(J2356))&gt;0</formula>
    </cfRule>
  </conditionalFormatting>
  <conditionalFormatting sqref="K2356">
    <cfRule type="notContainsBlanks" dxfId="17272" priority="18162">
      <formula>LEN(TRIM(K2356))&gt;0</formula>
    </cfRule>
  </conditionalFormatting>
  <conditionalFormatting sqref="M2356">
    <cfRule type="containsText" dxfId="17271" priority="18161" operator="containsText" text="Complete">
      <formula>NOT(ISERROR(SEARCH("Complete",M2356)))</formula>
    </cfRule>
  </conditionalFormatting>
  <conditionalFormatting sqref="J2356">
    <cfRule type="notContainsBlanks" dxfId="17270" priority="18160">
      <formula>LEN(TRIM(J2356))&gt;0</formula>
    </cfRule>
  </conditionalFormatting>
  <conditionalFormatting sqref="K2356">
    <cfRule type="notContainsBlanks" dxfId="17269" priority="18159">
      <formula>LEN(TRIM(K2356))&gt;0</formula>
    </cfRule>
  </conditionalFormatting>
  <conditionalFormatting sqref="M2356">
    <cfRule type="containsText" dxfId="17268" priority="18158" operator="containsText" text="Complete">
      <formula>NOT(ISERROR(SEARCH("Complete",M2356)))</formula>
    </cfRule>
  </conditionalFormatting>
  <conditionalFormatting sqref="J2356">
    <cfRule type="notContainsBlanks" dxfId="17267" priority="18157">
      <formula>LEN(TRIM(J2356))&gt;0</formula>
    </cfRule>
  </conditionalFormatting>
  <conditionalFormatting sqref="K2356">
    <cfRule type="notContainsBlanks" dxfId="17266" priority="18156">
      <formula>LEN(TRIM(K2356))&gt;0</formula>
    </cfRule>
  </conditionalFormatting>
  <conditionalFormatting sqref="M2356">
    <cfRule type="containsText" dxfId="17265" priority="18155" operator="containsText" text="Complete">
      <formula>NOT(ISERROR(SEARCH("Complete",M2356)))</formula>
    </cfRule>
  </conditionalFormatting>
  <conditionalFormatting sqref="J2356">
    <cfRule type="notContainsBlanks" dxfId="17264" priority="18154">
      <formula>LEN(TRIM(J2356))&gt;0</formula>
    </cfRule>
  </conditionalFormatting>
  <conditionalFormatting sqref="K2356">
    <cfRule type="notContainsBlanks" dxfId="17263" priority="18153">
      <formula>LEN(TRIM(K2356))&gt;0</formula>
    </cfRule>
  </conditionalFormatting>
  <conditionalFormatting sqref="M2356">
    <cfRule type="containsText" dxfId="17262" priority="18152" operator="containsText" text="Complete">
      <formula>NOT(ISERROR(SEARCH("Complete",M2356)))</formula>
    </cfRule>
  </conditionalFormatting>
  <conditionalFormatting sqref="I2356">
    <cfRule type="cellIs" dxfId="17261" priority="18151" operator="greaterThan">
      <formula>2.35</formula>
    </cfRule>
  </conditionalFormatting>
  <conditionalFormatting sqref="I2356">
    <cfRule type="cellIs" dxfId="17260" priority="18150" operator="greaterThan">
      <formula>2.35</formula>
    </cfRule>
  </conditionalFormatting>
  <conditionalFormatting sqref="I2356">
    <cfRule type="cellIs" dxfId="17259" priority="18149" operator="greaterThan">
      <formula>2.35</formula>
    </cfRule>
  </conditionalFormatting>
  <conditionalFormatting sqref="I2356">
    <cfRule type="cellIs" dxfId="17258" priority="18148" operator="greaterThan">
      <formula>2.35</formula>
    </cfRule>
  </conditionalFormatting>
  <conditionalFormatting sqref="J2357">
    <cfRule type="notContainsBlanks" dxfId="17257" priority="18147">
      <formula>LEN(TRIM(J2357))&gt;0</formula>
    </cfRule>
  </conditionalFormatting>
  <conditionalFormatting sqref="K2357">
    <cfRule type="notContainsBlanks" dxfId="17256" priority="18146">
      <formula>LEN(TRIM(K2357))&gt;0</formula>
    </cfRule>
  </conditionalFormatting>
  <conditionalFormatting sqref="M2357">
    <cfRule type="containsText" dxfId="17255" priority="18145" operator="containsText" text="Complete">
      <formula>NOT(ISERROR(SEARCH("Complete",M2357)))</formula>
    </cfRule>
  </conditionalFormatting>
  <conditionalFormatting sqref="J2357">
    <cfRule type="notContainsBlanks" dxfId="17254" priority="18144">
      <formula>LEN(TRIM(J2357))&gt;0</formula>
    </cfRule>
  </conditionalFormatting>
  <conditionalFormatting sqref="K2357">
    <cfRule type="notContainsBlanks" dxfId="17253" priority="18143">
      <formula>LEN(TRIM(K2357))&gt;0</formula>
    </cfRule>
  </conditionalFormatting>
  <conditionalFormatting sqref="M2357">
    <cfRule type="containsText" dxfId="17252" priority="18142" operator="containsText" text="Complete">
      <formula>NOT(ISERROR(SEARCH("Complete",M2357)))</formula>
    </cfRule>
  </conditionalFormatting>
  <conditionalFormatting sqref="J2357">
    <cfRule type="notContainsBlanks" dxfId="17251" priority="18141">
      <formula>LEN(TRIM(J2357))&gt;0</formula>
    </cfRule>
  </conditionalFormatting>
  <conditionalFormatting sqref="K2357">
    <cfRule type="notContainsBlanks" dxfId="17250" priority="18140">
      <formula>LEN(TRIM(K2357))&gt;0</formula>
    </cfRule>
  </conditionalFormatting>
  <conditionalFormatting sqref="M2357">
    <cfRule type="containsText" dxfId="17249" priority="18139" operator="containsText" text="Complete">
      <formula>NOT(ISERROR(SEARCH("Complete",M2357)))</formula>
    </cfRule>
  </conditionalFormatting>
  <conditionalFormatting sqref="J2357">
    <cfRule type="notContainsBlanks" dxfId="17248" priority="18138">
      <formula>LEN(TRIM(J2357))&gt;0</formula>
    </cfRule>
  </conditionalFormatting>
  <conditionalFormatting sqref="K2357">
    <cfRule type="notContainsBlanks" dxfId="17247" priority="18137">
      <formula>LEN(TRIM(K2357))&gt;0</formula>
    </cfRule>
  </conditionalFormatting>
  <conditionalFormatting sqref="M2357">
    <cfRule type="containsText" dxfId="17246" priority="18136" operator="containsText" text="Complete">
      <formula>NOT(ISERROR(SEARCH("Complete",M2357)))</formula>
    </cfRule>
  </conditionalFormatting>
  <conditionalFormatting sqref="I2357">
    <cfRule type="cellIs" dxfId="17245" priority="18135" operator="greaterThan">
      <formula>2.35</formula>
    </cfRule>
  </conditionalFormatting>
  <conditionalFormatting sqref="I2357">
    <cfRule type="cellIs" dxfId="17244" priority="18134" operator="greaterThan">
      <formula>2.35</formula>
    </cfRule>
  </conditionalFormatting>
  <conditionalFormatting sqref="I2357">
    <cfRule type="cellIs" dxfId="17243" priority="18133" operator="greaterThan">
      <formula>2.35</formula>
    </cfRule>
  </conditionalFormatting>
  <conditionalFormatting sqref="I2357">
    <cfRule type="cellIs" dxfId="17242" priority="18132" operator="greaterThan">
      <formula>2.35</formula>
    </cfRule>
  </conditionalFormatting>
  <conditionalFormatting sqref="J2358">
    <cfRule type="notContainsBlanks" dxfId="17241" priority="18131">
      <formula>LEN(TRIM(J2358))&gt;0</formula>
    </cfRule>
  </conditionalFormatting>
  <conditionalFormatting sqref="K2358">
    <cfRule type="notContainsBlanks" dxfId="17240" priority="18130">
      <formula>LEN(TRIM(K2358))&gt;0</formula>
    </cfRule>
  </conditionalFormatting>
  <conditionalFormatting sqref="M2358">
    <cfRule type="containsText" dxfId="17239" priority="18129" operator="containsText" text="Complete">
      <formula>NOT(ISERROR(SEARCH("Complete",M2358)))</formula>
    </cfRule>
  </conditionalFormatting>
  <conditionalFormatting sqref="J2358">
    <cfRule type="notContainsBlanks" dxfId="17238" priority="18128">
      <formula>LEN(TRIM(J2358))&gt;0</formula>
    </cfRule>
  </conditionalFormatting>
  <conditionalFormatting sqref="K2358">
    <cfRule type="notContainsBlanks" dxfId="17237" priority="18127">
      <formula>LEN(TRIM(K2358))&gt;0</formula>
    </cfRule>
  </conditionalFormatting>
  <conditionalFormatting sqref="M2358">
    <cfRule type="containsText" dxfId="17236" priority="18126" operator="containsText" text="Complete">
      <formula>NOT(ISERROR(SEARCH("Complete",M2358)))</formula>
    </cfRule>
  </conditionalFormatting>
  <conditionalFormatting sqref="J2358">
    <cfRule type="notContainsBlanks" dxfId="17235" priority="18125">
      <formula>LEN(TRIM(J2358))&gt;0</formula>
    </cfRule>
  </conditionalFormatting>
  <conditionalFormatting sqref="K2358">
    <cfRule type="notContainsBlanks" dxfId="17234" priority="18124">
      <formula>LEN(TRIM(K2358))&gt;0</formula>
    </cfRule>
  </conditionalFormatting>
  <conditionalFormatting sqref="M2358">
    <cfRule type="containsText" dxfId="17233" priority="18123" operator="containsText" text="Complete">
      <formula>NOT(ISERROR(SEARCH("Complete",M2358)))</formula>
    </cfRule>
  </conditionalFormatting>
  <conditionalFormatting sqref="J2358">
    <cfRule type="notContainsBlanks" dxfId="17232" priority="18122">
      <formula>LEN(TRIM(J2358))&gt;0</formula>
    </cfRule>
  </conditionalFormatting>
  <conditionalFormatting sqref="K2358">
    <cfRule type="notContainsBlanks" dxfId="17231" priority="18121">
      <formula>LEN(TRIM(K2358))&gt;0</formula>
    </cfRule>
  </conditionalFormatting>
  <conditionalFormatting sqref="M2358">
    <cfRule type="containsText" dxfId="17230" priority="18120" operator="containsText" text="Complete">
      <formula>NOT(ISERROR(SEARCH("Complete",M2358)))</formula>
    </cfRule>
  </conditionalFormatting>
  <conditionalFormatting sqref="I2358">
    <cfRule type="cellIs" dxfId="17229" priority="18119" operator="greaterThan">
      <formula>2.35</formula>
    </cfRule>
  </conditionalFormatting>
  <conditionalFormatting sqref="I2358">
    <cfRule type="cellIs" dxfId="17228" priority="18118" operator="greaterThan">
      <formula>2.35</formula>
    </cfRule>
  </conditionalFormatting>
  <conditionalFormatting sqref="I2358">
    <cfRule type="cellIs" dxfId="17227" priority="18117" operator="greaterThan">
      <formula>2.35</formula>
    </cfRule>
  </conditionalFormatting>
  <conditionalFormatting sqref="I2358">
    <cfRule type="cellIs" dxfId="17226" priority="18116" operator="greaterThan">
      <formula>2.35</formula>
    </cfRule>
  </conditionalFormatting>
  <conditionalFormatting sqref="J2359">
    <cfRule type="notContainsBlanks" dxfId="17225" priority="18115">
      <formula>LEN(TRIM(J2359))&gt;0</formula>
    </cfRule>
  </conditionalFormatting>
  <conditionalFormatting sqref="K2359">
    <cfRule type="notContainsBlanks" dxfId="17224" priority="18114">
      <formula>LEN(TRIM(K2359))&gt;0</formula>
    </cfRule>
  </conditionalFormatting>
  <conditionalFormatting sqref="M2359">
    <cfRule type="containsText" dxfId="17223" priority="18113" operator="containsText" text="Complete">
      <formula>NOT(ISERROR(SEARCH("Complete",M2359)))</formula>
    </cfRule>
  </conditionalFormatting>
  <conditionalFormatting sqref="J2359">
    <cfRule type="notContainsBlanks" dxfId="17222" priority="18112">
      <formula>LEN(TRIM(J2359))&gt;0</formula>
    </cfRule>
  </conditionalFormatting>
  <conditionalFormatting sqref="K2359">
    <cfRule type="notContainsBlanks" dxfId="17221" priority="18111">
      <formula>LEN(TRIM(K2359))&gt;0</formula>
    </cfRule>
  </conditionalFormatting>
  <conditionalFormatting sqref="M2359">
    <cfRule type="containsText" dxfId="17220" priority="18110" operator="containsText" text="Complete">
      <formula>NOT(ISERROR(SEARCH("Complete",M2359)))</formula>
    </cfRule>
  </conditionalFormatting>
  <conditionalFormatting sqref="J2359">
    <cfRule type="notContainsBlanks" dxfId="17219" priority="18109">
      <formula>LEN(TRIM(J2359))&gt;0</formula>
    </cfRule>
  </conditionalFormatting>
  <conditionalFormatting sqref="K2359">
    <cfRule type="notContainsBlanks" dxfId="17218" priority="18108">
      <formula>LEN(TRIM(K2359))&gt;0</formula>
    </cfRule>
  </conditionalFormatting>
  <conditionalFormatting sqref="M2359">
    <cfRule type="containsText" dxfId="17217" priority="18107" operator="containsText" text="Complete">
      <formula>NOT(ISERROR(SEARCH("Complete",M2359)))</formula>
    </cfRule>
  </conditionalFormatting>
  <conditionalFormatting sqref="J2359">
    <cfRule type="notContainsBlanks" dxfId="17216" priority="18106">
      <formula>LEN(TRIM(J2359))&gt;0</formula>
    </cfRule>
  </conditionalFormatting>
  <conditionalFormatting sqref="K2359">
    <cfRule type="notContainsBlanks" dxfId="17215" priority="18105">
      <formula>LEN(TRIM(K2359))&gt;0</formula>
    </cfRule>
  </conditionalFormatting>
  <conditionalFormatting sqref="M2359">
    <cfRule type="containsText" dxfId="17214" priority="18104" operator="containsText" text="Complete">
      <formula>NOT(ISERROR(SEARCH("Complete",M2359)))</formula>
    </cfRule>
  </conditionalFormatting>
  <conditionalFormatting sqref="I2359">
    <cfRule type="cellIs" dxfId="17213" priority="18103" operator="greaterThan">
      <formula>2.35</formula>
    </cfRule>
  </conditionalFormatting>
  <conditionalFormatting sqref="I2359">
    <cfRule type="cellIs" dxfId="17212" priority="18102" operator="greaterThan">
      <formula>2.35</formula>
    </cfRule>
  </conditionalFormatting>
  <conditionalFormatting sqref="I2359">
    <cfRule type="cellIs" dxfId="17211" priority="18101" operator="greaterThan">
      <formula>2.35</formula>
    </cfRule>
  </conditionalFormatting>
  <conditionalFormatting sqref="I2359">
    <cfRule type="cellIs" dxfId="17210" priority="18100" operator="greaterThan">
      <formula>2.35</formula>
    </cfRule>
  </conditionalFormatting>
  <conditionalFormatting sqref="J2360">
    <cfRule type="notContainsBlanks" dxfId="17209" priority="18099">
      <formula>LEN(TRIM(J2360))&gt;0</formula>
    </cfRule>
  </conditionalFormatting>
  <conditionalFormatting sqref="K2360">
    <cfRule type="notContainsBlanks" dxfId="17208" priority="18098">
      <formula>LEN(TRIM(K2360))&gt;0</formula>
    </cfRule>
  </conditionalFormatting>
  <conditionalFormatting sqref="M2360">
    <cfRule type="containsText" dxfId="17207" priority="18097" operator="containsText" text="Complete">
      <formula>NOT(ISERROR(SEARCH("Complete",M2360)))</formula>
    </cfRule>
  </conditionalFormatting>
  <conditionalFormatting sqref="J2360">
    <cfRule type="notContainsBlanks" dxfId="17206" priority="18096">
      <formula>LEN(TRIM(J2360))&gt;0</formula>
    </cfRule>
  </conditionalFormatting>
  <conditionalFormatting sqref="K2360">
    <cfRule type="notContainsBlanks" dxfId="17205" priority="18095">
      <formula>LEN(TRIM(K2360))&gt;0</formula>
    </cfRule>
  </conditionalFormatting>
  <conditionalFormatting sqref="M2360">
    <cfRule type="containsText" dxfId="17204" priority="18094" operator="containsText" text="Complete">
      <formula>NOT(ISERROR(SEARCH("Complete",M2360)))</formula>
    </cfRule>
  </conditionalFormatting>
  <conditionalFormatting sqref="J2360">
    <cfRule type="notContainsBlanks" dxfId="17203" priority="18093">
      <formula>LEN(TRIM(J2360))&gt;0</formula>
    </cfRule>
  </conditionalFormatting>
  <conditionalFormatting sqref="K2360">
    <cfRule type="notContainsBlanks" dxfId="17202" priority="18092">
      <formula>LEN(TRIM(K2360))&gt;0</formula>
    </cfRule>
  </conditionalFormatting>
  <conditionalFormatting sqref="M2360">
    <cfRule type="containsText" dxfId="17201" priority="18091" operator="containsText" text="Complete">
      <formula>NOT(ISERROR(SEARCH("Complete",M2360)))</formula>
    </cfRule>
  </conditionalFormatting>
  <conditionalFormatting sqref="J2360">
    <cfRule type="notContainsBlanks" dxfId="17200" priority="18090">
      <formula>LEN(TRIM(J2360))&gt;0</formula>
    </cfRule>
  </conditionalFormatting>
  <conditionalFormatting sqref="K2360">
    <cfRule type="notContainsBlanks" dxfId="17199" priority="18089">
      <formula>LEN(TRIM(K2360))&gt;0</formula>
    </cfRule>
  </conditionalFormatting>
  <conditionalFormatting sqref="M2360">
    <cfRule type="containsText" dxfId="17198" priority="18088" operator="containsText" text="Complete">
      <formula>NOT(ISERROR(SEARCH("Complete",M2360)))</formula>
    </cfRule>
  </conditionalFormatting>
  <conditionalFormatting sqref="I2360">
    <cfRule type="cellIs" dxfId="17197" priority="18087" operator="greaterThan">
      <formula>2.35</formula>
    </cfRule>
  </conditionalFormatting>
  <conditionalFormatting sqref="I2360">
    <cfRule type="cellIs" dxfId="17196" priority="18086" operator="greaterThan">
      <formula>2.35</formula>
    </cfRule>
  </conditionalFormatting>
  <conditionalFormatting sqref="I2360">
    <cfRule type="cellIs" dxfId="17195" priority="18085" operator="greaterThan">
      <formula>2.35</formula>
    </cfRule>
  </conditionalFormatting>
  <conditionalFormatting sqref="I2360">
    <cfRule type="cellIs" dxfId="17194" priority="18084" operator="greaterThan">
      <formula>2.35</formula>
    </cfRule>
  </conditionalFormatting>
  <conditionalFormatting sqref="J2361">
    <cfRule type="notContainsBlanks" dxfId="17193" priority="18083">
      <formula>LEN(TRIM(J2361))&gt;0</formula>
    </cfRule>
  </conditionalFormatting>
  <conditionalFormatting sqref="K2361">
    <cfRule type="notContainsBlanks" dxfId="17192" priority="18082">
      <formula>LEN(TRIM(K2361))&gt;0</formula>
    </cfRule>
  </conditionalFormatting>
  <conditionalFormatting sqref="M2361">
    <cfRule type="containsText" dxfId="17191" priority="18081" operator="containsText" text="Complete">
      <formula>NOT(ISERROR(SEARCH("Complete",M2361)))</formula>
    </cfRule>
  </conditionalFormatting>
  <conditionalFormatting sqref="J2361">
    <cfRule type="notContainsBlanks" dxfId="17190" priority="18080">
      <formula>LEN(TRIM(J2361))&gt;0</formula>
    </cfRule>
  </conditionalFormatting>
  <conditionalFormatting sqref="K2361">
    <cfRule type="notContainsBlanks" dxfId="17189" priority="18079">
      <formula>LEN(TRIM(K2361))&gt;0</formula>
    </cfRule>
  </conditionalFormatting>
  <conditionalFormatting sqref="M2361">
    <cfRule type="containsText" dxfId="17188" priority="18078" operator="containsText" text="Complete">
      <formula>NOT(ISERROR(SEARCH("Complete",M2361)))</formula>
    </cfRule>
  </conditionalFormatting>
  <conditionalFormatting sqref="J2361">
    <cfRule type="notContainsBlanks" dxfId="17187" priority="18077">
      <formula>LEN(TRIM(J2361))&gt;0</formula>
    </cfRule>
  </conditionalFormatting>
  <conditionalFormatting sqref="K2361">
    <cfRule type="notContainsBlanks" dxfId="17186" priority="18076">
      <formula>LEN(TRIM(K2361))&gt;0</formula>
    </cfRule>
  </conditionalFormatting>
  <conditionalFormatting sqref="M2361">
    <cfRule type="containsText" dxfId="17185" priority="18075" operator="containsText" text="Complete">
      <formula>NOT(ISERROR(SEARCH("Complete",M2361)))</formula>
    </cfRule>
  </conditionalFormatting>
  <conditionalFormatting sqref="J2361">
    <cfRule type="notContainsBlanks" dxfId="17184" priority="18074">
      <formula>LEN(TRIM(J2361))&gt;0</formula>
    </cfRule>
  </conditionalFormatting>
  <conditionalFormatting sqref="K2361">
    <cfRule type="notContainsBlanks" dxfId="17183" priority="18073">
      <formula>LEN(TRIM(K2361))&gt;0</formula>
    </cfRule>
  </conditionalFormatting>
  <conditionalFormatting sqref="M2361">
    <cfRule type="containsText" dxfId="17182" priority="18072" operator="containsText" text="Complete">
      <formula>NOT(ISERROR(SEARCH("Complete",M2361)))</formula>
    </cfRule>
  </conditionalFormatting>
  <conditionalFormatting sqref="I2361">
    <cfRule type="cellIs" dxfId="17181" priority="18071" operator="greaterThan">
      <formula>2.35</formula>
    </cfRule>
  </conditionalFormatting>
  <conditionalFormatting sqref="I2361">
    <cfRule type="cellIs" dxfId="17180" priority="18070" operator="greaterThan">
      <formula>2.35</formula>
    </cfRule>
  </conditionalFormatting>
  <conditionalFormatting sqref="I2361">
    <cfRule type="cellIs" dxfId="17179" priority="18069" operator="greaterThan">
      <formula>2.35</formula>
    </cfRule>
  </conditionalFormatting>
  <conditionalFormatting sqref="I2361">
    <cfRule type="cellIs" dxfId="17178" priority="18068" operator="greaterThan">
      <formula>2.35</formula>
    </cfRule>
  </conditionalFormatting>
  <conditionalFormatting sqref="J2362">
    <cfRule type="notContainsBlanks" dxfId="17177" priority="18067">
      <formula>LEN(TRIM(J2362))&gt;0</formula>
    </cfRule>
  </conditionalFormatting>
  <conditionalFormatting sqref="K2362">
    <cfRule type="notContainsBlanks" dxfId="17176" priority="18066">
      <formula>LEN(TRIM(K2362))&gt;0</formula>
    </cfRule>
  </conditionalFormatting>
  <conditionalFormatting sqref="M2362">
    <cfRule type="containsText" dxfId="17175" priority="18065" operator="containsText" text="Complete">
      <formula>NOT(ISERROR(SEARCH("Complete",M2362)))</formula>
    </cfRule>
  </conditionalFormatting>
  <conditionalFormatting sqref="J2362">
    <cfRule type="notContainsBlanks" dxfId="17174" priority="18064">
      <formula>LEN(TRIM(J2362))&gt;0</formula>
    </cfRule>
  </conditionalFormatting>
  <conditionalFormatting sqref="K2362">
    <cfRule type="notContainsBlanks" dxfId="17173" priority="18063">
      <formula>LEN(TRIM(K2362))&gt;0</formula>
    </cfRule>
  </conditionalFormatting>
  <conditionalFormatting sqref="M2362">
    <cfRule type="containsText" dxfId="17172" priority="18062" operator="containsText" text="Complete">
      <formula>NOT(ISERROR(SEARCH("Complete",M2362)))</formula>
    </cfRule>
  </conditionalFormatting>
  <conditionalFormatting sqref="J2362">
    <cfRule type="notContainsBlanks" dxfId="17171" priority="18061">
      <formula>LEN(TRIM(J2362))&gt;0</formula>
    </cfRule>
  </conditionalFormatting>
  <conditionalFormatting sqref="K2362">
    <cfRule type="notContainsBlanks" dxfId="17170" priority="18060">
      <formula>LEN(TRIM(K2362))&gt;0</formula>
    </cfRule>
  </conditionalFormatting>
  <conditionalFormatting sqref="M2362">
    <cfRule type="containsText" dxfId="17169" priority="18059" operator="containsText" text="Complete">
      <formula>NOT(ISERROR(SEARCH("Complete",M2362)))</formula>
    </cfRule>
  </conditionalFormatting>
  <conditionalFormatting sqref="J2362">
    <cfRule type="notContainsBlanks" dxfId="17168" priority="18058">
      <formula>LEN(TRIM(J2362))&gt;0</formula>
    </cfRule>
  </conditionalFormatting>
  <conditionalFormatting sqref="K2362">
    <cfRule type="notContainsBlanks" dxfId="17167" priority="18057">
      <formula>LEN(TRIM(K2362))&gt;0</formula>
    </cfRule>
  </conditionalFormatting>
  <conditionalFormatting sqref="M2362">
    <cfRule type="containsText" dxfId="17166" priority="18056" operator="containsText" text="Complete">
      <formula>NOT(ISERROR(SEARCH("Complete",M2362)))</formula>
    </cfRule>
  </conditionalFormatting>
  <conditionalFormatting sqref="I2362">
    <cfRule type="cellIs" dxfId="17165" priority="18055" operator="greaterThan">
      <formula>2.35</formula>
    </cfRule>
  </conditionalFormatting>
  <conditionalFormatting sqref="I2362">
    <cfRule type="cellIs" dxfId="17164" priority="18054" operator="greaterThan">
      <formula>2.35</formula>
    </cfRule>
  </conditionalFormatting>
  <conditionalFormatting sqref="I2362">
    <cfRule type="cellIs" dxfId="17163" priority="18053" operator="greaterThan">
      <formula>2.35</formula>
    </cfRule>
  </conditionalFormatting>
  <conditionalFormatting sqref="I2362">
    <cfRule type="cellIs" dxfId="17162" priority="18052" operator="greaterThan">
      <formula>2.35</formula>
    </cfRule>
  </conditionalFormatting>
  <conditionalFormatting sqref="J2363">
    <cfRule type="notContainsBlanks" dxfId="17161" priority="18051">
      <formula>LEN(TRIM(J2363))&gt;0</formula>
    </cfRule>
  </conditionalFormatting>
  <conditionalFormatting sqref="K2363">
    <cfRule type="notContainsBlanks" dxfId="17160" priority="18050">
      <formula>LEN(TRIM(K2363))&gt;0</formula>
    </cfRule>
  </conditionalFormatting>
  <conditionalFormatting sqref="M2363">
    <cfRule type="containsText" dxfId="17159" priority="18049" operator="containsText" text="Complete">
      <formula>NOT(ISERROR(SEARCH("Complete",M2363)))</formula>
    </cfRule>
  </conditionalFormatting>
  <conditionalFormatting sqref="J2363">
    <cfRule type="notContainsBlanks" dxfId="17158" priority="18048">
      <formula>LEN(TRIM(J2363))&gt;0</formula>
    </cfRule>
  </conditionalFormatting>
  <conditionalFormatting sqref="K2363">
    <cfRule type="notContainsBlanks" dxfId="17157" priority="18047">
      <formula>LEN(TRIM(K2363))&gt;0</formula>
    </cfRule>
  </conditionalFormatting>
  <conditionalFormatting sqref="M2363">
    <cfRule type="containsText" dxfId="17156" priority="18046" operator="containsText" text="Complete">
      <formula>NOT(ISERROR(SEARCH("Complete",M2363)))</formula>
    </cfRule>
  </conditionalFormatting>
  <conditionalFormatting sqref="J2363">
    <cfRule type="notContainsBlanks" dxfId="17155" priority="18045">
      <formula>LEN(TRIM(J2363))&gt;0</formula>
    </cfRule>
  </conditionalFormatting>
  <conditionalFormatting sqref="K2363">
    <cfRule type="notContainsBlanks" dxfId="17154" priority="18044">
      <formula>LEN(TRIM(K2363))&gt;0</formula>
    </cfRule>
  </conditionalFormatting>
  <conditionalFormatting sqref="M2363">
    <cfRule type="containsText" dxfId="17153" priority="18043" operator="containsText" text="Complete">
      <formula>NOT(ISERROR(SEARCH("Complete",M2363)))</formula>
    </cfRule>
  </conditionalFormatting>
  <conditionalFormatting sqref="J2363">
    <cfRule type="notContainsBlanks" dxfId="17152" priority="18042">
      <formula>LEN(TRIM(J2363))&gt;0</formula>
    </cfRule>
  </conditionalFormatting>
  <conditionalFormatting sqref="K2363">
    <cfRule type="notContainsBlanks" dxfId="17151" priority="18041">
      <formula>LEN(TRIM(K2363))&gt;0</formula>
    </cfRule>
  </conditionalFormatting>
  <conditionalFormatting sqref="M2363">
    <cfRule type="containsText" dxfId="17150" priority="18040" operator="containsText" text="Complete">
      <formula>NOT(ISERROR(SEARCH("Complete",M2363)))</formula>
    </cfRule>
  </conditionalFormatting>
  <conditionalFormatting sqref="I2363">
    <cfRule type="cellIs" dxfId="17149" priority="18039" operator="greaterThan">
      <formula>2.35</formula>
    </cfRule>
  </conditionalFormatting>
  <conditionalFormatting sqref="I2363">
    <cfRule type="cellIs" dxfId="17148" priority="18038" operator="greaterThan">
      <formula>2.35</formula>
    </cfRule>
  </conditionalFormatting>
  <conditionalFormatting sqref="I2363">
    <cfRule type="cellIs" dxfId="17147" priority="18037" operator="greaterThan">
      <formula>2.35</formula>
    </cfRule>
  </conditionalFormatting>
  <conditionalFormatting sqref="I2363">
    <cfRule type="cellIs" dxfId="17146" priority="18036" operator="greaterThan">
      <formula>2.35</formula>
    </cfRule>
  </conditionalFormatting>
  <conditionalFormatting sqref="J2364">
    <cfRule type="notContainsBlanks" dxfId="17145" priority="18035">
      <formula>LEN(TRIM(J2364))&gt;0</formula>
    </cfRule>
  </conditionalFormatting>
  <conditionalFormatting sqref="K2364">
    <cfRule type="notContainsBlanks" dxfId="17144" priority="18034">
      <formula>LEN(TRIM(K2364))&gt;0</formula>
    </cfRule>
  </conditionalFormatting>
  <conditionalFormatting sqref="M2364">
    <cfRule type="containsText" dxfId="17143" priority="18033" operator="containsText" text="Complete">
      <formula>NOT(ISERROR(SEARCH("Complete",M2364)))</formula>
    </cfRule>
  </conditionalFormatting>
  <conditionalFormatting sqref="J2364">
    <cfRule type="notContainsBlanks" dxfId="17142" priority="18032">
      <formula>LEN(TRIM(J2364))&gt;0</formula>
    </cfRule>
  </conditionalFormatting>
  <conditionalFormatting sqref="K2364">
    <cfRule type="notContainsBlanks" dxfId="17141" priority="18031">
      <formula>LEN(TRIM(K2364))&gt;0</formula>
    </cfRule>
  </conditionalFormatting>
  <conditionalFormatting sqref="M2364">
    <cfRule type="containsText" dxfId="17140" priority="18030" operator="containsText" text="Complete">
      <formula>NOT(ISERROR(SEARCH("Complete",M2364)))</formula>
    </cfRule>
  </conditionalFormatting>
  <conditionalFormatting sqref="J2364">
    <cfRule type="notContainsBlanks" dxfId="17139" priority="18029">
      <formula>LEN(TRIM(J2364))&gt;0</formula>
    </cfRule>
  </conditionalFormatting>
  <conditionalFormatting sqref="K2364">
    <cfRule type="notContainsBlanks" dxfId="17138" priority="18028">
      <formula>LEN(TRIM(K2364))&gt;0</formula>
    </cfRule>
  </conditionalFormatting>
  <conditionalFormatting sqref="M2364">
    <cfRule type="containsText" dxfId="17137" priority="18027" operator="containsText" text="Complete">
      <formula>NOT(ISERROR(SEARCH("Complete",M2364)))</formula>
    </cfRule>
  </conditionalFormatting>
  <conditionalFormatting sqref="J2364">
    <cfRule type="notContainsBlanks" dxfId="17136" priority="18026">
      <formula>LEN(TRIM(J2364))&gt;0</formula>
    </cfRule>
  </conditionalFormatting>
  <conditionalFormatting sqref="K2364">
    <cfRule type="notContainsBlanks" dxfId="17135" priority="18025">
      <formula>LEN(TRIM(K2364))&gt;0</formula>
    </cfRule>
  </conditionalFormatting>
  <conditionalFormatting sqref="M2364">
    <cfRule type="containsText" dxfId="17134" priority="18024" operator="containsText" text="Complete">
      <formula>NOT(ISERROR(SEARCH("Complete",M2364)))</formula>
    </cfRule>
  </conditionalFormatting>
  <conditionalFormatting sqref="I2364">
    <cfRule type="cellIs" dxfId="17133" priority="18023" operator="greaterThan">
      <formula>2.35</formula>
    </cfRule>
  </conditionalFormatting>
  <conditionalFormatting sqref="I2364">
    <cfRule type="cellIs" dxfId="17132" priority="18022" operator="greaterThan">
      <formula>2.35</formula>
    </cfRule>
  </conditionalFormatting>
  <conditionalFormatting sqref="I2364">
    <cfRule type="cellIs" dxfId="17131" priority="18021" operator="greaterThan">
      <formula>2.35</formula>
    </cfRule>
  </conditionalFormatting>
  <conditionalFormatting sqref="I2364">
    <cfRule type="cellIs" dxfId="17130" priority="18020" operator="greaterThan">
      <formula>2.35</formula>
    </cfRule>
  </conditionalFormatting>
  <conditionalFormatting sqref="J2365">
    <cfRule type="notContainsBlanks" dxfId="17129" priority="18019">
      <formula>LEN(TRIM(J2365))&gt;0</formula>
    </cfRule>
  </conditionalFormatting>
  <conditionalFormatting sqref="K2365">
    <cfRule type="notContainsBlanks" dxfId="17128" priority="18018">
      <formula>LEN(TRIM(K2365))&gt;0</formula>
    </cfRule>
  </conditionalFormatting>
  <conditionalFormatting sqref="M2365">
    <cfRule type="containsText" dxfId="17127" priority="18017" operator="containsText" text="Complete">
      <formula>NOT(ISERROR(SEARCH("Complete",M2365)))</formula>
    </cfRule>
  </conditionalFormatting>
  <conditionalFormatting sqref="J2365">
    <cfRule type="notContainsBlanks" dxfId="17126" priority="18016">
      <formula>LEN(TRIM(J2365))&gt;0</formula>
    </cfRule>
  </conditionalFormatting>
  <conditionalFormatting sqref="K2365">
    <cfRule type="notContainsBlanks" dxfId="17125" priority="18015">
      <formula>LEN(TRIM(K2365))&gt;0</formula>
    </cfRule>
  </conditionalFormatting>
  <conditionalFormatting sqref="M2365">
    <cfRule type="containsText" dxfId="17124" priority="18014" operator="containsText" text="Complete">
      <formula>NOT(ISERROR(SEARCH("Complete",M2365)))</formula>
    </cfRule>
  </conditionalFormatting>
  <conditionalFormatting sqref="J2365">
    <cfRule type="notContainsBlanks" dxfId="17123" priority="18013">
      <formula>LEN(TRIM(J2365))&gt;0</formula>
    </cfRule>
  </conditionalFormatting>
  <conditionalFormatting sqref="K2365">
    <cfRule type="notContainsBlanks" dxfId="17122" priority="18012">
      <formula>LEN(TRIM(K2365))&gt;0</formula>
    </cfRule>
  </conditionalFormatting>
  <conditionalFormatting sqref="M2365">
    <cfRule type="containsText" dxfId="17121" priority="18011" operator="containsText" text="Complete">
      <formula>NOT(ISERROR(SEARCH("Complete",M2365)))</formula>
    </cfRule>
  </conditionalFormatting>
  <conditionalFormatting sqref="J2365">
    <cfRule type="notContainsBlanks" dxfId="17120" priority="18010">
      <formula>LEN(TRIM(J2365))&gt;0</formula>
    </cfRule>
  </conditionalFormatting>
  <conditionalFormatting sqref="K2365">
    <cfRule type="notContainsBlanks" dxfId="17119" priority="18009">
      <formula>LEN(TRIM(K2365))&gt;0</formula>
    </cfRule>
  </conditionalFormatting>
  <conditionalFormatting sqref="M2365">
    <cfRule type="containsText" dxfId="17118" priority="18008" operator="containsText" text="Complete">
      <formula>NOT(ISERROR(SEARCH("Complete",M2365)))</formula>
    </cfRule>
  </conditionalFormatting>
  <conditionalFormatting sqref="I2365">
    <cfRule type="cellIs" dxfId="17117" priority="18007" operator="greaterThan">
      <formula>2.35</formula>
    </cfRule>
  </conditionalFormatting>
  <conditionalFormatting sqref="I2365">
    <cfRule type="cellIs" dxfId="17116" priority="18006" operator="greaterThan">
      <formula>2.35</formula>
    </cfRule>
  </conditionalFormatting>
  <conditionalFormatting sqref="I2365">
    <cfRule type="cellIs" dxfId="17115" priority="18005" operator="greaterThan">
      <formula>2.35</formula>
    </cfRule>
  </conditionalFormatting>
  <conditionalFormatting sqref="I2365">
    <cfRule type="cellIs" dxfId="17114" priority="18004" operator="greaterThan">
      <formula>2.35</formula>
    </cfRule>
  </conditionalFormatting>
  <conditionalFormatting sqref="J2366">
    <cfRule type="notContainsBlanks" dxfId="17113" priority="18003">
      <formula>LEN(TRIM(J2366))&gt;0</formula>
    </cfRule>
  </conditionalFormatting>
  <conditionalFormatting sqref="K2366">
    <cfRule type="notContainsBlanks" dxfId="17112" priority="18002">
      <formula>LEN(TRIM(K2366))&gt;0</formula>
    </cfRule>
  </conditionalFormatting>
  <conditionalFormatting sqref="M2366">
    <cfRule type="containsText" dxfId="17111" priority="18001" operator="containsText" text="Complete">
      <formula>NOT(ISERROR(SEARCH("Complete",M2366)))</formula>
    </cfRule>
  </conditionalFormatting>
  <conditionalFormatting sqref="J2366">
    <cfRule type="notContainsBlanks" dxfId="17110" priority="18000">
      <formula>LEN(TRIM(J2366))&gt;0</formula>
    </cfRule>
  </conditionalFormatting>
  <conditionalFormatting sqref="K2366">
    <cfRule type="notContainsBlanks" dxfId="17109" priority="17999">
      <formula>LEN(TRIM(K2366))&gt;0</formula>
    </cfRule>
  </conditionalFormatting>
  <conditionalFormatting sqref="M2366">
    <cfRule type="containsText" dxfId="17108" priority="17998" operator="containsText" text="Complete">
      <formula>NOT(ISERROR(SEARCH("Complete",M2366)))</formula>
    </cfRule>
  </conditionalFormatting>
  <conditionalFormatting sqref="J2366">
    <cfRule type="notContainsBlanks" dxfId="17107" priority="17997">
      <formula>LEN(TRIM(J2366))&gt;0</formula>
    </cfRule>
  </conditionalFormatting>
  <conditionalFormatting sqref="K2366">
    <cfRule type="notContainsBlanks" dxfId="17106" priority="17996">
      <formula>LEN(TRIM(K2366))&gt;0</formula>
    </cfRule>
  </conditionalFormatting>
  <conditionalFormatting sqref="M2366">
    <cfRule type="containsText" dxfId="17105" priority="17995" operator="containsText" text="Complete">
      <formula>NOT(ISERROR(SEARCH("Complete",M2366)))</formula>
    </cfRule>
  </conditionalFormatting>
  <conditionalFormatting sqref="J2366">
    <cfRule type="notContainsBlanks" dxfId="17104" priority="17994">
      <formula>LEN(TRIM(J2366))&gt;0</formula>
    </cfRule>
  </conditionalFormatting>
  <conditionalFormatting sqref="K2366">
    <cfRule type="notContainsBlanks" dxfId="17103" priority="17993">
      <formula>LEN(TRIM(K2366))&gt;0</formula>
    </cfRule>
  </conditionalFormatting>
  <conditionalFormatting sqref="M2366">
    <cfRule type="containsText" dxfId="17102" priority="17992" operator="containsText" text="Complete">
      <formula>NOT(ISERROR(SEARCH("Complete",M2366)))</formula>
    </cfRule>
  </conditionalFormatting>
  <conditionalFormatting sqref="I2366">
    <cfRule type="cellIs" dxfId="17101" priority="17991" operator="greaterThan">
      <formula>2.35</formula>
    </cfRule>
  </conditionalFormatting>
  <conditionalFormatting sqref="I2366">
    <cfRule type="cellIs" dxfId="17100" priority="17990" operator="greaterThan">
      <formula>2.35</formula>
    </cfRule>
  </conditionalFormatting>
  <conditionalFormatting sqref="I2366">
    <cfRule type="cellIs" dxfId="17099" priority="17989" operator="greaterThan">
      <formula>2.35</formula>
    </cfRule>
  </conditionalFormatting>
  <conditionalFormatting sqref="I2366">
    <cfRule type="cellIs" dxfId="17098" priority="17988" operator="greaterThan">
      <formula>2.35</formula>
    </cfRule>
  </conditionalFormatting>
  <conditionalFormatting sqref="J2367">
    <cfRule type="notContainsBlanks" dxfId="17097" priority="17987">
      <formula>LEN(TRIM(J2367))&gt;0</formula>
    </cfRule>
  </conditionalFormatting>
  <conditionalFormatting sqref="K2367">
    <cfRule type="notContainsBlanks" dxfId="17096" priority="17986">
      <formula>LEN(TRIM(K2367))&gt;0</formula>
    </cfRule>
  </conditionalFormatting>
  <conditionalFormatting sqref="M2367">
    <cfRule type="containsText" dxfId="17095" priority="17985" operator="containsText" text="Complete">
      <formula>NOT(ISERROR(SEARCH("Complete",M2367)))</formula>
    </cfRule>
  </conditionalFormatting>
  <conditionalFormatting sqref="J2367">
    <cfRule type="notContainsBlanks" dxfId="17094" priority="17984">
      <formula>LEN(TRIM(J2367))&gt;0</formula>
    </cfRule>
  </conditionalFormatting>
  <conditionalFormatting sqref="K2367">
    <cfRule type="notContainsBlanks" dxfId="17093" priority="17983">
      <formula>LEN(TRIM(K2367))&gt;0</formula>
    </cfRule>
  </conditionalFormatting>
  <conditionalFormatting sqref="M2367">
    <cfRule type="containsText" dxfId="17092" priority="17982" operator="containsText" text="Complete">
      <formula>NOT(ISERROR(SEARCH("Complete",M2367)))</formula>
    </cfRule>
  </conditionalFormatting>
  <conditionalFormatting sqref="J2367">
    <cfRule type="notContainsBlanks" dxfId="17091" priority="17981">
      <formula>LEN(TRIM(J2367))&gt;0</formula>
    </cfRule>
  </conditionalFormatting>
  <conditionalFormatting sqref="K2367">
    <cfRule type="notContainsBlanks" dxfId="17090" priority="17980">
      <formula>LEN(TRIM(K2367))&gt;0</formula>
    </cfRule>
  </conditionalFormatting>
  <conditionalFormatting sqref="M2367">
    <cfRule type="containsText" dxfId="17089" priority="17979" operator="containsText" text="Complete">
      <formula>NOT(ISERROR(SEARCH("Complete",M2367)))</formula>
    </cfRule>
  </conditionalFormatting>
  <conditionalFormatting sqref="J2367">
    <cfRule type="notContainsBlanks" dxfId="17088" priority="17978">
      <formula>LEN(TRIM(J2367))&gt;0</formula>
    </cfRule>
  </conditionalFormatting>
  <conditionalFormatting sqref="K2367">
    <cfRule type="notContainsBlanks" dxfId="17087" priority="17977">
      <formula>LEN(TRIM(K2367))&gt;0</formula>
    </cfRule>
  </conditionalFormatting>
  <conditionalFormatting sqref="M2367">
    <cfRule type="containsText" dxfId="17086" priority="17976" operator="containsText" text="Complete">
      <formula>NOT(ISERROR(SEARCH("Complete",M2367)))</formula>
    </cfRule>
  </conditionalFormatting>
  <conditionalFormatting sqref="I2367">
    <cfRule type="cellIs" dxfId="17085" priority="17975" operator="greaterThan">
      <formula>2.35</formula>
    </cfRule>
  </conditionalFormatting>
  <conditionalFormatting sqref="I2367">
    <cfRule type="cellIs" dxfId="17084" priority="17974" operator="greaterThan">
      <formula>2.35</formula>
    </cfRule>
  </conditionalFormatting>
  <conditionalFormatting sqref="I2367">
    <cfRule type="cellIs" dxfId="17083" priority="17973" operator="greaterThan">
      <formula>2.35</formula>
    </cfRule>
  </conditionalFormatting>
  <conditionalFormatting sqref="I2367">
    <cfRule type="cellIs" dxfId="17082" priority="17972" operator="greaterThan">
      <formula>2.35</formula>
    </cfRule>
  </conditionalFormatting>
  <conditionalFormatting sqref="J2368">
    <cfRule type="notContainsBlanks" dxfId="17081" priority="17971">
      <formula>LEN(TRIM(J2368))&gt;0</formula>
    </cfRule>
  </conditionalFormatting>
  <conditionalFormatting sqref="K2368">
    <cfRule type="notContainsBlanks" dxfId="17080" priority="17970">
      <formula>LEN(TRIM(K2368))&gt;0</formula>
    </cfRule>
  </conditionalFormatting>
  <conditionalFormatting sqref="M2368">
    <cfRule type="containsText" dxfId="17079" priority="17969" operator="containsText" text="Complete">
      <formula>NOT(ISERROR(SEARCH("Complete",M2368)))</formula>
    </cfRule>
  </conditionalFormatting>
  <conditionalFormatting sqref="J2368">
    <cfRule type="notContainsBlanks" dxfId="17078" priority="17968">
      <formula>LEN(TRIM(J2368))&gt;0</formula>
    </cfRule>
  </conditionalFormatting>
  <conditionalFormatting sqref="K2368">
    <cfRule type="notContainsBlanks" dxfId="17077" priority="17967">
      <formula>LEN(TRIM(K2368))&gt;0</formula>
    </cfRule>
  </conditionalFormatting>
  <conditionalFormatting sqref="M2368">
    <cfRule type="containsText" dxfId="17076" priority="17966" operator="containsText" text="Complete">
      <formula>NOT(ISERROR(SEARCH("Complete",M2368)))</formula>
    </cfRule>
  </conditionalFormatting>
  <conditionalFormatting sqref="J2368">
    <cfRule type="notContainsBlanks" dxfId="17075" priority="17965">
      <formula>LEN(TRIM(J2368))&gt;0</formula>
    </cfRule>
  </conditionalFormatting>
  <conditionalFormatting sqref="K2368">
    <cfRule type="notContainsBlanks" dxfId="17074" priority="17964">
      <formula>LEN(TRIM(K2368))&gt;0</formula>
    </cfRule>
  </conditionalFormatting>
  <conditionalFormatting sqref="M2368">
    <cfRule type="containsText" dxfId="17073" priority="17963" operator="containsText" text="Complete">
      <formula>NOT(ISERROR(SEARCH("Complete",M2368)))</formula>
    </cfRule>
  </conditionalFormatting>
  <conditionalFormatting sqref="J2368">
    <cfRule type="notContainsBlanks" dxfId="17072" priority="17962">
      <formula>LEN(TRIM(J2368))&gt;0</formula>
    </cfRule>
  </conditionalFormatting>
  <conditionalFormatting sqref="K2368">
    <cfRule type="notContainsBlanks" dxfId="17071" priority="17961">
      <formula>LEN(TRIM(K2368))&gt;0</formula>
    </cfRule>
  </conditionalFormatting>
  <conditionalFormatting sqref="M2368">
    <cfRule type="containsText" dxfId="17070" priority="17960" operator="containsText" text="Complete">
      <formula>NOT(ISERROR(SEARCH("Complete",M2368)))</formula>
    </cfRule>
  </conditionalFormatting>
  <conditionalFormatting sqref="I2368">
    <cfRule type="cellIs" dxfId="17069" priority="17959" operator="greaterThan">
      <formula>2.35</formula>
    </cfRule>
  </conditionalFormatting>
  <conditionalFormatting sqref="I2368">
    <cfRule type="cellIs" dxfId="17068" priority="17958" operator="greaterThan">
      <formula>2.35</formula>
    </cfRule>
  </conditionalFormatting>
  <conditionalFormatting sqref="I2368">
    <cfRule type="cellIs" dxfId="17067" priority="17957" operator="greaterThan">
      <formula>2.35</formula>
    </cfRule>
  </conditionalFormatting>
  <conditionalFormatting sqref="I2368">
    <cfRule type="cellIs" dxfId="17066" priority="17956" operator="greaterThan">
      <formula>2.35</formula>
    </cfRule>
  </conditionalFormatting>
  <conditionalFormatting sqref="J2369">
    <cfRule type="notContainsBlanks" dxfId="17065" priority="17955">
      <formula>LEN(TRIM(J2369))&gt;0</formula>
    </cfRule>
  </conditionalFormatting>
  <conditionalFormatting sqref="K2369">
    <cfRule type="notContainsBlanks" dxfId="17064" priority="17954">
      <formula>LEN(TRIM(K2369))&gt;0</formula>
    </cfRule>
  </conditionalFormatting>
  <conditionalFormatting sqref="M2369">
    <cfRule type="containsText" dxfId="17063" priority="17953" operator="containsText" text="Complete">
      <formula>NOT(ISERROR(SEARCH("Complete",M2369)))</formula>
    </cfRule>
  </conditionalFormatting>
  <conditionalFormatting sqref="J2369">
    <cfRule type="notContainsBlanks" dxfId="17062" priority="17952">
      <formula>LEN(TRIM(J2369))&gt;0</formula>
    </cfRule>
  </conditionalFormatting>
  <conditionalFormatting sqref="K2369">
    <cfRule type="notContainsBlanks" dxfId="17061" priority="17951">
      <formula>LEN(TRIM(K2369))&gt;0</formula>
    </cfRule>
  </conditionalFormatting>
  <conditionalFormatting sqref="M2369">
    <cfRule type="containsText" dxfId="17060" priority="17950" operator="containsText" text="Complete">
      <formula>NOT(ISERROR(SEARCH("Complete",M2369)))</formula>
    </cfRule>
  </conditionalFormatting>
  <conditionalFormatting sqref="J2369">
    <cfRule type="notContainsBlanks" dxfId="17059" priority="17949">
      <formula>LEN(TRIM(J2369))&gt;0</formula>
    </cfRule>
  </conditionalFormatting>
  <conditionalFormatting sqref="K2369">
    <cfRule type="notContainsBlanks" dxfId="17058" priority="17948">
      <formula>LEN(TRIM(K2369))&gt;0</formula>
    </cfRule>
  </conditionalFormatting>
  <conditionalFormatting sqref="M2369">
    <cfRule type="containsText" dxfId="17057" priority="17947" operator="containsText" text="Complete">
      <formula>NOT(ISERROR(SEARCH("Complete",M2369)))</formula>
    </cfRule>
  </conditionalFormatting>
  <conditionalFormatting sqref="J2369">
    <cfRule type="notContainsBlanks" dxfId="17056" priority="17946">
      <formula>LEN(TRIM(J2369))&gt;0</formula>
    </cfRule>
  </conditionalFormatting>
  <conditionalFormatting sqref="K2369">
    <cfRule type="notContainsBlanks" dxfId="17055" priority="17945">
      <formula>LEN(TRIM(K2369))&gt;0</formula>
    </cfRule>
  </conditionalFormatting>
  <conditionalFormatting sqref="M2369">
    <cfRule type="containsText" dxfId="17054" priority="17944" operator="containsText" text="Complete">
      <formula>NOT(ISERROR(SEARCH("Complete",M2369)))</formula>
    </cfRule>
  </conditionalFormatting>
  <conditionalFormatting sqref="I2369">
    <cfRule type="cellIs" dxfId="17053" priority="17943" operator="greaterThan">
      <formula>2.35</formula>
    </cfRule>
  </conditionalFormatting>
  <conditionalFormatting sqref="I2369">
    <cfRule type="cellIs" dxfId="17052" priority="17942" operator="greaterThan">
      <formula>2.35</formula>
    </cfRule>
  </conditionalFormatting>
  <conditionalFormatting sqref="I2369">
    <cfRule type="cellIs" dxfId="17051" priority="17941" operator="greaterThan">
      <formula>2.35</formula>
    </cfRule>
  </conditionalFormatting>
  <conditionalFormatting sqref="I2369">
    <cfRule type="cellIs" dxfId="17050" priority="17940" operator="greaterThan">
      <formula>2.35</formula>
    </cfRule>
  </conditionalFormatting>
  <conditionalFormatting sqref="J2370">
    <cfRule type="notContainsBlanks" dxfId="17049" priority="17939">
      <formula>LEN(TRIM(J2370))&gt;0</formula>
    </cfRule>
  </conditionalFormatting>
  <conditionalFormatting sqref="K2370">
    <cfRule type="notContainsBlanks" dxfId="17048" priority="17938">
      <formula>LEN(TRIM(K2370))&gt;0</formula>
    </cfRule>
  </conditionalFormatting>
  <conditionalFormatting sqref="M2370">
    <cfRule type="containsText" dxfId="17047" priority="17937" operator="containsText" text="Complete">
      <formula>NOT(ISERROR(SEARCH("Complete",M2370)))</formula>
    </cfRule>
  </conditionalFormatting>
  <conditionalFormatting sqref="J2370">
    <cfRule type="notContainsBlanks" dxfId="17046" priority="17936">
      <formula>LEN(TRIM(J2370))&gt;0</formula>
    </cfRule>
  </conditionalFormatting>
  <conditionalFormatting sqref="K2370">
    <cfRule type="notContainsBlanks" dxfId="17045" priority="17935">
      <formula>LEN(TRIM(K2370))&gt;0</formula>
    </cfRule>
  </conditionalFormatting>
  <conditionalFormatting sqref="M2370">
    <cfRule type="containsText" dxfId="17044" priority="17934" operator="containsText" text="Complete">
      <formula>NOT(ISERROR(SEARCH("Complete",M2370)))</formula>
    </cfRule>
  </conditionalFormatting>
  <conditionalFormatting sqref="J2370">
    <cfRule type="notContainsBlanks" dxfId="17043" priority="17933">
      <formula>LEN(TRIM(J2370))&gt;0</formula>
    </cfRule>
  </conditionalFormatting>
  <conditionalFormatting sqref="K2370">
    <cfRule type="notContainsBlanks" dxfId="17042" priority="17932">
      <formula>LEN(TRIM(K2370))&gt;0</formula>
    </cfRule>
  </conditionalFormatting>
  <conditionalFormatting sqref="M2370">
    <cfRule type="containsText" dxfId="17041" priority="17931" operator="containsText" text="Complete">
      <formula>NOT(ISERROR(SEARCH("Complete",M2370)))</formula>
    </cfRule>
  </conditionalFormatting>
  <conditionalFormatting sqref="J2370">
    <cfRule type="notContainsBlanks" dxfId="17040" priority="17930">
      <formula>LEN(TRIM(J2370))&gt;0</formula>
    </cfRule>
  </conditionalFormatting>
  <conditionalFormatting sqref="K2370">
    <cfRule type="notContainsBlanks" dxfId="17039" priority="17929">
      <formula>LEN(TRIM(K2370))&gt;0</formula>
    </cfRule>
  </conditionalFormatting>
  <conditionalFormatting sqref="M2370">
    <cfRule type="containsText" dxfId="17038" priority="17928" operator="containsText" text="Complete">
      <formula>NOT(ISERROR(SEARCH("Complete",M2370)))</formula>
    </cfRule>
  </conditionalFormatting>
  <conditionalFormatting sqref="I2370">
    <cfRule type="cellIs" dxfId="17037" priority="17927" operator="greaterThan">
      <formula>2.35</formula>
    </cfRule>
  </conditionalFormatting>
  <conditionalFormatting sqref="I2370">
    <cfRule type="cellIs" dxfId="17036" priority="17926" operator="greaterThan">
      <formula>2.35</formula>
    </cfRule>
  </conditionalFormatting>
  <conditionalFormatting sqref="I2370">
    <cfRule type="cellIs" dxfId="17035" priority="17925" operator="greaterThan">
      <formula>2.35</formula>
    </cfRule>
  </conditionalFormatting>
  <conditionalFormatting sqref="I2370">
    <cfRule type="cellIs" dxfId="17034" priority="17924" operator="greaterThan">
      <formula>2.35</formula>
    </cfRule>
  </conditionalFormatting>
  <conditionalFormatting sqref="J2371">
    <cfRule type="notContainsBlanks" dxfId="17033" priority="17923">
      <formula>LEN(TRIM(J2371))&gt;0</formula>
    </cfRule>
  </conditionalFormatting>
  <conditionalFormatting sqref="K2371">
    <cfRule type="notContainsBlanks" dxfId="17032" priority="17922">
      <formula>LEN(TRIM(K2371))&gt;0</formula>
    </cfRule>
  </conditionalFormatting>
  <conditionalFormatting sqref="M2371">
    <cfRule type="containsText" dxfId="17031" priority="17921" operator="containsText" text="Complete">
      <formula>NOT(ISERROR(SEARCH("Complete",M2371)))</formula>
    </cfRule>
  </conditionalFormatting>
  <conditionalFormatting sqref="J2371">
    <cfRule type="notContainsBlanks" dxfId="17030" priority="17920">
      <formula>LEN(TRIM(J2371))&gt;0</formula>
    </cfRule>
  </conditionalFormatting>
  <conditionalFormatting sqref="K2371">
    <cfRule type="notContainsBlanks" dxfId="17029" priority="17919">
      <formula>LEN(TRIM(K2371))&gt;0</formula>
    </cfRule>
  </conditionalFormatting>
  <conditionalFormatting sqref="M2371">
    <cfRule type="containsText" dxfId="17028" priority="17918" operator="containsText" text="Complete">
      <formula>NOT(ISERROR(SEARCH("Complete",M2371)))</formula>
    </cfRule>
  </conditionalFormatting>
  <conditionalFormatting sqref="J2371">
    <cfRule type="notContainsBlanks" dxfId="17027" priority="17917">
      <formula>LEN(TRIM(J2371))&gt;0</formula>
    </cfRule>
  </conditionalFormatting>
  <conditionalFormatting sqref="K2371">
    <cfRule type="notContainsBlanks" dxfId="17026" priority="17916">
      <formula>LEN(TRIM(K2371))&gt;0</formula>
    </cfRule>
  </conditionalFormatting>
  <conditionalFormatting sqref="M2371">
    <cfRule type="containsText" dxfId="17025" priority="17915" operator="containsText" text="Complete">
      <formula>NOT(ISERROR(SEARCH("Complete",M2371)))</formula>
    </cfRule>
  </conditionalFormatting>
  <conditionalFormatting sqref="J2371">
    <cfRule type="notContainsBlanks" dxfId="17024" priority="17914">
      <formula>LEN(TRIM(J2371))&gt;0</formula>
    </cfRule>
  </conditionalFormatting>
  <conditionalFormatting sqref="K2371">
    <cfRule type="notContainsBlanks" dxfId="17023" priority="17913">
      <formula>LEN(TRIM(K2371))&gt;0</formula>
    </cfRule>
  </conditionalFormatting>
  <conditionalFormatting sqref="M2371">
    <cfRule type="containsText" dxfId="17022" priority="17912" operator="containsText" text="Complete">
      <formula>NOT(ISERROR(SEARCH("Complete",M2371)))</formula>
    </cfRule>
  </conditionalFormatting>
  <conditionalFormatting sqref="I2371">
    <cfRule type="cellIs" dxfId="17021" priority="17911" operator="greaterThan">
      <formula>2.35</formula>
    </cfRule>
  </conditionalFormatting>
  <conditionalFormatting sqref="I2371">
    <cfRule type="cellIs" dxfId="17020" priority="17910" operator="greaterThan">
      <formula>2.35</formula>
    </cfRule>
  </conditionalFormatting>
  <conditionalFormatting sqref="I2371">
    <cfRule type="cellIs" dxfId="17019" priority="17909" operator="greaterThan">
      <formula>2.35</formula>
    </cfRule>
  </conditionalFormatting>
  <conditionalFormatting sqref="I2371">
    <cfRule type="cellIs" dxfId="17018" priority="17908" operator="greaterThan">
      <formula>2.35</formula>
    </cfRule>
  </conditionalFormatting>
  <conditionalFormatting sqref="J2372">
    <cfRule type="notContainsBlanks" dxfId="17017" priority="17907">
      <formula>LEN(TRIM(J2372))&gt;0</formula>
    </cfRule>
  </conditionalFormatting>
  <conditionalFormatting sqref="K2372">
    <cfRule type="notContainsBlanks" dxfId="17016" priority="17906">
      <formula>LEN(TRIM(K2372))&gt;0</formula>
    </cfRule>
  </conditionalFormatting>
  <conditionalFormatting sqref="M2372">
    <cfRule type="containsText" dxfId="17015" priority="17905" operator="containsText" text="Complete">
      <formula>NOT(ISERROR(SEARCH("Complete",M2372)))</formula>
    </cfRule>
  </conditionalFormatting>
  <conditionalFormatting sqref="J2372">
    <cfRule type="notContainsBlanks" dxfId="17014" priority="17904">
      <formula>LEN(TRIM(J2372))&gt;0</formula>
    </cfRule>
  </conditionalFormatting>
  <conditionalFormatting sqref="K2372">
    <cfRule type="notContainsBlanks" dxfId="17013" priority="17903">
      <formula>LEN(TRIM(K2372))&gt;0</formula>
    </cfRule>
  </conditionalFormatting>
  <conditionalFormatting sqref="M2372">
    <cfRule type="containsText" dxfId="17012" priority="17902" operator="containsText" text="Complete">
      <formula>NOT(ISERROR(SEARCH("Complete",M2372)))</formula>
    </cfRule>
  </conditionalFormatting>
  <conditionalFormatting sqref="J2372">
    <cfRule type="notContainsBlanks" dxfId="17011" priority="17901">
      <formula>LEN(TRIM(J2372))&gt;0</formula>
    </cfRule>
  </conditionalFormatting>
  <conditionalFormatting sqref="K2372">
    <cfRule type="notContainsBlanks" dxfId="17010" priority="17900">
      <formula>LEN(TRIM(K2372))&gt;0</formula>
    </cfRule>
  </conditionalFormatting>
  <conditionalFormatting sqref="M2372">
    <cfRule type="containsText" dxfId="17009" priority="17899" operator="containsText" text="Complete">
      <formula>NOT(ISERROR(SEARCH("Complete",M2372)))</formula>
    </cfRule>
  </conditionalFormatting>
  <conditionalFormatting sqref="J2372">
    <cfRule type="notContainsBlanks" dxfId="17008" priority="17898">
      <formula>LEN(TRIM(J2372))&gt;0</formula>
    </cfRule>
  </conditionalFormatting>
  <conditionalFormatting sqref="K2372">
    <cfRule type="notContainsBlanks" dxfId="17007" priority="17897">
      <formula>LEN(TRIM(K2372))&gt;0</formula>
    </cfRule>
  </conditionalFormatting>
  <conditionalFormatting sqref="M2372">
    <cfRule type="containsText" dxfId="17006" priority="17896" operator="containsText" text="Complete">
      <formula>NOT(ISERROR(SEARCH("Complete",M2372)))</formula>
    </cfRule>
  </conditionalFormatting>
  <conditionalFormatting sqref="I2372">
    <cfRule type="cellIs" dxfId="17005" priority="17895" operator="greaterThan">
      <formula>2.35</formula>
    </cfRule>
  </conditionalFormatting>
  <conditionalFormatting sqref="I2372">
    <cfRule type="cellIs" dxfId="17004" priority="17894" operator="greaterThan">
      <formula>2.35</formula>
    </cfRule>
  </conditionalFormatting>
  <conditionalFormatting sqref="I2372">
    <cfRule type="cellIs" dxfId="17003" priority="17893" operator="greaterThan">
      <formula>2.35</formula>
    </cfRule>
  </conditionalFormatting>
  <conditionalFormatting sqref="I2372">
    <cfRule type="cellIs" dxfId="17002" priority="17892" operator="greaterThan">
      <formula>2.35</formula>
    </cfRule>
  </conditionalFormatting>
  <conditionalFormatting sqref="J2373">
    <cfRule type="notContainsBlanks" dxfId="17001" priority="17891">
      <formula>LEN(TRIM(J2373))&gt;0</formula>
    </cfRule>
  </conditionalFormatting>
  <conditionalFormatting sqref="K2373">
    <cfRule type="notContainsBlanks" dxfId="17000" priority="17890">
      <formula>LEN(TRIM(K2373))&gt;0</formula>
    </cfRule>
  </conditionalFormatting>
  <conditionalFormatting sqref="M2373">
    <cfRule type="containsText" dxfId="16999" priority="17889" operator="containsText" text="Complete">
      <formula>NOT(ISERROR(SEARCH("Complete",M2373)))</formula>
    </cfRule>
  </conditionalFormatting>
  <conditionalFormatting sqref="J2373">
    <cfRule type="notContainsBlanks" dxfId="16998" priority="17888">
      <formula>LEN(TRIM(J2373))&gt;0</formula>
    </cfRule>
  </conditionalFormatting>
  <conditionalFormatting sqref="K2373">
    <cfRule type="notContainsBlanks" dxfId="16997" priority="17887">
      <formula>LEN(TRIM(K2373))&gt;0</formula>
    </cfRule>
  </conditionalFormatting>
  <conditionalFormatting sqref="M2373">
    <cfRule type="containsText" dxfId="16996" priority="17886" operator="containsText" text="Complete">
      <formula>NOT(ISERROR(SEARCH("Complete",M2373)))</formula>
    </cfRule>
  </conditionalFormatting>
  <conditionalFormatting sqref="J2373">
    <cfRule type="notContainsBlanks" dxfId="16995" priority="17885">
      <formula>LEN(TRIM(J2373))&gt;0</formula>
    </cfRule>
  </conditionalFormatting>
  <conditionalFormatting sqref="K2373">
    <cfRule type="notContainsBlanks" dxfId="16994" priority="17884">
      <formula>LEN(TRIM(K2373))&gt;0</formula>
    </cfRule>
  </conditionalFormatting>
  <conditionalFormatting sqref="M2373">
    <cfRule type="containsText" dxfId="16993" priority="17883" operator="containsText" text="Complete">
      <formula>NOT(ISERROR(SEARCH("Complete",M2373)))</formula>
    </cfRule>
  </conditionalFormatting>
  <conditionalFormatting sqref="J2373">
    <cfRule type="notContainsBlanks" dxfId="16992" priority="17882">
      <formula>LEN(TRIM(J2373))&gt;0</formula>
    </cfRule>
  </conditionalFormatting>
  <conditionalFormatting sqref="K2373">
    <cfRule type="notContainsBlanks" dxfId="16991" priority="17881">
      <formula>LEN(TRIM(K2373))&gt;0</formula>
    </cfRule>
  </conditionalFormatting>
  <conditionalFormatting sqref="M2373">
    <cfRule type="containsText" dxfId="16990" priority="17880" operator="containsText" text="Complete">
      <formula>NOT(ISERROR(SEARCH("Complete",M2373)))</formula>
    </cfRule>
  </conditionalFormatting>
  <conditionalFormatting sqref="I2373">
    <cfRule type="cellIs" dxfId="16989" priority="17879" operator="greaterThan">
      <formula>2.35</formula>
    </cfRule>
  </conditionalFormatting>
  <conditionalFormatting sqref="I2373">
    <cfRule type="cellIs" dxfId="16988" priority="17878" operator="greaterThan">
      <formula>2.35</formula>
    </cfRule>
  </conditionalFormatting>
  <conditionalFormatting sqref="I2373">
    <cfRule type="cellIs" dxfId="16987" priority="17877" operator="greaterThan">
      <formula>2.35</formula>
    </cfRule>
  </conditionalFormatting>
  <conditionalFormatting sqref="I2373">
    <cfRule type="cellIs" dxfId="16986" priority="17876" operator="greaterThan">
      <formula>2.35</formula>
    </cfRule>
  </conditionalFormatting>
  <conditionalFormatting sqref="J2374">
    <cfRule type="notContainsBlanks" dxfId="16985" priority="17875">
      <formula>LEN(TRIM(J2374))&gt;0</formula>
    </cfRule>
  </conditionalFormatting>
  <conditionalFormatting sqref="K2374">
    <cfRule type="notContainsBlanks" dxfId="16984" priority="17874">
      <formula>LEN(TRIM(K2374))&gt;0</formula>
    </cfRule>
  </conditionalFormatting>
  <conditionalFormatting sqref="M2374">
    <cfRule type="containsText" dxfId="16983" priority="17873" operator="containsText" text="Complete">
      <formula>NOT(ISERROR(SEARCH("Complete",M2374)))</formula>
    </cfRule>
  </conditionalFormatting>
  <conditionalFormatting sqref="J2374">
    <cfRule type="notContainsBlanks" dxfId="16982" priority="17872">
      <formula>LEN(TRIM(J2374))&gt;0</formula>
    </cfRule>
  </conditionalFormatting>
  <conditionalFormatting sqref="K2374">
    <cfRule type="notContainsBlanks" dxfId="16981" priority="17871">
      <formula>LEN(TRIM(K2374))&gt;0</formula>
    </cfRule>
  </conditionalFormatting>
  <conditionalFormatting sqref="M2374">
    <cfRule type="containsText" dxfId="16980" priority="17870" operator="containsText" text="Complete">
      <formula>NOT(ISERROR(SEARCH("Complete",M2374)))</formula>
    </cfRule>
  </conditionalFormatting>
  <conditionalFormatting sqref="J2374">
    <cfRule type="notContainsBlanks" dxfId="16979" priority="17869">
      <formula>LEN(TRIM(J2374))&gt;0</formula>
    </cfRule>
  </conditionalFormatting>
  <conditionalFormatting sqref="K2374">
    <cfRule type="notContainsBlanks" dxfId="16978" priority="17868">
      <formula>LEN(TRIM(K2374))&gt;0</formula>
    </cfRule>
  </conditionalFormatting>
  <conditionalFormatting sqref="M2374">
    <cfRule type="containsText" dxfId="16977" priority="17867" operator="containsText" text="Complete">
      <formula>NOT(ISERROR(SEARCH("Complete",M2374)))</formula>
    </cfRule>
  </conditionalFormatting>
  <conditionalFormatting sqref="J2374">
    <cfRule type="notContainsBlanks" dxfId="16976" priority="17866">
      <formula>LEN(TRIM(J2374))&gt;0</formula>
    </cfRule>
  </conditionalFormatting>
  <conditionalFormatting sqref="K2374">
    <cfRule type="notContainsBlanks" dxfId="16975" priority="17865">
      <formula>LEN(TRIM(K2374))&gt;0</formula>
    </cfRule>
  </conditionalFormatting>
  <conditionalFormatting sqref="M2374">
    <cfRule type="containsText" dxfId="16974" priority="17864" operator="containsText" text="Complete">
      <formula>NOT(ISERROR(SEARCH("Complete",M2374)))</formula>
    </cfRule>
  </conditionalFormatting>
  <conditionalFormatting sqref="I2374">
    <cfRule type="cellIs" dxfId="16973" priority="17863" operator="greaterThan">
      <formula>2.35</formula>
    </cfRule>
  </conditionalFormatting>
  <conditionalFormatting sqref="I2374">
    <cfRule type="cellIs" dxfId="16972" priority="17862" operator="greaterThan">
      <formula>2.35</formula>
    </cfRule>
  </conditionalFormatting>
  <conditionalFormatting sqref="I2374">
    <cfRule type="cellIs" dxfId="16971" priority="17861" operator="greaterThan">
      <formula>2.35</formula>
    </cfRule>
  </conditionalFormatting>
  <conditionalFormatting sqref="I2374">
    <cfRule type="cellIs" dxfId="16970" priority="17860" operator="greaterThan">
      <formula>2.35</formula>
    </cfRule>
  </conditionalFormatting>
  <conditionalFormatting sqref="J2375">
    <cfRule type="notContainsBlanks" dxfId="16969" priority="17859">
      <formula>LEN(TRIM(J2375))&gt;0</formula>
    </cfRule>
  </conditionalFormatting>
  <conditionalFormatting sqref="K2375">
    <cfRule type="notContainsBlanks" dxfId="16968" priority="17858">
      <formula>LEN(TRIM(K2375))&gt;0</formula>
    </cfRule>
  </conditionalFormatting>
  <conditionalFormatting sqref="M2375">
    <cfRule type="containsText" dxfId="16967" priority="17857" operator="containsText" text="Complete">
      <formula>NOT(ISERROR(SEARCH("Complete",M2375)))</formula>
    </cfRule>
  </conditionalFormatting>
  <conditionalFormatting sqref="J2375">
    <cfRule type="notContainsBlanks" dxfId="16966" priority="17856">
      <formula>LEN(TRIM(J2375))&gt;0</formula>
    </cfRule>
  </conditionalFormatting>
  <conditionalFormatting sqref="K2375">
    <cfRule type="notContainsBlanks" dxfId="16965" priority="17855">
      <formula>LEN(TRIM(K2375))&gt;0</formula>
    </cfRule>
  </conditionalFormatting>
  <conditionalFormatting sqref="M2375">
    <cfRule type="containsText" dxfId="16964" priority="17854" operator="containsText" text="Complete">
      <formula>NOT(ISERROR(SEARCH("Complete",M2375)))</formula>
    </cfRule>
  </conditionalFormatting>
  <conditionalFormatting sqref="J2375">
    <cfRule type="notContainsBlanks" dxfId="16963" priority="17853">
      <formula>LEN(TRIM(J2375))&gt;0</formula>
    </cfRule>
  </conditionalFormatting>
  <conditionalFormatting sqref="K2375">
    <cfRule type="notContainsBlanks" dxfId="16962" priority="17852">
      <formula>LEN(TRIM(K2375))&gt;0</formula>
    </cfRule>
  </conditionalFormatting>
  <conditionalFormatting sqref="M2375">
    <cfRule type="containsText" dxfId="16961" priority="17851" operator="containsText" text="Complete">
      <formula>NOT(ISERROR(SEARCH("Complete",M2375)))</formula>
    </cfRule>
  </conditionalFormatting>
  <conditionalFormatting sqref="J2375">
    <cfRule type="notContainsBlanks" dxfId="16960" priority="17850">
      <formula>LEN(TRIM(J2375))&gt;0</formula>
    </cfRule>
  </conditionalFormatting>
  <conditionalFormatting sqref="K2375">
    <cfRule type="notContainsBlanks" dxfId="16959" priority="17849">
      <formula>LEN(TRIM(K2375))&gt;0</formula>
    </cfRule>
  </conditionalFormatting>
  <conditionalFormatting sqref="M2375">
    <cfRule type="containsText" dxfId="16958" priority="17848" operator="containsText" text="Complete">
      <formula>NOT(ISERROR(SEARCH("Complete",M2375)))</formula>
    </cfRule>
  </conditionalFormatting>
  <conditionalFormatting sqref="I2375">
    <cfRule type="cellIs" dxfId="16957" priority="17847" operator="greaterThan">
      <formula>2.35</formula>
    </cfRule>
  </conditionalFormatting>
  <conditionalFormatting sqref="I2375">
    <cfRule type="cellIs" dxfId="16956" priority="17846" operator="greaterThan">
      <formula>2.35</formula>
    </cfRule>
  </conditionalFormatting>
  <conditionalFormatting sqref="I2375">
    <cfRule type="cellIs" dxfId="16955" priority="17845" operator="greaterThan">
      <formula>2.35</formula>
    </cfRule>
  </conditionalFormatting>
  <conditionalFormatting sqref="I2375">
    <cfRule type="cellIs" dxfId="16954" priority="17844" operator="greaterThan">
      <formula>2.35</formula>
    </cfRule>
  </conditionalFormatting>
  <conditionalFormatting sqref="J2376">
    <cfRule type="notContainsBlanks" dxfId="16953" priority="17843">
      <formula>LEN(TRIM(J2376))&gt;0</formula>
    </cfRule>
  </conditionalFormatting>
  <conditionalFormatting sqref="K2376">
    <cfRule type="notContainsBlanks" dxfId="16952" priority="17842">
      <formula>LEN(TRIM(K2376))&gt;0</formula>
    </cfRule>
  </conditionalFormatting>
  <conditionalFormatting sqref="M2376">
    <cfRule type="containsText" dxfId="16951" priority="17841" operator="containsText" text="Complete">
      <formula>NOT(ISERROR(SEARCH("Complete",M2376)))</formula>
    </cfRule>
  </conditionalFormatting>
  <conditionalFormatting sqref="J2376">
    <cfRule type="notContainsBlanks" dxfId="16950" priority="17840">
      <formula>LEN(TRIM(J2376))&gt;0</formula>
    </cfRule>
  </conditionalFormatting>
  <conditionalFormatting sqref="K2376">
    <cfRule type="notContainsBlanks" dxfId="16949" priority="17839">
      <formula>LEN(TRIM(K2376))&gt;0</formula>
    </cfRule>
  </conditionalFormatting>
  <conditionalFormatting sqref="M2376">
    <cfRule type="containsText" dxfId="16948" priority="17838" operator="containsText" text="Complete">
      <formula>NOT(ISERROR(SEARCH("Complete",M2376)))</formula>
    </cfRule>
  </conditionalFormatting>
  <conditionalFormatting sqref="J2376">
    <cfRule type="notContainsBlanks" dxfId="16947" priority="17837">
      <formula>LEN(TRIM(J2376))&gt;0</formula>
    </cfRule>
  </conditionalFormatting>
  <conditionalFormatting sqref="K2376">
    <cfRule type="notContainsBlanks" dxfId="16946" priority="17836">
      <formula>LEN(TRIM(K2376))&gt;0</formula>
    </cfRule>
  </conditionalFormatting>
  <conditionalFormatting sqref="M2376">
    <cfRule type="containsText" dxfId="16945" priority="17835" operator="containsText" text="Complete">
      <formula>NOT(ISERROR(SEARCH("Complete",M2376)))</formula>
    </cfRule>
  </conditionalFormatting>
  <conditionalFormatting sqref="J2376">
    <cfRule type="notContainsBlanks" dxfId="16944" priority="17834">
      <formula>LEN(TRIM(J2376))&gt;0</formula>
    </cfRule>
  </conditionalFormatting>
  <conditionalFormatting sqref="K2376">
    <cfRule type="notContainsBlanks" dxfId="16943" priority="17833">
      <formula>LEN(TRIM(K2376))&gt;0</formula>
    </cfRule>
  </conditionalFormatting>
  <conditionalFormatting sqref="M2376">
    <cfRule type="containsText" dxfId="16942" priority="17832" operator="containsText" text="Complete">
      <formula>NOT(ISERROR(SEARCH("Complete",M2376)))</formula>
    </cfRule>
  </conditionalFormatting>
  <conditionalFormatting sqref="I2376">
    <cfRule type="cellIs" dxfId="16941" priority="17831" operator="greaterThan">
      <formula>2.35</formula>
    </cfRule>
  </conditionalFormatting>
  <conditionalFormatting sqref="I2376">
    <cfRule type="cellIs" dxfId="16940" priority="17830" operator="greaterThan">
      <formula>2.35</formula>
    </cfRule>
  </conditionalFormatting>
  <conditionalFormatting sqref="I2376">
    <cfRule type="cellIs" dxfId="16939" priority="17829" operator="greaterThan">
      <formula>2.35</formula>
    </cfRule>
  </conditionalFormatting>
  <conditionalFormatting sqref="I2376">
    <cfRule type="cellIs" dxfId="16938" priority="17828" operator="greaterThan">
      <formula>2.35</formula>
    </cfRule>
  </conditionalFormatting>
  <conditionalFormatting sqref="J2377">
    <cfRule type="notContainsBlanks" dxfId="16937" priority="17827">
      <formula>LEN(TRIM(J2377))&gt;0</formula>
    </cfRule>
  </conditionalFormatting>
  <conditionalFormatting sqref="K2377">
    <cfRule type="notContainsBlanks" dxfId="16936" priority="17826">
      <formula>LEN(TRIM(K2377))&gt;0</formula>
    </cfRule>
  </conditionalFormatting>
  <conditionalFormatting sqref="M2377">
    <cfRule type="containsText" dxfId="16935" priority="17825" operator="containsText" text="Complete">
      <formula>NOT(ISERROR(SEARCH("Complete",M2377)))</formula>
    </cfRule>
  </conditionalFormatting>
  <conditionalFormatting sqref="J2377">
    <cfRule type="notContainsBlanks" dxfId="16934" priority="17824">
      <formula>LEN(TRIM(J2377))&gt;0</formula>
    </cfRule>
  </conditionalFormatting>
  <conditionalFormatting sqref="K2377">
    <cfRule type="notContainsBlanks" dxfId="16933" priority="17823">
      <formula>LEN(TRIM(K2377))&gt;0</formula>
    </cfRule>
  </conditionalFormatting>
  <conditionalFormatting sqref="M2377">
    <cfRule type="containsText" dxfId="16932" priority="17822" operator="containsText" text="Complete">
      <formula>NOT(ISERROR(SEARCH("Complete",M2377)))</formula>
    </cfRule>
  </conditionalFormatting>
  <conditionalFormatting sqref="J2377">
    <cfRule type="notContainsBlanks" dxfId="16931" priority="17821">
      <formula>LEN(TRIM(J2377))&gt;0</formula>
    </cfRule>
  </conditionalFormatting>
  <conditionalFormatting sqref="K2377">
    <cfRule type="notContainsBlanks" dxfId="16930" priority="17820">
      <formula>LEN(TRIM(K2377))&gt;0</formula>
    </cfRule>
  </conditionalFormatting>
  <conditionalFormatting sqref="M2377">
    <cfRule type="containsText" dxfId="16929" priority="17819" operator="containsText" text="Complete">
      <formula>NOT(ISERROR(SEARCH("Complete",M2377)))</formula>
    </cfRule>
  </conditionalFormatting>
  <conditionalFormatting sqref="J2377">
    <cfRule type="notContainsBlanks" dxfId="16928" priority="17818">
      <formula>LEN(TRIM(J2377))&gt;0</formula>
    </cfRule>
  </conditionalFormatting>
  <conditionalFormatting sqref="K2377">
    <cfRule type="notContainsBlanks" dxfId="16927" priority="17817">
      <formula>LEN(TRIM(K2377))&gt;0</formula>
    </cfRule>
  </conditionalFormatting>
  <conditionalFormatting sqref="M2377">
    <cfRule type="containsText" dxfId="16926" priority="17816" operator="containsText" text="Complete">
      <formula>NOT(ISERROR(SEARCH("Complete",M2377)))</formula>
    </cfRule>
  </conditionalFormatting>
  <conditionalFormatting sqref="I2377">
    <cfRule type="cellIs" dxfId="16925" priority="17815" operator="greaterThan">
      <formula>2.35</formula>
    </cfRule>
  </conditionalFormatting>
  <conditionalFormatting sqref="I2377">
    <cfRule type="cellIs" dxfId="16924" priority="17814" operator="greaterThan">
      <formula>2.35</formula>
    </cfRule>
  </conditionalFormatting>
  <conditionalFormatting sqref="I2377">
    <cfRule type="cellIs" dxfId="16923" priority="17813" operator="greaterThan">
      <formula>2.35</formula>
    </cfRule>
  </conditionalFormatting>
  <conditionalFormatting sqref="I2377">
    <cfRule type="cellIs" dxfId="16922" priority="17812" operator="greaterThan">
      <formula>2.35</formula>
    </cfRule>
  </conditionalFormatting>
  <conditionalFormatting sqref="J2378">
    <cfRule type="notContainsBlanks" dxfId="16921" priority="17811">
      <formula>LEN(TRIM(J2378))&gt;0</formula>
    </cfRule>
  </conditionalFormatting>
  <conditionalFormatting sqref="K2378">
    <cfRule type="notContainsBlanks" dxfId="16920" priority="17810">
      <formula>LEN(TRIM(K2378))&gt;0</formula>
    </cfRule>
  </conditionalFormatting>
  <conditionalFormatting sqref="M2378">
    <cfRule type="containsText" dxfId="16919" priority="17809" operator="containsText" text="Complete">
      <formula>NOT(ISERROR(SEARCH("Complete",M2378)))</formula>
    </cfRule>
  </conditionalFormatting>
  <conditionalFormatting sqref="J2378">
    <cfRule type="notContainsBlanks" dxfId="16918" priority="17808">
      <formula>LEN(TRIM(J2378))&gt;0</formula>
    </cfRule>
  </conditionalFormatting>
  <conditionalFormatting sqref="K2378">
    <cfRule type="notContainsBlanks" dxfId="16917" priority="17807">
      <formula>LEN(TRIM(K2378))&gt;0</formula>
    </cfRule>
  </conditionalFormatting>
  <conditionalFormatting sqref="M2378">
    <cfRule type="containsText" dxfId="16916" priority="17806" operator="containsText" text="Complete">
      <formula>NOT(ISERROR(SEARCH("Complete",M2378)))</formula>
    </cfRule>
  </conditionalFormatting>
  <conditionalFormatting sqref="J2378">
    <cfRule type="notContainsBlanks" dxfId="16915" priority="17805">
      <formula>LEN(TRIM(J2378))&gt;0</formula>
    </cfRule>
  </conditionalFormatting>
  <conditionalFormatting sqref="K2378">
    <cfRule type="notContainsBlanks" dxfId="16914" priority="17804">
      <formula>LEN(TRIM(K2378))&gt;0</formula>
    </cfRule>
  </conditionalFormatting>
  <conditionalFormatting sqref="M2378">
    <cfRule type="containsText" dxfId="16913" priority="17803" operator="containsText" text="Complete">
      <formula>NOT(ISERROR(SEARCH("Complete",M2378)))</formula>
    </cfRule>
  </conditionalFormatting>
  <conditionalFormatting sqref="J2378">
    <cfRule type="notContainsBlanks" dxfId="16912" priority="17802">
      <formula>LEN(TRIM(J2378))&gt;0</formula>
    </cfRule>
  </conditionalFormatting>
  <conditionalFormatting sqref="K2378">
    <cfRule type="notContainsBlanks" dxfId="16911" priority="17801">
      <formula>LEN(TRIM(K2378))&gt;0</formula>
    </cfRule>
  </conditionalFormatting>
  <conditionalFormatting sqref="M2378">
    <cfRule type="containsText" dxfId="16910" priority="17800" operator="containsText" text="Complete">
      <formula>NOT(ISERROR(SEARCH("Complete",M2378)))</formula>
    </cfRule>
  </conditionalFormatting>
  <conditionalFormatting sqref="I2378">
    <cfRule type="cellIs" dxfId="16909" priority="17799" operator="greaterThan">
      <formula>2.35</formula>
    </cfRule>
  </conditionalFormatting>
  <conditionalFormatting sqref="I2378">
    <cfRule type="cellIs" dxfId="16908" priority="17798" operator="greaterThan">
      <formula>2.35</formula>
    </cfRule>
  </conditionalFormatting>
  <conditionalFormatting sqref="I2378">
    <cfRule type="cellIs" dxfId="16907" priority="17797" operator="greaterThan">
      <formula>2.35</formula>
    </cfRule>
  </conditionalFormatting>
  <conditionalFormatting sqref="I2378">
    <cfRule type="cellIs" dxfId="16906" priority="17796" operator="greaterThan">
      <formula>2.35</formula>
    </cfRule>
  </conditionalFormatting>
  <conditionalFormatting sqref="J2379">
    <cfRule type="notContainsBlanks" dxfId="16905" priority="17795">
      <formula>LEN(TRIM(J2379))&gt;0</formula>
    </cfRule>
  </conditionalFormatting>
  <conditionalFormatting sqref="K2379">
    <cfRule type="notContainsBlanks" dxfId="16904" priority="17794">
      <formula>LEN(TRIM(K2379))&gt;0</formula>
    </cfRule>
  </conditionalFormatting>
  <conditionalFormatting sqref="M2379">
    <cfRule type="containsText" dxfId="16903" priority="17793" operator="containsText" text="Complete">
      <formula>NOT(ISERROR(SEARCH("Complete",M2379)))</formula>
    </cfRule>
  </conditionalFormatting>
  <conditionalFormatting sqref="J2379">
    <cfRule type="notContainsBlanks" dxfId="16902" priority="17792">
      <formula>LEN(TRIM(J2379))&gt;0</formula>
    </cfRule>
  </conditionalFormatting>
  <conditionalFormatting sqref="K2379">
    <cfRule type="notContainsBlanks" dxfId="16901" priority="17791">
      <formula>LEN(TRIM(K2379))&gt;0</formula>
    </cfRule>
  </conditionalFormatting>
  <conditionalFormatting sqref="M2379">
    <cfRule type="containsText" dxfId="16900" priority="17790" operator="containsText" text="Complete">
      <formula>NOT(ISERROR(SEARCH("Complete",M2379)))</formula>
    </cfRule>
  </conditionalFormatting>
  <conditionalFormatting sqref="J2379">
    <cfRule type="notContainsBlanks" dxfId="16899" priority="17789">
      <formula>LEN(TRIM(J2379))&gt;0</formula>
    </cfRule>
  </conditionalFormatting>
  <conditionalFormatting sqref="K2379">
    <cfRule type="notContainsBlanks" dxfId="16898" priority="17788">
      <formula>LEN(TRIM(K2379))&gt;0</formula>
    </cfRule>
  </conditionalFormatting>
  <conditionalFormatting sqref="M2379">
    <cfRule type="containsText" dxfId="16897" priority="17787" operator="containsText" text="Complete">
      <formula>NOT(ISERROR(SEARCH("Complete",M2379)))</formula>
    </cfRule>
  </conditionalFormatting>
  <conditionalFormatting sqref="J2379">
    <cfRule type="notContainsBlanks" dxfId="16896" priority="17786">
      <formula>LEN(TRIM(J2379))&gt;0</formula>
    </cfRule>
  </conditionalFormatting>
  <conditionalFormatting sqref="K2379">
    <cfRule type="notContainsBlanks" dxfId="16895" priority="17785">
      <formula>LEN(TRIM(K2379))&gt;0</formula>
    </cfRule>
  </conditionalFormatting>
  <conditionalFormatting sqref="M2379">
    <cfRule type="containsText" dxfId="16894" priority="17784" operator="containsText" text="Complete">
      <formula>NOT(ISERROR(SEARCH("Complete",M2379)))</formula>
    </cfRule>
  </conditionalFormatting>
  <conditionalFormatting sqref="I2379">
    <cfRule type="cellIs" dxfId="16893" priority="17783" operator="greaterThan">
      <formula>2.35</formula>
    </cfRule>
  </conditionalFormatting>
  <conditionalFormatting sqref="I2379">
    <cfRule type="cellIs" dxfId="16892" priority="17782" operator="greaterThan">
      <formula>2.35</formula>
    </cfRule>
  </conditionalFormatting>
  <conditionalFormatting sqref="I2379">
    <cfRule type="cellIs" dxfId="16891" priority="17781" operator="greaterThan">
      <formula>2.35</formula>
    </cfRule>
  </conditionalFormatting>
  <conditionalFormatting sqref="I2379">
    <cfRule type="cellIs" dxfId="16890" priority="17780" operator="greaterThan">
      <formula>2.35</formula>
    </cfRule>
  </conditionalFormatting>
  <conditionalFormatting sqref="J2380">
    <cfRule type="notContainsBlanks" dxfId="16889" priority="17779">
      <formula>LEN(TRIM(J2380))&gt;0</formula>
    </cfRule>
  </conditionalFormatting>
  <conditionalFormatting sqref="K2380">
    <cfRule type="notContainsBlanks" dxfId="16888" priority="17778">
      <formula>LEN(TRIM(K2380))&gt;0</formula>
    </cfRule>
  </conditionalFormatting>
  <conditionalFormatting sqref="M2380">
    <cfRule type="containsText" dxfId="16887" priority="17777" operator="containsText" text="Complete">
      <formula>NOT(ISERROR(SEARCH("Complete",M2380)))</formula>
    </cfRule>
  </conditionalFormatting>
  <conditionalFormatting sqref="J2380">
    <cfRule type="notContainsBlanks" dxfId="16886" priority="17776">
      <formula>LEN(TRIM(J2380))&gt;0</formula>
    </cfRule>
  </conditionalFormatting>
  <conditionalFormatting sqref="K2380">
    <cfRule type="notContainsBlanks" dxfId="16885" priority="17775">
      <formula>LEN(TRIM(K2380))&gt;0</formula>
    </cfRule>
  </conditionalFormatting>
  <conditionalFormatting sqref="M2380">
    <cfRule type="containsText" dxfId="16884" priority="17774" operator="containsText" text="Complete">
      <formula>NOT(ISERROR(SEARCH("Complete",M2380)))</formula>
    </cfRule>
  </conditionalFormatting>
  <conditionalFormatting sqref="J2380">
    <cfRule type="notContainsBlanks" dxfId="16883" priority="17773">
      <formula>LEN(TRIM(J2380))&gt;0</formula>
    </cfRule>
  </conditionalFormatting>
  <conditionalFormatting sqref="K2380">
    <cfRule type="notContainsBlanks" dxfId="16882" priority="17772">
      <formula>LEN(TRIM(K2380))&gt;0</formula>
    </cfRule>
  </conditionalFormatting>
  <conditionalFormatting sqref="M2380">
    <cfRule type="containsText" dxfId="16881" priority="17771" operator="containsText" text="Complete">
      <formula>NOT(ISERROR(SEARCH("Complete",M2380)))</formula>
    </cfRule>
  </conditionalFormatting>
  <conditionalFormatting sqref="J2380">
    <cfRule type="notContainsBlanks" dxfId="16880" priority="17770">
      <formula>LEN(TRIM(J2380))&gt;0</formula>
    </cfRule>
  </conditionalFormatting>
  <conditionalFormatting sqref="K2380">
    <cfRule type="notContainsBlanks" dxfId="16879" priority="17769">
      <formula>LEN(TRIM(K2380))&gt;0</formula>
    </cfRule>
  </conditionalFormatting>
  <conditionalFormatting sqref="M2380">
    <cfRule type="containsText" dxfId="16878" priority="17768" operator="containsText" text="Complete">
      <formula>NOT(ISERROR(SEARCH("Complete",M2380)))</formula>
    </cfRule>
  </conditionalFormatting>
  <conditionalFormatting sqref="I2380">
    <cfRule type="cellIs" dxfId="16877" priority="17767" operator="greaterThan">
      <formula>2.35</formula>
    </cfRule>
  </conditionalFormatting>
  <conditionalFormatting sqref="I2380">
    <cfRule type="cellIs" dxfId="16876" priority="17766" operator="greaterThan">
      <formula>2.35</formula>
    </cfRule>
  </conditionalFormatting>
  <conditionalFormatting sqref="I2380">
    <cfRule type="cellIs" dxfId="16875" priority="17765" operator="greaterThan">
      <formula>2.35</formula>
    </cfRule>
  </conditionalFormatting>
  <conditionalFormatting sqref="I2380">
    <cfRule type="cellIs" dxfId="16874" priority="17764" operator="greaterThan">
      <formula>2.35</formula>
    </cfRule>
  </conditionalFormatting>
  <conditionalFormatting sqref="J2381">
    <cfRule type="notContainsBlanks" dxfId="16873" priority="17763">
      <formula>LEN(TRIM(J2381))&gt;0</formula>
    </cfRule>
  </conditionalFormatting>
  <conditionalFormatting sqref="K2381">
    <cfRule type="notContainsBlanks" dxfId="16872" priority="17762">
      <formula>LEN(TRIM(K2381))&gt;0</formula>
    </cfRule>
  </conditionalFormatting>
  <conditionalFormatting sqref="M2381">
    <cfRule type="containsText" dxfId="16871" priority="17761" operator="containsText" text="Complete">
      <formula>NOT(ISERROR(SEARCH("Complete",M2381)))</formula>
    </cfRule>
  </conditionalFormatting>
  <conditionalFormatting sqref="J2381">
    <cfRule type="notContainsBlanks" dxfId="16870" priority="17760">
      <formula>LEN(TRIM(J2381))&gt;0</formula>
    </cfRule>
  </conditionalFormatting>
  <conditionalFormatting sqref="K2381">
    <cfRule type="notContainsBlanks" dxfId="16869" priority="17759">
      <formula>LEN(TRIM(K2381))&gt;0</formula>
    </cfRule>
  </conditionalFormatting>
  <conditionalFormatting sqref="M2381">
    <cfRule type="containsText" dxfId="16868" priority="17758" operator="containsText" text="Complete">
      <formula>NOT(ISERROR(SEARCH("Complete",M2381)))</formula>
    </cfRule>
  </conditionalFormatting>
  <conditionalFormatting sqref="J2381">
    <cfRule type="notContainsBlanks" dxfId="16867" priority="17757">
      <formula>LEN(TRIM(J2381))&gt;0</formula>
    </cfRule>
  </conditionalFormatting>
  <conditionalFormatting sqref="K2381">
    <cfRule type="notContainsBlanks" dxfId="16866" priority="17756">
      <formula>LEN(TRIM(K2381))&gt;0</formula>
    </cfRule>
  </conditionalFormatting>
  <conditionalFormatting sqref="M2381">
    <cfRule type="containsText" dxfId="16865" priority="17755" operator="containsText" text="Complete">
      <formula>NOT(ISERROR(SEARCH("Complete",M2381)))</formula>
    </cfRule>
  </conditionalFormatting>
  <conditionalFormatting sqref="J2381">
    <cfRule type="notContainsBlanks" dxfId="16864" priority="17754">
      <formula>LEN(TRIM(J2381))&gt;0</formula>
    </cfRule>
  </conditionalFormatting>
  <conditionalFormatting sqref="K2381">
    <cfRule type="notContainsBlanks" dxfId="16863" priority="17753">
      <formula>LEN(TRIM(K2381))&gt;0</formula>
    </cfRule>
  </conditionalFormatting>
  <conditionalFormatting sqref="M2381">
    <cfRule type="containsText" dxfId="16862" priority="17752" operator="containsText" text="Complete">
      <formula>NOT(ISERROR(SEARCH("Complete",M2381)))</formula>
    </cfRule>
  </conditionalFormatting>
  <conditionalFormatting sqref="I2381">
    <cfRule type="cellIs" dxfId="16861" priority="17751" operator="greaterThan">
      <formula>2.35</formula>
    </cfRule>
  </conditionalFormatting>
  <conditionalFormatting sqref="I2381">
    <cfRule type="cellIs" dxfId="16860" priority="17750" operator="greaterThan">
      <formula>2.35</formula>
    </cfRule>
  </conditionalFormatting>
  <conditionalFormatting sqref="I2381">
    <cfRule type="cellIs" dxfId="16859" priority="17749" operator="greaterThan">
      <formula>2.35</formula>
    </cfRule>
  </conditionalFormatting>
  <conditionalFormatting sqref="I2381">
    <cfRule type="cellIs" dxfId="16858" priority="17748" operator="greaterThan">
      <formula>2.35</formula>
    </cfRule>
  </conditionalFormatting>
  <conditionalFormatting sqref="J2382">
    <cfRule type="notContainsBlanks" dxfId="16857" priority="17747">
      <formula>LEN(TRIM(J2382))&gt;0</formula>
    </cfRule>
  </conditionalFormatting>
  <conditionalFormatting sqref="K2382">
    <cfRule type="notContainsBlanks" dxfId="16856" priority="17746">
      <formula>LEN(TRIM(K2382))&gt;0</formula>
    </cfRule>
  </conditionalFormatting>
  <conditionalFormatting sqref="M2382">
    <cfRule type="containsText" dxfId="16855" priority="17745" operator="containsText" text="Complete">
      <formula>NOT(ISERROR(SEARCH("Complete",M2382)))</formula>
    </cfRule>
  </conditionalFormatting>
  <conditionalFormatting sqref="J2382">
    <cfRule type="notContainsBlanks" dxfId="16854" priority="17744">
      <formula>LEN(TRIM(J2382))&gt;0</formula>
    </cfRule>
  </conditionalFormatting>
  <conditionalFormatting sqref="K2382">
    <cfRule type="notContainsBlanks" dxfId="16853" priority="17743">
      <formula>LEN(TRIM(K2382))&gt;0</formula>
    </cfRule>
  </conditionalFormatting>
  <conditionalFormatting sqref="M2382">
    <cfRule type="containsText" dxfId="16852" priority="17742" operator="containsText" text="Complete">
      <formula>NOT(ISERROR(SEARCH("Complete",M2382)))</formula>
    </cfRule>
  </conditionalFormatting>
  <conditionalFormatting sqref="J2382">
    <cfRule type="notContainsBlanks" dxfId="16851" priority="17741">
      <formula>LEN(TRIM(J2382))&gt;0</formula>
    </cfRule>
  </conditionalFormatting>
  <conditionalFormatting sqref="K2382">
    <cfRule type="notContainsBlanks" dxfId="16850" priority="17740">
      <formula>LEN(TRIM(K2382))&gt;0</formula>
    </cfRule>
  </conditionalFormatting>
  <conditionalFormatting sqref="M2382">
    <cfRule type="containsText" dxfId="16849" priority="17739" operator="containsText" text="Complete">
      <formula>NOT(ISERROR(SEARCH("Complete",M2382)))</formula>
    </cfRule>
  </conditionalFormatting>
  <conditionalFormatting sqref="J2382">
    <cfRule type="notContainsBlanks" dxfId="16848" priority="17738">
      <formula>LEN(TRIM(J2382))&gt;0</formula>
    </cfRule>
  </conditionalFormatting>
  <conditionalFormatting sqref="K2382">
    <cfRule type="notContainsBlanks" dxfId="16847" priority="17737">
      <formula>LEN(TRIM(K2382))&gt;0</formula>
    </cfRule>
  </conditionalFormatting>
  <conditionalFormatting sqref="M2382">
    <cfRule type="containsText" dxfId="16846" priority="17736" operator="containsText" text="Complete">
      <formula>NOT(ISERROR(SEARCH("Complete",M2382)))</formula>
    </cfRule>
  </conditionalFormatting>
  <conditionalFormatting sqref="I2382">
    <cfRule type="cellIs" dxfId="16845" priority="17735" operator="greaterThan">
      <formula>2.35</formula>
    </cfRule>
  </conditionalFormatting>
  <conditionalFormatting sqref="I2382">
    <cfRule type="cellIs" dxfId="16844" priority="17734" operator="greaterThan">
      <formula>2.35</formula>
    </cfRule>
  </conditionalFormatting>
  <conditionalFormatting sqref="I2382">
    <cfRule type="cellIs" dxfId="16843" priority="17733" operator="greaterThan">
      <formula>2.35</formula>
    </cfRule>
  </conditionalFormatting>
  <conditionalFormatting sqref="I2382">
    <cfRule type="cellIs" dxfId="16842" priority="17732" operator="greaterThan">
      <formula>2.35</formula>
    </cfRule>
  </conditionalFormatting>
  <conditionalFormatting sqref="J2383">
    <cfRule type="notContainsBlanks" dxfId="16841" priority="17731">
      <formula>LEN(TRIM(J2383))&gt;0</formula>
    </cfRule>
  </conditionalFormatting>
  <conditionalFormatting sqref="K2383">
    <cfRule type="notContainsBlanks" dxfId="16840" priority="17730">
      <formula>LEN(TRIM(K2383))&gt;0</formula>
    </cfRule>
  </conditionalFormatting>
  <conditionalFormatting sqref="M2383">
    <cfRule type="containsText" dxfId="16839" priority="17729" operator="containsText" text="Complete">
      <formula>NOT(ISERROR(SEARCH("Complete",M2383)))</formula>
    </cfRule>
  </conditionalFormatting>
  <conditionalFormatting sqref="J2383">
    <cfRule type="notContainsBlanks" dxfId="16838" priority="17728">
      <formula>LEN(TRIM(J2383))&gt;0</formula>
    </cfRule>
  </conditionalFormatting>
  <conditionalFormatting sqref="K2383">
    <cfRule type="notContainsBlanks" dxfId="16837" priority="17727">
      <formula>LEN(TRIM(K2383))&gt;0</formula>
    </cfRule>
  </conditionalFormatting>
  <conditionalFormatting sqref="M2383">
    <cfRule type="containsText" dxfId="16836" priority="17726" operator="containsText" text="Complete">
      <formula>NOT(ISERROR(SEARCH("Complete",M2383)))</formula>
    </cfRule>
  </conditionalFormatting>
  <conditionalFormatting sqref="J2383">
    <cfRule type="notContainsBlanks" dxfId="16835" priority="17725">
      <formula>LEN(TRIM(J2383))&gt;0</formula>
    </cfRule>
  </conditionalFormatting>
  <conditionalFormatting sqref="K2383">
    <cfRule type="notContainsBlanks" dxfId="16834" priority="17724">
      <formula>LEN(TRIM(K2383))&gt;0</formula>
    </cfRule>
  </conditionalFormatting>
  <conditionalFormatting sqref="M2383">
    <cfRule type="containsText" dxfId="16833" priority="17723" operator="containsText" text="Complete">
      <formula>NOT(ISERROR(SEARCH("Complete",M2383)))</formula>
    </cfRule>
  </conditionalFormatting>
  <conditionalFormatting sqref="J2383">
    <cfRule type="notContainsBlanks" dxfId="16832" priority="17722">
      <formula>LEN(TRIM(J2383))&gt;0</formula>
    </cfRule>
  </conditionalFormatting>
  <conditionalFormatting sqref="K2383">
    <cfRule type="notContainsBlanks" dxfId="16831" priority="17721">
      <formula>LEN(TRIM(K2383))&gt;0</formula>
    </cfRule>
  </conditionalFormatting>
  <conditionalFormatting sqref="M2383">
    <cfRule type="containsText" dxfId="16830" priority="17720" operator="containsText" text="Complete">
      <formula>NOT(ISERROR(SEARCH("Complete",M2383)))</formula>
    </cfRule>
  </conditionalFormatting>
  <conditionalFormatting sqref="I2383">
    <cfRule type="cellIs" dxfId="16829" priority="17719" operator="greaterThan">
      <formula>2.35</formula>
    </cfRule>
  </conditionalFormatting>
  <conditionalFormatting sqref="I2383">
    <cfRule type="cellIs" dxfId="16828" priority="17718" operator="greaterThan">
      <formula>2.35</formula>
    </cfRule>
  </conditionalFormatting>
  <conditionalFormatting sqref="I2383">
    <cfRule type="cellIs" dxfId="16827" priority="17717" operator="greaterThan">
      <formula>2.35</formula>
    </cfRule>
  </conditionalFormatting>
  <conditionalFormatting sqref="I2383">
    <cfRule type="cellIs" dxfId="16826" priority="17716" operator="greaterThan">
      <formula>2.35</formula>
    </cfRule>
  </conditionalFormatting>
  <conditionalFormatting sqref="J2384">
    <cfRule type="notContainsBlanks" dxfId="16825" priority="17715">
      <formula>LEN(TRIM(J2384))&gt;0</formula>
    </cfRule>
  </conditionalFormatting>
  <conditionalFormatting sqref="K2384">
    <cfRule type="notContainsBlanks" dxfId="16824" priority="17714">
      <formula>LEN(TRIM(K2384))&gt;0</formula>
    </cfRule>
  </conditionalFormatting>
  <conditionalFormatting sqref="M2384">
    <cfRule type="containsText" dxfId="16823" priority="17713" operator="containsText" text="Complete">
      <formula>NOT(ISERROR(SEARCH("Complete",M2384)))</formula>
    </cfRule>
  </conditionalFormatting>
  <conditionalFormatting sqref="J2384">
    <cfRule type="notContainsBlanks" dxfId="16822" priority="17712">
      <formula>LEN(TRIM(J2384))&gt;0</formula>
    </cfRule>
  </conditionalFormatting>
  <conditionalFormatting sqref="K2384">
    <cfRule type="notContainsBlanks" dxfId="16821" priority="17711">
      <formula>LEN(TRIM(K2384))&gt;0</formula>
    </cfRule>
  </conditionalFormatting>
  <conditionalFormatting sqref="M2384">
    <cfRule type="containsText" dxfId="16820" priority="17710" operator="containsText" text="Complete">
      <formula>NOT(ISERROR(SEARCH("Complete",M2384)))</formula>
    </cfRule>
  </conditionalFormatting>
  <conditionalFormatting sqref="J2384">
    <cfRule type="notContainsBlanks" dxfId="16819" priority="17709">
      <formula>LEN(TRIM(J2384))&gt;0</formula>
    </cfRule>
  </conditionalFormatting>
  <conditionalFormatting sqref="K2384">
    <cfRule type="notContainsBlanks" dxfId="16818" priority="17708">
      <formula>LEN(TRIM(K2384))&gt;0</formula>
    </cfRule>
  </conditionalFormatting>
  <conditionalFormatting sqref="M2384">
    <cfRule type="containsText" dxfId="16817" priority="17707" operator="containsText" text="Complete">
      <formula>NOT(ISERROR(SEARCH("Complete",M2384)))</formula>
    </cfRule>
  </conditionalFormatting>
  <conditionalFormatting sqref="J2384">
    <cfRule type="notContainsBlanks" dxfId="16816" priority="17706">
      <formula>LEN(TRIM(J2384))&gt;0</formula>
    </cfRule>
  </conditionalFormatting>
  <conditionalFormatting sqref="K2384">
    <cfRule type="notContainsBlanks" dxfId="16815" priority="17705">
      <formula>LEN(TRIM(K2384))&gt;0</formula>
    </cfRule>
  </conditionalFormatting>
  <conditionalFormatting sqref="M2384">
    <cfRule type="containsText" dxfId="16814" priority="17704" operator="containsText" text="Complete">
      <formula>NOT(ISERROR(SEARCH("Complete",M2384)))</formula>
    </cfRule>
  </conditionalFormatting>
  <conditionalFormatting sqref="I2384">
    <cfRule type="cellIs" dxfId="16813" priority="17703" operator="greaterThan">
      <formula>2.35</formula>
    </cfRule>
  </conditionalFormatting>
  <conditionalFormatting sqref="I2384">
    <cfRule type="cellIs" dxfId="16812" priority="17702" operator="greaterThan">
      <formula>2.35</formula>
    </cfRule>
  </conditionalFormatting>
  <conditionalFormatting sqref="I2384">
    <cfRule type="cellIs" dxfId="16811" priority="17701" operator="greaterThan">
      <formula>2.35</formula>
    </cfRule>
  </conditionalFormatting>
  <conditionalFormatting sqref="I2384">
    <cfRule type="cellIs" dxfId="16810" priority="17700" operator="greaterThan">
      <formula>2.35</formula>
    </cfRule>
  </conditionalFormatting>
  <conditionalFormatting sqref="J2385">
    <cfRule type="notContainsBlanks" dxfId="16809" priority="17699">
      <formula>LEN(TRIM(J2385))&gt;0</formula>
    </cfRule>
  </conditionalFormatting>
  <conditionalFormatting sqref="K2385">
    <cfRule type="notContainsBlanks" dxfId="16808" priority="17698">
      <formula>LEN(TRIM(K2385))&gt;0</formula>
    </cfRule>
  </conditionalFormatting>
  <conditionalFormatting sqref="M2385">
    <cfRule type="containsText" dxfId="16807" priority="17697" operator="containsText" text="Complete">
      <formula>NOT(ISERROR(SEARCH("Complete",M2385)))</formula>
    </cfRule>
  </conditionalFormatting>
  <conditionalFormatting sqref="J2385">
    <cfRule type="notContainsBlanks" dxfId="16806" priority="17696">
      <formula>LEN(TRIM(J2385))&gt;0</formula>
    </cfRule>
  </conditionalFormatting>
  <conditionalFormatting sqref="K2385">
    <cfRule type="notContainsBlanks" dxfId="16805" priority="17695">
      <formula>LEN(TRIM(K2385))&gt;0</formula>
    </cfRule>
  </conditionalFormatting>
  <conditionalFormatting sqref="M2385">
    <cfRule type="containsText" dxfId="16804" priority="17694" operator="containsText" text="Complete">
      <formula>NOT(ISERROR(SEARCH("Complete",M2385)))</formula>
    </cfRule>
  </conditionalFormatting>
  <conditionalFormatting sqref="J2385">
    <cfRule type="notContainsBlanks" dxfId="16803" priority="17693">
      <formula>LEN(TRIM(J2385))&gt;0</formula>
    </cfRule>
  </conditionalFormatting>
  <conditionalFormatting sqref="K2385">
    <cfRule type="notContainsBlanks" dxfId="16802" priority="17692">
      <formula>LEN(TRIM(K2385))&gt;0</formula>
    </cfRule>
  </conditionalFormatting>
  <conditionalFormatting sqref="M2385">
    <cfRule type="containsText" dxfId="16801" priority="17691" operator="containsText" text="Complete">
      <formula>NOT(ISERROR(SEARCH("Complete",M2385)))</formula>
    </cfRule>
  </conditionalFormatting>
  <conditionalFormatting sqref="J2385">
    <cfRule type="notContainsBlanks" dxfId="16800" priority="17690">
      <formula>LEN(TRIM(J2385))&gt;0</formula>
    </cfRule>
  </conditionalFormatting>
  <conditionalFormatting sqref="K2385">
    <cfRule type="notContainsBlanks" dxfId="16799" priority="17689">
      <formula>LEN(TRIM(K2385))&gt;0</formula>
    </cfRule>
  </conditionalFormatting>
  <conditionalFormatting sqref="M2385">
    <cfRule type="containsText" dxfId="16798" priority="17688" operator="containsText" text="Complete">
      <formula>NOT(ISERROR(SEARCH("Complete",M2385)))</formula>
    </cfRule>
  </conditionalFormatting>
  <conditionalFormatting sqref="I2385">
    <cfRule type="cellIs" dxfId="16797" priority="17687" operator="greaterThan">
      <formula>2.35</formula>
    </cfRule>
  </conditionalFormatting>
  <conditionalFormatting sqref="I2385">
    <cfRule type="cellIs" dxfId="16796" priority="17686" operator="greaterThan">
      <formula>2.35</formula>
    </cfRule>
  </conditionalFormatting>
  <conditionalFormatting sqref="I2385">
    <cfRule type="cellIs" dxfId="16795" priority="17685" operator="greaterThan">
      <formula>2.35</formula>
    </cfRule>
  </conditionalFormatting>
  <conditionalFormatting sqref="I2385">
    <cfRule type="cellIs" dxfId="16794" priority="17684" operator="greaterThan">
      <formula>2.35</formula>
    </cfRule>
  </conditionalFormatting>
  <conditionalFormatting sqref="J2386">
    <cfRule type="notContainsBlanks" dxfId="16793" priority="17683">
      <formula>LEN(TRIM(J2386))&gt;0</formula>
    </cfRule>
  </conditionalFormatting>
  <conditionalFormatting sqref="K2386">
    <cfRule type="notContainsBlanks" dxfId="16792" priority="17682">
      <formula>LEN(TRIM(K2386))&gt;0</formula>
    </cfRule>
  </conditionalFormatting>
  <conditionalFormatting sqref="M2386">
    <cfRule type="containsText" dxfId="16791" priority="17681" operator="containsText" text="Complete">
      <formula>NOT(ISERROR(SEARCH("Complete",M2386)))</formula>
    </cfRule>
  </conditionalFormatting>
  <conditionalFormatting sqref="J2386">
    <cfRule type="notContainsBlanks" dxfId="16790" priority="17680">
      <formula>LEN(TRIM(J2386))&gt;0</formula>
    </cfRule>
  </conditionalFormatting>
  <conditionalFormatting sqref="K2386">
    <cfRule type="notContainsBlanks" dxfId="16789" priority="17679">
      <formula>LEN(TRIM(K2386))&gt;0</formula>
    </cfRule>
  </conditionalFormatting>
  <conditionalFormatting sqref="M2386">
    <cfRule type="containsText" dxfId="16788" priority="17678" operator="containsText" text="Complete">
      <formula>NOT(ISERROR(SEARCH("Complete",M2386)))</formula>
    </cfRule>
  </conditionalFormatting>
  <conditionalFormatting sqref="J2386">
    <cfRule type="notContainsBlanks" dxfId="16787" priority="17677">
      <formula>LEN(TRIM(J2386))&gt;0</formula>
    </cfRule>
  </conditionalFormatting>
  <conditionalFormatting sqref="K2386">
    <cfRule type="notContainsBlanks" dxfId="16786" priority="17676">
      <formula>LEN(TRIM(K2386))&gt;0</formula>
    </cfRule>
  </conditionalFormatting>
  <conditionalFormatting sqref="M2386">
    <cfRule type="containsText" dxfId="16785" priority="17675" operator="containsText" text="Complete">
      <formula>NOT(ISERROR(SEARCH("Complete",M2386)))</formula>
    </cfRule>
  </conditionalFormatting>
  <conditionalFormatting sqref="J2386">
    <cfRule type="notContainsBlanks" dxfId="16784" priority="17674">
      <formula>LEN(TRIM(J2386))&gt;0</formula>
    </cfRule>
  </conditionalFormatting>
  <conditionalFormatting sqref="K2386">
    <cfRule type="notContainsBlanks" dxfId="16783" priority="17673">
      <formula>LEN(TRIM(K2386))&gt;0</formula>
    </cfRule>
  </conditionalFormatting>
  <conditionalFormatting sqref="M2386">
    <cfRule type="containsText" dxfId="16782" priority="17672" operator="containsText" text="Complete">
      <formula>NOT(ISERROR(SEARCH("Complete",M2386)))</formula>
    </cfRule>
  </conditionalFormatting>
  <conditionalFormatting sqref="I2386">
    <cfRule type="cellIs" dxfId="16781" priority="17671" operator="greaterThan">
      <formula>2.35</formula>
    </cfRule>
  </conditionalFormatting>
  <conditionalFormatting sqref="I2386">
    <cfRule type="cellIs" dxfId="16780" priority="17670" operator="greaterThan">
      <formula>2.35</formula>
    </cfRule>
  </conditionalFormatting>
  <conditionalFormatting sqref="I2386">
    <cfRule type="cellIs" dxfId="16779" priority="17669" operator="greaterThan">
      <formula>2.35</formula>
    </cfRule>
  </conditionalFormatting>
  <conditionalFormatting sqref="I2386">
    <cfRule type="cellIs" dxfId="16778" priority="17668" operator="greaterThan">
      <formula>2.35</formula>
    </cfRule>
  </conditionalFormatting>
  <conditionalFormatting sqref="J2387">
    <cfRule type="notContainsBlanks" dxfId="16777" priority="17667">
      <formula>LEN(TRIM(J2387))&gt;0</formula>
    </cfRule>
  </conditionalFormatting>
  <conditionalFormatting sqref="K2387">
    <cfRule type="notContainsBlanks" dxfId="16776" priority="17666">
      <formula>LEN(TRIM(K2387))&gt;0</formula>
    </cfRule>
  </conditionalFormatting>
  <conditionalFormatting sqref="M2387">
    <cfRule type="containsText" dxfId="16775" priority="17665" operator="containsText" text="Complete">
      <formula>NOT(ISERROR(SEARCH("Complete",M2387)))</formula>
    </cfRule>
  </conditionalFormatting>
  <conditionalFormatting sqref="J2387">
    <cfRule type="notContainsBlanks" dxfId="16774" priority="17664">
      <formula>LEN(TRIM(J2387))&gt;0</formula>
    </cfRule>
  </conditionalFormatting>
  <conditionalFormatting sqref="K2387">
    <cfRule type="notContainsBlanks" dxfId="16773" priority="17663">
      <formula>LEN(TRIM(K2387))&gt;0</formula>
    </cfRule>
  </conditionalFormatting>
  <conditionalFormatting sqref="M2387">
    <cfRule type="containsText" dxfId="16772" priority="17662" operator="containsText" text="Complete">
      <formula>NOT(ISERROR(SEARCH("Complete",M2387)))</formula>
    </cfRule>
  </conditionalFormatting>
  <conditionalFormatting sqref="J2387">
    <cfRule type="notContainsBlanks" dxfId="16771" priority="17661">
      <formula>LEN(TRIM(J2387))&gt;0</formula>
    </cfRule>
  </conditionalFormatting>
  <conditionalFormatting sqref="K2387">
    <cfRule type="notContainsBlanks" dxfId="16770" priority="17660">
      <formula>LEN(TRIM(K2387))&gt;0</formula>
    </cfRule>
  </conditionalFormatting>
  <conditionalFormatting sqref="M2387">
    <cfRule type="containsText" dxfId="16769" priority="17659" operator="containsText" text="Complete">
      <formula>NOT(ISERROR(SEARCH("Complete",M2387)))</formula>
    </cfRule>
  </conditionalFormatting>
  <conditionalFormatting sqref="J2387">
    <cfRule type="notContainsBlanks" dxfId="16768" priority="17658">
      <formula>LEN(TRIM(J2387))&gt;0</formula>
    </cfRule>
  </conditionalFormatting>
  <conditionalFormatting sqref="K2387">
    <cfRule type="notContainsBlanks" dxfId="16767" priority="17657">
      <formula>LEN(TRIM(K2387))&gt;0</formula>
    </cfRule>
  </conditionalFormatting>
  <conditionalFormatting sqref="M2387">
    <cfRule type="containsText" dxfId="16766" priority="17656" operator="containsText" text="Complete">
      <formula>NOT(ISERROR(SEARCH("Complete",M2387)))</formula>
    </cfRule>
  </conditionalFormatting>
  <conditionalFormatting sqref="I2387">
    <cfRule type="cellIs" dxfId="16765" priority="17655" operator="greaterThan">
      <formula>2.35</formula>
    </cfRule>
  </conditionalFormatting>
  <conditionalFormatting sqref="I2387">
    <cfRule type="cellIs" dxfId="16764" priority="17654" operator="greaterThan">
      <formula>2.35</formula>
    </cfRule>
  </conditionalFormatting>
  <conditionalFormatting sqref="I2387">
    <cfRule type="cellIs" dxfId="16763" priority="17653" operator="greaterThan">
      <formula>2.35</formula>
    </cfRule>
  </conditionalFormatting>
  <conditionalFormatting sqref="I2387">
    <cfRule type="cellIs" dxfId="16762" priority="17652" operator="greaterThan">
      <formula>2.35</formula>
    </cfRule>
  </conditionalFormatting>
  <conditionalFormatting sqref="J2388">
    <cfRule type="notContainsBlanks" dxfId="16761" priority="17651">
      <formula>LEN(TRIM(J2388))&gt;0</formula>
    </cfRule>
  </conditionalFormatting>
  <conditionalFormatting sqref="K2388">
    <cfRule type="notContainsBlanks" dxfId="16760" priority="17650">
      <formula>LEN(TRIM(K2388))&gt;0</formula>
    </cfRule>
  </conditionalFormatting>
  <conditionalFormatting sqref="M2388">
    <cfRule type="containsText" dxfId="16759" priority="17649" operator="containsText" text="Complete">
      <formula>NOT(ISERROR(SEARCH("Complete",M2388)))</formula>
    </cfRule>
  </conditionalFormatting>
  <conditionalFormatting sqref="J2388">
    <cfRule type="notContainsBlanks" dxfId="16758" priority="17648">
      <formula>LEN(TRIM(J2388))&gt;0</formula>
    </cfRule>
  </conditionalFormatting>
  <conditionalFormatting sqref="K2388">
    <cfRule type="notContainsBlanks" dxfId="16757" priority="17647">
      <formula>LEN(TRIM(K2388))&gt;0</formula>
    </cfRule>
  </conditionalFormatting>
  <conditionalFormatting sqref="M2388">
    <cfRule type="containsText" dxfId="16756" priority="17646" operator="containsText" text="Complete">
      <formula>NOT(ISERROR(SEARCH("Complete",M2388)))</formula>
    </cfRule>
  </conditionalFormatting>
  <conditionalFormatting sqref="J2388">
    <cfRule type="notContainsBlanks" dxfId="16755" priority="17645">
      <formula>LEN(TRIM(J2388))&gt;0</formula>
    </cfRule>
  </conditionalFormatting>
  <conditionalFormatting sqref="K2388">
    <cfRule type="notContainsBlanks" dxfId="16754" priority="17644">
      <formula>LEN(TRIM(K2388))&gt;0</formula>
    </cfRule>
  </conditionalFormatting>
  <conditionalFormatting sqref="M2388">
    <cfRule type="containsText" dxfId="16753" priority="17643" operator="containsText" text="Complete">
      <formula>NOT(ISERROR(SEARCH("Complete",M2388)))</formula>
    </cfRule>
  </conditionalFormatting>
  <conditionalFormatting sqref="J2388">
    <cfRule type="notContainsBlanks" dxfId="16752" priority="17642">
      <formula>LEN(TRIM(J2388))&gt;0</formula>
    </cfRule>
  </conditionalFormatting>
  <conditionalFormatting sqref="K2388">
    <cfRule type="notContainsBlanks" dxfId="16751" priority="17641">
      <formula>LEN(TRIM(K2388))&gt;0</formula>
    </cfRule>
  </conditionalFormatting>
  <conditionalFormatting sqref="M2388">
    <cfRule type="containsText" dxfId="16750" priority="17640" operator="containsText" text="Complete">
      <formula>NOT(ISERROR(SEARCH("Complete",M2388)))</formula>
    </cfRule>
  </conditionalFormatting>
  <conditionalFormatting sqref="I2388">
    <cfRule type="cellIs" dxfId="16749" priority="17639" operator="greaterThan">
      <formula>2.35</formula>
    </cfRule>
  </conditionalFormatting>
  <conditionalFormatting sqref="I2388">
    <cfRule type="cellIs" dxfId="16748" priority="17638" operator="greaterThan">
      <formula>2.35</formula>
    </cfRule>
  </conditionalFormatting>
  <conditionalFormatting sqref="I2388">
    <cfRule type="cellIs" dxfId="16747" priority="17637" operator="greaterThan">
      <formula>2.35</formula>
    </cfRule>
  </conditionalFormatting>
  <conditionalFormatting sqref="I2388">
    <cfRule type="cellIs" dxfId="16746" priority="17636" operator="greaterThan">
      <formula>2.35</formula>
    </cfRule>
  </conditionalFormatting>
  <conditionalFormatting sqref="J2389">
    <cfRule type="notContainsBlanks" dxfId="16745" priority="17635">
      <formula>LEN(TRIM(J2389))&gt;0</formula>
    </cfRule>
  </conditionalFormatting>
  <conditionalFormatting sqref="K2389">
    <cfRule type="notContainsBlanks" dxfId="16744" priority="17634">
      <formula>LEN(TRIM(K2389))&gt;0</formula>
    </cfRule>
  </conditionalFormatting>
  <conditionalFormatting sqref="M2389">
    <cfRule type="containsText" dxfId="16743" priority="17633" operator="containsText" text="Complete">
      <formula>NOT(ISERROR(SEARCH("Complete",M2389)))</formula>
    </cfRule>
  </conditionalFormatting>
  <conditionalFormatting sqref="J2389">
    <cfRule type="notContainsBlanks" dxfId="16742" priority="17632">
      <formula>LEN(TRIM(J2389))&gt;0</formula>
    </cfRule>
  </conditionalFormatting>
  <conditionalFormatting sqref="K2389">
    <cfRule type="notContainsBlanks" dxfId="16741" priority="17631">
      <formula>LEN(TRIM(K2389))&gt;0</formula>
    </cfRule>
  </conditionalFormatting>
  <conditionalFormatting sqref="M2389">
    <cfRule type="containsText" dxfId="16740" priority="17630" operator="containsText" text="Complete">
      <formula>NOT(ISERROR(SEARCH("Complete",M2389)))</formula>
    </cfRule>
  </conditionalFormatting>
  <conditionalFormatting sqref="J2389">
    <cfRule type="notContainsBlanks" dxfId="16739" priority="17629">
      <formula>LEN(TRIM(J2389))&gt;0</formula>
    </cfRule>
  </conditionalFormatting>
  <conditionalFormatting sqref="K2389">
    <cfRule type="notContainsBlanks" dxfId="16738" priority="17628">
      <formula>LEN(TRIM(K2389))&gt;0</formula>
    </cfRule>
  </conditionalFormatting>
  <conditionalFormatting sqref="M2389">
    <cfRule type="containsText" dxfId="16737" priority="17627" operator="containsText" text="Complete">
      <formula>NOT(ISERROR(SEARCH("Complete",M2389)))</formula>
    </cfRule>
  </conditionalFormatting>
  <conditionalFormatting sqref="J2389">
    <cfRule type="notContainsBlanks" dxfId="16736" priority="17626">
      <formula>LEN(TRIM(J2389))&gt;0</formula>
    </cfRule>
  </conditionalFormatting>
  <conditionalFormatting sqref="K2389">
    <cfRule type="notContainsBlanks" dxfId="16735" priority="17625">
      <formula>LEN(TRIM(K2389))&gt;0</formula>
    </cfRule>
  </conditionalFormatting>
  <conditionalFormatting sqref="M2389">
    <cfRule type="containsText" dxfId="16734" priority="17624" operator="containsText" text="Complete">
      <formula>NOT(ISERROR(SEARCH("Complete",M2389)))</formula>
    </cfRule>
  </conditionalFormatting>
  <conditionalFormatting sqref="I2389">
    <cfRule type="cellIs" dxfId="16733" priority="17623" operator="greaterThan">
      <formula>2.35</formula>
    </cfRule>
  </conditionalFormatting>
  <conditionalFormatting sqref="I2389">
    <cfRule type="cellIs" dxfId="16732" priority="17622" operator="greaterThan">
      <formula>2.35</formula>
    </cfRule>
  </conditionalFormatting>
  <conditionalFormatting sqref="I2389">
    <cfRule type="cellIs" dxfId="16731" priority="17621" operator="greaterThan">
      <formula>2.35</formula>
    </cfRule>
  </conditionalFormatting>
  <conditionalFormatting sqref="I2389">
    <cfRule type="cellIs" dxfId="16730" priority="17620" operator="greaterThan">
      <formula>2.35</formula>
    </cfRule>
  </conditionalFormatting>
  <conditionalFormatting sqref="J2390">
    <cfRule type="notContainsBlanks" dxfId="16729" priority="17619">
      <formula>LEN(TRIM(J2390))&gt;0</formula>
    </cfRule>
  </conditionalFormatting>
  <conditionalFormatting sqref="K2390">
    <cfRule type="notContainsBlanks" dxfId="16728" priority="17618">
      <formula>LEN(TRIM(K2390))&gt;0</formula>
    </cfRule>
  </conditionalFormatting>
  <conditionalFormatting sqref="M2390">
    <cfRule type="containsText" dxfId="16727" priority="17617" operator="containsText" text="Complete">
      <formula>NOT(ISERROR(SEARCH("Complete",M2390)))</formula>
    </cfRule>
  </conditionalFormatting>
  <conditionalFormatting sqref="J2390">
    <cfRule type="notContainsBlanks" dxfId="16726" priority="17616">
      <formula>LEN(TRIM(J2390))&gt;0</formula>
    </cfRule>
  </conditionalFormatting>
  <conditionalFormatting sqref="K2390">
    <cfRule type="notContainsBlanks" dxfId="16725" priority="17615">
      <formula>LEN(TRIM(K2390))&gt;0</formula>
    </cfRule>
  </conditionalFormatting>
  <conditionalFormatting sqref="M2390">
    <cfRule type="containsText" dxfId="16724" priority="17614" operator="containsText" text="Complete">
      <formula>NOT(ISERROR(SEARCH("Complete",M2390)))</formula>
    </cfRule>
  </conditionalFormatting>
  <conditionalFormatting sqref="J2390">
    <cfRule type="notContainsBlanks" dxfId="16723" priority="17613">
      <formula>LEN(TRIM(J2390))&gt;0</formula>
    </cfRule>
  </conditionalFormatting>
  <conditionalFormatting sqref="K2390">
    <cfRule type="notContainsBlanks" dxfId="16722" priority="17612">
      <formula>LEN(TRIM(K2390))&gt;0</formula>
    </cfRule>
  </conditionalFormatting>
  <conditionalFormatting sqref="M2390">
    <cfRule type="containsText" dxfId="16721" priority="17611" operator="containsText" text="Complete">
      <formula>NOT(ISERROR(SEARCH("Complete",M2390)))</formula>
    </cfRule>
  </conditionalFormatting>
  <conditionalFormatting sqref="J2390">
    <cfRule type="notContainsBlanks" dxfId="16720" priority="17610">
      <formula>LEN(TRIM(J2390))&gt;0</formula>
    </cfRule>
  </conditionalFormatting>
  <conditionalFormatting sqref="K2390">
    <cfRule type="notContainsBlanks" dxfId="16719" priority="17609">
      <formula>LEN(TRIM(K2390))&gt;0</formula>
    </cfRule>
  </conditionalFormatting>
  <conditionalFormatting sqref="M2390">
    <cfRule type="containsText" dxfId="16718" priority="17608" operator="containsText" text="Complete">
      <formula>NOT(ISERROR(SEARCH("Complete",M2390)))</formula>
    </cfRule>
  </conditionalFormatting>
  <conditionalFormatting sqref="I2390">
    <cfRule type="cellIs" dxfId="16717" priority="17607" operator="greaterThan">
      <formula>2.35</formula>
    </cfRule>
  </conditionalFormatting>
  <conditionalFormatting sqref="I2390">
    <cfRule type="cellIs" dxfId="16716" priority="17606" operator="greaterThan">
      <formula>2.35</formula>
    </cfRule>
  </conditionalFormatting>
  <conditionalFormatting sqref="I2390">
    <cfRule type="cellIs" dxfId="16715" priority="17605" operator="greaterThan">
      <formula>2.35</formula>
    </cfRule>
  </conditionalFormatting>
  <conditionalFormatting sqref="I2390">
    <cfRule type="cellIs" dxfId="16714" priority="17604" operator="greaterThan">
      <formula>2.35</formula>
    </cfRule>
  </conditionalFormatting>
  <conditionalFormatting sqref="J2391">
    <cfRule type="notContainsBlanks" dxfId="16713" priority="17603">
      <formula>LEN(TRIM(J2391))&gt;0</formula>
    </cfRule>
  </conditionalFormatting>
  <conditionalFormatting sqref="K2391">
    <cfRule type="notContainsBlanks" dxfId="16712" priority="17602">
      <formula>LEN(TRIM(K2391))&gt;0</formula>
    </cfRule>
  </conditionalFormatting>
  <conditionalFormatting sqref="M2391">
    <cfRule type="containsText" dxfId="16711" priority="17601" operator="containsText" text="Complete">
      <formula>NOT(ISERROR(SEARCH("Complete",M2391)))</formula>
    </cfRule>
  </conditionalFormatting>
  <conditionalFormatting sqref="J2391">
    <cfRule type="notContainsBlanks" dxfId="16710" priority="17600">
      <formula>LEN(TRIM(J2391))&gt;0</formula>
    </cfRule>
  </conditionalFormatting>
  <conditionalFormatting sqref="K2391">
    <cfRule type="notContainsBlanks" dxfId="16709" priority="17599">
      <formula>LEN(TRIM(K2391))&gt;0</formula>
    </cfRule>
  </conditionalFormatting>
  <conditionalFormatting sqref="M2391">
    <cfRule type="containsText" dxfId="16708" priority="17598" operator="containsText" text="Complete">
      <formula>NOT(ISERROR(SEARCH("Complete",M2391)))</formula>
    </cfRule>
  </conditionalFormatting>
  <conditionalFormatting sqref="J2391">
    <cfRule type="notContainsBlanks" dxfId="16707" priority="17597">
      <formula>LEN(TRIM(J2391))&gt;0</formula>
    </cfRule>
  </conditionalFormatting>
  <conditionalFormatting sqref="K2391">
    <cfRule type="notContainsBlanks" dxfId="16706" priority="17596">
      <formula>LEN(TRIM(K2391))&gt;0</formula>
    </cfRule>
  </conditionalFormatting>
  <conditionalFormatting sqref="M2391">
    <cfRule type="containsText" dxfId="16705" priority="17595" operator="containsText" text="Complete">
      <formula>NOT(ISERROR(SEARCH("Complete",M2391)))</formula>
    </cfRule>
  </conditionalFormatting>
  <conditionalFormatting sqref="J2391">
    <cfRule type="notContainsBlanks" dxfId="16704" priority="17594">
      <formula>LEN(TRIM(J2391))&gt;0</formula>
    </cfRule>
  </conditionalFormatting>
  <conditionalFormatting sqref="K2391">
    <cfRule type="notContainsBlanks" dxfId="16703" priority="17593">
      <formula>LEN(TRIM(K2391))&gt;0</formula>
    </cfRule>
  </conditionalFormatting>
  <conditionalFormatting sqref="M2391">
    <cfRule type="containsText" dxfId="16702" priority="17592" operator="containsText" text="Complete">
      <formula>NOT(ISERROR(SEARCH("Complete",M2391)))</formula>
    </cfRule>
  </conditionalFormatting>
  <conditionalFormatting sqref="I2391">
    <cfRule type="cellIs" dxfId="16701" priority="17591" operator="greaterThan">
      <formula>2.35</formula>
    </cfRule>
  </conditionalFormatting>
  <conditionalFormatting sqref="I2391">
    <cfRule type="cellIs" dxfId="16700" priority="17590" operator="greaterThan">
      <formula>2.35</formula>
    </cfRule>
  </conditionalFormatting>
  <conditionalFormatting sqref="I2391">
    <cfRule type="cellIs" dxfId="16699" priority="17589" operator="greaterThan">
      <formula>2.35</formula>
    </cfRule>
  </conditionalFormatting>
  <conditionalFormatting sqref="I2391">
    <cfRule type="cellIs" dxfId="16698" priority="17588" operator="greaterThan">
      <formula>2.35</formula>
    </cfRule>
  </conditionalFormatting>
  <conditionalFormatting sqref="J2392">
    <cfRule type="notContainsBlanks" dxfId="16697" priority="17587">
      <formula>LEN(TRIM(J2392))&gt;0</formula>
    </cfRule>
  </conditionalFormatting>
  <conditionalFormatting sqref="K2392">
    <cfRule type="notContainsBlanks" dxfId="16696" priority="17586">
      <formula>LEN(TRIM(K2392))&gt;0</formula>
    </cfRule>
  </conditionalFormatting>
  <conditionalFormatting sqref="M2392">
    <cfRule type="containsText" dxfId="16695" priority="17585" operator="containsText" text="Complete">
      <formula>NOT(ISERROR(SEARCH("Complete",M2392)))</formula>
    </cfRule>
  </conditionalFormatting>
  <conditionalFormatting sqref="J2392">
    <cfRule type="notContainsBlanks" dxfId="16694" priority="17584">
      <formula>LEN(TRIM(J2392))&gt;0</formula>
    </cfRule>
  </conditionalFormatting>
  <conditionalFormatting sqref="K2392">
    <cfRule type="notContainsBlanks" dxfId="16693" priority="17583">
      <formula>LEN(TRIM(K2392))&gt;0</formula>
    </cfRule>
  </conditionalFormatting>
  <conditionalFormatting sqref="M2392">
    <cfRule type="containsText" dxfId="16692" priority="17582" operator="containsText" text="Complete">
      <formula>NOT(ISERROR(SEARCH("Complete",M2392)))</formula>
    </cfRule>
  </conditionalFormatting>
  <conditionalFormatting sqref="J2392">
    <cfRule type="notContainsBlanks" dxfId="16691" priority="17581">
      <formula>LEN(TRIM(J2392))&gt;0</formula>
    </cfRule>
  </conditionalFormatting>
  <conditionalFormatting sqref="K2392">
    <cfRule type="notContainsBlanks" dxfId="16690" priority="17580">
      <formula>LEN(TRIM(K2392))&gt;0</formula>
    </cfRule>
  </conditionalFormatting>
  <conditionalFormatting sqref="M2392">
    <cfRule type="containsText" dxfId="16689" priority="17579" operator="containsText" text="Complete">
      <formula>NOT(ISERROR(SEARCH("Complete",M2392)))</formula>
    </cfRule>
  </conditionalFormatting>
  <conditionalFormatting sqref="J2392">
    <cfRule type="notContainsBlanks" dxfId="16688" priority="17578">
      <formula>LEN(TRIM(J2392))&gt;0</formula>
    </cfRule>
  </conditionalFormatting>
  <conditionalFormatting sqref="K2392">
    <cfRule type="notContainsBlanks" dxfId="16687" priority="17577">
      <formula>LEN(TRIM(K2392))&gt;0</formula>
    </cfRule>
  </conditionalFormatting>
  <conditionalFormatting sqref="M2392">
    <cfRule type="containsText" dxfId="16686" priority="17576" operator="containsText" text="Complete">
      <formula>NOT(ISERROR(SEARCH("Complete",M2392)))</formula>
    </cfRule>
  </conditionalFormatting>
  <conditionalFormatting sqref="I2392">
    <cfRule type="cellIs" dxfId="16685" priority="17575" operator="greaterThan">
      <formula>2.35</formula>
    </cfRule>
  </conditionalFormatting>
  <conditionalFormatting sqref="I2392">
    <cfRule type="cellIs" dxfId="16684" priority="17574" operator="greaterThan">
      <formula>2.35</formula>
    </cfRule>
  </conditionalFormatting>
  <conditionalFormatting sqref="I2392">
    <cfRule type="cellIs" dxfId="16683" priority="17573" operator="greaterThan">
      <formula>2.35</formula>
    </cfRule>
  </conditionalFormatting>
  <conditionalFormatting sqref="I2392">
    <cfRule type="cellIs" dxfId="16682" priority="17572" operator="greaterThan">
      <formula>2.35</formula>
    </cfRule>
  </conditionalFormatting>
  <conditionalFormatting sqref="J2393">
    <cfRule type="notContainsBlanks" dxfId="16681" priority="17571">
      <formula>LEN(TRIM(J2393))&gt;0</formula>
    </cfRule>
  </conditionalFormatting>
  <conditionalFormatting sqref="K2393">
    <cfRule type="notContainsBlanks" dxfId="16680" priority="17570">
      <formula>LEN(TRIM(K2393))&gt;0</formula>
    </cfRule>
  </conditionalFormatting>
  <conditionalFormatting sqref="M2393">
    <cfRule type="containsText" dxfId="16679" priority="17569" operator="containsText" text="Complete">
      <formula>NOT(ISERROR(SEARCH("Complete",M2393)))</formula>
    </cfRule>
  </conditionalFormatting>
  <conditionalFormatting sqref="J2393">
    <cfRule type="notContainsBlanks" dxfId="16678" priority="17568">
      <formula>LEN(TRIM(J2393))&gt;0</formula>
    </cfRule>
  </conditionalFormatting>
  <conditionalFormatting sqref="K2393">
    <cfRule type="notContainsBlanks" dxfId="16677" priority="17567">
      <formula>LEN(TRIM(K2393))&gt;0</formula>
    </cfRule>
  </conditionalFormatting>
  <conditionalFormatting sqref="M2393">
    <cfRule type="containsText" dxfId="16676" priority="17566" operator="containsText" text="Complete">
      <formula>NOT(ISERROR(SEARCH("Complete",M2393)))</formula>
    </cfRule>
  </conditionalFormatting>
  <conditionalFormatting sqref="J2393">
    <cfRule type="notContainsBlanks" dxfId="16675" priority="17565">
      <formula>LEN(TRIM(J2393))&gt;0</formula>
    </cfRule>
  </conditionalFormatting>
  <conditionalFormatting sqref="K2393">
    <cfRule type="notContainsBlanks" dxfId="16674" priority="17564">
      <formula>LEN(TRIM(K2393))&gt;0</formula>
    </cfRule>
  </conditionalFormatting>
  <conditionalFormatting sqref="M2393">
    <cfRule type="containsText" dxfId="16673" priority="17563" operator="containsText" text="Complete">
      <formula>NOT(ISERROR(SEARCH("Complete",M2393)))</formula>
    </cfRule>
  </conditionalFormatting>
  <conditionalFormatting sqref="J2393">
    <cfRule type="notContainsBlanks" dxfId="16672" priority="17562">
      <formula>LEN(TRIM(J2393))&gt;0</formula>
    </cfRule>
  </conditionalFormatting>
  <conditionalFormatting sqref="K2393">
    <cfRule type="notContainsBlanks" dxfId="16671" priority="17561">
      <formula>LEN(TRIM(K2393))&gt;0</formula>
    </cfRule>
  </conditionalFormatting>
  <conditionalFormatting sqref="M2393">
    <cfRule type="containsText" dxfId="16670" priority="17560" operator="containsText" text="Complete">
      <formula>NOT(ISERROR(SEARCH("Complete",M2393)))</formula>
    </cfRule>
  </conditionalFormatting>
  <conditionalFormatting sqref="I2393">
    <cfRule type="cellIs" dxfId="16669" priority="17559" operator="greaterThan">
      <formula>2.35</formula>
    </cfRule>
  </conditionalFormatting>
  <conditionalFormatting sqref="I2393">
    <cfRule type="cellIs" dxfId="16668" priority="17558" operator="greaterThan">
      <formula>2.35</formula>
    </cfRule>
  </conditionalFormatting>
  <conditionalFormatting sqref="I2393">
    <cfRule type="cellIs" dxfId="16667" priority="17557" operator="greaterThan">
      <formula>2.35</formula>
    </cfRule>
  </conditionalFormatting>
  <conditionalFormatting sqref="I2393">
    <cfRule type="cellIs" dxfId="16666" priority="17556" operator="greaterThan">
      <formula>2.35</formula>
    </cfRule>
  </conditionalFormatting>
  <conditionalFormatting sqref="J2394">
    <cfRule type="notContainsBlanks" dxfId="16665" priority="17555">
      <formula>LEN(TRIM(J2394))&gt;0</formula>
    </cfRule>
  </conditionalFormatting>
  <conditionalFormatting sqref="K2394">
    <cfRule type="notContainsBlanks" dxfId="16664" priority="17554">
      <formula>LEN(TRIM(K2394))&gt;0</formula>
    </cfRule>
  </conditionalFormatting>
  <conditionalFormatting sqref="M2394">
    <cfRule type="containsText" dxfId="16663" priority="17553" operator="containsText" text="Complete">
      <formula>NOT(ISERROR(SEARCH("Complete",M2394)))</formula>
    </cfRule>
  </conditionalFormatting>
  <conditionalFormatting sqref="J2394">
    <cfRule type="notContainsBlanks" dxfId="16662" priority="17552">
      <formula>LEN(TRIM(J2394))&gt;0</formula>
    </cfRule>
  </conditionalFormatting>
  <conditionalFormatting sqref="K2394">
    <cfRule type="notContainsBlanks" dxfId="16661" priority="17551">
      <formula>LEN(TRIM(K2394))&gt;0</formula>
    </cfRule>
  </conditionalFormatting>
  <conditionalFormatting sqref="M2394">
    <cfRule type="containsText" dxfId="16660" priority="17550" operator="containsText" text="Complete">
      <formula>NOT(ISERROR(SEARCH("Complete",M2394)))</formula>
    </cfRule>
  </conditionalFormatting>
  <conditionalFormatting sqref="J2394">
    <cfRule type="notContainsBlanks" dxfId="16659" priority="17549">
      <formula>LEN(TRIM(J2394))&gt;0</formula>
    </cfRule>
  </conditionalFormatting>
  <conditionalFormatting sqref="K2394">
    <cfRule type="notContainsBlanks" dxfId="16658" priority="17548">
      <formula>LEN(TRIM(K2394))&gt;0</formula>
    </cfRule>
  </conditionalFormatting>
  <conditionalFormatting sqref="M2394">
    <cfRule type="containsText" dxfId="16657" priority="17547" operator="containsText" text="Complete">
      <formula>NOT(ISERROR(SEARCH("Complete",M2394)))</formula>
    </cfRule>
  </conditionalFormatting>
  <conditionalFormatting sqref="J2394">
    <cfRule type="notContainsBlanks" dxfId="16656" priority="17546">
      <formula>LEN(TRIM(J2394))&gt;0</formula>
    </cfRule>
  </conditionalFormatting>
  <conditionalFormatting sqref="K2394">
    <cfRule type="notContainsBlanks" dxfId="16655" priority="17545">
      <formula>LEN(TRIM(K2394))&gt;0</formula>
    </cfRule>
  </conditionalFormatting>
  <conditionalFormatting sqref="M2394">
    <cfRule type="containsText" dxfId="16654" priority="17544" operator="containsText" text="Complete">
      <formula>NOT(ISERROR(SEARCH("Complete",M2394)))</formula>
    </cfRule>
  </conditionalFormatting>
  <conditionalFormatting sqref="I2394">
    <cfRule type="cellIs" dxfId="16653" priority="17543" operator="greaterThan">
      <formula>2.35</formula>
    </cfRule>
  </conditionalFormatting>
  <conditionalFormatting sqref="I2394">
    <cfRule type="cellIs" dxfId="16652" priority="17542" operator="greaterThan">
      <formula>2.35</formula>
    </cfRule>
  </conditionalFormatting>
  <conditionalFormatting sqref="I2394">
    <cfRule type="cellIs" dxfId="16651" priority="17541" operator="greaterThan">
      <formula>2.35</formula>
    </cfRule>
  </conditionalFormatting>
  <conditionalFormatting sqref="I2394">
    <cfRule type="cellIs" dxfId="16650" priority="17540" operator="greaterThan">
      <formula>2.35</formula>
    </cfRule>
  </conditionalFormatting>
  <conditionalFormatting sqref="J2395">
    <cfRule type="notContainsBlanks" dxfId="16649" priority="17539">
      <formula>LEN(TRIM(J2395))&gt;0</formula>
    </cfRule>
  </conditionalFormatting>
  <conditionalFormatting sqref="K2395">
    <cfRule type="notContainsBlanks" dxfId="16648" priority="17538">
      <formula>LEN(TRIM(K2395))&gt;0</formula>
    </cfRule>
  </conditionalFormatting>
  <conditionalFormatting sqref="M2395">
    <cfRule type="containsText" dxfId="16647" priority="17537" operator="containsText" text="Complete">
      <formula>NOT(ISERROR(SEARCH("Complete",M2395)))</formula>
    </cfRule>
  </conditionalFormatting>
  <conditionalFormatting sqref="J2395">
    <cfRule type="notContainsBlanks" dxfId="16646" priority="17536">
      <formula>LEN(TRIM(J2395))&gt;0</formula>
    </cfRule>
  </conditionalFormatting>
  <conditionalFormatting sqref="K2395">
    <cfRule type="notContainsBlanks" dxfId="16645" priority="17535">
      <formula>LEN(TRIM(K2395))&gt;0</formula>
    </cfRule>
  </conditionalFormatting>
  <conditionalFormatting sqref="M2395">
    <cfRule type="containsText" dxfId="16644" priority="17534" operator="containsText" text="Complete">
      <formula>NOT(ISERROR(SEARCH("Complete",M2395)))</formula>
    </cfRule>
  </conditionalFormatting>
  <conditionalFormatting sqref="J2395">
    <cfRule type="notContainsBlanks" dxfId="16643" priority="17533">
      <formula>LEN(TRIM(J2395))&gt;0</formula>
    </cfRule>
  </conditionalFormatting>
  <conditionalFormatting sqref="K2395">
    <cfRule type="notContainsBlanks" dxfId="16642" priority="17532">
      <formula>LEN(TRIM(K2395))&gt;0</formula>
    </cfRule>
  </conditionalFormatting>
  <conditionalFormatting sqref="M2395">
    <cfRule type="containsText" dxfId="16641" priority="17531" operator="containsText" text="Complete">
      <formula>NOT(ISERROR(SEARCH("Complete",M2395)))</formula>
    </cfRule>
  </conditionalFormatting>
  <conditionalFormatting sqref="J2395">
    <cfRule type="notContainsBlanks" dxfId="16640" priority="17530">
      <formula>LEN(TRIM(J2395))&gt;0</formula>
    </cfRule>
  </conditionalFormatting>
  <conditionalFormatting sqref="K2395">
    <cfRule type="notContainsBlanks" dxfId="16639" priority="17529">
      <formula>LEN(TRIM(K2395))&gt;0</formula>
    </cfRule>
  </conditionalFormatting>
  <conditionalFormatting sqref="M2395">
    <cfRule type="containsText" dxfId="16638" priority="17528" operator="containsText" text="Complete">
      <formula>NOT(ISERROR(SEARCH("Complete",M2395)))</formula>
    </cfRule>
  </conditionalFormatting>
  <conditionalFormatting sqref="I2395">
    <cfRule type="cellIs" dxfId="16637" priority="17527" operator="greaterThan">
      <formula>2.35</formula>
    </cfRule>
  </conditionalFormatting>
  <conditionalFormatting sqref="I2395">
    <cfRule type="cellIs" dxfId="16636" priority="17526" operator="greaterThan">
      <formula>2.35</formula>
    </cfRule>
  </conditionalFormatting>
  <conditionalFormatting sqref="I2395">
    <cfRule type="cellIs" dxfId="16635" priority="17525" operator="greaterThan">
      <formula>2.35</formula>
    </cfRule>
  </conditionalFormatting>
  <conditionalFormatting sqref="I2395">
    <cfRule type="cellIs" dxfId="16634" priority="17524" operator="greaterThan">
      <formula>2.35</formula>
    </cfRule>
  </conditionalFormatting>
  <conditionalFormatting sqref="J2396">
    <cfRule type="notContainsBlanks" dxfId="16633" priority="17523">
      <formula>LEN(TRIM(J2396))&gt;0</formula>
    </cfRule>
  </conditionalFormatting>
  <conditionalFormatting sqref="K2396">
    <cfRule type="notContainsBlanks" dxfId="16632" priority="17522">
      <formula>LEN(TRIM(K2396))&gt;0</formula>
    </cfRule>
  </conditionalFormatting>
  <conditionalFormatting sqref="M2396">
    <cfRule type="containsText" dxfId="16631" priority="17521" operator="containsText" text="Complete">
      <formula>NOT(ISERROR(SEARCH("Complete",M2396)))</formula>
    </cfRule>
  </conditionalFormatting>
  <conditionalFormatting sqref="J2396">
    <cfRule type="notContainsBlanks" dxfId="16630" priority="17520">
      <formula>LEN(TRIM(J2396))&gt;0</formula>
    </cfRule>
  </conditionalFormatting>
  <conditionalFormatting sqref="K2396">
    <cfRule type="notContainsBlanks" dxfId="16629" priority="17519">
      <formula>LEN(TRIM(K2396))&gt;0</formula>
    </cfRule>
  </conditionalFormatting>
  <conditionalFormatting sqref="M2396">
    <cfRule type="containsText" dxfId="16628" priority="17518" operator="containsText" text="Complete">
      <formula>NOT(ISERROR(SEARCH("Complete",M2396)))</formula>
    </cfRule>
  </conditionalFormatting>
  <conditionalFormatting sqref="J2396">
    <cfRule type="notContainsBlanks" dxfId="16627" priority="17517">
      <formula>LEN(TRIM(J2396))&gt;0</formula>
    </cfRule>
  </conditionalFormatting>
  <conditionalFormatting sqref="K2396">
    <cfRule type="notContainsBlanks" dxfId="16626" priority="17516">
      <formula>LEN(TRIM(K2396))&gt;0</formula>
    </cfRule>
  </conditionalFormatting>
  <conditionalFormatting sqref="M2396">
    <cfRule type="containsText" dxfId="16625" priority="17515" operator="containsText" text="Complete">
      <formula>NOT(ISERROR(SEARCH("Complete",M2396)))</formula>
    </cfRule>
  </conditionalFormatting>
  <conditionalFormatting sqref="J2396">
    <cfRule type="notContainsBlanks" dxfId="16624" priority="17514">
      <formula>LEN(TRIM(J2396))&gt;0</formula>
    </cfRule>
  </conditionalFormatting>
  <conditionalFormatting sqref="K2396">
    <cfRule type="notContainsBlanks" dxfId="16623" priority="17513">
      <formula>LEN(TRIM(K2396))&gt;0</formula>
    </cfRule>
  </conditionalFormatting>
  <conditionalFormatting sqref="M2396">
    <cfRule type="containsText" dxfId="16622" priority="17512" operator="containsText" text="Complete">
      <formula>NOT(ISERROR(SEARCH("Complete",M2396)))</formula>
    </cfRule>
  </conditionalFormatting>
  <conditionalFormatting sqref="I2396">
    <cfRule type="cellIs" dxfId="16621" priority="17511" operator="greaterThan">
      <formula>2.35</formula>
    </cfRule>
  </conditionalFormatting>
  <conditionalFormatting sqref="I2396">
    <cfRule type="cellIs" dxfId="16620" priority="17510" operator="greaterThan">
      <formula>2.35</formula>
    </cfRule>
  </conditionalFormatting>
  <conditionalFormatting sqref="I2396">
    <cfRule type="cellIs" dxfId="16619" priority="17509" operator="greaterThan">
      <formula>2.35</formula>
    </cfRule>
  </conditionalFormatting>
  <conditionalFormatting sqref="I2396">
    <cfRule type="cellIs" dxfId="16618" priority="17508" operator="greaterThan">
      <formula>2.35</formula>
    </cfRule>
  </conditionalFormatting>
  <conditionalFormatting sqref="J2397">
    <cfRule type="notContainsBlanks" dxfId="16617" priority="17507">
      <formula>LEN(TRIM(J2397))&gt;0</formula>
    </cfRule>
  </conditionalFormatting>
  <conditionalFormatting sqref="K2397">
    <cfRule type="notContainsBlanks" dxfId="16616" priority="17506">
      <formula>LEN(TRIM(K2397))&gt;0</formula>
    </cfRule>
  </conditionalFormatting>
  <conditionalFormatting sqref="M2397">
    <cfRule type="containsText" dxfId="16615" priority="17505" operator="containsText" text="Complete">
      <formula>NOT(ISERROR(SEARCH("Complete",M2397)))</formula>
    </cfRule>
  </conditionalFormatting>
  <conditionalFormatting sqref="J2397">
    <cfRule type="notContainsBlanks" dxfId="16614" priority="17504">
      <formula>LEN(TRIM(J2397))&gt;0</formula>
    </cfRule>
  </conditionalFormatting>
  <conditionalFormatting sqref="K2397">
    <cfRule type="notContainsBlanks" dxfId="16613" priority="17503">
      <formula>LEN(TRIM(K2397))&gt;0</formula>
    </cfRule>
  </conditionalFormatting>
  <conditionalFormatting sqref="M2397">
    <cfRule type="containsText" dxfId="16612" priority="17502" operator="containsText" text="Complete">
      <formula>NOT(ISERROR(SEARCH("Complete",M2397)))</formula>
    </cfRule>
  </conditionalFormatting>
  <conditionalFormatting sqref="J2397">
    <cfRule type="notContainsBlanks" dxfId="16611" priority="17501">
      <formula>LEN(TRIM(J2397))&gt;0</formula>
    </cfRule>
  </conditionalFormatting>
  <conditionalFormatting sqref="K2397">
    <cfRule type="notContainsBlanks" dxfId="16610" priority="17500">
      <formula>LEN(TRIM(K2397))&gt;0</formula>
    </cfRule>
  </conditionalFormatting>
  <conditionalFormatting sqref="M2397">
    <cfRule type="containsText" dxfId="16609" priority="17499" operator="containsText" text="Complete">
      <formula>NOT(ISERROR(SEARCH("Complete",M2397)))</formula>
    </cfRule>
  </conditionalFormatting>
  <conditionalFormatting sqref="J2397">
    <cfRule type="notContainsBlanks" dxfId="16608" priority="17498">
      <formula>LEN(TRIM(J2397))&gt;0</formula>
    </cfRule>
  </conditionalFormatting>
  <conditionalFormatting sqref="K2397">
    <cfRule type="notContainsBlanks" dxfId="16607" priority="17497">
      <formula>LEN(TRIM(K2397))&gt;0</formula>
    </cfRule>
  </conditionalFormatting>
  <conditionalFormatting sqref="M2397">
    <cfRule type="containsText" dxfId="16606" priority="17496" operator="containsText" text="Complete">
      <formula>NOT(ISERROR(SEARCH("Complete",M2397)))</formula>
    </cfRule>
  </conditionalFormatting>
  <conditionalFormatting sqref="I2397">
    <cfRule type="cellIs" dxfId="16605" priority="17495" operator="greaterThan">
      <formula>2.35</formula>
    </cfRule>
  </conditionalFormatting>
  <conditionalFormatting sqref="I2397">
    <cfRule type="cellIs" dxfId="16604" priority="17494" operator="greaterThan">
      <formula>2.35</formula>
    </cfRule>
  </conditionalFormatting>
  <conditionalFormatting sqref="I2397">
    <cfRule type="cellIs" dxfId="16603" priority="17493" operator="greaterThan">
      <formula>2.35</formula>
    </cfRule>
  </conditionalFormatting>
  <conditionalFormatting sqref="I2397">
    <cfRule type="cellIs" dxfId="16602" priority="17492" operator="greaterThan">
      <formula>2.35</formula>
    </cfRule>
  </conditionalFormatting>
  <conditionalFormatting sqref="J2398">
    <cfRule type="notContainsBlanks" dxfId="16601" priority="17491">
      <formula>LEN(TRIM(J2398))&gt;0</formula>
    </cfRule>
  </conditionalFormatting>
  <conditionalFormatting sqref="K2398">
    <cfRule type="notContainsBlanks" dxfId="16600" priority="17490">
      <formula>LEN(TRIM(K2398))&gt;0</formula>
    </cfRule>
  </conditionalFormatting>
  <conditionalFormatting sqref="M2398">
    <cfRule type="containsText" dxfId="16599" priority="17489" operator="containsText" text="Complete">
      <formula>NOT(ISERROR(SEARCH("Complete",M2398)))</formula>
    </cfRule>
  </conditionalFormatting>
  <conditionalFormatting sqref="J2398">
    <cfRule type="notContainsBlanks" dxfId="16598" priority="17488">
      <formula>LEN(TRIM(J2398))&gt;0</formula>
    </cfRule>
  </conditionalFormatting>
  <conditionalFormatting sqref="K2398">
    <cfRule type="notContainsBlanks" dxfId="16597" priority="17487">
      <formula>LEN(TRIM(K2398))&gt;0</formula>
    </cfRule>
  </conditionalFormatting>
  <conditionalFormatting sqref="M2398">
    <cfRule type="containsText" dxfId="16596" priority="17486" operator="containsText" text="Complete">
      <formula>NOT(ISERROR(SEARCH("Complete",M2398)))</formula>
    </cfRule>
  </conditionalFormatting>
  <conditionalFormatting sqref="J2398">
    <cfRule type="notContainsBlanks" dxfId="16595" priority="17485">
      <formula>LEN(TRIM(J2398))&gt;0</formula>
    </cfRule>
  </conditionalFormatting>
  <conditionalFormatting sqref="K2398">
    <cfRule type="notContainsBlanks" dxfId="16594" priority="17484">
      <formula>LEN(TRIM(K2398))&gt;0</formula>
    </cfRule>
  </conditionalFormatting>
  <conditionalFormatting sqref="M2398">
    <cfRule type="containsText" dxfId="16593" priority="17483" operator="containsText" text="Complete">
      <formula>NOT(ISERROR(SEARCH("Complete",M2398)))</formula>
    </cfRule>
  </conditionalFormatting>
  <conditionalFormatting sqref="J2398">
    <cfRule type="notContainsBlanks" dxfId="16592" priority="17482">
      <formula>LEN(TRIM(J2398))&gt;0</formula>
    </cfRule>
  </conditionalFormatting>
  <conditionalFormatting sqref="K2398">
    <cfRule type="notContainsBlanks" dxfId="16591" priority="17481">
      <formula>LEN(TRIM(K2398))&gt;0</formula>
    </cfRule>
  </conditionalFormatting>
  <conditionalFormatting sqref="M2398">
    <cfRule type="containsText" dxfId="16590" priority="17480" operator="containsText" text="Complete">
      <formula>NOT(ISERROR(SEARCH("Complete",M2398)))</formula>
    </cfRule>
  </conditionalFormatting>
  <conditionalFormatting sqref="I2398">
    <cfRule type="cellIs" dxfId="16589" priority="17479" operator="greaterThan">
      <formula>2.35</formula>
    </cfRule>
  </conditionalFormatting>
  <conditionalFormatting sqref="I2398">
    <cfRule type="cellIs" dxfId="16588" priority="17478" operator="greaterThan">
      <formula>2.35</formula>
    </cfRule>
  </conditionalFormatting>
  <conditionalFormatting sqref="I2398">
    <cfRule type="cellIs" dxfId="16587" priority="17477" operator="greaterThan">
      <formula>2.35</formula>
    </cfRule>
  </conditionalFormatting>
  <conditionalFormatting sqref="I2398">
    <cfRule type="cellIs" dxfId="16586" priority="17476" operator="greaterThan">
      <formula>2.35</formula>
    </cfRule>
  </conditionalFormatting>
  <conditionalFormatting sqref="J2399">
    <cfRule type="notContainsBlanks" dxfId="16585" priority="17475">
      <formula>LEN(TRIM(J2399))&gt;0</formula>
    </cfRule>
  </conditionalFormatting>
  <conditionalFormatting sqref="K2399">
    <cfRule type="notContainsBlanks" dxfId="16584" priority="17474">
      <formula>LEN(TRIM(K2399))&gt;0</formula>
    </cfRule>
  </conditionalFormatting>
  <conditionalFormatting sqref="M2399">
    <cfRule type="containsText" dxfId="16583" priority="17473" operator="containsText" text="Complete">
      <formula>NOT(ISERROR(SEARCH("Complete",M2399)))</formula>
    </cfRule>
  </conditionalFormatting>
  <conditionalFormatting sqref="J2399">
    <cfRule type="notContainsBlanks" dxfId="16582" priority="17472">
      <formula>LEN(TRIM(J2399))&gt;0</formula>
    </cfRule>
  </conditionalFormatting>
  <conditionalFormatting sqref="K2399">
    <cfRule type="notContainsBlanks" dxfId="16581" priority="17471">
      <formula>LEN(TRIM(K2399))&gt;0</formula>
    </cfRule>
  </conditionalFormatting>
  <conditionalFormatting sqref="M2399">
    <cfRule type="containsText" dxfId="16580" priority="17470" operator="containsText" text="Complete">
      <formula>NOT(ISERROR(SEARCH("Complete",M2399)))</formula>
    </cfRule>
  </conditionalFormatting>
  <conditionalFormatting sqref="J2399">
    <cfRule type="notContainsBlanks" dxfId="16579" priority="17469">
      <formula>LEN(TRIM(J2399))&gt;0</formula>
    </cfRule>
  </conditionalFormatting>
  <conditionalFormatting sqref="K2399">
    <cfRule type="notContainsBlanks" dxfId="16578" priority="17468">
      <formula>LEN(TRIM(K2399))&gt;0</formula>
    </cfRule>
  </conditionalFormatting>
  <conditionalFormatting sqref="M2399">
    <cfRule type="containsText" dxfId="16577" priority="17467" operator="containsText" text="Complete">
      <formula>NOT(ISERROR(SEARCH("Complete",M2399)))</formula>
    </cfRule>
  </conditionalFormatting>
  <conditionalFormatting sqref="J2399">
    <cfRule type="notContainsBlanks" dxfId="16576" priority="17466">
      <formula>LEN(TRIM(J2399))&gt;0</formula>
    </cfRule>
  </conditionalFormatting>
  <conditionalFormatting sqref="K2399">
    <cfRule type="notContainsBlanks" dxfId="16575" priority="17465">
      <formula>LEN(TRIM(K2399))&gt;0</formula>
    </cfRule>
  </conditionalFormatting>
  <conditionalFormatting sqref="M2399">
    <cfRule type="containsText" dxfId="16574" priority="17464" operator="containsText" text="Complete">
      <formula>NOT(ISERROR(SEARCH("Complete",M2399)))</formula>
    </cfRule>
  </conditionalFormatting>
  <conditionalFormatting sqref="I2399">
    <cfRule type="cellIs" dxfId="16573" priority="17463" operator="greaterThan">
      <formula>2.35</formula>
    </cfRule>
  </conditionalFormatting>
  <conditionalFormatting sqref="I2399">
    <cfRule type="cellIs" dxfId="16572" priority="17462" operator="greaterThan">
      <formula>2.35</formula>
    </cfRule>
  </conditionalFormatting>
  <conditionalFormatting sqref="I2399">
    <cfRule type="cellIs" dxfId="16571" priority="17461" operator="greaterThan">
      <formula>2.35</formula>
    </cfRule>
  </conditionalFormatting>
  <conditionalFormatting sqref="I2399">
    <cfRule type="cellIs" dxfId="16570" priority="17460" operator="greaterThan">
      <formula>2.35</formula>
    </cfRule>
  </conditionalFormatting>
  <conditionalFormatting sqref="J2400">
    <cfRule type="notContainsBlanks" dxfId="16569" priority="17459">
      <formula>LEN(TRIM(J2400))&gt;0</formula>
    </cfRule>
  </conditionalFormatting>
  <conditionalFormatting sqref="K2400">
    <cfRule type="notContainsBlanks" dxfId="16568" priority="17458">
      <formula>LEN(TRIM(K2400))&gt;0</formula>
    </cfRule>
  </conditionalFormatting>
  <conditionalFormatting sqref="M2400">
    <cfRule type="containsText" dxfId="16567" priority="17457" operator="containsText" text="Complete">
      <formula>NOT(ISERROR(SEARCH("Complete",M2400)))</formula>
    </cfRule>
  </conditionalFormatting>
  <conditionalFormatting sqref="J2400">
    <cfRule type="notContainsBlanks" dxfId="16566" priority="17456">
      <formula>LEN(TRIM(J2400))&gt;0</formula>
    </cfRule>
  </conditionalFormatting>
  <conditionalFormatting sqref="K2400">
    <cfRule type="notContainsBlanks" dxfId="16565" priority="17455">
      <formula>LEN(TRIM(K2400))&gt;0</formula>
    </cfRule>
  </conditionalFormatting>
  <conditionalFormatting sqref="M2400">
    <cfRule type="containsText" dxfId="16564" priority="17454" operator="containsText" text="Complete">
      <formula>NOT(ISERROR(SEARCH("Complete",M2400)))</formula>
    </cfRule>
  </conditionalFormatting>
  <conditionalFormatting sqref="J2400">
    <cfRule type="notContainsBlanks" dxfId="16563" priority="17453">
      <formula>LEN(TRIM(J2400))&gt;0</formula>
    </cfRule>
  </conditionalFormatting>
  <conditionalFormatting sqref="K2400">
    <cfRule type="notContainsBlanks" dxfId="16562" priority="17452">
      <formula>LEN(TRIM(K2400))&gt;0</formula>
    </cfRule>
  </conditionalFormatting>
  <conditionalFormatting sqref="M2400">
    <cfRule type="containsText" dxfId="16561" priority="17451" operator="containsText" text="Complete">
      <formula>NOT(ISERROR(SEARCH("Complete",M2400)))</formula>
    </cfRule>
  </conditionalFormatting>
  <conditionalFormatting sqref="J2400">
    <cfRule type="notContainsBlanks" dxfId="16560" priority="17450">
      <formula>LEN(TRIM(J2400))&gt;0</formula>
    </cfRule>
  </conditionalFormatting>
  <conditionalFormatting sqref="K2400">
    <cfRule type="notContainsBlanks" dxfId="16559" priority="17449">
      <formula>LEN(TRIM(K2400))&gt;0</formula>
    </cfRule>
  </conditionalFormatting>
  <conditionalFormatting sqref="M2400">
    <cfRule type="containsText" dxfId="16558" priority="17448" operator="containsText" text="Complete">
      <formula>NOT(ISERROR(SEARCH("Complete",M2400)))</formula>
    </cfRule>
  </conditionalFormatting>
  <conditionalFormatting sqref="I2400">
    <cfRule type="cellIs" dxfId="16557" priority="17447" operator="greaterThan">
      <formula>2.35</formula>
    </cfRule>
  </conditionalFormatting>
  <conditionalFormatting sqref="I2400">
    <cfRule type="cellIs" dxfId="16556" priority="17446" operator="greaterThan">
      <formula>2.35</formula>
    </cfRule>
  </conditionalFormatting>
  <conditionalFormatting sqref="I2400">
    <cfRule type="cellIs" dxfId="16555" priority="17445" operator="greaterThan">
      <formula>2.35</formula>
    </cfRule>
  </conditionalFormatting>
  <conditionalFormatting sqref="I2400">
    <cfRule type="cellIs" dxfId="16554" priority="17444" operator="greaterThan">
      <formula>2.35</formula>
    </cfRule>
  </conditionalFormatting>
  <conditionalFormatting sqref="J2401">
    <cfRule type="notContainsBlanks" dxfId="16553" priority="17443">
      <formula>LEN(TRIM(J2401))&gt;0</formula>
    </cfRule>
  </conditionalFormatting>
  <conditionalFormatting sqref="K2401">
    <cfRule type="notContainsBlanks" dxfId="16552" priority="17442">
      <formula>LEN(TRIM(K2401))&gt;0</formula>
    </cfRule>
  </conditionalFormatting>
  <conditionalFormatting sqref="M2401">
    <cfRule type="containsText" dxfId="16551" priority="17441" operator="containsText" text="Complete">
      <formula>NOT(ISERROR(SEARCH("Complete",M2401)))</formula>
    </cfRule>
  </conditionalFormatting>
  <conditionalFormatting sqref="J2401">
    <cfRule type="notContainsBlanks" dxfId="16550" priority="17440">
      <formula>LEN(TRIM(J2401))&gt;0</formula>
    </cfRule>
  </conditionalFormatting>
  <conditionalFormatting sqref="K2401">
    <cfRule type="notContainsBlanks" dxfId="16549" priority="17439">
      <formula>LEN(TRIM(K2401))&gt;0</formula>
    </cfRule>
  </conditionalFormatting>
  <conditionalFormatting sqref="M2401">
    <cfRule type="containsText" dxfId="16548" priority="17438" operator="containsText" text="Complete">
      <formula>NOT(ISERROR(SEARCH("Complete",M2401)))</formula>
    </cfRule>
  </conditionalFormatting>
  <conditionalFormatting sqref="J2401">
    <cfRule type="notContainsBlanks" dxfId="16547" priority="17437">
      <formula>LEN(TRIM(J2401))&gt;0</formula>
    </cfRule>
  </conditionalFormatting>
  <conditionalFormatting sqref="K2401">
    <cfRule type="notContainsBlanks" dxfId="16546" priority="17436">
      <formula>LEN(TRIM(K2401))&gt;0</formula>
    </cfRule>
  </conditionalFormatting>
  <conditionalFormatting sqref="M2401">
    <cfRule type="containsText" dxfId="16545" priority="17435" operator="containsText" text="Complete">
      <formula>NOT(ISERROR(SEARCH("Complete",M2401)))</formula>
    </cfRule>
  </conditionalFormatting>
  <conditionalFormatting sqref="J2401">
    <cfRule type="notContainsBlanks" dxfId="16544" priority="17434">
      <formula>LEN(TRIM(J2401))&gt;0</formula>
    </cfRule>
  </conditionalFormatting>
  <conditionalFormatting sqref="K2401">
    <cfRule type="notContainsBlanks" dxfId="16543" priority="17433">
      <formula>LEN(TRIM(K2401))&gt;0</formula>
    </cfRule>
  </conditionalFormatting>
  <conditionalFormatting sqref="M2401">
    <cfRule type="containsText" dxfId="16542" priority="17432" operator="containsText" text="Complete">
      <formula>NOT(ISERROR(SEARCH("Complete",M2401)))</formula>
    </cfRule>
  </conditionalFormatting>
  <conditionalFormatting sqref="I2401">
    <cfRule type="cellIs" dxfId="16541" priority="17431" operator="greaterThan">
      <formula>2.35</formula>
    </cfRule>
  </conditionalFormatting>
  <conditionalFormatting sqref="I2401">
    <cfRule type="cellIs" dxfId="16540" priority="17430" operator="greaterThan">
      <formula>2.35</formula>
    </cfRule>
  </conditionalFormatting>
  <conditionalFormatting sqref="I2401">
    <cfRule type="cellIs" dxfId="16539" priority="17429" operator="greaterThan">
      <formula>2.35</formula>
    </cfRule>
  </conditionalFormatting>
  <conditionalFormatting sqref="I2401">
    <cfRule type="cellIs" dxfId="16538" priority="17428" operator="greaterThan">
      <formula>2.35</formula>
    </cfRule>
  </conditionalFormatting>
  <conditionalFormatting sqref="J2402">
    <cfRule type="notContainsBlanks" dxfId="16537" priority="17427">
      <formula>LEN(TRIM(J2402))&gt;0</formula>
    </cfRule>
  </conditionalFormatting>
  <conditionalFormatting sqref="K2402">
    <cfRule type="notContainsBlanks" dxfId="16536" priority="17426">
      <formula>LEN(TRIM(K2402))&gt;0</formula>
    </cfRule>
  </conditionalFormatting>
  <conditionalFormatting sqref="M2402">
    <cfRule type="containsText" dxfId="16535" priority="17425" operator="containsText" text="Complete">
      <formula>NOT(ISERROR(SEARCH("Complete",M2402)))</formula>
    </cfRule>
  </conditionalFormatting>
  <conditionalFormatting sqref="J2402">
    <cfRule type="notContainsBlanks" dxfId="16534" priority="17424">
      <formula>LEN(TRIM(J2402))&gt;0</formula>
    </cfRule>
  </conditionalFormatting>
  <conditionalFormatting sqref="K2402">
    <cfRule type="notContainsBlanks" dxfId="16533" priority="17423">
      <formula>LEN(TRIM(K2402))&gt;0</formula>
    </cfRule>
  </conditionalFormatting>
  <conditionalFormatting sqref="M2402">
    <cfRule type="containsText" dxfId="16532" priority="17422" operator="containsText" text="Complete">
      <formula>NOT(ISERROR(SEARCH("Complete",M2402)))</formula>
    </cfRule>
  </conditionalFormatting>
  <conditionalFormatting sqref="J2402">
    <cfRule type="notContainsBlanks" dxfId="16531" priority="17421">
      <formula>LEN(TRIM(J2402))&gt;0</formula>
    </cfRule>
  </conditionalFormatting>
  <conditionalFormatting sqref="K2402">
    <cfRule type="notContainsBlanks" dxfId="16530" priority="17420">
      <formula>LEN(TRIM(K2402))&gt;0</formula>
    </cfRule>
  </conditionalFormatting>
  <conditionalFormatting sqref="M2402">
    <cfRule type="containsText" dxfId="16529" priority="17419" operator="containsText" text="Complete">
      <formula>NOT(ISERROR(SEARCH("Complete",M2402)))</formula>
    </cfRule>
  </conditionalFormatting>
  <conditionalFormatting sqref="J2402">
    <cfRule type="notContainsBlanks" dxfId="16528" priority="17418">
      <formula>LEN(TRIM(J2402))&gt;0</formula>
    </cfRule>
  </conditionalFormatting>
  <conditionalFormatting sqref="K2402">
    <cfRule type="notContainsBlanks" dxfId="16527" priority="17417">
      <formula>LEN(TRIM(K2402))&gt;0</formula>
    </cfRule>
  </conditionalFormatting>
  <conditionalFormatting sqref="M2402">
    <cfRule type="containsText" dxfId="16526" priority="17416" operator="containsText" text="Complete">
      <formula>NOT(ISERROR(SEARCH("Complete",M2402)))</formula>
    </cfRule>
  </conditionalFormatting>
  <conditionalFormatting sqref="I2402">
    <cfRule type="cellIs" dxfId="16525" priority="17415" operator="greaterThan">
      <formula>2.35</formula>
    </cfRule>
  </conditionalFormatting>
  <conditionalFormatting sqref="I2402">
    <cfRule type="cellIs" dxfId="16524" priority="17414" operator="greaterThan">
      <formula>2.35</formula>
    </cfRule>
  </conditionalFormatting>
  <conditionalFormatting sqref="I2402">
    <cfRule type="cellIs" dxfId="16523" priority="17413" operator="greaterThan">
      <formula>2.35</formula>
    </cfRule>
  </conditionalFormatting>
  <conditionalFormatting sqref="I2402">
    <cfRule type="cellIs" dxfId="16522" priority="17412" operator="greaterThan">
      <formula>2.35</formula>
    </cfRule>
  </conditionalFormatting>
  <conditionalFormatting sqref="J2403">
    <cfRule type="notContainsBlanks" dxfId="16521" priority="17395">
      <formula>LEN(TRIM(J2403))&gt;0</formula>
    </cfRule>
  </conditionalFormatting>
  <conditionalFormatting sqref="K2403">
    <cfRule type="notContainsBlanks" dxfId="16520" priority="17394">
      <formula>LEN(TRIM(K2403))&gt;0</formula>
    </cfRule>
  </conditionalFormatting>
  <conditionalFormatting sqref="M2403">
    <cfRule type="containsText" dxfId="16519" priority="17393" operator="containsText" text="Complete">
      <formula>NOT(ISERROR(SEARCH("Complete",M2403)))</formula>
    </cfRule>
  </conditionalFormatting>
  <conditionalFormatting sqref="J2403">
    <cfRule type="notContainsBlanks" dxfId="16518" priority="17392">
      <formula>LEN(TRIM(J2403))&gt;0</formula>
    </cfRule>
  </conditionalFormatting>
  <conditionalFormatting sqref="K2403">
    <cfRule type="notContainsBlanks" dxfId="16517" priority="17391">
      <formula>LEN(TRIM(K2403))&gt;0</formula>
    </cfRule>
  </conditionalFormatting>
  <conditionalFormatting sqref="M2403">
    <cfRule type="containsText" dxfId="16516" priority="17390" operator="containsText" text="Complete">
      <formula>NOT(ISERROR(SEARCH("Complete",M2403)))</formula>
    </cfRule>
  </conditionalFormatting>
  <conditionalFormatting sqref="J2403">
    <cfRule type="notContainsBlanks" dxfId="16515" priority="17389">
      <formula>LEN(TRIM(J2403))&gt;0</formula>
    </cfRule>
  </conditionalFormatting>
  <conditionalFormatting sqref="K2403">
    <cfRule type="notContainsBlanks" dxfId="16514" priority="17388">
      <formula>LEN(TRIM(K2403))&gt;0</formula>
    </cfRule>
  </conditionalFormatting>
  <conditionalFormatting sqref="M2403">
    <cfRule type="containsText" dxfId="16513" priority="17387" operator="containsText" text="Complete">
      <formula>NOT(ISERROR(SEARCH("Complete",M2403)))</formula>
    </cfRule>
  </conditionalFormatting>
  <conditionalFormatting sqref="J2403">
    <cfRule type="notContainsBlanks" dxfId="16512" priority="17386">
      <formula>LEN(TRIM(J2403))&gt;0</formula>
    </cfRule>
  </conditionalFormatting>
  <conditionalFormatting sqref="K2403">
    <cfRule type="notContainsBlanks" dxfId="16511" priority="17385">
      <formula>LEN(TRIM(K2403))&gt;0</formula>
    </cfRule>
  </conditionalFormatting>
  <conditionalFormatting sqref="M2403">
    <cfRule type="containsText" dxfId="16510" priority="17384" operator="containsText" text="Complete">
      <formula>NOT(ISERROR(SEARCH("Complete",M2403)))</formula>
    </cfRule>
  </conditionalFormatting>
  <conditionalFormatting sqref="I2403">
    <cfRule type="cellIs" dxfId="16509" priority="17383" operator="greaterThan">
      <formula>2.35</formula>
    </cfRule>
  </conditionalFormatting>
  <conditionalFormatting sqref="I2403">
    <cfRule type="cellIs" dxfId="16508" priority="17382" operator="greaterThan">
      <formula>2.35</formula>
    </cfRule>
  </conditionalFormatting>
  <conditionalFormatting sqref="I2403">
    <cfRule type="cellIs" dxfId="16507" priority="17381" operator="greaterThan">
      <formula>2.35</formula>
    </cfRule>
  </conditionalFormatting>
  <conditionalFormatting sqref="I2403">
    <cfRule type="cellIs" dxfId="16506" priority="17380" operator="greaterThan">
      <formula>2.35</formula>
    </cfRule>
  </conditionalFormatting>
  <conditionalFormatting sqref="J2404">
    <cfRule type="notContainsBlanks" dxfId="16505" priority="17379">
      <formula>LEN(TRIM(J2404))&gt;0</formula>
    </cfRule>
  </conditionalFormatting>
  <conditionalFormatting sqref="K2404">
    <cfRule type="notContainsBlanks" dxfId="16504" priority="17378">
      <formula>LEN(TRIM(K2404))&gt;0</formula>
    </cfRule>
  </conditionalFormatting>
  <conditionalFormatting sqref="M2404">
    <cfRule type="containsText" dxfId="16503" priority="17377" operator="containsText" text="Complete">
      <formula>NOT(ISERROR(SEARCH("Complete",M2404)))</formula>
    </cfRule>
  </conditionalFormatting>
  <conditionalFormatting sqref="J2404">
    <cfRule type="notContainsBlanks" dxfId="16502" priority="17376">
      <formula>LEN(TRIM(J2404))&gt;0</formula>
    </cfRule>
  </conditionalFormatting>
  <conditionalFormatting sqref="K2404">
    <cfRule type="notContainsBlanks" dxfId="16501" priority="17375">
      <formula>LEN(TRIM(K2404))&gt;0</formula>
    </cfRule>
  </conditionalFormatting>
  <conditionalFormatting sqref="M2404">
    <cfRule type="containsText" dxfId="16500" priority="17374" operator="containsText" text="Complete">
      <formula>NOT(ISERROR(SEARCH("Complete",M2404)))</formula>
    </cfRule>
  </conditionalFormatting>
  <conditionalFormatting sqref="J2404">
    <cfRule type="notContainsBlanks" dxfId="16499" priority="17373">
      <formula>LEN(TRIM(J2404))&gt;0</formula>
    </cfRule>
  </conditionalFormatting>
  <conditionalFormatting sqref="K2404">
    <cfRule type="notContainsBlanks" dxfId="16498" priority="17372">
      <formula>LEN(TRIM(K2404))&gt;0</formula>
    </cfRule>
  </conditionalFormatting>
  <conditionalFormatting sqref="M2404">
    <cfRule type="containsText" dxfId="16497" priority="17371" operator="containsText" text="Complete">
      <formula>NOT(ISERROR(SEARCH("Complete",M2404)))</formula>
    </cfRule>
  </conditionalFormatting>
  <conditionalFormatting sqref="J2404">
    <cfRule type="notContainsBlanks" dxfId="16496" priority="17370">
      <formula>LEN(TRIM(J2404))&gt;0</formula>
    </cfRule>
  </conditionalFormatting>
  <conditionalFormatting sqref="K2404">
    <cfRule type="notContainsBlanks" dxfId="16495" priority="17369">
      <formula>LEN(TRIM(K2404))&gt;0</formula>
    </cfRule>
  </conditionalFormatting>
  <conditionalFormatting sqref="M2404">
    <cfRule type="containsText" dxfId="16494" priority="17368" operator="containsText" text="Complete">
      <formula>NOT(ISERROR(SEARCH("Complete",M2404)))</formula>
    </cfRule>
  </conditionalFormatting>
  <conditionalFormatting sqref="I2404">
    <cfRule type="cellIs" dxfId="16493" priority="17367" operator="greaterThan">
      <formula>2.35</formula>
    </cfRule>
  </conditionalFormatting>
  <conditionalFormatting sqref="I2404">
    <cfRule type="cellIs" dxfId="16492" priority="17366" operator="greaterThan">
      <formula>2.35</formula>
    </cfRule>
  </conditionalFormatting>
  <conditionalFormatting sqref="I2404">
    <cfRule type="cellIs" dxfId="16491" priority="17365" operator="greaterThan">
      <formula>2.35</formula>
    </cfRule>
  </conditionalFormatting>
  <conditionalFormatting sqref="I2404">
    <cfRule type="cellIs" dxfId="16490" priority="17364" operator="greaterThan">
      <formula>2.35</formula>
    </cfRule>
  </conditionalFormatting>
  <conditionalFormatting sqref="J2405">
    <cfRule type="notContainsBlanks" dxfId="16489" priority="17363">
      <formula>LEN(TRIM(J2405))&gt;0</formula>
    </cfRule>
  </conditionalFormatting>
  <conditionalFormatting sqref="K2405">
    <cfRule type="notContainsBlanks" dxfId="16488" priority="17362">
      <formula>LEN(TRIM(K2405))&gt;0</formula>
    </cfRule>
  </conditionalFormatting>
  <conditionalFormatting sqref="M2405">
    <cfRule type="containsText" dxfId="16487" priority="17361" operator="containsText" text="Complete">
      <formula>NOT(ISERROR(SEARCH("Complete",M2405)))</formula>
    </cfRule>
  </conditionalFormatting>
  <conditionalFormatting sqref="J2405">
    <cfRule type="notContainsBlanks" dxfId="16486" priority="17360">
      <formula>LEN(TRIM(J2405))&gt;0</formula>
    </cfRule>
  </conditionalFormatting>
  <conditionalFormatting sqref="K2405">
    <cfRule type="notContainsBlanks" dxfId="16485" priority="17359">
      <formula>LEN(TRIM(K2405))&gt;0</formula>
    </cfRule>
  </conditionalFormatting>
  <conditionalFormatting sqref="M2405">
    <cfRule type="containsText" dxfId="16484" priority="17358" operator="containsText" text="Complete">
      <formula>NOT(ISERROR(SEARCH("Complete",M2405)))</formula>
    </cfRule>
  </conditionalFormatting>
  <conditionalFormatting sqref="J2405">
    <cfRule type="notContainsBlanks" dxfId="16483" priority="17357">
      <formula>LEN(TRIM(J2405))&gt;0</formula>
    </cfRule>
  </conditionalFormatting>
  <conditionalFormatting sqref="K2405">
    <cfRule type="notContainsBlanks" dxfId="16482" priority="17356">
      <formula>LEN(TRIM(K2405))&gt;0</formula>
    </cfRule>
  </conditionalFormatting>
  <conditionalFormatting sqref="M2405">
    <cfRule type="containsText" dxfId="16481" priority="17355" operator="containsText" text="Complete">
      <formula>NOT(ISERROR(SEARCH("Complete",M2405)))</formula>
    </cfRule>
  </conditionalFormatting>
  <conditionalFormatting sqref="J2405">
    <cfRule type="notContainsBlanks" dxfId="16480" priority="17354">
      <formula>LEN(TRIM(J2405))&gt;0</formula>
    </cfRule>
  </conditionalFormatting>
  <conditionalFormatting sqref="K2405">
    <cfRule type="notContainsBlanks" dxfId="16479" priority="17353">
      <formula>LEN(TRIM(K2405))&gt;0</formula>
    </cfRule>
  </conditionalFormatting>
  <conditionalFormatting sqref="M2405">
    <cfRule type="containsText" dxfId="16478" priority="17352" operator="containsText" text="Complete">
      <formula>NOT(ISERROR(SEARCH("Complete",M2405)))</formula>
    </cfRule>
  </conditionalFormatting>
  <conditionalFormatting sqref="I2405">
    <cfRule type="cellIs" dxfId="16477" priority="17351" operator="greaterThan">
      <formula>2.35</formula>
    </cfRule>
  </conditionalFormatting>
  <conditionalFormatting sqref="I2405">
    <cfRule type="cellIs" dxfId="16476" priority="17350" operator="greaterThan">
      <formula>2.35</formula>
    </cfRule>
  </conditionalFormatting>
  <conditionalFormatting sqref="I2405">
    <cfRule type="cellIs" dxfId="16475" priority="17349" operator="greaterThan">
      <formula>2.35</formula>
    </cfRule>
  </conditionalFormatting>
  <conditionalFormatting sqref="I2405">
    <cfRule type="cellIs" dxfId="16474" priority="17348" operator="greaterThan">
      <formula>2.35</formula>
    </cfRule>
  </conditionalFormatting>
  <conditionalFormatting sqref="J2406">
    <cfRule type="notContainsBlanks" dxfId="16473" priority="17347">
      <formula>LEN(TRIM(J2406))&gt;0</formula>
    </cfRule>
  </conditionalFormatting>
  <conditionalFormatting sqref="K2406">
    <cfRule type="notContainsBlanks" dxfId="16472" priority="17346">
      <formula>LEN(TRIM(K2406))&gt;0</formula>
    </cfRule>
  </conditionalFormatting>
  <conditionalFormatting sqref="M2406">
    <cfRule type="containsText" dxfId="16471" priority="17345" operator="containsText" text="Complete">
      <formula>NOT(ISERROR(SEARCH("Complete",M2406)))</formula>
    </cfRule>
  </conditionalFormatting>
  <conditionalFormatting sqref="J2406">
    <cfRule type="notContainsBlanks" dxfId="16470" priority="17344">
      <formula>LEN(TRIM(J2406))&gt;0</formula>
    </cfRule>
  </conditionalFormatting>
  <conditionalFormatting sqref="K2406">
    <cfRule type="notContainsBlanks" dxfId="16469" priority="17343">
      <formula>LEN(TRIM(K2406))&gt;0</formula>
    </cfRule>
  </conditionalFormatting>
  <conditionalFormatting sqref="M2406">
    <cfRule type="containsText" dxfId="16468" priority="17342" operator="containsText" text="Complete">
      <formula>NOT(ISERROR(SEARCH("Complete",M2406)))</formula>
    </cfRule>
  </conditionalFormatting>
  <conditionalFormatting sqref="J2406">
    <cfRule type="notContainsBlanks" dxfId="16467" priority="17341">
      <formula>LEN(TRIM(J2406))&gt;0</formula>
    </cfRule>
  </conditionalFormatting>
  <conditionalFormatting sqref="K2406">
    <cfRule type="notContainsBlanks" dxfId="16466" priority="17340">
      <formula>LEN(TRIM(K2406))&gt;0</formula>
    </cfRule>
  </conditionalFormatting>
  <conditionalFormatting sqref="M2406">
    <cfRule type="containsText" dxfId="16465" priority="17339" operator="containsText" text="Complete">
      <formula>NOT(ISERROR(SEARCH("Complete",M2406)))</formula>
    </cfRule>
  </conditionalFormatting>
  <conditionalFormatting sqref="J2406">
    <cfRule type="notContainsBlanks" dxfId="16464" priority="17338">
      <formula>LEN(TRIM(J2406))&gt;0</formula>
    </cfRule>
  </conditionalFormatting>
  <conditionalFormatting sqref="K2406">
    <cfRule type="notContainsBlanks" dxfId="16463" priority="17337">
      <formula>LEN(TRIM(K2406))&gt;0</formula>
    </cfRule>
  </conditionalFormatting>
  <conditionalFormatting sqref="M2406">
    <cfRule type="containsText" dxfId="16462" priority="17336" operator="containsText" text="Complete">
      <formula>NOT(ISERROR(SEARCH("Complete",M2406)))</formula>
    </cfRule>
  </conditionalFormatting>
  <conditionalFormatting sqref="I2406">
    <cfRule type="cellIs" dxfId="16461" priority="17335" operator="greaterThan">
      <formula>2.35</formula>
    </cfRule>
  </conditionalFormatting>
  <conditionalFormatting sqref="I2406">
    <cfRule type="cellIs" dxfId="16460" priority="17334" operator="greaterThan">
      <formula>2.35</formula>
    </cfRule>
  </conditionalFormatting>
  <conditionalFormatting sqref="I2406">
    <cfRule type="cellIs" dxfId="16459" priority="17333" operator="greaterThan">
      <formula>2.35</formula>
    </cfRule>
  </conditionalFormatting>
  <conditionalFormatting sqref="I2406">
    <cfRule type="cellIs" dxfId="16458" priority="17332" operator="greaterThan">
      <formula>2.35</formula>
    </cfRule>
  </conditionalFormatting>
  <conditionalFormatting sqref="J2407">
    <cfRule type="notContainsBlanks" dxfId="16457" priority="17331">
      <formula>LEN(TRIM(J2407))&gt;0</formula>
    </cfRule>
  </conditionalFormatting>
  <conditionalFormatting sqref="K2407">
    <cfRule type="notContainsBlanks" dxfId="16456" priority="17330">
      <formula>LEN(TRIM(K2407))&gt;0</formula>
    </cfRule>
  </conditionalFormatting>
  <conditionalFormatting sqref="M2407">
    <cfRule type="containsText" dxfId="16455" priority="17329" operator="containsText" text="Complete">
      <formula>NOT(ISERROR(SEARCH("Complete",M2407)))</formula>
    </cfRule>
  </conditionalFormatting>
  <conditionalFormatting sqref="J2407">
    <cfRule type="notContainsBlanks" dxfId="16454" priority="17328">
      <formula>LEN(TRIM(J2407))&gt;0</formula>
    </cfRule>
  </conditionalFormatting>
  <conditionalFormatting sqref="K2407">
    <cfRule type="notContainsBlanks" dxfId="16453" priority="17327">
      <formula>LEN(TRIM(K2407))&gt;0</formula>
    </cfRule>
  </conditionalFormatting>
  <conditionalFormatting sqref="M2407">
    <cfRule type="containsText" dxfId="16452" priority="17326" operator="containsText" text="Complete">
      <formula>NOT(ISERROR(SEARCH("Complete",M2407)))</formula>
    </cfRule>
  </conditionalFormatting>
  <conditionalFormatting sqref="J2407">
    <cfRule type="notContainsBlanks" dxfId="16451" priority="17325">
      <formula>LEN(TRIM(J2407))&gt;0</formula>
    </cfRule>
  </conditionalFormatting>
  <conditionalFormatting sqref="K2407">
    <cfRule type="notContainsBlanks" dxfId="16450" priority="17324">
      <formula>LEN(TRIM(K2407))&gt;0</formula>
    </cfRule>
  </conditionalFormatting>
  <conditionalFormatting sqref="M2407">
    <cfRule type="containsText" dxfId="16449" priority="17323" operator="containsText" text="Complete">
      <formula>NOT(ISERROR(SEARCH("Complete",M2407)))</formula>
    </cfRule>
  </conditionalFormatting>
  <conditionalFormatting sqref="J2407">
    <cfRule type="notContainsBlanks" dxfId="16448" priority="17322">
      <formula>LEN(TRIM(J2407))&gt;0</formula>
    </cfRule>
  </conditionalFormatting>
  <conditionalFormatting sqref="K2407">
    <cfRule type="notContainsBlanks" dxfId="16447" priority="17321">
      <formula>LEN(TRIM(K2407))&gt;0</formula>
    </cfRule>
  </conditionalFormatting>
  <conditionalFormatting sqref="M2407">
    <cfRule type="containsText" dxfId="16446" priority="17320" operator="containsText" text="Complete">
      <formula>NOT(ISERROR(SEARCH("Complete",M2407)))</formula>
    </cfRule>
  </conditionalFormatting>
  <conditionalFormatting sqref="I2407">
    <cfRule type="cellIs" dxfId="16445" priority="17319" operator="greaterThan">
      <formula>2.35</formula>
    </cfRule>
  </conditionalFormatting>
  <conditionalFormatting sqref="I2407">
    <cfRule type="cellIs" dxfId="16444" priority="17318" operator="greaterThan">
      <formula>2.35</formula>
    </cfRule>
  </conditionalFormatting>
  <conditionalFormatting sqref="I2407">
    <cfRule type="cellIs" dxfId="16443" priority="17317" operator="greaterThan">
      <formula>2.35</formula>
    </cfRule>
  </conditionalFormatting>
  <conditionalFormatting sqref="I2407">
    <cfRule type="cellIs" dxfId="16442" priority="17316" operator="greaterThan">
      <formula>2.35</formula>
    </cfRule>
  </conditionalFormatting>
  <conditionalFormatting sqref="J2408">
    <cfRule type="notContainsBlanks" dxfId="16441" priority="17315">
      <formula>LEN(TRIM(J2408))&gt;0</formula>
    </cfRule>
  </conditionalFormatting>
  <conditionalFormatting sqref="K2408">
    <cfRule type="notContainsBlanks" dxfId="16440" priority="17314">
      <formula>LEN(TRIM(K2408))&gt;0</formula>
    </cfRule>
  </conditionalFormatting>
  <conditionalFormatting sqref="M2408">
    <cfRule type="containsText" dxfId="16439" priority="17313" operator="containsText" text="Complete">
      <formula>NOT(ISERROR(SEARCH("Complete",M2408)))</formula>
    </cfRule>
  </conditionalFormatting>
  <conditionalFormatting sqref="J2408">
    <cfRule type="notContainsBlanks" dxfId="16438" priority="17312">
      <formula>LEN(TRIM(J2408))&gt;0</formula>
    </cfRule>
  </conditionalFormatting>
  <conditionalFormatting sqref="K2408">
    <cfRule type="notContainsBlanks" dxfId="16437" priority="17311">
      <formula>LEN(TRIM(K2408))&gt;0</formula>
    </cfRule>
  </conditionalFormatting>
  <conditionalFormatting sqref="M2408">
    <cfRule type="containsText" dxfId="16436" priority="17310" operator="containsText" text="Complete">
      <formula>NOT(ISERROR(SEARCH("Complete",M2408)))</formula>
    </cfRule>
  </conditionalFormatting>
  <conditionalFormatting sqref="J2408">
    <cfRule type="notContainsBlanks" dxfId="16435" priority="17309">
      <formula>LEN(TRIM(J2408))&gt;0</formula>
    </cfRule>
  </conditionalFormatting>
  <conditionalFormatting sqref="K2408">
    <cfRule type="notContainsBlanks" dxfId="16434" priority="17308">
      <formula>LEN(TRIM(K2408))&gt;0</formula>
    </cfRule>
  </conditionalFormatting>
  <conditionalFormatting sqref="M2408">
    <cfRule type="containsText" dxfId="16433" priority="17307" operator="containsText" text="Complete">
      <formula>NOT(ISERROR(SEARCH("Complete",M2408)))</formula>
    </cfRule>
  </conditionalFormatting>
  <conditionalFormatting sqref="J2408">
    <cfRule type="notContainsBlanks" dxfId="16432" priority="17306">
      <formula>LEN(TRIM(J2408))&gt;0</formula>
    </cfRule>
  </conditionalFormatting>
  <conditionalFormatting sqref="K2408">
    <cfRule type="notContainsBlanks" dxfId="16431" priority="17305">
      <formula>LEN(TRIM(K2408))&gt;0</formula>
    </cfRule>
  </conditionalFormatting>
  <conditionalFormatting sqref="M2408">
    <cfRule type="containsText" dxfId="16430" priority="17304" operator="containsText" text="Complete">
      <formula>NOT(ISERROR(SEARCH("Complete",M2408)))</formula>
    </cfRule>
  </conditionalFormatting>
  <conditionalFormatting sqref="I2408">
    <cfRule type="cellIs" dxfId="16429" priority="17303" operator="greaterThan">
      <formula>2.35</formula>
    </cfRule>
  </conditionalFormatting>
  <conditionalFormatting sqref="I2408">
    <cfRule type="cellIs" dxfId="16428" priority="17302" operator="greaterThan">
      <formula>2.35</formula>
    </cfRule>
  </conditionalFormatting>
  <conditionalFormatting sqref="I2408">
    <cfRule type="cellIs" dxfId="16427" priority="17301" operator="greaterThan">
      <formula>2.35</formula>
    </cfRule>
  </conditionalFormatting>
  <conditionalFormatting sqref="I2408">
    <cfRule type="cellIs" dxfId="16426" priority="17300" operator="greaterThan">
      <formula>2.35</formula>
    </cfRule>
  </conditionalFormatting>
  <conditionalFormatting sqref="J2409">
    <cfRule type="notContainsBlanks" dxfId="16425" priority="17299">
      <formula>LEN(TRIM(J2409))&gt;0</formula>
    </cfRule>
  </conditionalFormatting>
  <conditionalFormatting sqref="K2409">
    <cfRule type="notContainsBlanks" dxfId="16424" priority="17298">
      <formula>LEN(TRIM(K2409))&gt;0</formula>
    </cfRule>
  </conditionalFormatting>
  <conditionalFormatting sqref="M2409">
    <cfRule type="containsText" dxfId="16423" priority="17297" operator="containsText" text="Complete">
      <formula>NOT(ISERROR(SEARCH("Complete",M2409)))</formula>
    </cfRule>
  </conditionalFormatting>
  <conditionalFormatting sqref="J2409">
    <cfRule type="notContainsBlanks" dxfId="16422" priority="17296">
      <formula>LEN(TRIM(J2409))&gt;0</formula>
    </cfRule>
  </conditionalFormatting>
  <conditionalFormatting sqref="K2409">
    <cfRule type="notContainsBlanks" dxfId="16421" priority="17295">
      <formula>LEN(TRIM(K2409))&gt;0</formula>
    </cfRule>
  </conditionalFormatting>
  <conditionalFormatting sqref="M2409">
    <cfRule type="containsText" dxfId="16420" priority="17294" operator="containsText" text="Complete">
      <formula>NOT(ISERROR(SEARCH("Complete",M2409)))</formula>
    </cfRule>
  </conditionalFormatting>
  <conditionalFormatting sqref="J2409">
    <cfRule type="notContainsBlanks" dxfId="16419" priority="17293">
      <formula>LEN(TRIM(J2409))&gt;0</formula>
    </cfRule>
  </conditionalFormatting>
  <conditionalFormatting sqref="K2409">
    <cfRule type="notContainsBlanks" dxfId="16418" priority="17292">
      <formula>LEN(TRIM(K2409))&gt;0</formula>
    </cfRule>
  </conditionalFormatting>
  <conditionalFormatting sqref="M2409">
    <cfRule type="containsText" dxfId="16417" priority="17291" operator="containsText" text="Complete">
      <formula>NOT(ISERROR(SEARCH("Complete",M2409)))</formula>
    </cfRule>
  </conditionalFormatting>
  <conditionalFormatting sqref="J2409">
    <cfRule type="notContainsBlanks" dxfId="16416" priority="17290">
      <formula>LEN(TRIM(J2409))&gt;0</formula>
    </cfRule>
  </conditionalFormatting>
  <conditionalFormatting sqref="K2409">
    <cfRule type="notContainsBlanks" dxfId="16415" priority="17289">
      <formula>LEN(TRIM(K2409))&gt;0</formula>
    </cfRule>
  </conditionalFormatting>
  <conditionalFormatting sqref="M2409">
    <cfRule type="containsText" dxfId="16414" priority="17288" operator="containsText" text="Complete">
      <formula>NOT(ISERROR(SEARCH("Complete",M2409)))</formula>
    </cfRule>
  </conditionalFormatting>
  <conditionalFormatting sqref="I2409">
    <cfRule type="cellIs" dxfId="16413" priority="17287" operator="greaterThan">
      <formula>2.35</formula>
    </cfRule>
  </conditionalFormatting>
  <conditionalFormatting sqref="I2409">
    <cfRule type="cellIs" dxfId="16412" priority="17286" operator="greaterThan">
      <formula>2.35</formula>
    </cfRule>
  </conditionalFormatting>
  <conditionalFormatting sqref="I2409">
    <cfRule type="cellIs" dxfId="16411" priority="17285" operator="greaterThan">
      <formula>2.35</formula>
    </cfRule>
  </conditionalFormatting>
  <conditionalFormatting sqref="I2409">
    <cfRule type="cellIs" dxfId="16410" priority="17284" operator="greaterThan">
      <formula>2.35</formula>
    </cfRule>
  </conditionalFormatting>
  <conditionalFormatting sqref="J2410">
    <cfRule type="notContainsBlanks" dxfId="16409" priority="17283">
      <formula>LEN(TRIM(J2410))&gt;0</formula>
    </cfRule>
  </conditionalFormatting>
  <conditionalFormatting sqref="K2410">
    <cfRule type="notContainsBlanks" dxfId="16408" priority="17282">
      <formula>LEN(TRIM(K2410))&gt;0</formula>
    </cfRule>
  </conditionalFormatting>
  <conditionalFormatting sqref="M2410">
    <cfRule type="containsText" dxfId="16407" priority="17281" operator="containsText" text="Complete">
      <formula>NOT(ISERROR(SEARCH("Complete",M2410)))</formula>
    </cfRule>
  </conditionalFormatting>
  <conditionalFormatting sqref="J2410">
    <cfRule type="notContainsBlanks" dxfId="16406" priority="17280">
      <formula>LEN(TRIM(J2410))&gt;0</formula>
    </cfRule>
  </conditionalFormatting>
  <conditionalFormatting sqref="K2410">
    <cfRule type="notContainsBlanks" dxfId="16405" priority="17279">
      <formula>LEN(TRIM(K2410))&gt;0</formula>
    </cfRule>
  </conditionalFormatting>
  <conditionalFormatting sqref="M2410">
    <cfRule type="containsText" dxfId="16404" priority="17278" operator="containsText" text="Complete">
      <formula>NOT(ISERROR(SEARCH("Complete",M2410)))</formula>
    </cfRule>
  </conditionalFormatting>
  <conditionalFormatting sqref="J2410">
    <cfRule type="notContainsBlanks" dxfId="16403" priority="17277">
      <formula>LEN(TRIM(J2410))&gt;0</formula>
    </cfRule>
  </conditionalFormatting>
  <conditionalFormatting sqref="K2410">
    <cfRule type="notContainsBlanks" dxfId="16402" priority="17276">
      <formula>LEN(TRIM(K2410))&gt;0</formula>
    </cfRule>
  </conditionalFormatting>
  <conditionalFormatting sqref="M2410">
    <cfRule type="containsText" dxfId="16401" priority="17275" operator="containsText" text="Complete">
      <formula>NOT(ISERROR(SEARCH("Complete",M2410)))</formula>
    </cfRule>
  </conditionalFormatting>
  <conditionalFormatting sqref="J2410">
    <cfRule type="notContainsBlanks" dxfId="16400" priority="17274">
      <formula>LEN(TRIM(J2410))&gt;0</formula>
    </cfRule>
  </conditionalFormatting>
  <conditionalFormatting sqref="K2410">
    <cfRule type="notContainsBlanks" dxfId="16399" priority="17273">
      <formula>LEN(TRIM(K2410))&gt;0</formula>
    </cfRule>
  </conditionalFormatting>
  <conditionalFormatting sqref="M2410">
    <cfRule type="containsText" dxfId="16398" priority="17272" operator="containsText" text="Complete">
      <formula>NOT(ISERROR(SEARCH("Complete",M2410)))</formula>
    </cfRule>
  </conditionalFormatting>
  <conditionalFormatting sqref="I2410">
    <cfRule type="cellIs" dxfId="16397" priority="17271" operator="greaterThan">
      <formula>2.35</formula>
    </cfRule>
  </conditionalFormatting>
  <conditionalFormatting sqref="I2410">
    <cfRule type="cellIs" dxfId="16396" priority="17270" operator="greaterThan">
      <formula>2.35</formula>
    </cfRule>
  </conditionalFormatting>
  <conditionalFormatting sqref="I2410">
    <cfRule type="cellIs" dxfId="16395" priority="17269" operator="greaterThan">
      <formula>2.35</formula>
    </cfRule>
  </conditionalFormatting>
  <conditionalFormatting sqref="I2410">
    <cfRule type="cellIs" dxfId="16394" priority="17268" operator="greaterThan">
      <formula>2.35</formula>
    </cfRule>
  </conditionalFormatting>
  <conditionalFormatting sqref="J2411">
    <cfRule type="notContainsBlanks" dxfId="16393" priority="17267">
      <formula>LEN(TRIM(J2411))&gt;0</formula>
    </cfRule>
  </conditionalFormatting>
  <conditionalFormatting sqref="K2411">
    <cfRule type="notContainsBlanks" dxfId="16392" priority="17266">
      <formula>LEN(TRIM(K2411))&gt;0</formula>
    </cfRule>
  </conditionalFormatting>
  <conditionalFormatting sqref="M2411">
    <cfRule type="containsText" dxfId="16391" priority="17265" operator="containsText" text="Complete">
      <formula>NOT(ISERROR(SEARCH("Complete",M2411)))</formula>
    </cfRule>
  </conditionalFormatting>
  <conditionalFormatting sqref="J2411">
    <cfRule type="notContainsBlanks" dxfId="16390" priority="17264">
      <formula>LEN(TRIM(J2411))&gt;0</formula>
    </cfRule>
  </conditionalFormatting>
  <conditionalFormatting sqref="K2411">
    <cfRule type="notContainsBlanks" dxfId="16389" priority="17263">
      <formula>LEN(TRIM(K2411))&gt;0</formula>
    </cfRule>
  </conditionalFormatting>
  <conditionalFormatting sqref="M2411">
    <cfRule type="containsText" dxfId="16388" priority="17262" operator="containsText" text="Complete">
      <formula>NOT(ISERROR(SEARCH("Complete",M2411)))</formula>
    </cfRule>
  </conditionalFormatting>
  <conditionalFormatting sqref="J2411">
    <cfRule type="notContainsBlanks" dxfId="16387" priority="17261">
      <formula>LEN(TRIM(J2411))&gt;0</formula>
    </cfRule>
  </conditionalFormatting>
  <conditionalFormatting sqref="K2411">
    <cfRule type="notContainsBlanks" dxfId="16386" priority="17260">
      <formula>LEN(TRIM(K2411))&gt;0</formula>
    </cfRule>
  </conditionalFormatting>
  <conditionalFormatting sqref="M2411">
    <cfRule type="containsText" dxfId="16385" priority="17259" operator="containsText" text="Complete">
      <formula>NOT(ISERROR(SEARCH("Complete",M2411)))</formula>
    </cfRule>
  </conditionalFormatting>
  <conditionalFormatting sqref="J2411">
    <cfRule type="notContainsBlanks" dxfId="16384" priority="17258">
      <formula>LEN(TRIM(J2411))&gt;0</formula>
    </cfRule>
  </conditionalFormatting>
  <conditionalFormatting sqref="K2411">
    <cfRule type="notContainsBlanks" dxfId="16383" priority="17257">
      <formula>LEN(TRIM(K2411))&gt;0</formula>
    </cfRule>
  </conditionalFormatting>
  <conditionalFormatting sqref="M2411">
    <cfRule type="containsText" dxfId="16382" priority="17256" operator="containsText" text="Complete">
      <formula>NOT(ISERROR(SEARCH("Complete",M2411)))</formula>
    </cfRule>
  </conditionalFormatting>
  <conditionalFormatting sqref="I2411">
    <cfRule type="cellIs" dxfId="16381" priority="17255" operator="greaterThan">
      <formula>2.35</formula>
    </cfRule>
  </conditionalFormatting>
  <conditionalFormatting sqref="I2411">
    <cfRule type="cellIs" dxfId="16380" priority="17254" operator="greaterThan">
      <formula>2.35</formula>
    </cfRule>
  </conditionalFormatting>
  <conditionalFormatting sqref="I2411">
    <cfRule type="cellIs" dxfId="16379" priority="17253" operator="greaterThan">
      <formula>2.35</formula>
    </cfRule>
  </conditionalFormatting>
  <conditionalFormatting sqref="I2411">
    <cfRule type="cellIs" dxfId="16378" priority="17252" operator="greaterThan">
      <formula>2.35</formula>
    </cfRule>
  </conditionalFormatting>
  <conditionalFormatting sqref="J2412">
    <cfRule type="notContainsBlanks" dxfId="16377" priority="17251">
      <formula>LEN(TRIM(J2412))&gt;0</formula>
    </cfRule>
  </conditionalFormatting>
  <conditionalFormatting sqref="K2412">
    <cfRule type="notContainsBlanks" dxfId="16376" priority="17250">
      <formula>LEN(TRIM(K2412))&gt;0</formula>
    </cfRule>
  </conditionalFormatting>
  <conditionalFormatting sqref="M2412">
    <cfRule type="containsText" dxfId="16375" priority="17249" operator="containsText" text="Complete">
      <formula>NOT(ISERROR(SEARCH("Complete",M2412)))</formula>
    </cfRule>
  </conditionalFormatting>
  <conditionalFormatting sqref="J2412">
    <cfRule type="notContainsBlanks" dxfId="16374" priority="17248">
      <formula>LEN(TRIM(J2412))&gt;0</formula>
    </cfRule>
  </conditionalFormatting>
  <conditionalFormatting sqref="K2412">
    <cfRule type="notContainsBlanks" dxfId="16373" priority="17247">
      <formula>LEN(TRIM(K2412))&gt;0</formula>
    </cfRule>
  </conditionalFormatting>
  <conditionalFormatting sqref="M2412">
    <cfRule type="containsText" dxfId="16372" priority="17246" operator="containsText" text="Complete">
      <formula>NOT(ISERROR(SEARCH("Complete",M2412)))</formula>
    </cfRule>
  </conditionalFormatting>
  <conditionalFormatting sqref="J2412">
    <cfRule type="notContainsBlanks" dxfId="16371" priority="17245">
      <formula>LEN(TRIM(J2412))&gt;0</formula>
    </cfRule>
  </conditionalFormatting>
  <conditionalFormatting sqref="K2412">
    <cfRule type="notContainsBlanks" dxfId="16370" priority="17244">
      <formula>LEN(TRIM(K2412))&gt;0</formula>
    </cfRule>
  </conditionalFormatting>
  <conditionalFormatting sqref="M2412">
    <cfRule type="containsText" dxfId="16369" priority="17243" operator="containsText" text="Complete">
      <formula>NOT(ISERROR(SEARCH("Complete",M2412)))</formula>
    </cfRule>
  </conditionalFormatting>
  <conditionalFormatting sqref="J2412">
    <cfRule type="notContainsBlanks" dxfId="16368" priority="17242">
      <formula>LEN(TRIM(J2412))&gt;0</formula>
    </cfRule>
  </conditionalFormatting>
  <conditionalFormatting sqref="K2412">
    <cfRule type="notContainsBlanks" dxfId="16367" priority="17241">
      <formula>LEN(TRIM(K2412))&gt;0</formula>
    </cfRule>
  </conditionalFormatting>
  <conditionalFormatting sqref="M2412">
    <cfRule type="containsText" dxfId="16366" priority="17240" operator="containsText" text="Complete">
      <formula>NOT(ISERROR(SEARCH("Complete",M2412)))</formula>
    </cfRule>
  </conditionalFormatting>
  <conditionalFormatting sqref="I2412">
    <cfRule type="cellIs" dxfId="16365" priority="17239" operator="greaterThan">
      <formula>2.35</formula>
    </cfRule>
  </conditionalFormatting>
  <conditionalFormatting sqref="I2412">
    <cfRule type="cellIs" dxfId="16364" priority="17238" operator="greaterThan">
      <formula>2.35</formula>
    </cfRule>
  </conditionalFormatting>
  <conditionalFormatting sqref="I2412">
    <cfRule type="cellIs" dxfId="16363" priority="17237" operator="greaterThan">
      <formula>2.35</formula>
    </cfRule>
  </conditionalFormatting>
  <conditionalFormatting sqref="I2412">
    <cfRule type="cellIs" dxfId="16362" priority="17236" operator="greaterThan">
      <formula>2.35</formula>
    </cfRule>
  </conditionalFormatting>
  <conditionalFormatting sqref="J2413">
    <cfRule type="notContainsBlanks" dxfId="16361" priority="17235">
      <formula>LEN(TRIM(J2413))&gt;0</formula>
    </cfRule>
  </conditionalFormatting>
  <conditionalFormatting sqref="K2413">
    <cfRule type="notContainsBlanks" dxfId="16360" priority="17234">
      <formula>LEN(TRIM(K2413))&gt;0</formula>
    </cfRule>
  </conditionalFormatting>
  <conditionalFormatting sqref="M2413">
    <cfRule type="containsText" dxfId="16359" priority="17233" operator="containsText" text="Complete">
      <formula>NOT(ISERROR(SEARCH("Complete",M2413)))</formula>
    </cfRule>
  </conditionalFormatting>
  <conditionalFormatting sqref="J2413">
    <cfRule type="notContainsBlanks" dxfId="16358" priority="17232">
      <formula>LEN(TRIM(J2413))&gt;0</formula>
    </cfRule>
  </conditionalFormatting>
  <conditionalFormatting sqref="K2413">
    <cfRule type="notContainsBlanks" dxfId="16357" priority="17231">
      <formula>LEN(TRIM(K2413))&gt;0</formula>
    </cfRule>
  </conditionalFormatting>
  <conditionalFormatting sqref="M2413">
    <cfRule type="containsText" dxfId="16356" priority="17230" operator="containsText" text="Complete">
      <formula>NOT(ISERROR(SEARCH("Complete",M2413)))</formula>
    </cfRule>
  </conditionalFormatting>
  <conditionalFormatting sqref="J2413">
    <cfRule type="notContainsBlanks" dxfId="16355" priority="17229">
      <formula>LEN(TRIM(J2413))&gt;0</formula>
    </cfRule>
  </conditionalFormatting>
  <conditionalFormatting sqref="K2413">
    <cfRule type="notContainsBlanks" dxfId="16354" priority="17228">
      <formula>LEN(TRIM(K2413))&gt;0</formula>
    </cfRule>
  </conditionalFormatting>
  <conditionalFormatting sqref="M2413">
    <cfRule type="containsText" dxfId="16353" priority="17227" operator="containsText" text="Complete">
      <formula>NOT(ISERROR(SEARCH("Complete",M2413)))</formula>
    </cfRule>
  </conditionalFormatting>
  <conditionalFormatting sqref="J2413">
    <cfRule type="notContainsBlanks" dxfId="16352" priority="17226">
      <formula>LEN(TRIM(J2413))&gt;0</formula>
    </cfRule>
  </conditionalFormatting>
  <conditionalFormatting sqref="K2413">
    <cfRule type="notContainsBlanks" dxfId="16351" priority="17225">
      <formula>LEN(TRIM(K2413))&gt;0</formula>
    </cfRule>
  </conditionalFormatting>
  <conditionalFormatting sqref="M2413">
    <cfRule type="containsText" dxfId="16350" priority="17224" operator="containsText" text="Complete">
      <formula>NOT(ISERROR(SEARCH("Complete",M2413)))</formula>
    </cfRule>
  </conditionalFormatting>
  <conditionalFormatting sqref="I2413">
    <cfRule type="cellIs" dxfId="16349" priority="17223" operator="greaterThan">
      <formula>2.35</formula>
    </cfRule>
  </conditionalFormatting>
  <conditionalFormatting sqref="I2413">
    <cfRule type="cellIs" dxfId="16348" priority="17222" operator="greaterThan">
      <formula>2.35</formula>
    </cfRule>
  </conditionalFormatting>
  <conditionalFormatting sqref="I2413">
    <cfRule type="cellIs" dxfId="16347" priority="17221" operator="greaterThan">
      <formula>2.35</formula>
    </cfRule>
  </conditionalFormatting>
  <conditionalFormatting sqref="I2413">
    <cfRule type="cellIs" dxfId="16346" priority="17220" operator="greaterThan">
      <formula>2.35</formula>
    </cfRule>
  </conditionalFormatting>
  <conditionalFormatting sqref="J2414">
    <cfRule type="notContainsBlanks" dxfId="16345" priority="17219">
      <formula>LEN(TRIM(J2414))&gt;0</formula>
    </cfRule>
  </conditionalFormatting>
  <conditionalFormatting sqref="K2414">
    <cfRule type="notContainsBlanks" dxfId="16344" priority="17218">
      <formula>LEN(TRIM(K2414))&gt;0</formula>
    </cfRule>
  </conditionalFormatting>
  <conditionalFormatting sqref="M2414">
    <cfRule type="containsText" dxfId="16343" priority="17217" operator="containsText" text="Complete">
      <formula>NOT(ISERROR(SEARCH("Complete",M2414)))</formula>
    </cfRule>
  </conditionalFormatting>
  <conditionalFormatting sqref="J2414">
    <cfRule type="notContainsBlanks" dxfId="16342" priority="17216">
      <formula>LEN(TRIM(J2414))&gt;0</formula>
    </cfRule>
  </conditionalFormatting>
  <conditionalFormatting sqref="K2414">
    <cfRule type="notContainsBlanks" dxfId="16341" priority="17215">
      <formula>LEN(TRIM(K2414))&gt;0</formula>
    </cfRule>
  </conditionalFormatting>
  <conditionalFormatting sqref="M2414">
    <cfRule type="containsText" dxfId="16340" priority="17214" operator="containsText" text="Complete">
      <formula>NOT(ISERROR(SEARCH("Complete",M2414)))</formula>
    </cfRule>
  </conditionalFormatting>
  <conditionalFormatting sqref="J2414">
    <cfRule type="notContainsBlanks" dxfId="16339" priority="17213">
      <formula>LEN(TRIM(J2414))&gt;0</formula>
    </cfRule>
  </conditionalFormatting>
  <conditionalFormatting sqref="K2414">
    <cfRule type="notContainsBlanks" dxfId="16338" priority="17212">
      <formula>LEN(TRIM(K2414))&gt;0</formula>
    </cfRule>
  </conditionalFormatting>
  <conditionalFormatting sqref="M2414">
    <cfRule type="containsText" dxfId="16337" priority="17211" operator="containsText" text="Complete">
      <formula>NOT(ISERROR(SEARCH("Complete",M2414)))</formula>
    </cfRule>
  </conditionalFormatting>
  <conditionalFormatting sqref="J2414">
    <cfRule type="notContainsBlanks" dxfId="16336" priority="17210">
      <formula>LEN(TRIM(J2414))&gt;0</formula>
    </cfRule>
  </conditionalFormatting>
  <conditionalFormatting sqref="K2414">
    <cfRule type="notContainsBlanks" dxfId="16335" priority="17209">
      <formula>LEN(TRIM(K2414))&gt;0</formula>
    </cfRule>
  </conditionalFormatting>
  <conditionalFormatting sqref="M2414">
    <cfRule type="containsText" dxfId="16334" priority="17208" operator="containsText" text="Complete">
      <formula>NOT(ISERROR(SEARCH("Complete",M2414)))</formula>
    </cfRule>
  </conditionalFormatting>
  <conditionalFormatting sqref="I2414">
    <cfRule type="cellIs" dxfId="16333" priority="17207" operator="greaterThan">
      <formula>2.35</formula>
    </cfRule>
  </conditionalFormatting>
  <conditionalFormatting sqref="I2414">
    <cfRule type="cellIs" dxfId="16332" priority="17206" operator="greaterThan">
      <formula>2.35</formula>
    </cfRule>
  </conditionalFormatting>
  <conditionalFormatting sqref="I2414">
    <cfRule type="cellIs" dxfId="16331" priority="17205" operator="greaterThan">
      <formula>2.35</formula>
    </cfRule>
  </conditionalFormatting>
  <conditionalFormatting sqref="I2414">
    <cfRule type="cellIs" dxfId="16330" priority="17204" operator="greaterThan">
      <formula>2.35</formula>
    </cfRule>
  </conditionalFormatting>
  <conditionalFormatting sqref="J2415">
    <cfRule type="notContainsBlanks" dxfId="16329" priority="17203">
      <formula>LEN(TRIM(J2415))&gt;0</formula>
    </cfRule>
  </conditionalFormatting>
  <conditionalFormatting sqref="K2415">
    <cfRule type="notContainsBlanks" dxfId="16328" priority="17202">
      <formula>LEN(TRIM(K2415))&gt;0</formula>
    </cfRule>
  </conditionalFormatting>
  <conditionalFormatting sqref="M2415">
    <cfRule type="containsText" dxfId="16327" priority="17201" operator="containsText" text="Complete">
      <formula>NOT(ISERROR(SEARCH("Complete",M2415)))</formula>
    </cfRule>
  </conditionalFormatting>
  <conditionalFormatting sqref="J2415">
    <cfRule type="notContainsBlanks" dxfId="16326" priority="17200">
      <formula>LEN(TRIM(J2415))&gt;0</formula>
    </cfRule>
  </conditionalFormatting>
  <conditionalFormatting sqref="K2415">
    <cfRule type="notContainsBlanks" dxfId="16325" priority="17199">
      <formula>LEN(TRIM(K2415))&gt;0</formula>
    </cfRule>
  </conditionalFormatting>
  <conditionalFormatting sqref="M2415">
    <cfRule type="containsText" dxfId="16324" priority="17198" operator="containsText" text="Complete">
      <formula>NOT(ISERROR(SEARCH("Complete",M2415)))</formula>
    </cfRule>
  </conditionalFormatting>
  <conditionalFormatting sqref="J2415">
    <cfRule type="notContainsBlanks" dxfId="16323" priority="17197">
      <formula>LEN(TRIM(J2415))&gt;0</formula>
    </cfRule>
  </conditionalFormatting>
  <conditionalFormatting sqref="K2415">
    <cfRule type="notContainsBlanks" dxfId="16322" priority="17196">
      <formula>LEN(TRIM(K2415))&gt;0</formula>
    </cfRule>
  </conditionalFormatting>
  <conditionalFormatting sqref="M2415">
    <cfRule type="containsText" dxfId="16321" priority="17195" operator="containsText" text="Complete">
      <formula>NOT(ISERROR(SEARCH("Complete",M2415)))</formula>
    </cfRule>
  </conditionalFormatting>
  <conditionalFormatting sqref="J2415">
    <cfRule type="notContainsBlanks" dxfId="16320" priority="17194">
      <formula>LEN(TRIM(J2415))&gt;0</formula>
    </cfRule>
  </conditionalFormatting>
  <conditionalFormatting sqref="K2415">
    <cfRule type="notContainsBlanks" dxfId="16319" priority="17193">
      <formula>LEN(TRIM(K2415))&gt;0</formula>
    </cfRule>
  </conditionalFormatting>
  <conditionalFormatting sqref="M2415">
    <cfRule type="containsText" dxfId="16318" priority="17192" operator="containsText" text="Complete">
      <formula>NOT(ISERROR(SEARCH("Complete",M2415)))</formula>
    </cfRule>
  </conditionalFormatting>
  <conditionalFormatting sqref="I2415">
    <cfRule type="cellIs" dxfId="16317" priority="17191" operator="greaterThan">
      <formula>2.35</formula>
    </cfRule>
  </conditionalFormatting>
  <conditionalFormatting sqref="I2415">
    <cfRule type="cellIs" dxfId="16316" priority="17190" operator="greaterThan">
      <formula>2.35</formula>
    </cfRule>
  </conditionalFormatting>
  <conditionalFormatting sqref="I2415">
    <cfRule type="cellIs" dxfId="16315" priority="17189" operator="greaterThan">
      <formula>2.35</formula>
    </cfRule>
  </conditionalFormatting>
  <conditionalFormatting sqref="I2415">
    <cfRule type="cellIs" dxfId="16314" priority="17188" operator="greaterThan">
      <formula>2.35</formula>
    </cfRule>
  </conditionalFormatting>
  <conditionalFormatting sqref="J2416">
    <cfRule type="notContainsBlanks" dxfId="16313" priority="17187">
      <formula>LEN(TRIM(J2416))&gt;0</formula>
    </cfRule>
  </conditionalFormatting>
  <conditionalFormatting sqref="K2416">
    <cfRule type="notContainsBlanks" dxfId="16312" priority="17186">
      <formula>LEN(TRIM(K2416))&gt;0</formula>
    </cfRule>
  </conditionalFormatting>
  <conditionalFormatting sqref="M2416">
    <cfRule type="containsText" dxfId="16311" priority="17185" operator="containsText" text="Complete">
      <formula>NOT(ISERROR(SEARCH("Complete",M2416)))</formula>
    </cfRule>
  </conditionalFormatting>
  <conditionalFormatting sqref="J2416">
    <cfRule type="notContainsBlanks" dxfId="16310" priority="17184">
      <formula>LEN(TRIM(J2416))&gt;0</formula>
    </cfRule>
  </conditionalFormatting>
  <conditionalFormatting sqref="K2416">
    <cfRule type="notContainsBlanks" dxfId="16309" priority="17183">
      <formula>LEN(TRIM(K2416))&gt;0</formula>
    </cfRule>
  </conditionalFormatting>
  <conditionalFormatting sqref="M2416">
    <cfRule type="containsText" dxfId="16308" priority="17182" operator="containsText" text="Complete">
      <formula>NOT(ISERROR(SEARCH("Complete",M2416)))</formula>
    </cfRule>
  </conditionalFormatting>
  <conditionalFormatting sqref="J2416">
    <cfRule type="notContainsBlanks" dxfId="16307" priority="17181">
      <formula>LEN(TRIM(J2416))&gt;0</formula>
    </cfRule>
  </conditionalFormatting>
  <conditionalFormatting sqref="K2416">
    <cfRule type="notContainsBlanks" dxfId="16306" priority="17180">
      <formula>LEN(TRIM(K2416))&gt;0</formula>
    </cfRule>
  </conditionalFormatting>
  <conditionalFormatting sqref="M2416">
    <cfRule type="containsText" dxfId="16305" priority="17179" operator="containsText" text="Complete">
      <formula>NOT(ISERROR(SEARCH("Complete",M2416)))</formula>
    </cfRule>
  </conditionalFormatting>
  <conditionalFormatting sqref="J2416">
    <cfRule type="notContainsBlanks" dxfId="16304" priority="17178">
      <formula>LEN(TRIM(J2416))&gt;0</formula>
    </cfRule>
  </conditionalFormatting>
  <conditionalFormatting sqref="K2416">
    <cfRule type="notContainsBlanks" dxfId="16303" priority="17177">
      <formula>LEN(TRIM(K2416))&gt;0</formula>
    </cfRule>
  </conditionalFormatting>
  <conditionalFormatting sqref="M2416">
    <cfRule type="containsText" dxfId="16302" priority="17176" operator="containsText" text="Complete">
      <formula>NOT(ISERROR(SEARCH("Complete",M2416)))</formula>
    </cfRule>
  </conditionalFormatting>
  <conditionalFormatting sqref="I2416">
    <cfRule type="cellIs" dxfId="16301" priority="17175" operator="greaterThan">
      <formula>2.35</formula>
    </cfRule>
  </conditionalFormatting>
  <conditionalFormatting sqref="I2416">
    <cfRule type="cellIs" dxfId="16300" priority="17174" operator="greaterThan">
      <formula>2.35</formula>
    </cfRule>
  </conditionalFormatting>
  <conditionalFormatting sqref="I2416">
    <cfRule type="cellIs" dxfId="16299" priority="17173" operator="greaterThan">
      <formula>2.35</formula>
    </cfRule>
  </conditionalFormatting>
  <conditionalFormatting sqref="I2416">
    <cfRule type="cellIs" dxfId="16298" priority="17172" operator="greaterThan">
      <formula>2.35</formula>
    </cfRule>
  </conditionalFormatting>
  <conditionalFormatting sqref="J2417">
    <cfRule type="notContainsBlanks" dxfId="16297" priority="17171">
      <formula>LEN(TRIM(J2417))&gt;0</formula>
    </cfRule>
  </conditionalFormatting>
  <conditionalFormatting sqref="K2417">
    <cfRule type="notContainsBlanks" dxfId="16296" priority="17170">
      <formula>LEN(TRIM(K2417))&gt;0</formula>
    </cfRule>
  </conditionalFormatting>
  <conditionalFormatting sqref="M2417">
    <cfRule type="containsText" dxfId="16295" priority="17169" operator="containsText" text="Complete">
      <formula>NOT(ISERROR(SEARCH("Complete",M2417)))</formula>
    </cfRule>
  </conditionalFormatting>
  <conditionalFormatting sqref="J2417">
    <cfRule type="notContainsBlanks" dxfId="16294" priority="17168">
      <formula>LEN(TRIM(J2417))&gt;0</formula>
    </cfRule>
  </conditionalFormatting>
  <conditionalFormatting sqref="K2417">
    <cfRule type="notContainsBlanks" dxfId="16293" priority="17167">
      <formula>LEN(TRIM(K2417))&gt;0</formula>
    </cfRule>
  </conditionalFormatting>
  <conditionalFormatting sqref="M2417">
    <cfRule type="containsText" dxfId="16292" priority="17166" operator="containsText" text="Complete">
      <formula>NOT(ISERROR(SEARCH("Complete",M2417)))</formula>
    </cfRule>
  </conditionalFormatting>
  <conditionalFormatting sqref="J2417">
    <cfRule type="notContainsBlanks" dxfId="16291" priority="17165">
      <formula>LEN(TRIM(J2417))&gt;0</formula>
    </cfRule>
  </conditionalFormatting>
  <conditionalFormatting sqref="K2417">
    <cfRule type="notContainsBlanks" dxfId="16290" priority="17164">
      <formula>LEN(TRIM(K2417))&gt;0</formula>
    </cfRule>
  </conditionalFormatting>
  <conditionalFormatting sqref="M2417">
    <cfRule type="containsText" dxfId="16289" priority="17163" operator="containsText" text="Complete">
      <formula>NOT(ISERROR(SEARCH("Complete",M2417)))</formula>
    </cfRule>
  </conditionalFormatting>
  <conditionalFormatting sqref="J2417">
    <cfRule type="notContainsBlanks" dxfId="16288" priority="17162">
      <formula>LEN(TRIM(J2417))&gt;0</formula>
    </cfRule>
  </conditionalFormatting>
  <conditionalFormatting sqref="K2417">
    <cfRule type="notContainsBlanks" dxfId="16287" priority="17161">
      <formula>LEN(TRIM(K2417))&gt;0</formula>
    </cfRule>
  </conditionalFormatting>
  <conditionalFormatting sqref="M2417">
    <cfRule type="containsText" dxfId="16286" priority="17160" operator="containsText" text="Complete">
      <formula>NOT(ISERROR(SEARCH("Complete",M2417)))</formula>
    </cfRule>
  </conditionalFormatting>
  <conditionalFormatting sqref="I2417">
    <cfRule type="cellIs" dxfId="16285" priority="17159" operator="greaterThan">
      <formula>2.35</formula>
    </cfRule>
  </conditionalFormatting>
  <conditionalFormatting sqref="I2417">
    <cfRule type="cellIs" dxfId="16284" priority="17158" operator="greaterThan">
      <formula>2.35</formula>
    </cfRule>
  </conditionalFormatting>
  <conditionalFormatting sqref="I2417">
    <cfRule type="cellIs" dxfId="16283" priority="17157" operator="greaterThan">
      <formula>2.35</formula>
    </cfRule>
  </conditionalFormatting>
  <conditionalFormatting sqref="I2417">
    <cfRule type="cellIs" dxfId="16282" priority="17156" operator="greaterThan">
      <formula>2.35</formula>
    </cfRule>
  </conditionalFormatting>
  <conditionalFormatting sqref="J2418">
    <cfRule type="notContainsBlanks" dxfId="16281" priority="17155">
      <formula>LEN(TRIM(J2418))&gt;0</formula>
    </cfRule>
  </conditionalFormatting>
  <conditionalFormatting sqref="K2418">
    <cfRule type="notContainsBlanks" dxfId="16280" priority="17154">
      <formula>LEN(TRIM(K2418))&gt;0</formula>
    </cfRule>
  </conditionalFormatting>
  <conditionalFormatting sqref="M2418">
    <cfRule type="containsText" dxfId="16279" priority="17153" operator="containsText" text="Complete">
      <formula>NOT(ISERROR(SEARCH("Complete",M2418)))</formula>
    </cfRule>
  </conditionalFormatting>
  <conditionalFormatting sqref="J2418">
    <cfRule type="notContainsBlanks" dxfId="16278" priority="17152">
      <formula>LEN(TRIM(J2418))&gt;0</formula>
    </cfRule>
  </conditionalFormatting>
  <conditionalFormatting sqref="K2418">
    <cfRule type="notContainsBlanks" dxfId="16277" priority="17151">
      <formula>LEN(TRIM(K2418))&gt;0</formula>
    </cfRule>
  </conditionalFormatting>
  <conditionalFormatting sqref="M2418">
    <cfRule type="containsText" dxfId="16276" priority="17150" operator="containsText" text="Complete">
      <formula>NOT(ISERROR(SEARCH("Complete",M2418)))</formula>
    </cfRule>
  </conditionalFormatting>
  <conditionalFormatting sqref="J2418">
    <cfRule type="notContainsBlanks" dxfId="16275" priority="17149">
      <formula>LEN(TRIM(J2418))&gt;0</formula>
    </cfRule>
  </conditionalFormatting>
  <conditionalFormatting sqref="K2418">
    <cfRule type="notContainsBlanks" dxfId="16274" priority="17148">
      <formula>LEN(TRIM(K2418))&gt;0</formula>
    </cfRule>
  </conditionalFormatting>
  <conditionalFormatting sqref="M2418">
    <cfRule type="containsText" dxfId="16273" priority="17147" operator="containsText" text="Complete">
      <formula>NOT(ISERROR(SEARCH("Complete",M2418)))</formula>
    </cfRule>
  </conditionalFormatting>
  <conditionalFormatting sqref="J2418">
    <cfRule type="notContainsBlanks" dxfId="16272" priority="17146">
      <formula>LEN(TRIM(J2418))&gt;0</formula>
    </cfRule>
  </conditionalFormatting>
  <conditionalFormatting sqref="K2418">
    <cfRule type="notContainsBlanks" dxfId="16271" priority="17145">
      <formula>LEN(TRIM(K2418))&gt;0</formula>
    </cfRule>
  </conditionalFormatting>
  <conditionalFormatting sqref="M2418">
    <cfRule type="containsText" dxfId="16270" priority="17144" operator="containsText" text="Complete">
      <formula>NOT(ISERROR(SEARCH("Complete",M2418)))</formula>
    </cfRule>
  </conditionalFormatting>
  <conditionalFormatting sqref="I2418">
    <cfRule type="cellIs" dxfId="16269" priority="17143" operator="greaterThan">
      <formula>2.35</formula>
    </cfRule>
  </conditionalFormatting>
  <conditionalFormatting sqref="I2418">
    <cfRule type="cellIs" dxfId="16268" priority="17142" operator="greaterThan">
      <formula>2.35</formula>
    </cfRule>
  </conditionalFormatting>
  <conditionalFormatting sqref="I2418">
    <cfRule type="cellIs" dxfId="16267" priority="17141" operator="greaterThan">
      <formula>2.35</formula>
    </cfRule>
  </conditionalFormatting>
  <conditionalFormatting sqref="I2418">
    <cfRule type="cellIs" dxfId="16266" priority="17140" operator="greaterThan">
      <formula>2.35</formula>
    </cfRule>
  </conditionalFormatting>
  <conditionalFormatting sqref="J2419">
    <cfRule type="notContainsBlanks" dxfId="16265" priority="17139">
      <formula>LEN(TRIM(J2419))&gt;0</formula>
    </cfRule>
  </conditionalFormatting>
  <conditionalFormatting sqref="K2419">
    <cfRule type="notContainsBlanks" dxfId="16264" priority="17138">
      <formula>LEN(TRIM(K2419))&gt;0</formula>
    </cfRule>
  </conditionalFormatting>
  <conditionalFormatting sqref="M2419">
    <cfRule type="containsText" dxfId="16263" priority="17137" operator="containsText" text="Complete">
      <formula>NOT(ISERROR(SEARCH("Complete",M2419)))</formula>
    </cfRule>
  </conditionalFormatting>
  <conditionalFormatting sqref="J2419">
    <cfRule type="notContainsBlanks" dxfId="16262" priority="17136">
      <formula>LEN(TRIM(J2419))&gt;0</formula>
    </cfRule>
  </conditionalFormatting>
  <conditionalFormatting sqref="K2419">
    <cfRule type="notContainsBlanks" dxfId="16261" priority="17135">
      <formula>LEN(TRIM(K2419))&gt;0</formula>
    </cfRule>
  </conditionalFormatting>
  <conditionalFormatting sqref="M2419">
    <cfRule type="containsText" dxfId="16260" priority="17134" operator="containsText" text="Complete">
      <formula>NOT(ISERROR(SEARCH("Complete",M2419)))</formula>
    </cfRule>
  </conditionalFormatting>
  <conditionalFormatting sqref="J2419">
    <cfRule type="notContainsBlanks" dxfId="16259" priority="17133">
      <formula>LEN(TRIM(J2419))&gt;0</formula>
    </cfRule>
  </conditionalFormatting>
  <conditionalFormatting sqref="K2419">
    <cfRule type="notContainsBlanks" dxfId="16258" priority="17132">
      <formula>LEN(TRIM(K2419))&gt;0</formula>
    </cfRule>
  </conditionalFormatting>
  <conditionalFormatting sqref="M2419">
    <cfRule type="containsText" dxfId="16257" priority="17131" operator="containsText" text="Complete">
      <formula>NOT(ISERROR(SEARCH("Complete",M2419)))</formula>
    </cfRule>
  </conditionalFormatting>
  <conditionalFormatting sqref="J2419">
    <cfRule type="notContainsBlanks" dxfId="16256" priority="17130">
      <formula>LEN(TRIM(J2419))&gt;0</formula>
    </cfRule>
  </conditionalFormatting>
  <conditionalFormatting sqref="K2419">
    <cfRule type="notContainsBlanks" dxfId="16255" priority="17129">
      <formula>LEN(TRIM(K2419))&gt;0</formula>
    </cfRule>
  </conditionalFormatting>
  <conditionalFormatting sqref="M2419">
    <cfRule type="containsText" dxfId="16254" priority="17128" operator="containsText" text="Complete">
      <formula>NOT(ISERROR(SEARCH("Complete",M2419)))</formula>
    </cfRule>
  </conditionalFormatting>
  <conditionalFormatting sqref="I2419">
    <cfRule type="cellIs" dxfId="16253" priority="17127" operator="greaterThan">
      <formula>2.35</formula>
    </cfRule>
  </conditionalFormatting>
  <conditionalFormatting sqref="I2419">
    <cfRule type="cellIs" dxfId="16252" priority="17126" operator="greaterThan">
      <formula>2.35</formula>
    </cfRule>
  </conditionalFormatting>
  <conditionalFormatting sqref="I2419">
    <cfRule type="cellIs" dxfId="16251" priority="17125" operator="greaterThan">
      <formula>2.35</formula>
    </cfRule>
  </conditionalFormatting>
  <conditionalFormatting sqref="I2419">
    <cfRule type="cellIs" dxfId="16250" priority="17124" operator="greaterThan">
      <formula>2.35</formula>
    </cfRule>
  </conditionalFormatting>
  <conditionalFormatting sqref="J2420">
    <cfRule type="notContainsBlanks" dxfId="16249" priority="17123">
      <formula>LEN(TRIM(J2420))&gt;0</formula>
    </cfRule>
  </conditionalFormatting>
  <conditionalFormatting sqref="K2420">
    <cfRule type="notContainsBlanks" dxfId="16248" priority="17122">
      <formula>LEN(TRIM(K2420))&gt;0</formula>
    </cfRule>
  </conditionalFormatting>
  <conditionalFormatting sqref="M2420">
    <cfRule type="containsText" dxfId="16247" priority="17121" operator="containsText" text="Complete">
      <formula>NOT(ISERROR(SEARCH("Complete",M2420)))</formula>
    </cfRule>
  </conditionalFormatting>
  <conditionalFormatting sqref="J2420">
    <cfRule type="notContainsBlanks" dxfId="16246" priority="17120">
      <formula>LEN(TRIM(J2420))&gt;0</formula>
    </cfRule>
  </conditionalFormatting>
  <conditionalFormatting sqref="K2420">
    <cfRule type="notContainsBlanks" dxfId="16245" priority="17119">
      <formula>LEN(TRIM(K2420))&gt;0</formula>
    </cfRule>
  </conditionalFormatting>
  <conditionalFormatting sqref="M2420">
    <cfRule type="containsText" dxfId="16244" priority="17118" operator="containsText" text="Complete">
      <formula>NOT(ISERROR(SEARCH("Complete",M2420)))</formula>
    </cfRule>
  </conditionalFormatting>
  <conditionalFormatting sqref="J2420">
    <cfRule type="notContainsBlanks" dxfId="16243" priority="17117">
      <formula>LEN(TRIM(J2420))&gt;0</formula>
    </cfRule>
  </conditionalFormatting>
  <conditionalFormatting sqref="K2420">
    <cfRule type="notContainsBlanks" dxfId="16242" priority="17116">
      <formula>LEN(TRIM(K2420))&gt;0</formula>
    </cfRule>
  </conditionalFormatting>
  <conditionalFormatting sqref="M2420">
    <cfRule type="containsText" dxfId="16241" priority="17115" operator="containsText" text="Complete">
      <formula>NOT(ISERROR(SEARCH("Complete",M2420)))</formula>
    </cfRule>
  </conditionalFormatting>
  <conditionalFormatting sqref="J2420">
    <cfRule type="notContainsBlanks" dxfId="16240" priority="17114">
      <formula>LEN(TRIM(J2420))&gt;0</formula>
    </cfRule>
  </conditionalFormatting>
  <conditionalFormatting sqref="K2420">
    <cfRule type="notContainsBlanks" dxfId="16239" priority="17113">
      <formula>LEN(TRIM(K2420))&gt;0</formula>
    </cfRule>
  </conditionalFormatting>
  <conditionalFormatting sqref="M2420">
    <cfRule type="containsText" dxfId="16238" priority="17112" operator="containsText" text="Complete">
      <formula>NOT(ISERROR(SEARCH("Complete",M2420)))</formula>
    </cfRule>
  </conditionalFormatting>
  <conditionalFormatting sqref="I2420">
    <cfRule type="cellIs" dxfId="16237" priority="17111" operator="greaterThan">
      <formula>2.35</formula>
    </cfRule>
  </conditionalFormatting>
  <conditionalFormatting sqref="I2420">
    <cfRule type="cellIs" dxfId="16236" priority="17110" operator="greaterThan">
      <formula>2.35</formula>
    </cfRule>
  </conditionalFormatting>
  <conditionalFormatting sqref="I2420">
    <cfRule type="cellIs" dxfId="16235" priority="17109" operator="greaterThan">
      <formula>2.35</formula>
    </cfRule>
  </conditionalFormatting>
  <conditionalFormatting sqref="I2420">
    <cfRule type="cellIs" dxfId="16234" priority="17108" operator="greaterThan">
      <formula>2.35</formula>
    </cfRule>
  </conditionalFormatting>
  <conditionalFormatting sqref="J2421">
    <cfRule type="notContainsBlanks" dxfId="16233" priority="17107">
      <formula>LEN(TRIM(J2421))&gt;0</formula>
    </cfRule>
  </conditionalFormatting>
  <conditionalFormatting sqref="K2421">
    <cfRule type="notContainsBlanks" dxfId="16232" priority="17106">
      <formula>LEN(TRIM(K2421))&gt;0</formula>
    </cfRule>
  </conditionalFormatting>
  <conditionalFormatting sqref="M2421">
    <cfRule type="containsText" dxfId="16231" priority="17105" operator="containsText" text="Complete">
      <formula>NOT(ISERROR(SEARCH("Complete",M2421)))</formula>
    </cfRule>
  </conditionalFormatting>
  <conditionalFormatting sqref="J2421">
    <cfRule type="notContainsBlanks" dxfId="16230" priority="17104">
      <formula>LEN(TRIM(J2421))&gt;0</formula>
    </cfRule>
  </conditionalFormatting>
  <conditionalFormatting sqref="K2421">
    <cfRule type="notContainsBlanks" dxfId="16229" priority="17103">
      <formula>LEN(TRIM(K2421))&gt;0</formula>
    </cfRule>
  </conditionalFormatting>
  <conditionalFormatting sqref="M2421">
    <cfRule type="containsText" dxfId="16228" priority="17102" operator="containsText" text="Complete">
      <formula>NOT(ISERROR(SEARCH("Complete",M2421)))</formula>
    </cfRule>
  </conditionalFormatting>
  <conditionalFormatting sqref="J2421">
    <cfRule type="notContainsBlanks" dxfId="16227" priority="17101">
      <formula>LEN(TRIM(J2421))&gt;0</formula>
    </cfRule>
  </conditionalFormatting>
  <conditionalFormatting sqref="K2421">
    <cfRule type="notContainsBlanks" dxfId="16226" priority="17100">
      <formula>LEN(TRIM(K2421))&gt;0</formula>
    </cfRule>
  </conditionalFormatting>
  <conditionalFormatting sqref="M2421">
    <cfRule type="containsText" dxfId="16225" priority="17099" operator="containsText" text="Complete">
      <formula>NOT(ISERROR(SEARCH("Complete",M2421)))</formula>
    </cfRule>
  </conditionalFormatting>
  <conditionalFormatting sqref="J2421">
    <cfRule type="notContainsBlanks" dxfId="16224" priority="17098">
      <formula>LEN(TRIM(J2421))&gt;0</formula>
    </cfRule>
  </conditionalFormatting>
  <conditionalFormatting sqref="K2421">
    <cfRule type="notContainsBlanks" dxfId="16223" priority="17097">
      <formula>LEN(TRIM(K2421))&gt;0</formula>
    </cfRule>
  </conditionalFormatting>
  <conditionalFormatting sqref="M2421">
    <cfRule type="containsText" dxfId="16222" priority="17096" operator="containsText" text="Complete">
      <formula>NOT(ISERROR(SEARCH("Complete",M2421)))</formula>
    </cfRule>
  </conditionalFormatting>
  <conditionalFormatting sqref="I2421">
    <cfRule type="cellIs" dxfId="16221" priority="17095" operator="greaterThan">
      <formula>2.35</formula>
    </cfRule>
  </conditionalFormatting>
  <conditionalFormatting sqref="I2421">
    <cfRule type="cellIs" dxfId="16220" priority="17094" operator="greaterThan">
      <formula>2.35</formula>
    </cfRule>
  </conditionalFormatting>
  <conditionalFormatting sqref="I2421">
    <cfRule type="cellIs" dxfId="16219" priority="17093" operator="greaterThan">
      <formula>2.35</formula>
    </cfRule>
  </conditionalFormatting>
  <conditionalFormatting sqref="I2421">
    <cfRule type="cellIs" dxfId="16218" priority="17092" operator="greaterThan">
      <formula>2.35</formula>
    </cfRule>
  </conditionalFormatting>
  <conditionalFormatting sqref="J2422">
    <cfRule type="notContainsBlanks" dxfId="16217" priority="17091">
      <formula>LEN(TRIM(J2422))&gt;0</formula>
    </cfRule>
  </conditionalFormatting>
  <conditionalFormatting sqref="K2422">
    <cfRule type="notContainsBlanks" dxfId="16216" priority="17090">
      <formula>LEN(TRIM(K2422))&gt;0</formula>
    </cfRule>
  </conditionalFormatting>
  <conditionalFormatting sqref="M2422">
    <cfRule type="containsText" dxfId="16215" priority="17089" operator="containsText" text="Complete">
      <formula>NOT(ISERROR(SEARCH("Complete",M2422)))</formula>
    </cfRule>
  </conditionalFormatting>
  <conditionalFormatting sqref="J2422">
    <cfRule type="notContainsBlanks" dxfId="16214" priority="17088">
      <formula>LEN(TRIM(J2422))&gt;0</formula>
    </cfRule>
  </conditionalFormatting>
  <conditionalFormatting sqref="K2422">
    <cfRule type="notContainsBlanks" dxfId="16213" priority="17087">
      <formula>LEN(TRIM(K2422))&gt;0</formula>
    </cfRule>
  </conditionalFormatting>
  <conditionalFormatting sqref="M2422">
    <cfRule type="containsText" dxfId="16212" priority="17086" operator="containsText" text="Complete">
      <formula>NOT(ISERROR(SEARCH("Complete",M2422)))</formula>
    </cfRule>
  </conditionalFormatting>
  <conditionalFormatting sqref="J2422">
    <cfRule type="notContainsBlanks" dxfId="16211" priority="17085">
      <formula>LEN(TRIM(J2422))&gt;0</formula>
    </cfRule>
  </conditionalFormatting>
  <conditionalFormatting sqref="K2422">
    <cfRule type="notContainsBlanks" dxfId="16210" priority="17084">
      <formula>LEN(TRIM(K2422))&gt;0</formula>
    </cfRule>
  </conditionalFormatting>
  <conditionalFormatting sqref="M2422">
    <cfRule type="containsText" dxfId="16209" priority="17083" operator="containsText" text="Complete">
      <formula>NOT(ISERROR(SEARCH("Complete",M2422)))</formula>
    </cfRule>
  </conditionalFormatting>
  <conditionalFormatting sqref="J2422">
    <cfRule type="notContainsBlanks" dxfId="16208" priority="17082">
      <formula>LEN(TRIM(J2422))&gt;0</formula>
    </cfRule>
  </conditionalFormatting>
  <conditionalFormatting sqref="K2422">
    <cfRule type="notContainsBlanks" dxfId="16207" priority="17081">
      <formula>LEN(TRIM(K2422))&gt;0</formula>
    </cfRule>
  </conditionalFormatting>
  <conditionalFormatting sqref="M2422">
    <cfRule type="containsText" dxfId="16206" priority="17080" operator="containsText" text="Complete">
      <formula>NOT(ISERROR(SEARCH("Complete",M2422)))</formula>
    </cfRule>
  </conditionalFormatting>
  <conditionalFormatting sqref="I2422">
    <cfRule type="cellIs" dxfId="16205" priority="17079" operator="greaterThan">
      <formula>2.35</formula>
    </cfRule>
  </conditionalFormatting>
  <conditionalFormatting sqref="I2422">
    <cfRule type="cellIs" dxfId="16204" priority="17078" operator="greaterThan">
      <formula>2.35</formula>
    </cfRule>
  </conditionalFormatting>
  <conditionalFormatting sqref="I2422">
    <cfRule type="cellIs" dxfId="16203" priority="17077" operator="greaterThan">
      <formula>2.35</formula>
    </cfRule>
  </conditionalFormatting>
  <conditionalFormatting sqref="I2422">
    <cfRule type="cellIs" dxfId="16202" priority="17076" operator="greaterThan">
      <formula>2.35</formula>
    </cfRule>
  </conditionalFormatting>
  <conditionalFormatting sqref="J2423">
    <cfRule type="notContainsBlanks" dxfId="16201" priority="17075">
      <formula>LEN(TRIM(J2423))&gt;0</formula>
    </cfRule>
  </conditionalFormatting>
  <conditionalFormatting sqref="K2423">
    <cfRule type="notContainsBlanks" dxfId="16200" priority="17074">
      <formula>LEN(TRIM(K2423))&gt;0</formula>
    </cfRule>
  </conditionalFormatting>
  <conditionalFormatting sqref="M2423">
    <cfRule type="containsText" dxfId="16199" priority="17073" operator="containsText" text="Complete">
      <formula>NOT(ISERROR(SEARCH("Complete",M2423)))</formula>
    </cfRule>
  </conditionalFormatting>
  <conditionalFormatting sqref="J2423">
    <cfRule type="notContainsBlanks" dxfId="16198" priority="17072">
      <formula>LEN(TRIM(J2423))&gt;0</formula>
    </cfRule>
  </conditionalFormatting>
  <conditionalFormatting sqref="K2423">
    <cfRule type="notContainsBlanks" dxfId="16197" priority="17071">
      <formula>LEN(TRIM(K2423))&gt;0</formula>
    </cfRule>
  </conditionalFormatting>
  <conditionalFormatting sqref="M2423">
    <cfRule type="containsText" dxfId="16196" priority="17070" operator="containsText" text="Complete">
      <formula>NOT(ISERROR(SEARCH("Complete",M2423)))</formula>
    </cfRule>
  </conditionalFormatting>
  <conditionalFormatting sqref="J2423">
    <cfRule type="notContainsBlanks" dxfId="16195" priority="17069">
      <formula>LEN(TRIM(J2423))&gt;0</formula>
    </cfRule>
  </conditionalFormatting>
  <conditionalFormatting sqref="K2423">
    <cfRule type="notContainsBlanks" dxfId="16194" priority="17068">
      <formula>LEN(TRIM(K2423))&gt;0</formula>
    </cfRule>
  </conditionalFormatting>
  <conditionalFormatting sqref="M2423">
    <cfRule type="containsText" dxfId="16193" priority="17067" operator="containsText" text="Complete">
      <formula>NOT(ISERROR(SEARCH("Complete",M2423)))</formula>
    </cfRule>
  </conditionalFormatting>
  <conditionalFormatting sqref="J2423">
    <cfRule type="notContainsBlanks" dxfId="16192" priority="17066">
      <formula>LEN(TRIM(J2423))&gt;0</formula>
    </cfRule>
  </conditionalFormatting>
  <conditionalFormatting sqref="K2423">
    <cfRule type="notContainsBlanks" dxfId="16191" priority="17065">
      <formula>LEN(TRIM(K2423))&gt;0</formula>
    </cfRule>
  </conditionalFormatting>
  <conditionalFormatting sqref="M2423">
    <cfRule type="containsText" dxfId="16190" priority="17064" operator="containsText" text="Complete">
      <formula>NOT(ISERROR(SEARCH("Complete",M2423)))</formula>
    </cfRule>
  </conditionalFormatting>
  <conditionalFormatting sqref="I2423">
    <cfRule type="cellIs" dxfId="16189" priority="17063" operator="greaterThan">
      <formula>2.35</formula>
    </cfRule>
  </conditionalFormatting>
  <conditionalFormatting sqref="I2423">
    <cfRule type="cellIs" dxfId="16188" priority="17062" operator="greaterThan">
      <formula>2.35</formula>
    </cfRule>
  </conditionalFormatting>
  <conditionalFormatting sqref="I2423">
    <cfRule type="cellIs" dxfId="16187" priority="17061" operator="greaterThan">
      <formula>2.35</formula>
    </cfRule>
  </conditionalFormatting>
  <conditionalFormatting sqref="I2423">
    <cfRule type="cellIs" dxfId="16186" priority="17060" operator="greaterThan">
      <formula>2.35</formula>
    </cfRule>
  </conditionalFormatting>
  <conditionalFormatting sqref="J2424">
    <cfRule type="notContainsBlanks" dxfId="16185" priority="17059">
      <formula>LEN(TRIM(J2424))&gt;0</formula>
    </cfRule>
  </conditionalFormatting>
  <conditionalFormatting sqref="K2424">
    <cfRule type="notContainsBlanks" dxfId="16184" priority="17058">
      <formula>LEN(TRIM(K2424))&gt;0</formula>
    </cfRule>
  </conditionalFormatting>
  <conditionalFormatting sqref="M2424">
    <cfRule type="containsText" dxfId="16183" priority="17057" operator="containsText" text="Complete">
      <formula>NOT(ISERROR(SEARCH("Complete",M2424)))</formula>
    </cfRule>
  </conditionalFormatting>
  <conditionalFormatting sqref="J2424">
    <cfRule type="notContainsBlanks" dxfId="16182" priority="17056">
      <formula>LEN(TRIM(J2424))&gt;0</formula>
    </cfRule>
  </conditionalFormatting>
  <conditionalFormatting sqref="K2424">
    <cfRule type="notContainsBlanks" dxfId="16181" priority="17055">
      <formula>LEN(TRIM(K2424))&gt;0</formula>
    </cfRule>
  </conditionalFormatting>
  <conditionalFormatting sqref="M2424">
    <cfRule type="containsText" dxfId="16180" priority="17054" operator="containsText" text="Complete">
      <formula>NOT(ISERROR(SEARCH("Complete",M2424)))</formula>
    </cfRule>
  </conditionalFormatting>
  <conditionalFormatting sqref="J2424">
    <cfRule type="notContainsBlanks" dxfId="16179" priority="17053">
      <formula>LEN(TRIM(J2424))&gt;0</formula>
    </cfRule>
  </conditionalFormatting>
  <conditionalFormatting sqref="K2424">
    <cfRule type="notContainsBlanks" dxfId="16178" priority="17052">
      <formula>LEN(TRIM(K2424))&gt;0</formula>
    </cfRule>
  </conditionalFormatting>
  <conditionalFormatting sqref="M2424">
    <cfRule type="containsText" dxfId="16177" priority="17051" operator="containsText" text="Complete">
      <formula>NOT(ISERROR(SEARCH("Complete",M2424)))</formula>
    </cfRule>
  </conditionalFormatting>
  <conditionalFormatting sqref="J2424">
    <cfRule type="notContainsBlanks" dxfId="16176" priority="17050">
      <formula>LEN(TRIM(J2424))&gt;0</formula>
    </cfRule>
  </conditionalFormatting>
  <conditionalFormatting sqref="K2424">
    <cfRule type="notContainsBlanks" dxfId="16175" priority="17049">
      <formula>LEN(TRIM(K2424))&gt;0</formula>
    </cfRule>
  </conditionalFormatting>
  <conditionalFormatting sqref="M2424">
    <cfRule type="containsText" dxfId="16174" priority="17048" operator="containsText" text="Complete">
      <formula>NOT(ISERROR(SEARCH("Complete",M2424)))</formula>
    </cfRule>
  </conditionalFormatting>
  <conditionalFormatting sqref="I2424">
    <cfRule type="cellIs" dxfId="16173" priority="17047" operator="greaterThan">
      <formula>2.35</formula>
    </cfRule>
  </conditionalFormatting>
  <conditionalFormatting sqref="I2424">
    <cfRule type="cellIs" dxfId="16172" priority="17046" operator="greaterThan">
      <formula>2.35</formula>
    </cfRule>
  </conditionalFormatting>
  <conditionalFormatting sqref="I2424">
    <cfRule type="cellIs" dxfId="16171" priority="17045" operator="greaterThan">
      <formula>2.35</formula>
    </cfRule>
  </conditionalFormatting>
  <conditionalFormatting sqref="I2424">
    <cfRule type="cellIs" dxfId="16170" priority="17044" operator="greaterThan">
      <formula>2.35</formula>
    </cfRule>
  </conditionalFormatting>
  <conditionalFormatting sqref="J2425">
    <cfRule type="notContainsBlanks" dxfId="16169" priority="17043">
      <formula>LEN(TRIM(J2425))&gt;0</formula>
    </cfRule>
  </conditionalFormatting>
  <conditionalFormatting sqref="K2425">
    <cfRule type="notContainsBlanks" dxfId="16168" priority="17042">
      <formula>LEN(TRIM(K2425))&gt;0</formula>
    </cfRule>
  </conditionalFormatting>
  <conditionalFormatting sqref="M2425">
    <cfRule type="containsText" dxfId="16167" priority="17041" operator="containsText" text="Complete">
      <formula>NOT(ISERROR(SEARCH("Complete",M2425)))</formula>
    </cfRule>
  </conditionalFormatting>
  <conditionalFormatting sqref="J2425">
    <cfRule type="notContainsBlanks" dxfId="16166" priority="17040">
      <formula>LEN(TRIM(J2425))&gt;0</formula>
    </cfRule>
  </conditionalFormatting>
  <conditionalFormatting sqref="K2425">
    <cfRule type="notContainsBlanks" dxfId="16165" priority="17039">
      <formula>LEN(TRIM(K2425))&gt;0</formula>
    </cfRule>
  </conditionalFormatting>
  <conditionalFormatting sqref="M2425">
    <cfRule type="containsText" dxfId="16164" priority="17038" operator="containsText" text="Complete">
      <formula>NOT(ISERROR(SEARCH("Complete",M2425)))</formula>
    </cfRule>
  </conditionalFormatting>
  <conditionalFormatting sqref="J2425">
    <cfRule type="notContainsBlanks" dxfId="16163" priority="17037">
      <formula>LEN(TRIM(J2425))&gt;0</formula>
    </cfRule>
  </conditionalFormatting>
  <conditionalFormatting sqref="K2425">
    <cfRule type="notContainsBlanks" dxfId="16162" priority="17036">
      <formula>LEN(TRIM(K2425))&gt;0</formula>
    </cfRule>
  </conditionalFormatting>
  <conditionalFormatting sqref="M2425">
    <cfRule type="containsText" dxfId="16161" priority="17035" operator="containsText" text="Complete">
      <formula>NOT(ISERROR(SEARCH("Complete",M2425)))</formula>
    </cfRule>
  </conditionalFormatting>
  <conditionalFormatting sqref="J2425">
    <cfRule type="notContainsBlanks" dxfId="16160" priority="17034">
      <formula>LEN(TRIM(J2425))&gt;0</formula>
    </cfRule>
  </conditionalFormatting>
  <conditionalFormatting sqref="K2425">
    <cfRule type="notContainsBlanks" dxfId="16159" priority="17033">
      <formula>LEN(TRIM(K2425))&gt;0</formula>
    </cfRule>
  </conditionalFormatting>
  <conditionalFormatting sqref="M2425">
    <cfRule type="containsText" dxfId="16158" priority="17032" operator="containsText" text="Complete">
      <formula>NOT(ISERROR(SEARCH("Complete",M2425)))</formula>
    </cfRule>
  </conditionalFormatting>
  <conditionalFormatting sqref="I2425">
    <cfRule type="cellIs" dxfId="16157" priority="17031" operator="greaterThan">
      <formula>2.35</formula>
    </cfRule>
  </conditionalFormatting>
  <conditionalFormatting sqref="I2425">
    <cfRule type="cellIs" dxfId="16156" priority="17030" operator="greaterThan">
      <formula>2.35</formula>
    </cfRule>
  </conditionalFormatting>
  <conditionalFormatting sqref="I2425">
    <cfRule type="cellIs" dxfId="16155" priority="17029" operator="greaterThan">
      <formula>2.35</formula>
    </cfRule>
  </conditionalFormatting>
  <conditionalFormatting sqref="I2425">
    <cfRule type="cellIs" dxfId="16154" priority="17028" operator="greaterThan">
      <formula>2.35</formula>
    </cfRule>
  </conditionalFormatting>
  <conditionalFormatting sqref="J2426">
    <cfRule type="notContainsBlanks" dxfId="16153" priority="17027">
      <formula>LEN(TRIM(J2426))&gt;0</formula>
    </cfRule>
  </conditionalFormatting>
  <conditionalFormatting sqref="K2426">
    <cfRule type="notContainsBlanks" dxfId="16152" priority="17026">
      <formula>LEN(TRIM(K2426))&gt;0</formula>
    </cfRule>
  </conditionalFormatting>
  <conditionalFormatting sqref="M2426">
    <cfRule type="containsText" dxfId="16151" priority="17025" operator="containsText" text="Complete">
      <formula>NOT(ISERROR(SEARCH("Complete",M2426)))</formula>
    </cfRule>
  </conditionalFormatting>
  <conditionalFormatting sqref="J2426">
    <cfRule type="notContainsBlanks" dxfId="16150" priority="17024">
      <formula>LEN(TRIM(J2426))&gt;0</formula>
    </cfRule>
  </conditionalFormatting>
  <conditionalFormatting sqref="K2426">
    <cfRule type="notContainsBlanks" dxfId="16149" priority="17023">
      <formula>LEN(TRIM(K2426))&gt;0</formula>
    </cfRule>
  </conditionalFormatting>
  <conditionalFormatting sqref="M2426">
    <cfRule type="containsText" dxfId="16148" priority="17022" operator="containsText" text="Complete">
      <formula>NOT(ISERROR(SEARCH("Complete",M2426)))</formula>
    </cfRule>
  </conditionalFormatting>
  <conditionalFormatting sqref="J2426">
    <cfRule type="notContainsBlanks" dxfId="16147" priority="17021">
      <formula>LEN(TRIM(J2426))&gt;0</formula>
    </cfRule>
  </conditionalFormatting>
  <conditionalFormatting sqref="K2426">
    <cfRule type="notContainsBlanks" dxfId="16146" priority="17020">
      <formula>LEN(TRIM(K2426))&gt;0</formula>
    </cfRule>
  </conditionalFormatting>
  <conditionalFormatting sqref="M2426">
    <cfRule type="containsText" dxfId="16145" priority="17019" operator="containsText" text="Complete">
      <formula>NOT(ISERROR(SEARCH("Complete",M2426)))</formula>
    </cfRule>
  </conditionalFormatting>
  <conditionalFormatting sqref="J2426">
    <cfRule type="notContainsBlanks" dxfId="16144" priority="17018">
      <formula>LEN(TRIM(J2426))&gt;0</formula>
    </cfRule>
  </conditionalFormatting>
  <conditionalFormatting sqref="K2426">
    <cfRule type="notContainsBlanks" dxfId="16143" priority="17017">
      <formula>LEN(TRIM(K2426))&gt;0</formula>
    </cfRule>
  </conditionalFormatting>
  <conditionalFormatting sqref="M2426">
    <cfRule type="containsText" dxfId="16142" priority="17016" operator="containsText" text="Complete">
      <formula>NOT(ISERROR(SEARCH("Complete",M2426)))</formula>
    </cfRule>
  </conditionalFormatting>
  <conditionalFormatting sqref="I2426">
    <cfRule type="cellIs" dxfId="16141" priority="17015" operator="greaterThan">
      <formula>2.35</formula>
    </cfRule>
  </conditionalFormatting>
  <conditionalFormatting sqref="I2426">
    <cfRule type="cellIs" dxfId="16140" priority="17014" operator="greaterThan">
      <formula>2.35</formula>
    </cfRule>
  </conditionalFormatting>
  <conditionalFormatting sqref="I2426">
    <cfRule type="cellIs" dxfId="16139" priority="17013" operator="greaterThan">
      <formula>2.35</formula>
    </cfRule>
  </conditionalFormatting>
  <conditionalFormatting sqref="I2426">
    <cfRule type="cellIs" dxfId="16138" priority="17012" operator="greaterThan">
      <formula>2.35</formula>
    </cfRule>
  </conditionalFormatting>
  <conditionalFormatting sqref="J2427">
    <cfRule type="notContainsBlanks" dxfId="16137" priority="17011">
      <formula>LEN(TRIM(J2427))&gt;0</formula>
    </cfRule>
  </conditionalFormatting>
  <conditionalFormatting sqref="K2427">
    <cfRule type="notContainsBlanks" dxfId="16136" priority="17010">
      <formula>LEN(TRIM(K2427))&gt;0</formula>
    </cfRule>
  </conditionalFormatting>
  <conditionalFormatting sqref="M2427">
    <cfRule type="containsText" dxfId="16135" priority="17009" operator="containsText" text="Complete">
      <formula>NOT(ISERROR(SEARCH("Complete",M2427)))</formula>
    </cfRule>
  </conditionalFormatting>
  <conditionalFormatting sqref="J2427">
    <cfRule type="notContainsBlanks" dxfId="16134" priority="17008">
      <formula>LEN(TRIM(J2427))&gt;0</formula>
    </cfRule>
  </conditionalFormatting>
  <conditionalFormatting sqref="K2427">
    <cfRule type="notContainsBlanks" dxfId="16133" priority="17007">
      <formula>LEN(TRIM(K2427))&gt;0</formula>
    </cfRule>
  </conditionalFormatting>
  <conditionalFormatting sqref="M2427">
    <cfRule type="containsText" dxfId="16132" priority="17006" operator="containsText" text="Complete">
      <formula>NOT(ISERROR(SEARCH("Complete",M2427)))</formula>
    </cfRule>
  </conditionalFormatting>
  <conditionalFormatting sqref="J2427">
    <cfRule type="notContainsBlanks" dxfId="16131" priority="17005">
      <formula>LEN(TRIM(J2427))&gt;0</formula>
    </cfRule>
  </conditionalFormatting>
  <conditionalFormatting sqref="K2427">
    <cfRule type="notContainsBlanks" dxfId="16130" priority="17004">
      <formula>LEN(TRIM(K2427))&gt;0</formula>
    </cfRule>
  </conditionalFormatting>
  <conditionalFormatting sqref="M2427">
    <cfRule type="containsText" dxfId="16129" priority="17003" operator="containsText" text="Complete">
      <formula>NOT(ISERROR(SEARCH("Complete",M2427)))</formula>
    </cfRule>
  </conditionalFormatting>
  <conditionalFormatting sqref="J2427">
    <cfRule type="notContainsBlanks" dxfId="16128" priority="17002">
      <formula>LEN(TRIM(J2427))&gt;0</formula>
    </cfRule>
  </conditionalFormatting>
  <conditionalFormatting sqref="K2427">
    <cfRule type="notContainsBlanks" dxfId="16127" priority="17001">
      <formula>LEN(TRIM(K2427))&gt;0</formula>
    </cfRule>
  </conditionalFormatting>
  <conditionalFormatting sqref="M2427">
    <cfRule type="containsText" dxfId="16126" priority="17000" operator="containsText" text="Complete">
      <formula>NOT(ISERROR(SEARCH("Complete",M2427)))</formula>
    </cfRule>
  </conditionalFormatting>
  <conditionalFormatting sqref="I2427">
    <cfRule type="cellIs" dxfId="16125" priority="16999" operator="greaterThan">
      <formula>2.35</formula>
    </cfRule>
  </conditionalFormatting>
  <conditionalFormatting sqref="I2427">
    <cfRule type="cellIs" dxfId="16124" priority="16998" operator="greaterThan">
      <formula>2.35</formula>
    </cfRule>
  </conditionalFormatting>
  <conditionalFormatting sqref="I2427">
    <cfRule type="cellIs" dxfId="16123" priority="16997" operator="greaterThan">
      <formula>2.35</formula>
    </cfRule>
  </conditionalFormatting>
  <conditionalFormatting sqref="I2427">
    <cfRule type="cellIs" dxfId="16122" priority="16996" operator="greaterThan">
      <formula>2.35</formula>
    </cfRule>
  </conditionalFormatting>
  <conditionalFormatting sqref="J2428">
    <cfRule type="notContainsBlanks" dxfId="16121" priority="16995">
      <formula>LEN(TRIM(J2428))&gt;0</formula>
    </cfRule>
  </conditionalFormatting>
  <conditionalFormatting sqref="K2428">
    <cfRule type="notContainsBlanks" dxfId="16120" priority="16994">
      <formula>LEN(TRIM(K2428))&gt;0</formula>
    </cfRule>
  </conditionalFormatting>
  <conditionalFormatting sqref="M2428">
    <cfRule type="containsText" dxfId="16119" priority="16993" operator="containsText" text="Complete">
      <formula>NOT(ISERROR(SEARCH("Complete",M2428)))</formula>
    </cfRule>
  </conditionalFormatting>
  <conditionalFormatting sqref="J2428">
    <cfRule type="notContainsBlanks" dxfId="16118" priority="16992">
      <formula>LEN(TRIM(J2428))&gt;0</formula>
    </cfRule>
  </conditionalFormatting>
  <conditionalFormatting sqref="K2428">
    <cfRule type="notContainsBlanks" dxfId="16117" priority="16991">
      <formula>LEN(TRIM(K2428))&gt;0</formula>
    </cfRule>
  </conditionalFormatting>
  <conditionalFormatting sqref="M2428">
    <cfRule type="containsText" dxfId="16116" priority="16990" operator="containsText" text="Complete">
      <formula>NOT(ISERROR(SEARCH("Complete",M2428)))</formula>
    </cfRule>
  </conditionalFormatting>
  <conditionalFormatting sqref="J2428">
    <cfRule type="notContainsBlanks" dxfId="16115" priority="16989">
      <formula>LEN(TRIM(J2428))&gt;0</formula>
    </cfRule>
  </conditionalFormatting>
  <conditionalFormatting sqref="K2428">
    <cfRule type="notContainsBlanks" dxfId="16114" priority="16988">
      <formula>LEN(TRIM(K2428))&gt;0</formula>
    </cfRule>
  </conditionalFormatting>
  <conditionalFormatting sqref="M2428">
    <cfRule type="containsText" dxfId="16113" priority="16987" operator="containsText" text="Complete">
      <formula>NOT(ISERROR(SEARCH("Complete",M2428)))</formula>
    </cfRule>
  </conditionalFormatting>
  <conditionalFormatting sqref="J2428">
    <cfRule type="notContainsBlanks" dxfId="16112" priority="16986">
      <formula>LEN(TRIM(J2428))&gt;0</formula>
    </cfRule>
  </conditionalFormatting>
  <conditionalFormatting sqref="K2428">
    <cfRule type="notContainsBlanks" dxfId="16111" priority="16985">
      <formula>LEN(TRIM(K2428))&gt;0</formula>
    </cfRule>
  </conditionalFormatting>
  <conditionalFormatting sqref="M2428">
    <cfRule type="containsText" dxfId="16110" priority="16984" operator="containsText" text="Complete">
      <formula>NOT(ISERROR(SEARCH("Complete",M2428)))</formula>
    </cfRule>
  </conditionalFormatting>
  <conditionalFormatting sqref="I2428">
    <cfRule type="cellIs" dxfId="16109" priority="16983" operator="greaterThan">
      <formula>2.35</formula>
    </cfRule>
  </conditionalFormatting>
  <conditionalFormatting sqref="I2428">
    <cfRule type="cellIs" dxfId="16108" priority="16982" operator="greaterThan">
      <formula>2.35</formula>
    </cfRule>
  </conditionalFormatting>
  <conditionalFormatting sqref="I2428">
    <cfRule type="cellIs" dxfId="16107" priority="16981" operator="greaterThan">
      <formula>2.35</formula>
    </cfRule>
  </conditionalFormatting>
  <conditionalFormatting sqref="I2428">
    <cfRule type="cellIs" dxfId="16106" priority="16980" operator="greaterThan">
      <formula>2.35</formula>
    </cfRule>
  </conditionalFormatting>
  <conditionalFormatting sqref="J2429">
    <cfRule type="notContainsBlanks" dxfId="16105" priority="16979">
      <formula>LEN(TRIM(J2429))&gt;0</formula>
    </cfRule>
  </conditionalFormatting>
  <conditionalFormatting sqref="K2429">
    <cfRule type="notContainsBlanks" dxfId="16104" priority="16978">
      <formula>LEN(TRIM(K2429))&gt;0</formula>
    </cfRule>
  </conditionalFormatting>
  <conditionalFormatting sqref="M2429">
    <cfRule type="containsText" dxfId="16103" priority="16977" operator="containsText" text="Complete">
      <formula>NOT(ISERROR(SEARCH("Complete",M2429)))</formula>
    </cfRule>
  </conditionalFormatting>
  <conditionalFormatting sqref="J2429">
    <cfRule type="notContainsBlanks" dxfId="16102" priority="16976">
      <formula>LEN(TRIM(J2429))&gt;0</formula>
    </cfRule>
  </conditionalFormatting>
  <conditionalFormatting sqref="K2429">
    <cfRule type="notContainsBlanks" dxfId="16101" priority="16975">
      <formula>LEN(TRIM(K2429))&gt;0</formula>
    </cfRule>
  </conditionalFormatting>
  <conditionalFormatting sqref="M2429">
    <cfRule type="containsText" dxfId="16100" priority="16974" operator="containsText" text="Complete">
      <formula>NOT(ISERROR(SEARCH("Complete",M2429)))</formula>
    </cfRule>
  </conditionalFormatting>
  <conditionalFormatting sqref="J2429">
    <cfRule type="notContainsBlanks" dxfId="16099" priority="16973">
      <formula>LEN(TRIM(J2429))&gt;0</formula>
    </cfRule>
  </conditionalFormatting>
  <conditionalFormatting sqref="K2429">
    <cfRule type="notContainsBlanks" dxfId="16098" priority="16972">
      <formula>LEN(TRIM(K2429))&gt;0</formula>
    </cfRule>
  </conditionalFormatting>
  <conditionalFormatting sqref="M2429">
    <cfRule type="containsText" dxfId="16097" priority="16971" operator="containsText" text="Complete">
      <formula>NOT(ISERROR(SEARCH("Complete",M2429)))</formula>
    </cfRule>
  </conditionalFormatting>
  <conditionalFormatting sqref="J2429">
    <cfRule type="notContainsBlanks" dxfId="16096" priority="16970">
      <formula>LEN(TRIM(J2429))&gt;0</formula>
    </cfRule>
  </conditionalFormatting>
  <conditionalFormatting sqref="K2429">
    <cfRule type="notContainsBlanks" dxfId="16095" priority="16969">
      <formula>LEN(TRIM(K2429))&gt;0</formula>
    </cfRule>
  </conditionalFormatting>
  <conditionalFormatting sqref="M2429">
    <cfRule type="containsText" dxfId="16094" priority="16968" operator="containsText" text="Complete">
      <formula>NOT(ISERROR(SEARCH("Complete",M2429)))</formula>
    </cfRule>
  </conditionalFormatting>
  <conditionalFormatting sqref="I2429">
    <cfRule type="cellIs" dxfId="16093" priority="16967" operator="greaterThan">
      <formula>2.35</formula>
    </cfRule>
  </conditionalFormatting>
  <conditionalFormatting sqref="I2429">
    <cfRule type="cellIs" dxfId="16092" priority="16966" operator="greaterThan">
      <formula>2.35</formula>
    </cfRule>
  </conditionalFormatting>
  <conditionalFormatting sqref="I2429">
    <cfRule type="cellIs" dxfId="16091" priority="16965" operator="greaterThan">
      <formula>2.35</formula>
    </cfRule>
  </conditionalFormatting>
  <conditionalFormatting sqref="I2429">
    <cfRule type="cellIs" dxfId="16090" priority="16964" operator="greaterThan">
      <formula>2.35</formula>
    </cfRule>
  </conditionalFormatting>
  <conditionalFormatting sqref="J2430">
    <cfRule type="notContainsBlanks" dxfId="16089" priority="16963">
      <formula>LEN(TRIM(J2430))&gt;0</formula>
    </cfRule>
  </conditionalFormatting>
  <conditionalFormatting sqref="K2430">
    <cfRule type="notContainsBlanks" dxfId="16088" priority="16962">
      <formula>LEN(TRIM(K2430))&gt;0</formula>
    </cfRule>
  </conditionalFormatting>
  <conditionalFormatting sqref="M2430">
    <cfRule type="containsText" dxfId="16087" priority="16961" operator="containsText" text="Complete">
      <formula>NOT(ISERROR(SEARCH("Complete",M2430)))</formula>
    </cfRule>
  </conditionalFormatting>
  <conditionalFormatting sqref="J2430">
    <cfRule type="notContainsBlanks" dxfId="16086" priority="16960">
      <formula>LEN(TRIM(J2430))&gt;0</formula>
    </cfRule>
  </conditionalFormatting>
  <conditionalFormatting sqref="K2430">
    <cfRule type="notContainsBlanks" dxfId="16085" priority="16959">
      <formula>LEN(TRIM(K2430))&gt;0</formula>
    </cfRule>
  </conditionalFormatting>
  <conditionalFormatting sqref="M2430">
    <cfRule type="containsText" dxfId="16084" priority="16958" operator="containsText" text="Complete">
      <formula>NOT(ISERROR(SEARCH("Complete",M2430)))</formula>
    </cfRule>
  </conditionalFormatting>
  <conditionalFormatting sqref="J2430">
    <cfRule type="notContainsBlanks" dxfId="16083" priority="16957">
      <formula>LEN(TRIM(J2430))&gt;0</formula>
    </cfRule>
  </conditionalFormatting>
  <conditionalFormatting sqref="K2430">
    <cfRule type="notContainsBlanks" dxfId="16082" priority="16956">
      <formula>LEN(TRIM(K2430))&gt;0</formula>
    </cfRule>
  </conditionalFormatting>
  <conditionalFormatting sqref="M2430">
    <cfRule type="containsText" dxfId="16081" priority="16955" operator="containsText" text="Complete">
      <formula>NOT(ISERROR(SEARCH("Complete",M2430)))</formula>
    </cfRule>
  </conditionalFormatting>
  <conditionalFormatting sqref="J2430">
    <cfRule type="notContainsBlanks" dxfId="16080" priority="16954">
      <formula>LEN(TRIM(J2430))&gt;0</formula>
    </cfRule>
  </conditionalFormatting>
  <conditionalFormatting sqref="K2430">
    <cfRule type="notContainsBlanks" dxfId="16079" priority="16953">
      <formula>LEN(TRIM(K2430))&gt;0</formula>
    </cfRule>
  </conditionalFormatting>
  <conditionalFormatting sqref="M2430">
    <cfRule type="containsText" dxfId="16078" priority="16952" operator="containsText" text="Complete">
      <formula>NOT(ISERROR(SEARCH("Complete",M2430)))</formula>
    </cfRule>
  </conditionalFormatting>
  <conditionalFormatting sqref="I2430">
    <cfRule type="cellIs" dxfId="16077" priority="16951" operator="greaterThan">
      <formula>2.35</formula>
    </cfRule>
  </conditionalFormatting>
  <conditionalFormatting sqref="I2430">
    <cfRule type="cellIs" dxfId="16076" priority="16950" operator="greaterThan">
      <formula>2.35</formula>
    </cfRule>
  </conditionalFormatting>
  <conditionalFormatting sqref="I2430">
    <cfRule type="cellIs" dxfId="16075" priority="16949" operator="greaterThan">
      <formula>2.35</formula>
    </cfRule>
  </conditionalFormatting>
  <conditionalFormatting sqref="I2430">
    <cfRule type="cellIs" dxfId="16074" priority="16948" operator="greaterThan">
      <formula>2.35</formula>
    </cfRule>
  </conditionalFormatting>
  <conditionalFormatting sqref="J2431">
    <cfRule type="notContainsBlanks" dxfId="16073" priority="16947">
      <formula>LEN(TRIM(J2431))&gt;0</formula>
    </cfRule>
  </conditionalFormatting>
  <conditionalFormatting sqref="K2431">
    <cfRule type="notContainsBlanks" dxfId="16072" priority="16946">
      <formula>LEN(TRIM(K2431))&gt;0</formula>
    </cfRule>
  </conditionalFormatting>
  <conditionalFormatting sqref="M2431">
    <cfRule type="containsText" dxfId="16071" priority="16945" operator="containsText" text="Complete">
      <formula>NOT(ISERROR(SEARCH("Complete",M2431)))</formula>
    </cfRule>
  </conditionalFormatting>
  <conditionalFormatting sqref="J2431">
    <cfRule type="notContainsBlanks" dxfId="16070" priority="16944">
      <formula>LEN(TRIM(J2431))&gt;0</formula>
    </cfRule>
  </conditionalFormatting>
  <conditionalFormatting sqref="K2431">
    <cfRule type="notContainsBlanks" dxfId="16069" priority="16943">
      <formula>LEN(TRIM(K2431))&gt;0</formula>
    </cfRule>
  </conditionalFormatting>
  <conditionalFormatting sqref="M2431">
    <cfRule type="containsText" dxfId="16068" priority="16942" operator="containsText" text="Complete">
      <formula>NOT(ISERROR(SEARCH("Complete",M2431)))</formula>
    </cfRule>
  </conditionalFormatting>
  <conditionalFormatting sqref="J2431">
    <cfRule type="notContainsBlanks" dxfId="16067" priority="16941">
      <formula>LEN(TRIM(J2431))&gt;0</formula>
    </cfRule>
  </conditionalFormatting>
  <conditionalFormatting sqref="K2431">
    <cfRule type="notContainsBlanks" dxfId="16066" priority="16940">
      <formula>LEN(TRIM(K2431))&gt;0</formula>
    </cfRule>
  </conditionalFormatting>
  <conditionalFormatting sqref="M2431">
    <cfRule type="containsText" dxfId="16065" priority="16939" operator="containsText" text="Complete">
      <formula>NOT(ISERROR(SEARCH("Complete",M2431)))</formula>
    </cfRule>
  </conditionalFormatting>
  <conditionalFormatting sqref="J2431">
    <cfRule type="notContainsBlanks" dxfId="16064" priority="16938">
      <formula>LEN(TRIM(J2431))&gt;0</formula>
    </cfRule>
  </conditionalFormatting>
  <conditionalFormatting sqref="K2431">
    <cfRule type="notContainsBlanks" dxfId="16063" priority="16937">
      <formula>LEN(TRIM(K2431))&gt;0</formula>
    </cfRule>
  </conditionalFormatting>
  <conditionalFormatting sqref="M2431">
    <cfRule type="containsText" dxfId="16062" priority="16936" operator="containsText" text="Complete">
      <formula>NOT(ISERROR(SEARCH("Complete",M2431)))</formula>
    </cfRule>
  </conditionalFormatting>
  <conditionalFormatting sqref="I2431">
    <cfRule type="cellIs" dxfId="16061" priority="16935" operator="greaterThan">
      <formula>2.35</formula>
    </cfRule>
  </conditionalFormatting>
  <conditionalFormatting sqref="I2431">
    <cfRule type="cellIs" dxfId="16060" priority="16934" operator="greaterThan">
      <formula>2.35</formula>
    </cfRule>
  </conditionalFormatting>
  <conditionalFormatting sqref="I2431">
    <cfRule type="cellIs" dxfId="16059" priority="16933" operator="greaterThan">
      <formula>2.35</formula>
    </cfRule>
  </conditionalFormatting>
  <conditionalFormatting sqref="I2431">
    <cfRule type="cellIs" dxfId="16058" priority="16932" operator="greaterThan">
      <formula>2.35</formula>
    </cfRule>
  </conditionalFormatting>
  <conditionalFormatting sqref="J2432">
    <cfRule type="notContainsBlanks" dxfId="16057" priority="16931">
      <formula>LEN(TRIM(J2432))&gt;0</formula>
    </cfRule>
  </conditionalFormatting>
  <conditionalFormatting sqref="K2432">
    <cfRule type="notContainsBlanks" dxfId="16056" priority="16930">
      <formula>LEN(TRIM(K2432))&gt;0</formula>
    </cfRule>
  </conditionalFormatting>
  <conditionalFormatting sqref="M2432">
    <cfRule type="containsText" dxfId="16055" priority="16929" operator="containsText" text="Complete">
      <formula>NOT(ISERROR(SEARCH("Complete",M2432)))</formula>
    </cfRule>
  </conditionalFormatting>
  <conditionalFormatting sqref="J2432">
    <cfRule type="notContainsBlanks" dxfId="16054" priority="16928">
      <formula>LEN(TRIM(J2432))&gt;0</formula>
    </cfRule>
  </conditionalFormatting>
  <conditionalFormatting sqref="K2432">
    <cfRule type="notContainsBlanks" dxfId="16053" priority="16927">
      <formula>LEN(TRIM(K2432))&gt;0</formula>
    </cfRule>
  </conditionalFormatting>
  <conditionalFormatting sqref="M2432">
    <cfRule type="containsText" dxfId="16052" priority="16926" operator="containsText" text="Complete">
      <formula>NOT(ISERROR(SEARCH("Complete",M2432)))</formula>
    </cfRule>
  </conditionalFormatting>
  <conditionalFormatting sqref="J2432">
    <cfRule type="notContainsBlanks" dxfId="16051" priority="16925">
      <formula>LEN(TRIM(J2432))&gt;0</formula>
    </cfRule>
  </conditionalFormatting>
  <conditionalFormatting sqref="K2432">
    <cfRule type="notContainsBlanks" dxfId="16050" priority="16924">
      <formula>LEN(TRIM(K2432))&gt;0</formula>
    </cfRule>
  </conditionalFormatting>
  <conditionalFormatting sqref="M2432">
    <cfRule type="containsText" dxfId="16049" priority="16923" operator="containsText" text="Complete">
      <formula>NOT(ISERROR(SEARCH("Complete",M2432)))</formula>
    </cfRule>
  </conditionalFormatting>
  <conditionalFormatting sqref="J2432">
    <cfRule type="notContainsBlanks" dxfId="16048" priority="16922">
      <formula>LEN(TRIM(J2432))&gt;0</formula>
    </cfRule>
  </conditionalFormatting>
  <conditionalFormatting sqref="K2432">
    <cfRule type="notContainsBlanks" dxfId="16047" priority="16921">
      <formula>LEN(TRIM(K2432))&gt;0</formula>
    </cfRule>
  </conditionalFormatting>
  <conditionalFormatting sqref="M2432">
    <cfRule type="containsText" dxfId="16046" priority="16920" operator="containsText" text="Complete">
      <formula>NOT(ISERROR(SEARCH("Complete",M2432)))</formula>
    </cfRule>
  </conditionalFormatting>
  <conditionalFormatting sqref="I2432">
    <cfRule type="cellIs" dxfId="16045" priority="16919" operator="greaterThan">
      <formula>2.35</formula>
    </cfRule>
  </conditionalFormatting>
  <conditionalFormatting sqref="I2432">
    <cfRule type="cellIs" dxfId="16044" priority="16918" operator="greaterThan">
      <formula>2.35</formula>
    </cfRule>
  </conditionalFormatting>
  <conditionalFormatting sqref="I2432">
    <cfRule type="cellIs" dxfId="16043" priority="16917" operator="greaterThan">
      <formula>2.35</formula>
    </cfRule>
  </conditionalFormatting>
  <conditionalFormatting sqref="I2432">
    <cfRule type="cellIs" dxfId="16042" priority="16916" operator="greaterThan">
      <formula>2.35</formula>
    </cfRule>
  </conditionalFormatting>
  <conditionalFormatting sqref="J2433">
    <cfRule type="notContainsBlanks" dxfId="16041" priority="16915">
      <formula>LEN(TRIM(J2433))&gt;0</formula>
    </cfRule>
  </conditionalFormatting>
  <conditionalFormatting sqref="K2433">
    <cfRule type="notContainsBlanks" dxfId="16040" priority="16914">
      <formula>LEN(TRIM(K2433))&gt;0</formula>
    </cfRule>
  </conditionalFormatting>
  <conditionalFormatting sqref="M2433">
    <cfRule type="containsText" dxfId="16039" priority="16913" operator="containsText" text="Complete">
      <formula>NOT(ISERROR(SEARCH("Complete",M2433)))</formula>
    </cfRule>
  </conditionalFormatting>
  <conditionalFormatting sqref="J2433">
    <cfRule type="notContainsBlanks" dxfId="16038" priority="16912">
      <formula>LEN(TRIM(J2433))&gt;0</formula>
    </cfRule>
  </conditionalFormatting>
  <conditionalFormatting sqref="K2433">
    <cfRule type="notContainsBlanks" dxfId="16037" priority="16911">
      <formula>LEN(TRIM(K2433))&gt;0</formula>
    </cfRule>
  </conditionalFormatting>
  <conditionalFormatting sqref="M2433">
    <cfRule type="containsText" dxfId="16036" priority="16910" operator="containsText" text="Complete">
      <formula>NOT(ISERROR(SEARCH("Complete",M2433)))</formula>
    </cfRule>
  </conditionalFormatting>
  <conditionalFormatting sqref="J2433">
    <cfRule type="notContainsBlanks" dxfId="16035" priority="16909">
      <formula>LEN(TRIM(J2433))&gt;0</formula>
    </cfRule>
  </conditionalFormatting>
  <conditionalFormatting sqref="K2433">
    <cfRule type="notContainsBlanks" dxfId="16034" priority="16908">
      <formula>LEN(TRIM(K2433))&gt;0</formula>
    </cfRule>
  </conditionalFormatting>
  <conditionalFormatting sqref="M2433">
    <cfRule type="containsText" dxfId="16033" priority="16907" operator="containsText" text="Complete">
      <formula>NOT(ISERROR(SEARCH("Complete",M2433)))</formula>
    </cfRule>
  </conditionalFormatting>
  <conditionalFormatting sqref="J2433">
    <cfRule type="notContainsBlanks" dxfId="16032" priority="16906">
      <formula>LEN(TRIM(J2433))&gt;0</formula>
    </cfRule>
  </conditionalFormatting>
  <conditionalFormatting sqref="K2433">
    <cfRule type="notContainsBlanks" dxfId="16031" priority="16905">
      <formula>LEN(TRIM(K2433))&gt;0</formula>
    </cfRule>
  </conditionalFormatting>
  <conditionalFormatting sqref="M2433">
    <cfRule type="containsText" dxfId="16030" priority="16904" operator="containsText" text="Complete">
      <formula>NOT(ISERROR(SEARCH("Complete",M2433)))</formula>
    </cfRule>
  </conditionalFormatting>
  <conditionalFormatting sqref="I2433">
    <cfRule type="cellIs" dxfId="16029" priority="16903" operator="greaterThan">
      <formula>2.35</formula>
    </cfRule>
  </conditionalFormatting>
  <conditionalFormatting sqref="I2433">
    <cfRule type="cellIs" dxfId="16028" priority="16902" operator="greaterThan">
      <formula>2.35</formula>
    </cfRule>
  </conditionalFormatting>
  <conditionalFormatting sqref="I2433">
    <cfRule type="cellIs" dxfId="16027" priority="16901" operator="greaterThan">
      <formula>2.35</formula>
    </cfRule>
  </conditionalFormatting>
  <conditionalFormatting sqref="I2433">
    <cfRule type="cellIs" dxfId="16026" priority="16900" operator="greaterThan">
      <formula>2.35</formula>
    </cfRule>
  </conditionalFormatting>
  <conditionalFormatting sqref="J2434">
    <cfRule type="notContainsBlanks" dxfId="16025" priority="16899">
      <formula>LEN(TRIM(J2434))&gt;0</formula>
    </cfRule>
  </conditionalFormatting>
  <conditionalFormatting sqref="K2434">
    <cfRule type="notContainsBlanks" dxfId="16024" priority="16898">
      <formula>LEN(TRIM(K2434))&gt;0</formula>
    </cfRule>
  </conditionalFormatting>
  <conditionalFormatting sqref="M2434">
    <cfRule type="containsText" dxfId="16023" priority="16897" operator="containsText" text="Complete">
      <formula>NOT(ISERROR(SEARCH("Complete",M2434)))</formula>
    </cfRule>
  </conditionalFormatting>
  <conditionalFormatting sqref="J2434">
    <cfRule type="notContainsBlanks" dxfId="16022" priority="16896">
      <formula>LEN(TRIM(J2434))&gt;0</formula>
    </cfRule>
  </conditionalFormatting>
  <conditionalFormatting sqref="K2434">
    <cfRule type="notContainsBlanks" dxfId="16021" priority="16895">
      <formula>LEN(TRIM(K2434))&gt;0</formula>
    </cfRule>
  </conditionalFormatting>
  <conditionalFormatting sqref="M2434">
    <cfRule type="containsText" dxfId="16020" priority="16894" operator="containsText" text="Complete">
      <formula>NOT(ISERROR(SEARCH("Complete",M2434)))</formula>
    </cfRule>
  </conditionalFormatting>
  <conditionalFormatting sqref="J2434">
    <cfRule type="notContainsBlanks" dxfId="16019" priority="16893">
      <formula>LEN(TRIM(J2434))&gt;0</formula>
    </cfRule>
  </conditionalFormatting>
  <conditionalFormatting sqref="K2434">
    <cfRule type="notContainsBlanks" dxfId="16018" priority="16892">
      <formula>LEN(TRIM(K2434))&gt;0</formula>
    </cfRule>
  </conditionalFormatting>
  <conditionalFormatting sqref="M2434">
    <cfRule type="containsText" dxfId="16017" priority="16891" operator="containsText" text="Complete">
      <formula>NOT(ISERROR(SEARCH("Complete",M2434)))</formula>
    </cfRule>
  </conditionalFormatting>
  <conditionalFormatting sqref="J2434">
    <cfRule type="notContainsBlanks" dxfId="16016" priority="16890">
      <formula>LEN(TRIM(J2434))&gt;0</formula>
    </cfRule>
  </conditionalFormatting>
  <conditionalFormatting sqref="K2434">
    <cfRule type="notContainsBlanks" dxfId="16015" priority="16889">
      <formula>LEN(TRIM(K2434))&gt;0</formula>
    </cfRule>
  </conditionalFormatting>
  <conditionalFormatting sqref="M2434">
    <cfRule type="containsText" dxfId="16014" priority="16888" operator="containsText" text="Complete">
      <formula>NOT(ISERROR(SEARCH("Complete",M2434)))</formula>
    </cfRule>
  </conditionalFormatting>
  <conditionalFormatting sqref="I2434">
    <cfRule type="cellIs" dxfId="16013" priority="16887" operator="greaterThan">
      <formula>2.35</formula>
    </cfRule>
  </conditionalFormatting>
  <conditionalFormatting sqref="I2434">
    <cfRule type="cellIs" dxfId="16012" priority="16886" operator="greaterThan">
      <formula>2.35</formula>
    </cfRule>
  </conditionalFormatting>
  <conditionalFormatting sqref="I2434">
    <cfRule type="cellIs" dxfId="16011" priority="16885" operator="greaterThan">
      <formula>2.35</formula>
    </cfRule>
  </conditionalFormatting>
  <conditionalFormatting sqref="I2434">
    <cfRule type="cellIs" dxfId="16010" priority="16884" operator="greaterThan">
      <formula>2.35</formula>
    </cfRule>
  </conditionalFormatting>
  <conditionalFormatting sqref="J2435">
    <cfRule type="notContainsBlanks" dxfId="16009" priority="16883">
      <formula>LEN(TRIM(J2435))&gt;0</formula>
    </cfRule>
  </conditionalFormatting>
  <conditionalFormatting sqref="K2435">
    <cfRule type="notContainsBlanks" dxfId="16008" priority="16882">
      <formula>LEN(TRIM(K2435))&gt;0</formula>
    </cfRule>
  </conditionalFormatting>
  <conditionalFormatting sqref="M2435">
    <cfRule type="containsText" dxfId="16007" priority="16881" operator="containsText" text="Complete">
      <formula>NOT(ISERROR(SEARCH("Complete",M2435)))</formula>
    </cfRule>
  </conditionalFormatting>
  <conditionalFormatting sqref="J2435">
    <cfRule type="notContainsBlanks" dxfId="16006" priority="16880">
      <formula>LEN(TRIM(J2435))&gt;0</formula>
    </cfRule>
  </conditionalFormatting>
  <conditionalFormatting sqref="K2435">
    <cfRule type="notContainsBlanks" dxfId="16005" priority="16879">
      <formula>LEN(TRIM(K2435))&gt;0</formula>
    </cfRule>
  </conditionalFormatting>
  <conditionalFormatting sqref="M2435">
    <cfRule type="containsText" dxfId="16004" priority="16878" operator="containsText" text="Complete">
      <formula>NOT(ISERROR(SEARCH("Complete",M2435)))</formula>
    </cfRule>
  </conditionalFormatting>
  <conditionalFormatting sqref="J2435">
    <cfRule type="notContainsBlanks" dxfId="16003" priority="16877">
      <formula>LEN(TRIM(J2435))&gt;0</formula>
    </cfRule>
  </conditionalFormatting>
  <conditionalFormatting sqref="K2435">
    <cfRule type="notContainsBlanks" dxfId="16002" priority="16876">
      <formula>LEN(TRIM(K2435))&gt;0</formula>
    </cfRule>
  </conditionalFormatting>
  <conditionalFormatting sqref="M2435">
    <cfRule type="containsText" dxfId="16001" priority="16875" operator="containsText" text="Complete">
      <formula>NOT(ISERROR(SEARCH("Complete",M2435)))</formula>
    </cfRule>
  </conditionalFormatting>
  <conditionalFormatting sqref="J2435">
    <cfRule type="notContainsBlanks" dxfId="16000" priority="16874">
      <formula>LEN(TRIM(J2435))&gt;0</formula>
    </cfRule>
  </conditionalFormatting>
  <conditionalFormatting sqref="K2435">
    <cfRule type="notContainsBlanks" dxfId="15999" priority="16873">
      <formula>LEN(TRIM(K2435))&gt;0</formula>
    </cfRule>
  </conditionalFormatting>
  <conditionalFormatting sqref="M2435">
    <cfRule type="containsText" dxfId="15998" priority="16872" operator="containsText" text="Complete">
      <formula>NOT(ISERROR(SEARCH("Complete",M2435)))</formula>
    </cfRule>
  </conditionalFormatting>
  <conditionalFormatting sqref="I2439">
    <cfRule type="cellIs" dxfId="15997" priority="16803" operator="greaterThan">
      <formula>2.35</formula>
    </cfRule>
  </conditionalFormatting>
  <conditionalFormatting sqref="I2439">
    <cfRule type="cellIs" dxfId="15996" priority="16802" operator="greaterThan">
      <formula>2.35</formula>
    </cfRule>
  </conditionalFormatting>
  <conditionalFormatting sqref="I2439">
    <cfRule type="cellIs" dxfId="15995" priority="16801" operator="greaterThan">
      <formula>2.35</formula>
    </cfRule>
  </conditionalFormatting>
  <conditionalFormatting sqref="I2439">
    <cfRule type="cellIs" dxfId="15994" priority="16800" operator="greaterThan">
      <formula>2.35</formula>
    </cfRule>
  </conditionalFormatting>
  <conditionalFormatting sqref="J2436">
    <cfRule type="notContainsBlanks" dxfId="15993" priority="16867">
      <formula>LEN(TRIM(J2436))&gt;0</formula>
    </cfRule>
  </conditionalFormatting>
  <conditionalFormatting sqref="K2436">
    <cfRule type="notContainsBlanks" dxfId="15992" priority="16866">
      <formula>LEN(TRIM(K2436))&gt;0</formula>
    </cfRule>
  </conditionalFormatting>
  <conditionalFormatting sqref="M2436">
    <cfRule type="containsText" dxfId="15991" priority="16865" operator="containsText" text="Complete">
      <formula>NOT(ISERROR(SEARCH("Complete",M2436)))</formula>
    </cfRule>
  </conditionalFormatting>
  <conditionalFormatting sqref="J2436">
    <cfRule type="notContainsBlanks" dxfId="15990" priority="16864">
      <formula>LEN(TRIM(J2436))&gt;0</formula>
    </cfRule>
  </conditionalFormatting>
  <conditionalFormatting sqref="K2436">
    <cfRule type="notContainsBlanks" dxfId="15989" priority="16863">
      <formula>LEN(TRIM(K2436))&gt;0</formula>
    </cfRule>
  </conditionalFormatting>
  <conditionalFormatting sqref="M2436">
    <cfRule type="containsText" dxfId="15988" priority="16862" operator="containsText" text="Complete">
      <formula>NOT(ISERROR(SEARCH("Complete",M2436)))</formula>
    </cfRule>
  </conditionalFormatting>
  <conditionalFormatting sqref="J2436">
    <cfRule type="notContainsBlanks" dxfId="15987" priority="16861">
      <formula>LEN(TRIM(J2436))&gt;0</formula>
    </cfRule>
  </conditionalFormatting>
  <conditionalFormatting sqref="K2436">
    <cfRule type="notContainsBlanks" dxfId="15986" priority="16860">
      <formula>LEN(TRIM(K2436))&gt;0</formula>
    </cfRule>
  </conditionalFormatting>
  <conditionalFormatting sqref="M2436">
    <cfRule type="containsText" dxfId="15985" priority="16859" operator="containsText" text="Complete">
      <formula>NOT(ISERROR(SEARCH("Complete",M2436)))</formula>
    </cfRule>
  </conditionalFormatting>
  <conditionalFormatting sqref="J2436">
    <cfRule type="notContainsBlanks" dxfId="15984" priority="16858">
      <formula>LEN(TRIM(J2436))&gt;0</formula>
    </cfRule>
  </conditionalFormatting>
  <conditionalFormatting sqref="K2436">
    <cfRule type="notContainsBlanks" dxfId="15983" priority="16857">
      <formula>LEN(TRIM(K2436))&gt;0</formula>
    </cfRule>
  </conditionalFormatting>
  <conditionalFormatting sqref="M2436">
    <cfRule type="containsText" dxfId="15982" priority="16856" operator="containsText" text="Complete">
      <formula>NOT(ISERROR(SEARCH("Complete",M2436)))</formula>
    </cfRule>
  </conditionalFormatting>
  <conditionalFormatting sqref="I2440">
    <cfRule type="cellIs" dxfId="15981" priority="16787" operator="greaterThan">
      <formula>2.35</formula>
    </cfRule>
  </conditionalFormatting>
  <conditionalFormatting sqref="I2440">
    <cfRule type="cellIs" dxfId="15980" priority="16786" operator="greaterThan">
      <formula>2.35</formula>
    </cfRule>
  </conditionalFormatting>
  <conditionalFormatting sqref="I2440">
    <cfRule type="cellIs" dxfId="15979" priority="16785" operator="greaterThan">
      <formula>2.35</formula>
    </cfRule>
  </conditionalFormatting>
  <conditionalFormatting sqref="I2440">
    <cfRule type="cellIs" dxfId="15978" priority="16784" operator="greaterThan">
      <formula>2.35</formula>
    </cfRule>
  </conditionalFormatting>
  <conditionalFormatting sqref="J2437">
    <cfRule type="notContainsBlanks" dxfId="15977" priority="16851">
      <formula>LEN(TRIM(J2437))&gt;0</formula>
    </cfRule>
  </conditionalFormatting>
  <conditionalFormatting sqref="K2437">
    <cfRule type="notContainsBlanks" dxfId="15976" priority="16850">
      <formula>LEN(TRIM(K2437))&gt;0</formula>
    </cfRule>
  </conditionalFormatting>
  <conditionalFormatting sqref="M2437">
    <cfRule type="containsText" dxfId="15975" priority="16849" operator="containsText" text="Complete">
      <formula>NOT(ISERROR(SEARCH("Complete",M2437)))</formula>
    </cfRule>
  </conditionalFormatting>
  <conditionalFormatting sqref="J2437">
    <cfRule type="notContainsBlanks" dxfId="15974" priority="16848">
      <formula>LEN(TRIM(J2437))&gt;0</formula>
    </cfRule>
  </conditionalFormatting>
  <conditionalFormatting sqref="K2437">
    <cfRule type="notContainsBlanks" dxfId="15973" priority="16847">
      <formula>LEN(TRIM(K2437))&gt;0</formula>
    </cfRule>
  </conditionalFormatting>
  <conditionalFormatting sqref="M2437">
    <cfRule type="containsText" dxfId="15972" priority="16846" operator="containsText" text="Complete">
      <formula>NOT(ISERROR(SEARCH("Complete",M2437)))</formula>
    </cfRule>
  </conditionalFormatting>
  <conditionalFormatting sqref="J2437">
    <cfRule type="notContainsBlanks" dxfId="15971" priority="16845">
      <formula>LEN(TRIM(J2437))&gt;0</formula>
    </cfRule>
  </conditionalFormatting>
  <conditionalFormatting sqref="K2437">
    <cfRule type="notContainsBlanks" dxfId="15970" priority="16844">
      <formula>LEN(TRIM(K2437))&gt;0</formula>
    </cfRule>
  </conditionalFormatting>
  <conditionalFormatting sqref="M2437">
    <cfRule type="containsText" dxfId="15969" priority="16843" operator="containsText" text="Complete">
      <formula>NOT(ISERROR(SEARCH("Complete",M2437)))</formula>
    </cfRule>
  </conditionalFormatting>
  <conditionalFormatting sqref="J2437">
    <cfRule type="notContainsBlanks" dxfId="15968" priority="16842">
      <formula>LEN(TRIM(J2437))&gt;0</formula>
    </cfRule>
  </conditionalFormatting>
  <conditionalFormatting sqref="K2437">
    <cfRule type="notContainsBlanks" dxfId="15967" priority="16841">
      <formula>LEN(TRIM(K2437))&gt;0</formula>
    </cfRule>
  </conditionalFormatting>
  <conditionalFormatting sqref="M2437">
    <cfRule type="containsText" dxfId="15966" priority="16840" operator="containsText" text="Complete">
      <formula>NOT(ISERROR(SEARCH("Complete",M2437)))</formula>
    </cfRule>
  </conditionalFormatting>
  <conditionalFormatting sqref="I2441">
    <cfRule type="cellIs" dxfId="15965" priority="16771" operator="greaterThan">
      <formula>2.35</formula>
    </cfRule>
  </conditionalFormatting>
  <conditionalFormatting sqref="I2441">
    <cfRule type="cellIs" dxfId="15964" priority="16770" operator="greaterThan">
      <formula>2.35</formula>
    </cfRule>
  </conditionalFormatting>
  <conditionalFormatting sqref="I2441">
    <cfRule type="cellIs" dxfId="15963" priority="16769" operator="greaterThan">
      <formula>2.35</formula>
    </cfRule>
  </conditionalFormatting>
  <conditionalFormatting sqref="I2441">
    <cfRule type="cellIs" dxfId="15962" priority="16768" operator="greaterThan">
      <formula>2.35</formula>
    </cfRule>
  </conditionalFormatting>
  <conditionalFormatting sqref="J2438">
    <cfRule type="notContainsBlanks" dxfId="15961" priority="16835">
      <formula>LEN(TRIM(J2438))&gt;0</formula>
    </cfRule>
  </conditionalFormatting>
  <conditionalFormatting sqref="K2438">
    <cfRule type="notContainsBlanks" dxfId="15960" priority="16834">
      <formula>LEN(TRIM(K2438))&gt;0</formula>
    </cfRule>
  </conditionalFormatting>
  <conditionalFormatting sqref="M2438">
    <cfRule type="containsText" dxfId="15959" priority="16833" operator="containsText" text="Complete">
      <formula>NOT(ISERROR(SEARCH("Complete",M2438)))</formula>
    </cfRule>
  </conditionalFormatting>
  <conditionalFormatting sqref="J2438">
    <cfRule type="notContainsBlanks" dxfId="15958" priority="16832">
      <formula>LEN(TRIM(J2438))&gt;0</formula>
    </cfRule>
  </conditionalFormatting>
  <conditionalFormatting sqref="K2438">
    <cfRule type="notContainsBlanks" dxfId="15957" priority="16831">
      <formula>LEN(TRIM(K2438))&gt;0</formula>
    </cfRule>
  </conditionalFormatting>
  <conditionalFormatting sqref="M2438">
    <cfRule type="containsText" dxfId="15956" priority="16830" operator="containsText" text="Complete">
      <formula>NOT(ISERROR(SEARCH("Complete",M2438)))</formula>
    </cfRule>
  </conditionalFormatting>
  <conditionalFormatting sqref="J2438">
    <cfRule type="notContainsBlanks" dxfId="15955" priority="16829">
      <formula>LEN(TRIM(J2438))&gt;0</formula>
    </cfRule>
  </conditionalFormatting>
  <conditionalFormatting sqref="K2438">
    <cfRule type="notContainsBlanks" dxfId="15954" priority="16828">
      <formula>LEN(TRIM(K2438))&gt;0</formula>
    </cfRule>
  </conditionalFormatting>
  <conditionalFormatting sqref="M2438">
    <cfRule type="containsText" dxfId="15953" priority="16827" operator="containsText" text="Complete">
      <formula>NOT(ISERROR(SEARCH("Complete",M2438)))</formula>
    </cfRule>
  </conditionalFormatting>
  <conditionalFormatting sqref="J2438">
    <cfRule type="notContainsBlanks" dxfId="15952" priority="16826">
      <formula>LEN(TRIM(J2438))&gt;0</formula>
    </cfRule>
  </conditionalFormatting>
  <conditionalFormatting sqref="K2438">
    <cfRule type="notContainsBlanks" dxfId="15951" priority="16825">
      <formula>LEN(TRIM(K2438))&gt;0</formula>
    </cfRule>
  </conditionalFormatting>
  <conditionalFormatting sqref="M2438">
    <cfRule type="containsText" dxfId="15950" priority="16824" operator="containsText" text="Complete">
      <formula>NOT(ISERROR(SEARCH("Complete",M2438)))</formula>
    </cfRule>
  </conditionalFormatting>
  <conditionalFormatting sqref="I2442">
    <cfRule type="cellIs" dxfId="15949" priority="16755" operator="greaterThan">
      <formula>2.35</formula>
    </cfRule>
  </conditionalFormatting>
  <conditionalFormatting sqref="I2442">
    <cfRule type="cellIs" dxfId="15948" priority="16754" operator="greaterThan">
      <formula>2.35</formula>
    </cfRule>
  </conditionalFormatting>
  <conditionalFormatting sqref="I2442">
    <cfRule type="cellIs" dxfId="15947" priority="16753" operator="greaterThan">
      <formula>2.35</formula>
    </cfRule>
  </conditionalFormatting>
  <conditionalFormatting sqref="I2442">
    <cfRule type="cellIs" dxfId="15946" priority="16752" operator="greaterThan">
      <formula>2.35</formula>
    </cfRule>
  </conditionalFormatting>
  <conditionalFormatting sqref="I2435:I2438">
    <cfRule type="cellIs" dxfId="15945" priority="16819" operator="greaterThan">
      <formula>2.35</formula>
    </cfRule>
  </conditionalFormatting>
  <conditionalFormatting sqref="I2435:I2438">
    <cfRule type="cellIs" dxfId="15944" priority="16818" operator="greaterThan">
      <formula>2.35</formula>
    </cfRule>
  </conditionalFormatting>
  <conditionalFormatting sqref="I2435:I2438">
    <cfRule type="cellIs" dxfId="15943" priority="16817" operator="greaterThan">
      <formula>2.35</formula>
    </cfRule>
  </conditionalFormatting>
  <conditionalFormatting sqref="I2435:I2438">
    <cfRule type="cellIs" dxfId="15942" priority="16816" operator="greaterThan">
      <formula>2.35</formula>
    </cfRule>
  </conditionalFormatting>
  <conditionalFormatting sqref="J2439">
    <cfRule type="notContainsBlanks" dxfId="15941" priority="16815">
      <formula>LEN(TRIM(J2439))&gt;0</formula>
    </cfRule>
  </conditionalFormatting>
  <conditionalFormatting sqref="K2439">
    <cfRule type="notContainsBlanks" dxfId="15940" priority="16814">
      <formula>LEN(TRIM(K2439))&gt;0</formula>
    </cfRule>
  </conditionalFormatting>
  <conditionalFormatting sqref="M2439">
    <cfRule type="containsText" dxfId="15939" priority="16813" operator="containsText" text="Complete">
      <formula>NOT(ISERROR(SEARCH("Complete",M2439)))</formula>
    </cfRule>
  </conditionalFormatting>
  <conditionalFormatting sqref="J2439">
    <cfRule type="notContainsBlanks" dxfId="15938" priority="16812">
      <formula>LEN(TRIM(J2439))&gt;0</formula>
    </cfRule>
  </conditionalFormatting>
  <conditionalFormatting sqref="K2439">
    <cfRule type="notContainsBlanks" dxfId="15937" priority="16811">
      <formula>LEN(TRIM(K2439))&gt;0</formula>
    </cfRule>
  </conditionalFormatting>
  <conditionalFormatting sqref="M2439">
    <cfRule type="containsText" dxfId="15936" priority="16810" operator="containsText" text="Complete">
      <formula>NOT(ISERROR(SEARCH("Complete",M2439)))</formula>
    </cfRule>
  </conditionalFormatting>
  <conditionalFormatting sqref="J2439">
    <cfRule type="notContainsBlanks" dxfId="15935" priority="16809">
      <formula>LEN(TRIM(J2439))&gt;0</formula>
    </cfRule>
  </conditionalFormatting>
  <conditionalFormatting sqref="K2439">
    <cfRule type="notContainsBlanks" dxfId="15934" priority="16808">
      <formula>LEN(TRIM(K2439))&gt;0</formula>
    </cfRule>
  </conditionalFormatting>
  <conditionalFormatting sqref="M2439">
    <cfRule type="containsText" dxfId="15933" priority="16807" operator="containsText" text="Complete">
      <formula>NOT(ISERROR(SEARCH("Complete",M2439)))</formula>
    </cfRule>
  </conditionalFormatting>
  <conditionalFormatting sqref="J2439">
    <cfRule type="notContainsBlanks" dxfId="15932" priority="16806">
      <formula>LEN(TRIM(J2439))&gt;0</formula>
    </cfRule>
  </conditionalFormatting>
  <conditionalFormatting sqref="K2439">
    <cfRule type="notContainsBlanks" dxfId="15931" priority="16805">
      <formula>LEN(TRIM(K2439))&gt;0</formula>
    </cfRule>
  </conditionalFormatting>
  <conditionalFormatting sqref="M2439">
    <cfRule type="containsText" dxfId="15930" priority="16804" operator="containsText" text="Complete">
      <formula>NOT(ISERROR(SEARCH("Complete",M2439)))</formula>
    </cfRule>
  </conditionalFormatting>
  <conditionalFormatting sqref="J2440">
    <cfRule type="notContainsBlanks" dxfId="15929" priority="16799">
      <formula>LEN(TRIM(J2440))&gt;0</formula>
    </cfRule>
  </conditionalFormatting>
  <conditionalFormatting sqref="K2440">
    <cfRule type="notContainsBlanks" dxfId="15928" priority="16798">
      <formula>LEN(TRIM(K2440))&gt;0</formula>
    </cfRule>
  </conditionalFormatting>
  <conditionalFormatting sqref="M2440">
    <cfRule type="containsText" dxfId="15927" priority="16797" operator="containsText" text="Complete">
      <formula>NOT(ISERROR(SEARCH("Complete",M2440)))</formula>
    </cfRule>
  </conditionalFormatting>
  <conditionalFormatting sqref="J2440">
    <cfRule type="notContainsBlanks" dxfId="15926" priority="16796">
      <formula>LEN(TRIM(J2440))&gt;0</formula>
    </cfRule>
  </conditionalFormatting>
  <conditionalFormatting sqref="K2440">
    <cfRule type="notContainsBlanks" dxfId="15925" priority="16795">
      <formula>LEN(TRIM(K2440))&gt;0</formula>
    </cfRule>
  </conditionalFormatting>
  <conditionalFormatting sqref="M2440">
    <cfRule type="containsText" dxfId="15924" priority="16794" operator="containsText" text="Complete">
      <formula>NOT(ISERROR(SEARCH("Complete",M2440)))</formula>
    </cfRule>
  </conditionalFormatting>
  <conditionalFormatting sqref="J2440">
    <cfRule type="notContainsBlanks" dxfId="15923" priority="16793">
      <formula>LEN(TRIM(J2440))&gt;0</formula>
    </cfRule>
  </conditionalFormatting>
  <conditionalFormatting sqref="K2440">
    <cfRule type="notContainsBlanks" dxfId="15922" priority="16792">
      <formula>LEN(TRIM(K2440))&gt;0</formula>
    </cfRule>
  </conditionalFormatting>
  <conditionalFormatting sqref="M2440">
    <cfRule type="containsText" dxfId="15921" priority="16791" operator="containsText" text="Complete">
      <formula>NOT(ISERROR(SEARCH("Complete",M2440)))</formula>
    </cfRule>
  </conditionalFormatting>
  <conditionalFormatting sqref="J2440">
    <cfRule type="notContainsBlanks" dxfId="15920" priority="16790">
      <formula>LEN(TRIM(J2440))&gt;0</formula>
    </cfRule>
  </conditionalFormatting>
  <conditionalFormatting sqref="K2440">
    <cfRule type="notContainsBlanks" dxfId="15919" priority="16789">
      <formula>LEN(TRIM(K2440))&gt;0</formula>
    </cfRule>
  </conditionalFormatting>
  <conditionalFormatting sqref="M2440">
    <cfRule type="containsText" dxfId="15918" priority="16788" operator="containsText" text="Complete">
      <formula>NOT(ISERROR(SEARCH("Complete",M2440)))</formula>
    </cfRule>
  </conditionalFormatting>
  <conditionalFormatting sqref="J2441">
    <cfRule type="notContainsBlanks" dxfId="15917" priority="16783">
      <formula>LEN(TRIM(J2441))&gt;0</formula>
    </cfRule>
  </conditionalFormatting>
  <conditionalFormatting sqref="K2441">
    <cfRule type="notContainsBlanks" dxfId="15916" priority="16782">
      <formula>LEN(TRIM(K2441))&gt;0</formula>
    </cfRule>
  </conditionalFormatting>
  <conditionalFormatting sqref="M2441">
    <cfRule type="containsText" dxfId="15915" priority="16781" operator="containsText" text="Complete">
      <formula>NOT(ISERROR(SEARCH("Complete",M2441)))</formula>
    </cfRule>
  </conditionalFormatting>
  <conditionalFormatting sqref="J2441">
    <cfRule type="notContainsBlanks" dxfId="15914" priority="16780">
      <formula>LEN(TRIM(J2441))&gt;0</formula>
    </cfRule>
  </conditionalFormatting>
  <conditionalFormatting sqref="K2441">
    <cfRule type="notContainsBlanks" dxfId="15913" priority="16779">
      <formula>LEN(TRIM(K2441))&gt;0</formula>
    </cfRule>
  </conditionalFormatting>
  <conditionalFormatting sqref="M2441">
    <cfRule type="containsText" dxfId="15912" priority="16778" operator="containsText" text="Complete">
      <formula>NOT(ISERROR(SEARCH("Complete",M2441)))</formula>
    </cfRule>
  </conditionalFormatting>
  <conditionalFormatting sqref="J2441">
    <cfRule type="notContainsBlanks" dxfId="15911" priority="16777">
      <formula>LEN(TRIM(J2441))&gt;0</formula>
    </cfRule>
  </conditionalFormatting>
  <conditionalFormatting sqref="K2441">
    <cfRule type="notContainsBlanks" dxfId="15910" priority="16776">
      <formula>LEN(TRIM(K2441))&gt;0</formula>
    </cfRule>
  </conditionalFormatting>
  <conditionalFormatting sqref="M2441">
    <cfRule type="containsText" dxfId="15909" priority="16775" operator="containsText" text="Complete">
      <formula>NOT(ISERROR(SEARCH("Complete",M2441)))</formula>
    </cfRule>
  </conditionalFormatting>
  <conditionalFormatting sqref="J2441">
    <cfRule type="notContainsBlanks" dxfId="15908" priority="16774">
      <formula>LEN(TRIM(J2441))&gt;0</formula>
    </cfRule>
  </conditionalFormatting>
  <conditionalFormatting sqref="K2441">
    <cfRule type="notContainsBlanks" dxfId="15907" priority="16773">
      <formula>LEN(TRIM(K2441))&gt;0</formula>
    </cfRule>
  </conditionalFormatting>
  <conditionalFormatting sqref="M2441">
    <cfRule type="containsText" dxfId="15906" priority="16772" operator="containsText" text="Complete">
      <formula>NOT(ISERROR(SEARCH("Complete",M2441)))</formula>
    </cfRule>
  </conditionalFormatting>
  <conditionalFormatting sqref="J2442">
    <cfRule type="notContainsBlanks" dxfId="15905" priority="16767">
      <formula>LEN(TRIM(J2442))&gt;0</formula>
    </cfRule>
  </conditionalFormatting>
  <conditionalFormatting sqref="K2442">
    <cfRule type="notContainsBlanks" dxfId="15904" priority="16766">
      <formula>LEN(TRIM(K2442))&gt;0</formula>
    </cfRule>
  </conditionalFormatting>
  <conditionalFormatting sqref="M2442">
    <cfRule type="containsText" dxfId="15903" priority="16765" operator="containsText" text="Complete">
      <formula>NOT(ISERROR(SEARCH("Complete",M2442)))</formula>
    </cfRule>
  </conditionalFormatting>
  <conditionalFormatting sqref="J2442">
    <cfRule type="notContainsBlanks" dxfId="15902" priority="16764">
      <formula>LEN(TRIM(J2442))&gt;0</formula>
    </cfRule>
  </conditionalFormatting>
  <conditionalFormatting sqref="K2442">
    <cfRule type="notContainsBlanks" dxfId="15901" priority="16763">
      <formula>LEN(TRIM(K2442))&gt;0</formula>
    </cfRule>
  </conditionalFormatting>
  <conditionalFormatting sqref="M2442">
    <cfRule type="containsText" dxfId="15900" priority="16762" operator="containsText" text="Complete">
      <formula>NOT(ISERROR(SEARCH("Complete",M2442)))</formula>
    </cfRule>
  </conditionalFormatting>
  <conditionalFormatting sqref="J2442">
    <cfRule type="notContainsBlanks" dxfId="15899" priority="16761">
      <formula>LEN(TRIM(J2442))&gt;0</formula>
    </cfRule>
  </conditionalFormatting>
  <conditionalFormatting sqref="K2442">
    <cfRule type="notContainsBlanks" dxfId="15898" priority="16760">
      <formula>LEN(TRIM(K2442))&gt;0</formula>
    </cfRule>
  </conditionalFormatting>
  <conditionalFormatting sqref="M2442">
    <cfRule type="containsText" dxfId="15897" priority="16759" operator="containsText" text="Complete">
      <formula>NOT(ISERROR(SEARCH("Complete",M2442)))</formula>
    </cfRule>
  </conditionalFormatting>
  <conditionalFormatting sqref="J2442">
    <cfRule type="notContainsBlanks" dxfId="15896" priority="16758">
      <formula>LEN(TRIM(J2442))&gt;0</formula>
    </cfRule>
  </conditionalFormatting>
  <conditionalFormatting sqref="K2442">
    <cfRule type="notContainsBlanks" dxfId="15895" priority="16757">
      <formula>LEN(TRIM(K2442))&gt;0</formula>
    </cfRule>
  </conditionalFormatting>
  <conditionalFormatting sqref="M2442">
    <cfRule type="containsText" dxfId="15894" priority="16756" operator="containsText" text="Complete">
      <formula>NOT(ISERROR(SEARCH("Complete",M2442)))</formula>
    </cfRule>
  </conditionalFormatting>
  <conditionalFormatting sqref="I2443">
    <cfRule type="cellIs" dxfId="15893" priority="16739" operator="greaterThan">
      <formula>2.35</formula>
    </cfRule>
  </conditionalFormatting>
  <conditionalFormatting sqref="I2443">
    <cfRule type="cellIs" dxfId="15892" priority="16738" operator="greaterThan">
      <formula>2.35</formula>
    </cfRule>
  </conditionalFormatting>
  <conditionalFormatting sqref="I2443">
    <cfRule type="cellIs" dxfId="15891" priority="16737" operator="greaterThan">
      <formula>2.35</formula>
    </cfRule>
  </conditionalFormatting>
  <conditionalFormatting sqref="I2443">
    <cfRule type="cellIs" dxfId="15890" priority="16736" operator="greaterThan">
      <formula>2.35</formula>
    </cfRule>
  </conditionalFormatting>
  <conditionalFormatting sqref="J2443">
    <cfRule type="notContainsBlanks" dxfId="15889" priority="16751">
      <formula>LEN(TRIM(J2443))&gt;0</formula>
    </cfRule>
  </conditionalFormatting>
  <conditionalFormatting sqref="K2443">
    <cfRule type="notContainsBlanks" dxfId="15888" priority="16750">
      <formula>LEN(TRIM(K2443))&gt;0</formula>
    </cfRule>
  </conditionalFormatting>
  <conditionalFormatting sqref="M2443">
    <cfRule type="containsText" dxfId="15887" priority="16749" operator="containsText" text="Complete">
      <formula>NOT(ISERROR(SEARCH("Complete",M2443)))</formula>
    </cfRule>
  </conditionalFormatting>
  <conditionalFormatting sqref="J2443">
    <cfRule type="notContainsBlanks" dxfId="15886" priority="16748">
      <formula>LEN(TRIM(J2443))&gt;0</formula>
    </cfRule>
  </conditionalFormatting>
  <conditionalFormatting sqref="K2443">
    <cfRule type="notContainsBlanks" dxfId="15885" priority="16747">
      <formula>LEN(TRIM(K2443))&gt;0</formula>
    </cfRule>
  </conditionalFormatting>
  <conditionalFormatting sqref="M2443">
    <cfRule type="containsText" dxfId="15884" priority="16746" operator="containsText" text="Complete">
      <formula>NOT(ISERROR(SEARCH("Complete",M2443)))</formula>
    </cfRule>
  </conditionalFormatting>
  <conditionalFormatting sqref="J2443">
    <cfRule type="notContainsBlanks" dxfId="15883" priority="16745">
      <formula>LEN(TRIM(J2443))&gt;0</formula>
    </cfRule>
  </conditionalFormatting>
  <conditionalFormatting sqref="K2443">
    <cfRule type="notContainsBlanks" dxfId="15882" priority="16744">
      <formula>LEN(TRIM(K2443))&gt;0</formula>
    </cfRule>
  </conditionalFormatting>
  <conditionalFormatting sqref="M2443">
    <cfRule type="containsText" dxfId="15881" priority="16743" operator="containsText" text="Complete">
      <formula>NOT(ISERROR(SEARCH("Complete",M2443)))</formula>
    </cfRule>
  </conditionalFormatting>
  <conditionalFormatting sqref="J2443">
    <cfRule type="notContainsBlanks" dxfId="15880" priority="16742">
      <formula>LEN(TRIM(J2443))&gt;0</formula>
    </cfRule>
  </conditionalFormatting>
  <conditionalFormatting sqref="K2443">
    <cfRule type="notContainsBlanks" dxfId="15879" priority="16741">
      <formula>LEN(TRIM(K2443))&gt;0</formula>
    </cfRule>
  </conditionalFormatting>
  <conditionalFormatting sqref="M2443">
    <cfRule type="containsText" dxfId="15878" priority="16740" operator="containsText" text="Complete">
      <formula>NOT(ISERROR(SEARCH("Complete",M2443)))</formula>
    </cfRule>
  </conditionalFormatting>
  <conditionalFormatting sqref="I2444">
    <cfRule type="cellIs" dxfId="15877" priority="16723" operator="greaterThan">
      <formula>2.35</formula>
    </cfRule>
  </conditionalFormatting>
  <conditionalFormatting sqref="I2444">
    <cfRule type="cellIs" dxfId="15876" priority="16722" operator="greaterThan">
      <formula>2.35</formula>
    </cfRule>
  </conditionalFormatting>
  <conditionalFormatting sqref="I2444">
    <cfRule type="cellIs" dxfId="15875" priority="16721" operator="greaterThan">
      <formula>2.35</formula>
    </cfRule>
  </conditionalFormatting>
  <conditionalFormatting sqref="I2444">
    <cfRule type="cellIs" dxfId="15874" priority="16720" operator="greaterThan">
      <formula>2.35</formula>
    </cfRule>
  </conditionalFormatting>
  <conditionalFormatting sqref="J2444">
    <cfRule type="notContainsBlanks" dxfId="15873" priority="16735">
      <formula>LEN(TRIM(J2444))&gt;0</formula>
    </cfRule>
  </conditionalFormatting>
  <conditionalFormatting sqref="K2444">
    <cfRule type="notContainsBlanks" dxfId="15872" priority="16734">
      <formula>LEN(TRIM(K2444))&gt;0</formula>
    </cfRule>
  </conditionalFormatting>
  <conditionalFormatting sqref="M2444">
    <cfRule type="containsText" dxfId="15871" priority="16733" operator="containsText" text="Complete">
      <formula>NOT(ISERROR(SEARCH("Complete",M2444)))</formula>
    </cfRule>
  </conditionalFormatting>
  <conditionalFormatting sqref="J2444">
    <cfRule type="notContainsBlanks" dxfId="15870" priority="16732">
      <formula>LEN(TRIM(J2444))&gt;0</formula>
    </cfRule>
  </conditionalFormatting>
  <conditionalFormatting sqref="K2444">
    <cfRule type="notContainsBlanks" dxfId="15869" priority="16731">
      <formula>LEN(TRIM(K2444))&gt;0</formula>
    </cfRule>
  </conditionalFormatting>
  <conditionalFormatting sqref="M2444">
    <cfRule type="containsText" dxfId="15868" priority="16730" operator="containsText" text="Complete">
      <formula>NOT(ISERROR(SEARCH("Complete",M2444)))</formula>
    </cfRule>
  </conditionalFormatting>
  <conditionalFormatting sqref="J2444">
    <cfRule type="notContainsBlanks" dxfId="15867" priority="16729">
      <formula>LEN(TRIM(J2444))&gt;0</formula>
    </cfRule>
  </conditionalFormatting>
  <conditionalFormatting sqref="K2444">
    <cfRule type="notContainsBlanks" dxfId="15866" priority="16728">
      <formula>LEN(TRIM(K2444))&gt;0</formula>
    </cfRule>
  </conditionalFormatting>
  <conditionalFormatting sqref="M2444">
    <cfRule type="containsText" dxfId="15865" priority="16727" operator="containsText" text="Complete">
      <formula>NOT(ISERROR(SEARCH("Complete",M2444)))</formula>
    </cfRule>
  </conditionalFormatting>
  <conditionalFormatting sqref="J2444">
    <cfRule type="notContainsBlanks" dxfId="15864" priority="16726">
      <formula>LEN(TRIM(J2444))&gt;0</formula>
    </cfRule>
  </conditionalFormatting>
  <conditionalFormatting sqref="K2444">
    <cfRule type="notContainsBlanks" dxfId="15863" priority="16725">
      <formula>LEN(TRIM(K2444))&gt;0</formula>
    </cfRule>
  </conditionalFormatting>
  <conditionalFormatting sqref="M2444">
    <cfRule type="containsText" dxfId="15862" priority="16724" operator="containsText" text="Complete">
      <formula>NOT(ISERROR(SEARCH("Complete",M2444)))</formula>
    </cfRule>
  </conditionalFormatting>
  <conditionalFormatting sqref="I2445">
    <cfRule type="cellIs" dxfId="15861" priority="16707" operator="greaterThan">
      <formula>2.35</formula>
    </cfRule>
  </conditionalFormatting>
  <conditionalFormatting sqref="I2445">
    <cfRule type="cellIs" dxfId="15860" priority="16706" operator="greaterThan">
      <formula>2.35</formula>
    </cfRule>
  </conditionalFormatting>
  <conditionalFormatting sqref="I2445">
    <cfRule type="cellIs" dxfId="15859" priority="16705" operator="greaterThan">
      <formula>2.35</formula>
    </cfRule>
  </conditionalFormatting>
  <conditionalFormatting sqref="I2445">
    <cfRule type="cellIs" dxfId="15858" priority="16704" operator="greaterThan">
      <formula>2.35</formula>
    </cfRule>
  </conditionalFormatting>
  <conditionalFormatting sqref="J2445">
    <cfRule type="notContainsBlanks" dxfId="15857" priority="16719">
      <formula>LEN(TRIM(J2445))&gt;0</formula>
    </cfRule>
  </conditionalFormatting>
  <conditionalFormatting sqref="K2445">
    <cfRule type="notContainsBlanks" dxfId="15856" priority="16718">
      <formula>LEN(TRIM(K2445))&gt;0</formula>
    </cfRule>
  </conditionalFormatting>
  <conditionalFormatting sqref="M2445">
    <cfRule type="containsText" dxfId="15855" priority="16717" operator="containsText" text="Complete">
      <formula>NOT(ISERROR(SEARCH("Complete",M2445)))</formula>
    </cfRule>
  </conditionalFormatting>
  <conditionalFormatting sqref="J2445">
    <cfRule type="notContainsBlanks" dxfId="15854" priority="16716">
      <formula>LEN(TRIM(J2445))&gt;0</formula>
    </cfRule>
  </conditionalFormatting>
  <conditionalFormatting sqref="K2445">
    <cfRule type="notContainsBlanks" dxfId="15853" priority="16715">
      <formula>LEN(TRIM(K2445))&gt;0</formula>
    </cfRule>
  </conditionalFormatting>
  <conditionalFormatting sqref="M2445">
    <cfRule type="containsText" dxfId="15852" priority="16714" operator="containsText" text="Complete">
      <formula>NOT(ISERROR(SEARCH("Complete",M2445)))</formula>
    </cfRule>
  </conditionalFormatting>
  <conditionalFormatting sqref="J2445">
    <cfRule type="notContainsBlanks" dxfId="15851" priority="16713">
      <formula>LEN(TRIM(J2445))&gt;0</formula>
    </cfRule>
  </conditionalFormatting>
  <conditionalFormatting sqref="K2445">
    <cfRule type="notContainsBlanks" dxfId="15850" priority="16712">
      <formula>LEN(TRIM(K2445))&gt;0</formula>
    </cfRule>
  </conditionalFormatting>
  <conditionalFormatting sqref="M2445">
    <cfRule type="containsText" dxfId="15849" priority="16711" operator="containsText" text="Complete">
      <formula>NOT(ISERROR(SEARCH("Complete",M2445)))</formula>
    </cfRule>
  </conditionalFormatting>
  <conditionalFormatting sqref="J2445">
    <cfRule type="notContainsBlanks" dxfId="15848" priority="16710">
      <formula>LEN(TRIM(J2445))&gt;0</formula>
    </cfRule>
  </conditionalFormatting>
  <conditionalFormatting sqref="K2445">
    <cfRule type="notContainsBlanks" dxfId="15847" priority="16709">
      <formula>LEN(TRIM(K2445))&gt;0</formula>
    </cfRule>
  </conditionalFormatting>
  <conditionalFormatting sqref="M2445">
    <cfRule type="containsText" dxfId="15846" priority="16708" operator="containsText" text="Complete">
      <formula>NOT(ISERROR(SEARCH("Complete",M2445)))</formula>
    </cfRule>
  </conditionalFormatting>
  <conditionalFormatting sqref="I2446">
    <cfRule type="cellIs" dxfId="15845" priority="16691" operator="greaterThan">
      <formula>2.35</formula>
    </cfRule>
  </conditionalFormatting>
  <conditionalFormatting sqref="I2446">
    <cfRule type="cellIs" dxfId="15844" priority="16690" operator="greaterThan">
      <formula>2.35</formula>
    </cfRule>
  </conditionalFormatting>
  <conditionalFormatting sqref="I2446">
    <cfRule type="cellIs" dxfId="15843" priority="16689" operator="greaterThan">
      <formula>2.35</formula>
    </cfRule>
  </conditionalFormatting>
  <conditionalFormatting sqref="I2446">
    <cfRule type="cellIs" dxfId="15842" priority="16688" operator="greaterThan">
      <formula>2.35</formula>
    </cfRule>
  </conditionalFormatting>
  <conditionalFormatting sqref="J2446">
    <cfRule type="notContainsBlanks" dxfId="15841" priority="16703">
      <formula>LEN(TRIM(J2446))&gt;0</formula>
    </cfRule>
  </conditionalFormatting>
  <conditionalFormatting sqref="K2446">
    <cfRule type="notContainsBlanks" dxfId="15840" priority="16702">
      <formula>LEN(TRIM(K2446))&gt;0</formula>
    </cfRule>
  </conditionalFormatting>
  <conditionalFormatting sqref="M2446">
    <cfRule type="containsText" dxfId="15839" priority="16701" operator="containsText" text="Complete">
      <formula>NOT(ISERROR(SEARCH("Complete",M2446)))</formula>
    </cfRule>
  </conditionalFormatting>
  <conditionalFormatting sqref="J2446">
    <cfRule type="notContainsBlanks" dxfId="15838" priority="16700">
      <formula>LEN(TRIM(J2446))&gt;0</formula>
    </cfRule>
  </conditionalFormatting>
  <conditionalFormatting sqref="K2446">
    <cfRule type="notContainsBlanks" dxfId="15837" priority="16699">
      <formula>LEN(TRIM(K2446))&gt;0</formula>
    </cfRule>
  </conditionalFormatting>
  <conditionalFormatting sqref="M2446">
    <cfRule type="containsText" dxfId="15836" priority="16698" operator="containsText" text="Complete">
      <formula>NOT(ISERROR(SEARCH("Complete",M2446)))</formula>
    </cfRule>
  </conditionalFormatting>
  <conditionalFormatting sqref="J2446">
    <cfRule type="notContainsBlanks" dxfId="15835" priority="16697">
      <formula>LEN(TRIM(J2446))&gt;0</formula>
    </cfRule>
  </conditionalFormatting>
  <conditionalFormatting sqref="K2446">
    <cfRule type="notContainsBlanks" dxfId="15834" priority="16696">
      <formula>LEN(TRIM(K2446))&gt;0</formula>
    </cfRule>
  </conditionalFormatting>
  <conditionalFormatting sqref="M2446">
    <cfRule type="containsText" dxfId="15833" priority="16695" operator="containsText" text="Complete">
      <formula>NOT(ISERROR(SEARCH("Complete",M2446)))</formula>
    </cfRule>
  </conditionalFormatting>
  <conditionalFormatting sqref="J2446">
    <cfRule type="notContainsBlanks" dxfId="15832" priority="16694">
      <formula>LEN(TRIM(J2446))&gt;0</formula>
    </cfRule>
  </conditionalFormatting>
  <conditionalFormatting sqref="K2446">
    <cfRule type="notContainsBlanks" dxfId="15831" priority="16693">
      <formula>LEN(TRIM(K2446))&gt;0</formula>
    </cfRule>
  </conditionalFormatting>
  <conditionalFormatting sqref="M2446">
    <cfRule type="containsText" dxfId="15830" priority="16692" operator="containsText" text="Complete">
      <formula>NOT(ISERROR(SEARCH("Complete",M2446)))</formula>
    </cfRule>
  </conditionalFormatting>
  <conditionalFormatting sqref="I2447">
    <cfRule type="cellIs" dxfId="15829" priority="16675" operator="greaterThan">
      <formula>2.35</formula>
    </cfRule>
  </conditionalFormatting>
  <conditionalFormatting sqref="I2447">
    <cfRule type="cellIs" dxfId="15828" priority="16674" operator="greaterThan">
      <formula>2.35</formula>
    </cfRule>
  </conditionalFormatting>
  <conditionalFormatting sqref="I2447">
    <cfRule type="cellIs" dxfId="15827" priority="16673" operator="greaterThan">
      <formula>2.35</formula>
    </cfRule>
  </conditionalFormatting>
  <conditionalFormatting sqref="I2447">
    <cfRule type="cellIs" dxfId="15826" priority="16672" operator="greaterThan">
      <formula>2.35</formula>
    </cfRule>
  </conditionalFormatting>
  <conditionalFormatting sqref="J2447">
    <cfRule type="notContainsBlanks" dxfId="15825" priority="16687">
      <formula>LEN(TRIM(J2447))&gt;0</formula>
    </cfRule>
  </conditionalFormatting>
  <conditionalFormatting sqref="K2447">
    <cfRule type="notContainsBlanks" dxfId="15824" priority="16686">
      <formula>LEN(TRIM(K2447))&gt;0</formula>
    </cfRule>
  </conditionalFormatting>
  <conditionalFormatting sqref="M2447">
    <cfRule type="containsText" dxfId="15823" priority="16685" operator="containsText" text="Complete">
      <formula>NOT(ISERROR(SEARCH("Complete",M2447)))</formula>
    </cfRule>
  </conditionalFormatting>
  <conditionalFormatting sqref="J2447">
    <cfRule type="notContainsBlanks" dxfId="15822" priority="16684">
      <formula>LEN(TRIM(J2447))&gt;0</formula>
    </cfRule>
  </conditionalFormatting>
  <conditionalFormatting sqref="K2447">
    <cfRule type="notContainsBlanks" dxfId="15821" priority="16683">
      <formula>LEN(TRIM(K2447))&gt;0</formula>
    </cfRule>
  </conditionalFormatting>
  <conditionalFormatting sqref="M2447">
    <cfRule type="containsText" dxfId="15820" priority="16682" operator="containsText" text="Complete">
      <formula>NOT(ISERROR(SEARCH("Complete",M2447)))</formula>
    </cfRule>
  </conditionalFormatting>
  <conditionalFormatting sqref="J2447">
    <cfRule type="notContainsBlanks" dxfId="15819" priority="16681">
      <formula>LEN(TRIM(J2447))&gt;0</formula>
    </cfRule>
  </conditionalFormatting>
  <conditionalFormatting sqref="K2447">
    <cfRule type="notContainsBlanks" dxfId="15818" priority="16680">
      <formula>LEN(TRIM(K2447))&gt;0</formula>
    </cfRule>
  </conditionalFormatting>
  <conditionalFormatting sqref="M2447">
    <cfRule type="containsText" dxfId="15817" priority="16679" operator="containsText" text="Complete">
      <formula>NOT(ISERROR(SEARCH("Complete",M2447)))</formula>
    </cfRule>
  </conditionalFormatting>
  <conditionalFormatting sqref="J2447">
    <cfRule type="notContainsBlanks" dxfId="15816" priority="16678">
      <formula>LEN(TRIM(J2447))&gt;0</formula>
    </cfRule>
  </conditionalFormatting>
  <conditionalFormatting sqref="K2447">
    <cfRule type="notContainsBlanks" dxfId="15815" priority="16677">
      <formula>LEN(TRIM(K2447))&gt;0</formula>
    </cfRule>
  </conditionalFormatting>
  <conditionalFormatting sqref="M2447">
    <cfRule type="containsText" dxfId="15814" priority="16676" operator="containsText" text="Complete">
      <formula>NOT(ISERROR(SEARCH("Complete",M2447)))</formula>
    </cfRule>
  </conditionalFormatting>
  <conditionalFormatting sqref="I2448">
    <cfRule type="cellIs" dxfId="15813" priority="16659" operator="greaterThan">
      <formula>2.35</formula>
    </cfRule>
  </conditionalFormatting>
  <conditionalFormatting sqref="I2448">
    <cfRule type="cellIs" dxfId="15812" priority="16658" operator="greaterThan">
      <formula>2.35</formula>
    </cfRule>
  </conditionalFormatting>
  <conditionalFormatting sqref="I2448">
    <cfRule type="cellIs" dxfId="15811" priority="16657" operator="greaterThan">
      <formula>2.35</formula>
    </cfRule>
  </conditionalFormatting>
  <conditionalFormatting sqref="I2448">
    <cfRule type="cellIs" dxfId="15810" priority="16656" operator="greaterThan">
      <formula>2.35</formula>
    </cfRule>
  </conditionalFormatting>
  <conditionalFormatting sqref="J2448">
    <cfRule type="notContainsBlanks" dxfId="15809" priority="16671">
      <formula>LEN(TRIM(J2448))&gt;0</formula>
    </cfRule>
  </conditionalFormatting>
  <conditionalFormatting sqref="K2448">
    <cfRule type="notContainsBlanks" dxfId="15808" priority="16670">
      <formula>LEN(TRIM(K2448))&gt;0</formula>
    </cfRule>
  </conditionalFormatting>
  <conditionalFormatting sqref="M2448">
    <cfRule type="containsText" dxfId="15807" priority="16669" operator="containsText" text="Complete">
      <formula>NOT(ISERROR(SEARCH("Complete",M2448)))</formula>
    </cfRule>
  </conditionalFormatting>
  <conditionalFormatting sqref="J2448">
    <cfRule type="notContainsBlanks" dxfId="15806" priority="16668">
      <formula>LEN(TRIM(J2448))&gt;0</formula>
    </cfRule>
  </conditionalFormatting>
  <conditionalFormatting sqref="K2448">
    <cfRule type="notContainsBlanks" dxfId="15805" priority="16667">
      <formula>LEN(TRIM(K2448))&gt;0</formula>
    </cfRule>
  </conditionalFormatting>
  <conditionalFormatting sqref="M2448">
    <cfRule type="containsText" dxfId="15804" priority="16666" operator="containsText" text="Complete">
      <formula>NOT(ISERROR(SEARCH("Complete",M2448)))</formula>
    </cfRule>
  </conditionalFormatting>
  <conditionalFormatting sqref="J2448">
    <cfRule type="notContainsBlanks" dxfId="15803" priority="16665">
      <formula>LEN(TRIM(J2448))&gt;0</formula>
    </cfRule>
  </conditionalFormatting>
  <conditionalFormatting sqref="K2448">
    <cfRule type="notContainsBlanks" dxfId="15802" priority="16664">
      <formula>LEN(TRIM(K2448))&gt;0</formula>
    </cfRule>
  </conditionalFormatting>
  <conditionalFormatting sqref="M2448">
    <cfRule type="containsText" dxfId="15801" priority="16663" operator="containsText" text="Complete">
      <formula>NOT(ISERROR(SEARCH("Complete",M2448)))</formula>
    </cfRule>
  </conditionalFormatting>
  <conditionalFormatting sqref="J2448">
    <cfRule type="notContainsBlanks" dxfId="15800" priority="16662">
      <formula>LEN(TRIM(J2448))&gt;0</formula>
    </cfRule>
  </conditionalFormatting>
  <conditionalFormatting sqref="K2448">
    <cfRule type="notContainsBlanks" dxfId="15799" priority="16661">
      <formula>LEN(TRIM(K2448))&gt;0</formula>
    </cfRule>
  </conditionalFormatting>
  <conditionalFormatting sqref="M2448">
    <cfRule type="containsText" dxfId="15798" priority="16660" operator="containsText" text="Complete">
      <formula>NOT(ISERROR(SEARCH("Complete",M2448)))</formula>
    </cfRule>
  </conditionalFormatting>
  <conditionalFormatting sqref="I2449">
    <cfRule type="cellIs" dxfId="15797" priority="16643" operator="greaterThan">
      <formula>2.35</formula>
    </cfRule>
  </conditionalFormatting>
  <conditionalFormatting sqref="I2449">
    <cfRule type="cellIs" dxfId="15796" priority="16642" operator="greaterThan">
      <formula>2.35</formula>
    </cfRule>
  </conditionalFormatting>
  <conditionalFormatting sqref="I2449">
    <cfRule type="cellIs" dxfId="15795" priority="16641" operator="greaterThan">
      <formula>2.35</formula>
    </cfRule>
  </conditionalFormatting>
  <conditionalFormatting sqref="I2449">
    <cfRule type="cellIs" dxfId="15794" priority="16640" operator="greaterThan">
      <formula>2.35</formula>
    </cfRule>
  </conditionalFormatting>
  <conditionalFormatting sqref="J2449">
    <cfRule type="notContainsBlanks" dxfId="15793" priority="16655">
      <formula>LEN(TRIM(J2449))&gt;0</formula>
    </cfRule>
  </conditionalFormatting>
  <conditionalFormatting sqref="K2449">
    <cfRule type="notContainsBlanks" dxfId="15792" priority="16654">
      <formula>LEN(TRIM(K2449))&gt;0</formula>
    </cfRule>
  </conditionalFormatting>
  <conditionalFormatting sqref="M2449">
    <cfRule type="containsText" dxfId="15791" priority="16653" operator="containsText" text="Complete">
      <formula>NOT(ISERROR(SEARCH("Complete",M2449)))</formula>
    </cfRule>
  </conditionalFormatting>
  <conditionalFormatting sqref="J2449">
    <cfRule type="notContainsBlanks" dxfId="15790" priority="16652">
      <formula>LEN(TRIM(J2449))&gt;0</formula>
    </cfRule>
  </conditionalFormatting>
  <conditionalFormatting sqref="K2449">
    <cfRule type="notContainsBlanks" dxfId="15789" priority="16651">
      <formula>LEN(TRIM(K2449))&gt;0</formula>
    </cfRule>
  </conditionalFormatting>
  <conditionalFormatting sqref="M2449">
    <cfRule type="containsText" dxfId="15788" priority="16650" operator="containsText" text="Complete">
      <formula>NOT(ISERROR(SEARCH("Complete",M2449)))</formula>
    </cfRule>
  </conditionalFormatting>
  <conditionalFormatting sqref="J2449">
    <cfRule type="notContainsBlanks" dxfId="15787" priority="16649">
      <formula>LEN(TRIM(J2449))&gt;0</formula>
    </cfRule>
  </conditionalFormatting>
  <conditionalFormatting sqref="K2449">
    <cfRule type="notContainsBlanks" dxfId="15786" priority="16648">
      <formula>LEN(TRIM(K2449))&gt;0</formula>
    </cfRule>
  </conditionalFormatting>
  <conditionalFormatting sqref="M2449">
    <cfRule type="containsText" dxfId="15785" priority="16647" operator="containsText" text="Complete">
      <formula>NOT(ISERROR(SEARCH("Complete",M2449)))</formula>
    </cfRule>
  </conditionalFormatting>
  <conditionalFormatting sqref="J2449">
    <cfRule type="notContainsBlanks" dxfId="15784" priority="16646">
      <formula>LEN(TRIM(J2449))&gt;0</formula>
    </cfRule>
  </conditionalFormatting>
  <conditionalFormatting sqref="K2449">
    <cfRule type="notContainsBlanks" dxfId="15783" priority="16645">
      <formula>LEN(TRIM(K2449))&gt;0</formula>
    </cfRule>
  </conditionalFormatting>
  <conditionalFormatting sqref="M2449">
    <cfRule type="containsText" dxfId="15782" priority="16644" operator="containsText" text="Complete">
      <formula>NOT(ISERROR(SEARCH("Complete",M2449)))</formula>
    </cfRule>
  </conditionalFormatting>
  <conditionalFormatting sqref="I2450">
    <cfRule type="cellIs" dxfId="15781" priority="16627" operator="greaterThan">
      <formula>2.35</formula>
    </cfRule>
  </conditionalFormatting>
  <conditionalFormatting sqref="I2450">
    <cfRule type="cellIs" dxfId="15780" priority="16626" operator="greaterThan">
      <formula>2.35</formula>
    </cfRule>
  </conditionalFormatting>
  <conditionalFormatting sqref="I2450">
    <cfRule type="cellIs" dxfId="15779" priority="16625" operator="greaterThan">
      <formula>2.35</formula>
    </cfRule>
  </conditionalFormatting>
  <conditionalFormatting sqref="I2450">
    <cfRule type="cellIs" dxfId="15778" priority="16624" operator="greaterThan">
      <formula>2.35</formula>
    </cfRule>
  </conditionalFormatting>
  <conditionalFormatting sqref="J2450">
    <cfRule type="notContainsBlanks" dxfId="15777" priority="16639">
      <formula>LEN(TRIM(J2450))&gt;0</formula>
    </cfRule>
  </conditionalFormatting>
  <conditionalFormatting sqref="K2450">
    <cfRule type="notContainsBlanks" dxfId="15776" priority="16638">
      <formula>LEN(TRIM(K2450))&gt;0</formula>
    </cfRule>
  </conditionalFormatting>
  <conditionalFormatting sqref="M2450">
    <cfRule type="containsText" dxfId="15775" priority="16637" operator="containsText" text="Complete">
      <formula>NOT(ISERROR(SEARCH("Complete",M2450)))</formula>
    </cfRule>
  </conditionalFormatting>
  <conditionalFormatting sqref="J2450">
    <cfRule type="notContainsBlanks" dxfId="15774" priority="16636">
      <formula>LEN(TRIM(J2450))&gt;0</formula>
    </cfRule>
  </conditionalFormatting>
  <conditionalFormatting sqref="K2450">
    <cfRule type="notContainsBlanks" dxfId="15773" priority="16635">
      <formula>LEN(TRIM(K2450))&gt;0</formula>
    </cfRule>
  </conditionalFormatting>
  <conditionalFormatting sqref="M2450">
    <cfRule type="containsText" dxfId="15772" priority="16634" operator="containsText" text="Complete">
      <formula>NOT(ISERROR(SEARCH("Complete",M2450)))</formula>
    </cfRule>
  </conditionalFormatting>
  <conditionalFormatting sqref="J2450">
    <cfRule type="notContainsBlanks" dxfId="15771" priority="16633">
      <formula>LEN(TRIM(J2450))&gt;0</formula>
    </cfRule>
  </conditionalFormatting>
  <conditionalFormatting sqref="K2450">
    <cfRule type="notContainsBlanks" dxfId="15770" priority="16632">
      <formula>LEN(TRIM(K2450))&gt;0</formula>
    </cfRule>
  </conditionalFormatting>
  <conditionalFormatting sqref="M2450">
    <cfRule type="containsText" dxfId="15769" priority="16631" operator="containsText" text="Complete">
      <formula>NOT(ISERROR(SEARCH("Complete",M2450)))</formula>
    </cfRule>
  </conditionalFormatting>
  <conditionalFormatting sqref="J2450">
    <cfRule type="notContainsBlanks" dxfId="15768" priority="16630">
      <formula>LEN(TRIM(J2450))&gt;0</formula>
    </cfRule>
  </conditionalFormatting>
  <conditionalFormatting sqref="K2450">
    <cfRule type="notContainsBlanks" dxfId="15767" priority="16629">
      <formula>LEN(TRIM(K2450))&gt;0</formula>
    </cfRule>
  </conditionalFormatting>
  <conditionalFormatting sqref="M2450">
    <cfRule type="containsText" dxfId="15766" priority="16628" operator="containsText" text="Complete">
      <formula>NOT(ISERROR(SEARCH("Complete",M2450)))</formula>
    </cfRule>
  </conditionalFormatting>
  <conditionalFormatting sqref="I2451">
    <cfRule type="cellIs" dxfId="15765" priority="16611" operator="greaterThan">
      <formula>2.35</formula>
    </cfRule>
  </conditionalFormatting>
  <conditionalFormatting sqref="I2451">
    <cfRule type="cellIs" dxfId="15764" priority="16610" operator="greaterThan">
      <formula>2.35</formula>
    </cfRule>
  </conditionalFormatting>
  <conditionalFormatting sqref="I2451">
    <cfRule type="cellIs" dxfId="15763" priority="16609" operator="greaterThan">
      <formula>2.35</formula>
    </cfRule>
  </conditionalFormatting>
  <conditionalFormatting sqref="I2451">
    <cfRule type="cellIs" dxfId="15762" priority="16608" operator="greaterThan">
      <formula>2.35</formula>
    </cfRule>
  </conditionalFormatting>
  <conditionalFormatting sqref="J2451">
    <cfRule type="notContainsBlanks" dxfId="15761" priority="16623">
      <formula>LEN(TRIM(J2451))&gt;0</formula>
    </cfRule>
  </conditionalFormatting>
  <conditionalFormatting sqref="K2451">
    <cfRule type="notContainsBlanks" dxfId="15760" priority="16622">
      <formula>LEN(TRIM(K2451))&gt;0</formula>
    </cfRule>
  </conditionalFormatting>
  <conditionalFormatting sqref="M2451">
    <cfRule type="containsText" dxfId="15759" priority="16621" operator="containsText" text="Complete">
      <formula>NOT(ISERROR(SEARCH("Complete",M2451)))</formula>
    </cfRule>
  </conditionalFormatting>
  <conditionalFormatting sqref="J2451">
    <cfRule type="notContainsBlanks" dxfId="15758" priority="16620">
      <formula>LEN(TRIM(J2451))&gt;0</formula>
    </cfRule>
  </conditionalFormatting>
  <conditionalFormatting sqref="K2451">
    <cfRule type="notContainsBlanks" dxfId="15757" priority="16619">
      <formula>LEN(TRIM(K2451))&gt;0</formula>
    </cfRule>
  </conditionalFormatting>
  <conditionalFormatting sqref="M2451">
    <cfRule type="containsText" dxfId="15756" priority="16618" operator="containsText" text="Complete">
      <formula>NOT(ISERROR(SEARCH("Complete",M2451)))</formula>
    </cfRule>
  </conditionalFormatting>
  <conditionalFormatting sqref="J2451">
    <cfRule type="notContainsBlanks" dxfId="15755" priority="16617">
      <formula>LEN(TRIM(J2451))&gt;0</formula>
    </cfRule>
  </conditionalFormatting>
  <conditionalFormatting sqref="K2451">
    <cfRule type="notContainsBlanks" dxfId="15754" priority="16616">
      <formula>LEN(TRIM(K2451))&gt;0</formula>
    </cfRule>
  </conditionalFormatting>
  <conditionalFormatting sqref="M2451">
    <cfRule type="containsText" dxfId="15753" priority="16615" operator="containsText" text="Complete">
      <formula>NOT(ISERROR(SEARCH("Complete",M2451)))</formula>
    </cfRule>
  </conditionalFormatting>
  <conditionalFormatting sqref="J2451">
    <cfRule type="notContainsBlanks" dxfId="15752" priority="16614">
      <formula>LEN(TRIM(J2451))&gt;0</formula>
    </cfRule>
  </conditionalFormatting>
  <conditionalFormatting sqref="K2451">
    <cfRule type="notContainsBlanks" dxfId="15751" priority="16613">
      <formula>LEN(TRIM(K2451))&gt;0</formula>
    </cfRule>
  </conditionalFormatting>
  <conditionalFormatting sqref="M2451">
    <cfRule type="containsText" dxfId="15750" priority="16612" operator="containsText" text="Complete">
      <formula>NOT(ISERROR(SEARCH("Complete",M2451)))</formula>
    </cfRule>
  </conditionalFormatting>
  <conditionalFormatting sqref="I2452">
    <cfRule type="cellIs" dxfId="15749" priority="16595" operator="greaterThan">
      <formula>2.35</formula>
    </cfRule>
  </conditionalFormatting>
  <conditionalFormatting sqref="I2452">
    <cfRule type="cellIs" dxfId="15748" priority="16594" operator="greaterThan">
      <formula>2.35</formula>
    </cfRule>
  </conditionalFormatting>
  <conditionalFormatting sqref="I2452">
    <cfRule type="cellIs" dxfId="15747" priority="16593" operator="greaterThan">
      <formula>2.35</formula>
    </cfRule>
  </conditionalFormatting>
  <conditionalFormatting sqref="I2452">
    <cfRule type="cellIs" dxfId="15746" priority="16592" operator="greaterThan">
      <formula>2.35</formula>
    </cfRule>
  </conditionalFormatting>
  <conditionalFormatting sqref="J2452">
    <cfRule type="notContainsBlanks" dxfId="15745" priority="16607">
      <formula>LEN(TRIM(J2452))&gt;0</formula>
    </cfRule>
  </conditionalFormatting>
  <conditionalFormatting sqref="K2452">
    <cfRule type="notContainsBlanks" dxfId="15744" priority="16606">
      <formula>LEN(TRIM(K2452))&gt;0</formula>
    </cfRule>
  </conditionalFormatting>
  <conditionalFormatting sqref="M2452">
    <cfRule type="containsText" dxfId="15743" priority="16605" operator="containsText" text="Complete">
      <formula>NOT(ISERROR(SEARCH("Complete",M2452)))</formula>
    </cfRule>
  </conditionalFormatting>
  <conditionalFormatting sqref="J2452">
    <cfRule type="notContainsBlanks" dxfId="15742" priority="16604">
      <formula>LEN(TRIM(J2452))&gt;0</formula>
    </cfRule>
  </conditionalFormatting>
  <conditionalFormatting sqref="K2452">
    <cfRule type="notContainsBlanks" dxfId="15741" priority="16603">
      <formula>LEN(TRIM(K2452))&gt;0</formula>
    </cfRule>
  </conditionalFormatting>
  <conditionalFormatting sqref="M2452">
    <cfRule type="containsText" dxfId="15740" priority="16602" operator="containsText" text="Complete">
      <formula>NOT(ISERROR(SEARCH("Complete",M2452)))</formula>
    </cfRule>
  </conditionalFormatting>
  <conditionalFormatting sqref="J2452">
    <cfRule type="notContainsBlanks" dxfId="15739" priority="16601">
      <formula>LEN(TRIM(J2452))&gt;0</formula>
    </cfRule>
  </conditionalFormatting>
  <conditionalFormatting sqref="K2452">
    <cfRule type="notContainsBlanks" dxfId="15738" priority="16600">
      <formula>LEN(TRIM(K2452))&gt;0</formula>
    </cfRule>
  </conditionalFormatting>
  <conditionalFormatting sqref="M2452">
    <cfRule type="containsText" dxfId="15737" priority="16599" operator="containsText" text="Complete">
      <formula>NOT(ISERROR(SEARCH("Complete",M2452)))</formula>
    </cfRule>
  </conditionalFormatting>
  <conditionalFormatting sqref="J2452">
    <cfRule type="notContainsBlanks" dxfId="15736" priority="16598">
      <formula>LEN(TRIM(J2452))&gt;0</formula>
    </cfRule>
  </conditionalFormatting>
  <conditionalFormatting sqref="K2452">
    <cfRule type="notContainsBlanks" dxfId="15735" priority="16597">
      <formula>LEN(TRIM(K2452))&gt;0</formula>
    </cfRule>
  </conditionalFormatting>
  <conditionalFormatting sqref="M2452">
    <cfRule type="containsText" dxfId="15734" priority="16596" operator="containsText" text="Complete">
      <formula>NOT(ISERROR(SEARCH("Complete",M2452)))</formula>
    </cfRule>
  </conditionalFormatting>
  <conditionalFormatting sqref="I2453">
    <cfRule type="cellIs" dxfId="15733" priority="16579" operator="greaterThan">
      <formula>2.35</formula>
    </cfRule>
  </conditionalFormatting>
  <conditionalFormatting sqref="I2453">
    <cfRule type="cellIs" dxfId="15732" priority="16578" operator="greaterThan">
      <formula>2.35</formula>
    </cfRule>
  </conditionalFormatting>
  <conditionalFormatting sqref="I2453">
    <cfRule type="cellIs" dxfId="15731" priority="16577" operator="greaterThan">
      <formula>2.35</formula>
    </cfRule>
  </conditionalFormatting>
  <conditionalFormatting sqref="I2453">
    <cfRule type="cellIs" dxfId="15730" priority="16576" operator="greaterThan">
      <formula>2.35</formula>
    </cfRule>
  </conditionalFormatting>
  <conditionalFormatting sqref="J2453">
    <cfRule type="notContainsBlanks" dxfId="15729" priority="16591">
      <formula>LEN(TRIM(J2453))&gt;0</formula>
    </cfRule>
  </conditionalFormatting>
  <conditionalFormatting sqref="K2453">
    <cfRule type="notContainsBlanks" dxfId="15728" priority="16590">
      <formula>LEN(TRIM(K2453))&gt;0</formula>
    </cfRule>
  </conditionalFormatting>
  <conditionalFormatting sqref="M2453">
    <cfRule type="containsText" dxfId="15727" priority="16589" operator="containsText" text="Complete">
      <formula>NOT(ISERROR(SEARCH("Complete",M2453)))</formula>
    </cfRule>
  </conditionalFormatting>
  <conditionalFormatting sqref="J2453">
    <cfRule type="notContainsBlanks" dxfId="15726" priority="16588">
      <formula>LEN(TRIM(J2453))&gt;0</formula>
    </cfRule>
  </conditionalFormatting>
  <conditionalFormatting sqref="K2453">
    <cfRule type="notContainsBlanks" dxfId="15725" priority="16587">
      <formula>LEN(TRIM(K2453))&gt;0</formula>
    </cfRule>
  </conditionalFormatting>
  <conditionalFormatting sqref="M2453">
    <cfRule type="containsText" dxfId="15724" priority="16586" operator="containsText" text="Complete">
      <formula>NOT(ISERROR(SEARCH("Complete",M2453)))</formula>
    </cfRule>
  </conditionalFormatting>
  <conditionalFormatting sqref="J2453">
    <cfRule type="notContainsBlanks" dxfId="15723" priority="16585">
      <formula>LEN(TRIM(J2453))&gt;0</formula>
    </cfRule>
  </conditionalFormatting>
  <conditionalFormatting sqref="K2453">
    <cfRule type="notContainsBlanks" dxfId="15722" priority="16584">
      <formula>LEN(TRIM(K2453))&gt;0</formula>
    </cfRule>
  </conditionalFormatting>
  <conditionalFormatting sqref="M2453">
    <cfRule type="containsText" dxfId="15721" priority="16583" operator="containsText" text="Complete">
      <formula>NOT(ISERROR(SEARCH("Complete",M2453)))</formula>
    </cfRule>
  </conditionalFormatting>
  <conditionalFormatting sqref="J2453">
    <cfRule type="notContainsBlanks" dxfId="15720" priority="16582">
      <formula>LEN(TRIM(J2453))&gt;0</formula>
    </cfRule>
  </conditionalFormatting>
  <conditionalFormatting sqref="K2453">
    <cfRule type="notContainsBlanks" dxfId="15719" priority="16581">
      <formula>LEN(TRIM(K2453))&gt;0</formula>
    </cfRule>
  </conditionalFormatting>
  <conditionalFormatting sqref="M2453">
    <cfRule type="containsText" dxfId="15718" priority="16580" operator="containsText" text="Complete">
      <formula>NOT(ISERROR(SEARCH("Complete",M2453)))</formula>
    </cfRule>
  </conditionalFormatting>
  <conditionalFormatting sqref="I2454">
    <cfRule type="cellIs" dxfId="15717" priority="16563" operator="greaterThan">
      <formula>2.35</formula>
    </cfRule>
  </conditionalFormatting>
  <conditionalFormatting sqref="I2454">
    <cfRule type="cellIs" dxfId="15716" priority="16562" operator="greaterThan">
      <formula>2.35</formula>
    </cfRule>
  </conditionalFormatting>
  <conditionalFormatting sqref="I2454">
    <cfRule type="cellIs" dxfId="15715" priority="16561" operator="greaterThan">
      <formula>2.35</formula>
    </cfRule>
  </conditionalFormatting>
  <conditionalFormatting sqref="I2454">
    <cfRule type="cellIs" dxfId="15714" priority="16560" operator="greaterThan">
      <formula>2.35</formula>
    </cfRule>
  </conditionalFormatting>
  <conditionalFormatting sqref="J2454">
    <cfRule type="notContainsBlanks" dxfId="15713" priority="16575">
      <formula>LEN(TRIM(J2454))&gt;0</formula>
    </cfRule>
  </conditionalFormatting>
  <conditionalFormatting sqref="K2454">
    <cfRule type="notContainsBlanks" dxfId="15712" priority="16574">
      <formula>LEN(TRIM(K2454))&gt;0</formula>
    </cfRule>
  </conditionalFormatting>
  <conditionalFormatting sqref="M2454">
    <cfRule type="containsText" dxfId="15711" priority="16573" operator="containsText" text="Complete">
      <formula>NOT(ISERROR(SEARCH("Complete",M2454)))</formula>
    </cfRule>
  </conditionalFormatting>
  <conditionalFormatting sqref="J2454">
    <cfRule type="notContainsBlanks" dxfId="15710" priority="16572">
      <formula>LEN(TRIM(J2454))&gt;0</formula>
    </cfRule>
  </conditionalFormatting>
  <conditionalFormatting sqref="K2454">
    <cfRule type="notContainsBlanks" dxfId="15709" priority="16571">
      <formula>LEN(TRIM(K2454))&gt;0</formula>
    </cfRule>
  </conditionalFormatting>
  <conditionalFormatting sqref="M2454">
    <cfRule type="containsText" dxfId="15708" priority="16570" operator="containsText" text="Complete">
      <formula>NOT(ISERROR(SEARCH("Complete",M2454)))</formula>
    </cfRule>
  </conditionalFormatting>
  <conditionalFormatting sqref="J2454">
    <cfRule type="notContainsBlanks" dxfId="15707" priority="16569">
      <formula>LEN(TRIM(J2454))&gt;0</formula>
    </cfRule>
  </conditionalFormatting>
  <conditionalFormatting sqref="K2454">
    <cfRule type="notContainsBlanks" dxfId="15706" priority="16568">
      <formula>LEN(TRIM(K2454))&gt;0</formula>
    </cfRule>
  </conditionalFormatting>
  <conditionalFormatting sqref="M2454">
    <cfRule type="containsText" dxfId="15705" priority="16567" operator="containsText" text="Complete">
      <formula>NOT(ISERROR(SEARCH("Complete",M2454)))</formula>
    </cfRule>
  </conditionalFormatting>
  <conditionalFormatting sqref="J2454">
    <cfRule type="notContainsBlanks" dxfId="15704" priority="16566">
      <formula>LEN(TRIM(J2454))&gt;0</formula>
    </cfRule>
  </conditionalFormatting>
  <conditionalFormatting sqref="K2454">
    <cfRule type="notContainsBlanks" dxfId="15703" priority="16565">
      <formula>LEN(TRIM(K2454))&gt;0</formula>
    </cfRule>
  </conditionalFormatting>
  <conditionalFormatting sqref="M2454">
    <cfRule type="containsText" dxfId="15702" priority="16564" operator="containsText" text="Complete">
      <formula>NOT(ISERROR(SEARCH("Complete",M2454)))</formula>
    </cfRule>
  </conditionalFormatting>
  <conditionalFormatting sqref="I2455">
    <cfRule type="cellIs" dxfId="15701" priority="16547" operator="greaterThan">
      <formula>2.35</formula>
    </cfRule>
  </conditionalFormatting>
  <conditionalFormatting sqref="I2455">
    <cfRule type="cellIs" dxfId="15700" priority="16546" operator="greaterThan">
      <formula>2.35</formula>
    </cfRule>
  </conditionalFormatting>
  <conditionalFormatting sqref="I2455">
    <cfRule type="cellIs" dxfId="15699" priority="16545" operator="greaterThan">
      <formula>2.35</formula>
    </cfRule>
  </conditionalFormatting>
  <conditionalFormatting sqref="I2455">
    <cfRule type="cellIs" dxfId="15698" priority="16544" operator="greaterThan">
      <formula>2.35</formula>
    </cfRule>
  </conditionalFormatting>
  <conditionalFormatting sqref="J2455">
    <cfRule type="notContainsBlanks" dxfId="15697" priority="16559">
      <formula>LEN(TRIM(J2455))&gt;0</formula>
    </cfRule>
  </conditionalFormatting>
  <conditionalFormatting sqref="K2455">
    <cfRule type="notContainsBlanks" dxfId="15696" priority="16558">
      <formula>LEN(TRIM(K2455))&gt;0</formula>
    </cfRule>
  </conditionalFormatting>
  <conditionalFormatting sqref="M2455">
    <cfRule type="containsText" dxfId="15695" priority="16557" operator="containsText" text="Complete">
      <formula>NOT(ISERROR(SEARCH("Complete",M2455)))</formula>
    </cfRule>
  </conditionalFormatting>
  <conditionalFormatting sqref="J2455">
    <cfRule type="notContainsBlanks" dxfId="15694" priority="16556">
      <formula>LEN(TRIM(J2455))&gt;0</formula>
    </cfRule>
  </conditionalFormatting>
  <conditionalFormatting sqref="K2455">
    <cfRule type="notContainsBlanks" dxfId="15693" priority="16555">
      <formula>LEN(TRIM(K2455))&gt;0</formula>
    </cfRule>
  </conditionalFormatting>
  <conditionalFormatting sqref="M2455">
    <cfRule type="containsText" dxfId="15692" priority="16554" operator="containsText" text="Complete">
      <formula>NOT(ISERROR(SEARCH("Complete",M2455)))</formula>
    </cfRule>
  </conditionalFormatting>
  <conditionalFormatting sqref="J2455">
    <cfRule type="notContainsBlanks" dxfId="15691" priority="16553">
      <formula>LEN(TRIM(J2455))&gt;0</formula>
    </cfRule>
  </conditionalFormatting>
  <conditionalFormatting sqref="K2455">
    <cfRule type="notContainsBlanks" dxfId="15690" priority="16552">
      <formula>LEN(TRIM(K2455))&gt;0</formula>
    </cfRule>
  </conditionalFormatting>
  <conditionalFormatting sqref="M2455">
    <cfRule type="containsText" dxfId="15689" priority="16551" operator="containsText" text="Complete">
      <formula>NOT(ISERROR(SEARCH("Complete",M2455)))</formula>
    </cfRule>
  </conditionalFormatting>
  <conditionalFormatting sqref="J2455">
    <cfRule type="notContainsBlanks" dxfId="15688" priority="16550">
      <formula>LEN(TRIM(J2455))&gt;0</formula>
    </cfRule>
  </conditionalFormatting>
  <conditionalFormatting sqref="K2455">
    <cfRule type="notContainsBlanks" dxfId="15687" priority="16549">
      <formula>LEN(TRIM(K2455))&gt;0</formula>
    </cfRule>
  </conditionalFormatting>
  <conditionalFormatting sqref="M2455">
    <cfRule type="containsText" dxfId="15686" priority="16548" operator="containsText" text="Complete">
      <formula>NOT(ISERROR(SEARCH("Complete",M2455)))</formula>
    </cfRule>
  </conditionalFormatting>
  <conditionalFormatting sqref="I2456">
    <cfRule type="cellIs" dxfId="15685" priority="16531" operator="greaterThan">
      <formula>2.35</formula>
    </cfRule>
  </conditionalFormatting>
  <conditionalFormatting sqref="I2456">
    <cfRule type="cellIs" dxfId="15684" priority="16530" operator="greaterThan">
      <formula>2.35</formula>
    </cfRule>
  </conditionalFormatting>
  <conditionalFormatting sqref="I2456">
    <cfRule type="cellIs" dxfId="15683" priority="16529" operator="greaterThan">
      <formula>2.35</formula>
    </cfRule>
  </conditionalFormatting>
  <conditionalFormatting sqref="I2456">
    <cfRule type="cellIs" dxfId="15682" priority="16528" operator="greaterThan">
      <formula>2.35</formula>
    </cfRule>
  </conditionalFormatting>
  <conditionalFormatting sqref="J2456">
    <cfRule type="notContainsBlanks" dxfId="15681" priority="16543">
      <formula>LEN(TRIM(J2456))&gt;0</formula>
    </cfRule>
  </conditionalFormatting>
  <conditionalFormatting sqref="K2456">
    <cfRule type="notContainsBlanks" dxfId="15680" priority="16542">
      <formula>LEN(TRIM(K2456))&gt;0</formula>
    </cfRule>
  </conditionalFormatting>
  <conditionalFormatting sqref="M2456">
    <cfRule type="containsText" dxfId="15679" priority="16541" operator="containsText" text="Complete">
      <formula>NOT(ISERROR(SEARCH("Complete",M2456)))</formula>
    </cfRule>
  </conditionalFormatting>
  <conditionalFormatting sqref="J2456">
    <cfRule type="notContainsBlanks" dxfId="15678" priority="16540">
      <formula>LEN(TRIM(J2456))&gt;0</formula>
    </cfRule>
  </conditionalFormatting>
  <conditionalFormatting sqref="K2456">
    <cfRule type="notContainsBlanks" dxfId="15677" priority="16539">
      <formula>LEN(TRIM(K2456))&gt;0</formula>
    </cfRule>
  </conditionalFormatting>
  <conditionalFormatting sqref="M2456">
    <cfRule type="containsText" dxfId="15676" priority="16538" operator="containsText" text="Complete">
      <formula>NOT(ISERROR(SEARCH("Complete",M2456)))</formula>
    </cfRule>
  </conditionalFormatting>
  <conditionalFormatting sqref="J2456">
    <cfRule type="notContainsBlanks" dxfId="15675" priority="16537">
      <formula>LEN(TRIM(J2456))&gt;0</formula>
    </cfRule>
  </conditionalFormatting>
  <conditionalFormatting sqref="K2456">
    <cfRule type="notContainsBlanks" dxfId="15674" priority="16536">
      <formula>LEN(TRIM(K2456))&gt;0</formula>
    </cfRule>
  </conditionalFormatting>
  <conditionalFormatting sqref="M2456">
    <cfRule type="containsText" dxfId="15673" priority="16535" operator="containsText" text="Complete">
      <formula>NOT(ISERROR(SEARCH("Complete",M2456)))</formula>
    </cfRule>
  </conditionalFormatting>
  <conditionalFormatting sqref="J2456">
    <cfRule type="notContainsBlanks" dxfId="15672" priority="16534">
      <formula>LEN(TRIM(J2456))&gt;0</formula>
    </cfRule>
  </conditionalFormatting>
  <conditionalFormatting sqref="K2456">
    <cfRule type="notContainsBlanks" dxfId="15671" priority="16533">
      <formula>LEN(TRIM(K2456))&gt;0</formula>
    </cfRule>
  </conditionalFormatting>
  <conditionalFormatting sqref="M2456">
    <cfRule type="containsText" dxfId="15670" priority="16532" operator="containsText" text="Complete">
      <formula>NOT(ISERROR(SEARCH("Complete",M2456)))</formula>
    </cfRule>
  </conditionalFormatting>
  <conditionalFormatting sqref="I2457">
    <cfRule type="cellIs" dxfId="15669" priority="16515" operator="greaterThan">
      <formula>2.35</formula>
    </cfRule>
  </conditionalFormatting>
  <conditionalFormatting sqref="I2457">
    <cfRule type="cellIs" dxfId="15668" priority="16514" operator="greaterThan">
      <formula>2.35</formula>
    </cfRule>
  </conditionalFormatting>
  <conditionalFormatting sqref="I2457">
    <cfRule type="cellIs" dxfId="15667" priority="16513" operator="greaterThan">
      <formula>2.35</formula>
    </cfRule>
  </conditionalFormatting>
  <conditionalFormatting sqref="I2457">
    <cfRule type="cellIs" dxfId="15666" priority="16512" operator="greaterThan">
      <formula>2.35</formula>
    </cfRule>
  </conditionalFormatting>
  <conditionalFormatting sqref="J2457">
    <cfRule type="notContainsBlanks" dxfId="15665" priority="16527">
      <formula>LEN(TRIM(J2457))&gt;0</formula>
    </cfRule>
  </conditionalFormatting>
  <conditionalFormatting sqref="K2457">
    <cfRule type="notContainsBlanks" dxfId="15664" priority="16526">
      <formula>LEN(TRIM(K2457))&gt;0</formula>
    </cfRule>
  </conditionalFormatting>
  <conditionalFormatting sqref="M2457">
    <cfRule type="containsText" dxfId="15663" priority="16525" operator="containsText" text="Complete">
      <formula>NOT(ISERROR(SEARCH("Complete",M2457)))</formula>
    </cfRule>
  </conditionalFormatting>
  <conditionalFormatting sqref="J2457">
    <cfRule type="notContainsBlanks" dxfId="15662" priority="16524">
      <formula>LEN(TRIM(J2457))&gt;0</formula>
    </cfRule>
  </conditionalFormatting>
  <conditionalFormatting sqref="K2457">
    <cfRule type="notContainsBlanks" dxfId="15661" priority="16523">
      <formula>LEN(TRIM(K2457))&gt;0</formula>
    </cfRule>
  </conditionalFormatting>
  <conditionalFormatting sqref="M2457">
    <cfRule type="containsText" dxfId="15660" priority="16522" operator="containsText" text="Complete">
      <formula>NOT(ISERROR(SEARCH("Complete",M2457)))</formula>
    </cfRule>
  </conditionalFormatting>
  <conditionalFormatting sqref="J2457">
    <cfRule type="notContainsBlanks" dxfId="15659" priority="16521">
      <formula>LEN(TRIM(J2457))&gt;0</formula>
    </cfRule>
  </conditionalFormatting>
  <conditionalFormatting sqref="K2457">
    <cfRule type="notContainsBlanks" dxfId="15658" priority="16520">
      <formula>LEN(TRIM(K2457))&gt;0</formula>
    </cfRule>
  </conditionalFormatting>
  <conditionalFormatting sqref="M2457">
    <cfRule type="containsText" dxfId="15657" priority="16519" operator="containsText" text="Complete">
      <formula>NOT(ISERROR(SEARCH("Complete",M2457)))</formula>
    </cfRule>
  </conditionalFormatting>
  <conditionalFormatting sqref="J2457">
    <cfRule type="notContainsBlanks" dxfId="15656" priority="16518">
      <formula>LEN(TRIM(J2457))&gt;0</formula>
    </cfRule>
  </conditionalFormatting>
  <conditionalFormatting sqref="K2457">
    <cfRule type="notContainsBlanks" dxfId="15655" priority="16517">
      <formula>LEN(TRIM(K2457))&gt;0</formula>
    </cfRule>
  </conditionalFormatting>
  <conditionalFormatting sqref="M2457">
    <cfRule type="containsText" dxfId="15654" priority="16516" operator="containsText" text="Complete">
      <formula>NOT(ISERROR(SEARCH("Complete",M2457)))</formula>
    </cfRule>
  </conditionalFormatting>
  <conditionalFormatting sqref="I2458">
    <cfRule type="cellIs" dxfId="15653" priority="16499" operator="greaterThan">
      <formula>2.35</formula>
    </cfRule>
  </conditionalFormatting>
  <conditionalFormatting sqref="I2458">
    <cfRule type="cellIs" dxfId="15652" priority="16498" operator="greaterThan">
      <formula>2.35</formula>
    </cfRule>
  </conditionalFormatting>
  <conditionalFormatting sqref="I2458">
    <cfRule type="cellIs" dxfId="15651" priority="16497" operator="greaterThan">
      <formula>2.35</formula>
    </cfRule>
  </conditionalFormatting>
  <conditionalFormatting sqref="I2458">
    <cfRule type="cellIs" dxfId="15650" priority="16496" operator="greaterThan">
      <formula>2.35</formula>
    </cfRule>
  </conditionalFormatting>
  <conditionalFormatting sqref="J2458">
    <cfRule type="notContainsBlanks" dxfId="15649" priority="16511">
      <formula>LEN(TRIM(J2458))&gt;0</formula>
    </cfRule>
  </conditionalFormatting>
  <conditionalFormatting sqref="K2458">
    <cfRule type="notContainsBlanks" dxfId="15648" priority="16510">
      <formula>LEN(TRIM(K2458))&gt;0</formula>
    </cfRule>
  </conditionalFormatting>
  <conditionalFormatting sqref="M2458">
    <cfRule type="containsText" dxfId="15647" priority="16509" operator="containsText" text="Complete">
      <formula>NOT(ISERROR(SEARCH("Complete",M2458)))</formula>
    </cfRule>
  </conditionalFormatting>
  <conditionalFormatting sqref="J2458">
    <cfRule type="notContainsBlanks" dxfId="15646" priority="16508">
      <formula>LEN(TRIM(J2458))&gt;0</formula>
    </cfRule>
  </conditionalFormatting>
  <conditionalFormatting sqref="K2458">
    <cfRule type="notContainsBlanks" dxfId="15645" priority="16507">
      <formula>LEN(TRIM(K2458))&gt;0</formula>
    </cfRule>
  </conditionalFormatting>
  <conditionalFormatting sqref="M2458">
    <cfRule type="containsText" dxfId="15644" priority="16506" operator="containsText" text="Complete">
      <formula>NOT(ISERROR(SEARCH("Complete",M2458)))</formula>
    </cfRule>
  </conditionalFormatting>
  <conditionalFormatting sqref="J2458">
    <cfRule type="notContainsBlanks" dxfId="15643" priority="16505">
      <formula>LEN(TRIM(J2458))&gt;0</formula>
    </cfRule>
  </conditionalFormatting>
  <conditionalFormatting sqref="K2458">
    <cfRule type="notContainsBlanks" dxfId="15642" priority="16504">
      <formula>LEN(TRIM(K2458))&gt;0</formula>
    </cfRule>
  </conditionalFormatting>
  <conditionalFormatting sqref="M2458">
    <cfRule type="containsText" dxfId="15641" priority="16503" operator="containsText" text="Complete">
      <formula>NOT(ISERROR(SEARCH("Complete",M2458)))</formula>
    </cfRule>
  </conditionalFormatting>
  <conditionalFormatting sqref="J2458">
    <cfRule type="notContainsBlanks" dxfId="15640" priority="16502">
      <formula>LEN(TRIM(J2458))&gt;0</formula>
    </cfRule>
  </conditionalFormatting>
  <conditionalFormatting sqref="K2458">
    <cfRule type="notContainsBlanks" dxfId="15639" priority="16501">
      <formula>LEN(TRIM(K2458))&gt;0</formula>
    </cfRule>
  </conditionalFormatting>
  <conditionalFormatting sqref="M2458">
    <cfRule type="containsText" dxfId="15638" priority="16500" operator="containsText" text="Complete">
      <formula>NOT(ISERROR(SEARCH("Complete",M2458)))</formula>
    </cfRule>
  </conditionalFormatting>
  <conditionalFormatting sqref="I2459">
    <cfRule type="cellIs" dxfId="15637" priority="16483" operator="greaterThan">
      <formula>2.35</formula>
    </cfRule>
  </conditionalFormatting>
  <conditionalFormatting sqref="I2459">
    <cfRule type="cellIs" dxfId="15636" priority="16482" operator="greaterThan">
      <formula>2.35</formula>
    </cfRule>
  </conditionalFormatting>
  <conditionalFormatting sqref="I2459">
    <cfRule type="cellIs" dxfId="15635" priority="16481" operator="greaterThan">
      <formula>2.35</formula>
    </cfRule>
  </conditionalFormatting>
  <conditionalFormatting sqref="I2459">
    <cfRule type="cellIs" dxfId="15634" priority="16480" operator="greaterThan">
      <formula>2.35</formula>
    </cfRule>
  </conditionalFormatting>
  <conditionalFormatting sqref="J2459">
    <cfRule type="notContainsBlanks" dxfId="15633" priority="16495">
      <formula>LEN(TRIM(J2459))&gt;0</formula>
    </cfRule>
  </conditionalFormatting>
  <conditionalFormatting sqref="K2459">
    <cfRule type="notContainsBlanks" dxfId="15632" priority="16494">
      <formula>LEN(TRIM(K2459))&gt;0</formula>
    </cfRule>
  </conditionalFormatting>
  <conditionalFormatting sqref="M2459">
    <cfRule type="containsText" dxfId="15631" priority="16493" operator="containsText" text="Complete">
      <formula>NOT(ISERROR(SEARCH("Complete",M2459)))</formula>
    </cfRule>
  </conditionalFormatting>
  <conditionalFormatting sqref="J2459">
    <cfRule type="notContainsBlanks" dxfId="15630" priority="16492">
      <formula>LEN(TRIM(J2459))&gt;0</formula>
    </cfRule>
  </conditionalFormatting>
  <conditionalFormatting sqref="K2459">
    <cfRule type="notContainsBlanks" dxfId="15629" priority="16491">
      <formula>LEN(TRIM(K2459))&gt;0</formula>
    </cfRule>
  </conditionalFormatting>
  <conditionalFormatting sqref="M2459">
    <cfRule type="containsText" dxfId="15628" priority="16490" operator="containsText" text="Complete">
      <formula>NOT(ISERROR(SEARCH("Complete",M2459)))</formula>
    </cfRule>
  </conditionalFormatting>
  <conditionalFormatting sqref="J2459">
    <cfRule type="notContainsBlanks" dxfId="15627" priority="16489">
      <formula>LEN(TRIM(J2459))&gt;0</formula>
    </cfRule>
  </conditionalFormatting>
  <conditionalFormatting sqref="K2459">
    <cfRule type="notContainsBlanks" dxfId="15626" priority="16488">
      <formula>LEN(TRIM(K2459))&gt;0</formula>
    </cfRule>
  </conditionalFormatting>
  <conditionalFormatting sqref="M2459">
    <cfRule type="containsText" dxfId="15625" priority="16487" operator="containsText" text="Complete">
      <formula>NOT(ISERROR(SEARCH("Complete",M2459)))</formula>
    </cfRule>
  </conditionalFormatting>
  <conditionalFormatting sqref="J2459">
    <cfRule type="notContainsBlanks" dxfId="15624" priority="16486">
      <formula>LEN(TRIM(J2459))&gt;0</formula>
    </cfRule>
  </conditionalFormatting>
  <conditionalFormatting sqref="K2459">
    <cfRule type="notContainsBlanks" dxfId="15623" priority="16485">
      <formula>LEN(TRIM(K2459))&gt;0</formula>
    </cfRule>
  </conditionalFormatting>
  <conditionalFormatting sqref="M2459">
    <cfRule type="containsText" dxfId="15622" priority="16484" operator="containsText" text="Complete">
      <formula>NOT(ISERROR(SEARCH("Complete",M2459)))</formula>
    </cfRule>
  </conditionalFormatting>
  <conditionalFormatting sqref="I2460">
    <cfRule type="cellIs" dxfId="15621" priority="16467" operator="greaterThan">
      <formula>2.35</formula>
    </cfRule>
  </conditionalFormatting>
  <conditionalFormatting sqref="I2460">
    <cfRule type="cellIs" dxfId="15620" priority="16466" operator="greaterThan">
      <formula>2.35</formula>
    </cfRule>
  </conditionalFormatting>
  <conditionalFormatting sqref="I2460">
    <cfRule type="cellIs" dxfId="15619" priority="16465" operator="greaterThan">
      <formula>2.35</formula>
    </cfRule>
  </conditionalFormatting>
  <conditionalFormatting sqref="I2460">
    <cfRule type="cellIs" dxfId="15618" priority="16464" operator="greaterThan">
      <formula>2.35</formula>
    </cfRule>
  </conditionalFormatting>
  <conditionalFormatting sqref="J2460">
    <cfRule type="notContainsBlanks" dxfId="15617" priority="16479">
      <formula>LEN(TRIM(J2460))&gt;0</formula>
    </cfRule>
  </conditionalFormatting>
  <conditionalFormatting sqref="K2460">
    <cfRule type="notContainsBlanks" dxfId="15616" priority="16478">
      <formula>LEN(TRIM(K2460))&gt;0</formula>
    </cfRule>
  </conditionalFormatting>
  <conditionalFormatting sqref="M2460">
    <cfRule type="containsText" dxfId="15615" priority="16477" operator="containsText" text="Complete">
      <formula>NOT(ISERROR(SEARCH("Complete",M2460)))</formula>
    </cfRule>
  </conditionalFormatting>
  <conditionalFormatting sqref="J2460">
    <cfRule type="notContainsBlanks" dxfId="15614" priority="16476">
      <formula>LEN(TRIM(J2460))&gt;0</formula>
    </cfRule>
  </conditionalFormatting>
  <conditionalFormatting sqref="K2460">
    <cfRule type="notContainsBlanks" dxfId="15613" priority="16475">
      <formula>LEN(TRIM(K2460))&gt;0</formula>
    </cfRule>
  </conditionalFormatting>
  <conditionalFormatting sqref="M2460">
    <cfRule type="containsText" dxfId="15612" priority="16474" operator="containsText" text="Complete">
      <formula>NOT(ISERROR(SEARCH("Complete",M2460)))</formula>
    </cfRule>
  </conditionalFormatting>
  <conditionalFormatting sqref="J2460">
    <cfRule type="notContainsBlanks" dxfId="15611" priority="16473">
      <formula>LEN(TRIM(J2460))&gt;0</formula>
    </cfRule>
  </conditionalFormatting>
  <conditionalFormatting sqref="K2460">
    <cfRule type="notContainsBlanks" dxfId="15610" priority="16472">
      <formula>LEN(TRIM(K2460))&gt;0</formula>
    </cfRule>
  </conditionalFormatting>
  <conditionalFormatting sqref="M2460">
    <cfRule type="containsText" dxfId="15609" priority="16471" operator="containsText" text="Complete">
      <formula>NOT(ISERROR(SEARCH("Complete",M2460)))</formula>
    </cfRule>
  </conditionalFormatting>
  <conditionalFormatting sqref="J2460">
    <cfRule type="notContainsBlanks" dxfId="15608" priority="16470">
      <formula>LEN(TRIM(J2460))&gt;0</formula>
    </cfRule>
  </conditionalFormatting>
  <conditionalFormatting sqref="K2460">
    <cfRule type="notContainsBlanks" dxfId="15607" priority="16469">
      <formula>LEN(TRIM(K2460))&gt;0</formula>
    </cfRule>
  </conditionalFormatting>
  <conditionalFormatting sqref="M2460">
    <cfRule type="containsText" dxfId="15606" priority="16468" operator="containsText" text="Complete">
      <formula>NOT(ISERROR(SEARCH("Complete",M2460)))</formula>
    </cfRule>
  </conditionalFormatting>
  <conditionalFormatting sqref="I2461">
    <cfRule type="cellIs" dxfId="15605" priority="16451" operator="greaterThan">
      <formula>2.35</formula>
    </cfRule>
  </conditionalFormatting>
  <conditionalFormatting sqref="I2461">
    <cfRule type="cellIs" dxfId="15604" priority="16450" operator="greaterThan">
      <formula>2.35</formula>
    </cfRule>
  </conditionalFormatting>
  <conditionalFormatting sqref="I2461">
    <cfRule type="cellIs" dxfId="15603" priority="16449" operator="greaterThan">
      <formula>2.35</formula>
    </cfRule>
  </conditionalFormatting>
  <conditionalFormatting sqref="I2461">
    <cfRule type="cellIs" dxfId="15602" priority="16448" operator="greaterThan">
      <formula>2.35</formula>
    </cfRule>
  </conditionalFormatting>
  <conditionalFormatting sqref="J2461">
    <cfRule type="notContainsBlanks" dxfId="15601" priority="16463">
      <formula>LEN(TRIM(J2461))&gt;0</formula>
    </cfRule>
  </conditionalFormatting>
  <conditionalFormatting sqref="K2461">
    <cfRule type="notContainsBlanks" dxfId="15600" priority="16462">
      <formula>LEN(TRIM(K2461))&gt;0</formula>
    </cfRule>
  </conditionalFormatting>
  <conditionalFormatting sqref="M2461">
    <cfRule type="containsText" dxfId="15599" priority="16461" operator="containsText" text="Complete">
      <formula>NOT(ISERROR(SEARCH("Complete",M2461)))</formula>
    </cfRule>
  </conditionalFormatting>
  <conditionalFormatting sqref="J2461">
    <cfRule type="notContainsBlanks" dxfId="15598" priority="16460">
      <formula>LEN(TRIM(J2461))&gt;0</formula>
    </cfRule>
  </conditionalFormatting>
  <conditionalFormatting sqref="K2461">
    <cfRule type="notContainsBlanks" dxfId="15597" priority="16459">
      <formula>LEN(TRIM(K2461))&gt;0</formula>
    </cfRule>
  </conditionalFormatting>
  <conditionalFormatting sqref="M2461">
    <cfRule type="containsText" dxfId="15596" priority="16458" operator="containsText" text="Complete">
      <formula>NOT(ISERROR(SEARCH("Complete",M2461)))</formula>
    </cfRule>
  </conditionalFormatting>
  <conditionalFormatting sqref="J2461">
    <cfRule type="notContainsBlanks" dxfId="15595" priority="16457">
      <formula>LEN(TRIM(J2461))&gt;0</formula>
    </cfRule>
  </conditionalFormatting>
  <conditionalFormatting sqref="K2461">
    <cfRule type="notContainsBlanks" dxfId="15594" priority="16456">
      <formula>LEN(TRIM(K2461))&gt;0</formula>
    </cfRule>
  </conditionalFormatting>
  <conditionalFormatting sqref="M2461">
    <cfRule type="containsText" dxfId="15593" priority="16455" operator="containsText" text="Complete">
      <formula>NOT(ISERROR(SEARCH("Complete",M2461)))</formula>
    </cfRule>
  </conditionalFormatting>
  <conditionalFormatting sqref="J2461">
    <cfRule type="notContainsBlanks" dxfId="15592" priority="16454">
      <formula>LEN(TRIM(J2461))&gt;0</formula>
    </cfRule>
  </conditionalFormatting>
  <conditionalFormatting sqref="K2461">
    <cfRule type="notContainsBlanks" dxfId="15591" priority="16453">
      <formula>LEN(TRIM(K2461))&gt;0</formula>
    </cfRule>
  </conditionalFormatting>
  <conditionalFormatting sqref="M2461">
    <cfRule type="containsText" dxfId="15590" priority="16452" operator="containsText" text="Complete">
      <formula>NOT(ISERROR(SEARCH("Complete",M2461)))</formula>
    </cfRule>
  </conditionalFormatting>
  <conditionalFormatting sqref="I2462">
    <cfRule type="cellIs" dxfId="15589" priority="16435" operator="greaterThan">
      <formula>2.35</formula>
    </cfRule>
  </conditionalFormatting>
  <conditionalFormatting sqref="I2462">
    <cfRule type="cellIs" dxfId="15588" priority="16434" operator="greaterThan">
      <formula>2.35</formula>
    </cfRule>
  </conditionalFormatting>
  <conditionalFormatting sqref="I2462">
    <cfRule type="cellIs" dxfId="15587" priority="16433" operator="greaterThan">
      <formula>2.35</formula>
    </cfRule>
  </conditionalFormatting>
  <conditionalFormatting sqref="I2462">
    <cfRule type="cellIs" dxfId="15586" priority="16432" operator="greaterThan">
      <formula>2.35</formula>
    </cfRule>
  </conditionalFormatting>
  <conditionalFormatting sqref="J2462">
    <cfRule type="notContainsBlanks" dxfId="15585" priority="16447">
      <formula>LEN(TRIM(J2462))&gt;0</formula>
    </cfRule>
  </conditionalFormatting>
  <conditionalFormatting sqref="K2462">
    <cfRule type="notContainsBlanks" dxfId="15584" priority="16446">
      <formula>LEN(TRIM(K2462))&gt;0</formula>
    </cfRule>
  </conditionalFormatting>
  <conditionalFormatting sqref="M2462">
    <cfRule type="containsText" dxfId="15583" priority="16445" operator="containsText" text="Complete">
      <formula>NOT(ISERROR(SEARCH("Complete",M2462)))</formula>
    </cfRule>
  </conditionalFormatting>
  <conditionalFormatting sqref="J2462">
    <cfRule type="notContainsBlanks" dxfId="15582" priority="16444">
      <formula>LEN(TRIM(J2462))&gt;0</formula>
    </cfRule>
  </conditionalFormatting>
  <conditionalFormatting sqref="K2462">
    <cfRule type="notContainsBlanks" dxfId="15581" priority="16443">
      <formula>LEN(TRIM(K2462))&gt;0</formula>
    </cfRule>
  </conditionalFormatting>
  <conditionalFormatting sqref="M2462">
    <cfRule type="containsText" dxfId="15580" priority="16442" operator="containsText" text="Complete">
      <formula>NOT(ISERROR(SEARCH("Complete",M2462)))</formula>
    </cfRule>
  </conditionalFormatting>
  <conditionalFormatting sqref="J2462">
    <cfRule type="notContainsBlanks" dxfId="15579" priority="16441">
      <formula>LEN(TRIM(J2462))&gt;0</formula>
    </cfRule>
  </conditionalFormatting>
  <conditionalFormatting sqref="K2462">
    <cfRule type="notContainsBlanks" dxfId="15578" priority="16440">
      <formula>LEN(TRIM(K2462))&gt;0</formula>
    </cfRule>
  </conditionalFormatting>
  <conditionalFormatting sqref="M2462">
    <cfRule type="containsText" dxfId="15577" priority="16439" operator="containsText" text="Complete">
      <formula>NOT(ISERROR(SEARCH("Complete",M2462)))</formula>
    </cfRule>
  </conditionalFormatting>
  <conditionalFormatting sqref="J2462">
    <cfRule type="notContainsBlanks" dxfId="15576" priority="16438">
      <formula>LEN(TRIM(J2462))&gt;0</formula>
    </cfRule>
  </conditionalFormatting>
  <conditionalFormatting sqref="K2462">
    <cfRule type="notContainsBlanks" dxfId="15575" priority="16437">
      <formula>LEN(TRIM(K2462))&gt;0</formula>
    </cfRule>
  </conditionalFormatting>
  <conditionalFormatting sqref="M2462">
    <cfRule type="containsText" dxfId="15574" priority="16436" operator="containsText" text="Complete">
      <formula>NOT(ISERROR(SEARCH("Complete",M2462)))</formula>
    </cfRule>
  </conditionalFormatting>
  <conditionalFormatting sqref="I2463">
    <cfRule type="cellIs" dxfId="15573" priority="16419" operator="greaterThan">
      <formula>2.35</formula>
    </cfRule>
  </conditionalFormatting>
  <conditionalFormatting sqref="I2463">
    <cfRule type="cellIs" dxfId="15572" priority="16418" operator="greaterThan">
      <formula>2.35</formula>
    </cfRule>
  </conditionalFormatting>
  <conditionalFormatting sqref="I2463">
    <cfRule type="cellIs" dxfId="15571" priority="16417" operator="greaterThan">
      <formula>2.35</formula>
    </cfRule>
  </conditionalFormatting>
  <conditionalFormatting sqref="I2463">
    <cfRule type="cellIs" dxfId="15570" priority="16416" operator="greaterThan">
      <formula>2.35</formula>
    </cfRule>
  </conditionalFormatting>
  <conditionalFormatting sqref="J2463">
    <cfRule type="notContainsBlanks" dxfId="15569" priority="16431">
      <formula>LEN(TRIM(J2463))&gt;0</formula>
    </cfRule>
  </conditionalFormatting>
  <conditionalFormatting sqref="K2463">
    <cfRule type="notContainsBlanks" dxfId="15568" priority="16430">
      <formula>LEN(TRIM(K2463))&gt;0</formula>
    </cfRule>
  </conditionalFormatting>
  <conditionalFormatting sqref="M2463">
    <cfRule type="containsText" dxfId="15567" priority="16429" operator="containsText" text="Complete">
      <formula>NOT(ISERROR(SEARCH("Complete",M2463)))</formula>
    </cfRule>
  </conditionalFormatting>
  <conditionalFormatting sqref="J2463">
    <cfRule type="notContainsBlanks" dxfId="15566" priority="16428">
      <formula>LEN(TRIM(J2463))&gt;0</formula>
    </cfRule>
  </conditionalFormatting>
  <conditionalFormatting sqref="K2463">
    <cfRule type="notContainsBlanks" dxfId="15565" priority="16427">
      <formula>LEN(TRIM(K2463))&gt;0</formula>
    </cfRule>
  </conditionalFormatting>
  <conditionalFormatting sqref="M2463">
    <cfRule type="containsText" dxfId="15564" priority="16426" operator="containsText" text="Complete">
      <formula>NOT(ISERROR(SEARCH("Complete",M2463)))</formula>
    </cfRule>
  </conditionalFormatting>
  <conditionalFormatting sqref="J2463">
    <cfRule type="notContainsBlanks" dxfId="15563" priority="16425">
      <formula>LEN(TRIM(J2463))&gt;0</formula>
    </cfRule>
  </conditionalFormatting>
  <conditionalFormatting sqref="K2463">
    <cfRule type="notContainsBlanks" dxfId="15562" priority="16424">
      <formula>LEN(TRIM(K2463))&gt;0</formula>
    </cfRule>
  </conditionalFormatting>
  <conditionalFormatting sqref="M2463">
    <cfRule type="containsText" dxfId="15561" priority="16423" operator="containsText" text="Complete">
      <formula>NOT(ISERROR(SEARCH("Complete",M2463)))</formula>
    </cfRule>
  </conditionalFormatting>
  <conditionalFormatting sqref="J2463">
    <cfRule type="notContainsBlanks" dxfId="15560" priority="16422">
      <formula>LEN(TRIM(J2463))&gt;0</formula>
    </cfRule>
  </conditionalFormatting>
  <conditionalFormatting sqref="K2463">
    <cfRule type="notContainsBlanks" dxfId="15559" priority="16421">
      <formula>LEN(TRIM(K2463))&gt;0</formula>
    </cfRule>
  </conditionalFormatting>
  <conditionalFormatting sqref="M2463">
    <cfRule type="containsText" dxfId="15558" priority="16420" operator="containsText" text="Complete">
      <formula>NOT(ISERROR(SEARCH("Complete",M2463)))</formula>
    </cfRule>
  </conditionalFormatting>
  <conditionalFormatting sqref="I2464">
    <cfRule type="cellIs" dxfId="15557" priority="16403" operator="greaterThan">
      <formula>2.35</formula>
    </cfRule>
  </conditionalFormatting>
  <conditionalFormatting sqref="I2464">
    <cfRule type="cellIs" dxfId="15556" priority="16402" operator="greaterThan">
      <formula>2.35</formula>
    </cfRule>
  </conditionalFormatting>
  <conditionalFormatting sqref="I2464">
    <cfRule type="cellIs" dxfId="15555" priority="16401" operator="greaterThan">
      <formula>2.35</formula>
    </cfRule>
  </conditionalFormatting>
  <conditionalFormatting sqref="I2464">
    <cfRule type="cellIs" dxfId="15554" priority="16400" operator="greaterThan">
      <formula>2.35</formula>
    </cfRule>
  </conditionalFormatting>
  <conditionalFormatting sqref="J2464">
    <cfRule type="notContainsBlanks" dxfId="15553" priority="16415">
      <formula>LEN(TRIM(J2464))&gt;0</formula>
    </cfRule>
  </conditionalFormatting>
  <conditionalFormatting sqref="K2464">
    <cfRule type="notContainsBlanks" dxfId="15552" priority="16414">
      <formula>LEN(TRIM(K2464))&gt;0</formula>
    </cfRule>
  </conditionalFormatting>
  <conditionalFormatting sqref="M2464">
    <cfRule type="containsText" dxfId="15551" priority="16413" operator="containsText" text="Complete">
      <formula>NOT(ISERROR(SEARCH("Complete",M2464)))</formula>
    </cfRule>
  </conditionalFormatting>
  <conditionalFormatting sqref="J2464">
    <cfRule type="notContainsBlanks" dxfId="15550" priority="16412">
      <formula>LEN(TRIM(J2464))&gt;0</formula>
    </cfRule>
  </conditionalFormatting>
  <conditionalFormatting sqref="K2464">
    <cfRule type="notContainsBlanks" dxfId="15549" priority="16411">
      <formula>LEN(TRIM(K2464))&gt;0</formula>
    </cfRule>
  </conditionalFormatting>
  <conditionalFormatting sqref="M2464">
    <cfRule type="containsText" dxfId="15548" priority="16410" operator="containsText" text="Complete">
      <formula>NOT(ISERROR(SEARCH("Complete",M2464)))</formula>
    </cfRule>
  </conditionalFormatting>
  <conditionalFormatting sqref="J2464">
    <cfRule type="notContainsBlanks" dxfId="15547" priority="16409">
      <formula>LEN(TRIM(J2464))&gt;0</formula>
    </cfRule>
  </conditionalFormatting>
  <conditionalFormatting sqref="K2464">
    <cfRule type="notContainsBlanks" dxfId="15546" priority="16408">
      <formula>LEN(TRIM(K2464))&gt;0</formula>
    </cfRule>
  </conditionalFormatting>
  <conditionalFormatting sqref="M2464">
    <cfRule type="containsText" dxfId="15545" priority="16407" operator="containsText" text="Complete">
      <formula>NOT(ISERROR(SEARCH("Complete",M2464)))</formula>
    </cfRule>
  </conditionalFormatting>
  <conditionalFormatting sqref="J2464">
    <cfRule type="notContainsBlanks" dxfId="15544" priority="16406">
      <formula>LEN(TRIM(J2464))&gt;0</formula>
    </cfRule>
  </conditionalFormatting>
  <conditionalFormatting sqref="K2464">
    <cfRule type="notContainsBlanks" dxfId="15543" priority="16405">
      <formula>LEN(TRIM(K2464))&gt;0</formula>
    </cfRule>
  </conditionalFormatting>
  <conditionalFormatting sqref="M2464">
    <cfRule type="containsText" dxfId="15542" priority="16404" operator="containsText" text="Complete">
      <formula>NOT(ISERROR(SEARCH("Complete",M2464)))</formula>
    </cfRule>
  </conditionalFormatting>
  <conditionalFormatting sqref="I2465">
    <cfRule type="cellIs" dxfId="15541" priority="16387" operator="greaterThan">
      <formula>2.35</formula>
    </cfRule>
  </conditionalFormatting>
  <conditionalFormatting sqref="I2465">
    <cfRule type="cellIs" dxfId="15540" priority="16386" operator="greaterThan">
      <formula>2.35</formula>
    </cfRule>
  </conditionalFormatting>
  <conditionalFormatting sqref="I2465">
    <cfRule type="cellIs" dxfId="15539" priority="16385" operator="greaterThan">
      <formula>2.35</formula>
    </cfRule>
  </conditionalFormatting>
  <conditionalFormatting sqref="I2465">
    <cfRule type="cellIs" dxfId="15538" priority="16384" operator="greaterThan">
      <formula>2.35</formula>
    </cfRule>
  </conditionalFormatting>
  <conditionalFormatting sqref="J2465">
    <cfRule type="notContainsBlanks" dxfId="15537" priority="16399">
      <formula>LEN(TRIM(J2465))&gt;0</formula>
    </cfRule>
  </conditionalFormatting>
  <conditionalFormatting sqref="K2465">
    <cfRule type="notContainsBlanks" dxfId="15536" priority="16398">
      <formula>LEN(TRIM(K2465))&gt;0</formula>
    </cfRule>
  </conditionalFormatting>
  <conditionalFormatting sqref="M2465">
    <cfRule type="containsText" dxfId="15535" priority="16397" operator="containsText" text="Complete">
      <formula>NOT(ISERROR(SEARCH("Complete",M2465)))</formula>
    </cfRule>
  </conditionalFormatting>
  <conditionalFormatting sqref="J2465">
    <cfRule type="notContainsBlanks" dxfId="15534" priority="16396">
      <formula>LEN(TRIM(J2465))&gt;0</formula>
    </cfRule>
  </conditionalFormatting>
  <conditionalFormatting sqref="K2465">
    <cfRule type="notContainsBlanks" dxfId="15533" priority="16395">
      <formula>LEN(TRIM(K2465))&gt;0</formula>
    </cfRule>
  </conditionalFormatting>
  <conditionalFormatting sqref="M2465">
    <cfRule type="containsText" dxfId="15532" priority="16394" operator="containsText" text="Complete">
      <formula>NOT(ISERROR(SEARCH("Complete",M2465)))</formula>
    </cfRule>
  </conditionalFormatting>
  <conditionalFormatting sqref="J2465">
    <cfRule type="notContainsBlanks" dxfId="15531" priority="16393">
      <formula>LEN(TRIM(J2465))&gt;0</formula>
    </cfRule>
  </conditionalFormatting>
  <conditionalFormatting sqref="K2465">
    <cfRule type="notContainsBlanks" dxfId="15530" priority="16392">
      <formula>LEN(TRIM(K2465))&gt;0</formula>
    </cfRule>
  </conditionalFormatting>
  <conditionalFormatting sqref="M2465">
    <cfRule type="containsText" dxfId="15529" priority="16391" operator="containsText" text="Complete">
      <formula>NOT(ISERROR(SEARCH("Complete",M2465)))</formula>
    </cfRule>
  </conditionalFormatting>
  <conditionalFormatting sqref="J2465">
    <cfRule type="notContainsBlanks" dxfId="15528" priority="16390">
      <formula>LEN(TRIM(J2465))&gt;0</formula>
    </cfRule>
  </conditionalFormatting>
  <conditionalFormatting sqref="K2465">
    <cfRule type="notContainsBlanks" dxfId="15527" priority="16389">
      <formula>LEN(TRIM(K2465))&gt;0</formula>
    </cfRule>
  </conditionalFormatting>
  <conditionalFormatting sqref="M2465">
    <cfRule type="containsText" dxfId="15526" priority="16388" operator="containsText" text="Complete">
      <formula>NOT(ISERROR(SEARCH("Complete",M2465)))</formula>
    </cfRule>
  </conditionalFormatting>
  <conditionalFormatting sqref="I2466">
    <cfRule type="cellIs" dxfId="15525" priority="16371" operator="greaterThan">
      <formula>2.35</formula>
    </cfRule>
  </conditionalFormatting>
  <conditionalFormatting sqref="I2466">
    <cfRule type="cellIs" dxfId="15524" priority="16370" operator="greaterThan">
      <formula>2.35</formula>
    </cfRule>
  </conditionalFormatting>
  <conditionalFormatting sqref="I2466">
    <cfRule type="cellIs" dxfId="15523" priority="16369" operator="greaterThan">
      <formula>2.35</formula>
    </cfRule>
  </conditionalFormatting>
  <conditionalFormatting sqref="I2466">
    <cfRule type="cellIs" dxfId="15522" priority="16368" operator="greaterThan">
      <formula>2.35</formula>
    </cfRule>
  </conditionalFormatting>
  <conditionalFormatting sqref="J2466">
    <cfRule type="notContainsBlanks" dxfId="15521" priority="16383">
      <formula>LEN(TRIM(J2466))&gt;0</formula>
    </cfRule>
  </conditionalFormatting>
  <conditionalFormatting sqref="K2466">
    <cfRule type="notContainsBlanks" dxfId="15520" priority="16382">
      <formula>LEN(TRIM(K2466))&gt;0</formula>
    </cfRule>
  </conditionalFormatting>
  <conditionalFormatting sqref="M2466">
    <cfRule type="containsText" dxfId="15519" priority="16381" operator="containsText" text="Complete">
      <formula>NOT(ISERROR(SEARCH("Complete",M2466)))</formula>
    </cfRule>
  </conditionalFormatting>
  <conditionalFormatting sqref="J2466">
    <cfRule type="notContainsBlanks" dxfId="15518" priority="16380">
      <formula>LEN(TRIM(J2466))&gt;0</formula>
    </cfRule>
  </conditionalFormatting>
  <conditionalFormatting sqref="K2466">
    <cfRule type="notContainsBlanks" dxfId="15517" priority="16379">
      <formula>LEN(TRIM(K2466))&gt;0</formula>
    </cfRule>
  </conditionalFormatting>
  <conditionalFormatting sqref="M2466">
    <cfRule type="containsText" dxfId="15516" priority="16378" operator="containsText" text="Complete">
      <formula>NOT(ISERROR(SEARCH("Complete",M2466)))</formula>
    </cfRule>
  </conditionalFormatting>
  <conditionalFormatting sqref="J2466">
    <cfRule type="notContainsBlanks" dxfId="15515" priority="16377">
      <formula>LEN(TRIM(J2466))&gt;0</formula>
    </cfRule>
  </conditionalFormatting>
  <conditionalFormatting sqref="K2466">
    <cfRule type="notContainsBlanks" dxfId="15514" priority="16376">
      <formula>LEN(TRIM(K2466))&gt;0</formula>
    </cfRule>
  </conditionalFormatting>
  <conditionalFormatting sqref="M2466">
    <cfRule type="containsText" dxfId="15513" priority="16375" operator="containsText" text="Complete">
      <formula>NOT(ISERROR(SEARCH("Complete",M2466)))</formula>
    </cfRule>
  </conditionalFormatting>
  <conditionalFormatting sqref="J2466">
    <cfRule type="notContainsBlanks" dxfId="15512" priority="16374">
      <formula>LEN(TRIM(J2466))&gt;0</formula>
    </cfRule>
  </conditionalFormatting>
  <conditionalFormatting sqref="K2466">
    <cfRule type="notContainsBlanks" dxfId="15511" priority="16373">
      <formula>LEN(TRIM(K2466))&gt;0</formula>
    </cfRule>
  </conditionalFormatting>
  <conditionalFormatting sqref="M2466">
    <cfRule type="containsText" dxfId="15510" priority="16372" operator="containsText" text="Complete">
      <formula>NOT(ISERROR(SEARCH("Complete",M2466)))</formula>
    </cfRule>
  </conditionalFormatting>
  <conditionalFormatting sqref="I2467">
    <cfRule type="cellIs" dxfId="15509" priority="16355" operator="greaterThan">
      <formula>2.35</formula>
    </cfRule>
  </conditionalFormatting>
  <conditionalFormatting sqref="I2467">
    <cfRule type="cellIs" dxfId="15508" priority="16354" operator="greaterThan">
      <formula>2.35</formula>
    </cfRule>
  </conditionalFormatting>
  <conditionalFormatting sqref="I2467">
    <cfRule type="cellIs" dxfId="15507" priority="16353" operator="greaterThan">
      <formula>2.35</formula>
    </cfRule>
  </conditionalFormatting>
  <conditionalFormatting sqref="I2467">
    <cfRule type="cellIs" dxfId="15506" priority="16352" operator="greaterThan">
      <formula>2.35</formula>
    </cfRule>
  </conditionalFormatting>
  <conditionalFormatting sqref="J2467">
    <cfRule type="notContainsBlanks" dxfId="15505" priority="16367">
      <formula>LEN(TRIM(J2467))&gt;0</formula>
    </cfRule>
  </conditionalFormatting>
  <conditionalFormatting sqref="K2467">
    <cfRule type="notContainsBlanks" dxfId="15504" priority="16366">
      <formula>LEN(TRIM(K2467))&gt;0</formula>
    </cfRule>
  </conditionalFormatting>
  <conditionalFormatting sqref="M2467">
    <cfRule type="containsText" dxfId="15503" priority="16365" operator="containsText" text="Complete">
      <formula>NOT(ISERROR(SEARCH("Complete",M2467)))</formula>
    </cfRule>
  </conditionalFormatting>
  <conditionalFormatting sqref="J2467">
    <cfRule type="notContainsBlanks" dxfId="15502" priority="16364">
      <formula>LEN(TRIM(J2467))&gt;0</formula>
    </cfRule>
  </conditionalFormatting>
  <conditionalFormatting sqref="K2467">
    <cfRule type="notContainsBlanks" dxfId="15501" priority="16363">
      <formula>LEN(TRIM(K2467))&gt;0</formula>
    </cfRule>
  </conditionalFormatting>
  <conditionalFormatting sqref="M2467">
    <cfRule type="containsText" dxfId="15500" priority="16362" operator="containsText" text="Complete">
      <formula>NOT(ISERROR(SEARCH("Complete",M2467)))</formula>
    </cfRule>
  </conditionalFormatting>
  <conditionalFormatting sqref="J2467">
    <cfRule type="notContainsBlanks" dxfId="15499" priority="16361">
      <formula>LEN(TRIM(J2467))&gt;0</formula>
    </cfRule>
  </conditionalFormatting>
  <conditionalFormatting sqref="K2467">
    <cfRule type="notContainsBlanks" dxfId="15498" priority="16360">
      <formula>LEN(TRIM(K2467))&gt;0</formula>
    </cfRule>
  </conditionalFormatting>
  <conditionalFormatting sqref="M2467">
    <cfRule type="containsText" dxfId="15497" priority="16359" operator="containsText" text="Complete">
      <formula>NOT(ISERROR(SEARCH("Complete",M2467)))</formula>
    </cfRule>
  </conditionalFormatting>
  <conditionalFormatting sqref="J2467">
    <cfRule type="notContainsBlanks" dxfId="15496" priority="16358">
      <formula>LEN(TRIM(J2467))&gt;0</formula>
    </cfRule>
  </conditionalFormatting>
  <conditionalFormatting sqref="K2467">
    <cfRule type="notContainsBlanks" dxfId="15495" priority="16357">
      <formula>LEN(TRIM(K2467))&gt;0</formula>
    </cfRule>
  </conditionalFormatting>
  <conditionalFormatting sqref="M2467">
    <cfRule type="containsText" dxfId="15494" priority="16356" operator="containsText" text="Complete">
      <formula>NOT(ISERROR(SEARCH("Complete",M2467)))</formula>
    </cfRule>
  </conditionalFormatting>
  <conditionalFormatting sqref="I2468">
    <cfRule type="cellIs" dxfId="15493" priority="16339" operator="greaterThan">
      <formula>2.35</formula>
    </cfRule>
  </conditionalFormatting>
  <conditionalFormatting sqref="I2468">
    <cfRule type="cellIs" dxfId="15492" priority="16338" operator="greaterThan">
      <formula>2.35</formula>
    </cfRule>
  </conditionalFormatting>
  <conditionalFormatting sqref="I2468">
    <cfRule type="cellIs" dxfId="15491" priority="16337" operator="greaterThan">
      <formula>2.35</formula>
    </cfRule>
  </conditionalFormatting>
  <conditionalFormatting sqref="I2468">
    <cfRule type="cellIs" dxfId="15490" priority="16336" operator="greaterThan">
      <formula>2.35</formula>
    </cfRule>
  </conditionalFormatting>
  <conditionalFormatting sqref="J2468">
    <cfRule type="notContainsBlanks" dxfId="15489" priority="16351">
      <formula>LEN(TRIM(J2468))&gt;0</formula>
    </cfRule>
  </conditionalFormatting>
  <conditionalFormatting sqref="K2468">
    <cfRule type="notContainsBlanks" dxfId="15488" priority="16350">
      <formula>LEN(TRIM(K2468))&gt;0</formula>
    </cfRule>
  </conditionalFormatting>
  <conditionalFormatting sqref="M2468">
    <cfRule type="containsText" dxfId="15487" priority="16349" operator="containsText" text="Complete">
      <formula>NOT(ISERROR(SEARCH("Complete",M2468)))</formula>
    </cfRule>
  </conditionalFormatting>
  <conditionalFormatting sqref="J2468">
    <cfRule type="notContainsBlanks" dxfId="15486" priority="16348">
      <formula>LEN(TRIM(J2468))&gt;0</formula>
    </cfRule>
  </conditionalFormatting>
  <conditionalFormatting sqref="K2468">
    <cfRule type="notContainsBlanks" dxfId="15485" priority="16347">
      <formula>LEN(TRIM(K2468))&gt;0</formula>
    </cfRule>
  </conditionalFormatting>
  <conditionalFormatting sqref="M2468">
    <cfRule type="containsText" dxfId="15484" priority="16346" operator="containsText" text="Complete">
      <formula>NOT(ISERROR(SEARCH("Complete",M2468)))</formula>
    </cfRule>
  </conditionalFormatting>
  <conditionalFormatting sqref="J2468">
    <cfRule type="notContainsBlanks" dxfId="15483" priority="16345">
      <formula>LEN(TRIM(J2468))&gt;0</formula>
    </cfRule>
  </conditionalFormatting>
  <conditionalFormatting sqref="K2468">
    <cfRule type="notContainsBlanks" dxfId="15482" priority="16344">
      <formula>LEN(TRIM(K2468))&gt;0</formula>
    </cfRule>
  </conditionalFormatting>
  <conditionalFormatting sqref="M2468">
    <cfRule type="containsText" dxfId="15481" priority="16343" operator="containsText" text="Complete">
      <formula>NOT(ISERROR(SEARCH("Complete",M2468)))</formula>
    </cfRule>
  </conditionalFormatting>
  <conditionalFormatting sqref="J2468">
    <cfRule type="notContainsBlanks" dxfId="15480" priority="16342">
      <formula>LEN(TRIM(J2468))&gt;0</formula>
    </cfRule>
  </conditionalFormatting>
  <conditionalFormatting sqref="K2468">
    <cfRule type="notContainsBlanks" dxfId="15479" priority="16341">
      <formula>LEN(TRIM(K2468))&gt;0</formula>
    </cfRule>
  </conditionalFormatting>
  <conditionalFormatting sqref="M2468">
    <cfRule type="containsText" dxfId="15478" priority="16340" operator="containsText" text="Complete">
      <formula>NOT(ISERROR(SEARCH("Complete",M2468)))</formula>
    </cfRule>
  </conditionalFormatting>
  <conditionalFormatting sqref="I2469">
    <cfRule type="cellIs" dxfId="15477" priority="16323" operator="greaterThan">
      <formula>2.35</formula>
    </cfRule>
  </conditionalFormatting>
  <conditionalFormatting sqref="I2469">
    <cfRule type="cellIs" dxfId="15476" priority="16322" operator="greaterThan">
      <formula>2.35</formula>
    </cfRule>
  </conditionalFormatting>
  <conditionalFormatting sqref="I2469">
    <cfRule type="cellIs" dxfId="15475" priority="16321" operator="greaterThan">
      <formula>2.35</formula>
    </cfRule>
  </conditionalFormatting>
  <conditionalFormatting sqref="I2469">
    <cfRule type="cellIs" dxfId="15474" priority="16320" operator="greaterThan">
      <formula>2.35</formula>
    </cfRule>
  </conditionalFormatting>
  <conditionalFormatting sqref="J2469">
    <cfRule type="notContainsBlanks" dxfId="15473" priority="16335">
      <formula>LEN(TRIM(J2469))&gt;0</formula>
    </cfRule>
  </conditionalFormatting>
  <conditionalFormatting sqref="K2469">
    <cfRule type="notContainsBlanks" dxfId="15472" priority="16334">
      <formula>LEN(TRIM(K2469))&gt;0</formula>
    </cfRule>
  </conditionalFormatting>
  <conditionalFormatting sqref="M2469">
    <cfRule type="containsText" dxfId="15471" priority="16333" operator="containsText" text="Complete">
      <formula>NOT(ISERROR(SEARCH("Complete",M2469)))</formula>
    </cfRule>
  </conditionalFormatting>
  <conditionalFormatting sqref="J2469">
    <cfRule type="notContainsBlanks" dxfId="15470" priority="16332">
      <formula>LEN(TRIM(J2469))&gt;0</formula>
    </cfRule>
  </conditionalFormatting>
  <conditionalFormatting sqref="K2469">
    <cfRule type="notContainsBlanks" dxfId="15469" priority="16331">
      <formula>LEN(TRIM(K2469))&gt;0</formula>
    </cfRule>
  </conditionalFormatting>
  <conditionalFormatting sqref="M2469">
    <cfRule type="containsText" dxfId="15468" priority="16330" operator="containsText" text="Complete">
      <formula>NOT(ISERROR(SEARCH("Complete",M2469)))</formula>
    </cfRule>
  </conditionalFormatting>
  <conditionalFormatting sqref="J2469">
    <cfRule type="notContainsBlanks" dxfId="15467" priority="16329">
      <formula>LEN(TRIM(J2469))&gt;0</formula>
    </cfRule>
  </conditionalFormatting>
  <conditionalFormatting sqref="K2469">
    <cfRule type="notContainsBlanks" dxfId="15466" priority="16328">
      <formula>LEN(TRIM(K2469))&gt;0</formula>
    </cfRule>
  </conditionalFormatting>
  <conditionalFormatting sqref="M2469">
    <cfRule type="containsText" dxfId="15465" priority="16327" operator="containsText" text="Complete">
      <formula>NOT(ISERROR(SEARCH("Complete",M2469)))</formula>
    </cfRule>
  </conditionalFormatting>
  <conditionalFormatting sqref="J2469">
    <cfRule type="notContainsBlanks" dxfId="15464" priority="16326">
      <formula>LEN(TRIM(J2469))&gt;0</formula>
    </cfRule>
  </conditionalFormatting>
  <conditionalFormatting sqref="K2469">
    <cfRule type="notContainsBlanks" dxfId="15463" priority="16325">
      <formula>LEN(TRIM(K2469))&gt;0</formula>
    </cfRule>
  </conditionalFormatting>
  <conditionalFormatting sqref="M2469">
    <cfRule type="containsText" dxfId="15462" priority="16324" operator="containsText" text="Complete">
      <formula>NOT(ISERROR(SEARCH("Complete",M2469)))</formula>
    </cfRule>
  </conditionalFormatting>
  <conditionalFormatting sqref="I2470">
    <cfRule type="cellIs" dxfId="15461" priority="16307" operator="greaterThan">
      <formula>2.35</formula>
    </cfRule>
  </conditionalFormatting>
  <conditionalFormatting sqref="I2470">
    <cfRule type="cellIs" dxfId="15460" priority="16306" operator="greaterThan">
      <formula>2.35</formula>
    </cfRule>
  </conditionalFormatting>
  <conditionalFormatting sqref="I2470">
    <cfRule type="cellIs" dxfId="15459" priority="16305" operator="greaterThan">
      <formula>2.35</formula>
    </cfRule>
  </conditionalFormatting>
  <conditionalFormatting sqref="I2470">
    <cfRule type="cellIs" dxfId="15458" priority="16304" operator="greaterThan">
      <formula>2.35</formula>
    </cfRule>
  </conditionalFormatting>
  <conditionalFormatting sqref="J2470">
    <cfRule type="notContainsBlanks" dxfId="15457" priority="16319">
      <formula>LEN(TRIM(J2470))&gt;0</formula>
    </cfRule>
  </conditionalFormatting>
  <conditionalFormatting sqref="K2470">
    <cfRule type="notContainsBlanks" dxfId="15456" priority="16318">
      <formula>LEN(TRIM(K2470))&gt;0</formula>
    </cfRule>
  </conditionalFormatting>
  <conditionalFormatting sqref="M2470">
    <cfRule type="containsText" dxfId="15455" priority="16317" operator="containsText" text="Complete">
      <formula>NOT(ISERROR(SEARCH("Complete",M2470)))</formula>
    </cfRule>
  </conditionalFormatting>
  <conditionalFormatting sqref="J2470">
    <cfRule type="notContainsBlanks" dxfId="15454" priority="16316">
      <formula>LEN(TRIM(J2470))&gt;0</formula>
    </cfRule>
  </conditionalFormatting>
  <conditionalFormatting sqref="K2470">
    <cfRule type="notContainsBlanks" dxfId="15453" priority="16315">
      <formula>LEN(TRIM(K2470))&gt;0</formula>
    </cfRule>
  </conditionalFormatting>
  <conditionalFormatting sqref="M2470">
    <cfRule type="containsText" dxfId="15452" priority="16314" operator="containsText" text="Complete">
      <formula>NOT(ISERROR(SEARCH("Complete",M2470)))</formula>
    </cfRule>
  </conditionalFormatting>
  <conditionalFormatting sqref="J2470">
    <cfRule type="notContainsBlanks" dxfId="15451" priority="16313">
      <formula>LEN(TRIM(J2470))&gt;0</formula>
    </cfRule>
  </conditionalFormatting>
  <conditionalFormatting sqref="K2470">
    <cfRule type="notContainsBlanks" dxfId="15450" priority="16312">
      <formula>LEN(TRIM(K2470))&gt;0</formula>
    </cfRule>
  </conditionalFormatting>
  <conditionalFormatting sqref="M2470">
    <cfRule type="containsText" dxfId="15449" priority="16311" operator="containsText" text="Complete">
      <formula>NOT(ISERROR(SEARCH("Complete",M2470)))</formula>
    </cfRule>
  </conditionalFormatting>
  <conditionalFormatting sqref="J2470">
    <cfRule type="notContainsBlanks" dxfId="15448" priority="16310">
      <formula>LEN(TRIM(J2470))&gt;0</formula>
    </cfRule>
  </conditionalFormatting>
  <conditionalFormatting sqref="K2470">
    <cfRule type="notContainsBlanks" dxfId="15447" priority="16309">
      <formula>LEN(TRIM(K2470))&gt;0</formula>
    </cfRule>
  </conditionalFormatting>
  <conditionalFormatting sqref="M2470">
    <cfRule type="containsText" dxfId="15446" priority="16308" operator="containsText" text="Complete">
      <formula>NOT(ISERROR(SEARCH("Complete",M2470)))</formula>
    </cfRule>
  </conditionalFormatting>
  <conditionalFormatting sqref="I2471">
    <cfRule type="cellIs" dxfId="15445" priority="16291" operator="greaterThan">
      <formula>2.35</formula>
    </cfRule>
  </conditionalFormatting>
  <conditionalFormatting sqref="I2471">
    <cfRule type="cellIs" dxfId="15444" priority="16290" operator="greaterThan">
      <formula>2.35</formula>
    </cfRule>
  </conditionalFormatting>
  <conditionalFormatting sqref="I2471">
    <cfRule type="cellIs" dxfId="15443" priority="16289" operator="greaterThan">
      <formula>2.35</formula>
    </cfRule>
  </conditionalFormatting>
  <conditionalFormatting sqref="I2471">
    <cfRule type="cellIs" dxfId="15442" priority="16288" operator="greaterThan">
      <formula>2.35</formula>
    </cfRule>
  </conditionalFormatting>
  <conditionalFormatting sqref="J2471">
    <cfRule type="notContainsBlanks" dxfId="15441" priority="16303">
      <formula>LEN(TRIM(J2471))&gt;0</formula>
    </cfRule>
  </conditionalFormatting>
  <conditionalFormatting sqref="K2471">
    <cfRule type="notContainsBlanks" dxfId="15440" priority="16302">
      <formula>LEN(TRIM(K2471))&gt;0</formula>
    </cfRule>
  </conditionalFormatting>
  <conditionalFormatting sqref="M2471">
    <cfRule type="containsText" dxfId="15439" priority="16301" operator="containsText" text="Complete">
      <formula>NOT(ISERROR(SEARCH("Complete",M2471)))</formula>
    </cfRule>
  </conditionalFormatting>
  <conditionalFormatting sqref="J2471">
    <cfRule type="notContainsBlanks" dxfId="15438" priority="16300">
      <formula>LEN(TRIM(J2471))&gt;0</formula>
    </cfRule>
  </conditionalFormatting>
  <conditionalFormatting sqref="K2471">
    <cfRule type="notContainsBlanks" dxfId="15437" priority="16299">
      <formula>LEN(TRIM(K2471))&gt;0</formula>
    </cfRule>
  </conditionalFormatting>
  <conditionalFormatting sqref="M2471">
    <cfRule type="containsText" dxfId="15436" priority="16298" operator="containsText" text="Complete">
      <formula>NOT(ISERROR(SEARCH("Complete",M2471)))</formula>
    </cfRule>
  </conditionalFormatting>
  <conditionalFormatting sqref="J2471">
    <cfRule type="notContainsBlanks" dxfId="15435" priority="16297">
      <formula>LEN(TRIM(J2471))&gt;0</formula>
    </cfRule>
  </conditionalFormatting>
  <conditionalFormatting sqref="K2471">
    <cfRule type="notContainsBlanks" dxfId="15434" priority="16296">
      <formula>LEN(TRIM(K2471))&gt;0</formula>
    </cfRule>
  </conditionalFormatting>
  <conditionalFormatting sqref="M2471">
    <cfRule type="containsText" dxfId="15433" priority="16295" operator="containsText" text="Complete">
      <formula>NOT(ISERROR(SEARCH("Complete",M2471)))</formula>
    </cfRule>
  </conditionalFormatting>
  <conditionalFormatting sqref="J2471">
    <cfRule type="notContainsBlanks" dxfId="15432" priority="16294">
      <formula>LEN(TRIM(J2471))&gt;0</formula>
    </cfRule>
  </conditionalFormatting>
  <conditionalFormatting sqref="K2471">
    <cfRule type="notContainsBlanks" dxfId="15431" priority="16293">
      <formula>LEN(TRIM(K2471))&gt;0</formula>
    </cfRule>
  </conditionalFormatting>
  <conditionalFormatting sqref="M2471">
    <cfRule type="containsText" dxfId="15430" priority="16292" operator="containsText" text="Complete">
      <formula>NOT(ISERROR(SEARCH("Complete",M2471)))</formula>
    </cfRule>
  </conditionalFormatting>
  <conditionalFormatting sqref="I2472">
    <cfRule type="cellIs" dxfId="15429" priority="16275" operator="greaterThan">
      <formula>2.35</formula>
    </cfRule>
  </conditionalFormatting>
  <conditionalFormatting sqref="I2472">
    <cfRule type="cellIs" dxfId="15428" priority="16274" operator="greaterThan">
      <formula>2.35</formula>
    </cfRule>
  </conditionalFormatting>
  <conditionalFormatting sqref="I2472">
    <cfRule type="cellIs" dxfId="15427" priority="16273" operator="greaterThan">
      <formula>2.35</formula>
    </cfRule>
  </conditionalFormatting>
  <conditionalFormatting sqref="I2472">
    <cfRule type="cellIs" dxfId="15426" priority="16272" operator="greaterThan">
      <formula>2.35</formula>
    </cfRule>
  </conditionalFormatting>
  <conditionalFormatting sqref="J2472">
    <cfRule type="notContainsBlanks" dxfId="15425" priority="16287">
      <formula>LEN(TRIM(J2472))&gt;0</formula>
    </cfRule>
  </conditionalFormatting>
  <conditionalFormatting sqref="K2472">
    <cfRule type="notContainsBlanks" dxfId="15424" priority="16286">
      <formula>LEN(TRIM(K2472))&gt;0</formula>
    </cfRule>
  </conditionalFormatting>
  <conditionalFormatting sqref="M2472">
    <cfRule type="containsText" dxfId="15423" priority="16285" operator="containsText" text="Complete">
      <formula>NOT(ISERROR(SEARCH("Complete",M2472)))</formula>
    </cfRule>
  </conditionalFormatting>
  <conditionalFormatting sqref="J2472">
    <cfRule type="notContainsBlanks" dxfId="15422" priority="16284">
      <formula>LEN(TRIM(J2472))&gt;0</formula>
    </cfRule>
  </conditionalFormatting>
  <conditionalFormatting sqref="K2472">
    <cfRule type="notContainsBlanks" dxfId="15421" priority="16283">
      <formula>LEN(TRIM(K2472))&gt;0</formula>
    </cfRule>
  </conditionalFormatting>
  <conditionalFormatting sqref="M2472">
    <cfRule type="containsText" dxfId="15420" priority="16282" operator="containsText" text="Complete">
      <formula>NOT(ISERROR(SEARCH("Complete",M2472)))</formula>
    </cfRule>
  </conditionalFormatting>
  <conditionalFormatting sqref="J2472">
    <cfRule type="notContainsBlanks" dxfId="15419" priority="16281">
      <formula>LEN(TRIM(J2472))&gt;0</formula>
    </cfRule>
  </conditionalFormatting>
  <conditionalFormatting sqref="K2472">
    <cfRule type="notContainsBlanks" dxfId="15418" priority="16280">
      <formula>LEN(TRIM(K2472))&gt;0</formula>
    </cfRule>
  </conditionalFormatting>
  <conditionalFormatting sqref="M2472">
    <cfRule type="containsText" dxfId="15417" priority="16279" operator="containsText" text="Complete">
      <formula>NOT(ISERROR(SEARCH("Complete",M2472)))</formula>
    </cfRule>
  </conditionalFormatting>
  <conditionalFormatting sqref="J2472">
    <cfRule type="notContainsBlanks" dxfId="15416" priority="16278">
      <formula>LEN(TRIM(J2472))&gt;0</formula>
    </cfRule>
  </conditionalFormatting>
  <conditionalFormatting sqref="K2472">
    <cfRule type="notContainsBlanks" dxfId="15415" priority="16277">
      <formula>LEN(TRIM(K2472))&gt;0</formula>
    </cfRule>
  </conditionalFormatting>
  <conditionalFormatting sqref="M2472">
    <cfRule type="containsText" dxfId="15414" priority="16276" operator="containsText" text="Complete">
      <formula>NOT(ISERROR(SEARCH("Complete",M2472)))</formula>
    </cfRule>
  </conditionalFormatting>
  <conditionalFormatting sqref="I2473">
    <cfRule type="cellIs" dxfId="15413" priority="16259" operator="greaterThan">
      <formula>2.35</formula>
    </cfRule>
  </conditionalFormatting>
  <conditionalFormatting sqref="I2473">
    <cfRule type="cellIs" dxfId="15412" priority="16258" operator="greaterThan">
      <formula>2.35</formula>
    </cfRule>
  </conditionalFormatting>
  <conditionalFormatting sqref="I2473">
    <cfRule type="cellIs" dxfId="15411" priority="16257" operator="greaterThan">
      <formula>2.35</formula>
    </cfRule>
  </conditionalFormatting>
  <conditionalFormatting sqref="I2473">
    <cfRule type="cellIs" dxfId="15410" priority="16256" operator="greaterThan">
      <formula>2.35</formula>
    </cfRule>
  </conditionalFormatting>
  <conditionalFormatting sqref="J2473">
    <cfRule type="notContainsBlanks" dxfId="15409" priority="16271">
      <formula>LEN(TRIM(J2473))&gt;0</formula>
    </cfRule>
  </conditionalFormatting>
  <conditionalFormatting sqref="K2473">
    <cfRule type="notContainsBlanks" dxfId="15408" priority="16270">
      <formula>LEN(TRIM(K2473))&gt;0</formula>
    </cfRule>
  </conditionalFormatting>
  <conditionalFormatting sqref="M2473">
    <cfRule type="containsText" dxfId="15407" priority="16269" operator="containsText" text="Complete">
      <formula>NOT(ISERROR(SEARCH("Complete",M2473)))</formula>
    </cfRule>
  </conditionalFormatting>
  <conditionalFormatting sqref="J2473">
    <cfRule type="notContainsBlanks" dxfId="15406" priority="16268">
      <formula>LEN(TRIM(J2473))&gt;0</formula>
    </cfRule>
  </conditionalFormatting>
  <conditionalFormatting sqref="K2473">
    <cfRule type="notContainsBlanks" dxfId="15405" priority="16267">
      <formula>LEN(TRIM(K2473))&gt;0</formula>
    </cfRule>
  </conditionalFormatting>
  <conditionalFormatting sqref="M2473">
    <cfRule type="containsText" dxfId="15404" priority="16266" operator="containsText" text="Complete">
      <formula>NOT(ISERROR(SEARCH("Complete",M2473)))</formula>
    </cfRule>
  </conditionalFormatting>
  <conditionalFormatting sqref="J2473">
    <cfRule type="notContainsBlanks" dxfId="15403" priority="16265">
      <formula>LEN(TRIM(J2473))&gt;0</formula>
    </cfRule>
  </conditionalFormatting>
  <conditionalFormatting sqref="K2473">
    <cfRule type="notContainsBlanks" dxfId="15402" priority="16264">
      <formula>LEN(TRIM(K2473))&gt;0</formula>
    </cfRule>
  </conditionalFormatting>
  <conditionalFormatting sqref="M2473">
    <cfRule type="containsText" dxfId="15401" priority="16263" operator="containsText" text="Complete">
      <formula>NOT(ISERROR(SEARCH("Complete",M2473)))</formula>
    </cfRule>
  </conditionalFormatting>
  <conditionalFormatting sqref="J2473">
    <cfRule type="notContainsBlanks" dxfId="15400" priority="16262">
      <formula>LEN(TRIM(J2473))&gt;0</formula>
    </cfRule>
  </conditionalFormatting>
  <conditionalFormatting sqref="K2473">
    <cfRule type="notContainsBlanks" dxfId="15399" priority="16261">
      <formula>LEN(TRIM(K2473))&gt;0</formula>
    </cfRule>
  </conditionalFormatting>
  <conditionalFormatting sqref="M2473">
    <cfRule type="containsText" dxfId="15398" priority="16260" operator="containsText" text="Complete">
      <formula>NOT(ISERROR(SEARCH("Complete",M2473)))</formula>
    </cfRule>
  </conditionalFormatting>
  <conditionalFormatting sqref="I2474">
    <cfRule type="cellIs" dxfId="15397" priority="16243" operator="greaterThan">
      <formula>2.35</formula>
    </cfRule>
  </conditionalFormatting>
  <conditionalFormatting sqref="I2474">
    <cfRule type="cellIs" dxfId="15396" priority="16242" operator="greaterThan">
      <formula>2.35</formula>
    </cfRule>
  </conditionalFormatting>
  <conditionalFormatting sqref="I2474">
    <cfRule type="cellIs" dxfId="15395" priority="16241" operator="greaterThan">
      <formula>2.35</formula>
    </cfRule>
  </conditionalFormatting>
  <conditionalFormatting sqref="I2474">
    <cfRule type="cellIs" dxfId="15394" priority="16240" operator="greaterThan">
      <formula>2.35</formula>
    </cfRule>
  </conditionalFormatting>
  <conditionalFormatting sqref="J2474">
    <cfRule type="notContainsBlanks" dxfId="15393" priority="16255">
      <formula>LEN(TRIM(J2474))&gt;0</formula>
    </cfRule>
  </conditionalFormatting>
  <conditionalFormatting sqref="K2474">
    <cfRule type="notContainsBlanks" dxfId="15392" priority="16254">
      <formula>LEN(TRIM(K2474))&gt;0</formula>
    </cfRule>
  </conditionalFormatting>
  <conditionalFormatting sqref="M2474">
    <cfRule type="containsText" dxfId="15391" priority="16253" operator="containsText" text="Complete">
      <formula>NOT(ISERROR(SEARCH("Complete",M2474)))</formula>
    </cfRule>
  </conditionalFormatting>
  <conditionalFormatting sqref="J2474">
    <cfRule type="notContainsBlanks" dxfId="15390" priority="16252">
      <formula>LEN(TRIM(J2474))&gt;0</formula>
    </cfRule>
  </conditionalFormatting>
  <conditionalFormatting sqref="K2474">
    <cfRule type="notContainsBlanks" dxfId="15389" priority="16251">
      <formula>LEN(TRIM(K2474))&gt;0</formula>
    </cfRule>
  </conditionalFormatting>
  <conditionalFormatting sqref="M2474">
    <cfRule type="containsText" dxfId="15388" priority="16250" operator="containsText" text="Complete">
      <formula>NOT(ISERROR(SEARCH("Complete",M2474)))</formula>
    </cfRule>
  </conditionalFormatting>
  <conditionalFormatting sqref="J2474">
    <cfRule type="notContainsBlanks" dxfId="15387" priority="16249">
      <formula>LEN(TRIM(J2474))&gt;0</formula>
    </cfRule>
  </conditionalFormatting>
  <conditionalFormatting sqref="K2474">
    <cfRule type="notContainsBlanks" dxfId="15386" priority="16248">
      <formula>LEN(TRIM(K2474))&gt;0</formula>
    </cfRule>
  </conditionalFormatting>
  <conditionalFormatting sqref="M2474">
    <cfRule type="containsText" dxfId="15385" priority="16247" operator="containsText" text="Complete">
      <formula>NOT(ISERROR(SEARCH("Complete",M2474)))</formula>
    </cfRule>
  </conditionalFormatting>
  <conditionalFormatting sqref="J2474">
    <cfRule type="notContainsBlanks" dxfId="15384" priority="16246">
      <formula>LEN(TRIM(J2474))&gt;0</formula>
    </cfRule>
  </conditionalFormatting>
  <conditionalFormatting sqref="K2474">
    <cfRule type="notContainsBlanks" dxfId="15383" priority="16245">
      <formula>LEN(TRIM(K2474))&gt;0</formula>
    </cfRule>
  </conditionalFormatting>
  <conditionalFormatting sqref="M2474">
    <cfRule type="containsText" dxfId="15382" priority="16244" operator="containsText" text="Complete">
      <formula>NOT(ISERROR(SEARCH("Complete",M2474)))</formula>
    </cfRule>
  </conditionalFormatting>
  <conditionalFormatting sqref="I2475">
    <cfRule type="cellIs" dxfId="15381" priority="16227" operator="greaterThan">
      <formula>2.35</formula>
    </cfRule>
  </conditionalFormatting>
  <conditionalFormatting sqref="I2475">
    <cfRule type="cellIs" dxfId="15380" priority="16226" operator="greaterThan">
      <formula>2.35</formula>
    </cfRule>
  </conditionalFormatting>
  <conditionalFormatting sqref="I2475">
    <cfRule type="cellIs" dxfId="15379" priority="16225" operator="greaterThan">
      <formula>2.35</formula>
    </cfRule>
  </conditionalFormatting>
  <conditionalFormatting sqref="I2475">
    <cfRule type="cellIs" dxfId="15378" priority="16224" operator="greaterThan">
      <formula>2.35</formula>
    </cfRule>
  </conditionalFormatting>
  <conditionalFormatting sqref="J2475">
    <cfRule type="notContainsBlanks" dxfId="15377" priority="16239">
      <formula>LEN(TRIM(J2475))&gt;0</formula>
    </cfRule>
  </conditionalFormatting>
  <conditionalFormatting sqref="K2475">
    <cfRule type="notContainsBlanks" dxfId="15376" priority="16238">
      <formula>LEN(TRIM(K2475))&gt;0</formula>
    </cfRule>
  </conditionalFormatting>
  <conditionalFormatting sqref="M2475">
    <cfRule type="containsText" dxfId="15375" priority="16237" operator="containsText" text="Complete">
      <formula>NOT(ISERROR(SEARCH("Complete",M2475)))</formula>
    </cfRule>
  </conditionalFormatting>
  <conditionalFormatting sqref="J2475">
    <cfRule type="notContainsBlanks" dxfId="15374" priority="16236">
      <formula>LEN(TRIM(J2475))&gt;0</formula>
    </cfRule>
  </conditionalFormatting>
  <conditionalFormatting sqref="K2475">
    <cfRule type="notContainsBlanks" dxfId="15373" priority="16235">
      <formula>LEN(TRIM(K2475))&gt;0</formula>
    </cfRule>
  </conditionalFormatting>
  <conditionalFormatting sqref="M2475">
    <cfRule type="containsText" dxfId="15372" priority="16234" operator="containsText" text="Complete">
      <formula>NOT(ISERROR(SEARCH("Complete",M2475)))</formula>
    </cfRule>
  </conditionalFormatting>
  <conditionalFormatting sqref="J2475">
    <cfRule type="notContainsBlanks" dxfId="15371" priority="16233">
      <formula>LEN(TRIM(J2475))&gt;0</formula>
    </cfRule>
  </conditionalFormatting>
  <conditionalFormatting sqref="K2475">
    <cfRule type="notContainsBlanks" dxfId="15370" priority="16232">
      <formula>LEN(TRIM(K2475))&gt;0</formula>
    </cfRule>
  </conditionalFormatting>
  <conditionalFormatting sqref="M2475">
    <cfRule type="containsText" dxfId="15369" priority="16231" operator="containsText" text="Complete">
      <formula>NOT(ISERROR(SEARCH("Complete",M2475)))</formula>
    </cfRule>
  </conditionalFormatting>
  <conditionalFormatting sqref="J2475">
    <cfRule type="notContainsBlanks" dxfId="15368" priority="16230">
      <formula>LEN(TRIM(J2475))&gt;0</formula>
    </cfRule>
  </conditionalFormatting>
  <conditionalFormatting sqref="K2475">
    <cfRule type="notContainsBlanks" dxfId="15367" priority="16229">
      <formula>LEN(TRIM(K2475))&gt;0</formula>
    </cfRule>
  </conditionalFormatting>
  <conditionalFormatting sqref="M2475">
    <cfRule type="containsText" dxfId="15366" priority="16228" operator="containsText" text="Complete">
      <formula>NOT(ISERROR(SEARCH("Complete",M2475)))</formula>
    </cfRule>
  </conditionalFormatting>
  <conditionalFormatting sqref="I2476">
    <cfRule type="cellIs" dxfId="15365" priority="16211" operator="greaterThan">
      <formula>2.35</formula>
    </cfRule>
  </conditionalFormatting>
  <conditionalFormatting sqref="I2476">
    <cfRule type="cellIs" dxfId="15364" priority="16210" operator="greaterThan">
      <formula>2.35</formula>
    </cfRule>
  </conditionalFormatting>
  <conditionalFormatting sqref="I2476">
    <cfRule type="cellIs" dxfId="15363" priority="16209" operator="greaterThan">
      <formula>2.35</formula>
    </cfRule>
  </conditionalFormatting>
  <conditionalFormatting sqref="I2476">
    <cfRule type="cellIs" dxfId="15362" priority="16208" operator="greaterThan">
      <formula>2.35</formula>
    </cfRule>
  </conditionalFormatting>
  <conditionalFormatting sqref="J2476">
    <cfRule type="notContainsBlanks" dxfId="15361" priority="16223">
      <formula>LEN(TRIM(J2476))&gt;0</formula>
    </cfRule>
  </conditionalFormatting>
  <conditionalFormatting sqref="K2476">
    <cfRule type="notContainsBlanks" dxfId="15360" priority="16222">
      <formula>LEN(TRIM(K2476))&gt;0</formula>
    </cfRule>
  </conditionalFormatting>
  <conditionalFormatting sqref="M2476">
    <cfRule type="containsText" dxfId="15359" priority="16221" operator="containsText" text="Complete">
      <formula>NOT(ISERROR(SEARCH("Complete",M2476)))</formula>
    </cfRule>
  </conditionalFormatting>
  <conditionalFormatting sqref="J2476">
    <cfRule type="notContainsBlanks" dxfId="15358" priority="16220">
      <formula>LEN(TRIM(J2476))&gt;0</formula>
    </cfRule>
  </conditionalFormatting>
  <conditionalFormatting sqref="K2476">
    <cfRule type="notContainsBlanks" dxfId="15357" priority="16219">
      <formula>LEN(TRIM(K2476))&gt;0</formula>
    </cfRule>
  </conditionalFormatting>
  <conditionalFormatting sqref="M2476">
    <cfRule type="containsText" dxfId="15356" priority="16218" operator="containsText" text="Complete">
      <formula>NOT(ISERROR(SEARCH("Complete",M2476)))</formula>
    </cfRule>
  </conditionalFormatting>
  <conditionalFormatting sqref="J2476">
    <cfRule type="notContainsBlanks" dxfId="15355" priority="16217">
      <formula>LEN(TRIM(J2476))&gt;0</formula>
    </cfRule>
  </conditionalFormatting>
  <conditionalFormatting sqref="K2476">
    <cfRule type="notContainsBlanks" dxfId="15354" priority="16216">
      <formula>LEN(TRIM(K2476))&gt;0</formula>
    </cfRule>
  </conditionalFormatting>
  <conditionalFormatting sqref="M2476">
    <cfRule type="containsText" dxfId="15353" priority="16215" operator="containsText" text="Complete">
      <formula>NOT(ISERROR(SEARCH("Complete",M2476)))</formula>
    </cfRule>
  </conditionalFormatting>
  <conditionalFormatting sqref="J2476">
    <cfRule type="notContainsBlanks" dxfId="15352" priority="16214">
      <formula>LEN(TRIM(J2476))&gt;0</formula>
    </cfRule>
  </conditionalFormatting>
  <conditionalFormatting sqref="K2476">
    <cfRule type="notContainsBlanks" dxfId="15351" priority="16213">
      <formula>LEN(TRIM(K2476))&gt;0</formula>
    </cfRule>
  </conditionalFormatting>
  <conditionalFormatting sqref="M2476">
    <cfRule type="containsText" dxfId="15350" priority="16212" operator="containsText" text="Complete">
      <formula>NOT(ISERROR(SEARCH("Complete",M2476)))</formula>
    </cfRule>
  </conditionalFormatting>
  <conditionalFormatting sqref="I2477">
    <cfRule type="cellIs" dxfId="15349" priority="16195" operator="greaterThan">
      <formula>2.35</formula>
    </cfRule>
  </conditionalFormatting>
  <conditionalFormatting sqref="I2477">
    <cfRule type="cellIs" dxfId="15348" priority="16194" operator="greaterThan">
      <formula>2.35</formula>
    </cfRule>
  </conditionalFormatting>
  <conditionalFormatting sqref="I2477">
    <cfRule type="cellIs" dxfId="15347" priority="16193" operator="greaterThan">
      <formula>2.35</formula>
    </cfRule>
  </conditionalFormatting>
  <conditionalFormatting sqref="I2477">
    <cfRule type="cellIs" dxfId="15346" priority="16192" operator="greaterThan">
      <formula>2.35</formula>
    </cfRule>
  </conditionalFormatting>
  <conditionalFormatting sqref="J2477">
    <cfRule type="notContainsBlanks" dxfId="15345" priority="16207">
      <formula>LEN(TRIM(J2477))&gt;0</formula>
    </cfRule>
  </conditionalFormatting>
  <conditionalFormatting sqref="K2477">
    <cfRule type="notContainsBlanks" dxfId="15344" priority="16206">
      <formula>LEN(TRIM(K2477))&gt;0</formula>
    </cfRule>
  </conditionalFormatting>
  <conditionalFormatting sqref="M2477">
    <cfRule type="containsText" dxfId="15343" priority="16205" operator="containsText" text="Complete">
      <formula>NOT(ISERROR(SEARCH("Complete",M2477)))</formula>
    </cfRule>
  </conditionalFormatting>
  <conditionalFormatting sqref="J2477">
    <cfRule type="notContainsBlanks" dxfId="15342" priority="16204">
      <formula>LEN(TRIM(J2477))&gt;0</formula>
    </cfRule>
  </conditionalFormatting>
  <conditionalFormatting sqref="K2477">
    <cfRule type="notContainsBlanks" dxfId="15341" priority="16203">
      <formula>LEN(TRIM(K2477))&gt;0</formula>
    </cfRule>
  </conditionalFormatting>
  <conditionalFormatting sqref="M2477">
    <cfRule type="containsText" dxfId="15340" priority="16202" operator="containsText" text="Complete">
      <formula>NOT(ISERROR(SEARCH("Complete",M2477)))</formula>
    </cfRule>
  </conditionalFormatting>
  <conditionalFormatting sqref="J2477">
    <cfRule type="notContainsBlanks" dxfId="15339" priority="16201">
      <formula>LEN(TRIM(J2477))&gt;0</formula>
    </cfRule>
  </conditionalFormatting>
  <conditionalFormatting sqref="K2477">
    <cfRule type="notContainsBlanks" dxfId="15338" priority="16200">
      <formula>LEN(TRIM(K2477))&gt;0</formula>
    </cfRule>
  </conditionalFormatting>
  <conditionalFormatting sqref="M2477">
    <cfRule type="containsText" dxfId="15337" priority="16199" operator="containsText" text="Complete">
      <formula>NOT(ISERROR(SEARCH("Complete",M2477)))</formula>
    </cfRule>
  </conditionalFormatting>
  <conditionalFormatting sqref="J2477">
    <cfRule type="notContainsBlanks" dxfId="15336" priority="16198">
      <formula>LEN(TRIM(J2477))&gt;0</formula>
    </cfRule>
  </conditionalFormatting>
  <conditionalFormatting sqref="K2477">
    <cfRule type="notContainsBlanks" dxfId="15335" priority="16197">
      <formula>LEN(TRIM(K2477))&gt;0</formula>
    </cfRule>
  </conditionalFormatting>
  <conditionalFormatting sqref="M2477">
    <cfRule type="containsText" dxfId="15334" priority="16196" operator="containsText" text="Complete">
      <formula>NOT(ISERROR(SEARCH("Complete",M2477)))</formula>
    </cfRule>
  </conditionalFormatting>
  <conditionalFormatting sqref="I2478">
    <cfRule type="cellIs" dxfId="15333" priority="16179" operator="greaterThan">
      <formula>2.35</formula>
    </cfRule>
  </conditionalFormatting>
  <conditionalFormatting sqref="I2478">
    <cfRule type="cellIs" dxfId="15332" priority="16178" operator="greaterThan">
      <formula>2.35</formula>
    </cfRule>
  </conditionalFormatting>
  <conditionalFormatting sqref="I2478">
    <cfRule type="cellIs" dxfId="15331" priority="16177" operator="greaterThan">
      <formula>2.35</formula>
    </cfRule>
  </conditionalFormatting>
  <conditionalFormatting sqref="I2478">
    <cfRule type="cellIs" dxfId="15330" priority="16176" operator="greaterThan">
      <formula>2.35</formula>
    </cfRule>
  </conditionalFormatting>
  <conditionalFormatting sqref="J2478">
    <cfRule type="notContainsBlanks" dxfId="15329" priority="16191">
      <formula>LEN(TRIM(J2478))&gt;0</formula>
    </cfRule>
  </conditionalFormatting>
  <conditionalFormatting sqref="K2478">
    <cfRule type="notContainsBlanks" dxfId="15328" priority="16190">
      <formula>LEN(TRIM(K2478))&gt;0</formula>
    </cfRule>
  </conditionalFormatting>
  <conditionalFormatting sqref="M2478">
    <cfRule type="containsText" dxfId="15327" priority="16189" operator="containsText" text="Complete">
      <formula>NOT(ISERROR(SEARCH("Complete",M2478)))</formula>
    </cfRule>
  </conditionalFormatting>
  <conditionalFormatting sqref="J2478">
    <cfRule type="notContainsBlanks" dxfId="15326" priority="16188">
      <formula>LEN(TRIM(J2478))&gt;0</formula>
    </cfRule>
  </conditionalFormatting>
  <conditionalFormatting sqref="K2478">
    <cfRule type="notContainsBlanks" dxfId="15325" priority="16187">
      <formula>LEN(TRIM(K2478))&gt;0</formula>
    </cfRule>
  </conditionalFormatting>
  <conditionalFormatting sqref="M2478">
    <cfRule type="containsText" dxfId="15324" priority="16186" operator="containsText" text="Complete">
      <formula>NOT(ISERROR(SEARCH("Complete",M2478)))</formula>
    </cfRule>
  </conditionalFormatting>
  <conditionalFormatting sqref="J2478">
    <cfRule type="notContainsBlanks" dxfId="15323" priority="16185">
      <formula>LEN(TRIM(J2478))&gt;0</formula>
    </cfRule>
  </conditionalFormatting>
  <conditionalFormatting sqref="K2478">
    <cfRule type="notContainsBlanks" dxfId="15322" priority="16184">
      <formula>LEN(TRIM(K2478))&gt;0</formula>
    </cfRule>
  </conditionalFormatting>
  <conditionalFormatting sqref="M2478">
    <cfRule type="containsText" dxfId="15321" priority="16183" operator="containsText" text="Complete">
      <formula>NOT(ISERROR(SEARCH("Complete",M2478)))</formula>
    </cfRule>
  </conditionalFormatting>
  <conditionalFormatting sqref="J2478">
    <cfRule type="notContainsBlanks" dxfId="15320" priority="16182">
      <formula>LEN(TRIM(J2478))&gt;0</formula>
    </cfRule>
  </conditionalFormatting>
  <conditionalFormatting sqref="K2478">
    <cfRule type="notContainsBlanks" dxfId="15319" priority="16181">
      <formula>LEN(TRIM(K2478))&gt;0</formula>
    </cfRule>
  </conditionalFormatting>
  <conditionalFormatting sqref="M2478">
    <cfRule type="containsText" dxfId="15318" priority="16180" operator="containsText" text="Complete">
      <formula>NOT(ISERROR(SEARCH("Complete",M2478)))</formula>
    </cfRule>
  </conditionalFormatting>
  <conditionalFormatting sqref="I2479">
    <cfRule type="cellIs" dxfId="15317" priority="16163" operator="greaterThan">
      <formula>2.35</formula>
    </cfRule>
  </conditionalFormatting>
  <conditionalFormatting sqref="I2479">
    <cfRule type="cellIs" dxfId="15316" priority="16162" operator="greaterThan">
      <formula>2.35</formula>
    </cfRule>
  </conditionalFormatting>
  <conditionalFormatting sqref="I2479">
    <cfRule type="cellIs" dxfId="15315" priority="16161" operator="greaterThan">
      <formula>2.35</formula>
    </cfRule>
  </conditionalFormatting>
  <conditionalFormatting sqref="I2479">
    <cfRule type="cellIs" dxfId="15314" priority="16160" operator="greaterThan">
      <formula>2.35</formula>
    </cfRule>
  </conditionalFormatting>
  <conditionalFormatting sqref="J2479">
    <cfRule type="notContainsBlanks" dxfId="15313" priority="16175">
      <formula>LEN(TRIM(J2479))&gt;0</formula>
    </cfRule>
  </conditionalFormatting>
  <conditionalFormatting sqref="K2479">
    <cfRule type="notContainsBlanks" dxfId="15312" priority="16174">
      <formula>LEN(TRIM(K2479))&gt;0</formula>
    </cfRule>
  </conditionalFormatting>
  <conditionalFormatting sqref="M2479">
    <cfRule type="containsText" dxfId="15311" priority="16173" operator="containsText" text="Complete">
      <formula>NOT(ISERROR(SEARCH("Complete",M2479)))</formula>
    </cfRule>
  </conditionalFormatting>
  <conditionalFormatting sqref="J2479">
    <cfRule type="notContainsBlanks" dxfId="15310" priority="16172">
      <formula>LEN(TRIM(J2479))&gt;0</formula>
    </cfRule>
  </conditionalFormatting>
  <conditionalFormatting sqref="K2479">
    <cfRule type="notContainsBlanks" dxfId="15309" priority="16171">
      <formula>LEN(TRIM(K2479))&gt;0</formula>
    </cfRule>
  </conditionalFormatting>
  <conditionalFormatting sqref="M2479">
    <cfRule type="containsText" dxfId="15308" priority="16170" operator="containsText" text="Complete">
      <formula>NOT(ISERROR(SEARCH("Complete",M2479)))</formula>
    </cfRule>
  </conditionalFormatting>
  <conditionalFormatting sqref="J2479">
    <cfRule type="notContainsBlanks" dxfId="15307" priority="16169">
      <formula>LEN(TRIM(J2479))&gt;0</formula>
    </cfRule>
  </conditionalFormatting>
  <conditionalFormatting sqref="K2479">
    <cfRule type="notContainsBlanks" dxfId="15306" priority="16168">
      <formula>LEN(TRIM(K2479))&gt;0</formula>
    </cfRule>
  </conditionalFormatting>
  <conditionalFormatting sqref="M2479">
    <cfRule type="containsText" dxfId="15305" priority="16167" operator="containsText" text="Complete">
      <formula>NOT(ISERROR(SEARCH("Complete",M2479)))</formula>
    </cfRule>
  </conditionalFormatting>
  <conditionalFormatting sqref="J2479">
    <cfRule type="notContainsBlanks" dxfId="15304" priority="16166">
      <formula>LEN(TRIM(J2479))&gt;0</formula>
    </cfRule>
  </conditionalFormatting>
  <conditionalFormatting sqref="K2479">
    <cfRule type="notContainsBlanks" dxfId="15303" priority="16165">
      <formula>LEN(TRIM(K2479))&gt;0</formula>
    </cfRule>
  </conditionalFormatting>
  <conditionalFormatting sqref="M2479">
    <cfRule type="containsText" dxfId="15302" priority="16164" operator="containsText" text="Complete">
      <formula>NOT(ISERROR(SEARCH("Complete",M2479)))</formula>
    </cfRule>
  </conditionalFormatting>
  <conditionalFormatting sqref="I2480">
    <cfRule type="cellIs" dxfId="15301" priority="16147" operator="greaterThan">
      <formula>2.35</formula>
    </cfRule>
  </conditionalFormatting>
  <conditionalFormatting sqref="I2480">
    <cfRule type="cellIs" dxfId="15300" priority="16146" operator="greaterThan">
      <formula>2.35</formula>
    </cfRule>
  </conditionalFormatting>
  <conditionalFormatting sqref="I2480">
    <cfRule type="cellIs" dxfId="15299" priority="16145" operator="greaterThan">
      <formula>2.35</formula>
    </cfRule>
  </conditionalFormatting>
  <conditionalFormatting sqref="I2480">
    <cfRule type="cellIs" dxfId="15298" priority="16144" operator="greaterThan">
      <formula>2.35</formula>
    </cfRule>
  </conditionalFormatting>
  <conditionalFormatting sqref="J2480">
    <cfRule type="notContainsBlanks" dxfId="15297" priority="16159">
      <formula>LEN(TRIM(J2480))&gt;0</formula>
    </cfRule>
  </conditionalFormatting>
  <conditionalFormatting sqref="K2480">
    <cfRule type="notContainsBlanks" dxfId="15296" priority="16158">
      <formula>LEN(TRIM(K2480))&gt;0</formula>
    </cfRule>
  </conditionalFormatting>
  <conditionalFormatting sqref="M2480">
    <cfRule type="containsText" dxfId="15295" priority="16157" operator="containsText" text="Complete">
      <formula>NOT(ISERROR(SEARCH("Complete",M2480)))</formula>
    </cfRule>
  </conditionalFormatting>
  <conditionalFormatting sqref="J2480">
    <cfRule type="notContainsBlanks" dxfId="15294" priority="16156">
      <formula>LEN(TRIM(J2480))&gt;0</formula>
    </cfRule>
  </conditionalFormatting>
  <conditionalFormatting sqref="K2480">
    <cfRule type="notContainsBlanks" dxfId="15293" priority="16155">
      <formula>LEN(TRIM(K2480))&gt;0</formula>
    </cfRule>
  </conditionalFormatting>
  <conditionalFormatting sqref="M2480">
    <cfRule type="containsText" dxfId="15292" priority="16154" operator="containsText" text="Complete">
      <formula>NOT(ISERROR(SEARCH("Complete",M2480)))</formula>
    </cfRule>
  </conditionalFormatting>
  <conditionalFormatting sqref="J2480">
    <cfRule type="notContainsBlanks" dxfId="15291" priority="16153">
      <formula>LEN(TRIM(J2480))&gt;0</formula>
    </cfRule>
  </conditionalFormatting>
  <conditionalFormatting sqref="K2480">
    <cfRule type="notContainsBlanks" dxfId="15290" priority="16152">
      <formula>LEN(TRIM(K2480))&gt;0</formula>
    </cfRule>
  </conditionalFormatting>
  <conditionalFormatting sqref="M2480">
    <cfRule type="containsText" dxfId="15289" priority="16151" operator="containsText" text="Complete">
      <formula>NOT(ISERROR(SEARCH("Complete",M2480)))</formula>
    </cfRule>
  </conditionalFormatting>
  <conditionalFormatting sqref="J2480">
    <cfRule type="notContainsBlanks" dxfId="15288" priority="16150">
      <formula>LEN(TRIM(J2480))&gt;0</formula>
    </cfRule>
  </conditionalFormatting>
  <conditionalFormatting sqref="K2480">
    <cfRule type="notContainsBlanks" dxfId="15287" priority="16149">
      <formula>LEN(TRIM(K2480))&gt;0</formula>
    </cfRule>
  </conditionalFormatting>
  <conditionalFormatting sqref="M2480">
    <cfRule type="containsText" dxfId="15286" priority="16148" operator="containsText" text="Complete">
      <formula>NOT(ISERROR(SEARCH("Complete",M2480)))</formula>
    </cfRule>
  </conditionalFormatting>
  <conditionalFormatting sqref="I2481">
    <cfRule type="cellIs" dxfId="15285" priority="16131" operator="greaterThan">
      <formula>2.35</formula>
    </cfRule>
  </conditionalFormatting>
  <conditionalFormatting sqref="I2481">
    <cfRule type="cellIs" dxfId="15284" priority="16130" operator="greaterThan">
      <formula>2.35</formula>
    </cfRule>
  </conditionalFormatting>
  <conditionalFormatting sqref="I2481">
    <cfRule type="cellIs" dxfId="15283" priority="16129" operator="greaterThan">
      <formula>2.35</formula>
    </cfRule>
  </conditionalFormatting>
  <conditionalFormatting sqref="I2481">
    <cfRule type="cellIs" dxfId="15282" priority="16128" operator="greaterThan">
      <formula>2.35</formula>
    </cfRule>
  </conditionalFormatting>
  <conditionalFormatting sqref="J2481">
    <cfRule type="notContainsBlanks" dxfId="15281" priority="16143">
      <formula>LEN(TRIM(J2481))&gt;0</formula>
    </cfRule>
  </conditionalFormatting>
  <conditionalFormatting sqref="K2481">
    <cfRule type="notContainsBlanks" dxfId="15280" priority="16142">
      <formula>LEN(TRIM(K2481))&gt;0</formula>
    </cfRule>
  </conditionalFormatting>
  <conditionalFormatting sqref="M2481">
    <cfRule type="containsText" dxfId="15279" priority="16141" operator="containsText" text="Complete">
      <formula>NOT(ISERROR(SEARCH("Complete",M2481)))</formula>
    </cfRule>
  </conditionalFormatting>
  <conditionalFormatting sqref="J2481">
    <cfRule type="notContainsBlanks" dxfId="15278" priority="16140">
      <formula>LEN(TRIM(J2481))&gt;0</formula>
    </cfRule>
  </conditionalFormatting>
  <conditionalFormatting sqref="K2481">
    <cfRule type="notContainsBlanks" dxfId="15277" priority="16139">
      <formula>LEN(TRIM(K2481))&gt;0</formula>
    </cfRule>
  </conditionalFormatting>
  <conditionalFormatting sqref="M2481">
    <cfRule type="containsText" dxfId="15276" priority="16138" operator="containsText" text="Complete">
      <formula>NOT(ISERROR(SEARCH("Complete",M2481)))</formula>
    </cfRule>
  </conditionalFormatting>
  <conditionalFormatting sqref="J2481">
    <cfRule type="notContainsBlanks" dxfId="15275" priority="16137">
      <formula>LEN(TRIM(J2481))&gt;0</formula>
    </cfRule>
  </conditionalFormatting>
  <conditionalFormatting sqref="K2481">
    <cfRule type="notContainsBlanks" dxfId="15274" priority="16136">
      <formula>LEN(TRIM(K2481))&gt;0</formula>
    </cfRule>
  </conditionalFormatting>
  <conditionalFormatting sqref="M2481">
    <cfRule type="containsText" dxfId="15273" priority="16135" operator="containsText" text="Complete">
      <formula>NOT(ISERROR(SEARCH("Complete",M2481)))</formula>
    </cfRule>
  </conditionalFormatting>
  <conditionalFormatting sqref="J2481">
    <cfRule type="notContainsBlanks" dxfId="15272" priority="16134">
      <formula>LEN(TRIM(J2481))&gt;0</formula>
    </cfRule>
  </conditionalFormatting>
  <conditionalFormatting sqref="K2481">
    <cfRule type="notContainsBlanks" dxfId="15271" priority="16133">
      <formula>LEN(TRIM(K2481))&gt;0</formula>
    </cfRule>
  </conditionalFormatting>
  <conditionalFormatting sqref="M2481">
    <cfRule type="containsText" dxfId="15270" priority="16132" operator="containsText" text="Complete">
      <formula>NOT(ISERROR(SEARCH("Complete",M2481)))</formula>
    </cfRule>
  </conditionalFormatting>
  <conditionalFormatting sqref="I2482">
    <cfRule type="cellIs" dxfId="15269" priority="16115" operator="greaterThan">
      <formula>2.35</formula>
    </cfRule>
  </conditionalFormatting>
  <conditionalFormatting sqref="I2482">
    <cfRule type="cellIs" dxfId="15268" priority="16114" operator="greaterThan">
      <formula>2.35</formula>
    </cfRule>
  </conditionalFormatting>
  <conditionalFormatting sqref="I2482">
    <cfRule type="cellIs" dxfId="15267" priority="16113" operator="greaterThan">
      <formula>2.35</formula>
    </cfRule>
  </conditionalFormatting>
  <conditionalFormatting sqref="I2482">
    <cfRule type="cellIs" dxfId="15266" priority="16112" operator="greaterThan">
      <formula>2.35</formula>
    </cfRule>
  </conditionalFormatting>
  <conditionalFormatting sqref="J2482">
    <cfRule type="notContainsBlanks" dxfId="15265" priority="16127">
      <formula>LEN(TRIM(J2482))&gt;0</formula>
    </cfRule>
  </conditionalFormatting>
  <conditionalFormatting sqref="K2482">
    <cfRule type="notContainsBlanks" dxfId="15264" priority="16126">
      <formula>LEN(TRIM(K2482))&gt;0</formula>
    </cfRule>
  </conditionalFormatting>
  <conditionalFormatting sqref="M2482">
    <cfRule type="containsText" dxfId="15263" priority="16125" operator="containsText" text="Complete">
      <formula>NOT(ISERROR(SEARCH("Complete",M2482)))</formula>
    </cfRule>
  </conditionalFormatting>
  <conditionalFormatting sqref="J2482">
    <cfRule type="notContainsBlanks" dxfId="15262" priority="16124">
      <formula>LEN(TRIM(J2482))&gt;0</formula>
    </cfRule>
  </conditionalFormatting>
  <conditionalFormatting sqref="K2482">
    <cfRule type="notContainsBlanks" dxfId="15261" priority="16123">
      <formula>LEN(TRIM(K2482))&gt;0</formula>
    </cfRule>
  </conditionalFormatting>
  <conditionalFormatting sqref="M2482">
    <cfRule type="containsText" dxfId="15260" priority="16122" operator="containsText" text="Complete">
      <formula>NOT(ISERROR(SEARCH("Complete",M2482)))</formula>
    </cfRule>
  </conditionalFormatting>
  <conditionalFormatting sqref="J2482">
    <cfRule type="notContainsBlanks" dxfId="15259" priority="16121">
      <formula>LEN(TRIM(J2482))&gt;0</formula>
    </cfRule>
  </conditionalFormatting>
  <conditionalFormatting sqref="K2482">
    <cfRule type="notContainsBlanks" dxfId="15258" priority="16120">
      <formula>LEN(TRIM(K2482))&gt;0</formula>
    </cfRule>
  </conditionalFormatting>
  <conditionalFormatting sqref="M2482">
    <cfRule type="containsText" dxfId="15257" priority="16119" operator="containsText" text="Complete">
      <formula>NOT(ISERROR(SEARCH("Complete",M2482)))</formula>
    </cfRule>
  </conditionalFormatting>
  <conditionalFormatting sqref="J2482">
    <cfRule type="notContainsBlanks" dxfId="15256" priority="16118">
      <formula>LEN(TRIM(J2482))&gt;0</formula>
    </cfRule>
  </conditionalFormatting>
  <conditionalFormatting sqref="K2482">
    <cfRule type="notContainsBlanks" dxfId="15255" priority="16117">
      <formula>LEN(TRIM(K2482))&gt;0</formula>
    </cfRule>
  </conditionalFormatting>
  <conditionalFormatting sqref="M2482">
    <cfRule type="containsText" dxfId="15254" priority="16116" operator="containsText" text="Complete">
      <formula>NOT(ISERROR(SEARCH("Complete",M2482)))</formula>
    </cfRule>
  </conditionalFormatting>
  <conditionalFormatting sqref="I2483">
    <cfRule type="cellIs" dxfId="15253" priority="16099" operator="greaterThan">
      <formula>2.35</formula>
    </cfRule>
  </conditionalFormatting>
  <conditionalFormatting sqref="I2483">
    <cfRule type="cellIs" dxfId="15252" priority="16098" operator="greaterThan">
      <formula>2.35</formula>
    </cfRule>
  </conditionalFormatting>
  <conditionalFormatting sqref="I2483">
    <cfRule type="cellIs" dxfId="15251" priority="16097" operator="greaterThan">
      <formula>2.35</formula>
    </cfRule>
  </conditionalFormatting>
  <conditionalFormatting sqref="I2483">
    <cfRule type="cellIs" dxfId="15250" priority="16096" operator="greaterThan">
      <formula>2.35</formula>
    </cfRule>
  </conditionalFormatting>
  <conditionalFormatting sqref="J2483">
    <cfRule type="notContainsBlanks" dxfId="15249" priority="16111">
      <formula>LEN(TRIM(J2483))&gt;0</formula>
    </cfRule>
  </conditionalFormatting>
  <conditionalFormatting sqref="K2483">
    <cfRule type="notContainsBlanks" dxfId="15248" priority="16110">
      <formula>LEN(TRIM(K2483))&gt;0</formula>
    </cfRule>
  </conditionalFormatting>
  <conditionalFormatting sqref="M2483">
    <cfRule type="containsText" dxfId="15247" priority="16109" operator="containsText" text="Complete">
      <formula>NOT(ISERROR(SEARCH("Complete",M2483)))</formula>
    </cfRule>
  </conditionalFormatting>
  <conditionalFormatting sqref="J2483">
    <cfRule type="notContainsBlanks" dxfId="15246" priority="16108">
      <formula>LEN(TRIM(J2483))&gt;0</formula>
    </cfRule>
  </conditionalFormatting>
  <conditionalFormatting sqref="K2483">
    <cfRule type="notContainsBlanks" dxfId="15245" priority="16107">
      <formula>LEN(TRIM(K2483))&gt;0</formula>
    </cfRule>
  </conditionalFormatting>
  <conditionalFormatting sqref="M2483">
    <cfRule type="containsText" dxfId="15244" priority="16106" operator="containsText" text="Complete">
      <formula>NOT(ISERROR(SEARCH("Complete",M2483)))</formula>
    </cfRule>
  </conditionalFormatting>
  <conditionalFormatting sqref="J2483">
    <cfRule type="notContainsBlanks" dxfId="15243" priority="16105">
      <formula>LEN(TRIM(J2483))&gt;0</formula>
    </cfRule>
  </conditionalFormatting>
  <conditionalFormatting sqref="K2483">
    <cfRule type="notContainsBlanks" dxfId="15242" priority="16104">
      <formula>LEN(TRIM(K2483))&gt;0</formula>
    </cfRule>
  </conditionalFormatting>
  <conditionalFormatting sqref="M2483">
    <cfRule type="containsText" dxfId="15241" priority="16103" operator="containsText" text="Complete">
      <formula>NOT(ISERROR(SEARCH("Complete",M2483)))</formula>
    </cfRule>
  </conditionalFormatting>
  <conditionalFormatting sqref="J2483">
    <cfRule type="notContainsBlanks" dxfId="15240" priority="16102">
      <formula>LEN(TRIM(J2483))&gt;0</formula>
    </cfRule>
  </conditionalFormatting>
  <conditionalFormatting sqref="K2483">
    <cfRule type="notContainsBlanks" dxfId="15239" priority="16101">
      <formula>LEN(TRIM(K2483))&gt;0</formula>
    </cfRule>
  </conditionalFormatting>
  <conditionalFormatting sqref="M2483">
    <cfRule type="containsText" dxfId="15238" priority="16100" operator="containsText" text="Complete">
      <formula>NOT(ISERROR(SEARCH("Complete",M2483)))</formula>
    </cfRule>
  </conditionalFormatting>
  <conditionalFormatting sqref="I2484">
    <cfRule type="cellIs" dxfId="15237" priority="16083" operator="greaterThan">
      <formula>2.35</formula>
    </cfRule>
  </conditionalFormatting>
  <conditionalFormatting sqref="I2484">
    <cfRule type="cellIs" dxfId="15236" priority="16082" operator="greaterThan">
      <formula>2.35</formula>
    </cfRule>
  </conditionalFormatting>
  <conditionalFormatting sqref="I2484">
    <cfRule type="cellIs" dxfId="15235" priority="16081" operator="greaterThan">
      <formula>2.35</formula>
    </cfRule>
  </conditionalFormatting>
  <conditionalFormatting sqref="I2484">
    <cfRule type="cellIs" dxfId="15234" priority="16080" operator="greaterThan">
      <formula>2.35</formula>
    </cfRule>
  </conditionalFormatting>
  <conditionalFormatting sqref="J2484">
    <cfRule type="notContainsBlanks" dxfId="15233" priority="16095">
      <formula>LEN(TRIM(J2484))&gt;0</formula>
    </cfRule>
  </conditionalFormatting>
  <conditionalFormatting sqref="K2484">
    <cfRule type="notContainsBlanks" dxfId="15232" priority="16094">
      <formula>LEN(TRIM(K2484))&gt;0</formula>
    </cfRule>
  </conditionalFormatting>
  <conditionalFormatting sqref="M2484">
    <cfRule type="containsText" dxfId="15231" priority="16093" operator="containsText" text="Complete">
      <formula>NOT(ISERROR(SEARCH("Complete",M2484)))</formula>
    </cfRule>
  </conditionalFormatting>
  <conditionalFormatting sqref="J2484">
    <cfRule type="notContainsBlanks" dxfId="15230" priority="16092">
      <formula>LEN(TRIM(J2484))&gt;0</formula>
    </cfRule>
  </conditionalFormatting>
  <conditionalFormatting sqref="K2484">
    <cfRule type="notContainsBlanks" dxfId="15229" priority="16091">
      <formula>LEN(TRIM(K2484))&gt;0</formula>
    </cfRule>
  </conditionalFormatting>
  <conditionalFormatting sqref="M2484">
    <cfRule type="containsText" dxfId="15228" priority="16090" operator="containsText" text="Complete">
      <formula>NOT(ISERROR(SEARCH("Complete",M2484)))</formula>
    </cfRule>
  </conditionalFormatting>
  <conditionalFormatting sqref="J2484">
    <cfRule type="notContainsBlanks" dxfId="15227" priority="16089">
      <formula>LEN(TRIM(J2484))&gt;0</formula>
    </cfRule>
  </conditionalFormatting>
  <conditionalFormatting sqref="K2484">
    <cfRule type="notContainsBlanks" dxfId="15226" priority="16088">
      <formula>LEN(TRIM(K2484))&gt;0</formula>
    </cfRule>
  </conditionalFormatting>
  <conditionalFormatting sqref="M2484">
    <cfRule type="containsText" dxfId="15225" priority="16087" operator="containsText" text="Complete">
      <formula>NOT(ISERROR(SEARCH("Complete",M2484)))</formula>
    </cfRule>
  </conditionalFormatting>
  <conditionalFormatting sqref="J2484">
    <cfRule type="notContainsBlanks" dxfId="15224" priority="16086">
      <formula>LEN(TRIM(J2484))&gt;0</formula>
    </cfRule>
  </conditionalFormatting>
  <conditionalFormatting sqref="K2484">
    <cfRule type="notContainsBlanks" dxfId="15223" priority="16085">
      <formula>LEN(TRIM(K2484))&gt;0</formula>
    </cfRule>
  </conditionalFormatting>
  <conditionalFormatting sqref="M2484">
    <cfRule type="containsText" dxfId="15222" priority="16084" operator="containsText" text="Complete">
      <formula>NOT(ISERROR(SEARCH("Complete",M2484)))</formula>
    </cfRule>
  </conditionalFormatting>
  <conditionalFormatting sqref="I2485">
    <cfRule type="cellIs" dxfId="15221" priority="16067" operator="greaterThan">
      <formula>2.35</formula>
    </cfRule>
  </conditionalFormatting>
  <conditionalFormatting sqref="I2485">
    <cfRule type="cellIs" dxfId="15220" priority="16066" operator="greaterThan">
      <formula>2.35</formula>
    </cfRule>
  </conditionalFormatting>
  <conditionalFormatting sqref="I2485">
    <cfRule type="cellIs" dxfId="15219" priority="16065" operator="greaterThan">
      <formula>2.35</formula>
    </cfRule>
  </conditionalFormatting>
  <conditionalFormatting sqref="I2485">
    <cfRule type="cellIs" dxfId="15218" priority="16064" operator="greaterThan">
      <formula>2.35</formula>
    </cfRule>
  </conditionalFormatting>
  <conditionalFormatting sqref="J2485">
    <cfRule type="notContainsBlanks" dxfId="15217" priority="16079">
      <formula>LEN(TRIM(J2485))&gt;0</formula>
    </cfRule>
  </conditionalFormatting>
  <conditionalFormatting sqref="K2485">
    <cfRule type="notContainsBlanks" dxfId="15216" priority="16078">
      <formula>LEN(TRIM(K2485))&gt;0</formula>
    </cfRule>
  </conditionalFormatting>
  <conditionalFormatting sqref="M2485">
    <cfRule type="containsText" dxfId="15215" priority="16077" operator="containsText" text="Complete">
      <formula>NOT(ISERROR(SEARCH("Complete",M2485)))</formula>
    </cfRule>
  </conditionalFormatting>
  <conditionalFormatting sqref="J2485">
    <cfRule type="notContainsBlanks" dxfId="15214" priority="16076">
      <formula>LEN(TRIM(J2485))&gt;0</formula>
    </cfRule>
  </conditionalFormatting>
  <conditionalFormatting sqref="K2485">
    <cfRule type="notContainsBlanks" dxfId="15213" priority="16075">
      <formula>LEN(TRIM(K2485))&gt;0</formula>
    </cfRule>
  </conditionalFormatting>
  <conditionalFormatting sqref="M2485">
    <cfRule type="containsText" dxfId="15212" priority="16074" operator="containsText" text="Complete">
      <formula>NOT(ISERROR(SEARCH("Complete",M2485)))</formula>
    </cfRule>
  </conditionalFormatting>
  <conditionalFormatting sqref="J2485">
    <cfRule type="notContainsBlanks" dxfId="15211" priority="16073">
      <formula>LEN(TRIM(J2485))&gt;0</formula>
    </cfRule>
  </conditionalFormatting>
  <conditionalFormatting sqref="K2485">
    <cfRule type="notContainsBlanks" dxfId="15210" priority="16072">
      <formula>LEN(TRIM(K2485))&gt;0</formula>
    </cfRule>
  </conditionalFormatting>
  <conditionalFormatting sqref="M2485">
    <cfRule type="containsText" dxfId="15209" priority="16071" operator="containsText" text="Complete">
      <formula>NOT(ISERROR(SEARCH("Complete",M2485)))</formula>
    </cfRule>
  </conditionalFormatting>
  <conditionalFormatting sqref="J2485">
    <cfRule type="notContainsBlanks" dxfId="15208" priority="16070">
      <formula>LEN(TRIM(J2485))&gt;0</formula>
    </cfRule>
  </conditionalFormatting>
  <conditionalFormatting sqref="K2485">
    <cfRule type="notContainsBlanks" dxfId="15207" priority="16069">
      <formula>LEN(TRIM(K2485))&gt;0</formula>
    </cfRule>
  </conditionalFormatting>
  <conditionalFormatting sqref="M2485">
    <cfRule type="containsText" dxfId="15206" priority="16068" operator="containsText" text="Complete">
      <formula>NOT(ISERROR(SEARCH("Complete",M2485)))</formula>
    </cfRule>
  </conditionalFormatting>
  <conditionalFormatting sqref="I2486">
    <cfRule type="cellIs" dxfId="15205" priority="16051" operator="greaterThan">
      <formula>2.35</formula>
    </cfRule>
  </conditionalFormatting>
  <conditionalFormatting sqref="I2486">
    <cfRule type="cellIs" dxfId="15204" priority="16050" operator="greaterThan">
      <formula>2.35</formula>
    </cfRule>
  </conditionalFormatting>
  <conditionalFormatting sqref="I2486">
    <cfRule type="cellIs" dxfId="15203" priority="16049" operator="greaterThan">
      <formula>2.35</formula>
    </cfRule>
  </conditionalFormatting>
  <conditionalFormatting sqref="I2486">
    <cfRule type="cellIs" dxfId="15202" priority="16048" operator="greaterThan">
      <formula>2.35</formula>
    </cfRule>
  </conditionalFormatting>
  <conditionalFormatting sqref="J2486">
    <cfRule type="notContainsBlanks" dxfId="15201" priority="16063">
      <formula>LEN(TRIM(J2486))&gt;0</formula>
    </cfRule>
  </conditionalFormatting>
  <conditionalFormatting sqref="K2486">
    <cfRule type="notContainsBlanks" dxfId="15200" priority="16062">
      <formula>LEN(TRIM(K2486))&gt;0</formula>
    </cfRule>
  </conditionalFormatting>
  <conditionalFormatting sqref="M2486">
    <cfRule type="containsText" dxfId="15199" priority="16061" operator="containsText" text="Complete">
      <formula>NOT(ISERROR(SEARCH("Complete",M2486)))</formula>
    </cfRule>
  </conditionalFormatting>
  <conditionalFormatting sqref="J2486">
    <cfRule type="notContainsBlanks" dxfId="15198" priority="16060">
      <formula>LEN(TRIM(J2486))&gt;0</formula>
    </cfRule>
  </conditionalFormatting>
  <conditionalFormatting sqref="K2486">
    <cfRule type="notContainsBlanks" dxfId="15197" priority="16059">
      <formula>LEN(TRIM(K2486))&gt;0</formula>
    </cfRule>
  </conditionalFormatting>
  <conditionalFormatting sqref="M2486">
    <cfRule type="containsText" dxfId="15196" priority="16058" operator="containsText" text="Complete">
      <formula>NOT(ISERROR(SEARCH("Complete",M2486)))</formula>
    </cfRule>
  </conditionalFormatting>
  <conditionalFormatting sqref="J2486">
    <cfRule type="notContainsBlanks" dxfId="15195" priority="16057">
      <formula>LEN(TRIM(J2486))&gt;0</formula>
    </cfRule>
  </conditionalFormatting>
  <conditionalFormatting sqref="K2486">
    <cfRule type="notContainsBlanks" dxfId="15194" priority="16056">
      <formula>LEN(TRIM(K2486))&gt;0</formula>
    </cfRule>
  </conditionalFormatting>
  <conditionalFormatting sqref="M2486">
    <cfRule type="containsText" dxfId="15193" priority="16055" operator="containsText" text="Complete">
      <formula>NOT(ISERROR(SEARCH("Complete",M2486)))</formula>
    </cfRule>
  </conditionalFormatting>
  <conditionalFormatting sqref="J2486">
    <cfRule type="notContainsBlanks" dxfId="15192" priority="16054">
      <formula>LEN(TRIM(J2486))&gt;0</formula>
    </cfRule>
  </conditionalFormatting>
  <conditionalFormatting sqref="K2486">
    <cfRule type="notContainsBlanks" dxfId="15191" priority="16053">
      <formula>LEN(TRIM(K2486))&gt;0</formula>
    </cfRule>
  </conditionalFormatting>
  <conditionalFormatting sqref="M2486">
    <cfRule type="containsText" dxfId="15190" priority="16052" operator="containsText" text="Complete">
      <formula>NOT(ISERROR(SEARCH("Complete",M2486)))</formula>
    </cfRule>
  </conditionalFormatting>
  <conditionalFormatting sqref="I2487">
    <cfRule type="cellIs" dxfId="15189" priority="16035" operator="greaterThan">
      <formula>2.35</formula>
    </cfRule>
  </conditionalFormatting>
  <conditionalFormatting sqref="I2487">
    <cfRule type="cellIs" dxfId="15188" priority="16034" operator="greaterThan">
      <formula>2.35</formula>
    </cfRule>
  </conditionalFormatting>
  <conditionalFormatting sqref="I2487">
    <cfRule type="cellIs" dxfId="15187" priority="16033" operator="greaterThan">
      <formula>2.35</formula>
    </cfRule>
  </conditionalFormatting>
  <conditionalFormatting sqref="I2487">
    <cfRule type="cellIs" dxfId="15186" priority="16032" operator="greaterThan">
      <formula>2.35</formula>
    </cfRule>
  </conditionalFormatting>
  <conditionalFormatting sqref="J2487">
    <cfRule type="notContainsBlanks" dxfId="15185" priority="16047">
      <formula>LEN(TRIM(J2487))&gt;0</formula>
    </cfRule>
  </conditionalFormatting>
  <conditionalFormatting sqref="K2487">
    <cfRule type="notContainsBlanks" dxfId="15184" priority="16046">
      <formula>LEN(TRIM(K2487))&gt;0</formula>
    </cfRule>
  </conditionalFormatting>
  <conditionalFormatting sqref="M2487">
    <cfRule type="containsText" dxfId="15183" priority="16045" operator="containsText" text="Complete">
      <formula>NOT(ISERROR(SEARCH("Complete",M2487)))</formula>
    </cfRule>
  </conditionalFormatting>
  <conditionalFormatting sqref="J2487">
    <cfRule type="notContainsBlanks" dxfId="15182" priority="16044">
      <formula>LEN(TRIM(J2487))&gt;0</formula>
    </cfRule>
  </conditionalFormatting>
  <conditionalFormatting sqref="K2487">
    <cfRule type="notContainsBlanks" dxfId="15181" priority="16043">
      <formula>LEN(TRIM(K2487))&gt;0</formula>
    </cfRule>
  </conditionalFormatting>
  <conditionalFormatting sqref="M2487">
    <cfRule type="containsText" dxfId="15180" priority="16042" operator="containsText" text="Complete">
      <formula>NOT(ISERROR(SEARCH("Complete",M2487)))</formula>
    </cfRule>
  </conditionalFormatting>
  <conditionalFormatting sqref="J2487">
    <cfRule type="notContainsBlanks" dxfId="15179" priority="16041">
      <formula>LEN(TRIM(J2487))&gt;0</formula>
    </cfRule>
  </conditionalFormatting>
  <conditionalFormatting sqref="K2487">
    <cfRule type="notContainsBlanks" dxfId="15178" priority="16040">
      <formula>LEN(TRIM(K2487))&gt;0</formula>
    </cfRule>
  </conditionalFormatting>
  <conditionalFormatting sqref="M2487">
    <cfRule type="containsText" dxfId="15177" priority="16039" operator="containsText" text="Complete">
      <formula>NOT(ISERROR(SEARCH("Complete",M2487)))</formula>
    </cfRule>
  </conditionalFormatting>
  <conditionalFormatting sqref="J2487">
    <cfRule type="notContainsBlanks" dxfId="15176" priority="16038">
      <formula>LEN(TRIM(J2487))&gt;0</formula>
    </cfRule>
  </conditionalFormatting>
  <conditionalFormatting sqref="K2487">
    <cfRule type="notContainsBlanks" dxfId="15175" priority="16037">
      <formula>LEN(TRIM(K2487))&gt;0</formula>
    </cfRule>
  </conditionalFormatting>
  <conditionalFormatting sqref="M2487">
    <cfRule type="containsText" dxfId="15174" priority="16036" operator="containsText" text="Complete">
      <formula>NOT(ISERROR(SEARCH("Complete",M2487)))</formula>
    </cfRule>
  </conditionalFormatting>
  <conditionalFormatting sqref="I2488">
    <cfRule type="cellIs" dxfId="15173" priority="16019" operator="greaterThan">
      <formula>2.35</formula>
    </cfRule>
  </conditionalFormatting>
  <conditionalFormatting sqref="I2488">
    <cfRule type="cellIs" dxfId="15172" priority="16018" operator="greaterThan">
      <formula>2.35</formula>
    </cfRule>
  </conditionalFormatting>
  <conditionalFormatting sqref="I2488">
    <cfRule type="cellIs" dxfId="15171" priority="16017" operator="greaterThan">
      <formula>2.35</formula>
    </cfRule>
  </conditionalFormatting>
  <conditionalFormatting sqref="I2488">
    <cfRule type="cellIs" dxfId="15170" priority="16016" operator="greaterThan">
      <formula>2.35</formula>
    </cfRule>
  </conditionalFormatting>
  <conditionalFormatting sqref="J2488">
    <cfRule type="notContainsBlanks" dxfId="15169" priority="16031">
      <formula>LEN(TRIM(J2488))&gt;0</formula>
    </cfRule>
  </conditionalFormatting>
  <conditionalFormatting sqref="K2488">
    <cfRule type="notContainsBlanks" dxfId="15168" priority="16030">
      <formula>LEN(TRIM(K2488))&gt;0</formula>
    </cfRule>
  </conditionalFormatting>
  <conditionalFormatting sqref="M2488">
    <cfRule type="containsText" dxfId="15167" priority="16029" operator="containsText" text="Complete">
      <formula>NOT(ISERROR(SEARCH("Complete",M2488)))</formula>
    </cfRule>
  </conditionalFormatting>
  <conditionalFormatting sqref="J2488">
    <cfRule type="notContainsBlanks" dxfId="15166" priority="16028">
      <formula>LEN(TRIM(J2488))&gt;0</formula>
    </cfRule>
  </conditionalFormatting>
  <conditionalFormatting sqref="K2488">
    <cfRule type="notContainsBlanks" dxfId="15165" priority="16027">
      <formula>LEN(TRIM(K2488))&gt;0</formula>
    </cfRule>
  </conditionalFormatting>
  <conditionalFormatting sqref="M2488">
    <cfRule type="containsText" dxfId="15164" priority="16026" operator="containsText" text="Complete">
      <formula>NOT(ISERROR(SEARCH("Complete",M2488)))</formula>
    </cfRule>
  </conditionalFormatting>
  <conditionalFormatting sqref="J2488">
    <cfRule type="notContainsBlanks" dxfId="15163" priority="16025">
      <formula>LEN(TRIM(J2488))&gt;0</formula>
    </cfRule>
  </conditionalFormatting>
  <conditionalFormatting sqref="K2488">
    <cfRule type="notContainsBlanks" dxfId="15162" priority="16024">
      <formula>LEN(TRIM(K2488))&gt;0</formula>
    </cfRule>
  </conditionalFormatting>
  <conditionalFormatting sqref="M2488">
    <cfRule type="containsText" dxfId="15161" priority="16023" operator="containsText" text="Complete">
      <formula>NOT(ISERROR(SEARCH("Complete",M2488)))</formula>
    </cfRule>
  </conditionalFormatting>
  <conditionalFormatting sqref="J2488">
    <cfRule type="notContainsBlanks" dxfId="15160" priority="16022">
      <formula>LEN(TRIM(J2488))&gt;0</formula>
    </cfRule>
  </conditionalFormatting>
  <conditionalFormatting sqref="K2488">
    <cfRule type="notContainsBlanks" dxfId="15159" priority="16021">
      <formula>LEN(TRIM(K2488))&gt;0</formula>
    </cfRule>
  </conditionalFormatting>
  <conditionalFormatting sqref="M2488">
    <cfRule type="containsText" dxfId="15158" priority="16020" operator="containsText" text="Complete">
      <formula>NOT(ISERROR(SEARCH("Complete",M2488)))</formula>
    </cfRule>
  </conditionalFormatting>
  <conditionalFormatting sqref="I2489">
    <cfRule type="cellIs" dxfId="15157" priority="16003" operator="greaterThan">
      <formula>2.35</formula>
    </cfRule>
  </conditionalFormatting>
  <conditionalFormatting sqref="I2489">
    <cfRule type="cellIs" dxfId="15156" priority="16002" operator="greaterThan">
      <formula>2.35</formula>
    </cfRule>
  </conditionalFormatting>
  <conditionalFormatting sqref="I2489">
    <cfRule type="cellIs" dxfId="15155" priority="16001" operator="greaterThan">
      <formula>2.35</formula>
    </cfRule>
  </conditionalFormatting>
  <conditionalFormatting sqref="I2489">
    <cfRule type="cellIs" dxfId="15154" priority="16000" operator="greaterThan">
      <formula>2.35</formula>
    </cfRule>
  </conditionalFormatting>
  <conditionalFormatting sqref="J2489">
    <cfRule type="notContainsBlanks" dxfId="15153" priority="16015">
      <formula>LEN(TRIM(J2489))&gt;0</formula>
    </cfRule>
  </conditionalFormatting>
  <conditionalFormatting sqref="K2489">
    <cfRule type="notContainsBlanks" dxfId="15152" priority="16014">
      <formula>LEN(TRIM(K2489))&gt;0</formula>
    </cfRule>
  </conditionalFormatting>
  <conditionalFormatting sqref="M2489">
    <cfRule type="containsText" dxfId="15151" priority="16013" operator="containsText" text="Complete">
      <formula>NOT(ISERROR(SEARCH("Complete",M2489)))</formula>
    </cfRule>
  </conditionalFormatting>
  <conditionalFormatting sqref="J2489">
    <cfRule type="notContainsBlanks" dxfId="15150" priority="16012">
      <formula>LEN(TRIM(J2489))&gt;0</formula>
    </cfRule>
  </conditionalFormatting>
  <conditionalFormatting sqref="K2489">
    <cfRule type="notContainsBlanks" dxfId="15149" priority="16011">
      <formula>LEN(TRIM(K2489))&gt;0</formula>
    </cfRule>
  </conditionalFormatting>
  <conditionalFormatting sqref="M2489">
    <cfRule type="containsText" dxfId="15148" priority="16010" operator="containsText" text="Complete">
      <formula>NOT(ISERROR(SEARCH("Complete",M2489)))</formula>
    </cfRule>
  </conditionalFormatting>
  <conditionalFormatting sqref="J2489">
    <cfRule type="notContainsBlanks" dxfId="15147" priority="16009">
      <formula>LEN(TRIM(J2489))&gt;0</formula>
    </cfRule>
  </conditionalFormatting>
  <conditionalFormatting sqref="K2489">
    <cfRule type="notContainsBlanks" dxfId="15146" priority="16008">
      <formula>LEN(TRIM(K2489))&gt;0</formula>
    </cfRule>
  </conditionalFormatting>
  <conditionalFormatting sqref="M2489">
    <cfRule type="containsText" dxfId="15145" priority="16007" operator="containsText" text="Complete">
      <formula>NOT(ISERROR(SEARCH("Complete",M2489)))</formula>
    </cfRule>
  </conditionalFormatting>
  <conditionalFormatting sqref="J2489">
    <cfRule type="notContainsBlanks" dxfId="15144" priority="16006">
      <formula>LEN(TRIM(J2489))&gt;0</formula>
    </cfRule>
  </conditionalFormatting>
  <conditionalFormatting sqref="K2489">
    <cfRule type="notContainsBlanks" dxfId="15143" priority="16005">
      <formula>LEN(TRIM(K2489))&gt;0</formula>
    </cfRule>
  </conditionalFormatting>
  <conditionalFormatting sqref="M2489">
    <cfRule type="containsText" dxfId="15142" priority="16004" operator="containsText" text="Complete">
      <formula>NOT(ISERROR(SEARCH("Complete",M2489)))</formula>
    </cfRule>
  </conditionalFormatting>
  <conditionalFormatting sqref="I2490">
    <cfRule type="cellIs" dxfId="15141" priority="15987" operator="greaterThan">
      <formula>2.35</formula>
    </cfRule>
  </conditionalFormatting>
  <conditionalFormatting sqref="I2490">
    <cfRule type="cellIs" dxfId="15140" priority="15986" operator="greaterThan">
      <formula>2.35</formula>
    </cfRule>
  </conditionalFormatting>
  <conditionalFormatting sqref="I2490">
    <cfRule type="cellIs" dxfId="15139" priority="15985" operator="greaterThan">
      <formula>2.35</formula>
    </cfRule>
  </conditionalFormatting>
  <conditionalFormatting sqref="I2490">
    <cfRule type="cellIs" dxfId="15138" priority="15984" operator="greaterThan">
      <formula>2.35</formula>
    </cfRule>
  </conditionalFormatting>
  <conditionalFormatting sqref="J2490">
    <cfRule type="notContainsBlanks" dxfId="15137" priority="15999">
      <formula>LEN(TRIM(J2490))&gt;0</formula>
    </cfRule>
  </conditionalFormatting>
  <conditionalFormatting sqref="K2490">
    <cfRule type="notContainsBlanks" dxfId="15136" priority="15998">
      <formula>LEN(TRIM(K2490))&gt;0</formula>
    </cfRule>
  </conditionalFormatting>
  <conditionalFormatting sqref="M2490">
    <cfRule type="containsText" dxfId="15135" priority="15997" operator="containsText" text="Complete">
      <formula>NOT(ISERROR(SEARCH("Complete",M2490)))</formula>
    </cfRule>
  </conditionalFormatting>
  <conditionalFormatting sqref="J2490">
    <cfRule type="notContainsBlanks" dxfId="15134" priority="15996">
      <formula>LEN(TRIM(J2490))&gt;0</formula>
    </cfRule>
  </conditionalFormatting>
  <conditionalFormatting sqref="K2490">
    <cfRule type="notContainsBlanks" dxfId="15133" priority="15995">
      <formula>LEN(TRIM(K2490))&gt;0</formula>
    </cfRule>
  </conditionalFormatting>
  <conditionalFormatting sqref="M2490">
    <cfRule type="containsText" dxfId="15132" priority="15994" operator="containsText" text="Complete">
      <formula>NOT(ISERROR(SEARCH("Complete",M2490)))</formula>
    </cfRule>
  </conditionalFormatting>
  <conditionalFormatting sqref="J2490">
    <cfRule type="notContainsBlanks" dxfId="15131" priority="15993">
      <formula>LEN(TRIM(J2490))&gt;0</formula>
    </cfRule>
  </conditionalFormatting>
  <conditionalFormatting sqref="K2490">
    <cfRule type="notContainsBlanks" dxfId="15130" priority="15992">
      <formula>LEN(TRIM(K2490))&gt;0</formula>
    </cfRule>
  </conditionalFormatting>
  <conditionalFormatting sqref="M2490">
    <cfRule type="containsText" dxfId="15129" priority="15991" operator="containsText" text="Complete">
      <formula>NOT(ISERROR(SEARCH("Complete",M2490)))</formula>
    </cfRule>
  </conditionalFormatting>
  <conditionalFormatting sqref="J2490">
    <cfRule type="notContainsBlanks" dxfId="15128" priority="15990">
      <formula>LEN(TRIM(J2490))&gt;0</formula>
    </cfRule>
  </conditionalFormatting>
  <conditionalFormatting sqref="K2490">
    <cfRule type="notContainsBlanks" dxfId="15127" priority="15989">
      <formula>LEN(TRIM(K2490))&gt;0</formula>
    </cfRule>
  </conditionalFormatting>
  <conditionalFormatting sqref="M2490">
    <cfRule type="containsText" dxfId="15126" priority="15988" operator="containsText" text="Complete">
      <formula>NOT(ISERROR(SEARCH("Complete",M2490)))</formula>
    </cfRule>
  </conditionalFormatting>
  <conditionalFormatting sqref="I2491">
    <cfRule type="cellIs" dxfId="15125" priority="15971" operator="greaterThan">
      <formula>2.35</formula>
    </cfRule>
  </conditionalFormatting>
  <conditionalFormatting sqref="I2491">
    <cfRule type="cellIs" dxfId="15124" priority="15970" operator="greaterThan">
      <formula>2.35</formula>
    </cfRule>
  </conditionalFormatting>
  <conditionalFormatting sqref="I2491">
    <cfRule type="cellIs" dxfId="15123" priority="15969" operator="greaterThan">
      <formula>2.35</formula>
    </cfRule>
  </conditionalFormatting>
  <conditionalFormatting sqref="I2491">
    <cfRule type="cellIs" dxfId="15122" priority="15968" operator="greaterThan">
      <formula>2.35</formula>
    </cfRule>
  </conditionalFormatting>
  <conditionalFormatting sqref="J2491">
    <cfRule type="notContainsBlanks" dxfId="15121" priority="15983">
      <formula>LEN(TRIM(J2491))&gt;0</formula>
    </cfRule>
  </conditionalFormatting>
  <conditionalFormatting sqref="K2491">
    <cfRule type="notContainsBlanks" dxfId="15120" priority="15982">
      <formula>LEN(TRIM(K2491))&gt;0</formula>
    </cfRule>
  </conditionalFormatting>
  <conditionalFormatting sqref="M2491">
    <cfRule type="containsText" dxfId="15119" priority="15981" operator="containsText" text="Complete">
      <formula>NOT(ISERROR(SEARCH("Complete",M2491)))</formula>
    </cfRule>
  </conditionalFormatting>
  <conditionalFormatting sqref="J2491">
    <cfRule type="notContainsBlanks" dxfId="15118" priority="15980">
      <formula>LEN(TRIM(J2491))&gt;0</formula>
    </cfRule>
  </conditionalFormatting>
  <conditionalFormatting sqref="K2491">
    <cfRule type="notContainsBlanks" dxfId="15117" priority="15979">
      <formula>LEN(TRIM(K2491))&gt;0</formula>
    </cfRule>
  </conditionalFormatting>
  <conditionalFormatting sqref="M2491">
    <cfRule type="containsText" dxfId="15116" priority="15978" operator="containsText" text="Complete">
      <formula>NOT(ISERROR(SEARCH("Complete",M2491)))</formula>
    </cfRule>
  </conditionalFormatting>
  <conditionalFormatting sqref="J2491">
    <cfRule type="notContainsBlanks" dxfId="15115" priority="15977">
      <formula>LEN(TRIM(J2491))&gt;0</formula>
    </cfRule>
  </conditionalFormatting>
  <conditionalFormatting sqref="K2491">
    <cfRule type="notContainsBlanks" dxfId="15114" priority="15976">
      <formula>LEN(TRIM(K2491))&gt;0</formula>
    </cfRule>
  </conditionalFormatting>
  <conditionalFormatting sqref="M2491">
    <cfRule type="containsText" dxfId="15113" priority="15975" operator="containsText" text="Complete">
      <formula>NOT(ISERROR(SEARCH("Complete",M2491)))</formula>
    </cfRule>
  </conditionalFormatting>
  <conditionalFormatting sqref="J2491">
    <cfRule type="notContainsBlanks" dxfId="15112" priority="15974">
      <formula>LEN(TRIM(J2491))&gt;0</formula>
    </cfRule>
  </conditionalFormatting>
  <conditionalFormatting sqref="K2491">
    <cfRule type="notContainsBlanks" dxfId="15111" priority="15973">
      <formula>LEN(TRIM(K2491))&gt;0</formula>
    </cfRule>
  </conditionalFormatting>
  <conditionalFormatting sqref="M2491">
    <cfRule type="containsText" dxfId="15110" priority="15972" operator="containsText" text="Complete">
      <formula>NOT(ISERROR(SEARCH("Complete",M2491)))</formula>
    </cfRule>
  </conditionalFormatting>
  <conditionalFormatting sqref="I2492">
    <cfRule type="cellIs" dxfId="15109" priority="15955" operator="greaterThan">
      <formula>2.35</formula>
    </cfRule>
  </conditionalFormatting>
  <conditionalFormatting sqref="I2492">
    <cfRule type="cellIs" dxfId="15108" priority="15954" operator="greaterThan">
      <formula>2.35</formula>
    </cfRule>
  </conditionalFormatting>
  <conditionalFormatting sqref="I2492">
    <cfRule type="cellIs" dxfId="15107" priority="15953" operator="greaterThan">
      <formula>2.35</formula>
    </cfRule>
  </conditionalFormatting>
  <conditionalFormatting sqref="I2492">
    <cfRule type="cellIs" dxfId="15106" priority="15952" operator="greaterThan">
      <formula>2.35</formula>
    </cfRule>
  </conditionalFormatting>
  <conditionalFormatting sqref="J2492">
    <cfRule type="notContainsBlanks" dxfId="15105" priority="15967">
      <formula>LEN(TRIM(J2492))&gt;0</formula>
    </cfRule>
  </conditionalFormatting>
  <conditionalFormatting sqref="K2492">
    <cfRule type="notContainsBlanks" dxfId="15104" priority="15966">
      <formula>LEN(TRIM(K2492))&gt;0</formula>
    </cfRule>
  </conditionalFormatting>
  <conditionalFormatting sqref="M2492">
    <cfRule type="containsText" dxfId="15103" priority="15965" operator="containsText" text="Complete">
      <formula>NOT(ISERROR(SEARCH("Complete",M2492)))</formula>
    </cfRule>
  </conditionalFormatting>
  <conditionalFormatting sqref="J2492">
    <cfRule type="notContainsBlanks" dxfId="15102" priority="15964">
      <formula>LEN(TRIM(J2492))&gt;0</formula>
    </cfRule>
  </conditionalFormatting>
  <conditionalFormatting sqref="K2492">
    <cfRule type="notContainsBlanks" dxfId="15101" priority="15963">
      <formula>LEN(TRIM(K2492))&gt;0</formula>
    </cfRule>
  </conditionalFormatting>
  <conditionalFormatting sqref="M2492">
    <cfRule type="containsText" dxfId="15100" priority="15962" operator="containsText" text="Complete">
      <formula>NOT(ISERROR(SEARCH("Complete",M2492)))</formula>
    </cfRule>
  </conditionalFormatting>
  <conditionalFormatting sqref="J2492">
    <cfRule type="notContainsBlanks" dxfId="15099" priority="15961">
      <formula>LEN(TRIM(J2492))&gt;0</formula>
    </cfRule>
  </conditionalFormatting>
  <conditionalFormatting sqref="K2492">
    <cfRule type="notContainsBlanks" dxfId="15098" priority="15960">
      <formula>LEN(TRIM(K2492))&gt;0</formula>
    </cfRule>
  </conditionalFormatting>
  <conditionalFormatting sqref="M2492">
    <cfRule type="containsText" dxfId="15097" priority="15959" operator="containsText" text="Complete">
      <formula>NOT(ISERROR(SEARCH("Complete",M2492)))</formula>
    </cfRule>
  </conditionalFormatting>
  <conditionalFormatting sqref="J2492">
    <cfRule type="notContainsBlanks" dxfId="15096" priority="15958">
      <formula>LEN(TRIM(J2492))&gt;0</formula>
    </cfRule>
  </conditionalFormatting>
  <conditionalFormatting sqref="K2492">
    <cfRule type="notContainsBlanks" dxfId="15095" priority="15957">
      <formula>LEN(TRIM(K2492))&gt;0</formula>
    </cfRule>
  </conditionalFormatting>
  <conditionalFormatting sqref="M2492">
    <cfRule type="containsText" dxfId="15094" priority="15956" operator="containsText" text="Complete">
      <formula>NOT(ISERROR(SEARCH("Complete",M2492)))</formula>
    </cfRule>
  </conditionalFormatting>
  <conditionalFormatting sqref="I2493">
    <cfRule type="cellIs" dxfId="15093" priority="15939" operator="greaterThan">
      <formula>2.35</formula>
    </cfRule>
  </conditionalFormatting>
  <conditionalFormatting sqref="I2493">
    <cfRule type="cellIs" dxfId="15092" priority="15938" operator="greaterThan">
      <formula>2.35</formula>
    </cfRule>
  </conditionalFormatting>
  <conditionalFormatting sqref="I2493">
    <cfRule type="cellIs" dxfId="15091" priority="15937" operator="greaterThan">
      <formula>2.35</formula>
    </cfRule>
  </conditionalFormatting>
  <conditionalFormatting sqref="I2493">
    <cfRule type="cellIs" dxfId="15090" priority="15936" operator="greaterThan">
      <formula>2.35</formula>
    </cfRule>
  </conditionalFormatting>
  <conditionalFormatting sqref="J2493">
    <cfRule type="notContainsBlanks" dxfId="15089" priority="15951">
      <formula>LEN(TRIM(J2493))&gt;0</formula>
    </cfRule>
  </conditionalFormatting>
  <conditionalFormatting sqref="K2493">
    <cfRule type="notContainsBlanks" dxfId="15088" priority="15950">
      <formula>LEN(TRIM(K2493))&gt;0</formula>
    </cfRule>
  </conditionalFormatting>
  <conditionalFormatting sqref="M2493">
    <cfRule type="containsText" dxfId="15087" priority="15949" operator="containsText" text="Complete">
      <formula>NOT(ISERROR(SEARCH("Complete",M2493)))</formula>
    </cfRule>
  </conditionalFormatting>
  <conditionalFormatting sqref="J2493">
    <cfRule type="notContainsBlanks" dxfId="15086" priority="15948">
      <formula>LEN(TRIM(J2493))&gt;0</formula>
    </cfRule>
  </conditionalFormatting>
  <conditionalFormatting sqref="K2493">
    <cfRule type="notContainsBlanks" dxfId="15085" priority="15947">
      <formula>LEN(TRIM(K2493))&gt;0</formula>
    </cfRule>
  </conditionalFormatting>
  <conditionalFormatting sqref="M2493">
    <cfRule type="containsText" dxfId="15084" priority="15946" operator="containsText" text="Complete">
      <formula>NOT(ISERROR(SEARCH("Complete",M2493)))</formula>
    </cfRule>
  </conditionalFormatting>
  <conditionalFormatting sqref="J2493">
    <cfRule type="notContainsBlanks" dxfId="15083" priority="15945">
      <formula>LEN(TRIM(J2493))&gt;0</formula>
    </cfRule>
  </conditionalFormatting>
  <conditionalFormatting sqref="K2493">
    <cfRule type="notContainsBlanks" dxfId="15082" priority="15944">
      <formula>LEN(TRIM(K2493))&gt;0</formula>
    </cfRule>
  </conditionalFormatting>
  <conditionalFormatting sqref="M2493">
    <cfRule type="containsText" dxfId="15081" priority="15943" operator="containsText" text="Complete">
      <formula>NOT(ISERROR(SEARCH("Complete",M2493)))</formula>
    </cfRule>
  </conditionalFormatting>
  <conditionalFormatting sqref="J2493">
    <cfRule type="notContainsBlanks" dxfId="15080" priority="15942">
      <formula>LEN(TRIM(J2493))&gt;0</formula>
    </cfRule>
  </conditionalFormatting>
  <conditionalFormatting sqref="K2493">
    <cfRule type="notContainsBlanks" dxfId="15079" priority="15941">
      <formula>LEN(TRIM(K2493))&gt;0</formula>
    </cfRule>
  </conditionalFormatting>
  <conditionalFormatting sqref="M2493">
    <cfRule type="containsText" dxfId="15078" priority="15940" operator="containsText" text="Complete">
      <formula>NOT(ISERROR(SEARCH("Complete",M2493)))</formula>
    </cfRule>
  </conditionalFormatting>
  <conditionalFormatting sqref="I2494">
    <cfRule type="cellIs" dxfId="15077" priority="15923" operator="greaterThan">
      <formula>2.35</formula>
    </cfRule>
  </conditionalFormatting>
  <conditionalFormatting sqref="I2494">
    <cfRule type="cellIs" dxfId="15076" priority="15922" operator="greaterThan">
      <formula>2.35</formula>
    </cfRule>
  </conditionalFormatting>
  <conditionalFormatting sqref="I2494">
    <cfRule type="cellIs" dxfId="15075" priority="15921" operator="greaterThan">
      <formula>2.35</formula>
    </cfRule>
  </conditionalFormatting>
  <conditionalFormatting sqref="I2494">
    <cfRule type="cellIs" dxfId="15074" priority="15920" operator="greaterThan">
      <formula>2.35</formula>
    </cfRule>
  </conditionalFormatting>
  <conditionalFormatting sqref="J2494">
    <cfRule type="notContainsBlanks" dxfId="15073" priority="15935">
      <formula>LEN(TRIM(J2494))&gt;0</formula>
    </cfRule>
  </conditionalFormatting>
  <conditionalFormatting sqref="K2494">
    <cfRule type="notContainsBlanks" dxfId="15072" priority="15934">
      <formula>LEN(TRIM(K2494))&gt;0</formula>
    </cfRule>
  </conditionalFormatting>
  <conditionalFormatting sqref="M2494">
    <cfRule type="containsText" dxfId="15071" priority="15933" operator="containsText" text="Complete">
      <formula>NOT(ISERROR(SEARCH("Complete",M2494)))</formula>
    </cfRule>
  </conditionalFormatting>
  <conditionalFormatting sqref="J2494">
    <cfRule type="notContainsBlanks" dxfId="15070" priority="15932">
      <formula>LEN(TRIM(J2494))&gt;0</formula>
    </cfRule>
  </conditionalFormatting>
  <conditionalFormatting sqref="K2494">
    <cfRule type="notContainsBlanks" dxfId="15069" priority="15931">
      <formula>LEN(TRIM(K2494))&gt;0</formula>
    </cfRule>
  </conditionalFormatting>
  <conditionalFormatting sqref="M2494">
    <cfRule type="containsText" dxfId="15068" priority="15930" operator="containsText" text="Complete">
      <formula>NOT(ISERROR(SEARCH("Complete",M2494)))</formula>
    </cfRule>
  </conditionalFormatting>
  <conditionalFormatting sqref="J2494">
    <cfRule type="notContainsBlanks" dxfId="15067" priority="15929">
      <formula>LEN(TRIM(J2494))&gt;0</formula>
    </cfRule>
  </conditionalFormatting>
  <conditionalFormatting sqref="K2494">
    <cfRule type="notContainsBlanks" dxfId="15066" priority="15928">
      <formula>LEN(TRIM(K2494))&gt;0</formula>
    </cfRule>
  </conditionalFormatting>
  <conditionalFormatting sqref="M2494">
    <cfRule type="containsText" dxfId="15065" priority="15927" operator="containsText" text="Complete">
      <formula>NOT(ISERROR(SEARCH("Complete",M2494)))</formula>
    </cfRule>
  </conditionalFormatting>
  <conditionalFormatting sqref="J2494">
    <cfRule type="notContainsBlanks" dxfId="15064" priority="15926">
      <formula>LEN(TRIM(J2494))&gt;0</formula>
    </cfRule>
  </conditionalFormatting>
  <conditionalFormatting sqref="K2494">
    <cfRule type="notContainsBlanks" dxfId="15063" priority="15925">
      <formula>LEN(TRIM(K2494))&gt;0</formula>
    </cfRule>
  </conditionalFormatting>
  <conditionalFormatting sqref="M2494">
    <cfRule type="containsText" dxfId="15062" priority="15924" operator="containsText" text="Complete">
      <formula>NOT(ISERROR(SEARCH("Complete",M2494)))</formula>
    </cfRule>
  </conditionalFormatting>
  <conditionalFormatting sqref="I2495">
    <cfRule type="cellIs" dxfId="15061" priority="15907" operator="greaterThan">
      <formula>2.35</formula>
    </cfRule>
  </conditionalFormatting>
  <conditionalFormatting sqref="I2495">
    <cfRule type="cellIs" dxfId="15060" priority="15906" operator="greaterThan">
      <formula>2.35</formula>
    </cfRule>
  </conditionalFormatting>
  <conditionalFormatting sqref="I2495">
    <cfRule type="cellIs" dxfId="15059" priority="15905" operator="greaterThan">
      <formula>2.35</formula>
    </cfRule>
  </conditionalFormatting>
  <conditionalFormatting sqref="I2495">
    <cfRule type="cellIs" dxfId="15058" priority="15904" operator="greaterThan">
      <formula>2.35</formula>
    </cfRule>
  </conditionalFormatting>
  <conditionalFormatting sqref="J2495">
    <cfRule type="notContainsBlanks" dxfId="15057" priority="15919">
      <formula>LEN(TRIM(J2495))&gt;0</formula>
    </cfRule>
  </conditionalFormatting>
  <conditionalFormatting sqref="K2495">
    <cfRule type="notContainsBlanks" dxfId="15056" priority="15918">
      <formula>LEN(TRIM(K2495))&gt;0</formula>
    </cfRule>
  </conditionalFormatting>
  <conditionalFormatting sqref="M2495">
    <cfRule type="containsText" dxfId="15055" priority="15917" operator="containsText" text="Complete">
      <formula>NOT(ISERROR(SEARCH("Complete",M2495)))</formula>
    </cfRule>
  </conditionalFormatting>
  <conditionalFormatting sqref="J2495">
    <cfRule type="notContainsBlanks" dxfId="15054" priority="15916">
      <formula>LEN(TRIM(J2495))&gt;0</formula>
    </cfRule>
  </conditionalFormatting>
  <conditionalFormatting sqref="K2495">
    <cfRule type="notContainsBlanks" dxfId="15053" priority="15915">
      <formula>LEN(TRIM(K2495))&gt;0</formula>
    </cfRule>
  </conditionalFormatting>
  <conditionalFormatting sqref="M2495">
    <cfRule type="containsText" dxfId="15052" priority="15914" operator="containsText" text="Complete">
      <formula>NOT(ISERROR(SEARCH("Complete",M2495)))</formula>
    </cfRule>
  </conditionalFormatting>
  <conditionalFormatting sqref="J2495">
    <cfRule type="notContainsBlanks" dxfId="15051" priority="15913">
      <formula>LEN(TRIM(J2495))&gt;0</formula>
    </cfRule>
  </conditionalFormatting>
  <conditionalFormatting sqref="K2495">
    <cfRule type="notContainsBlanks" dxfId="15050" priority="15912">
      <formula>LEN(TRIM(K2495))&gt;0</formula>
    </cfRule>
  </conditionalFormatting>
  <conditionalFormatting sqref="M2495">
    <cfRule type="containsText" dxfId="15049" priority="15911" operator="containsText" text="Complete">
      <formula>NOT(ISERROR(SEARCH("Complete",M2495)))</formula>
    </cfRule>
  </conditionalFormatting>
  <conditionalFormatting sqref="J2495">
    <cfRule type="notContainsBlanks" dxfId="15048" priority="15910">
      <formula>LEN(TRIM(J2495))&gt;0</formula>
    </cfRule>
  </conditionalFormatting>
  <conditionalFormatting sqref="K2495">
    <cfRule type="notContainsBlanks" dxfId="15047" priority="15909">
      <formula>LEN(TRIM(K2495))&gt;0</formula>
    </cfRule>
  </conditionalFormatting>
  <conditionalFormatting sqref="M2495">
    <cfRule type="containsText" dxfId="15046" priority="15908" operator="containsText" text="Complete">
      <formula>NOT(ISERROR(SEARCH("Complete",M2495)))</formula>
    </cfRule>
  </conditionalFormatting>
  <conditionalFormatting sqref="I2496">
    <cfRule type="cellIs" dxfId="15045" priority="15891" operator="greaterThan">
      <formula>2.35</formula>
    </cfRule>
  </conditionalFormatting>
  <conditionalFormatting sqref="I2496">
    <cfRule type="cellIs" dxfId="15044" priority="15890" operator="greaterThan">
      <formula>2.35</formula>
    </cfRule>
  </conditionalFormatting>
  <conditionalFormatting sqref="I2496">
    <cfRule type="cellIs" dxfId="15043" priority="15889" operator="greaterThan">
      <formula>2.35</formula>
    </cfRule>
  </conditionalFormatting>
  <conditionalFormatting sqref="I2496">
    <cfRule type="cellIs" dxfId="15042" priority="15888" operator="greaterThan">
      <formula>2.35</formula>
    </cfRule>
  </conditionalFormatting>
  <conditionalFormatting sqref="J2496">
    <cfRule type="notContainsBlanks" dxfId="15041" priority="15903">
      <formula>LEN(TRIM(J2496))&gt;0</formula>
    </cfRule>
  </conditionalFormatting>
  <conditionalFormatting sqref="K2496">
    <cfRule type="notContainsBlanks" dxfId="15040" priority="15902">
      <formula>LEN(TRIM(K2496))&gt;0</formula>
    </cfRule>
  </conditionalFormatting>
  <conditionalFormatting sqref="M2496">
    <cfRule type="containsText" dxfId="15039" priority="15901" operator="containsText" text="Complete">
      <formula>NOT(ISERROR(SEARCH("Complete",M2496)))</formula>
    </cfRule>
  </conditionalFormatting>
  <conditionalFormatting sqref="J2496">
    <cfRule type="notContainsBlanks" dxfId="15038" priority="15900">
      <formula>LEN(TRIM(J2496))&gt;0</formula>
    </cfRule>
  </conditionalFormatting>
  <conditionalFormatting sqref="K2496">
    <cfRule type="notContainsBlanks" dxfId="15037" priority="15899">
      <formula>LEN(TRIM(K2496))&gt;0</formula>
    </cfRule>
  </conditionalFormatting>
  <conditionalFormatting sqref="M2496">
    <cfRule type="containsText" dxfId="15036" priority="15898" operator="containsText" text="Complete">
      <formula>NOT(ISERROR(SEARCH("Complete",M2496)))</formula>
    </cfRule>
  </conditionalFormatting>
  <conditionalFormatting sqref="J2496">
    <cfRule type="notContainsBlanks" dxfId="15035" priority="15897">
      <formula>LEN(TRIM(J2496))&gt;0</formula>
    </cfRule>
  </conditionalFormatting>
  <conditionalFormatting sqref="K2496">
    <cfRule type="notContainsBlanks" dxfId="15034" priority="15896">
      <formula>LEN(TRIM(K2496))&gt;0</formula>
    </cfRule>
  </conditionalFormatting>
  <conditionalFormatting sqref="M2496">
    <cfRule type="containsText" dxfId="15033" priority="15895" operator="containsText" text="Complete">
      <formula>NOT(ISERROR(SEARCH("Complete",M2496)))</formula>
    </cfRule>
  </conditionalFormatting>
  <conditionalFormatting sqref="J2496">
    <cfRule type="notContainsBlanks" dxfId="15032" priority="15894">
      <formula>LEN(TRIM(J2496))&gt;0</formula>
    </cfRule>
  </conditionalFormatting>
  <conditionalFormatting sqref="K2496">
    <cfRule type="notContainsBlanks" dxfId="15031" priority="15893">
      <formula>LEN(TRIM(K2496))&gt;0</formula>
    </cfRule>
  </conditionalFormatting>
  <conditionalFormatting sqref="M2496">
    <cfRule type="containsText" dxfId="15030" priority="15892" operator="containsText" text="Complete">
      <formula>NOT(ISERROR(SEARCH("Complete",M2496)))</formula>
    </cfRule>
  </conditionalFormatting>
  <conditionalFormatting sqref="I2497">
    <cfRule type="cellIs" dxfId="15029" priority="15875" operator="greaterThan">
      <formula>2.35</formula>
    </cfRule>
  </conditionalFormatting>
  <conditionalFormatting sqref="I2497">
    <cfRule type="cellIs" dxfId="15028" priority="15874" operator="greaterThan">
      <formula>2.35</formula>
    </cfRule>
  </conditionalFormatting>
  <conditionalFormatting sqref="I2497">
    <cfRule type="cellIs" dxfId="15027" priority="15873" operator="greaterThan">
      <formula>2.35</formula>
    </cfRule>
  </conditionalFormatting>
  <conditionalFormatting sqref="I2497">
    <cfRule type="cellIs" dxfId="15026" priority="15872" operator="greaterThan">
      <formula>2.35</formula>
    </cfRule>
  </conditionalFormatting>
  <conditionalFormatting sqref="J2497">
    <cfRule type="notContainsBlanks" dxfId="15025" priority="15887">
      <formula>LEN(TRIM(J2497))&gt;0</formula>
    </cfRule>
  </conditionalFormatting>
  <conditionalFormatting sqref="K2497">
    <cfRule type="notContainsBlanks" dxfId="15024" priority="15886">
      <formula>LEN(TRIM(K2497))&gt;0</formula>
    </cfRule>
  </conditionalFormatting>
  <conditionalFormatting sqref="M2497">
    <cfRule type="containsText" dxfId="15023" priority="15885" operator="containsText" text="Complete">
      <formula>NOT(ISERROR(SEARCH("Complete",M2497)))</formula>
    </cfRule>
  </conditionalFormatting>
  <conditionalFormatting sqref="J2497">
    <cfRule type="notContainsBlanks" dxfId="15022" priority="15884">
      <formula>LEN(TRIM(J2497))&gt;0</formula>
    </cfRule>
  </conditionalFormatting>
  <conditionalFormatting sqref="K2497">
    <cfRule type="notContainsBlanks" dxfId="15021" priority="15883">
      <formula>LEN(TRIM(K2497))&gt;0</formula>
    </cfRule>
  </conditionalFormatting>
  <conditionalFormatting sqref="M2497">
    <cfRule type="containsText" dxfId="15020" priority="15882" operator="containsText" text="Complete">
      <formula>NOT(ISERROR(SEARCH("Complete",M2497)))</formula>
    </cfRule>
  </conditionalFormatting>
  <conditionalFormatting sqref="J2497">
    <cfRule type="notContainsBlanks" dxfId="15019" priority="15881">
      <formula>LEN(TRIM(J2497))&gt;0</formula>
    </cfRule>
  </conditionalFormatting>
  <conditionalFormatting sqref="K2497">
    <cfRule type="notContainsBlanks" dxfId="15018" priority="15880">
      <formula>LEN(TRIM(K2497))&gt;0</formula>
    </cfRule>
  </conditionalFormatting>
  <conditionalFormatting sqref="M2497">
    <cfRule type="containsText" dxfId="15017" priority="15879" operator="containsText" text="Complete">
      <formula>NOT(ISERROR(SEARCH("Complete",M2497)))</formula>
    </cfRule>
  </conditionalFormatting>
  <conditionalFormatting sqref="J2497">
    <cfRule type="notContainsBlanks" dxfId="15016" priority="15878">
      <formula>LEN(TRIM(J2497))&gt;0</formula>
    </cfRule>
  </conditionalFormatting>
  <conditionalFormatting sqref="K2497">
    <cfRule type="notContainsBlanks" dxfId="15015" priority="15877">
      <formula>LEN(TRIM(K2497))&gt;0</formula>
    </cfRule>
  </conditionalFormatting>
  <conditionalFormatting sqref="M2497">
    <cfRule type="containsText" dxfId="15014" priority="15876" operator="containsText" text="Complete">
      <formula>NOT(ISERROR(SEARCH("Complete",M2497)))</formula>
    </cfRule>
  </conditionalFormatting>
  <conditionalFormatting sqref="I2498">
    <cfRule type="cellIs" dxfId="15013" priority="15859" operator="greaterThan">
      <formula>2.35</formula>
    </cfRule>
  </conditionalFormatting>
  <conditionalFormatting sqref="I2498">
    <cfRule type="cellIs" dxfId="15012" priority="15858" operator="greaterThan">
      <formula>2.35</formula>
    </cfRule>
  </conditionalFormatting>
  <conditionalFormatting sqref="I2498">
    <cfRule type="cellIs" dxfId="15011" priority="15857" operator="greaterThan">
      <formula>2.35</formula>
    </cfRule>
  </conditionalFormatting>
  <conditionalFormatting sqref="I2498">
    <cfRule type="cellIs" dxfId="15010" priority="15856" operator="greaterThan">
      <formula>2.35</formula>
    </cfRule>
  </conditionalFormatting>
  <conditionalFormatting sqref="J2498">
    <cfRule type="notContainsBlanks" dxfId="15009" priority="15871">
      <formula>LEN(TRIM(J2498))&gt;0</formula>
    </cfRule>
  </conditionalFormatting>
  <conditionalFormatting sqref="K2498">
    <cfRule type="notContainsBlanks" dxfId="15008" priority="15870">
      <formula>LEN(TRIM(K2498))&gt;0</formula>
    </cfRule>
  </conditionalFormatting>
  <conditionalFormatting sqref="M2498">
    <cfRule type="containsText" dxfId="15007" priority="15869" operator="containsText" text="Complete">
      <formula>NOT(ISERROR(SEARCH("Complete",M2498)))</formula>
    </cfRule>
  </conditionalFormatting>
  <conditionalFormatting sqref="J2498">
    <cfRule type="notContainsBlanks" dxfId="15006" priority="15868">
      <formula>LEN(TRIM(J2498))&gt;0</formula>
    </cfRule>
  </conditionalFormatting>
  <conditionalFormatting sqref="K2498">
    <cfRule type="notContainsBlanks" dxfId="15005" priority="15867">
      <formula>LEN(TRIM(K2498))&gt;0</formula>
    </cfRule>
  </conditionalFormatting>
  <conditionalFormatting sqref="M2498">
    <cfRule type="containsText" dxfId="15004" priority="15866" operator="containsText" text="Complete">
      <formula>NOT(ISERROR(SEARCH("Complete",M2498)))</formula>
    </cfRule>
  </conditionalFormatting>
  <conditionalFormatting sqref="J2498">
    <cfRule type="notContainsBlanks" dxfId="15003" priority="15865">
      <formula>LEN(TRIM(J2498))&gt;0</formula>
    </cfRule>
  </conditionalFormatting>
  <conditionalFormatting sqref="K2498">
    <cfRule type="notContainsBlanks" dxfId="15002" priority="15864">
      <formula>LEN(TRIM(K2498))&gt;0</formula>
    </cfRule>
  </conditionalFormatting>
  <conditionalFormatting sqref="M2498">
    <cfRule type="containsText" dxfId="15001" priority="15863" operator="containsText" text="Complete">
      <formula>NOT(ISERROR(SEARCH("Complete",M2498)))</formula>
    </cfRule>
  </conditionalFormatting>
  <conditionalFormatting sqref="J2498">
    <cfRule type="notContainsBlanks" dxfId="15000" priority="15862">
      <formula>LEN(TRIM(J2498))&gt;0</formula>
    </cfRule>
  </conditionalFormatting>
  <conditionalFormatting sqref="K2498">
    <cfRule type="notContainsBlanks" dxfId="14999" priority="15861">
      <formula>LEN(TRIM(K2498))&gt;0</formula>
    </cfRule>
  </conditionalFormatting>
  <conditionalFormatting sqref="M2498">
    <cfRule type="containsText" dxfId="14998" priority="15860" operator="containsText" text="Complete">
      <formula>NOT(ISERROR(SEARCH("Complete",M2498)))</formula>
    </cfRule>
  </conditionalFormatting>
  <conditionalFormatting sqref="I2499">
    <cfRule type="cellIs" dxfId="14997" priority="15843" operator="greaterThan">
      <formula>2.35</formula>
    </cfRule>
  </conditionalFormatting>
  <conditionalFormatting sqref="I2499">
    <cfRule type="cellIs" dxfId="14996" priority="15842" operator="greaterThan">
      <formula>2.35</formula>
    </cfRule>
  </conditionalFormatting>
  <conditionalFormatting sqref="I2499">
    <cfRule type="cellIs" dxfId="14995" priority="15841" operator="greaterThan">
      <formula>2.35</formula>
    </cfRule>
  </conditionalFormatting>
  <conditionalFormatting sqref="I2499">
    <cfRule type="cellIs" dxfId="14994" priority="15840" operator="greaterThan">
      <formula>2.35</formula>
    </cfRule>
  </conditionalFormatting>
  <conditionalFormatting sqref="J2499">
    <cfRule type="notContainsBlanks" dxfId="14993" priority="15855">
      <formula>LEN(TRIM(J2499))&gt;0</formula>
    </cfRule>
  </conditionalFormatting>
  <conditionalFormatting sqref="K2499">
    <cfRule type="notContainsBlanks" dxfId="14992" priority="15854">
      <formula>LEN(TRIM(K2499))&gt;0</formula>
    </cfRule>
  </conditionalFormatting>
  <conditionalFormatting sqref="M2499">
    <cfRule type="containsText" dxfId="14991" priority="15853" operator="containsText" text="Complete">
      <formula>NOT(ISERROR(SEARCH("Complete",M2499)))</formula>
    </cfRule>
  </conditionalFormatting>
  <conditionalFormatting sqref="J2499">
    <cfRule type="notContainsBlanks" dxfId="14990" priority="15852">
      <formula>LEN(TRIM(J2499))&gt;0</formula>
    </cfRule>
  </conditionalFormatting>
  <conditionalFormatting sqref="K2499">
    <cfRule type="notContainsBlanks" dxfId="14989" priority="15851">
      <formula>LEN(TRIM(K2499))&gt;0</formula>
    </cfRule>
  </conditionalFormatting>
  <conditionalFormatting sqref="M2499">
    <cfRule type="containsText" dxfId="14988" priority="15850" operator="containsText" text="Complete">
      <formula>NOT(ISERROR(SEARCH("Complete",M2499)))</formula>
    </cfRule>
  </conditionalFormatting>
  <conditionalFormatting sqref="J2499">
    <cfRule type="notContainsBlanks" dxfId="14987" priority="15849">
      <formula>LEN(TRIM(J2499))&gt;0</formula>
    </cfRule>
  </conditionalFormatting>
  <conditionalFormatting sqref="K2499">
    <cfRule type="notContainsBlanks" dxfId="14986" priority="15848">
      <formula>LEN(TRIM(K2499))&gt;0</formula>
    </cfRule>
  </conditionalFormatting>
  <conditionalFormatting sqref="M2499">
    <cfRule type="containsText" dxfId="14985" priority="15847" operator="containsText" text="Complete">
      <formula>NOT(ISERROR(SEARCH("Complete",M2499)))</formula>
    </cfRule>
  </conditionalFormatting>
  <conditionalFormatting sqref="J2499">
    <cfRule type="notContainsBlanks" dxfId="14984" priority="15846">
      <formula>LEN(TRIM(J2499))&gt;0</formula>
    </cfRule>
  </conditionalFormatting>
  <conditionalFormatting sqref="K2499">
    <cfRule type="notContainsBlanks" dxfId="14983" priority="15845">
      <formula>LEN(TRIM(K2499))&gt;0</formula>
    </cfRule>
  </conditionalFormatting>
  <conditionalFormatting sqref="M2499">
    <cfRule type="containsText" dxfId="14982" priority="15844" operator="containsText" text="Complete">
      <formula>NOT(ISERROR(SEARCH("Complete",M2499)))</formula>
    </cfRule>
  </conditionalFormatting>
  <conditionalFormatting sqref="I2500">
    <cfRule type="cellIs" dxfId="14981" priority="15827" operator="greaterThan">
      <formula>2.35</formula>
    </cfRule>
  </conditionalFormatting>
  <conditionalFormatting sqref="I2500">
    <cfRule type="cellIs" dxfId="14980" priority="15826" operator="greaterThan">
      <formula>2.35</formula>
    </cfRule>
  </conditionalFormatting>
  <conditionalFormatting sqref="I2500">
    <cfRule type="cellIs" dxfId="14979" priority="15825" operator="greaterThan">
      <formula>2.35</formula>
    </cfRule>
  </conditionalFormatting>
  <conditionalFormatting sqref="I2500">
    <cfRule type="cellIs" dxfId="14978" priority="15824" operator="greaterThan">
      <formula>2.35</formula>
    </cfRule>
  </conditionalFormatting>
  <conditionalFormatting sqref="J2500">
    <cfRule type="notContainsBlanks" dxfId="14977" priority="15839">
      <formula>LEN(TRIM(J2500))&gt;0</formula>
    </cfRule>
  </conditionalFormatting>
  <conditionalFormatting sqref="K2500">
    <cfRule type="notContainsBlanks" dxfId="14976" priority="15838">
      <formula>LEN(TRIM(K2500))&gt;0</formula>
    </cfRule>
  </conditionalFormatting>
  <conditionalFormatting sqref="M2500">
    <cfRule type="containsText" dxfId="14975" priority="15837" operator="containsText" text="Complete">
      <formula>NOT(ISERROR(SEARCH("Complete",M2500)))</formula>
    </cfRule>
  </conditionalFormatting>
  <conditionalFormatting sqref="J2500">
    <cfRule type="notContainsBlanks" dxfId="14974" priority="15836">
      <formula>LEN(TRIM(J2500))&gt;0</formula>
    </cfRule>
  </conditionalFormatting>
  <conditionalFormatting sqref="K2500">
    <cfRule type="notContainsBlanks" dxfId="14973" priority="15835">
      <formula>LEN(TRIM(K2500))&gt;0</formula>
    </cfRule>
  </conditionalFormatting>
  <conditionalFormatting sqref="M2500">
    <cfRule type="containsText" dxfId="14972" priority="15834" operator="containsText" text="Complete">
      <formula>NOT(ISERROR(SEARCH("Complete",M2500)))</formula>
    </cfRule>
  </conditionalFormatting>
  <conditionalFormatting sqref="J2500">
    <cfRule type="notContainsBlanks" dxfId="14971" priority="15833">
      <formula>LEN(TRIM(J2500))&gt;0</formula>
    </cfRule>
  </conditionalFormatting>
  <conditionalFormatting sqref="K2500">
    <cfRule type="notContainsBlanks" dxfId="14970" priority="15832">
      <formula>LEN(TRIM(K2500))&gt;0</formula>
    </cfRule>
  </conditionalFormatting>
  <conditionalFormatting sqref="M2500">
    <cfRule type="containsText" dxfId="14969" priority="15831" operator="containsText" text="Complete">
      <formula>NOT(ISERROR(SEARCH("Complete",M2500)))</formula>
    </cfRule>
  </conditionalFormatting>
  <conditionalFormatting sqref="J2500">
    <cfRule type="notContainsBlanks" dxfId="14968" priority="15830">
      <formula>LEN(TRIM(J2500))&gt;0</formula>
    </cfRule>
  </conditionalFormatting>
  <conditionalFormatting sqref="K2500">
    <cfRule type="notContainsBlanks" dxfId="14967" priority="15829">
      <formula>LEN(TRIM(K2500))&gt;0</formula>
    </cfRule>
  </conditionalFormatting>
  <conditionalFormatting sqref="M2500">
    <cfRule type="containsText" dxfId="14966" priority="15828" operator="containsText" text="Complete">
      <formula>NOT(ISERROR(SEARCH("Complete",M2500)))</formula>
    </cfRule>
  </conditionalFormatting>
  <conditionalFormatting sqref="I2501">
    <cfRule type="cellIs" dxfId="14965" priority="15811" operator="greaterThan">
      <formula>2.35</formula>
    </cfRule>
  </conditionalFormatting>
  <conditionalFormatting sqref="I2501">
    <cfRule type="cellIs" dxfId="14964" priority="15810" operator="greaterThan">
      <formula>2.35</formula>
    </cfRule>
  </conditionalFormatting>
  <conditionalFormatting sqref="I2501">
    <cfRule type="cellIs" dxfId="14963" priority="15809" operator="greaterThan">
      <formula>2.35</formula>
    </cfRule>
  </conditionalFormatting>
  <conditionalFormatting sqref="I2501">
    <cfRule type="cellIs" dxfId="14962" priority="15808" operator="greaterThan">
      <formula>2.35</formula>
    </cfRule>
  </conditionalFormatting>
  <conditionalFormatting sqref="J2501">
    <cfRule type="notContainsBlanks" dxfId="14961" priority="15823">
      <formula>LEN(TRIM(J2501))&gt;0</formula>
    </cfRule>
  </conditionalFormatting>
  <conditionalFormatting sqref="K2501">
    <cfRule type="notContainsBlanks" dxfId="14960" priority="15822">
      <formula>LEN(TRIM(K2501))&gt;0</formula>
    </cfRule>
  </conditionalFormatting>
  <conditionalFormatting sqref="M2501">
    <cfRule type="containsText" dxfId="14959" priority="15821" operator="containsText" text="Complete">
      <formula>NOT(ISERROR(SEARCH("Complete",M2501)))</formula>
    </cfRule>
  </conditionalFormatting>
  <conditionalFormatting sqref="J2501">
    <cfRule type="notContainsBlanks" dxfId="14958" priority="15820">
      <formula>LEN(TRIM(J2501))&gt;0</formula>
    </cfRule>
  </conditionalFormatting>
  <conditionalFormatting sqref="K2501">
    <cfRule type="notContainsBlanks" dxfId="14957" priority="15819">
      <formula>LEN(TRIM(K2501))&gt;0</formula>
    </cfRule>
  </conditionalFormatting>
  <conditionalFormatting sqref="M2501">
    <cfRule type="containsText" dxfId="14956" priority="15818" operator="containsText" text="Complete">
      <formula>NOT(ISERROR(SEARCH("Complete",M2501)))</formula>
    </cfRule>
  </conditionalFormatting>
  <conditionalFormatting sqref="J2501">
    <cfRule type="notContainsBlanks" dxfId="14955" priority="15817">
      <formula>LEN(TRIM(J2501))&gt;0</formula>
    </cfRule>
  </conditionalFormatting>
  <conditionalFormatting sqref="K2501">
    <cfRule type="notContainsBlanks" dxfId="14954" priority="15816">
      <formula>LEN(TRIM(K2501))&gt;0</formula>
    </cfRule>
  </conditionalFormatting>
  <conditionalFormatting sqref="M2501">
    <cfRule type="containsText" dxfId="14953" priority="15815" operator="containsText" text="Complete">
      <formula>NOT(ISERROR(SEARCH("Complete",M2501)))</formula>
    </cfRule>
  </conditionalFormatting>
  <conditionalFormatting sqref="J2501">
    <cfRule type="notContainsBlanks" dxfId="14952" priority="15814">
      <formula>LEN(TRIM(J2501))&gt;0</formula>
    </cfRule>
  </conditionalFormatting>
  <conditionalFormatting sqref="K2501">
    <cfRule type="notContainsBlanks" dxfId="14951" priority="15813">
      <formula>LEN(TRIM(K2501))&gt;0</formula>
    </cfRule>
  </conditionalFormatting>
  <conditionalFormatting sqref="M2501">
    <cfRule type="containsText" dxfId="14950" priority="15812" operator="containsText" text="Complete">
      <formula>NOT(ISERROR(SEARCH("Complete",M2501)))</formula>
    </cfRule>
  </conditionalFormatting>
  <conditionalFormatting sqref="I2502">
    <cfRule type="cellIs" dxfId="14949" priority="15795" operator="greaterThan">
      <formula>2.35</formula>
    </cfRule>
  </conditionalFormatting>
  <conditionalFormatting sqref="I2502">
    <cfRule type="cellIs" dxfId="14948" priority="15794" operator="greaterThan">
      <formula>2.35</formula>
    </cfRule>
  </conditionalFormatting>
  <conditionalFormatting sqref="I2502">
    <cfRule type="cellIs" dxfId="14947" priority="15793" operator="greaterThan">
      <formula>2.35</formula>
    </cfRule>
  </conditionalFormatting>
  <conditionalFormatting sqref="I2502">
    <cfRule type="cellIs" dxfId="14946" priority="15792" operator="greaterThan">
      <formula>2.35</formula>
    </cfRule>
  </conditionalFormatting>
  <conditionalFormatting sqref="J2502">
    <cfRule type="notContainsBlanks" dxfId="14945" priority="15807">
      <formula>LEN(TRIM(J2502))&gt;0</formula>
    </cfRule>
  </conditionalFormatting>
  <conditionalFormatting sqref="K2502">
    <cfRule type="notContainsBlanks" dxfId="14944" priority="15806">
      <formula>LEN(TRIM(K2502))&gt;0</formula>
    </cfRule>
  </conditionalFormatting>
  <conditionalFormatting sqref="M2502">
    <cfRule type="containsText" dxfId="14943" priority="15805" operator="containsText" text="Complete">
      <formula>NOT(ISERROR(SEARCH("Complete",M2502)))</formula>
    </cfRule>
  </conditionalFormatting>
  <conditionalFormatting sqref="J2502">
    <cfRule type="notContainsBlanks" dxfId="14942" priority="15804">
      <formula>LEN(TRIM(J2502))&gt;0</formula>
    </cfRule>
  </conditionalFormatting>
  <conditionalFormatting sqref="K2502">
    <cfRule type="notContainsBlanks" dxfId="14941" priority="15803">
      <formula>LEN(TRIM(K2502))&gt;0</formula>
    </cfRule>
  </conditionalFormatting>
  <conditionalFormatting sqref="M2502">
    <cfRule type="containsText" dxfId="14940" priority="15802" operator="containsText" text="Complete">
      <formula>NOT(ISERROR(SEARCH("Complete",M2502)))</formula>
    </cfRule>
  </conditionalFormatting>
  <conditionalFormatting sqref="J2502">
    <cfRule type="notContainsBlanks" dxfId="14939" priority="15801">
      <formula>LEN(TRIM(J2502))&gt;0</formula>
    </cfRule>
  </conditionalFormatting>
  <conditionalFormatting sqref="K2502">
    <cfRule type="notContainsBlanks" dxfId="14938" priority="15800">
      <formula>LEN(TRIM(K2502))&gt;0</formula>
    </cfRule>
  </conditionalFormatting>
  <conditionalFormatting sqref="M2502">
    <cfRule type="containsText" dxfId="14937" priority="15799" operator="containsText" text="Complete">
      <formula>NOT(ISERROR(SEARCH("Complete",M2502)))</formula>
    </cfRule>
  </conditionalFormatting>
  <conditionalFormatting sqref="J2502">
    <cfRule type="notContainsBlanks" dxfId="14936" priority="15798">
      <formula>LEN(TRIM(J2502))&gt;0</formula>
    </cfRule>
  </conditionalFormatting>
  <conditionalFormatting sqref="K2502">
    <cfRule type="notContainsBlanks" dxfId="14935" priority="15797">
      <formula>LEN(TRIM(K2502))&gt;0</formula>
    </cfRule>
  </conditionalFormatting>
  <conditionalFormatting sqref="M2502">
    <cfRule type="containsText" dxfId="14934" priority="15796" operator="containsText" text="Complete">
      <formula>NOT(ISERROR(SEARCH("Complete",M2502)))</formula>
    </cfRule>
  </conditionalFormatting>
  <conditionalFormatting sqref="I2503">
    <cfRule type="cellIs" dxfId="14933" priority="15779" operator="greaterThan">
      <formula>2.35</formula>
    </cfRule>
  </conditionalFormatting>
  <conditionalFormatting sqref="I2503">
    <cfRule type="cellIs" dxfId="14932" priority="15778" operator="greaterThan">
      <formula>2.35</formula>
    </cfRule>
  </conditionalFormatting>
  <conditionalFormatting sqref="I2503">
    <cfRule type="cellIs" dxfId="14931" priority="15777" operator="greaterThan">
      <formula>2.35</formula>
    </cfRule>
  </conditionalFormatting>
  <conditionalFormatting sqref="I2503">
    <cfRule type="cellIs" dxfId="14930" priority="15776" operator="greaterThan">
      <formula>2.35</formula>
    </cfRule>
  </conditionalFormatting>
  <conditionalFormatting sqref="J2503">
    <cfRule type="notContainsBlanks" dxfId="14929" priority="15791">
      <formula>LEN(TRIM(J2503))&gt;0</formula>
    </cfRule>
  </conditionalFormatting>
  <conditionalFormatting sqref="K2503">
    <cfRule type="notContainsBlanks" dxfId="14928" priority="15790">
      <formula>LEN(TRIM(K2503))&gt;0</formula>
    </cfRule>
  </conditionalFormatting>
  <conditionalFormatting sqref="M2503">
    <cfRule type="containsText" dxfId="14927" priority="15789" operator="containsText" text="Complete">
      <formula>NOT(ISERROR(SEARCH("Complete",M2503)))</formula>
    </cfRule>
  </conditionalFormatting>
  <conditionalFormatting sqref="J2503">
    <cfRule type="notContainsBlanks" dxfId="14926" priority="15788">
      <formula>LEN(TRIM(J2503))&gt;0</formula>
    </cfRule>
  </conditionalFormatting>
  <conditionalFormatting sqref="K2503">
    <cfRule type="notContainsBlanks" dxfId="14925" priority="15787">
      <formula>LEN(TRIM(K2503))&gt;0</formula>
    </cfRule>
  </conditionalFormatting>
  <conditionalFormatting sqref="M2503">
    <cfRule type="containsText" dxfId="14924" priority="15786" operator="containsText" text="Complete">
      <formula>NOT(ISERROR(SEARCH("Complete",M2503)))</formula>
    </cfRule>
  </conditionalFormatting>
  <conditionalFormatting sqref="J2503">
    <cfRule type="notContainsBlanks" dxfId="14923" priority="15785">
      <formula>LEN(TRIM(J2503))&gt;0</formula>
    </cfRule>
  </conditionalFormatting>
  <conditionalFormatting sqref="K2503">
    <cfRule type="notContainsBlanks" dxfId="14922" priority="15784">
      <formula>LEN(TRIM(K2503))&gt;0</formula>
    </cfRule>
  </conditionalFormatting>
  <conditionalFormatting sqref="M2503">
    <cfRule type="containsText" dxfId="14921" priority="15783" operator="containsText" text="Complete">
      <formula>NOT(ISERROR(SEARCH("Complete",M2503)))</formula>
    </cfRule>
  </conditionalFormatting>
  <conditionalFormatting sqref="J2503">
    <cfRule type="notContainsBlanks" dxfId="14920" priority="15782">
      <formula>LEN(TRIM(J2503))&gt;0</formula>
    </cfRule>
  </conditionalFormatting>
  <conditionalFormatting sqref="K2503">
    <cfRule type="notContainsBlanks" dxfId="14919" priority="15781">
      <formula>LEN(TRIM(K2503))&gt;0</formula>
    </cfRule>
  </conditionalFormatting>
  <conditionalFormatting sqref="M2503">
    <cfRule type="containsText" dxfId="14918" priority="15780" operator="containsText" text="Complete">
      <formula>NOT(ISERROR(SEARCH("Complete",M2503)))</formula>
    </cfRule>
  </conditionalFormatting>
  <conditionalFormatting sqref="I2504">
    <cfRule type="cellIs" dxfId="14917" priority="15763" operator="greaterThan">
      <formula>2.35</formula>
    </cfRule>
  </conditionalFormatting>
  <conditionalFormatting sqref="I2504">
    <cfRule type="cellIs" dxfId="14916" priority="15762" operator="greaterThan">
      <formula>2.35</formula>
    </cfRule>
  </conditionalFormatting>
  <conditionalFormatting sqref="I2504">
    <cfRule type="cellIs" dxfId="14915" priority="15761" operator="greaterThan">
      <formula>2.35</formula>
    </cfRule>
  </conditionalFormatting>
  <conditionalFormatting sqref="I2504">
    <cfRule type="cellIs" dxfId="14914" priority="15760" operator="greaterThan">
      <formula>2.35</formula>
    </cfRule>
  </conditionalFormatting>
  <conditionalFormatting sqref="J2504">
    <cfRule type="notContainsBlanks" dxfId="14913" priority="15775">
      <formula>LEN(TRIM(J2504))&gt;0</formula>
    </cfRule>
  </conditionalFormatting>
  <conditionalFormatting sqref="K2504">
    <cfRule type="notContainsBlanks" dxfId="14912" priority="15774">
      <formula>LEN(TRIM(K2504))&gt;0</formula>
    </cfRule>
  </conditionalFormatting>
  <conditionalFormatting sqref="M2504">
    <cfRule type="containsText" dxfId="14911" priority="15773" operator="containsText" text="Complete">
      <formula>NOT(ISERROR(SEARCH("Complete",M2504)))</formula>
    </cfRule>
  </conditionalFormatting>
  <conditionalFormatting sqref="J2504">
    <cfRule type="notContainsBlanks" dxfId="14910" priority="15772">
      <formula>LEN(TRIM(J2504))&gt;0</formula>
    </cfRule>
  </conditionalFormatting>
  <conditionalFormatting sqref="K2504">
    <cfRule type="notContainsBlanks" dxfId="14909" priority="15771">
      <formula>LEN(TRIM(K2504))&gt;0</formula>
    </cfRule>
  </conditionalFormatting>
  <conditionalFormatting sqref="M2504">
    <cfRule type="containsText" dxfId="14908" priority="15770" operator="containsText" text="Complete">
      <formula>NOT(ISERROR(SEARCH("Complete",M2504)))</formula>
    </cfRule>
  </conditionalFormatting>
  <conditionalFormatting sqref="J2504">
    <cfRule type="notContainsBlanks" dxfId="14907" priority="15769">
      <formula>LEN(TRIM(J2504))&gt;0</formula>
    </cfRule>
  </conditionalFormatting>
  <conditionalFormatting sqref="K2504">
    <cfRule type="notContainsBlanks" dxfId="14906" priority="15768">
      <formula>LEN(TRIM(K2504))&gt;0</formula>
    </cfRule>
  </conditionalFormatting>
  <conditionalFormatting sqref="M2504">
    <cfRule type="containsText" dxfId="14905" priority="15767" operator="containsText" text="Complete">
      <formula>NOT(ISERROR(SEARCH("Complete",M2504)))</formula>
    </cfRule>
  </conditionalFormatting>
  <conditionalFormatting sqref="J2504">
    <cfRule type="notContainsBlanks" dxfId="14904" priority="15766">
      <formula>LEN(TRIM(J2504))&gt;0</formula>
    </cfRule>
  </conditionalFormatting>
  <conditionalFormatting sqref="K2504">
    <cfRule type="notContainsBlanks" dxfId="14903" priority="15765">
      <formula>LEN(TRIM(K2504))&gt;0</formula>
    </cfRule>
  </conditionalFormatting>
  <conditionalFormatting sqref="M2504">
    <cfRule type="containsText" dxfId="14902" priority="15764" operator="containsText" text="Complete">
      <formula>NOT(ISERROR(SEARCH("Complete",M2504)))</formula>
    </cfRule>
  </conditionalFormatting>
  <conditionalFormatting sqref="I2505">
    <cfRule type="cellIs" dxfId="14901" priority="15747" operator="greaterThan">
      <formula>2.35</formula>
    </cfRule>
  </conditionalFormatting>
  <conditionalFormatting sqref="I2505">
    <cfRule type="cellIs" dxfId="14900" priority="15746" operator="greaterThan">
      <formula>2.35</formula>
    </cfRule>
  </conditionalFormatting>
  <conditionalFormatting sqref="I2505">
    <cfRule type="cellIs" dxfId="14899" priority="15745" operator="greaterThan">
      <formula>2.35</formula>
    </cfRule>
  </conditionalFormatting>
  <conditionalFormatting sqref="I2505">
    <cfRule type="cellIs" dxfId="14898" priority="15744" operator="greaterThan">
      <formula>2.35</formula>
    </cfRule>
  </conditionalFormatting>
  <conditionalFormatting sqref="J2505">
    <cfRule type="notContainsBlanks" dxfId="14897" priority="15759">
      <formula>LEN(TRIM(J2505))&gt;0</formula>
    </cfRule>
  </conditionalFormatting>
  <conditionalFormatting sqref="K2505">
    <cfRule type="notContainsBlanks" dxfId="14896" priority="15758">
      <formula>LEN(TRIM(K2505))&gt;0</formula>
    </cfRule>
  </conditionalFormatting>
  <conditionalFormatting sqref="M2505">
    <cfRule type="containsText" dxfId="14895" priority="15757" operator="containsText" text="Complete">
      <formula>NOT(ISERROR(SEARCH("Complete",M2505)))</formula>
    </cfRule>
  </conditionalFormatting>
  <conditionalFormatting sqref="J2505">
    <cfRule type="notContainsBlanks" dxfId="14894" priority="15756">
      <formula>LEN(TRIM(J2505))&gt;0</formula>
    </cfRule>
  </conditionalFormatting>
  <conditionalFormatting sqref="K2505">
    <cfRule type="notContainsBlanks" dxfId="14893" priority="15755">
      <formula>LEN(TRIM(K2505))&gt;0</formula>
    </cfRule>
  </conditionalFormatting>
  <conditionalFormatting sqref="M2505">
    <cfRule type="containsText" dxfId="14892" priority="15754" operator="containsText" text="Complete">
      <formula>NOT(ISERROR(SEARCH("Complete",M2505)))</formula>
    </cfRule>
  </conditionalFormatting>
  <conditionalFormatting sqref="J2505">
    <cfRule type="notContainsBlanks" dxfId="14891" priority="15753">
      <formula>LEN(TRIM(J2505))&gt;0</formula>
    </cfRule>
  </conditionalFormatting>
  <conditionalFormatting sqref="K2505">
    <cfRule type="notContainsBlanks" dxfId="14890" priority="15752">
      <formula>LEN(TRIM(K2505))&gt;0</formula>
    </cfRule>
  </conditionalFormatting>
  <conditionalFormatting sqref="M2505">
    <cfRule type="containsText" dxfId="14889" priority="15751" operator="containsText" text="Complete">
      <formula>NOT(ISERROR(SEARCH("Complete",M2505)))</formula>
    </cfRule>
  </conditionalFormatting>
  <conditionalFormatting sqref="J2505">
    <cfRule type="notContainsBlanks" dxfId="14888" priority="15750">
      <formula>LEN(TRIM(J2505))&gt;0</formula>
    </cfRule>
  </conditionalFormatting>
  <conditionalFormatting sqref="K2505">
    <cfRule type="notContainsBlanks" dxfId="14887" priority="15749">
      <formula>LEN(TRIM(K2505))&gt;0</formula>
    </cfRule>
  </conditionalFormatting>
  <conditionalFormatting sqref="M2505">
    <cfRule type="containsText" dxfId="14886" priority="15748" operator="containsText" text="Complete">
      <formula>NOT(ISERROR(SEARCH("Complete",M2505)))</formula>
    </cfRule>
  </conditionalFormatting>
  <conditionalFormatting sqref="I2506">
    <cfRule type="cellIs" dxfId="14885" priority="15731" operator="greaterThan">
      <formula>2.35</formula>
    </cfRule>
  </conditionalFormatting>
  <conditionalFormatting sqref="I2506">
    <cfRule type="cellIs" dxfId="14884" priority="15730" operator="greaterThan">
      <formula>2.35</formula>
    </cfRule>
  </conditionalFormatting>
  <conditionalFormatting sqref="I2506">
    <cfRule type="cellIs" dxfId="14883" priority="15729" operator="greaterThan">
      <formula>2.35</formula>
    </cfRule>
  </conditionalFormatting>
  <conditionalFormatting sqref="I2506">
    <cfRule type="cellIs" dxfId="14882" priority="15728" operator="greaterThan">
      <formula>2.35</formula>
    </cfRule>
  </conditionalFormatting>
  <conditionalFormatting sqref="J2506">
    <cfRule type="notContainsBlanks" dxfId="14881" priority="15743">
      <formula>LEN(TRIM(J2506))&gt;0</formula>
    </cfRule>
  </conditionalFormatting>
  <conditionalFormatting sqref="K2506">
    <cfRule type="notContainsBlanks" dxfId="14880" priority="15742">
      <formula>LEN(TRIM(K2506))&gt;0</formula>
    </cfRule>
  </conditionalFormatting>
  <conditionalFormatting sqref="M2506">
    <cfRule type="containsText" dxfId="14879" priority="15741" operator="containsText" text="Complete">
      <formula>NOT(ISERROR(SEARCH("Complete",M2506)))</formula>
    </cfRule>
  </conditionalFormatting>
  <conditionalFormatting sqref="J2506">
    <cfRule type="notContainsBlanks" dxfId="14878" priority="15740">
      <formula>LEN(TRIM(J2506))&gt;0</formula>
    </cfRule>
  </conditionalFormatting>
  <conditionalFormatting sqref="K2506">
    <cfRule type="notContainsBlanks" dxfId="14877" priority="15739">
      <formula>LEN(TRIM(K2506))&gt;0</formula>
    </cfRule>
  </conditionalFormatting>
  <conditionalFormatting sqref="M2506">
    <cfRule type="containsText" dxfId="14876" priority="15738" operator="containsText" text="Complete">
      <formula>NOT(ISERROR(SEARCH("Complete",M2506)))</formula>
    </cfRule>
  </conditionalFormatting>
  <conditionalFormatting sqref="J2506">
    <cfRule type="notContainsBlanks" dxfId="14875" priority="15737">
      <formula>LEN(TRIM(J2506))&gt;0</formula>
    </cfRule>
  </conditionalFormatting>
  <conditionalFormatting sqref="K2506">
    <cfRule type="notContainsBlanks" dxfId="14874" priority="15736">
      <formula>LEN(TRIM(K2506))&gt;0</formula>
    </cfRule>
  </conditionalFormatting>
  <conditionalFormatting sqref="M2506">
    <cfRule type="containsText" dxfId="14873" priority="15735" operator="containsText" text="Complete">
      <formula>NOT(ISERROR(SEARCH("Complete",M2506)))</formula>
    </cfRule>
  </conditionalFormatting>
  <conditionalFormatting sqref="J2506">
    <cfRule type="notContainsBlanks" dxfId="14872" priority="15734">
      <formula>LEN(TRIM(J2506))&gt;0</formula>
    </cfRule>
  </conditionalFormatting>
  <conditionalFormatting sqref="K2506">
    <cfRule type="notContainsBlanks" dxfId="14871" priority="15733">
      <formula>LEN(TRIM(K2506))&gt;0</formula>
    </cfRule>
  </conditionalFormatting>
  <conditionalFormatting sqref="M2506">
    <cfRule type="containsText" dxfId="14870" priority="15732" operator="containsText" text="Complete">
      <formula>NOT(ISERROR(SEARCH("Complete",M2506)))</formula>
    </cfRule>
  </conditionalFormatting>
  <conditionalFormatting sqref="I2507">
    <cfRule type="cellIs" dxfId="14869" priority="15715" operator="greaterThan">
      <formula>2.35</formula>
    </cfRule>
  </conditionalFormatting>
  <conditionalFormatting sqref="I2507">
    <cfRule type="cellIs" dxfId="14868" priority="15714" operator="greaterThan">
      <formula>2.35</formula>
    </cfRule>
  </conditionalFormatting>
  <conditionalFormatting sqref="I2507">
    <cfRule type="cellIs" dxfId="14867" priority="15713" operator="greaterThan">
      <formula>2.35</formula>
    </cfRule>
  </conditionalFormatting>
  <conditionalFormatting sqref="I2507">
    <cfRule type="cellIs" dxfId="14866" priority="15712" operator="greaterThan">
      <formula>2.35</formula>
    </cfRule>
  </conditionalFormatting>
  <conditionalFormatting sqref="J2507">
    <cfRule type="notContainsBlanks" dxfId="14865" priority="15727">
      <formula>LEN(TRIM(J2507))&gt;0</formula>
    </cfRule>
  </conditionalFormatting>
  <conditionalFormatting sqref="K2507">
    <cfRule type="notContainsBlanks" dxfId="14864" priority="15726">
      <formula>LEN(TRIM(K2507))&gt;0</formula>
    </cfRule>
  </conditionalFormatting>
  <conditionalFormatting sqref="M2507">
    <cfRule type="containsText" dxfId="14863" priority="15725" operator="containsText" text="Complete">
      <formula>NOT(ISERROR(SEARCH("Complete",M2507)))</formula>
    </cfRule>
  </conditionalFormatting>
  <conditionalFormatting sqref="J2507">
    <cfRule type="notContainsBlanks" dxfId="14862" priority="15724">
      <formula>LEN(TRIM(J2507))&gt;0</formula>
    </cfRule>
  </conditionalFormatting>
  <conditionalFormatting sqref="K2507">
    <cfRule type="notContainsBlanks" dxfId="14861" priority="15723">
      <formula>LEN(TRIM(K2507))&gt;0</formula>
    </cfRule>
  </conditionalFormatting>
  <conditionalFormatting sqref="M2507">
    <cfRule type="containsText" dxfId="14860" priority="15722" operator="containsText" text="Complete">
      <formula>NOT(ISERROR(SEARCH("Complete",M2507)))</formula>
    </cfRule>
  </conditionalFormatting>
  <conditionalFormatting sqref="J2507">
    <cfRule type="notContainsBlanks" dxfId="14859" priority="15721">
      <formula>LEN(TRIM(J2507))&gt;0</formula>
    </cfRule>
  </conditionalFormatting>
  <conditionalFormatting sqref="K2507">
    <cfRule type="notContainsBlanks" dxfId="14858" priority="15720">
      <formula>LEN(TRIM(K2507))&gt;0</formula>
    </cfRule>
  </conditionalFormatting>
  <conditionalFormatting sqref="M2507">
    <cfRule type="containsText" dxfId="14857" priority="15719" operator="containsText" text="Complete">
      <formula>NOT(ISERROR(SEARCH("Complete",M2507)))</formula>
    </cfRule>
  </conditionalFormatting>
  <conditionalFormatting sqref="J2507">
    <cfRule type="notContainsBlanks" dxfId="14856" priority="15718">
      <formula>LEN(TRIM(J2507))&gt;0</formula>
    </cfRule>
  </conditionalFormatting>
  <conditionalFormatting sqref="K2507">
    <cfRule type="notContainsBlanks" dxfId="14855" priority="15717">
      <formula>LEN(TRIM(K2507))&gt;0</formula>
    </cfRule>
  </conditionalFormatting>
  <conditionalFormatting sqref="M2507">
    <cfRule type="containsText" dxfId="14854" priority="15716" operator="containsText" text="Complete">
      <formula>NOT(ISERROR(SEARCH("Complete",M2507)))</formula>
    </cfRule>
  </conditionalFormatting>
  <conditionalFormatting sqref="I2508">
    <cfRule type="cellIs" dxfId="14853" priority="15699" operator="greaterThan">
      <formula>2.35</formula>
    </cfRule>
  </conditionalFormatting>
  <conditionalFormatting sqref="I2508">
    <cfRule type="cellIs" dxfId="14852" priority="15698" operator="greaterThan">
      <formula>2.35</formula>
    </cfRule>
  </conditionalFormatting>
  <conditionalFormatting sqref="I2508">
    <cfRule type="cellIs" dxfId="14851" priority="15697" operator="greaterThan">
      <formula>2.35</formula>
    </cfRule>
  </conditionalFormatting>
  <conditionalFormatting sqref="I2508">
    <cfRule type="cellIs" dxfId="14850" priority="15696" operator="greaterThan">
      <formula>2.35</formula>
    </cfRule>
  </conditionalFormatting>
  <conditionalFormatting sqref="J2508">
    <cfRule type="notContainsBlanks" dxfId="14849" priority="15711">
      <formula>LEN(TRIM(J2508))&gt;0</formula>
    </cfRule>
  </conditionalFormatting>
  <conditionalFormatting sqref="K2508">
    <cfRule type="notContainsBlanks" dxfId="14848" priority="15710">
      <formula>LEN(TRIM(K2508))&gt;0</formula>
    </cfRule>
  </conditionalFormatting>
  <conditionalFormatting sqref="M2508">
    <cfRule type="containsText" dxfId="14847" priority="15709" operator="containsText" text="Complete">
      <formula>NOT(ISERROR(SEARCH("Complete",M2508)))</formula>
    </cfRule>
  </conditionalFormatting>
  <conditionalFormatting sqref="J2508">
    <cfRule type="notContainsBlanks" dxfId="14846" priority="15708">
      <formula>LEN(TRIM(J2508))&gt;0</formula>
    </cfRule>
  </conditionalFormatting>
  <conditionalFormatting sqref="K2508">
    <cfRule type="notContainsBlanks" dxfId="14845" priority="15707">
      <formula>LEN(TRIM(K2508))&gt;0</formula>
    </cfRule>
  </conditionalFormatting>
  <conditionalFormatting sqref="M2508">
    <cfRule type="containsText" dxfId="14844" priority="15706" operator="containsText" text="Complete">
      <formula>NOT(ISERROR(SEARCH("Complete",M2508)))</formula>
    </cfRule>
  </conditionalFormatting>
  <conditionalFormatting sqref="J2508">
    <cfRule type="notContainsBlanks" dxfId="14843" priority="15705">
      <formula>LEN(TRIM(J2508))&gt;0</formula>
    </cfRule>
  </conditionalFormatting>
  <conditionalFormatting sqref="K2508">
    <cfRule type="notContainsBlanks" dxfId="14842" priority="15704">
      <formula>LEN(TRIM(K2508))&gt;0</formula>
    </cfRule>
  </conditionalFormatting>
  <conditionalFormatting sqref="M2508">
    <cfRule type="containsText" dxfId="14841" priority="15703" operator="containsText" text="Complete">
      <formula>NOT(ISERROR(SEARCH("Complete",M2508)))</formula>
    </cfRule>
  </conditionalFormatting>
  <conditionalFormatting sqref="J2508">
    <cfRule type="notContainsBlanks" dxfId="14840" priority="15702">
      <formula>LEN(TRIM(J2508))&gt;0</formula>
    </cfRule>
  </conditionalFormatting>
  <conditionalFormatting sqref="K2508">
    <cfRule type="notContainsBlanks" dxfId="14839" priority="15701">
      <formula>LEN(TRIM(K2508))&gt;0</formula>
    </cfRule>
  </conditionalFormatting>
  <conditionalFormatting sqref="M2508">
    <cfRule type="containsText" dxfId="14838" priority="15700" operator="containsText" text="Complete">
      <formula>NOT(ISERROR(SEARCH("Complete",M2508)))</formula>
    </cfRule>
  </conditionalFormatting>
  <conditionalFormatting sqref="I2509">
    <cfRule type="cellIs" dxfId="14837" priority="15683" operator="greaterThan">
      <formula>2.35</formula>
    </cfRule>
  </conditionalFormatting>
  <conditionalFormatting sqref="I2509">
    <cfRule type="cellIs" dxfId="14836" priority="15682" operator="greaterThan">
      <formula>2.35</formula>
    </cfRule>
  </conditionalFormatting>
  <conditionalFormatting sqref="I2509">
    <cfRule type="cellIs" dxfId="14835" priority="15681" operator="greaterThan">
      <formula>2.35</formula>
    </cfRule>
  </conditionalFormatting>
  <conditionalFormatting sqref="I2509">
    <cfRule type="cellIs" dxfId="14834" priority="15680" operator="greaterThan">
      <formula>2.35</formula>
    </cfRule>
  </conditionalFormatting>
  <conditionalFormatting sqref="J2509">
    <cfRule type="notContainsBlanks" dxfId="14833" priority="15695">
      <formula>LEN(TRIM(J2509))&gt;0</formula>
    </cfRule>
  </conditionalFormatting>
  <conditionalFormatting sqref="K2509">
    <cfRule type="notContainsBlanks" dxfId="14832" priority="15694">
      <formula>LEN(TRIM(K2509))&gt;0</formula>
    </cfRule>
  </conditionalFormatting>
  <conditionalFormatting sqref="M2509">
    <cfRule type="containsText" dxfId="14831" priority="15693" operator="containsText" text="Complete">
      <formula>NOT(ISERROR(SEARCH("Complete",M2509)))</formula>
    </cfRule>
  </conditionalFormatting>
  <conditionalFormatting sqref="J2509">
    <cfRule type="notContainsBlanks" dxfId="14830" priority="15692">
      <formula>LEN(TRIM(J2509))&gt;0</formula>
    </cfRule>
  </conditionalFormatting>
  <conditionalFormatting sqref="K2509">
    <cfRule type="notContainsBlanks" dxfId="14829" priority="15691">
      <formula>LEN(TRIM(K2509))&gt;0</formula>
    </cfRule>
  </conditionalFormatting>
  <conditionalFormatting sqref="M2509">
    <cfRule type="containsText" dxfId="14828" priority="15690" operator="containsText" text="Complete">
      <formula>NOT(ISERROR(SEARCH("Complete",M2509)))</formula>
    </cfRule>
  </conditionalFormatting>
  <conditionalFormatting sqref="J2509">
    <cfRule type="notContainsBlanks" dxfId="14827" priority="15689">
      <formula>LEN(TRIM(J2509))&gt;0</formula>
    </cfRule>
  </conditionalFormatting>
  <conditionalFormatting sqref="K2509">
    <cfRule type="notContainsBlanks" dxfId="14826" priority="15688">
      <formula>LEN(TRIM(K2509))&gt;0</formula>
    </cfRule>
  </conditionalFormatting>
  <conditionalFormatting sqref="M2509">
    <cfRule type="containsText" dxfId="14825" priority="15687" operator="containsText" text="Complete">
      <formula>NOT(ISERROR(SEARCH("Complete",M2509)))</formula>
    </cfRule>
  </conditionalFormatting>
  <conditionalFormatting sqref="J2509">
    <cfRule type="notContainsBlanks" dxfId="14824" priority="15686">
      <formula>LEN(TRIM(J2509))&gt;0</formula>
    </cfRule>
  </conditionalFormatting>
  <conditionalFormatting sqref="K2509">
    <cfRule type="notContainsBlanks" dxfId="14823" priority="15685">
      <formula>LEN(TRIM(K2509))&gt;0</formula>
    </cfRule>
  </conditionalFormatting>
  <conditionalFormatting sqref="M2509">
    <cfRule type="containsText" dxfId="14822" priority="15684" operator="containsText" text="Complete">
      <formula>NOT(ISERROR(SEARCH("Complete",M2509)))</formula>
    </cfRule>
  </conditionalFormatting>
  <conditionalFormatting sqref="I2510">
    <cfRule type="cellIs" dxfId="14821" priority="15667" operator="greaterThan">
      <formula>2.35</formula>
    </cfRule>
  </conditionalFormatting>
  <conditionalFormatting sqref="I2510">
    <cfRule type="cellIs" dxfId="14820" priority="15666" operator="greaterThan">
      <formula>2.35</formula>
    </cfRule>
  </conditionalFormatting>
  <conditionalFormatting sqref="I2510">
    <cfRule type="cellIs" dxfId="14819" priority="15665" operator="greaterThan">
      <formula>2.35</formula>
    </cfRule>
  </conditionalFormatting>
  <conditionalFormatting sqref="I2510">
    <cfRule type="cellIs" dxfId="14818" priority="15664" operator="greaterThan">
      <formula>2.35</formula>
    </cfRule>
  </conditionalFormatting>
  <conditionalFormatting sqref="J2510">
    <cfRule type="notContainsBlanks" dxfId="14817" priority="15679">
      <formula>LEN(TRIM(J2510))&gt;0</formula>
    </cfRule>
  </conditionalFormatting>
  <conditionalFormatting sqref="K2510">
    <cfRule type="notContainsBlanks" dxfId="14816" priority="15678">
      <formula>LEN(TRIM(K2510))&gt;0</formula>
    </cfRule>
  </conditionalFormatting>
  <conditionalFormatting sqref="M2510">
    <cfRule type="containsText" dxfId="14815" priority="15677" operator="containsText" text="Complete">
      <formula>NOT(ISERROR(SEARCH("Complete",M2510)))</formula>
    </cfRule>
  </conditionalFormatting>
  <conditionalFormatting sqref="J2510">
    <cfRule type="notContainsBlanks" dxfId="14814" priority="15676">
      <formula>LEN(TRIM(J2510))&gt;0</formula>
    </cfRule>
  </conditionalFormatting>
  <conditionalFormatting sqref="K2510">
    <cfRule type="notContainsBlanks" dxfId="14813" priority="15675">
      <formula>LEN(TRIM(K2510))&gt;0</formula>
    </cfRule>
  </conditionalFormatting>
  <conditionalFormatting sqref="M2510">
    <cfRule type="containsText" dxfId="14812" priority="15674" operator="containsText" text="Complete">
      <formula>NOT(ISERROR(SEARCH("Complete",M2510)))</formula>
    </cfRule>
  </conditionalFormatting>
  <conditionalFormatting sqref="J2510">
    <cfRule type="notContainsBlanks" dxfId="14811" priority="15673">
      <formula>LEN(TRIM(J2510))&gt;0</formula>
    </cfRule>
  </conditionalFormatting>
  <conditionalFormatting sqref="K2510">
    <cfRule type="notContainsBlanks" dxfId="14810" priority="15672">
      <formula>LEN(TRIM(K2510))&gt;0</formula>
    </cfRule>
  </conditionalFormatting>
  <conditionalFormatting sqref="M2510">
    <cfRule type="containsText" dxfId="14809" priority="15671" operator="containsText" text="Complete">
      <formula>NOT(ISERROR(SEARCH("Complete",M2510)))</formula>
    </cfRule>
  </conditionalFormatting>
  <conditionalFormatting sqref="J2510">
    <cfRule type="notContainsBlanks" dxfId="14808" priority="15670">
      <formula>LEN(TRIM(J2510))&gt;0</formula>
    </cfRule>
  </conditionalFormatting>
  <conditionalFormatting sqref="K2510">
    <cfRule type="notContainsBlanks" dxfId="14807" priority="15669">
      <formula>LEN(TRIM(K2510))&gt;0</formula>
    </cfRule>
  </conditionalFormatting>
  <conditionalFormatting sqref="M2510">
    <cfRule type="containsText" dxfId="14806" priority="15668" operator="containsText" text="Complete">
      <formula>NOT(ISERROR(SEARCH("Complete",M2510)))</formula>
    </cfRule>
  </conditionalFormatting>
  <conditionalFormatting sqref="I2511">
    <cfRule type="cellIs" dxfId="14805" priority="15651" operator="greaterThan">
      <formula>2.35</formula>
    </cfRule>
  </conditionalFormatting>
  <conditionalFormatting sqref="I2511">
    <cfRule type="cellIs" dxfId="14804" priority="15650" operator="greaterThan">
      <formula>2.35</formula>
    </cfRule>
  </conditionalFormatting>
  <conditionalFormatting sqref="I2511">
    <cfRule type="cellIs" dxfId="14803" priority="15649" operator="greaterThan">
      <formula>2.35</formula>
    </cfRule>
  </conditionalFormatting>
  <conditionalFormatting sqref="I2511">
    <cfRule type="cellIs" dxfId="14802" priority="15648" operator="greaterThan">
      <formula>2.35</formula>
    </cfRule>
  </conditionalFormatting>
  <conditionalFormatting sqref="J2511">
    <cfRule type="notContainsBlanks" dxfId="14801" priority="15663">
      <formula>LEN(TRIM(J2511))&gt;0</formula>
    </cfRule>
  </conditionalFormatting>
  <conditionalFormatting sqref="K2511">
    <cfRule type="notContainsBlanks" dxfId="14800" priority="15662">
      <formula>LEN(TRIM(K2511))&gt;0</formula>
    </cfRule>
  </conditionalFormatting>
  <conditionalFormatting sqref="M2511">
    <cfRule type="containsText" dxfId="14799" priority="15661" operator="containsText" text="Complete">
      <formula>NOT(ISERROR(SEARCH("Complete",M2511)))</formula>
    </cfRule>
  </conditionalFormatting>
  <conditionalFormatting sqref="J2511">
    <cfRule type="notContainsBlanks" dxfId="14798" priority="15660">
      <formula>LEN(TRIM(J2511))&gt;0</formula>
    </cfRule>
  </conditionalFormatting>
  <conditionalFormatting sqref="K2511">
    <cfRule type="notContainsBlanks" dxfId="14797" priority="15659">
      <formula>LEN(TRIM(K2511))&gt;0</formula>
    </cfRule>
  </conditionalFormatting>
  <conditionalFormatting sqref="M2511">
    <cfRule type="containsText" dxfId="14796" priority="15658" operator="containsText" text="Complete">
      <formula>NOT(ISERROR(SEARCH("Complete",M2511)))</formula>
    </cfRule>
  </conditionalFormatting>
  <conditionalFormatting sqref="J2511">
    <cfRule type="notContainsBlanks" dxfId="14795" priority="15657">
      <formula>LEN(TRIM(J2511))&gt;0</formula>
    </cfRule>
  </conditionalFormatting>
  <conditionalFormatting sqref="K2511">
    <cfRule type="notContainsBlanks" dxfId="14794" priority="15656">
      <formula>LEN(TRIM(K2511))&gt;0</formula>
    </cfRule>
  </conditionalFormatting>
  <conditionalFormatting sqref="M2511">
    <cfRule type="containsText" dxfId="14793" priority="15655" operator="containsText" text="Complete">
      <formula>NOT(ISERROR(SEARCH("Complete",M2511)))</formula>
    </cfRule>
  </conditionalFormatting>
  <conditionalFormatting sqref="J2511">
    <cfRule type="notContainsBlanks" dxfId="14792" priority="15654">
      <formula>LEN(TRIM(J2511))&gt;0</formula>
    </cfRule>
  </conditionalFormatting>
  <conditionalFormatting sqref="K2511">
    <cfRule type="notContainsBlanks" dxfId="14791" priority="15653">
      <formula>LEN(TRIM(K2511))&gt;0</formula>
    </cfRule>
  </conditionalFormatting>
  <conditionalFormatting sqref="M2511">
    <cfRule type="containsText" dxfId="14790" priority="15652" operator="containsText" text="Complete">
      <formula>NOT(ISERROR(SEARCH("Complete",M2511)))</formula>
    </cfRule>
  </conditionalFormatting>
  <conditionalFormatting sqref="I2512">
    <cfRule type="cellIs" dxfId="14789" priority="15635" operator="greaterThan">
      <formula>2.35</formula>
    </cfRule>
  </conditionalFormatting>
  <conditionalFormatting sqref="I2512">
    <cfRule type="cellIs" dxfId="14788" priority="15634" operator="greaterThan">
      <formula>2.35</formula>
    </cfRule>
  </conditionalFormatting>
  <conditionalFormatting sqref="I2512">
    <cfRule type="cellIs" dxfId="14787" priority="15633" operator="greaterThan">
      <formula>2.35</formula>
    </cfRule>
  </conditionalFormatting>
  <conditionalFormatting sqref="I2512">
    <cfRule type="cellIs" dxfId="14786" priority="15632" operator="greaterThan">
      <formula>2.35</formula>
    </cfRule>
  </conditionalFormatting>
  <conditionalFormatting sqref="J2512">
    <cfRule type="notContainsBlanks" dxfId="14785" priority="15647">
      <formula>LEN(TRIM(J2512))&gt;0</formula>
    </cfRule>
  </conditionalFormatting>
  <conditionalFormatting sqref="K2512">
    <cfRule type="notContainsBlanks" dxfId="14784" priority="15646">
      <formula>LEN(TRIM(K2512))&gt;0</formula>
    </cfRule>
  </conditionalFormatting>
  <conditionalFormatting sqref="M2512">
    <cfRule type="containsText" dxfId="14783" priority="15645" operator="containsText" text="Complete">
      <formula>NOT(ISERROR(SEARCH("Complete",M2512)))</formula>
    </cfRule>
  </conditionalFormatting>
  <conditionalFormatting sqref="J2512">
    <cfRule type="notContainsBlanks" dxfId="14782" priority="15644">
      <formula>LEN(TRIM(J2512))&gt;0</formula>
    </cfRule>
  </conditionalFormatting>
  <conditionalFormatting sqref="K2512">
    <cfRule type="notContainsBlanks" dxfId="14781" priority="15643">
      <formula>LEN(TRIM(K2512))&gt;0</formula>
    </cfRule>
  </conditionalFormatting>
  <conditionalFormatting sqref="M2512">
    <cfRule type="containsText" dxfId="14780" priority="15642" operator="containsText" text="Complete">
      <formula>NOT(ISERROR(SEARCH("Complete",M2512)))</formula>
    </cfRule>
  </conditionalFormatting>
  <conditionalFormatting sqref="J2512">
    <cfRule type="notContainsBlanks" dxfId="14779" priority="15641">
      <formula>LEN(TRIM(J2512))&gt;0</formula>
    </cfRule>
  </conditionalFormatting>
  <conditionalFormatting sqref="K2512">
    <cfRule type="notContainsBlanks" dxfId="14778" priority="15640">
      <formula>LEN(TRIM(K2512))&gt;0</formula>
    </cfRule>
  </conditionalFormatting>
  <conditionalFormatting sqref="M2512">
    <cfRule type="containsText" dxfId="14777" priority="15639" operator="containsText" text="Complete">
      <formula>NOT(ISERROR(SEARCH("Complete",M2512)))</formula>
    </cfRule>
  </conditionalFormatting>
  <conditionalFormatting sqref="J2512">
    <cfRule type="notContainsBlanks" dxfId="14776" priority="15638">
      <formula>LEN(TRIM(J2512))&gt;0</formula>
    </cfRule>
  </conditionalFormatting>
  <conditionalFormatting sqref="K2512">
    <cfRule type="notContainsBlanks" dxfId="14775" priority="15637">
      <formula>LEN(TRIM(K2512))&gt;0</formula>
    </cfRule>
  </conditionalFormatting>
  <conditionalFormatting sqref="M2512">
    <cfRule type="containsText" dxfId="14774" priority="15636" operator="containsText" text="Complete">
      <formula>NOT(ISERROR(SEARCH("Complete",M2512)))</formula>
    </cfRule>
  </conditionalFormatting>
  <conditionalFormatting sqref="I2513">
    <cfRule type="cellIs" dxfId="14773" priority="15619" operator="greaterThan">
      <formula>2.35</formula>
    </cfRule>
  </conditionalFormatting>
  <conditionalFormatting sqref="I2513">
    <cfRule type="cellIs" dxfId="14772" priority="15618" operator="greaterThan">
      <formula>2.35</formula>
    </cfRule>
  </conditionalFormatting>
  <conditionalFormatting sqref="I2513">
    <cfRule type="cellIs" dxfId="14771" priority="15617" operator="greaterThan">
      <formula>2.35</formula>
    </cfRule>
  </conditionalFormatting>
  <conditionalFormatting sqref="I2513">
    <cfRule type="cellIs" dxfId="14770" priority="15616" operator="greaterThan">
      <formula>2.35</formula>
    </cfRule>
  </conditionalFormatting>
  <conditionalFormatting sqref="J2513">
    <cfRule type="notContainsBlanks" dxfId="14769" priority="15631">
      <formula>LEN(TRIM(J2513))&gt;0</formula>
    </cfRule>
  </conditionalFormatting>
  <conditionalFormatting sqref="K2513">
    <cfRule type="notContainsBlanks" dxfId="14768" priority="15630">
      <formula>LEN(TRIM(K2513))&gt;0</formula>
    </cfRule>
  </conditionalFormatting>
  <conditionalFormatting sqref="M2513">
    <cfRule type="containsText" dxfId="14767" priority="15629" operator="containsText" text="Complete">
      <formula>NOT(ISERROR(SEARCH("Complete",M2513)))</formula>
    </cfRule>
  </conditionalFormatting>
  <conditionalFormatting sqref="J2513">
    <cfRule type="notContainsBlanks" dxfId="14766" priority="15628">
      <formula>LEN(TRIM(J2513))&gt;0</formula>
    </cfRule>
  </conditionalFormatting>
  <conditionalFormatting sqref="K2513">
    <cfRule type="notContainsBlanks" dxfId="14765" priority="15627">
      <formula>LEN(TRIM(K2513))&gt;0</formula>
    </cfRule>
  </conditionalFormatting>
  <conditionalFormatting sqref="M2513">
    <cfRule type="containsText" dxfId="14764" priority="15626" operator="containsText" text="Complete">
      <formula>NOT(ISERROR(SEARCH("Complete",M2513)))</formula>
    </cfRule>
  </conditionalFormatting>
  <conditionalFormatting sqref="J2513">
    <cfRule type="notContainsBlanks" dxfId="14763" priority="15625">
      <formula>LEN(TRIM(J2513))&gt;0</formula>
    </cfRule>
  </conditionalFormatting>
  <conditionalFormatting sqref="K2513">
    <cfRule type="notContainsBlanks" dxfId="14762" priority="15624">
      <formula>LEN(TRIM(K2513))&gt;0</formula>
    </cfRule>
  </conditionalFormatting>
  <conditionalFormatting sqref="M2513">
    <cfRule type="containsText" dxfId="14761" priority="15623" operator="containsText" text="Complete">
      <formula>NOT(ISERROR(SEARCH("Complete",M2513)))</formula>
    </cfRule>
  </conditionalFormatting>
  <conditionalFormatting sqref="J2513">
    <cfRule type="notContainsBlanks" dxfId="14760" priority="15622">
      <formula>LEN(TRIM(J2513))&gt;0</formula>
    </cfRule>
  </conditionalFormatting>
  <conditionalFormatting sqref="K2513">
    <cfRule type="notContainsBlanks" dxfId="14759" priority="15621">
      <formula>LEN(TRIM(K2513))&gt;0</formula>
    </cfRule>
  </conditionalFormatting>
  <conditionalFormatting sqref="M2513">
    <cfRule type="containsText" dxfId="14758" priority="15620" operator="containsText" text="Complete">
      <formula>NOT(ISERROR(SEARCH("Complete",M2513)))</formula>
    </cfRule>
  </conditionalFormatting>
  <conditionalFormatting sqref="I2514">
    <cfRule type="cellIs" dxfId="14757" priority="15603" operator="greaterThan">
      <formula>2.35</formula>
    </cfRule>
  </conditionalFormatting>
  <conditionalFormatting sqref="I2514">
    <cfRule type="cellIs" dxfId="14756" priority="15602" operator="greaterThan">
      <formula>2.35</formula>
    </cfRule>
  </conditionalFormatting>
  <conditionalFormatting sqref="I2514">
    <cfRule type="cellIs" dxfId="14755" priority="15601" operator="greaterThan">
      <formula>2.35</formula>
    </cfRule>
  </conditionalFormatting>
  <conditionalFormatting sqref="I2514">
    <cfRule type="cellIs" dxfId="14754" priority="15600" operator="greaterThan">
      <formula>2.35</formula>
    </cfRule>
  </conditionalFormatting>
  <conditionalFormatting sqref="J2514">
    <cfRule type="notContainsBlanks" dxfId="14753" priority="15615">
      <formula>LEN(TRIM(J2514))&gt;0</formula>
    </cfRule>
  </conditionalFormatting>
  <conditionalFormatting sqref="K2514">
    <cfRule type="notContainsBlanks" dxfId="14752" priority="15614">
      <formula>LEN(TRIM(K2514))&gt;0</formula>
    </cfRule>
  </conditionalFormatting>
  <conditionalFormatting sqref="M2514">
    <cfRule type="containsText" dxfId="14751" priority="15613" operator="containsText" text="Complete">
      <formula>NOT(ISERROR(SEARCH("Complete",M2514)))</formula>
    </cfRule>
  </conditionalFormatting>
  <conditionalFormatting sqref="J2514">
    <cfRule type="notContainsBlanks" dxfId="14750" priority="15612">
      <formula>LEN(TRIM(J2514))&gt;0</formula>
    </cfRule>
  </conditionalFormatting>
  <conditionalFormatting sqref="K2514">
    <cfRule type="notContainsBlanks" dxfId="14749" priority="15611">
      <formula>LEN(TRIM(K2514))&gt;0</formula>
    </cfRule>
  </conditionalFormatting>
  <conditionalFormatting sqref="M2514">
    <cfRule type="containsText" dxfId="14748" priority="15610" operator="containsText" text="Complete">
      <formula>NOT(ISERROR(SEARCH("Complete",M2514)))</formula>
    </cfRule>
  </conditionalFormatting>
  <conditionalFormatting sqref="J2514">
    <cfRule type="notContainsBlanks" dxfId="14747" priority="15609">
      <formula>LEN(TRIM(J2514))&gt;0</formula>
    </cfRule>
  </conditionalFormatting>
  <conditionalFormatting sqref="K2514">
    <cfRule type="notContainsBlanks" dxfId="14746" priority="15608">
      <formula>LEN(TRIM(K2514))&gt;0</formula>
    </cfRule>
  </conditionalFormatting>
  <conditionalFormatting sqref="M2514">
    <cfRule type="containsText" dxfId="14745" priority="15607" operator="containsText" text="Complete">
      <formula>NOT(ISERROR(SEARCH("Complete",M2514)))</formula>
    </cfRule>
  </conditionalFormatting>
  <conditionalFormatting sqref="J2514">
    <cfRule type="notContainsBlanks" dxfId="14744" priority="15606">
      <formula>LEN(TRIM(J2514))&gt;0</formula>
    </cfRule>
  </conditionalFormatting>
  <conditionalFormatting sqref="K2514">
    <cfRule type="notContainsBlanks" dxfId="14743" priority="15605">
      <formula>LEN(TRIM(K2514))&gt;0</formula>
    </cfRule>
  </conditionalFormatting>
  <conditionalFormatting sqref="M2514">
    <cfRule type="containsText" dxfId="14742" priority="15604" operator="containsText" text="Complete">
      <formula>NOT(ISERROR(SEARCH("Complete",M2514)))</formula>
    </cfRule>
  </conditionalFormatting>
  <conditionalFormatting sqref="I2515">
    <cfRule type="cellIs" dxfId="14741" priority="15587" operator="greaterThan">
      <formula>2.35</formula>
    </cfRule>
  </conditionalFormatting>
  <conditionalFormatting sqref="I2515">
    <cfRule type="cellIs" dxfId="14740" priority="15586" operator="greaterThan">
      <formula>2.35</formula>
    </cfRule>
  </conditionalFormatting>
  <conditionalFormatting sqref="I2515">
    <cfRule type="cellIs" dxfId="14739" priority="15585" operator="greaterThan">
      <formula>2.35</formula>
    </cfRule>
  </conditionalFormatting>
  <conditionalFormatting sqref="I2515">
    <cfRule type="cellIs" dxfId="14738" priority="15584" operator="greaterThan">
      <formula>2.35</formula>
    </cfRule>
  </conditionalFormatting>
  <conditionalFormatting sqref="J2515">
    <cfRule type="notContainsBlanks" dxfId="14737" priority="15599">
      <formula>LEN(TRIM(J2515))&gt;0</formula>
    </cfRule>
  </conditionalFormatting>
  <conditionalFormatting sqref="K2515">
    <cfRule type="notContainsBlanks" dxfId="14736" priority="15598">
      <formula>LEN(TRIM(K2515))&gt;0</formula>
    </cfRule>
  </conditionalFormatting>
  <conditionalFormatting sqref="M2515">
    <cfRule type="containsText" dxfId="14735" priority="15597" operator="containsText" text="Complete">
      <formula>NOT(ISERROR(SEARCH("Complete",M2515)))</formula>
    </cfRule>
  </conditionalFormatting>
  <conditionalFormatting sqref="J2515">
    <cfRule type="notContainsBlanks" dxfId="14734" priority="15596">
      <formula>LEN(TRIM(J2515))&gt;0</formula>
    </cfRule>
  </conditionalFormatting>
  <conditionalFormatting sqref="K2515">
    <cfRule type="notContainsBlanks" dxfId="14733" priority="15595">
      <formula>LEN(TRIM(K2515))&gt;0</formula>
    </cfRule>
  </conditionalFormatting>
  <conditionalFormatting sqref="M2515">
    <cfRule type="containsText" dxfId="14732" priority="15594" operator="containsText" text="Complete">
      <formula>NOT(ISERROR(SEARCH("Complete",M2515)))</formula>
    </cfRule>
  </conditionalFormatting>
  <conditionalFormatting sqref="J2515">
    <cfRule type="notContainsBlanks" dxfId="14731" priority="15593">
      <formula>LEN(TRIM(J2515))&gt;0</formula>
    </cfRule>
  </conditionalFormatting>
  <conditionalFormatting sqref="K2515">
    <cfRule type="notContainsBlanks" dxfId="14730" priority="15592">
      <formula>LEN(TRIM(K2515))&gt;0</formula>
    </cfRule>
  </conditionalFormatting>
  <conditionalFormatting sqref="M2515">
    <cfRule type="containsText" dxfId="14729" priority="15591" operator="containsText" text="Complete">
      <formula>NOT(ISERROR(SEARCH("Complete",M2515)))</formula>
    </cfRule>
  </conditionalFormatting>
  <conditionalFormatting sqref="J2515">
    <cfRule type="notContainsBlanks" dxfId="14728" priority="15590">
      <formula>LEN(TRIM(J2515))&gt;0</formula>
    </cfRule>
  </conditionalFormatting>
  <conditionalFormatting sqref="K2515">
    <cfRule type="notContainsBlanks" dxfId="14727" priority="15589">
      <formula>LEN(TRIM(K2515))&gt;0</formula>
    </cfRule>
  </conditionalFormatting>
  <conditionalFormatting sqref="M2515">
    <cfRule type="containsText" dxfId="14726" priority="15588" operator="containsText" text="Complete">
      <formula>NOT(ISERROR(SEARCH("Complete",M2515)))</formula>
    </cfRule>
  </conditionalFormatting>
  <conditionalFormatting sqref="J2516">
    <cfRule type="notContainsBlanks" dxfId="14725" priority="15583">
      <formula>LEN(TRIM(J2516))&gt;0</formula>
    </cfRule>
  </conditionalFormatting>
  <conditionalFormatting sqref="K2516">
    <cfRule type="notContainsBlanks" dxfId="14724" priority="15582">
      <formula>LEN(TRIM(K2516))&gt;0</formula>
    </cfRule>
  </conditionalFormatting>
  <conditionalFormatting sqref="M2516">
    <cfRule type="containsText" dxfId="14723" priority="15581" operator="containsText" text="Complete">
      <formula>NOT(ISERROR(SEARCH("Complete",M2516)))</formula>
    </cfRule>
  </conditionalFormatting>
  <conditionalFormatting sqref="J2516">
    <cfRule type="notContainsBlanks" dxfId="14722" priority="15580">
      <formula>LEN(TRIM(J2516))&gt;0</formula>
    </cfRule>
  </conditionalFormatting>
  <conditionalFormatting sqref="K2516">
    <cfRule type="notContainsBlanks" dxfId="14721" priority="15579">
      <formula>LEN(TRIM(K2516))&gt;0</formula>
    </cfRule>
  </conditionalFormatting>
  <conditionalFormatting sqref="M2516">
    <cfRule type="containsText" dxfId="14720" priority="15578" operator="containsText" text="Complete">
      <formula>NOT(ISERROR(SEARCH("Complete",M2516)))</formula>
    </cfRule>
  </conditionalFormatting>
  <conditionalFormatting sqref="J2516">
    <cfRule type="notContainsBlanks" dxfId="14719" priority="15577">
      <formula>LEN(TRIM(J2516))&gt;0</formula>
    </cfRule>
  </conditionalFormatting>
  <conditionalFormatting sqref="K2516">
    <cfRule type="notContainsBlanks" dxfId="14718" priority="15576">
      <formula>LEN(TRIM(K2516))&gt;0</formula>
    </cfRule>
  </conditionalFormatting>
  <conditionalFormatting sqref="M2516">
    <cfRule type="containsText" dxfId="14717" priority="15575" operator="containsText" text="Complete">
      <formula>NOT(ISERROR(SEARCH("Complete",M2516)))</formula>
    </cfRule>
  </conditionalFormatting>
  <conditionalFormatting sqref="J2516">
    <cfRule type="notContainsBlanks" dxfId="14716" priority="15574">
      <formula>LEN(TRIM(J2516))&gt;0</formula>
    </cfRule>
  </conditionalFormatting>
  <conditionalFormatting sqref="K2516">
    <cfRule type="notContainsBlanks" dxfId="14715" priority="15573">
      <formula>LEN(TRIM(K2516))&gt;0</formula>
    </cfRule>
  </conditionalFormatting>
  <conditionalFormatting sqref="M2516">
    <cfRule type="containsText" dxfId="14714" priority="15572" operator="containsText" text="Complete">
      <formula>NOT(ISERROR(SEARCH("Complete",M2516)))</formula>
    </cfRule>
  </conditionalFormatting>
  <conditionalFormatting sqref="I2516">
    <cfRule type="cellIs" dxfId="14713" priority="15567" operator="greaterThan">
      <formula>2.35</formula>
    </cfRule>
  </conditionalFormatting>
  <conditionalFormatting sqref="I2516">
    <cfRule type="cellIs" dxfId="14712" priority="15566" operator="greaterThan">
      <formula>2.35</formula>
    </cfRule>
  </conditionalFormatting>
  <conditionalFormatting sqref="I2516">
    <cfRule type="cellIs" dxfId="14711" priority="15565" operator="greaterThan">
      <formula>2.35</formula>
    </cfRule>
  </conditionalFormatting>
  <conditionalFormatting sqref="I2516">
    <cfRule type="cellIs" dxfId="14710" priority="15564" operator="greaterThan">
      <formula>2.35</formula>
    </cfRule>
  </conditionalFormatting>
  <conditionalFormatting sqref="J2517">
    <cfRule type="notContainsBlanks" dxfId="14709" priority="15563">
      <formula>LEN(TRIM(J2517))&gt;0</formula>
    </cfRule>
  </conditionalFormatting>
  <conditionalFormatting sqref="K2517">
    <cfRule type="notContainsBlanks" dxfId="14708" priority="15562">
      <formula>LEN(TRIM(K2517))&gt;0</formula>
    </cfRule>
  </conditionalFormatting>
  <conditionalFormatting sqref="M2517">
    <cfRule type="containsText" dxfId="14707" priority="15561" operator="containsText" text="Complete">
      <formula>NOT(ISERROR(SEARCH("Complete",M2517)))</formula>
    </cfRule>
  </conditionalFormatting>
  <conditionalFormatting sqref="J2517">
    <cfRule type="notContainsBlanks" dxfId="14706" priority="15560">
      <formula>LEN(TRIM(J2517))&gt;0</formula>
    </cfRule>
  </conditionalFormatting>
  <conditionalFormatting sqref="K2517">
    <cfRule type="notContainsBlanks" dxfId="14705" priority="15559">
      <formula>LEN(TRIM(K2517))&gt;0</formula>
    </cfRule>
  </conditionalFormatting>
  <conditionalFormatting sqref="M2517">
    <cfRule type="containsText" dxfId="14704" priority="15558" operator="containsText" text="Complete">
      <formula>NOT(ISERROR(SEARCH("Complete",M2517)))</formula>
    </cfRule>
  </conditionalFormatting>
  <conditionalFormatting sqref="J2517">
    <cfRule type="notContainsBlanks" dxfId="14703" priority="15557">
      <formula>LEN(TRIM(J2517))&gt;0</formula>
    </cfRule>
  </conditionalFormatting>
  <conditionalFormatting sqref="K2517">
    <cfRule type="notContainsBlanks" dxfId="14702" priority="15556">
      <formula>LEN(TRIM(K2517))&gt;0</formula>
    </cfRule>
  </conditionalFormatting>
  <conditionalFormatting sqref="M2517">
    <cfRule type="containsText" dxfId="14701" priority="15555" operator="containsText" text="Complete">
      <formula>NOT(ISERROR(SEARCH("Complete",M2517)))</formula>
    </cfRule>
  </conditionalFormatting>
  <conditionalFormatting sqref="J2517">
    <cfRule type="notContainsBlanks" dxfId="14700" priority="15554">
      <formula>LEN(TRIM(J2517))&gt;0</formula>
    </cfRule>
  </conditionalFormatting>
  <conditionalFormatting sqref="K2517">
    <cfRule type="notContainsBlanks" dxfId="14699" priority="15553">
      <formula>LEN(TRIM(K2517))&gt;0</formula>
    </cfRule>
  </conditionalFormatting>
  <conditionalFormatting sqref="M2517">
    <cfRule type="containsText" dxfId="14698" priority="15552" operator="containsText" text="Complete">
      <formula>NOT(ISERROR(SEARCH("Complete",M2517)))</formula>
    </cfRule>
  </conditionalFormatting>
  <conditionalFormatting sqref="I2517">
    <cfRule type="cellIs" dxfId="14697" priority="15551" operator="greaterThan">
      <formula>2.35</formula>
    </cfRule>
  </conditionalFormatting>
  <conditionalFormatting sqref="I2517">
    <cfRule type="cellIs" dxfId="14696" priority="15550" operator="greaterThan">
      <formula>2.35</formula>
    </cfRule>
  </conditionalFormatting>
  <conditionalFormatting sqref="I2517">
    <cfRule type="cellIs" dxfId="14695" priority="15549" operator="greaterThan">
      <formula>2.35</formula>
    </cfRule>
  </conditionalFormatting>
  <conditionalFormatting sqref="I2517">
    <cfRule type="cellIs" dxfId="14694" priority="15548" operator="greaterThan">
      <formula>2.35</formula>
    </cfRule>
  </conditionalFormatting>
  <conditionalFormatting sqref="J2518">
    <cfRule type="notContainsBlanks" dxfId="14693" priority="15547">
      <formula>LEN(TRIM(J2518))&gt;0</formula>
    </cfRule>
  </conditionalFormatting>
  <conditionalFormatting sqref="K2518">
    <cfRule type="notContainsBlanks" dxfId="14692" priority="15546">
      <formula>LEN(TRIM(K2518))&gt;0</formula>
    </cfRule>
  </conditionalFormatting>
  <conditionalFormatting sqref="M2518">
    <cfRule type="containsText" dxfId="14691" priority="15545" operator="containsText" text="Complete">
      <formula>NOT(ISERROR(SEARCH("Complete",M2518)))</formula>
    </cfRule>
  </conditionalFormatting>
  <conditionalFormatting sqref="J2518">
    <cfRule type="notContainsBlanks" dxfId="14690" priority="15544">
      <formula>LEN(TRIM(J2518))&gt;0</formula>
    </cfRule>
  </conditionalFormatting>
  <conditionalFormatting sqref="K2518">
    <cfRule type="notContainsBlanks" dxfId="14689" priority="15543">
      <formula>LEN(TRIM(K2518))&gt;0</formula>
    </cfRule>
  </conditionalFormatting>
  <conditionalFormatting sqref="M2518">
    <cfRule type="containsText" dxfId="14688" priority="15542" operator="containsText" text="Complete">
      <formula>NOT(ISERROR(SEARCH("Complete",M2518)))</formula>
    </cfRule>
  </conditionalFormatting>
  <conditionalFormatting sqref="J2518">
    <cfRule type="notContainsBlanks" dxfId="14687" priority="15541">
      <formula>LEN(TRIM(J2518))&gt;0</formula>
    </cfRule>
  </conditionalFormatting>
  <conditionalFormatting sqref="K2518">
    <cfRule type="notContainsBlanks" dxfId="14686" priority="15540">
      <formula>LEN(TRIM(K2518))&gt;0</formula>
    </cfRule>
  </conditionalFormatting>
  <conditionalFormatting sqref="M2518">
    <cfRule type="containsText" dxfId="14685" priority="15539" operator="containsText" text="Complete">
      <formula>NOT(ISERROR(SEARCH("Complete",M2518)))</formula>
    </cfRule>
  </conditionalFormatting>
  <conditionalFormatting sqref="J2518">
    <cfRule type="notContainsBlanks" dxfId="14684" priority="15538">
      <formula>LEN(TRIM(J2518))&gt;0</formula>
    </cfRule>
  </conditionalFormatting>
  <conditionalFormatting sqref="K2518">
    <cfRule type="notContainsBlanks" dxfId="14683" priority="15537">
      <formula>LEN(TRIM(K2518))&gt;0</formula>
    </cfRule>
  </conditionalFormatting>
  <conditionalFormatting sqref="M2518">
    <cfRule type="containsText" dxfId="14682" priority="15536" operator="containsText" text="Complete">
      <formula>NOT(ISERROR(SEARCH("Complete",M2518)))</formula>
    </cfRule>
  </conditionalFormatting>
  <conditionalFormatting sqref="I2518">
    <cfRule type="cellIs" dxfId="14681" priority="15535" operator="greaterThan">
      <formula>2.35</formula>
    </cfRule>
  </conditionalFormatting>
  <conditionalFormatting sqref="I2518">
    <cfRule type="cellIs" dxfId="14680" priority="15534" operator="greaterThan">
      <formula>2.35</formula>
    </cfRule>
  </conditionalFormatting>
  <conditionalFormatting sqref="I2518">
    <cfRule type="cellIs" dxfId="14679" priority="15533" operator="greaterThan">
      <formula>2.35</formula>
    </cfRule>
  </conditionalFormatting>
  <conditionalFormatting sqref="I2518">
    <cfRule type="cellIs" dxfId="14678" priority="15532" operator="greaterThan">
      <formula>2.35</formula>
    </cfRule>
  </conditionalFormatting>
  <conditionalFormatting sqref="J2519">
    <cfRule type="notContainsBlanks" dxfId="14677" priority="15531">
      <formula>LEN(TRIM(J2519))&gt;0</formula>
    </cfRule>
  </conditionalFormatting>
  <conditionalFormatting sqref="K2519">
    <cfRule type="notContainsBlanks" dxfId="14676" priority="15530">
      <formula>LEN(TRIM(K2519))&gt;0</formula>
    </cfRule>
  </conditionalFormatting>
  <conditionalFormatting sqref="M2519">
    <cfRule type="containsText" dxfId="14675" priority="15529" operator="containsText" text="Complete">
      <formula>NOT(ISERROR(SEARCH("Complete",M2519)))</formula>
    </cfRule>
  </conditionalFormatting>
  <conditionalFormatting sqref="J2519">
    <cfRule type="notContainsBlanks" dxfId="14674" priority="15528">
      <formula>LEN(TRIM(J2519))&gt;0</formula>
    </cfRule>
  </conditionalFormatting>
  <conditionalFormatting sqref="K2519">
    <cfRule type="notContainsBlanks" dxfId="14673" priority="15527">
      <formula>LEN(TRIM(K2519))&gt;0</formula>
    </cfRule>
  </conditionalFormatting>
  <conditionalFormatting sqref="M2519">
    <cfRule type="containsText" dxfId="14672" priority="15526" operator="containsText" text="Complete">
      <formula>NOT(ISERROR(SEARCH("Complete",M2519)))</formula>
    </cfRule>
  </conditionalFormatting>
  <conditionalFormatting sqref="J2519">
    <cfRule type="notContainsBlanks" dxfId="14671" priority="15525">
      <formula>LEN(TRIM(J2519))&gt;0</formula>
    </cfRule>
  </conditionalFormatting>
  <conditionalFormatting sqref="K2519">
    <cfRule type="notContainsBlanks" dxfId="14670" priority="15524">
      <formula>LEN(TRIM(K2519))&gt;0</formula>
    </cfRule>
  </conditionalFormatting>
  <conditionalFormatting sqref="M2519">
    <cfRule type="containsText" dxfId="14669" priority="15523" operator="containsText" text="Complete">
      <formula>NOT(ISERROR(SEARCH("Complete",M2519)))</formula>
    </cfRule>
  </conditionalFormatting>
  <conditionalFormatting sqref="J2519">
    <cfRule type="notContainsBlanks" dxfId="14668" priority="15522">
      <formula>LEN(TRIM(J2519))&gt;0</formula>
    </cfRule>
  </conditionalFormatting>
  <conditionalFormatting sqref="K2519">
    <cfRule type="notContainsBlanks" dxfId="14667" priority="15521">
      <formula>LEN(TRIM(K2519))&gt;0</formula>
    </cfRule>
  </conditionalFormatting>
  <conditionalFormatting sqref="M2519">
    <cfRule type="containsText" dxfId="14666" priority="15520" operator="containsText" text="Complete">
      <formula>NOT(ISERROR(SEARCH("Complete",M2519)))</formula>
    </cfRule>
  </conditionalFormatting>
  <conditionalFormatting sqref="I2519">
    <cfRule type="cellIs" dxfId="14665" priority="15519" operator="greaterThan">
      <formula>2.35</formula>
    </cfRule>
  </conditionalFormatting>
  <conditionalFormatting sqref="I2519">
    <cfRule type="cellIs" dxfId="14664" priority="15518" operator="greaterThan">
      <formula>2.35</formula>
    </cfRule>
  </conditionalFormatting>
  <conditionalFormatting sqref="I2519">
    <cfRule type="cellIs" dxfId="14663" priority="15517" operator="greaterThan">
      <formula>2.35</formula>
    </cfRule>
  </conditionalFormatting>
  <conditionalFormatting sqref="I2519">
    <cfRule type="cellIs" dxfId="14662" priority="15516" operator="greaterThan">
      <formula>2.35</formula>
    </cfRule>
  </conditionalFormatting>
  <conditionalFormatting sqref="J2520">
    <cfRule type="notContainsBlanks" dxfId="14661" priority="15515">
      <formula>LEN(TRIM(J2520))&gt;0</formula>
    </cfRule>
  </conditionalFormatting>
  <conditionalFormatting sqref="K2520">
    <cfRule type="notContainsBlanks" dxfId="14660" priority="15514">
      <formula>LEN(TRIM(K2520))&gt;0</formula>
    </cfRule>
  </conditionalFormatting>
  <conditionalFormatting sqref="M2520">
    <cfRule type="containsText" dxfId="14659" priority="15513" operator="containsText" text="Complete">
      <formula>NOT(ISERROR(SEARCH("Complete",M2520)))</formula>
    </cfRule>
  </conditionalFormatting>
  <conditionalFormatting sqref="J2520">
    <cfRule type="notContainsBlanks" dxfId="14658" priority="15512">
      <formula>LEN(TRIM(J2520))&gt;0</formula>
    </cfRule>
  </conditionalFormatting>
  <conditionalFormatting sqref="K2520">
    <cfRule type="notContainsBlanks" dxfId="14657" priority="15511">
      <formula>LEN(TRIM(K2520))&gt;0</formula>
    </cfRule>
  </conditionalFormatting>
  <conditionalFormatting sqref="M2520">
    <cfRule type="containsText" dxfId="14656" priority="15510" operator="containsText" text="Complete">
      <formula>NOT(ISERROR(SEARCH("Complete",M2520)))</formula>
    </cfRule>
  </conditionalFormatting>
  <conditionalFormatting sqref="J2520">
    <cfRule type="notContainsBlanks" dxfId="14655" priority="15509">
      <formula>LEN(TRIM(J2520))&gt;0</formula>
    </cfRule>
  </conditionalFormatting>
  <conditionalFormatting sqref="K2520">
    <cfRule type="notContainsBlanks" dxfId="14654" priority="15508">
      <formula>LEN(TRIM(K2520))&gt;0</formula>
    </cfRule>
  </conditionalFormatting>
  <conditionalFormatting sqref="M2520">
    <cfRule type="containsText" dxfId="14653" priority="15507" operator="containsText" text="Complete">
      <formula>NOT(ISERROR(SEARCH("Complete",M2520)))</formula>
    </cfRule>
  </conditionalFormatting>
  <conditionalFormatting sqref="J2520">
    <cfRule type="notContainsBlanks" dxfId="14652" priority="15506">
      <formula>LEN(TRIM(J2520))&gt;0</formula>
    </cfRule>
  </conditionalFormatting>
  <conditionalFormatting sqref="K2520">
    <cfRule type="notContainsBlanks" dxfId="14651" priority="15505">
      <formula>LEN(TRIM(K2520))&gt;0</formula>
    </cfRule>
  </conditionalFormatting>
  <conditionalFormatting sqref="M2520">
    <cfRule type="containsText" dxfId="14650" priority="15504" operator="containsText" text="Complete">
      <formula>NOT(ISERROR(SEARCH("Complete",M2520)))</formula>
    </cfRule>
  </conditionalFormatting>
  <conditionalFormatting sqref="I2520">
    <cfRule type="cellIs" dxfId="14649" priority="15503" operator="greaterThan">
      <formula>2.35</formula>
    </cfRule>
  </conditionalFormatting>
  <conditionalFormatting sqref="I2520">
    <cfRule type="cellIs" dxfId="14648" priority="15502" operator="greaterThan">
      <formula>2.35</formula>
    </cfRule>
  </conditionalFormatting>
  <conditionalFormatting sqref="I2520">
    <cfRule type="cellIs" dxfId="14647" priority="15501" operator="greaterThan">
      <formula>2.35</formula>
    </cfRule>
  </conditionalFormatting>
  <conditionalFormatting sqref="I2520">
    <cfRule type="cellIs" dxfId="14646" priority="15500" operator="greaterThan">
      <formula>2.35</formula>
    </cfRule>
  </conditionalFormatting>
  <conditionalFormatting sqref="J2521">
    <cfRule type="notContainsBlanks" dxfId="14645" priority="15499">
      <formula>LEN(TRIM(J2521))&gt;0</formula>
    </cfRule>
  </conditionalFormatting>
  <conditionalFormatting sqref="K2521">
    <cfRule type="notContainsBlanks" dxfId="14644" priority="15498">
      <formula>LEN(TRIM(K2521))&gt;0</formula>
    </cfRule>
  </conditionalFormatting>
  <conditionalFormatting sqref="M2521">
    <cfRule type="containsText" dxfId="14643" priority="15497" operator="containsText" text="Complete">
      <formula>NOT(ISERROR(SEARCH("Complete",M2521)))</formula>
    </cfRule>
  </conditionalFormatting>
  <conditionalFormatting sqref="J2521">
    <cfRule type="notContainsBlanks" dxfId="14642" priority="15496">
      <formula>LEN(TRIM(J2521))&gt;0</formula>
    </cfRule>
  </conditionalFormatting>
  <conditionalFormatting sqref="K2521">
    <cfRule type="notContainsBlanks" dxfId="14641" priority="15495">
      <formula>LEN(TRIM(K2521))&gt;0</formula>
    </cfRule>
  </conditionalFormatting>
  <conditionalFormatting sqref="M2521">
    <cfRule type="containsText" dxfId="14640" priority="15494" operator="containsText" text="Complete">
      <formula>NOT(ISERROR(SEARCH("Complete",M2521)))</formula>
    </cfRule>
  </conditionalFormatting>
  <conditionalFormatting sqref="J2521">
    <cfRule type="notContainsBlanks" dxfId="14639" priority="15493">
      <formula>LEN(TRIM(J2521))&gt;0</formula>
    </cfRule>
  </conditionalFormatting>
  <conditionalFormatting sqref="K2521">
    <cfRule type="notContainsBlanks" dxfId="14638" priority="15492">
      <formula>LEN(TRIM(K2521))&gt;0</formula>
    </cfRule>
  </conditionalFormatting>
  <conditionalFormatting sqref="M2521">
    <cfRule type="containsText" dxfId="14637" priority="15491" operator="containsText" text="Complete">
      <formula>NOT(ISERROR(SEARCH("Complete",M2521)))</formula>
    </cfRule>
  </conditionalFormatting>
  <conditionalFormatting sqref="J2521">
    <cfRule type="notContainsBlanks" dxfId="14636" priority="15490">
      <formula>LEN(TRIM(J2521))&gt;0</formula>
    </cfRule>
  </conditionalFormatting>
  <conditionalFormatting sqref="K2521">
    <cfRule type="notContainsBlanks" dxfId="14635" priority="15489">
      <formula>LEN(TRIM(K2521))&gt;0</formula>
    </cfRule>
  </conditionalFormatting>
  <conditionalFormatting sqref="M2521">
    <cfRule type="containsText" dxfId="14634" priority="15488" operator="containsText" text="Complete">
      <formula>NOT(ISERROR(SEARCH("Complete",M2521)))</formula>
    </cfRule>
  </conditionalFormatting>
  <conditionalFormatting sqref="I2521">
    <cfRule type="cellIs" dxfId="14633" priority="15487" operator="greaterThan">
      <formula>2.35</formula>
    </cfRule>
  </conditionalFormatting>
  <conditionalFormatting sqref="I2521">
    <cfRule type="cellIs" dxfId="14632" priority="15486" operator="greaterThan">
      <formula>2.35</formula>
    </cfRule>
  </conditionalFormatting>
  <conditionalFormatting sqref="I2521">
    <cfRule type="cellIs" dxfId="14631" priority="15485" operator="greaterThan">
      <formula>2.35</formula>
    </cfRule>
  </conditionalFormatting>
  <conditionalFormatting sqref="I2521">
    <cfRule type="cellIs" dxfId="14630" priority="15484" operator="greaterThan">
      <formula>2.35</formula>
    </cfRule>
  </conditionalFormatting>
  <conditionalFormatting sqref="J2522">
    <cfRule type="notContainsBlanks" dxfId="14629" priority="15483">
      <formula>LEN(TRIM(J2522))&gt;0</formula>
    </cfRule>
  </conditionalFormatting>
  <conditionalFormatting sqref="K2522">
    <cfRule type="notContainsBlanks" dxfId="14628" priority="15482">
      <formula>LEN(TRIM(K2522))&gt;0</formula>
    </cfRule>
  </conditionalFormatting>
  <conditionalFormatting sqref="M2522">
    <cfRule type="containsText" dxfId="14627" priority="15481" operator="containsText" text="Complete">
      <formula>NOT(ISERROR(SEARCH("Complete",M2522)))</formula>
    </cfRule>
  </conditionalFormatting>
  <conditionalFormatting sqref="J2522">
    <cfRule type="notContainsBlanks" dxfId="14626" priority="15480">
      <formula>LEN(TRIM(J2522))&gt;0</formula>
    </cfRule>
  </conditionalFormatting>
  <conditionalFormatting sqref="K2522">
    <cfRule type="notContainsBlanks" dxfId="14625" priority="15479">
      <formula>LEN(TRIM(K2522))&gt;0</formula>
    </cfRule>
  </conditionalFormatting>
  <conditionalFormatting sqref="M2522">
    <cfRule type="containsText" dxfId="14624" priority="15478" operator="containsText" text="Complete">
      <formula>NOT(ISERROR(SEARCH("Complete",M2522)))</formula>
    </cfRule>
  </conditionalFormatting>
  <conditionalFormatting sqref="J2522">
    <cfRule type="notContainsBlanks" dxfId="14623" priority="15477">
      <formula>LEN(TRIM(J2522))&gt;0</formula>
    </cfRule>
  </conditionalFormatting>
  <conditionalFormatting sqref="K2522">
    <cfRule type="notContainsBlanks" dxfId="14622" priority="15476">
      <formula>LEN(TRIM(K2522))&gt;0</formula>
    </cfRule>
  </conditionalFormatting>
  <conditionalFormatting sqref="M2522">
    <cfRule type="containsText" dxfId="14621" priority="15475" operator="containsText" text="Complete">
      <formula>NOT(ISERROR(SEARCH("Complete",M2522)))</formula>
    </cfRule>
  </conditionalFormatting>
  <conditionalFormatting sqref="J2522">
    <cfRule type="notContainsBlanks" dxfId="14620" priority="15474">
      <formula>LEN(TRIM(J2522))&gt;0</formula>
    </cfRule>
  </conditionalFormatting>
  <conditionalFormatting sqref="K2522">
    <cfRule type="notContainsBlanks" dxfId="14619" priority="15473">
      <formula>LEN(TRIM(K2522))&gt;0</formula>
    </cfRule>
  </conditionalFormatting>
  <conditionalFormatting sqref="M2522">
    <cfRule type="containsText" dxfId="14618" priority="15472" operator="containsText" text="Complete">
      <formula>NOT(ISERROR(SEARCH("Complete",M2522)))</formula>
    </cfRule>
  </conditionalFormatting>
  <conditionalFormatting sqref="I2522">
    <cfRule type="cellIs" dxfId="14617" priority="15471" operator="greaterThan">
      <formula>2.35</formula>
    </cfRule>
  </conditionalFormatting>
  <conditionalFormatting sqref="I2522">
    <cfRule type="cellIs" dxfId="14616" priority="15470" operator="greaterThan">
      <formula>2.35</formula>
    </cfRule>
  </conditionalFormatting>
  <conditionalFormatting sqref="I2522">
    <cfRule type="cellIs" dxfId="14615" priority="15469" operator="greaterThan">
      <formula>2.35</formula>
    </cfRule>
  </conditionalFormatting>
  <conditionalFormatting sqref="I2522">
    <cfRule type="cellIs" dxfId="14614" priority="15468" operator="greaterThan">
      <formula>2.35</formula>
    </cfRule>
  </conditionalFormatting>
  <conditionalFormatting sqref="J2523">
    <cfRule type="notContainsBlanks" dxfId="14613" priority="15467">
      <formula>LEN(TRIM(J2523))&gt;0</formula>
    </cfRule>
  </conditionalFormatting>
  <conditionalFormatting sqref="K2523">
    <cfRule type="notContainsBlanks" dxfId="14612" priority="15466">
      <formula>LEN(TRIM(K2523))&gt;0</formula>
    </cfRule>
  </conditionalFormatting>
  <conditionalFormatting sqref="M2523">
    <cfRule type="containsText" dxfId="14611" priority="15465" operator="containsText" text="Complete">
      <formula>NOT(ISERROR(SEARCH("Complete",M2523)))</formula>
    </cfRule>
  </conditionalFormatting>
  <conditionalFormatting sqref="J2523">
    <cfRule type="notContainsBlanks" dxfId="14610" priority="15464">
      <formula>LEN(TRIM(J2523))&gt;0</formula>
    </cfRule>
  </conditionalFormatting>
  <conditionalFormatting sqref="K2523">
    <cfRule type="notContainsBlanks" dxfId="14609" priority="15463">
      <formula>LEN(TRIM(K2523))&gt;0</formula>
    </cfRule>
  </conditionalFormatting>
  <conditionalFormatting sqref="M2523">
    <cfRule type="containsText" dxfId="14608" priority="15462" operator="containsText" text="Complete">
      <formula>NOT(ISERROR(SEARCH("Complete",M2523)))</formula>
    </cfRule>
  </conditionalFormatting>
  <conditionalFormatting sqref="J2523">
    <cfRule type="notContainsBlanks" dxfId="14607" priority="15461">
      <formula>LEN(TRIM(J2523))&gt;0</formula>
    </cfRule>
  </conditionalFormatting>
  <conditionalFormatting sqref="K2523">
    <cfRule type="notContainsBlanks" dxfId="14606" priority="15460">
      <formula>LEN(TRIM(K2523))&gt;0</formula>
    </cfRule>
  </conditionalFormatting>
  <conditionalFormatting sqref="M2523">
    <cfRule type="containsText" dxfId="14605" priority="15459" operator="containsText" text="Complete">
      <formula>NOT(ISERROR(SEARCH("Complete",M2523)))</formula>
    </cfRule>
  </conditionalFormatting>
  <conditionalFormatting sqref="J2523">
    <cfRule type="notContainsBlanks" dxfId="14604" priority="15458">
      <formula>LEN(TRIM(J2523))&gt;0</formula>
    </cfRule>
  </conditionalFormatting>
  <conditionalFormatting sqref="K2523">
    <cfRule type="notContainsBlanks" dxfId="14603" priority="15457">
      <formula>LEN(TRIM(K2523))&gt;0</formula>
    </cfRule>
  </conditionalFormatting>
  <conditionalFormatting sqref="M2523">
    <cfRule type="containsText" dxfId="14602" priority="15456" operator="containsText" text="Complete">
      <formula>NOT(ISERROR(SEARCH("Complete",M2523)))</formula>
    </cfRule>
  </conditionalFormatting>
  <conditionalFormatting sqref="I2523">
    <cfRule type="cellIs" dxfId="14601" priority="15455" operator="greaterThan">
      <formula>2.35</formula>
    </cfRule>
  </conditionalFormatting>
  <conditionalFormatting sqref="I2523">
    <cfRule type="cellIs" dxfId="14600" priority="15454" operator="greaterThan">
      <formula>2.35</formula>
    </cfRule>
  </conditionalFormatting>
  <conditionalFormatting sqref="I2523">
    <cfRule type="cellIs" dxfId="14599" priority="15453" operator="greaterThan">
      <formula>2.35</formula>
    </cfRule>
  </conditionalFormatting>
  <conditionalFormatting sqref="I2523">
    <cfRule type="cellIs" dxfId="14598" priority="15452" operator="greaterThan">
      <formula>2.35</formula>
    </cfRule>
  </conditionalFormatting>
  <conditionalFormatting sqref="J2524">
    <cfRule type="notContainsBlanks" dxfId="14597" priority="15451">
      <formula>LEN(TRIM(J2524))&gt;0</formula>
    </cfRule>
  </conditionalFormatting>
  <conditionalFormatting sqref="K2524">
    <cfRule type="notContainsBlanks" dxfId="14596" priority="15450">
      <formula>LEN(TRIM(K2524))&gt;0</formula>
    </cfRule>
  </conditionalFormatting>
  <conditionalFormatting sqref="M2524">
    <cfRule type="containsText" dxfId="14595" priority="15449" operator="containsText" text="Complete">
      <formula>NOT(ISERROR(SEARCH("Complete",M2524)))</formula>
    </cfRule>
  </conditionalFormatting>
  <conditionalFormatting sqref="J2524">
    <cfRule type="notContainsBlanks" dxfId="14594" priority="15448">
      <formula>LEN(TRIM(J2524))&gt;0</formula>
    </cfRule>
  </conditionalFormatting>
  <conditionalFormatting sqref="K2524">
    <cfRule type="notContainsBlanks" dxfId="14593" priority="15447">
      <formula>LEN(TRIM(K2524))&gt;0</formula>
    </cfRule>
  </conditionalFormatting>
  <conditionalFormatting sqref="M2524">
    <cfRule type="containsText" dxfId="14592" priority="15446" operator="containsText" text="Complete">
      <formula>NOT(ISERROR(SEARCH("Complete",M2524)))</formula>
    </cfRule>
  </conditionalFormatting>
  <conditionalFormatting sqref="J2524">
    <cfRule type="notContainsBlanks" dxfId="14591" priority="15445">
      <formula>LEN(TRIM(J2524))&gt;0</formula>
    </cfRule>
  </conditionalFormatting>
  <conditionalFormatting sqref="K2524">
    <cfRule type="notContainsBlanks" dxfId="14590" priority="15444">
      <formula>LEN(TRIM(K2524))&gt;0</formula>
    </cfRule>
  </conditionalFormatting>
  <conditionalFormatting sqref="M2524">
    <cfRule type="containsText" dxfId="14589" priority="15443" operator="containsText" text="Complete">
      <formula>NOT(ISERROR(SEARCH("Complete",M2524)))</formula>
    </cfRule>
  </conditionalFormatting>
  <conditionalFormatting sqref="J2524">
    <cfRule type="notContainsBlanks" dxfId="14588" priority="15442">
      <formula>LEN(TRIM(J2524))&gt;0</formula>
    </cfRule>
  </conditionalFormatting>
  <conditionalFormatting sqref="K2524">
    <cfRule type="notContainsBlanks" dxfId="14587" priority="15441">
      <formula>LEN(TRIM(K2524))&gt;0</formula>
    </cfRule>
  </conditionalFormatting>
  <conditionalFormatting sqref="M2524">
    <cfRule type="containsText" dxfId="14586" priority="15440" operator="containsText" text="Complete">
      <formula>NOT(ISERROR(SEARCH("Complete",M2524)))</formula>
    </cfRule>
  </conditionalFormatting>
  <conditionalFormatting sqref="I2524">
    <cfRule type="cellIs" dxfId="14585" priority="15439" operator="greaterThan">
      <formula>2.35</formula>
    </cfRule>
  </conditionalFormatting>
  <conditionalFormatting sqref="I2524">
    <cfRule type="cellIs" dxfId="14584" priority="15438" operator="greaterThan">
      <formula>2.35</formula>
    </cfRule>
  </conditionalFormatting>
  <conditionalFormatting sqref="I2524">
    <cfRule type="cellIs" dxfId="14583" priority="15437" operator="greaterThan">
      <formula>2.35</formula>
    </cfRule>
  </conditionalFormatting>
  <conditionalFormatting sqref="I2524">
    <cfRule type="cellIs" dxfId="14582" priority="15436" operator="greaterThan">
      <formula>2.35</formula>
    </cfRule>
  </conditionalFormatting>
  <conditionalFormatting sqref="J2525">
    <cfRule type="notContainsBlanks" dxfId="14581" priority="15435">
      <formula>LEN(TRIM(J2525))&gt;0</formula>
    </cfRule>
  </conditionalFormatting>
  <conditionalFormatting sqref="K2525">
    <cfRule type="notContainsBlanks" dxfId="14580" priority="15434">
      <formula>LEN(TRIM(K2525))&gt;0</formula>
    </cfRule>
  </conditionalFormatting>
  <conditionalFormatting sqref="M2525">
    <cfRule type="containsText" dxfId="14579" priority="15433" operator="containsText" text="Complete">
      <formula>NOT(ISERROR(SEARCH("Complete",M2525)))</formula>
    </cfRule>
  </conditionalFormatting>
  <conditionalFormatting sqref="J2525">
    <cfRule type="notContainsBlanks" dxfId="14578" priority="15432">
      <formula>LEN(TRIM(J2525))&gt;0</formula>
    </cfRule>
  </conditionalFormatting>
  <conditionalFormatting sqref="K2525">
    <cfRule type="notContainsBlanks" dxfId="14577" priority="15431">
      <formula>LEN(TRIM(K2525))&gt;0</formula>
    </cfRule>
  </conditionalFormatting>
  <conditionalFormatting sqref="M2525">
    <cfRule type="containsText" dxfId="14576" priority="15430" operator="containsText" text="Complete">
      <formula>NOT(ISERROR(SEARCH("Complete",M2525)))</formula>
    </cfRule>
  </conditionalFormatting>
  <conditionalFormatting sqref="J2525">
    <cfRule type="notContainsBlanks" dxfId="14575" priority="15429">
      <formula>LEN(TRIM(J2525))&gt;0</formula>
    </cfRule>
  </conditionalFormatting>
  <conditionalFormatting sqref="K2525">
    <cfRule type="notContainsBlanks" dxfId="14574" priority="15428">
      <formula>LEN(TRIM(K2525))&gt;0</formula>
    </cfRule>
  </conditionalFormatting>
  <conditionalFormatting sqref="M2525">
    <cfRule type="containsText" dxfId="14573" priority="15427" operator="containsText" text="Complete">
      <formula>NOT(ISERROR(SEARCH("Complete",M2525)))</formula>
    </cfRule>
  </conditionalFormatting>
  <conditionalFormatting sqref="J2525">
    <cfRule type="notContainsBlanks" dxfId="14572" priority="15426">
      <formula>LEN(TRIM(J2525))&gt;0</formula>
    </cfRule>
  </conditionalFormatting>
  <conditionalFormatting sqref="K2525">
    <cfRule type="notContainsBlanks" dxfId="14571" priority="15425">
      <formula>LEN(TRIM(K2525))&gt;0</formula>
    </cfRule>
  </conditionalFormatting>
  <conditionalFormatting sqref="M2525">
    <cfRule type="containsText" dxfId="14570" priority="15424" operator="containsText" text="Complete">
      <formula>NOT(ISERROR(SEARCH("Complete",M2525)))</formula>
    </cfRule>
  </conditionalFormatting>
  <conditionalFormatting sqref="I2525">
    <cfRule type="cellIs" dxfId="14569" priority="15423" operator="greaterThan">
      <formula>2.35</formula>
    </cfRule>
  </conditionalFormatting>
  <conditionalFormatting sqref="I2525">
    <cfRule type="cellIs" dxfId="14568" priority="15422" operator="greaterThan">
      <formula>2.35</formula>
    </cfRule>
  </conditionalFormatting>
  <conditionalFormatting sqref="I2525">
    <cfRule type="cellIs" dxfId="14567" priority="15421" operator="greaterThan">
      <formula>2.35</formula>
    </cfRule>
  </conditionalFormatting>
  <conditionalFormatting sqref="I2525">
    <cfRule type="cellIs" dxfId="14566" priority="15420" operator="greaterThan">
      <formula>2.35</formula>
    </cfRule>
  </conditionalFormatting>
  <conditionalFormatting sqref="J2526">
    <cfRule type="notContainsBlanks" dxfId="14565" priority="15419">
      <formula>LEN(TRIM(J2526))&gt;0</formula>
    </cfRule>
  </conditionalFormatting>
  <conditionalFormatting sqref="K2526">
    <cfRule type="notContainsBlanks" dxfId="14564" priority="15418">
      <formula>LEN(TRIM(K2526))&gt;0</formula>
    </cfRule>
  </conditionalFormatting>
  <conditionalFormatting sqref="M2526">
    <cfRule type="containsText" dxfId="14563" priority="15417" operator="containsText" text="Complete">
      <formula>NOT(ISERROR(SEARCH("Complete",M2526)))</formula>
    </cfRule>
  </conditionalFormatting>
  <conditionalFormatting sqref="J2526">
    <cfRule type="notContainsBlanks" dxfId="14562" priority="15416">
      <formula>LEN(TRIM(J2526))&gt;0</formula>
    </cfRule>
  </conditionalFormatting>
  <conditionalFormatting sqref="K2526">
    <cfRule type="notContainsBlanks" dxfId="14561" priority="15415">
      <formula>LEN(TRIM(K2526))&gt;0</formula>
    </cfRule>
  </conditionalFormatting>
  <conditionalFormatting sqref="M2526">
    <cfRule type="containsText" dxfId="14560" priority="15414" operator="containsText" text="Complete">
      <formula>NOT(ISERROR(SEARCH("Complete",M2526)))</formula>
    </cfRule>
  </conditionalFormatting>
  <conditionalFormatting sqref="J2526">
    <cfRule type="notContainsBlanks" dxfId="14559" priority="15413">
      <formula>LEN(TRIM(J2526))&gt;0</formula>
    </cfRule>
  </conditionalFormatting>
  <conditionalFormatting sqref="K2526">
    <cfRule type="notContainsBlanks" dxfId="14558" priority="15412">
      <formula>LEN(TRIM(K2526))&gt;0</formula>
    </cfRule>
  </conditionalFormatting>
  <conditionalFormatting sqref="M2526">
    <cfRule type="containsText" dxfId="14557" priority="15411" operator="containsText" text="Complete">
      <formula>NOT(ISERROR(SEARCH("Complete",M2526)))</formula>
    </cfRule>
  </conditionalFormatting>
  <conditionalFormatting sqref="J2526">
    <cfRule type="notContainsBlanks" dxfId="14556" priority="15410">
      <formula>LEN(TRIM(J2526))&gt;0</formula>
    </cfRule>
  </conditionalFormatting>
  <conditionalFormatting sqref="K2526">
    <cfRule type="notContainsBlanks" dxfId="14555" priority="15409">
      <formula>LEN(TRIM(K2526))&gt;0</formula>
    </cfRule>
  </conditionalFormatting>
  <conditionalFormatting sqref="M2526">
    <cfRule type="containsText" dxfId="14554" priority="15408" operator="containsText" text="Complete">
      <formula>NOT(ISERROR(SEARCH("Complete",M2526)))</formula>
    </cfRule>
  </conditionalFormatting>
  <conditionalFormatting sqref="I2526">
    <cfRule type="cellIs" dxfId="14553" priority="15407" operator="greaterThan">
      <formula>2.35</formula>
    </cfRule>
  </conditionalFormatting>
  <conditionalFormatting sqref="I2526">
    <cfRule type="cellIs" dxfId="14552" priority="15406" operator="greaterThan">
      <formula>2.35</formula>
    </cfRule>
  </conditionalFormatting>
  <conditionalFormatting sqref="I2526">
    <cfRule type="cellIs" dxfId="14551" priority="15405" operator="greaterThan">
      <formula>2.35</formula>
    </cfRule>
  </conditionalFormatting>
  <conditionalFormatting sqref="I2526">
    <cfRule type="cellIs" dxfId="14550" priority="15404" operator="greaterThan">
      <formula>2.35</formula>
    </cfRule>
  </conditionalFormatting>
  <conditionalFormatting sqref="J2527">
    <cfRule type="notContainsBlanks" dxfId="14549" priority="15403">
      <formula>LEN(TRIM(J2527))&gt;0</formula>
    </cfRule>
  </conditionalFormatting>
  <conditionalFormatting sqref="K2527">
    <cfRule type="notContainsBlanks" dxfId="14548" priority="15402">
      <formula>LEN(TRIM(K2527))&gt;0</formula>
    </cfRule>
  </conditionalFormatting>
  <conditionalFormatting sqref="M2527">
    <cfRule type="containsText" dxfId="14547" priority="15401" operator="containsText" text="Complete">
      <formula>NOT(ISERROR(SEARCH("Complete",M2527)))</formula>
    </cfRule>
  </conditionalFormatting>
  <conditionalFormatting sqref="J2527">
    <cfRule type="notContainsBlanks" dxfId="14546" priority="15400">
      <formula>LEN(TRIM(J2527))&gt;0</formula>
    </cfRule>
  </conditionalFormatting>
  <conditionalFormatting sqref="K2527">
    <cfRule type="notContainsBlanks" dxfId="14545" priority="15399">
      <formula>LEN(TRIM(K2527))&gt;0</formula>
    </cfRule>
  </conditionalFormatting>
  <conditionalFormatting sqref="M2527">
    <cfRule type="containsText" dxfId="14544" priority="15398" operator="containsText" text="Complete">
      <formula>NOT(ISERROR(SEARCH("Complete",M2527)))</formula>
    </cfRule>
  </conditionalFormatting>
  <conditionalFormatting sqref="J2527">
    <cfRule type="notContainsBlanks" dxfId="14543" priority="15397">
      <formula>LEN(TRIM(J2527))&gt;0</formula>
    </cfRule>
  </conditionalFormatting>
  <conditionalFormatting sqref="K2527">
    <cfRule type="notContainsBlanks" dxfId="14542" priority="15396">
      <formula>LEN(TRIM(K2527))&gt;0</formula>
    </cfRule>
  </conditionalFormatting>
  <conditionalFormatting sqref="M2527">
    <cfRule type="containsText" dxfId="14541" priority="15395" operator="containsText" text="Complete">
      <formula>NOT(ISERROR(SEARCH("Complete",M2527)))</formula>
    </cfRule>
  </conditionalFormatting>
  <conditionalFormatting sqref="J2527">
    <cfRule type="notContainsBlanks" dxfId="14540" priority="15394">
      <formula>LEN(TRIM(J2527))&gt;0</formula>
    </cfRule>
  </conditionalFormatting>
  <conditionalFormatting sqref="K2527">
    <cfRule type="notContainsBlanks" dxfId="14539" priority="15393">
      <formula>LEN(TRIM(K2527))&gt;0</formula>
    </cfRule>
  </conditionalFormatting>
  <conditionalFormatting sqref="M2527">
    <cfRule type="containsText" dxfId="14538" priority="15392" operator="containsText" text="Complete">
      <formula>NOT(ISERROR(SEARCH("Complete",M2527)))</formula>
    </cfRule>
  </conditionalFormatting>
  <conditionalFormatting sqref="I2527">
    <cfRule type="cellIs" dxfId="14537" priority="15391" operator="greaterThan">
      <formula>2.35</formula>
    </cfRule>
  </conditionalFormatting>
  <conditionalFormatting sqref="I2527">
    <cfRule type="cellIs" dxfId="14536" priority="15390" operator="greaterThan">
      <formula>2.35</formula>
    </cfRule>
  </conditionalFormatting>
  <conditionalFormatting sqref="I2527">
    <cfRule type="cellIs" dxfId="14535" priority="15389" operator="greaterThan">
      <formula>2.35</formula>
    </cfRule>
  </conditionalFormatting>
  <conditionalFormatting sqref="I2527">
    <cfRule type="cellIs" dxfId="14534" priority="15388" operator="greaterThan">
      <formula>2.35</formula>
    </cfRule>
  </conditionalFormatting>
  <conditionalFormatting sqref="J2528">
    <cfRule type="notContainsBlanks" dxfId="14533" priority="15387">
      <formula>LEN(TRIM(J2528))&gt;0</formula>
    </cfRule>
  </conditionalFormatting>
  <conditionalFormatting sqref="K2528">
    <cfRule type="notContainsBlanks" dxfId="14532" priority="15386">
      <formula>LEN(TRIM(K2528))&gt;0</formula>
    </cfRule>
  </conditionalFormatting>
  <conditionalFormatting sqref="M2528">
    <cfRule type="containsText" dxfId="14531" priority="15385" operator="containsText" text="Complete">
      <formula>NOT(ISERROR(SEARCH("Complete",M2528)))</formula>
    </cfRule>
  </conditionalFormatting>
  <conditionalFormatting sqref="J2528">
    <cfRule type="notContainsBlanks" dxfId="14530" priority="15384">
      <formula>LEN(TRIM(J2528))&gt;0</formula>
    </cfRule>
  </conditionalFormatting>
  <conditionalFormatting sqref="K2528">
    <cfRule type="notContainsBlanks" dxfId="14529" priority="15383">
      <formula>LEN(TRIM(K2528))&gt;0</formula>
    </cfRule>
  </conditionalFormatting>
  <conditionalFormatting sqref="M2528">
    <cfRule type="containsText" dxfId="14528" priority="15382" operator="containsText" text="Complete">
      <formula>NOT(ISERROR(SEARCH("Complete",M2528)))</formula>
    </cfRule>
  </conditionalFormatting>
  <conditionalFormatting sqref="J2528">
    <cfRule type="notContainsBlanks" dxfId="14527" priority="15381">
      <formula>LEN(TRIM(J2528))&gt;0</formula>
    </cfRule>
  </conditionalFormatting>
  <conditionalFormatting sqref="K2528">
    <cfRule type="notContainsBlanks" dxfId="14526" priority="15380">
      <formula>LEN(TRIM(K2528))&gt;0</formula>
    </cfRule>
  </conditionalFormatting>
  <conditionalFormatting sqref="M2528">
    <cfRule type="containsText" dxfId="14525" priority="15379" operator="containsText" text="Complete">
      <formula>NOT(ISERROR(SEARCH("Complete",M2528)))</formula>
    </cfRule>
  </conditionalFormatting>
  <conditionalFormatting sqref="J2528">
    <cfRule type="notContainsBlanks" dxfId="14524" priority="15378">
      <formula>LEN(TRIM(J2528))&gt;0</formula>
    </cfRule>
  </conditionalFormatting>
  <conditionalFormatting sqref="K2528">
    <cfRule type="notContainsBlanks" dxfId="14523" priority="15377">
      <formula>LEN(TRIM(K2528))&gt;0</formula>
    </cfRule>
  </conditionalFormatting>
  <conditionalFormatting sqref="M2528">
    <cfRule type="containsText" dxfId="14522" priority="15376" operator="containsText" text="Complete">
      <formula>NOT(ISERROR(SEARCH("Complete",M2528)))</formula>
    </cfRule>
  </conditionalFormatting>
  <conditionalFormatting sqref="I2528">
    <cfRule type="cellIs" dxfId="14521" priority="15375" operator="greaterThan">
      <formula>2.35</formula>
    </cfRule>
  </conditionalFormatting>
  <conditionalFormatting sqref="I2528">
    <cfRule type="cellIs" dxfId="14520" priority="15374" operator="greaterThan">
      <formula>2.35</formula>
    </cfRule>
  </conditionalFormatting>
  <conditionalFormatting sqref="I2528">
    <cfRule type="cellIs" dxfId="14519" priority="15373" operator="greaterThan">
      <formula>2.35</formula>
    </cfRule>
  </conditionalFormatting>
  <conditionalFormatting sqref="I2528">
    <cfRule type="cellIs" dxfId="14518" priority="15372" operator="greaterThan">
      <formula>2.35</formula>
    </cfRule>
  </conditionalFormatting>
  <conditionalFormatting sqref="J2529">
    <cfRule type="notContainsBlanks" dxfId="14517" priority="15371">
      <formula>LEN(TRIM(J2529))&gt;0</formula>
    </cfRule>
  </conditionalFormatting>
  <conditionalFormatting sqref="K2529">
    <cfRule type="notContainsBlanks" dxfId="14516" priority="15370">
      <formula>LEN(TRIM(K2529))&gt;0</formula>
    </cfRule>
  </conditionalFormatting>
  <conditionalFormatting sqref="M2529">
    <cfRule type="containsText" dxfId="14515" priority="15369" operator="containsText" text="Complete">
      <formula>NOT(ISERROR(SEARCH("Complete",M2529)))</formula>
    </cfRule>
  </conditionalFormatting>
  <conditionalFormatting sqref="J2529">
    <cfRule type="notContainsBlanks" dxfId="14514" priority="15368">
      <formula>LEN(TRIM(J2529))&gt;0</formula>
    </cfRule>
  </conditionalFormatting>
  <conditionalFormatting sqref="K2529">
    <cfRule type="notContainsBlanks" dxfId="14513" priority="15367">
      <formula>LEN(TRIM(K2529))&gt;0</formula>
    </cfRule>
  </conditionalFormatting>
  <conditionalFormatting sqref="M2529">
    <cfRule type="containsText" dxfId="14512" priority="15366" operator="containsText" text="Complete">
      <formula>NOT(ISERROR(SEARCH("Complete",M2529)))</formula>
    </cfRule>
  </conditionalFormatting>
  <conditionalFormatting sqref="J2529">
    <cfRule type="notContainsBlanks" dxfId="14511" priority="15365">
      <formula>LEN(TRIM(J2529))&gt;0</formula>
    </cfRule>
  </conditionalFormatting>
  <conditionalFormatting sqref="K2529">
    <cfRule type="notContainsBlanks" dxfId="14510" priority="15364">
      <formula>LEN(TRIM(K2529))&gt;0</formula>
    </cfRule>
  </conditionalFormatting>
  <conditionalFormatting sqref="M2529">
    <cfRule type="containsText" dxfId="14509" priority="15363" operator="containsText" text="Complete">
      <formula>NOT(ISERROR(SEARCH("Complete",M2529)))</formula>
    </cfRule>
  </conditionalFormatting>
  <conditionalFormatting sqref="J2529">
    <cfRule type="notContainsBlanks" dxfId="14508" priority="15362">
      <formula>LEN(TRIM(J2529))&gt;0</formula>
    </cfRule>
  </conditionalFormatting>
  <conditionalFormatting sqref="K2529">
    <cfRule type="notContainsBlanks" dxfId="14507" priority="15361">
      <formula>LEN(TRIM(K2529))&gt;0</formula>
    </cfRule>
  </conditionalFormatting>
  <conditionalFormatting sqref="M2529">
    <cfRule type="containsText" dxfId="14506" priority="15360" operator="containsText" text="Complete">
      <formula>NOT(ISERROR(SEARCH("Complete",M2529)))</formula>
    </cfRule>
  </conditionalFormatting>
  <conditionalFormatting sqref="I2529">
    <cfRule type="cellIs" dxfId="14505" priority="15359" operator="greaterThan">
      <formula>2.35</formula>
    </cfRule>
  </conditionalFormatting>
  <conditionalFormatting sqref="I2529">
    <cfRule type="cellIs" dxfId="14504" priority="15358" operator="greaterThan">
      <formula>2.35</formula>
    </cfRule>
  </conditionalFormatting>
  <conditionalFormatting sqref="I2529">
    <cfRule type="cellIs" dxfId="14503" priority="15357" operator="greaterThan">
      <formula>2.35</formula>
    </cfRule>
  </conditionalFormatting>
  <conditionalFormatting sqref="I2529">
    <cfRule type="cellIs" dxfId="14502" priority="15356" operator="greaterThan">
      <formula>2.35</formula>
    </cfRule>
  </conditionalFormatting>
  <conditionalFormatting sqref="J2530">
    <cfRule type="notContainsBlanks" dxfId="14501" priority="15355">
      <formula>LEN(TRIM(J2530))&gt;0</formula>
    </cfRule>
  </conditionalFormatting>
  <conditionalFormatting sqref="K2530">
    <cfRule type="notContainsBlanks" dxfId="14500" priority="15354">
      <formula>LEN(TRIM(K2530))&gt;0</formula>
    </cfRule>
  </conditionalFormatting>
  <conditionalFormatting sqref="M2530">
    <cfRule type="containsText" dxfId="14499" priority="15353" operator="containsText" text="Complete">
      <formula>NOT(ISERROR(SEARCH("Complete",M2530)))</formula>
    </cfRule>
  </conditionalFormatting>
  <conditionalFormatting sqref="J2530">
    <cfRule type="notContainsBlanks" dxfId="14498" priority="15352">
      <formula>LEN(TRIM(J2530))&gt;0</formula>
    </cfRule>
  </conditionalFormatting>
  <conditionalFormatting sqref="K2530">
    <cfRule type="notContainsBlanks" dxfId="14497" priority="15351">
      <formula>LEN(TRIM(K2530))&gt;0</formula>
    </cfRule>
  </conditionalFormatting>
  <conditionalFormatting sqref="M2530">
    <cfRule type="containsText" dxfId="14496" priority="15350" operator="containsText" text="Complete">
      <formula>NOT(ISERROR(SEARCH("Complete",M2530)))</formula>
    </cfRule>
  </conditionalFormatting>
  <conditionalFormatting sqref="J2530">
    <cfRule type="notContainsBlanks" dxfId="14495" priority="15349">
      <formula>LEN(TRIM(J2530))&gt;0</formula>
    </cfRule>
  </conditionalFormatting>
  <conditionalFormatting sqref="K2530">
    <cfRule type="notContainsBlanks" dxfId="14494" priority="15348">
      <formula>LEN(TRIM(K2530))&gt;0</formula>
    </cfRule>
  </conditionalFormatting>
  <conditionalFormatting sqref="M2530">
    <cfRule type="containsText" dxfId="14493" priority="15347" operator="containsText" text="Complete">
      <formula>NOT(ISERROR(SEARCH("Complete",M2530)))</formula>
    </cfRule>
  </conditionalFormatting>
  <conditionalFormatting sqref="J2530">
    <cfRule type="notContainsBlanks" dxfId="14492" priority="15346">
      <formula>LEN(TRIM(J2530))&gt;0</formula>
    </cfRule>
  </conditionalFormatting>
  <conditionalFormatting sqref="K2530">
    <cfRule type="notContainsBlanks" dxfId="14491" priority="15345">
      <formula>LEN(TRIM(K2530))&gt;0</formula>
    </cfRule>
  </conditionalFormatting>
  <conditionalFormatting sqref="M2530">
    <cfRule type="containsText" dxfId="14490" priority="15344" operator="containsText" text="Complete">
      <formula>NOT(ISERROR(SEARCH("Complete",M2530)))</formula>
    </cfRule>
  </conditionalFormatting>
  <conditionalFormatting sqref="I2530">
    <cfRule type="cellIs" dxfId="14489" priority="15343" operator="greaterThan">
      <formula>2.35</formula>
    </cfRule>
  </conditionalFormatting>
  <conditionalFormatting sqref="I2530">
    <cfRule type="cellIs" dxfId="14488" priority="15342" operator="greaterThan">
      <formula>2.35</formula>
    </cfRule>
  </conditionalFormatting>
  <conditionalFormatting sqref="I2530">
    <cfRule type="cellIs" dxfId="14487" priority="15341" operator="greaterThan">
      <formula>2.35</formula>
    </cfRule>
  </conditionalFormatting>
  <conditionalFormatting sqref="I2530">
    <cfRule type="cellIs" dxfId="14486" priority="15340" operator="greaterThan">
      <formula>2.35</formula>
    </cfRule>
  </conditionalFormatting>
  <conditionalFormatting sqref="J2531">
    <cfRule type="notContainsBlanks" dxfId="14485" priority="15339">
      <formula>LEN(TRIM(J2531))&gt;0</formula>
    </cfRule>
  </conditionalFormatting>
  <conditionalFormatting sqref="K2531">
    <cfRule type="notContainsBlanks" dxfId="14484" priority="15338">
      <formula>LEN(TRIM(K2531))&gt;0</formula>
    </cfRule>
  </conditionalFormatting>
  <conditionalFormatting sqref="M2531">
    <cfRule type="containsText" dxfId="14483" priority="15337" operator="containsText" text="Complete">
      <formula>NOT(ISERROR(SEARCH("Complete",M2531)))</formula>
    </cfRule>
  </conditionalFormatting>
  <conditionalFormatting sqref="J2531">
    <cfRule type="notContainsBlanks" dxfId="14482" priority="15336">
      <formula>LEN(TRIM(J2531))&gt;0</formula>
    </cfRule>
  </conditionalFormatting>
  <conditionalFormatting sqref="K2531">
    <cfRule type="notContainsBlanks" dxfId="14481" priority="15335">
      <formula>LEN(TRIM(K2531))&gt;0</formula>
    </cfRule>
  </conditionalFormatting>
  <conditionalFormatting sqref="M2531">
    <cfRule type="containsText" dxfId="14480" priority="15334" operator="containsText" text="Complete">
      <formula>NOT(ISERROR(SEARCH("Complete",M2531)))</formula>
    </cfRule>
  </conditionalFormatting>
  <conditionalFormatting sqref="J2531">
    <cfRule type="notContainsBlanks" dxfId="14479" priority="15333">
      <formula>LEN(TRIM(J2531))&gt;0</formula>
    </cfRule>
  </conditionalFormatting>
  <conditionalFormatting sqref="K2531">
    <cfRule type="notContainsBlanks" dxfId="14478" priority="15332">
      <formula>LEN(TRIM(K2531))&gt;0</formula>
    </cfRule>
  </conditionalFormatting>
  <conditionalFormatting sqref="M2531">
    <cfRule type="containsText" dxfId="14477" priority="15331" operator="containsText" text="Complete">
      <formula>NOT(ISERROR(SEARCH("Complete",M2531)))</formula>
    </cfRule>
  </conditionalFormatting>
  <conditionalFormatting sqref="J2531">
    <cfRule type="notContainsBlanks" dxfId="14476" priority="15330">
      <formula>LEN(TRIM(J2531))&gt;0</formula>
    </cfRule>
  </conditionalFormatting>
  <conditionalFormatting sqref="K2531">
    <cfRule type="notContainsBlanks" dxfId="14475" priority="15329">
      <formula>LEN(TRIM(K2531))&gt;0</formula>
    </cfRule>
  </conditionalFormatting>
  <conditionalFormatting sqref="M2531">
    <cfRule type="containsText" dxfId="14474" priority="15328" operator="containsText" text="Complete">
      <formula>NOT(ISERROR(SEARCH("Complete",M2531)))</formula>
    </cfRule>
  </conditionalFormatting>
  <conditionalFormatting sqref="I2531">
    <cfRule type="cellIs" dxfId="14473" priority="15327" operator="greaterThan">
      <formula>2.35</formula>
    </cfRule>
  </conditionalFormatting>
  <conditionalFormatting sqref="I2531">
    <cfRule type="cellIs" dxfId="14472" priority="15326" operator="greaterThan">
      <formula>2.35</formula>
    </cfRule>
  </conditionalFormatting>
  <conditionalFormatting sqref="I2531">
    <cfRule type="cellIs" dxfId="14471" priority="15325" operator="greaterThan">
      <formula>2.35</formula>
    </cfRule>
  </conditionalFormatting>
  <conditionalFormatting sqref="I2531">
    <cfRule type="cellIs" dxfId="14470" priority="15324" operator="greaterThan">
      <formula>2.35</formula>
    </cfRule>
  </conditionalFormatting>
  <conditionalFormatting sqref="J2532">
    <cfRule type="notContainsBlanks" dxfId="14469" priority="15323">
      <formula>LEN(TRIM(J2532))&gt;0</formula>
    </cfRule>
  </conditionalFormatting>
  <conditionalFormatting sqref="K2532">
    <cfRule type="notContainsBlanks" dxfId="14468" priority="15322">
      <formula>LEN(TRIM(K2532))&gt;0</formula>
    </cfRule>
  </conditionalFormatting>
  <conditionalFormatting sqref="M2532">
    <cfRule type="containsText" dxfId="14467" priority="15321" operator="containsText" text="Complete">
      <formula>NOT(ISERROR(SEARCH("Complete",M2532)))</formula>
    </cfRule>
  </conditionalFormatting>
  <conditionalFormatting sqref="J2532">
    <cfRule type="notContainsBlanks" dxfId="14466" priority="15320">
      <formula>LEN(TRIM(J2532))&gt;0</formula>
    </cfRule>
  </conditionalFormatting>
  <conditionalFormatting sqref="K2532">
    <cfRule type="notContainsBlanks" dxfId="14465" priority="15319">
      <formula>LEN(TRIM(K2532))&gt;0</formula>
    </cfRule>
  </conditionalFormatting>
  <conditionalFormatting sqref="M2532">
    <cfRule type="containsText" dxfId="14464" priority="15318" operator="containsText" text="Complete">
      <formula>NOT(ISERROR(SEARCH("Complete",M2532)))</formula>
    </cfRule>
  </conditionalFormatting>
  <conditionalFormatting sqref="J2532">
    <cfRule type="notContainsBlanks" dxfId="14463" priority="15317">
      <formula>LEN(TRIM(J2532))&gt;0</formula>
    </cfRule>
  </conditionalFormatting>
  <conditionalFormatting sqref="K2532">
    <cfRule type="notContainsBlanks" dxfId="14462" priority="15316">
      <formula>LEN(TRIM(K2532))&gt;0</formula>
    </cfRule>
  </conditionalFormatting>
  <conditionalFormatting sqref="M2532">
    <cfRule type="containsText" dxfId="14461" priority="15315" operator="containsText" text="Complete">
      <formula>NOT(ISERROR(SEARCH("Complete",M2532)))</formula>
    </cfRule>
  </conditionalFormatting>
  <conditionalFormatting sqref="J2532">
    <cfRule type="notContainsBlanks" dxfId="14460" priority="15314">
      <formula>LEN(TRIM(J2532))&gt;0</formula>
    </cfRule>
  </conditionalFormatting>
  <conditionalFormatting sqref="K2532">
    <cfRule type="notContainsBlanks" dxfId="14459" priority="15313">
      <formula>LEN(TRIM(K2532))&gt;0</formula>
    </cfRule>
  </conditionalFormatting>
  <conditionalFormatting sqref="M2532">
    <cfRule type="containsText" dxfId="14458" priority="15312" operator="containsText" text="Complete">
      <formula>NOT(ISERROR(SEARCH("Complete",M2532)))</formula>
    </cfRule>
  </conditionalFormatting>
  <conditionalFormatting sqref="I2532">
    <cfRule type="cellIs" dxfId="14457" priority="15311" operator="greaterThan">
      <formula>2.35</formula>
    </cfRule>
  </conditionalFormatting>
  <conditionalFormatting sqref="I2532">
    <cfRule type="cellIs" dxfId="14456" priority="15310" operator="greaterThan">
      <formula>2.35</formula>
    </cfRule>
  </conditionalFormatting>
  <conditionalFormatting sqref="I2532">
    <cfRule type="cellIs" dxfId="14455" priority="15309" operator="greaterThan">
      <formula>2.35</formula>
    </cfRule>
  </conditionalFormatting>
  <conditionalFormatting sqref="I2532">
    <cfRule type="cellIs" dxfId="14454" priority="15308" operator="greaterThan">
      <formula>2.35</formula>
    </cfRule>
  </conditionalFormatting>
  <conditionalFormatting sqref="J2533">
    <cfRule type="notContainsBlanks" dxfId="14453" priority="15307">
      <formula>LEN(TRIM(J2533))&gt;0</formula>
    </cfRule>
  </conditionalFormatting>
  <conditionalFormatting sqref="K2533">
    <cfRule type="notContainsBlanks" dxfId="14452" priority="15306">
      <formula>LEN(TRIM(K2533))&gt;0</formula>
    </cfRule>
  </conditionalFormatting>
  <conditionalFormatting sqref="M2533">
    <cfRule type="containsText" dxfId="14451" priority="15305" operator="containsText" text="Complete">
      <formula>NOT(ISERROR(SEARCH("Complete",M2533)))</formula>
    </cfRule>
  </conditionalFormatting>
  <conditionalFormatting sqref="J2533">
    <cfRule type="notContainsBlanks" dxfId="14450" priority="15304">
      <formula>LEN(TRIM(J2533))&gt;0</formula>
    </cfRule>
  </conditionalFormatting>
  <conditionalFormatting sqref="K2533">
    <cfRule type="notContainsBlanks" dxfId="14449" priority="15303">
      <formula>LEN(TRIM(K2533))&gt;0</formula>
    </cfRule>
  </conditionalFormatting>
  <conditionalFormatting sqref="M2533">
    <cfRule type="containsText" dxfId="14448" priority="15302" operator="containsText" text="Complete">
      <formula>NOT(ISERROR(SEARCH("Complete",M2533)))</formula>
    </cfRule>
  </conditionalFormatting>
  <conditionalFormatting sqref="J2533">
    <cfRule type="notContainsBlanks" dxfId="14447" priority="15301">
      <formula>LEN(TRIM(J2533))&gt;0</formula>
    </cfRule>
  </conditionalFormatting>
  <conditionalFormatting sqref="K2533">
    <cfRule type="notContainsBlanks" dxfId="14446" priority="15300">
      <formula>LEN(TRIM(K2533))&gt;0</formula>
    </cfRule>
  </conditionalFormatting>
  <conditionalFormatting sqref="M2533">
    <cfRule type="containsText" dxfId="14445" priority="15299" operator="containsText" text="Complete">
      <formula>NOT(ISERROR(SEARCH("Complete",M2533)))</formula>
    </cfRule>
  </conditionalFormatting>
  <conditionalFormatting sqref="J2533">
    <cfRule type="notContainsBlanks" dxfId="14444" priority="15298">
      <formula>LEN(TRIM(J2533))&gt;0</formula>
    </cfRule>
  </conditionalFormatting>
  <conditionalFormatting sqref="K2533">
    <cfRule type="notContainsBlanks" dxfId="14443" priority="15297">
      <formula>LEN(TRIM(K2533))&gt;0</formula>
    </cfRule>
  </conditionalFormatting>
  <conditionalFormatting sqref="M2533">
    <cfRule type="containsText" dxfId="14442" priority="15296" operator="containsText" text="Complete">
      <formula>NOT(ISERROR(SEARCH("Complete",M2533)))</formula>
    </cfRule>
  </conditionalFormatting>
  <conditionalFormatting sqref="I2533">
    <cfRule type="cellIs" dxfId="14441" priority="15295" operator="greaterThan">
      <formula>2.35</formula>
    </cfRule>
  </conditionalFormatting>
  <conditionalFormatting sqref="I2533">
    <cfRule type="cellIs" dxfId="14440" priority="15294" operator="greaterThan">
      <formula>2.35</formula>
    </cfRule>
  </conditionalFormatting>
  <conditionalFormatting sqref="I2533">
    <cfRule type="cellIs" dxfId="14439" priority="15293" operator="greaterThan">
      <formula>2.35</formula>
    </cfRule>
  </conditionalFormatting>
  <conditionalFormatting sqref="I2533">
    <cfRule type="cellIs" dxfId="14438" priority="15292" operator="greaterThan">
      <formula>2.35</formula>
    </cfRule>
  </conditionalFormatting>
  <conditionalFormatting sqref="J2534">
    <cfRule type="notContainsBlanks" dxfId="14437" priority="15291">
      <formula>LEN(TRIM(J2534))&gt;0</formula>
    </cfRule>
  </conditionalFormatting>
  <conditionalFormatting sqref="K2534">
    <cfRule type="notContainsBlanks" dxfId="14436" priority="15290">
      <formula>LEN(TRIM(K2534))&gt;0</formula>
    </cfRule>
  </conditionalFormatting>
  <conditionalFormatting sqref="M2534">
    <cfRule type="containsText" dxfId="14435" priority="15289" operator="containsText" text="Complete">
      <formula>NOT(ISERROR(SEARCH("Complete",M2534)))</formula>
    </cfRule>
  </conditionalFormatting>
  <conditionalFormatting sqref="J2534">
    <cfRule type="notContainsBlanks" dxfId="14434" priority="15288">
      <formula>LEN(TRIM(J2534))&gt;0</formula>
    </cfRule>
  </conditionalFormatting>
  <conditionalFormatting sqref="K2534">
    <cfRule type="notContainsBlanks" dxfId="14433" priority="15287">
      <formula>LEN(TRIM(K2534))&gt;0</formula>
    </cfRule>
  </conditionalFormatting>
  <conditionalFormatting sqref="M2534">
    <cfRule type="containsText" dxfId="14432" priority="15286" operator="containsText" text="Complete">
      <formula>NOT(ISERROR(SEARCH("Complete",M2534)))</formula>
    </cfRule>
  </conditionalFormatting>
  <conditionalFormatting sqref="J2534">
    <cfRule type="notContainsBlanks" dxfId="14431" priority="15285">
      <formula>LEN(TRIM(J2534))&gt;0</formula>
    </cfRule>
  </conditionalFormatting>
  <conditionalFormatting sqref="K2534">
    <cfRule type="notContainsBlanks" dxfId="14430" priority="15284">
      <formula>LEN(TRIM(K2534))&gt;0</formula>
    </cfRule>
  </conditionalFormatting>
  <conditionalFormatting sqref="M2534">
    <cfRule type="containsText" dxfId="14429" priority="15283" operator="containsText" text="Complete">
      <formula>NOT(ISERROR(SEARCH("Complete",M2534)))</formula>
    </cfRule>
  </conditionalFormatting>
  <conditionalFormatting sqref="J2534">
    <cfRule type="notContainsBlanks" dxfId="14428" priority="15282">
      <formula>LEN(TRIM(J2534))&gt;0</formula>
    </cfRule>
  </conditionalFormatting>
  <conditionalFormatting sqref="K2534">
    <cfRule type="notContainsBlanks" dxfId="14427" priority="15281">
      <formula>LEN(TRIM(K2534))&gt;0</formula>
    </cfRule>
  </conditionalFormatting>
  <conditionalFormatting sqref="M2534">
    <cfRule type="containsText" dxfId="14426" priority="15280" operator="containsText" text="Complete">
      <formula>NOT(ISERROR(SEARCH("Complete",M2534)))</formula>
    </cfRule>
  </conditionalFormatting>
  <conditionalFormatting sqref="I2534">
    <cfRule type="cellIs" dxfId="14425" priority="15279" operator="greaterThan">
      <formula>2.35</formula>
    </cfRule>
  </conditionalFormatting>
  <conditionalFormatting sqref="I2534">
    <cfRule type="cellIs" dxfId="14424" priority="15278" operator="greaterThan">
      <formula>2.35</formula>
    </cfRule>
  </conditionalFormatting>
  <conditionalFormatting sqref="I2534">
    <cfRule type="cellIs" dxfId="14423" priority="15277" operator="greaterThan">
      <formula>2.35</formula>
    </cfRule>
  </conditionalFormatting>
  <conditionalFormatting sqref="I2534">
    <cfRule type="cellIs" dxfId="14422" priority="15276" operator="greaterThan">
      <formula>2.35</formula>
    </cfRule>
  </conditionalFormatting>
  <conditionalFormatting sqref="J2535">
    <cfRule type="notContainsBlanks" dxfId="14421" priority="15275">
      <formula>LEN(TRIM(J2535))&gt;0</formula>
    </cfRule>
  </conditionalFormatting>
  <conditionalFormatting sqref="K2535">
    <cfRule type="notContainsBlanks" dxfId="14420" priority="15274">
      <formula>LEN(TRIM(K2535))&gt;0</formula>
    </cfRule>
  </conditionalFormatting>
  <conditionalFormatting sqref="M2535">
    <cfRule type="containsText" dxfId="14419" priority="15273" operator="containsText" text="Complete">
      <formula>NOT(ISERROR(SEARCH("Complete",M2535)))</formula>
    </cfRule>
  </conditionalFormatting>
  <conditionalFormatting sqref="J2535">
    <cfRule type="notContainsBlanks" dxfId="14418" priority="15272">
      <formula>LEN(TRIM(J2535))&gt;0</formula>
    </cfRule>
  </conditionalFormatting>
  <conditionalFormatting sqref="K2535">
    <cfRule type="notContainsBlanks" dxfId="14417" priority="15271">
      <formula>LEN(TRIM(K2535))&gt;0</formula>
    </cfRule>
  </conditionalFormatting>
  <conditionalFormatting sqref="M2535">
    <cfRule type="containsText" dxfId="14416" priority="15270" operator="containsText" text="Complete">
      <formula>NOT(ISERROR(SEARCH("Complete",M2535)))</formula>
    </cfRule>
  </conditionalFormatting>
  <conditionalFormatting sqref="J2535">
    <cfRule type="notContainsBlanks" dxfId="14415" priority="15269">
      <formula>LEN(TRIM(J2535))&gt;0</formula>
    </cfRule>
  </conditionalFormatting>
  <conditionalFormatting sqref="K2535">
    <cfRule type="notContainsBlanks" dxfId="14414" priority="15268">
      <formula>LEN(TRIM(K2535))&gt;0</formula>
    </cfRule>
  </conditionalFormatting>
  <conditionalFormatting sqref="M2535">
    <cfRule type="containsText" dxfId="14413" priority="15267" operator="containsText" text="Complete">
      <formula>NOT(ISERROR(SEARCH("Complete",M2535)))</formula>
    </cfRule>
  </conditionalFormatting>
  <conditionalFormatting sqref="J2535">
    <cfRule type="notContainsBlanks" dxfId="14412" priority="15266">
      <formula>LEN(TRIM(J2535))&gt;0</formula>
    </cfRule>
  </conditionalFormatting>
  <conditionalFormatting sqref="K2535">
    <cfRule type="notContainsBlanks" dxfId="14411" priority="15265">
      <formula>LEN(TRIM(K2535))&gt;0</formula>
    </cfRule>
  </conditionalFormatting>
  <conditionalFormatting sqref="M2535">
    <cfRule type="containsText" dxfId="14410" priority="15264" operator="containsText" text="Complete">
      <formula>NOT(ISERROR(SEARCH("Complete",M2535)))</formula>
    </cfRule>
  </conditionalFormatting>
  <conditionalFormatting sqref="I2535">
    <cfRule type="cellIs" dxfId="14409" priority="15263" operator="greaterThan">
      <formula>2.35</formula>
    </cfRule>
  </conditionalFormatting>
  <conditionalFormatting sqref="I2535">
    <cfRule type="cellIs" dxfId="14408" priority="15262" operator="greaterThan">
      <formula>2.35</formula>
    </cfRule>
  </conditionalFormatting>
  <conditionalFormatting sqref="I2535">
    <cfRule type="cellIs" dxfId="14407" priority="15261" operator="greaterThan">
      <formula>2.35</formula>
    </cfRule>
  </conditionalFormatting>
  <conditionalFormatting sqref="I2535">
    <cfRule type="cellIs" dxfId="14406" priority="15260" operator="greaterThan">
      <formula>2.35</formula>
    </cfRule>
  </conditionalFormatting>
  <conditionalFormatting sqref="J2536">
    <cfRule type="notContainsBlanks" dxfId="14405" priority="15259">
      <formula>LEN(TRIM(J2536))&gt;0</formula>
    </cfRule>
  </conditionalFormatting>
  <conditionalFormatting sqref="K2536">
    <cfRule type="notContainsBlanks" dxfId="14404" priority="15258">
      <formula>LEN(TRIM(K2536))&gt;0</formula>
    </cfRule>
  </conditionalFormatting>
  <conditionalFormatting sqref="M2536">
    <cfRule type="containsText" dxfId="14403" priority="15257" operator="containsText" text="Complete">
      <formula>NOT(ISERROR(SEARCH("Complete",M2536)))</formula>
    </cfRule>
  </conditionalFormatting>
  <conditionalFormatting sqref="J2536">
    <cfRule type="notContainsBlanks" dxfId="14402" priority="15256">
      <formula>LEN(TRIM(J2536))&gt;0</formula>
    </cfRule>
  </conditionalFormatting>
  <conditionalFormatting sqref="K2536">
    <cfRule type="notContainsBlanks" dxfId="14401" priority="15255">
      <formula>LEN(TRIM(K2536))&gt;0</formula>
    </cfRule>
  </conditionalFormatting>
  <conditionalFormatting sqref="M2536">
    <cfRule type="containsText" dxfId="14400" priority="15254" operator="containsText" text="Complete">
      <formula>NOT(ISERROR(SEARCH("Complete",M2536)))</formula>
    </cfRule>
  </conditionalFormatting>
  <conditionalFormatting sqref="J2536">
    <cfRule type="notContainsBlanks" dxfId="14399" priority="15253">
      <formula>LEN(TRIM(J2536))&gt;0</formula>
    </cfRule>
  </conditionalFormatting>
  <conditionalFormatting sqref="K2536">
    <cfRule type="notContainsBlanks" dxfId="14398" priority="15252">
      <formula>LEN(TRIM(K2536))&gt;0</formula>
    </cfRule>
  </conditionalFormatting>
  <conditionalFormatting sqref="M2536">
    <cfRule type="containsText" dxfId="14397" priority="15251" operator="containsText" text="Complete">
      <formula>NOT(ISERROR(SEARCH("Complete",M2536)))</formula>
    </cfRule>
  </conditionalFormatting>
  <conditionalFormatting sqref="J2536">
    <cfRule type="notContainsBlanks" dxfId="14396" priority="15250">
      <formula>LEN(TRIM(J2536))&gt;0</formula>
    </cfRule>
  </conditionalFormatting>
  <conditionalFormatting sqref="K2536">
    <cfRule type="notContainsBlanks" dxfId="14395" priority="15249">
      <formula>LEN(TRIM(K2536))&gt;0</formula>
    </cfRule>
  </conditionalFormatting>
  <conditionalFormatting sqref="M2536">
    <cfRule type="containsText" dxfId="14394" priority="15248" operator="containsText" text="Complete">
      <formula>NOT(ISERROR(SEARCH("Complete",M2536)))</formula>
    </cfRule>
  </conditionalFormatting>
  <conditionalFormatting sqref="I2536">
    <cfRule type="cellIs" dxfId="14393" priority="15247" operator="greaterThan">
      <formula>2.35</formula>
    </cfRule>
  </conditionalFormatting>
  <conditionalFormatting sqref="I2536">
    <cfRule type="cellIs" dxfId="14392" priority="15246" operator="greaterThan">
      <formula>2.35</formula>
    </cfRule>
  </conditionalFormatting>
  <conditionalFormatting sqref="I2536">
    <cfRule type="cellIs" dxfId="14391" priority="15245" operator="greaterThan">
      <formula>2.35</formula>
    </cfRule>
  </conditionalFormatting>
  <conditionalFormatting sqref="I2536">
    <cfRule type="cellIs" dxfId="14390" priority="15244" operator="greaterThan">
      <formula>2.35</formula>
    </cfRule>
  </conditionalFormatting>
  <conditionalFormatting sqref="J2537">
    <cfRule type="notContainsBlanks" dxfId="14389" priority="15243">
      <formula>LEN(TRIM(J2537))&gt;0</formula>
    </cfRule>
  </conditionalFormatting>
  <conditionalFormatting sqref="K2537">
    <cfRule type="notContainsBlanks" dxfId="14388" priority="15242">
      <formula>LEN(TRIM(K2537))&gt;0</formula>
    </cfRule>
  </conditionalFormatting>
  <conditionalFormatting sqref="M2537">
    <cfRule type="containsText" dxfId="14387" priority="15241" operator="containsText" text="Complete">
      <formula>NOT(ISERROR(SEARCH("Complete",M2537)))</formula>
    </cfRule>
  </conditionalFormatting>
  <conditionalFormatting sqref="J2537">
    <cfRule type="notContainsBlanks" dxfId="14386" priority="15240">
      <formula>LEN(TRIM(J2537))&gt;0</formula>
    </cfRule>
  </conditionalFormatting>
  <conditionalFormatting sqref="K2537">
    <cfRule type="notContainsBlanks" dxfId="14385" priority="15239">
      <formula>LEN(TRIM(K2537))&gt;0</formula>
    </cfRule>
  </conditionalFormatting>
  <conditionalFormatting sqref="M2537">
    <cfRule type="containsText" dxfId="14384" priority="15238" operator="containsText" text="Complete">
      <formula>NOT(ISERROR(SEARCH("Complete",M2537)))</formula>
    </cfRule>
  </conditionalFormatting>
  <conditionalFormatting sqref="J2537">
    <cfRule type="notContainsBlanks" dxfId="14383" priority="15237">
      <formula>LEN(TRIM(J2537))&gt;0</formula>
    </cfRule>
  </conditionalFormatting>
  <conditionalFormatting sqref="K2537">
    <cfRule type="notContainsBlanks" dxfId="14382" priority="15236">
      <formula>LEN(TRIM(K2537))&gt;0</formula>
    </cfRule>
  </conditionalFormatting>
  <conditionalFormatting sqref="M2537">
    <cfRule type="containsText" dxfId="14381" priority="15235" operator="containsText" text="Complete">
      <formula>NOT(ISERROR(SEARCH("Complete",M2537)))</formula>
    </cfRule>
  </conditionalFormatting>
  <conditionalFormatting sqref="J2537">
    <cfRule type="notContainsBlanks" dxfId="14380" priority="15234">
      <formula>LEN(TRIM(J2537))&gt;0</formula>
    </cfRule>
  </conditionalFormatting>
  <conditionalFormatting sqref="K2537">
    <cfRule type="notContainsBlanks" dxfId="14379" priority="15233">
      <formula>LEN(TRIM(K2537))&gt;0</formula>
    </cfRule>
  </conditionalFormatting>
  <conditionalFormatting sqref="M2537">
    <cfRule type="containsText" dxfId="14378" priority="15232" operator="containsText" text="Complete">
      <formula>NOT(ISERROR(SEARCH("Complete",M2537)))</formula>
    </cfRule>
  </conditionalFormatting>
  <conditionalFormatting sqref="I2537">
    <cfRule type="cellIs" dxfId="14377" priority="15231" operator="greaterThan">
      <formula>2.35</formula>
    </cfRule>
  </conditionalFormatting>
  <conditionalFormatting sqref="I2537">
    <cfRule type="cellIs" dxfId="14376" priority="15230" operator="greaterThan">
      <formula>2.35</formula>
    </cfRule>
  </conditionalFormatting>
  <conditionalFormatting sqref="I2537">
    <cfRule type="cellIs" dxfId="14375" priority="15229" operator="greaterThan">
      <formula>2.35</formula>
    </cfRule>
  </conditionalFormatting>
  <conditionalFormatting sqref="I2537">
    <cfRule type="cellIs" dxfId="14374" priority="15228" operator="greaterThan">
      <formula>2.35</formula>
    </cfRule>
  </conditionalFormatting>
  <conditionalFormatting sqref="J2538">
    <cfRule type="notContainsBlanks" dxfId="14373" priority="15227">
      <formula>LEN(TRIM(J2538))&gt;0</formula>
    </cfRule>
  </conditionalFormatting>
  <conditionalFormatting sqref="K2538">
    <cfRule type="notContainsBlanks" dxfId="14372" priority="15226">
      <formula>LEN(TRIM(K2538))&gt;0</formula>
    </cfRule>
  </conditionalFormatting>
  <conditionalFormatting sqref="M2538">
    <cfRule type="containsText" dxfId="14371" priority="15225" operator="containsText" text="Complete">
      <formula>NOT(ISERROR(SEARCH("Complete",M2538)))</formula>
    </cfRule>
  </conditionalFormatting>
  <conditionalFormatting sqref="J2538">
    <cfRule type="notContainsBlanks" dxfId="14370" priority="15224">
      <formula>LEN(TRIM(J2538))&gt;0</formula>
    </cfRule>
  </conditionalFormatting>
  <conditionalFormatting sqref="K2538">
    <cfRule type="notContainsBlanks" dxfId="14369" priority="15223">
      <formula>LEN(TRIM(K2538))&gt;0</formula>
    </cfRule>
  </conditionalFormatting>
  <conditionalFormatting sqref="M2538">
    <cfRule type="containsText" dxfId="14368" priority="15222" operator="containsText" text="Complete">
      <formula>NOT(ISERROR(SEARCH("Complete",M2538)))</formula>
    </cfRule>
  </conditionalFormatting>
  <conditionalFormatting sqref="J2538">
    <cfRule type="notContainsBlanks" dxfId="14367" priority="15221">
      <formula>LEN(TRIM(J2538))&gt;0</formula>
    </cfRule>
  </conditionalFormatting>
  <conditionalFormatting sqref="K2538">
    <cfRule type="notContainsBlanks" dxfId="14366" priority="15220">
      <formula>LEN(TRIM(K2538))&gt;0</formula>
    </cfRule>
  </conditionalFormatting>
  <conditionalFormatting sqref="M2538">
    <cfRule type="containsText" dxfId="14365" priority="15219" operator="containsText" text="Complete">
      <formula>NOT(ISERROR(SEARCH("Complete",M2538)))</formula>
    </cfRule>
  </conditionalFormatting>
  <conditionalFormatting sqref="J2538">
    <cfRule type="notContainsBlanks" dxfId="14364" priority="15218">
      <formula>LEN(TRIM(J2538))&gt;0</formula>
    </cfRule>
  </conditionalFormatting>
  <conditionalFormatting sqref="K2538">
    <cfRule type="notContainsBlanks" dxfId="14363" priority="15217">
      <formula>LEN(TRIM(K2538))&gt;0</formula>
    </cfRule>
  </conditionalFormatting>
  <conditionalFormatting sqref="M2538">
    <cfRule type="containsText" dxfId="14362" priority="15216" operator="containsText" text="Complete">
      <formula>NOT(ISERROR(SEARCH("Complete",M2538)))</formula>
    </cfRule>
  </conditionalFormatting>
  <conditionalFormatting sqref="I2538">
    <cfRule type="cellIs" dxfId="14361" priority="15215" operator="greaterThan">
      <formula>2.35</formula>
    </cfRule>
  </conditionalFormatting>
  <conditionalFormatting sqref="I2538">
    <cfRule type="cellIs" dxfId="14360" priority="15214" operator="greaterThan">
      <formula>2.35</formula>
    </cfRule>
  </conditionalFormatting>
  <conditionalFormatting sqref="I2538">
    <cfRule type="cellIs" dxfId="14359" priority="15213" operator="greaterThan">
      <formula>2.35</formula>
    </cfRule>
  </conditionalFormatting>
  <conditionalFormatting sqref="I2538">
    <cfRule type="cellIs" dxfId="14358" priority="15212" operator="greaterThan">
      <formula>2.35</formula>
    </cfRule>
  </conditionalFormatting>
  <conditionalFormatting sqref="J2539">
    <cfRule type="notContainsBlanks" dxfId="14357" priority="15211">
      <formula>LEN(TRIM(J2539))&gt;0</formula>
    </cfRule>
  </conditionalFormatting>
  <conditionalFormatting sqref="K2539">
    <cfRule type="notContainsBlanks" dxfId="14356" priority="15210">
      <formula>LEN(TRIM(K2539))&gt;0</formula>
    </cfRule>
  </conditionalFormatting>
  <conditionalFormatting sqref="M2539">
    <cfRule type="containsText" dxfId="14355" priority="15209" operator="containsText" text="Complete">
      <formula>NOT(ISERROR(SEARCH("Complete",M2539)))</formula>
    </cfRule>
  </conditionalFormatting>
  <conditionalFormatting sqref="J2539">
    <cfRule type="notContainsBlanks" dxfId="14354" priority="15208">
      <formula>LEN(TRIM(J2539))&gt;0</formula>
    </cfRule>
  </conditionalFormatting>
  <conditionalFormatting sqref="K2539">
    <cfRule type="notContainsBlanks" dxfId="14353" priority="15207">
      <formula>LEN(TRIM(K2539))&gt;0</formula>
    </cfRule>
  </conditionalFormatting>
  <conditionalFormatting sqref="M2539">
    <cfRule type="containsText" dxfId="14352" priority="15206" operator="containsText" text="Complete">
      <formula>NOT(ISERROR(SEARCH("Complete",M2539)))</formula>
    </cfRule>
  </conditionalFormatting>
  <conditionalFormatting sqref="J2539">
    <cfRule type="notContainsBlanks" dxfId="14351" priority="15205">
      <formula>LEN(TRIM(J2539))&gt;0</formula>
    </cfRule>
  </conditionalFormatting>
  <conditionalFormatting sqref="K2539">
    <cfRule type="notContainsBlanks" dxfId="14350" priority="15204">
      <formula>LEN(TRIM(K2539))&gt;0</formula>
    </cfRule>
  </conditionalFormatting>
  <conditionalFormatting sqref="M2539">
    <cfRule type="containsText" dxfId="14349" priority="15203" operator="containsText" text="Complete">
      <formula>NOT(ISERROR(SEARCH("Complete",M2539)))</formula>
    </cfRule>
  </conditionalFormatting>
  <conditionalFormatting sqref="J2539">
    <cfRule type="notContainsBlanks" dxfId="14348" priority="15202">
      <formula>LEN(TRIM(J2539))&gt;0</formula>
    </cfRule>
  </conditionalFormatting>
  <conditionalFormatting sqref="K2539">
    <cfRule type="notContainsBlanks" dxfId="14347" priority="15201">
      <formula>LEN(TRIM(K2539))&gt;0</formula>
    </cfRule>
  </conditionalFormatting>
  <conditionalFormatting sqref="M2539">
    <cfRule type="containsText" dxfId="14346" priority="15200" operator="containsText" text="Complete">
      <formula>NOT(ISERROR(SEARCH("Complete",M2539)))</formula>
    </cfRule>
  </conditionalFormatting>
  <conditionalFormatting sqref="I2539">
    <cfRule type="cellIs" dxfId="14345" priority="15199" operator="greaterThan">
      <formula>2.35</formula>
    </cfRule>
  </conditionalFormatting>
  <conditionalFormatting sqref="I2539">
    <cfRule type="cellIs" dxfId="14344" priority="15198" operator="greaterThan">
      <formula>2.35</formula>
    </cfRule>
  </conditionalFormatting>
  <conditionalFormatting sqref="I2539">
    <cfRule type="cellIs" dxfId="14343" priority="15197" operator="greaterThan">
      <formula>2.35</formula>
    </cfRule>
  </conditionalFormatting>
  <conditionalFormatting sqref="I2539">
    <cfRule type="cellIs" dxfId="14342" priority="15196" operator="greaterThan">
      <formula>2.35</formula>
    </cfRule>
  </conditionalFormatting>
  <conditionalFormatting sqref="J2540">
    <cfRule type="notContainsBlanks" dxfId="14341" priority="15195">
      <formula>LEN(TRIM(J2540))&gt;0</formula>
    </cfRule>
  </conditionalFormatting>
  <conditionalFormatting sqref="K2540">
    <cfRule type="notContainsBlanks" dxfId="14340" priority="15194">
      <formula>LEN(TRIM(K2540))&gt;0</formula>
    </cfRule>
  </conditionalFormatting>
  <conditionalFormatting sqref="M2540">
    <cfRule type="containsText" dxfId="14339" priority="15193" operator="containsText" text="Complete">
      <formula>NOT(ISERROR(SEARCH("Complete",M2540)))</formula>
    </cfRule>
  </conditionalFormatting>
  <conditionalFormatting sqref="J2540">
    <cfRule type="notContainsBlanks" dxfId="14338" priority="15192">
      <formula>LEN(TRIM(J2540))&gt;0</formula>
    </cfRule>
  </conditionalFormatting>
  <conditionalFormatting sqref="K2540">
    <cfRule type="notContainsBlanks" dxfId="14337" priority="15191">
      <formula>LEN(TRIM(K2540))&gt;0</formula>
    </cfRule>
  </conditionalFormatting>
  <conditionalFormatting sqref="M2540">
    <cfRule type="containsText" dxfId="14336" priority="15190" operator="containsText" text="Complete">
      <formula>NOT(ISERROR(SEARCH("Complete",M2540)))</formula>
    </cfRule>
  </conditionalFormatting>
  <conditionalFormatting sqref="J2540">
    <cfRule type="notContainsBlanks" dxfId="14335" priority="15189">
      <formula>LEN(TRIM(J2540))&gt;0</formula>
    </cfRule>
  </conditionalFormatting>
  <conditionalFormatting sqref="K2540">
    <cfRule type="notContainsBlanks" dxfId="14334" priority="15188">
      <formula>LEN(TRIM(K2540))&gt;0</formula>
    </cfRule>
  </conditionalFormatting>
  <conditionalFormatting sqref="M2540">
    <cfRule type="containsText" dxfId="14333" priority="15187" operator="containsText" text="Complete">
      <formula>NOT(ISERROR(SEARCH("Complete",M2540)))</formula>
    </cfRule>
  </conditionalFormatting>
  <conditionalFormatting sqref="J2540">
    <cfRule type="notContainsBlanks" dxfId="14332" priority="15186">
      <formula>LEN(TRIM(J2540))&gt;0</formula>
    </cfRule>
  </conditionalFormatting>
  <conditionalFormatting sqref="K2540">
    <cfRule type="notContainsBlanks" dxfId="14331" priority="15185">
      <formula>LEN(TRIM(K2540))&gt;0</formula>
    </cfRule>
  </conditionalFormatting>
  <conditionalFormatting sqref="M2540">
    <cfRule type="containsText" dxfId="14330" priority="15184" operator="containsText" text="Complete">
      <formula>NOT(ISERROR(SEARCH("Complete",M2540)))</formula>
    </cfRule>
  </conditionalFormatting>
  <conditionalFormatting sqref="I2540">
    <cfRule type="cellIs" dxfId="14329" priority="15183" operator="greaterThan">
      <formula>2.35</formula>
    </cfRule>
  </conditionalFormatting>
  <conditionalFormatting sqref="I2540">
    <cfRule type="cellIs" dxfId="14328" priority="15182" operator="greaterThan">
      <formula>2.35</formula>
    </cfRule>
  </conditionalFormatting>
  <conditionalFormatting sqref="I2540">
    <cfRule type="cellIs" dxfId="14327" priority="15181" operator="greaterThan">
      <formula>2.35</formula>
    </cfRule>
  </conditionalFormatting>
  <conditionalFormatting sqref="I2540">
    <cfRule type="cellIs" dxfId="14326" priority="15180" operator="greaterThan">
      <formula>2.35</formula>
    </cfRule>
  </conditionalFormatting>
  <conditionalFormatting sqref="J2541">
    <cfRule type="notContainsBlanks" dxfId="14325" priority="15179">
      <formula>LEN(TRIM(J2541))&gt;0</formula>
    </cfRule>
  </conditionalFormatting>
  <conditionalFormatting sqref="K2541">
    <cfRule type="notContainsBlanks" dxfId="14324" priority="15178">
      <formula>LEN(TRIM(K2541))&gt;0</formula>
    </cfRule>
  </conditionalFormatting>
  <conditionalFormatting sqref="M2541">
    <cfRule type="containsText" dxfId="14323" priority="15177" operator="containsText" text="Complete">
      <formula>NOT(ISERROR(SEARCH("Complete",M2541)))</formula>
    </cfRule>
  </conditionalFormatting>
  <conditionalFormatting sqref="J2541">
    <cfRule type="notContainsBlanks" dxfId="14322" priority="15176">
      <formula>LEN(TRIM(J2541))&gt;0</formula>
    </cfRule>
  </conditionalFormatting>
  <conditionalFormatting sqref="K2541">
    <cfRule type="notContainsBlanks" dxfId="14321" priority="15175">
      <formula>LEN(TRIM(K2541))&gt;0</formula>
    </cfRule>
  </conditionalFormatting>
  <conditionalFormatting sqref="M2541">
    <cfRule type="containsText" dxfId="14320" priority="15174" operator="containsText" text="Complete">
      <formula>NOT(ISERROR(SEARCH("Complete",M2541)))</formula>
    </cfRule>
  </conditionalFormatting>
  <conditionalFormatting sqref="J2541">
    <cfRule type="notContainsBlanks" dxfId="14319" priority="15173">
      <formula>LEN(TRIM(J2541))&gt;0</formula>
    </cfRule>
  </conditionalFormatting>
  <conditionalFormatting sqref="K2541">
    <cfRule type="notContainsBlanks" dxfId="14318" priority="15172">
      <formula>LEN(TRIM(K2541))&gt;0</formula>
    </cfRule>
  </conditionalFormatting>
  <conditionalFormatting sqref="M2541">
    <cfRule type="containsText" dxfId="14317" priority="15171" operator="containsText" text="Complete">
      <formula>NOT(ISERROR(SEARCH("Complete",M2541)))</formula>
    </cfRule>
  </conditionalFormatting>
  <conditionalFormatting sqref="J2541">
    <cfRule type="notContainsBlanks" dxfId="14316" priority="15170">
      <formula>LEN(TRIM(J2541))&gt;0</formula>
    </cfRule>
  </conditionalFormatting>
  <conditionalFormatting sqref="K2541">
    <cfRule type="notContainsBlanks" dxfId="14315" priority="15169">
      <formula>LEN(TRIM(K2541))&gt;0</formula>
    </cfRule>
  </conditionalFormatting>
  <conditionalFormatting sqref="M2541">
    <cfRule type="containsText" dxfId="14314" priority="15168" operator="containsText" text="Complete">
      <formula>NOT(ISERROR(SEARCH("Complete",M2541)))</formula>
    </cfRule>
  </conditionalFormatting>
  <conditionalFormatting sqref="I2541">
    <cfRule type="cellIs" dxfId="14313" priority="15167" operator="greaterThan">
      <formula>2.35</formula>
    </cfRule>
  </conditionalFormatting>
  <conditionalFormatting sqref="I2541">
    <cfRule type="cellIs" dxfId="14312" priority="15166" operator="greaterThan">
      <formula>2.35</formula>
    </cfRule>
  </conditionalFormatting>
  <conditionalFormatting sqref="I2541">
    <cfRule type="cellIs" dxfId="14311" priority="15165" operator="greaterThan">
      <formula>2.35</formula>
    </cfRule>
  </conditionalFormatting>
  <conditionalFormatting sqref="I2541">
    <cfRule type="cellIs" dxfId="14310" priority="15164" operator="greaterThan">
      <formula>2.35</formula>
    </cfRule>
  </conditionalFormatting>
  <conditionalFormatting sqref="J2542">
    <cfRule type="notContainsBlanks" dxfId="14309" priority="15163">
      <formula>LEN(TRIM(J2542))&gt;0</formula>
    </cfRule>
  </conditionalFormatting>
  <conditionalFormatting sqref="K2542">
    <cfRule type="notContainsBlanks" dxfId="14308" priority="15162">
      <formula>LEN(TRIM(K2542))&gt;0</formula>
    </cfRule>
  </conditionalFormatting>
  <conditionalFormatting sqref="M2542">
    <cfRule type="containsText" dxfId="14307" priority="15161" operator="containsText" text="Complete">
      <formula>NOT(ISERROR(SEARCH("Complete",M2542)))</formula>
    </cfRule>
  </conditionalFormatting>
  <conditionalFormatting sqref="J2542">
    <cfRule type="notContainsBlanks" dxfId="14306" priority="15160">
      <formula>LEN(TRIM(J2542))&gt;0</formula>
    </cfRule>
  </conditionalFormatting>
  <conditionalFormatting sqref="K2542">
    <cfRule type="notContainsBlanks" dxfId="14305" priority="15159">
      <formula>LEN(TRIM(K2542))&gt;0</formula>
    </cfRule>
  </conditionalFormatting>
  <conditionalFormatting sqref="M2542">
    <cfRule type="containsText" dxfId="14304" priority="15158" operator="containsText" text="Complete">
      <formula>NOT(ISERROR(SEARCH("Complete",M2542)))</formula>
    </cfRule>
  </conditionalFormatting>
  <conditionalFormatting sqref="J2542">
    <cfRule type="notContainsBlanks" dxfId="14303" priority="15157">
      <formula>LEN(TRIM(J2542))&gt;0</formula>
    </cfRule>
  </conditionalFormatting>
  <conditionalFormatting sqref="K2542">
    <cfRule type="notContainsBlanks" dxfId="14302" priority="15156">
      <formula>LEN(TRIM(K2542))&gt;0</formula>
    </cfRule>
  </conditionalFormatting>
  <conditionalFormatting sqref="M2542">
    <cfRule type="containsText" dxfId="14301" priority="15155" operator="containsText" text="Complete">
      <formula>NOT(ISERROR(SEARCH("Complete",M2542)))</formula>
    </cfRule>
  </conditionalFormatting>
  <conditionalFormatting sqref="J2542">
    <cfRule type="notContainsBlanks" dxfId="14300" priority="15154">
      <formula>LEN(TRIM(J2542))&gt;0</formula>
    </cfRule>
  </conditionalFormatting>
  <conditionalFormatting sqref="K2542">
    <cfRule type="notContainsBlanks" dxfId="14299" priority="15153">
      <formula>LEN(TRIM(K2542))&gt;0</formula>
    </cfRule>
  </conditionalFormatting>
  <conditionalFormatting sqref="M2542">
    <cfRule type="containsText" dxfId="14298" priority="15152" operator="containsText" text="Complete">
      <formula>NOT(ISERROR(SEARCH("Complete",M2542)))</formula>
    </cfRule>
  </conditionalFormatting>
  <conditionalFormatting sqref="I2542">
    <cfRule type="cellIs" dxfId="14297" priority="15151" operator="greaterThan">
      <formula>2.35</formula>
    </cfRule>
  </conditionalFormatting>
  <conditionalFormatting sqref="I2542">
    <cfRule type="cellIs" dxfId="14296" priority="15150" operator="greaterThan">
      <formula>2.35</formula>
    </cfRule>
  </conditionalFormatting>
  <conditionalFormatting sqref="I2542">
    <cfRule type="cellIs" dxfId="14295" priority="15149" operator="greaterThan">
      <formula>2.35</formula>
    </cfRule>
  </conditionalFormatting>
  <conditionalFormatting sqref="I2542">
    <cfRule type="cellIs" dxfId="14294" priority="15148" operator="greaterThan">
      <formula>2.35</formula>
    </cfRule>
  </conditionalFormatting>
  <conditionalFormatting sqref="J2543">
    <cfRule type="notContainsBlanks" dxfId="14293" priority="15147">
      <formula>LEN(TRIM(J2543))&gt;0</formula>
    </cfRule>
  </conditionalFormatting>
  <conditionalFormatting sqref="K2543">
    <cfRule type="notContainsBlanks" dxfId="14292" priority="15146">
      <formula>LEN(TRIM(K2543))&gt;0</formula>
    </cfRule>
  </conditionalFormatting>
  <conditionalFormatting sqref="M2543">
    <cfRule type="containsText" dxfId="14291" priority="15145" operator="containsText" text="Complete">
      <formula>NOT(ISERROR(SEARCH("Complete",M2543)))</formula>
    </cfRule>
  </conditionalFormatting>
  <conditionalFormatting sqref="J2543">
    <cfRule type="notContainsBlanks" dxfId="14290" priority="15144">
      <formula>LEN(TRIM(J2543))&gt;0</formula>
    </cfRule>
  </conditionalFormatting>
  <conditionalFormatting sqref="K2543">
    <cfRule type="notContainsBlanks" dxfId="14289" priority="15143">
      <formula>LEN(TRIM(K2543))&gt;0</formula>
    </cfRule>
  </conditionalFormatting>
  <conditionalFormatting sqref="M2543">
    <cfRule type="containsText" dxfId="14288" priority="15142" operator="containsText" text="Complete">
      <formula>NOT(ISERROR(SEARCH("Complete",M2543)))</formula>
    </cfRule>
  </conditionalFormatting>
  <conditionalFormatting sqref="J2543">
    <cfRule type="notContainsBlanks" dxfId="14287" priority="15141">
      <formula>LEN(TRIM(J2543))&gt;0</formula>
    </cfRule>
  </conditionalFormatting>
  <conditionalFormatting sqref="K2543">
    <cfRule type="notContainsBlanks" dxfId="14286" priority="15140">
      <formula>LEN(TRIM(K2543))&gt;0</formula>
    </cfRule>
  </conditionalFormatting>
  <conditionalFormatting sqref="M2543">
    <cfRule type="containsText" dxfId="14285" priority="15139" operator="containsText" text="Complete">
      <formula>NOT(ISERROR(SEARCH("Complete",M2543)))</formula>
    </cfRule>
  </conditionalFormatting>
  <conditionalFormatting sqref="J2543">
    <cfRule type="notContainsBlanks" dxfId="14284" priority="15138">
      <formula>LEN(TRIM(J2543))&gt;0</formula>
    </cfRule>
  </conditionalFormatting>
  <conditionalFormatting sqref="K2543">
    <cfRule type="notContainsBlanks" dxfId="14283" priority="15137">
      <formula>LEN(TRIM(K2543))&gt;0</formula>
    </cfRule>
  </conditionalFormatting>
  <conditionalFormatting sqref="M2543">
    <cfRule type="containsText" dxfId="14282" priority="15136" operator="containsText" text="Complete">
      <formula>NOT(ISERROR(SEARCH("Complete",M2543)))</formula>
    </cfRule>
  </conditionalFormatting>
  <conditionalFormatting sqref="I2543">
    <cfRule type="cellIs" dxfId="14281" priority="15135" operator="greaterThan">
      <formula>2.35</formula>
    </cfRule>
  </conditionalFormatting>
  <conditionalFormatting sqref="I2543">
    <cfRule type="cellIs" dxfId="14280" priority="15134" operator="greaterThan">
      <formula>2.35</formula>
    </cfRule>
  </conditionalFormatting>
  <conditionalFormatting sqref="I2543">
    <cfRule type="cellIs" dxfId="14279" priority="15133" operator="greaterThan">
      <formula>2.35</formula>
    </cfRule>
  </conditionalFormatting>
  <conditionalFormatting sqref="I2543">
    <cfRule type="cellIs" dxfId="14278" priority="15132" operator="greaterThan">
      <formula>2.35</formula>
    </cfRule>
  </conditionalFormatting>
  <conditionalFormatting sqref="J2544">
    <cfRule type="notContainsBlanks" dxfId="14277" priority="15131">
      <formula>LEN(TRIM(J2544))&gt;0</formula>
    </cfRule>
  </conditionalFormatting>
  <conditionalFormatting sqref="K2544">
    <cfRule type="notContainsBlanks" dxfId="14276" priority="15130">
      <formula>LEN(TRIM(K2544))&gt;0</formula>
    </cfRule>
  </conditionalFormatting>
  <conditionalFormatting sqref="M2544">
    <cfRule type="containsText" dxfId="14275" priority="15129" operator="containsText" text="Complete">
      <formula>NOT(ISERROR(SEARCH("Complete",M2544)))</formula>
    </cfRule>
  </conditionalFormatting>
  <conditionalFormatting sqref="J2544">
    <cfRule type="notContainsBlanks" dxfId="14274" priority="15128">
      <formula>LEN(TRIM(J2544))&gt;0</formula>
    </cfRule>
  </conditionalFormatting>
  <conditionalFormatting sqref="K2544">
    <cfRule type="notContainsBlanks" dxfId="14273" priority="15127">
      <formula>LEN(TRIM(K2544))&gt;0</formula>
    </cfRule>
  </conditionalFormatting>
  <conditionalFormatting sqref="M2544">
    <cfRule type="containsText" dxfId="14272" priority="15126" operator="containsText" text="Complete">
      <formula>NOT(ISERROR(SEARCH("Complete",M2544)))</formula>
    </cfRule>
  </conditionalFormatting>
  <conditionalFormatting sqref="J2544">
    <cfRule type="notContainsBlanks" dxfId="14271" priority="15125">
      <formula>LEN(TRIM(J2544))&gt;0</formula>
    </cfRule>
  </conditionalFormatting>
  <conditionalFormatting sqref="K2544">
    <cfRule type="notContainsBlanks" dxfId="14270" priority="15124">
      <formula>LEN(TRIM(K2544))&gt;0</formula>
    </cfRule>
  </conditionalFormatting>
  <conditionalFormatting sqref="M2544">
    <cfRule type="containsText" dxfId="14269" priority="15123" operator="containsText" text="Complete">
      <formula>NOT(ISERROR(SEARCH("Complete",M2544)))</formula>
    </cfRule>
  </conditionalFormatting>
  <conditionalFormatting sqref="J2544">
    <cfRule type="notContainsBlanks" dxfId="14268" priority="15122">
      <formula>LEN(TRIM(J2544))&gt;0</formula>
    </cfRule>
  </conditionalFormatting>
  <conditionalFormatting sqref="K2544">
    <cfRule type="notContainsBlanks" dxfId="14267" priority="15121">
      <formula>LEN(TRIM(K2544))&gt;0</formula>
    </cfRule>
  </conditionalFormatting>
  <conditionalFormatting sqref="M2544">
    <cfRule type="containsText" dxfId="14266" priority="15120" operator="containsText" text="Complete">
      <formula>NOT(ISERROR(SEARCH("Complete",M2544)))</formula>
    </cfRule>
  </conditionalFormatting>
  <conditionalFormatting sqref="I2544">
    <cfRule type="cellIs" dxfId="14265" priority="15119" operator="greaterThan">
      <formula>2.35</formula>
    </cfRule>
  </conditionalFormatting>
  <conditionalFormatting sqref="I2544">
    <cfRule type="cellIs" dxfId="14264" priority="15118" operator="greaterThan">
      <formula>2.35</formula>
    </cfRule>
  </conditionalFormatting>
  <conditionalFormatting sqref="I2544">
    <cfRule type="cellIs" dxfId="14263" priority="15117" operator="greaterThan">
      <formula>2.35</formula>
    </cfRule>
  </conditionalFormatting>
  <conditionalFormatting sqref="I2544">
    <cfRule type="cellIs" dxfId="14262" priority="15116" operator="greaterThan">
      <formula>2.35</formula>
    </cfRule>
  </conditionalFormatting>
  <conditionalFormatting sqref="J2545">
    <cfRule type="notContainsBlanks" dxfId="14261" priority="15115">
      <formula>LEN(TRIM(J2545))&gt;0</formula>
    </cfRule>
  </conditionalFormatting>
  <conditionalFormatting sqref="K2545">
    <cfRule type="notContainsBlanks" dxfId="14260" priority="15114">
      <formula>LEN(TRIM(K2545))&gt;0</formula>
    </cfRule>
  </conditionalFormatting>
  <conditionalFormatting sqref="M2545">
    <cfRule type="containsText" dxfId="14259" priority="15113" operator="containsText" text="Complete">
      <formula>NOT(ISERROR(SEARCH("Complete",M2545)))</formula>
    </cfRule>
  </conditionalFormatting>
  <conditionalFormatting sqref="J2545">
    <cfRule type="notContainsBlanks" dxfId="14258" priority="15112">
      <formula>LEN(TRIM(J2545))&gt;0</formula>
    </cfRule>
  </conditionalFormatting>
  <conditionalFormatting sqref="K2545">
    <cfRule type="notContainsBlanks" dxfId="14257" priority="15111">
      <formula>LEN(TRIM(K2545))&gt;0</formula>
    </cfRule>
  </conditionalFormatting>
  <conditionalFormatting sqref="M2545">
    <cfRule type="containsText" dxfId="14256" priority="15110" operator="containsText" text="Complete">
      <formula>NOT(ISERROR(SEARCH("Complete",M2545)))</formula>
    </cfRule>
  </conditionalFormatting>
  <conditionalFormatting sqref="J2545">
    <cfRule type="notContainsBlanks" dxfId="14255" priority="15109">
      <formula>LEN(TRIM(J2545))&gt;0</formula>
    </cfRule>
  </conditionalFormatting>
  <conditionalFormatting sqref="K2545">
    <cfRule type="notContainsBlanks" dxfId="14254" priority="15108">
      <formula>LEN(TRIM(K2545))&gt;0</formula>
    </cfRule>
  </conditionalFormatting>
  <conditionalFormatting sqref="M2545">
    <cfRule type="containsText" dxfId="14253" priority="15107" operator="containsText" text="Complete">
      <formula>NOT(ISERROR(SEARCH("Complete",M2545)))</formula>
    </cfRule>
  </conditionalFormatting>
  <conditionalFormatting sqref="J2545">
    <cfRule type="notContainsBlanks" dxfId="14252" priority="15106">
      <formula>LEN(TRIM(J2545))&gt;0</formula>
    </cfRule>
  </conditionalFormatting>
  <conditionalFormatting sqref="K2545">
    <cfRule type="notContainsBlanks" dxfId="14251" priority="15105">
      <formula>LEN(TRIM(K2545))&gt;0</formula>
    </cfRule>
  </conditionalFormatting>
  <conditionalFormatting sqref="M2545">
    <cfRule type="containsText" dxfId="14250" priority="15104" operator="containsText" text="Complete">
      <formula>NOT(ISERROR(SEARCH("Complete",M2545)))</formula>
    </cfRule>
  </conditionalFormatting>
  <conditionalFormatting sqref="I2545">
    <cfRule type="cellIs" dxfId="14249" priority="15103" operator="greaterThan">
      <formula>2.35</formula>
    </cfRule>
  </conditionalFormatting>
  <conditionalFormatting sqref="I2545">
    <cfRule type="cellIs" dxfId="14248" priority="15102" operator="greaterThan">
      <formula>2.35</formula>
    </cfRule>
  </conditionalFormatting>
  <conditionalFormatting sqref="I2545">
    <cfRule type="cellIs" dxfId="14247" priority="15101" operator="greaterThan">
      <formula>2.35</formula>
    </cfRule>
  </conditionalFormatting>
  <conditionalFormatting sqref="I2545">
    <cfRule type="cellIs" dxfId="14246" priority="15100" operator="greaterThan">
      <formula>2.35</formula>
    </cfRule>
  </conditionalFormatting>
  <conditionalFormatting sqref="J2546">
    <cfRule type="notContainsBlanks" dxfId="14245" priority="15099">
      <formula>LEN(TRIM(J2546))&gt;0</formula>
    </cfRule>
  </conditionalFormatting>
  <conditionalFormatting sqref="K2546">
    <cfRule type="notContainsBlanks" dxfId="14244" priority="15098">
      <formula>LEN(TRIM(K2546))&gt;0</formula>
    </cfRule>
  </conditionalFormatting>
  <conditionalFormatting sqref="M2546">
    <cfRule type="containsText" dxfId="14243" priority="15097" operator="containsText" text="Complete">
      <formula>NOT(ISERROR(SEARCH("Complete",M2546)))</formula>
    </cfRule>
  </conditionalFormatting>
  <conditionalFormatting sqref="J2546">
    <cfRule type="notContainsBlanks" dxfId="14242" priority="15096">
      <formula>LEN(TRIM(J2546))&gt;0</formula>
    </cfRule>
  </conditionalFormatting>
  <conditionalFormatting sqref="K2546">
    <cfRule type="notContainsBlanks" dxfId="14241" priority="15095">
      <formula>LEN(TRIM(K2546))&gt;0</formula>
    </cfRule>
  </conditionalFormatting>
  <conditionalFormatting sqref="M2546">
    <cfRule type="containsText" dxfId="14240" priority="15094" operator="containsText" text="Complete">
      <formula>NOT(ISERROR(SEARCH("Complete",M2546)))</formula>
    </cfRule>
  </conditionalFormatting>
  <conditionalFormatting sqref="J2546">
    <cfRule type="notContainsBlanks" dxfId="14239" priority="15093">
      <formula>LEN(TRIM(J2546))&gt;0</formula>
    </cfRule>
  </conditionalFormatting>
  <conditionalFormatting sqref="K2546">
    <cfRule type="notContainsBlanks" dxfId="14238" priority="15092">
      <formula>LEN(TRIM(K2546))&gt;0</formula>
    </cfRule>
  </conditionalFormatting>
  <conditionalFormatting sqref="M2546">
    <cfRule type="containsText" dxfId="14237" priority="15091" operator="containsText" text="Complete">
      <formula>NOT(ISERROR(SEARCH("Complete",M2546)))</formula>
    </cfRule>
  </conditionalFormatting>
  <conditionalFormatting sqref="J2546">
    <cfRule type="notContainsBlanks" dxfId="14236" priority="15090">
      <formula>LEN(TRIM(J2546))&gt;0</formula>
    </cfRule>
  </conditionalFormatting>
  <conditionalFormatting sqref="K2546">
    <cfRule type="notContainsBlanks" dxfId="14235" priority="15089">
      <formula>LEN(TRIM(K2546))&gt;0</formula>
    </cfRule>
  </conditionalFormatting>
  <conditionalFormatting sqref="M2546">
    <cfRule type="containsText" dxfId="14234" priority="15088" operator="containsText" text="Complete">
      <formula>NOT(ISERROR(SEARCH("Complete",M2546)))</formula>
    </cfRule>
  </conditionalFormatting>
  <conditionalFormatting sqref="I2546">
    <cfRule type="cellIs" dxfId="14233" priority="15087" operator="greaterThan">
      <formula>2.35</formula>
    </cfRule>
  </conditionalFormatting>
  <conditionalFormatting sqref="I2546">
    <cfRule type="cellIs" dxfId="14232" priority="15086" operator="greaterThan">
      <formula>2.35</formula>
    </cfRule>
  </conditionalFormatting>
  <conditionalFormatting sqref="I2546">
    <cfRule type="cellIs" dxfId="14231" priority="15085" operator="greaterThan">
      <formula>2.35</formula>
    </cfRule>
  </conditionalFormatting>
  <conditionalFormatting sqref="I2546">
    <cfRule type="cellIs" dxfId="14230" priority="15084" operator="greaterThan">
      <formula>2.35</formula>
    </cfRule>
  </conditionalFormatting>
  <conditionalFormatting sqref="J2547">
    <cfRule type="notContainsBlanks" dxfId="14229" priority="15083">
      <formula>LEN(TRIM(J2547))&gt;0</formula>
    </cfRule>
  </conditionalFormatting>
  <conditionalFormatting sqref="K2547">
    <cfRule type="notContainsBlanks" dxfId="14228" priority="15082">
      <formula>LEN(TRIM(K2547))&gt;0</formula>
    </cfRule>
  </conditionalFormatting>
  <conditionalFormatting sqref="M2547">
    <cfRule type="containsText" dxfId="14227" priority="15081" operator="containsText" text="Complete">
      <formula>NOT(ISERROR(SEARCH("Complete",M2547)))</formula>
    </cfRule>
  </conditionalFormatting>
  <conditionalFormatting sqref="J2547">
    <cfRule type="notContainsBlanks" dxfId="14226" priority="15080">
      <formula>LEN(TRIM(J2547))&gt;0</formula>
    </cfRule>
  </conditionalFormatting>
  <conditionalFormatting sqref="K2547">
    <cfRule type="notContainsBlanks" dxfId="14225" priority="15079">
      <formula>LEN(TRIM(K2547))&gt;0</formula>
    </cfRule>
  </conditionalFormatting>
  <conditionalFormatting sqref="M2547">
    <cfRule type="containsText" dxfId="14224" priority="15078" operator="containsText" text="Complete">
      <formula>NOT(ISERROR(SEARCH("Complete",M2547)))</formula>
    </cfRule>
  </conditionalFormatting>
  <conditionalFormatting sqref="J2547">
    <cfRule type="notContainsBlanks" dxfId="14223" priority="15077">
      <formula>LEN(TRIM(J2547))&gt;0</formula>
    </cfRule>
  </conditionalFormatting>
  <conditionalFormatting sqref="K2547">
    <cfRule type="notContainsBlanks" dxfId="14222" priority="15076">
      <formula>LEN(TRIM(K2547))&gt;0</formula>
    </cfRule>
  </conditionalFormatting>
  <conditionalFormatting sqref="M2547">
    <cfRule type="containsText" dxfId="14221" priority="15075" operator="containsText" text="Complete">
      <formula>NOT(ISERROR(SEARCH("Complete",M2547)))</formula>
    </cfRule>
  </conditionalFormatting>
  <conditionalFormatting sqref="J2547">
    <cfRule type="notContainsBlanks" dxfId="14220" priority="15074">
      <formula>LEN(TRIM(J2547))&gt;0</formula>
    </cfRule>
  </conditionalFormatting>
  <conditionalFormatting sqref="K2547">
    <cfRule type="notContainsBlanks" dxfId="14219" priority="15073">
      <formula>LEN(TRIM(K2547))&gt;0</formula>
    </cfRule>
  </conditionalFormatting>
  <conditionalFormatting sqref="M2547">
    <cfRule type="containsText" dxfId="14218" priority="15072" operator="containsText" text="Complete">
      <formula>NOT(ISERROR(SEARCH("Complete",M2547)))</formula>
    </cfRule>
  </conditionalFormatting>
  <conditionalFormatting sqref="I2547">
    <cfRule type="cellIs" dxfId="14217" priority="15071" operator="greaterThan">
      <formula>2.35</formula>
    </cfRule>
  </conditionalFormatting>
  <conditionalFormatting sqref="I2547">
    <cfRule type="cellIs" dxfId="14216" priority="15070" operator="greaterThan">
      <formula>2.35</formula>
    </cfRule>
  </conditionalFormatting>
  <conditionalFormatting sqref="I2547">
    <cfRule type="cellIs" dxfId="14215" priority="15069" operator="greaterThan">
      <formula>2.35</formula>
    </cfRule>
  </conditionalFormatting>
  <conditionalFormatting sqref="I2547">
    <cfRule type="cellIs" dxfId="14214" priority="15068" operator="greaterThan">
      <formula>2.35</formula>
    </cfRule>
  </conditionalFormatting>
  <conditionalFormatting sqref="J2548">
    <cfRule type="notContainsBlanks" dxfId="14213" priority="15067">
      <formula>LEN(TRIM(J2548))&gt;0</formula>
    </cfRule>
  </conditionalFormatting>
  <conditionalFormatting sqref="K2548">
    <cfRule type="notContainsBlanks" dxfId="14212" priority="15066">
      <formula>LEN(TRIM(K2548))&gt;0</formula>
    </cfRule>
  </conditionalFormatting>
  <conditionalFormatting sqref="M2548">
    <cfRule type="containsText" dxfId="14211" priority="15065" operator="containsText" text="Complete">
      <formula>NOT(ISERROR(SEARCH("Complete",M2548)))</formula>
    </cfRule>
  </conditionalFormatting>
  <conditionalFormatting sqref="J2548">
    <cfRule type="notContainsBlanks" dxfId="14210" priority="15064">
      <formula>LEN(TRIM(J2548))&gt;0</formula>
    </cfRule>
  </conditionalFormatting>
  <conditionalFormatting sqref="K2548">
    <cfRule type="notContainsBlanks" dxfId="14209" priority="15063">
      <formula>LEN(TRIM(K2548))&gt;0</formula>
    </cfRule>
  </conditionalFormatting>
  <conditionalFormatting sqref="M2548">
    <cfRule type="containsText" dxfId="14208" priority="15062" operator="containsText" text="Complete">
      <formula>NOT(ISERROR(SEARCH("Complete",M2548)))</formula>
    </cfRule>
  </conditionalFormatting>
  <conditionalFormatting sqref="J2548">
    <cfRule type="notContainsBlanks" dxfId="14207" priority="15061">
      <formula>LEN(TRIM(J2548))&gt;0</formula>
    </cfRule>
  </conditionalFormatting>
  <conditionalFormatting sqref="K2548">
    <cfRule type="notContainsBlanks" dxfId="14206" priority="15060">
      <formula>LEN(TRIM(K2548))&gt;0</formula>
    </cfRule>
  </conditionalFormatting>
  <conditionalFormatting sqref="M2548">
    <cfRule type="containsText" dxfId="14205" priority="15059" operator="containsText" text="Complete">
      <formula>NOT(ISERROR(SEARCH("Complete",M2548)))</formula>
    </cfRule>
  </conditionalFormatting>
  <conditionalFormatting sqref="J2548">
    <cfRule type="notContainsBlanks" dxfId="14204" priority="15058">
      <formula>LEN(TRIM(J2548))&gt;0</formula>
    </cfRule>
  </conditionalFormatting>
  <conditionalFormatting sqref="K2548">
    <cfRule type="notContainsBlanks" dxfId="14203" priority="15057">
      <formula>LEN(TRIM(K2548))&gt;0</formula>
    </cfRule>
  </conditionalFormatting>
  <conditionalFormatting sqref="M2548">
    <cfRule type="containsText" dxfId="14202" priority="15056" operator="containsText" text="Complete">
      <formula>NOT(ISERROR(SEARCH("Complete",M2548)))</formula>
    </cfRule>
  </conditionalFormatting>
  <conditionalFormatting sqref="I2548">
    <cfRule type="cellIs" dxfId="14201" priority="15055" operator="greaterThan">
      <formula>2.35</formula>
    </cfRule>
  </conditionalFormatting>
  <conditionalFormatting sqref="I2548">
    <cfRule type="cellIs" dxfId="14200" priority="15054" operator="greaterThan">
      <formula>2.35</formula>
    </cfRule>
  </conditionalFormatting>
  <conditionalFormatting sqref="I2548">
    <cfRule type="cellIs" dxfId="14199" priority="15053" operator="greaterThan">
      <formula>2.35</formula>
    </cfRule>
  </conditionalFormatting>
  <conditionalFormatting sqref="I2548">
    <cfRule type="cellIs" dxfId="14198" priority="15052" operator="greaterThan">
      <formula>2.35</formula>
    </cfRule>
  </conditionalFormatting>
  <conditionalFormatting sqref="J2549">
    <cfRule type="notContainsBlanks" dxfId="14197" priority="15051">
      <formula>LEN(TRIM(J2549))&gt;0</formula>
    </cfRule>
  </conditionalFormatting>
  <conditionalFormatting sqref="K2549">
    <cfRule type="notContainsBlanks" dxfId="14196" priority="15050">
      <formula>LEN(TRIM(K2549))&gt;0</formula>
    </cfRule>
  </conditionalFormatting>
  <conditionalFormatting sqref="M2549">
    <cfRule type="containsText" dxfId="14195" priority="15049" operator="containsText" text="Complete">
      <formula>NOT(ISERROR(SEARCH("Complete",M2549)))</formula>
    </cfRule>
  </conditionalFormatting>
  <conditionalFormatting sqref="J2549">
    <cfRule type="notContainsBlanks" dxfId="14194" priority="15048">
      <formula>LEN(TRIM(J2549))&gt;0</formula>
    </cfRule>
  </conditionalFormatting>
  <conditionalFormatting sqref="K2549">
    <cfRule type="notContainsBlanks" dxfId="14193" priority="15047">
      <formula>LEN(TRIM(K2549))&gt;0</formula>
    </cfRule>
  </conditionalFormatting>
  <conditionalFormatting sqref="M2549">
    <cfRule type="containsText" dxfId="14192" priority="15046" operator="containsText" text="Complete">
      <formula>NOT(ISERROR(SEARCH("Complete",M2549)))</formula>
    </cfRule>
  </conditionalFormatting>
  <conditionalFormatting sqref="J2549">
    <cfRule type="notContainsBlanks" dxfId="14191" priority="15045">
      <formula>LEN(TRIM(J2549))&gt;0</formula>
    </cfRule>
  </conditionalFormatting>
  <conditionalFormatting sqref="K2549">
    <cfRule type="notContainsBlanks" dxfId="14190" priority="15044">
      <formula>LEN(TRIM(K2549))&gt;0</formula>
    </cfRule>
  </conditionalFormatting>
  <conditionalFormatting sqref="M2549">
    <cfRule type="containsText" dxfId="14189" priority="15043" operator="containsText" text="Complete">
      <formula>NOT(ISERROR(SEARCH("Complete",M2549)))</formula>
    </cfRule>
  </conditionalFormatting>
  <conditionalFormatting sqref="J2549">
    <cfRule type="notContainsBlanks" dxfId="14188" priority="15042">
      <formula>LEN(TRIM(J2549))&gt;0</formula>
    </cfRule>
  </conditionalFormatting>
  <conditionalFormatting sqref="K2549">
    <cfRule type="notContainsBlanks" dxfId="14187" priority="15041">
      <formula>LEN(TRIM(K2549))&gt;0</formula>
    </cfRule>
  </conditionalFormatting>
  <conditionalFormatting sqref="M2549">
    <cfRule type="containsText" dxfId="14186" priority="15040" operator="containsText" text="Complete">
      <formula>NOT(ISERROR(SEARCH("Complete",M2549)))</formula>
    </cfRule>
  </conditionalFormatting>
  <conditionalFormatting sqref="I2549">
    <cfRule type="cellIs" dxfId="14185" priority="15039" operator="greaterThan">
      <formula>2.35</formula>
    </cfRule>
  </conditionalFormatting>
  <conditionalFormatting sqref="I2549">
    <cfRule type="cellIs" dxfId="14184" priority="15038" operator="greaterThan">
      <formula>2.35</formula>
    </cfRule>
  </conditionalFormatting>
  <conditionalFormatting sqref="I2549">
    <cfRule type="cellIs" dxfId="14183" priority="15037" operator="greaterThan">
      <formula>2.35</formula>
    </cfRule>
  </conditionalFormatting>
  <conditionalFormatting sqref="I2549">
    <cfRule type="cellIs" dxfId="14182" priority="15036" operator="greaterThan">
      <formula>2.35</formula>
    </cfRule>
  </conditionalFormatting>
  <conditionalFormatting sqref="J2550">
    <cfRule type="notContainsBlanks" dxfId="14181" priority="15035">
      <formula>LEN(TRIM(J2550))&gt;0</formula>
    </cfRule>
  </conditionalFormatting>
  <conditionalFormatting sqref="K2550">
    <cfRule type="notContainsBlanks" dxfId="14180" priority="15034">
      <formula>LEN(TRIM(K2550))&gt;0</formula>
    </cfRule>
  </conditionalFormatting>
  <conditionalFormatting sqref="M2550">
    <cfRule type="containsText" dxfId="14179" priority="15033" operator="containsText" text="Complete">
      <formula>NOT(ISERROR(SEARCH("Complete",M2550)))</formula>
    </cfRule>
  </conditionalFormatting>
  <conditionalFormatting sqref="J2550">
    <cfRule type="notContainsBlanks" dxfId="14178" priority="15032">
      <formula>LEN(TRIM(J2550))&gt;0</formula>
    </cfRule>
  </conditionalFormatting>
  <conditionalFormatting sqref="K2550">
    <cfRule type="notContainsBlanks" dxfId="14177" priority="15031">
      <formula>LEN(TRIM(K2550))&gt;0</formula>
    </cfRule>
  </conditionalFormatting>
  <conditionalFormatting sqref="M2550">
    <cfRule type="containsText" dxfId="14176" priority="15030" operator="containsText" text="Complete">
      <formula>NOT(ISERROR(SEARCH("Complete",M2550)))</formula>
    </cfRule>
  </conditionalFormatting>
  <conditionalFormatting sqref="J2550">
    <cfRule type="notContainsBlanks" dxfId="14175" priority="15029">
      <formula>LEN(TRIM(J2550))&gt;0</formula>
    </cfRule>
  </conditionalFormatting>
  <conditionalFormatting sqref="K2550">
    <cfRule type="notContainsBlanks" dxfId="14174" priority="15028">
      <formula>LEN(TRIM(K2550))&gt;0</formula>
    </cfRule>
  </conditionalFormatting>
  <conditionalFormatting sqref="M2550">
    <cfRule type="containsText" dxfId="14173" priority="15027" operator="containsText" text="Complete">
      <formula>NOT(ISERROR(SEARCH("Complete",M2550)))</formula>
    </cfRule>
  </conditionalFormatting>
  <conditionalFormatting sqref="J2550">
    <cfRule type="notContainsBlanks" dxfId="14172" priority="15026">
      <formula>LEN(TRIM(J2550))&gt;0</formula>
    </cfRule>
  </conditionalFormatting>
  <conditionalFormatting sqref="K2550">
    <cfRule type="notContainsBlanks" dxfId="14171" priority="15025">
      <formula>LEN(TRIM(K2550))&gt;0</formula>
    </cfRule>
  </conditionalFormatting>
  <conditionalFormatting sqref="M2550">
    <cfRule type="containsText" dxfId="14170" priority="15024" operator="containsText" text="Complete">
      <formula>NOT(ISERROR(SEARCH("Complete",M2550)))</formula>
    </cfRule>
  </conditionalFormatting>
  <conditionalFormatting sqref="I2550">
    <cfRule type="cellIs" dxfId="14169" priority="15023" operator="greaterThan">
      <formula>2.35</formula>
    </cfRule>
  </conditionalFormatting>
  <conditionalFormatting sqref="I2550">
    <cfRule type="cellIs" dxfId="14168" priority="15022" operator="greaterThan">
      <formula>2.35</formula>
    </cfRule>
  </conditionalFormatting>
  <conditionalFormatting sqref="I2550">
    <cfRule type="cellIs" dxfId="14167" priority="15021" operator="greaterThan">
      <formula>2.35</formula>
    </cfRule>
  </conditionalFormatting>
  <conditionalFormatting sqref="I2550">
    <cfRule type="cellIs" dxfId="14166" priority="15020" operator="greaterThan">
      <formula>2.35</formula>
    </cfRule>
  </conditionalFormatting>
  <conditionalFormatting sqref="J2551">
    <cfRule type="notContainsBlanks" dxfId="14165" priority="15019">
      <formula>LEN(TRIM(J2551))&gt;0</formula>
    </cfRule>
  </conditionalFormatting>
  <conditionalFormatting sqref="K2551">
    <cfRule type="notContainsBlanks" dxfId="14164" priority="15018">
      <formula>LEN(TRIM(K2551))&gt;0</formula>
    </cfRule>
  </conditionalFormatting>
  <conditionalFormatting sqref="M2551">
    <cfRule type="containsText" dxfId="14163" priority="15017" operator="containsText" text="Complete">
      <formula>NOT(ISERROR(SEARCH("Complete",M2551)))</formula>
    </cfRule>
  </conditionalFormatting>
  <conditionalFormatting sqref="J2551">
    <cfRule type="notContainsBlanks" dxfId="14162" priority="15016">
      <formula>LEN(TRIM(J2551))&gt;0</formula>
    </cfRule>
  </conditionalFormatting>
  <conditionalFormatting sqref="K2551">
    <cfRule type="notContainsBlanks" dxfId="14161" priority="15015">
      <formula>LEN(TRIM(K2551))&gt;0</formula>
    </cfRule>
  </conditionalFormatting>
  <conditionalFormatting sqref="M2551">
    <cfRule type="containsText" dxfId="14160" priority="15014" operator="containsText" text="Complete">
      <formula>NOT(ISERROR(SEARCH("Complete",M2551)))</formula>
    </cfRule>
  </conditionalFormatting>
  <conditionalFormatting sqref="J2551">
    <cfRule type="notContainsBlanks" dxfId="14159" priority="15013">
      <formula>LEN(TRIM(J2551))&gt;0</formula>
    </cfRule>
  </conditionalFormatting>
  <conditionalFormatting sqref="K2551">
    <cfRule type="notContainsBlanks" dxfId="14158" priority="15012">
      <formula>LEN(TRIM(K2551))&gt;0</formula>
    </cfRule>
  </conditionalFormatting>
  <conditionalFormatting sqref="M2551">
    <cfRule type="containsText" dxfId="14157" priority="15011" operator="containsText" text="Complete">
      <formula>NOT(ISERROR(SEARCH("Complete",M2551)))</formula>
    </cfRule>
  </conditionalFormatting>
  <conditionalFormatting sqref="J2551">
    <cfRule type="notContainsBlanks" dxfId="14156" priority="15010">
      <formula>LEN(TRIM(J2551))&gt;0</formula>
    </cfRule>
  </conditionalFormatting>
  <conditionalFormatting sqref="K2551">
    <cfRule type="notContainsBlanks" dxfId="14155" priority="15009">
      <formula>LEN(TRIM(K2551))&gt;0</formula>
    </cfRule>
  </conditionalFormatting>
  <conditionalFormatting sqref="M2551">
    <cfRule type="containsText" dxfId="14154" priority="15008" operator="containsText" text="Complete">
      <formula>NOT(ISERROR(SEARCH("Complete",M2551)))</formula>
    </cfRule>
  </conditionalFormatting>
  <conditionalFormatting sqref="I2551">
    <cfRule type="cellIs" dxfId="14153" priority="15007" operator="greaterThan">
      <formula>2.35</formula>
    </cfRule>
  </conditionalFormatting>
  <conditionalFormatting sqref="I2551">
    <cfRule type="cellIs" dxfId="14152" priority="15006" operator="greaterThan">
      <formula>2.35</formula>
    </cfRule>
  </conditionalFormatting>
  <conditionalFormatting sqref="I2551">
    <cfRule type="cellIs" dxfId="14151" priority="15005" operator="greaterThan">
      <formula>2.35</formula>
    </cfRule>
  </conditionalFormatting>
  <conditionalFormatting sqref="I2551">
    <cfRule type="cellIs" dxfId="14150" priority="15004" operator="greaterThan">
      <formula>2.35</formula>
    </cfRule>
  </conditionalFormatting>
  <conditionalFormatting sqref="J2552">
    <cfRule type="notContainsBlanks" dxfId="14149" priority="15003">
      <formula>LEN(TRIM(J2552))&gt;0</formula>
    </cfRule>
  </conditionalFormatting>
  <conditionalFormatting sqref="K2552">
    <cfRule type="notContainsBlanks" dxfId="14148" priority="15002">
      <formula>LEN(TRIM(K2552))&gt;0</formula>
    </cfRule>
  </conditionalFormatting>
  <conditionalFormatting sqref="M2552">
    <cfRule type="containsText" dxfId="14147" priority="15001" operator="containsText" text="Complete">
      <formula>NOT(ISERROR(SEARCH("Complete",M2552)))</formula>
    </cfRule>
  </conditionalFormatting>
  <conditionalFormatting sqref="J2552">
    <cfRule type="notContainsBlanks" dxfId="14146" priority="15000">
      <formula>LEN(TRIM(J2552))&gt;0</formula>
    </cfRule>
  </conditionalFormatting>
  <conditionalFormatting sqref="K2552">
    <cfRule type="notContainsBlanks" dxfId="14145" priority="14999">
      <formula>LEN(TRIM(K2552))&gt;0</formula>
    </cfRule>
  </conditionalFormatting>
  <conditionalFormatting sqref="M2552">
    <cfRule type="containsText" dxfId="14144" priority="14998" operator="containsText" text="Complete">
      <formula>NOT(ISERROR(SEARCH("Complete",M2552)))</formula>
    </cfRule>
  </conditionalFormatting>
  <conditionalFormatting sqref="J2552">
    <cfRule type="notContainsBlanks" dxfId="14143" priority="14997">
      <formula>LEN(TRIM(J2552))&gt;0</formula>
    </cfRule>
  </conditionalFormatting>
  <conditionalFormatting sqref="K2552">
    <cfRule type="notContainsBlanks" dxfId="14142" priority="14996">
      <formula>LEN(TRIM(K2552))&gt;0</formula>
    </cfRule>
  </conditionalFormatting>
  <conditionalFormatting sqref="M2552">
    <cfRule type="containsText" dxfId="14141" priority="14995" operator="containsText" text="Complete">
      <formula>NOT(ISERROR(SEARCH("Complete",M2552)))</formula>
    </cfRule>
  </conditionalFormatting>
  <conditionalFormatting sqref="J2552">
    <cfRule type="notContainsBlanks" dxfId="14140" priority="14994">
      <formula>LEN(TRIM(J2552))&gt;0</formula>
    </cfRule>
  </conditionalFormatting>
  <conditionalFormatting sqref="K2552">
    <cfRule type="notContainsBlanks" dxfId="14139" priority="14993">
      <formula>LEN(TRIM(K2552))&gt;0</formula>
    </cfRule>
  </conditionalFormatting>
  <conditionalFormatting sqref="M2552">
    <cfRule type="containsText" dxfId="14138" priority="14992" operator="containsText" text="Complete">
      <formula>NOT(ISERROR(SEARCH("Complete",M2552)))</formula>
    </cfRule>
  </conditionalFormatting>
  <conditionalFormatting sqref="I2552">
    <cfRule type="cellIs" dxfId="14137" priority="14991" operator="greaterThan">
      <formula>2.35</formula>
    </cfRule>
  </conditionalFormatting>
  <conditionalFormatting sqref="I2552">
    <cfRule type="cellIs" dxfId="14136" priority="14990" operator="greaterThan">
      <formula>2.35</formula>
    </cfRule>
  </conditionalFormatting>
  <conditionalFormatting sqref="I2552">
    <cfRule type="cellIs" dxfId="14135" priority="14989" operator="greaterThan">
      <formula>2.35</formula>
    </cfRule>
  </conditionalFormatting>
  <conditionalFormatting sqref="I2552">
    <cfRule type="cellIs" dxfId="14134" priority="14988" operator="greaterThan">
      <formula>2.35</formula>
    </cfRule>
  </conditionalFormatting>
  <conditionalFormatting sqref="J2553">
    <cfRule type="notContainsBlanks" dxfId="14133" priority="14987">
      <formula>LEN(TRIM(J2553))&gt;0</formula>
    </cfRule>
  </conditionalFormatting>
  <conditionalFormatting sqref="K2553">
    <cfRule type="notContainsBlanks" dxfId="14132" priority="14986">
      <formula>LEN(TRIM(K2553))&gt;0</formula>
    </cfRule>
  </conditionalFormatting>
  <conditionalFormatting sqref="M2553">
    <cfRule type="containsText" dxfId="14131" priority="14985" operator="containsText" text="Complete">
      <formula>NOT(ISERROR(SEARCH("Complete",M2553)))</formula>
    </cfRule>
  </conditionalFormatting>
  <conditionalFormatting sqref="J2553">
    <cfRule type="notContainsBlanks" dxfId="14130" priority="14984">
      <formula>LEN(TRIM(J2553))&gt;0</formula>
    </cfRule>
  </conditionalFormatting>
  <conditionalFormatting sqref="K2553">
    <cfRule type="notContainsBlanks" dxfId="14129" priority="14983">
      <formula>LEN(TRIM(K2553))&gt;0</formula>
    </cfRule>
  </conditionalFormatting>
  <conditionalFormatting sqref="M2553">
    <cfRule type="containsText" dxfId="14128" priority="14982" operator="containsText" text="Complete">
      <formula>NOT(ISERROR(SEARCH("Complete",M2553)))</formula>
    </cfRule>
  </conditionalFormatting>
  <conditionalFormatting sqref="J2553">
    <cfRule type="notContainsBlanks" dxfId="14127" priority="14981">
      <formula>LEN(TRIM(J2553))&gt;0</formula>
    </cfRule>
  </conditionalFormatting>
  <conditionalFormatting sqref="K2553">
    <cfRule type="notContainsBlanks" dxfId="14126" priority="14980">
      <formula>LEN(TRIM(K2553))&gt;0</formula>
    </cfRule>
  </conditionalFormatting>
  <conditionalFormatting sqref="M2553">
    <cfRule type="containsText" dxfId="14125" priority="14979" operator="containsText" text="Complete">
      <formula>NOT(ISERROR(SEARCH("Complete",M2553)))</formula>
    </cfRule>
  </conditionalFormatting>
  <conditionalFormatting sqref="J2553">
    <cfRule type="notContainsBlanks" dxfId="14124" priority="14978">
      <formula>LEN(TRIM(J2553))&gt;0</formula>
    </cfRule>
  </conditionalFormatting>
  <conditionalFormatting sqref="K2553">
    <cfRule type="notContainsBlanks" dxfId="14123" priority="14977">
      <formula>LEN(TRIM(K2553))&gt;0</formula>
    </cfRule>
  </conditionalFormatting>
  <conditionalFormatting sqref="M2553">
    <cfRule type="containsText" dxfId="14122" priority="14976" operator="containsText" text="Complete">
      <formula>NOT(ISERROR(SEARCH("Complete",M2553)))</formula>
    </cfRule>
  </conditionalFormatting>
  <conditionalFormatting sqref="I2553">
    <cfRule type="cellIs" dxfId="14121" priority="14975" operator="greaterThan">
      <formula>2.35</formula>
    </cfRule>
  </conditionalFormatting>
  <conditionalFormatting sqref="I2553">
    <cfRule type="cellIs" dxfId="14120" priority="14974" operator="greaterThan">
      <formula>2.35</formula>
    </cfRule>
  </conditionalFormatting>
  <conditionalFormatting sqref="I2553">
    <cfRule type="cellIs" dxfId="14119" priority="14973" operator="greaterThan">
      <formula>2.35</formula>
    </cfRule>
  </conditionalFormatting>
  <conditionalFormatting sqref="I2553">
    <cfRule type="cellIs" dxfId="14118" priority="14972" operator="greaterThan">
      <formula>2.35</formula>
    </cfRule>
  </conditionalFormatting>
  <conditionalFormatting sqref="J2554">
    <cfRule type="notContainsBlanks" dxfId="14117" priority="14971">
      <formula>LEN(TRIM(J2554))&gt;0</formula>
    </cfRule>
  </conditionalFormatting>
  <conditionalFormatting sqref="K2554">
    <cfRule type="notContainsBlanks" dxfId="14116" priority="14970">
      <formula>LEN(TRIM(K2554))&gt;0</formula>
    </cfRule>
  </conditionalFormatting>
  <conditionalFormatting sqref="M2554">
    <cfRule type="containsText" dxfId="14115" priority="14969" operator="containsText" text="Complete">
      <formula>NOT(ISERROR(SEARCH("Complete",M2554)))</formula>
    </cfRule>
  </conditionalFormatting>
  <conditionalFormatting sqref="J2554">
    <cfRule type="notContainsBlanks" dxfId="14114" priority="14968">
      <formula>LEN(TRIM(J2554))&gt;0</formula>
    </cfRule>
  </conditionalFormatting>
  <conditionalFormatting sqref="K2554">
    <cfRule type="notContainsBlanks" dxfId="14113" priority="14967">
      <formula>LEN(TRIM(K2554))&gt;0</formula>
    </cfRule>
  </conditionalFormatting>
  <conditionalFormatting sqref="M2554">
    <cfRule type="containsText" dxfId="14112" priority="14966" operator="containsText" text="Complete">
      <formula>NOT(ISERROR(SEARCH("Complete",M2554)))</formula>
    </cfRule>
  </conditionalFormatting>
  <conditionalFormatting sqref="J2554">
    <cfRule type="notContainsBlanks" dxfId="14111" priority="14965">
      <formula>LEN(TRIM(J2554))&gt;0</formula>
    </cfRule>
  </conditionalFormatting>
  <conditionalFormatting sqref="K2554">
    <cfRule type="notContainsBlanks" dxfId="14110" priority="14964">
      <formula>LEN(TRIM(K2554))&gt;0</formula>
    </cfRule>
  </conditionalFormatting>
  <conditionalFormatting sqref="M2554">
    <cfRule type="containsText" dxfId="14109" priority="14963" operator="containsText" text="Complete">
      <formula>NOT(ISERROR(SEARCH("Complete",M2554)))</formula>
    </cfRule>
  </conditionalFormatting>
  <conditionalFormatting sqref="J2554">
    <cfRule type="notContainsBlanks" dxfId="14108" priority="14962">
      <formula>LEN(TRIM(J2554))&gt;0</formula>
    </cfRule>
  </conditionalFormatting>
  <conditionalFormatting sqref="K2554">
    <cfRule type="notContainsBlanks" dxfId="14107" priority="14961">
      <formula>LEN(TRIM(K2554))&gt;0</formula>
    </cfRule>
  </conditionalFormatting>
  <conditionalFormatting sqref="M2554">
    <cfRule type="containsText" dxfId="14106" priority="14960" operator="containsText" text="Complete">
      <formula>NOT(ISERROR(SEARCH("Complete",M2554)))</formula>
    </cfRule>
  </conditionalFormatting>
  <conditionalFormatting sqref="I2554">
    <cfRule type="cellIs" dxfId="14105" priority="14959" operator="greaterThan">
      <formula>2.35</formula>
    </cfRule>
  </conditionalFormatting>
  <conditionalFormatting sqref="I2554">
    <cfRule type="cellIs" dxfId="14104" priority="14958" operator="greaterThan">
      <formula>2.35</formula>
    </cfRule>
  </conditionalFormatting>
  <conditionalFormatting sqref="I2554">
    <cfRule type="cellIs" dxfId="14103" priority="14957" operator="greaterThan">
      <formula>2.35</formula>
    </cfRule>
  </conditionalFormatting>
  <conditionalFormatting sqref="I2554">
    <cfRule type="cellIs" dxfId="14102" priority="14956" operator="greaterThan">
      <formula>2.35</formula>
    </cfRule>
  </conditionalFormatting>
  <conditionalFormatting sqref="J2555">
    <cfRule type="notContainsBlanks" dxfId="14101" priority="14955">
      <formula>LEN(TRIM(J2555))&gt;0</formula>
    </cfRule>
  </conditionalFormatting>
  <conditionalFormatting sqref="K2555">
    <cfRule type="notContainsBlanks" dxfId="14100" priority="14954">
      <formula>LEN(TRIM(K2555))&gt;0</formula>
    </cfRule>
  </conditionalFormatting>
  <conditionalFormatting sqref="M2555">
    <cfRule type="containsText" dxfId="14099" priority="14953" operator="containsText" text="Complete">
      <formula>NOT(ISERROR(SEARCH("Complete",M2555)))</formula>
    </cfRule>
  </conditionalFormatting>
  <conditionalFormatting sqref="J2555">
    <cfRule type="notContainsBlanks" dxfId="14098" priority="14952">
      <formula>LEN(TRIM(J2555))&gt;0</formula>
    </cfRule>
  </conditionalFormatting>
  <conditionalFormatting sqref="K2555">
    <cfRule type="notContainsBlanks" dxfId="14097" priority="14951">
      <formula>LEN(TRIM(K2555))&gt;0</formula>
    </cfRule>
  </conditionalFormatting>
  <conditionalFormatting sqref="M2555">
    <cfRule type="containsText" dxfId="14096" priority="14950" operator="containsText" text="Complete">
      <formula>NOT(ISERROR(SEARCH("Complete",M2555)))</formula>
    </cfRule>
  </conditionalFormatting>
  <conditionalFormatting sqref="J2555">
    <cfRule type="notContainsBlanks" dxfId="14095" priority="14949">
      <formula>LEN(TRIM(J2555))&gt;0</formula>
    </cfRule>
  </conditionalFormatting>
  <conditionalFormatting sqref="K2555">
    <cfRule type="notContainsBlanks" dxfId="14094" priority="14948">
      <formula>LEN(TRIM(K2555))&gt;0</formula>
    </cfRule>
  </conditionalFormatting>
  <conditionalFormatting sqref="M2555">
    <cfRule type="containsText" dxfId="14093" priority="14947" operator="containsText" text="Complete">
      <formula>NOT(ISERROR(SEARCH("Complete",M2555)))</formula>
    </cfRule>
  </conditionalFormatting>
  <conditionalFormatting sqref="J2555">
    <cfRule type="notContainsBlanks" dxfId="14092" priority="14946">
      <formula>LEN(TRIM(J2555))&gt;0</formula>
    </cfRule>
  </conditionalFormatting>
  <conditionalFormatting sqref="K2555">
    <cfRule type="notContainsBlanks" dxfId="14091" priority="14945">
      <formula>LEN(TRIM(K2555))&gt;0</formula>
    </cfRule>
  </conditionalFormatting>
  <conditionalFormatting sqref="M2555">
    <cfRule type="containsText" dxfId="14090" priority="14944" operator="containsText" text="Complete">
      <formula>NOT(ISERROR(SEARCH("Complete",M2555)))</formula>
    </cfRule>
  </conditionalFormatting>
  <conditionalFormatting sqref="I2555">
    <cfRule type="cellIs" dxfId="14089" priority="14943" operator="greaterThan">
      <formula>2.35</formula>
    </cfRule>
  </conditionalFormatting>
  <conditionalFormatting sqref="I2555">
    <cfRule type="cellIs" dxfId="14088" priority="14942" operator="greaterThan">
      <formula>2.35</formula>
    </cfRule>
  </conditionalFormatting>
  <conditionalFormatting sqref="I2555">
    <cfRule type="cellIs" dxfId="14087" priority="14941" operator="greaterThan">
      <formula>2.35</formula>
    </cfRule>
  </conditionalFormatting>
  <conditionalFormatting sqref="I2555">
    <cfRule type="cellIs" dxfId="14086" priority="14940" operator="greaterThan">
      <formula>2.35</formula>
    </cfRule>
  </conditionalFormatting>
  <conditionalFormatting sqref="J2556">
    <cfRule type="notContainsBlanks" dxfId="14085" priority="14939">
      <formula>LEN(TRIM(J2556))&gt;0</formula>
    </cfRule>
  </conditionalFormatting>
  <conditionalFormatting sqref="K2556">
    <cfRule type="notContainsBlanks" dxfId="14084" priority="14938">
      <formula>LEN(TRIM(K2556))&gt;0</formula>
    </cfRule>
  </conditionalFormatting>
  <conditionalFormatting sqref="M2556">
    <cfRule type="containsText" dxfId="14083" priority="14937" operator="containsText" text="Complete">
      <formula>NOT(ISERROR(SEARCH("Complete",M2556)))</formula>
    </cfRule>
  </conditionalFormatting>
  <conditionalFormatting sqref="J2556">
    <cfRule type="notContainsBlanks" dxfId="14082" priority="14936">
      <formula>LEN(TRIM(J2556))&gt;0</formula>
    </cfRule>
  </conditionalFormatting>
  <conditionalFormatting sqref="K2556">
    <cfRule type="notContainsBlanks" dxfId="14081" priority="14935">
      <formula>LEN(TRIM(K2556))&gt;0</formula>
    </cfRule>
  </conditionalFormatting>
  <conditionalFormatting sqref="M2556">
    <cfRule type="containsText" dxfId="14080" priority="14934" operator="containsText" text="Complete">
      <formula>NOT(ISERROR(SEARCH("Complete",M2556)))</formula>
    </cfRule>
  </conditionalFormatting>
  <conditionalFormatting sqref="J2556">
    <cfRule type="notContainsBlanks" dxfId="14079" priority="14933">
      <formula>LEN(TRIM(J2556))&gt;0</formula>
    </cfRule>
  </conditionalFormatting>
  <conditionalFormatting sqref="K2556">
    <cfRule type="notContainsBlanks" dxfId="14078" priority="14932">
      <formula>LEN(TRIM(K2556))&gt;0</formula>
    </cfRule>
  </conditionalFormatting>
  <conditionalFormatting sqref="M2556">
    <cfRule type="containsText" dxfId="14077" priority="14931" operator="containsText" text="Complete">
      <formula>NOT(ISERROR(SEARCH("Complete",M2556)))</formula>
    </cfRule>
  </conditionalFormatting>
  <conditionalFormatting sqref="J2556">
    <cfRule type="notContainsBlanks" dxfId="14076" priority="14930">
      <formula>LEN(TRIM(J2556))&gt;0</formula>
    </cfRule>
  </conditionalFormatting>
  <conditionalFormatting sqref="K2556">
    <cfRule type="notContainsBlanks" dxfId="14075" priority="14929">
      <formula>LEN(TRIM(K2556))&gt;0</formula>
    </cfRule>
  </conditionalFormatting>
  <conditionalFormatting sqref="M2556">
    <cfRule type="containsText" dxfId="14074" priority="14928" operator="containsText" text="Complete">
      <formula>NOT(ISERROR(SEARCH("Complete",M2556)))</formula>
    </cfRule>
  </conditionalFormatting>
  <conditionalFormatting sqref="I2556">
    <cfRule type="cellIs" dxfId="14073" priority="14927" operator="greaterThan">
      <formula>2.35</formula>
    </cfRule>
  </conditionalFormatting>
  <conditionalFormatting sqref="I2556">
    <cfRule type="cellIs" dxfId="14072" priority="14926" operator="greaterThan">
      <formula>2.35</formula>
    </cfRule>
  </conditionalFormatting>
  <conditionalFormatting sqref="I2556">
    <cfRule type="cellIs" dxfId="14071" priority="14925" operator="greaterThan">
      <formula>2.35</formula>
    </cfRule>
  </conditionalFormatting>
  <conditionalFormatting sqref="I2556">
    <cfRule type="cellIs" dxfId="14070" priority="14924" operator="greaterThan">
      <formula>2.35</formula>
    </cfRule>
  </conditionalFormatting>
  <conditionalFormatting sqref="J2557">
    <cfRule type="notContainsBlanks" dxfId="14069" priority="14907">
      <formula>LEN(TRIM(J2557))&gt;0</formula>
    </cfRule>
  </conditionalFormatting>
  <conditionalFormatting sqref="K2557">
    <cfRule type="notContainsBlanks" dxfId="14068" priority="14906">
      <formula>LEN(TRIM(K2557))&gt;0</formula>
    </cfRule>
  </conditionalFormatting>
  <conditionalFormatting sqref="M2557">
    <cfRule type="containsText" dxfId="14067" priority="14905" operator="containsText" text="Complete">
      <formula>NOT(ISERROR(SEARCH("Complete",M2557)))</formula>
    </cfRule>
  </conditionalFormatting>
  <conditionalFormatting sqref="J2557">
    <cfRule type="notContainsBlanks" dxfId="14066" priority="14904">
      <formula>LEN(TRIM(J2557))&gt;0</formula>
    </cfRule>
  </conditionalFormatting>
  <conditionalFormatting sqref="K2557">
    <cfRule type="notContainsBlanks" dxfId="14065" priority="14903">
      <formula>LEN(TRIM(K2557))&gt;0</formula>
    </cfRule>
  </conditionalFormatting>
  <conditionalFormatting sqref="M2557">
    <cfRule type="containsText" dxfId="14064" priority="14902" operator="containsText" text="Complete">
      <formula>NOT(ISERROR(SEARCH("Complete",M2557)))</formula>
    </cfRule>
  </conditionalFormatting>
  <conditionalFormatting sqref="J2557">
    <cfRule type="notContainsBlanks" dxfId="14063" priority="14901">
      <formula>LEN(TRIM(J2557))&gt;0</formula>
    </cfRule>
  </conditionalFormatting>
  <conditionalFormatting sqref="K2557">
    <cfRule type="notContainsBlanks" dxfId="14062" priority="14900">
      <formula>LEN(TRIM(K2557))&gt;0</formula>
    </cfRule>
  </conditionalFormatting>
  <conditionalFormatting sqref="M2557">
    <cfRule type="containsText" dxfId="14061" priority="14899" operator="containsText" text="Complete">
      <formula>NOT(ISERROR(SEARCH("Complete",M2557)))</formula>
    </cfRule>
  </conditionalFormatting>
  <conditionalFormatting sqref="J2557">
    <cfRule type="notContainsBlanks" dxfId="14060" priority="14898">
      <formula>LEN(TRIM(J2557))&gt;0</formula>
    </cfRule>
  </conditionalFormatting>
  <conditionalFormatting sqref="K2557">
    <cfRule type="notContainsBlanks" dxfId="14059" priority="14897">
      <formula>LEN(TRIM(K2557))&gt;0</formula>
    </cfRule>
  </conditionalFormatting>
  <conditionalFormatting sqref="M2557">
    <cfRule type="containsText" dxfId="14058" priority="14896" operator="containsText" text="Complete">
      <formula>NOT(ISERROR(SEARCH("Complete",M2557)))</formula>
    </cfRule>
  </conditionalFormatting>
  <conditionalFormatting sqref="I2557">
    <cfRule type="cellIs" dxfId="14057" priority="14895" operator="greaterThan">
      <formula>2.35</formula>
    </cfRule>
  </conditionalFormatting>
  <conditionalFormatting sqref="I2557">
    <cfRule type="cellIs" dxfId="14056" priority="14894" operator="greaterThan">
      <formula>2.35</formula>
    </cfRule>
  </conditionalFormatting>
  <conditionalFormatting sqref="I2557">
    <cfRule type="cellIs" dxfId="14055" priority="14893" operator="greaterThan">
      <formula>2.35</formula>
    </cfRule>
  </conditionalFormatting>
  <conditionalFormatting sqref="I2557">
    <cfRule type="cellIs" dxfId="14054" priority="14892" operator="greaterThan">
      <formula>2.35</formula>
    </cfRule>
  </conditionalFormatting>
  <conditionalFormatting sqref="J2559">
    <cfRule type="notContainsBlanks" dxfId="14053" priority="14859">
      <formula>LEN(TRIM(J2559))&gt;0</formula>
    </cfRule>
  </conditionalFormatting>
  <conditionalFormatting sqref="K2559">
    <cfRule type="notContainsBlanks" dxfId="14052" priority="14858">
      <formula>LEN(TRIM(K2559))&gt;0</formula>
    </cfRule>
  </conditionalFormatting>
  <conditionalFormatting sqref="M2559">
    <cfRule type="containsText" dxfId="14051" priority="14857" operator="containsText" text="Complete">
      <formula>NOT(ISERROR(SEARCH("Complete",M2559)))</formula>
    </cfRule>
  </conditionalFormatting>
  <conditionalFormatting sqref="J2559">
    <cfRule type="notContainsBlanks" dxfId="14050" priority="14856">
      <formula>LEN(TRIM(J2559))&gt;0</formula>
    </cfRule>
  </conditionalFormatting>
  <conditionalFormatting sqref="K2559">
    <cfRule type="notContainsBlanks" dxfId="14049" priority="14855">
      <formula>LEN(TRIM(K2559))&gt;0</formula>
    </cfRule>
  </conditionalFormatting>
  <conditionalFormatting sqref="M2559">
    <cfRule type="containsText" dxfId="14048" priority="14854" operator="containsText" text="Complete">
      <formula>NOT(ISERROR(SEARCH("Complete",M2559)))</formula>
    </cfRule>
  </conditionalFormatting>
  <conditionalFormatting sqref="J2559">
    <cfRule type="notContainsBlanks" dxfId="14047" priority="14853">
      <formula>LEN(TRIM(J2559))&gt;0</formula>
    </cfRule>
  </conditionalFormatting>
  <conditionalFormatting sqref="K2559">
    <cfRule type="notContainsBlanks" dxfId="14046" priority="14852">
      <formula>LEN(TRIM(K2559))&gt;0</formula>
    </cfRule>
  </conditionalFormatting>
  <conditionalFormatting sqref="M2559">
    <cfRule type="containsText" dxfId="14045" priority="14851" operator="containsText" text="Complete">
      <formula>NOT(ISERROR(SEARCH("Complete",M2559)))</formula>
    </cfRule>
  </conditionalFormatting>
  <conditionalFormatting sqref="J2559">
    <cfRule type="notContainsBlanks" dxfId="14044" priority="14850">
      <formula>LEN(TRIM(J2559))&gt;0</formula>
    </cfRule>
  </conditionalFormatting>
  <conditionalFormatting sqref="K2559">
    <cfRule type="notContainsBlanks" dxfId="14043" priority="14849">
      <formula>LEN(TRIM(K2559))&gt;0</formula>
    </cfRule>
  </conditionalFormatting>
  <conditionalFormatting sqref="M2559">
    <cfRule type="containsText" dxfId="14042" priority="14848" operator="containsText" text="Complete">
      <formula>NOT(ISERROR(SEARCH("Complete",M2559)))</formula>
    </cfRule>
  </conditionalFormatting>
  <conditionalFormatting sqref="I2559">
    <cfRule type="cellIs" dxfId="14041" priority="14847" operator="greaterThan">
      <formula>2.35</formula>
    </cfRule>
  </conditionalFormatting>
  <conditionalFormatting sqref="I2559">
    <cfRule type="cellIs" dxfId="14040" priority="14846" operator="greaterThan">
      <formula>2.35</formula>
    </cfRule>
  </conditionalFormatting>
  <conditionalFormatting sqref="I2559">
    <cfRule type="cellIs" dxfId="14039" priority="14845" operator="greaterThan">
      <formula>2.35</formula>
    </cfRule>
  </conditionalFormatting>
  <conditionalFormatting sqref="I2559">
    <cfRule type="cellIs" dxfId="14038" priority="14844" operator="greaterThan">
      <formula>2.35</formula>
    </cfRule>
  </conditionalFormatting>
  <conditionalFormatting sqref="J2558">
    <cfRule type="notContainsBlanks" dxfId="14037" priority="14843">
      <formula>LEN(TRIM(J2558))&gt;0</formula>
    </cfRule>
  </conditionalFormatting>
  <conditionalFormatting sqref="K2558">
    <cfRule type="notContainsBlanks" dxfId="14036" priority="14842">
      <formula>LEN(TRIM(K2558))&gt;0</formula>
    </cfRule>
  </conditionalFormatting>
  <conditionalFormatting sqref="M2558">
    <cfRule type="containsText" dxfId="14035" priority="14841" operator="containsText" text="Complete">
      <formula>NOT(ISERROR(SEARCH("Complete",M2558)))</formula>
    </cfRule>
  </conditionalFormatting>
  <conditionalFormatting sqref="J2558">
    <cfRule type="notContainsBlanks" dxfId="14034" priority="14840">
      <formula>LEN(TRIM(J2558))&gt;0</formula>
    </cfRule>
  </conditionalFormatting>
  <conditionalFormatting sqref="K2558">
    <cfRule type="notContainsBlanks" dxfId="14033" priority="14839">
      <formula>LEN(TRIM(K2558))&gt;0</formula>
    </cfRule>
  </conditionalFormatting>
  <conditionalFormatting sqref="M2558">
    <cfRule type="containsText" dxfId="14032" priority="14838" operator="containsText" text="Complete">
      <formula>NOT(ISERROR(SEARCH("Complete",M2558)))</formula>
    </cfRule>
  </conditionalFormatting>
  <conditionalFormatting sqref="J2558">
    <cfRule type="notContainsBlanks" dxfId="14031" priority="14837">
      <formula>LEN(TRIM(J2558))&gt;0</formula>
    </cfRule>
  </conditionalFormatting>
  <conditionalFormatting sqref="K2558">
    <cfRule type="notContainsBlanks" dxfId="14030" priority="14836">
      <formula>LEN(TRIM(K2558))&gt;0</formula>
    </cfRule>
  </conditionalFormatting>
  <conditionalFormatting sqref="M2558">
    <cfRule type="containsText" dxfId="14029" priority="14835" operator="containsText" text="Complete">
      <formula>NOT(ISERROR(SEARCH("Complete",M2558)))</formula>
    </cfRule>
  </conditionalFormatting>
  <conditionalFormatting sqref="J2558">
    <cfRule type="notContainsBlanks" dxfId="14028" priority="14834">
      <formula>LEN(TRIM(J2558))&gt;0</formula>
    </cfRule>
  </conditionalFormatting>
  <conditionalFormatting sqref="K2558">
    <cfRule type="notContainsBlanks" dxfId="14027" priority="14833">
      <formula>LEN(TRIM(K2558))&gt;0</formula>
    </cfRule>
  </conditionalFormatting>
  <conditionalFormatting sqref="M2558">
    <cfRule type="containsText" dxfId="14026" priority="14832" operator="containsText" text="Complete">
      <formula>NOT(ISERROR(SEARCH("Complete",M2558)))</formula>
    </cfRule>
  </conditionalFormatting>
  <conditionalFormatting sqref="I2558">
    <cfRule type="cellIs" dxfId="14025" priority="14831" operator="greaterThan">
      <formula>2.35</formula>
    </cfRule>
  </conditionalFormatting>
  <conditionalFormatting sqref="I2558">
    <cfRule type="cellIs" dxfId="14024" priority="14830" operator="greaterThan">
      <formula>2.35</formula>
    </cfRule>
  </conditionalFormatting>
  <conditionalFormatting sqref="I2558">
    <cfRule type="cellIs" dxfId="14023" priority="14829" operator="greaterThan">
      <formula>2.35</formula>
    </cfRule>
  </conditionalFormatting>
  <conditionalFormatting sqref="I2558">
    <cfRule type="cellIs" dxfId="14022" priority="14828" operator="greaterThan">
      <formula>2.35</formula>
    </cfRule>
  </conditionalFormatting>
  <conditionalFormatting sqref="J2560">
    <cfRule type="notContainsBlanks" dxfId="14021" priority="14827">
      <formula>LEN(TRIM(J2560))&gt;0</formula>
    </cfRule>
  </conditionalFormatting>
  <conditionalFormatting sqref="K2560">
    <cfRule type="notContainsBlanks" dxfId="14020" priority="14826">
      <formula>LEN(TRIM(K2560))&gt;0</formula>
    </cfRule>
  </conditionalFormatting>
  <conditionalFormatting sqref="M2560">
    <cfRule type="containsText" dxfId="14019" priority="14825" operator="containsText" text="Complete">
      <formula>NOT(ISERROR(SEARCH("Complete",M2560)))</formula>
    </cfRule>
  </conditionalFormatting>
  <conditionalFormatting sqref="J2560">
    <cfRule type="notContainsBlanks" dxfId="14018" priority="14824">
      <formula>LEN(TRIM(J2560))&gt;0</formula>
    </cfRule>
  </conditionalFormatting>
  <conditionalFormatting sqref="K2560">
    <cfRule type="notContainsBlanks" dxfId="14017" priority="14823">
      <formula>LEN(TRIM(K2560))&gt;0</formula>
    </cfRule>
  </conditionalFormatting>
  <conditionalFormatting sqref="M2560">
    <cfRule type="containsText" dxfId="14016" priority="14822" operator="containsText" text="Complete">
      <formula>NOT(ISERROR(SEARCH("Complete",M2560)))</formula>
    </cfRule>
  </conditionalFormatting>
  <conditionalFormatting sqref="J2560">
    <cfRule type="notContainsBlanks" dxfId="14015" priority="14821">
      <formula>LEN(TRIM(J2560))&gt;0</formula>
    </cfRule>
  </conditionalFormatting>
  <conditionalFormatting sqref="K2560">
    <cfRule type="notContainsBlanks" dxfId="14014" priority="14820">
      <formula>LEN(TRIM(K2560))&gt;0</formula>
    </cfRule>
  </conditionalFormatting>
  <conditionalFormatting sqref="M2560">
    <cfRule type="containsText" dxfId="14013" priority="14819" operator="containsText" text="Complete">
      <formula>NOT(ISERROR(SEARCH("Complete",M2560)))</formula>
    </cfRule>
  </conditionalFormatting>
  <conditionalFormatting sqref="J2560">
    <cfRule type="notContainsBlanks" dxfId="14012" priority="14818">
      <formula>LEN(TRIM(J2560))&gt;0</formula>
    </cfRule>
  </conditionalFormatting>
  <conditionalFormatting sqref="K2560">
    <cfRule type="notContainsBlanks" dxfId="14011" priority="14817">
      <formula>LEN(TRIM(K2560))&gt;0</formula>
    </cfRule>
  </conditionalFormatting>
  <conditionalFormatting sqref="M2560">
    <cfRule type="containsText" dxfId="14010" priority="14816" operator="containsText" text="Complete">
      <formula>NOT(ISERROR(SEARCH("Complete",M2560)))</formula>
    </cfRule>
  </conditionalFormatting>
  <conditionalFormatting sqref="I2560">
    <cfRule type="cellIs" dxfId="14009" priority="14815" operator="greaterThan">
      <formula>2.35</formula>
    </cfRule>
  </conditionalFormatting>
  <conditionalFormatting sqref="I2560">
    <cfRule type="cellIs" dxfId="14008" priority="14814" operator="greaterThan">
      <formula>2.35</formula>
    </cfRule>
  </conditionalFormatting>
  <conditionalFormatting sqref="I2560">
    <cfRule type="cellIs" dxfId="14007" priority="14813" operator="greaterThan">
      <formula>2.35</formula>
    </cfRule>
  </conditionalFormatting>
  <conditionalFormatting sqref="I2560">
    <cfRule type="cellIs" dxfId="14006" priority="14812" operator="greaterThan">
      <formula>2.35</formula>
    </cfRule>
  </conditionalFormatting>
  <conditionalFormatting sqref="J2561">
    <cfRule type="notContainsBlanks" dxfId="14005" priority="14811">
      <formula>LEN(TRIM(J2561))&gt;0</formula>
    </cfRule>
  </conditionalFormatting>
  <conditionalFormatting sqref="K2561">
    <cfRule type="notContainsBlanks" dxfId="14004" priority="14810">
      <formula>LEN(TRIM(K2561))&gt;0</formula>
    </cfRule>
  </conditionalFormatting>
  <conditionalFormatting sqref="M2561">
    <cfRule type="containsText" dxfId="14003" priority="14809" operator="containsText" text="Complete">
      <formula>NOT(ISERROR(SEARCH("Complete",M2561)))</formula>
    </cfRule>
  </conditionalFormatting>
  <conditionalFormatting sqref="J2561">
    <cfRule type="notContainsBlanks" dxfId="14002" priority="14808">
      <formula>LEN(TRIM(J2561))&gt;0</formula>
    </cfRule>
  </conditionalFormatting>
  <conditionalFormatting sqref="K2561">
    <cfRule type="notContainsBlanks" dxfId="14001" priority="14807">
      <formula>LEN(TRIM(K2561))&gt;0</formula>
    </cfRule>
  </conditionalFormatting>
  <conditionalFormatting sqref="M2561">
    <cfRule type="containsText" dxfId="14000" priority="14806" operator="containsText" text="Complete">
      <formula>NOT(ISERROR(SEARCH("Complete",M2561)))</formula>
    </cfRule>
  </conditionalFormatting>
  <conditionalFormatting sqref="J2561">
    <cfRule type="notContainsBlanks" dxfId="13999" priority="14805">
      <formula>LEN(TRIM(J2561))&gt;0</formula>
    </cfRule>
  </conditionalFormatting>
  <conditionalFormatting sqref="K2561">
    <cfRule type="notContainsBlanks" dxfId="13998" priority="14804">
      <formula>LEN(TRIM(K2561))&gt;0</formula>
    </cfRule>
  </conditionalFormatting>
  <conditionalFormatting sqref="M2561">
    <cfRule type="containsText" dxfId="13997" priority="14803" operator="containsText" text="Complete">
      <formula>NOT(ISERROR(SEARCH("Complete",M2561)))</formula>
    </cfRule>
  </conditionalFormatting>
  <conditionalFormatting sqref="J2561">
    <cfRule type="notContainsBlanks" dxfId="13996" priority="14802">
      <formula>LEN(TRIM(J2561))&gt;0</formula>
    </cfRule>
  </conditionalFormatting>
  <conditionalFormatting sqref="K2561">
    <cfRule type="notContainsBlanks" dxfId="13995" priority="14801">
      <formula>LEN(TRIM(K2561))&gt;0</formula>
    </cfRule>
  </conditionalFormatting>
  <conditionalFormatting sqref="M2561">
    <cfRule type="containsText" dxfId="13994" priority="14800" operator="containsText" text="Complete">
      <formula>NOT(ISERROR(SEARCH("Complete",M2561)))</formula>
    </cfRule>
  </conditionalFormatting>
  <conditionalFormatting sqref="I2561">
    <cfRule type="cellIs" dxfId="13993" priority="14799" operator="greaterThan">
      <formula>2.35</formula>
    </cfRule>
  </conditionalFormatting>
  <conditionalFormatting sqref="I2561">
    <cfRule type="cellIs" dxfId="13992" priority="14798" operator="greaterThan">
      <formula>2.35</formula>
    </cfRule>
  </conditionalFormatting>
  <conditionalFormatting sqref="I2561">
    <cfRule type="cellIs" dxfId="13991" priority="14797" operator="greaterThan">
      <formula>2.35</formula>
    </cfRule>
  </conditionalFormatting>
  <conditionalFormatting sqref="I2561">
    <cfRule type="cellIs" dxfId="13990" priority="14796" operator="greaterThan">
      <formula>2.35</formula>
    </cfRule>
  </conditionalFormatting>
  <conditionalFormatting sqref="J2562">
    <cfRule type="notContainsBlanks" dxfId="13989" priority="14795">
      <formula>LEN(TRIM(J2562))&gt;0</formula>
    </cfRule>
  </conditionalFormatting>
  <conditionalFormatting sqref="K2562">
    <cfRule type="notContainsBlanks" dxfId="13988" priority="14794">
      <formula>LEN(TRIM(K2562))&gt;0</formula>
    </cfRule>
  </conditionalFormatting>
  <conditionalFormatting sqref="M2562">
    <cfRule type="containsText" dxfId="13987" priority="14793" operator="containsText" text="Complete">
      <formula>NOT(ISERROR(SEARCH("Complete",M2562)))</formula>
    </cfRule>
  </conditionalFormatting>
  <conditionalFormatting sqref="J2562">
    <cfRule type="notContainsBlanks" dxfId="13986" priority="14792">
      <formula>LEN(TRIM(J2562))&gt;0</formula>
    </cfRule>
  </conditionalFormatting>
  <conditionalFormatting sqref="K2562">
    <cfRule type="notContainsBlanks" dxfId="13985" priority="14791">
      <formula>LEN(TRIM(K2562))&gt;0</formula>
    </cfRule>
  </conditionalFormatting>
  <conditionalFormatting sqref="M2562">
    <cfRule type="containsText" dxfId="13984" priority="14790" operator="containsText" text="Complete">
      <formula>NOT(ISERROR(SEARCH("Complete",M2562)))</formula>
    </cfRule>
  </conditionalFormatting>
  <conditionalFormatting sqref="J2562">
    <cfRule type="notContainsBlanks" dxfId="13983" priority="14789">
      <formula>LEN(TRIM(J2562))&gt;0</formula>
    </cfRule>
  </conditionalFormatting>
  <conditionalFormatting sqref="K2562">
    <cfRule type="notContainsBlanks" dxfId="13982" priority="14788">
      <formula>LEN(TRIM(K2562))&gt;0</formula>
    </cfRule>
  </conditionalFormatting>
  <conditionalFormatting sqref="M2562">
    <cfRule type="containsText" dxfId="13981" priority="14787" operator="containsText" text="Complete">
      <formula>NOT(ISERROR(SEARCH("Complete",M2562)))</formula>
    </cfRule>
  </conditionalFormatting>
  <conditionalFormatting sqref="J2562">
    <cfRule type="notContainsBlanks" dxfId="13980" priority="14786">
      <formula>LEN(TRIM(J2562))&gt;0</formula>
    </cfRule>
  </conditionalFormatting>
  <conditionalFormatting sqref="K2562">
    <cfRule type="notContainsBlanks" dxfId="13979" priority="14785">
      <formula>LEN(TRIM(K2562))&gt;0</formula>
    </cfRule>
  </conditionalFormatting>
  <conditionalFormatting sqref="M2562">
    <cfRule type="containsText" dxfId="13978" priority="14784" operator="containsText" text="Complete">
      <formula>NOT(ISERROR(SEARCH("Complete",M2562)))</formula>
    </cfRule>
  </conditionalFormatting>
  <conditionalFormatting sqref="I2562">
    <cfRule type="cellIs" dxfId="13977" priority="14783" operator="greaterThan">
      <formula>2.35</formula>
    </cfRule>
  </conditionalFormatting>
  <conditionalFormatting sqref="I2562">
    <cfRule type="cellIs" dxfId="13976" priority="14782" operator="greaterThan">
      <formula>2.35</formula>
    </cfRule>
  </conditionalFormatting>
  <conditionalFormatting sqref="I2562">
    <cfRule type="cellIs" dxfId="13975" priority="14781" operator="greaterThan">
      <formula>2.35</formula>
    </cfRule>
  </conditionalFormatting>
  <conditionalFormatting sqref="I2562">
    <cfRule type="cellIs" dxfId="13974" priority="14780" operator="greaterThan">
      <formula>2.35</formula>
    </cfRule>
  </conditionalFormatting>
  <conditionalFormatting sqref="J2563">
    <cfRule type="notContainsBlanks" dxfId="13973" priority="14779">
      <formula>LEN(TRIM(J2563))&gt;0</formula>
    </cfRule>
  </conditionalFormatting>
  <conditionalFormatting sqref="K2563">
    <cfRule type="notContainsBlanks" dxfId="13972" priority="14778">
      <formula>LEN(TRIM(K2563))&gt;0</formula>
    </cfRule>
  </conditionalFormatting>
  <conditionalFormatting sqref="M2563">
    <cfRule type="containsText" dxfId="13971" priority="14777" operator="containsText" text="Complete">
      <formula>NOT(ISERROR(SEARCH("Complete",M2563)))</formula>
    </cfRule>
  </conditionalFormatting>
  <conditionalFormatting sqref="J2563">
    <cfRule type="notContainsBlanks" dxfId="13970" priority="14776">
      <formula>LEN(TRIM(J2563))&gt;0</formula>
    </cfRule>
  </conditionalFormatting>
  <conditionalFormatting sqref="K2563">
    <cfRule type="notContainsBlanks" dxfId="13969" priority="14775">
      <formula>LEN(TRIM(K2563))&gt;0</formula>
    </cfRule>
  </conditionalFormatting>
  <conditionalFormatting sqref="M2563">
    <cfRule type="containsText" dxfId="13968" priority="14774" operator="containsText" text="Complete">
      <formula>NOT(ISERROR(SEARCH("Complete",M2563)))</formula>
    </cfRule>
  </conditionalFormatting>
  <conditionalFormatting sqref="J2563">
    <cfRule type="notContainsBlanks" dxfId="13967" priority="14773">
      <formula>LEN(TRIM(J2563))&gt;0</formula>
    </cfRule>
  </conditionalFormatting>
  <conditionalFormatting sqref="K2563">
    <cfRule type="notContainsBlanks" dxfId="13966" priority="14772">
      <formula>LEN(TRIM(K2563))&gt;0</formula>
    </cfRule>
  </conditionalFormatting>
  <conditionalFormatting sqref="M2563">
    <cfRule type="containsText" dxfId="13965" priority="14771" operator="containsText" text="Complete">
      <formula>NOT(ISERROR(SEARCH("Complete",M2563)))</formula>
    </cfRule>
  </conditionalFormatting>
  <conditionalFormatting sqref="J2563">
    <cfRule type="notContainsBlanks" dxfId="13964" priority="14770">
      <formula>LEN(TRIM(J2563))&gt;0</formula>
    </cfRule>
  </conditionalFormatting>
  <conditionalFormatting sqref="K2563">
    <cfRule type="notContainsBlanks" dxfId="13963" priority="14769">
      <formula>LEN(TRIM(K2563))&gt;0</formula>
    </cfRule>
  </conditionalFormatting>
  <conditionalFormatting sqref="M2563">
    <cfRule type="containsText" dxfId="13962" priority="14768" operator="containsText" text="Complete">
      <formula>NOT(ISERROR(SEARCH("Complete",M2563)))</formula>
    </cfRule>
  </conditionalFormatting>
  <conditionalFormatting sqref="I2563">
    <cfRule type="cellIs" dxfId="13961" priority="14767" operator="greaterThan">
      <formula>2.35</formula>
    </cfRule>
  </conditionalFormatting>
  <conditionalFormatting sqref="I2563">
    <cfRule type="cellIs" dxfId="13960" priority="14766" operator="greaterThan">
      <formula>2.35</formula>
    </cfRule>
  </conditionalFormatting>
  <conditionalFormatting sqref="I2563">
    <cfRule type="cellIs" dxfId="13959" priority="14765" operator="greaterThan">
      <formula>2.35</formula>
    </cfRule>
  </conditionalFormatting>
  <conditionalFormatting sqref="I2563">
    <cfRule type="cellIs" dxfId="13958" priority="14764" operator="greaterThan">
      <formula>2.35</formula>
    </cfRule>
  </conditionalFormatting>
  <conditionalFormatting sqref="J2564">
    <cfRule type="notContainsBlanks" dxfId="13957" priority="14763">
      <formula>LEN(TRIM(J2564))&gt;0</formula>
    </cfRule>
  </conditionalFormatting>
  <conditionalFormatting sqref="K2564">
    <cfRule type="notContainsBlanks" dxfId="13956" priority="14762">
      <formula>LEN(TRIM(K2564))&gt;0</formula>
    </cfRule>
  </conditionalFormatting>
  <conditionalFormatting sqref="M2564">
    <cfRule type="containsText" dxfId="13955" priority="14761" operator="containsText" text="Complete">
      <formula>NOT(ISERROR(SEARCH("Complete",M2564)))</formula>
    </cfRule>
  </conditionalFormatting>
  <conditionalFormatting sqref="J2564">
    <cfRule type="notContainsBlanks" dxfId="13954" priority="14760">
      <formula>LEN(TRIM(J2564))&gt;0</formula>
    </cfRule>
  </conditionalFormatting>
  <conditionalFormatting sqref="K2564">
    <cfRule type="notContainsBlanks" dxfId="13953" priority="14759">
      <formula>LEN(TRIM(K2564))&gt;0</formula>
    </cfRule>
  </conditionalFormatting>
  <conditionalFormatting sqref="M2564">
    <cfRule type="containsText" dxfId="13952" priority="14758" operator="containsText" text="Complete">
      <formula>NOT(ISERROR(SEARCH("Complete",M2564)))</formula>
    </cfRule>
  </conditionalFormatting>
  <conditionalFormatting sqref="J2564">
    <cfRule type="notContainsBlanks" dxfId="13951" priority="14757">
      <formula>LEN(TRIM(J2564))&gt;0</formula>
    </cfRule>
  </conditionalFormatting>
  <conditionalFormatting sqref="K2564">
    <cfRule type="notContainsBlanks" dxfId="13950" priority="14756">
      <formula>LEN(TRIM(K2564))&gt;0</formula>
    </cfRule>
  </conditionalFormatting>
  <conditionalFormatting sqref="M2564">
    <cfRule type="containsText" dxfId="13949" priority="14755" operator="containsText" text="Complete">
      <formula>NOT(ISERROR(SEARCH("Complete",M2564)))</formula>
    </cfRule>
  </conditionalFormatting>
  <conditionalFormatting sqref="J2564">
    <cfRule type="notContainsBlanks" dxfId="13948" priority="14754">
      <formula>LEN(TRIM(J2564))&gt;0</formula>
    </cfRule>
  </conditionalFormatting>
  <conditionalFormatting sqref="K2564">
    <cfRule type="notContainsBlanks" dxfId="13947" priority="14753">
      <formula>LEN(TRIM(K2564))&gt;0</formula>
    </cfRule>
  </conditionalFormatting>
  <conditionalFormatting sqref="M2564">
    <cfRule type="containsText" dxfId="13946" priority="14752" operator="containsText" text="Complete">
      <formula>NOT(ISERROR(SEARCH("Complete",M2564)))</formula>
    </cfRule>
  </conditionalFormatting>
  <conditionalFormatting sqref="I2564">
    <cfRule type="cellIs" dxfId="13945" priority="14751" operator="greaterThan">
      <formula>2.35</formula>
    </cfRule>
  </conditionalFormatting>
  <conditionalFormatting sqref="I2564">
    <cfRule type="cellIs" dxfId="13944" priority="14750" operator="greaterThan">
      <formula>2.35</formula>
    </cfRule>
  </conditionalFormatting>
  <conditionalFormatting sqref="I2564">
    <cfRule type="cellIs" dxfId="13943" priority="14749" operator="greaterThan">
      <formula>2.35</formula>
    </cfRule>
  </conditionalFormatting>
  <conditionalFormatting sqref="I2564">
    <cfRule type="cellIs" dxfId="13942" priority="14748" operator="greaterThan">
      <formula>2.35</formula>
    </cfRule>
  </conditionalFormatting>
  <conditionalFormatting sqref="J2565">
    <cfRule type="notContainsBlanks" dxfId="13941" priority="14747">
      <formula>LEN(TRIM(J2565))&gt;0</formula>
    </cfRule>
  </conditionalFormatting>
  <conditionalFormatting sqref="K2565">
    <cfRule type="notContainsBlanks" dxfId="13940" priority="14746">
      <formula>LEN(TRIM(K2565))&gt;0</formula>
    </cfRule>
  </conditionalFormatting>
  <conditionalFormatting sqref="M2565">
    <cfRule type="containsText" dxfId="13939" priority="14745" operator="containsText" text="Complete">
      <formula>NOT(ISERROR(SEARCH("Complete",M2565)))</formula>
    </cfRule>
  </conditionalFormatting>
  <conditionalFormatting sqref="J2565">
    <cfRule type="notContainsBlanks" dxfId="13938" priority="14744">
      <formula>LEN(TRIM(J2565))&gt;0</formula>
    </cfRule>
  </conditionalFormatting>
  <conditionalFormatting sqref="K2565">
    <cfRule type="notContainsBlanks" dxfId="13937" priority="14743">
      <formula>LEN(TRIM(K2565))&gt;0</formula>
    </cfRule>
  </conditionalFormatting>
  <conditionalFormatting sqref="M2565">
    <cfRule type="containsText" dxfId="13936" priority="14742" operator="containsText" text="Complete">
      <formula>NOT(ISERROR(SEARCH("Complete",M2565)))</formula>
    </cfRule>
  </conditionalFormatting>
  <conditionalFormatting sqref="J2565">
    <cfRule type="notContainsBlanks" dxfId="13935" priority="14741">
      <formula>LEN(TRIM(J2565))&gt;0</formula>
    </cfRule>
  </conditionalFormatting>
  <conditionalFormatting sqref="K2565">
    <cfRule type="notContainsBlanks" dxfId="13934" priority="14740">
      <formula>LEN(TRIM(K2565))&gt;0</formula>
    </cfRule>
  </conditionalFormatting>
  <conditionalFormatting sqref="M2565">
    <cfRule type="containsText" dxfId="13933" priority="14739" operator="containsText" text="Complete">
      <formula>NOT(ISERROR(SEARCH("Complete",M2565)))</formula>
    </cfRule>
  </conditionalFormatting>
  <conditionalFormatting sqref="J2565">
    <cfRule type="notContainsBlanks" dxfId="13932" priority="14738">
      <formula>LEN(TRIM(J2565))&gt;0</formula>
    </cfRule>
  </conditionalFormatting>
  <conditionalFormatting sqref="K2565">
    <cfRule type="notContainsBlanks" dxfId="13931" priority="14737">
      <formula>LEN(TRIM(K2565))&gt;0</formula>
    </cfRule>
  </conditionalFormatting>
  <conditionalFormatting sqref="M2565">
    <cfRule type="containsText" dxfId="13930" priority="14736" operator="containsText" text="Complete">
      <formula>NOT(ISERROR(SEARCH("Complete",M2565)))</formula>
    </cfRule>
  </conditionalFormatting>
  <conditionalFormatting sqref="I2565">
    <cfRule type="cellIs" dxfId="13929" priority="14735" operator="greaterThan">
      <formula>2.35</formula>
    </cfRule>
  </conditionalFormatting>
  <conditionalFormatting sqref="I2565">
    <cfRule type="cellIs" dxfId="13928" priority="14734" operator="greaterThan">
      <formula>2.35</formula>
    </cfRule>
  </conditionalFormatting>
  <conditionalFormatting sqref="I2565">
    <cfRule type="cellIs" dxfId="13927" priority="14733" operator="greaterThan">
      <formula>2.35</formula>
    </cfRule>
  </conditionalFormatting>
  <conditionalFormatting sqref="I2565">
    <cfRule type="cellIs" dxfId="13926" priority="14732" operator="greaterThan">
      <formula>2.35</formula>
    </cfRule>
  </conditionalFormatting>
  <conditionalFormatting sqref="J2566">
    <cfRule type="notContainsBlanks" dxfId="13925" priority="14731">
      <formula>LEN(TRIM(J2566))&gt;0</formula>
    </cfRule>
  </conditionalFormatting>
  <conditionalFormatting sqref="K2566">
    <cfRule type="notContainsBlanks" dxfId="13924" priority="14730">
      <formula>LEN(TRIM(K2566))&gt;0</formula>
    </cfRule>
  </conditionalFormatting>
  <conditionalFormatting sqref="M2566">
    <cfRule type="containsText" dxfId="13923" priority="14729" operator="containsText" text="Complete">
      <formula>NOT(ISERROR(SEARCH("Complete",M2566)))</formula>
    </cfRule>
  </conditionalFormatting>
  <conditionalFormatting sqref="J2566">
    <cfRule type="notContainsBlanks" dxfId="13922" priority="14728">
      <formula>LEN(TRIM(J2566))&gt;0</formula>
    </cfRule>
  </conditionalFormatting>
  <conditionalFormatting sqref="K2566">
    <cfRule type="notContainsBlanks" dxfId="13921" priority="14727">
      <formula>LEN(TRIM(K2566))&gt;0</formula>
    </cfRule>
  </conditionalFormatting>
  <conditionalFormatting sqref="M2566">
    <cfRule type="containsText" dxfId="13920" priority="14726" operator="containsText" text="Complete">
      <formula>NOT(ISERROR(SEARCH("Complete",M2566)))</formula>
    </cfRule>
  </conditionalFormatting>
  <conditionalFormatting sqref="J2566">
    <cfRule type="notContainsBlanks" dxfId="13919" priority="14725">
      <formula>LEN(TRIM(J2566))&gt;0</formula>
    </cfRule>
  </conditionalFormatting>
  <conditionalFormatting sqref="K2566">
    <cfRule type="notContainsBlanks" dxfId="13918" priority="14724">
      <formula>LEN(TRIM(K2566))&gt;0</formula>
    </cfRule>
  </conditionalFormatting>
  <conditionalFormatting sqref="M2566">
    <cfRule type="containsText" dxfId="13917" priority="14723" operator="containsText" text="Complete">
      <formula>NOT(ISERROR(SEARCH("Complete",M2566)))</formula>
    </cfRule>
  </conditionalFormatting>
  <conditionalFormatting sqref="J2566">
    <cfRule type="notContainsBlanks" dxfId="13916" priority="14722">
      <formula>LEN(TRIM(J2566))&gt;0</formula>
    </cfRule>
  </conditionalFormatting>
  <conditionalFormatting sqref="K2566">
    <cfRule type="notContainsBlanks" dxfId="13915" priority="14721">
      <formula>LEN(TRIM(K2566))&gt;0</formula>
    </cfRule>
  </conditionalFormatting>
  <conditionalFormatting sqref="M2566">
    <cfRule type="containsText" dxfId="13914" priority="14720" operator="containsText" text="Complete">
      <formula>NOT(ISERROR(SEARCH("Complete",M2566)))</formula>
    </cfRule>
  </conditionalFormatting>
  <conditionalFormatting sqref="I2566">
    <cfRule type="cellIs" dxfId="13913" priority="14719" operator="greaterThan">
      <formula>2.35</formula>
    </cfRule>
  </conditionalFormatting>
  <conditionalFormatting sqref="I2566">
    <cfRule type="cellIs" dxfId="13912" priority="14718" operator="greaterThan">
      <formula>2.35</formula>
    </cfRule>
  </conditionalFormatting>
  <conditionalFormatting sqref="I2566">
    <cfRule type="cellIs" dxfId="13911" priority="14717" operator="greaterThan">
      <formula>2.35</formula>
    </cfRule>
  </conditionalFormatting>
  <conditionalFormatting sqref="I2566">
    <cfRule type="cellIs" dxfId="13910" priority="14716" operator="greaterThan">
      <formula>2.35</formula>
    </cfRule>
  </conditionalFormatting>
  <conditionalFormatting sqref="J2567">
    <cfRule type="notContainsBlanks" dxfId="13909" priority="14715">
      <formula>LEN(TRIM(J2567))&gt;0</formula>
    </cfRule>
  </conditionalFormatting>
  <conditionalFormatting sqref="K2567">
    <cfRule type="notContainsBlanks" dxfId="13908" priority="14714">
      <formula>LEN(TRIM(K2567))&gt;0</formula>
    </cfRule>
  </conditionalFormatting>
  <conditionalFormatting sqref="M2567">
    <cfRule type="containsText" dxfId="13907" priority="14713" operator="containsText" text="Complete">
      <formula>NOT(ISERROR(SEARCH("Complete",M2567)))</formula>
    </cfRule>
  </conditionalFormatting>
  <conditionalFormatting sqref="J2567">
    <cfRule type="notContainsBlanks" dxfId="13906" priority="14712">
      <formula>LEN(TRIM(J2567))&gt;0</formula>
    </cfRule>
  </conditionalFormatting>
  <conditionalFormatting sqref="K2567">
    <cfRule type="notContainsBlanks" dxfId="13905" priority="14711">
      <formula>LEN(TRIM(K2567))&gt;0</formula>
    </cfRule>
  </conditionalFormatting>
  <conditionalFormatting sqref="M2567">
    <cfRule type="containsText" dxfId="13904" priority="14710" operator="containsText" text="Complete">
      <formula>NOT(ISERROR(SEARCH("Complete",M2567)))</formula>
    </cfRule>
  </conditionalFormatting>
  <conditionalFormatting sqref="J2567">
    <cfRule type="notContainsBlanks" dxfId="13903" priority="14709">
      <formula>LEN(TRIM(J2567))&gt;0</formula>
    </cfRule>
  </conditionalFormatting>
  <conditionalFormatting sqref="K2567">
    <cfRule type="notContainsBlanks" dxfId="13902" priority="14708">
      <formula>LEN(TRIM(K2567))&gt;0</formula>
    </cfRule>
  </conditionalFormatting>
  <conditionalFormatting sqref="M2567">
    <cfRule type="containsText" dxfId="13901" priority="14707" operator="containsText" text="Complete">
      <formula>NOT(ISERROR(SEARCH("Complete",M2567)))</formula>
    </cfRule>
  </conditionalFormatting>
  <conditionalFormatting sqref="J2567">
    <cfRule type="notContainsBlanks" dxfId="13900" priority="14706">
      <formula>LEN(TRIM(J2567))&gt;0</formula>
    </cfRule>
  </conditionalFormatting>
  <conditionalFormatting sqref="K2567">
    <cfRule type="notContainsBlanks" dxfId="13899" priority="14705">
      <formula>LEN(TRIM(K2567))&gt;0</formula>
    </cfRule>
  </conditionalFormatting>
  <conditionalFormatting sqref="M2567">
    <cfRule type="containsText" dxfId="13898" priority="14704" operator="containsText" text="Complete">
      <formula>NOT(ISERROR(SEARCH("Complete",M2567)))</formula>
    </cfRule>
  </conditionalFormatting>
  <conditionalFormatting sqref="I2567">
    <cfRule type="cellIs" dxfId="13897" priority="14703" operator="greaterThan">
      <formula>2.35</formula>
    </cfRule>
  </conditionalFormatting>
  <conditionalFormatting sqref="I2567">
    <cfRule type="cellIs" dxfId="13896" priority="14702" operator="greaterThan">
      <formula>2.35</formula>
    </cfRule>
  </conditionalFormatting>
  <conditionalFormatting sqref="I2567">
    <cfRule type="cellIs" dxfId="13895" priority="14701" operator="greaterThan">
      <formula>2.35</formula>
    </cfRule>
  </conditionalFormatting>
  <conditionalFormatting sqref="I2567">
    <cfRule type="cellIs" dxfId="13894" priority="14700" operator="greaterThan">
      <formula>2.35</formula>
    </cfRule>
  </conditionalFormatting>
  <conditionalFormatting sqref="J2568">
    <cfRule type="notContainsBlanks" dxfId="13893" priority="14699">
      <formula>LEN(TRIM(J2568))&gt;0</formula>
    </cfRule>
  </conditionalFormatting>
  <conditionalFormatting sqref="K2568">
    <cfRule type="notContainsBlanks" dxfId="13892" priority="14698">
      <formula>LEN(TRIM(K2568))&gt;0</formula>
    </cfRule>
  </conditionalFormatting>
  <conditionalFormatting sqref="M2568">
    <cfRule type="containsText" dxfId="13891" priority="14697" operator="containsText" text="Complete">
      <formula>NOT(ISERROR(SEARCH("Complete",M2568)))</formula>
    </cfRule>
  </conditionalFormatting>
  <conditionalFormatting sqref="J2568">
    <cfRule type="notContainsBlanks" dxfId="13890" priority="14696">
      <formula>LEN(TRIM(J2568))&gt;0</formula>
    </cfRule>
  </conditionalFormatting>
  <conditionalFormatting sqref="K2568">
    <cfRule type="notContainsBlanks" dxfId="13889" priority="14695">
      <formula>LEN(TRIM(K2568))&gt;0</formula>
    </cfRule>
  </conditionalFormatting>
  <conditionalFormatting sqref="M2568">
    <cfRule type="containsText" dxfId="13888" priority="14694" operator="containsText" text="Complete">
      <formula>NOT(ISERROR(SEARCH("Complete",M2568)))</formula>
    </cfRule>
  </conditionalFormatting>
  <conditionalFormatting sqref="J2568">
    <cfRule type="notContainsBlanks" dxfId="13887" priority="14693">
      <formula>LEN(TRIM(J2568))&gt;0</formula>
    </cfRule>
  </conditionalFormatting>
  <conditionalFormatting sqref="K2568">
    <cfRule type="notContainsBlanks" dxfId="13886" priority="14692">
      <formula>LEN(TRIM(K2568))&gt;0</formula>
    </cfRule>
  </conditionalFormatting>
  <conditionalFormatting sqref="M2568">
    <cfRule type="containsText" dxfId="13885" priority="14691" operator="containsText" text="Complete">
      <formula>NOT(ISERROR(SEARCH("Complete",M2568)))</formula>
    </cfRule>
  </conditionalFormatting>
  <conditionalFormatting sqref="J2568">
    <cfRule type="notContainsBlanks" dxfId="13884" priority="14690">
      <formula>LEN(TRIM(J2568))&gt;0</formula>
    </cfRule>
  </conditionalFormatting>
  <conditionalFormatting sqref="K2568">
    <cfRule type="notContainsBlanks" dxfId="13883" priority="14689">
      <formula>LEN(TRIM(K2568))&gt;0</formula>
    </cfRule>
  </conditionalFormatting>
  <conditionalFormatting sqref="M2568">
    <cfRule type="containsText" dxfId="13882" priority="14688" operator="containsText" text="Complete">
      <formula>NOT(ISERROR(SEARCH("Complete",M2568)))</formula>
    </cfRule>
  </conditionalFormatting>
  <conditionalFormatting sqref="I2568">
    <cfRule type="cellIs" dxfId="13881" priority="14687" operator="greaterThan">
      <formula>2.35</formula>
    </cfRule>
  </conditionalFormatting>
  <conditionalFormatting sqref="I2568">
    <cfRule type="cellIs" dxfId="13880" priority="14686" operator="greaterThan">
      <formula>2.35</formula>
    </cfRule>
  </conditionalFormatting>
  <conditionalFormatting sqref="I2568">
    <cfRule type="cellIs" dxfId="13879" priority="14685" operator="greaterThan">
      <formula>2.35</formula>
    </cfRule>
  </conditionalFormatting>
  <conditionalFormatting sqref="I2568">
    <cfRule type="cellIs" dxfId="13878" priority="14684" operator="greaterThan">
      <formula>2.35</formula>
    </cfRule>
  </conditionalFormatting>
  <conditionalFormatting sqref="J2569">
    <cfRule type="notContainsBlanks" dxfId="13877" priority="14683">
      <formula>LEN(TRIM(J2569))&gt;0</formula>
    </cfRule>
  </conditionalFormatting>
  <conditionalFormatting sqref="K2569">
    <cfRule type="notContainsBlanks" dxfId="13876" priority="14682">
      <formula>LEN(TRIM(K2569))&gt;0</formula>
    </cfRule>
  </conditionalFormatting>
  <conditionalFormatting sqref="M2569">
    <cfRule type="containsText" dxfId="13875" priority="14681" operator="containsText" text="Complete">
      <formula>NOT(ISERROR(SEARCH("Complete",M2569)))</formula>
    </cfRule>
  </conditionalFormatting>
  <conditionalFormatting sqref="J2569">
    <cfRule type="notContainsBlanks" dxfId="13874" priority="14680">
      <formula>LEN(TRIM(J2569))&gt;0</formula>
    </cfRule>
  </conditionalFormatting>
  <conditionalFormatting sqref="K2569">
    <cfRule type="notContainsBlanks" dxfId="13873" priority="14679">
      <formula>LEN(TRIM(K2569))&gt;0</formula>
    </cfRule>
  </conditionalFormatting>
  <conditionalFormatting sqref="M2569">
    <cfRule type="containsText" dxfId="13872" priority="14678" operator="containsText" text="Complete">
      <formula>NOT(ISERROR(SEARCH("Complete",M2569)))</formula>
    </cfRule>
  </conditionalFormatting>
  <conditionalFormatting sqref="J2569">
    <cfRule type="notContainsBlanks" dxfId="13871" priority="14677">
      <formula>LEN(TRIM(J2569))&gt;0</formula>
    </cfRule>
  </conditionalFormatting>
  <conditionalFormatting sqref="K2569">
    <cfRule type="notContainsBlanks" dxfId="13870" priority="14676">
      <formula>LEN(TRIM(K2569))&gt;0</formula>
    </cfRule>
  </conditionalFormatting>
  <conditionalFormatting sqref="M2569">
    <cfRule type="containsText" dxfId="13869" priority="14675" operator="containsText" text="Complete">
      <formula>NOT(ISERROR(SEARCH("Complete",M2569)))</formula>
    </cfRule>
  </conditionalFormatting>
  <conditionalFormatting sqref="J2569">
    <cfRule type="notContainsBlanks" dxfId="13868" priority="14674">
      <formula>LEN(TRIM(J2569))&gt;0</formula>
    </cfRule>
  </conditionalFormatting>
  <conditionalFormatting sqref="K2569">
    <cfRule type="notContainsBlanks" dxfId="13867" priority="14673">
      <formula>LEN(TRIM(K2569))&gt;0</formula>
    </cfRule>
  </conditionalFormatting>
  <conditionalFormatting sqref="M2569">
    <cfRule type="containsText" dxfId="13866" priority="14672" operator="containsText" text="Complete">
      <formula>NOT(ISERROR(SEARCH("Complete",M2569)))</formula>
    </cfRule>
  </conditionalFormatting>
  <conditionalFormatting sqref="I2569">
    <cfRule type="cellIs" dxfId="13865" priority="14671" operator="greaterThan">
      <formula>2.35</formula>
    </cfRule>
  </conditionalFormatting>
  <conditionalFormatting sqref="I2569">
    <cfRule type="cellIs" dxfId="13864" priority="14670" operator="greaterThan">
      <formula>2.35</formula>
    </cfRule>
  </conditionalFormatting>
  <conditionalFormatting sqref="I2569">
    <cfRule type="cellIs" dxfId="13863" priority="14669" operator="greaterThan">
      <formula>2.35</formula>
    </cfRule>
  </conditionalFormatting>
  <conditionalFormatting sqref="I2569">
    <cfRule type="cellIs" dxfId="13862" priority="14668" operator="greaterThan">
      <formula>2.35</formula>
    </cfRule>
  </conditionalFormatting>
  <conditionalFormatting sqref="J2570">
    <cfRule type="notContainsBlanks" dxfId="13861" priority="14667">
      <formula>LEN(TRIM(J2570))&gt;0</formula>
    </cfRule>
  </conditionalFormatting>
  <conditionalFormatting sqref="K2570">
    <cfRule type="notContainsBlanks" dxfId="13860" priority="14666">
      <formula>LEN(TRIM(K2570))&gt;0</formula>
    </cfRule>
  </conditionalFormatting>
  <conditionalFormatting sqref="M2570">
    <cfRule type="containsText" dxfId="13859" priority="14665" operator="containsText" text="Complete">
      <formula>NOT(ISERROR(SEARCH("Complete",M2570)))</formula>
    </cfRule>
  </conditionalFormatting>
  <conditionalFormatting sqref="J2570">
    <cfRule type="notContainsBlanks" dxfId="13858" priority="14664">
      <formula>LEN(TRIM(J2570))&gt;0</formula>
    </cfRule>
  </conditionalFormatting>
  <conditionalFormatting sqref="K2570">
    <cfRule type="notContainsBlanks" dxfId="13857" priority="14663">
      <formula>LEN(TRIM(K2570))&gt;0</formula>
    </cfRule>
  </conditionalFormatting>
  <conditionalFormatting sqref="M2570">
    <cfRule type="containsText" dxfId="13856" priority="14662" operator="containsText" text="Complete">
      <formula>NOT(ISERROR(SEARCH("Complete",M2570)))</formula>
    </cfRule>
  </conditionalFormatting>
  <conditionalFormatting sqref="J2570">
    <cfRule type="notContainsBlanks" dxfId="13855" priority="14661">
      <formula>LEN(TRIM(J2570))&gt;0</formula>
    </cfRule>
  </conditionalFormatting>
  <conditionalFormatting sqref="K2570">
    <cfRule type="notContainsBlanks" dxfId="13854" priority="14660">
      <formula>LEN(TRIM(K2570))&gt;0</formula>
    </cfRule>
  </conditionalFormatting>
  <conditionalFormatting sqref="M2570">
    <cfRule type="containsText" dxfId="13853" priority="14659" operator="containsText" text="Complete">
      <formula>NOT(ISERROR(SEARCH("Complete",M2570)))</formula>
    </cfRule>
  </conditionalFormatting>
  <conditionalFormatting sqref="J2570">
    <cfRule type="notContainsBlanks" dxfId="13852" priority="14658">
      <formula>LEN(TRIM(J2570))&gt;0</formula>
    </cfRule>
  </conditionalFormatting>
  <conditionalFormatting sqref="K2570">
    <cfRule type="notContainsBlanks" dxfId="13851" priority="14657">
      <formula>LEN(TRIM(K2570))&gt;0</formula>
    </cfRule>
  </conditionalFormatting>
  <conditionalFormatting sqref="M2570">
    <cfRule type="containsText" dxfId="13850" priority="14656" operator="containsText" text="Complete">
      <formula>NOT(ISERROR(SEARCH("Complete",M2570)))</formula>
    </cfRule>
  </conditionalFormatting>
  <conditionalFormatting sqref="I2570">
    <cfRule type="cellIs" dxfId="13849" priority="14655" operator="greaterThan">
      <formula>2.35</formula>
    </cfRule>
  </conditionalFormatting>
  <conditionalFormatting sqref="I2570">
    <cfRule type="cellIs" dxfId="13848" priority="14654" operator="greaterThan">
      <formula>2.35</formula>
    </cfRule>
  </conditionalFormatting>
  <conditionalFormatting sqref="I2570">
    <cfRule type="cellIs" dxfId="13847" priority="14653" operator="greaterThan">
      <formula>2.35</formula>
    </cfRule>
  </conditionalFormatting>
  <conditionalFormatting sqref="I2570">
    <cfRule type="cellIs" dxfId="13846" priority="14652" operator="greaterThan">
      <formula>2.35</formula>
    </cfRule>
  </conditionalFormatting>
  <conditionalFormatting sqref="J2571">
    <cfRule type="notContainsBlanks" dxfId="13845" priority="14651">
      <formula>LEN(TRIM(J2571))&gt;0</formula>
    </cfRule>
  </conditionalFormatting>
  <conditionalFormatting sqref="K2571">
    <cfRule type="notContainsBlanks" dxfId="13844" priority="14650">
      <formula>LEN(TRIM(K2571))&gt;0</formula>
    </cfRule>
  </conditionalFormatting>
  <conditionalFormatting sqref="M2571">
    <cfRule type="containsText" dxfId="13843" priority="14649" operator="containsText" text="Complete">
      <formula>NOT(ISERROR(SEARCH("Complete",M2571)))</formula>
    </cfRule>
  </conditionalFormatting>
  <conditionalFormatting sqref="J2571">
    <cfRule type="notContainsBlanks" dxfId="13842" priority="14648">
      <formula>LEN(TRIM(J2571))&gt;0</formula>
    </cfRule>
  </conditionalFormatting>
  <conditionalFormatting sqref="K2571">
    <cfRule type="notContainsBlanks" dxfId="13841" priority="14647">
      <formula>LEN(TRIM(K2571))&gt;0</formula>
    </cfRule>
  </conditionalFormatting>
  <conditionalFormatting sqref="M2571">
    <cfRule type="containsText" dxfId="13840" priority="14646" operator="containsText" text="Complete">
      <formula>NOT(ISERROR(SEARCH("Complete",M2571)))</formula>
    </cfRule>
  </conditionalFormatting>
  <conditionalFormatting sqref="J2571">
    <cfRule type="notContainsBlanks" dxfId="13839" priority="14645">
      <formula>LEN(TRIM(J2571))&gt;0</formula>
    </cfRule>
  </conditionalFormatting>
  <conditionalFormatting sqref="K2571">
    <cfRule type="notContainsBlanks" dxfId="13838" priority="14644">
      <formula>LEN(TRIM(K2571))&gt;0</formula>
    </cfRule>
  </conditionalFormatting>
  <conditionalFormatting sqref="M2571">
    <cfRule type="containsText" dxfId="13837" priority="14643" operator="containsText" text="Complete">
      <formula>NOT(ISERROR(SEARCH("Complete",M2571)))</formula>
    </cfRule>
  </conditionalFormatting>
  <conditionalFormatting sqref="J2571">
    <cfRule type="notContainsBlanks" dxfId="13836" priority="14642">
      <formula>LEN(TRIM(J2571))&gt;0</formula>
    </cfRule>
  </conditionalFormatting>
  <conditionalFormatting sqref="K2571">
    <cfRule type="notContainsBlanks" dxfId="13835" priority="14641">
      <formula>LEN(TRIM(K2571))&gt;0</formula>
    </cfRule>
  </conditionalFormatting>
  <conditionalFormatting sqref="M2571">
    <cfRule type="containsText" dxfId="13834" priority="14640" operator="containsText" text="Complete">
      <formula>NOT(ISERROR(SEARCH("Complete",M2571)))</formula>
    </cfRule>
  </conditionalFormatting>
  <conditionalFormatting sqref="I2571">
    <cfRule type="cellIs" dxfId="13833" priority="14639" operator="greaterThan">
      <formula>2.35</formula>
    </cfRule>
  </conditionalFormatting>
  <conditionalFormatting sqref="I2571">
    <cfRule type="cellIs" dxfId="13832" priority="14638" operator="greaterThan">
      <formula>2.35</formula>
    </cfRule>
  </conditionalFormatting>
  <conditionalFormatting sqref="I2571">
    <cfRule type="cellIs" dxfId="13831" priority="14637" operator="greaterThan">
      <formula>2.35</formula>
    </cfRule>
  </conditionalFormatting>
  <conditionalFormatting sqref="I2571">
    <cfRule type="cellIs" dxfId="13830" priority="14636" operator="greaterThan">
      <formula>2.35</formula>
    </cfRule>
  </conditionalFormatting>
  <conditionalFormatting sqref="J2572">
    <cfRule type="notContainsBlanks" dxfId="13829" priority="14635">
      <formula>LEN(TRIM(J2572))&gt;0</formula>
    </cfRule>
  </conditionalFormatting>
  <conditionalFormatting sqref="K2572">
    <cfRule type="notContainsBlanks" dxfId="13828" priority="14634">
      <formula>LEN(TRIM(K2572))&gt;0</formula>
    </cfRule>
  </conditionalFormatting>
  <conditionalFormatting sqref="M2572">
    <cfRule type="containsText" dxfId="13827" priority="14633" operator="containsText" text="Complete">
      <formula>NOT(ISERROR(SEARCH("Complete",M2572)))</formula>
    </cfRule>
  </conditionalFormatting>
  <conditionalFormatting sqref="J2572">
    <cfRule type="notContainsBlanks" dxfId="13826" priority="14632">
      <formula>LEN(TRIM(J2572))&gt;0</formula>
    </cfRule>
  </conditionalFormatting>
  <conditionalFormatting sqref="K2572">
    <cfRule type="notContainsBlanks" dxfId="13825" priority="14631">
      <formula>LEN(TRIM(K2572))&gt;0</formula>
    </cfRule>
  </conditionalFormatting>
  <conditionalFormatting sqref="M2572">
    <cfRule type="containsText" dxfId="13824" priority="14630" operator="containsText" text="Complete">
      <formula>NOT(ISERROR(SEARCH("Complete",M2572)))</formula>
    </cfRule>
  </conditionalFormatting>
  <conditionalFormatting sqref="J2572">
    <cfRule type="notContainsBlanks" dxfId="13823" priority="14629">
      <formula>LEN(TRIM(J2572))&gt;0</formula>
    </cfRule>
  </conditionalFormatting>
  <conditionalFormatting sqref="K2572">
    <cfRule type="notContainsBlanks" dxfId="13822" priority="14628">
      <formula>LEN(TRIM(K2572))&gt;0</formula>
    </cfRule>
  </conditionalFormatting>
  <conditionalFormatting sqref="M2572">
    <cfRule type="containsText" dxfId="13821" priority="14627" operator="containsText" text="Complete">
      <formula>NOT(ISERROR(SEARCH("Complete",M2572)))</formula>
    </cfRule>
  </conditionalFormatting>
  <conditionalFormatting sqref="J2572">
    <cfRule type="notContainsBlanks" dxfId="13820" priority="14626">
      <formula>LEN(TRIM(J2572))&gt;0</formula>
    </cfRule>
  </conditionalFormatting>
  <conditionalFormatting sqref="K2572">
    <cfRule type="notContainsBlanks" dxfId="13819" priority="14625">
      <formula>LEN(TRIM(K2572))&gt;0</formula>
    </cfRule>
  </conditionalFormatting>
  <conditionalFormatting sqref="M2572">
    <cfRule type="containsText" dxfId="13818" priority="14624" operator="containsText" text="Complete">
      <formula>NOT(ISERROR(SEARCH("Complete",M2572)))</formula>
    </cfRule>
  </conditionalFormatting>
  <conditionalFormatting sqref="I2572">
    <cfRule type="cellIs" dxfId="13817" priority="14623" operator="greaterThan">
      <formula>2.35</formula>
    </cfRule>
  </conditionalFormatting>
  <conditionalFormatting sqref="I2572">
    <cfRule type="cellIs" dxfId="13816" priority="14622" operator="greaterThan">
      <formula>2.35</formula>
    </cfRule>
  </conditionalFormatting>
  <conditionalFormatting sqref="I2572">
    <cfRule type="cellIs" dxfId="13815" priority="14621" operator="greaterThan">
      <formula>2.35</formula>
    </cfRule>
  </conditionalFormatting>
  <conditionalFormatting sqref="I2572">
    <cfRule type="cellIs" dxfId="13814" priority="14620" operator="greaterThan">
      <formula>2.35</formula>
    </cfRule>
  </conditionalFormatting>
  <conditionalFormatting sqref="J2573">
    <cfRule type="notContainsBlanks" dxfId="13813" priority="14619">
      <formula>LEN(TRIM(J2573))&gt;0</formula>
    </cfRule>
  </conditionalFormatting>
  <conditionalFormatting sqref="K2573">
    <cfRule type="notContainsBlanks" dxfId="13812" priority="14618">
      <formula>LEN(TRIM(K2573))&gt;0</formula>
    </cfRule>
  </conditionalFormatting>
  <conditionalFormatting sqref="M2573">
    <cfRule type="containsText" dxfId="13811" priority="14617" operator="containsText" text="Complete">
      <formula>NOT(ISERROR(SEARCH("Complete",M2573)))</formula>
    </cfRule>
  </conditionalFormatting>
  <conditionalFormatting sqref="J2573">
    <cfRule type="notContainsBlanks" dxfId="13810" priority="14616">
      <formula>LEN(TRIM(J2573))&gt;0</formula>
    </cfRule>
  </conditionalFormatting>
  <conditionalFormatting sqref="K2573">
    <cfRule type="notContainsBlanks" dxfId="13809" priority="14615">
      <formula>LEN(TRIM(K2573))&gt;0</formula>
    </cfRule>
  </conditionalFormatting>
  <conditionalFormatting sqref="M2573">
    <cfRule type="containsText" dxfId="13808" priority="14614" operator="containsText" text="Complete">
      <formula>NOT(ISERROR(SEARCH("Complete",M2573)))</formula>
    </cfRule>
  </conditionalFormatting>
  <conditionalFormatting sqref="J2573">
    <cfRule type="notContainsBlanks" dxfId="13807" priority="14613">
      <formula>LEN(TRIM(J2573))&gt;0</formula>
    </cfRule>
  </conditionalFormatting>
  <conditionalFormatting sqref="K2573">
    <cfRule type="notContainsBlanks" dxfId="13806" priority="14612">
      <formula>LEN(TRIM(K2573))&gt;0</formula>
    </cfRule>
  </conditionalFormatting>
  <conditionalFormatting sqref="M2573">
    <cfRule type="containsText" dxfId="13805" priority="14611" operator="containsText" text="Complete">
      <formula>NOT(ISERROR(SEARCH("Complete",M2573)))</formula>
    </cfRule>
  </conditionalFormatting>
  <conditionalFormatting sqref="J2573">
    <cfRule type="notContainsBlanks" dxfId="13804" priority="14610">
      <formula>LEN(TRIM(J2573))&gt;0</formula>
    </cfRule>
  </conditionalFormatting>
  <conditionalFormatting sqref="K2573">
    <cfRule type="notContainsBlanks" dxfId="13803" priority="14609">
      <formula>LEN(TRIM(K2573))&gt;0</formula>
    </cfRule>
  </conditionalFormatting>
  <conditionalFormatting sqref="M2573">
    <cfRule type="containsText" dxfId="13802" priority="14608" operator="containsText" text="Complete">
      <formula>NOT(ISERROR(SEARCH("Complete",M2573)))</formula>
    </cfRule>
  </conditionalFormatting>
  <conditionalFormatting sqref="I2573">
    <cfRule type="cellIs" dxfId="13801" priority="14607" operator="greaterThan">
      <formula>2.35</formula>
    </cfRule>
  </conditionalFormatting>
  <conditionalFormatting sqref="I2573">
    <cfRule type="cellIs" dxfId="13800" priority="14606" operator="greaterThan">
      <formula>2.35</formula>
    </cfRule>
  </conditionalFormatting>
  <conditionalFormatting sqref="I2573">
    <cfRule type="cellIs" dxfId="13799" priority="14605" operator="greaterThan">
      <formula>2.35</formula>
    </cfRule>
  </conditionalFormatting>
  <conditionalFormatting sqref="I2573">
    <cfRule type="cellIs" dxfId="13798" priority="14604" operator="greaterThan">
      <formula>2.35</formula>
    </cfRule>
  </conditionalFormatting>
  <conditionalFormatting sqref="J2574">
    <cfRule type="notContainsBlanks" dxfId="13797" priority="14603">
      <formula>LEN(TRIM(J2574))&gt;0</formula>
    </cfRule>
  </conditionalFormatting>
  <conditionalFormatting sqref="K2574">
    <cfRule type="notContainsBlanks" dxfId="13796" priority="14602">
      <formula>LEN(TRIM(K2574))&gt;0</formula>
    </cfRule>
  </conditionalFormatting>
  <conditionalFormatting sqref="M2574">
    <cfRule type="containsText" dxfId="13795" priority="14601" operator="containsText" text="Complete">
      <formula>NOT(ISERROR(SEARCH("Complete",M2574)))</formula>
    </cfRule>
  </conditionalFormatting>
  <conditionalFormatting sqref="J2574">
    <cfRule type="notContainsBlanks" dxfId="13794" priority="14600">
      <formula>LEN(TRIM(J2574))&gt;0</formula>
    </cfRule>
  </conditionalFormatting>
  <conditionalFormatting sqref="K2574">
    <cfRule type="notContainsBlanks" dxfId="13793" priority="14599">
      <formula>LEN(TRIM(K2574))&gt;0</formula>
    </cfRule>
  </conditionalFormatting>
  <conditionalFormatting sqref="M2574">
    <cfRule type="containsText" dxfId="13792" priority="14598" operator="containsText" text="Complete">
      <formula>NOT(ISERROR(SEARCH("Complete",M2574)))</formula>
    </cfRule>
  </conditionalFormatting>
  <conditionalFormatting sqref="J2574">
    <cfRule type="notContainsBlanks" dxfId="13791" priority="14597">
      <formula>LEN(TRIM(J2574))&gt;0</formula>
    </cfRule>
  </conditionalFormatting>
  <conditionalFormatting sqref="K2574">
    <cfRule type="notContainsBlanks" dxfId="13790" priority="14596">
      <formula>LEN(TRIM(K2574))&gt;0</formula>
    </cfRule>
  </conditionalFormatting>
  <conditionalFormatting sqref="M2574">
    <cfRule type="containsText" dxfId="13789" priority="14595" operator="containsText" text="Complete">
      <formula>NOT(ISERROR(SEARCH("Complete",M2574)))</formula>
    </cfRule>
  </conditionalFormatting>
  <conditionalFormatting sqref="J2574">
    <cfRule type="notContainsBlanks" dxfId="13788" priority="14594">
      <formula>LEN(TRIM(J2574))&gt;0</formula>
    </cfRule>
  </conditionalFormatting>
  <conditionalFormatting sqref="K2574">
    <cfRule type="notContainsBlanks" dxfId="13787" priority="14593">
      <formula>LEN(TRIM(K2574))&gt;0</formula>
    </cfRule>
  </conditionalFormatting>
  <conditionalFormatting sqref="M2574">
    <cfRule type="containsText" dxfId="13786" priority="14592" operator="containsText" text="Complete">
      <formula>NOT(ISERROR(SEARCH("Complete",M2574)))</formula>
    </cfRule>
  </conditionalFormatting>
  <conditionalFormatting sqref="I2574">
    <cfRule type="cellIs" dxfId="13785" priority="14591" operator="greaterThan">
      <formula>2.35</formula>
    </cfRule>
  </conditionalFormatting>
  <conditionalFormatting sqref="I2574">
    <cfRule type="cellIs" dxfId="13784" priority="14590" operator="greaterThan">
      <formula>2.35</formula>
    </cfRule>
  </conditionalFormatting>
  <conditionalFormatting sqref="I2574">
    <cfRule type="cellIs" dxfId="13783" priority="14589" operator="greaterThan">
      <formula>2.35</formula>
    </cfRule>
  </conditionalFormatting>
  <conditionalFormatting sqref="I2574">
    <cfRule type="cellIs" dxfId="13782" priority="14588" operator="greaterThan">
      <formula>2.35</formula>
    </cfRule>
  </conditionalFormatting>
  <conditionalFormatting sqref="J2575">
    <cfRule type="notContainsBlanks" dxfId="13781" priority="14587">
      <formula>LEN(TRIM(J2575))&gt;0</formula>
    </cfRule>
  </conditionalFormatting>
  <conditionalFormatting sqref="K2575">
    <cfRule type="notContainsBlanks" dxfId="13780" priority="14586">
      <formula>LEN(TRIM(K2575))&gt;0</formula>
    </cfRule>
  </conditionalFormatting>
  <conditionalFormatting sqref="M2575">
    <cfRule type="containsText" dxfId="13779" priority="14585" operator="containsText" text="Complete">
      <formula>NOT(ISERROR(SEARCH("Complete",M2575)))</formula>
    </cfRule>
  </conditionalFormatting>
  <conditionalFormatting sqref="J2575">
    <cfRule type="notContainsBlanks" dxfId="13778" priority="14584">
      <formula>LEN(TRIM(J2575))&gt;0</formula>
    </cfRule>
  </conditionalFormatting>
  <conditionalFormatting sqref="K2575">
    <cfRule type="notContainsBlanks" dxfId="13777" priority="14583">
      <formula>LEN(TRIM(K2575))&gt;0</formula>
    </cfRule>
  </conditionalFormatting>
  <conditionalFormatting sqref="M2575">
    <cfRule type="containsText" dxfId="13776" priority="14582" operator="containsText" text="Complete">
      <formula>NOT(ISERROR(SEARCH("Complete",M2575)))</formula>
    </cfRule>
  </conditionalFormatting>
  <conditionalFormatting sqref="J2575">
    <cfRule type="notContainsBlanks" dxfId="13775" priority="14581">
      <formula>LEN(TRIM(J2575))&gt;0</formula>
    </cfRule>
  </conditionalFormatting>
  <conditionalFormatting sqref="K2575">
    <cfRule type="notContainsBlanks" dxfId="13774" priority="14580">
      <formula>LEN(TRIM(K2575))&gt;0</formula>
    </cfRule>
  </conditionalFormatting>
  <conditionalFormatting sqref="M2575">
    <cfRule type="containsText" dxfId="13773" priority="14579" operator="containsText" text="Complete">
      <formula>NOT(ISERROR(SEARCH("Complete",M2575)))</formula>
    </cfRule>
  </conditionalFormatting>
  <conditionalFormatting sqref="J2575">
    <cfRule type="notContainsBlanks" dxfId="13772" priority="14578">
      <formula>LEN(TRIM(J2575))&gt;0</formula>
    </cfRule>
  </conditionalFormatting>
  <conditionalFormatting sqref="K2575">
    <cfRule type="notContainsBlanks" dxfId="13771" priority="14577">
      <formula>LEN(TRIM(K2575))&gt;0</formula>
    </cfRule>
  </conditionalFormatting>
  <conditionalFormatting sqref="M2575">
    <cfRule type="containsText" dxfId="13770" priority="14576" operator="containsText" text="Complete">
      <formula>NOT(ISERROR(SEARCH("Complete",M2575)))</formula>
    </cfRule>
  </conditionalFormatting>
  <conditionalFormatting sqref="I2575">
    <cfRule type="cellIs" dxfId="13769" priority="14575" operator="greaterThan">
      <formula>2.35</formula>
    </cfRule>
  </conditionalFormatting>
  <conditionalFormatting sqref="I2575">
    <cfRule type="cellIs" dxfId="13768" priority="14574" operator="greaterThan">
      <formula>2.35</formula>
    </cfRule>
  </conditionalFormatting>
  <conditionalFormatting sqref="I2575">
    <cfRule type="cellIs" dxfId="13767" priority="14573" operator="greaterThan">
      <formula>2.35</formula>
    </cfRule>
  </conditionalFormatting>
  <conditionalFormatting sqref="I2575">
    <cfRule type="cellIs" dxfId="13766" priority="14572" operator="greaterThan">
      <formula>2.35</formula>
    </cfRule>
  </conditionalFormatting>
  <conditionalFormatting sqref="J2576">
    <cfRule type="notContainsBlanks" dxfId="13765" priority="14571">
      <formula>LEN(TRIM(J2576))&gt;0</formula>
    </cfRule>
  </conditionalFormatting>
  <conditionalFormatting sqref="K2576">
    <cfRule type="notContainsBlanks" dxfId="13764" priority="14570">
      <formula>LEN(TRIM(K2576))&gt;0</formula>
    </cfRule>
  </conditionalFormatting>
  <conditionalFormatting sqref="M2576">
    <cfRule type="containsText" dxfId="13763" priority="14569" operator="containsText" text="Complete">
      <formula>NOT(ISERROR(SEARCH("Complete",M2576)))</formula>
    </cfRule>
  </conditionalFormatting>
  <conditionalFormatting sqref="J2576">
    <cfRule type="notContainsBlanks" dxfId="13762" priority="14568">
      <formula>LEN(TRIM(J2576))&gt;0</formula>
    </cfRule>
  </conditionalFormatting>
  <conditionalFormatting sqref="K2576">
    <cfRule type="notContainsBlanks" dxfId="13761" priority="14567">
      <formula>LEN(TRIM(K2576))&gt;0</formula>
    </cfRule>
  </conditionalFormatting>
  <conditionalFormatting sqref="M2576">
    <cfRule type="containsText" dxfId="13760" priority="14566" operator="containsText" text="Complete">
      <formula>NOT(ISERROR(SEARCH("Complete",M2576)))</formula>
    </cfRule>
  </conditionalFormatting>
  <conditionalFormatting sqref="J2576">
    <cfRule type="notContainsBlanks" dxfId="13759" priority="14565">
      <formula>LEN(TRIM(J2576))&gt;0</formula>
    </cfRule>
  </conditionalFormatting>
  <conditionalFormatting sqref="K2576">
    <cfRule type="notContainsBlanks" dxfId="13758" priority="14564">
      <formula>LEN(TRIM(K2576))&gt;0</formula>
    </cfRule>
  </conditionalFormatting>
  <conditionalFormatting sqref="M2576">
    <cfRule type="containsText" dxfId="13757" priority="14563" operator="containsText" text="Complete">
      <formula>NOT(ISERROR(SEARCH("Complete",M2576)))</formula>
    </cfRule>
  </conditionalFormatting>
  <conditionalFormatting sqref="J2576">
    <cfRule type="notContainsBlanks" dxfId="13756" priority="14562">
      <formula>LEN(TRIM(J2576))&gt;0</formula>
    </cfRule>
  </conditionalFormatting>
  <conditionalFormatting sqref="K2576">
    <cfRule type="notContainsBlanks" dxfId="13755" priority="14561">
      <formula>LEN(TRIM(K2576))&gt;0</formula>
    </cfRule>
  </conditionalFormatting>
  <conditionalFormatting sqref="M2576">
    <cfRule type="containsText" dxfId="13754" priority="14560" operator="containsText" text="Complete">
      <formula>NOT(ISERROR(SEARCH("Complete",M2576)))</formula>
    </cfRule>
  </conditionalFormatting>
  <conditionalFormatting sqref="I2576">
    <cfRule type="cellIs" dxfId="13753" priority="14559" operator="greaterThan">
      <formula>2.35</formula>
    </cfRule>
  </conditionalFormatting>
  <conditionalFormatting sqref="I2576">
    <cfRule type="cellIs" dxfId="13752" priority="14558" operator="greaterThan">
      <formula>2.35</formula>
    </cfRule>
  </conditionalFormatting>
  <conditionalFormatting sqref="I2576">
    <cfRule type="cellIs" dxfId="13751" priority="14557" operator="greaterThan">
      <formula>2.35</formula>
    </cfRule>
  </conditionalFormatting>
  <conditionalFormatting sqref="I2576">
    <cfRule type="cellIs" dxfId="13750" priority="14556" operator="greaterThan">
      <formula>2.35</formula>
    </cfRule>
  </conditionalFormatting>
  <conditionalFormatting sqref="J2577">
    <cfRule type="notContainsBlanks" dxfId="13749" priority="14555">
      <formula>LEN(TRIM(J2577))&gt;0</formula>
    </cfRule>
  </conditionalFormatting>
  <conditionalFormatting sqref="K2577">
    <cfRule type="notContainsBlanks" dxfId="13748" priority="14554">
      <formula>LEN(TRIM(K2577))&gt;0</formula>
    </cfRule>
  </conditionalFormatting>
  <conditionalFormatting sqref="M2577">
    <cfRule type="containsText" dxfId="13747" priority="14553" operator="containsText" text="Complete">
      <formula>NOT(ISERROR(SEARCH("Complete",M2577)))</formula>
    </cfRule>
  </conditionalFormatting>
  <conditionalFormatting sqref="J2577">
    <cfRule type="notContainsBlanks" dxfId="13746" priority="14552">
      <formula>LEN(TRIM(J2577))&gt;0</formula>
    </cfRule>
  </conditionalFormatting>
  <conditionalFormatting sqref="K2577">
    <cfRule type="notContainsBlanks" dxfId="13745" priority="14551">
      <formula>LEN(TRIM(K2577))&gt;0</formula>
    </cfRule>
  </conditionalFormatting>
  <conditionalFormatting sqref="M2577">
    <cfRule type="containsText" dxfId="13744" priority="14550" operator="containsText" text="Complete">
      <formula>NOT(ISERROR(SEARCH("Complete",M2577)))</formula>
    </cfRule>
  </conditionalFormatting>
  <conditionalFormatting sqref="J2577">
    <cfRule type="notContainsBlanks" dxfId="13743" priority="14549">
      <formula>LEN(TRIM(J2577))&gt;0</formula>
    </cfRule>
  </conditionalFormatting>
  <conditionalFormatting sqref="K2577">
    <cfRule type="notContainsBlanks" dxfId="13742" priority="14548">
      <formula>LEN(TRIM(K2577))&gt;0</formula>
    </cfRule>
  </conditionalFormatting>
  <conditionalFormatting sqref="M2577">
    <cfRule type="containsText" dxfId="13741" priority="14547" operator="containsText" text="Complete">
      <formula>NOT(ISERROR(SEARCH("Complete",M2577)))</formula>
    </cfRule>
  </conditionalFormatting>
  <conditionalFormatting sqref="J2577">
    <cfRule type="notContainsBlanks" dxfId="13740" priority="14546">
      <formula>LEN(TRIM(J2577))&gt;0</formula>
    </cfRule>
  </conditionalFormatting>
  <conditionalFormatting sqref="K2577">
    <cfRule type="notContainsBlanks" dxfId="13739" priority="14545">
      <formula>LEN(TRIM(K2577))&gt;0</formula>
    </cfRule>
  </conditionalFormatting>
  <conditionalFormatting sqref="M2577">
    <cfRule type="containsText" dxfId="13738" priority="14544" operator="containsText" text="Complete">
      <formula>NOT(ISERROR(SEARCH("Complete",M2577)))</formula>
    </cfRule>
  </conditionalFormatting>
  <conditionalFormatting sqref="I2577">
    <cfRule type="cellIs" dxfId="13737" priority="14543" operator="greaterThan">
      <formula>2.35</formula>
    </cfRule>
  </conditionalFormatting>
  <conditionalFormatting sqref="I2577">
    <cfRule type="cellIs" dxfId="13736" priority="14542" operator="greaterThan">
      <formula>2.35</formula>
    </cfRule>
  </conditionalFormatting>
  <conditionalFormatting sqref="I2577">
    <cfRule type="cellIs" dxfId="13735" priority="14541" operator="greaterThan">
      <formula>2.35</formula>
    </cfRule>
  </conditionalFormatting>
  <conditionalFormatting sqref="I2577">
    <cfRule type="cellIs" dxfId="13734" priority="14540" operator="greaterThan">
      <formula>2.35</formula>
    </cfRule>
  </conditionalFormatting>
  <conditionalFormatting sqref="J2578">
    <cfRule type="notContainsBlanks" dxfId="13733" priority="14539">
      <formula>LEN(TRIM(J2578))&gt;0</formula>
    </cfRule>
  </conditionalFormatting>
  <conditionalFormatting sqref="K2578">
    <cfRule type="notContainsBlanks" dxfId="13732" priority="14538">
      <formula>LEN(TRIM(K2578))&gt;0</formula>
    </cfRule>
  </conditionalFormatting>
  <conditionalFormatting sqref="M2578">
    <cfRule type="containsText" dxfId="13731" priority="14537" operator="containsText" text="Complete">
      <formula>NOT(ISERROR(SEARCH("Complete",M2578)))</formula>
    </cfRule>
  </conditionalFormatting>
  <conditionalFormatting sqref="J2578">
    <cfRule type="notContainsBlanks" dxfId="13730" priority="14536">
      <formula>LEN(TRIM(J2578))&gt;0</formula>
    </cfRule>
  </conditionalFormatting>
  <conditionalFormatting sqref="K2578">
    <cfRule type="notContainsBlanks" dxfId="13729" priority="14535">
      <formula>LEN(TRIM(K2578))&gt;0</formula>
    </cfRule>
  </conditionalFormatting>
  <conditionalFormatting sqref="M2578">
    <cfRule type="containsText" dxfId="13728" priority="14534" operator="containsText" text="Complete">
      <formula>NOT(ISERROR(SEARCH("Complete",M2578)))</formula>
    </cfRule>
  </conditionalFormatting>
  <conditionalFormatting sqref="J2578">
    <cfRule type="notContainsBlanks" dxfId="13727" priority="14533">
      <formula>LEN(TRIM(J2578))&gt;0</formula>
    </cfRule>
  </conditionalFormatting>
  <conditionalFormatting sqref="K2578">
    <cfRule type="notContainsBlanks" dxfId="13726" priority="14532">
      <formula>LEN(TRIM(K2578))&gt;0</formula>
    </cfRule>
  </conditionalFormatting>
  <conditionalFormatting sqref="M2578">
    <cfRule type="containsText" dxfId="13725" priority="14531" operator="containsText" text="Complete">
      <formula>NOT(ISERROR(SEARCH("Complete",M2578)))</formula>
    </cfRule>
  </conditionalFormatting>
  <conditionalFormatting sqref="J2578">
    <cfRule type="notContainsBlanks" dxfId="13724" priority="14530">
      <formula>LEN(TRIM(J2578))&gt;0</formula>
    </cfRule>
  </conditionalFormatting>
  <conditionalFormatting sqref="K2578">
    <cfRule type="notContainsBlanks" dxfId="13723" priority="14529">
      <formula>LEN(TRIM(K2578))&gt;0</formula>
    </cfRule>
  </conditionalFormatting>
  <conditionalFormatting sqref="M2578">
    <cfRule type="containsText" dxfId="13722" priority="14528" operator="containsText" text="Complete">
      <formula>NOT(ISERROR(SEARCH("Complete",M2578)))</formula>
    </cfRule>
  </conditionalFormatting>
  <conditionalFormatting sqref="I2578">
    <cfRule type="cellIs" dxfId="13721" priority="14527" operator="greaterThan">
      <formula>2.35</formula>
    </cfRule>
  </conditionalFormatting>
  <conditionalFormatting sqref="I2578">
    <cfRule type="cellIs" dxfId="13720" priority="14526" operator="greaterThan">
      <formula>2.35</formula>
    </cfRule>
  </conditionalFormatting>
  <conditionalFormatting sqref="I2578">
    <cfRule type="cellIs" dxfId="13719" priority="14525" operator="greaterThan">
      <formula>2.35</formula>
    </cfRule>
  </conditionalFormatting>
  <conditionalFormatting sqref="I2578">
    <cfRule type="cellIs" dxfId="13718" priority="14524" operator="greaterThan">
      <formula>2.35</formula>
    </cfRule>
  </conditionalFormatting>
  <conditionalFormatting sqref="J2579">
    <cfRule type="notContainsBlanks" dxfId="13717" priority="14523">
      <formula>LEN(TRIM(J2579))&gt;0</formula>
    </cfRule>
  </conditionalFormatting>
  <conditionalFormatting sqref="K2579">
    <cfRule type="notContainsBlanks" dxfId="13716" priority="14522">
      <formula>LEN(TRIM(K2579))&gt;0</formula>
    </cfRule>
  </conditionalFormatting>
  <conditionalFormatting sqref="M2579">
    <cfRule type="containsText" dxfId="13715" priority="14521" operator="containsText" text="Complete">
      <formula>NOT(ISERROR(SEARCH("Complete",M2579)))</formula>
    </cfRule>
  </conditionalFormatting>
  <conditionalFormatting sqref="J2579">
    <cfRule type="notContainsBlanks" dxfId="13714" priority="14520">
      <formula>LEN(TRIM(J2579))&gt;0</formula>
    </cfRule>
  </conditionalFormatting>
  <conditionalFormatting sqref="K2579">
    <cfRule type="notContainsBlanks" dxfId="13713" priority="14519">
      <formula>LEN(TRIM(K2579))&gt;0</formula>
    </cfRule>
  </conditionalFormatting>
  <conditionalFormatting sqref="M2579">
    <cfRule type="containsText" dxfId="13712" priority="14518" operator="containsText" text="Complete">
      <formula>NOT(ISERROR(SEARCH("Complete",M2579)))</formula>
    </cfRule>
  </conditionalFormatting>
  <conditionalFormatting sqref="J2579">
    <cfRule type="notContainsBlanks" dxfId="13711" priority="14517">
      <formula>LEN(TRIM(J2579))&gt;0</formula>
    </cfRule>
  </conditionalFormatting>
  <conditionalFormatting sqref="K2579">
    <cfRule type="notContainsBlanks" dxfId="13710" priority="14516">
      <formula>LEN(TRIM(K2579))&gt;0</formula>
    </cfRule>
  </conditionalFormatting>
  <conditionalFormatting sqref="M2579">
    <cfRule type="containsText" dxfId="13709" priority="14515" operator="containsText" text="Complete">
      <formula>NOT(ISERROR(SEARCH("Complete",M2579)))</formula>
    </cfRule>
  </conditionalFormatting>
  <conditionalFormatting sqref="J2579">
    <cfRule type="notContainsBlanks" dxfId="13708" priority="14514">
      <formula>LEN(TRIM(J2579))&gt;0</formula>
    </cfRule>
  </conditionalFormatting>
  <conditionalFormatting sqref="K2579">
    <cfRule type="notContainsBlanks" dxfId="13707" priority="14513">
      <formula>LEN(TRIM(K2579))&gt;0</formula>
    </cfRule>
  </conditionalFormatting>
  <conditionalFormatting sqref="M2579">
    <cfRule type="containsText" dxfId="13706" priority="14512" operator="containsText" text="Complete">
      <formula>NOT(ISERROR(SEARCH("Complete",M2579)))</formula>
    </cfRule>
  </conditionalFormatting>
  <conditionalFormatting sqref="I2579">
    <cfRule type="cellIs" dxfId="13705" priority="14511" operator="greaterThan">
      <formula>2.35</formula>
    </cfRule>
  </conditionalFormatting>
  <conditionalFormatting sqref="I2579">
    <cfRule type="cellIs" dxfId="13704" priority="14510" operator="greaterThan">
      <formula>2.35</formula>
    </cfRule>
  </conditionalFormatting>
  <conditionalFormatting sqref="I2579">
    <cfRule type="cellIs" dxfId="13703" priority="14509" operator="greaterThan">
      <formula>2.35</formula>
    </cfRule>
  </conditionalFormatting>
  <conditionalFormatting sqref="I2579">
    <cfRule type="cellIs" dxfId="13702" priority="14508" operator="greaterThan">
      <formula>2.35</formula>
    </cfRule>
  </conditionalFormatting>
  <conditionalFormatting sqref="J2580">
    <cfRule type="notContainsBlanks" dxfId="13701" priority="14507">
      <formula>LEN(TRIM(J2580))&gt;0</formula>
    </cfRule>
  </conditionalFormatting>
  <conditionalFormatting sqref="K2580">
    <cfRule type="notContainsBlanks" dxfId="13700" priority="14506">
      <formula>LEN(TRIM(K2580))&gt;0</formula>
    </cfRule>
  </conditionalFormatting>
  <conditionalFormatting sqref="M2580">
    <cfRule type="containsText" dxfId="13699" priority="14505" operator="containsText" text="Complete">
      <formula>NOT(ISERROR(SEARCH("Complete",M2580)))</formula>
    </cfRule>
  </conditionalFormatting>
  <conditionalFormatting sqref="J2580">
    <cfRule type="notContainsBlanks" dxfId="13698" priority="14504">
      <formula>LEN(TRIM(J2580))&gt;0</formula>
    </cfRule>
  </conditionalFormatting>
  <conditionalFormatting sqref="K2580">
    <cfRule type="notContainsBlanks" dxfId="13697" priority="14503">
      <formula>LEN(TRIM(K2580))&gt;0</formula>
    </cfRule>
  </conditionalFormatting>
  <conditionalFormatting sqref="M2580">
    <cfRule type="containsText" dxfId="13696" priority="14502" operator="containsText" text="Complete">
      <formula>NOT(ISERROR(SEARCH("Complete",M2580)))</formula>
    </cfRule>
  </conditionalFormatting>
  <conditionalFormatting sqref="J2580">
    <cfRule type="notContainsBlanks" dxfId="13695" priority="14501">
      <formula>LEN(TRIM(J2580))&gt;0</formula>
    </cfRule>
  </conditionalFormatting>
  <conditionalFormatting sqref="K2580">
    <cfRule type="notContainsBlanks" dxfId="13694" priority="14500">
      <formula>LEN(TRIM(K2580))&gt;0</formula>
    </cfRule>
  </conditionalFormatting>
  <conditionalFormatting sqref="M2580">
    <cfRule type="containsText" dxfId="13693" priority="14499" operator="containsText" text="Complete">
      <formula>NOT(ISERROR(SEARCH("Complete",M2580)))</formula>
    </cfRule>
  </conditionalFormatting>
  <conditionalFormatting sqref="J2580">
    <cfRule type="notContainsBlanks" dxfId="13692" priority="14498">
      <formula>LEN(TRIM(J2580))&gt;0</formula>
    </cfRule>
  </conditionalFormatting>
  <conditionalFormatting sqref="K2580">
    <cfRule type="notContainsBlanks" dxfId="13691" priority="14497">
      <formula>LEN(TRIM(K2580))&gt;0</formula>
    </cfRule>
  </conditionalFormatting>
  <conditionalFormatting sqref="M2580">
    <cfRule type="containsText" dxfId="13690" priority="14496" operator="containsText" text="Complete">
      <formula>NOT(ISERROR(SEARCH("Complete",M2580)))</formula>
    </cfRule>
  </conditionalFormatting>
  <conditionalFormatting sqref="I2580">
    <cfRule type="cellIs" dxfId="13689" priority="14495" operator="greaterThan">
      <formula>2.35</formula>
    </cfRule>
  </conditionalFormatting>
  <conditionalFormatting sqref="I2580">
    <cfRule type="cellIs" dxfId="13688" priority="14494" operator="greaterThan">
      <formula>2.35</formula>
    </cfRule>
  </conditionalFormatting>
  <conditionalFormatting sqref="I2580">
    <cfRule type="cellIs" dxfId="13687" priority="14493" operator="greaterThan">
      <formula>2.35</formula>
    </cfRule>
  </conditionalFormatting>
  <conditionalFormatting sqref="I2580">
    <cfRule type="cellIs" dxfId="13686" priority="14492" operator="greaterThan">
      <formula>2.35</formula>
    </cfRule>
  </conditionalFormatting>
  <conditionalFormatting sqref="J2581">
    <cfRule type="notContainsBlanks" dxfId="13685" priority="14491">
      <formula>LEN(TRIM(J2581))&gt;0</formula>
    </cfRule>
  </conditionalFormatting>
  <conditionalFormatting sqref="K2581">
    <cfRule type="notContainsBlanks" dxfId="13684" priority="14490">
      <formula>LEN(TRIM(K2581))&gt;0</formula>
    </cfRule>
  </conditionalFormatting>
  <conditionalFormatting sqref="M2581">
    <cfRule type="containsText" dxfId="13683" priority="14489" operator="containsText" text="Complete">
      <formula>NOT(ISERROR(SEARCH("Complete",M2581)))</formula>
    </cfRule>
  </conditionalFormatting>
  <conditionalFormatting sqref="J2581">
    <cfRule type="notContainsBlanks" dxfId="13682" priority="14488">
      <formula>LEN(TRIM(J2581))&gt;0</formula>
    </cfRule>
  </conditionalFormatting>
  <conditionalFormatting sqref="K2581">
    <cfRule type="notContainsBlanks" dxfId="13681" priority="14487">
      <formula>LEN(TRIM(K2581))&gt;0</formula>
    </cfRule>
  </conditionalFormatting>
  <conditionalFormatting sqref="M2581">
    <cfRule type="containsText" dxfId="13680" priority="14486" operator="containsText" text="Complete">
      <formula>NOT(ISERROR(SEARCH("Complete",M2581)))</formula>
    </cfRule>
  </conditionalFormatting>
  <conditionalFormatting sqref="J2581">
    <cfRule type="notContainsBlanks" dxfId="13679" priority="14485">
      <formula>LEN(TRIM(J2581))&gt;0</formula>
    </cfRule>
  </conditionalFormatting>
  <conditionalFormatting sqref="K2581">
    <cfRule type="notContainsBlanks" dxfId="13678" priority="14484">
      <formula>LEN(TRIM(K2581))&gt;0</formula>
    </cfRule>
  </conditionalFormatting>
  <conditionalFormatting sqref="M2581">
    <cfRule type="containsText" dxfId="13677" priority="14483" operator="containsText" text="Complete">
      <formula>NOT(ISERROR(SEARCH("Complete",M2581)))</formula>
    </cfRule>
  </conditionalFormatting>
  <conditionalFormatting sqref="J2581">
    <cfRule type="notContainsBlanks" dxfId="13676" priority="14482">
      <formula>LEN(TRIM(J2581))&gt;0</formula>
    </cfRule>
  </conditionalFormatting>
  <conditionalFormatting sqref="K2581">
    <cfRule type="notContainsBlanks" dxfId="13675" priority="14481">
      <formula>LEN(TRIM(K2581))&gt;0</formula>
    </cfRule>
  </conditionalFormatting>
  <conditionalFormatting sqref="M2581">
    <cfRule type="containsText" dxfId="13674" priority="14480" operator="containsText" text="Complete">
      <formula>NOT(ISERROR(SEARCH("Complete",M2581)))</formula>
    </cfRule>
  </conditionalFormatting>
  <conditionalFormatting sqref="I2581">
    <cfRule type="cellIs" dxfId="13673" priority="14479" operator="greaterThan">
      <formula>2.35</formula>
    </cfRule>
  </conditionalFormatting>
  <conditionalFormatting sqref="I2581">
    <cfRule type="cellIs" dxfId="13672" priority="14478" operator="greaterThan">
      <formula>2.35</formula>
    </cfRule>
  </conditionalFormatting>
  <conditionalFormatting sqref="I2581">
    <cfRule type="cellIs" dxfId="13671" priority="14477" operator="greaterThan">
      <formula>2.35</formula>
    </cfRule>
  </conditionalFormatting>
  <conditionalFormatting sqref="I2581">
    <cfRule type="cellIs" dxfId="13670" priority="14476" operator="greaterThan">
      <formula>2.35</formula>
    </cfRule>
  </conditionalFormatting>
  <conditionalFormatting sqref="J2582">
    <cfRule type="notContainsBlanks" dxfId="13669" priority="14475">
      <formula>LEN(TRIM(J2582))&gt;0</formula>
    </cfRule>
  </conditionalFormatting>
  <conditionalFormatting sqref="K2582">
    <cfRule type="notContainsBlanks" dxfId="13668" priority="14474">
      <formula>LEN(TRIM(K2582))&gt;0</formula>
    </cfRule>
  </conditionalFormatting>
  <conditionalFormatting sqref="M2582">
    <cfRule type="containsText" dxfId="13667" priority="14473" operator="containsText" text="Complete">
      <formula>NOT(ISERROR(SEARCH("Complete",M2582)))</formula>
    </cfRule>
  </conditionalFormatting>
  <conditionalFormatting sqref="J2582">
    <cfRule type="notContainsBlanks" dxfId="13666" priority="14472">
      <formula>LEN(TRIM(J2582))&gt;0</formula>
    </cfRule>
  </conditionalFormatting>
  <conditionalFormatting sqref="K2582">
    <cfRule type="notContainsBlanks" dxfId="13665" priority="14471">
      <formula>LEN(TRIM(K2582))&gt;0</formula>
    </cfRule>
  </conditionalFormatting>
  <conditionalFormatting sqref="M2582">
    <cfRule type="containsText" dxfId="13664" priority="14470" operator="containsText" text="Complete">
      <formula>NOT(ISERROR(SEARCH("Complete",M2582)))</formula>
    </cfRule>
  </conditionalFormatting>
  <conditionalFormatting sqref="J2582">
    <cfRule type="notContainsBlanks" dxfId="13663" priority="14469">
      <formula>LEN(TRIM(J2582))&gt;0</formula>
    </cfRule>
  </conditionalFormatting>
  <conditionalFormatting sqref="K2582">
    <cfRule type="notContainsBlanks" dxfId="13662" priority="14468">
      <formula>LEN(TRIM(K2582))&gt;0</formula>
    </cfRule>
  </conditionalFormatting>
  <conditionalFormatting sqref="M2582">
    <cfRule type="containsText" dxfId="13661" priority="14467" operator="containsText" text="Complete">
      <formula>NOT(ISERROR(SEARCH("Complete",M2582)))</formula>
    </cfRule>
  </conditionalFormatting>
  <conditionalFormatting sqref="J2582">
    <cfRule type="notContainsBlanks" dxfId="13660" priority="14466">
      <formula>LEN(TRIM(J2582))&gt;0</formula>
    </cfRule>
  </conditionalFormatting>
  <conditionalFormatting sqref="K2582">
    <cfRule type="notContainsBlanks" dxfId="13659" priority="14465">
      <formula>LEN(TRIM(K2582))&gt;0</formula>
    </cfRule>
  </conditionalFormatting>
  <conditionalFormatting sqref="M2582">
    <cfRule type="containsText" dxfId="13658" priority="14464" operator="containsText" text="Complete">
      <formula>NOT(ISERROR(SEARCH("Complete",M2582)))</formula>
    </cfRule>
  </conditionalFormatting>
  <conditionalFormatting sqref="I2582">
    <cfRule type="cellIs" dxfId="13657" priority="14463" operator="greaterThan">
      <formula>2.35</formula>
    </cfRule>
  </conditionalFormatting>
  <conditionalFormatting sqref="I2582">
    <cfRule type="cellIs" dxfId="13656" priority="14462" operator="greaterThan">
      <formula>2.35</formula>
    </cfRule>
  </conditionalFormatting>
  <conditionalFormatting sqref="I2582">
    <cfRule type="cellIs" dxfId="13655" priority="14461" operator="greaterThan">
      <formula>2.35</formula>
    </cfRule>
  </conditionalFormatting>
  <conditionalFormatting sqref="I2582">
    <cfRule type="cellIs" dxfId="13654" priority="14460" operator="greaterThan">
      <formula>2.35</formula>
    </cfRule>
  </conditionalFormatting>
  <conditionalFormatting sqref="J2583">
    <cfRule type="notContainsBlanks" dxfId="13653" priority="14459">
      <formula>LEN(TRIM(J2583))&gt;0</formula>
    </cfRule>
  </conditionalFormatting>
  <conditionalFormatting sqref="K2583">
    <cfRule type="notContainsBlanks" dxfId="13652" priority="14458">
      <formula>LEN(TRIM(K2583))&gt;0</formula>
    </cfRule>
  </conditionalFormatting>
  <conditionalFormatting sqref="M2583">
    <cfRule type="containsText" dxfId="13651" priority="14457" operator="containsText" text="Complete">
      <formula>NOT(ISERROR(SEARCH("Complete",M2583)))</formula>
    </cfRule>
  </conditionalFormatting>
  <conditionalFormatting sqref="J2583">
    <cfRule type="notContainsBlanks" dxfId="13650" priority="14456">
      <formula>LEN(TRIM(J2583))&gt;0</formula>
    </cfRule>
  </conditionalFormatting>
  <conditionalFormatting sqref="K2583">
    <cfRule type="notContainsBlanks" dxfId="13649" priority="14455">
      <formula>LEN(TRIM(K2583))&gt;0</formula>
    </cfRule>
  </conditionalFormatting>
  <conditionalFormatting sqref="M2583">
    <cfRule type="containsText" dxfId="13648" priority="14454" operator="containsText" text="Complete">
      <formula>NOT(ISERROR(SEARCH("Complete",M2583)))</formula>
    </cfRule>
  </conditionalFormatting>
  <conditionalFormatting sqref="J2583">
    <cfRule type="notContainsBlanks" dxfId="13647" priority="14453">
      <formula>LEN(TRIM(J2583))&gt;0</formula>
    </cfRule>
  </conditionalFormatting>
  <conditionalFormatting sqref="K2583">
    <cfRule type="notContainsBlanks" dxfId="13646" priority="14452">
      <formula>LEN(TRIM(K2583))&gt;0</formula>
    </cfRule>
  </conditionalFormatting>
  <conditionalFormatting sqref="M2583">
    <cfRule type="containsText" dxfId="13645" priority="14451" operator="containsText" text="Complete">
      <formula>NOT(ISERROR(SEARCH("Complete",M2583)))</formula>
    </cfRule>
  </conditionalFormatting>
  <conditionalFormatting sqref="J2583">
    <cfRule type="notContainsBlanks" dxfId="13644" priority="14450">
      <formula>LEN(TRIM(J2583))&gt;0</formula>
    </cfRule>
  </conditionalFormatting>
  <conditionalFormatting sqref="K2583">
    <cfRule type="notContainsBlanks" dxfId="13643" priority="14449">
      <formula>LEN(TRIM(K2583))&gt;0</formula>
    </cfRule>
  </conditionalFormatting>
  <conditionalFormatting sqref="M2583">
    <cfRule type="containsText" dxfId="13642" priority="14448" operator="containsText" text="Complete">
      <formula>NOT(ISERROR(SEARCH("Complete",M2583)))</formula>
    </cfRule>
  </conditionalFormatting>
  <conditionalFormatting sqref="I2583">
    <cfRule type="cellIs" dxfId="13641" priority="14447" operator="greaterThan">
      <formula>2.35</formula>
    </cfRule>
  </conditionalFormatting>
  <conditionalFormatting sqref="I2583">
    <cfRule type="cellIs" dxfId="13640" priority="14446" operator="greaterThan">
      <formula>2.35</formula>
    </cfRule>
  </conditionalFormatting>
  <conditionalFormatting sqref="I2583">
    <cfRule type="cellIs" dxfId="13639" priority="14445" operator="greaterThan">
      <formula>2.35</formula>
    </cfRule>
  </conditionalFormatting>
  <conditionalFormatting sqref="I2583">
    <cfRule type="cellIs" dxfId="13638" priority="14444" operator="greaterThan">
      <formula>2.35</formula>
    </cfRule>
  </conditionalFormatting>
  <conditionalFormatting sqref="J2584">
    <cfRule type="notContainsBlanks" dxfId="13637" priority="14443">
      <formula>LEN(TRIM(J2584))&gt;0</formula>
    </cfRule>
  </conditionalFormatting>
  <conditionalFormatting sqref="K2584">
    <cfRule type="notContainsBlanks" dxfId="13636" priority="14442">
      <formula>LEN(TRIM(K2584))&gt;0</formula>
    </cfRule>
  </conditionalFormatting>
  <conditionalFormatting sqref="M2584">
    <cfRule type="containsText" dxfId="13635" priority="14441" operator="containsText" text="Complete">
      <formula>NOT(ISERROR(SEARCH("Complete",M2584)))</formula>
    </cfRule>
  </conditionalFormatting>
  <conditionalFormatting sqref="J2584">
    <cfRule type="notContainsBlanks" dxfId="13634" priority="14440">
      <formula>LEN(TRIM(J2584))&gt;0</formula>
    </cfRule>
  </conditionalFormatting>
  <conditionalFormatting sqref="K2584">
    <cfRule type="notContainsBlanks" dxfId="13633" priority="14439">
      <formula>LEN(TRIM(K2584))&gt;0</formula>
    </cfRule>
  </conditionalFormatting>
  <conditionalFormatting sqref="M2584">
    <cfRule type="containsText" dxfId="13632" priority="14438" operator="containsText" text="Complete">
      <formula>NOT(ISERROR(SEARCH("Complete",M2584)))</formula>
    </cfRule>
  </conditionalFormatting>
  <conditionalFormatting sqref="J2584">
    <cfRule type="notContainsBlanks" dxfId="13631" priority="14437">
      <formula>LEN(TRIM(J2584))&gt;0</formula>
    </cfRule>
  </conditionalFormatting>
  <conditionalFormatting sqref="K2584">
    <cfRule type="notContainsBlanks" dxfId="13630" priority="14436">
      <formula>LEN(TRIM(K2584))&gt;0</formula>
    </cfRule>
  </conditionalFormatting>
  <conditionalFormatting sqref="M2584">
    <cfRule type="containsText" dxfId="13629" priority="14435" operator="containsText" text="Complete">
      <formula>NOT(ISERROR(SEARCH("Complete",M2584)))</formula>
    </cfRule>
  </conditionalFormatting>
  <conditionalFormatting sqref="J2584">
    <cfRule type="notContainsBlanks" dxfId="13628" priority="14434">
      <formula>LEN(TRIM(J2584))&gt;0</formula>
    </cfRule>
  </conditionalFormatting>
  <conditionalFormatting sqref="K2584">
    <cfRule type="notContainsBlanks" dxfId="13627" priority="14433">
      <formula>LEN(TRIM(K2584))&gt;0</formula>
    </cfRule>
  </conditionalFormatting>
  <conditionalFormatting sqref="M2584">
    <cfRule type="containsText" dxfId="13626" priority="14432" operator="containsText" text="Complete">
      <formula>NOT(ISERROR(SEARCH("Complete",M2584)))</formula>
    </cfRule>
  </conditionalFormatting>
  <conditionalFormatting sqref="I2584">
    <cfRule type="cellIs" dxfId="13625" priority="14431" operator="greaterThan">
      <formula>2.35</formula>
    </cfRule>
  </conditionalFormatting>
  <conditionalFormatting sqref="I2584">
    <cfRule type="cellIs" dxfId="13624" priority="14430" operator="greaterThan">
      <formula>2.35</formula>
    </cfRule>
  </conditionalFormatting>
  <conditionalFormatting sqref="I2584">
    <cfRule type="cellIs" dxfId="13623" priority="14429" operator="greaterThan">
      <formula>2.35</formula>
    </cfRule>
  </conditionalFormatting>
  <conditionalFormatting sqref="I2584">
    <cfRule type="cellIs" dxfId="13622" priority="14428" operator="greaterThan">
      <formula>2.35</formula>
    </cfRule>
  </conditionalFormatting>
  <conditionalFormatting sqref="J2585">
    <cfRule type="notContainsBlanks" dxfId="13621" priority="14427">
      <formula>LEN(TRIM(J2585))&gt;0</formula>
    </cfRule>
  </conditionalFormatting>
  <conditionalFormatting sqref="K2585">
    <cfRule type="notContainsBlanks" dxfId="13620" priority="14426">
      <formula>LEN(TRIM(K2585))&gt;0</formula>
    </cfRule>
  </conditionalFormatting>
  <conditionalFormatting sqref="M2585">
    <cfRule type="containsText" dxfId="13619" priority="14425" operator="containsText" text="Complete">
      <formula>NOT(ISERROR(SEARCH("Complete",M2585)))</formula>
    </cfRule>
  </conditionalFormatting>
  <conditionalFormatting sqref="J2585">
    <cfRule type="notContainsBlanks" dxfId="13618" priority="14424">
      <formula>LEN(TRIM(J2585))&gt;0</formula>
    </cfRule>
  </conditionalFormatting>
  <conditionalFormatting sqref="K2585">
    <cfRule type="notContainsBlanks" dxfId="13617" priority="14423">
      <formula>LEN(TRIM(K2585))&gt;0</formula>
    </cfRule>
  </conditionalFormatting>
  <conditionalFormatting sqref="M2585">
    <cfRule type="containsText" dxfId="13616" priority="14422" operator="containsText" text="Complete">
      <formula>NOT(ISERROR(SEARCH("Complete",M2585)))</formula>
    </cfRule>
  </conditionalFormatting>
  <conditionalFormatting sqref="J2585">
    <cfRule type="notContainsBlanks" dxfId="13615" priority="14421">
      <formula>LEN(TRIM(J2585))&gt;0</formula>
    </cfRule>
  </conditionalFormatting>
  <conditionalFormatting sqref="K2585">
    <cfRule type="notContainsBlanks" dxfId="13614" priority="14420">
      <formula>LEN(TRIM(K2585))&gt;0</formula>
    </cfRule>
  </conditionalFormatting>
  <conditionalFormatting sqref="M2585">
    <cfRule type="containsText" dxfId="13613" priority="14419" operator="containsText" text="Complete">
      <formula>NOT(ISERROR(SEARCH("Complete",M2585)))</formula>
    </cfRule>
  </conditionalFormatting>
  <conditionalFormatting sqref="J2585">
    <cfRule type="notContainsBlanks" dxfId="13612" priority="14418">
      <formula>LEN(TRIM(J2585))&gt;0</formula>
    </cfRule>
  </conditionalFormatting>
  <conditionalFormatting sqref="K2585">
    <cfRule type="notContainsBlanks" dxfId="13611" priority="14417">
      <formula>LEN(TRIM(K2585))&gt;0</formula>
    </cfRule>
  </conditionalFormatting>
  <conditionalFormatting sqref="M2585">
    <cfRule type="containsText" dxfId="13610" priority="14416" operator="containsText" text="Complete">
      <formula>NOT(ISERROR(SEARCH("Complete",M2585)))</formula>
    </cfRule>
  </conditionalFormatting>
  <conditionalFormatting sqref="I2585">
    <cfRule type="cellIs" dxfId="13609" priority="14415" operator="greaterThan">
      <formula>2.35</formula>
    </cfRule>
  </conditionalFormatting>
  <conditionalFormatting sqref="I2585">
    <cfRule type="cellIs" dxfId="13608" priority="14414" operator="greaterThan">
      <formula>2.35</formula>
    </cfRule>
  </conditionalFormatting>
  <conditionalFormatting sqref="I2585">
    <cfRule type="cellIs" dxfId="13607" priority="14413" operator="greaterThan">
      <formula>2.35</formula>
    </cfRule>
  </conditionalFormatting>
  <conditionalFormatting sqref="I2585">
    <cfRule type="cellIs" dxfId="13606" priority="14412" operator="greaterThan">
      <formula>2.35</formula>
    </cfRule>
  </conditionalFormatting>
  <conditionalFormatting sqref="J2586">
    <cfRule type="notContainsBlanks" dxfId="13605" priority="14411">
      <formula>LEN(TRIM(J2586))&gt;0</formula>
    </cfRule>
  </conditionalFormatting>
  <conditionalFormatting sqref="K2586">
    <cfRule type="notContainsBlanks" dxfId="13604" priority="14410">
      <formula>LEN(TRIM(K2586))&gt;0</formula>
    </cfRule>
  </conditionalFormatting>
  <conditionalFormatting sqref="M2586">
    <cfRule type="containsText" dxfId="13603" priority="14409" operator="containsText" text="Complete">
      <formula>NOT(ISERROR(SEARCH("Complete",M2586)))</formula>
    </cfRule>
  </conditionalFormatting>
  <conditionalFormatting sqref="J2586">
    <cfRule type="notContainsBlanks" dxfId="13602" priority="14408">
      <formula>LEN(TRIM(J2586))&gt;0</formula>
    </cfRule>
  </conditionalFormatting>
  <conditionalFormatting sqref="K2586">
    <cfRule type="notContainsBlanks" dxfId="13601" priority="14407">
      <formula>LEN(TRIM(K2586))&gt;0</formula>
    </cfRule>
  </conditionalFormatting>
  <conditionalFormatting sqref="M2586">
    <cfRule type="containsText" dxfId="13600" priority="14406" operator="containsText" text="Complete">
      <formula>NOT(ISERROR(SEARCH("Complete",M2586)))</formula>
    </cfRule>
  </conditionalFormatting>
  <conditionalFormatting sqref="J2586">
    <cfRule type="notContainsBlanks" dxfId="13599" priority="14405">
      <formula>LEN(TRIM(J2586))&gt;0</formula>
    </cfRule>
  </conditionalFormatting>
  <conditionalFormatting sqref="K2586">
    <cfRule type="notContainsBlanks" dxfId="13598" priority="14404">
      <formula>LEN(TRIM(K2586))&gt;0</formula>
    </cfRule>
  </conditionalFormatting>
  <conditionalFormatting sqref="M2586">
    <cfRule type="containsText" dxfId="13597" priority="14403" operator="containsText" text="Complete">
      <formula>NOT(ISERROR(SEARCH("Complete",M2586)))</formula>
    </cfRule>
  </conditionalFormatting>
  <conditionalFormatting sqref="J2586">
    <cfRule type="notContainsBlanks" dxfId="13596" priority="14402">
      <formula>LEN(TRIM(J2586))&gt;0</formula>
    </cfRule>
  </conditionalFormatting>
  <conditionalFormatting sqref="K2586">
    <cfRule type="notContainsBlanks" dxfId="13595" priority="14401">
      <formula>LEN(TRIM(K2586))&gt;0</formula>
    </cfRule>
  </conditionalFormatting>
  <conditionalFormatting sqref="M2586">
    <cfRule type="containsText" dxfId="13594" priority="14400" operator="containsText" text="Complete">
      <formula>NOT(ISERROR(SEARCH("Complete",M2586)))</formula>
    </cfRule>
  </conditionalFormatting>
  <conditionalFormatting sqref="I2586">
    <cfRule type="cellIs" dxfId="13593" priority="14399" operator="greaterThan">
      <formula>2.35</formula>
    </cfRule>
  </conditionalFormatting>
  <conditionalFormatting sqref="I2586">
    <cfRule type="cellIs" dxfId="13592" priority="14398" operator="greaterThan">
      <formula>2.35</formula>
    </cfRule>
  </conditionalFormatting>
  <conditionalFormatting sqref="I2586">
    <cfRule type="cellIs" dxfId="13591" priority="14397" operator="greaterThan">
      <formula>2.35</formula>
    </cfRule>
  </conditionalFormatting>
  <conditionalFormatting sqref="I2586">
    <cfRule type="cellIs" dxfId="13590" priority="14396" operator="greaterThan">
      <formula>2.35</formula>
    </cfRule>
  </conditionalFormatting>
  <conditionalFormatting sqref="J2587">
    <cfRule type="notContainsBlanks" dxfId="13589" priority="14395">
      <formula>LEN(TRIM(J2587))&gt;0</formula>
    </cfRule>
  </conditionalFormatting>
  <conditionalFormatting sqref="K2587">
    <cfRule type="notContainsBlanks" dxfId="13588" priority="14394">
      <formula>LEN(TRIM(K2587))&gt;0</formula>
    </cfRule>
  </conditionalFormatting>
  <conditionalFormatting sqref="M2587">
    <cfRule type="containsText" dxfId="13587" priority="14393" operator="containsText" text="Complete">
      <formula>NOT(ISERROR(SEARCH("Complete",M2587)))</formula>
    </cfRule>
  </conditionalFormatting>
  <conditionalFormatting sqref="J2587">
    <cfRule type="notContainsBlanks" dxfId="13586" priority="14392">
      <formula>LEN(TRIM(J2587))&gt;0</formula>
    </cfRule>
  </conditionalFormatting>
  <conditionalFormatting sqref="K2587">
    <cfRule type="notContainsBlanks" dxfId="13585" priority="14391">
      <formula>LEN(TRIM(K2587))&gt;0</formula>
    </cfRule>
  </conditionalFormatting>
  <conditionalFormatting sqref="M2587">
    <cfRule type="containsText" dxfId="13584" priority="14390" operator="containsText" text="Complete">
      <formula>NOT(ISERROR(SEARCH("Complete",M2587)))</formula>
    </cfRule>
  </conditionalFormatting>
  <conditionalFormatting sqref="J2587">
    <cfRule type="notContainsBlanks" dxfId="13583" priority="14389">
      <formula>LEN(TRIM(J2587))&gt;0</formula>
    </cfRule>
  </conditionalFormatting>
  <conditionalFormatting sqref="K2587">
    <cfRule type="notContainsBlanks" dxfId="13582" priority="14388">
      <formula>LEN(TRIM(K2587))&gt;0</formula>
    </cfRule>
  </conditionalFormatting>
  <conditionalFormatting sqref="M2587">
    <cfRule type="containsText" dxfId="13581" priority="14387" operator="containsText" text="Complete">
      <formula>NOT(ISERROR(SEARCH("Complete",M2587)))</formula>
    </cfRule>
  </conditionalFormatting>
  <conditionalFormatting sqref="J2587">
    <cfRule type="notContainsBlanks" dxfId="13580" priority="14386">
      <formula>LEN(TRIM(J2587))&gt;0</formula>
    </cfRule>
  </conditionalFormatting>
  <conditionalFormatting sqref="K2587">
    <cfRule type="notContainsBlanks" dxfId="13579" priority="14385">
      <formula>LEN(TRIM(K2587))&gt;0</formula>
    </cfRule>
  </conditionalFormatting>
  <conditionalFormatting sqref="M2587">
    <cfRule type="containsText" dxfId="13578" priority="14384" operator="containsText" text="Complete">
      <formula>NOT(ISERROR(SEARCH("Complete",M2587)))</formula>
    </cfRule>
  </conditionalFormatting>
  <conditionalFormatting sqref="I2587">
    <cfRule type="cellIs" dxfId="13577" priority="14383" operator="greaterThan">
      <formula>2.35</formula>
    </cfRule>
  </conditionalFormatting>
  <conditionalFormatting sqref="I2587">
    <cfRule type="cellIs" dxfId="13576" priority="14382" operator="greaterThan">
      <formula>2.35</formula>
    </cfRule>
  </conditionalFormatting>
  <conditionalFormatting sqref="I2587">
    <cfRule type="cellIs" dxfId="13575" priority="14381" operator="greaterThan">
      <formula>2.35</formula>
    </cfRule>
  </conditionalFormatting>
  <conditionalFormatting sqref="I2587">
    <cfRule type="cellIs" dxfId="13574" priority="14380" operator="greaterThan">
      <formula>2.35</formula>
    </cfRule>
  </conditionalFormatting>
  <conditionalFormatting sqref="J2588">
    <cfRule type="notContainsBlanks" dxfId="13573" priority="14379">
      <formula>LEN(TRIM(J2588))&gt;0</formula>
    </cfRule>
  </conditionalFormatting>
  <conditionalFormatting sqref="K2588">
    <cfRule type="notContainsBlanks" dxfId="13572" priority="14378">
      <formula>LEN(TRIM(K2588))&gt;0</formula>
    </cfRule>
  </conditionalFormatting>
  <conditionalFormatting sqref="M2588">
    <cfRule type="containsText" dxfId="13571" priority="14377" operator="containsText" text="Complete">
      <formula>NOT(ISERROR(SEARCH("Complete",M2588)))</formula>
    </cfRule>
  </conditionalFormatting>
  <conditionalFormatting sqref="J2588">
    <cfRule type="notContainsBlanks" dxfId="13570" priority="14376">
      <formula>LEN(TRIM(J2588))&gt;0</formula>
    </cfRule>
  </conditionalFormatting>
  <conditionalFormatting sqref="K2588">
    <cfRule type="notContainsBlanks" dxfId="13569" priority="14375">
      <formula>LEN(TRIM(K2588))&gt;0</formula>
    </cfRule>
  </conditionalFormatting>
  <conditionalFormatting sqref="M2588">
    <cfRule type="containsText" dxfId="13568" priority="14374" operator="containsText" text="Complete">
      <formula>NOT(ISERROR(SEARCH("Complete",M2588)))</formula>
    </cfRule>
  </conditionalFormatting>
  <conditionalFormatting sqref="J2588">
    <cfRule type="notContainsBlanks" dxfId="13567" priority="14373">
      <formula>LEN(TRIM(J2588))&gt;0</formula>
    </cfRule>
  </conditionalFormatting>
  <conditionalFormatting sqref="K2588">
    <cfRule type="notContainsBlanks" dxfId="13566" priority="14372">
      <formula>LEN(TRIM(K2588))&gt;0</formula>
    </cfRule>
  </conditionalFormatting>
  <conditionalFormatting sqref="M2588">
    <cfRule type="containsText" dxfId="13565" priority="14371" operator="containsText" text="Complete">
      <formula>NOT(ISERROR(SEARCH("Complete",M2588)))</formula>
    </cfRule>
  </conditionalFormatting>
  <conditionalFormatting sqref="J2588">
    <cfRule type="notContainsBlanks" dxfId="13564" priority="14370">
      <formula>LEN(TRIM(J2588))&gt;0</formula>
    </cfRule>
  </conditionalFormatting>
  <conditionalFormatting sqref="K2588">
    <cfRule type="notContainsBlanks" dxfId="13563" priority="14369">
      <formula>LEN(TRIM(K2588))&gt;0</formula>
    </cfRule>
  </conditionalFormatting>
  <conditionalFormatting sqref="M2588">
    <cfRule type="containsText" dxfId="13562" priority="14368" operator="containsText" text="Complete">
      <formula>NOT(ISERROR(SEARCH("Complete",M2588)))</formula>
    </cfRule>
  </conditionalFormatting>
  <conditionalFormatting sqref="I2588">
    <cfRule type="cellIs" dxfId="13561" priority="14367" operator="greaterThan">
      <formula>2.35</formula>
    </cfRule>
  </conditionalFormatting>
  <conditionalFormatting sqref="I2588">
    <cfRule type="cellIs" dxfId="13560" priority="14366" operator="greaterThan">
      <formula>2.35</formula>
    </cfRule>
  </conditionalFormatting>
  <conditionalFormatting sqref="I2588">
    <cfRule type="cellIs" dxfId="13559" priority="14365" operator="greaterThan">
      <formula>2.35</formula>
    </cfRule>
  </conditionalFormatting>
  <conditionalFormatting sqref="I2588">
    <cfRule type="cellIs" dxfId="13558" priority="14364" operator="greaterThan">
      <formula>2.35</formula>
    </cfRule>
  </conditionalFormatting>
  <conditionalFormatting sqref="J2589">
    <cfRule type="notContainsBlanks" dxfId="13557" priority="14363">
      <formula>LEN(TRIM(J2589))&gt;0</formula>
    </cfRule>
  </conditionalFormatting>
  <conditionalFormatting sqref="K2589">
    <cfRule type="notContainsBlanks" dxfId="13556" priority="14362">
      <formula>LEN(TRIM(K2589))&gt;0</formula>
    </cfRule>
  </conditionalFormatting>
  <conditionalFormatting sqref="M2589">
    <cfRule type="containsText" dxfId="13555" priority="14361" operator="containsText" text="Complete">
      <formula>NOT(ISERROR(SEARCH("Complete",M2589)))</formula>
    </cfRule>
  </conditionalFormatting>
  <conditionalFormatting sqref="J2589">
    <cfRule type="notContainsBlanks" dxfId="13554" priority="14360">
      <formula>LEN(TRIM(J2589))&gt;0</formula>
    </cfRule>
  </conditionalFormatting>
  <conditionalFormatting sqref="K2589">
    <cfRule type="notContainsBlanks" dxfId="13553" priority="14359">
      <formula>LEN(TRIM(K2589))&gt;0</formula>
    </cfRule>
  </conditionalFormatting>
  <conditionalFormatting sqref="M2589">
    <cfRule type="containsText" dxfId="13552" priority="14358" operator="containsText" text="Complete">
      <formula>NOT(ISERROR(SEARCH("Complete",M2589)))</formula>
    </cfRule>
  </conditionalFormatting>
  <conditionalFormatting sqref="J2589">
    <cfRule type="notContainsBlanks" dxfId="13551" priority="14357">
      <formula>LEN(TRIM(J2589))&gt;0</formula>
    </cfRule>
  </conditionalFormatting>
  <conditionalFormatting sqref="K2589">
    <cfRule type="notContainsBlanks" dxfId="13550" priority="14356">
      <formula>LEN(TRIM(K2589))&gt;0</formula>
    </cfRule>
  </conditionalFormatting>
  <conditionalFormatting sqref="M2589">
    <cfRule type="containsText" dxfId="13549" priority="14355" operator="containsText" text="Complete">
      <formula>NOT(ISERROR(SEARCH("Complete",M2589)))</formula>
    </cfRule>
  </conditionalFormatting>
  <conditionalFormatting sqref="J2589">
    <cfRule type="notContainsBlanks" dxfId="13548" priority="14354">
      <formula>LEN(TRIM(J2589))&gt;0</formula>
    </cfRule>
  </conditionalFormatting>
  <conditionalFormatting sqref="K2589">
    <cfRule type="notContainsBlanks" dxfId="13547" priority="14353">
      <formula>LEN(TRIM(K2589))&gt;0</formula>
    </cfRule>
  </conditionalFormatting>
  <conditionalFormatting sqref="M2589">
    <cfRule type="containsText" dxfId="13546" priority="14352" operator="containsText" text="Complete">
      <formula>NOT(ISERROR(SEARCH("Complete",M2589)))</formula>
    </cfRule>
  </conditionalFormatting>
  <conditionalFormatting sqref="I2589">
    <cfRule type="cellIs" dxfId="13545" priority="14351" operator="greaterThan">
      <formula>2.35</formula>
    </cfRule>
  </conditionalFormatting>
  <conditionalFormatting sqref="I2589">
    <cfRule type="cellIs" dxfId="13544" priority="14350" operator="greaterThan">
      <formula>2.35</formula>
    </cfRule>
  </conditionalFormatting>
  <conditionalFormatting sqref="I2589">
    <cfRule type="cellIs" dxfId="13543" priority="14349" operator="greaterThan">
      <formula>2.35</formula>
    </cfRule>
  </conditionalFormatting>
  <conditionalFormatting sqref="I2589">
    <cfRule type="cellIs" dxfId="13542" priority="14348" operator="greaterThan">
      <formula>2.35</formula>
    </cfRule>
  </conditionalFormatting>
  <conditionalFormatting sqref="J2590">
    <cfRule type="notContainsBlanks" dxfId="13541" priority="14347">
      <formula>LEN(TRIM(J2590))&gt;0</formula>
    </cfRule>
  </conditionalFormatting>
  <conditionalFormatting sqref="K2590">
    <cfRule type="notContainsBlanks" dxfId="13540" priority="14346">
      <formula>LEN(TRIM(K2590))&gt;0</formula>
    </cfRule>
  </conditionalFormatting>
  <conditionalFormatting sqref="M2590">
    <cfRule type="containsText" dxfId="13539" priority="14345" operator="containsText" text="Complete">
      <formula>NOT(ISERROR(SEARCH("Complete",M2590)))</formula>
    </cfRule>
  </conditionalFormatting>
  <conditionalFormatting sqref="J2590">
    <cfRule type="notContainsBlanks" dxfId="13538" priority="14344">
      <formula>LEN(TRIM(J2590))&gt;0</formula>
    </cfRule>
  </conditionalFormatting>
  <conditionalFormatting sqref="K2590">
    <cfRule type="notContainsBlanks" dxfId="13537" priority="14343">
      <formula>LEN(TRIM(K2590))&gt;0</formula>
    </cfRule>
  </conditionalFormatting>
  <conditionalFormatting sqref="M2590">
    <cfRule type="containsText" dxfId="13536" priority="14342" operator="containsText" text="Complete">
      <formula>NOT(ISERROR(SEARCH("Complete",M2590)))</formula>
    </cfRule>
  </conditionalFormatting>
  <conditionalFormatting sqref="J2590">
    <cfRule type="notContainsBlanks" dxfId="13535" priority="14341">
      <formula>LEN(TRIM(J2590))&gt;0</formula>
    </cfRule>
  </conditionalFormatting>
  <conditionalFormatting sqref="K2590">
    <cfRule type="notContainsBlanks" dxfId="13534" priority="14340">
      <formula>LEN(TRIM(K2590))&gt;0</formula>
    </cfRule>
  </conditionalFormatting>
  <conditionalFormatting sqref="M2590">
    <cfRule type="containsText" dxfId="13533" priority="14339" operator="containsText" text="Complete">
      <formula>NOT(ISERROR(SEARCH("Complete",M2590)))</formula>
    </cfRule>
  </conditionalFormatting>
  <conditionalFormatting sqref="J2590">
    <cfRule type="notContainsBlanks" dxfId="13532" priority="14338">
      <formula>LEN(TRIM(J2590))&gt;0</formula>
    </cfRule>
  </conditionalFormatting>
  <conditionalFormatting sqref="K2590">
    <cfRule type="notContainsBlanks" dxfId="13531" priority="14337">
      <formula>LEN(TRIM(K2590))&gt;0</formula>
    </cfRule>
  </conditionalFormatting>
  <conditionalFormatting sqref="M2590">
    <cfRule type="containsText" dxfId="13530" priority="14336" operator="containsText" text="Complete">
      <formula>NOT(ISERROR(SEARCH("Complete",M2590)))</formula>
    </cfRule>
  </conditionalFormatting>
  <conditionalFormatting sqref="I2590">
    <cfRule type="cellIs" dxfId="13529" priority="14335" operator="greaterThan">
      <formula>2.35</formula>
    </cfRule>
  </conditionalFormatting>
  <conditionalFormatting sqref="I2590">
    <cfRule type="cellIs" dxfId="13528" priority="14334" operator="greaterThan">
      <formula>2.35</formula>
    </cfRule>
  </conditionalFormatting>
  <conditionalFormatting sqref="I2590">
    <cfRule type="cellIs" dxfId="13527" priority="14333" operator="greaterThan">
      <formula>2.35</formula>
    </cfRule>
  </conditionalFormatting>
  <conditionalFormatting sqref="I2590">
    <cfRule type="cellIs" dxfId="13526" priority="14332" operator="greaterThan">
      <formula>2.35</formula>
    </cfRule>
  </conditionalFormatting>
  <conditionalFormatting sqref="J2591">
    <cfRule type="notContainsBlanks" dxfId="13525" priority="14331">
      <formula>LEN(TRIM(J2591))&gt;0</formula>
    </cfRule>
  </conditionalFormatting>
  <conditionalFormatting sqref="K2591">
    <cfRule type="notContainsBlanks" dxfId="13524" priority="14330">
      <formula>LEN(TRIM(K2591))&gt;0</formula>
    </cfRule>
  </conditionalFormatting>
  <conditionalFormatting sqref="M2591">
    <cfRule type="containsText" dxfId="13523" priority="14329" operator="containsText" text="Complete">
      <formula>NOT(ISERROR(SEARCH("Complete",M2591)))</formula>
    </cfRule>
  </conditionalFormatting>
  <conditionalFormatting sqref="J2591">
    <cfRule type="notContainsBlanks" dxfId="13522" priority="14328">
      <formula>LEN(TRIM(J2591))&gt;0</formula>
    </cfRule>
  </conditionalFormatting>
  <conditionalFormatting sqref="K2591">
    <cfRule type="notContainsBlanks" dxfId="13521" priority="14327">
      <formula>LEN(TRIM(K2591))&gt;0</formula>
    </cfRule>
  </conditionalFormatting>
  <conditionalFormatting sqref="M2591">
    <cfRule type="containsText" dxfId="13520" priority="14326" operator="containsText" text="Complete">
      <formula>NOT(ISERROR(SEARCH("Complete",M2591)))</formula>
    </cfRule>
  </conditionalFormatting>
  <conditionalFormatting sqref="J2591">
    <cfRule type="notContainsBlanks" dxfId="13519" priority="14325">
      <formula>LEN(TRIM(J2591))&gt;0</formula>
    </cfRule>
  </conditionalFormatting>
  <conditionalFormatting sqref="K2591">
    <cfRule type="notContainsBlanks" dxfId="13518" priority="14324">
      <formula>LEN(TRIM(K2591))&gt;0</formula>
    </cfRule>
  </conditionalFormatting>
  <conditionalFormatting sqref="M2591">
    <cfRule type="containsText" dxfId="13517" priority="14323" operator="containsText" text="Complete">
      <formula>NOT(ISERROR(SEARCH("Complete",M2591)))</formula>
    </cfRule>
  </conditionalFormatting>
  <conditionalFormatting sqref="J2591">
    <cfRule type="notContainsBlanks" dxfId="13516" priority="14322">
      <formula>LEN(TRIM(J2591))&gt;0</formula>
    </cfRule>
  </conditionalFormatting>
  <conditionalFormatting sqref="K2591">
    <cfRule type="notContainsBlanks" dxfId="13515" priority="14321">
      <formula>LEN(TRIM(K2591))&gt;0</formula>
    </cfRule>
  </conditionalFormatting>
  <conditionalFormatting sqref="M2591">
    <cfRule type="containsText" dxfId="13514" priority="14320" operator="containsText" text="Complete">
      <formula>NOT(ISERROR(SEARCH("Complete",M2591)))</formula>
    </cfRule>
  </conditionalFormatting>
  <conditionalFormatting sqref="I2591">
    <cfRule type="cellIs" dxfId="13513" priority="14319" operator="greaterThan">
      <formula>2.35</formula>
    </cfRule>
  </conditionalFormatting>
  <conditionalFormatting sqref="I2591">
    <cfRule type="cellIs" dxfId="13512" priority="14318" operator="greaterThan">
      <formula>2.35</formula>
    </cfRule>
  </conditionalFormatting>
  <conditionalFormatting sqref="I2591">
    <cfRule type="cellIs" dxfId="13511" priority="14317" operator="greaterThan">
      <formula>2.35</formula>
    </cfRule>
  </conditionalFormatting>
  <conditionalFormatting sqref="I2591">
    <cfRule type="cellIs" dxfId="13510" priority="14316" operator="greaterThan">
      <formula>2.35</formula>
    </cfRule>
  </conditionalFormatting>
  <conditionalFormatting sqref="J2592">
    <cfRule type="notContainsBlanks" dxfId="13509" priority="14315">
      <formula>LEN(TRIM(J2592))&gt;0</formula>
    </cfRule>
  </conditionalFormatting>
  <conditionalFormatting sqref="K2592">
    <cfRule type="notContainsBlanks" dxfId="13508" priority="14314">
      <formula>LEN(TRIM(K2592))&gt;0</formula>
    </cfRule>
  </conditionalFormatting>
  <conditionalFormatting sqref="M2592">
    <cfRule type="containsText" dxfId="13507" priority="14313" operator="containsText" text="Complete">
      <formula>NOT(ISERROR(SEARCH("Complete",M2592)))</formula>
    </cfRule>
  </conditionalFormatting>
  <conditionalFormatting sqref="J2592">
    <cfRule type="notContainsBlanks" dxfId="13506" priority="14312">
      <formula>LEN(TRIM(J2592))&gt;0</formula>
    </cfRule>
  </conditionalFormatting>
  <conditionalFormatting sqref="K2592">
    <cfRule type="notContainsBlanks" dxfId="13505" priority="14311">
      <formula>LEN(TRIM(K2592))&gt;0</formula>
    </cfRule>
  </conditionalFormatting>
  <conditionalFormatting sqref="M2592">
    <cfRule type="containsText" dxfId="13504" priority="14310" operator="containsText" text="Complete">
      <formula>NOT(ISERROR(SEARCH("Complete",M2592)))</formula>
    </cfRule>
  </conditionalFormatting>
  <conditionalFormatting sqref="J2592">
    <cfRule type="notContainsBlanks" dxfId="13503" priority="14309">
      <formula>LEN(TRIM(J2592))&gt;0</formula>
    </cfRule>
  </conditionalFormatting>
  <conditionalFormatting sqref="K2592">
    <cfRule type="notContainsBlanks" dxfId="13502" priority="14308">
      <formula>LEN(TRIM(K2592))&gt;0</formula>
    </cfRule>
  </conditionalFormatting>
  <conditionalFormatting sqref="M2592">
    <cfRule type="containsText" dxfId="13501" priority="14307" operator="containsText" text="Complete">
      <formula>NOT(ISERROR(SEARCH("Complete",M2592)))</formula>
    </cfRule>
  </conditionalFormatting>
  <conditionalFormatting sqref="J2592">
    <cfRule type="notContainsBlanks" dxfId="13500" priority="14306">
      <formula>LEN(TRIM(J2592))&gt;0</formula>
    </cfRule>
  </conditionalFormatting>
  <conditionalFormatting sqref="K2592">
    <cfRule type="notContainsBlanks" dxfId="13499" priority="14305">
      <formula>LEN(TRIM(K2592))&gt;0</formula>
    </cfRule>
  </conditionalFormatting>
  <conditionalFormatting sqref="M2592">
    <cfRule type="containsText" dxfId="13498" priority="14304" operator="containsText" text="Complete">
      <formula>NOT(ISERROR(SEARCH("Complete",M2592)))</formula>
    </cfRule>
  </conditionalFormatting>
  <conditionalFormatting sqref="I2592">
    <cfRule type="cellIs" dxfId="13497" priority="14303" operator="greaterThan">
      <formula>2.35</formula>
    </cfRule>
  </conditionalFormatting>
  <conditionalFormatting sqref="I2592">
    <cfRule type="cellIs" dxfId="13496" priority="14302" operator="greaterThan">
      <formula>2.35</formula>
    </cfRule>
  </conditionalFormatting>
  <conditionalFormatting sqref="I2592">
    <cfRule type="cellIs" dxfId="13495" priority="14301" operator="greaterThan">
      <formula>2.35</formula>
    </cfRule>
  </conditionalFormatting>
  <conditionalFormatting sqref="I2592">
    <cfRule type="cellIs" dxfId="13494" priority="14300" operator="greaterThan">
      <formula>2.35</formula>
    </cfRule>
  </conditionalFormatting>
  <conditionalFormatting sqref="J2593">
    <cfRule type="notContainsBlanks" dxfId="13493" priority="14299">
      <formula>LEN(TRIM(J2593))&gt;0</formula>
    </cfRule>
  </conditionalFormatting>
  <conditionalFormatting sqref="K2593">
    <cfRule type="notContainsBlanks" dxfId="13492" priority="14298">
      <formula>LEN(TRIM(K2593))&gt;0</formula>
    </cfRule>
  </conditionalFormatting>
  <conditionalFormatting sqref="M2593">
    <cfRule type="containsText" dxfId="13491" priority="14297" operator="containsText" text="Complete">
      <formula>NOT(ISERROR(SEARCH("Complete",M2593)))</formula>
    </cfRule>
  </conditionalFormatting>
  <conditionalFormatting sqref="J2593">
    <cfRule type="notContainsBlanks" dxfId="13490" priority="14296">
      <formula>LEN(TRIM(J2593))&gt;0</formula>
    </cfRule>
  </conditionalFormatting>
  <conditionalFormatting sqref="K2593">
    <cfRule type="notContainsBlanks" dxfId="13489" priority="14295">
      <formula>LEN(TRIM(K2593))&gt;0</formula>
    </cfRule>
  </conditionalFormatting>
  <conditionalFormatting sqref="M2593">
    <cfRule type="containsText" dxfId="13488" priority="14294" operator="containsText" text="Complete">
      <formula>NOT(ISERROR(SEARCH("Complete",M2593)))</formula>
    </cfRule>
  </conditionalFormatting>
  <conditionalFormatting sqref="J2593">
    <cfRule type="notContainsBlanks" dxfId="13487" priority="14293">
      <formula>LEN(TRIM(J2593))&gt;0</formula>
    </cfRule>
  </conditionalFormatting>
  <conditionalFormatting sqref="K2593">
    <cfRule type="notContainsBlanks" dxfId="13486" priority="14292">
      <formula>LEN(TRIM(K2593))&gt;0</formula>
    </cfRule>
  </conditionalFormatting>
  <conditionalFormatting sqref="M2593">
    <cfRule type="containsText" dxfId="13485" priority="14291" operator="containsText" text="Complete">
      <formula>NOT(ISERROR(SEARCH("Complete",M2593)))</formula>
    </cfRule>
  </conditionalFormatting>
  <conditionalFormatting sqref="J2593">
    <cfRule type="notContainsBlanks" dxfId="13484" priority="14290">
      <formula>LEN(TRIM(J2593))&gt;0</formula>
    </cfRule>
  </conditionalFormatting>
  <conditionalFormatting sqref="K2593">
    <cfRule type="notContainsBlanks" dxfId="13483" priority="14289">
      <formula>LEN(TRIM(K2593))&gt;0</formula>
    </cfRule>
  </conditionalFormatting>
  <conditionalFormatting sqref="M2593">
    <cfRule type="containsText" dxfId="13482" priority="14288" operator="containsText" text="Complete">
      <formula>NOT(ISERROR(SEARCH("Complete",M2593)))</formula>
    </cfRule>
  </conditionalFormatting>
  <conditionalFormatting sqref="I2593">
    <cfRule type="cellIs" dxfId="13481" priority="14287" operator="greaterThan">
      <formula>2.35</formula>
    </cfRule>
  </conditionalFormatting>
  <conditionalFormatting sqref="I2593">
    <cfRule type="cellIs" dxfId="13480" priority="14286" operator="greaterThan">
      <formula>2.35</formula>
    </cfRule>
  </conditionalFormatting>
  <conditionalFormatting sqref="I2593">
    <cfRule type="cellIs" dxfId="13479" priority="14285" operator="greaterThan">
      <formula>2.35</formula>
    </cfRule>
  </conditionalFormatting>
  <conditionalFormatting sqref="I2593">
    <cfRule type="cellIs" dxfId="13478" priority="14284" operator="greaterThan">
      <formula>2.35</formula>
    </cfRule>
  </conditionalFormatting>
  <conditionalFormatting sqref="J2594">
    <cfRule type="notContainsBlanks" dxfId="13477" priority="14283">
      <formula>LEN(TRIM(J2594))&gt;0</formula>
    </cfRule>
  </conditionalFormatting>
  <conditionalFormatting sqref="K2594">
    <cfRule type="notContainsBlanks" dxfId="13476" priority="14282">
      <formula>LEN(TRIM(K2594))&gt;0</formula>
    </cfRule>
  </conditionalFormatting>
  <conditionalFormatting sqref="M2594">
    <cfRule type="containsText" dxfId="13475" priority="14281" operator="containsText" text="Complete">
      <formula>NOT(ISERROR(SEARCH("Complete",M2594)))</formula>
    </cfRule>
  </conditionalFormatting>
  <conditionalFormatting sqref="J2594">
    <cfRule type="notContainsBlanks" dxfId="13474" priority="14280">
      <formula>LEN(TRIM(J2594))&gt;0</formula>
    </cfRule>
  </conditionalFormatting>
  <conditionalFormatting sqref="K2594">
    <cfRule type="notContainsBlanks" dxfId="13473" priority="14279">
      <formula>LEN(TRIM(K2594))&gt;0</formula>
    </cfRule>
  </conditionalFormatting>
  <conditionalFormatting sqref="M2594">
    <cfRule type="containsText" dxfId="13472" priority="14278" operator="containsText" text="Complete">
      <formula>NOT(ISERROR(SEARCH("Complete",M2594)))</formula>
    </cfRule>
  </conditionalFormatting>
  <conditionalFormatting sqref="J2594">
    <cfRule type="notContainsBlanks" dxfId="13471" priority="14277">
      <formula>LEN(TRIM(J2594))&gt;0</formula>
    </cfRule>
  </conditionalFormatting>
  <conditionalFormatting sqref="K2594">
    <cfRule type="notContainsBlanks" dxfId="13470" priority="14276">
      <formula>LEN(TRIM(K2594))&gt;0</formula>
    </cfRule>
  </conditionalFormatting>
  <conditionalFormatting sqref="M2594">
    <cfRule type="containsText" dxfId="13469" priority="14275" operator="containsText" text="Complete">
      <formula>NOT(ISERROR(SEARCH("Complete",M2594)))</formula>
    </cfRule>
  </conditionalFormatting>
  <conditionalFormatting sqref="J2594">
    <cfRule type="notContainsBlanks" dxfId="13468" priority="14274">
      <formula>LEN(TRIM(J2594))&gt;0</formula>
    </cfRule>
  </conditionalFormatting>
  <conditionalFormatting sqref="K2594">
    <cfRule type="notContainsBlanks" dxfId="13467" priority="14273">
      <formula>LEN(TRIM(K2594))&gt;0</formula>
    </cfRule>
  </conditionalFormatting>
  <conditionalFormatting sqref="M2594">
    <cfRule type="containsText" dxfId="13466" priority="14272" operator="containsText" text="Complete">
      <formula>NOT(ISERROR(SEARCH("Complete",M2594)))</formula>
    </cfRule>
  </conditionalFormatting>
  <conditionalFormatting sqref="I2594">
    <cfRule type="cellIs" dxfId="13465" priority="14271" operator="greaterThan">
      <formula>2.35</formula>
    </cfRule>
  </conditionalFormatting>
  <conditionalFormatting sqref="I2594">
    <cfRule type="cellIs" dxfId="13464" priority="14270" operator="greaterThan">
      <formula>2.35</formula>
    </cfRule>
  </conditionalFormatting>
  <conditionalFormatting sqref="I2594">
    <cfRule type="cellIs" dxfId="13463" priority="14269" operator="greaterThan">
      <formula>2.35</formula>
    </cfRule>
  </conditionalFormatting>
  <conditionalFormatting sqref="I2594">
    <cfRule type="cellIs" dxfId="13462" priority="14268" operator="greaterThan">
      <formula>2.35</formula>
    </cfRule>
  </conditionalFormatting>
  <conditionalFormatting sqref="J2595">
    <cfRule type="notContainsBlanks" dxfId="13461" priority="14267">
      <formula>LEN(TRIM(J2595))&gt;0</formula>
    </cfRule>
  </conditionalFormatting>
  <conditionalFormatting sqref="K2595">
    <cfRule type="notContainsBlanks" dxfId="13460" priority="14266">
      <formula>LEN(TRIM(K2595))&gt;0</formula>
    </cfRule>
  </conditionalFormatting>
  <conditionalFormatting sqref="M2595">
    <cfRule type="containsText" dxfId="13459" priority="14265" operator="containsText" text="Complete">
      <formula>NOT(ISERROR(SEARCH("Complete",M2595)))</formula>
    </cfRule>
  </conditionalFormatting>
  <conditionalFormatting sqref="J2595">
    <cfRule type="notContainsBlanks" dxfId="13458" priority="14264">
      <formula>LEN(TRIM(J2595))&gt;0</formula>
    </cfRule>
  </conditionalFormatting>
  <conditionalFormatting sqref="K2595">
    <cfRule type="notContainsBlanks" dxfId="13457" priority="14263">
      <formula>LEN(TRIM(K2595))&gt;0</formula>
    </cfRule>
  </conditionalFormatting>
  <conditionalFormatting sqref="M2595">
    <cfRule type="containsText" dxfId="13456" priority="14262" operator="containsText" text="Complete">
      <formula>NOT(ISERROR(SEARCH("Complete",M2595)))</formula>
    </cfRule>
  </conditionalFormatting>
  <conditionalFormatting sqref="J2595">
    <cfRule type="notContainsBlanks" dxfId="13455" priority="14261">
      <formula>LEN(TRIM(J2595))&gt;0</formula>
    </cfRule>
  </conditionalFormatting>
  <conditionalFormatting sqref="K2595">
    <cfRule type="notContainsBlanks" dxfId="13454" priority="14260">
      <formula>LEN(TRIM(K2595))&gt;0</formula>
    </cfRule>
  </conditionalFormatting>
  <conditionalFormatting sqref="M2595">
    <cfRule type="containsText" dxfId="13453" priority="14259" operator="containsText" text="Complete">
      <formula>NOT(ISERROR(SEARCH("Complete",M2595)))</formula>
    </cfRule>
  </conditionalFormatting>
  <conditionalFormatting sqref="J2595">
    <cfRule type="notContainsBlanks" dxfId="13452" priority="14258">
      <formula>LEN(TRIM(J2595))&gt;0</formula>
    </cfRule>
  </conditionalFormatting>
  <conditionalFormatting sqref="K2595">
    <cfRule type="notContainsBlanks" dxfId="13451" priority="14257">
      <formula>LEN(TRIM(K2595))&gt;0</formula>
    </cfRule>
  </conditionalFormatting>
  <conditionalFormatting sqref="M2595">
    <cfRule type="containsText" dxfId="13450" priority="14256" operator="containsText" text="Complete">
      <formula>NOT(ISERROR(SEARCH("Complete",M2595)))</formula>
    </cfRule>
  </conditionalFormatting>
  <conditionalFormatting sqref="I2595">
    <cfRule type="cellIs" dxfId="13449" priority="14255" operator="greaterThan">
      <formula>2.35</formula>
    </cfRule>
  </conditionalFormatting>
  <conditionalFormatting sqref="I2595">
    <cfRule type="cellIs" dxfId="13448" priority="14254" operator="greaterThan">
      <formula>2.35</formula>
    </cfRule>
  </conditionalFormatting>
  <conditionalFormatting sqref="I2595">
    <cfRule type="cellIs" dxfId="13447" priority="14253" operator="greaterThan">
      <formula>2.35</formula>
    </cfRule>
  </conditionalFormatting>
  <conditionalFormatting sqref="I2595">
    <cfRule type="cellIs" dxfId="13446" priority="14252" operator="greaterThan">
      <formula>2.35</formula>
    </cfRule>
  </conditionalFormatting>
  <conditionalFormatting sqref="J2596">
    <cfRule type="notContainsBlanks" dxfId="13445" priority="14251">
      <formula>LEN(TRIM(J2596))&gt;0</formula>
    </cfRule>
  </conditionalFormatting>
  <conditionalFormatting sqref="K2596">
    <cfRule type="notContainsBlanks" dxfId="13444" priority="14250">
      <formula>LEN(TRIM(K2596))&gt;0</formula>
    </cfRule>
  </conditionalFormatting>
  <conditionalFormatting sqref="M2596">
    <cfRule type="containsText" dxfId="13443" priority="14249" operator="containsText" text="Complete">
      <formula>NOT(ISERROR(SEARCH("Complete",M2596)))</formula>
    </cfRule>
  </conditionalFormatting>
  <conditionalFormatting sqref="J2596">
    <cfRule type="notContainsBlanks" dxfId="13442" priority="14248">
      <formula>LEN(TRIM(J2596))&gt;0</formula>
    </cfRule>
  </conditionalFormatting>
  <conditionalFormatting sqref="K2596">
    <cfRule type="notContainsBlanks" dxfId="13441" priority="14247">
      <formula>LEN(TRIM(K2596))&gt;0</formula>
    </cfRule>
  </conditionalFormatting>
  <conditionalFormatting sqref="M2596">
    <cfRule type="containsText" dxfId="13440" priority="14246" operator="containsText" text="Complete">
      <formula>NOT(ISERROR(SEARCH("Complete",M2596)))</formula>
    </cfRule>
  </conditionalFormatting>
  <conditionalFormatting sqref="J2596">
    <cfRule type="notContainsBlanks" dxfId="13439" priority="14245">
      <formula>LEN(TRIM(J2596))&gt;0</formula>
    </cfRule>
  </conditionalFormatting>
  <conditionalFormatting sqref="K2596">
    <cfRule type="notContainsBlanks" dxfId="13438" priority="14244">
      <formula>LEN(TRIM(K2596))&gt;0</formula>
    </cfRule>
  </conditionalFormatting>
  <conditionalFormatting sqref="M2596">
    <cfRule type="containsText" dxfId="13437" priority="14243" operator="containsText" text="Complete">
      <formula>NOT(ISERROR(SEARCH("Complete",M2596)))</formula>
    </cfRule>
  </conditionalFormatting>
  <conditionalFormatting sqref="J2596">
    <cfRule type="notContainsBlanks" dxfId="13436" priority="14242">
      <formula>LEN(TRIM(J2596))&gt;0</formula>
    </cfRule>
  </conditionalFormatting>
  <conditionalFormatting sqref="K2596">
    <cfRule type="notContainsBlanks" dxfId="13435" priority="14241">
      <formula>LEN(TRIM(K2596))&gt;0</formula>
    </cfRule>
  </conditionalFormatting>
  <conditionalFormatting sqref="M2596">
    <cfRule type="containsText" dxfId="13434" priority="14240" operator="containsText" text="Complete">
      <formula>NOT(ISERROR(SEARCH("Complete",M2596)))</formula>
    </cfRule>
  </conditionalFormatting>
  <conditionalFormatting sqref="I2596">
    <cfRule type="cellIs" dxfId="13433" priority="14239" operator="greaterThan">
      <formula>2.35</formula>
    </cfRule>
  </conditionalFormatting>
  <conditionalFormatting sqref="I2596">
    <cfRule type="cellIs" dxfId="13432" priority="14238" operator="greaterThan">
      <formula>2.35</formula>
    </cfRule>
  </conditionalFormatting>
  <conditionalFormatting sqref="I2596">
    <cfRule type="cellIs" dxfId="13431" priority="14237" operator="greaterThan">
      <formula>2.35</formula>
    </cfRule>
  </conditionalFormatting>
  <conditionalFormatting sqref="I2596">
    <cfRule type="cellIs" dxfId="13430" priority="14236" operator="greaterThan">
      <formula>2.35</formula>
    </cfRule>
  </conditionalFormatting>
  <conditionalFormatting sqref="J2597">
    <cfRule type="notContainsBlanks" dxfId="13429" priority="14235">
      <formula>LEN(TRIM(J2597))&gt;0</formula>
    </cfRule>
  </conditionalFormatting>
  <conditionalFormatting sqref="K2597">
    <cfRule type="notContainsBlanks" dxfId="13428" priority="14234">
      <formula>LEN(TRIM(K2597))&gt;0</formula>
    </cfRule>
  </conditionalFormatting>
  <conditionalFormatting sqref="M2597">
    <cfRule type="containsText" dxfId="13427" priority="14233" operator="containsText" text="Complete">
      <formula>NOT(ISERROR(SEARCH("Complete",M2597)))</formula>
    </cfRule>
  </conditionalFormatting>
  <conditionalFormatting sqref="J2597">
    <cfRule type="notContainsBlanks" dxfId="13426" priority="14232">
      <formula>LEN(TRIM(J2597))&gt;0</formula>
    </cfRule>
  </conditionalFormatting>
  <conditionalFormatting sqref="K2597">
    <cfRule type="notContainsBlanks" dxfId="13425" priority="14231">
      <formula>LEN(TRIM(K2597))&gt;0</formula>
    </cfRule>
  </conditionalFormatting>
  <conditionalFormatting sqref="M2597">
    <cfRule type="containsText" dxfId="13424" priority="14230" operator="containsText" text="Complete">
      <formula>NOT(ISERROR(SEARCH("Complete",M2597)))</formula>
    </cfRule>
  </conditionalFormatting>
  <conditionalFormatting sqref="J2597">
    <cfRule type="notContainsBlanks" dxfId="13423" priority="14229">
      <formula>LEN(TRIM(J2597))&gt;0</formula>
    </cfRule>
  </conditionalFormatting>
  <conditionalFormatting sqref="K2597">
    <cfRule type="notContainsBlanks" dxfId="13422" priority="14228">
      <formula>LEN(TRIM(K2597))&gt;0</formula>
    </cfRule>
  </conditionalFormatting>
  <conditionalFormatting sqref="M2597">
    <cfRule type="containsText" dxfId="13421" priority="14227" operator="containsText" text="Complete">
      <formula>NOT(ISERROR(SEARCH("Complete",M2597)))</formula>
    </cfRule>
  </conditionalFormatting>
  <conditionalFormatting sqref="J2597">
    <cfRule type="notContainsBlanks" dxfId="13420" priority="14226">
      <formula>LEN(TRIM(J2597))&gt;0</formula>
    </cfRule>
  </conditionalFormatting>
  <conditionalFormatting sqref="K2597">
    <cfRule type="notContainsBlanks" dxfId="13419" priority="14225">
      <formula>LEN(TRIM(K2597))&gt;0</formula>
    </cfRule>
  </conditionalFormatting>
  <conditionalFormatting sqref="M2597">
    <cfRule type="containsText" dxfId="13418" priority="14224" operator="containsText" text="Complete">
      <formula>NOT(ISERROR(SEARCH("Complete",M2597)))</formula>
    </cfRule>
  </conditionalFormatting>
  <conditionalFormatting sqref="I2597">
    <cfRule type="cellIs" dxfId="13417" priority="14223" operator="greaterThan">
      <formula>2.35</formula>
    </cfRule>
  </conditionalFormatting>
  <conditionalFormatting sqref="I2597">
    <cfRule type="cellIs" dxfId="13416" priority="14222" operator="greaterThan">
      <formula>2.35</formula>
    </cfRule>
  </conditionalFormatting>
  <conditionalFormatting sqref="I2597">
    <cfRule type="cellIs" dxfId="13415" priority="14221" operator="greaterThan">
      <formula>2.35</formula>
    </cfRule>
  </conditionalFormatting>
  <conditionalFormatting sqref="I2597">
    <cfRule type="cellIs" dxfId="13414" priority="14220" operator="greaterThan">
      <formula>2.35</formula>
    </cfRule>
  </conditionalFormatting>
  <conditionalFormatting sqref="J2598">
    <cfRule type="notContainsBlanks" dxfId="13413" priority="14219">
      <formula>LEN(TRIM(J2598))&gt;0</formula>
    </cfRule>
  </conditionalFormatting>
  <conditionalFormatting sqref="K2598">
    <cfRule type="notContainsBlanks" dxfId="13412" priority="14218">
      <formula>LEN(TRIM(K2598))&gt;0</formula>
    </cfRule>
  </conditionalFormatting>
  <conditionalFormatting sqref="M2598">
    <cfRule type="containsText" dxfId="13411" priority="14217" operator="containsText" text="Complete">
      <formula>NOT(ISERROR(SEARCH("Complete",M2598)))</formula>
    </cfRule>
  </conditionalFormatting>
  <conditionalFormatting sqref="J2598">
    <cfRule type="notContainsBlanks" dxfId="13410" priority="14216">
      <formula>LEN(TRIM(J2598))&gt;0</formula>
    </cfRule>
  </conditionalFormatting>
  <conditionalFormatting sqref="K2598">
    <cfRule type="notContainsBlanks" dxfId="13409" priority="14215">
      <formula>LEN(TRIM(K2598))&gt;0</formula>
    </cfRule>
  </conditionalFormatting>
  <conditionalFormatting sqref="M2598">
    <cfRule type="containsText" dxfId="13408" priority="14214" operator="containsText" text="Complete">
      <formula>NOT(ISERROR(SEARCH("Complete",M2598)))</formula>
    </cfRule>
  </conditionalFormatting>
  <conditionalFormatting sqref="J2598">
    <cfRule type="notContainsBlanks" dxfId="13407" priority="14213">
      <formula>LEN(TRIM(J2598))&gt;0</formula>
    </cfRule>
  </conditionalFormatting>
  <conditionalFormatting sqref="K2598">
    <cfRule type="notContainsBlanks" dxfId="13406" priority="14212">
      <formula>LEN(TRIM(K2598))&gt;0</formula>
    </cfRule>
  </conditionalFormatting>
  <conditionalFormatting sqref="M2598">
    <cfRule type="containsText" dxfId="13405" priority="14211" operator="containsText" text="Complete">
      <formula>NOT(ISERROR(SEARCH("Complete",M2598)))</formula>
    </cfRule>
  </conditionalFormatting>
  <conditionalFormatting sqref="J2598">
    <cfRule type="notContainsBlanks" dxfId="13404" priority="14210">
      <formula>LEN(TRIM(J2598))&gt;0</formula>
    </cfRule>
  </conditionalFormatting>
  <conditionalFormatting sqref="K2598">
    <cfRule type="notContainsBlanks" dxfId="13403" priority="14209">
      <formula>LEN(TRIM(K2598))&gt;0</formula>
    </cfRule>
  </conditionalFormatting>
  <conditionalFormatting sqref="M2598">
    <cfRule type="containsText" dxfId="13402" priority="14208" operator="containsText" text="Complete">
      <formula>NOT(ISERROR(SEARCH("Complete",M2598)))</formula>
    </cfRule>
  </conditionalFormatting>
  <conditionalFormatting sqref="I2598">
    <cfRule type="cellIs" dxfId="13401" priority="14207" operator="greaterThan">
      <formula>2.35</formula>
    </cfRule>
  </conditionalFormatting>
  <conditionalFormatting sqref="I2598">
    <cfRule type="cellIs" dxfId="13400" priority="14206" operator="greaterThan">
      <formula>2.35</formula>
    </cfRule>
  </conditionalFormatting>
  <conditionalFormatting sqref="I2598">
    <cfRule type="cellIs" dxfId="13399" priority="14205" operator="greaterThan">
      <formula>2.35</formula>
    </cfRule>
  </conditionalFormatting>
  <conditionalFormatting sqref="I2598">
    <cfRule type="cellIs" dxfId="13398" priority="14204" operator="greaterThan">
      <formula>2.35</formula>
    </cfRule>
  </conditionalFormatting>
  <conditionalFormatting sqref="J2599">
    <cfRule type="notContainsBlanks" dxfId="13397" priority="14203">
      <formula>LEN(TRIM(J2599))&gt;0</formula>
    </cfRule>
  </conditionalFormatting>
  <conditionalFormatting sqref="K2599">
    <cfRule type="notContainsBlanks" dxfId="13396" priority="14202">
      <formula>LEN(TRIM(K2599))&gt;0</formula>
    </cfRule>
  </conditionalFormatting>
  <conditionalFormatting sqref="M2599">
    <cfRule type="containsText" dxfId="13395" priority="14201" operator="containsText" text="Complete">
      <formula>NOT(ISERROR(SEARCH("Complete",M2599)))</formula>
    </cfRule>
  </conditionalFormatting>
  <conditionalFormatting sqref="J2599">
    <cfRule type="notContainsBlanks" dxfId="13394" priority="14200">
      <formula>LEN(TRIM(J2599))&gt;0</formula>
    </cfRule>
  </conditionalFormatting>
  <conditionalFormatting sqref="K2599">
    <cfRule type="notContainsBlanks" dxfId="13393" priority="14199">
      <formula>LEN(TRIM(K2599))&gt;0</formula>
    </cfRule>
  </conditionalFormatting>
  <conditionalFormatting sqref="M2599">
    <cfRule type="containsText" dxfId="13392" priority="14198" operator="containsText" text="Complete">
      <formula>NOT(ISERROR(SEARCH("Complete",M2599)))</formula>
    </cfRule>
  </conditionalFormatting>
  <conditionalFormatting sqref="J2599">
    <cfRule type="notContainsBlanks" dxfId="13391" priority="14197">
      <formula>LEN(TRIM(J2599))&gt;0</formula>
    </cfRule>
  </conditionalFormatting>
  <conditionalFormatting sqref="K2599">
    <cfRule type="notContainsBlanks" dxfId="13390" priority="14196">
      <formula>LEN(TRIM(K2599))&gt;0</formula>
    </cfRule>
  </conditionalFormatting>
  <conditionalFormatting sqref="M2599">
    <cfRule type="containsText" dxfId="13389" priority="14195" operator="containsText" text="Complete">
      <formula>NOT(ISERROR(SEARCH("Complete",M2599)))</formula>
    </cfRule>
  </conditionalFormatting>
  <conditionalFormatting sqref="J2599">
    <cfRule type="notContainsBlanks" dxfId="13388" priority="14194">
      <formula>LEN(TRIM(J2599))&gt;0</formula>
    </cfRule>
  </conditionalFormatting>
  <conditionalFormatting sqref="K2599">
    <cfRule type="notContainsBlanks" dxfId="13387" priority="14193">
      <formula>LEN(TRIM(K2599))&gt;0</formula>
    </cfRule>
  </conditionalFormatting>
  <conditionalFormatting sqref="M2599">
    <cfRule type="containsText" dxfId="13386" priority="14192" operator="containsText" text="Complete">
      <formula>NOT(ISERROR(SEARCH("Complete",M2599)))</formula>
    </cfRule>
  </conditionalFormatting>
  <conditionalFormatting sqref="I2599">
    <cfRule type="cellIs" dxfId="13385" priority="14191" operator="greaterThan">
      <formula>2.35</formula>
    </cfRule>
  </conditionalFormatting>
  <conditionalFormatting sqref="I2599">
    <cfRule type="cellIs" dxfId="13384" priority="14190" operator="greaterThan">
      <formula>2.35</formula>
    </cfRule>
  </conditionalFormatting>
  <conditionalFormatting sqref="I2599">
    <cfRule type="cellIs" dxfId="13383" priority="14189" operator="greaterThan">
      <formula>2.35</formula>
    </cfRule>
  </conditionalFormatting>
  <conditionalFormatting sqref="I2599">
    <cfRule type="cellIs" dxfId="13382" priority="14188" operator="greaterThan">
      <formula>2.35</formula>
    </cfRule>
  </conditionalFormatting>
  <conditionalFormatting sqref="J2600">
    <cfRule type="notContainsBlanks" dxfId="13381" priority="14187">
      <formula>LEN(TRIM(J2600))&gt;0</formula>
    </cfRule>
  </conditionalFormatting>
  <conditionalFormatting sqref="K2600">
    <cfRule type="notContainsBlanks" dxfId="13380" priority="14186">
      <formula>LEN(TRIM(K2600))&gt;0</formula>
    </cfRule>
  </conditionalFormatting>
  <conditionalFormatting sqref="M2600">
    <cfRule type="containsText" dxfId="13379" priority="14185" operator="containsText" text="Complete">
      <formula>NOT(ISERROR(SEARCH("Complete",M2600)))</formula>
    </cfRule>
  </conditionalFormatting>
  <conditionalFormatting sqref="J2600">
    <cfRule type="notContainsBlanks" dxfId="13378" priority="14184">
      <formula>LEN(TRIM(J2600))&gt;0</formula>
    </cfRule>
  </conditionalFormatting>
  <conditionalFormatting sqref="K2600">
    <cfRule type="notContainsBlanks" dxfId="13377" priority="14183">
      <formula>LEN(TRIM(K2600))&gt;0</formula>
    </cfRule>
  </conditionalFormatting>
  <conditionalFormatting sqref="M2600">
    <cfRule type="containsText" dxfId="13376" priority="14182" operator="containsText" text="Complete">
      <formula>NOT(ISERROR(SEARCH("Complete",M2600)))</formula>
    </cfRule>
  </conditionalFormatting>
  <conditionalFormatting sqref="J2600">
    <cfRule type="notContainsBlanks" dxfId="13375" priority="14181">
      <formula>LEN(TRIM(J2600))&gt;0</formula>
    </cfRule>
  </conditionalFormatting>
  <conditionalFormatting sqref="K2600">
    <cfRule type="notContainsBlanks" dxfId="13374" priority="14180">
      <formula>LEN(TRIM(K2600))&gt;0</formula>
    </cfRule>
  </conditionalFormatting>
  <conditionalFormatting sqref="M2600">
    <cfRule type="containsText" dxfId="13373" priority="14179" operator="containsText" text="Complete">
      <formula>NOT(ISERROR(SEARCH("Complete",M2600)))</formula>
    </cfRule>
  </conditionalFormatting>
  <conditionalFormatting sqref="J2600">
    <cfRule type="notContainsBlanks" dxfId="13372" priority="14178">
      <formula>LEN(TRIM(J2600))&gt;0</formula>
    </cfRule>
  </conditionalFormatting>
  <conditionalFormatting sqref="K2600">
    <cfRule type="notContainsBlanks" dxfId="13371" priority="14177">
      <formula>LEN(TRIM(K2600))&gt;0</formula>
    </cfRule>
  </conditionalFormatting>
  <conditionalFormatting sqref="M2600">
    <cfRule type="containsText" dxfId="13370" priority="14176" operator="containsText" text="Complete">
      <formula>NOT(ISERROR(SEARCH("Complete",M2600)))</formula>
    </cfRule>
  </conditionalFormatting>
  <conditionalFormatting sqref="I2600">
    <cfRule type="cellIs" dxfId="13369" priority="14171" operator="greaterThan">
      <formula>2.35</formula>
    </cfRule>
  </conditionalFormatting>
  <conditionalFormatting sqref="I2600">
    <cfRule type="cellIs" dxfId="13368" priority="14170" operator="greaterThan">
      <formula>2.35</formula>
    </cfRule>
  </conditionalFormatting>
  <conditionalFormatting sqref="I2600">
    <cfRule type="cellIs" dxfId="13367" priority="14169" operator="greaterThan">
      <formula>2.35</formula>
    </cfRule>
  </conditionalFormatting>
  <conditionalFormatting sqref="I2600">
    <cfRule type="cellIs" dxfId="13366" priority="14168" operator="greaterThan">
      <formula>2.35</formula>
    </cfRule>
  </conditionalFormatting>
  <conditionalFormatting sqref="J2601">
    <cfRule type="notContainsBlanks" dxfId="13365" priority="14167">
      <formula>LEN(TRIM(J2601))&gt;0</formula>
    </cfRule>
  </conditionalFormatting>
  <conditionalFormatting sqref="K2601">
    <cfRule type="notContainsBlanks" dxfId="13364" priority="14166">
      <formula>LEN(TRIM(K2601))&gt;0</formula>
    </cfRule>
  </conditionalFormatting>
  <conditionalFormatting sqref="M2601">
    <cfRule type="containsText" dxfId="13363" priority="14165" operator="containsText" text="Complete">
      <formula>NOT(ISERROR(SEARCH("Complete",M2601)))</formula>
    </cfRule>
  </conditionalFormatting>
  <conditionalFormatting sqref="J2601">
    <cfRule type="notContainsBlanks" dxfId="13362" priority="14164">
      <formula>LEN(TRIM(J2601))&gt;0</formula>
    </cfRule>
  </conditionalFormatting>
  <conditionalFormatting sqref="K2601">
    <cfRule type="notContainsBlanks" dxfId="13361" priority="14163">
      <formula>LEN(TRIM(K2601))&gt;0</formula>
    </cfRule>
  </conditionalFormatting>
  <conditionalFormatting sqref="M2601">
    <cfRule type="containsText" dxfId="13360" priority="14162" operator="containsText" text="Complete">
      <formula>NOT(ISERROR(SEARCH("Complete",M2601)))</formula>
    </cfRule>
  </conditionalFormatting>
  <conditionalFormatting sqref="J2601">
    <cfRule type="notContainsBlanks" dxfId="13359" priority="14161">
      <formula>LEN(TRIM(J2601))&gt;0</formula>
    </cfRule>
  </conditionalFormatting>
  <conditionalFormatting sqref="K2601">
    <cfRule type="notContainsBlanks" dxfId="13358" priority="14160">
      <formula>LEN(TRIM(K2601))&gt;0</formula>
    </cfRule>
  </conditionalFormatting>
  <conditionalFormatting sqref="M2601">
    <cfRule type="containsText" dxfId="13357" priority="14159" operator="containsText" text="Complete">
      <formula>NOT(ISERROR(SEARCH("Complete",M2601)))</formula>
    </cfRule>
  </conditionalFormatting>
  <conditionalFormatting sqref="J2601">
    <cfRule type="notContainsBlanks" dxfId="13356" priority="14158">
      <formula>LEN(TRIM(J2601))&gt;0</formula>
    </cfRule>
  </conditionalFormatting>
  <conditionalFormatting sqref="K2601">
    <cfRule type="notContainsBlanks" dxfId="13355" priority="14157">
      <formula>LEN(TRIM(K2601))&gt;0</formula>
    </cfRule>
  </conditionalFormatting>
  <conditionalFormatting sqref="M2601">
    <cfRule type="containsText" dxfId="13354" priority="14156" operator="containsText" text="Complete">
      <formula>NOT(ISERROR(SEARCH("Complete",M2601)))</formula>
    </cfRule>
  </conditionalFormatting>
  <conditionalFormatting sqref="I2601">
    <cfRule type="cellIs" dxfId="13353" priority="14155" operator="greaterThan">
      <formula>2.35</formula>
    </cfRule>
  </conditionalFormatting>
  <conditionalFormatting sqref="I2601">
    <cfRule type="cellIs" dxfId="13352" priority="14154" operator="greaterThan">
      <formula>2.35</formula>
    </cfRule>
  </conditionalFormatting>
  <conditionalFormatting sqref="I2601">
    <cfRule type="cellIs" dxfId="13351" priority="14153" operator="greaterThan">
      <formula>2.35</formula>
    </cfRule>
  </conditionalFormatting>
  <conditionalFormatting sqref="I2601">
    <cfRule type="cellIs" dxfId="13350" priority="14152" operator="greaterThan">
      <formula>2.35</formula>
    </cfRule>
  </conditionalFormatting>
  <conditionalFormatting sqref="J2602">
    <cfRule type="notContainsBlanks" dxfId="13349" priority="14151">
      <formula>LEN(TRIM(J2602))&gt;0</formula>
    </cfRule>
  </conditionalFormatting>
  <conditionalFormatting sqref="K2602">
    <cfRule type="notContainsBlanks" dxfId="13348" priority="14150">
      <formula>LEN(TRIM(K2602))&gt;0</formula>
    </cfRule>
  </conditionalFormatting>
  <conditionalFormatting sqref="M2602">
    <cfRule type="containsText" dxfId="13347" priority="14149" operator="containsText" text="Complete">
      <formula>NOT(ISERROR(SEARCH("Complete",M2602)))</formula>
    </cfRule>
  </conditionalFormatting>
  <conditionalFormatting sqref="J2602">
    <cfRule type="notContainsBlanks" dxfId="13346" priority="14148">
      <formula>LEN(TRIM(J2602))&gt;0</formula>
    </cfRule>
  </conditionalFormatting>
  <conditionalFormatting sqref="K2602">
    <cfRule type="notContainsBlanks" dxfId="13345" priority="14147">
      <formula>LEN(TRIM(K2602))&gt;0</formula>
    </cfRule>
  </conditionalFormatting>
  <conditionalFormatting sqref="M2602">
    <cfRule type="containsText" dxfId="13344" priority="14146" operator="containsText" text="Complete">
      <formula>NOT(ISERROR(SEARCH("Complete",M2602)))</formula>
    </cfRule>
  </conditionalFormatting>
  <conditionalFormatting sqref="J2602">
    <cfRule type="notContainsBlanks" dxfId="13343" priority="14145">
      <formula>LEN(TRIM(J2602))&gt;0</formula>
    </cfRule>
  </conditionalFormatting>
  <conditionalFormatting sqref="K2602">
    <cfRule type="notContainsBlanks" dxfId="13342" priority="14144">
      <formula>LEN(TRIM(K2602))&gt;0</formula>
    </cfRule>
  </conditionalFormatting>
  <conditionalFormatting sqref="M2602">
    <cfRule type="containsText" dxfId="13341" priority="14143" operator="containsText" text="Complete">
      <formula>NOT(ISERROR(SEARCH("Complete",M2602)))</formula>
    </cfRule>
  </conditionalFormatting>
  <conditionalFormatting sqref="J2602">
    <cfRule type="notContainsBlanks" dxfId="13340" priority="14142">
      <formula>LEN(TRIM(J2602))&gt;0</formula>
    </cfRule>
  </conditionalFormatting>
  <conditionalFormatting sqref="K2602">
    <cfRule type="notContainsBlanks" dxfId="13339" priority="14141">
      <formula>LEN(TRIM(K2602))&gt;0</formula>
    </cfRule>
  </conditionalFormatting>
  <conditionalFormatting sqref="M2602">
    <cfRule type="containsText" dxfId="13338" priority="14140" operator="containsText" text="Complete">
      <formula>NOT(ISERROR(SEARCH("Complete",M2602)))</formula>
    </cfRule>
  </conditionalFormatting>
  <conditionalFormatting sqref="I2602">
    <cfRule type="cellIs" dxfId="13337" priority="14139" operator="greaterThan">
      <formula>2.35</formula>
    </cfRule>
  </conditionalFormatting>
  <conditionalFormatting sqref="I2602">
    <cfRule type="cellIs" dxfId="13336" priority="14138" operator="greaterThan">
      <formula>2.35</formula>
    </cfRule>
  </conditionalFormatting>
  <conditionalFormatting sqref="I2602">
    <cfRule type="cellIs" dxfId="13335" priority="14137" operator="greaterThan">
      <formula>2.35</formula>
    </cfRule>
  </conditionalFormatting>
  <conditionalFormatting sqref="I2602">
    <cfRule type="cellIs" dxfId="13334" priority="14136" operator="greaterThan">
      <formula>2.35</formula>
    </cfRule>
  </conditionalFormatting>
  <conditionalFormatting sqref="J2603">
    <cfRule type="notContainsBlanks" dxfId="13333" priority="14135">
      <formula>LEN(TRIM(J2603))&gt;0</formula>
    </cfRule>
  </conditionalFormatting>
  <conditionalFormatting sqref="K2603">
    <cfRule type="notContainsBlanks" dxfId="13332" priority="14134">
      <formula>LEN(TRIM(K2603))&gt;0</formula>
    </cfRule>
  </conditionalFormatting>
  <conditionalFormatting sqref="M2603">
    <cfRule type="containsText" dxfId="13331" priority="14133" operator="containsText" text="Complete">
      <formula>NOT(ISERROR(SEARCH("Complete",M2603)))</formula>
    </cfRule>
  </conditionalFormatting>
  <conditionalFormatting sqref="J2603">
    <cfRule type="notContainsBlanks" dxfId="13330" priority="14132">
      <formula>LEN(TRIM(J2603))&gt;0</formula>
    </cfRule>
  </conditionalFormatting>
  <conditionalFormatting sqref="K2603">
    <cfRule type="notContainsBlanks" dxfId="13329" priority="14131">
      <formula>LEN(TRIM(K2603))&gt;0</formula>
    </cfRule>
  </conditionalFormatting>
  <conditionalFormatting sqref="M2603">
    <cfRule type="containsText" dxfId="13328" priority="14130" operator="containsText" text="Complete">
      <formula>NOT(ISERROR(SEARCH("Complete",M2603)))</formula>
    </cfRule>
  </conditionalFormatting>
  <conditionalFormatting sqref="J2603">
    <cfRule type="notContainsBlanks" dxfId="13327" priority="14129">
      <formula>LEN(TRIM(J2603))&gt;0</formula>
    </cfRule>
  </conditionalFormatting>
  <conditionalFormatting sqref="K2603">
    <cfRule type="notContainsBlanks" dxfId="13326" priority="14128">
      <formula>LEN(TRIM(K2603))&gt;0</formula>
    </cfRule>
  </conditionalFormatting>
  <conditionalFormatting sqref="M2603">
    <cfRule type="containsText" dxfId="13325" priority="14127" operator="containsText" text="Complete">
      <formula>NOT(ISERROR(SEARCH("Complete",M2603)))</formula>
    </cfRule>
  </conditionalFormatting>
  <conditionalFormatting sqref="J2603">
    <cfRule type="notContainsBlanks" dxfId="13324" priority="14126">
      <formula>LEN(TRIM(J2603))&gt;0</formula>
    </cfRule>
  </conditionalFormatting>
  <conditionalFormatting sqref="K2603">
    <cfRule type="notContainsBlanks" dxfId="13323" priority="14125">
      <formula>LEN(TRIM(K2603))&gt;0</formula>
    </cfRule>
  </conditionalFormatting>
  <conditionalFormatting sqref="M2603">
    <cfRule type="containsText" dxfId="13322" priority="14124" operator="containsText" text="Complete">
      <formula>NOT(ISERROR(SEARCH("Complete",M2603)))</formula>
    </cfRule>
  </conditionalFormatting>
  <conditionalFormatting sqref="I2603">
    <cfRule type="cellIs" dxfId="13321" priority="14123" operator="greaterThan">
      <formula>2.35</formula>
    </cfRule>
  </conditionalFormatting>
  <conditionalFormatting sqref="I2603">
    <cfRule type="cellIs" dxfId="13320" priority="14122" operator="greaterThan">
      <formula>2.35</formula>
    </cfRule>
  </conditionalFormatting>
  <conditionalFormatting sqref="I2603">
    <cfRule type="cellIs" dxfId="13319" priority="14121" operator="greaterThan">
      <formula>2.35</formula>
    </cfRule>
  </conditionalFormatting>
  <conditionalFormatting sqref="I2603">
    <cfRule type="cellIs" dxfId="13318" priority="14120" operator="greaterThan">
      <formula>2.35</formula>
    </cfRule>
  </conditionalFormatting>
  <conditionalFormatting sqref="J2604">
    <cfRule type="notContainsBlanks" dxfId="13317" priority="14119">
      <formula>LEN(TRIM(J2604))&gt;0</formula>
    </cfRule>
  </conditionalFormatting>
  <conditionalFormatting sqref="K2604">
    <cfRule type="notContainsBlanks" dxfId="13316" priority="14118">
      <formula>LEN(TRIM(K2604))&gt;0</formula>
    </cfRule>
  </conditionalFormatting>
  <conditionalFormatting sqref="M2604">
    <cfRule type="containsText" dxfId="13315" priority="14117" operator="containsText" text="Complete">
      <formula>NOT(ISERROR(SEARCH("Complete",M2604)))</formula>
    </cfRule>
  </conditionalFormatting>
  <conditionalFormatting sqref="J2604">
    <cfRule type="notContainsBlanks" dxfId="13314" priority="14116">
      <formula>LEN(TRIM(J2604))&gt;0</formula>
    </cfRule>
  </conditionalFormatting>
  <conditionalFormatting sqref="K2604">
    <cfRule type="notContainsBlanks" dxfId="13313" priority="14115">
      <formula>LEN(TRIM(K2604))&gt;0</formula>
    </cfRule>
  </conditionalFormatting>
  <conditionalFormatting sqref="M2604">
    <cfRule type="containsText" dxfId="13312" priority="14114" operator="containsText" text="Complete">
      <formula>NOT(ISERROR(SEARCH("Complete",M2604)))</formula>
    </cfRule>
  </conditionalFormatting>
  <conditionalFormatting sqref="J2604">
    <cfRule type="notContainsBlanks" dxfId="13311" priority="14113">
      <formula>LEN(TRIM(J2604))&gt;0</formula>
    </cfRule>
  </conditionalFormatting>
  <conditionalFormatting sqref="K2604">
    <cfRule type="notContainsBlanks" dxfId="13310" priority="14112">
      <formula>LEN(TRIM(K2604))&gt;0</formula>
    </cfRule>
  </conditionalFormatting>
  <conditionalFormatting sqref="M2604">
    <cfRule type="containsText" dxfId="13309" priority="14111" operator="containsText" text="Complete">
      <formula>NOT(ISERROR(SEARCH("Complete",M2604)))</formula>
    </cfRule>
  </conditionalFormatting>
  <conditionalFormatting sqref="J2604">
    <cfRule type="notContainsBlanks" dxfId="13308" priority="14110">
      <formula>LEN(TRIM(J2604))&gt;0</formula>
    </cfRule>
  </conditionalFormatting>
  <conditionalFormatting sqref="K2604">
    <cfRule type="notContainsBlanks" dxfId="13307" priority="14109">
      <formula>LEN(TRIM(K2604))&gt;0</formula>
    </cfRule>
  </conditionalFormatting>
  <conditionalFormatting sqref="M2604">
    <cfRule type="containsText" dxfId="13306" priority="14108" operator="containsText" text="Complete">
      <formula>NOT(ISERROR(SEARCH("Complete",M2604)))</formula>
    </cfRule>
  </conditionalFormatting>
  <conditionalFormatting sqref="I2604">
    <cfRule type="cellIs" dxfId="13305" priority="14107" operator="greaterThan">
      <formula>2.35</formula>
    </cfRule>
  </conditionalFormatting>
  <conditionalFormatting sqref="I2604">
    <cfRule type="cellIs" dxfId="13304" priority="14106" operator="greaterThan">
      <formula>2.35</formula>
    </cfRule>
  </conditionalFormatting>
  <conditionalFormatting sqref="I2604">
    <cfRule type="cellIs" dxfId="13303" priority="14105" operator="greaterThan">
      <formula>2.35</formula>
    </cfRule>
  </conditionalFormatting>
  <conditionalFormatting sqref="I2604">
    <cfRule type="cellIs" dxfId="13302" priority="14104" operator="greaterThan">
      <formula>2.35</formula>
    </cfRule>
  </conditionalFormatting>
  <conditionalFormatting sqref="J2605">
    <cfRule type="notContainsBlanks" dxfId="13301" priority="14103">
      <formula>LEN(TRIM(J2605))&gt;0</formula>
    </cfRule>
  </conditionalFormatting>
  <conditionalFormatting sqref="K2605">
    <cfRule type="notContainsBlanks" dxfId="13300" priority="14102">
      <formula>LEN(TRIM(K2605))&gt;0</formula>
    </cfRule>
  </conditionalFormatting>
  <conditionalFormatting sqref="M2605">
    <cfRule type="containsText" dxfId="13299" priority="14101" operator="containsText" text="Complete">
      <formula>NOT(ISERROR(SEARCH("Complete",M2605)))</formula>
    </cfRule>
  </conditionalFormatting>
  <conditionalFormatting sqref="J2605">
    <cfRule type="notContainsBlanks" dxfId="13298" priority="14100">
      <formula>LEN(TRIM(J2605))&gt;0</formula>
    </cfRule>
  </conditionalFormatting>
  <conditionalFormatting sqref="K2605">
    <cfRule type="notContainsBlanks" dxfId="13297" priority="14099">
      <formula>LEN(TRIM(K2605))&gt;0</formula>
    </cfRule>
  </conditionalFormatting>
  <conditionalFormatting sqref="M2605">
    <cfRule type="containsText" dxfId="13296" priority="14098" operator="containsText" text="Complete">
      <formula>NOT(ISERROR(SEARCH("Complete",M2605)))</formula>
    </cfRule>
  </conditionalFormatting>
  <conditionalFormatting sqref="J2605">
    <cfRule type="notContainsBlanks" dxfId="13295" priority="14097">
      <formula>LEN(TRIM(J2605))&gt;0</formula>
    </cfRule>
  </conditionalFormatting>
  <conditionalFormatting sqref="K2605">
    <cfRule type="notContainsBlanks" dxfId="13294" priority="14096">
      <formula>LEN(TRIM(K2605))&gt;0</formula>
    </cfRule>
  </conditionalFormatting>
  <conditionalFormatting sqref="M2605">
    <cfRule type="containsText" dxfId="13293" priority="14095" operator="containsText" text="Complete">
      <formula>NOT(ISERROR(SEARCH("Complete",M2605)))</formula>
    </cfRule>
  </conditionalFormatting>
  <conditionalFormatting sqref="J2605">
    <cfRule type="notContainsBlanks" dxfId="13292" priority="14094">
      <formula>LEN(TRIM(J2605))&gt;0</formula>
    </cfRule>
  </conditionalFormatting>
  <conditionalFormatting sqref="K2605">
    <cfRule type="notContainsBlanks" dxfId="13291" priority="14093">
      <formula>LEN(TRIM(K2605))&gt;0</formula>
    </cfRule>
  </conditionalFormatting>
  <conditionalFormatting sqref="M2605">
    <cfRule type="containsText" dxfId="13290" priority="14092" operator="containsText" text="Complete">
      <formula>NOT(ISERROR(SEARCH("Complete",M2605)))</formula>
    </cfRule>
  </conditionalFormatting>
  <conditionalFormatting sqref="I2605">
    <cfRule type="cellIs" dxfId="13289" priority="14091" operator="greaterThan">
      <formula>2.35</formula>
    </cfRule>
  </conditionalFormatting>
  <conditionalFormatting sqref="I2605">
    <cfRule type="cellIs" dxfId="13288" priority="14090" operator="greaterThan">
      <formula>2.35</formula>
    </cfRule>
  </conditionalFormatting>
  <conditionalFormatting sqref="I2605">
    <cfRule type="cellIs" dxfId="13287" priority="14089" operator="greaterThan">
      <formula>2.35</formula>
    </cfRule>
  </conditionalFormatting>
  <conditionalFormatting sqref="I2605">
    <cfRule type="cellIs" dxfId="13286" priority="14088" operator="greaterThan">
      <formula>2.35</formula>
    </cfRule>
  </conditionalFormatting>
  <conditionalFormatting sqref="J2606">
    <cfRule type="notContainsBlanks" dxfId="13285" priority="14087">
      <formula>LEN(TRIM(J2606))&gt;0</formula>
    </cfRule>
  </conditionalFormatting>
  <conditionalFormatting sqref="K2606">
    <cfRule type="notContainsBlanks" dxfId="13284" priority="14086">
      <formula>LEN(TRIM(K2606))&gt;0</formula>
    </cfRule>
  </conditionalFormatting>
  <conditionalFormatting sqref="M2606">
    <cfRule type="containsText" dxfId="13283" priority="14085" operator="containsText" text="Complete">
      <formula>NOT(ISERROR(SEARCH("Complete",M2606)))</formula>
    </cfRule>
  </conditionalFormatting>
  <conditionalFormatting sqref="J2606">
    <cfRule type="notContainsBlanks" dxfId="13282" priority="14084">
      <formula>LEN(TRIM(J2606))&gt;0</formula>
    </cfRule>
  </conditionalFormatting>
  <conditionalFormatting sqref="K2606">
    <cfRule type="notContainsBlanks" dxfId="13281" priority="14083">
      <formula>LEN(TRIM(K2606))&gt;0</formula>
    </cfRule>
  </conditionalFormatting>
  <conditionalFormatting sqref="M2606">
    <cfRule type="containsText" dxfId="13280" priority="14082" operator="containsText" text="Complete">
      <formula>NOT(ISERROR(SEARCH("Complete",M2606)))</formula>
    </cfRule>
  </conditionalFormatting>
  <conditionalFormatting sqref="J2606">
    <cfRule type="notContainsBlanks" dxfId="13279" priority="14081">
      <formula>LEN(TRIM(J2606))&gt;0</formula>
    </cfRule>
  </conditionalFormatting>
  <conditionalFormatting sqref="K2606">
    <cfRule type="notContainsBlanks" dxfId="13278" priority="14080">
      <formula>LEN(TRIM(K2606))&gt;0</formula>
    </cfRule>
  </conditionalFormatting>
  <conditionalFormatting sqref="M2606">
    <cfRule type="containsText" dxfId="13277" priority="14079" operator="containsText" text="Complete">
      <formula>NOT(ISERROR(SEARCH("Complete",M2606)))</formula>
    </cfRule>
  </conditionalFormatting>
  <conditionalFormatting sqref="J2606">
    <cfRule type="notContainsBlanks" dxfId="13276" priority="14078">
      <formula>LEN(TRIM(J2606))&gt;0</formula>
    </cfRule>
  </conditionalFormatting>
  <conditionalFormatting sqref="K2606">
    <cfRule type="notContainsBlanks" dxfId="13275" priority="14077">
      <formula>LEN(TRIM(K2606))&gt;0</formula>
    </cfRule>
  </conditionalFormatting>
  <conditionalFormatting sqref="M2606">
    <cfRule type="containsText" dxfId="13274" priority="14076" operator="containsText" text="Complete">
      <formula>NOT(ISERROR(SEARCH("Complete",M2606)))</formula>
    </cfRule>
  </conditionalFormatting>
  <conditionalFormatting sqref="I2606">
    <cfRule type="cellIs" dxfId="13273" priority="14075" operator="greaterThan">
      <formula>2.35</formula>
    </cfRule>
  </conditionalFormatting>
  <conditionalFormatting sqref="I2606">
    <cfRule type="cellIs" dxfId="13272" priority="14074" operator="greaterThan">
      <formula>2.35</formula>
    </cfRule>
  </conditionalFormatting>
  <conditionalFormatting sqref="I2606">
    <cfRule type="cellIs" dxfId="13271" priority="14073" operator="greaterThan">
      <formula>2.35</formula>
    </cfRule>
  </conditionalFormatting>
  <conditionalFormatting sqref="I2606">
    <cfRule type="cellIs" dxfId="13270" priority="14072" operator="greaterThan">
      <formula>2.35</formula>
    </cfRule>
  </conditionalFormatting>
  <conditionalFormatting sqref="J2607">
    <cfRule type="notContainsBlanks" dxfId="13269" priority="14071">
      <formula>LEN(TRIM(J2607))&gt;0</formula>
    </cfRule>
  </conditionalFormatting>
  <conditionalFormatting sqref="K2607">
    <cfRule type="notContainsBlanks" dxfId="13268" priority="14070">
      <formula>LEN(TRIM(K2607))&gt;0</formula>
    </cfRule>
  </conditionalFormatting>
  <conditionalFormatting sqref="M2607">
    <cfRule type="containsText" dxfId="13267" priority="14069" operator="containsText" text="Complete">
      <formula>NOT(ISERROR(SEARCH("Complete",M2607)))</formula>
    </cfRule>
  </conditionalFormatting>
  <conditionalFormatting sqref="J2607">
    <cfRule type="notContainsBlanks" dxfId="13266" priority="14068">
      <formula>LEN(TRIM(J2607))&gt;0</formula>
    </cfRule>
  </conditionalFormatting>
  <conditionalFormatting sqref="K2607">
    <cfRule type="notContainsBlanks" dxfId="13265" priority="14067">
      <formula>LEN(TRIM(K2607))&gt;0</formula>
    </cfRule>
  </conditionalFormatting>
  <conditionalFormatting sqref="M2607">
    <cfRule type="containsText" dxfId="13264" priority="14066" operator="containsText" text="Complete">
      <formula>NOT(ISERROR(SEARCH("Complete",M2607)))</formula>
    </cfRule>
  </conditionalFormatting>
  <conditionalFormatting sqref="J2607">
    <cfRule type="notContainsBlanks" dxfId="13263" priority="14065">
      <formula>LEN(TRIM(J2607))&gt;0</formula>
    </cfRule>
  </conditionalFormatting>
  <conditionalFormatting sqref="K2607">
    <cfRule type="notContainsBlanks" dxfId="13262" priority="14064">
      <formula>LEN(TRIM(K2607))&gt;0</formula>
    </cfRule>
  </conditionalFormatting>
  <conditionalFormatting sqref="M2607">
    <cfRule type="containsText" dxfId="13261" priority="14063" operator="containsText" text="Complete">
      <formula>NOT(ISERROR(SEARCH("Complete",M2607)))</formula>
    </cfRule>
  </conditionalFormatting>
  <conditionalFormatting sqref="J2607">
    <cfRule type="notContainsBlanks" dxfId="13260" priority="14062">
      <formula>LEN(TRIM(J2607))&gt;0</formula>
    </cfRule>
  </conditionalFormatting>
  <conditionalFormatting sqref="K2607">
    <cfRule type="notContainsBlanks" dxfId="13259" priority="14061">
      <formula>LEN(TRIM(K2607))&gt;0</formula>
    </cfRule>
  </conditionalFormatting>
  <conditionalFormatting sqref="M2607">
    <cfRule type="containsText" dxfId="13258" priority="14060" operator="containsText" text="Complete">
      <formula>NOT(ISERROR(SEARCH("Complete",M2607)))</formula>
    </cfRule>
  </conditionalFormatting>
  <conditionalFormatting sqref="I2607">
    <cfRule type="cellIs" dxfId="13257" priority="14059" operator="greaterThan">
      <formula>2.35</formula>
    </cfRule>
  </conditionalFormatting>
  <conditionalFormatting sqref="I2607">
    <cfRule type="cellIs" dxfId="13256" priority="14058" operator="greaterThan">
      <formula>2.35</formula>
    </cfRule>
  </conditionalFormatting>
  <conditionalFormatting sqref="I2607">
    <cfRule type="cellIs" dxfId="13255" priority="14057" operator="greaterThan">
      <formula>2.35</formula>
    </cfRule>
  </conditionalFormatting>
  <conditionalFormatting sqref="I2607">
    <cfRule type="cellIs" dxfId="13254" priority="14056" operator="greaterThan">
      <formula>2.35</formula>
    </cfRule>
  </conditionalFormatting>
  <conditionalFormatting sqref="J2608">
    <cfRule type="notContainsBlanks" dxfId="13253" priority="14055">
      <formula>LEN(TRIM(J2608))&gt;0</formula>
    </cfRule>
  </conditionalFormatting>
  <conditionalFormatting sqref="K2608">
    <cfRule type="notContainsBlanks" dxfId="13252" priority="14054">
      <formula>LEN(TRIM(K2608))&gt;0</formula>
    </cfRule>
  </conditionalFormatting>
  <conditionalFormatting sqref="M2608">
    <cfRule type="containsText" dxfId="13251" priority="14053" operator="containsText" text="Complete">
      <formula>NOT(ISERROR(SEARCH("Complete",M2608)))</formula>
    </cfRule>
  </conditionalFormatting>
  <conditionalFormatting sqref="J2608">
    <cfRule type="notContainsBlanks" dxfId="13250" priority="14052">
      <formula>LEN(TRIM(J2608))&gt;0</formula>
    </cfRule>
  </conditionalFormatting>
  <conditionalFormatting sqref="K2608">
    <cfRule type="notContainsBlanks" dxfId="13249" priority="14051">
      <formula>LEN(TRIM(K2608))&gt;0</formula>
    </cfRule>
  </conditionalFormatting>
  <conditionalFormatting sqref="M2608">
    <cfRule type="containsText" dxfId="13248" priority="14050" operator="containsText" text="Complete">
      <formula>NOT(ISERROR(SEARCH("Complete",M2608)))</formula>
    </cfRule>
  </conditionalFormatting>
  <conditionalFormatting sqref="J2608">
    <cfRule type="notContainsBlanks" dxfId="13247" priority="14049">
      <formula>LEN(TRIM(J2608))&gt;0</formula>
    </cfRule>
  </conditionalFormatting>
  <conditionalFormatting sqref="K2608">
    <cfRule type="notContainsBlanks" dxfId="13246" priority="14048">
      <formula>LEN(TRIM(K2608))&gt;0</formula>
    </cfRule>
  </conditionalFormatting>
  <conditionalFormatting sqref="M2608">
    <cfRule type="containsText" dxfId="13245" priority="14047" operator="containsText" text="Complete">
      <formula>NOT(ISERROR(SEARCH("Complete",M2608)))</formula>
    </cfRule>
  </conditionalFormatting>
  <conditionalFormatting sqref="J2608">
    <cfRule type="notContainsBlanks" dxfId="13244" priority="14046">
      <formula>LEN(TRIM(J2608))&gt;0</formula>
    </cfRule>
  </conditionalFormatting>
  <conditionalFormatting sqref="K2608">
    <cfRule type="notContainsBlanks" dxfId="13243" priority="14045">
      <formula>LEN(TRIM(K2608))&gt;0</formula>
    </cfRule>
  </conditionalFormatting>
  <conditionalFormatting sqref="M2608">
    <cfRule type="containsText" dxfId="13242" priority="14044" operator="containsText" text="Complete">
      <formula>NOT(ISERROR(SEARCH("Complete",M2608)))</formula>
    </cfRule>
  </conditionalFormatting>
  <conditionalFormatting sqref="I2608">
    <cfRule type="cellIs" dxfId="13241" priority="14043" operator="greaterThan">
      <formula>2.35</formula>
    </cfRule>
  </conditionalFormatting>
  <conditionalFormatting sqref="I2608">
    <cfRule type="cellIs" dxfId="13240" priority="14042" operator="greaterThan">
      <formula>2.35</formula>
    </cfRule>
  </conditionalFormatting>
  <conditionalFormatting sqref="I2608">
    <cfRule type="cellIs" dxfId="13239" priority="14041" operator="greaterThan">
      <formula>2.35</formula>
    </cfRule>
  </conditionalFormatting>
  <conditionalFormatting sqref="I2608">
    <cfRule type="cellIs" dxfId="13238" priority="14040" operator="greaterThan">
      <formula>2.35</formula>
    </cfRule>
  </conditionalFormatting>
  <conditionalFormatting sqref="J2609">
    <cfRule type="notContainsBlanks" dxfId="13237" priority="14039">
      <formula>LEN(TRIM(J2609))&gt;0</formula>
    </cfRule>
  </conditionalFormatting>
  <conditionalFormatting sqref="K2609">
    <cfRule type="notContainsBlanks" dxfId="13236" priority="14038">
      <formula>LEN(TRIM(K2609))&gt;0</formula>
    </cfRule>
  </conditionalFormatting>
  <conditionalFormatting sqref="M2609">
    <cfRule type="containsText" dxfId="13235" priority="14037" operator="containsText" text="Complete">
      <formula>NOT(ISERROR(SEARCH("Complete",M2609)))</formula>
    </cfRule>
  </conditionalFormatting>
  <conditionalFormatting sqref="J2609">
    <cfRule type="notContainsBlanks" dxfId="13234" priority="14036">
      <formula>LEN(TRIM(J2609))&gt;0</formula>
    </cfRule>
  </conditionalFormatting>
  <conditionalFormatting sqref="K2609">
    <cfRule type="notContainsBlanks" dxfId="13233" priority="14035">
      <formula>LEN(TRIM(K2609))&gt;0</formula>
    </cfRule>
  </conditionalFormatting>
  <conditionalFormatting sqref="M2609">
    <cfRule type="containsText" dxfId="13232" priority="14034" operator="containsText" text="Complete">
      <formula>NOT(ISERROR(SEARCH("Complete",M2609)))</formula>
    </cfRule>
  </conditionalFormatting>
  <conditionalFormatting sqref="J2609">
    <cfRule type="notContainsBlanks" dxfId="13231" priority="14033">
      <formula>LEN(TRIM(J2609))&gt;0</formula>
    </cfRule>
  </conditionalFormatting>
  <conditionalFormatting sqref="K2609">
    <cfRule type="notContainsBlanks" dxfId="13230" priority="14032">
      <formula>LEN(TRIM(K2609))&gt;0</formula>
    </cfRule>
  </conditionalFormatting>
  <conditionalFormatting sqref="M2609">
    <cfRule type="containsText" dxfId="13229" priority="14031" operator="containsText" text="Complete">
      <formula>NOT(ISERROR(SEARCH("Complete",M2609)))</formula>
    </cfRule>
  </conditionalFormatting>
  <conditionalFormatting sqref="J2609">
    <cfRule type="notContainsBlanks" dxfId="13228" priority="14030">
      <formula>LEN(TRIM(J2609))&gt;0</formula>
    </cfRule>
  </conditionalFormatting>
  <conditionalFormatting sqref="K2609">
    <cfRule type="notContainsBlanks" dxfId="13227" priority="14029">
      <formula>LEN(TRIM(K2609))&gt;0</formula>
    </cfRule>
  </conditionalFormatting>
  <conditionalFormatting sqref="M2609">
    <cfRule type="containsText" dxfId="13226" priority="14028" operator="containsText" text="Complete">
      <formula>NOT(ISERROR(SEARCH("Complete",M2609)))</formula>
    </cfRule>
  </conditionalFormatting>
  <conditionalFormatting sqref="I2609">
    <cfRule type="cellIs" dxfId="13225" priority="14027" operator="greaterThan">
      <formula>2.35</formula>
    </cfRule>
  </conditionalFormatting>
  <conditionalFormatting sqref="I2609">
    <cfRule type="cellIs" dxfId="13224" priority="14026" operator="greaterThan">
      <formula>2.35</formula>
    </cfRule>
  </conditionalFormatting>
  <conditionalFormatting sqref="I2609">
    <cfRule type="cellIs" dxfId="13223" priority="14025" operator="greaterThan">
      <formula>2.35</formula>
    </cfRule>
  </conditionalFormatting>
  <conditionalFormatting sqref="I2609">
    <cfRule type="cellIs" dxfId="13222" priority="14024" operator="greaterThan">
      <formula>2.35</formula>
    </cfRule>
  </conditionalFormatting>
  <conditionalFormatting sqref="J2610">
    <cfRule type="notContainsBlanks" dxfId="13221" priority="14023">
      <formula>LEN(TRIM(J2610))&gt;0</formula>
    </cfRule>
  </conditionalFormatting>
  <conditionalFormatting sqref="K2610">
    <cfRule type="notContainsBlanks" dxfId="13220" priority="14022">
      <formula>LEN(TRIM(K2610))&gt;0</formula>
    </cfRule>
  </conditionalFormatting>
  <conditionalFormatting sqref="M2610">
    <cfRule type="containsText" dxfId="13219" priority="14021" operator="containsText" text="Complete">
      <formula>NOT(ISERROR(SEARCH("Complete",M2610)))</formula>
    </cfRule>
  </conditionalFormatting>
  <conditionalFormatting sqref="J2610">
    <cfRule type="notContainsBlanks" dxfId="13218" priority="14020">
      <formula>LEN(TRIM(J2610))&gt;0</formula>
    </cfRule>
  </conditionalFormatting>
  <conditionalFormatting sqref="K2610">
    <cfRule type="notContainsBlanks" dxfId="13217" priority="14019">
      <formula>LEN(TRIM(K2610))&gt;0</formula>
    </cfRule>
  </conditionalFormatting>
  <conditionalFormatting sqref="M2610">
    <cfRule type="containsText" dxfId="13216" priority="14018" operator="containsText" text="Complete">
      <formula>NOT(ISERROR(SEARCH("Complete",M2610)))</formula>
    </cfRule>
  </conditionalFormatting>
  <conditionalFormatting sqref="J2610">
    <cfRule type="notContainsBlanks" dxfId="13215" priority="14017">
      <formula>LEN(TRIM(J2610))&gt;0</formula>
    </cfRule>
  </conditionalFormatting>
  <conditionalFormatting sqref="K2610">
    <cfRule type="notContainsBlanks" dxfId="13214" priority="14016">
      <formula>LEN(TRIM(K2610))&gt;0</formula>
    </cfRule>
  </conditionalFormatting>
  <conditionalFormatting sqref="M2610">
    <cfRule type="containsText" dxfId="13213" priority="14015" operator="containsText" text="Complete">
      <formula>NOT(ISERROR(SEARCH("Complete",M2610)))</formula>
    </cfRule>
  </conditionalFormatting>
  <conditionalFormatting sqref="J2610">
    <cfRule type="notContainsBlanks" dxfId="13212" priority="14014">
      <formula>LEN(TRIM(J2610))&gt;0</formula>
    </cfRule>
  </conditionalFormatting>
  <conditionalFormatting sqref="K2610">
    <cfRule type="notContainsBlanks" dxfId="13211" priority="14013">
      <formula>LEN(TRIM(K2610))&gt;0</formula>
    </cfRule>
  </conditionalFormatting>
  <conditionalFormatting sqref="M2610">
    <cfRule type="containsText" dxfId="13210" priority="14012" operator="containsText" text="Complete">
      <formula>NOT(ISERROR(SEARCH("Complete",M2610)))</formula>
    </cfRule>
  </conditionalFormatting>
  <conditionalFormatting sqref="I2610">
    <cfRule type="cellIs" dxfId="13209" priority="14011" operator="greaterThan">
      <formula>2.35</formula>
    </cfRule>
  </conditionalFormatting>
  <conditionalFormatting sqref="I2610">
    <cfRule type="cellIs" dxfId="13208" priority="14010" operator="greaterThan">
      <formula>2.35</formula>
    </cfRule>
  </conditionalFormatting>
  <conditionalFormatting sqref="I2610">
    <cfRule type="cellIs" dxfId="13207" priority="14009" operator="greaterThan">
      <formula>2.35</formula>
    </cfRule>
  </conditionalFormatting>
  <conditionalFormatting sqref="I2610">
    <cfRule type="cellIs" dxfId="13206" priority="14008" operator="greaterThan">
      <formula>2.35</formula>
    </cfRule>
  </conditionalFormatting>
  <conditionalFormatting sqref="J2611">
    <cfRule type="notContainsBlanks" dxfId="13205" priority="14007">
      <formula>LEN(TRIM(J2611))&gt;0</formula>
    </cfRule>
  </conditionalFormatting>
  <conditionalFormatting sqref="K2611">
    <cfRule type="notContainsBlanks" dxfId="13204" priority="14006">
      <formula>LEN(TRIM(K2611))&gt;0</formula>
    </cfRule>
  </conditionalFormatting>
  <conditionalFormatting sqref="M2611">
    <cfRule type="containsText" dxfId="13203" priority="14005" operator="containsText" text="Complete">
      <formula>NOT(ISERROR(SEARCH("Complete",M2611)))</formula>
    </cfRule>
  </conditionalFormatting>
  <conditionalFormatting sqref="J2611">
    <cfRule type="notContainsBlanks" dxfId="13202" priority="14004">
      <formula>LEN(TRIM(J2611))&gt;0</formula>
    </cfRule>
  </conditionalFormatting>
  <conditionalFormatting sqref="K2611">
    <cfRule type="notContainsBlanks" dxfId="13201" priority="14003">
      <formula>LEN(TRIM(K2611))&gt;0</formula>
    </cfRule>
  </conditionalFormatting>
  <conditionalFormatting sqref="M2611">
    <cfRule type="containsText" dxfId="13200" priority="14002" operator="containsText" text="Complete">
      <formula>NOT(ISERROR(SEARCH("Complete",M2611)))</formula>
    </cfRule>
  </conditionalFormatting>
  <conditionalFormatting sqref="J2611">
    <cfRule type="notContainsBlanks" dxfId="13199" priority="14001">
      <formula>LEN(TRIM(J2611))&gt;0</formula>
    </cfRule>
  </conditionalFormatting>
  <conditionalFormatting sqref="K2611">
    <cfRule type="notContainsBlanks" dxfId="13198" priority="14000">
      <formula>LEN(TRIM(K2611))&gt;0</formula>
    </cfRule>
  </conditionalFormatting>
  <conditionalFormatting sqref="M2611">
    <cfRule type="containsText" dxfId="13197" priority="13999" operator="containsText" text="Complete">
      <formula>NOT(ISERROR(SEARCH("Complete",M2611)))</formula>
    </cfRule>
  </conditionalFormatting>
  <conditionalFormatting sqref="J2611">
    <cfRule type="notContainsBlanks" dxfId="13196" priority="13998">
      <formula>LEN(TRIM(J2611))&gt;0</formula>
    </cfRule>
  </conditionalFormatting>
  <conditionalFormatting sqref="K2611">
    <cfRule type="notContainsBlanks" dxfId="13195" priority="13997">
      <formula>LEN(TRIM(K2611))&gt;0</formula>
    </cfRule>
  </conditionalFormatting>
  <conditionalFormatting sqref="M2611">
    <cfRule type="containsText" dxfId="13194" priority="13996" operator="containsText" text="Complete">
      <formula>NOT(ISERROR(SEARCH("Complete",M2611)))</formula>
    </cfRule>
  </conditionalFormatting>
  <conditionalFormatting sqref="I2611">
    <cfRule type="cellIs" dxfId="13193" priority="13995" operator="greaterThan">
      <formula>2.35</formula>
    </cfRule>
  </conditionalFormatting>
  <conditionalFormatting sqref="I2611">
    <cfRule type="cellIs" dxfId="13192" priority="13994" operator="greaterThan">
      <formula>2.35</formula>
    </cfRule>
  </conditionalFormatting>
  <conditionalFormatting sqref="I2611">
    <cfRule type="cellIs" dxfId="13191" priority="13993" operator="greaterThan">
      <formula>2.35</formula>
    </cfRule>
  </conditionalFormatting>
  <conditionalFormatting sqref="I2611">
    <cfRule type="cellIs" dxfId="13190" priority="13992" operator="greaterThan">
      <formula>2.35</formula>
    </cfRule>
  </conditionalFormatting>
  <conditionalFormatting sqref="J2612">
    <cfRule type="notContainsBlanks" dxfId="13189" priority="13991">
      <formula>LEN(TRIM(J2612))&gt;0</formula>
    </cfRule>
  </conditionalFormatting>
  <conditionalFormatting sqref="K2612">
    <cfRule type="notContainsBlanks" dxfId="13188" priority="13990">
      <formula>LEN(TRIM(K2612))&gt;0</formula>
    </cfRule>
  </conditionalFormatting>
  <conditionalFormatting sqref="M2612">
    <cfRule type="containsText" dxfId="13187" priority="13989" operator="containsText" text="Complete">
      <formula>NOT(ISERROR(SEARCH("Complete",M2612)))</formula>
    </cfRule>
  </conditionalFormatting>
  <conditionalFormatting sqref="J2612">
    <cfRule type="notContainsBlanks" dxfId="13186" priority="13988">
      <formula>LEN(TRIM(J2612))&gt;0</formula>
    </cfRule>
  </conditionalFormatting>
  <conditionalFormatting sqref="K2612">
    <cfRule type="notContainsBlanks" dxfId="13185" priority="13987">
      <formula>LEN(TRIM(K2612))&gt;0</formula>
    </cfRule>
  </conditionalFormatting>
  <conditionalFormatting sqref="M2612">
    <cfRule type="containsText" dxfId="13184" priority="13986" operator="containsText" text="Complete">
      <formula>NOT(ISERROR(SEARCH("Complete",M2612)))</formula>
    </cfRule>
  </conditionalFormatting>
  <conditionalFormatting sqref="J2612">
    <cfRule type="notContainsBlanks" dxfId="13183" priority="13985">
      <formula>LEN(TRIM(J2612))&gt;0</formula>
    </cfRule>
  </conditionalFormatting>
  <conditionalFormatting sqref="K2612">
    <cfRule type="notContainsBlanks" dxfId="13182" priority="13984">
      <formula>LEN(TRIM(K2612))&gt;0</formula>
    </cfRule>
  </conditionalFormatting>
  <conditionalFormatting sqref="M2612">
    <cfRule type="containsText" dxfId="13181" priority="13983" operator="containsText" text="Complete">
      <formula>NOT(ISERROR(SEARCH("Complete",M2612)))</formula>
    </cfRule>
  </conditionalFormatting>
  <conditionalFormatting sqref="J2612">
    <cfRule type="notContainsBlanks" dxfId="13180" priority="13982">
      <formula>LEN(TRIM(J2612))&gt;0</formula>
    </cfRule>
  </conditionalFormatting>
  <conditionalFormatting sqref="K2612">
    <cfRule type="notContainsBlanks" dxfId="13179" priority="13981">
      <formula>LEN(TRIM(K2612))&gt;0</formula>
    </cfRule>
  </conditionalFormatting>
  <conditionalFormatting sqref="M2612">
    <cfRule type="containsText" dxfId="13178" priority="13980" operator="containsText" text="Complete">
      <formula>NOT(ISERROR(SEARCH("Complete",M2612)))</formula>
    </cfRule>
  </conditionalFormatting>
  <conditionalFormatting sqref="I2612">
    <cfRule type="cellIs" dxfId="13177" priority="13979" operator="greaterThan">
      <formula>2.35</formula>
    </cfRule>
  </conditionalFormatting>
  <conditionalFormatting sqref="I2612">
    <cfRule type="cellIs" dxfId="13176" priority="13978" operator="greaterThan">
      <formula>2.35</formula>
    </cfRule>
  </conditionalFormatting>
  <conditionalFormatting sqref="I2612">
    <cfRule type="cellIs" dxfId="13175" priority="13977" operator="greaterThan">
      <formula>2.35</formula>
    </cfRule>
  </conditionalFormatting>
  <conditionalFormatting sqref="I2612">
    <cfRule type="cellIs" dxfId="13174" priority="13976" operator="greaterThan">
      <formula>2.35</formula>
    </cfRule>
  </conditionalFormatting>
  <conditionalFormatting sqref="J2613">
    <cfRule type="notContainsBlanks" dxfId="13173" priority="13975">
      <formula>LEN(TRIM(J2613))&gt;0</formula>
    </cfRule>
  </conditionalFormatting>
  <conditionalFormatting sqref="K2613">
    <cfRule type="notContainsBlanks" dxfId="13172" priority="13974">
      <formula>LEN(TRIM(K2613))&gt;0</formula>
    </cfRule>
  </conditionalFormatting>
  <conditionalFormatting sqref="M2613">
    <cfRule type="containsText" dxfId="13171" priority="13973" operator="containsText" text="Complete">
      <formula>NOT(ISERROR(SEARCH("Complete",M2613)))</formula>
    </cfRule>
  </conditionalFormatting>
  <conditionalFormatting sqref="J2613">
    <cfRule type="notContainsBlanks" dxfId="13170" priority="13972">
      <formula>LEN(TRIM(J2613))&gt;0</formula>
    </cfRule>
  </conditionalFormatting>
  <conditionalFormatting sqref="K2613">
    <cfRule type="notContainsBlanks" dxfId="13169" priority="13971">
      <formula>LEN(TRIM(K2613))&gt;0</formula>
    </cfRule>
  </conditionalFormatting>
  <conditionalFormatting sqref="M2613">
    <cfRule type="containsText" dxfId="13168" priority="13970" operator="containsText" text="Complete">
      <formula>NOT(ISERROR(SEARCH("Complete",M2613)))</formula>
    </cfRule>
  </conditionalFormatting>
  <conditionalFormatting sqref="J2613">
    <cfRule type="notContainsBlanks" dxfId="13167" priority="13969">
      <formula>LEN(TRIM(J2613))&gt;0</formula>
    </cfRule>
  </conditionalFormatting>
  <conditionalFormatting sqref="K2613">
    <cfRule type="notContainsBlanks" dxfId="13166" priority="13968">
      <formula>LEN(TRIM(K2613))&gt;0</formula>
    </cfRule>
  </conditionalFormatting>
  <conditionalFormatting sqref="M2613">
    <cfRule type="containsText" dxfId="13165" priority="13967" operator="containsText" text="Complete">
      <formula>NOT(ISERROR(SEARCH("Complete",M2613)))</formula>
    </cfRule>
  </conditionalFormatting>
  <conditionalFormatting sqref="J2613">
    <cfRule type="notContainsBlanks" dxfId="13164" priority="13966">
      <formula>LEN(TRIM(J2613))&gt;0</formula>
    </cfRule>
  </conditionalFormatting>
  <conditionalFormatting sqref="K2613">
    <cfRule type="notContainsBlanks" dxfId="13163" priority="13965">
      <formula>LEN(TRIM(K2613))&gt;0</formula>
    </cfRule>
  </conditionalFormatting>
  <conditionalFormatting sqref="M2613">
    <cfRule type="containsText" dxfId="13162" priority="13964" operator="containsText" text="Complete">
      <formula>NOT(ISERROR(SEARCH("Complete",M2613)))</formula>
    </cfRule>
  </conditionalFormatting>
  <conditionalFormatting sqref="I2613">
    <cfRule type="cellIs" dxfId="13161" priority="13963" operator="greaterThan">
      <formula>2.35</formula>
    </cfRule>
  </conditionalFormatting>
  <conditionalFormatting sqref="I2613">
    <cfRule type="cellIs" dxfId="13160" priority="13962" operator="greaterThan">
      <formula>2.35</formula>
    </cfRule>
  </conditionalFormatting>
  <conditionalFormatting sqref="I2613">
    <cfRule type="cellIs" dxfId="13159" priority="13961" operator="greaterThan">
      <formula>2.35</formula>
    </cfRule>
  </conditionalFormatting>
  <conditionalFormatting sqref="I2613">
    <cfRule type="cellIs" dxfId="13158" priority="13960" operator="greaterThan">
      <formula>2.35</formula>
    </cfRule>
  </conditionalFormatting>
  <conditionalFormatting sqref="J2614">
    <cfRule type="notContainsBlanks" dxfId="13157" priority="13959">
      <formula>LEN(TRIM(J2614))&gt;0</formula>
    </cfRule>
  </conditionalFormatting>
  <conditionalFormatting sqref="K2614">
    <cfRule type="notContainsBlanks" dxfId="13156" priority="13958">
      <formula>LEN(TRIM(K2614))&gt;0</formula>
    </cfRule>
  </conditionalFormatting>
  <conditionalFormatting sqref="M2614">
    <cfRule type="containsText" dxfId="13155" priority="13957" operator="containsText" text="Complete">
      <formula>NOT(ISERROR(SEARCH("Complete",M2614)))</formula>
    </cfRule>
  </conditionalFormatting>
  <conditionalFormatting sqref="J2614">
    <cfRule type="notContainsBlanks" dxfId="13154" priority="13956">
      <formula>LEN(TRIM(J2614))&gt;0</formula>
    </cfRule>
  </conditionalFormatting>
  <conditionalFormatting sqref="K2614">
    <cfRule type="notContainsBlanks" dxfId="13153" priority="13955">
      <formula>LEN(TRIM(K2614))&gt;0</formula>
    </cfRule>
  </conditionalFormatting>
  <conditionalFormatting sqref="M2614">
    <cfRule type="containsText" dxfId="13152" priority="13954" operator="containsText" text="Complete">
      <formula>NOT(ISERROR(SEARCH("Complete",M2614)))</formula>
    </cfRule>
  </conditionalFormatting>
  <conditionalFormatting sqref="J2614">
    <cfRule type="notContainsBlanks" dxfId="13151" priority="13953">
      <formula>LEN(TRIM(J2614))&gt;0</formula>
    </cfRule>
  </conditionalFormatting>
  <conditionalFormatting sqref="K2614">
    <cfRule type="notContainsBlanks" dxfId="13150" priority="13952">
      <formula>LEN(TRIM(K2614))&gt;0</formula>
    </cfRule>
  </conditionalFormatting>
  <conditionalFormatting sqref="M2614">
    <cfRule type="containsText" dxfId="13149" priority="13951" operator="containsText" text="Complete">
      <formula>NOT(ISERROR(SEARCH("Complete",M2614)))</formula>
    </cfRule>
  </conditionalFormatting>
  <conditionalFormatting sqref="J2614">
    <cfRule type="notContainsBlanks" dxfId="13148" priority="13950">
      <formula>LEN(TRIM(J2614))&gt;0</formula>
    </cfRule>
  </conditionalFormatting>
  <conditionalFormatting sqref="K2614">
    <cfRule type="notContainsBlanks" dxfId="13147" priority="13949">
      <formula>LEN(TRIM(K2614))&gt;0</formula>
    </cfRule>
  </conditionalFormatting>
  <conditionalFormatting sqref="M2614">
    <cfRule type="containsText" dxfId="13146" priority="13948" operator="containsText" text="Complete">
      <formula>NOT(ISERROR(SEARCH("Complete",M2614)))</formula>
    </cfRule>
  </conditionalFormatting>
  <conditionalFormatting sqref="I2614">
    <cfRule type="cellIs" dxfId="13145" priority="13947" operator="greaterThan">
      <formula>2.35</formula>
    </cfRule>
  </conditionalFormatting>
  <conditionalFormatting sqref="I2614">
    <cfRule type="cellIs" dxfId="13144" priority="13946" operator="greaterThan">
      <formula>2.35</formula>
    </cfRule>
  </conditionalFormatting>
  <conditionalFormatting sqref="I2614">
    <cfRule type="cellIs" dxfId="13143" priority="13945" operator="greaterThan">
      <formula>2.35</formula>
    </cfRule>
  </conditionalFormatting>
  <conditionalFormatting sqref="I2614">
    <cfRule type="cellIs" dxfId="13142" priority="13944" operator="greaterThan">
      <formula>2.35</formula>
    </cfRule>
  </conditionalFormatting>
  <conditionalFormatting sqref="J2615">
    <cfRule type="notContainsBlanks" dxfId="13141" priority="13927">
      <formula>LEN(TRIM(J2615))&gt;0</formula>
    </cfRule>
  </conditionalFormatting>
  <conditionalFormatting sqref="K2615">
    <cfRule type="notContainsBlanks" dxfId="13140" priority="13926">
      <formula>LEN(TRIM(K2615))&gt;0</formula>
    </cfRule>
  </conditionalFormatting>
  <conditionalFormatting sqref="M2615">
    <cfRule type="containsText" dxfId="13139" priority="13925" operator="containsText" text="Complete">
      <formula>NOT(ISERROR(SEARCH("Complete",M2615)))</formula>
    </cfRule>
  </conditionalFormatting>
  <conditionalFormatting sqref="J2615">
    <cfRule type="notContainsBlanks" dxfId="13138" priority="13924">
      <formula>LEN(TRIM(J2615))&gt;0</formula>
    </cfRule>
  </conditionalFormatting>
  <conditionalFormatting sqref="K2615">
    <cfRule type="notContainsBlanks" dxfId="13137" priority="13923">
      <formula>LEN(TRIM(K2615))&gt;0</formula>
    </cfRule>
  </conditionalFormatting>
  <conditionalFormatting sqref="M2615">
    <cfRule type="containsText" dxfId="13136" priority="13922" operator="containsText" text="Complete">
      <formula>NOT(ISERROR(SEARCH("Complete",M2615)))</formula>
    </cfRule>
  </conditionalFormatting>
  <conditionalFormatting sqref="J2615">
    <cfRule type="notContainsBlanks" dxfId="13135" priority="13921">
      <formula>LEN(TRIM(J2615))&gt;0</formula>
    </cfRule>
  </conditionalFormatting>
  <conditionalFormatting sqref="K2615">
    <cfRule type="notContainsBlanks" dxfId="13134" priority="13920">
      <formula>LEN(TRIM(K2615))&gt;0</formula>
    </cfRule>
  </conditionalFormatting>
  <conditionalFormatting sqref="M2615">
    <cfRule type="containsText" dxfId="13133" priority="13919" operator="containsText" text="Complete">
      <formula>NOT(ISERROR(SEARCH("Complete",M2615)))</formula>
    </cfRule>
  </conditionalFormatting>
  <conditionalFormatting sqref="J2615">
    <cfRule type="notContainsBlanks" dxfId="13132" priority="13918">
      <formula>LEN(TRIM(J2615))&gt;0</formula>
    </cfRule>
  </conditionalFormatting>
  <conditionalFormatting sqref="K2615">
    <cfRule type="notContainsBlanks" dxfId="13131" priority="13917">
      <formula>LEN(TRIM(K2615))&gt;0</formula>
    </cfRule>
  </conditionalFormatting>
  <conditionalFormatting sqref="M2615">
    <cfRule type="containsText" dxfId="13130" priority="13916" operator="containsText" text="Complete">
      <formula>NOT(ISERROR(SEARCH("Complete",M2615)))</formula>
    </cfRule>
  </conditionalFormatting>
  <conditionalFormatting sqref="I2615">
    <cfRule type="cellIs" dxfId="13129" priority="13915" operator="greaterThan">
      <formula>2.35</formula>
    </cfRule>
  </conditionalFormatting>
  <conditionalFormatting sqref="I2615">
    <cfRule type="cellIs" dxfId="13128" priority="13914" operator="greaterThan">
      <formula>2.35</formula>
    </cfRule>
  </conditionalFormatting>
  <conditionalFormatting sqref="I2615">
    <cfRule type="cellIs" dxfId="13127" priority="13913" operator="greaterThan">
      <formula>2.35</formula>
    </cfRule>
  </conditionalFormatting>
  <conditionalFormatting sqref="I2615">
    <cfRule type="cellIs" dxfId="13126" priority="13912" operator="greaterThan">
      <formula>2.35</formula>
    </cfRule>
  </conditionalFormatting>
  <conditionalFormatting sqref="J2616">
    <cfRule type="notContainsBlanks" dxfId="13125" priority="13911">
      <formula>LEN(TRIM(J2616))&gt;0</formula>
    </cfRule>
  </conditionalFormatting>
  <conditionalFormatting sqref="K2616">
    <cfRule type="notContainsBlanks" dxfId="13124" priority="13910">
      <formula>LEN(TRIM(K2616))&gt;0</formula>
    </cfRule>
  </conditionalFormatting>
  <conditionalFormatting sqref="M2616">
    <cfRule type="containsText" dxfId="13123" priority="13909" operator="containsText" text="Complete">
      <formula>NOT(ISERROR(SEARCH("Complete",M2616)))</formula>
    </cfRule>
  </conditionalFormatting>
  <conditionalFormatting sqref="J2616">
    <cfRule type="notContainsBlanks" dxfId="13122" priority="13908">
      <formula>LEN(TRIM(J2616))&gt;0</formula>
    </cfRule>
  </conditionalFormatting>
  <conditionalFormatting sqref="K2616">
    <cfRule type="notContainsBlanks" dxfId="13121" priority="13907">
      <formula>LEN(TRIM(K2616))&gt;0</formula>
    </cfRule>
  </conditionalFormatting>
  <conditionalFormatting sqref="M2616">
    <cfRule type="containsText" dxfId="13120" priority="13906" operator="containsText" text="Complete">
      <formula>NOT(ISERROR(SEARCH("Complete",M2616)))</formula>
    </cfRule>
  </conditionalFormatting>
  <conditionalFormatting sqref="J2616">
    <cfRule type="notContainsBlanks" dxfId="13119" priority="13905">
      <formula>LEN(TRIM(J2616))&gt;0</formula>
    </cfRule>
  </conditionalFormatting>
  <conditionalFormatting sqref="K2616">
    <cfRule type="notContainsBlanks" dxfId="13118" priority="13904">
      <formula>LEN(TRIM(K2616))&gt;0</formula>
    </cfRule>
  </conditionalFormatting>
  <conditionalFormatting sqref="M2616">
    <cfRule type="containsText" dxfId="13117" priority="13903" operator="containsText" text="Complete">
      <formula>NOT(ISERROR(SEARCH("Complete",M2616)))</formula>
    </cfRule>
  </conditionalFormatting>
  <conditionalFormatting sqref="J2616">
    <cfRule type="notContainsBlanks" dxfId="13116" priority="13902">
      <formula>LEN(TRIM(J2616))&gt;0</formula>
    </cfRule>
  </conditionalFormatting>
  <conditionalFormatting sqref="K2616">
    <cfRule type="notContainsBlanks" dxfId="13115" priority="13901">
      <formula>LEN(TRIM(K2616))&gt;0</formula>
    </cfRule>
  </conditionalFormatting>
  <conditionalFormatting sqref="M2616">
    <cfRule type="containsText" dxfId="13114" priority="13900" operator="containsText" text="Complete">
      <formula>NOT(ISERROR(SEARCH("Complete",M2616)))</formula>
    </cfRule>
  </conditionalFormatting>
  <conditionalFormatting sqref="I2616">
    <cfRule type="cellIs" dxfId="13113" priority="13899" operator="greaterThan">
      <formula>2.35</formula>
    </cfRule>
  </conditionalFormatting>
  <conditionalFormatting sqref="I2616">
    <cfRule type="cellIs" dxfId="13112" priority="13898" operator="greaterThan">
      <formula>2.35</formula>
    </cfRule>
  </conditionalFormatting>
  <conditionalFormatting sqref="I2616">
    <cfRule type="cellIs" dxfId="13111" priority="13897" operator="greaterThan">
      <formula>2.35</formula>
    </cfRule>
  </conditionalFormatting>
  <conditionalFormatting sqref="I2616">
    <cfRule type="cellIs" dxfId="13110" priority="13896" operator="greaterThan">
      <formula>2.35</formula>
    </cfRule>
  </conditionalFormatting>
  <conditionalFormatting sqref="J2617">
    <cfRule type="notContainsBlanks" dxfId="13109" priority="13895">
      <formula>LEN(TRIM(J2617))&gt;0</formula>
    </cfRule>
  </conditionalFormatting>
  <conditionalFormatting sqref="K2617">
    <cfRule type="notContainsBlanks" dxfId="13108" priority="13894">
      <formula>LEN(TRIM(K2617))&gt;0</formula>
    </cfRule>
  </conditionalFormatting>
  <conditionalFormatting sqref="M2617">
    <cfRule type="containsText" dxfId="13107" priority="13893" operator="containsText" text="Complete">
      <formula>NOT(ISERROR(SEARCH("Complete",M2617)))</formula>
    </cfRule>
  </conditionalFormatting>
  <conditionalFormatting sqref="J2617">
    <cfRule type="notContainsBlanks" dxfId="13106" priority="13892">
      <formula>LEN(TRIM(J2617))&gt;0</formula>
    </cfRule>
  </conditionalFormatting>
  <conditionalFormatting sqref="K2617">
    <cfRule type="notContainsBlanks" dxfId="13105" priority="13891">
      <formula>LEN(TRIM(K2617))&gt;0</formula>
    </cfRule>
  </conditionalFormatting>
  <conditionalFormatting sqref="M2617">
    <cfRule type="containsText" dxfId="13104" priority="13890" operator="containsText" text="Complete">
      <formula>NOT(ISERROR(SEARCH("Complete",M2617)))</formula>
    </cfRule>
  </conditionalFormatting>
  <conditionalFormatting sqref="J2617">
    <cfRule type="notContainsBlanks" dxfId="13103" priority="13889">
      <formula>LEN(TRIM(J2617))&gt;0</formula>
    </cfRule>
  </conditionalFormatting>
  <conditionalFormatting sqref="K2617">
    <cfRule type="notContainsBlanks" dxfId="13102" priority="13888">
      <formula>LEN(TRIM(K2617))&gt;0</formula>
    </cfRule>
  </conditionalFormatting>
  <conditionalFormatting sqref="M2617">
    <cfRule type="containsText" dxfId="13101" priority="13887" operator="containsText" text="Complete">
      <formula>NOT(ISERROR(SEARCH("Complete",M2617)))</formula>
    </cfRule>
  </conditionalFormatting>
  <conditionalFormatting sqref="J2617">
    <cfRule type="notContainsBlanks" dxfId="13100" priority="13886">
      <formula>LEN(TRIM(J2617))&gt;0</formula>
    </cfRule>
  </conditionalFormatting>
  <conditionalFormatting sqref="K2617">
    <cfRule type="notContainsBlanks" dxfId="13099" priority="13885">
      <formula>LEN(TRIM(K2617))&gt;0</formula>
    </cfRule>
  </conditionalFormatting>
  <conditionalFormatting sqref="M2617">
    <cfRule type="containsText" dxfId="13098" priority="13884" operator="containsText" text="Complete">
      <formula>NOT(ISERROR(SEARCH("Complete",M2617)))</formula>
    </cfRule>
  </conditionalFormatting>
  <conditionalFormatting sqref="I2617">
    <cfRule type="cellIs" dxfId="13097" priority="13883" operator="greaterThan">
      <formula>2.35</formula>
    </cfRule>
  </conditionalFormatting>
  <conditionalFormatting sqref="I2617">
    <cfRule type="cellIs" dxfId="13096" priority="13882" operator="greaterThan">
      <formula>2.35</formula>
    </cfRule>
  </conditionalFormatting>
  <conditionalFormatting sqref="I2617">
    <cfRule type="cellIs" dxfId="13095" priority="13881" operator="greaterThan">
      <formula>2.35</formula>
    </cfRule>
  </conditionalFormatting>
  <conditionalFormatting sqref="I2617">
    <cfRule type="cellIs" dxfId="13094" priority="13880" operator="greaterThan">
      <formula>2.35</formula>
    </cfRule>
  </conditionalFormatting>
  <conditionalFormatting sqref="J2618">
    <cfRule type="notContainsBlanks" dxfId="13093" priority="13879">
      <formula>LEN(TRIM(J2618))&gt;0</formula>
    </cfRule>
  </conditionalFormatting>
  <conditionalFormatting sqref="K2618">
    <cfRule type="notContainsBlanks" dxfId="13092" priority="13878">
      <formula>LEN(TRIM(K2618))&gt;0</formula>
    </cfRule>
  </conditionalFormatting>
  <conditionalFormatting sqref="M2618">
    <cfRule type="containsText" dxfId="13091" priority="13877" operator="containsText" text="Complete">
      <formula>NOT(ISERROR(SEARCH("Complete",M2618)))</formula>
    </cfRule>
  </conditionalFormatting>
  <conditionalFormatting sqref="J2618">
    <cfRule type="notContainsBlanks" dxfId="13090" priority="13876">
      <formula>LEN(TRIM(J2618))&gt;0</formula>
    </cfRule>
  </conditionalFormatting>
  <conditionalFormatting sqref="K2618">
    <cfRule type="notContainsBlanks" dxfId="13089" priority="13875">
      <formula>LEN(TRIM(K2618))&gt;0</formula>
    </cfRule>
  </conditionalFormatting>
  <conditionalFormatting sqref="M2618">
    <cfRule type="containsText" dxfId="13088" priority="13874" operator="containsText" text="Complete">
      <formula>NOT(ISERROR(SEARCH("Complete",M2618)))</formula>
    </cfRule>
  </conditionalFormatting>
  <conditionalFormatting sqref="J2618">
    <cfRule type="notContainsBlanks" dxfId="13087" priority="13873">
      <formula>LEN(TRIM(J2618))&gt;0</formula>
    </cfRule>
  </conditionalFormatting>
  <conditionalFormatting sqref="K2618">
    <cfRule type="notContainsBlanks" dxfId="13086" priority="13872">
      <formula>LEN(TRIM(K2618))&gt;0</formula>
    </cfRule>
  </conditionalFormatting>
  <conditionalFormatting sqref="M2618">
    <cfRule type="containsText" dxfId="13085" priority="13871" operator="containsText" text="Complete">
      <formula>NOT(ISERROR(SEARCH("Complete",M2618)))</formula>
    </cfRule>
  </conditionalFormatting>
  <conditionalFormatting sqref="J2618">
    <cfRule type="notContainsBlanks" dxfId="13084" priority="13870">
      <formula>LEN(TRIM(J2618))&gt;0</formula>
    </cfRule>
  </conditionalFormatting>
  <conditionalFormatting sqref="K2618">
    <cfRule type="notContainsBlanks" dxfId="13083" priority="13869">
      <formula>LEN(TRIM(K2618))&gt;0</formula>
    </cfRule>
  </conditionalFormatting>
  <conditionalFormatting sqref="M2618">
    <cfRule type="containsText" dxfId="13082" priority="13868" operator="containsText" text="Complete">
      <formula>NOT(ISERROR(SEARCH("Complete",M2618)))</formula>
    </cfRule>
  </conditionalFormatting>
  <conditionalFormatting sqref="I2618">
    <cfRule type="cellIs" dxfId="13081" priority="13867" operator="greaterThan">
      <formula>2.35</formula>
    </cfRule>
  </conditionalFormatting>
  <conditionalFormatting sqref="I2618">
    <cfRule type="cellIs" dxfId="13080" priority="13866" operator="greaterThan">
      <formula>2.35</formula>
    </cfRule>
  </conditionalFormatting>
  <conditionalFormatting sqref="I2618">
    <cfRule type="cellIs" dxfId="13079" priority="13865" operator="greaterThan">
      <formula>2.35</formula>
    </cfRule>
  </conditionalFormatting>
  <conditionalFormatting sqref="I2618">
    <cfRule type="cellIs" dxfId="13078" priority="13864" operator="greaterThan">
      <formula>2.35</formula>
    </cfRule>
  </conditionalFormatting>
  <conditionalFormatting sqref="J2619">
    <cfRule type="notContainsBlanks" dxfId="13077" priority="13863">
      <formula>LEN(TRIM(J2619))&gt;0</formula>
    </cfRule>
  </conditionalFormatting>
  <conditionalFormatting sqref="K2619">
    <cfRule type="notContainsBlanks" dxfId="13076" priority="13862">
      <formula>LEN(TRIM(K2619))&gt;0</formula>
    </cfRule>
  </conditionalFormatting>
  <conditionalFormatting sqref="M2619">
    <cfRule type="containsText" dxfId="13075" priority="13861" operator="containsText" text="Complete">
      <formula>NOT(ISERROR(SEARCH("Complete",M2619)))</formula>
    </cfRule>
  </conditionalFormatting>
  <conditionalFormatting sqref="J2619">
    <cfRule type="notContainsBlanks" dxfId="13074" priority="13860">
      <formula>LEN(TRIM(J2619))&gt;0</formula>
    </cfRule>
  </conditionalFormatting>
  <conditionalFormatting sqref="K2619">
    <cfRule type="notContainsBlanks" dxfId="13073" priority="13859">
      <formula>LEN(TRIM(K2619))&gt;0</formula>
    </cfRule>
  </conditionalFormatting>
  <conditionalFormatting sqref="M2619">
    <cfRule type="containsText" dxfId="13072" priority="13858" operator="containsText" text="Complete">
      <formula>NOT(ISERROR(SEARCH("Complete",M2619)))</formula>
    </cfRule>
  </conditionalFormatting>
  <conditionalFormatting sqref="J2619">
    <cfRule type="notContainsBlanks" dxfId="13071" priority="13857">
      <formula>LEN(TRIM(J2619))&gt;0</formula>
    </cfRule>
  </conditionalFormatting>
  <conditionalFormatting sqref="K2619">
    <cfRule type="notContainsBlanks" dxfId="13070" priority="13856">
      <formula>LEN(TRIM(K2619))&gt;0</formula>
    </cfRule>
  </conditionalFormatting>
  <conditionalFormatting sqref="M2619">
    <cfRule type="containsText" dxfId="13069" priority="13855" operator="containsText" text="Complete">
      <formula>NOT(ISERROR(SEARCH("Complete",M2619)))</formula>
    </cfRule>
  </conditionalFormatting>
  <conditionalFormatting sqref="J2619">
    <cfRule type="notContainsBlanks" dxfId="13068" priority="13854">
      <formula>LEN(TRIM(J2619))&gt;0</formula>
    </cfRule>
  </conditionalFormatting>
  <conditionalFormatting sqref="K2619">
    <cfRule type="notContainsBlanks" dxfId="13067" priority="13853">
      <formula>LEN(TRIM(K2619))&gt;0</formula>
    </cfRule>
  </conditionalFormatting>
  <conditionalFormatting sqref="M2619">
    <cfRule type="containsText" dxfId="13066" priority="13852" operator="containsText" text="Complete">
      <formula>NOT(ISERROR(SEARCH("Complete",M2619)))</formula>
    </cfRule>
  </conditionalFormatting>
  <conditionalFormatting sqref="I2619">
    <cfRule type="cellIs" dxfId="13065" priority="13851" operator="greaterThan">
      <formula>2.35</formula>
    </cfRule>
  </conditionalFormatting>
  <conditionalFormatting sqref="I2619">
    <cfRule type="cellIs" dxfId="13064" priority="13850" operator="greaterThan">
      <formula>2.35</formula>
    </cfRule>
  </conditionalFormatting>
  <conditionalFormatting sqref="I2619">
    <cfRule type="cellIs" dxfId="13063" priority="13849" operator="greaterThan">
      <formula>2.35</formula>
    </cfRule>
  </conditionalFormatting>
  <conditionalFormatting sqref="I2619">
    <cfRule type="cellIs" dxfId="13062" priority="13848" operator="greaterThan">
      <formula>2.35</formula>
    </cfRule>
  </conditionalFormatting>
  <conditionalFormatting sqref="J2620">
    <cfRule type="notContainsBlanks" dxfId="13061" priority="13847">
      <formula>LEN(TRIM(J2620))&gt;0</formula>
    </cfRule>
  </conditionalFormatting>
  <conditionalFormatting sqref="K2620">
    <cfRule type="notContainsBlanks" dxfId="13060" priority="13846">
      <formula>LEN(TRIM(K2620))&gt;0</formula>
    </cfRule>
  </conditionalFormatting>
  <conditionalFormatting sqref="M2620">
    <cfRule type="containsText" dxfId="13059" priority="13845" operator="containsText" text="Complete">
      <formula>NOT(ISERROR(SEARCH("Complete",M2620)))</formula>
    </cfRule>
  </conditionalFormatting>
  <conditionalFormatting sqref="J2620">
    <cfRule type="notContainsBlanks" dxfId="13058" priority="13844">
      <formula>LEN(TRIM(J2620))&gt;0</formula>
    </cfRule>
  </conditionalFormatting>
  <conditionalFormatting sqref="K2620">
    <cfRule type="notContainsBlanks" dxfId="13057" priority="13843">
      <formula>LEN(TRIM(K2620))&gt;0</formula>
    </cfRule>
  </conditionalFormatting>
  <conditionalFormatting sqref="M2620">
    <cfRule type="containsText" dxfId="13056" priority="13842" operator="containsText" text="Complete">
      <formula>NOT(ISERROR(SEARCH("Complete",M2620)))</formula>
    </cfRule>
  </conditionalFormatting>
  <conditionalFormatting sqref="J2620">
    <cfRule type="notContainsBlanks" dxfId="13055" priority="13841">
      <formula>LEN(TRIM(J2620))&gt;0</formula>
    </cfRule>
  </conditionalFormatting>
  <conditionalFormatting sqref="K2620">
    <cfRule type="notContainsBlanks" dxfId="13054" priority="13840">
      <formula>LEN(TRIM(K2620))&gt;0</formula>
    </cfRule>
  </conditionalFormatting>
  <conditionalFormatting sqref="M2620">
    <cfRule type="containsText" dxfId="13053" priority="13839" operator="containsText" text="Complete">
      <formula>NOT(ISERROR(SEARCH("Complete",M2620)))</formula>
    </cfRule>
  </conditionalFormatting>
  <conditionalFormatting sqref="J2620">
    <cfRule type="notContainsBlanks" dxfId="13052" priority="13838">
      <formula>LEN(TRIM(J2620))&gt;0</formula>
    </cfRule>
  </conditionalFormatting>
  <conditionalFormatting sqref="K2620">
    <cfRule type="notContainsBlanks" dxfId="13051" priority="13837">
      <formula>LEN(TRIM(K2620))&gt;0</formula>
    </cfRule>
  </conditionalFormatting>
  <conditionalFormatting sqref="M2620">
    <cfRule type="containsText" dxfId="13050" priority="13836" operator="containsText" text="Complete">
      <formula>NOT(ISERROR(SEARCH("Complete",M2620)))</formula>
    </cfRule>
  </conditionalFormatting>
  <conditionalFormatting sqref="I2620">
    <cfRule type="cellIs" dxfId="13049" priority="13835" operator="greaterThan">
      <formula>2.35</formula>
    </cfRule>
  </conditionalFormatting>
  <conditionalFormatting sqref="I2620">
    <cfRule type="cellIs" dxfId="13048" priority="13834" operator="greaterThan">
      <formula>2.35</formula>
    </cfRule>
  </conditionalFormatting>
  <conditionalFormatting sqref="I2620">
    <cfRule type="cellIs" dxfId="13047" priority="13833" operator="greaterThan">
      <formula>2.35</formula>
    </cfRule>
  </conditionalFormatting>
  <conditionalFormatting sqref="I2620">
    <cfRule type="cellIs" dxfId="13046" priority="13832" operator="greaterThan">
      <formula>2.35</formula>
    </cfRule>
  </conditionalFormatting>
  <conditionalFormatting sqref="J2621">
    <cfRule type="notContainsBlanks" dxfId="13045" priority="13831">
      <formula>LEN(TRIM(J2621))&gt;0</formula>
    </cfRule>
  </conditionalFormatting>
  <conditionalFormatting sqref="K2621">
    <cfRule type="notContainsBlanks" dxfId="13044" priority="13830">
      <formula>LEN(TRIM(K2621))&gt;0</formula>
    </cfRule>
  </conditionalFormatting>
  <conditionalFormatting sqref="M2621">
    <cfRule type="containsText" dxfId="13043" priority="13829" operator="containsText" text="Complete">
      <formula>NOT(ISERROR(SEARCH("Complete",M2621)))</formula>
    </cfRule>
  </conditionalFormatting>
  <conditionalFormatting sqref="J2621">
    <cfRule type="notContainsBlanks" dxfId="13042" priority="13828">
      <formula>LEN(TRIM(J2621))&gt;0</formula>
    </cfRule>
  </conditionalFormatting>
  <conditionalFormatting sqref="K2621">
    <cfRule type="notContainsBlanks" dxfId="13041" priority="13827">
      <formula>LEN(TRIM(K2621))&gt;0</formula>
    </cfRule>
  </conditionalFormatting>
  <conditionalFormatting sqref="M2621">
    <cfRule type="containsText" dxfId="13040" priority="13826" operator="containsText" text="Complete">
      <formula>NOT(ISERROR(SEARCH("Complete",M2621)))</formula>
    </cfRule>
  </conditionalFormatting>
  <conditionalFormatting sqref="J2621">
    <cfRule type="notContainsBlanks" dxfId="13039" priority="13825">
      <formula>LEN(TRIM(J2621))&gt;0</formula>
    </cfRule>
  </conditionalFormatting>
  <conditionalFormatting sqref="K2621">
    <cfRule type="notContainsBlanks" dxfId="13038" priority="13824">
      <formula>LEN(TRIM(K2621))&gt;0</formula>
    </cfRule>
  </conditionalFormatting>
  <conditionalFormatting sqref="M2621">
    <cfRule type="containsText" dxfId="13037" priority="13823" operator="containsText" text="Complete">
      <formula>NOT(ISERROR(SEARCH("Complete",M2621)))</formula>
    </cfRule>
  </conditionalFormatting>
  <conditionalFormatting sqref="J2621">
    <cfRule type="notContainsBlanks" dxfId="13036" priority="13822">
      <formula>LEN(TRIM(J2621))&gt;0</formula>
    </cfRule>
  </conditionalFormatting>
  <conditionalFormatting sqref="K2621">
    <cfRule type="notContainsBlanks" dxfId="13035" priority="13821">
      <formula>LEN(TRIM(K2621))&gt;0</formula>
    </cfRule>
  </conditionalFormatting>
  <conditionalFormatting sqref="M2621">
    <cfRule type="containsText" dxfId="13034" priority="13820" operator="containsText" text="Complete">
      <formula>NOT(ISERROR(SEARCH("Complete",M2621)))</formula>
    </cfRule>
  </conditionalFormatting>
  <conditionalFormatting sqref="I2621">
    <cfRule type="cellIs" dxfId="13033" priority="13819" operator="greaterThan">
      <formula>2.35</formula>
    </cfRule>
  </conditionalFormatting>
  <conditionalFormatting sqref="I2621">
    <cfRule type="cellIs" dxfId="13032" priority="13818" operator="greaterThan">
      <formula>2.35</formula>
    </cfRule>
  </conditionalFormatting>
  <conditionalFormatting sqref="I2621">
    <cfRule type="cellIs" dxfId="13031" priority="13817" operator="greaterThan">
      <formula>2.35</formula>
    </cfRule>
  </conditionalFormatting>
  <conditionalFormatting sqref="I2621">
    <cfRule type="cellIs" dxfId="13030" priority="13816" operator="greaterThan">
      <formula>2.35</formula>
    </cfRule>
  </conditionalFormatting>
  <conditionalFormatting sqref="J2622">
    <cfRule type="notContainsBlanks" dxfId="13029" priority="13815">
      <formula>LEN(TRIM(J2622))&gt;0</formula>
    </cfRule>
  </conditionalFormatting>
  <conditionalFormatting sqref="K2622">
    <cfRule type="notContainsBlanks" dxfId="13028" priority="13814">
      <formula>LEN(TRIM(K2622))&gt;0</formula>
    </cfRule>
  </conditionalFormatting>
  <conditionalFormatting sqref="M2622">
    <cfRule type="containsText" dxfId="13027" priority="13813" operator="containsText" text="Complete">
      <formula>NOT(ISERROR(SEARCH("Complete",M2622)))</formula>
    </cfRule>
  </conditionalFormatting>
  <conditionalFormatting sqref="J2622">
    <cfRule type="notContainsBlanks" dxfId="13026" priority="13812">
      <formula>LEN(TRIM(J2622))&gt;0</formula>
    </cfRule>
  </conditionalFormatting>
  <conditionalFormatting sqref="K2622">
    <cfRule type="notContainsBlanks" dxfId="13025" priority="13811">
      <formula>LEN(TRIM(K2622))&gt;0</formula>
    </cfRule>
  </conditionalFormatting>
  <conditionalFormatting sqref="M2622">
    <cfRule type="containsText" dxfId="13024" priority="13810" operator="containsText" text="Complete">
      <formula>NOT(ISERROR(SEARCH("Complete",M2622)))</formula>
    </cfRule>
  </conditionalFormatting>
  <conditionalFormatting sqref="J2622">
    <cfRule type="notContainsBlanks" dxfId="13023" priority="13809">
      <formula>LEN(TRIM(J2622))&gt;0</formula>
    </cfRule>
  </conditionalFormatting>
  <conditionalFormatting sqref="K2622">
    <cfRule type="notContainsBlanks" dxfId="13022" priority="13808">
      <formula>LEN(TRIM(K2622))&gt;0</formula>
    </cfRule>
  </conditionalFormatting>
  <conditionalFormatting sqref="M2622">
    <cfRule type="containsText" dxfId="13021" priority="13807" operator="containsText" text="Complete">
      <formula>NOT(ISERROR(SEARCH("Complete",M2622)))</formula>
    </cfRule>
  </conditionalFormatting>
  <conditionalFormatting sqref="J2622">
    <cfRule type="notContainsBlanks" dxfId="13020" priority="13806">
      <formula>LEN(TRIM(J2622))&gt;0</formula>
    </cfRule>
  </conditionalFormatting>
  <conditionalFormatting sqref="K2622">
    <cfRule type="notContainsBlanks" dxfId="13019" priority="13805">
      <formula>LEN(TRIM(K2622))&gt;0</formula>
    </cfRule>
  </conditionalFormatting>
  <conditionalFormatting sqref="M2622">
    <cfRule type="containsText" dxfId="13018" priority="13804" operator="containsText" text="Complete">
      <formula>NOT(ISERROR(SEARCH("Complete",M2622)))</formula>
    </cfRule>
  </conditionalFormatting>
  <conditionalFormatting sqref="I2622">
    <cfRule type="cellIs" dxfId="13017" priority="13803" operator="greaterThan">
      <formula>2.35</formula>
    </cfRule>
  </conditionalFormatting>
  <conditionalFormatting sqref="I2622">
    <cfRule type="cellIs" dxfId="13016" priority="13802" operator="greaterThan">
      <formula>2.35</formula>
    </cfRule>
  </conditionalFormatting>
  <conditionalFormatting sqref="I2622">
    <cfRule type="cellIs" dxfId="13015" priority="13801" operator="greaterThan">
      <formula>2.35</formula>
    </cfRule>
  </conditionalFormatting>
  <conditionalFormatting sqref="I2622">
    <cfRule type="cellIs" dxfId="13014" priority="13800" operator="greaterThan">
      <formula>2.35</formula>
    </cfRule>
  </conditionalFormatting>
  <conditionalFormatting sqref="J2623">
    <cfRule type="notContainsBlanks" dxfId="13013" priority="13799">
      <formula>LEN(TRIM(J2623))&gt;0</formula>
    </cfRule>
  </conditionalFormatting>
  <conditionalFormatting sqref="K2623">
    <cfRule type="notContainsBlanks" dxfId="13012" priority="13798">
      <formula>LEN(TRIM(K2623))&gt;0</formula>
    </cfRule>
  </conditionalFormatting>
  <conditionalFormatting sqref="M2623">
    <cfRule type="containsText" dxfId="13011" priority="13797" operator="containsText" text="Complete">
      <formula>NOT(ISERROR(SEARCH("Complete",M2623)))</formula>
    </cfRule>
  </conditionalFormatting>
  <conditionalFormatting sqref="J2623">
    <cfRule type="notContainsBlanks" dxfId="13010" priority="13796">
      <formula>LEN(TRIM(J2623))&gt;0</formula>
    </cfRule>
  </conditionalFormatting>
  <conditionalFormatting sqref="K2623">
    <cfRule type="notContainsBlanks" dxfId="13009" priority="13795">
      <formula>LEN(TRIM(K2623))&gt;0</formula>
    </cfRule>
  </conditionalFormatting>
  <conditionalFormatting sqref="M2623">
    <cfRule type="containsText" dxfId="13008" priority="13794" operator="containsText" text="Complete">
      <formula>NOT(ISERROR(SEARCH("Complete",M2623)))</formula>
    </cfRule>
  </conditionalFormatting>
  <conditionalFormatting sqref="J2623">
    <cfRule type="notContainsBlanks" dxfId="13007" priority="13793">
      <formula>LEN(TRIM(J2623))&gt;0</formula>
    </cfRule>
  </conditionalFormatting>
  <conditionalFormatting sqref="K2623">
    <cfRule type="notContainsBlanks" dxfId="13006" priority="13792">
      <formula>LEN(TRIM(K2623))&gt;0</formula>
    </cfRule>
  </conditionalFormatting>
  <conditionalFormatting sqref="M2623">
    <cfRule type="containsText" dxfId="13005" priority="13791" operator="containsText" text="Complete">
      <formula>NOT(ISERROR(SEARCH("Complete",M2623)))</formula>
    </cfRule>
  </conditionalFormatting>
  <conditionalFormatting sqref="J2623">
    <cfRule type="notContainsBlanks" dxfId="13004" priority="13790">
      <formula>LEN(TRIM(J2623))&gt;0</formula>
    </cfRule>
  </conditionalFormatting>
  <conditionalFormatting sqref="K2623">
    <cfRule type="notContainsBlanks" dxfId="13003" priority="13789">
      <formula>LEN(TRIM(K2623))&gt;0</formula>
    </cfRule>
  </conditionalFormatting>
  <conditionalFormatting sqref="M2623">
    <cfRule type="containsText" dxfId="13002" priority="13788" operator="containsText" text="Complete">
      <formula>NOT(ISERROR(SEARCH("Complete",M2623)))</formula>
    </cfRule>
  </conditionalFormatting>
  <conditionalFormatting sqref="I2623">
    <cfRule type="cellIs" dxfId="13001" priority="13787" operator="greaterThan">
      <formula>2.35</formula>
    </cfRule>
  </conditionalFormatting>
  <conditionalFormatting sqref="I2623">
    <cfRule type="cellIs" dxfId="13000" priority="13786" operator="greaterThan">
      <formula>2.35</formula>
    </cfRule>
  </conditionalFormatting>
  <conditionalFormatting sqref="I2623">
    <cfRule type="cellIs" dxfId="12999" priority="13785" operator="greaterThan">
      <formula>2.35</formula>
    </cfRule>
  </conditionalFormatting>
  <conditionalFormatting sqref="I2623">
    <cfRule type="cellIs" dxfId="12998" priority="13784" operator="greaterThan">
      <formula>2.35</formula>
    </cfRule>
  </conditionalFormatting>
  <conditionalFormatting sqref="J2624">
    <cfRule type="notContainsBlanks" dxfId="12997" priority="13783">
      <formula>LEN(TRIM(J2624))&gt;0</formula>
    </cfRule>
  </conditionalFormatting>
  <conditionalFormatting sqref="K2624">
    <cfRule type="notContainsBlanks" dxfId="12996" priority="13782">
      <formula>LEN(TRIM(K2624))&gt;0</formula>
    </cfRule>
  </conditionalFormatting>
  <conditionalFormatting sqref="M2624">
    <cfRule type="containsText" dxfId="12995" priority="13781" operator="containsText" text="Complete">
      <formula>NOT(ISERROR(SEARCH("Complete",M2624)))</formula>
    </cfRule>
  </conditionalFormatting>
  <conditionalFormatting sqref="J2624">
    <cfRule type="notContainsBlanks" dxfId="12994" priority="13780">
      <formula>LEN(TRIM(J2624))&gt;0</formula>
    </cfRule>
  </conditionalFormatting>
  <conditionalFormatting sqref="K2624">
    <cfRule type="notContainsBlanks" dxfId="12993" priority="13779">
      <formula>LEN(TRIM(K2624))&gt;0</formula>
    </cfRule>
  </conditionalFormatting>
  <conditionalFormatting sqref="M2624">
    <cfRule type="containsText" dxfId="12992" priority="13778" operator="containsText" text="Complete">
      <formula>NOT(ISERROR(SEARCH("Complete",M2624)))</formula>
    </cfRule>
  </conditionalFormatting>
  <conditionalFormatting sqref="J2624">
    <cfRule type="notContainsBlanks" dxfId="12991" priority="13777">
      <formula>LEN(TRIM(J2624))&gt;0</formula>
    </cfRule>
  </conditionalFormatting>
  <conditionalFormatting sqref="K2624">
    <cfRule type="notContainsBlanks" dxfId="12990" priority="13776">
      <formula>LEN(TRIM(K2624))&gt;0</formula>
    </cfRule>
  </conditionalFormatting>
  <conditionalFormatting sqref="M2624">
    <cfRule type="containsText" dxfId="12989" priority="13775" operator="containsText" text="Complete">
      <formula>NOT(ISERROR(SEARCH("Complete",M2624)))</formula>
    </cfRule>
  </conditionalFormatting>
  <conditionalFormatting sqref="J2624">
    <cfRule type="notContainsBlanks" dxfId="12988" priority="13774">
      <formula>LEN(TRIM(J2624))&gt;0</formula>
    </cfRule>
  </conditionalFormatting>
  <conditionalFormatting sqref="K2624">
    <cfRule type="notContainsBlanks" dxfId="12987" priority="13773">
      <formula>LEN(TRIM(K2624))&gt;0</formula>
    </cfRule>
  </conditionalFormatting>
  <conditionalFormatting sqref="M2624">
    <cfRule type="containsText" dxfId="12986" priority="13772" operator="containsText" text="Complete">
      <formula>NOT(ISERROR(SEARCH("Complete",M2624)))</formula>
    </cfRule>
  </conditionalFormatting>
  <conditionalFormatting sqref="I2624">
    <cfRule type="cellIs" dxfId="12985" priority="13771" operator="greaterThan">
      <formula>2.35</formula>
    </cfRule>
  </conditionalFormatting>
  <conditionalFormatting sqref="I2624">
    <cfRule type="cellIs" dxfId="12984" priority="13770" operator="greaterThan">
      <formula>2.35</formula>
    </cfRule>
  </conditionalFormatting>
  <conditionalFormatting sqref="I2624">
    <cfRule type="cellIs" dxfId="12983" priority="13769" operator="greaterThan">
      <formula>2.35</formula>
    </cfRule>
  </conditionalFormatting>
  <conditionalFormatting sqref="I2624">
    <cfRule type="cellIs" dxfId="12982" priority="13768" operator="greaterThan">
      <formula>2.35</formula>
    </cfRule>
  </conditionalFormatting>
  <conditionalFormatting sqref="J2625">
    <cfRule type="notContainsBlanks" dxfId="12981" priority="13767">
      <formula>LEN(TRIM(J2625))&gt;0</formula>
    </cfRule>
  </conditionalFormatting>
  <conditionalFormatting sqref="K2625">
    <cfRule type="notContainsBlanks" dxfId="12980" priority="13766">
      <formula>LEN(TRIM(K2625))&gt;0</formula>
    </cfRule>
  </conditionalFormatting>
  <conditionalFormatting sqref="M2625">
    <cfRule type="containsText" dxfId="12979" priority="13765" operator="containsText" text="Complete">
      <formula>NOT(ISERROR(SEARCH("Complete",M2625)))</formula>
    </cfRule>
  </conditionalFormatting>
  <conditionalFormatting sqref="J2625">
    <cfRule type="notContainsBlanks" dxfId="12978" priority="13764">
      <formula>LEN(TRIM(J2625))&gt;0</formula>
    </cfRule>
  </conditionalFormatting>
  <conditionalFormatting sqref="K2625">
    <cfRule type="notContainsBlanks" dxfId="12977" priority="13763">
      <formula>LEN(TRIM(K2625))&gt;0</formula>
    </cfRule>
  </conditionalFormatting>
  <conditionalFormatting sqref="M2625">
    <cfRule type="containsText" dxfId="12976" priority="13762" operator="containsText" text="Complete">
      <formula>NOT(ISERROR(SEARCH("Complete",M2625)))</formula>
    </cfRule>
  </conditionalFormatting>
  <conditionalFormatting sqref="J2625">
    <cfRule type="notContainsBlanks" dxfId="12975" priority="13761">
      <formula>LEN(TRIM(J2625))&gt;0</formula>
    </cfRule>
  </conditionalFormatting>
  <conditionalFormatting sqref="K2625">
    <cfRule type="notContainsBlanks" dxfId="12974" priority="13760">
      <formula>LEN(TRIM(K2625))&gt;0</formula>
    </cfRule>
  </conditionalFormatting>
  <conditionalFormatting sqref="M2625">
    <cfRule type="containsText" dxfId="12973" priority="13759" operator="containsText" text="Complete">
      <formula>NOT(ISERROR(SEARCH("Complete",M2625)))</formula>
    </cfRule>
  </conditionalFormatting>
  <conditionalFormatting sqref="J2625">
    <cfRule type="notContainsBlanks" dxfId="12972" priority="13758">
      <formula>LEN(TRIM(J2625))&gt;0</formula>
    </cfRule>
  </conditionalFormatting>
  <conditionalFormatting sqref="K2625">
    <cfRule type="notContainsBlanks" dxfId="12971" priority="13757">
      <formula>LEN(TRIM(K2625))&gt;0</formula>
    </cfRule>
  </conditionalFormatting>
  <conditionalFormatting sqref="M2625">
    <cfRule type="containsText" dxfId="12970" priority="13756" operator="containsText" text="Complete">
      <formula>NOT(ISERROR(SEARCH("Complete",M2625)))</formula>
    </cfRule>
  </conditionalFormatting>
  <conditionalFormatting sqref="I2625">
    <cfRule type="cellIs" dxfId="12969" priority="13755" operator="greaterThan">
      <formula>2.35</formula>
    </cfRule>
  </conditionalFormatting>
  <conditionalFormatting sqref="I2625">
    <cfRule type="cellIs" dxfId="12968" priority="13754" operator="greaterThan">
      <formula>2.35</formula>
    </cfRule>
  </conditionalFormatting>
  <conditionalFormatting sqref="I2625">
    <cfRule type="cellIs" dxfId="12967" priority="13753" operator="greaterThan">
      <formula>2.35</formula>
    </cfRule>
  </conditionalFormatting>
  <conditionalFormatting sqref="I2625">
    <cfRule type="cellIs" dxfId="12966" priority="13752" operator="greaterThan">
      <formula>2.35</formula>
    </cfRule>
  </conditionalFormatting>
  <conditionalFormatting sqref="J2626">
    <cfRule type="notContainsBlanks" dxfId="12965" priority="13751">
      <formula>LEN(TRIM(J2626))&gt;0</formula>
    </cfRule>
  </conditionalFormatting>
  <conditionalFormatting sqref="K2626">
    <cfRule type="notContainsBlanks" dxfId="12964" priority="13750">
      <formula>LEN(TRIM(K2626))&gt;0</formula>
    </cfRule>
  </conditionalFormatting>
  <conditionalFormatting sqref="M2626">
    <cfRule type="containsText" dxfId="12963" priority="13749" operator="containsText" text="Complete">
      <formula>NOT(ISERROR(SEARCH("Complete",M2626)))</formula>
    </cfRule>
  </conditionalFormatting>
  <conditionalFormatting sqref="J2626">
    <cfRule type="notContainsBlanks" dxfId="12962" priority="13748">
      <formula>LEN(TRIM(J2626))&gt;0</formula>
    </cfRule>
  </conditionalFormatting>
  <conditionalFormatting sqref="K2626">
    <cfRule type="notContainsBlanks" dxfId="12961" priority="13747">
      <formula>LEN(TRIM(K2626))&gt;0</formula>
    </cfRule>
  </conditionalFormatting>
  <conditionalFormatting sqref="M2626">
    <cfRule type="containsText" dxfId="12960" priority="13746" operator="containsText" text="Complete">
      <formula>NOT(ISERROR(SEARCH("Complete",M2626)))</formula>
    </cfRule>
  </conditionalFormatting>
  <conditionalFormatting sqref="J2626">
    <cfRule type="notContainsBlanks" dxfId="12959" priority="13745">
      <formula>LEN(TRIM(J2626))&gt;0</formula>
    </cfRule>
  </conditionalFormatting>
  <conditionalFormatting sqref="K2626">
    <cfRule type="notContainsBlanks" dxfId="12958" priority="13744">
      <formula>LEN(TRIM(K2626))&gt;0</formula>
    </cfRule>
  </conditionalFormatting>
  <conditionalFormatting sqref="M2626">
    <cfRule type="containsText" dxfId="12957" priority="13743" operator="containsText" text="Complete">
      <formula>NOT(ISERROR(SEARCH("Complete",M2626)))</formula>
    </cfRule>
  </conditionalFormatting>
  <conditionalFormatting sqref="J2626">
    <cfRule type="notContainsBlanks" dxfId="12956" priority="13742">
      <formula>LEN(TRIM(J2626))&gt;0</formula>
    </cfRule>
  </conditionalFormatting>
  <conditionalFormatting sqref="K2626">
    <cfRule type="notContainsBlanks" dxfId="12955" priority="13741">
      <formula>LEN(TRIM(K2626))&gt;0</formula>
    </cfRule>
  </conditionalFormatting>
  <conditionalFormatting sqref="M2626">
    <cfRule type="containsText" dxfId="12954" priority="13740" operator="containsText" text="Complete">
      <formula>NOT(ISERROR(SEARCH("Complete",M2626)))</formula>
    </cfRule>
  </conditionalFormatting>
  <conditionalFormatting sqref="I2626">
    <cfRule type="cellIs" dxfId="12953" priority="13739" operator="greaterThan">
      <formula>2.35</formula>
    </cfRule>
  </conditionalFormatting>
  <conditionalFormatting sqref="I2626">
    <cfRule type="cellIs" dxfId="12952" priority="13738" operator="greaterThan">
      <formula>2.35</formula>
    </cfRule>
  </conditionalFormatting>
  <conditionalFormatting sqref="I2626">
    <cfRule type="cellIs" dxfId="12951" priority="13737" operator="greaterThan">
      <formula>2.35</formula>
    </cfRule>
  </conditionalFormatting>
  <conditionalFormatting sqref="I2626">
    <cfRule type="cellIs" dxfId="12950" priority="13736" operator="greaterThan">
      <formula>2.35</formula>
    </cfRule>
  </conditionalFormatting>
  <conditionalFormatting sqref="J2627">
    <cfRule type="notContainsBlanks" dxfId="12949" priority="13735">
      <formula>LEN(TRIM(J2627))&gt;0</formula>
    </cfRule>
  </conditionalFormatting>
  <conditionalFormatting sqref="K2627">
    <cfRule type="notContainsBlanks" dxfId="12948" priority="13734">
      <formula>LEN(TRIM(K2627))&gt;0</formula>
    </cfRule>
  </conditionalFormatting>
  <conditionalFormatting sqref="M2627">
    <cfRule type="containsText" dxfId="12947" priority="13733" operator="containsText" text="Complete">
      <formula>NOT(ISERROR(SEARCH("Complete",M2627)))</formula>
    </cfRule>
  </conditionalFormatting>
  <conditionalFormatting sqref="J2627">
    <cfRule type="notContainsBlanks" dxfId="12946" priority="13732">
      <formula>LEN(TRIM(J2627))&gt;0</formula>
    </cfRule>
  </conditionalFormatting>
  <conditionalFormatting sqref="K2627">
    <cfRule type="notContainsBlanks" dxfId="12945" priority="13731">
      <formula>LEN(TRIM(K2627))&gt;0</formula>
    </cfRule>
  </conditionalFormatting>
  <conditionalFormatting sqref="M2627">
    <cfRule type="containsText" dxfId="12944" priority="13730" operator="containsText" text="Complete">
      <formula>NOT(ISERROR(SEARCH("Complete",M2627)))</formula>
    </cfRule>
  </conditionalFormatting>
  <conditionalFormatting sqref="J2627">
    <cfRule type="notContainsBlanks" dxfId="12943" priority="13729">
      <formula>LEN(TRIM(J2627))&gt;0</formula>
    </cfRule>
  </conditionalFormatting>
  <conditionalFormatting sqref="K2627">
    <cfRule type="notContainsBlanks" dxfId="12942" priority="13728">
      <formula>LEN(TRIM(K2627))&gt;0</formula>
    </cfRule>
  </conditionalFormatting>
  <conditionalFormatting sqref="M2627">
    <cfRule type="containsText" dxfId="12941" priority="13727" operator="containsText" text="Complete">
      <formula>NOT(ISERROR(SEARCH("Complete",M2627)))</formula>
    </cfRule>
  </conditionalFormatting>
  <conditionalFormatting sqref="J2627">
    <cfRule type="notContainsBlanks" dxfId="12940" priority="13726">
      <formula>LEN(TRIM(J2627))&gt;0</formula>
    </cfRule>
  </conditionalFormatting>
  <conditionalFormatting sqref="K2627">
    <cfRule type="notContainsBlanks" dxfId="12939" priority="13725">
      <formula>LEN(TRIM(K2627))&gt;0</formula>
    </cfRule>
  </conditionalFormatting>
  <conditionalFormatting sqref="M2627">
    <cfRule type="containsText" dxfId="12938" priority="13724" operator="containsText" text="Complete">
      <formula>NOT(ISERROR(SEARCH("Complete",M2627)))</formula>
    </cfRule>
  </conditionalFormatting>
  <conditionalFormatting sqref="I2627">
    <cfRule type="cellIs" dxfId="12937" priority="13723" operator="greaterThan">
      <formula>2.35</formula>
    </cfRule>
  </conditionalFormatting>
  <conditionalFormatting sqref="I2627">
    <cfRule type="cellIs" dxfId="12936" priority="13722" operator="greaterThan">
      <formula>2.35</formula>
    </cfRule>
  </conditionalFormatting>
  <conditionalFormatting sqref="I2627">
    <cfRule type="cellIs" dxfId="12935" priority="13721" operator="greaterThan">
      <formula>2.35</formula>
    </cfRule>
  </conditionalFormatting>
  <conditionalFormatting sqref="I2627">
    <cfRule type="cellIs" dxfId="12934" priority="13720" operator="greaterThan">
      <formula>2.35</formula>
    </cfRule>
  </conditionalFormatting>
  <conditionalFormatting sqref="J2628">
    <cfRule type="notContainsBlanks" dxfId="12933" priority="13719">
      <formula>LEN(TRIM(J2628))&gt;0</formula>
    </cfRule>
  </conditionalFormatting>
  <conditionalFormatting sqref="K2628">
    <cfRule type="notContainsBlanks" dxfId="12932" priority="13718">
      <formula>LEN(TRIM(K2628))&gt;0</formula>
    </cfRule>
  </conditionalFormatting>
  <conditionalFormatting sqref="M2628">
    <cfRule type="containsText" dxfId="12931" priority="13717" operator="containsText" text="Complete">
      <formula>NOT(ISERROR(SEARCH("Complete",M2628)))</formula>
    </cfRule>
  </conditionalFormatting>
  <conditionalFormatting sqref="J2628">
    <cfRule type="notContainsBlanks" dxfId="12930" priority="13716">
      <formula>LEN(TRIM(J2628))&gt;0</formula>
    </cfRule>
  </conditionalFormatting>
  <conditionalFormatting sqref="K2628">
    <cfRule type="notContainsBlanks" dxfId="12929" priority="13715">
      <formula>LEN(TRIM(K2628))&gt;0</formula>
    </cfRule>
  </conditionalFormatting>
  <conditionalFormatting sqref="M2628">
    <cfRule type="containsText" dxfId="12928" priority="13714" operator="containsText" text="Complete">
      <formula>NOT(ISERROR(SEARCH("Complete",M2628)))</formula>
    </cfRule>
  </conditionalFormatting>
  <conditionalFormatting sqref="J2628">
    <cfRule type="notContainsBlanks" dxfId="12927" priority="13713">
      <formula>LEN(TRIM(J2628))&gt;0</formula>
    </cfRule>
  </conditionalFormatting>
  <conditionalFormatting sqref="K2628">
    <cfRule type="notContainsBlanks" dxfId="12926" priority="13712">
      <formula>LEN(TRIM(K2628))&gt;0</formula>
    </cfRule>
  </conditionalFormatting>
  <conditionalFormatting sqref="M2628">
    <cfRule type="containsText" dxfId="12925" priority="13711" operator="containsText" text="Complete">
      <formula>NOT(ISERROR(SEARCH("Complete",M2628)))</formula>
    </cfRule>
  </conditionalFormatting>
  <conditionalFormatting sqref="J2628">
    <cfRule type="notContainsBlanks" dxfId="12924" priority="13710">
      <formula>LEN(TRIM(J2628))&gt;0</formula>
    </cfRule>
  </conditionalFormatting>
  <conditionalFormatting sqref="K2628">
    <cfRule type="notContainsBlanks" dxfId="12923" priority="13709">
      <formula>LEN(TRIM(K2628))&gt;0</formula>
    </cfRule>
  </conditionalFormatting>
  <conditionalFormatting sqref="M2628">
    <cfRule type="containsText" dxfId="12922" priority="13708" operator="containsText" text="Complete">
      <formula>NOT(ISERROR(SEARCH("Complete",M2628)))</formula>
    </cfRule>
  </conditionalFormatting>
  <conditionalFormatting sqref="I2628">
    <cfRule type="cellIs" dxfId="12921" priority="13707" operator="greaterThan">
      <formula>2.35</formula>
    </cfRule>
  </conditionalFormatting>
  <conditionalFormatting sqref="I2628">
    <cfRule type="cellIs" dxfId="12920" priority="13706" operator="greaterThan">
      <formula>2.35</formula>
    </cfRule>
  </conditionalFormatting>
  <conditionalFormatting sqref="I2628">
    <cfRule type="cellIs" dxfId="12919" priority="13705" operator="greaterThan">
      <formula>2.35</formula>
    </cfRule>
  </conditionalFormatting>
  <conditionalFormatting sqref="I2628">
    <cfRule type="cellIs" dxfId="12918" priority="13704" operator="greaterThan">
      <formula>2.35</formula>
    </cfRule>
  </conditionalFormatting>
  <conditionalFormatting sqref="I2636">
    <cfRule type="cellIs" dxfId="12917" priority="13576" operator="greaterThan">
      <formula>2.35</formula>
    </cfRule>
  </conditionalFormatting>
  <conditionalFormatting sqref="J2629">
    <cfRule type="notContainsBlanks" dxfId="12916" priority="13703">
      <formula>LEN(TRIM(J2629))&gt;0</formula>
    </cfRule>
  </conditionalFormatting>
  <conditionalFormatting sqref="K2629">
    <cfRule type="notContainsBlanks" dxfId="12915" priority="13702">
      <formula>LEN(TRIM(K2629))&gt;0</formula>
    </cfRule>
  </conditionalFormatting>
  <conditionalFormatting sqref="M2629">
    <cfRule type="containsText" dxfId="12914" priority="13701" operator="containsText" text="Complete">
      <formula>NOT(ISERROR(SEARCH("Complete",M2629)))</formula>
    </cfRule>
  </conditionalFormatting>
  <conditionalFormatting sqref="J2629">
    <cfRule type="notContainsBlanks" dxfId="12913" priority="13700">
      <formula>LEN(TRIM(J2629))&gt;0</formula>
    </cfRule>
  </conditionalFormatting>
  <conditionalFormatting sqref="K2629">
    <cfRule type="notContainsBlanks" dxfId="12912" priority="13699">
      <formula>LEN(TRIM(K2629))&gt;0</formula>
    </cfRule>
  </conditionalFormatting>
  <conditionalFormatting sqref="M2629">
    <cfRule type="containsText" dxfId="12911" priority="13698" operator="containsText" text="Complete">
      <formula>NOT(ISERROR(SEARCH("Complete",M2629)))</formula>
    </cfRule>
  </conditionalFormatting>
  <conditionalFormatting sqref="J2629">
    <cfRule type="notContainsBlanks" dxfId="12910" priority="13697">
      <formula>LEN(TRIM(J2629))&gt;0</formula>
    </cfRule>
  </conditionalFormatting>
  <conditionalFormatting sqref="K2629">
    <cfRule type="notContainsBlanks" dxfId="12909" priority="13696">
      <formula>LEN(TRIM(K2629))&gt;0</formula>
    </cfRule>
  </conditionalFormatting>
  <conditionalFormatting sqref="M2629">
    <cfRule type="containsText" dxfId="12908" priority="13695" operator="containsText" text="Complete">
      <formula>NOT(ISERROR(SEARCH("Complete",M2629)))</formula>
    </cfRule>
  </conditionalFormatting>
  <conditionalFormatting sqref="J2629">
    <cfRule type="notContainsBlanks" dxfId="12907" priority="13694">
      <formula>LEN(TRIM(J2629))&gt;0</formula>
    </cfRule>
  </conditionalFormatting>
  <conditionalFormatting sqref="K2629">
    <cfRule type="notContainsBlanks" dxfId="12906" priority="13693">
      <formula>LEN(TRIM(K2629))&gt;0</formula>
    </cfRule>
  </conditionalFormatting>
  <conditionalFormatting sqref="M2629">
    <cfRule type="containsText" dxfId="12905" priority="13692" operator="containsText" text="Complete">
      <formula>NOT(ISERROR(SEARCH("Complete",M2629)))</formula>
    </cfRule>
  </conditionalFormatting>
  <conditionalFormatting sqref="I2629">
    <cfRule type="cellIs" dxfId="12904" priority="13691" operator="greaterThan">
      <formula>2.35</formula>
    </cfRule>
  </conditionalFormatting>
  <conditionalFormatting sqref="I2629">
    <cfRule type="cellIs" dxfId="12903" priority="13690" operator="greaterThan">
      <formula>2.35</formula>
    </cfRule>
  </conditionalFormatting>
  <conditionalFormatting sqref="I2629">
    <cfRule type="cellIs" dxfId="12902" priority="13689" operator="greaterThan">
      <formula>2.35</formula>
    </cfRule>
  </conditionalFormatting>
  <conditionalFormatting sqref="I2629">
    <cfRule type="cellIs" dxfId="12901" priority="13688" operator="greaterThan">
      <formula>2.35</formula>
    </cfRule>
  </conditionalFormatting>
  <conditionalFormatting sqref="J2630">
    <cfRule type="notContainsBlanks" dxfId="12900" priority="13687">
      <formula>LEN(TRIM(J2630))&gt;0</formula>
    </cfRule>
  </conditionalFormatting>
  <conditionalFormatting sqref="K2630">
    <cfRule type="notContainsBlanks" dxfId="12899" priority="13686">
      <formula>LEN(TRIM(K2630))&gt;0</formula>
    </cfRule>
  </conditionalFormatting>
  <conditionalFormatting sqref="M2630">
    <cfRule type="containsText" dxfId="12898" priority="13685" operator="containsText" text="Complete">
      <formula>NOT(ISERROR(SEARCH("Complete",M2630)))</formula>
    </cfRule>
  </conditionalFormatting>
  <conditionalFormatting sqref="J2630">
    <cfRule type="notContainsBlanks" dxfId="12897" priority="13684">
      <formula>LEN(TRIM(J2630))&gt;0</formula>
    </cfRule>
  </conditionalFormatting>
  <conditionalFormatting sqref="K2630">
    <cfRule type="notContainsBlanks" dxfId="12896" priority="13683">
      <formula>LEN(TRIM(K2630))&gt;0</formula>
    </cfRule>
  </conditionalFormatting>
  <conditionalFormatting sqref="M2630">
    <cfRule type="containsText" dxfId="12895" priority="13682" operator="containsText" text="Complete">
      <formula>NOT(ISERROR(SEARCH("Complete",M2630)))</formula>
    </cfRule>
  </conditionalFormatting>
  <conditionalFormatting sqref="J2630">
    <cfRule type="notContainsBlanks" dxfId="12894" priority="13681">
      <formula>LEN(TRIM(J2630))&gt;0</formula>
    </cfRule>
  </conditionalFormatting>
  <conditionalFormatting sqref="K2630">
    <cfRule type="notContainsBlanks" dxfId="12893" priority="13680">
      <formula>LEN(TRIM(K2630))&gt;0</formula>
    </cfRule>
  </conditionalFormatting>
  <conditionalFormatting sqref="M2630">
    <cfRule type="containsText" dxfId="12892" priority="13679" operator="containsText" text="Complete">
      <formula>NOT(ISERROR(SEARCH("Complete",M2630)))</formula>
    </cfRule>
  </conditionalFormatting>
  <conditionalFormatting sqref="J2630">
    <cfRule type="notContainsBlanks" dxfId="12891" priority="13678">
      <formula>LEN(TRIM(J2630))&gt;0</formula>
    </cfRule>
  </conditionalFormatting>
  <conditionalFormatting sqref="K2630">
    <cfRule type="notContainsBlanks" dxfId="12890" priority="13677">
      <formula>LEN(TRIM(K2630))&gt;0</formula>
    </cfRule>
  </conditionalFormatting>
  <conditionalFormatting sqref="M2630">
    <cfRule type="containsText" dxfId="12889" priority="13676" operator="containsText" text="Complete">
      <formula>NOT(ISERROR(SEARCH("Complete",M2630)))</formula>
    </cfRule>
  </conditionalFormatting>
  <conditionalFormatting sqref="I2630">
    <cfRule type="cellIs" dxfId="12888" priority="13675" operator="greaterThan">
      <formula>2.35</formula>
    </cfRule>
  </conditionalFormatting>
  <conditionalFormatting sqref="I2630">
    <cfRule type="cellIs" dxfId="12887" priority="13674" operator="greaterThan">
      <formula>2.35</formula>
    </cfRule>
  </conditionalFormatting>
  <conditionalFormatting sqref="I2630">
    <cfRule type="cellIs" dxfId="12886" priority="13673" operator="greaterThan">
      <formula>2.35</formula>
    </cfRule>
  </conditionalFormatting>
  <conditionalFormatting sqref="I2630">
    <cfRule type="cellIs" dxfId="12885" priority="13672" operator="greaterThan">
      <formula>2.35</formula>
    </cfRule>
  </conditionalFormatting>
  <conditionalFormatting sqref="J2631">
    <cfRule type="notContainsBlanks" dxfId="12884" priority="13671">
      <formula>LEN(TRIM(J2631))&gt;0</formula>
    </cfRule>
  </conditionalFormatting>
  <conditionalFormatting sqref="K2631">
    <cfRule type="notContainsBlanks" dxfId="12883" priority="13670">
      <formula>LEN(TRIM(K2631))&gt;0</formula>
    </cfRule>
  </conditionalFormatting>
  <conditionalFormatting sqref="M2631">
    <cfRule type="containsText" dxfId="12882" priority="13669" operator="containsText" text="Complete">
      <formula>NOT(ISERROR(SEARCH("Complete",M2631)))</formula>
    </cfRule>
  </conditionalFormatting>
  <conditionalFormatting sqref="J2631">
    <cfRule type="notContainsBlanks" dxfId="12881" priority="13668">
      <formula>LEN(TRIM(J2631))&gt;0</formula>
    </cfRule>
  </conditionalFormatting>
  <conditionalFormatting sqref="K2631">
    <cfRule type="notContainsBlanks" dxfId="12880" priority="13667">
      <formula>LEN(TRIM(K2631))&gt;0</formula>
    </cfRule>
  </conditionalFormatting>
  <conditionalFormatting sqref="M2631">
    <cfRule type="containsText" dxfId="12879" priority="13666" operator="containsText" text="Complete">
      <formula>NOT(ISERROR(SEARCH("Complete",M2631)))</formula>
    </cfRule>
  </conditionalFormatting>
  <conditionalFormatting sqref="J2631">
    <cfRule type="notContainsBlanks" dxfId="12878" priority="13665">
      <formula>LEN(TRIM(J2631))&gt;0</formula>
    </cfRule>
  </conditionalFormatting>
  <conditionalFormatting sqref="K2631">
    <cfRule type="notContainsBlanks" dxfId="12877" priority="13664">
      <formula>LEN(TRIM(K2631))&gt;0</formula>
    </cfRule>
  </conditionalFormatting>
  <conditionalFormatting sqref="M2631">
    <cfRule type="containsText" dxfId="12876" priority="13663" operator="containsText" text="Complete">
      <formula>NOT(ISERROR(SEARCH("Complete",M2631)))</formula>
    </cfRule>
  </conditionalFormatting>
  <conditionalFormatting sqref="J2631">
    <cfRule type="notContainsBlanks" dxfId="12875" priority="13662">
      <formula>LEN(TRIM(J2631))&gt;0</formula>
    </cfRule>
  </conditionalFormatting>
  <conditionalFormatting sqref="K2631">
    <cfRule type="notContainsBlanks" dxfId="12874" priority="13661">
      <formula>LEN(TRIM(K2631))&gt;0</formula>
    </cfRule>
  </conditionalFormatting>
  <conditionalFormatting sqref="M2631">
    <cfRule type="containsText" dxfId="12873" priority="13660" operator="containsText" text="Complete">
      <formula>NOT(ISERROR(SEARCH("Complete",M2631)))</formula>
    </cfRule>
  </conditionalFormatting>
  <conditionalFormatting sqref="I2631">
    <cfRule type="cellIs" dxfId="12872" priority="13659" operator="greaterThan">
      <formula>2.35</formula>
    </cfRule>
  </conditionalFormatting>
  <conditionalFormatting sqref="I2631">
    <cfRule type="cellIs" dxfId="12871" priority="13658" operator="greaterThan">
      <formula>2.35</formula>
    </cfRule>
  </conditionalFormatting>
  <conditionalFormatting sqref="I2631">
    <cfRule type="cellIs" dxfId="12870" priority="13657" operator="greaterThan">
      <formula>2.35</formula>
    </cfRule>
  </conditionalFormatting>
  <conditionalFormatting sqref="I2631">
    <cfRule type="cellIs" dxfId="12869" priority="13656" operator="greaterThan">
      <formula>2.35</formula>
    </cfRule>
  </conditionalFormatting>
  <conditionalFormatting sqref="J2632">
    <cfRule type="notContainsBlanks" dxfId="12868" priority="13655">
      <formula>LEN(TRIM(J2632))&gt;0</formula>
    </cfRule>
  </conditionalFormatting>
  <conditionalFormatting sqref="K2632">
    <cfRule type="notContainsBlanks" dxfId="12867" priority="13654">
      <formula>LEN(TRIM(K2632))&gt;0</formula>
    </cfRule>
  </conditionalFormatting>
  <conditionalFormatting sqref="M2632">
    <cfRule type="containsText" dxfId="12866" priority="13653" operator="containsText" text="Complete">
      <formula>NOT(ISERROR(SEARCH("Complete",M2632)))</formula>
    </cfRule>
  </conditionalFormatting>
  <conditionalFormatting sqref="J2632">
    <cfRule type="notContainsBlanks" dxfId="12865" priority="13652">
      <formula>LEN(TRIM(J2632))&gt;0</formula>
    </cfRule>
  </conditionalFormatting>
  <conditionalFormatting sqref="K2632">
    <cfRule type="notContainsBlanks" dxfId="12864" priority="13651">
      <formula>LEN(TRIM(K2632))&gt;0</formula>
    </cfRule>
  </conditionalFormatting>
  <conditionalFormatting sqref="M2632">
    <cfRule type="containsText" dxfId="12863" priority="13650" operator="containsText" text="Complete">
      <formula>NOT(ISERROR(SEARCH("Complete",M2632)))</formula>
    </cfRule>
  </conditionalFormatting>
  <conditionalFormatting sqref="J2632">
    <cfRule type="notContainsBlanks" dxfId="12862" priority="13649">
      <formula>LEN(TRIM(J2632))&gt;0</formula>
    </cfRule>
  </conditionalFormatting>
  <conditionalFormatting sqref="K2632">
    <cfRule type="notContainsBlanks" dxfId="12861" priority="13648">
      <formula>LEN(TRIM(K2632))&gt;0</formula>
    </cfRule>
  </conditionalFormatting>
  <conditionalFormatting sqref="M2632">
    <cfRule type="containsText" dxfId="12860" priority="13647" operator="containsText" text="Complete">
      <formula>NOT(ISERROR(SEARCH("Complete",M2632)))</formula>
    </cfRule>
  </conditionalFormatting>
  <conditionalFormatting sqref="J2632">
    <cfRule type="notContainsBlanks" dxfId="12859" priority="13646">
      <formula>LEN(TRIM(J2632))&gt;0</formula>
    </cfRule>
  </conditionalFormatting>
  <conditionalFormatting sqref="K2632">
    <cfRule type="notContainsBlanks" dxfId="12858" priority="13645">
      <formula>LEN(TRIM(K2632))&gt;0</formula>
    </cfRule>
  </conditionalFormatting>
  <conditionalFormatting sqref="M2632">
    <cfRule type="containsText" dxfId="12857" priority="13644" operator="containsText" text="Complete">
      <formula>NOT(ISERROR(SEARCH("Complete",M2632)))</formula>
    </cfRule>
  </conditionalFormatting>
  <conditionalFormatting sqref="I2632">
    <cfRule type="cellIs" dxfId="12856" priority="13643" operator="greaterThan">
      <formula>2.35</formula>
    </cfRule>
  </conditionalFormatting>
  <conditionalFormatting sqref="I2632">
    <cfRule type="cellIs" dxfId="12855" priority="13642" operator="greaterThan">
      <formula>2.35</formula>
    </cfRule>
  </conditionalFormatting>
  <conditionalFormatting sqref="I2632">
    <cfRule type="cellIs" dxfId="12854" priority="13641" operator="greaterThan">
      <formula>2.35</formula>
    </cfRule>
  </conditionalFormatting>
  <conditionalFormatting sqref="I2632">
    <cfRule type="cellIs" dxfId="12853" priority="13640" operator="greaterThan">
      <formula>2.35</formula>
    </cfRule>
  </conditionalFormatting>
  <conditionalFormatting sqref="J2633">
    <cfRule type="notContainsBlanks" dxfId="12852" priority="13639">
      <formula>LEN(TRIM(J2633))&gt;0</formula>
    </cfRule>
  </conditionalFormatting>
  <conditionalFormatting sqref="K2633">
    <cfRule type="notContainsBlanks" dxfId="12851" priority="13638">
      <formula>LEN(TRIM(K2633))&gt;0</formula>
    </cfRule>
  </conditionalFormatting>
  <conditionalFormatting sqref="M2633">
    <cfRule type="containsText" dxfId="12850" priority="13637" operator="containsText" text="Complete">
      <formula>NOT(ISERROR(SEARCH("Complete",M2633)))</formula>
    </cfRule>
  </conditionalFormatting>
  <conditionalFormatting sqref="J2633">
    <cfRule type="notContainsBlanks" dxfId="12849" priority="13636">
      <formula>LEN(TRIM(J2633))&gt;0</formula>
    </cfRule>
  </conditionalFormatting>
  <conditionalFormatting sqref="K2633">
    <cfRule type="notContainsBlanks" dxfId="12848" priority="13635">
      <formula>LEN(TRIM(K2633))&gt;0</formula>
    </cfRule>
  </conditionalFormatting>
  <conditionalFormatting sqref="M2633">
    <cfRule type="containsText" dxfId="12847" priority="13634" operator="containsText" text="Complete">
      <formula>NOT(ISERROR(SEARCH("Complete",M2633)))</formula>
    </cfRule>
  </conditionalFormatting>
  <conditionalFormatting sqref="J2633">
    <cfRule type="notContainsBlanks" dxfId="12846" priority="13633">
      <formula>LEN(TRIM(J2633))&gt;0</formula>
    </cfRule>
  </conditionalFormatting>
  <conditionalFormatting sqref="K2633">
    <cfRule type="notContainsBlanks" dxfId="12845" priority="13632">
      <formula>LEN(TRIM(K2633))&gt;0</formula>
    </cfRule>
  </conditionalFormatting>
  <conditionalFormatting sqref="M2633">
    <cfRule type="containsText" dxfId="12844" priority="13631" operator="containsText" text="Complete">
      <formula>NOT(ISERROR(SEARCH("Complete",M2633)))</formula>
    </cfRule>
  </conditionalFormatting>
  <conditionalFormatting sqref="J2633">
    <cfRule type="notContainsBlanks" dxfId="12843" priority="13630">
      <formula>LEN(TRIM(J2633))&gt;0</formula>
    </cfRule>
  </conditionalFormatting>
  <conditionalFormatting sqref="K2633">
    <cfRule type="notContainsBlanks" dxfId="12842" priority="13629">
      <formula>LEN(TRIM(K2633))&gt;0</formula>
    </cfRule>
  </conditionalFormatting>
  <conditionalFormatting sqref="M2633">
    <cfRule type="containsText" dxfId="12841" priority="13628" operator="containsText" text="Complete">
      <formula>NOT(ISERROR(SEARCH("Complete",M2633)))</formula>
    </cfRule>
  </conditionalFormatting>
  <conditionalFormatting sqref="I2633">
    <cfRule type="cellIs" dxfId="12840" priority="13627" operator="greaterThan">
      <formula>2.35</formula>
    </cfRule>
  </conditionalFormatting>
  <conditionalFormatting sqref="I2633">
    <cfRule type="cellIs" dxfId="12839" priority="13626" operator="greaterThan">
      <formula>2.35</formula>
    </cfRule>
  </conditionalFormatting>
  <conditionalFormatting sqref="I2633">
    <cfRule type="cellIs" dxfId="12838" priority="13625" operator="greaterThan">
      <formula>2.35</formula>
    </cfRule>
  </conditionalFormatting>
  <conditionalFormatting sqref="I2633">
    <cfRule type="cellIs" dxfId="12837" priority="13624" operator="greaterThan">
      <formula>2.35</formula>
    </cfRule>
  </conditionalFormatting>
  <conditionalFormatting sqref="J2634">
    <cfRule type="notContainsBlanks" dxfId="12836" priority="13623">
      <formula>LEN(TRIM(J2634))&gt;0</formula>
    </cfRule>
  </conditionalFormatting>
  <conditionalFormatting sqref="K2634">
    <cfRule type="notContainsBlanks" dxfId="12835" priority="13622">
      <formula>LEN(TRIM(K2634))&gt;0</formula>
    </cfRule>
  </conditionalFormatting>
  <conditionalFormatting sqref="M2634">
    <cfRule type="containsText" dxfId="12834" priority="13621" operator="containsText" text="Complete">
      <formula>NOT(ISERROR(SEARCH("Complete",M2634)))</formula>
    </cfRule>
  </conditionalFormatting>
  <conditionalFormatting sqref="J2634">
    <cfRule type="notContainsBlanks" dxfId="12833" priority="13620">
      <formula>LEN(TRIM(J2634))&gt;0</formula>
    </cfRule>
  </conditionalFormatting>
  <conditionalFormatting sqref="K2634">
    <cfRule type="notContainsBlanks" dxfId="12832" priority="13619">
      <formula>LEN(TRIM(K2634))&gt;0</formula>
    </cfRule>
  </conditionalFormatting>
  <conditionalFormatting sqref="M2634">
    <cfRule type="containsText" dxfId="12831" priority="13618" operator="containsText" text="Complete">
      <formula>NOT(ISERROR(SEARCH("Complete",M2634)))</formula>
    </cfRule>
  </conditionalFormatting>
  <conditionalFormatting sqref="J2634">
    <cfRule type="notContainsBlanks" dxfId="12830" priority="13617">
      <formula>LEN(TRIM(J2634))&gt;0</formula>
    </cfRule>
  </conditionalFormatting>
  <conditionalFormatting sqref="K2634">
    <cfRule type="notContainsBlanks" dxfId="12829" priority="13616">
      <formula>LEN(TRIM(K2634))&gt;0</formula>
    </cfRule>
  </conditionalFormatting>
  <conditionalFormatting sqref="M2634">
    <cfRule type="containsText" dxfId="12828" priority="13615" operator="containsText" text="Complete">
      <formula>NOT(ISERROR(SEARCH("Complete",M2634)))</formula>
    </cfRule>
  </conditionalFormatting>
  <conditionalFormatting sqref="J2634">
    <cfRule type="notContainsBlanks" dxfId="12827" priority="13614">
      <formula>LEN(TRIM(J2634))&gt;0</formula>
    </cfRule>
  </conditionalFormatting>
  <conditionalFormatting sqref="K2634">
    <cfRule type="notContainsBlanks" dxfId="12826" priority="13613">
      <formula>LEN(TRIM(K2634))&gt;0</formula>
    </cfRule>
  </conditionalFormatting>
  <conditionalFormatting sqref="M2634">
    <cfRule type="containsText" dxfId="12825" priority="13612" operator="containsText" text="Complete">
      <formula>NOT(ISERROR(SEARCH("Complete",M2634)))</formula>
    </cfRule>
  </conditionalFormatting>
  <conditionalFormatting sqref="I2634">
    <cfRule type="cellIs" dxfId="12824" priority="13611" operator="greaterThan">
      <formula>2.35</formula>
    </cfRule>
  </conditionalFormatting>
  <conditionalFormatting sqref="I2634">
    <cfRule type="cellIs" dxfId="12823" priority="13610" operator="greaterThan">
      <formula>2.35</formula>
    </cfRule>
  </conditionalFormatting>
  <conditionalFormatting sqref="I2634">
    <cfRule type="cellIs" dxfId="12822" priority="13609" operator="greaterThan">
      <formula>2.35</formula>
    </cfRule>
  </conditionalFormatting>
  <conditionalFormatting sqref="I2634">
    <cfRule type="cellIs" dxfId="12821" priority="13608" operator="greaterThan">
      <formula>2.35</formula>
    </cfRule>
  </conditionalFormatting>
  <conditionalFormatting sqref="J2635">
    <cfRule type="notContainsBlanks" dxfId="12820" priority="13607">
      <formula>LEN(TRIM(J2635))&gt;0</formula>
    </cfRule>
  </conditionalFormatting>
  <conditionalFormatting sqref="K2635">
    <cfRule type="notContainsBlanks" dxfId="12819" priority="13606">
      <formula>LEN(TRIM(K2635))&gt;0</formula>
    </cfRule>
  </conditionalFormatting>
  <conditionalFormatting sqref="M2635">
    <cfRule type="containsText" dxfId="12818" priority="13605" operator="containsText" text="Complete">
      <formula>NOT(ISERROR(SEARCH("Complete",M2635)))</formula>
    </cfRule>
  </conditionalFormatting>
  <conditionalFormatting sqref="J2635">
    <cfRule type="notContainsBlanks" dxfId="12817" priority="13604">
      <formula>LEN(TRIM(J2635))&gt;0</formula>
    </cfRule>
  </conditionalFormatting>
  <conditionalFormatting sqref="K2635">
    <cfRule type="notContainsBlanks" dxfId="12816" priority="13603">
      <formula>LEN(TRIM(K2635))&gt;0</formula>
    </cfRule>
  </conditionalFormatting>
  <conditionalFormatting sqref="M2635">
    <cfRule type="containsText" dxfId="12815" priority="13602" operator="containsText" text="Complete">
      <formula>NOT(ISERROR(SEARCH("Complete",M2635)))</formula>
    </cfRule>
  </conditionalFormatting>
  <conditionalFormatting sqref="J2635">
    <cfRule type="notContainsBlanks" dxfId="12814" priority="13601">
      <formula>LEN(TRIM(J2635))&gt;0</formula>
    </cfRule>
  </conditionalFormatting>
  <conditionalFormatting sqref="K2635">
    <cfRule type="notContainsBlanks" dxfId="12813" priority="13600">
      <formula>LEN(TRIM(K2635))&gt;0</formula>
    </cfRule>
  </conditionalFormatting>
  <conditionalFormatting sqref="M2635">
    <cfRule type="containsText" dxfId="12812" priority="13599" operator="containsText" text="Complete">
      <formula>NOT(ISERROR(SEARCH("Complete",M2635)))</formula>
    </cfRule>
  </conditionalFormatting>
  <conditionalFormatting sqref="J2635">
    <cfRule type="notContainsBlanks" dxfId="12811" priority="13598">
      <formula>LEN(TRIM(J2635))&gt;0</formula>
    </cfRule>
  </conditionalFormatting>
  <conditionalFormatting sqref="K2635">
    <cfRule type="notContainsBlanks" dxfId="12810" priority="13597">
      <formula>LEN(TRIM(K2635))&gt;0</formula>
    </cfRule>
  </conditionalFormatting>
  <conditionalFormatting sqref="M2635">
    <cfRule type="containsText" dxfId="12809" priority="13596" operator="containsText" text="Complete">
      <formula>NOT(ISERROR(SEARCH("Complete",M2635)))</formula>
    </cfRule>
  </conditionalFormatting>
  <conditionalFormatting sqref="I2635">
    <cfRule type="cellIs" dxfId="12808" priority="13595" operator="greaterThan">
      <formula>2.35</formula>
    </cfRule>
  </conditionalFormatting>
  <conditionalFormatting sqref="I2635">
    <cfRule type="cellIs" dxfId="12807" priority="13594" operator="greaterThan">
      <formula>2.35</formula>
    </cfRule>
  </conditionalFormatting>
  <conditionalFormatting sqref="I2635">
    <cfRule type="cellIs" dxfId="12806" priority="13593" operator="greaterThan">
      <formula>2.35</formula>
    </cfRule>
  </conditionalFormatting>
  <conditionalFormatting sqref="I2635">
    <cfRule type="cellIs" dxfId="12805" priority="13592" operator="greaterThan">
      <formula>2.35</formula>
    </cfRule>
  </conditionalFormatting>
  <conditionalFormatting sqref="J2636">
    <cfRule type="notContainsBlanks" dxfId="12804" priority="13591">
      <formula>LEN(TRIM(J2636))&gt;0</formula>
    </cfRule>
  </conditionalFormatting>
  <conditionalFormatting sqref="K2636">
    <cfRule type="notContainsBlanks" dxfId="12803" priority="13590">
      <formula>LEN(TRIM(K2636))&gt;0</formula>
    </cfRule>
  </conditionalFormatting>
  <conditionalFormatting sqref="M2636">
    <cfRule type="containsText" dxfId="12802" priority="13589" operator="containsText" text="Complete">
      <formula>NOT(ISERROR(SEARCH("Complete",M2636)))</formula>
    </cfRule>
  </conditionalFormatting>
  <conditionalFormatting sqref="J2636">
    <cfRule type="notContainsBlanks" dxfId="12801" priority="13588">
      <formula>LEN(TRIM(J2636))&gt;0</formula>
    </cfRule>
  </conditionalFormatting>
  <conditionalFormatting sqref="K2636">
    <cfRule type="notContainsBlanks" dxfId="12800" priority="13587">
      <formula>LEN(TRIM(K2636))&gt;0</formula>
    </cfRule>
  </conditionalFormatting>
  <conditionalFormatting sqref="M2636">
    <cfRule type="containsText" dxfId="12799" priority="13586" operator="containsText" text="Complete">
      <formula>NOT(ISERROR(SEARCH("Complete",M2636)))</formula>
    </cfRule>
  </conditionalFormatting>
  <conditionalFormatting sqref="J2636">
    <cfRule type="notContainsBlanks" dxfId="12798" priority="13585">
      <formula>LEN(TRIM(J2636))&gt;0</formula>
    </cfRule>
  </conditionalFormatting>
  <conditionalFormatting sqref="K2636">
    <cfRule type="notContainsBlanks" dxfId="12797" priority="13584">
      <formula>LEN(TRIM(K2636))&gt;0</formula>
    </cfRule>
  </conditionalFormatting>
  <conditionalFormatting sqref="M2636">
    <cfRule type="containsText" dxfId="12796" priority="13583" operator="containsText" text="Complete">
      <formula>NOT(ISERROR(SEARCH("Complete",M2636)))</formula>
    </cfRule>
  </conditionalFormatting>
  <conditionalFormatting sqref="J2636">
    <cfRule type="notContainsBlanks" dxfId="12795" priority="13582">
      <formula>LEN(TRIM(J2636))&gt;0</formula>
    </cfRule>
  </conditionalFormatting>
  <conditionalFormatting sqref="K2636">
    <cfRule type="notContainsBlanks" dxfId="12794" priority="13581">
      <formula>LEN(TRIM(K2636))&gt;0</formula>
    </cfRule>
  </conditionalFormatting>
  <conditionalFormatting sqref="M2636">
    <cfRule type="containsText" dxfId="12793" priority="13580" operator="containsText" text="Complete">
      <formula>NOT(ISERROR(SEARCH("Complete",M2636)))</formula>
    </cfRule>
  </conditionalFormatting>
  <conditionalFormatting sqref="I2636">
    <cfRule type="cellIs" dxfId="12792" priority="13579" operator="greaterThan">
      <formula>2.35</formula>
    </cfRule>
  </conditionalFormatting>
  <conditionalFormatting sqref="I2636">
    <cfRule type="cellIs" dxfId="12791" priority="13578" operator="greaterThan">
      <formula>2.35</formula>
    </cfRule>
  </conditionalFormatting>
  <conditionalFormatting sqref="I2636">
    <cfRule type="cellIs" dxfId="12790" priority="13577" operator="greaterThan">
      <formula>2.35</formula>
    </cfRule>
  </conditionalFormatting>
  <conditionalFormatting sqref="I2637">
    <cfRule type="cellIs" dxfId="12789" priority="13560" operator="greaterThan">
      <formula>2.35</formula>
    </cfRule>
  </conditionalFormatting>
  <conditionalFormatting sqref="J2637">
    <cfRule type="notContainsBlanks" dxfId="12788" priority="13575">
      <formula>LEN(TRIM(J2637))&gt;0</formula>
    </cfRule>
  </conditionalFormatting>
  <conditionalFormatting sqref="K2637">
    <cfRule type="notContainsBlanks" dxfId="12787" priority="13574">
      <formula>LEN(TRIM(K2637))&gt;0</formula>
    </cfRule>
  </conditionalFormatting>
  <conditionalFormatting sqref="M2637">
    <cfRule type="containsText" dxfId="12786" priority="13573" operator="containsText" text="Complete">
      <formula>NOT(ISERROR(SEARCH("Complete",M2637)))</formula>
    </cfRule>
  </conditionalFormatting>
  <conditionalFormatting sqref="J2637">
    <cfRule type="notContainsBlanks" dxfId="12785" priority="13572">
      <formula>LEN(TRIM(J2637))&gt;0</formula>
    </cfRule>
  </conditionalFormatting>
  <conditionalFormatting sqref="K2637">
    <cfRule type="notContainsBlanks" dxfId="12784" priority="13571">
      <formula>LEN(TRIM(K2637))&gt;0</formula>
    </cfRule>
  </conditionalFormatting>
  <conditionalFormatting sqref="M2637">
    <cfRule type="containsText" dxfId="12783" priority="13570" operator="containsText" text="Complete">
      <formula>NOT(ISERROR(SEARCH("Complete",M2637)))</formula>
    </cfRule>
  </conditionalFormatting>
  <conditionalFormatting sqref="J2637">
    <cfRule type="notContainsBlanks" dxfId="12782" priority="13569">
      <formula>LEN(TRIM(J2637))&gt;0</formula>
    </cfRule>
  </conditionalFormatting>
  <conditionalFormatting sqref="K2637">
    <cfRule type="notContainsBlanks" dxfId="12781" priority="13568">
      <formula>LEN(TRIM(K2637))&gt;0</formula>
    </cfRule>
  </conditionalFormatting>
  <conditionalFormatting sqref="M2637">
    <cfRule type="containsText" dxfId="12780" priority="13567" operator="containsText" text="Complete">
      <formula>NOT(ISERROR(SEARCH("Complete",M2637)))</formula>
    </cfRule>
  </conditionalFormatting>
  <conditionalFormatting sqref="J2637">
    <cfRule type="notContainsBlanks" dxfId="12779" priority="13566">
      <formula>LEN(TRIM(J2637))&gt;0</formula>
    </cfRule>
  </conditionalFormatting>
  <conditionalFormatting sqref="K2637">
    <cfRule type="notContainsBlanks" dxfId="12778" priority="13565">
      <formula>LEN(TRIM(K2637))&gt;0</formula>
    </cfRule>
  </conditionalFormatting>
  <conditionalFormatting sqref="M2637">
    <cfRule type="containsText" dxfId="12777" priority="13564" operator="containsText" text="Complete">
      <formula>NOT(ISERROR(SEARCH("Complete",M2637)))</formula>
    </cfRule>
  </conditionalFormatting>
  <conditionalFormatting sqref="I2637">
    <cfRule type="cellIs" dxfId="12776" priority="13563" operator="greaterThan">
      <formula>2.35</formula>
    </cfRule>
  </conditionalFormatting>
  <conditionalFormatting sqref="I2637">
    <cfRule type="cellIs" dxfId="12775" priority="13562" operator="greaterThan">
      <formula>2.35</formula>
    </cfRule>
  </conditionalFormatting>
  <conditionalFormatting sqref="I2637">
    <cfRule type="cellIs" dxfId="12774" priority="13561" operator="greaterThan">
      <formula>2.35</formula>
    </cfRule>
  </conditionalFormatting>
  <conditionalFormatting sqref="I2638">
    <cfRule type="cellIs" dxfId="12773" priority="13544" operator="greaterThan">
      <formula>2.35</formula>
    </cfRule>
  </conditionalFormatting>
  <conditionalFormatting sqref="J2638">
    <cfRule type="notContainsBlanks" dxfId="12772" priority="13559">
      <formula>LEN(TRIM(J2638))&gt;0</formula>
    </cfRule>
  </conditionalFormatting>
  <conditionalFormatting sqref="K2638">
    <cfRule type="notContainsBlanks" dxfId="12771" priority="13558">
      <formula>LEN(TRIM(K2638))&gt;0</formula>
    </cfRule>
  </conditionalFormatting>
  <conditionalFormatting sqref="M2638">
    <cfRule type="containsText" dxfId="12770" priority="13557" operator="containsText" text="Complete">
      <formula>NOT(ISERROR(SEARCH("Complete",M2638)))</formula>
    </cfRule>
  </conditionalFormatting>
  <conditionalFormatting sqref="J2638">
    <cfRule type="notContainsBlanks" dxfId="12769" priority="13556">
      <formula>LEN(TRIM(J2638))&gt;0</formula>
    </cfRule>
  </conditionalFormatting>
  <conditionalFormatting sqref="K2638">
    <cfRule type="notContainsBlanks" dxfId="12768" priority="13555">
      <formula>LEN(TRIM(K2638))&gt;0</formula>
    </cfRule>
  </conditionalFormatting>
  <conditionalFormatting sqref="M2638">
    <cfRule type="containsText" dxfId="12767" priority="13554" operator="containsText" text="Complete">
      <formula>NOT(ISERROR(SEARCH("Complete",M2638)))</formula>
    </cfRule>
  </conditionalFormatting>
  <conditionalFormatting sqref="J2638">
    <cfRule type="notContainsBlanks" dxfId="12766" priority="13553">
      <formula>LEN(TRIM(J2638))&gt;0</formula>
    </cfRule>
  </conditionalFormatting>
  <conditionalFormatting sqref="K2638">
    <cfRule type="notContainsBlanks" dxfId="12765" priority="13552">
      <formula>LEN(TRIM(K2638))&gt;0</formula>
    </cfRule>
  </conditionalFormatting>
  <conditionalFormatting sqref="M2638">
    <cfRule type="containsText" dxfId="12764" priority="13551" operator="containsText" text="Complete">
      <formula>NOT(ISERROR(SEARCH("Complete",M2638)))</formula>
    </cfRule>
  </conditionalFormatting>
  <conditionalFormatting sqref="J2638">
    <cfRule type="notContainsBlanks" dxfId="12763" priority="13550">
      <formula>LEN(TRIM(J2638))&gt;0</formula>
    </cfRule>
  </conditionalFormatting>
  <conditionalFormatting sqref="K2638">
    <cfRule type="notContainsBlanks" dxfId="12762" priority="13549">
      <formula>LEN(TRIM(K2638))&gt;0</formula>
    </cfRule>
  </conditionalFormatting>
  <conditionalFormatting sqref="M2638">
    <cfRule type="containsText" dxfId="12761" priority="13548" operator="containsText" text="Complete">
      <formula>NOT(ISERROR(SEARCH("Complete",M2638)))</formula>
    </cfRule>
  </conditionalFormatting>
  <conditionalFormatting sqref="I2638">
    <cfRule type="cellIs" dxfId="12760" priority="13547" operator="greaterThan">
      <formula>2.35</formula>
    </cfRule>
  </conditionalFormatting>
  <conditionalFormatting sqref="I2638">
    <cfRule type="cellIs" dxfId="12759" priority="13546" operator="greaterThan">
      <formula>2.35</formula>
    </cfRule>
  </conditionalFormatting>
  <conditionalFormatting sqref="I2638">
    <cfRule type="cellIs" dxfId="12758" priority="13545" operator="greaterThan">
      <formula>2.35</formula>
    </cfRule>
  </conditionalFormatting>
  <conditionalFormatting sqref="I2639">
    <cfRule type="cellIs" dxfId="12757" priority="13528" operator="greaterThan">
      <formula>2.35</formula>
    </cfRule>
  </conditionalFormatting>
  <conditionalFormatting sqref="J2639">
    <cfRule type="notContainsBlanks" dxfId="12756" priority="13543">
      <formula>LEN(TRIM(J2639))&gt;0</formula>
    </cfRule>
  </conditionalFormatting>
  <conditionalFormatting sqref="K2639">
    <cfRule type="notContainsBlanks" dxfId="12755" priority="13542">
      <formula>LEN(TRIM(K2639))&gt;0</formula>
    </cfRule>
  </conditionalFormatting>
  <conditionalFormatting sqref="M2639">
    <cfRule type="containsText" dxfId="12754" priority="13541" operator="containsText" text="Complete">
      <formula>NOT(ISERROR(SEARCH("Complete",M2639)))</formula>
    </cfRule>
  </conditionalFormatting>
  <conditionalFormatting sqref="J2639">
    <cfRule type="notContainsBlanks" dxfId="12753" priority="13540">
      <formula>LEN(TRIM(J2639))&gt;0</formula>
    </cfRule>
  </conditionalFormatting>
  <conditionalFormatting sqref="K2639">
    <cfRule type="notContainsBlanks" dxfId="12752" priority="13539">
      <formula>LEN(TRIM(K2639))&gt;0</formula>
    </cfRule>
  </conditionalFormatting>
  <conditionalFormatting sqref="M2639">
    <cfRule type="containsText" dxfId="12751" priority="13538" operator="containsText" text="Complete">
      <formula>NOT(ISERROR(SEARCH("Complete",M2639)))</formula>
    </cfRule>
  </conditionalFormatting>
  <conditionalFormatting sqref="J2639">
    <cfRule type="notContainsBlanks" dxfId="12750" priority="13537">
      <formula>LEN(TRIM(J2639))&gt;0</formula>
    </cfRule>
  </conditionalFormatting>
  <conditionalFormatting sqref="K2639">
    <cfRule type="notContainsBlanks" dxfId="12749" priority="13536">
      <formula>LEN(TRIM(K2639))&gt;0</formula>
    </cfRule>
  </conditionalFormatting>
  <conditionalFormatting sqref="M2639">
    <cfRule type="containsText" dxfId="12748" priority="13535" operator="containsText" text="Complete">
      <formula>NOT(ISERROR(SEARCH("Complete",M2639)))</formula>
    </cfRule>
  </conditionalFormatting>
  <conditionalFormatting sqref="J2639">
    <cfRule type="notContainsBlanks" dxfId="12747" priority="13534">
      <formula>LEN(TRIM(J2639))&gt;0</formula>
    </cfRule>
  </conditionalFormatting>
  <conditionalFormatting sqref="K2639">
    <cfRule type="notContainsBlanks" dxfId="12746" priority="13533">
      <formula>LEN(TRIM(K2639))&gt;0</formula>
    </cfRule>
  </conditionalFormatting>
  <conditionalFormatting sqref="M2639">
    <cfRule type="containsText" dxfId="12745" priority="13532" operator="containsText" text="Complete">
      <formula>NOT(ISERROR(SEARCH("Complete",M2639)))</formula>
    </cfRule>
  </conditionalFormatting>
  <conditionalFormatting sqref="I2639">
    <cfRule type="cellIs" dxfId="12744" priority="13531" operator="greaterThan">
      <formula>2.35</formula>
    </cfRule>
  </conditionalFormatting>
  <conditionalFormatting sqref="I2639">
    <cfRule type="cellIs" dxfId="12743" priority="13530" operator="greaterThan">
      <formula>2.35</formula>
    </cfRule>
  </conditionalFormatting>
  <conditionalFormatting sqref="I2639">
    <cfRule type="cellIs" dxfId="12742" priority="13529" operator="greaterThan">
      <formula>2.35</formula>
    </cfRule>
  </conditionalFormatting>
  <conditionalFormatting sqref="I2640">
    <cfRule type="cellIs" dxfId="12741" priority="13512" operator="greaterThan">
      <formula>2.35</formula>
    </cfRule>
  </conditionalFormatting>
  <conditionalFormatting sqref="J2640">
    <cfRule type="notContainsBlanks" dxfId="12740" priority="13527">
      <formula>LEN(TRIM(J2640))&gt;0</formula>
    </cfRule>
  </conditionalFormatting>
  <conditionalFormatting sqref="K2640">
    <cfRule type="notContainsBlanks" dxfId="12739" priority="13526">
      <formula>LEN(TRIM(K2640))&gt;0</formula>
    </cfRule>
  </conditionalFormatting>
  <conditionalFormatting sqref="M2640">
    <cfRule type="containsText" dxfId="12738" priority="13525" operator="containsText" text="Complete">
      <formula>NOT(ISERROR(SEARCH("Complete",M2640)))</formula>
    </cfRule>
  </conditionalFormatting>
  <conditionalFormatting sqref="J2640">
    <cfRule type="notContainsBlanks" dxfId="12737" priority="13524">
      <formula>LEN(TRIM(J2640))&gt;0</formula>
    </cfRule>
  </conditionalFormatting>
  <conditionalFormatting sqref="K2640">
    <cfRule type="notContainsBlanks" dxfId="12736" priority="13523">
      <formula>LEN(TRIM(K2640))&gt;0</formula>
    </cfRule>
  </conditionalFormatting>
  <conditionalFormatting sqref="M2640">
    <cfRule type="containsText" dxfId="12735" priority="13522" operator="containsText" text="Complete">
      <formula>NOT(ISERROR(SEARCH("Complete",M2640)))</formula>
    </cfRule>
  </conditionalFormatting>
  <conditionalFormatting sqref="J2640">
    <cfRule type="notContainsBlanks" dxfId="12734" priority="13521">
      <formula>LEN(TRIM(J2640))&gt;0</formula>
    </cfRule>
  </conditionalFormatting>
  <conditionalFormatting sqref="K2640">
    <cfRule type="notContainsBlanks" dxfId="12733" priority="13520">
      <formula>LEN(TRIM(K2640))&gt;0</formula>
    </cfRule>
  </conditionalFormatting>
  <conditionalFormatting sqref="M2640">
    <cfRule type="containsText" dxfId="12732" priority="13519" operator="containsText" text="Complete">
      <formula>NOT(ISERROR(SEARCH("Complete",M2640)))</formula>
    </cfRule>
  </conditionalFormatting>
  <conditionalFormatting sqref="J2640">
    <cfRule type="notContainsBlanks" dxfId="12731" priority="13518">
      <formula>LEN(TRIM(J2640))&gt;0</formula>
    </cfRule>
  </conditionalFormatting>
  <conditionalFormatting sqref="K2640">
    <cfRule type="notContainsBlanks" dxfId="12730" priority="13517">
      <formula>LEN(TRIM(K2640))&gt;0</formula>
    </cfRule>
  </conditionalFormatting>
  <conditionalFormatting sqref="M2640">
    <cfRule type="containsText" dxfId="12729" priority="13516" operator="containsText" text="Complete">
      <formula>NOT(ISERROR(SEARCH("Complete",M2640)))</formula>
    </cfRule>
  </conditionalFormatting>
  <conditionalFormatting sqref="I2640">
    <cfRule type="cellIs" dxfId="12728" priority="13515" operator="greaterThan">
      <formula>2.35</formula>
    </cfRule>
  </conditionalFormatting>
  <conditionalFormatting sqref="I2640">
    <cfRule type="cellIs" dxfId="12727" priority="13514" operator="greaterThan">
      <formula>2.35</formula>
    </cfRule>
  </conditionalFormatting>
  <conditionalFormatting sqref="I2640">
    <cfRule type="cellIs" dxfId="12726" priority="13513" operator="greaterThan">
      <formula>2.35</formula>
    </cfRule>
  </conditionalFormatting>
  <conditionalFormatting sqref="I2641">
    <cfRule type="cellIs" dxfId="12725" priority="13496" operator="greaterThan">
      <formula>2.35</formula>
    </cfRule>
  </conditionalFormatting>
  <conditionalFormatting sqref="J2641:J2652">
    <cfRule type="notContainsBlanks" dxfId="12724" priority="13511">
      <formula>LEN(TRIM(J2641))&gt;0</formula>
    </cfRule>
  </conditionalFormatting>
  <conditionalFormatting sqref="K2641:K2652">
    <cfRule type="notContainsBlanks" dxfId="12723" priority="13510">
      <formula>LEN(TRIM(K2641))&gt;0</formula>
    </cfRule>
  </conditionalFormatting>
  <conditionalFormatting sqref="M2641:M2643">
    <cfRule type="containsText" dxfId="12722" priority="13509" operator="containsText" text="Complete">
      <formula>NOT(ISERROR(SEARCH("Complete",M2641)))</formula>
    </cfRule>
  </conditionalFormatting>
  <conditionalFormatting sqref="J2641:J2652">
    <cfRule type="notContainsBlanks" dxfId="12721" priority="13508">
      <formula>LEN(TRIM(J2641))&gt;0</formula>
    </cfRule>
  </conditionalFormatting>
  <conditionalFormatting sqref="K2641:K2652">
    <cfRule type="notContainsBlanks" dxfId="12720" priority="13507">
      <formula>LEN(TRIM(K2641))&gt;0</formula>
    </cfRule>
  </conditionalFormatting>
  <conditionalFormatting sqref="M2641:M2643">
    <cfRule type="containsText" dxfId="12719" priority="13506" operator="containsText" text="Complete">
      <formula>NOT(ISERROR(SEARCH("Complete",M2641)))</formula>
    </cfRule>
  </conditionalFormatting>
  <conditionalFormatting sqref="J2641:J2652">
    <cfRule type="notContainsBlanks" dxfId="12718" priority="13505">
      <formula>LEN(TRIM(J2641))&gt;0</formula>
    </cfRule>
  </conditionalFormatting>
  <conditionalFormatting sqref="K2641:K2652">
    <cfRule type="notContainsBlanks" dxfId="12717" priority="13504">
      <formula>LEN(TRIM(K2641))&gt;0</formula>
    </cfRule>
  </conditionalFormatting>
  <conditionalFormatting sqref="M2641:M2643">
    <cfRule type="containsText" dxfId="12716" priority="13503" operator="containsText" text="Complete">
      <formula>NOT(ISERROR(SEARCH("Complete",M2641)))</formula>
    </cfRule>
  </conditionalFormatting>
  <conditionalFormatting sqref="J2641:J2652">
    <cfRule type="notContainsBlanks" dxfId="12715" priority="13502">
      <formula>LEN(TRIM(J2641))&gt;0</formula>
    </cfRule>
  </conditionalFormatting>
  <conditionalFormatting sqref="K2641:K2652">
    <cfRule type="notContainsBlanks" dxfId="12714" priority="13501">
      <formula>LEN(TRIM(K2641))&gt;0</formula>
    </cfRule>
  </conditionalFormatting>
  <conditionalFormatting sqref="M2641:M2643">
    <cfRule type="containsText" dxfId="12713" priority="13500" operator="containsText" text="Complete">
      <formula>NOT(ISERROR(SEARCH("Complete",M2641)))</formula>
    </cfRule>
  </conditionalFormatting>
  <conditionalFormatting sqref="I2641">
    <cfRule type="cellIs" dxfId="12712" priority="13499" operator="greaterThan">
      <formula>2.35</formula>
    </cfRule>
  </conditionalFormatting>
  <conditionalFormatting sqref="I2641">
    <cfRule type="cellIs" dxfId="12711" priority="13498" operator="greaterThan">
      <formula>2.35</formula>
    </cfRule>
  </conditionalFormatting>
  <conditionalFormatting sqref="I2641">
    <cfRule type="cellIs" dxfId="12710" priority="13497" operator="greaterThan">
      <formula>2.35</formula>
    </cfRule>
  </conditionalFormatting>
  <conditionalFormatting sqref="I2642:I2643">
    <cfRule type="cellIs" dxfId="12709" priority="13495" operator="greaterThan">
      <formula>2.35</formula>
    </cfRule>
  </conditionalFormatting>
  <conditionalFormatting sqref="I2642:I2643">
    <cfRule type="cellIs" dxfId="12708" priority="13494" operator="greaterThan">
      <formula>2.35</formula>
    </cfRule>
  </conditionalFormatting>
  <conditionalFormatting sqref="I2642:I2643">
    <cfRule type="cellIs" dxfId="12707" priority="13493" operator="greaterThan">
      <formula>2.35</formula>
    </cfRule>
  </conditionalFormatting>
  <conditionalFormatting sqref="I2642:I2643">
    <cfRule type="cellIs" dxfId="12706" priority="13492" operator="greaterThan">
      <formula>2.35</formula>
    </cfRule>
  </conditionalFormatting>
  <conditionalFormatting sqref="M2644">
    <cfRule type="containsText" dxfId="12705" priority="13487" operator="containsText" text="Complete">
      <formula>NOT(ISERROR(SEARCH("Complete",M2644)))</formula>
    </cfRule>
  </conditionalFormatting>
  <conditionalFormatting sqref="M2644">
    <cfRule type="containsText" dxfId="12704" priority="13486" operator="containsText" text="Complete">
      <formula>NOT(ISERROR(SEARCH("Complete",M2644)))</formula>
    </cfRule>
  </conditionalFormatting>
  <conditionalFormatting sqref="M2644">
    <cfRule type="containsText" dxfId="12703" priority="13485" operator="containsText" text="Complete">
      <formula>NOT(ISERROR(SEARCH("Complete",M2644)))</formula>
    </cfRule>
  </conditionalFormatting>
  <conditionalFormatting sqref="M2644">
    <cfRule type="containsText" dxfId="12702" priority="13484" operator="containsText" text="Complete">
      <formula>NOT(ISERROR(SEARCH("Complete",M2644)))</formula>
    </cfRule>
  </conditionalFormatting>
  <conditionalFormatting sqref="I2644">
    <cfRule type="cellIs" dxfId="12701" priority="13483" operator="greaterThan">
      <formula>2.35</formula>
    </cfRule>
  </conditionalFormatting>
  <conditionalFormatting sqref="I2644">
    <cfRule type="cellIs" dxfId="12700" priority="13482" operator="greaterThan">
      <formula>2.35</formula>
    </cfRule>
  </conditionalFormatting>
  <conditionalFormatting sqref="I2644">
    <cfRule type="cellIs" dxfId="12699" priority="13481" operator="greaterThan">
      <formula>2.35</formula>
    </cfRule>
  </conditionalFormatting>
  <conditionalFormatting sqref="I2644">
    <cfRule type="cellIs" dxfId="12698" priority="13480" operator="greaterThan">
      <formula>2.35</formula>
    </cfRule>
  </conditionalFormatting>
  <conditionalFormatting sqref="M2645">
    <cfRule type="containsText" dxfId="12697" priority="13479" operator="containsText" text="Complete">
      <formula>NOT(ISERROR(SEARCH("Complete",M2645)))</formula>
    </cfRule>
  </conditionalFormatting>
  <conditionalFormatting sqref="M2645">
    <cfRule type="containsText" dxfId="12696" priority="13478" operator="containsText" text="Complete">
      <formula>NOT(ISERROR(SEARCH("Complete",M2645)))</formula>
    </cfRule>
  </conditionalFormatting>
  <conditionalFormatting sqref="M2645">
    <cfRule type="containsText" dxfId="12695" priority="13477" operator="containsText" text="Complete">
      <formula>NOT(ISERROR(SEARCH("Complete",M2645)))</formula>
    </cfRule>
  </conditionalFormatting>
  <conditionalFormatting sqref="M2645">
    <cfRule type="containsText" dxfId="12694" priority="13476" operator="containsText" text="Complete">
      <formula>NOT(ISERROR(SEARCH("Complete",M2645)))</formula>
    </cfRule>
  </conditionalFormatting>
  <conditionalFormatting sqref="I2645">
    <cfRule type="cellIs" dxfId="12693" priority="13475" operator="greaterThan">
      <formula>2.35</formula>
    </cfRule>
  </conditionalFormatting>
  <conditionalFormatting sqref="I2645">
    <cfRule type="cellIs" dxfId="12692" priority="13474" operator="greaterThan">
      <formula>2.35</formula>
    </cfRule>
  </conditionalFormatting>
  <conditionalFormatting sqref="I2645">
    <cfRule type="cellIs" dxfId="12691" priority="13473" operator="greaterThan">
      <formula>2.35</formula>
    </cfRule>
  </conditionalFormatting>
  <conditionalFormatting sqref="I2645">
    <cfRule type="cellIs" dxfId="12690" priority="13472" operator="greaterThan">
      <formula>2.35</formula>
    </cfRule>
  </conditionalFormatting>
  <conditionalFormatting sqref="M2646">
    <cfRule type="containsText" dxfId="12689" priority="13471" operator="containsText" text="Complete">
      <formula>NOT(ISERROR(SEARCH("Complete",M2646)))</formula>
    </cfRule>
  </conditionalFormatting>
  <conditionalFormatting sqref="M2646">
    <cfRule type="containsText" dxfId="12688" priority="13470" operator="containsText" text="Complete">
      <formula>NOT(ISERROR(SEARCH("Complete",M2646)))</formula>
    </cfRule>
  </conditionalFormatting>
  <conditionalFormatting sqref="M2646">
    <cfRule type="containsText" dxfId="12687" priority="13469" operator="containsText" text="Complete">
      <formula>NOT(ISERROR(SEARCH("Complete",M2646)))</formula>
    </cfRule>
  </conditionalFormatting>
  <conditionalFormatting sqref="M2646">
    <cfRule type="containsText" dxfId="12686" priority="13468" operator="containsText" text="Complete">
      <formula>NOT(ISERROR(SEARCH("Complete",M2646)))</formula>
    </cfRule>
  </conditionalFormatting>
  <conditionalFormatting sqref="I2646">
    <cfRule type="cellIs" dxfId="12685" priority="13467" operator="greaterThan">
      <formula>2.35</formula>
    </cfRule>
  </conditionalFormatting>
  <conditionalFormatting sqref="I2646">
    <cfRule type="cellIs" dxfId="12684" priority="13466" operator="greaterThan">
      <formula>2.35</formula>
    </cfRule>
  </conditionalFormatting>
  <conditionalFormatting sqref="I2646">
    <cfRule type="cellIs" dxfId="12683" priority="13465" operator="greaterThan">
      <formula>2.35</formula>
    </cfRule>
  </conditionalFormatting>
  <conditionalFormatting sqref="I2646">
    <cfRule type="cellIs" dxfId="12682" priority="13464" operator="greaterThan">
      <formula>2.35</formula>
    </cfRule>
  </conditionalFormatting>
  <conditionalFormatting sqref="M2647">
    <cfRule type="containsText" dxfId="12681" priority="13463" operator="containsText" text="Complete">
      <formula>NOT(ISERROR(SEARCH("Complete",M2647)))</formula>
    </cfRule>
  </conditionalFormatting>
  <conditionalFormatting sqref="M2647">
    <cfRule type="containsText" dxfId="12680" priority="13462" operator="containsText" text="Complete">
      <formula>NOT(ISERROR(SEARCH("Complete",M2647)))</formula>
    </cfRule>
  </conditionalFormatting>
  <conditionalFormatting sqref="M2647">
    <cfRule type="containsText" dxfId="12679" priority="13461" operator="containsText" text="Complete">
      <formula>NOT(ISERROR(SEARCH("Complete",M2647)))</formula>
    </cfRule>
  </conditionalFormatting>
  <conditionalFormatting sqref="M2647">
    <cfRule type="containsText" dxfId="12678" priority="13460" operator="containsText" text="Complete">
      <formula>NOT(ISERROR(SEARCH("Complete",M2647)))</formula>
    </cfRule>
  </conditionalFormatting>
  <conditionalFormatting sqref="I2647">
    <cfRule type="cellIs" dxfId="12677" priority="13459" operator="greaterThan">
      <formula>2.35</formula>
    </cfRule>
  </conditionalFormatting>
  <conditionalFormatting sqref="I2647">
    <cfRule type="cellIs" dxfId="12676" priority="13458" operator="greaterThan">
      <formula>2.35</formula>
    </cfRule>
  </conditionalFormatting>
  <conditionalFormatting sqref="I2647">
    <cfRule type="cellIs" dxfId="12675" priority="13457" operator="greaterThan">
      <formula>2.35</formula>
    </cfRule>
  </conditionalFormatting>
  <conditionalFormatting sqref="I2647">
    <cfRule type="cellIs" dxfId="12674" priority="13456" operator="greaterThan">
      <formula>2.35</formula>
    </cfRule>
  </conditionalFormatting>
  <conditionalFormatting sqref="M2648">
    <cfRule type="containsText" dxfId="12673" priority="13455" operator="containsText" text="Complete">
      <formula>NOT(ISERROR(SEARCH("Complete",M2648)))</formula>
    </cfRule>
  </conditionalFormatting>
  <conditionalFormatting sqref="M2648">
    <cfRule type="containsText" dxfId="12672" priority="13454" operator="containsText" text="Complete">
      <formula>NOT(ISERROR(SEARCH("Complete",M2648)))</formula>
    </cfRule>
  </conditionalFormatting>
  <conditionalFormatting sqref="M2648">
    <cfRule type="containsText" dxfId="12671" priority="13453" operator="containsText" text="Complete">
      <formula>NOT(ISERROR(SEARCH("Complete",M2648)))</formula>
    </cfRule>
  </conditionalFormatting>
  <conditionalFormatting sqref="M2648">
    <cfRule type="containsText" dxfId="12670" priority="13452" operator="containsText" text="Complete">
      <formula>NOT(ISERROR(SEARCH("Complete",M2648)))</formula>
    </cfRule>
  </conditionalFormatting>
  <conditionalFormatting sqref="I2648">
    <cfRule type="cellIs" dxfId="12669" priority="13451" operator="greaterThan">
      <formula>2.35</formula>
    </cfRule>
  </conditionalFormatting>
  <conditionalFormatting sqref="I2648">
    <cfRule type="cellIs" dxfId="12668" priority="13450" operator="greaterThan">
      <formula>2.35</formula>
    </cfRule>
  </conditionalFormatting>
  <conditionalFormatting sqref="I2648">
    <cfRule type="cellIs" dxfId="12667" priority="13449" operator="greaterThan">
      <formula>2.35</formula>
    </cfRule>
  </conditionalFormatting>
  <conditionalFormatting sqref="I2648">
    <cfRule type="cellIs" dxfId="12666" priority="13448" operator="greaterThan">
      <formula>2.35</formula>
    </cfRule>
  </conditionalFormatting>
  <conditionalFormatting sqref="M2649">
    <cfRule type="containsText" dxfId="12665" priority="13447" operator="containsText" text="Complete">
      <formula>NOT(ISERROR(SEARCH("Complete",M2649)))</formula>
    </cfRule>
  </conditionalFormatting>
  <conditionalFormatting sqref="M2649">
    <cfRule type="containsText" dxfId="12664" priority="13446" operator="containsText" text="Complete">
      <formula>NOT(ISERROR(SEARCH("Complete",M2649)))</formula>
    </cfRule>
  </conditionalFormatting>
  <conditionalFormatting sqref="M2649">
    <cfRule type="containsText" dxfId="12663" priority="13445" operator="containsText" text="Complete">
      <formula>NOT(ISERROR(SEARCH("Complete",M2649)))</formula>
    </cfRule>
  </conditionalFormatting>
  <conditionalFormatting sqref="M2649">
    <cfRule type="containsText" dxfId="12662" priority="13444" operator="containsText" text="Complete">
      <formula>NOT(ISERROR(SEARCH("Complete",M2649)))</formula>
    </cfRule>
  </conditionalFormatting>
  <conditionalFormatting sqref="I2649">
    <cfRule type="cellIs" dxfId="12661" priority="13443" operator="greaterThan">
      <formula>2.35</formula>
    </cfRule>
  </conditionalFormatting>
  <conditionalFormatting sqref="I2649">
    <cfRule type="cellIs" dxfId="12660" priority="13442" operator="greaterThan">
      <formula>2.35</formula>
    </cfRule>
  </conditionalFormatting>
  <conditionalFormatting sqref="I2649">
    <cfRule type="cellIs" dxfId="12659" priority="13441" operator="greaterThan">
      <formula>2.35</formula>
    </cfRule>
  </conditionalFormatting>
  <conditionalFormatting sqref="I2649">
    <cfRule type="cellIs" dxfId="12658" priority="13440" operator="greaterThan">
      <formula>2.35</formula>
    </cfRule>
  </conditionalFormatting>
  <conditionalFormatting sqref="M2650">
    <cfRule type="containsText" dxfId="12657" priority="13439" operator="containsText" text="Complete">
      <formula>NOT(ISERROR(SEARCH("Complete",M2650)))</formula>
    </cfRule>
  </conditionalFormatting>
  <conditionalFormatting sqref="M2650">
    <cfRule type="containsText" dxfId="12656" priority="13438" operator="containsText" text="Complete">
      <formula>NOT(ISERROR(SEARCH("Complete",M2650)))</formula>
    </cfRule>
  </conditionalFormatting>
  <conditionalFormatting sqref="M2650">
    <cfRule type="containsText" dxfId="12655" priority="13437" operator="containsText" text="Complete">
      <formula>NOT(ISERROR(SEARCH("Complete",M2650)))</formula>
    </cfRule>
  </conditionalFormatting>
  <conditionalFormatting sqref="M2650">
    <cfRule type="containsText" dxfId="12654" priority="13436" operator="containsText" text="Complete">
      <formula>NOT(ISERROR(SEARCH("Complete",M2650)))</formula>
    </cfRule>
  </conditionalFormatting>
  <conditionalFormatting sqref="I2650">
    <cfRule type="cellIs" dxfId="12653" priority="13435" operator="greaterThan">
      <formula>2.35</formula>
    </cfRule>
  </conditionalFormatting>
  <conditionalFormatting sqref="I2650">
    <cfRule type="cellIs" dxfId="12652" priority="13434" operator="greaterThan">
      <formula>2.35</formula>
    </cfRule>
  </conditionalFormatting>
  <conditionalFormatting sqref="I2650">
    <cfRule type="cellIs" dxfId="12651" priority="13433" operator="greaterThan">
      <formula>2.35</formula>
    </cfRule>
  </conditionalFormatting>
  <conditionalFormatting sqref="I2650">
    <cfRule type="cellIs" dxfId="12650" priority="13432" operator="greaterThan">
      <formula>2.35</formula>
    </cfRule>
  </conditionalFormatting>
  <conditionalFormatting sqref="M2651">
    <cfRule type="containsText" dxfId="12649" priority="13431" operator="containsText" text="Complete">
      <formula>NOT(ISERROR(SEARCH("Complete",M2651)))</formula>
    </cfRule>
  </conditionalFormatting>
  <conditionalFormatting sqref="M2651">
    <cfRule type="containsText" dxfId="12648" priority="13430" operator="containsText" text="Complete">
      <formula>NOT(ISERROR(SEARCH("Complete",M2651)))</formula>
    </cfRule>
  </conditionalFormatting>
  <conditionalFormatting sqref="M2651">
    <cfRule type="containsText" dxfId="12647" priority="13429" operator="containsText" text="Complete">
      <formula>NOT(ISERROR(SEARCH("Complete",M2651)))</formula>
    </cfRule>
  </conditionalFormatting>
  <conditionalFormatting sqref="M2651">
    <cfRule type="containsText" dxfId="12646" priority="13428" operator="containsText" text="Complete">
      <formula>NOT(ISERROR(SEARCH("Complete",M2651)))</formula>
    </cfRule>
  </conditionalFormatting>
  <conditionalFormatting sqref="I2651">
    <cfRule type="cellIs" dxfId="12645" priority="13427" operator="greaterThan">
      <formula>2.35</formula>
    </cfRule>
  </conditionalFormatting>
  <conditionalFormatting sqref="I2651">
    <cfRule type="cellIs" dxfId="12644" priority="13426" operator="greaterThan">
      <formula>2.35</formula>
    </cfRule>
  </conditionalFormatting>
  <conditionalFormatting sqref="I2651">
    <cfRule type="cellIs" dxfId="12643" priority="13425" operator="greaterThan">
      <formula>2.35</formula>
    </cfRule>
  </conditionalFormatting>
  <conditionalFormatting sqref="I2651">
    <cfRule type="cellIs" dxfId="12642" priority="13424" operator="greaterThan">
      <formula>2.35</formula>
    </cfRule>
  </conditionalFormatting>
  <conditionalFormatting sqref="M2652">
    <cfRule type="containsText" dxfId="12641" priority="13423" operator="containsText" text="Complete">
      <formula>NOT(ISERROR(SEARCH("Complete",M2652)))</formula>
    </cfRule>
  </conditionalFormatting>
  <conditionalFormatting sqref="M2652">
    <cfRule type="containsText" dxfId="12640" priority="13422" operator="containsText" text="Complete">
      <formula>NOT(ISERROR(SEARCH("Complete",M2652)))</formula>
    </cfRule>
  </conditionalFormatting>
  <conditionalFormatting sqref="M2652">
    <cfRule type="containsText" dxfId="12639" priority="13421" operator="containsText" text="Complete">
      <formula>NOT(ISERROR(SEARCH("Complete",M2652)))</formula>
    </cfRule>
  </conditionalFormatting>
  <conditionalFormatting sqref="M2652">
    <cfRule type="containsText" dxfId="12638" priority="13420" operator="containsText" text="Complete">
      <formula>NOT(ISERROR(SEARCH("Complete",M2652)))</formula>
    </cfRule>
  </conditionalFormatting>
  <conditionalFormatting sqref="I2652">
    <cfRule type="cellIs" dxfId="12637" priority="13419" operator="greaterThan">
      <formula>2.35</formula>
    </cfRule>
  </conditionalFormatting>
  <conditionalFormatting sqref="I2652">
    <cfRule type="cellIs" dxfId="12636" priority="13418" operator="greaterThan">
      <formula>2.35</formula>
    </cfRule>
  </conditionalFormatting>
  <conditionalFormatting sqref="I2652">
    <cfRule type="cellIs" dxfId="12635" priority="13417" operator="greaterThan">
      <formula>2.35</formula>
    </cfRule>
  </conditionalFormatting>
  <conditionalFormatting sqref="I2652">
    <cfRule type="cellIs" dxfId="12634" priority="13416" operator="greaterThan">
      <formula>2.35</formula>
    </cfRule>
  </conditionalFormatting>
  <conditionalFormatting sqref="J2653">
    <cfRule type="notContainsBlanks" dxfId="12633" priority="13415">
      <formula>LEN(TRIM(J2653))&gt;0</formula>
    </cfRule>
  </conditionalFormatting>
  <conditionalFormatting sqref="K2653">
    <cfRule type="notContainsBlanks" dxfId="12632" priority="13414">
      <formula>LEN(TRIM(K2653))&gt;0</formula>
    </cfRule>
  </conditionalFormatting>
  <conditionalFormatting sqref="J2653">
    <cfRule type="notContainsBlanks" dxfId="12631" priority="13413">
      <formula>LEN(TRIM(J2653))&gt;0</formula>
    </cfRule>
  </conditionalFormatting>
  <conditionalFormatting sqref="K2653">
    <cfRule type="notContainsBlanks" dxfId="12630" priority="13412">
      <formula>LEN(TRIM(K2653))&gt;0</formula>
    </cfRule>
  </conditionalFormatting>
  <conditionalFormatting sqref="J2653">
    <cfRule type="notContainsBlanks" dxfId="12629" priority="13411">
      <formula>LEN(TRIM(J2653))&gt;0</formula>
    </cfRule>
  </conditionalFormatting>
  <conditionalFormatting sqref="K2653">
    <cfRule type="notContainsBlanks" dxfId="12628" priority="13410">
      <formula>LEN(TRIM(K2653))&gt;0</formula>
    </cfRule>
  </conditionalFormatting>
  <conditionalFormatting sqref="J2653">
    <cfRule type="notContainsBlanks" dxfId="12627" priority="13409">
      <formula>LEN(TRIM(J2653))&gt;0</formula>
    </cfRule>
  </conditionalFormatting>
  <conditionalFormatting sqref="K2653">
    <cfRule type="notContainsBlanks" dxfId="12626" priority="13408">
      <formula>LEN(TRIM(K2653))&gt;0</formula>
    </cfRule>
  </conditionalFormatting>
  <conditionalFormatting sqref="M2653">
    <cfRule type="containsText" dxfId="12625" priority="13407" operator="containsText" text="Complete">
      <formula>NOT(ISERROR(SEARCH("Complete",M2653)))</formula>
    </cfRule>
  </conditionalFormatting>
  <conditionalFormatting sqref="M2653">
    <cfRule type="containsText" dxfId="12624" priority="13406" operator="containsText" text="Complete">
      <formula>NOT(ISERROR(SEARCH("Complete",M2653)))</formula>
    </cfRule>
  </conditionalFormatting>
  <conditionalFormatting sqref="M2653">
    <cfRule type="containsText" dxfId="12623" priority="13405" operator="containsText" text="Complete">
      <formula>NOT(ISERROR(SEARCH("Complete",M2653)))</formula>
    </cfRule>
  </conditionalFormatting>
  <conditionalFormatting sqref="M2653">
    <cfRule type="containsText" dxfId="12622" priority="13404" operator="containsText" text="Complete">
      <formula>NOT(ISERROR(SEARCH("Complete",M2653)))</formula>
    </cfRule>
  </conditionalFormatting>
  <conditionalFormatting sqref="I2653">
    <cfRule type="cellIs" dxfId="12621" priority="13403" operator="greaterThan">
      <formula>2.35</formula>
    </cfRule>
  </conditionalFormatting>
  <conditionalFormatting sqref="I2653">
    <cfRule type="cellIs" dxfId="12620" priority="13402" operator="greaterThan">
      <formula>2.35</formula>
    </cfRule>
  </conditionalFormatting>
  <conditionalFormatting sqref="I2653">
    <cfRule type="cellIs" dxfId="12619" priority="13401" operator="greaterThan">
      <formula>2.35</formula>
    </cfRule>
  </conditionalFormatting>
  <conditionalFormatting sqref="I2653">
    <cfRule type="cellIs" dxfId="12618" priority="13400" operator="greaterThan">
      <formula>2.35</formula>
    </cfRule>
  </conditionalFormatting>
  <conditionalFormatting sqref="J2654">
    <cfRule type="notContainsBlanks" dxfId="12617" priority="13399">
      <formula>LEN(TRIM(J2654))&gt;0</formula>
    </cfRule>
  </conditionalFormatting>
  <conditionalFormatting sqref="K2654">
    <cfRule type="notContainsBlanks" dxfId="12616" priority="13398">
      <formula>LEN(TRIM(K2654))&gt;0</formula>
    </cfRule>
  </conditionalFormatting>
  <conditionalFormatting sqref="J2654">
    <cfRule type="notContainsBlanks" dxfId="12615" priority="13397">
      <formula>LEN(TRIM(J2654))&gt;0</formula>
    </cfRule>
  </conditionalFormatting>
  <conditionalFormatting sqref="K2654">
    <cfRule type="notContainsBlanks" dxfId="12614" priority="13396">
      <formula>LEN(TRIM(K2654))&gt;0</formula>
    </cfRule>
  </conditionalFormatting>
  <conditionalFormatting sqref="J2654">
    <cfRule type="notContainsBlanks" dxfId="12613" priority="13395">
      <formula>LEN(TRIM(J2654))&gt;0</formula>
    </cfRule>
  </conditionalFormatting>
  <conditionalFormatting sqref="K2654">
    <cfRule type="notContainsBlanks" dxfId="12612" priority="13394">
      <formula>LEN(TRIM(K2654))&gt;0</formula>
    </cfRule>
  </conditionalFormatting>
  <conditionalFormatting sqref="J2654">
    <cfRule type="notContainsBlanks" dxfId="12611" priority="13393">
      <formula>LEN(TRIM(J2654))&gt;0</formula>
    </cfRule>
  </conditionalFormatting>
  <conditionalFormatting sqref="K2654">
    <cfRule type="notContainsBlanks" dxfId="12610" priority="13392">
      <formula>LEN(TRIM(K2654))&gt;0</formula>
    </cfRule>
  </conditionalFormatting>
  <conditionalFormatting sqref="M2654">
    <cfRule type="containsText" dxfId="12609" priority="13391" operator="containsText" text="Complete">
      <formula>NOT(ISERROR(SEARCH("Complete",M2654)))</formula>
    </cfRule>
  </conditionalFormatting>
  <conditionalFormatting sqref="M2654">
    <cfRule type="containsText" dxfId="12608" priority="13390" operator="containsText" text="Complete">
      <formula>NOT(ISERROR(SEARCH("Complete",M2654)))</formula>
    </cfRule>
  </conditionalFormatting>
  <conditionalFormatting sqref="M2654">
    <cfRule type="containsText" dxfId="12607" priority="13389" operator="containsText" text="Complete">
      <formula>NOT(ISERROR(SEARCH("Complete",M2654)))</formula>
    </cfRule>
  </conditionalFormatting>
  <conditionalFormatting sqref="M2654">
    <cfRule type="containsText" dxfId="12606" priority="13388" operator="containsText" text="Complete">
      <formula>NOT(ISERROR(SEARCH("Complete",M2654)))</formula>
    </cfRule>
  </conditionalFormatting>
  <conditionalFormatting sqref="I2654">
    <cfRule type="cellIs" dxfId="12605" priority="13387" operator="greaterThan">
      <formula>2.35</formula>
    </cfRule>
  </conditionalFormatting>
  <conditionalFormatting sqref="I2654">
    <cfRule type="cellIs" dxfId="12604" priority="13386" operator="greaterThan">
      <formula>2.35</formula>
    </cfRule>
  </conditionalFormatting>
  <conditionalFormatting sqref="I2654">
    <cfRule type="cellIs" dxfId="12603" priority="13385" operator="greaterThan">
      <formula>2.35</formula>
    </cfRule>
  </conditionalFormatting>
  <conditionalFormatting sqref="I2654">
    <cfRule type="cellIs" dxfId="12602" priority="13384" operator="greaterThan">
      <formula>2.35</formula>
    </cfRule>
  </conditionalFormatting>
  <conditionalFormatting sqref="J2655">
    <cfRule type="notContainsBlanks" dxfId="12601" priority="13383">
      <formula>LEN(TRIM(J2655))&gt;0</formula>
    </cfRule>
  </conditionalFormatting>
  <conditionalFormatting sqref="K2655">
    <cfRule type="notContainsBlanks" dxfId="12600" priority="13382">
      <formula>LEN(TRIM(K2655))&gt;0</formula>
    </cfRule>
  </conditionalFormatting>
  <conditionalFormatting sqref="J2655">
    <cfRule type="notContainsBlanks" dxfId="12599" priority="13381">
      <formula>LEN(TRIM(J2655))&gt;0</formula>
    </cfRule>
  </conditionalFormatting>
  <conditionalFormatting sqref="K2655">
    <cfRule type="notContainsBlanks" dxfId="12598" priority="13380">
      <formula>LEN(TRIM(K2655))&gt;0</formula>
    </cfRule>
  </conditionalFormatting>
  <conditionalFormatting sqref="J2655">
    <cfRule type="notContainsBlanks" dxfId="12597" priority="13379">
      <formula>LEN(TRIM(J2655))&gt;0</formula>
    </cfRule>
  </conditionalFormatting>
  <conditionalFormatting sqref="K2655">
    <cfRule type="notContainsBlanks" dxfId="12596" priority="13378">
      <formula>LEN(TRIM(K2655))&gt;0</formula>
    </cfRule>
  </conditionalFormatting>
  <conditionalFormatting sqref="J2655">
    <cfRule type="notContainsBlanks" dxfId="12595" priority="13377">
      <formula>LEN(TRIM(J2655))&gt;0</formula>
    </cfRule>
  </conditionalFormatting>
  <conditionalFormatting sqref="K2655">
    <cfRule type="notContainsBlanks" dxfId="12594" priority="13376">
      <formula>LEN(TRIM(K2655))&gt;0</formula>
    </cfRule>
  </conditionalFormatting>
  <conditionalFormatting sqref="M2655">
    <cfRule type="containsText" dxfId="12593" priority="13375" operator="containsText" text="Complete">
      <formula>NOT(ISERROR(SEARCH("Complete",M2655)))</formula>
    </cfRule>
  </conditionalFormatting>
  <conditionalFormatting sqref="M2655">
    <cfRule type="containsText" dxfId="12592" priority="13374" operator="containsText" text="Complete">
      <formula>NOT(ISERROR(SEARCH("Complete",M2655)))</formula>
    </cfRule>
  </conditionalFormatting>
  <conditionalFormatting sqref="M2655">
    <cfRule type="containsText" dxfId="12591" priority="13373" operator="containsText" text="Complete">
      <formula>NOT(ISERROR(SEARCH("Complete",M2655)))</formula>
    </cfRule>
  </conditionalFormatting>
  <conditionalFormatting sqref="M2655">
    <cfRule type="containsText" dxfId="12590" priority="13372" operator="containsText" text="Complete">
      <formula>NOT(ISERROR(SEARCH("Complete",M2655)))</formula>
    </cfRule>
  </conditionalFormatting>
  <conditionalFormatting sqref="I2655">
    <cfRule type="cellIs" dxfId="12589" priority="13371" operator="greaterThan">
      <formula>2.35</formula>
    </cfRule>
  </conditionalFormatting>
  <conditionalFormatting sqref="I2655">
    <cfRule type="cellIs" dxfId="12588" priority="13370" operator="greaterThan">
      <formula>2.35</formula>
    </cfRule>
  </conditionalFormatting>
  <conditionalFormatting sqref="I2655">
    <cfRule type="cellIs" dxfId="12587" priority="13369" operator="greaterThan">
      <formula>2.35</formula>
    </cfRule>
  </conditionalFormatting>
  <conditionalFormatting sqref="I2655">
    <cfRule type="cellIs" dxfId="12586" priority="13368" operator="greaterThan">
      <formula>2.35</formula>
    </cfRule>
  </conditionalFormatting>
  <conditionalFormatting sqref="J2656">
    <cfRule type="notContainsBlanks" dxfId="12585" priority="13367">
      <formula>LEN(TRIM(J2656))&gt;0</formula>
    </cfRule>
  </conditionalFormatting>
  <conditionalFormatting sqref="K2656">
    <cfRule type="notContainsBlanks" dxfId="12584" priority="13366">
      <formula>LEN(TRIM(K2656))&gt;0</formula>
    </cfRule>
  </conditionalFormatting>
  <conditionalFormatting sqref="J2656">
    <cfRule type="notContainsBlanks" dxfId="12583" priority="13365">
      <formula>LEN(TRIM(J2656))&gt;0</formula>
    </cfRule>
  </conditionalFormatting>
  <conditionalFormatting sqref="K2656">
    <cfRule type="notContainsBlanks" dxfId="12582" priority="13364">
      <formula>LEN(TRIM(K2656))&gt;0</formula>
    </cfRule>
  </conditionalFormatting>
  <conditionalFormatting sqref="J2656">
    <cfRule type="notContainsBlanks" dxfId="12581" priority="13363">
      <formula>LEN(TRIM(J2656))&gt;0</formula>
    </cfRule>
  </conditionalFormatting>
  <conditionalFormatting sqref="K2656">
    <cfRule type="notContainsBlanks" dxfId="12580" priority="13362">
      <formula>LEN(TRIM(K2656))&gt;0</formula>
    </cfRule>
  </conditionalFormatting>
  <conditionalFormatting sqref="J2656">
    <cfRule type="notContainsBlanks" dxfId="12579" priority="13361">
      <formula>LEN(TRIM(J2656))&gt;0</formula>
    </cfRule>
  </conditionalFormatting>
  <conditionalFormatting sqref="K2656">
    <cfRule type="notContainsBlanks" dxfId="12578" priority="13360">
      <formula>LEN(TRIM(K2656))&gt;0</formula>
    </cfRule>
  </conditionalFormatting>
  <conditionalFormatting sqref="M2656">
    <cfRule type="containsText" dxfId="12577" priority="13359" operator="containsText" text="Complete">
      <formula>NOT(ISERROR(SEARCH("Complete",M2656)))</formula>
    </cfRule>
  </conditionalFormatting>
  <conditionalFormatting sqref="M2656">
    <cfRule type="containsText" dxfId="12576" priority="13358" operator="containsText" text="Complete">
      <formula>NOT(ISERROR(SEARCH("Complete",M2656)))</formula>
    </cfRule>
  </conditionalFormatting>
  <conditionalFormatting sqref="M2656">
    <cfRule type="containsText" dxfId="12575" priority="13357" operator="containsText" text="Complete">
      <formula>NOT(ISERROR(SEARCH("Complete",M2656)))</formula>
    </cfRule>
  </conditionalFormatting>
  <conditionalFormatting sqref="M2656">
    <cfRule type="containsText" dxfId="12574" priority="13356" operator="containsText" text="Complete">
      <formula>NOT(ISERROR(SEARCH("Complete",M2656)))</formula>
    </cfRule>
  </conditionalFormatting>
  <conditionalFormatting sqref="I2656">
    <cfRule type="cellIs" dxfId="12573" priority="13355" operator="greaterThan">
      <formula>2.35</formula>
    </cfRule>
  </conditionalFormatting>
  <conditionalFormatting sqref="I2656">
    <cfRule type="cellIs" dxfId="12572" priority="13354" operator="greaterThan">
      <formula>2.35</formula>
    </cfRule>
  </conditionalFormatting>
  <conditionalFormatting sqref="I2656">
    <cfRule type="cellIs" dxfId="12571" priority="13353" operator="greaterThan">
      <formula>2.35</formula>
    </cfRule>
  </conditionalFormatting>
  <conditionalFormatting sqref="I2656">
    <cfRule type="cellIs" dxfId="12570" priority="13352" operator="greaterThan">
      <formula>2.35</formula>
    </cfRule>
  </conditionalFormatting>
  <conditionalFormatting sqref="J2657">
    <cfRule type="notContainsBlanks" dxfId="12569" priority="13351">
      <formula>LEN(TRIM(J2657))&gt;0</formula>
    </cfRule>
  </conditionalFormatting>
  <conditionalFormatting sqref="K2657">
    <cfRule type="notContainsBlanks" dxfId="12568" priority="13350">
      <formula>LEN(TRIM(K2657))&gt;0</formula>
    </cfRule>
  </conditionalFormatting>
  <conditionalFormatting sqref="J2657">
    <cfRule type="notContainsBlanks" dxfId="12567" priority="13349">
      <formula>LEN(TRIM(J2657))&gt;0</formula>
    </cfRule>
  </conditionalFormatting>
  <conditionalFormatting sqref="K2657">
    <cfRule type="notContainsBlanks" dxfId="12566" priority="13348">
      <formula>LEN(TRIM(K2657))&gt;0</formula>
    </cfRule>
  </conditionalFormatting>
  <conditionalFormatting sqref="J2657">
    <cfRule type="notContainsBlanks" dxfId="12565" priority="13347">
      <formula>LEN(TRIM(J2657))&gt;0</formula>
    </cfRule>
  </conditionalFormatting>
  <conditionalFormatting sqref="K2657">
    <cfRule type="notContainsBlanks" dxfId="12564" priority="13346">
      <formula>LEN(TRIM(K2657))&gt;0</formula>
    </cfRule>
  </conditionalFormatting>
  <conditionalFormatting sqref="J2657">
    <cfRule type="notContainsBlanks" dxfId="12563" priority="13345">
      <formula>LEN(TRIM(J2657))&gt;0</formula>
    </cfRule>
  </conditionalFormatting>
  <conditionalFormatting sqref="K2657">
    <cfRule type="notContainsBlanks" dxfId="12562" priority="13344">
      <formula>LEN(TRIM(K2657))&gt;0</formula>
    </cfRule>
  </conditionalFormatting>
  <conditionalFormatting sqref="M2657">
    <cfRule type="containsText" dxfId="12561" priority="13343" operator="containsText" text="Complete">
      <formula>NOT(ISERROR(SEARCH("Complete",M2657)))</formula>
    </cfRule>
  </conditionalFormatting>
  <conditionalFormatting sqref="M2657">
    <cfRule type="containsText" dxfId="12560" priority="13342" operator="containsText" text="Complete">
      <formula>NOT(ISERROR(SEARCH("Complete",M2657)))</formula>
    </cfRule>
  </conditionalFormatting>
  <conditionalFormatting sqref="M2657">
    <cfRule type="containsText" dxfId="12559" priority="13341" operator="containsText" text="Complete">
      <formula>NOT(ISERROR(SEARCH("Complete",M2657)))</formula>
    </cfRule>
  </conditionalFormatting>
  <conditionalFormatting sqref="M2657">
    <cfRule type="containsText" dxfId="12558" priority="13340" operator="containsText" text="Complete">
      <formula>NOT(ISERROR(SEARCH("Complete",M2657)))</formula>
    </cfRule>
  </conditionalFormatting>
  <conditionalFormatting sqref="I2657">
    <cfRule type="cellIs" dxfId="12557" priority="13339" operator="greaterThan">
      <formula>2.35</formula>
    </cfRule>
  </conditionalFormatting>
  <conditionalFormatting sqref="I2657">
    <cfRule type="cellIs" dxfId="12556" priority="13338" operator="greaterThan">
      <formula>2.35</formula>
    </cfRule>
  </conditionalFormatting>
  <conditionalFormatting sqref="I2657">
    <cfRule type="cellIs" dxfId="12555" priority="13337" operator="greaterThan">
      <formula>2.35</formula>
    </cfRule>
  </conditionalFormatting>
  <conditionalFormatting sqref="I2657">
    <cfRule type="cellIs" dxfId="12554" priority="13336" operator="greaterThan">
      <formula>2.35</formula>
    </cfRule>
  </conditionalFormatting>
  <conditionalFormatting sqref="J2658">
    <cfRule type="notContainsBlanks" dxfId="12553" priority="13335">
      <formula>LEN(TRIM(J2658))&gt;0</formula>
    </cfRule>
  </conditionalFormatting>
  <conditionalFormatting sqref="K2658">
    <cfRule type="notContainsBlanks" dxfId="12552" priority="13334">
      <formula>LEN(TRIM(K2658))&gt;0</formula>
    </cfRule>
  </conditionalFormatting>
  <conditionalFormatting sqref="J2658">
    <cfRule type="notContainsBlanks" dxfId="12551" priority="13333">
      <formula>LEN(TRIM(J2658))&gt;0</formula>
    </cfRule>
  </conditionalFormatting>
  <conditionalFormatting sqref="K2658">
    <cfRule type="notContainsBlanks" dxfId="12550" priority="13332">
      <formula>LEN(TRIM(K2658))&gt;0</formula>
    </cfRule>
  </conditionalFormatting>
  <conditionalFormatting sqref="J2658">
    <cfRule type="notContainsBlanks" dxfId="12549" priority="13331">
      <formula>LEN(TRIM(J2658))&gt;0</formula>
    </cfRule>
  </conditionalFormatting>
  <conditionalFormatting sqref="K2658">
    <cfRule type="notContainsBlanks" dxfId="12548" priority="13330">
      <formula>LEN(TRIM(K2658))&gt;0</formula>
    </cfRule>
  </conditionalFormatting>
  <conditionalFormatting sqref="J2658">
    <cfRule type="notContainsBlanks" dxfId="12547" priority="13329">
      <formula>LEN(TRIM(J2658))&gt;0</formula>
    </cfRule>
  </conditionalFormatting>
  <conditionalFormatting sqref="K2658">
    <cfRule type="notContainsBlanks" dxfId="12546" priority="13328">
      <formula>LEN(TRIM(K2658))&gt;0</formula>
    </cfRule>
  </conditionalFormatting>
  <conditionalFormatting sqref="M2658">
    <cfRule type="containsText" dxfId="12545" priority="13327" operator="containsText" text="Complete">
      <formula>NOT(ISERROR(SEARCH("Complete",M2658)))</formula>
    </cfRule>
  </conditionalFormatting>
  <conditionalFormatting sqref="M2658">
    <cfRule type="containsText" dxfId="12544" priority="13326" operator="containsText" text="Complete">
      <formula>NOT(ISERROR(SEARCH("Complete",M2658)))</formula>
    </cfRule>
  </conditionalFormatting>
  <conditionalFormatting sqref="M2658">
    <cfRule type="containsText" dxfId="12543" priority="13325" operator="containsText" text="Complete">
      <formula>NOT(ISERROR(SEARCH("Complete",M2658)))</formula>
    </cfRule>
  </conditionalFormatting>
  <conditionalFormatting sqref="M2658">
    <cfRule type="containsText" dxfId="12542" priority="13324" operator="containsText" text="Complete">
      <formula>NOT(ISERROR(SEARCH("Complete",M2658)))</formula>
    </cfRule>
  </conditionalFormatting>
  <conditionalFormatting sqref="I2658">
    <cfRule type="cellIs" dxfId="12541" priority="13323" operator="greaterThan">
      <formula>2.35</formula>
    </cfRule>
  </conditionalFormatting>
  <conditionalFormatting sqref="I2658">
    <cfRule type="cellIs" dxfId="12540" priority="13322" operator="greaterThan">
      <formula>2.35</formula>
    </cfRule>
  </conditionalFormatting>
  <conditionalFormatting sqref="I2658">
    <cfRule type="cellIs" dxfId="12539" priority="13321" operator="greaterThan">
      <formula>2.35</formula>
    </cfRule>
  </conditionalFormatting>
  <conditionalFormatting sqref="I2658">
    <cfRule type="cellIs" dxfId="12538" priority="13320" operator="greaterThan">
      <formula>2.35</formula>
    </cfRule>
  </conditionalFormatting>
  <conditionalFormatting sqref="J2659">
    <cfRule type="notContainsBlanks" dxfId="12537" priority="13319">
      <formula>LEN(TRIM(J2659))&gt;0</formula>
    </cfRule>
  </conditionalFormatting>
  <conditionalFormatting sqref="K2659">
    <cfRule type="notContainsBlanks" dxfId="12536" priority="13318">
      <formula>LEN(TRIM(K2659))&gt;0</formula>
    </cfRule>
  </conditionalFormatting>
  <conditionalFormatting sqref="J2659">
    <cfRule type="notContainsBlanks" dxfId="12535" priority="13317">
      <formula>LEN(TRIM(J2659))&gt;0</formula>
    </cfRule>
  </conditionalFormatting>
  <conditionalFormatting sqref="K2659">
    <cfRule type="notContainsBlanks" dxfId="12534" priority="13316">
      <formula>LEN(TRIM(K2659))&gt;0</formula>
    </cfRule>
  </conditionalFormatting>
  <conditionalFormatting sqref="J2659">
    <cfRule type="notContainsBlanks" dxfId="12533" priority="13315">
      <formula>LEN(TRIM(J2659))&gt;0</formula>
    </cfRule>
  </conditionalFormatting>
  <conditionalFormatting sqref="K2659">
    <cfRule type="notContainsBlanks" dxfId="12532" priority="13314">
      <formula>LEN(TRIM(K2659))&gt;0</formula>
    </cfRule>
  </conditionalFormatting>
  <conditionalFormatting sqref="J2659">
    <cfRule type="notContainsBlanks" dxfId="12531" priority="13313">
      <formula>LEN(TRIM(J2659))&gt;0</formula>
    </cfRule>
  </conditionalFormatting>
  <conditionalFormatting sqref="K2659">
    <cfRule type="notContainsBlanks" dxfId="12530" priority="13312">
      <formula>LEN(TRIM(K2659))&gt;0</formula>
    </cfRule>
  </conditionalFormatting>
  <conditionalFormatting sqref="M2659">
    <cfRule type="containsText" dxfId="12529" priority="13311" operator="containsText" text="Complete">
      <formula>NOT(ISERROR(SEARCH("Complete",M2659)))</formula>
    </cfRule>
  </conditionalFormatting>
  <conditionalFormatting sqref="M2659">
    <cfRule type="containsText" dxfId="12528" priority="13310" operator="containsText" text="Complete">
      <formula>NOT(ISERROR(SEARCH("Complete",M2659)))</formula>
    </cfRule>
  </conditionalFormatting>
  <conditionalFormatting sqref="M2659">
    <cfRule type="containsText" dxfId="12527" priority="13309" operator="containsText" text="Complete">
      <formula>NOT(ISERROR(SEARCH("Complete",M2659)))</formula>
    </cfRule>
  </conditionalFormatting>
  <conditionalFormatting sqref="M2659">
    <cfRule type="containsText" dxfId="12526" priority="13308" operator="containsText" text="Complete">
      <formula>NOT(ISERROR(SEARCH("Complete",M2659)))</formula>
    </cfRule>
  </conditionalFormatting>
  <conditionalFormatting sqref="I2659">
    <cfRule type="cellIs" dxfId="12525" priority="13307" operator="greaterThan">
      <formula>2.35</formula>
    </cfRule>
  </conditionalFormatting>
  <conditionalFormatting sqref="I2659">
    <cfRule type="cellIs" dxfId="12524" priority="13306" operator="greaterThan">
      <formula>2.35</formula>
    </cfRule>
  </conditionalFormatting>
  <conditionalFormatting sqref="I2659">
    <cfRule type="cellIs" dxfId="12523" priority="13305" operator="greaterThan">
      <formula>2.35</formula>
    </cfRule>
  </conditionalFormatting>
  <conditionalFormatting sqref="I2659">
    <cfRule type="cellIs" dxfId="12522" priority="13304" operator="greaterThan">
      <formula>2.35</formula>
    </cfRule>
  </conditionalFormatting>
  <conditionalFormatting sqref="J2660">
    <cfRule type="notContainsBlanks" dxfId="12521" priority="13303">
      <formula>LEN(TRIM(J2660))&gt;0</formula>
    </cfRule>
  </conditionalFormatting>
  <conditionalFormatting sqref="K2660">
    <cfRule type="notContainsBlanks" dxfId="12520" priority="13302">
      <formula>LEN(TRIM(K2660))&gt;0</formula>
    </cfRule>
  </conditionalFormatting>
  <conditionalFormatting sqref="J2660">
    <cfRule type="notContainsBlanks" dxfId="12519" priority="13301">
      <formula>LEN(TRIM(J2660))&gt;0</formula>
    </cfRule>
  </conditionalFormatting>
  <conditionalFormatting sqref="K2660">
    <cfRule type="notContainsBlanks" dxfId="12518" priority="13300">
      <formula>LEN(TRIM(K2660))&gt;0</formula>
    </cfRule>
  </conditionalFormatting>
  <conditionalFormatting sqref="J2660">
    <cfRule type="notContainsBlanks" dxfId="12517" priority="13299">
      <formula>LEN(TRIM(J2660))&gt;0</formula>
    </cfRule>
  </conditionalFormatting>
  <conditionalFormatting sqref="K2660">
    <cfRule type="notContainsBlanks" dxfId="12516" priority="13298">
      <formula>LEN(TRIM(K2660))&gt;0</formula>
    </cfRule>
  </conditionalFormatting>
  <conditionalFormatting sqref="J2660">
    <cfRule type="notContainsBlanks" dxfId="12515" priority="13297">
      <formula>LEN(TRIM(J2660))&gt;0</formula>
    </cfRule>
  </conditionalFormatting>
  <conditionalFormatting sqref="K2660">
    <cfRule type="notContainsBlanks" dxfId="12514" priority="13296">
      <formula>LEN(TRIM(K2660))&gt;0</formula>
    </cfRule>
  </conditionalFormatting>
  <conditionalFormatting sqref="M2660">
    <cfRule type="containsText" dxfId="12513" priority="13295" operator="containsText" text="Complete">
      <formula>NOT(ISERROR(SEARCH("Complete",M2660)))</formula>
    </cfRule>
  </conditionalFormatting>
  <conditionalFormatting sqref="M2660">
    <cfRule type="containsText" dxfId="12512" priority="13294" operator="containsText" text="Complete">
      <formula>NOT(ISERROR(SEARCH("Complete",M2660)))</formula>
    </cfRule>
  </conditionalFormatting>
  <conditionalFormatting sqref="M2660">
    <cfRule type="containsText" dxfId="12511" priority="13293" operator="containsText" text="Complete">
      <formula>NOT(ISERROR(SEARCH("Complete",M2660)))</formula>
    </cfRule>
  </conditionalFormatting>
  <conditionalFormatting sqref="M2660">
    <cfRule type="containsText" dxfId="12510" priority="13292" operator="containsText" text="Complete">
      <formula>NOT(ISERROR(SEARCH("Complete",M2660)))</formula>
    </cfRule>
  </conditionalFormatting>
  <conditionalFormatting sqref="I2660">
    <cfRule type="cellIs" dxfId="12509" priority="13291" operator="greaterThan">
      <formula>2.35</formula>
    </cfRule>
  </conditionalFormatting>
  <conditionalFormatting sqref="I2660">
    <cfRule type="cellIs" dxfId="12508" priority="13290" operator="greaterThan">
      <formula>2.35</formula>
    </cfRule>
  </conditionalFormatting>
  <conditionalFormatting sqref="I2660">
    <cfRule type="cellIs" dxfId="12507" priority="13289" operator="greaterThan">
      <formula>2.35</formula>
    </cfRule>
  </conditionalFormatting>
  <conditionalFormatting sqref="I2660">
    <cfRule type="cellIs" dxfId="12506" priority="13288" operator="greaterThan">
      <formula>2.35</formula>
    </cfRule>
  </conditionalFormatting>
  <conditionalFormatting sqref="J2661">
    <cfRule type="notContainsBlanks" dxfId="12505" priority="13287">
      <formula>LEN(TRIM(J2661))&gt;0</formula>
    </cfRule>
  </conditionalFormatting>
  <conditionalFormatting sqref="K2661">
    <cfRule type="notContainsBlanks" dxfId="12504" priority="13286">
      <formula>LEN(TRIM(K2661))&gt;0</formula>
    </cfRule>
  </conditionalFormatting>
  <conditionalFormatting sqref="J2661">
    <cfRule type="notContainsBlanks" dxfId="12503" priority="13285">
      <formula>LEN(TRIM(J2661))&gt;0</formula>
    </cfRule>
  </conditionalFormatting>
  <conditionalFormatting sqref="K2661">
    <cfRule type="notContainsBlanks" dxfId="12502" priority="13284">
      <formula>LEN(TRIM(K2661))&gt;0</formula>
    </cfRule>
  </conditionalFormatting>
  <conditionalFormatting sqref="J2661">
    <cfRule type="notContainsBlanks" dxfId="12501" priority="13283">
      <formula>LEN(TRIM(J2661))&gt;0</formula>
    </cfRule>
  </conditionalFormatting>
  <conditionalFormatting sqref="K2661">
    <cfRule type="notContainsBlanks" dxfId="12500" priority="13282">
      <formula>LEN(TRIM(K2661))&gt;0</formula>
    </cfRule>
  </conditionalFormatting>
  <conditionalFormatting sqref="J2661">
    <cfRule type="notContainsBlanks" dxfId="12499" priority="13281">
      <formula>LEN(TRIM(J2661))&gt;0</formula>
    </cfRule>
  </conditionalFormatting>
  <conditionalFormatting sqref="K2661">
    <cfRule type="notContainsBlanks" dxfId="12498" priority="13280">
      <formula>LEN(TRIM(K2661))&gt;0</formula>
    </cfRule>
  </conditionalFormatting>
  <conditionalFormatting sqref="M2661">
    <cfRule type="containsText" dxfId="12497" priority="13279" operator="containsText" text="Complete">
      <formula>NOT(ISERROR(SEARCH("Complete",M2661)))</formula>
    </cfRule>
  </conditionalFormatting>
  <conditionalFormatting sqref="M2661">
    <cfRule type="containsText" dxfId="12496" priority="13278" operator="containsText" text="Complete">
      <formula>NOT(ISERROR(SEARCH("Complete",M2661)))</formula>
    </cfRule>
  </conditionalFormatting>
  <conditionalFormatting sqref="M2661">
    <cfRule type="containsText" dxfId="12495" priority="13277" operator="containsText" text="Complete">
      <formula>NOT(ISERROR(SEARCH("Complete",M2661)))</formula>
    </cfRule>
  </conditionalFormatting>
  <conditionalFormatting sqref="M2661">
    <cfRule type="containsText" dxfId="12494" priority="13276" operator="containsText" text="Complete">
      <formula>NOT(ISERROR(SEARCH("Complete",M2661)))</formula>
    </cfRule>
  </conditionalFormatting>
  <conditionalFormatting sqref="I2661">
    <cfRule type="cellIs" dxfId="12493" priority="13275" operator="greaterThan">
      <formula>2.35</formula>
    </cfRule>
  </conditionalFormatting>
  <conditionalFormatting sqref="I2661">
    <cfRule type="cellIs" dxfId="12492" priority="13274" operator="greaterThan">
      <formula>2.35</formula>
    </cfRule>
  </conditionalFormatting>
  <conditionalFormatting sqref="I2661">
    <cfRule type="cellIs" dxfId="12491" priority="13273" operator="greaterThan">
      <formula>2.35</formula>
    </cfRule>
  </conditionalFormatting>
  <conditionalFormatting sqref="I2661">
    <cfRule type="cellIs" dxfId="12490" priority="13272" operator="greaterThan">
      <formula>2.35</formula>
    </cfRule>
  </conditionalFormatting>
  <conditionalFormatting sqref="J2668">
    <cfRule type="notContainsBlanks" dxfId="12489" priority="13255">
      <formula>LEN(TRIM(J2668))&gt;0</formula>
    </cfRule>
  </conditionalFormatting>
  <conditionalFormatting sqref="K2668">
    <cfRule type="notContainsBlanks" dxfId="12488" priority="13254">
      <formula>LEN(TRIM(K2668))&gt;0</formula>
    </cfRule>
  </conditionalFormatting>
  <conditionalFormatting sqref="M2668">
    <cfRule type="containsText" dxfId="12487" priority="13253" operator="containsText" text="Complete">
      <formula>NOT(ISERROR(SEARCH("Complete",M2668)))</formula>
    </cfRule>
  </conditionalFormatting>
  <conditionalFormatting sqref="I2668">
    <cfRule type="cellIs" dxfId="12486" priority="13252" operator="greaterThan">
      <formula>2.35</formula>
    </cfRule>
  </conditionalFormatting>
  <conditionalFormatting sqref="J2669">
    <cfRule type="notContainsBlanks" dxfId="12485" priority="13251">
      <formula>LEN(TRIM(J2669))&gt;0</formula>
    </cfRule>
  </conditionalFormatting>
  <conditionalFormatting sqref="K2669">
    <cfRule type="notContainsBlanks" dxfId="12484" priority="13250">
      <formula>LEN(TRIM(K2669))&gt;0</formula>
    </cfRule>
  </conditionalFormatting>
  <conditionalFormatting sqref="M2669">
    <cfRule type="containsText" dxfId="12483" priority="13249" operator="containsText" text="Complete">
      <formula>NOT(ISERROR(SEARCH("Complete",M2669)))</formula>
    </cfRule>
  </conditionalFormatting>
  <conditionalFormatting sqref="I2669">
    <cfRule type="cellIs" dxfId="12482" priority="13248" operator="greaterThan">
      <formula>2.35</formula>
    </cfRule>
  </conditionalFormatting>
  <conditionalFormatting sqref="J2670">
    <cfRule type="notContainsBlanks" dxfId="12481" priority="13247">
      <formula>LEN(TRIM(J2670))&gt;0</formula>
    </cfRule>
  </conditionalFormatting>
  <conditionalFormatting sqref="K2670">
    <cfRule type="notContainsBlanks" dxfId="12480" priority="13246">
      <formula>LEN(TRIM(K2670))&gt;0</formula>
    </cfRule>
  </conditionalFormatting>
  <conditionalFormatting sqref="M2670">
    <cfRule type="containsText" dxfId="12479" priority="13245" operator="containsText" text="Complete">
      <formula>NOT(ISERROR(SEARCH("Complete",M2670)))</formula>
    </cfRule>
  </conditionalFormatting>
  <conditionalFormatting sqref="I2670">
    <cfRule type="cellIs" dxfId="12478" priority="13244" operator="greaterThan">
      <formula>2.35</formula>
    </cfRule>
  </conditionalFormatting>
  <conditionalFormatting sqref="J2671">
    <cfRule type="notContainsBlanks" dxfId="12477" priority="13243">
      <formula>LEN(TRIM(J2671))&gt;0</formula>
    </cfRule>
  </conditionalFormatting>
  <conditionalFormatting sqref="K2671">
    <cfRule type="notContainsBlanks" dxfId="12476" priority="13242">
      <formula>LEN(TRIM(K2671))&gt;0</formula>
    </cfRule>
  </conditionalFormatting>
  <conditionalFormatting sqref="M2671">
    <cfRule type="containsText" dxfId="12475" priority="13241" operator="containsText" text="Complete">
      <formula>NOT(ISERROR(SEARCH("Complete",M2671)))</formula>
    </cfRule>
  </conditionalFormatting>
  <conditionalFormatting sqref="I2671">
    <cfRule type="cellIs" dxfId="12474" priority="13240" operator="greaterThan">
      <formula>2.35</formula>
    </cfRule>
  </conditionalFormatting>
  <conditionalFormatting sqref="J2672">
    <cfRule type="notContainsBlanks" dxfId="12473" priority="13239">
      <formula>LEN(TRIM(J2672))&gt;0</formula>
    </cfRule>
  </conditionalFormatting>
  <conditionalFormatting sqref="K2672">
    <cfRule type="notContainsBlanks" dxfId="12472" priority="13238">
      <formula>LEN(TRIM(K2672))&gt;0</formula>
    </cfRule>
  </conditionalFormatting>
  <conditionalFormatting sqref="M2672">
    <cfRule type="containsText" dxfId="12471" priority="13237" operator="containsText" text="Complete">
      <formula>NOT(ISERROR(SEARCH("Complete",M2672)))</formula>
    </cfRule>
  </conditionalFormatting>
  <conditionalFormatting sqref="I2672">
    <cfRule type="cellIs" dxfId="12470" priority="13236" operator="greaterThan">
      <formula>2.35</formula>
    </cfRule>
  </conditionalFormatting>
  <conditionalFormatting sqref="J2673">
    <cfRule type="notContainsBlanks" dxfId="12469" priority="13235">
      <formula>LEN(TRIM(J2673))&gt;0</formula>
    </cfRule>
  </conditionalFormatting>
  <conditionalFormatting sqref="K2673">
    <cfRule type="notContainsBlanks" dxfId="12468" priority="13234">
      <formula>LEN(TRIM(K2673))&gt;0</formula>
    </cfRule>
  </conditionalFormatting>
  <conditionalFormatting sqref="M2673">
    <cfRule type="containsText" dxfId="12467" priority="13233" operator="containsText" text="Complete">
      <formula>NOT(ISERROR(SEARCH("Complete",M2673)))</formula>
    </cfRule>
  </conditionalFormatting>
  <conditionalFormatting sqref="I2673">
    <cfRule type="cellIs" dxfId="12466" priority="13232" operator="greaterThan">
      <formula>2.35</formula>
    </cfRule>
  </conditionalFormatting>
  <conditionalFormatting sqref="J2674">
    <cfRule type="notContainsBlanks" dxfId="12465" priority="13231">
      <formula>LEN(TRIM(J2674))&gt;0</formula>
    </cfRule>
  </conditionalFormatting>
  <conditionalFormatting sqref="K2674">
    <cfRule type="notContainsBlanks" dxfId="12464" priority="13230">
      <formula>LEN(TRIM(K2674))&gt;0</formula>
    </cfRule>
  </conditionalFormatting>
  <conditionalFormatting sqref="M2674">
    <cfRule type="containsText" dxfId="12463" priority="13229" operator="containsText" text="Complete">
      <formula>NOT(ISERROR(SEARCH("Complete",M2674)))</formula>
    </cfRule>
  </conditionalFormatting>
  <conditionalFormatting sqref="I2674">
    <cfRule type="cellIs" dxfId="12462" priority="13228" operator="greaterThan">
      <formula>2.35</formula>
    </cfRule>
  </conditionalFormatting>
  <conditionalFormatting sqref="J2675">
    <cfRule type="notContainsBlanks" dxfId="12461" priority="13227">
      <formula>LEN(TRIM(J2675))&gt;0</formula>
    </cfRule>
  </conditionalFormatting>
  <conditionalFormatting sqref="K2675">
    <cfRule type="notContainsBlanks" dxfId="12460" priority="13226">
      <formula>LEN(TRIM(K2675))&gt;0</formula>
    </cfRule>
  </conditionalFormatting>
  <conditionalFormatting sqref="M2675">
    <cfRule type="containsText" dxfId="12459" priority="13225" operator="containsText" text="Complete">
      <formula>NOT(ISERROR(SEARCH("Complete",M2675)))</formula>
    </cfRule>
  </conditionalFormatting>
  <conditionalFormatting sqref="I2675">
    <cfRule type="cellIs" dxfId="12458" priority="13224" operator="greaterThan">
      <formula>2.35</formula>
    </cfRule>
  </conditionalFormatting>
  <conditionalFormatting sqref="J2676">
    <cfRule type="notContainsBlanks" dxfId="12457" priority="13223">
      <formula>LEN(TRIM(J2676))&gt;0</formula>
    </cfRule>
  </conditionalFormatting>
  <conditionalFormatting sqref="K2676">
    <cfRule type="notContainsBlanks" dxfId="12456" priority="13222">
      <formula>LEN(TRIM(K2676))&gt;0</formula>
    </cfRule>
  </conditionalFormatting>
  <conditionalFormatting sqref="M2676">
    <cfRule type="containsText" dxfId="12455" priority="13221" operator="containsText" text="Complete">
      <formula>NOT(ISERROR(SEARCH("Complete",M2676)))</formula>
    </cfRule>
  </conditionalFormatting>
  <conditionalFormatting sqref="I2676">
    <cfRule type="cellIs" dxfId="12454" priority="13220" operator="greaterThan">
      <formula>2.35</formula>
    </cfRule>
  </conditionalFormatting>
  <conditionalFormatting sqref="J2677">
    <cfRule type="notContainsBlanks" dxfId="12453" priority="13219">
      <formula>LEN(TRIM(J2677))&gt;0</formula>
    </cfRule>
  </conditionalFormatting>
  <conditionalFormatting sqref="K2677">
    <cfRule type="notContainsBlanks" dxfId="12452" priority="13218">
      <formula>LEN(TRIM(K2677))&gt;0</formula>
    </cfRule>
  </conditionalFormatting>
  <conditionalFormatting sqref="M2677">
    <cfRule type="containsText" dxfId="12451" priority="13217" operator="containsText" text="Complete">
      <formula>NOT(ISERROR(SEARCH("Complete",M2677)))</formula>
    </cfRule>
  </conditionalFormatting>
  <conditionalFormatting sqref="I2677">
    <cfRule type="cellIs" dxfId="12450" priority="13216" operator="greaterThan">
      <formula>2.35</formula>
    </cfRule>
  </conditionalFormatting>
  <conditionalFormatting sqref="J2678">
    <cfRule type="notContainsBlanks" dxfId="12449" priority="13215">
      <formula>LEN(TRIM(J2678))&gt;0</formula>
    </cfRule>
  </conditionalFormatting>
  <conditionalFormatting sqref="K2678">
    <cfRule type="notContainsBlanks" dxfId="12448" priority="13214">
      <formula>LEN(TRIM(K2678))&gt;0</formula>
    </cfRule>
  </conditionalFormatting>
  <conditionalFormatting sqref="M2678">
    <cfRule type="containsText" dxfId="12447" priority="13213" operator="containsText" text="Complete">
      <formula>NOT(ISERROR(SEARCH("Complete",M2678)))</formula>
    </cfRule>
  </conditionalFormatting>
  <conditionalFormatting sqref="I2678">
    <cfRule type="cellIs" dxfId="12446" priority="13212" operator="greaterThan">
      <formula>2.35</formula>
    </cfRule>
  </conditionalFormatting>
  <conditionalFormatting sqref="J2679">
    <cfRule type="notContainsBlanks" dxfId="12445" priority="13211">
      <formula>LEN(TRIM(J2679))&gt;0</formula>
    </cfRule>
  </conditionalFormatting>
  <conditionalFormatting sqref="K2679">
    <cfRule type="notContainsBlanks" dxfId="12444" priority="13210">
      <formula>LEN(TRIM(K2679))&gt;0</formula>
    </cfRule>
  </conditionalFormatting>
  <conditionalFormatting sqref="M2679">
    <cfRule type="containsText" dxfId="12443" priority="13209" operator="containsText" text="Complete">
      <formula>NOT(ISERROR(SEARCH("Complete",M2679)))</formula>
    </cfRule>
  </conditionalFormatting>
  <conditionalFormatting sqref="I2679">
    <cfRule type="cellIs" dxfId="12442" priority="13208" operator="greaterThan">
      <formula>2.35</formula>
    </cfRule>
  </conditionalFormatting>
  <conditionalFormatting sqref="J2680">
    <cfRule type="notContainsBlanks" dxfId="12441" priority="13207">
      <formula>LEN(TRIM(J2680))&gt;0</formula>
    </cfRule>
  </conditionalFormatting>
  <conditionalFormatting sqref="K2680">
    <cfRule type="notContainsBlanks" dxfId="12440" priority="13206">
      <formula>LEN(TRIM(K2680))&gt;0</formula>
    </cfRule>
  </conditionalFormatting>
  <conditionalFormatting sqref="M2680">
    <cfRule type="containsText" dxfId="12439" priority="13205" operator="containsText" text="Complete">
      <formula>NOT(ISERROR(SEARCH("Complete",M2680)))</formula>
    </cfRule>
  </conditionalFormatting>
  <conditionalFormatting sqref="I2680">
    <cfRule type="cellIs" dxfId="12438" priority="13204" operator="greaterThan">
      <formula>2.35</formula>
    </cfRule>
  </conditionalFormatting>
  <conditionalFormatting sqref="J2681">
    <cfRule type="notContainsBlanks" dxfId="12437" priority="13203">
      <formula>LEN(TRIM(J2681))&gt;0</formula>
    </cfRule>
  </conditionalFormatting>
  <conditionalFormatting sqref="K2681">
    <cfRule type="notContainsBlanks" dxfId="12436" priority="13202">
      <formula>LEN(TRIM(K2681))&gt;0</formula>
    </cfRule>
  </conditionalFormatting>
  <conditionalFormatting sqref="M2681">
    <cfRule type="containsText" dxfId="12435" priority="13201" operator="containsText" text="Complete">
      <formula>NOT(ISERROR(SEARCH("Complete",M2681)))</formula>
    </cfRule>
  </conditionalFormatting>
  <conditionalFormatting sqref="I2681">
    <cfRule type="cellIs" dxfId="12434" priority="13200" operator="greaterThan">
      <formula>2.35</formula>
    </cfRule>
  </conditionalFormatting>
  <conditionalFormatting sqref="J2682">
    <cfRule type="notContainsBlanks" dxfId="12433" priority="13199">
      <formula>LEN(TRIM(J2682))&gt;0</formula>
    </cfRule>
  </conditionalFormatting>
  <conditionalFormatting sqref="K2682">
    <cfRule type="notContainsBlanks" dxfId="12432" priority="13198">
      <formula>LEN(TRIM(K2682))&gt;0</formula>
    </cfRule>
  </conditionalFormatting>
  <conditionalFormatting sqref="M2682">
    <cfRule type="containsText" dxfId="12431" priority="13197" operator="containsText" text="Complete">
      <formula>NOT(ISERROR(SEARCH("Complete",M2682)))</formula>
    </cfRule>
  </conditionalFormatting>
  <conditionalFormatting sqref="I2682">
    <cfRule type="cellIs" dxfId="12430" priority="13196" operator="greaterThan">
      <formula>2.35</formula>
    </cfRule>
  </conditionalFormatting>
  <conditionalFormatting sqref="J2683">
    <cfRule type="notContainsBlanks" dxfId="12429" priority="13195">
      <formula>LEN(TRIM(J2683))&gt;0</formula>
    </cfRule>
  </conditionalFormatting>
  <conditionalFormatting sqref="K2683">
    <cfRule type="notContainsBlanks" dxfId="12428" priority="13194">
      <formula>LEN(TRIM(K2683))&gt;0</formula>
    </cfRule>
  </conditionalFormatting>
  <conditionalFormatting sqref="M2683">
    <cfRule type="containsText" dxfId="12427" priority="13193" operator="containsText" text="Complete">
      <formula>NOT(ISERROR(SEARCH("Complete",M2683)))</formula>
    </cfRule>
  </conditionalFormatting>
  <conditionalFormatting sqref="I2683">
    <cfRule type="cellIs" dxfId="12426" priority="13192" operator="greaterThan">
      <formula>2.35</formula>
    </cfRule>
  </conditionalFormatting>
  <conditionalFormatting sqref="J2684">
    <cfRule type="notContainsBlanks" dxfId="12425" priority="13191">
      <formula>LEN(TRIM(J2684))&gt;0</formula>
    </cfRule>
  </conditionalFormatting>
  <conditionalFormatting sqref="K2684">
    <cfRule type="notContainsBlanks" dxfId="12424" priority="13190">
      <formula>LEN(TRIM(K2684))&gt;0</formula>
    </cfRule>
  </conditionalFormatting>
  <conditionalFormatting sqref="M2684">
    <cfRule type="containsText" dxfId="12423" priority="13189" operator="containsText" text="Complete">
      <formula>NOT(ISERROR(SEARCH("Complete",M2684)))</formula>
    </cfRule>
  </conditionalFormatting>
  <conditionalFormatting sqref="I2684">
    <cfRule type="cellIs" dxfId="12422" priority="13188" operator="greaterThan">
      <formula>2.35</formula>
    </cfRule>
  </conditionalFormatting>
  <conditionalFormatting sqref="J2685">
    <cfRule type="notContainsBlanks" dxfId="12421" priority="13187">
      <formula>LEN(TRIM(J2685))&gt;0</formula>
    </cfRule>
  </conditionalFormatting>
  <conditionalFormatting sqref="K2685">
    <cfRule type="notContainsBlanks" dxfId="12420" priority="13186">
      <formula>LEN(TRIM(K2685))&gt;0</formula>
    </cfRule>
  </conditionalFormatting>
  <conditionalFormatting sqref="M2685">
    <cfRule type="containsText" dxfId="12419" priority="13185" operator="containsText" text="Complete">
      <formula>NOT(ISERROR(SEARCH("Complete",M2685)))</formula>
    </cfRule>
  </conditionalFormatting>
  <conditionalFormatting sqref="I2685">
    <cfRule type="cellIs" dxfId="12418" priority="13184" operator="greaterThan">
      <formula>2.35</formula>
    </cfRule>
  </conditionalFormatting>
  <conditionalFormatting sqref="J2686">
    <cfRule type="notContainsBlanks" dxfId="12417" priority="13183">
      <formula>LEN(TRIM(J2686))&gt;0</formula>
    </cfRule>
  </conditionalFormatting>
  <conditionalFormatting sqref="K2686">
    <cfRule type="notContainsBlanks" dxfId="12416" priority="13182">
      <formula>LEN(TRIM(K2686))&gt;0</formula>
    </cfRule>
  </conditionalFormatting>
  <conditionalFormatting sqref="M2686">
    <cfRule type="containsText" dxfId="12415" priority="13181" operator="containsText" text="Complete">
      <formula>NOT(ISERROR(SEARCH("Complete",M2686)))</formula>
    </cfRule>
  </conditionalFormatting>
  <conditionalFormatting sqref="I2686">
    <cfRule type="cellIs" dxfId="12414" priority="13180" operator="greaterThan">
      <formula>2.35</formula>
    </cfRule>
  </conditionalFormatting>
  <conditionalFormatting sqref="J2687">
    <cfRule type="notContainsBlanks" dxfId="12413" priority="13179">
      <formula>LEN(TRIM(J2687))&gt;0</formula>
    </cfRule>
  </conditionalFormatting>
  <conditionalFormatting sqref="K2687">
    <cfRule type="notContainsBlanks" dxfId="12412" priority="13178">
      <formula>LEN(TRIM(K2687))&gt;0</formula>
    </cfRule>
  </conditionalFormatting>
  <conditionalFormatting sqref="M2687">
    <cfRule type="containsText" dxfId="12411" priority="13177" operator="containsText" text="Complete">
      <formula>NOT(ISERROR(SEARCH("Complete",M2687)))</formula>
    </cfRule>
  </conditionalFormatting>
  <conditionalFormatting sqref="I2687">
    <cfRule type="cellIs" dxfId="12410" priority="13176" operator="greaterThan">
      <formula>2.35</formula>
    </cfRule>
  </conditionalFormatting>
  <conditionalFormatting sqref="J2688">
    <cfRule type="notContainsBlanks" dxfId="12409" priority="13175">
      <formula>LEN(TRIM(J2688))&gt;0</formula>
    </cfRule>
  </conditionalFormatting>
  <conditionalFormatting sqref="K2688">
    <cfRule type="notContainsBlanks" dxfId="12408" priority="13174">
      <formula>LEN(TRIM(K2688))&gt;0</formula>
    </cfRule>
  </conditionalFormatting>
  <conditionalFormatting sqref="M2688">
    <cfRule type="containsText" dxfId="12407" priority="13173" operator="containsText" text="Complete">
      <formula>NOT(ISERROR(SEARCH("Complete",M2688)))</formula>
    </cfRule>
  </conditionalFormatting>
  <conditionalFormatting sqref="I2688">
    <cfRule type="cellIs" dxfId="12406" priority="13172" operator="greaterThan">
      <formula>2.35</formula>
    </cfRule>
  </conditionalFormatting>
  <conditionalFormatting sqref="J2689">
    <cfRule type="notContainsBlanks" dxfId="12405" priority="13171">
      <formula>LEN(TRIM(J2689))&gt;0</formula>
    </cfRule>
  </conditionalFormatting>
  <conditionalFormatting sqref="K2689">
    <cfRule type="notContainsBlanks" dxfId="12404" priority="13170">
      <formula>LEN(TRIM(K2689))&gt;0</formula>
    </cfRule>
  </conditionalFormatting>
  <conditionalFormatting sqref="M2689">
    <cfRule type="containsText" dxfId="12403" priority="13169" operator="containsText" text="Complete">
      <formula>NOT(ISERROR(SEARCH("Complete",M2689)))</formula>
    </cfRule>
  </conditionalFormatting>
  <conditionalFormatting sqref="I2689">
    <cfRule type="cellIs" dxfId="12402" priority="13168" operator="greaterThan">
      <formula>2.35</formula>
    </cfRule>
  </conditionalFormatting>
  <conditionalFormatting sqref="J2690">
    <cfRule type="notContainsBlanks" dxfId="12401" priority="13167">
      <formula>LEN(TRIM(J2690))&gt;0</formula>
    </cfRule>
  </conditionalFormatting>
  <conditionalFormatting sqref="K2690">
    <cfRule type="notContainsBlanks" dxfId="12400" priority="13166">
      <formula>LEN(TRIM(K2690))&gt;0</formula>
    </cfRule>
  </conditionalFormatting>
  <conditionalFormatting sqref="M2690">
    <cfRule type="containsText" dxfId="12399" priority="13165" operator="containsText" text="Complete">
      <formula>NOT(ISERROR(SEARCH("Complete",M2690)))</formula>
    </cfRule>
  </conditionalFormatting>
  <conditionalFormatting sqref="I2690">
    <cfRule type="cellIs" dxfId="12398" priority="13164" operator="greaterThan">
      <formula>2.35</formula>
    </cfRule>
  </conditionalFormatting>
  <conditionalFormatting sqref="J2691">
    <cfRule type="notContainsBlanks" dxfId="12397" priority="13163">
      <formula>LEN(TRIM(J2691))&gt;0</formula>
    </cfRule>
  </conditionalFormatting>
  <conditionalFormatting sqref="K2691">
    <cfRule type="notContainsBlanks" dxfId="12396" priority="13162">
      <formula>LEN(TRIM(K2691))&gt;0</formula>
    </cfRule>
  </conditionalFormatting>
  <conditionalFormatting sqref="M2691">
    <cfRule type="containsText" dxfId="12395" priority="13161" operator="containsText" text="Complete">
      <formula>NOT(ISERROR(SEARCH("Complete",M2691)))</formula>
    </cfRule>
  </conditionalFormatting>
  <conditionalFormatting sqref="I2691">
    <cfRule type="cellIs" dxfId="12394" priority="13160" operator="greaterThan">
      <formula>2.35</formula>
    </cfRule>
  </conditionalFormatting>
  <conditionalFormatting sqref="J2692">
    <cfRule type="notContainsBlanks" dxfId="12393" priority="13159">
      <formula>LEN(TRIM(J2692))&gt;0</formula>
    </cfRule>
  </conditionalFormatting>
  <conditionalFormatting sqref="K2692">
    <cfRule type="notContainsBlanks" dxfId="12392" priority="13158">
      <formula>LEN(TRIM(K2692))&gt;0</formula>
    </cfRule>
  </conditionalFormatting>
  <conditionalFormatting sqref="M2692">
    <cfRule type="containsText" dxfId="12391" priority="13157" operator="containsText" text="Complete">
      <formula>NOT(ISERROR(SEARCH("Complete",M2692)))</formula>
    </cfRule>
  </conditionalFormatting>
  <conditionalFormatting sqref="I2692">
    <cfRule type="cellIs" dxfId="12390" priority="13156" operator="greaterThan">
      <formula>2.35</formula>
    </cfRule>
  </conditionalFormatting>
  <conditionalFormatting sqref="J2693">
    <cfRule type="notContainsBlanks" dxfId="12389" priority="13155">
      <formula>LEN(TRIM(J2693))&gt;0</formula>
    </cfRule>
  </conditionalFormatting>
  <conditionalFormatting sqref="K2693">
    <cfRule type="notContainsBlanks" dxfId="12388" priority="13154">
      <formula>LEN(TRIM(K2693))&gt;0</formula>
    </cfRule>
  </conditionalFormatting>
  <conditionalFormatting sqref="M2693">
    <cfRule type="containsText" dxfId="12387" priority="13153" operator="containsText" text="Complete">
      <formula>NOT(ISERROR(SEARCH("Complete",M2693)))</formula>
    </cfRule>
  </conditionalFormatting>
  <conditionalFormatting sqref="I2693">
    <cfRule type="cellIs" dxfId="12386" priority="13152" operator="greaterThan">
      <formula>2.35</formula>
    </cfRule>
  </conditionalFormatting>
  <conditionalFormatting sqref="J2694">
    <cfRule type="notContainsBlanks" dxfId="12385" priority="13151">
      <formula>LEN(TRIM(J2694))&gt;0</formula>
    </cfRule>
  </conditionalFormatting>
  <conditionalFormatting sqref="K2694">
    <cfRule type="notContainsBlanks" dxfId="12384" priority="13150">
      <formula>LEN(TRIM(K2694))&gt;0</formula>
    </cfRule>
  </conditionalFormatting>
  <conditionalFormatting sqref="M2694">
    <cfRule type="containsText" dxfId="12383" priority="13149" operator="containsText" text="Complete">
      <formula>NOT(ISERROR(SEARCH("Complete",M2694)))</formula>
    </cfRule>
  </conditionalFormatting>
  <conditionalFormatting sqref="I2694">
    <cfRule type="cellIs" dxfId="12382" priority="13148" operator="greaterThan">
      <formula>2.35</formula>
    </cfRule>
  </conditionalFormatting>
  <conditionalFormatting sqref="J2695">
    <cfRule type="notContainsBlanks" dxfId="12381" priority="13147">
      <formula>LEN(TRIM(J2695))&gt;0</formula>
    </cfRule>
  </conditionalFormatting>
  <conditionalFormatting sqref="K2695">
    <cfRule type="notContainsBlanks" dxfId="12380" priority="13146">
      <formula>LEN(TRIM(K2695))&gt;0</formula>
    </cfRule>
  </conditionalFormatting>
  <conditionalFormatting sqref="M2695">
    <cfRule type="containsText" dxfId="12379" priority="13145" operator="containsText" text="Complete">
      <formula>NOT(ISERROR(SEARCH("Complete",M2695)))</formula>
    </cfRule>
  </conditionalFormatting>
  <conditionalFormatting sqref="I2695">
    <cfRule type="cellIs" dxfId="12378" priority="13144" operator="greaterThan">
      <formula>2.35</formula>
    </cfRule>
  </conditionalFormatting>
  <conditionalFormatting sqref="J2696">
    <cfRule type="notContainsBlanks" dxfId="12377" priority="13143">
      <formula>LEN(TRIM(J2696))&gt;0</formula>
    </cfRule>
  </conditionalFormatting>
  <conditionalFormatting sqref="K2696">
    <cfRule type="notContainsBlanks" dxfId="12376" priority="13142">
      <formula>LEN(TRIM(K2696))&gt;0</formula>
    </cfRule>
  </conditionalFormatting>
  <conditionalFormatting sqref="M2696">
    <cfRule type="containsText" dxfId="12375" priority="13141" operator="containsText" text="Complete">
      <formula>NOT(ISERROR(SEARCH("Complete",M2696)))</formula>
    </cfRule>
  </conditionalFormatting>
  <conditionalFormatting sqref="I2696">
    <cfRule type="cellIs" dxfId="12374" priority="13140" operator="greaterThan">
      <formula>2.35</formula>
    </cfRule>
  </conditionalFormatting>
  <conditionalFormatting sqref="J2697">
    <cfRule type="notContainsBlanks" dxfId="12373" priority="13139">
      <formula>LEN(TRIM(J2697))&gt;0</formula>
    </cfRule>
  </conditionalFormatting>
  <conditionalFormatting sqref="K2697">
    <cfRule type="notContainsBlanks" dxfId="12372" priority="13138">
      <formula>LEN(TRIM(K2697))&gt;0</formula>
    </cfRule>
  </conditionalFormatting>
  <conditionalFormatting sqref="M2697">
    <cfRule type="containsText" dxfId="12371" priority="13137" operator="containsText" text="Complete">
      <formula>NOT(ISERROR(SEARCH("Complete",M2697)))</formula>
    </cfRule>
  </conditionalFormatting>
  <conditionalFormatting sqref="I2697">
    <cfRule type="cellIs" dxfId="12370" priority="13136" operator="greaterThan">
      <formula>2.35</formula>
    </cfRule>
  </conditionalFormatting>
  <conditionalFormatting sqref="J2698">
    <cfRule type="notContainsBlanks" dxfId="12369" priority="13135">
      <formula>LEN(TRIM(J2698))&gt;0</formula>
    </cfRule>
  </conditionalFormatting>
  <conditionalFormatting sqref="K2698">
    <cfRule type="notContainsBlanks" dxfId="12368" priority="13134">
      <formula>LEN(TRIM(K2698))&gt;0</formula>
    </cfRule>
  </conditionalFormatting>
  <conditionalFormatting sqref="M2698">
    <cfRule type="containsText" dxfId="12367" priority="13133" operator="containsText" text="Complete">
      <formula>NOT(ISERROR(SEARCH("Complete",M2698)))</formula>
    </cfRule>
  </conditionalFormatting>
  <conditionalFormatting sqref="I2698">
    <cfRule type="cellIs" dxfId="12366" priority="13132" operator="greaterThan">
      <formula>2.35</formula>
    </cfRule>
  </conditionalFormatting>
  <conditionalFormatting sqref="J2699">
    <cfRule type="notContainsBlanks" dxfId="12365" priority="13131">
      <formula>LEN(TRIM(J2699))&gt;0</formula>
    </cfRule>
  </conditionalFormatting>
  <conditionalFormatting sqref="K2699">
    <cfRule type="notContainsBlanks" dxfId="12364" priority="13130">
      <formula>LEN(TRIM(K2699))&gt;0</formula>
    </cfRule>
  </conditionalFormatting>
  <conditionalFormatting sqref="M2699">
    <cfRule type="containsText" dxfId="12363" priority="13129" operator="containsText" text="Complete">
      <formula>NOT(ISERROR(SEARCH("Complete",M2699)))</formula>
    </cfRule>
  </conditionalFormatting>
  <conditionalFormatting sqref="I2699">
    <cfRule type="cellIs" dxfId="12362" priority="13128" operator="greaterThan">
      <formula>2.35</formula>
    </cfRule>
  </conditionalFormatting>
  <conditionalFormatting sqref="J2700">
    <cfRule type="notContainsBlanks" dxfId="12361" priority="13127">
      <formula>LEN(TRIM(J2700))&gt;0</formula>
    </cfRule>
  </conditionalFormatting>
  <conditionalFormatting sqref="K2700">
    <cfRule type="notContainsBlanks" dxfId="12360" priority="13126">
      <formula>LEN(TRIM(K2700))&gt;0</formula>
    </cfRule>
  </conditionalFormatting>
  <conditionalFormatting sqref="M2700">
    <cfRule type="containsText" dxfId="12359" priority="13125" operator="containsText" text="Complete">
      <formula>NOT(ISERROR(SEARCH("Complete",M2700)))</formula>
    </cfRule>
  </conditionalFormatting>
  <conditionalFormatting sqref="I2700">
    <cfRule type="cellIs" dxfId="12358" priority="13124" operator="greaterThan">
      <formula>2.35</formula>
    </cfRule>
  </conditionalFormatting>
  <conditionalFormatting sqref="J2701">
    <cfRule type="notContainsBlanks" dxfId="12357" priority="13123">
      <formula>LEN(TRIM(J2701))&gt;0</formula>
    </cfRule>
  </conditionalFormatting>
  <conditionalFormatting sqref="K2701">
    <cfRule type="notContainsBlanks" dxfId="12356" priority="13122">
      <formula>LEN(TRIM(K2701))&gt;0</formula>
    </cfRule>
  </conditionalFormatting>
  <conditionalFormatting sqref="M2701">
    <cfRule type="containsText" dxfId="12355" priority="13121" operator="containsText" text="Complete">
      <formula>NOT(ISERROR(SEARCH("Complete",M2701)))</formula>
    </cfRule>
  </conditionalFormatting>
  <conditionalFormatting sqref="I2701">
    <cfRule type="cellIs" dxfId="12354" priority="13120" operator="greaterThan">
      <formula>2.35</formula>
    </cfRule>
  </conditionalFormatting>
  <conditionalFormatting sqref="J2702">
    <cfRule type="notContainsBlanks" dxfId="12353" priority="13119">
      <formula>LEN(TRIM(J2702))&gt;0</formula>
    </cfRule>
  </conditionalFormatting>
  <conditionalFormatting sqref="K2702">
    <cfRule type="notContainsBlanks" dxfId="12352" priority="13118">
      <formula>LEN(TRIM(K2702))&gt;0</formula>
    </cfRule>
  </conditionalFormatting>
  <conditionalFormatting sqref="M2702">
    <cfRule type="containsText" dxfId="12351" priority="13117" operator="containsText" text="Complete">
      <formula>NOT(ISERROR(SEARCH("Complete",M2702)))</formula>
    </cfRule>
  </conditionalFormatting>
  <conditionalFormatting sqref="I2702">
    <cfRule type="cellIs" dxfId="12350" priority="13116" operator="greaterThan">
      <formula>2.35</formula>
    </cfRule>
  </conditionalFormatting>
  <conditionalFormatting sqref="J2703">
    <cfRule type="notContainsBlanks" dxfId="12349" priority="13115">
      <formula>LEN(TRIM(J2703))&gt;0</formula>
    </cfRule>
  </conditionalFormatting>
  <conditionalFormatting sqref="K2703">
    <cfRule type="notContainsBlanks" dxfId="12348" priority="13114">
      <formula>LEN(TRIM(K2703))&gt;0</formula>
    </cfRule>
  </conditionalFormatting>
  <conditionalFormatting sqref="M2703">
    <cfRule type="containsText" dxfId="12347" priority="13113" operator="containsText" text="Complete">
      <formula>NOT(ISERROR(SEARCH("Complete",M2703)))</formula>
    </cfRule>
  </conditionalFormatting>
  <conditionalFormatting sqref="I2703">
    <cfRule type="cellIs" dxfId="12346" priority="13112" operator="greaterThan">
      <formula>2.35</formula>
    </cfRule>
  </conditionalFormatting>
  <conditionalFormatting sqref="J2704">
    <cfRule type="notContainsBlanks" dxfId="12345" priority="13111">
      <formula>LEN(TRIM(J2704))&gt;0</formula>
    </cfRule>
  </conditionalFormatting>
  <conditionalFormatting sqref="K2704">
    <cfRule type="notContainsBlanks" dxfId="12344" priority="13110">
      <formula>LEN(TRIM(K2704))&gt;0</formula>
    </cfRule>
  </conditionalFormatting>
  <conditionalFormatting sqref="M2704">
    <cfRule type="containsText" dxfId="12343" priority="13109" operator="containsText" text="Complete">
      <formula>NOT(ISERROR(SEARCH("Complete",M2704)))</formula>
    </cfRule>
  </conditionalFormatting>
  <conditionalFormatting sqref="I2704">
    <cfRule type="cellIs" dxfId="12342" priority="13108" operator="greaterThan">
      <formula>2.35</formula>
    </cfRule>
  </conditionalFormatting>
  <conditionalFormatting sqref="J2705">
    <cfRule type="notContainsBlanks" dxfId="12341" priority="13107">
      <formula>LEN(TRIM(J2705))&gt;0</formula>
    </cfRule>
  </conditionalFormatting>
  <conditionalFormatting sqref="K2705">
    <cfRule type="notContainsBlanks" dxfId="12340" priority="13106">
      <formula>LEN(TRIM(K2705))&gt;0</formula>
    </cfRule>
  </conditionalFormatting>
  <conditionalFormatting sqref="M2705">
    <cfRule type="containsText" dxfId="12339" priority="13105" operator="containsText" text="Complete">
      <formula>NOT(ISERROR(SEARCH("Complete",M2705)))</formula>
    </cfRule>
  </conditionalFormatting>
  <conditionalFormatting sqref="I2705">
    <cfRule type="cellIs" dxfId="12338" priority="13104" operator="greaterThan">
      <formula>2.35</formula>
    </cfRule>
  </conditionalFormatting>
  <conditionalFormatting sqref="J2706">
    <cfRule type="notContainsBlanks" dxfId="12337" priority="13103">
      <formula>LEN(TRIM(J2706))&gt;0</formula>
    </cfRule>
  </conditionalFormatting>
  <conditionalFormatting sqref="K2706">
    <cfRule type="notContainsBlanks" dxfId="12336" priority="13102">
      <formula>LEN(TRIM(K2706))&gt;0</formula>
    </cfRule>
  </conditionalFormatting>
  <conditionalFormatting sqref="M2706">
    <cfRule type="containsText" dxfId="12335" priority="13101" operator="containsText" text="Complete">
      <formula>NOT(ISERROR(SEARCH("Complete",M2706)))</formula>
    </cfRule>
  </conditionalFormatting>
  <conditionalFormatting sqref="I2706">
    <cfRule type="cellIs" dxfId="12334" priority="13100" operator="greaterThan">
      <formula>2.35</formula>
    </cfRule>
  </conditionalFormatting>
  <conditionalFormatting sqref="J2707">
    <cfRule type="notContainsBlanks" dxfId="12333" priority="13099">
      <formula>LEN(TRIM(J2707))&gt;0</formula>
    </cfRule>
  </conditionalFormatting>
  <conditionalFormatting sqref="K2707">
    <cfRule type="notContainsBlanks" dxfId="12332" priority="13098">
      <formula>LEN(TRIM(K2707))&gt;0</formula>
    </cfRule>
  </conditionalFormatting>
  <conditionalFormatting sqref="M2707">
    <cfRule type="containsText" dxfId="12331" priority="13097" operator="containsText" text="Complete">
      <formula>NOT(ISERROR(SEARCH("Complete",M2707)))</formula>
    </cfRule>
  </conditionalFormatting>
  <conditionalFormatting sqref="I2707">
    <cfRule type="cellIs" dxfId="12330" priority="13096" operator="greaterThan">
      <formula>2.35</formula>
    </cfRule>
  </conditionalFormatting>
  <conditionalFormatting sqref="J2708">
    <cfRule type="notContainsBlanks" dxfId="12329" priority="13095">
      <formula>LEN(TRIM(J2708))&gt;0</formula>
    </cfRule>
  </conditionalFormatting>
  <conditionalFormatting sqref="K2708">
    <cfRule type="notContainsBlanks" dxfId="12328" priority="13094">
      <formula>LEN(TRIM(K2708))&gt;0</formula>
    </cfRule>
  </conditionalFormatting>
  <conditionalFormatting sqref="M2708">
    <cfRule type="containsText" dxfId="12327" priority="13093" operator="containsText" text="Complete">
      <formula>NOT(ISERROR(SEARCH("Complete",M2708)))</formula>
    </cfRule>
  </conditionalFormatting>
  <conditionalFormatting sqref="I2708">
    <cfRule type="cellIs" dxfId="12326" priority="13092" operator="greaterThan">
      <formula>2.35</formula>
    </cfRule>
  </conditionalFormatting>
  <conditionalFormatting sqref="J2709">
    <cfRule type="notContainsBlanks" dxfId="12325" priority="13091">
      <formula>LEN(TRIM(J2709))&gt;0</formula>
    </cfRule>
  </conditionalFormatting>
  <conditionalFormatting sqref="K2709">
    <cfRule type="notContainsBlanks" dxfId="12324" priority="13090">
      <formula>LEN(TRIM(K2709))&gt;0</formula>
    </cfRule>
  </conditionalFormatting>
  <conditionalFormatting sqref="M2709">
    <cfRule type="containsText" dxfId="12323" priority="13089" operator="containsText" text="Complete">
      <formula>NOT(ISERROR(SEARCH("Complete",M2709)))</formula>
    </cfRule>
  </conditionalFormatting>
  <conditionalFormatting sqref="I2709">
    <cfRule type="cellIs" dxfId="12322" priority="13088" operator="greaterThan">
      <formula>2.35</formula>
    </cfRule>
  </conditionalFormatting>
  <conditionalFormatting sqref="J2710">
    <cfRule type="notContainsBlanks" dxfId="12321" priority="13087">
      <formula>LEN(TRIM(J2710))&gt;0</formula>
    </cfRule>
  </conditionalFormatting>
  <conditionalFormatting sqref="K2710">
    <cfRule type="notContainsBlanks" dxfId="12320" priority="13086">
      <formula>LEN(TRIM(K2710))&gt;0</formula>
    </cfRule>
  </conditionalFormatting>
  <conditionalFormatting sqref="M2710">
    <cfRule type="containsText" dxfId="12319" priority="13085" operator="containsText" text="Complete">
      <formula>NOT(ISERROR(SEARCH("Complete",M2710)))</formula>
    </cfRule>
  </conditionalFormatting>
  <conditionalFormatting sqref="I2710">
    <cfRule type="cellIs" dxfId="12318" priority="13084" operator="greaterThan">
      <formula>2.35</formula>
    </cfRule>
  </conditionalFormatting>
  <conditionalFormatting sqref="J2711">
    <cfRule type="notContainsBlanks" dxfId="12317" priority="13083">
      <formula>LEN(TRIM(J2711))&gt;0</formula>
    </cfRule>
  </conditionalFormatting>
  <conditionalFormatting sqref="K2711">
    <cfRule type="notContainsBlanks" dxfId="12316" priority="13082">
      <formula>LEN(TRIM(K2711))&gt;0</formula>
    </cfRule>
  </conditionalFormatting>
  <conditionalFormatting sqref="M2711">
    <cfRule type="containsText" dxfId="12315" priority="13081" operator="containsText" text="Complete">
      <formula>NOT(ISERROR(SEARCH("Complete",M2711)))</formula>
    </cfRule>
  </conditionalFormatting>
  <conditionalFormatting sqref="I2711">
    <cfRule type="cellIs" dxfId="12314" priority="13080" operator="greaterThan">
      <formula>2.35</formula>
    </cfRule>
  </conditionalFormatting>
  <conditionalFormatting sqref="J2712">
    <cfRule type="notContainsBlanks" dxfId="12313" priority="13079">
      <formula>LEN(TRIM(J2712))&gt;0</formula>
    </cfRule>
  </conditionalFormatting>
  <conditionalFormatting sqref="K2712">
    <cfRule type="notContainsBlanks" dxfId="12312" priority="13078">
      <formula>LEN(TRIM(K2712))&gt;0</formula>
    </cfRule>
  </conditionalFormatting>
  <conditionalFormatting sqref="M2712">
    <cfRule type="containsText" dxfId="12311" priority="13077" operator="containsText" text="Complete">
      <formula>NOT(ISERROR(SEARCH("Complete",M2712)))</formula>
    </cfRule>
  </conditionalFormatting>
  <conditionalFormatting sqref="I2712">
    <cfRule type="cellIs" dxfId="12310" priority="13076" operator="greaterThan">
      <formula>2.35</formula>
    </cfRule>
  </conditionalFormatting>
  <conditionalFormatting sqref="J2713">
    <cfRule type="notContainsBlanks" dxfId="12309" priority="13075">
      <formula>LEN(TRIM(J2713))&gt;0</formula>
    </cfRule>
  </conditionalFormatting>
  <conditionalFormatting sqref="K2713">
    <cfRule type="notContainsBlanks" dxfId="12308" priority="13074">
      <formula>LEN(TRIM(K2713))&gt;0</formula>
    </cfRule>
  </conditionalFormatting>
  <conditionalFormatting sqref="M2713">
    <cfRule type="containsText" dxfId="12307" priority="13073" operator="containsText" text="Complete">
      <formula>NOT(ISERROR(SEARCH("Complete",M2713)))</formula>
    </cfRule>
  </conditionalFormatting>
  <conditionalFormatting sqref="I2713">
    <cfRule type="cellIs" dxfId="12306" priority="13072" operator="greaterThan">
      <formula>2.35</formula>
    </cfRule>
  </conditionalFormatting>
  <conditionalFormatting sqref="J2714">
    <cfRule type="notContainsBlanks" dxfId="12305" priority="13071">
      <formula>LEN(TRIM(J2714))&gt;0</formula>
    </cfRule>
  </conditionalFormatting>
  <conditionalFormatting sqref="K2714">
    <cfRule type="notContainsBlanks" dxfId="12304" priority="13070">
      <formula>LEN(TRIM(K2714))&gt;0</formula>
    </cfRule>
  </conditionalFormatting>
  <conditionalFormatting sqref="M2714">
    <cfRule type="containsText" dxfId="12303" priority="13069" operator="containsText" text="Complete">
      <formula>NOT(ISERROR(SEARCH("Complete",M2714)))</formula>
    </cfRule>
  </conditionalFormatting>
  <conditionalFormatting sqref="I2714">
    <cfRule type="cellIs" dxfId="12302" priority="13068" operator="greaterThan">
      <formula>2.35</formula>
    </cfRule>
  </conditionalFormatting>
  <conditionalFormatting sqref="J2715">
    <cfRule type="notContainsBlanks" dxfId="12301" priority="13067">
      <formula>LEN(TRIM(J2715))&gt;0</formula>
    </cfRule>
  </conditionalFormatting>
  <conditionalFormatting sqref="K2715">
    <cfRule type="notContainsBlanks" dxfId="12300" priority="13066">
      <formula>LEN(TRIM(K2715))&gt;0</formula>
    </cfRule>
  </conditionalFormatting>
  <conditionalFormatting sqref="M2715">
    <cfRule type="containsText" dxfId="12299" priority="13065" operator="containsText" text="Complete">
      <formula>NOT(ISERROR(SEARCH("Complete",M2715)))</formula>
    </cfRule>
  </conditionalFormatting>
  <conditionalFormatting sqref="I2715">
    <cfRule type="cellIs" dxfId="12298" priority="13064" operator="greaterThan">
      <formula>2.35</formula>
    </cfRule>
  </conditionalFormatting>
  <conditionalFormatting sqref="J2716">
    <cfRule type="notContainsBlanks" dxfId="12297" priority="13063">
      <formula>LEN(TRIM(J2716))&gt;0</formula>
    </cfRule>
  </conditionalFormatting>
  <conditionalFormatting sqref="K2716">
    <cfRule type="notContainsBlanks" dxfId="12296" priority="13062">
      <formula>LEN(TRIM(K2716))&gt;0</formula>
    </cfRule>
  </conditionalFormatting>
  <conditionalFormatting sqref="M2716">
    <cfRule type="containsText" dxfId="12295" priority="13061" operator="containsText" text="Complete">
      <formula>NOT(ISERROR(SEARCH("Complete",M2716)))</formula>
    </cfRule>
  </conditionalFormatting>
  <conditionalFormatting sqref="I2716">
    <cfRule type="cellIs" dxfId="12294" priority="13060" operator="greaterThan">
      <formula>2.35</formula>
    </cfRule>
  </conditionalFormatting>
  <conditionalFormatting sqref="J2717">
    <cfRule type="notContainsBlanks" dxfId="12293" priority="13059">
      <formula>LEN(TRIM(J2717))&gt;0</formula>
    </cfRule>
  </conditionalFormatting>
  <conditionalFormatting sqref="K2717">
    <cfRule type="notContainsBlanks" dxfId="12292" priority="13058">
      <formula>LEN(TRIM(K2717))&gt;0</formula>
    </cfRule>
  </conditionalFormatting>
  <conditionalFormatting sqref="M2717">
    <cfRule type="containsText" dxfId="12291" priority="13057" operator="containsText" text="Complete">
      <formula>NOT(ISERROR(SEARCH("Complete",M2717)))</formula>
    </cfRule>
  </conditionalFormatting>
  <conditionalFormatting sqref="I2717">
    <cfRule type="cellIs" dxfId="12290" priority="13056" operator="greaterThan">
      <formula>2.35</formula>
    </cfRule>
  </conditionalFormatting>
  <conditionalFormatting sqref="J2718">
    <cfRule type="notContainsBlanks" dxfId="12289" priority="13055">
      <formula>LEN(TRIM(J2718))&gt;0</formula>
    </cfRule>
  </conditionalFormatting>
  <conditionalFormatting sqref="K2718">
    <cfRule type="notContainsBlanks" dxfId="12288" priority="13054">
      <formula>LEN(TRIM(K2718))&gt;0</formula>
    </cfRule>
  </conditionalFormatting>
  <conditionalFormatting sqref="M2718">
    <cfRule type="containsText" dxfId="12287" priority="13053" operator="containsText" text="Complete">
      <formula>NOT(ISERROR(SEARCH("Complete",M2718)))</formula>
    </cfRule>
  </conditionalFormatting>
  <conditionalFormatting sqref="I2718">
    <cfRule type="cellIs" dxfId="12286" priority="13052" operator="greaterThan">
      <formula>2.35</formula>
    </cfRule>
  </conditionalFormatting>
  <conditionalFormatting sqref="J2719">
    <cfRule type="notContainsBlanks" dxfId="12285" priority="13051">
      <formula>LEN(TRIM(J2719))&gt;0</formula>
    </cfRule>
  </conditionalFormatting>
  <conditionalFormatting sqref="K2719">
    <cfRule type="notContainsBlanks" dxfId="12284" priority="13050">
      <formula>LEN(TRIM(K2719))&gt;0</formula>
    </cfRule>
  </conditionalFormatting>
  <conditionalFormatting sqref="M2719">
    <cfRule type="containsText" dxfId="12283" priority="13049" operator="containsText" text="Complete">
      <formula>NOT(ISERROR(SEARCH("Complete",M2719)))</formula>
    </cfRule>
  </conditionalFormatting>
  <conditionalFormatting sqref="I2719">
    <cfRule type="cellIs" dxfId="12282" priority="13048" operator="greaterThan">
      <formula>2.35</formula>
    </cfRule>
  </conditionalFormatting>
  <conditionalFormatting sqref="J2720">
    <cfRule type="notContainsBlanks" dxfId="12281" priority="13047">
      <formula>LEN(TRIM(J2720))&gt;0</formula>
    </cfRule>
  </conditionalFormatting>
  <conditionalFormatting sqref="K2720">
    <cfRule type="notContainsBlanks" dxfId="12280" priority="13046">
      <formula>LEN(TRIM(K2720))&gt;0</formula>
    </cfRule>
  </conditionalFormatting>
  <conditionalFormatting sqref="M2720">
    <cfRule type="containsText" dxfId="12279" priority="13045" operator="containsText" text="Complete">
      <formula>NOT(ISERROR(SEARCH("Complete",M2720)))</formula>
    </cfRule>
  </conditionalFormatting>
  <conditionalFormatting sqref="I2720">
    <cfRule type="cellIs" dxfId="12278" priority="13044" operator="greaterThan">
      <formula>2.35</formula>
    </cfRule>
  </conditionalFormatting>
  <conditionalFormatting sqref="J2721">
    <cfRule type="notContainsBlanks" dxfId="12277" priority="13043">
      <formula>LEN(TRIM(J2721))&gt;0</formula>
    </cfRule>
  </conditionalFormatting>
  <conditionalFormatting sqref="K2721">
    <cfRule type="notContainsBlanks" dxfId="12276" priority="13042">
      <formula>LEN(TRIM(K2721))&gt;0</formula>
    </cfRule>
  </conditionalFormatting>
  <conditionalFormatting sqref="M2721">
    <cfRule type="containsText" dxfId="12275" priority="13041" operator="containsText" text="Complete">
      <formula>NOT(ISERROR(SEARCH("Complete",M2721)))</formula>
    </cfRule>
  </conditionalFormatting>
  <conditionalFormatting sqref="I2721">
    <cfRule type="cellIs" dxfId="12274" priority="13040" operator="greaterThan">
      <formula>2.35</formula>
    </cfRule>
  </conditionalFormatting>
  <conditionalFormatting sqref="J2722">
    <cfRule type="notContainsBlanks" dxfId="12273" priority="13039">
      <formula>LEN(TRIM(J2722))&gt;0</formula>
    </cfRule>
  </conditionalFormatting>
  <conditionalFormatting sqref="K2722">
    <cfRule type="notContainsBlanks" dxfId="12272" priority="13038">
      <formula>LEN(TRIM(K2722))&gt;0</formula>
    </cfRule>
  </conditionalFormatting>
  <conditionalFormatting sqref="M2722">
    <cfRule type="containsText" dxfId="12271" priority="13037" operator="containsText" text="Complete">
      <formula>NOT(ISERROR(SEARCH("Complete",M2722)))</formula>
    </cfRule>
  </conditionalFormatting>
  <conditionalFormatting sqref="I2722">
    <cfRule type="cellIs" dxfId="12270" priority="13036" operator="greaterThan">
      <formula>2.35</formula>
    </cfRule>
  </conditionalFormatting>
  <conditionalFormatting sqref="J2723">
    <cfRule type="notContainsBlanks" dxfId="12269" priority="13035">
      <formula>LEN(TRIM(J2723))&gt;0</formula>
    </cfRule>
  </conditionalFormatting>
  <conditionalFormatting sqref="K2723">
    <cfRule type="notContainsBlanks" dxfId="12268" priority="13034">
      <formula>LEN(TRIM(K2723))&gt;0</formula>
    </cfRule>
  </conditionalFormatting>
  <conditionalFormatting sqref="M2723">
    <cfRule type="containsText" dxfId="12267" priority="13033" operator="containsText" text="Complete">
      <formula>NOT(ISERROR(SEARCH("Complete",M2723)))</formula>
    </cfRule>
  </conditionalFormatting>
  <conditionalFormatting sqref="I2723">
    <cfRule type="cellIs" dxfId="12266" priority="13032" operator="greaterThan">
      <formula>2.35</formula>
    </cfRule>
  </conditionalFormatting>
  <conditionalFormatting sqref="J2724">
    <cfRule type="notContainsBlanks" dxfId="12265" priority="13031">
      <formula>LEN(TRIM(J2724))&gt;0</formula>
    </cfRule>
  </conditionalFormatting>
  <conditionalFormatting sqref="K2724">
    <cfRule type="notContainsBlanks" dxfId="12264" priority="13030">
      <formula>LEN(TRIM(K2724))&gt;0</formula>
    </cfRule>
  </conditionalFormatting>
  <conditionalFormatting sqref="M2724">
    <cfRule type="containsText" dxfId="12263" priority="13029" operator="containsText" text="Complete">
      <formula>NOT(ISERROR(SEARCH("Complete",M2724)))</formula>
    </cfRule>
  </conditionalFormatting>
  <conditionalFormatting sqref="I2724">
    <cfRule type="cellIs" dxfId="12262" priority="13028" operator="greaterThan">
      <formula>2.35</formula>
    </cfRule>
  </conditionalFormatting>
  <conditionalFormatting sqref="J2725">
    <cfRule type="notContainsBlanks" dxfId="12261" priority="13027">
      <formula>LEN(TRIM(J2725))&gt;0</formula>
    </cfRule>
  </conditionalFormatting>
  <conditionalFormatting sqref="K2725">
    <cfRule type="notContainsBlanks" dxfId="12260" priority="13026">
      <formula>LEN(TRIM(K2725))&gt;0</formula>
    </cfRule>
  </conditionalFormatting>
  <conditionalFormatting sqref="M2725">
    <cfRule type="containsText" dxfId="12259" priority="13025" operator="containsText" text="Complete">
      <formula>NOT(ISERROR(SEARCH("Complete",M2725)))</formula>
    </cfRule>
  </conditionalFormatting>
  <conditionalFormatting sqref="I2725">
    <cfRule type="cellIs" dxfId="12258" priority="13024" operator="greaterThan">
      <formula>2.35</formula>
    </cfRule>
  </conditionalFormatting>
  <conditionalFormatting sqref="J2726">
    <cfRule type="notContainsBlanks" dxfId="12257" priority="13023">
      <formula>LEN(TRIM(J2726))&gt;0</formula>
    </cfRule>
  </conditionalFormatting>
  <conditionalFormatting sqref="K2726">
    <cfRule type="notContainsBlanks" dxfId="12256" priority="13022">
      <formula>LEN(TRIM(K2726))&gt;0</formula>
    </cfRule>
  </conditionalFormatting>
  <conditionalFormatting sqref="M2726">
    <cfRule type="containsText" dxfId="12255" priority="13021" operator="containsText" text="Complete">
      <formula>NOT(ISERROR(SEARCH("Complete",M2726)))</formula>
    </cfRule>
  </conditionalFormatting>
  <conditionalFormatting sqref="I2726">
    <cfRule type="cellIs" dxfId="12254" priority="13020" operator="greaterThan">
      <formula>2.35</formula>
    </cfRule>
  </conditionalFormatting>
  <conditionalFormatting sqref="J2727">
    <cfRule type="notContainsBlanks" dxfId="12253" priority="13019">
      <formula>LEN(TRIM(J2727))&gt;0</formula>
    </cfRule>
  </conditionalFormatting>
  <conditionalFormatting sqref="K2727">
    <cfRule type="notContainsBlanks" dxfId="12252" priority="13018">
      <formula>LEN(TRIM(K2727))&gt;0</formula>
    </cfRule>
  </conditionalFormatting>
  <conditionalFormatting sqref="M2727">
    <cfRule type="containsText" dxfId="12251" priority="13017" operator="containsText" text="Complete">
      <formula>NOT(ISERROR(SEARCH("Complete",M2727)))</formula>
    </cfRule>
  </conditionalFormatting>
  <conditionalFormatting sqref="I2727:I2728">
    <cfRule type="cellIs" dxfId="12250" priority="13016" operator="greaterThan">
      <formula>2.35</formula>
    </cfRule>
  </conditionalFormatting>
  <conditionalFormatting sqref="J2728">
    <cfRule type="notContainsBlanks" dxfId="12249" priority="13015">
      <formula>LEN(TRIM(J2728))&gt;0</formula>
    </cfRule>
  </conditionalFormatting>
  <conditionalFormatting sqref="K2728">
    <cfRule type="notContainsBlanks" dxfId="12248" priority="13014">
      <formula>LEN(TRIM(K2728))&gt;0</formula>
    </cfRule>
  </conditionalFormatting>
  <conditionalFormatting sqref="M2728">
    <cfRule type="containsText" dxfId="12247" priority="13013" operator="containsText" text="Complete">
      <formula>NOT(ISERROR(SEARCH("Complete",M2728)))</formula>
    </cfRule>
  </conditionalFormatting>
  <conditionalFormatting sqref="J2729">
    <cfRule type="notContainsBlanks" dxfId="12246" priority="13011">
      <formula>LEN(TRIM(J2729))&gt;0</formula>
    </cfRule>
  </conditionalFormatting>
  <conditionalFormatting sqref="K2729">
    <cfRule type="notContainsBlanks" dxfId="12245" priority="13010">
      <formula>LEN(TRIM(K2729))&gt;0</formula>
    </cfRule>
  </conditionalFormatting>
  <conditionalFormatting sqref="M2729">
    <cfRule type="containsText" dxfId="12244" priority="13009" operator="containsText" text="Complete">
      <formula>NOT(ISERROR(SEARCH("Complete",M2729)))</formula>
    </cfRule>
  </conditionalFormatting>
  <conditionalFormatting sqref="I2729">
    <cfRule type="cellIs" dxfId="12243" priority="13008" operator="greaterThan">
      <formula>2.35</formula>
    </cfRule>
  </conditionalFormatting>
  <conditionalFormatting sqref="J2730">
    <cfRule type="notContainsBlanks" dxfId="12242" priority="13007">
      <formula>LEN(TRIM(J2730))&gt;0</formula>
    </cfRule>
  </conditionalFormatting>
  <conditionalFormatting sqref="K2730">
    <cfRule type="notContainsBlanks" dxfId="12241" priority="13006">
      <formula>LEN(TRIM(K2730))&gt;0</formula>
    </cfRule>
  </conditionalFormatting>
  <conditionalFormatting sqref="M2730">
    <cfRule type="containsText" dxfId="12240" priority="13005" operator="containsText" text="Complete">
      <formula>NOT(ISERROR(SEARCH("Complete",M2730)))</formula>
    </cfRule>
  </conditionalFormatting>
  <conditionalFormatting sqref="I2730">
    <cfRule type="cellIs" dxfId="12239" priority="13004" operator="greaterThan">
      <formula>2.35</formula>
    </cfRule>
  </conditionalFormatting>
  <conditionalFormatting sqref="J2731">
    <cfRule type="notContainsBlanks" dxfId="12238" priority="13003">
      <formula>LEN(TRIM(J2731))&gt;0</formula>
    </cfRule>
  </conditionalFormatting>
  <conditionalFormatting sqref="K2731">
    <cfRule type="notContainsBlanks" dxfId="12237" priority="13002">
      <formula>LEN(TRIM(K2731))&gt;0</formula>
    </cfRule>
  </conditionalFormatting>
  <conditionalFormatting sqref="M2731">
    <cfRule type="containsText" dxfId="12236" priority="13001" operator="containsText" text="Complete">
      <formula>NOT(ISERROR(SEARCH("Complete",M2731)))</formula>
    </cfRule>
  </conditionalFormatting>
  <conditionalFormatting sqref="I2731">
    <cfRule type="cellIs" dxfId="12235" priority="13000" operator="greaterThan">
      <formula>2.35</formula>
    </cfRule>
  </conditionalFormatting>
  <conditionalFormatting sqref="J2732">
    <cfRule type="notContainsBlanks" dxfId="12234" priority="12999">
      <formula>LEN(TRIM(J2732))&gt;0</formula>
    </cfRule>
  </conditionalFormatting>
  <conditionalFormatting sqref="K2732">
    <cfRule type="notContainsBlanks" dxfId="12233" priority="12998">
      <formula>LEN(TRIM(K2732))&gt;0</formula>
    </cfRule>
  </conditionalFormatting>
  <conditionalFormatting sqref="M2732">
    <cfRule type="containsText" dxfId="12232" priority="12997" operator="containsText" text="Complete">
      <formula>NOT(ISERROR(SEARCH("Complete",M2732)))</formula>
    </cfRule>
  </conditionalFormatting>
  <conditionalFormatting sqref="I2732">
    <cfRule type="cellIs" dxfId="12231" priority="12996" operator="greaterThan">
      <formula>2.35</formula>
    </cfRule>
  </conditionalFormatting>
  <conditionalFormatting sqref="J2733">
    <cfRule type="notContainsBlanks" dxfId="12230" priority="12995">
      <formula>LEN(TRIM(J2733))&gt;0</formula>
    </cfRule>
  </conditionalFormatting>
  <conditionalFormatting sqref="K2733">
    <cfRule type="notContainsBlanks" dxfId="12229" priority="12994">
      <formula>LEN(TRIM(K2733))&gt;0</formula>
    </cfRule>
  </conditionalFormatting>
  <conditionalFormatting sqref="M2733">
    <cfRule type="containsText" dxfId="12228" priority="12993" operator="containsText" text="Complete">
      <formula>NOT(ISERROR(SEARCH("Complete",M2733)))</formula>
    </cfRule>
  </conditionalFormatting>
  <conditionalFormatting sqref="I2733">
    <cfRule type="cellIs" dxfId="12227" priority="12992" operator="greaterThan">
      <formula>2.35</formula>
    </cfRule>
  </conditionalFormatting>
  <conditionalFormatting sqref="J2734">
    <cfRule type="notContainsBlanks" dxfId="12226" priority="12983">
      <formula>LEN(TRIM(J2734))&gt;0</formula>
    </cfRule>
  </conditionalFormatting>
  <conditionalFormatting sqref="K2734">
    <cfRule type="notContainsBlanks" dxfId="12225" priority="12982">
      <formula>LEN(TRIM(K2734))&gt;0</formula>
    </cfRule>
  </conditionalFormatting>
  <conditionalFormatting sqref="M2734">
    <cfRule type="containsText" dxfId="12224" priority="12981" operator="containsText" text="Complete">
      <formula>NOT(ISERROR(SEARCH("Complete",M2734)))</formula>
    </cfRule>
  </conditionalFormatting>
  <conditionalFormatting sqref="I2734">
    <cfRule type="cellIs" dxfId="12223" priority="12980" operator="greaterThan">
      <formula>2.35</formula>
    </cfRule>
  </conditionalFormatting>
  <conditionalFormatting sqref="J2735">
    <cfRule type="notContainsBlanks" dxfId="12222" priority="12979">
      <formula>LEN(TRIM(J2735))&gt;0</formula>
    </cfRule>
  </conditionalFormatting>
  <conditionalFormatting sqref="K2735">
    <cfRule type="notContainsBlanks" dxfId="12221" priority="12978">
      <formula>LEN(TRIM(K2735))&gt;0</formula>
    </cfRule>
  </conditionalFormatting>
  <conditionalFormatting sqref="M2735">
    <cfRule type="containsText" dxfId="12220" priority="12977" operator="containsText" text="Complete">
      <formula>NOT(ISERROR(SEARCH("Complete",M2735)))</formula>
    </cfRule>
  </conditionalFormatting>
  <conditionalFormatting sqref="I2735">
    <cfRule type="cellIs" dxfId="12219" priority="12976" operator="greaterThan">
      <formula>2.35</formula>
    </cfRule>
  </conditionalFormatting>
  <conditionalFormatting sqref="J2736">
    <cfRule type="notContainsBlanks" dxfId="12218" priority="12975">
      <formula>LEN(TRIM(J2736))&gt;0</formula>
    </cfRule>
  </conditionalFormatting>
  <conditionalFormatting sqref="K2736">
    <cfRule type="notContainsBlanks" dxfId="12217" priority="12974">
      <formula>LEN(TRIM(K2736))&gt;0</formula>
    </cfRule>
  </conditionalFormatting>
  <conditionalFormatting sqref="M2736">
    <cfRule type="containsText" dxfId="12216" priority="12973" operator="containsText" text="Complete">
      <formula>NOT(ISERROR(SEARCH("Complete",M2736)))</formula>
    </cfRule>
  </conditionalFormatting>
  <conditionalFormatting sqref="I2736">
    <cfRule type="cellIs" dxfId="12215" priority="12972" operator="greaterThan">
      <formula>2.35</formula>
    </cfRule>
  </conditionalFormatting>
  <conditionalFormatting sqref="J2737">
    <cfRule type="notContainsBlanks" dxfId="12214" priority="12971">
      <formula>LEN(TRIM(J2737))&gt;0</formula>
    </cfRule>
  </conditionalFormatting>
  <conditionalFormatting sqref="K2737">
    <cfRule type="notContainsBlanks" dxfId="12213" priority="12970">
      <formula>LEN(TRIM(K2737))&gt;0</formula>
    </cfRule>
  </conditionalFormatting>
  <conditionalFormatting sqref="M2737">
    <cfRule type="containsText" dxfId="12212" priority="12969" operator="containsText" text="Complete">
      <formula>NOT(ISERROR(SEARCH("Complete",M2737)))</formula>
    </cfRule>
  </conditionalFormatting>
  <conditionalFormatting sqref="I2737">
    <cfRule type="cellIs" dxfId="12211" priority="12968" operator="greaterThan">
      <formula>2.35</formula>
    </cfRule>
  </conditionalFormatting>
  <conditionalFormatting sqref="J2738">
    <cfRule type="notContainsBlanks" dxfId="12210" priority="12967">
      <formula>LEN(TRIM(J2738))&gt;0</formula>
    </cfRule>
  </conditionalFormatting>
  <conditionalFormatting sqref="K2738">
    <cfRule type="notContainsBlanks" dxfId="12209" priority="12966">
      <formula>LEN(TRIM(K2738))&gt;0</formula>
    </cfRule>
  </conditionalFormatting>
  <conditionalFormatting sqref="M2738">
    <cfRule type="containsText" dxfId="12208" priority="12965" operator="containsText" text="Complete">
      <formula>NOT(ISERROR(SEARCH("Complete",M2738)))</formula>
    </cfRule>
  </conditionalFormatting>
  <conditionalFormatting sqref="I2738">
    <cfRule type="cellIs" dxfId="12207" priority="12964" operator="greaterThan">
      <formula>2.35</formula>
    </cfRule>
  </conditionalFormatting>
  <conditionalFormatting sqref="J2739">
    <cfRule type="notContainsBlanks" dxfId="12206" priority="12963">
      <formula>LEN(TRIM(J2739))&gt;0</formula>
    </cfRule>
  </conditionalFormatting>
  <conditionalFormatting sqref="K2739">
    <cfRule type="notContainsBlanks" dxfId="12205" priority="12962">
      <formula>LEN(TRIM(K2739))&gt;0</formula>
    </cfRule>
  </conditionalFormatting>
  <conditionalFormatting sqref="M2739">
    <cfRule type="containsText" dxfId="12204" priority="12961" operator="containsText" text="Complete">
      <formula>NOT(ISERROR(SEARCH("Complete",M2739)))</formula>
    </cfRule>
  </conditionalFormatting>
  <conditionalFormatting sqref="I2739">
    <cfRule type="cellIs" dxfId="12203" priority="12960" operator="greaterThan">
      <formula>2.35</formula>
    </cfRule>
  </conditionalFormatting>
  <conditionalFormatting sqref="J2740">
    <cfRule type="notContainsBlanks" dxfId="12202" priority="12959">
      <formula>LEN(TRIM(J2740))&gt;0</formula>
    </cfRule>
  </conditionalFormatting>
  <conditionalFormatting sqref="K2740">
    <cfRule type="notContainsBlanks" dxfId="12201" priority="12958">
      <formula>LEN(TRIM(K2740))&gt;0</formula>
    </cfRule>
  </conditionalFormatting>
  <conditionalFormatting sqref="M2740">
    <cfRule type="containsText" dxfId="12200" priority="12957" operator="containsText" text="Complete">
      <formula>NOT(ISERROR(SEARCH("Complete",M2740)))</formula>
    </cfRule>
  </conditionalFormatting>
  <conditionalFormatting sqref="I2740">
    <cfRule type="cellIs" dxfId="12199" priority="12956" operator="greaterThan">
      <formula>2.35</formula>
    </cfRule>
  </conditionalFormatting>
  <conditionalFormatting sqref="J2741">
    <cfRule type="notContainsBlanks" dxfId="12198" priority="12955">
      <formula>LEN(TRIM(J2741))&gt;0</formula>
    </cfRule>
  </conditionalFormatting>
  <conditionalFormatting sqref="K2741">
    <cfRule type="notContainsBlanks" dxfId="12197" priority="12954">
      <formula>LEN(TRIM(K2741))&gt;0</formula>
    </cfRule>
  </conditionalFormatting>
  <conditionalFormatting sqref="M2741">
    <cfRule type="containsText" dxfId="12196" priority="12953" operator="containsText" text="Complete">
      <formula>NOT(ISERROR(SEARCH("Complete",M2741)))</formula>
    </cfRule>
  </conditionalFormatting>
  <conditionalFormatting sqref="I2741">
    <cfRule type="cellIs" dxfId="12195" priority="12952" operator="greaterThan">
      <formula>2.35</formula>
    </cfRule>
  </conditionalFormatting>
  <conditionalFormatting sqref="J2742">
    <cfRule type="notContainsBlanks" dxfId="12194" priority="12951">
      <formula>LEN(TRIM(J2742))&gt;0</formula>
    </cfRule>
  </conditionalFormatting>
  <conditionalFormatting sqref="K2742">
    <cfRule type="notContainsBlanks" dxfId="12193" priority="12950">
      <formula>LEN(TRIM(K2742))&gt;0</formula>
    </cfRule>
  </conditionalFormatting>
  <conditionalFormatting sqref="M2742">
    <cfRule type="containsText" dxfId="12192" priority="12949" operator="containsText" text="Complete">
      <formula>NOT(ISERROR(SEARCH("Complete",M2742)))</formula>
    </cfRule>
  </conditionalFormatting>
  <conditionalFormatting sqref="I2742">
    <cfRule type="cellIs" dxfId="12191" priority="12948" operator="greaterThan">
      <formula>2.35</formula>
    </cfRule>
  </conditionalFormatting>
  <conditionalFormatting sqref="J2743">
    <cfRule type="notContainsBlanks" dxfId="12190" priority="12947">
      <formula>LEN(TRIM(J2743))&gt;0</formula>
    </cfRule>
  </conditionalFormatting>
  <conditionalFormatting sqref="K2743">
    <cfRule type="notContainsBlanks" dxfId="12189" priority="12946">
      <formula>LEN(TRIM(K2743))&gt;0</formula>
    </cfRule>
  </conditionalFormatting>
  <conditionalFormatting sqref="M2743">
    <cfRule type="containsText" dxfId="12188" priority="12945" operator="containsText" text="Complete">
      <formula>NOT(ISERROR(SEARCH("Complete",M2743)))</formula>
    </cfRule>
  </conditionalFormatting>
  <conditionalFormatting sqref="I2743">
    <cfRule type="cellIs" dxfId="12187" priority="12944" operator="greaterThan">
      <formula>2.35</formula>
    </cfRule>
  </conditionalFormatting>
  <conditionalFormatting sqref="J2744">
    <cfRule type="notContainsBlanks" dxfId="12186" priority="12943">
      <formula>LEN(TRIM(J2744))&gt;0</formula>
    </cfRule>
  </conditionalFormatting>
  <conditionalFormatting sqref="K2744">
    <cfRule type="notContainsBlanks" dxfId="12185" priority="12942">
      <formula>LEN(TRIM(K2744))&gt;0</formula>
    </cfRule>
  </conditionalFormatting>
  <conditionalFormatting sqref="M2744">
    <cfRule type="containsText" dxfId="12184" priority="12941" operator="containsText" text="Complete">
      <formula>NOT(ISERROR(SEARCH("Complete",M2744)))</formula>
    </cfRule>
  </conditionalFormatting>
  <conditionalFormatting sqref="I2744">
    <cfRule type="cellIs" dxfId="12183" priority="12940" operator="greaterThan">
      <formula>2.35</formula>
    </cfRule>
  </conditionalFormatting>
  <conditionalFormatting sqref="J2745">
    <cfRule type="notContainsBlanks" dxfId="12182" priority="12939">
      <formula>LEN(TRIM(J2745))&gt;0</formula>
    </cfRule>
  </conditionalFormatting>
  <conditionalFormatting sqref="K2745">
    <cfRule type="notContainsBlanks" dxfId="12181" priority="12938">
      <formula>LEN(TRIM(K2745))&gt;0</formula>
    </cfRule>
  </conditionalFormatting>
  <conditionalFormatting sqref="M2745">
    <cfRule type="containsText" dxfId="12180" priority="12937" operator="containsText" text="Complete">
      <formula>NOT(ISERROR(SEARCH("Complete",M2745)))</formula>
    </cfRule>
  </conditionalFormatting>
  <conditionalFormatting sqref="I2745">
    <cfRule type="cellIs" dxfId="12179" priority="12936" operator="greaterThan">
      <formula>2.35</formula>
    </cfRule>
  </conditionalFormatting>
  <conditionalFormatting sqref="J2746">
    <cfRule type="notContainsBlanks" dxfId="12178" priority="12931">
      <formula>LEN(TRIM(J2746))&gt;0</formula>
    </cfRule>
  </conditionalFormatting>
  <conditionalFormatting sqref="K2746">
    <cfRule type="notContainsBlanks" dxfId="12177" priority="12930">
      <formula>LEN(TRIM(K2746))&gt;0</formula>
    </cfRule>
  </conditionalFormatting>
  <conditionalFormatting sqref="M2746">
    <cfRule type="containsText" dxfId="12176" priority="12929" operator="containsText" text="Complete">
      <formula>NOT(ISERROR(SEARCH("Complete",M2746)))</formula>
    </cfRule>
  </conditionalFormatting>
  <conditionalFormatting sqref="I2746">
    <cfRule type="cellIs" dxfId="12175" priority="12928" operator="greaterThan">
      <formula>2.35</formula>
    </cfRule>
  </conditionalFormatting>
  <conditionalFormatting sqref="J2747">
    <cfRule type="notContainsBlanks" dxfId="12174" priority="12927">
      <formula>LEN(TRIM(J2747))&gt;0</formula>
    </cfRule>
  </conditionalFormatting>
  <conditionalFormatting sqref="K2747">
    <cfRule type="notContainsBlanks" dxfId="12173" priority="12926">
      <formula>LEN(TRIM(K2747))&gt;0</formula>
    </cfRule>
  </conditionalFormatting>
  <conditionalFormatting sqref="M2747">
    <cfRule type="containsText" dxfId="12172" priority="12925" operator="containsText" text="Complete">
      <formula>NOT(ISERROR(SEARCH("Complete",M2747)))</formula>
    </cfRule>
  </conditionalFormatting>
  <conditionalFormatting sqref="I2747">
    <cfRule type="cellIs" dxfId="12171" priority="12924" operator="greaterThan">
      <formula>2.35</formula>
    </cfRule>
  </conditionalFormatting>
  <conditionalFormatting sqref="J2748">
    <cfRule type="notContainsBlanks" dxfId="12170" priority="12923">
      <formula>LEN(TRIM(J2748))&gt;0</formula>
    </cfRule>
  </conditionalFormatting>
  <conditionalFormatting sqref="K2748">
    <cfRule type="notContainsBlanks" dxfId="12169" priority="12922">
      <formula>LEN(TRIM(K2748))&gt;0</formula>
    </cfRule>
  </conditionalFormatting>
  <conditionalFormatting sqref="M2748">
    <cfRule type="containsText" dxfId="12168" priority="12921" operator="containsText" text="Complete">
      <formula>NOT(ISERROR(SEARCH("Complete",M2748)))</formula>
    </cfRule>
  </conditionalFormatting>
  <conditionalFormatting sqref="I2748">
    <cfRule type="cellIs" dxfId="12167" priority="12920" operator="greaterThan">
      <formula>2.35</formula>
    </cfRule>
  </conditionalFormatting>
  <conditionalFormatting sqref="J2749">
    <cfRule type="notContainsBlanks" dxfId="12166" priority="12919">
      <formula>LEN(TRIM(J2749))&gt;0</formula>
    </cfRule>
  </conditionalFormatting>
  <conditionalFormatting sqref="K2749">
    <cfRule type="notContainsBlanks" dxfId="12165" priority="12918">
      <formula>LEN(TRIM(K2749))&gt;0</formula>
    </cfRule>
  </conditionalFormatting>
  <conditionalFormatting sqref="M2749">
    <cfRule type="containsText" dxfId="12164" priority="12917" operator="containsText" text="Complete">
      <formula>NOT(ISERROR(SEARCH("Complete",M2749)))</formula>
    </cfRule>
  </conditionalFormatting>
  <conditionalFormatting sqref="I2749">
    <cfRule type="cellIs" dxfId="12163" priority="12916" operator="greaterThan">
      <formula>2.35</formula>
    </cfRule>
  </conditionalFormatting>
  <conditionalFormatting sqref="J2750">
    <cfRule type="notContainsBlanks" dxfId="12162" priority="12915">
      <formula>LEN(TRIM(J2750))&gt;0</formula>
    </cfRule>
  </conditionalFormatting>
  <conditionalFormatting sqref="K2750">
    <cfRule type="notContainsBlanks" dxfId="12161" priority="12914">
      <formula>LEN(TRIM(K2750))&gt;0</formula>
    </cfRule>
  </conditionalFormatting>
  <conditionalFormatting sqref="M2750">
    <cfRule type="containsText" dxfId="12160" priority="12913" operator="containsText" text="Complete">
      <formula>NOT(ISERROR(SEARCH("Complete",M2750)))</formula>
    </cfRule>
  </conditionalFormatting>
  <conditionalFormatting sqref="I2750">
    <cfRule type="cellIs" dxfId="12159" priority="12912" operator="greaterThan">
      <formula>2.35</formula>
    </cfRule>
  </conditionalFormatting>
  <conditionalFormatting sqref="J2751">
    <cfRule type="notContainsBlanks" dxfId="12158" priority="12911">
      <formula>LEN(TRIM(J2751))&gt;0</formula>
    </cfRule>
  </conditionalFormatting>
  <conditionalFormatting sqref="K2751">
    <cfRule type="notContainsBlanks" dxfId="12157" priority="12910">
      <formula>LEN(TRIM(K2751))&gt;0</formula>
    </cfRule>
  </conditionalFormatting>
  <conditionalFormatting sqref="M2751">
    <cfRule type="containsText" dxfId="12156" priority="12909" operator="containsText" text="Complete">
      <formula>NOT(ISERROR(SEARCH("Complete",M2751)))</formula>
    </cfRule>
  </conditionalFormatting>
  <conditionalFormatting sqref="I2751">
    <cfRule type="cellIs" dxfId="12155" priority="12908" operator="greaterThan">
      <formula>2.35</formula>
    </cfRule>
  </conditionalFormatting>
  <conditionalFormatting sqref="J2752">
    <cfRule type="notContainsBlanks" dxfId="12154" priority="12907">
      <formula>LEN(TRIM(J2752))&gt;0</formula>
    </cfRule>
  </conditionalFormatting>
  <conditionalFormatting sqref="K2752">
    <cfRule type="notContainsBlanks" dxfId="12153" priority="12906">
      <formula>LEN(TRIM(K2752))&gt;0</formula>
    </cfRule>
  </conditionalFormatting>
  <conditionalFormatting sqref="M2752">
    <cfRule type="containsText" dxfId="12152" priority="12905" operator="containsText" text="Complete">
      <formula>NOT(ISERROR(SEARCH("Complete",M2752)))</formula>
    </cfRule>
  </conditionalFormatting>
  <conditionalFormatting sqref="I2752">
    <cfRule type="cellIs" dxfId="12151" priority="12904" operator="greaterThan">
      <formula>2.35</formula>
    </cfRule>
  </conditionalFormatting>
  <conditionalFormatting sqref="J2753">
    <cfRule type="notContainsBlanks" dxfId="12150" priority="12903">
      <formula>LEN(TRIM(J2753))&gt;0</formula>
    </cfRule>
  </conditionalFormatting>
  <conditionalFormatting sqref="K2753">
    <cfRule type="notContainsBlanks" dxfId="12149" priority="12902">
      <formula>LEN(TRIM(K2753))&gt;0</formula>
    </cfRule>
  </conditionalFormatting>
  <conditionalFormatting sqref="M2753">
    <cfRule type="containsText" dxfId="12148" priority="12901" operator="containsText" text="Complete">
      <formula>NOT(ISERROR(SEARCH("Complete",M2753)))</formula>
    </cfRule>
  </conditionalFormatting>
  <conditionalFormatting sqref="I2753">
    <cfRule type="cellIs" dxfId="12147" priority="12900" operator="greaterThan">
      <formula>2.35</formula>
    </cfRule>
  </conditionalFormatting>
  <conditionalFormatting sqref="J2754">
    <cfRule type="notContainsBlanks" dxfId="12146" priority="12899">
      <formula>LEN(TRIM(J2754))&gt;0</formula>
    </cfRule>
  </conditionalFormatting>
  <conditionalFormatting sqref="K2754">
    <cfRule type="notContainsBlanks" dxfId="12145" priority="12898">
      <formula>LEN(TRIM(K2754))&gt;0</formula>
    </cfRule>
  </conditionalFormatting>
  <conditionalFormatting sqref="M2754">
    <cfRule type="containsText" dxfId="12144" priority="12897" operator="containsText" text="Complete">
      <formula>NOT(ISERROR(SEARCH("Complete",M2754)))</formula>
    </cfRule>
  </conditionalFormatting>
  <conditionalFormatting sqref="I2754">
    <cfRule type="cellIs" dxfId="12143" priority="12896" operator="greaterThan">
      <formula>2.35</formula>
    </cfRule>
  </conditionalFormatting>
  <conditionalFormatting sqref="J2755">
    <cfRule type="notContainsBlanks" dxfId="12142" priority="12895">
      <formula>LEN(TRIM(J2755))&gt;0</formula>
    </cfRule>
  </conditionalFormatting>
  <conditionalFormatting sqref="K2755">
    <cfRule type="notContainsBlanks" dxfId="12141" priority="12894">
      <formula>LEN(TRIM(K2755))&gt;0</formula>
    </cfRule>
  </conditionalFormatting>
  <conditionalFormatting sqref="M2755">
    <cfRule type="containsText" dxfId="12140" priority="12893" operator="containsText" text="Complete">
      <formula>NOT(ISERROR(SEARCH("Complete",M2755)))</formula>
    </cfRule>
  </conditionalFormatting>
  <conditionalFormatting sqref="I2755">
    <cfRule type="cellIs" dxfId="12139" priority="12892" operator="greaterThan">
      <formula>2.35</formula>
    </cfRule>
  </conditionalFormatting>
  <conditionalFormatting sqref="J2756">
    <cfRule type="notContainsBlanks" dxfId="12138" priority="12891">
      <formula>LEN(TRIM(J2756))&gt;0</formula>
    </cfRule>
  </conditionalFormatting>
  <conditionalFormatting sqref="K2756">
    <cfRule type="notContainsBlanks" dxfId="12137" priority="12890">
      <formula>LEN(TRIM(K2756))&gt;0</formula>
    </cfRule>
  </conditionalFormatting>
  <conditionalFormatting sqref="M2756">
    <cfRule type="containsText" dxfId="12136" priority="12889" operator="containsText" text="Complete">
      <formula>NOT(ISERROR(SEARCH("Complete",M2756)))</formula>
    </cfRule>
  </conditionalFormatting>
  <conditionalFormatting sqref="I2756">
    <cfRule type="cellIs" dxfId="12135" priority="12888" operator="greaterThan">
      <formula>2.35</formula>
    </cfRule>
  </conditionalFormatting>
  <conditionalFormatting sqref="J2757">
    <cfRule type="notContainsBlanks" dxfId="12134" priority="12887">
      <formula>LEN(TRIM(J2757))&gt;0</formula>
    </cfRule>
  </conditionalFormatting>
  <conditionalFormatting sqref="K2757">
    <cfRule type="notContainsBlanks" dxfId="12133" priority="12886">
      <formula>LEN(TRIM(K2757))&gt;0</formula>
    </cfRule>
  </conditionalFormatting>
  <conditionalFormatting sqref="M2757">
    <cfRule type="containsText" dxfId="12132" priority="12885" operator="containsText" text="Complete">
      <formula>NOT(ISERROR(SEARCH("Complete",M2757)))</formula>
    </cfRule>
  </conditionalFormatting>
  <conditionalFormatting sqref="I2757">
    <cfRule type="cellIs" dxfId="12131" priority="12884" operator="greaterThan">
      <formula>2.35</formula>
    </cfRule>
  </conditionalFormatting>
  <conditionalFormatting sqref="J2758">
    <cfRule type="notContainsBlanks" dxfId="12130" priority="12883">
      <formula>LEN(TRIM(J2758))&gt;0</formula>
    </cfRule>
  </conditionalFormatting>
  <conditionalFormatting sqref="K2758">
    <cfRule type="notContainsBlanks" dxfId="12129" priority="12882">
      <formula>LEN(TRIM(K2758))&gt;0</formula>
    </cfRule>
  </conditionalFormatting>
  <conditionalFormatting sqref="M2758">
    <cfRule type="containsText" dxfId="12128" priority="12881" operator="containsText" text="Complete">
      <formula>NOT(ISERROR(SEARCH("Complete",M2758)))</formula>
    </cfRule>
  </conditionalFormatting>
  <conditionalFormatting sqref="I2758">
    <cfRule type="cellIs" dxfId="12127" priority="12880" operator="greaterThan">
      <formula>2.35</formula>
    </cfRule>
  </conditionalFormatting>
  <conditionalFormatting sqref="J2759">
    <cfRule type="notContainsBlanks" dxfId="12126" priority="12879">
      <formula>LEN(TRIM(J2759))&gt;0</formula>
    </cfRule>
  </conditionalFormatting>
  <conditionalFormatting sqref="K2759">
    <cfRule type="notContainsBlanks" dxfId="12125" priority="12878">
      <formula>LEN(TRIM(K2759))&gt;0</formula>
    </cfRule>
  </conditionalFormatting>
  <conditionalFormatting sqref="M2759">
    <cfRule type="containsText" dxfId="12124" priority="12877" operator="containsText" text="Complete">
      <formula>NOT(ISERROR(SEARCH("Complete",M2759)))</formula>
    </cfRule>
  </conditionalFormatting>
  <conditionalFormatting sqref="I2759">
    <cfRule type="cellIs" dxfId="12123" priority="12876" operator="greaterThan">
      <formula>2.35</formula>
    </cfRule>
  </conditionalFormatting>
  <conditionalFormatting sqref="J2760">
    <cfRule type="notContainsBlanks" dxfId="12122" priority="12875">
      <formula>LEN(TRIM(J2760))&gt;0</formula>
    </cfRule>
  </conditionalFormatting>
  <conditionalFormatting sqref="K2760">
    <cfRule type="notContainsBlanks" dxfId="12121" priority="12874">
      <formula>LEN(TRIM(K2760))&gt;0</formula>
    </cfRule>
  </conditionalFormatting>
  <conditionalFormatting sqref="M2760">
    <cfRule type="containsText" dxfId="12120" priority="12873" operator="containsText" text="Complete">
      <formula>NOT(ISERROR(SEARCH("Complete",M2760)))</formula>
    </cfRule>
  </conditionalFormatting>
  <conditionalFormatting sqref="I2760">
    <cfRule type="cellIs" dxfId="12119" priority="12872" operator="greaterThan">
      <formula>2.35</formula>
    </cfRule>
  </conditionalFormatting>
  <conditionalFormatting sqref="J2761">
    <cfRule type="notContainsBlanks" dxfId="12118" priority="12871">
      <formula>LEN(TRIM(J2761))&gt;0</formula>
    </cfRule>
  </conditionalFormatting>
  <conditionalFormatting sqref="K2761">
    <cfRule type="notContainsBlanks" dxfId="12117" priority="12870">
      <formula>LEN(TRIM(K2761))&gt;0</formula>
    </cfRule>
  </conditionalFormatting>
  <conditionalFormatting sqref="M2761">
    <cfRule type="containsText" dxfId="12116" priority="12869" operator="containsText" text="Complete">
      <formula>NOT(ISERROR(SEARCH("Complete",M2761)))</formula>
    </cfRule>
  </conditionalFormatting>
  <conditionalFormatting sqref="I2761">
    <cfRule type="cellIs" dxfId="12115" priority="12868" operator="greaterThan">
      <formula>2.35</formula>
    </cfRule>
  </conditionalFormatting>
  <conditionalFormatting sqref="J2762">
    <cfRule type="notContainsBlanks" dxfId="12114" priority="12867">
      <formula>LEN(TRIM(J2762))&gt;0</formula>
    </cfRule>
  </conditionalFormatting>
  <conditionalFormatting sqref="K2762">
    <cfRule type="notContainsBlanks" dxfId="12113" priority="12866">
      <formula>LEN(TRIM(K2762))&gt;0</formula>
    </cfRule>
  </conditionalFormatting>
  <conditionalFormatting sqref="M2762">
    <cfRule type="containsText" dxfId="12112" priority="12865" operator="containsText" text="Complete">
      <formula>NOT(ISERROR(SEARCH("Complete",M2762)))</formula>
    </cfRule>
  </conditionalFormatting>
  <conditionalFormatting sqref="I2762">
    <cfRule type="cellIs" dxfId="12111" priority="12864" operator="greaterThan">
      <formula>2.35</formula>
    </cfRule>
  </conditionalFormatting>
  <conditionalFormatting sqref="J2763">
    <cfRule type="notContainsBlanks" dxfId="12110" priority="12863">
      <formula>LEN(TRIM(J2763))&gt;0</formula>
    </cfRule>
  </conditionalFormatting>
  <conditionalFormatting sqref="K2763">
    <cfRule type="notContainsBlanks" dxfId="12109" priority="12862">
      <formula>LEN(TRIM(K2763))&gt;0</formula>
    </cfRule>
  </conditionalFormatting>
  <conditionalFormatting sqref="M2763">
    <cfRule type="containsText" dxfId="12108" priority="12861" operator="containsText" text="Complete">
      <formula>NOT(ISERROR(SEARCH("Complete",M2763)))</formula>
    </cfRule>
  </conditionalFormatting>
  <conditionalFormatting sqref="I2763">
    <cfRule type="cellIs" dxfId="12107" priority="12860" operator="greaterThan">
      <formula>2.35</formula>
    </cfRule>
  </conditionalFormatting>
  <conditionalFormatting sqref="J2764">
    <cfRule type="notContainsBlanks" dxfId="12106" priority="12859">
      <formula>LEN(TRIM(J2764))&gt;0</formula>
    </cfRule>
  </conditionalFormatting>
  <conditionalFormatting sqref="K2764">
    <cfRule type="notContainsBlanks" dxfId="12105" priority="12858">
      <formula>LEN(TRIM(K2764))&gt;0</formula>
    </cfRule>
  </conditionalFormatting>
  <conditionalFormatting sqref="M2764">
    <cfRule type="containsText" dxfId="12104" priority="12857" operator="containsText" text="Complete">
      <formula>NOT(ISERROR(SEARCH("Complete",M2764)))</formula>
    </cfRule>
  </conditionalFormatting>
  <conditionalFormatting sqref="I2764">
    <cfRule type="cellIs" dxfId="12103" priority="12856" operator="greaterThan">
      <formula>2.35</formula>
    </cfRule>
  </conditionalFormatting>
  <conditionalFormatting sqref="J2765">
    <cfRule type="notContainsBlanks" dxfId="12102" priority="12855">
      <formula>LEN(TRIM(J2765))&gt;0</formula>
    </cfRule>
  </conditionalFormatting>
  <conditionalFormatting sqref="K2765">
    <cfRule type="notContainsBlanks" dxfId="12101" priority="12854">
      <formula>LEN(TRIM(K2765))&gt;0</formula>
    </cfRule>
  </conditionalFormatting>
  <conditionalFormatting sqref="M2765">
    <cfRule type="containsText" dxfId="12100" priority="12853" operator="containsText" text="Complete">
      <formula>NOT(ISERROR(SEARCH("Complete",M2765)))</formula>
    </cfRule>
  </conditionalFormatting>
  <conditionalFormatting sqref="I2765">
    <cfRule type="cellIs" dxfId="12099" priority="12852" operator="greaterThan">
      <formula>2.35</formula>
    </cfRule>
  </conditionalFormatting>
  <conditionalFormatting sqref="J2766">
    <cfRule type="notContainsBlanks" dxfId="12098" priority="12847">
      <formula>LEN(TRIM(J2766))&gt;0</formula>
    </cfRule>
  </conditionalFormatting>
  <conditionalFormatting sqref="K2766">
    <cfRule type="notContainsBlanks" dxfId="12097" priority="12846">
      <formula>LEN(TRIM(K2766))&gt;0</formula>
    </cfRule>
  </conditionalFormatting>
  <conditionalFormatting sqref="M2766">
    <cfRule type="containsText" dxfId="12096" priority="12845" operator="containsText" text="Complete">
      <formula>NOT(ISERROR(SEARCH("Complete",M2766)))</formula>
    </cfRule>
  </conditionalFormatting>
  <conditionalFormatting sqref="I2766">
    <cfRule type="cellIs" dxfId="12095" priority="12844" operator="greaterThan">
      <formula>2.35</formula>
    </cfRule>
  </conditionalFormatting>
  <conditionalFormatting sqref="J2767">
    <cfRule type="notContainsBlanks" dxfId="12094" priority="12843">
      <formula>LEN(TRIM(J2767))&gt;0</formula>
    </cfRule>
  </conditionalFormatting>
  <conditionalFormatting sqref="K2767">
    <cfRule type="notContainsBlanks" dxfId="12093" priority="12842">
      <formula>LEN(TRIM(K2767))&gt;0</formula>
    </cfRule>
  </conditionalFormatting>
  <conditionalFormatting sqref="M2767">
    <cfRule type="containsText" dxfId="12092" priority="12841" operator="containsText" text="Complete">
      <formula>NOT(ISERROR(SEARCH("Complete",M2767)))</formula>
    </cfRule>
  </conditionalFormatting>
  <conditionalFormatting sqref="I2767">
    <cfRule type="cellIs" dxfId="12091" priority="12840" operator="greaterThan">
      <formula>2.35</formula>
    </cfRule>
  </conditionalFormatting>
  <conditionalFormatting sqref="J2768">
    <cfRule type="notContainsBlanks" dxfId="12090" priority="12839">
      <formula>LEN(TRIM(J2768))&gt;0</formula>
    </cfRule>
  </conditionalFormatting>
  <conditionalFormatting sqref="K2768">
    <cfRule type="notContainsBlanks" dxfId="12089" priority="12838">
      <formula>LEN(TRIM(K2768))&gt;0</formula>
    </cfRule>
  </conditionalFormatting>
  <conditionalFormatting sqref="M2768">
    <cfRule type="containsText" dxfId="12088" priority="12837" operator="containsText" text="Complete">
      <formula>NOT(ISERROR(SEARCH("Complete",M2768)))</formula>
    </cfRule>
  </conditionalFormatting>
  <conditionalFormatting sqref="I2768">
    <cfRule type="cellIs" dxfId="12087" priority="12836" operator="greaterThan">
      <formula>2.35</formula>
    </cfRule>
  </conditionalFormatting>
  <conditionalFormatting sqref="J2769">
    <cfRule type="notContainsBlanks" dxfId="12086" priority="12835">
      <formula>LEN(TRIM(J2769))&gt;0</formula>
    </cfRule>
  </conditionalFormatting>
  <conditionalFormatting sqref="K2769">
    <cfRule type="notContainsBlanks" dxfId="12085" priority="12834">
      <formula>LEN(TRIM(K2769))&gt;0</formula>
    </cfRule>
  </conditionalFormatting>
  <conditionalFormatting sqref="M2769">
    <cfRule type="containsText" dxfId="12084" priority="12833" operator="containsText" text="Complete">
      <formula>NOT(ISERROR(SEARCH("Complete",M2769)))</formula>
    </cfRule>
  </conditionalFormatting>
  <conditionalFormatting sqref="I2769">
    <cfRule type="cellIs" dxfId="12083" priority="12832" operator="greaterThan">
      <formula>2.35</formula>
    </cfRule>
  </conditionalFormatting>
  <conditionalFormatting sqref="J2770">
    <cfRule type="notContainsBlanks" dxfId="12082" priority="12831">
      <formula>LEN(TRIM(J2770))&gt;0</formula>
    </cfRule>
  </conditionalFormatting>
  <conditionalFormatting sqref="K2770">
    <cfRule type="notContainsBlanks" dxfId="12081" priority="12830">
      <formula>LEN(TRIM(K2770))&gt;0</formula>
    </cfRule>
  </conditionalFormatting>
  <conditionalFormatting sqref="M2770">
    <cfRule type="containsText" dxfId="12080" priority="12829" operator="containsText" text="Complete">
      <formula>NOT(ISERROR(SEARCH("Complete",M2770)))</formula>
    </cfRule>
  </conditionalFormatting>
  <conditionalFormatting sqref="I2770">
    <cfRule type="cellIs" dxfId="12079" priority="12828" operator="greaterThan">
      <formula>2.35</formula>
    </cfRule>
  </conditionalFormatting>
  <conditionalFormatting sqref="J2771">
    <cfRule type="notContainsBlanks" dxfId="12078" priority="12827">
      <formula>LEN(TRIM(J2771))&gt;0</formula>
    </cfRule>
  </conditionalFormatting>
  <conditionalFormatting sqref="K2771">
    <cfRule type="notContainsBlanks" dxfId="12077" priority="12826">
      <formula>LEN(TRIM(K2771))&gt;0</formula>
    </cfRule>
  </conditionalFormatting>
  <conditionalFormatting sqref="M2771">
    <cfRule type="containsText" dxfId="12076" priority="12825" operator="containsText" text="Complete">
      <formula>NOT(ISERROR(SEARCH("Complete",M2771)))</formula>
    </cfRule>
  </conditionalFormatting>
  <conditionalFormatting sqref="I2771">
    <cfRule type="cellIs" dxfId="12075" priority="12824" operator="greaterThan">
      <formula>2.35</formula>
    </cfRule>
  </conditionalFormatting>
  <conditionalFormatting sqref="J2772">
    <cfRule type="notContainsBlanks" dxfId="12074" priority="12823">
      <formula>LEN(TRIM(J2772))&gt;0</formula>
    </cfRule>
  </conditionalFormatting>
  <conditionalFormatting sqref="K2772">
    <cfRule type="notContainsBlanks" dxfId="12073" priority="12822">
      <formula>LEN(TRIM(K2772))&gt;0</formula>
    </cfRule>
  </conditionalFormatting>
  <conditionalFormatting sqref="M2772">
    <cfRule type="containsText" dxfId="12072" priority="12821" operator="containsText" text="Complete">
      <formula>NOT(ISERROR(SEARCH("Complete",M2772)))</formula>
    </cfRule>
  </conditionalFormatting>
  <conditionalFormatting sqref="I2772">
    <cfRule type="cellIs" dxfId="12071" priority="12820" operator="greaterThan">
      <formula>2.35</formula>
    </cfRule>
  </conditionalFormatting>
  <conditionalFormatting sqref="J2773">
    <cfRule type="notContainsBlanks" dxfId="12070" priority="12819">
      <formula>LEN(TRIM(J2773))&gt;0</formula>
    </cfRule>
  </conditionalFormatting>
  <conditionalFormatting sqref="K2773">
    <cfRule type="notContainsBlanks" dxfId="12069" priority="12818">
      <formula>LEN(TRIM(K2773))&gt;0</formula>
    </cfRule>
  </conditionalFormatting>
  <conditionalFormatting sqref="M2773">
    <cfRule type="containsText" dxfId="12068" priority="12817" operator="containsText" text="Complete">
      <formula>NOT(ISERROR(SEARCH("Complete",M2773)))</formula>
    </cfRule>
  </conditionalFormatting>
  <conditionalFormatting sqref="I2773">
    <cfRule type="cellIs" dxfId="12067" priority="12816" operator="greaterThan">
      <formula>2.35</formula>
    </cfRule>
  </conditionalFormatting>
  <conditionalFormatting sqref="J2774">
    <cfRule type="notContainsBlanks" dxfId="12066" priority="12815">
      <formula>LEN(TRIM(J2774))&gt;0</formula>
    </cfRule>
  </conditionalFormatting>
  <conditionalFormatting sqref="K2774">
    <cfRule type="notContainsBlanks" dxfId="12065" priority="12814">
      <formula>LEN(TRIM(K2774))&gt;0</formula>
    </cfRule>
  </conditionalFormatting>
  <conditionalFormatting sqref="M2774">
    <cfRule type="containsText" dxfId="12064" priority="12813" operator="containsText" text="Complete">
      <formula>NOT(ISERROR(SEARCH("Complete",M2774)))</formula>
    </cfRule>
  </conditionalFormatting>
  <conditionalFormatting sqref="I2774">
    <cfRule type="cellIs" dxfId="12063" priority="12812" operator="greaterThan">
      <formula>2.35</formula>
    </cfRule>
  </conditionalFormatting>
  <conditionalFormatting sqref="J2775">
    <cfRule type="notContainsBlanks" dxfId="12062" priority="12811">
      <formula>LEN(TRIM(J2775))&gt;0</formula>
    </cfRule>
  </conditionalFormatting>
  <conditionalFormatting sqref="K2775">
    <cfRule type="notContainsBlanks" dxfId="12061" priority="12810">
      <formula>LEN(TRIM(K2775))&gt;0</formula>
    </cfRule>
  </conditionalFormatting>
  <conditionalFormatting sqref="M2775">
    <cfRule type="containsText" dxfId="12060" priority="12809" operator="containsText" text="Complete">
      <formula>NOT(ISERROR(SEARCH("Complete",M2775)))</formula>
    </cfRule>
  </conditionalFormatting>
  <conditionalFormatting sqref="I2775">
    <cfRule type="cellIs" dxfId="12059" priority="12808" operator="greaterThan">
      <formula>2.35</formula>
    </cfRule>
  </conditionalFormatting>
  <conditionalFormatting sqref="J2776">
    <cfRule type="notContainsBlanks" dxfId="12058" priority="12807">
      <formula>LEN(TRIM(J2776))&gt;0</formula>
    </cfRule>
  </conditionalFormatting>
  <conditionalFormatting sqref="K2776">
    <cfRule type="notContainsBlanks" dxfId="12057" priority="12806">
      <formula>LEN(TRIM(K2776))&gt;0</formula>
    </cfRule>
  </conditionalFormatting>
  <conditionalFormatting sqref="M2776">
    <cfRule type="containsText" dxfId="12056" priority="12805" operator="containsText" text="Complete">
      <formula>NOT(ISERROR(SEARCH("Complete",M2776)))</formula>
    </cfRule>
  </conditionalFormatting>
  <conditionalFormatting sqref="I2776">
    <cfRule type="cellIs" dxfId="12055" priority="12804" operator="greaterThan">
      <formula>2.35</formula>
    </cfRule>
  </conditionalFormatting>
  <conditionalFormatting sqref="J2777">
    <cfRule type="notContainsBlanks" dxfId="12054" priority="12803">
      <formula>LEN(TRIM(J2777))&gt;0</formula>
    </cfRule>
  </conditionalFormatting>
  <conditionalFormatting sqref="K2777">
    <cfRule type="notContainsBlanks" dxfId="12053" priority="12802">
      <formula>LEN(TRIM(K2777))&gt;0</formula>
    </cfRule>
  </conditionalFormatting>
  <conditionalFormatting sqref="M2777">
    <cfRule type="containsText" dxfId="12052" priority="12801" operator="containsText" text="Complete">
      <formula>NOT(ISERROR(SEARCH("Complete",M2777)))</formula>
    </cfRule>
  </conditionalFormatting>
  <conditionalFormatting sqref="I2777">
    <cfRule type="cellIs" dxfId="12051" priority="12800" operator="greaterThan">
      <formula>2.35</formula>
    </cfRule>
  </conditionalFormatting>
  <conditionalFormatting sqref="J2778">
    <cfRule type="notContainsBlanks" dxfId="12050" priority="12799">
      <formula>LEN(TRIM(J2778))&gt;0</formula>
    </cfRule>
  </conditionalFormatting>
  <conditionalFormatting sqref="K2778">
    <cfRule type="notContainsBlanks" dxfId="12049" priority="12798">
      <formula>LEN(TRIM(K2778))&gt;0</formula>
    </cfRule>
  </conditionalFormatting>
  <conditionalFormatting sqref="M2778">
    <cfRule type="containsText" dxfId="12048" priority="12797" operator="containsText" text="Complete">
      <formula>NOT(ISERROR(SEARCH("Complete",M2778)))</formula>
    </cfRule>
  </conditionalFormatting>
  <conditionalFormatting sqref="I2778">
    <cfRule type="cellIs" dxfId="12047" priority="12796" operator="greaterThan">
      <formula>2.35</formula>
    </cfRule>
  </conditionalFormatting>
  <conditionalFormatting sqref="J2779">
    <cfRule type="notContainsBlanks" dxfId="12046" priority="12795">
      <formula>LEN(TRIM(J2779))&gt;0</formula>
    </cfRule>
  </conditionalFormatting>
  <conditionalFormatting sqref="K2779">
    <cfRule type="notContainsBlanks" dxfId="12045" priority="12794">
      <formula>LEN(TRIM(K2779))&gt;0</formula>
    </cfRule>
  </conditionalFormatting>
  <conditionalFormatting sqref="M2779">
    <cfRule type="containsText" dxfId="12044" priority="12793" operator="containsText" text="Complete">
      <formula>NOT(ISERROR(SEARCH("Complete",M2779)))</formula>
    </cfRule>
  </conditionalFormatting>
  <conditionalFormatting sqref="I2779">
    <cfRule type="cellIs" dxfId="12043" priority="12792" operator="greaterThan">
      <formula>2.35</formula>
    </cfRule>
  </conditionalFormatting>
  <conditionalFormatting sqref="J2780">
    <cfRule type="notContainsBlanks" dxfId="12042" priority="12791">
      <formula>LEN(TRIM(J2780))&gt;0</formula>
    </cfRule>
  </conditionalFormatting>
  <conditionalFormatting sqref="K2780">
    <cfRule type="notContainsBlanks" dxfId="12041" priority="12790">
      <formula>LEN(TRIM(K2780))&gt;0</formula>
    </cfRule>
  </conditionalFormatting>
  <conditionalFormatting sqref="M2780">
    <cfRule type="containsText" dxfId="12040" priority="12789" operator="containsText" text="Complete">
      <formula>NOT(ISERROR(SEARCH("Complete",M2780)))</formula>
    </cfRule>
  </conditionalFormatting>
  <conditionalFormatting sqref="I2780">
    <cfRule type="cellIs" dxfId="12039" priority="12788" operator="greaterThan">
      <formula>2.35</formula>
    </cfRule>
  </conditionalFormatting>
  <conditionalFormatting sqref="J2781">
    <cfRule type="notContainsBlanks" dxfId="12038" priority="12787">
      <formula>LEN(TRIM(J2781))&gt;0</formula>
    </cfRule>
  </conditionalFormatting>
  <conditionalFormatting sqref="K2781">
    <cfRule type="notContainsBlanks" dxfId="12037" priority="12786">
      <formula>LEN(TRIM(K2781))&gt;0</formula>
    </cfRule>
  </conditionalFormatting>
  <conditionalFormatting sqref="M2781">
    <cfRule type="containsText" dxfId="12036" priority="12785" operator="containsText" text="Complete">
      <formula>NOT(ISERROR(SEARCH("Complete",M2781)))</formula>
    </cfRule>
  </conditionalFormatting>
  <conditionalFormatting sqref="I2781">
    <cfRule type="cellIs" dxfId="12035" priority="12784" operator="greaterThan">
      <formula>2.35</formula>
    </cfRule>
  </conditionalFormatting>
  <conditionalFormatting sqref="J2782">
    <cfRule type="notContainsBlanks" dxfId="12034" priority="12783">
      <formula>LEN(TRIM(J2782))&gt;0</formula>
    </cfRule>
  </conditionalFormatting>
  <conditionalFormatting sqref="K2782">
    <cfRule type="notContainsBlanks" dxfId="12033" priority="12782">
      <formula>LEN(TRIM(K2782))&gt;0</formula>
    </cfRule>
  </conditionalFormatting>
  <conditionalFormatting sqref="M2782">
    <cfRule type="containsText" dxfId="12032" priority="12781" operator="containsText" text="Complete">
      <formula>NOT(ISERROR(SEARCH("Complete",M2782)))</formula>
    </cfRule>
  </conditionalFormatting>
  <conditionalFormatting sqref="I2782">
    <cfRule type="cellIs" dxfId="12031" priority="12780" operator="greaterThan">
      <formula>2.35</formula>
    </cfRule>
  </conditionalFormatting>
  <conditionalFormatting sqref="J2783">
    <cfRule type="notContainsBlanks" dxfId="12030" priority="12779">
      <formula>LEN(TRIM(J2783))&gt;0</formula>
    </cfRule>
  </conditionalFormatting>
  <conditionalFormatting sqref="K2783">
    <cfRule type="notContainsBlanks" dxfId="12029" priority="12778">
      <formula>LEN(TRIM(K2783))&gt;0</formula>
    </cfRule>
  </conditionalFormatting>
  <conditionalFormatting sqref="M2783">
    <cfRule type="containsText" dxfId="12028" priority="12777" operator="containsText" text="Complete">
      <formula>NOT(ISERROR(SEARCH("Complete",M2783)))</formula>
    </cfRule>
  </conditionalFormatting>
  <conditionalFormatting sqref="I2783">
    <cfRule type="cellIs" dxfId="12027" priority="12776" operator="greaterThan">
      <formula>2.35</formula>
    </cfRule>
  </conditionalFormatting>
  <conditionalFormatting sqref="J2784">
    <cfRule type="notContainsBlanks" dxfId="12026" priority="12775">
      <formula>LEN(TRIM(J2784))&gt;0</formula>
    </cfRule>
  </conditionalFormatting>
  <conditionalFormatting sqref="K2784">
    <cfRule type="notContainsBlanks" dxfId="12025" priority="12774">
      <formula>LEN(TRIM(K2784))&gt;0</formula>
    </cfRule>
  </conditionalFormatting>
  <conditionalFormatting sqref="M2784">
    <cfRule type="containsText" dxfId="12024" priority="12773" operator="containsText" text="Complete">
      <formula>NOT(ISERROR(SEARCH("Complete",M2784)))</formula>
    </cfRule>
  </conditionalFormatting>
  <conditionalFormatting sqref="I2784">
    <cfRule type="cellIs" dxfId="12023" priority="12772" operator="greaterThan">
      <formula>2.35</formula>
    </cfRule>
  </conditionalFormatting>
  <conditionalFormatting sqref="J2785">
    <cfRule type="notContainsBlanks" dxfId="12022" priority="12771">
      <formula>LEN(TRIM(J2785))&gt;0</formula>
    </cfRule>
  </conditionalFormatting>
  <conditionalFormatting sqref="K2785">
    <cfRule type="notContainsBlanks" dxfId="12021" priority="12770">
      <formula>LEN(TRIM(K2785))&gt;0</formula>
    </cfRule>
  </conditionalFormatting>
  <conditionalFormatting sqref="M2785">
    <cfRule type="containsText" dxfId="12020" priority="12769" operator="containsText" text="Complete">
      <formula>NOT(ISERROR(SEARCH("Complete",M2785)))</formula>
    </cfRule>
  </conditionalFormatting>
  <conditionalFormatting sqref="I2785">
    <cfRule type="cellIs" dxfId="12019" priority="12768" operator="greaterThan">
      <formula>2.35</formula>
    </cfRule>
  </conditionalFormatting>
  <conditionalFormatting sqref="J2786">
    <cfRule type="notContainsBlanks" dxfId="12018" priority="12767">
      <formula>LEN(TRIM(J2786))&gt;0</formula>
    </cfRule>
  </conditionalFormatting>
  <conditionalFormatting sqref="K2786">
    <cfRule type="notContainsBlanks" dxfId="12017" priority="12766">
      <formula>LEN(TRIM(K2786))&gt;0</formula>
    </cfRule>
  </conditionalFormatting>
  <conditionalFormatting sqref="M2786">
    <cfRule type="containsText" dxfId="12016" priority="12765" operator="containsText" text="Complete">
      <formula>NOT(ISERROR(SEARCH("Complete",M2786)))</formula>
    </cfRule>
  </conditionalFormatting>
  <conditionalFormatting sqref="I2786">
    <cfRule type="cellIs" dxfId="12015" priority="12764" operator="greaterThan">
      <formula>2.35</formula>
    </cfRule>
  </conditionalFormatting>
  <conditionalFormatting sqref="J2787">
    <cfRule type="notContainsBlanks" dxfId="12014" priority="12763">
      <formula>LEN(TRIM(J2787))&gt;0</formula>
    </cfRule>
  </conditionalFormatting>
  <conditionalFormatting sqref="K2787">
    <cfRule type="notContainsBlanks" dxfId="12013" priority="12762">
      <formula>LEN(TRIM(K2787))&gt;0</formula>
    </cfRule>
  </conditionalFormatting>
  <conditionalFormatting sqref="M2787">
    <cfRule type="containsText" dxfId="12012" priority="12761" operator="containsText" text="Complete">
      <formula>NOT(ISERROR(SEARCH("Complete",M2787)))</formula>
    </cfRule>
  </conditionalFormatting>
  <conditionalFormatting sqref="I2787">
    <cfRule type="cellIs" dxfId="12011" priority="12760" operator="greaterThan">
      <formula>2.35</formula>
    </cfRule>
  </conditionalFormatting>
  <conditionalFormatting sqref="J2788">
    <cfRule type="notContainsBlanks" dxfId="12010" priority="12759">
      <formula>LEN(TRIM(J2788))&gt;0</formula>
    </cfRule>
  </conditionalFormatting>
  <conditionalFormatting sqref="K2788">
    <cfRule type="notContainsBlanks" dxfId="12009" priority="12758">
      <formula>LEN(TRIM(K2788))&gt;0</formula>
    </cfRule>
  </conditionalFormatting>
  <conditionalFormatting sqref="M2788">
    <cfRule type="containsText" dxfId="12008" priority="12757" operator="containsText" text="Complete">
      <formula>NOT(ISERROR(SEARCH("Complete",M2788)))</formula>
    </cfRule>
  </conditionalFormatting>
  <conditionalFormatting sqref="I2788">
    <cfRule type="cellIs" dxfId="12007" priority="12756" operator="greaterThan">
      <formula>2.35</formula>
    </cfRule>
  </conditionalFormatting>
  <conditionalFormatting sqref="J2789">
    <cfRule type="notContainsBlanks" dxfId="12006" priority="12755">
      <formula>LEN(TRIM(J2789))&gt;0</formula>
    </cfRule>
  </conditionalFormatting>
  <conditionalFormatting sqref="K2789">
    <cfRule type="notContainsBlanks" dxfId="12005" priority="12754">
      <formula>LEN(TRIM(K2789))&gt;0</formula>
    </cfRule>
  </conditionalFormatting>
  <conditionalFormatting sqref="M2789">
    <cfRule type="containsText" dxfId="12004" priority="12753" operator="containsText" text="Complete">
      <formula>NOT(ISERROR(SEARCH("Complete",M2789)))</formula>
    </cfRule>
  </conditionalFormatting>
  <conditionalFormatting sqref="I2789">
    <cfRule type="cellIs" dxfId="12003" priority="12752" operator="greaterThan">
      <formula>2.35</formula>
    </cfRule>
  </conditionalFormatting>
  <conditionalFormatting sqref="J2790">
    <cfRule type="notContainsBlanks" dxfId="12002" priority="12751">
      <formula>LEN(TRIM(J2790))&gt;0</formula>
    </cfRule>
  </conditionalFormatting>
  <conditionalFormatting sqref="K2790">
    <cfRule type="notContainsBlanks" dxfId="12001" priority="12750">
      <formula>LEN(TRIM(K2790))&gt;0</formula>
    </cfRule>
  </conditionalFormatting>
  <conditionalFormatting sqref="M2790">
    <cfRule type="containsText" dxfId="12000" priority="12749" operator="containsText" text="Complete">
      <formula>NOT(ISERROR(SEARCH("Complete",M2790)))</formula>
    </cfRule>
  </conditionalFormatting>
  <conditionalFormatting sqref="I2790">
    <cfRule type="cellIs" dxfId="11999" priority="12748" operator="greaterThan">
      <formula>2.35</formula>
    </cfRule>
  </conditionalFormatting>
  <conditionalFormatting sqref="J2791">
    <cfRule type="notContainsBlanks" dxfId="11998" priority="12747">
      <formula>LEN(TRIM(J2791))&gt;0</formula>
    </cfRule>
  </conditionalFormatting>
  <conditionalFormatting sqref="K2791">
    <cfRule type="notContainsBlanks" dxfId="11997" priority="12746">
      <formula>LEN(TRIM(K2791))&gt;0</formula>
    </cfRule>
  </conditionalFormatting>
  <conditionalFormatting sqref="M2791">
    <cfRule type="containsText" dxfId="11996" priority="12745" operator="containsText" text="Complete">
      <formula>NOT(ISERROR(SEARCH("Complete",M2791)))</formula>
    </cfRule>
  </conditionalFormatting>
  <conditionalFormatting sqref="I2791">
    <cfRule type="cellIs" dxfId="11995" priority="12744" operator="greaterThan">
      <formula>2.35</formula>
    </cfRule>
  </conditionalFormatting>
  <conditionalFormatting sqref="J2792">
    <cfRule type="notContainsBlanks" dxfId="11994" priority="12743">
      <formula>LEN(TRIM(J2792))&gt;0</formula>
    </cfRule>
  </conditionalFormatting>
  <conditionalFormatting sqref="K2792">
    <cfRule type="notContainsBlanks" dxfId="11993" priority="12742">
      <formula>LEN(TRIM(K2792))&gt;0</formula>
    </cfRule>
  </conditionalFormatting>
  <conditionalFormatting sqref="M2792">
    <cfRule type="containsText" dxfId="11992" priority="12741" operator="containsText" text="Complete">
      <formula>NOT(ISERROR(SEARCH("Complete",M2792)))</formula>
    </cfRule>
  </conditionalFormatting>
  <conditionalFormatting sqref="I2792">
    <cfRule type="cellIs" dxfId="11991" priority="12740" operator="greaterThan">
      <formula>2.35</formula>
    </cfRule>
  </conditionalFormatting>
  <conditionalFormatting sqref="J2793">
    <cfRule type="notContainsBlanks" dxfId="11990" priority="12739">
      <formula>LEN(TRIM(J2793))&gt;0</formula>
    </cfRule>
  </conditionalFormatting>
  <conditionalFormatting sqref="K2793">
    <cfRule type="notContainsBlanks" dxfId="11989" priority="12738">
      <formula>LEN(TRIM(K2793))&gt;0</formula>
    </cfRule>
  </conditionalFormatting>
  <conditionalFormatting sqref="M2793">
    <cfRule type="containsText" dxfId="11988" priority="12737" operator="containsText" text="Complete">
      <formula>NOT(ISERROR(SEARCH("Complete",M2793)))</formula>
    </cfRule>
  </conditionalFormatting>
  <conditionalFormatting sqref="I2793">
    <cfRule type="cellIs" dxfId="11987" priority="12736" operator="greaterThan">
      <formula>2.35</formula>
    </cfRule>
  </conditionalFormatting>
  <conditionalFormatting sqref="J2794">
    <cfRule type="notContainsBlanks" dxfId="11986" priority="12735">
      <formula>LEN(TRIM(J2794))&gt;0</formula>
    </cfRule>
  </conditionalFormatting>
  <conditionalFormatting sqref="K2794">
    <cfRule type="notContainsBlanks" dxfId="11985" priority="12734">
      <formula>LEN(TRIM(K2794))&gt;0</formula>
    </cfRule>
  </conditionalFormatting>
  <conditionalFormatting sqref="M2794">
    <cfRule type="containsText" dxfId="11984" priority="12733" operator="containsText" text="Complete">
      <formula>NOT(ISERROR(SEARCH("Complete",M2794)))</formula>
    </cfRule>
  </conditionalFormatting>
  <conditionalFormatting sqref="I2794">
    <cfRule type="cellIs" dxfId="11983" priority="12732" operator="greaterThan">
      <formula>2.35</formula>
    </cfRule>
  </conditionalFormatting>
  <conditionalFormatting sqref="J2795">
    <cfRule type="notContainsBlanks" dxfId="11982" priority="12731">
      <formula>LEN(TRIM(J2795))&gt;0</formula>
    </cfRule>
  </conditionalFormatting>
  <conditionalFormatting sqref="K2795">
    <cfRule type="notContainsBlanks" dxfId="11981" priority="12730">
      <formula>LEN(TRIM(K2795))&gt;0</formula>
    </cfRule>
  </conditionalFormatting>
  <conditionalFormatting sqref="M2795">
    <cfRule type="containsText" dxfId="11980" priority="12729" operator="containsText" text="Complete">
      <formula>NOT(ISERROR(SEARCH("Complete",M2795)))</formula>
    </cfRule>
  </conditionalFormatting>
  <conditionalFormatting sqref="I2795">
    <cfRule type="cellIs" dxfId="11979" priority="12728" operator="greaterThan">
      <formula>2.35</formula>
    </cfRule>
  </conditionalFormatting>
  <conditionalFormatting sqref="J2796">
    <cfRule type="notContainsBlanks" dxfId="11978" priority="12727">
      <formula>LEN(TRIM(J2796))&gt;0</formula>
    </cfRule>
  </conditionalFormatting>
  <conditionalFormatting sqref="K2796">
    <cfRule type="notContainsBlanks" dxfId="11977" priority="12726">
      <formula>LEN(TRIM(K2796))&gt;0</formula>
    </cfRule>
  </conditionalFormatting>
  <conditionalFormatting sqref="M2796">
    <cfRule type="containsText" dxfId="11976" priority="12725" operator="containsText" text="Complete">
      <formula>NOT(ISERROR(SEARCH("Complete",M2796)))</formula>
    </cfRule>
  </conditionalFormatting>
  <conditionalFormatting sqref="I2796">
    <cfRule type="cellIs" dxfId="11975" priority="12724" operator="greaterThan">
      <formula>2.35</formula>
    </cfRule>
  </conditionalFormatting>
  <conditionalFormatting sqref="J2797">
    <cfRule type="notContainsBlanks" dxfId="11974" priority="12723">
      <formula>LEN(TRIM(J2797))&gt;0</formula>
    </cfRule>
  </conditionalFormatting>
  <conditionalFormatting sqref="K2797">
    <cfRule type="notContainsBlanks" dxfId="11973" priority="12722">
      <formula>LEN(TRIM(K2797))&gt;0</formula>
    </cfRule>
  </conditionalFormatting>
  <conditionalFormatting sqref="M2797">
    <cfRule type="containsText" dxfId="11972" priority="12721" operator="containsText" text="Complete">
      <formula>NOT(ISERROR(SEARCH("Complete",M2797)))</formula>
    </cfRule>
  </conditionalFormatting>
  <conditionalFormatting sqref="I2797">
    <cfRule type="cellIs" dxfId="11971" priority="12720" operator="greaterThan">
      <formula>2.35</formula>
    </cfRule>
  </conditionalFormatting>
  <conditionalFormatting sqref="J2798">
    <cfRule type="notContainsBlanks" dxfId="11970" priority="12719">
      <formula>LEN(TRIM(J2798))&gt;0</formula>
    </cfRule>
  </conditionalFormatting>
  <conditionalFormatting sqref="K2798">
    <cfRule type="notContainsBlanks" dxfId="11969" priority="12718">
      <formula>LEN(TRIM(K2798))&gt;0</formula>
    </cfRule>
  </conditionalFormatting>
  <conditionalFormatting sqref="M2798">
    <cfRule type="containsText" dxfId="11968" priority="12717" operator="containsText" text="Complete">
      <formula>NOT(ISERROR(SEARCH("Complete",M2798)))</formula>
    </cfRule>
  </conditionalFormatting>
  <conditionalFormatting sqref="I2798">
    <cfRule type="cellIs" dxfId="11967" priority="12716" operator="greaterThan">
      <formula>2.35</formula>
    </cfRule>
  </conditionalFormatting>
  <conditionalFormatting sqref="J2799">
    <cfRule type="notContainsBlanks" dxfId="11966" priority="12715">
      <formula>LEN(TRIM(J2799))&gt;0</formula>
    </cfRule>
  </conditionalFormatting>
  <conditionalFormatting sqref="K2799">
    <cfRule type="notContainsBlanks" dxfId="11965" priority="12714">
      <formula>LEN(TRIM(K2799))&gt;0</formula>
    </cfRule>
  </conditionalFormatting>
  <conditionalFormatting sqref="M2799">
    <cfRule type="containsText" dxfId="11964" priority="12713" operator="containsText" text="Complete">
      <formula>NOT(ISERROR(SEARCH("Complete",M2799)))</formula>
    </cfRule>
  </conditionalFormatting>
  <conditionalFormatting sqref="I2799">
    <cfRule type="cellIs" dxfId="11963" priority="12712" operator="greaterThan">
      <formula>2.35</formula>
    </cfRule>
  </conditionalFormatting>
  <conditionalFormatting sqref="J2800">
    <cfRule type="notContainsBlanks" dxfId="11962" priority="12711">
      <formula>LEN(TRIM(J2800))&gt;0</formula>
    </cfRule>
  </conditionalFormatting>
  <conditionalFormatting sqref="K2800">
    <cfRule type="notContainsBlanks" dxfId="11961" priority="12710">
      <formula>LEN(TRIM(K2800))&gt;0</formula>
    </cfRule>
  </conditionalFormatting>
  <conditionalFormatting sqref="M2800">
    <cfRule type="containsText" dxfId="11960" priority="12709" operator="containsText" text="Complete">
      <formula>NOT(ISERROR(SEARCH("Complete",M2800)))</formula>
    </cfRule>
  </conditionalFormatting>
  <conditionalFormatting sqref="I2800">
    <cfRule type="cellIs" dxfId="11959" priority="12708" operator="greaterThan">
      <formula>2.35</formula>
    </cfRule>
  </conditionalFormatting>
  <conditionalFormatting sqref="J2801">
    <cfRule type="notContainsBlanks" dxfId="11958" priority="12707">
      <formula>LEN(TRIM(J2801))&gt;0</formula>
    </cfRule>
  </conditionalFormatting>
  <conditionalFormatting sqref="K2801">
    <cfRule type="notContainsBlanks" dxfId="11957" priority="12706">
      <formula>LEN(TRIM(K2801))&gt;0</formula>
    </cfRule>
  </conditionalFormatting>
  <conditionalFormatting sqref="M2801">
    <cfRule type="containsText" dxfId="11956" priority="12705" operator="containsText" text="Complete">
      <formula>NOT(ISERROR(SEARCH("Complete",M2801)))</formula>
    </cfRule>
  </conditionalFormatting>
  <conditionalFormatting sqref="I2801">
    <cfRule type="cellIs" dxfId="11955" priority="12704" operator="greaterThan">
      <formula>2.35</formula>
    </cfRule>
  </conditionalFormatting>
  <conditionalFormatting sqref="J2802">
    <cfRule type="notContainsBlanks" dxfId="11954" priority="12703">
      <formula>LEN(TRIM(J2802))&gt;0</formula>
    </cfRule>
  </conditionalFormatting>
  <conditionalFormatting sqref="K2802">
    <cfRule type="notContainsBlanks" dxfId="11953" priority="12702">
      <formula>LEN(TRIM(K2802))&gt;0</formula>
    </cfRule>
  </conditionalFormatting>
  <conditionalFormatting sqref="M2802">
    <cfRule type="containsText" dxfId="11952" priority="12701" operator="containsText" text="Complete">
      <formula>NOT(ISERROR(SEARCH("Complete",M2802)))</formula>
    </cfRule>
  </conditionalFormatting>
  <conditionalFormatting sqref="I2802">
    <cfRule type="cellIs" dxfId="11951" priority="12700" operator="greaterThan">
      <formula>2.35</formula>
    </cfRule>
  </conditionalFormatting>
  <conditionalFormatting sqref="J2803">
    <cfRule type="notContainsBlanks" dxfId="11950" priority="12699">
      <formula>LEN(TRIM(J2803))&gt;0</formula>
    </cfRule>
  </conditionalFormatting>
  <conditionalFormatting sqref="K2803">
    <cfRule type="notContainsBlanks" dxfId="11949" priority="12698">
      <formula>LEN(TRIM(K2803))&gt;0</formula>
    </cfRule>
  </conditionalFormatting>
  <conditionalFormatting sqref="M2803">
    <cfRule type="containsText" dxfId="11948" priority="12697" operator="containsText" text="Complete">
      <formula>NOT(ISERROR(SEARCH("Complete",M2803)))</formula>
    </cfRule>
  </conditionalFormatting>
  <conditionalFormatting sqref="I2803">
    <cfRule type="cellIs" dxfId="11947" priority="12696" operator="greaterThan">
      <formula>2.35</formula>
    </cfRule>
  </conditionalFormatting>
  <conditionalFormatting sqref="J2804">
    <cfRule type="notContainsBlanks" dxfId="11946" priority="12695">
      <formula>LEN(TRIM(J2804))&gt;0</formula>
    </cfRule>
  </conditionalFormatting>
  <conditionalFormatting sqref="K2804">
    <cfRule type="notContainsBlanks" dxfId="11945" priority="12694">
      <formula>LEN(TRIM(K2804))&gt;0</formula>
    </cfRule>
  </conditionalFormatting>
  <conditionalFormatting sqref="M2804">
    <cfRule type="containsText" dxfId="11944" priority="12693" operator="containsText" text="Complete">
      <formula>NOT(ISERROR(SEARCH("Complete",M2804)))</formula>
    </cfRule>
  </conditionalFormatting>
  <conditionalFormatting sqref="I2804">
    <cfRule type="cellIs" dxfId="11943" priority="12692" operator="greaterThan">
      <formula>2.35</formula>
    </cfRule>
  </conditionalFormatting>
  <conditionalFormatting sqref="J2805">
    <cfRule type="notContainsBlanks" dxfId="11942" priority="12691">
      <formula>LEN(TRIM(J2805))&gt;0</formula>
    </cfRule>
  </conditionalFormatting>
  <conditionalFormatting sqref="K2805">
    <cfRule type="notContainsBlanks" dxfId="11941" priority="12690">
      <formula>LEN(TRIM(K2805))&gt;0</formula>
    </cfRule>
  </conditionalFormatting>
  <conditionalFormatting sqref="M2805">
    <cfRule type="containsText" dxfId="11940" priority="12689" operator="containsText" text="Complete">
      <formula>NOT(ISERROR(SEARCH("Complete",M2805)))</formula>
    </cfRule>
  </conditionalFormatting>
  <conditionalFormatting sqref="I2805">
    <cfRule type="cellIs" dxfId="11939" priority="12688" operator="greaterThan">
      <formula>2.35</formula>
    </cfRule>
  </conditionalFormatting>
  <conditionalFormatting sqref="J2806">
    <cfRule type="notContainsBlanks" dxfId="11938" priority="12687">
      <formula>LEN(TRIM(J2806))&gt;0</formula>
    </cfRule>
  </conditionalFormatting>
  <conditionalFormatting sqref="K2806">
    <cfRule type="notContainsBlanks" dxfId="11937" priority="12686">
      <formula>LEN(TRIM(K2806))&gt;0</formula>
    </cfRule>
  </conditionalFormatting>
  <conditionalFormatting sqref="M2806">
    <cfRule type="containsText" dxfId="11936" priority="12685" operator="containsText" text="Complete">
      <formula>NOT(ISERROR(SEARCH("Complete",M2806)))</formula>
    </cfRule>
  </conditionalFormatting>
  <conditionalFormatting sqref="I2806">
    <cfRule type="cellIs" dxfId="11935" priority="12684" operator="greaterThan">
      <formula>2.35</formula>
    </cfRule>
  </conditionalFormatting>
  <conditionalFormatting sqref="J2807">
    <cfRule type="notContainsBlanks" dxfId="11934" priority="12683">
      <formula>LEN(TRIM(J2807))&gt;0</formula>
    </cfRule>
  </conditionalFormatting>
  <conditionalFormatting sqref="K2807">
    <cfRule type="notContainsBlanks" dxfId="11933" priority="12682">
      <formula>LEN(TRIM(K2807))&gt;0</formula>
    </cfRule>
  </conditionalFormatting>
  <conditionalFormatting sqref="M2807">
    <cfRule type="containsText" dxfId="11932" priority="12681" operator="containsText" text="Complete">
      <formula>NOT(ISERROR(SEARCH("Complete",M2807)))</formula>
    </cfRule>
  </conditionalFormatting>
  <conditionalFormatting sqref="I2807">
    <cfRule type="cellIs" dxfId="11931" priority="12680" operator="greaterThan">
      <formula>2.35</formula>
    </cfRule>
  </conditionalFormatting>
  <conditionalFormatting sqref="J2808">
    <cfRule type="notContainsBlanks" dxfId="11930" priority="12679">
      <formula>LEN(TRIM(J2808))&gt;0</formula>
    </cfRule>
  </conditionalFormatting>
  <conditionalFormatting sqref="K2808">
    <cfRule type="notContainsBlanks" dxfId="11929" priority="12678">
      <formula>LEN(TRIM(K2808))&gt;0</formula>
    </cfRule>
  </conditionalFormatting>
  <conditionalFormatting sqref="M2808">
    <cfRule type="containsText" dxfId="11928" priority="12677" operator="containsText" text="Complete">
      <formula>NOT(ISERROR(SEARCH("Complete",M2808)))</formula>
    </cfRule>
  </conditionalFormatting>
  <conditionalFormatting sqref="I2808">
    <cfRule type="cellIs" dxfId="11927" priority="12676" operator="greaterThan">
      <formula>2.35</formula>
    </cfRule>
  </conditionalFormatting>
  <conditionalFormatting sqref="J2809">
    <cfRule type="notContainsBlanks" dxfId="11926" priority="12675">
      <formula>LEN(TRIM(J2809))&gt;0</formula>
    </cfRule>
  </conditionalFormatting>
  <conditionalFormatting sqref="K2809">
    <cfRule type="notContainsBlanks" dxfId="11925" priority="12674">
      <formula>LEN(TRIM(K2809))&gt;0</formula>
    </cfRule>
  </conditionalFormatting>
  <conditionalFormatting sqref="M2809">
    <cfRule type="containsText" dxfId="11924" priority="12673" operator="containsText" text="Complete">
      <formula>NOT(ISERROR(SEARCH("Complete",M2809)))</formula>
    </cfRule>
  </conditionalFormatting>
  <conditionalFormatting sqref="I2809">
    <cfRule type="cellIs" dxfId="11923" priority="12672" operator="greaterThan">
      <formula>2.35</formula>
    </cfRule>
  </conditionalFormatting>
  <conditionalFormatting sqref="J2810">
    <cfRule type="notContainsBlanks" dxfId="11922" priority="12671">
      <formula>LEN(TRIM(J2810))&gt;0</formula>
    </cfRule>
  </conditionalFormatting>
  <conditionalFormatting sqref="K2810">
    <cfRule type="notContainsBlanks" dxfId="11921" priority="12670">
      <formula>LEN(TRIM(K2810))&gt;0</formula>
    </cfRule>
  </conditionalFormatting>
  <conditionalFormatting sqref="M2810">
    <cfRule type="containsText" dxfId="11920" priority="12669" operator="containsText" text="Complete">
      <formula>NOT(ISERROR(SEARCH("Complete",M2810)))</formula>
    </cfRule>
  </conditionalFormatting>
  <conditionalFormatting sqref="I2810">
    <cfRule type="cellIs" dxfId="11919" priority="12668" operator="greaterThan">
      <formula>2.35</formula>
    </cfRule>
  </conditionalFormatting>
  <conditionalFormatting sqref="J2811">
    <cfRule type="notContainsBlanks" dxfId="11918" priority="12667">
      <formula>LEN(TRIM(J2811))&gt;0</formula>
    </cfRule>
  </conditionalFormatting>
  <conditionalFormatting sqref="K2811">
    <cfRule type="notContainsBlanks" dxfId="11917" priority="12666">
      <formula>LEN(TRIM(K2811))&gt;0</formula>
    </cfRule>
  </conditionalFormatting>
  <conditionalFormatting sqref="M2811">
    <cfRule type="containsText" dxfId="11916" priority="12665" operator="containsText" text="Complete">
      <formula>NOT(ISERROR(SEARCH("Complete",M2811)))</formula>
    </cfRule>
  </conditionalFormatting>
  <conditionalFormatting sqref="I2811">
    <cfRule type="cellIs" dxfId="11915" priority="12664" operator="greaterThan">
      <formula>2.35</formula>
    </cfRule>
  </conditionalFormatting>
  <conditionalFormatting sqref="J2812">
    <cfRule type="notContainsBlanks" dxfId="11914" priority="12663">
      <formula>LEN(TRIM(J2812))&gt;0</formula>
    </cfRule>
  </conditionalFormatting>
  <conditionalFormatting sqref="K2812">
    <cfRule type="notContainsBlanks" dxfId="11913" priority="12662">
      <formula>LEN(TRIM(K2812))&gt;0</formula>
    </cfRule>
  </conditionalFormatting>
  <conditionalFormatting sqref="M2812">
    <cfRule type="containsText" dxfId="11912" priority="12661" operator="containsText" text="Complete">
      <formula>NOT(ISERROR(SEARCH("Complete",M2812)))</formula>
    </cfRule>
  </conditionalFormatting>
  <conditionalFormatting sqref="I2812">
    <cfRule type="cellIs" dxfId="11911" priority="12660" operator="greaterThan">
      <formula>2.35</formula>
    </cfRule>
  </conditionalFormatting>
  <conditionalFormatting sqref="J2813">
    <cfRule type="notContainsBlanks" dxfId="11910" priority="12659">
      <formula>LEN(TRIM(J2813))&gt;0</formula>
    </cfRule>
  </conditionalFormatting>
  <conditionalFormatting sqref="K2813">
    <cfRule type="notContainsBlanks" dxfId="11909" priority="12658">
      <formula>LEN(TRIM(K2813))&gt;0</formula>
    </cfRule>
  </conditionalFormatting>
  <conditionalFormatting sqref="M2813">
    <cfRule type="containsText" dxfId="11908" priority="12657" operator="containsText" text="Complete">
      <formula>NOT(ISERROR(SEARCH("Complete",M2813)))</formula>
    </cfRule>
  </conditionalFormatting>
  <conditionalFormatting sqref="I2813">
    <cfRule type="cellIs" dxfId="11907" priority="12656" operator="greaterThan">
      <formula>2.35</formula>
    </cfRule>
  </conditionalFormatting>
  <conditionalFormatting sqref="J2814">
    <cfRule type="notContainsBlanks" dxfId="11906" priority="12655">
      <formula>LEN(TRIM(J2814))&gt;0</formula>
    </cfRule>
  </conditionalFormatting>
  <conditionalFormatting sqref="K2814">
    <cfRule type="notContainsBlanks" dxfId="11905" priority="12654">
      <formula>LEN(TRIM(K2814))&gt;0</formula>
    </cfRule>
  </conditionalFormatting>
  <conditionalFormatting sqref="M2814">
    <cfRule type="containsText" dxfId="11904" priority="12653" operator="containsText" text="Complete">
      <formula>NOT(ISERROR(SEARCH("Complete",M2814)))</formula>
    </cfRule>
  </conditionalFormatting>
  <conditionalFormatting sqref="I2814">
    <cfRule type="cellIs" dxfId="11903" priority="12652" operator="greaterThan">
      <formula>2.35</formula>
    </cfRule>
  </conditionalFormatting>
  <conditionalFormatting sqref="J2815">
    <cfRule type="notContainsBlanks" dxfId="11902" priority="12651">
      <formula>LEN(TRIM(J2815))&gt;0</formula>
    </cfRule>
  </conditionalFormatting>
  <conditionalFormatting sqref="K2815">
    <cfRule type="notContainsBlanks" dxfId="11901" priority="12650">
      <formula>LEN(TRIM(K2815))&gt;0</formula>
    </cfRule>
  </conditionalFormatting>
  <conditionalFormatting sqref="M2815">
    <cfRule type="containsText" dxfId="11900" priority="12649" operator="containsText" text="Complete">
      <formula>NOT(ISERROR(SEARCH("Complete",M2815)))</formula>
    </cfRule>
  </conditionalFormatting>
  <conditionalFormatting sqref="I2815">
    <cfRule type="cellIs" dxfId="11899" priority="12648" operator="greaterThan">
      <formula>2.35</formula>
    </cfRule>
  </conditionalFormatting>
  <conditionalFormatting sqref="J2816">
    <cfRule type="notContainsBlanks" dxfId="11898" priority="12647">
      <formula>LEN(TRIM(J2816))&gt;0</formula>
    </cfRule>
  </conditionalFormatting>
  <conditionalFormatting sqref="K2816">
    <cfRule type="notContainsBlanks" dxfId="11897" priority="12646">
      <formula>LEN(TRIM(K2816))&gt;0</formula>
    </cfRule>
  </conditionalFormatting>
  <conditionalFormatting sqref="M2816">
    <cfRule type="containsText" dxfId="11896" priority="12645" operator="containsText" text="Complete">
      <formula>NOT(ISERROR(SEARCH("Complete",M2816)))</formula>
    </cfRule>
  </conditionalFormatting>
  <conditionalFormatting sqref="I2816">
    <cfRule type="cellIs" dxfId="11895" priority="12644" operator="greaterThan">
      <formula>2.35</formula>
    </cfRule>
  </conditionalFormatting>
  <conditionalFormatting sqref="J2817">
    <cfRule type="notContainsBlanks" dxfId="11894" priority="12643">
      <formula>LEN(TRIM(J2817))&gt;0</formula>
    </cfRule>
  </conditionalFormatting>
  <conditionalFormatting sqref="K2817">
    <cfRule type="notContainsBlanks" dxfId="11893" priority="12642">
      <formula>LEN(TRIM(K2817))&gt;0</formula>
    </cfRule>
  </conditionalFormatting>
  <conditionalFormatting sqref="M2817">
    <cfRule type="containsText" dxfId="11892" priority="12641" operator="containsText" text="Complete">
      <formula>NOT(ISERROR(SEARCH("Complete",M2817)))</formula>
    </cfRule>
  </conditionalFormatting>
  <conditionalFormatting sqref="I2817">
    <cfRule type="cellIs" dxfId="11891" priority="12640" operator="greaterThan">
      <formula>2.35</formula>
    </cfRule>
  </conditionalFormatting>
  <conditionalFormatting sqref="J2818">
    <cfRule type="notContainsBlanks" dxfId="11890" priority="12639">
      <formula>LEN(TRIM(J2818))&gt;0</formula>
    </cfRule>
  </conditionalFormatting>
  <conditionalFormatting sqref="K2818">
    <cfRule type="notContainsBlanks" dxfId="11889" priority="12638">
      <formula>LEN(TRIM(K2818))&gt;0</formula>
    </cfRule>
  </conditionalFormatting>
  <conditionalFormatting sqref="M2818">
    <cfRule type="containsText" dxfId="11888" priority="12637" operator="containsText" text="Complete">
      <formula>NOT(ISERROR(SEARCH("Complete",M2818)))</formula>
    </cfRule>
  </conditionalFormatting>
  <conditionalFormatting sqref="I2818">
    <cfRule type="cellIs" dxfId="11887" priority="12636" operator="greaterThan">
      <formula>2.35</formula>
    </cfRule>
  </conditionalFormatting>
  <conditionalFormatting sqref="J2819">
    <cfRule type="notContainsBlanks" dxfId="11886" priority="12635">
      <formula>LEN(TRIM(J2819))&gt;0</formula>
    </cfRule>
  </conditionalFormatting>
  <conditionalFormatting sqref="K2819">
    <cfRule type="notContainsBlanks" dxfId="11885" priority="12634">
      <formula>LEN(TRIM(K2819))&gt;0</formula>
    </cfRule>
  </conditionalFormatting>
  <conditionalFormatting sqref="M2819">
    <cfRule type="containsText" dxfId="11884" priority="12633" operator="containsText" text="Complete">
      <formula>NOT(ISERROR(SEARCH("Complete",M2819)))</formula>
    </cfRule>
  </conditionalFormatting>
  <conditionalFormatting sqref="I2819">
    <cfRule type="cellIs" dxfId="11883" priority="12632" operator="greaterThan">
      <formula>2.35</formula>
    </cfRule>
  </conditionalFormatting>
  <conditionalFormatting sqref="J2820">
    <cfRule type="notContainsBlanks" dxfId="11882" priority="12631">
      <formula>LEN(TRIM(J2820))&gt;0</formula>
    </cfRule>
  </conditionalFormatting>
  <conditionalFormatting sqref="K2820">
    <cfRule type="notContainsBlanks" dxfId="11881" priority="12630">
      <formula>LEN(TRIM(K2820))&gt;0</formula>
    </cfRule>
  </conditionalFormatting>
  <conditionalFormatting sqref="M2820">
    <cfRule type="containsText" dxfId="11880" priority="12629" operator="containsText" text="Complete">
      <formula>NOT(ISERROR(SEARCH("Complete",M2820)))</formula>
    </cfRule>
  </conditionalFormatting>
  <conditionalFormatting sqref="I2820">
    <cfRule type="cellIs" dxfId="11879" priority="12628" operator="greaterThan">
      <formula>2.35</formula>
    </cfRule>
  </conditionalFormatting>
  <conditionalFormatting sqref="J2821">
    <cfRule type="notContainsBlanks" dxfId="11878" priority="12627">
      <formula>LEN(TRIM(J2821))&gt;0</formula>
    </cfRule>
  </conditionalFormatting>
  <conditionalFormatting sqref="K2821">
    <cfRule type="notContainsBlanks" dxfId="11877" priority="12626">
      <formula>LEN(TRIM(K2821))&gt;0</formula>
    </cfRule>
  </conditionalFormatting>
  <conditionalFormatting sqref="M2821">
    <cfRule type="containsText" dxfId="11876" priority="12625" operator="containsText" text="Complete">
      <formula>NOT(ISERROR(SEARCH("Complete",M2821)))</formula>
    </cfRule>
  </conditionalFormatting>
  <conditionalFormatting sqref="I2821">
    <cfRule type="cellIs" dxfId="11875" priority="12624" operator="greaterThan">
      <formula>2.35</formula>
    </cfRule>
  </conditionalFormatting>
  <conditionalFormatting sqref="J2822">
    <cfRule type="notContainsBlanks" dxfId="11874" priority="12623">
      <formula>LEN(TRIM(J2822))&gt;0</formula>
    </cfRule>
  </conditionalFormatting>
  <conditionalFormatting sqref="K2822">
    <cfRule type="notContainsBlanks" dxfId="11873" priority="12622">
      <formula>LEN(TRIM(K2822))&gt;0</formula>
    </cfRule>
  </conditionalFormatting>
  <conditionalFormatting sqref="M2822">
    <cfRule type="containsText" dxfId="11872" priority="12621" operator="containsText" text="Complete">
      <formula>NOT(ISERROR(SEARCH("Complete",M2822)))</formula>
    </cfRule>
  </conditionalFormatting>
  <conditionalFormatting sqref="I2822">
    <cfRule type="cellIs" dxfId="11871" priority="12620" operator="greaterThan">
      <formula>2.35</formula>
    </cfRule>
  </conditionalFormatting>
  <conditionalFormatting sqref="J2823">
    <cfRule type="notContainsBlanks" dxfId="11870" priority="12619">
      <formula>LEN(TRIM(J2823))&gt;0</formula>
    </cfRule>
  </conditionalFormatting>
  <conditionalFormatting sqref="K2823">
    <cfRule type="notContainsBlanks" dxfId="11869" priority="12618">
      <formula>LEN(TRIM(K2823))&gt;0</formula>
    </cfRule>
  </conditionalFormatting>
  <conditionalFormatting sqref="M2823">
    <cfRule type="containsText" dxfId="11868" priority="12617" operator="containsText" text="Complete">
      <formula>NOT(ISERROR(SEARCH("Complete",M2823)))</formula>
    </cfRule>
  </conditionalFormatting>
  <conditionalFormatting sqref="I2823">
    <cfRule type="cellIs" dxfId="11867" priority="12616" operator="greaterThan">
      <formula>2.35</formula>
    </cfRule>
  </conditionalFormatting>
  <conditionalFormatting sqref="J2824">
    <cfRule type="notContainsBlanks" dxfId="11866" priority="12615">
      <formula>LEN(TRIM(J2824))&gt;0</formula>
    </cfRule>
  </conditionalFormatting>
  <conditionalFormatting sqref="K2824">
    <cfRule type="notContainsBlanks" dxfId="11865" priority="12614">
      <formula>LEN(TRIM(K2824))&gt;0</formula>
    </cfRule>
  </conditionalFormatting>
  <conditionalFormatting sqref="M2824">
    <cfRule type="containsText" dxfId="11864" priority="12613" operator="containsText" text="Complete">
      <formula>NOT(ISERROR(SEARCH("Complete",M2824)))</formula>
    </cfRule>
  </conditionalFormatting>
  <conditionalFormatting sqref="I2824">
    <cfRule type="cellIs" dxfId="11863" priority="12612" operator="greaterThan">
      <formula>2.35</formula>
    </cfRule>
  </conditionalFormatting>
  <conditionalFormatting sqref="J2825">
    <cfRule type="notContainsBlanks" dxfId="11862" priority="12611">
      <formula>LEN(TRIM(J2825))&gt;0</formula>
    </cfRule>
  </conditionalFormatting>
  <conditionalFormatting sqref="K2825">
    <cfRule type="notContainsBlanks" dxfId="11861" priority="12610">
      <formula>LEN(TRIM(K2825))&gt;0</formula>
    </cfRule>
  </conditionalFormatting>
  <conditionalFormatting sqref="M2825">
    <cfRule type="containsText" dxfId="11860" priority="12609" operator="containsText" text="Complete">
      <formula>NOT(ISERROR(SEARCH("Complete",M2825)))</formula>
    </cfRule>
  </conditionalFormatting>
  <conditionalFormatting sqref="I2825">
    <cfRule type="cellIs" dxfId="11859" priority="12608" operator="greaterThan">
      <formula>2.35</formula>
    </cfRule>
  </conditionalFormatting>
  <conditionalFormatting sqref="J2826">
    <cfRule type="notContainsBlanks" dxfId="11858" priority="12607">
      <formula>LEN(TRIM(J2826))&gt;0</formula>
    </cfRule>
  </conditionalFormatting>
  <conditionalFormatting sqref="K2826">
    <cfRule type="notContainsBlanks" dxfId="11857" priority="12606">
      <formula>LEN(TRIM(K2826))&gt;0</formula>
    </cfRule>
  </conditionalFormatting>
  <conditionalFormatting sqref="M2826">
    <cfRule type="containsText" dxfId="11856" priority="12605" operator="containsText" text="Complete">
      <formula>NOT(ISERROR(SEARCH("Complete",M2826)))</formula>
    </cfRule>
  </conditionalFormatting>
  <conditionalFormatting sqref="I2826">
    <cfRule type="cellIs" dxfId="11855" priority="12604" operator="greaterThan">
      <formula>2.35</formula>
    </cfRule>
  </conditionalFormatting>
  <conditionalFormatting sqref="J2827">
    <cfRule type="notContainsBlanks" dxfId="11854" priority="12603">
      <formula>LEN(TRIM(J2827))&gt;0</formula>
    </cfRule>
  </conditionalFormatting>
  <conditionalFormatting sqref="K2827">
    <cfRule type="notContainsBlanks" dxfId="11853" priority="12602">
      <formula>LEN(TRIM(K2827))&gt;0</formula>
    </cfRule>
  </conditionalFormatting>
  <conditionalFormatting sqref="M2827">
    <cfRule type="containsText" dxfId="11852" priority="12601" operator="containsText" text="Complete">
      <formula>NOT(ISERROR(SEARCH("Complete",M2827)))</formula>
    </cfRule>
  </conditionalFormatting>
  <conditionalFormatting sqref="I2827">
    <cfRule type="cellIs" dxfId="11851" priority="12600" operator="greaterThan">
      <formula>2.35</formula>
    </cfRule>
  </conditionalFormatting>
  <conditionalFormatting sqref="J2828">
    <cfRule type="notContainsBlanks" dxfId="11850" priority="12599">
      <formula>LEN(TRIM(J2828))&gt;0</formula>
    </cfRule>
  </conditionalFormatting>
  <conditionalFormatting sqref="K2828">
    <cfRule type="notContainsBlanks" dxfId="11849" priority="12598">
      <formula>LEN(TRIM(K2828))&gt;0</formula>
    </cfRule>
  </conditionalFormatting>
  <conditionalFormatting sqref="M2828">
    <cfRule type="containsText" dxfId="11848" priority="12597" operator="containsText" text="Complete">
      <formula>NOT(ISERROR(SEARCH("Complete",M2828)))</formula>
    </cfRule>
  </conditionalFormatting>
  <conditionalFormatting sqref="I2828">
    <cfRule type="cellIs" dxfId="11847" priority="12596" operator="greaterThan">
      <formula>2.35</formula>
    </cfRule>
  </conditionalFormatting>
  <conditionalFormatting sqref="J2829">
    <cfRule type="notContainsBlanks" dxfId="11846" priority="12595">
      <formula>LEN(TRIM(J2829))&gt;0</formula>
    </cfRule>
  </conditionalFormatting>
  <conditionalFormatting sqref="K2829">
    <cfRule type="notContainsBlanks" dxfId="11845" priority="12594">
      <formula>LEN(TRIM(K2829))&gt;0</formula>
    </cfRule>
  </conditionalFormatting>
  <conditionalFormatting sqref="M2829">
    <cfRule type="containsText" dxfId="11844" priority="12593" operator="containsText" text="Complete">
      <formula>NOT(ISERROR(SEARCH("Complete",M2829)))</formula>
    </cfRule>
  </conditionalFormatting>
  <conditionalFormatting sqref="I2829">
    <cfRule type="cellIs" dxfId="11843" priority="12592" operator="greaterThan">
      <formula>2.35</formula>
    </cfRule>
  </conditionalFormatting>
  <conditionalFormatting sqref="J2830">
    <cfRule type="notContainsBlanks" dxfId="11842" priority="12591">
      <formula>LEN(TRIM(J2830))&gt;0</formula>
    </cfRule>
  </conditionalFormatting>
  <conditionalFormatting sqref="K2830">
    <cfRule type="notContainsBlanks" dxfId="11841" priority="12590">
      <formula>LEN(TRIM(K2830))&gt;0</formula>
    </cfRule>
  </conditionalFormatting>
  <conditionalFormatting sqref="M2830">
    <cfRule type="containsText" dxfId="11840" priority="12589" operator="containsText" text="Complete">
      <formula>NOT(ISERROR(SEARCH("Complete",M2830)))</formula>
    </cfRule>
  </conditionalFormatting>
  <conditionalFormatting sqref="I2830">
    <cfRule type="cellIs" dxfId="11839" priority="12588" operator="greaterThan">
      <formula>2.35</formula>
    </cfRule>
  </conditionalFormatting>
  <conditionalFormatting sqref="J2831">
    <cfRule type="notContainsBlanks" dxfId="11838" priority="12587">
      <formula>LEN(TRIM(J2831))&gt;0</formula>
    </cfRule>
  </conditionalFormatting>
  <conditionalFormatting sqref="K2831">
    <cfRule type="notContainsBlanks" dxfId="11837" priority="12586">
      <formula>LEN(TRIM(K2831))&gt;0</formula>
    </cfRule>
  </conditionalFormatting>
  <conditionalFormatting sqref="M2831">
    <cfRule type="containsText" dxfId="11836" priority="12585" operator="containsText" text="Complete">
      <formula>NOT(ISERROR(SEARCH("Complete",M2831)))</formula>
    </cfRule>
  </conditionalFormatting>
  <conditionalFormatting sqref="I2831">
    <cfRule type="cellIs" dxfId="11835" priority="12584" operator="greaterThan">
      <formula>2.35</formula>
    </cfRule>
  </conditionalFormatting>
  <conditionalFormatting sqref="J2832">
    <cfRule type="notContainsBlanks" dxfId="11834" priority="12583">
      <formula>LEN(TRIM(J2832))&gt;0</formula>
    </cfRule>
  </conditionalFormatting>
  <conditionalFormatting sqref="K2832">
    <cfRule type="notContainsBlanks" dxfId="11833" priority="12582">
      <formula>LEN(TRIM(K2832))&gt;0</formula>
    </cfRule>
  </conditionalFormatting>
  <conditionalFormatting sqref="M2832">
    <cfRule type="containsText" dxfId="11832" priority="12581" operator="containsText" text="Complete">
      <formula>NOT(ISERROR(SEARCH("Complete",M2832)))</formula>
    </cfRule>
  </conditionalFormatting>
  <conditionalFormatting sqref="I2832">
    <cfRule type="cellIs" dxfId="11831" priority="12580" operator="greaterThan">
      <formula>2.35</formula>
    </cfRule>
  </conditionalFormatting>
  <conditionalFormatting sqref="J2833">
    <cfRule type="notContainsBlanks" dxfId="11830" priority="12579">
      <formula>LEN(TRIM(J2833))&gt;0</formula>
    </cfRule>
  </conditionalFormatting>
  <conditionalFormatting sqref="K2833">
    <cfRule type="notContainsBlanks" dxfId="11829" priority="12578">
      <formula>LEN(TRIM(K2833))&gt;0</formula>
    </cfRule>
  </conditionalFormatting>
  <conditionalFormatting sqref="M2833">
    <cfRule type="containsText" dxfId="11828" priority="12577" operator="containsText" text="Complete">
      <formula>NOT(ISERROR(SEARCH("Complete",M2833)))</formula>
    </cfRule>
  </conditionalFormatting>
  <conditionalFormatting sqref="I2833">
    <cfRule type="cellIs" dxfId="11827" priority="12576" operator="greaterThan">
      <formula>2.35</formula>
    </cfRule>
  </conditionalFormatting>
  <conditionalFormatting sqref="J2834">
    <cfRule type="notContainsBlanks" dxfId="11826" priority="12575">
      <formula>LEN(TRIM(J2834))&gt;0</formula>
    </cfRule>
  </conditionalFormatting>
  <conditionalFormatting sqref="K2834">
    <cfRule type="notContainsBlanks" dxfId="11825" priority="12574">
      <formula>LEN(TRIM(K2834))&gt;0</formula>
    </cfRule>
  </conditionalFormatting>
  <conditionalFormatting sqref="M2834">
    <cfRule type="containsText" dxfId="11824" priority="12573" operator="containsText" text="Complete">
      <formula>NOT(ISERROR(SEARCH("Complete",M2834)))</formula>
    </cfRule>
  </conditionalFormatting>
  <conditionalFormatting sqref="I2834">
    <cfRule type="cellIs" dxfId="11823" priority="12572" operator="greaterThan">
      <formula>2.35</formula>
    </cfRule>
  </conditionalFormatting>
  <conditionalFormatting sqref="J2835">
    <cfRule type="notContainsBlanks" dxfId="11822" priority="12571">
      <formula>LEN(TRIM(J2835))&gt;0</formula>
    </cfRule>
  </conditionalFormatting>
  <conditionalFormatting sqref="K2835">
    <cfRule type="notContainsBlanks" dxfId="11821" priority="12570">
      <formula>LEN(TRIM(K2835))&gt;0</formula>
    </cfRule>
  </conditionalFormatting>
  <conditionalFormatting sqref="M2835">
    <cfRule type="containsText" dxfId="11820" priority="12569" operator="containsText" text="Complete">
      <formula>NOT(ISERROR(SEARCH("Complete",M2835)))</formula>
    </cfRule>
  </conditionalFormatting>
  <conditionalFormatting sqref="I2835">
    <cfRule type="cellIs" dxfId="11819" priority="12568" operator="greaterThan">
      <formula>2.35</formula>
    </cfRule>
  </conditionalFormatting>
  <conditionalFormatting sqref="J2836">
    <cfRule type="notContainsBlanks" dxfId="11818" priority="12567">
      <formula>LEN(TRIM(J2836))&gt;0</formula>
    </cfRule>
  </conditionalFormatting>
  <conditionalFormatting sqref="K2836">
    <cfRule type="notContainsBlanks" dxfId="11817" priority="12566">
      <formula>LEN(TRIM(K2836))&gt;0</formula>
    </cfRule>
  </conditionalFormatting>
  <conditionalFormatting sqref="M2836">
    <cfRule type="containsText" dxfId="11816" priority="12565" operator="containsText" text="Complete">
      <formula>NOT(ISERROR(SEARCH("Complete",M2836)))</formula>
    </cfRule>
  </conditionalFormatting>
  <conditionalFormatting sqref="I2836">
    <cfRule type="cellIs" dxfId="11815" priority="12564" operator="greaterThan">
      <formula>2.35</formula>
    </cfRule>
  </conditionalFormatting>
  <conditionalFormatting sqref="J2837">
    <cfRule type="notContainsBlanks" dxfId="11814" priority="12563">
      <formula>LEN(TRIM(J2837))&gt;0</formula>
    </cfRule>
  </conditionalFormatting>
  <conditionalFormatting sqref="K2837">
    <cfRule type="notContainsBlanks" dxfId="11813" priority="12562">
      <formula>LEN(TRIM(K2837))&gt;0</formula>
    </cfRule>
  </conditionalFormatting>
  <conditionalFormatting sqref="M2837">
    <cfRule type="containsText" dxfId="11812" priority="12561" operator="containsText" text="Complete">
      <formula>NOT(ISERROR(SEARCH("Complete",M2837)))</formula>
    </cfRule>
  </conditionalFormatting>
  <conditionalFormatting sqref="I2837">
    <cfRule type="cellIs" dxfId="11811" priority="12560" operator="greaterThan">
      <formula>2.35</formula>
    </cfRule>
  </conditionalFormatting>
  <conditionalFormatting sqref="J2838">
    <cfRule type="notContainsBlanks" dxfId="11810" priority="12559">
      <formula>LEN(TRIM(J2838))&gt;0</formula>
    </cfRule>
  </conditionalFormatting>
  <conditionalFormatting sqref="K2838">
    <cfRule type="notContainsBlanks" dxfId="11809" priority="12558">
      <formula>LEN(TRIM(K2838))&gt;0</formula>
    </cfRule>
  </conditionalFormatting>
  <conditionalFormatting sqref="M2838">
    <cfRule type="containsText" dxfId="11808" priority="12557" operator="containsText" text="Complete">
      <formula>NOT(ISERROR(SEARCH("Complete",M2838)))</formula>
    </cfRule>
  </conditionalFormatting>
  <conditionalFormatting sqref="I2838">
    <cfRule type="cellIs" dxfId="11807" priority="12556" operator="greaterThan">
      <formula>2.35</formula>
    </cfRule>
  </conditionalFormatting>
  <conditionalFormatting sqref="J2839">
    <cfRule type="notContainsBlanks" dxfId="11806" priority="12555">
      <formula>LEN(TRIM(J2839))&gt;0</formula>
    </cfRule>
  </conditionalFormatting>
  <conditionalFormatting sqref="K2839">
    <cfRule type="notContainsBlanks" dxfId="11805" priority="12554">
      <formula>LEN(TRIM(K2839))&gt;0</formula>
    </cfRule>
  </conditionalFormatting>
  <conditionalFormatting sqref="M2839">
    <cfRule type="containsText" dxfId="11804" priority="12553" operator="containsText" text="Complete">
      <formula>NOT(ISERROR(SEARCH("Complete",M2839)))</formula>
    </cfRule>
  </conditionalFormatting>
  <conditionalFormatting sqref="I2839">
    <cfRule type="cellIs" dxfId="11803" priority="12552" operator="greaterThan">
      <formula>2.35</formula>
    </cfRule>
  </conditionalFormatting>
  <conditionalFormatting sqref="J2840">
    <cfRule type="notContainsBlanks" dxfId="11802" priority="12551">
      <formula>LEN(TRIM(J2840))&gt;0</formula>
    </cfRule>
  </conditionalFormatting>
  <conditionalFormatting sqref="K2840">
    <cfRule type="notContainsBlanks" dxfId="11801" priority="12550">
      <formula>LEN(TRIM(K2840))&gt;0</formula>
    </cfRule>
  </conditionalFormatting>
  <conditionalFormatting sqref="M2840">
    <cfRule type="containsText" dxfId="11800" priority="12549" operator="containsText" text="Complete">
      <formula>NOT(ISERROR(SEARCH("Complete",M2840)))</formula>
    </cfRule>
  </conditionalFormatting>
  <conditionalFormatting sqref="I2840">
    <cfRule type="cellIs" dxfId="11799" priority="12548" operator="greaterThan">
      <formula>2.35</formula>
    </cfRule>
  </conditionalFormatting>
  <conditionalFormatting sqref="J2841">
    <cfRule type="notContainsBlanks" dxfId="11798" priority="12547">
      <formula>LEN(TRIM(J2841))&gt;0</formula>
    </cfRule>
  </conditionalFormatting>
  <conditionalFormatting sqref="K2841">
    <cfRule type="notContainsBlanks" dxfId="11797" priority="12546">
      <formula>LEN(TRIM(K2841))&gt;0</formula>
    </cfRule>
  </conditionalFormatting>
  <conditionalFormatting sqref="M2841">
    <cfRule type="containsText" dxfId="11796" priority="12545" operator="containsText" text="Complete">
      <formula>NOT(ISERROR(SEARCH("Complete",M2841)))</formula>
    </cfRule>
  </conditionalFormatting>
  <conditionalFormatting sqref="I2841">
    <cfRule type="cellIs" dxfId="11795" priority="12544" operator="greaterThan">
      <formula>2.35</formula>
    </cfRule>
  </conditionalFormatting>
  <conditionalFormatting sqref="J2842">
    <cfRule type="notContainsBlanks" dxfId="11794" priority="12543">
      <formula>LEN(TRIM(J2842))&gt;0</formula>
    </cfRule>
  </conditionalFormatting>
  <conditionalFormatting sqref="K2842">
    <cfRule type="notContainsBlanks" dxfId="11793" priority="12542">
      <formula>LEN(TRIM(K2842))&gt;0</formula>
    </cfRule>
  </conditionalFormatting>
  <conditionalFormatting sqref="M2842">
    <cfRule type="containsText" dxfId="11792" priority="12541" operator="containsText" text="Complete">
      <formula>NOT(ISERROR(SEARCH("Complete",M2842)))</formula>
    </cfRule>
  </conditionalFormatting>
  <conditionalFormatting sqref="I2842">
    <cfRule type="cellIs" dxfId="11791" priority="12540" operator="greaterThan">
      <formula>2.35</formula>
    </cfRule>
  </conditionalFormatting>
  <conditionalFormatting sqref="J2843">
    <cfRule type="notContainsBlanks" dxfId="11790" priority="12539">
      <formula>LEN(TRIM(J2843))&gt;0</formula>
    </cfRule>
  </conditionalFormatting>
  <conditionalFormatting sqref="K2843">
    <cfRule type="notContainsBlanks" dxfId="11789" priority="12538">
      <formula>LEN(TRIM(K2843))&gt;0</formula>
    </cfRule>
  </conditionalFormatting>
  <conditionalFormatting sqref="M2843">
    <cfRule type="containsText" dxfId="11788" priority="12537" operator="containsText" text="Complete">
      <formula>NOT(ISERROR(SEARCH("Complete",M2843)))</formula>
    </cfRule>
  </conditionalFormatting>
  <conditionalFormatting sqref="I2843">
    <cfRule type="cellIs" dxfId="11787" priority="12536" operator="greaterThan">
      <formula>2.35</formula>
    </cfRule>
  </conditionalFormatting>
  <conditionalFormatting sqref="J2844">
    <cfRule type="notContainsBlanks" dxfId="11786" priority="12535">
      <formula>LEN(TRIM(J2844))&gt;0</formula>
    </cfRule>
  </conditionalFormatting>
  <conditionalFormatting sqref="K2844">
    <cfRule type="notContainsBlanks" dxfId="11785" priority="12534">
      <formula>LEN(TRIM(K2844))&gt;0</formula>
    </cfRule>
  </conditionalFormatting>
  <conditionalFormatting sqref="M2844">
    <cfRule type="containsText" dxfId="11784" priority="12533" operator="containsText" text="Complete">
      <formula>NOT(ISERROR(SEARCH("Complete",M2844)))</formula>
    </cfRule>
  </conditionalFormatting>
  <conditionalFormatting sqref="I2844">
    <cfRule type="cellIs" dxfId="11783" priority="12532" operator="greaterThan">
      <formula>2.35</formula>
    </cfRule>
  </conditionalFormatting>
  <conditionalFormatting sqref="J2845">
    <cfRule type="notContainsBlanks" dxfId="11782" priority="12531">
      <formula>LEN(TRIM(J2845))&gt;0</formula>
    </cfRule>
  </conditionalFormatting>
  <conditionalFormatting sqref="K2845">
    <cfRule type="notContainsBlanks" dxfId="11781" priority="12530">
      <formula>LEN(TRIM(K2845))&gt;0</formula>
    </cfRule>
  </conditionalFormatting>
  <conditionalFormatting sqref="M2845">
    <cfRule type="containsText" dxfId="11780" priority="12529" operator="containsText" text="Complete">
      <formula>NOT(ISERROR(SEARCH("Complete",M2845)))</formula>
    </cfRule>
  </conditionalFormatting>
  <conditionalFormatting sqref="I2845">
    <cfRule type="cellIs" dxfId="11779" priority="12528" operator="greaterThan">
      <formula>2.35</formula>
    </cfRule>
  </conditionalFormatting>
  <conditionalFormatting sqref="J2846">
    <cfRule type="notContainsBlanks" dxfId="11778" priority="12527">
      <formula>LEN(TRIM(J2846))&gt;0</formula>
    </cfRule>
  </conditionalFormatting>
  <conditionalFormatting sqref="K2846">
    <cfRule type="notContainsBlanks" dxfId="11777" priority="12526">
      <formula>LEN(TRIM(K2846))&gt;0</formula>
    </cfRule>
  </conditionalFormatting>
  <conditionalFormatting sqref="M2846">
    <cfRule type="containsText" dxfId="11776" priority="12525" operator="containsText" text="Complete">
      <formula>NOT(ISERROR(SEARCH("Complete",M2846)))</formula>
    </cfRule>
  </conditionalFormatting>
  <conditionalFormatting sqref="I2846">
    <cfRule type="cellIs" dxfId="11775" priority="12524" operator="greaterThan">
      <formula>2.35</formula>
    </cfRule>
  </conditionalFormatting>
  <conditionalFormatting sqref="J2847">
    <cfRule type="notContainsBlanks" dxfId="11774" priority="12523">
      <formula>LEN(TRIM(J2847))&gt;0</formula>
    </cfRule>
  </conditionalFormatting>
  <conditionalFormatting sqref="K2847">
    <cfRule type="notContainsBlanks" dxfId="11773" priority="12522">
      <formula>LEN(TRIM(K2847))&gt;0</formula>
    </cfRule>
  </conditionalFormatting>
  <conditionalFormatting sqref="M2847">
    <cfRule type="containsText" dxfId="11772" priority="12521" operator="containsText" text="Complete">
      <formula>NOT(ISERROR(SEARCH("Complete",M2847)))</formula>
    </cfRule>
  </conditionalFormatting>
  <conditionalFormatting sqref="I2847">
    <cfRule type="cellIs" dxfId="11771" priority="12520" operator="greaterThan">
      <formula>2.35</formula>
    </cfRule>
  </conditionalFormatting>
  <conditionalFormatting sqref="J2848">
    <cfRule type="notContainsBlanks" dxfId="11770" priority="12519">
      <formula>LEN(TRIM(J2848))&gt;0</formula>
    </cfRule>
  </conditionalFormatting>
  <conditionalFormatting sqref="K2848">
    <cfRule type="notContainsBlanks" dxfId="11769" priority="12518">
      <formula>LEN(TRIM(K2848))&gt;0</formula>
    </cfRule>
  </conditionalFormatting>
  <conditionalFormatting sqref="M2848">
    <cfRule type="containsText" dxfId="11768" priority="12517" operator="containsText" text="Complete">
      <formula>NOT(ISERROR(SEARCH("Complete",M2848)))</formula>
    </cfRule>
  </conditionalFormatting>
  <conditionalFormatting sqref="I2848">
    <cfRule type="cellIs" dxfId="11767" priority="12516" operator="greaterThan">
      <formula>2.35</formula>
    </cfRule>
  </conditionalFormatting>
  <conditionalFormatting sqref="J2849">
    <cfRule type="notContainsBlanks" dxfId="11766" priority="12515">
      <formula>LEN(TRIM(J2849))&gt;0</formula>
    </cfRule>
  </conditionalFormatting>
  <conditionalFormatting sqref="K2849">
    <cfRule type="notContainsBlanks" dxfId="11765" priority="12514">
      <formula>LEN(TRIM(K2849))&gt;0</formula>
    </cfRule>
  </conditionalFormatting>
  <conditionalFormatting sqref="M2849">
    <cfRule type="containsText" dxfId="11764" priority="12513" operator="containsText" text="Complete">
      <formula>NOT(ISERROR(SEARCH("Complete",M2849)))</formula>
    </cfRule>
  </conditionalFormatting>
  <conditionalFormatting sqref="I2849">
    <cfRule type="cellIs" dxfId="11763" priority="12512" operator="greaterThan">
      <formula>2.35</formula>
    </cfRule>
  </conditionalFormatting>
  <conditionalFormatting sqref="J2850">
    <cfRule type="notContainsBlanks" dxfId="11762" priority="12511">
      <formula>LEN(TRIM(J2850))&gt;0</formula>
    </cfRule>
  </conditionalFormatting>
  <conditionalFormatting sqref="K2850">
    <cfRule type="notContainsBlanks" dxfId="11761" priority="12510">
      <formula>LEN(TRIM(K2850))&gt;0</formula>
    </cfRule>
  </conditionalFormatting>
  <conditionalFormatting sqref="M2850">
    <cfRule type="containsText" dxfId="11760" priority="12509" operator="containsText" text="Complete">
      <formula>NOT(ISERROR(SEARCH("Complete",M2850)))</formula>
    </cfRule>
  </conditionalFormatting>
  <conditionalFormatting sqref="I2850">
    <cfRule type="cellIs" dxfId="11759" priority="12508" operator="greaterThan">
      <formula>2.35</formula>
    </cfRule>
  </conditionalFormatting>
  <conditionalFormatting sqref="J2851">
    <cfRule type="notContainsBlanks" dxfId="11758" priority="12507">
      <formula>LEN(TRIM(J2851))&gt;0</formula>
    </cfRule>
  </conditionalFormatting>
  <conditionalFormatting sqref="K2851">
    <cfRule type="notContainsBlanks" dxfId="11757" priority="12506">
      <formula>LEN(TRIM(K2851))&gt;0</formula>
    </cfRule>
  </conditionalFormatting>
  <conditionalFormatting sqref="M2851">
    <cfRule type="containsText" dxfId="11756" priority="12505" operator="containsText" text="Complete">
      <formula>NOT(ISERROR(SEARCH("Complete",M2851)))</formula>
    </cfRule>
  </conditionalFormatting>
  <conditionalFormatting sqref="I2851">
    <cfRule type="cellIs" dxfId="11755" priority="12504" operator="greaterThan">
      <formula>2.35</formula>
    </cfRule>
  </conditionalFormatting>
  <conditionalFormatting sqref="J2852">
    <cfRule type="notContainsBlanks" dxfId="11754" priority="12503">
      <formula>LEN(TRIM(J2852))&gt;0</formula>
    </cfRule>
  </conditionalFormatting>
  <conditionalFormatting sqref="K2852">
    <cfRule type="notContainsBlanks" dxfId="11753" priority="12502">
      <formula>LEN(TRIM(K2852))&gt;0</formula>
    </cfRule>
  </conditionalFormatting>
  <conditionalFormatting sqref="M2852">
    <cfRule type="containsText" dxfId="11752" priority="12501" operator="containsText" text="Complete">
      <formula>NOT(ISERROR(SEARCH("Complete",M2852)))</formula>
    </cfRule>
  </conditionalFormatting>
  <conditionalFormatting sqref="I2852">
    <cfRule type="cellIs" dxfId="11751" priority="12500" operator="greaterThan">
      <formula>2.35</formula>
    </cfRule>
  </conditionalFormatting>
  <conditionalFormatting sqref="J2853">
    <cfRule type="notContainsBlanks" dxfId="11750" priority="12499">
      <formula>LEN(TRIM(J2853))&gt;0</formula>
    </cfRule>
  </conditionalFormatting>
  <conditionalFormatting sqref="K2853">
    <cfRule type="notContainsBlanks" dxfId="11749" priority="12498">
      <formula>LEN(TRIM(K2853))&gt;0</formula>
    </cfRule>
  </conditionalFormatting>
  <conditionalFormatting sqref="M2853">
    <cfRule type="containsText" dxfId="11748" priority="12497" operator="containsText" text="Complete">
      <formula>NOT(ISERROR(SEARCH("Complete",M2853)))</formula>
    </cfRule>
  </conditionalFormatting>
  <conditionalFormatting sqref="I2853">
    <cfRule type="cellIs" dxfId="11747" priority="12496" operator="greaterThan">
      <formula>2.35</formula>
    </cfRule>
  </conditionalFormatting>
  <conditionalFormatting sqref="J2854">
    <cfRule type="notContainsBlanks" dxfId="11746" priority="12495">
      <formula>LEN(TRIM(J2854))&gt;0</formula>
    </cfRule>
  </conditionalFormatting>
  <conditionalFormatting sqref="K2854">
    <cfRule type="notContainsBlanks" dxfId="11745" priority="12494">
      <formula>LEN(TRIM(K2854))&gt;0</formula>
    </cfRule>
  </conditionalFormatting>
  <conditionalFormatting sqref="M2854">
    <cfRule type="containsText" dxfId="11744" priority="12493" operator="containsText" text="Complete">
      <formula>NOT(ISERROR(SEARCH("Complete",M2854)))</formula>
    </cfRule>
  </conditionalFormatting>
  <conditionalFormatting sqref="I2854">
    <cfRule type="cellIs" dxfId="11743" priority="12492" operator="greaterThan">
      <formula>2.35</formula>
    </cfRule>
  </conditionalFormatting>
  <conditionalFormatting sqref="J2855">
    <cfRule type="notContainsBlanks" dxfId="11742" priority="12491">
      <formula>LEN(TRIM(J2855))&gt;0</formula>
    </cfRule>
  </conditionalFormatting>
  <conditionalFormatting sqref="K2855">
    <cfRule type="notContainsBlanks" dxfId="11741" priority="12490">
      <formula>LEN(TRIM(K2855))&gt;0</formula>
    </cfRule>
  </conditionalFormatting>
  <conditionalFormatting sqref="M2855">
    <cfRule type="containsText" dxfId="11740" priority="12489" operator="containsText" text="Complete">
      <formula>NOT(ISERROR(SEARCH("Complete",M2855)))</formula>
    </cfRule>
  </conditionalFormatting>
  <conditionalFormatting sqref="I2855">
    <cfRule type="cellIs" dxfId="11739" priority="12488" operator="greaterThan">
      <formula>2.35</formula>
    </cfRule>
  </conditionalFormatting>
  <conditionalFormatting sqref="J2856">
    <cfRule type="notContainsBlanks" dxfId="11738" priority="12487">
      <formula>LEN(TRIM(J2856))&gt;0</formula>
    </cfRule>
  </conditionalFormatting>
  <conditionalFormatting sqref="K2856">
    <cfRule type="notContainsBlanks" dxfId="11737" priority="12486">
      <formula>LEN(TRIM(K2856))&gt;0</formula>
    </cfRule>
  </conditionalFormatting>
  <conditionalFormatting sqref="M2856">
    <cfRule type="containsText" dxfId="11736" priority="12485" operator="containsText" text="Complete">
      <formula>NOT(ISERROR(SEARCH("Complete",M2856)))</formula>
    </cfRule>
  </conditionalFormatting>
  <conditionalFormatting sqref="I2856">
    <cfRule type="cellIs" dxfId="11735" priority="12484" operator="greaterThan">
      <formula>2.35</formula>
    </cfRule>
  </conditionalFormatting>
  <conditionalFormatting sqref="J2857">
    <cfRule type="notContainsBlanks" dxfId="11734" priority="12483">
      <formula>LEN(TRIM(J2857))&gt;0</formula>
    </cfRule>
  </conditionalFormatting>
  <conditionalFormatting sqref="K2857">
    <cfRule type="notContainsBlanks" dxfId="11733" priority="12482">
      <formula>LEN(TRIM(K2857))&gt;0</formula>
    </cfRule>
  </conditionalFormatting>
  <conditionalFormatting sqref="M2857">
    <cfRule type="containsText" dxfId="11732" priority="12481" operator="containsText" text="Complete">
      <formula>NOT(ISERROR(SEARCH("Complete",M2857)))</formula>
    </cfRule>
  </conditionalFormatting>
  <conditionalFormatting sqref="I2857">
    <cfRule type="cellIs" dxfId="11731" priority="12480" operator="greaterThan">
      <formula>2.35</formula>
    </cfRule>
  </conditionalFormatting>
  <conditionalFormatting sqref="J2858">
    <cfRule type="notContainsBlanks" dxfId="11730" priority="12479">
      <formula>LEN(TRIM(J2858))&gt;0</formula>
    </cfRule>
  </conditionalFormatting>
  <conditionalFormatting sqref="K2858">
    <cfRule type="notContainsBlanks" dxfId="11729" priority="12478">
      <formula>LEN(TRIM(K2858))&gt;0</formula>
    </cfRule>
  </conditionalFormatting>
  <conditionalFormatting sqref="M2858">
    <cfRule type="containsText" dxfId="11728" priority="12477" operator="containsText" text="Complete">
      <formula>NOT(ISERROR(SEARCH("Complete",M2858)))</formula>
    </cfRule>
  </conditionalFormatting>
  <conditionalFormatting sqref="I2858">
    <cfRule type="cellIs" dxfId="11727" priority="12476" operator="greaterThan">
      <formula>2.35</formula>
    </cfRule>
  </conditionalFormatting>
  <conditionalFormatting sqref="J2859">
    <cfRule type="notContainsBlanks" dxfId="11726" priority="12475">
      <formula>LEN(TRIM(J2859))&gt;0</formula>
    </cfRule>
  </conditionalFormatting>
  <conditionalFormatting sqref="K2859">
    <cfRule type="notContainsBlanks" dxfId="11725" priority="12474">
      <formula>LEN(TRIM(K2859))&gt;0</formula>
    </cfRule>
  </conditionalFormatting>
  <conditionalFormatting sqref="M2859">
    <cfRule type="containsText" dxfId="11724" priority="12473" operator="containsText" text="Complete">
      <formula>NOT(ISERROR(SEARCH("Complete",M2859)))</formula>
    </cfRule>
  </conditionalFormatting>
  <conditionalFormatting sqref="I2859">
    <cfRule type="cellIs" dxfId="11723" priority="12472" operator="greaterThan">
      <formula>2.35</formula>
    </cfRule>
  </conditionalFormatting>
  <conditionalFormatting sqref="J2860">
    <cfRule type="notContainsBlanks" dxfId="11722" priority="12471">
      <formula>LEN(TRIM(J2860))&gt;0</formula>
    </cfRule>
  </conditionalFormatting>
  <conditionalFormatting sqref="K2860">
    <cfRule type="notContainsBlanks" dxfId="11721" priority="12470">
      <formula>LEN(TRIM(K2860))&gt;0</formula>
    </cfRule>
  </conditionalFormatting>
  <conditionalFormatting sqref="M2860">
    <cfRule type="containsText" dxfId="11720" priority="12469" operator="containsText" text="Complete">
      <formula>NOT(ISERROR(SEARCH("Complete",M2860)))</formula>
    </cfRule>
  </conditionalFormatting>
  <conditionalFormatting sqref="I2860">
    <cfRule type="cellIs" dxfId="11719" priority="12468" operator="greaterThan">
      <formula>2.35</formula>
    </cfRule>
  </conditionalFormatting>
  <conditionalFormatting sqref="J2861">
    <cfRule type="notContainsBlanks" dxfId="11718" priority="12467">
      <formula>LEN(TRIM(J2861))&gt;0</formula>
    </cfRule>
  </conditionalFormatting>
  <conditionalFormatting sqref="K2861">
    <cfRule type="notContainsBlanks" dxfId="11717" priority="12466">
      <formula>LEN(TRIM(K2861))&gt;0</formula>
    </cfRule>
  </conditionalFormatting>
  <conditionalFormatting sqref="M2861">
    <cfRule type="containsText" dxfId="11716" priority="12465" operator="containsText" text="Complete">
      <formula>NOT(ISERROR(SEARCH("Complete",M2861)))</formula>
    </cfRule>
  </conditionalFormatting>
  <conditionalFormatting sqref="I2861">
    <cfRule type="cellIs" dxfId="11715" priority="12464" operator="greaterThan">
      <formula>2.35</formula>
    </cfRule>
  </conditionalFormatting>
  <conditionalFormatting sqref="J2862">
    <cfRule type="notContainsBlanks" dxfId="11714" priority="12463">
      <formula>LEN(TRIM(J2862))&gt;0</formula>
    </cfRule>
  </conditionalFormatting>
  <conditionalFormatting sqref="K2862">
    <cfRule type="notContainsBlanks" dxfId="11713" priority="12462">
      <formula>LEN(TRIM(K2862))&gt;0</formula>
    </cfRule>
  </conditionalFormatting>
  <conditionalFormatting sqref="M2862">
    <cfRule type="containsText" dxfId="11712" priority="12461" operator="containsText" text="Complete">
      <formula>NOT(ISERROR(SEARCH("Complete",M2862)))</formula>
    </cfRule>
  </conditionalFormatting>
  <conditionalFormatting sqref="I2862">
    <cfRule type="cellIs" dxfId="11711" priority="12460" operator="greaterThan">
      <formula>2.35</formula>
    </cfRule>
  </conditionalFormatting>
  <conditionalFormatting sqref="J2863">
    <cfRule type="notContainsBlanks" dxfId="11710" priority="12459">
      <formula>LEN(TRIM(J2863))&gt;0</formula>
    </cfRule>
  </conditionalFormatting>
  <conditionalFormatting sqref="K2863">
    <cfRule type="notContainsBlanks" dxfId="11709" priority="12458">
      <formula>LEN(TRIM(K2863))&gt;0</formula>
    </cfRule>
  </conditionalFormatting>
  <conditionalFormatting sqref="M2863">
    <cfRule type="containsText" dxfId="11708" priority="12457" operator="containsText" text="Complete">
      <formula>NOT(ISERROR(SEARCH("Complete",M2863)))</formula>
    </cfRule>
  </conditionalFormatting>
  <conditionalFormatting sqref="I2863">
    <cfRule type="cellIs" dxfId="11707" priority="12456" operator="greaterThan">
      <formula>2.35</formula>
    </cfRule>
  </conditionalFormatting>
  <conditionalFormatting sqref="J2864">
    <cfRule type="notContainsBlanks" dxfId="11706" priority="12455">
      <formula>LEN(TRIM(J2864))&gt;0</formula>
    </cfRule>
  </conditionalFormatting>
  <conditionalFormatting sqref="K2864">
    <cfRule type="notContainsBlanks" dxfId="11705" priority="12454">
      <formula>LEN(TRIM(K2864))&gt;0</formula>
    </cfRule>
  </conditionalFormatting>
  <conditionalFormatting sqref="M2864">
    <cfRule type="containsText" dxfId="11704" priority="12453" operator="containsText" text="Complete">
      <formula>NOT(ISERROR(SEARCH("Complete",M2864)))</formula>
    </cfRule>
  </conditionalFormatting>
  <conditionalFormatting sqref="I2864">
    <cfRule type="cellIs" dxfId="11703" priority="12452" operator="greaterThan">
      <formula>2.35</formula>
    </cfRule>
  </conditionalFormatting>
  <conditionalFormatting sqref="J2865">
    <cfRule type="notContainsBlanks" dxfId="11702" priority="12451">
      <formula>LEN(TRIM(J2865))&gt;0</formula>
    </cfRule>
  </conditionalFormatting>
  <conditionalFormatting sqref="K2865">
    <cfRule type="notContainsBlanks" dxfId="11701" priority="12450">
      <formula>LEN(TRIM(K2865))&gt;0</formula>
    </cfRule>
  </conditionalFormatting>
  <conditionalFormatting sqref="M2865">
    <cfRule type="containsText" dxfId="11700" priority="12449" operator="containsText" text="Complete">
      <formula>NOT(ISERROR(SEARCH("Complete",M2865)))</formula>
    </cfRule>
  </conditionalFormatting>
  <conditionalFormatting sqref="I2865">
    <cfRule type="cellIs" dxfId="11699" priority="12448" operator="greaterThan">
      <formula>2.35</formula>
    </cfRule>
  </conditionalFormatting>
  <conditionalFormatting sqref="J2866">
    <cfRule type="notContainsBlanks" dxfId="11698" priority="12447">
      <formula>LEN(TRIM(J2866))&gt;0</formula>
    </cfRule>
  </conditionalFormatting>
  <conditionalFormatting sqref="K2866">
    <cfRule type="notContainsBlanks" dxfId="11697" priority="12446">
      <formula>LEN(TRIM(K2866))&gt;0</formula>
    </cfRule>
  </conditionalFormatting>
  <conditionalFormatting sqref="M2866">
    <cfRule type="containsText" dxfId="11696" priority="12445" operator="containsText" text="Complete">
      <formula>NOT(ISERROR(SEARCH("Complete",M2866)))</formula>
    </cfRule>
  </conditionalFormatting>
  <conditionalFormatting sqref="I2866">
    <cfRule type="cellIs" dxfId="11695" priority="12444" operator="greaterThan">
      <formula>2.35</formula>
    </cfRule>
  </conditionalFormatting>
  <conditionalFormatting sqref="J2867">
    <cfRule type="notContainsBlanks" dxfId="11694" priority="12443">
      <formula>LEN(TRIM(J2867))&gt;0</formula>
    </cfRule>
  </conditionalFormatting>
  <conditionalFormatting sqref="K2867">
    <cfRule type="notContainsBlanks" dxfId="11693" priority="12442">
      <formula>LEN(TRIM(K2867))&gt;0</formula>
    </cfRule>
  </conditionalFormatting>
  <conditionalFormatting sqref="M2867">
    <cfRule type="containsText" dxfId="11692" priority="12441" operator="containsText" text="Complete">
      <formula>NOT(ISERROR(SEARCH("Complete",M2867)))</formula>
    </cfRule>
  </conditionalFormatting>
  <conditionalFormatting sqref="I2867">
    <cfRule type="cellIs" dxfId="11691" priority="12440" operator="greaterThan">
      <formula>2.35</formula>
    </cfRule>
  </conditionalFormatting>
  <conditionalFormatting sqref="J2868">
    <cfRule type="notContainsBlanks" dxfId="11690" priority="12439">
      <formula>LEN(TRIM(J2868))&gt;0</formula>
    </cfRule>
  </conditionalFormatting>
  <conditionalFormatting sqref="K2868">
    <cfRule type="notContainsBlanks" dxfId="11689" priority="12438">
      <formula>LEN(TRIM(K2868))&gt;0</formula>
    </cfRule>
  </conditionalFormatting>
  <conditionalFormatting sqref="M2868">
    <cfRule type="containsText" dxfId="11688" priority="12437" operator="containsText" text="Complete">
      <formula>NOT(ISERROR(SEARCH("Complete",M2868)))</formula>
    </cfRule>
  </conditionalFormatting>
  <conditionalFormatting sqref="I2868">
    <cfRule type="cellIs" dxfId="11687" priority="12436" operator="greaterThan">
      <formula>2.35</formula>
    </cfRule>
  </conditionalFormatting>
  <conditionalFormatting sqref="J2869">
    <cfRule type="notContainsBlanks" dxfId="11686" priority="12435">
      <formula>LEN(TRIM(J2869))&gt;0</formula>
    </cfRule>
  </conditionalFormatting>
  <conditionalFormatting sqref="K2869">
    <cfRule type="notContainsBlanks" dxfId="11685" priority="12434">
      <formula>LEN(TRIM(K2869))&gt;0</formula>
    </cfRule>
  </conditionalFormatting>
  <conditionalFormatting sqref="M2869">
    <cfRule type="containsText" dxfId="11684" priority="12433" operator="containsText" text="Complete">
      <formula>NOT(ISERROR(SEARCH("Complete",M2869)))</formula>
    </cfRule>
  </conditionalFormatting>
  <conditionalFormatting sqref="I2869">
    <cfRule type="cellIs" dxfId="11683" priority="12432" operator="greaterThan">
      <formula>2.35</formula>
    </cfRule>
  </conditionalFormatting>
  <conditionalFormatting sqref="J2870">
    <cfRule type="notContainsBlanks" dxfId="11682" priority="12431">
      <formula>LEN(TRIM(J2870))&gt;0</formula>
    </cfRule>
  </conditionalFormatting>
  <conditionalFormatting sqref="K2870">
    <cfRule type="notContainsBlanks" dxfId="11681" priority="12430">
      <formula>LEN(TRIM(K2870))&gt;0</formula>
    </cfRule>
  </conditionalFormatting>
  <conditionalFormatting sqref="M2870">
    <cfRule type="containsText" dxfId="11680" priority="12429" operator="containsText" text="Complete">
      <formula>NOT(ISERROR(SEARCH("Complete",M2870)))</formula>
    </cfRule>
  </conditionalFormatting>
  <conditionalFormatting sqref="I2870">
    <cfRule type="cellIs" dxfId="11679" priority="12428" operator="greaterThan">
      <formula>2.35</formula>
    </cfRule>
  </conditionalFormatting>
  <conditionalFormatting sqref="J2871">
    <cfRule type="notContainsBlanks" dxfId="11678" priority="12427">
      <formula>LEN(TRIM(J2871))&gt;0</formula>
    </cfRule>
  </conditionalFormatting>
  <conditionalFormatting sqref="K2871">
    <cfRule type="notContainsBlanks" dxfId="11677" priority="12426">
      <formula>LEN(TRIM(K2871))&gt;0</formula>
    </cfRule>
  </conditionalFormatting>
  <conditionalFormatting sqref="M2871">
    <cfRule type="containsText" dxfId="11676" priority="12425" operator="containsText" text="Complete">
      <formula>NOT(ISERROR(SEARCH("Complete",M2871)))</formula>
    </cfRule>
  </conditionalFormatting>
  <conditionalFormatting sqref="I2871">
    <cfRule type="cellIs" dxfId="11675" priority="12424" operator="greaterThan">
      <formula>2.35</formula>
    </cfRule>
  </conditionalFormatting>
  <conditionalFormatting sqref="J2872">
    <cfRule type="notContainsBlanks" dxfId="11674" priority="12423">
      <formula>LEN(TRIM(J2872))&gt;0</formula>
    </cfRule>
  </conditionalFormatting>
  <conditionalFormatting sqref="K2872">
    <cfRule type="notContainsBlanks" dxfId="11673" priority="12422">
      <formula>LEN(TRIM(K2872))&gt;0</formula>
    </cfRule>
  </conditionalFormatting>
  <conditionalFormatting sqref="M2872">
    <cfRule type="containsText" dxfId="11672" priority="12421" operator="containsText" text="Complete">
      <formula>NOT(ISERROR(SEARCH("Complete",M2872)))</formula>
    </cfRule>
  </conditionalFormatting>
  <conditionalFormatting sqref="I2872">
    <cfRule type="cellIs" dxfId="11671" priority="12420" operator="greaterThan">
      <formula>2.35</formula>
    </cfRule>
  </conditionalFormatting>
  <conditionalFormatting sqref="J2873">
    <cfRule type="notContainsBlanks" dxfId="11670" priority="12419">
      <formula>LEN(TRIM(J2873))&gt;0</formula>
    </cfRule>
  </conditionalFormatting>
  <conditionalFormatting sqref="K2873">
    <cfRule type="notContainsBlanks" dxfId="11669" priority="12418">
      <formula>LEN(TRIM(K2873))&gt;0</formula>
    </cfRule>
  </conditionalFormatting>
  <conditionalFormatting sqref="M2873">
    <cfRule type="containsText" dxfId="11668" priority="12417" operator="containsText" text="Complete">
      <formula>NOT(ISERROR(SEARCH("Complete",M2873)))</formula>
    </cfRule>
  </conditionalFormatting>
  <conditionalFormatting sqref="I2873">
    <cfRule type="cellIs" dxfId="11667" priority="12416" operator="greaterThan">
      <formula>2.35</formula>
    </cfRule>
  </conditionalFormatting>
  <conditionalFormatting sqref="J2874">
    <cfRule type="notContainsBlanks" dxfId="11666" priority="12415">
      <formula>LEN(TRIM(J2874))&gt;0</formula>
    </cfRule>
  </conditionalFormatting>
  <conditionalFormatting sqref="K2874">
    <cfRule type="notContainsBlanks" dxfId="11665" priority="12414">
      <formula>LEN(TRIM(K2874))&gt;0</formula>
    </cfRule>
  </conditionalFormatting>
  <conditionalFormatting sqref="M2874">
    <cfRule type="containsText" dxfId="11664" priority="12413" operator="containsText" text="Complete">
      <formula>NOT(ISERROR(SEARCH("Complete",M2874)))</formula>
    </cfRule>
  </conditionalFormatting>
  <conditionalFormatting sqref="I2874">
    <cfRule type="cellIs" dxfId="11663" priority="12412" operator="greaterThan">
      <formula>2.35</formula>
    </cfRule>
  </conditionalFormatting>
  <conditionalFormatting sqref="J2875">
    <cfRule type="notContainsBlanks" dxfId="11662" priority="12411">
      <formula>LEN(TRIM(J2875))&gt;0</formula>
    </cfRule>
  </conditionalFormatting>
  <conditionalFormatting sqref="K2875">
    <cfRule type="notContainsBlanks" dxfId="11661" priority="12410">
      <formula>LEN(TRIM(K2875))&gt;0</formula>
    </cfRule>
  </conditionalFormatting>
  <conditionalFormatting sqref="M2875">
    <cfRule type="containsText" dxfId="11660" priority="12409" operator="containsText" text="Complete">
      <formula>NOT(ISERROR(SEARCH("Complete",M2875)))</formula>
    </cfRule>
  </conditionalFormatting>
  <conditionalFormatting sqref="I2875">
    <cfRule type="cellIs" dxfId="11659" priority="12408" operator="greaterThan">
      <formula>2.35</formula>
    </cfRule>
  </conditionalFormatting>
  <conditionalFormatting sqref="J2876">
    <cfRule type="notContainsBlanks" dxfId="11658" priority="12407">
      <formula>LEN(TRIM(J2876))&gt;0</formula>
    </cfRule>
  </conditionalFormatting>
  <conditionalFormatting sqref="K2876">
    <cfRule type="notContainsBlanks" dxfId="11657" priority="12406">
      <formula>LEN(TRIM(K2876))&gt;0</formula>
    </cfRule>
  </conditionalFormatting>
  <conditionalFormatting sqref="M2876">
    <cfRule type="containsText" dxfId="11656" priority="12405" operator="containsText" text="Complete">
      <formula>NOT(ISERROR(SEARCH("Complete",M2876)))</formula>
    </cfRule>
  </conditionalFormatting>
  <conditionalFormatting sqref="I2876">
    <cfRule type="cellIs" dxfId="11655" priority="12404" operator="greaterThan">
      <formula>2.35</formula>
    </cfRule>
  </conditionalFormatting>
  <conditionalFormatting sqref="J2877">
    <cfRule type="notContainsBlanks" dxfId="11654" priority="12403">
      <formula>LEN(TRIM(J2877))&gt;0</formula>
    </cfRule>
  </conditionalFormatting>
  <conditionalFormatting sqref="K2877">
    <cfRule type="notContainsBlanks" dxfId="11653" priority="12402">
      <formula>LEN(TRIM(K2877))&gt;0</formula>
    </cfRule>
  </conditionalFormatting>
  <conditionalFormatting sqref="M2877">
    <cfRule type="containsText" dxfId="11652" priority="12401" operator="containsText" text="Complete">
      <formula>NOT(ISERROR(SEARCH("Complete",M2877)))</formula>
    </cfRule>
  </conditionalFormatting>
  <conditionalFormatting sqref="I2877">
    <cfRule type="cellIs" dxfId="11651" priority="12400" operator="greaterThan">
      <formula>2.35</formula>
    </cfRule>
  </conditionalFormatting>
  <conditionalFormatting sqref="J2878">
    <cfRule type="notContainsBlanks" dxfId="11650" priority="12399">
      <formula>LEN(TRIM(J2878))&gt;0</formula>
    </cfRule>
  </conditionalFormatting>
  <conditionalFormatting sqref="K2878">
    <cfRule type="notContainsBlanks" dxfId="11649" priority="12398">
      <formula>LEN(TRIM(K2878))&gt;0</formula>
    </cfRule>
  </conditionalFormatting>
  <conditionalFormatting sqref="M2878">
    <cfRule type="containsText" dxfId="11648" priority="12397" operator="containsText" text="Complete">
      <formula>NOT(ISERROR(SEARCH("Complete",M2878)))</formula>
    </cfRule>
  </conditionalFormatting>
  <conditionalFormatting sqref="I2878">
    <cfRule type="cellIs" dxfId="11647" priority="12396" operator="greaterThan">
      <formula>2.35</formula>
    </cfRule>
  </conditionalFormatting>
  <conditionalFormatting sqref="J2879">
    <cfRule type="notContainsBlanks" dxfId="11646" priority="12395">
      <formula>LEN(TRIM(J2879))&gt;0</formula>
    </cfRule>
  </conditionalFormatting>
  <conditionalFormatting sqref="K2879">
    <cfRule type="notContainsBlanks" dxfId="11645" priority="12394">
      <formula>LEN(TRIM(K2879))&gt;0</formula>
    </cfRule>
  </conditionalFormatting>
  <conditionalFormatting sqref="M2879">
    <cfRule type="containsText" dxfId="11644" priority="12393" operator="containsText" text="Complete">
      <formula>NOT(ISERROR(SEARCH("Complete",M2879)))</formula>
    </cfRule>
  </conditionalFormatting>
  <conditionalFormatting sqref="I2879">
    <cfRule type="cellIs" dxfId="11643" priority="12392" operator="greaterThan">
      <formula>2.35</formula>
    </cfRule>
  </conditionalFormatting>
  <conditionalFormatting sqref="J2880">
    <cfRule type="notContainsBlanks" dxfId="11642" priority="12391">
      <formula>LEN(TRIM(J2880))&gt;0</formula>
    </cfRule>
  </conditionalFormatting>
  <conditionalFormatting sqref="K2880">
    <cfRule type="notContainsBlanks" dxfId="11641" priority="12390">
      <formula>LEN(TRIM(K2880))&gt;0</formula>
    </cfRule>
  </conditionalFormatting>
  <conditionalFormatting sqref="M2880">
    <cfRule type="containsText" dxfId="11640" priority="12389" operator="containsText" text="Complete">
      <formula>NOT(ISERROR(SEARCH("Complete",M2880)))</formula>
    </cfRule>
  </conditionalFormatting>
  <conditionalFormatting sqref="I2880">
    <cfRule type="cellIs" dxfId="11639" priority="12388" operator="greaterThan">
      <formula>2.35</formula>
    </cfRule>
  </conditionalFormatting>
  <conditionalFormatting sqref="J2881">
    <cfRule type="notContainsBlanks" dxfId="11638" priority="12387">
      <formula>LEN(TRIM(J2881))&gt;0</formula>
    </cfRule>
  </conditionalFormatting>
  <conditionalFormatting sqref="K2881">
    <cfRule type="notContainsBlanks" dxfId="11637" priority="12386">
      <formula>LEN(TRIM(K2881))&gt;0</formula>
    </cfRule>
  </conditionalFormatting>
  <conditionalFormatting sqref="M2881">
    <cfRule type="containsText" dxfId="11636" priority="12385" operator="containsText" text="Complete">
      <formula>NOT(ISERROR(SEARCH("Complete",M2881)))</formula>
    </cfRule>
  </conditionalFormatting>
  <conditionalFormatting sqref="I2881">
    <cfRule type="cellIs" dxfId="11635" priority="12384" operator="greaterThan">
      <formula>2.35</formula>
    </cfRule>
  </conditionalFormatting>
  <conditionalFormatting sqref="J2882">
    <cfRule type="notContainsBlanks" dxfId="11634" priority="12383">
      <formula>LEN(TRIM(J2882))&gt;0</formula>
    </cfRule>
  </conditionalFormatting>
  <conditionalFormatting sqref="K2882">
    <cfRule type="notContainsBlanks" dxfId="11633" priority="12382">
      <formula>LEN(TRIM(K2882))&gt;0</formula>
    </cfRule>
  </conditionalFormatting>
  <conditionalFormatting sqref="M2882">
    <cfRule type="containsText" dxfId="11632" priority="12381" operator="containsText" text="Complete">
      <formula>NOT(ISERROR(SEARCH("Complete",M2882)))</formula>
    </cfRule>
  </conditionalFormatting>
  <conditionalFormatting sqref="I2882">
    <cfRule type="cellIs" dxfId="11631" priority="12380" operator="greaterThan">
      <formula>2.35</formula>
    </cfRule>
  </conditionalFormatting>
  <conditionalFormatting sqref="J2883">
    <cfRule type="notContainsBlanks" dxfId="11630" priority="12379">
      <formula>LEN(TRIM(J2883))&gt;0</formula>
    </cfRule>
  </conditionalFormatting>
  <conditionalFormatting sqref="K2883">
    <cfRule type="notContainsBlanks" dxfId="11629" priority="12378">
      <formula>LEN(TRIM(K2883))&gt;0</formula>
    </cfRule>
  </conditionalFormatting>
  <conditionalFormatting sqref="M2883">
    <cfRule type="containsText" dxfId="11628" priority="12377" operator="containsText" text="Complete">
      <formula>NOT(ISERROR(SEARCH("Complete",M2883)))</formula>
    </cfRule>
  </conditionalFormatting>
  <conditionalFormatting sqref="I2883">
    <cfRule type="cellIs" dxfId="11627" priority="12376" operator="greaterThan">
      <formula>2.35</formula>
    </cfRule>
  </conditionalFormatting>
  <conditionalFormatting sqref="J2884">
    <cfRule type="notContainsBlanks" dxfId="11626" priority="12375">
      <formula>LEN(TRIM(J2884))&gt;0</formula>
    </cfRule>
  </conditionalFormatting>
  <conditionalFormatting sqref="K2884">
    <cfRule type="notContainsBlanks" dxfId="11625" priority="12374">
      <formula>LEN(TRIM(K2884))&gt;0</formula>
    </cfRule>
  </conditionalFormatting>
  <conditionalFormatting sqref="M2884">
    <cfRule type="containsText" dxfId="11624" priority="12373" operator="containsText" text="Complete">
      <formula>NOT(ISERROR(SEARCH("Complete",M2884)))</formula>
    </cfRule>
  </conditionalFormatting>
  <conditionalFormatting sqref="I2884">
    <cfRule type="cellIs" dxfId="11623" priority="12372" operator="greaterThan">
      <formula>2.35</formula>
    </cfRule>
  </conditionalFormatting>
  <conditionalFormatting sqref="J2885">
    <cfRule type="notContainsBlanks" dxfId="11622" priority="12371">
      <formula>LEN(TRIM(J2885))&gt;0</formula>
    </cfRule>
  </conditionalFormatting>
  <conditionalFormatting sqref="K2885">
    <cfRule type="notContainsBlanks" dxfId="11621" priority="12370">
      <formula>LEN(TRIM(K2885))&gt;0</formula>
    </cfRule>
  </conditionalFormatting>
  <conditionalFormatting sqref="M2885">
    <cfRule type="containsText" dxfId="11620" priority="12369" operator="containsText" text="Complete">
      <formula>NOT(ISERROR(SEARCH("Complete",M2885)))</formula>
    </cfRule>
  </conditionalFormatting>
  <conditionalFormatting sqref="I2885">
    <cfRule type="cellIs" dxfId="11619" priority="12368" operator="greaterThan">
      <formula>2.35</formula>
    </cfRule>
  </conditionalFormatting>
  <conditionalFormatting sqref="J2886">
    <cfRule type="notContainsBlanks" dxfId="11618" priority="12367">
      <formula>LEN(TRIM(J2886))&gt;0</formula>
    </cfRule>
  </conditionalFormatting>
  <conditionalFormatting sqref="K2886">
    <cfRule type="notContainsBlanks" dxfId="11617" priority="12366">
      <formula>LEN(TRIM(K2886))&gt;0</formula>
    </cfRule>
  </conditionalFormatting>
  <conditionalFormatting sqref="M2886">
    <cfRule type="containsText" dxfId="11616" priority="12365" operator="containsText" text="Complete">
      <formula>NOT(ISERROR(SEARCH("Complete",M2886)))</formula>
    </cfRule>
  </conditionalFormatting>
  <conditionalFormatting sqref="I2886">
    <cfRule type="cellIs" dxfId="11615" priority="12364" operator="greaterThan">
      <formula>2.35</formula>
    </cfRule>
  </conditionalFormatting>
  <conditionalFormatting sqref="J2887">
    <cfRule type="notContainsBlanks" dxfId="11614" priority="12363">
      <formula>LEN(TRIM(J2887))&gt;0</formula>
    </cfRule>
  </conditionalFormatting>
  <conditionalFormatting sqref="K2887">
    <cfRule type="notContainsBlanks" dxfId="11613" priority="12362">
      <formula>LEN(TRIM(K2887))&gt;0</formula>
    </cfRule>
  </conditionalFormatting>
  <conditionalFormatting sqref="M2887">
    <cfRule type="containsText" dxfId="11612" priority="12361" operator="containsText" text="Complete">
      <formula>NOT(ISERROR(SEARCH("Complete",M2887)))</formula>
    </cfRule>
  </conditionalFormatting>
  <conditionalFormatting sqref="I2887">
    <cfRule type="cellIs" dxfId="11611" priority="12360" operator="greaterThan">
      <formula>2.35</formula>
    </cfRule>
  </conditionalFormatting>
  <conditionalFormatting sqref="J2888">
    <cfRule type="notContainsBlanks" dxfId="11610" priority="12359">
      <formula>LEN(TRIM(J2888))&gt;0</formula>
    </cfRule>
  </conditionalFormatting>
  <conditionalFormatting sqref="K2888">
    <cfRule type="notContainsBlanks" dxfId="11609" priority="12358">
      <formula>LEN(TRIM(K2888))&gt;0</formula>
    </cfRule>
  </conditionalFormatting>
  <conditionalFormatting sqref="M2888">
    <cfRule type="containsText" dxfId="11608" priority="12357" operator="containsText" text="Complete">
      <formula>NOT(ISERROR(SEARCH("Complete",M2888)))</formula>
    </cfRule>
  </conditionalFormatting>
  <conditionalFormatting sqref="I2888">
    <cfRule type="cellIs" dxfId="11607" priority="12356" operator="greaterThan">
      <formula>2.35</formula>
    </cfRule>
  </conditionalFormatting>
  <conditionalFormatting sqref="J2889">
    <cfRule type="notContainsBlanks" dxfId="11606" priority="12355">
      <formula>LEN(TRIM(J2889))&gt;0</formula>
    </cfRule>
  </conditionalFormatting>
  <conditionalFormatting sqref="K2889">
    <cfRule type="notContainsBlanks" dxfId="11605" priority="12354">
      <formula>LEN(TRIM(K2889))&gt;0</formula>
    </cfRule>
  </conditionalFormatting>
  <conditionalFormatting sqref="M2889">
    <cfRule type="containsText" dxfId="11604" priority="12353" operator="containsText" text="Complete">
      <formula>NOT(ISERROR(SEARCH("Complete",M2889)))</formula>
    </cfRule>
  </conditionalFormatting>
  <conditionalFormatting sqref="I2889">
    <cfRule type="cellIs" dxfId="11603" priority="12352" operator="greaterThan">
      <formula>2.35</formula>
    </cfRule>
  </conditionalFormatting>
  <conditionalFormatting sqref="J2890">
    <cfRule type="notContainsBlanks" dxfId="11602" priority="12351">
      <formula>LEN(TRIM(J2890))&gt;0</formula>
    </cfRule>
  </conditionalFormatting>
  <conditionalFormatting sqref="K2890">
    <cfRule type="notContainsBlanks" dxfId="11601" priority="12350">
      <formula>LEN(TRIM(K2890))&gt;0</formula>
    </cfRule>
  </conditionalFormatting>
  <conditionalFormatting sqref="M2890">
    <cfRule type="containsText" dxfId="11600" priority="12349" operator="containsText" text="Complete">
      <formula>NOT(ISERROR(SEARCH("Complete",M2890)))</formula>
    </cfRule>
  </conditionalFormatting>
  <conditionalFormatting sqref="I2890">
    <cfRule type="cellIs" dxfId="11599" priority="12348" operator="greaterThan">
      <formula>2.35</formula>
    </cfRule>
  </conditionalFormatting>
  <conditionalFormatting sqref="J2891">
    <cfRule type="notContainsBlanks" dxfId="11598" priority="12347">
      <formula>LEN(TRIM(J2891))&gt;0</formula>
    </cfRule>
  </conditionalFormatting>
  <conditionalFormatting sqref="K2891">
    <cfRule type="notContainsBlanks" dxfId="11597" priority="12346">
      <formula>LEN(TRIM(K2891))&gt;0</formula>
    </cfRule>
  </conditionalFormatting>
  <conditionalFormatting sqref="M2891">
    <cfRule type="containsText" dxfId="11596" priority="12345" operator="containsText" text="Complete">
      <formula>NOT(ISERROR(SEARCH("Complete",M2891)))</formula>
    </cfRule>
  </conditionalFormatting>
  <conditionalFormatting sqref="I2891">
    <cfRule type="cellIs" dxfId="11595" priority="12344" operator="greaterThan">
      <formula>2.35</formula>
    </cfRule>
  </conditionalFormatting>
  <conditionalFormatting sqref="J2892">
    <cfRule type="notContainsBlanks" dxfId="11594" priority="12343">
      <formula>LEN(TRIM(J2892))&gt;0</formula>
    </cfRule>
  </conditionalFormatting>
  <conditionalFormatting sqref="K2892">
    <cfRule type="notContainsBlanks" dxfId="11593" priority="12342">
      <formula>LEN(TRIM(K2892))&gt;0</formula>
    </cfRule>
  </conditionalFormatting>
  <conditionalFormatting sqref="M2892">
    <cfRule type="containsText" dxfId="11592" priority="12341" operator="containsText" text="Complete">
      <formula>NOT(ISERROR(SEARCH("Complete",M2892)))</formula>
    </cfRule>
  </conditionalFormatting>
  <conditionalFormatting sqref="I2892">
    <cfRule type="cellIs" dxfId="11591" priority="12340" operator="greaterThan">
      <formula>2.35</formula>
    </cfRule>
  </conditionalFormatting>
  <conditionalFormatting sqref="J2893">
    <cfRule type="notContainsBlanks" dxfId="11590" priority="12339">
      <formula>LEN(TRIM(J2893))&gt;0</formula>
    </cfRule>
  </conditionalFormatting>
  <conditionalFormatting sqref="K2893">
    <cfRule type="notContainsBlanks" dxfId="11589" priority="12338">
      <formula>LEN(TRIM(K2893))&gt;0</formula>
    </cfRule>
  </conditionalFormatting>
  <conditionalFormatting sqref="M2893">
    <cfRule type="containsText" dxfId="11588" priority="12337" operator="containsText" text="Complete">
      <formula>NOT(ISERROR(SEARCH("Complete",M2893)))</formula>
    </cfRule>
  </conditionalFormatting>
  <conditionalFormatting sqref="I2893">
    <cfRule type="cellIs" dxfId="11587" priority="12336" operator="greaterThan">
      <formula>2.35</formula>
    </cfRule>
  </conditionalFormatting>
  <conditionalFormatting sqref="J2894">
    <cfRule type="notContainsBlanks" dxfId="11586" priority="12335">
      <formula>LEN(TRIM(J2894))&gt;0</formula>
    </cfRule>
  </conditionalFormatting>
  <conditionalFormatting sqref="K2894">
    <cfRule type="notContainsBlanks" dxfId="11585" priority="12334">
      <formula>LEN(TRIM(K2894))&gt;0</formula>
    </cfRule>
  </conditionalFormatting>
  <conditionalFormatting sqref="M2894">
    <cfRule type="containsText" dxfId="11584" priority="12333" operator="containsText" text="Complete">
      <formula>NOT(ISERROR(SEARCH("Complete",M2894)))</formula>
    </cfRule>
  </conditionalFormatting>
  <conditionalFormatting sqref="I2894">
    <cfRule type="cellIs" dxfId="11583" priority="12332" operator="greaterThan">
      <formula>2.35</formula>
    </cfRule>
  </conditionalFormatting>
  <conditionalFormatting sqref="J2895">
    <cfRule type="notContainsBlanks" dxfId="11582" priority="12331">
      <formula>LEN(TRIM(J2895))&gt;0</formula>
    </cfRule>
  </conditionalFormatting>
  <conditionalFormatting sqref="K2895">
    <cfRule type="notContainsBlanks" dxfId="11581" priority="12330">
      <formula>LEN(TRIM(K2895))&gt;0</formula>
    </cfRule>
  </conditionalFormatting>
  <conditionalFormatting sqref="M2895">
    <cfRule type="containsText" dxfId="11580" priority="12329" operator="containsText" text="Complete">
      <formula>NOT(ISERROR(SEARCH("Complete",M2895)))</formula>
    </cfRule>
  </conditionalFormatting>
  <conditionalFormatting sqref="I2895">
    <cfRule type="cellIs" dxfId="11579" priority="12328" operator="greaterThan">
      <formula>2.35</formula>
    </cfRule>
  </conditionalFormatting>
  <conditionalFormatting sqref="J2896">
    <cfRule type="notContainsBlanks" dxfId="11578" priority="12327">
      <formula>LEN(TRIM(J2896))&gt;0</formula>
    </cfRule>
  </conditionalFormatting>
  <conditionalFormatting sqref="K2896">
    <cfRule type="notContainsBlanks" dxfId="11577" priority="12326">
      <formula>LEN(TRIM(K2896))&gt;0</formula>
    </cfRule>
  </conditionalFormatting>
  <conditionalFormatting sqref="M2896">
    <cfRule type="containsText" dxfId="11576" priority="12325" operator="containsText" text="Complete">
      <formula>NOT(ISERROR(SEARCH("Complete",M2896)))</formula>
    </cfRule>
  </conditionalFormatting>
  <conditionalFormatting sqref="I2896">
    <cfRule type="cellIs" dxfId="11575" priority="12324" operator="greaterThan">
      <formula>2.35</formula>
    </cfRule>
  </conditionalFormatting>
  <conditionalFormatting sqref="J2897">
    <cfRule type="notContainsBlanks" dxfId="11574" priority="12323">
      <formula>LEN(TRIM(J2897))&gt;0</formula>
    </cfRule>
  </conditionalFormatting>
  <conditionalFormatting sqref="K2897">
    <cfRule type="notContainsBlanks" dxfId="11573" priority="12322">
      <formula>LEN(TRIM(K2897))&gt;0</formula>
    </cfRule>
  </conditionalFormatting>
  <conditionalFormatting sqref="M2897">
    <cfRule type="containsText" dxfId="11572" priority="12321" operator="containsText" text="Complete">
      <formula>NOT(ISERROR(SEARCH("Complete",M2897)))</formula>
    </cfRule>
  </conditionalFormatting>
  <conditionalFormatting sqref="I2897">
    <cfRule type="cellIs" dxfId="11571" priority="12320" operator="greaterThan">
      <formula>2.35</formula>
    </cfRule>
  </conditionalFormatting>
  <conditionalFormatting sqref="J2898">
    <cfRule type="notContainsBlanks" dxfId="11570" priority="12319">
      <formula>LEN(TRIM(J2898))&gt;0</formula>
    </cfRule>
  </conditionalFormatting>
  <conditionalFormatting sqref="K2898">
    <cfRule type="notContainsBlanks" dxfId="11569" priority="12318">
      <formula>LEN(TRIM(K2898))&gt;0</formula>
    </cfRule>
  </conditionalFormatting>
  <conditionalFormatting sqref="M2898">
    <cfRule type="containsText" dxfId="11568" priority="12317" operator="containsText" text="Complete">
      <formula>NOT(ISERROR(SEARCH("Complete",M2898)))</formula>
    </cfRule>
  </conditionalFormatting>
  <conditionalFormatting sqref="I2898">
    <cfRule type="cellIs" dxfId="11567" priority="12316" operator="greaterThan">
      <formula>2.35</formula>
    </cfRule>
  </conditionalFormatting>
  <conditionalFormatting sqref="J2899">
    <cfRule type="notContainsBlanks" dxfId="11566" priority="12315">
      <formula>LEN(TRIM(J2899))&gt;0</formula>
    </cfRule>
  </conditionalFormatting>
  <conditionalFormatting sqref="K2899">
    <cfRule type="notContainsBlanks" dxfId="11565" priority="12314">
      <formula>LEN(TRIM(K2899))&gt;0</formula>
    </cfRule>
  </conditionalFormatting>
  <conditionalFormatting sqref="M2899">
    <cfRule type="containsText" dxfId="11564" priority="12313" operator="containsText" text="Complete">
      <formula>NOT(ISERROR(SEARCH("Complete",M2899)))</formula>
    </cfRule>
  </conditionalFormatting>
  <conditionalFormatting sqref="I2899">
    <cfRule type="cellIs" dxfId="11563" priority="12312" operator="greaterThan">
      <formula>2.35</formula>
    </cfRule>
  </conditionalFormatting>
  <conditionalFormatting sqref="J2900">
    <cfRule type="notContainsBlanks" dxfId="11562" priority="12311">
      <formula>LEN(TRIM(J2900))&gt;0</formula>
    </cfRule>
  </conditionalFormatting>
  <conditionalFormatting sqref="K2900">
    <cfRule type="notContainsBlanks" dxfId="11561" priority="12310">
      <formula>LEN(TRIM(K2900))&gt;0</formula>
    </cfRule>
  </conditionalFormatting>
  <conditionalFormatting sqref="M2900">
    <cfRule type="containsText" dxfId="11560" priority="12309" operator="containsText" text="Complete">
      <formula>NOT(ISERROR(SEARCH("Complete",M2900)))</formula>
    </cfRule>
  </conditionalFormatting>
  <conditionalFormatting sqref="I2900">
    <cfRule type="cellIs" dxfId="11559" priority="12308" operator="greaterThan">
      <formula>2.35</formula>
    </cfRule>
  </conditionalFormatting>
  <conditionalFormatting sqref="J2901">
    <cfRule type="notContainsBlanks" dxfId="11558" priority="12307">
      <formula>LEN(TRIM(J2901))&gt;0</formula>
    </cfRule>
  </conditionalFormatting>
  <conditionalFormatting sqref="K2901">
    <cfRule type="notContainsBlanks" dxfId="11557" priority="12306">
      <formula>LEN(TRIM(K2901))&gt;0</formula>
    </cfRule>
  </conditionalFormatting>
  <conditionalFormatting sqref="M2901">
    <cfRule type="containsText" dxfId="11556" priority="12305" operator="containsText" text="Complete">
      <formula>NOT(ISERROR(SEARCH("Complete",M2901)))</formula>
    </cfRule>
  </conditionalFormatting>
  <conditionalFormatting sqref="I2901">
    <cfRule type="cellIs" dxfId="11555" priority="12304" operator="greaterThan">
      <formula>2.35</formula>
    </cfRule>
  </conditionalFormatting>
  <conditionalFormatting sqref="J2902">
    <cfRule type="notContainsBlanks" dxfId="11554" priority="12303">
      <formula>LEN(TRIM(J2902))&gt;0</formula>
    </cfRule>
  </conditionalFormatting>
  <conditionalFormatting sqref="K2902">
    <cfRule type="notContainsBlanks" dxfId="11553" priority="12302">
      <formula>LEN(TRIM(K2902))&gt;0</formula>
    </cfRule>
  </conditionalFormatting>
  <conditionalFormatting sqref="M2902">
    <cfRule type="containsText" dxfId="11552" priority="12301" operator="containsText" text="Complete">
      <formula>NOT(ISERROR(SEARCH("Complete",M2902)))</formula>
    </cfRule>
  </conditionalFormatting>
  <conditionalFormatting sqref="I2902">
    <cfRule type="cellIs" dxfId="11551" priority="12300" operator="greaterThan">
      <formula>2.35</formula>
    </cfRule>
  </conditionalFormatting>
  <conditionalFormatting sqref="J2903">
    <cfRule type="notContainsBlanks" dxfId="11550" priority="12299">
      <formula>LEN(TRIM(J2903))&gt;0</formula>
    </cfRule>
  </conditionalFormatting>
  <conditionalFormatting sqref="K2903">
    <cfRule type="notContainsBlanks" dxfId="11549" priority="12298">
      <formula>LEN(TRIM(K2903))&gt;0</formula>
    </cfRule>
  </conditionalFormatting>
  <conditionalFormatting sqref="M2903">
    <cfRule type="containsText" dxfId="11548" priority="12297" operator="containsText" text="Complete">
      <formula>NOT(ISERROR(SEARCH("Complete",M2903)))</formula>
    </cfRule>
  </conditionalFormatting>
  <conditionalFormatting sqref="I2903">
    <cfRule type="cellIs" dxfId="11547" priority="12296" operator="greaterThan">
      <formula>2.35</formula>
    </cfRule>
  </conditionalFormatting>
  <conditionalFormatting sqref="J2904">
    <cfRule type="notContainsBlanks" dxfId="11546" priority="12295">
      <formula>LEN(TRIM(J2904))&gt;0</formula>
    </cfRule>
  </conditionalFormatting>
  <conditionalFormatting sqref="K2904">
    <cfRule type="notContainsBlanks" dxfId="11545" priority="12294">
      <formula>LEN(TRIM(K2904))&gt;0</formula>
    </cfRule>
  </conditionalFormatting>
  <conditionalFormatting sqref="M2904">
    <cfRule type="containsText" dxfId="11544" priority="12293" operator="containsText" text="Complete">
      <formula>NOT(ISERROR(SEARCH("Complete",M2904)))</formula>
    </cfRule>
  </conditionalFormatting>
  <conditionalFormatting sqref="I2904">
    <cfRule type="cellIs" dxfId="11543" priority="12292" operator="greaterThan">
      <formula>2.35</formula>
    </cfRule>
  </conditionalFormatting>
  <conditionalFormatting sqref="J2905">
    <cfRule type="notContainsBlanks" dxfId="11542" priority="12291">
      <formula>LEN(TRIM(J2905))&gt;0</formula>
    </cfRule>
  </conditionalFormatting>
  <conditionalFormatting sqref="K2905">
    <cfRule type="notContainsBlanks" dxfId="11541" priority="12290">
      <formula>LEN(TRIM(K2905))&gt;0</formula>
    </cfRule>
  </conditionalFormatting>
  <conditionalFormatting sqref="M2905">
    <cfRule type="containsText" dxfId="11540" priority="12289" operator="containsText" text="Complete">
      <formula>NOT(ISERROR(SEARCH("Complete",M2905)))</formula>
    </cfRule>
  </conditionalFormatting>
  <conditionalFormatting sqref="I2905">
    <cfRule type="cellIs" dxfId="11539" priority="12288" operator="greaterThan">
      <formula>2.35</formula>
    </cfRule>
  </conditionalFormatting>
  <conditionalFormatting sqref="J2906">
    <cfRule type="notContainsBlanks" dxfId="11538" priority="12287">
      <formula>LEN(TRIM(J2906))&gt;0</formula>
    </cfRule>
  </conditionalFormatting>
  <conditionalFormatting sqref="K2906">
    <cfRule type="notContainsBlanks" dxfId="11537" priority="12286">
      <formula>LEN(TRIM(K2906))&gt;0</formula>
    </cfRule>
  </conditionalFormatting>
  <conditionalFormatting sqref="M2906">
    <cfRule type="containsText" dxfId="11536" priority="12285" operator="containsText" text="Complete">
      <formula>NOT(ISERROR(SEARCH("Complete",M2906)))</formula>
    </cfRule>
  </conditionalFormatting>
  <conditionalFormatting sqref="I2906">
    <cfRule type="cellIs" dxfId="11535" priority="12284" operator="greaterThan">
      <formula>2.35</formula>
    </cfRule>
  </conditionalFormatting>
  <conditionalFormatting sqref="J2907">
    <cfRule type="notContainsBlanks" dxfId="11534" priority="12283">
      <formula>LEN(TRIM(J2907))&gt;0</formula>
    </cfRule>
  </conditionalFormatting>
  <conditionalFormatting sqref="K2907">
    <cfRule type="notContainsBlanks" dxfId="11533" priority="12282">
      <formula>LEN(TRIM(K2907))&gt;0</formula>
    </cfRule>
  </conditionalFormatting>
  <conditionalFormatting sqref="M2907">
    <cfRule type="containsText" dxfId="11532" priority="12281" operator="containsText" text="Complete">
      <formula>NOT(ISERROR(SEARCH("Complete",M2907)))</formula>
    </cfRule>
  </conditionalFormatting>
  <conditionalFormatting sqref="I2907">
    <cfRule type="cellIs" dxfId="11531" priority="12280" operator="greaterThan">
      <formula>2.35</formula>
    </cfRule>
  </conditionalFormatting>
  <conditionalFormatting sqref="J2908">
    <cfRule type="notContainsBlanks" dxfId="11530" priority="12279">
      <formula>LEN(TRIM(J2908))&gt;0</formula>
    </cfRule>
  </conditionalFormatting>
  <conditionalFormatting sqref="K2908">
    <cfRule type="notContainsBlanks" dxfId="11529" priority="12278">
      <formula>LEN(TRIM(K2908))&gt;0</formula>
    </cfRule>
  </conditionalFormatting>
  <conditionalFormatting sqref="M2908">
    <cfRule type="containsText" dxfId="11528" priority="12277" operator="containsText" text="Complete">
      <formula>NOT(ISERROR(SEARCH("Complete",M2908)))</formula>
    </cfRule>
  </conditionalFormatting>
  <conditionalFormatting sqref="I2908">
    <cfRule type="cellIs" dxfId="11527" priority="12276" operator="greaterThan">
      <formula>2.35</formula>
    </cfRule>
  </conditionalFormatting>
  <conditionalFormatting sqref="J2909">
    <cfRule type="notContainsBlanks" dxfId="11526" priority="12275">
      <formula>LEN(TRIM(J2909))&gt;0</formula>
    </cfRule>
  </conditionalFormatting>
  <conditionalFormatting sqref="K2909">
    <cfRule type="notContainsBlanks" dxfId="11525" priority="12274">
      <formula>LEN(TRIM(K2909))&gt;0</formula>
    </cfRule>
  </conditionalFormatting>
  <conditionalFormatting sqref="M2909">
    <cfRule type="containsText" dxfId="11524" priority="12273" operator="containsText" text="Complete">
      <formula>NOT(ISERROR(SEARCH("Complete",M2909)))</formula>
    </cfRule>
  </conditionalFormatting>
  <conditionalFormatting sqref="I2909">
    <cfRule type="cellIs" dxfId="11523" priority="12272" operator="greaterThan">
      <formula>2.35</formula>
    </cfRule>
  </conditionalFormatting>
  <conditionalFormatting sqref="J2910">
    <cfRule type="notContainsBlanks" dxfId="11522" priority="12271">
      <formula>LEN(TRIM(J2910))&gt;0</formula>
    </cfRule>
  </conditionalFormatting>
  <conditionalFormatting sqref="K2910">
    <cfRule type="notContainsBlanks" dxfId="11521" priority="12270">
      <formula>LEN(TRIM(K2910))&gt;0</formula>
    </cfRule>
  </conditionalFormatting>
  <conditionalFormatting sqref="M2910">
    <cfRule type="containsText" dxfId="11520" priority="12269" operator="containsText" text="Complete">
      <formula>NOT(ISERROR(SEARCH("Complete",M2910)))</formula>
    </cfRule>
  </conditionalFormatting>
  <conditionalFormatting sqref="I2910">
    <cfRule type="cellIs" dxfId="11519" priority="12268" operator="greaterThan">
      <formula>2.35</formula>
    </cfRule>
  </conditionalFormatting>
  <conditionalFormatting sqref="J2911">
    <cfRule type="notContainsBlanks" dxfId="11518" priority="12267">
      <formula>LEN(TRIM(J2911))&gt;0</formula>
    </cfRule>
  </conditionalFormatting>
  <conditionalFormatting sqref="K2911">
    <cfRule type="notContainsBlanks" dxfId="11517" priority="12266">
      <formula>LEN(TRIM(K2911))&gt;0</formula>
    </cfRule>
  </conditionalFormatting>
  <conditionalFormatting sqref="M2911">
    <cfRule type="containsText" dxfId="11516" priority="12265" operator="containsText" text="Complete">
      <formula>NOT(ISERROR(SEARCH("Complete",M2911)))</formula>
    </cfRule>
  </conditionalFormatting>
  <conditionalFormatting sqref="I2911">
    <cfRule type="cellIs" dxfId="11515" priority="12264" operator="greaterThan">
      <formula>2.35</formula>
    </cfRule>
  </conditionalFormatting>
  <conditionalFormatting sqref="J2912">
    <cfRule type="notContainsBlanks" dxfId="11514" priority="12263">
      <formula>LEN(TRIM(J2912))&gt;0</formula>
    </cfRule>
  </conditionalFormatting>
  <conditionalFormatting sqref="K2912">
    <cfRule type="notContainsBlanks" dxfId="11513" priority="12262">
      <formula>LEN(TRIM(K2912))&gt;0</formula>
    </cfRule>
  </conditionalFormatting>
  <conditionalFormatting sqref="M2912">
    <cfRule type="containsText" dxfId="11512" priority="12261" operator="containsText" text="Complete">
      <formula>NOT(ISERROR(SEARCH("Complete",M2912)))</formula>
    </cfRule>
  </conditionalFormatting>
  <conditionalFormatting sqref="I2912">
    <cfRule type="cellIs" dxfId="11511" priority="12260" operator="greaterThan">
      <formula>2.35</formula>
    </cfRule>
  </conditionalFormatting>
  <conditionalFormatting sqref="J2913">
    <cfRule type="notContainsBlanks" dxfId="11510" priority="12259">
      <formula>LEN(TRIM(J2913))&gt;0</formula>
    </cfRule>
  </conditionalFormatting>
  <conditionalFormatting sqref="K2913">
    <cfRule type="notContainsBlanks" dxfId="11509" priority="12258">
      <formula>LEN(TRIM(K2913))&gt;0</formula>
    </cfRule>
  </conditionalFormatting>
  <conditionalFormatting sqref="M2913">
    <cfRule type="containsText" dxfId="11508" priority="12257" operator="containsText" text="Complete">
      <formula>NOT(ISERROR(SEARCH("Complete",M2913)))</formula>
    </cfRule>
  </conditionalFormatting>
  <conditionalFormatting sqref="I2913">
    <cfRule type="cellIs" dxfId="11507" priority="12256" operator="greaterThan">
      <formula>2.35</formula>
    </cfRule>
  </conditionalFormatting>
  <conditionalFormatting sqref="J2914">
    <cfRule type="notContainsBlanks" dxfId="11506" priority="12255">
      <formula>LEN(TRIM(J2914))&gt;0</formula>
    </cfRule>
  </conditionalFormatting>
  <conditionalFormatting sqref="K2914">
    <cfRule type="notContainsBlanks" dxfId="11505" priority="12254">
      <formula>LEN(TRIM(K2914))&gt;0</formula>
    </cfRule>
  </conditionalFormatting>
  <conditionalFormatting sqref="M2914">
    <cfRule type="containsText" dxfId="11504" priority="12253" operator="containsText" text="Complete">
      <formula>NOT(ISERROR(SEARCH("Complete",M2914)))</formula>
    </cfRule>
  </conditionalFormatting>
  <conditionalFormatting sqref="I2914">
    <cfRule type="cellIs" dxfId="11503" priority="12252" operator="greaterThan">
      <formula>2.35</formula>
    </cfRule>
  </conditionalFormatting>
  <conditionalFormatting sqref="J2915">
    <cfRule type="notContainsBlanks" dxfId="11502" priority="12251">
      <formula>LEN(TRIM(J2915))&gt;0</formula>
    </cfRule>
  </conditionalFormatting>
  <conditionalFormatting sqref="K2915">
    <cfRule type="notContainsBlanks" dxfId="11501" priority="12250">
      <formula>LEN(TRIM(K2915))&gt;0</formula>
    </cfRule>
  </conditionalFormatting>
  <conditionalFormatting sqref="M2915">
    <cfRule type="containsText" dxfId="11500" priority="12249" operator="containsText" text="Complete">
      <formula>NOT(ISERROR(SEARCH("Complete",M2915)))</formula>
    </cfRule>
  </conditionalFormatting>
  <conditionalFormatting sqref="I2915">
    <cfRule type="cellIs" dxfId="11499" priority="12248" operator="greaterThan">
      <formula>2.35</formula>
    </cfRule>
  </conditionalFormatting>
  <conditionalFormatting sqref="J2916">
    <cfRule type="notContainsBlanks" dxfId="11498" priority="12247">
      <formula>LEN(TRIM(J2916))&gt;0</formula>
    </cfRule>
  </conditionalFormatting>
  <conditionalFormatting sqref="K2916">
    <cfRule type="notContainsBlanks" dxfId="11497" priority="12246">
      <formula>LEN(TRIM(K2916))&gt;0</formula>
    </cfRule>
  </conditionalFormatting>
  <conditionalFormatting sqref="M2916">
    <cfRule type="containsText" dxfId="11496" priority="12245" operator="containsText" text="Complete">
      <formula>NOT(ISERROR(SEARCH("Complete",M2916)))</formula>
    </cfRule>
  </conditionalFormatting>
  <conditionalFormatting sqref="I2916">
    <cfRule type="cellIs" dxfId="11495" priority="12244" operator="greaterThan">
      <formula>2.35</formula>
    </cfRule>
  </conditionalFormatting>
  <conditionalFormatting sqref="J2917">
    <cfRule type="notContainsBlanks" dxfId="11494" priority="12243">
      <formula>LEN(TRIM(J2917))&gt;0</formula>
    </cfRule>
  </conditionalFormatting>
  <conditionalFormatting sqref="K2917">
    <cfRule type="notContainsBlanks" dxfId="11493" priority="12242">
      <formula>LEN(TRIM(K2917))&gt;0</formula>
    </cfRule>
  </conditionalFormatting>
  <conditionalFormatting sqref="M2917">
    <cfRule type="containsText" dxfId="11492" priority="12241" operator="containsText" text="Complete">
      <formula>NOT(ISERROR(SEARCH("Complete",M2917)))</formula>
    </cfRule>
  </conditionalFormatting>
  <conditionalFormatting sqref="I2917">
    <cfRule type="cellIs" dxfId="11491" priority="12240" operator="greaterThan">
      <formula>2.35</formula>
    </cfRule>
  </conditionalFormatting>
  <conditionalFormatting sqref="J2918">
    <cfRule type="notContainsBlanks" dxfId="11490" priority="12239">
      <formula>LEN(TRIM(J2918))&gt;0</formula>
    </cfRule>
  </conditionalFormatting>
  <conditionalFormatting sqref="K2918">
    <cfRule type="notContainsBlanks" dxfId="11489" priority="12238">
      <formula>LEN(TRIM(K2918))&gt;0</formula>
    </cfRule>
  </conditionalFormatting>
  <conditionalFormatting sqref="M2918">
    <cfRule type="containsText" dxfId="11488" priority="12237" operator="containsText" text="Complete">
      <formula>NOT(ISERROR(SEARCH("Complete",M2918)))</formula>
    </cfRule>
  </conditionalFormatting>
  <conditionalFormatting sqref="I2918">
    <cfRule type="cellIs" dxfId="11487" priority="12236" operator="greaterThan">
      <formula>2.35</formula>
    </cfRule>
  </conditionalFormatting>
  <conditionalFormatting sqref="J2919">
    <cfRule type="notContainsBlanks" dxfId="11486" priority="12235">
      <formula>LEN(TRIM(J2919))&gt;0</formula>
    </cfRule>
  </conditionalFormatting>
  <conditionalFormatting sqref="K2919">
    <cfRule type="notContainsBlanks" dxfId="11485" priority="12234">
      <formula>LEN(TRIM(K2919))&gt;0</formula>
    </cfRule>
  </conditionalFormatting>
  <conditionalFormatting sqref="M2919">
    <cfRule type="containsText" dxfId="11484" priority="12233" operator="containsText" text="Complete">
      <formula>NOT(ISERROR(SEARCH("Complete",M2919)))</formula>
    </cfRule>
  </conditionalFormatting>
  <conditionalFormatting sqref="I2919">
    <cfRule type="cellIs" dxfId="11483" priority="12232" operator="greaterThan">
      <formula>2.35</formula>
    </cfRule>
  </conditionalFormatting>
  <conditionalFormatting sqref="J2920">
    <cfRule type="notContainsBlanks" dxfId="11482" priority="12231">
      <formula>LEN(TRIM(J2920))&gt;0</formula>
    </cfRule>
  </conditionalFormatting>
  <conditionalFormatting sqref="K2920">
    <cfRule type="notContainsBlanks" dxfId="11481" priority="12230">
      <formula>LEN(TRIM(K2920))&gt;0</formula>
    </cfRule>
  </conditionalFormatting>
  <conditionalFormatting sqref="M2920">
    <cfRule type="containsText" dxfId="11480" priority="12229" operator="containsText" text="Complete">
      <formula>NOT(ISERROR(SEARCH("Complete",M2920)))</formula>
    </cfRule>
  </conditionalFormatting>
  <conditionalFormatting sqref="I2920">
    <cfRule type="cellIs" dxfId="11479" priority="12228" operator="greaterThan">
      <formula>2.35</formula>
    </cfRule>
  </conditionalFormatting>
  <conditionalFormatting sqref="J2921">
    <cfRule type="notContainsBlanks" dxfId="11478" priority="12227">
      <formula>LEN(TRIM(J2921))&gt;0</formula>
    </cfRule>
  </conditionalFormatting>
  <conditionalFormatting sqref="K2921">
    <cfRule type="notContainsBlanks" dxfId="11477" priority="12226">
      <formula>LEN(TRIM(K2921))&gt;0</formula>
    </cfRule>
  </conditionalFormatting>
  <conditionalFormatting sqref="M2921">
    <cfRule type="containsText" dxfId="11476" priority="12225" operator="containsText" text="Complete">
      <formula>NOT(ISERROR(SEARCH("Complete",M2921)))</formula>
    </cfRule>
  </conditionalFormatting>
  <conditionalFormatting sqref="I2921">
    <cfRule type="cellIs" dxfId="11475" priority="12224" operator="greaterThan">
      <formula>2.35</formula>
    </cfRule>
  </conditionalFormatting>
  <conditionalFormatting sqref="J2922">
    <cfRule type="notContainsBlanks" dxfId="11474" priority="12223">
      <formula>LEN(TRIM(J2922))&gt;0</formula>
    </cfRule>
  </conditionalFormatting>
  <conditionalFormatting sqref="K2922">
    <cfRule type="notContainsBlanks" dxfId="11473" priority="12222">
      <formula>LEN(TRIM(K2922))&gt;0</formula>
    </cfRule>
  </conditionalFormatting>
  <conditionalFormatting sqref="M2922">
    <cfRule type="containsText" dxfId="11472" priority="12221" operator="containsText" text="Complete">
      <formula>NOT(ISERROR(SEARCH("Complete",M2922)))</formula>
    </cfRule>
  </conditionalFormatting>
  <conditionalFormatting sqref="I2922">
    <cfRule type="cellIs" dxfId="11471" priority="12220" operator="greaterThan">
      <formula>2.35</formula>
    </cfRule>
  </conditionalFormatting>
  <conditionalFormatting sqref="J2923">
    <cfRule type="notContainsBlanks" dxfId="11470" priority="12219">
      <formula>LEN(TRIM(J2923))&gt;0</formula>
    </cfRule>
  </conditionalFormatting>
  <conditionalFormatting sqref="K2923">
    <cfRule type="notContainsBlanks" dxfId="11469" priority="12218">
      <formula>LEN(TRIM(K2923))&gt;0</formula>
    </cfRule>
  </conditionalFormatting>
  <conditionalFormatting sqref="M2923">
    <cfRule type="containsText" dxfId="11468" priority="12217" operator="containsText" text="Complete">
      <formula>NOT(ISERROR(SEARCH("Complete",M2923)))</formula>
    </cfRule>
  </conditionalFormatting>
  <conditionalFormatting sqref="I2923">
    <cfRule type="cellIs" dxfId="11467" priority="12216" operator="greaterThan">
      <formula>2.35</formula>
    </cfRule>
  </conditionalFormatting>
  <conditionalFormatting sqref="J2924">
    <cfRule type="notContainsBlanks" dxfId="11466" priority="12215">
      <formula>LEN(TRIM(J2924))&gt;0</formula>
    </cfRule>
  </conditionalFormatting>
  <conditionalFormatting sqref="K2924">
    <cfRule type="notContainsBlanks" dxfId="11465" priority="12214">
      <formula>LEN(TRIM(K2924))&gt;0</formula>
    </cfRule>
  </conditionalFormatting>
  <conditionalFormatting sqref="M2924">
    <cfRule type="containsText" dxfId="11464" priority="12213" operator="containsText" text="Complete">
      <formula>NOT(ISERROR(SEARCH("Complete",M2924)))</formula>
    </cfRule>
  </conditionalFormatting>
  <conditionalFormatting sqref="I2924">
    <cfRule type="cellIs" dxfId="11463" priority="12212" operator="greaterThan">
      <formula>2.35</formula>
    </cfRule>
  </conditionalFormatting>
  <conditionalFormatting sqref="J2925">
    <cfRule type="notContainsBlanks" dxfId="11462" priority="12211">
      <formula>LEN(TRIM(J2925))&gt;0</formula>
    </cfRule>
  </conditionalFormatting>
  <conditionalFormatting sqref="K2925">
    <cfRule type="notContainsBlanks" dxfId="11461" priority="12210">
      <formula>LEN(TRIM(K2925))&gt;0</formula>
    </cfRule>
  </conditionalFormatting>
  <conditionalFormatting sqref="M2925">
    <cfRule type="containsText" dxfId="11460" priority="12209" operator="containsText" text="Complete">
      <formula>NOT(ISERROR(SEARCH("Complete",M2925)))</formula>
    </cfRule>
  </conditionalFormatting>
  <conditionalFormatting sqref="I2925">
    <cfRule type="cellIs" dxfId="11459" priority="12208" operator="greaterThan">
      <formula>2.35</formula>
    </cfRule>
  </conditionalFormatting>
  <conditionalFormatting sqref="J2926">
    <cfRule type="notContainsBlanks" dxfId="11458" priority="12207">
      <formula>LEN(TRIM(J2926))&gt;0</formula>
    </cfRule>
  </conditionalFormatting>
  <conditionalFormatting sqref="K2926">
    <cfRule type="notContainsBlanks" dxfId="11457" priority="12206">
      <formula>LEN(TRIM(K2926))&gt;0</formula>
    </cfRule>
  </conditionalFormatting>
  <conditionalFormatting sqref="M2926">
    <cfRule type="containsText" dxfId="11456" priority="12205" operator="containsText" text="Complete">
      <formula>NOT(ISERROR(SEARCH("Complete",M2926)))</formula>
    </cfRule>
  </conditionalFormatting>
  <conditionalFormatting sqref="I2926">
    <cfRule type="cellIs" dxfId="11455" priority="12204" operator="greaterThan">
      <formula>2.35</formula>
    </cfRule>
  </conditionalFormatting>
  <conditionalFormatting sqref="J2927">
    <cfRule type="notContainsBlanks" dxfId="11454" priority="12203">
      <formula>LEN(TRIM(J2927))&gt;0</formula>
    </cfRule>
  </conditionalFormatting>
  <conditionalFormatting sqref="K2927">
    <cfRule type="notContainsBlanks" dxfId="11453" priority="12202">
      <formula>LEN(TRIM(K2927))&gt;0</formula>
    </cfRule>
  </conditionalFormatting>
  <conditionalFormatting sqref="M2927">
    <cfRule type="containsText" dxfId="11452" priority="12201" operator="containsText" text="Complete">
      <formula>NOT(ISERROR(SEARCH("Complete",M2927)))</formula>
    </cfRule>
  </conditionalFormatting>
  <conditionalFormatting sqref="I2927">
    <cfRule type="cellIs" dxfId="11451" priority="12200" operator="greaterThan">
      <formula>2.35</formula>
    </cfRule>
  </conditionalFormatting>
  <conditionalFormatting sqref="J2928">
    <cfRule type="notContainsBlanks" dxfId="11450" priority="12199">
      <formula>LEN(TRIM(J2928))&gt;0</formula>
    </cfRule>
  </conditionalFormatting>
  <conditionalFormatting sqref="K2928">
    <cfRule type="notContainsBlanks" dxfId="11449" priority="12198">
      <formula>LEN(TRIM(K2928))&gt;0</formula>
    </cfRule>
  </conditionalFormatting>
  <conditionalFormatting sqref="M2928">
    <cfRule type="containsText" dxfId="11448" priority="12197" operator="containsText" text="Complete">
      <formula>NOT(ISERROR(SEARCH("Complete",M2928)))</formula>
    </cfRule>
  </conditionalFormatting>
  <conditionalFormatting sqref="I2928">
    <cfRule type="cellIs" dxfId="11447" priority="12196" operator="greaterThan">
      <formula>2.35</formula>
    </cfRule>
  </conditionalFormatting>
  <conditionalFormatting sqref="J2929">
    <cfRule type="notContainsBlanks" dxfId="11446" priority="12195">
      <formula>LEN(TRIM(J2929))&gt;0</formula>
    </cfRule>
  </conditionalFormatting>
  <conditionalFormatting sqref="K2929">
    <cfRule type="notContainsBlanks" dxfId="11445" priority="12194">
      <formula>LEN(TRIM(K2929))&gt;0</formula>
    </cfRule>
  </conditionalFormatting>
  <conditionalFormatting sqref="M2929">
    <cfRule type="containsText" dxfId="11444" priority="12193" operator="containsText" text="Complete">
      <formula>NOT(ISERROR(SEARCH("Complete",M2929)))</formula>
    </cfRule>
  </conditionalFormatting>
  <conditionalFormatting sqref="I2929">
    <cfRule type="cellIs" dxfId="11443" priority="12192" operator="greaterThan">
      <formula>2.35</formula>
    </cfRule>
  </conditionalFormatting>
  <conditionalFormatting sqref="J2930">
    <cfRule type="notContainsBlanks" dxfId="11442" priority="12191">
      <formula>LEN(TRIM(J2930))&gt;0</formula>
    </cfRule>
  </conditionalFormatting>
  <conditionalFormatting sqref="K2930">
    <cfRule type="notContainsBlanks" dxfId="11441" priority="12190">
      <formula>LEN(TRIM(K2930))&gt;0</formula>
    </cfRule>
  </conditionalFormatting>
  <conditionalFormatting sqref="M2930">
    <cfRule type="containsText" dxfId="11440" priority="12189" operator="containsText" text="Complete">
      <formula>NOT(ISERROR(SEARCH("Complete",M2930)))</formula>
    </cfRule>
  </conditionalFormatting>
  <conditionalFormatting sqref="I2930">
    <cfRule type="cellIs" dxfId="11439" priority="12188" operator="greaterThan">
      <formula>2.35</formula>
    </cfRule>
  </conditionalFormatting>
  <conditionalFormatting sqref="J2931">
    <cfRule type="notContainsBlanks" dxfId="11438" priority="12187">
      <formula>LEN(TRIM(J2931))&gt;0</formula>
    </cfRule>
  </conditionalFormatting>
  <conditionalFormatting sqref="K2931">
    <cfRule type="notContainsBlanks" dxfId="11437" priority="12186">
      <formula>LEN(TRIM(K2931))&gt;0</formula>
    </cfRule>
  </conditionalFormatting>
  <conditionalFormatting sqref="M2931">
    <cfRule type="containsText" dxfId="11436" priority="12185" operator="containsText" text="Complete">
      <formula>NOT(ISERROR(SEARCH("Complete",M2931)))</formula>
    </cfRule>
  </conditionalFormatting>
  <conditionalFormatting sqref="I2931">
    <cfRule type="cellIs" dxfId="11435" priority="12184" operator="greaterThan">
      <formula>2.35</formula>
    </cfRule>
  </conditionalFormatting>
  <conditionalFormatting sqref="J2932">
    <cfRule type="notContainsBlanks" dxfId="11434" priority="12183">
      <formula>LEN(TRIM(J2932))&gt;0</formula>
    </cfRule>
  </conditionalFormatting>
  <conditionalFormatting sqref="K2932">
    <cfRule type="notContainsBlanks" dxfId="11433" priority="12182">
      <formula>LEN(TRIM(K2932))&gt;0</formula>
    </cfRule>
  </conditionalFormatting>
  <conditionalFormatting sqref="M2932">
    <cfRule type="containsText" dxfId="11432" priority="12181" operator="containsText" text="Complete">
      <formula>NOT(ISERROR(SEARCH("Complete",M2932)))</formula>
    </cfRule>
  </conditionalFormatting>
  <conditionalFormatting sqref="I2932">
    <cfRule type="cellIs" dxfId="11431" priority="12180" operator="greaterThan">
      <formula>2.35</formula>
    </cfRule>
  </conditionalFormatting>
  <conditionalFormatting sqref="J2933">
    <cfRule type="notContainsBlanks" dxfId="11430" priority="12179">
      <formula>LEN(TRIM(J2933))&gt;0</formula>
    </cfRule>
  </conditionalFormatting>
  <conditionalFormatting sqref="K2933">
    <cfRule type="notContainsBlanks" dxfId="11429" priority="12178">
      <formula>LEN(TRIM(K2933))&gt;0</formula>
    </cfRule>
  </conditionalFormatting>
  <conditionalFormatting sqref="M2933">
    <cfRule type="containsText" dxfId="11428" priority="12177" operator="containsText" text="Complete">
      <formula>NOT(ISERROR(SEARCH("Complete",M2933)))</formula>
    </cfRule>
  </conditionalFormatting>
  <conditionalFormatting sqref="I2933">
    <cfRule type="cellIs" dxfId="11427" priority="12176" operator="greaterThan">
      <formula>2.35</formula>
    </cfRule>
  </conditionalFormatting>
  <conditionalFormatting sqref="J2934">
    <cfRule type="notContainsBlanks" dxfId="11426" priority="12175">
      <formula>LEN(TRIM(J2934))&gt;0</formula>
    </cfRule>
  </conditionalFormatting>
  <conditionalFormatting sqref="K2934">
    <cfRule type="notContainsBlanks" dxfId="11425" priority="12174">
      <formula>LEN(TRIM(K2934))&gt;0</formula>
    </cfRule>
  </conditionalFormatting>
  <conditionalFormatting sqref="M2934">
    <cfRule type="containsText" dxfId="11424" priority="12173" operator="containsText" text="Complete">
      <formula>NOT(ISERROR(SEARCH("Complete",M2934)))</formula>
    </cfRule>
  </conditionalFormatting>
  <conditionalFormatting sqref="I2934">
    <cfRule type="cellIs" dxfId="11423" priority="12172" operator="greaterThan">
      <formula>2.35</formula>
    </cfRule>
  </conditionalFormatting>
  <conditionalFormatting sqref="J2935">
    <cfRule type="notContainsBlanks" dxfId="11422" priority="12171">
      <formula>LEN(TRIM(J2935))&gt;0</formula>
    </cfRule>
  </conditionalFormatting>
  <conditionalFormatting sqref="K2935">
    <cfRule type="notContainsBlanks" dxfId="11421" priority="12170">
      <formula>LEN(TRIM(K2935))&gt;0</formula>
    </cfRule>
  </conditionalFormatting>
  <conditionalFormatting sqref="M2935">
    <cfRule type="containsText" dxfId="11420" priority="12169" operator="containsText" text="Complete">
      <formula>NOT(ISERROR(SEARCH("Complete",M2935)))</formula>
    </cfRule>
  </conditionalFormatting>
  <conditionalFormatting sqref="I2935">
    <cfRule type="cellIs" dxfId="11419" priority="12168" operator="greaterThan">
      <formula>2.35</formula>
    </cfRule>
  </conditionalFormatting>
  <conditionalFormatting sqref="J2936">
    <cfRule type="notContainsBlanks" dxfId="11418" priority="12167">
      <formula>LEN(TRIM(J2936))&gt;0</formula>
    </cfRule>
  </conditionalFormatting>
  <conditionalFormatting sqref="K2936">
    <cfRule type="notContainsBlanks" dxfId="11417" priority="12166">
      <formula>LEN(TRIM(K2936))&gt;0</formula>
    </cfRule>
  </conditionalFormatting>
  <conditionalFormatting sqref="M2936">
    <cfRule type="containsText" dxfId="11416" priority="12165" operator="containsText" text="Complete">
      <formula>NOT(ISERROR(SEARCH("Complete",M2936)))</formula>
    </cfRule>
  </conditionalFormatting>
  <conditionalFormatting sqref="I2936">
    <cfRule type="cellIs" dxfId="11415" priority="12164" operator="greaterThan">
      <formula>2.35</formula>
    </cfRule>
  </conditionalFormatting>
  <conditionalFormatting sqref="J2937">
    <cfRule type="notContainsBlanks" dxfId="11414" priority="12163">
      <formula>LEN(TRIM(J2937))&gt;0</formula>
    </cfRule>
  </conditionalFormatting>
  <conditionalFormatting sqref="K2937">
    <cfRule type="notContainsBlanks" dxfId="11413" priority="12162">
      <formula>LEN(TRIM(K2937))&gt;0</formula>
    </cfRule>
  </conditionalFormatting>
  <conditionalFormatting sqref="M2937">
    <cfRule type="containsText" dxfId="11412" priority="12161" operator="containsText" text="Complete">
      <formula>NOT(ISERROR(SEARCH("Complete",M2937)))</formula>
    </cfRule>
  </conditionalFormatting>
  <conditionalFormatting sqref="I2937">
    <cfRule type="cellIs" dxfId="11411" priority="12160" operator="greaterThan">
      <formula>2.35</formula>
    </cfRule>
  </conditionalFormatting>
  <conditionalFormatting sqref="J2938">
    <cfRule type="notContainsBlanks" dxfId="11410" priority="12159">
      <formula>LEN(TRIM(J2938))&gt;0</formula>
    </cfRule>
  </conditionalFormatting>
  <conditionalFormatting sqref="K2938">
    <cfRule type="notContainsBlanks" dxfId="11409" priority="12158">
      <formula>LEN(TRIM(K2938))&gt;0</formula>
    </cfRule>
  </conditionalFormatting>
  <conditionalFormatting sqref="M2938">
    <cfRule type="containsText" dxfId="11408" priority="12157" operator="containsText" text="Complete">
      <formula>NOT(ISERROR(SEARCH("Complete",M2938)))</formula>
    </cfRule>
  </conditionalFormatting>
  <conditionalFormatting sqref="I2938">
    <cfRule type="cellIs" dxfId="11407" priority="12156" operator="greaterThan">
      <formula>2.35</formula>
    </cfRule>
  </conditionalFormatting>
  <conditionalFormatting sqref="J2939">
    <cfRule type="notContainsBlanks" dxfId="11406" priority="12155">
      <formula>LEN(TRIM(J2939))&gt;0</formula>
    </cfRule>
  </conditionalFormatting>
  <conditionalFormatting sqref="K2939">
    <cfRule type="notContainsBlanks" dxfId="11405" priority="12154">
      <formula>LEN(TRIM(K2939))&gt;0</formula>
    </cfRule>
  </conditionalFormatting>
  <conditionalFormatting sqref="M2939">
    <cfRule type="containsText" dxfId="11404" priority="12153" operator="containsText" text="Complete">
      <formula>NOT(ISERROR(SEARCH("Complete",M2939)))</formula>
    </cfRule>
  </conditionalFormatting>
  <conditionalFormatting sqref="I2939">
    <cfRule type="cellIs" dxfId="11403" priority="12152" operator="greaterThan">
      <formula>2.35</formula>
    </cfRule>
  </conditionalFormatting>
  <conditionalFormatting sqref="J2940">
    <cfRule type="notContainsBlanks" dxfId="11402" priority="12151">
      <formula>LEN(TRIM(J2940))&gt;0</formula>
    </cfRule>
  </conditionalFormatting>
  <conditionalFormatting sqref="K2940">
    <cfRule type="notContainsBlanks" dxfId="11401" priority="12150">
      <formula>LEN(TRIM(K2940))&gt;0</formula>
    </cfRule>
  </conditionalFormatting>
  <conditionalFormatting sqref="M2940">
    <cfRule type="containsText" dxfId="11400" priority="12149" operator="containsText" text="Complete">
      <formula>NOT(ISERROR(SEARCH("Complete",M2940)))</formula>
    </cfRule>
  </conditionalFormatting>
  <conditionalFormatting sqref="I2940">
    <cfRule type="cellIs" dxfId="11399" priority="12148" operator="greaterThan">
      <formula>2.35</formula>
    </cfRule>
  </conditionalFormatting>
  <conditionalFormatting sqref="J2941">
    <cfRule type="notContainsBlanks" dxfId="11398" priority="12147">
      <formula>LEN(TRIM(J2941))&gt;0</formula>
    </cfRule>
  </conditionalFormatting>
  <conditionalFormatting sqref="K2941">
    <cfRule type="notContainsBlanks" dxfId="11397" priority="12146">
      <formula>LEN(TRIM(K2941))&gt;0</formula>
    </cfRule>
  </conditionalFormatting>
  <conditionalFormatting sqref="M2941">
    <cfRule type="containsText" dxfId="11396" priority="12145" operator="containsText" text="Complete">
      <formula>NOT(ISERROR(SEARCH("Complete",M2941)))</formula>
    </cfRule>
  </conditionalFormatting>
  <conditionalFormatting sqref="I2941">
    <cfRule type="cellIs" dxfId="11395" priority="12144" operator="greaterThan">
      <formula>2.35</formula>
    </cfRule>
  </conditionalFormatting>
  <conditionalFormatting sqref="J2942">
    <cfRule type="notContainsBlanks" dxfId="11394" priority="12143">
      <formula>LEN(TRIM(J2942))&gt;0</formula>
    </cfRule>
  </conditionalFormatting>
  <conditionalFormatting sqref="K2942">
    <cfRule type="notContainsBlanks" dxfId="11393" priority="12142">
      <formula>LEN(TRIM(K2942))&gt;0</formula>
    </cfRule>
  </conditionalFormatting>
  <conditionalFormatting sqref="M2942">
    <cfRule type="containsText" dxfId="11392" priority="12141" operator="containsText" text="Complete">
      <formula>NOT(ISERROR(SEARCH("Complete",M2942)))</formula>
    </cfRule>
  </conditionalFormatting>
  <conditionalFormatting sqref="I2942">
    <cfRule type="cellIs" dxfId="11391" priority="12140" operator="greaterThan">
      <formula>2.35</formula>
    </cfRule>
  </conditionalFormatting>
  <conditionalFormatting sqref="J2943">
    <cfRule type="notContainsBlanks" dxfId="11390" priority="12139">
      <formula>LEN(TRIM(J2943))&gt;0</formula>
    </cfRule>
  </conditionalFormatting>
  <conditionalFormatting sqref="K2943">
    <cfRule type="notContainsBlanks" dxfId="11389" priority="12138">
      <formula>LEN(TRIM(K2943))&gt;0</formula>
    </cfRule>
  </conditionalFormatting>
  <conditionalFormatting sqref="M2943">
    <cfRule type="containsText" dxfId="11388" priority="12137" operator="containsText" text="Complete">
      <formula>NOT(ISERROR(SEARCH("Complete",M2943)))</formula>
    </cfRule>
  </conditionalFormatting>
  <conditionalFormatting sqref="I2943">
    <cfRule type="cellIs" dxfId="11387" priority="12136" operator="greaterThan">
      <formula>2.35</formula>
    </cfRule>
  </conditionalFormatting>
  <conditionalFormatting sqref="J2944">
    <cfRule type="notContainsBlanks" dxfId="11386" priority="12135">
      <formula>LEN(TRIM(J2944))&gt;0</formula>
    </cfRule>
  </conditionalFormatting>
  <conditionalFormatting sqref="K2944">
    <cfRule type="notContainsBlanks" dxfId="11385" priority="12134">
      <formula>LEN(TRIM(K2944))&gt;0</formula>
    </cfRule>
  </conditionalFormatting>
  <conditionalFormatting sqref="M2944">
    <cfRule type="containsText" dxfId="11384" priority="12133" operator="containsText" text="Complete">
      <formula>NOT(ISERROR(SEARCH("Complete",M2944)))</formula>
    </cfRule>
  </conditionalFormatting>
  <conditionalFormatting sqref="I2944">
    <cfRule type="cellIs" dxfId="11383" priority="12132" operator="greaterThan">
      <formula>2.35</formula>
    </cfRule>
  </conditionalFormatting>
  <conditionalFormatting sqref="J2945">
    <cfRule type="notContainsBlanks" dxfId="11382" priority="12131">
      <formula>LEN(TRIM(J2945))&gt;0</formula>
    </cfRule>
  </conditionalFormatting>
  <conditionalFormatting sqref="K2945">
    <cfRule type="notContainsBlanks" dxfId="11381" priority="12130">
      <formula>LEN(TRIM(K2945))&gt;0</formula>
    </cfRule>
  </conditionalFormatting>
  <conditionalFormatting sqref="M2945">
    <cfRule type="containsText" dxfId="11380" priority="12129" operator="containsText" text="Complete">
      <formula>NOT(ISERROR(SEARCH("Complete",M2945)))</formula>
    </cfRule>
  </conditionalFormatting>
  <conditionalFormatting sqref="I2945">
    <cfRule type="cellIs" dxfId="11379" priority="12128" operator="greaterThan">
      <formula>2.35</formula>
    </cfRule>
  </conditionalFormatting>
  <conditionalFormatting sqref="J2946">
    <cfRule type="notContainsBlanks" dxfId="11378" priority="12127">
      <formula>LEN(TRIM(J2946))&gt;0</formula>
    </cfRule>
  </conditionalFormatting>
  <conditionalFormatting sqref="K2946">
    <cfRule type="notContainsBlanks" dxfId="11377" priority="12126">
      <formula>LEN(TRIM(K2946))&gt;0</formula>
    </cfRule>
  </conditionalFormatting>
  <conditionalFormatting sqref="M2946">
    <cfRule type="containsText" dxfId="11376" priority="12125" operator="containsText" text="Complete">
      <formula>NOT(ISERROR(SEARCH("Complete",M2946)))</formula>
    </cfRule>
  </conditionalFormatting>
  <conditionalFormatting sqref="I2946">
    <cfRule type="cellIs" dxfId="11375" priority="12124" operator="greaterThan">
      <formula>2.35</formula>
    </cfRule>
  </conditionalFormatting>
  <conditionalFormatting sqref="J2947">
    <cfRule type="notContainsBlanks" dxfId="11374" priority="12119">
      <formula>LEN(TRIM(J2947))&gt;0</formula>
    </cfRule>
  </conditionalFormatting>
  <conditionalFormatting sqref="K2947">
    <cfRule type="notContainsBlanks" dxfId="11373" priority="12118">
      <formula>LEN(TRIM(K2947))&gt;0</formula>
    </cfRule>
  </conditionalFormatting>
  <conditionalFormatting sqref="M2947">
    <cfRule type="containsText" dxfId="11372" priority="12117" operator="containsText" text="Complete">
      <formula>NOT(ISERROR(SEARCH("Complete",M2947)))</formula>
    </cfRule>
  </conditionalFormatting>
  <conditionalFormatting sqref="I2947">
    <cfRule type="cellIs" dxfId="11371" priority="12116" operator="greaterThan">
      <formula>2.35</formula>
    </cfRule>
  </conditionalFormatting>
  <conditionalFormatting sqref="J2948">
    <cfRule type="notContainsBlanks" dxfId="11370" priority="12115">
      <formula>LEN(TRIM(J2948))&gt;0</formula>
    </cfRule>
  </conditionalFormatting>
  <conditionalFormatting sqref="K2948">
    <cfRule type="notContainsBlanks" dxfId="11369" priority="12114">
      <formula>LEN(TRIM(K2948))&gt;0</formula>
    </cfRule>
  </conditionalFormatting>
  <conditionalFormatting sqref="M2948">
    <cfRule type="containsText" dxfId="11368" priority="12113" operator="containsText" text="Complete">
      <formula>NOT(ISERROR(SEARCH("Complete",M2948)))</formula>
    </cfRule>
  </conditionalFormatting>
  <conditionalFormatting sqref="I2948">
    <cfRule type="cellIs" dxfId="11367" priority="12112" operator="greaterThan">
      <formula>2.35</formula>
    </cfRule>
  </conditionalFormatting>
  <conditionalFormatting sqref="J2949">
    <cfRule type="notContainsBlanks" dxfId="11366" priority="12111">
      <formula>LEN(TRIM(J2949))&gt;0</formula>
    </cfRule>
  </conditionalFormatting>
  <conditionalFormatting sqref="K2949">
    <cfRule type="notContainsBlanks" dxfId="11365" priority="12110">
      <formula>LEN(TRIM(K2949))&gt;0</formula>
    </cfRule>
  </conditionalFormatting>
  <conditionalFormatting sqref="M2949">
    <cfRule type="containsText" dxfId="11364" priority="12109" operator="containsText" text="Complete">
      <formula>NOT(ISERROR(SEARCH("Complete",M2949)))</formula>
    </cfRule>
  </conditionalFormatting>
  <conditionalFormatting sqref="I2949">
    <cfRule type="cellIs" dxfId="11363" priority="12108" operator="greaterThan">
      <formula>2.35</formula>
    </cfRule>
  </conditionalFormatting>
  <conditionalFormatting sqref="J2950">
    <cfRule type="notContainsBlanks" dxfId="11362" priority="12107">
      <formula>LEN(TRIM(J2950))&gt;0</formula>
    </cfRule>
  </conditionalFormatting>
  <conditionalFormatting sqref="K2950">
    <cfRule type="notContainsBlanks" dxfId="11361" priority="12106">
      <formula>LEN(TRIM(K2950))&gt;0</formula>
    </cfRule>
  </conditionalFormatting>
  <conditionalFormatting sqref="M2950">
    <cfRule type="containsText" dxfId="11360" priority="12105" operator="containsText" text="Complete">
      <formula>NOT(ISERROR(SEARCH("Complete",M2950)))</formula>
    </cfRule>
  </conditionalFormatting>
  <conditionalFormatting sqref="I2950">
    <cfRule type="cellIs" dxfId="11359" priority="12104" operator="greaterThan">
      <formula>2.35</formula>
    </cfRule>
  </conditionalFormatting>
  <conditionalFormatting sqref="J2951">
    <cfRule type="notContainsBlanks" dxfId="11358" priority="12103">
      <formula>LEN(TRIM(J2951))&gt;0</formula>
    </cfRule>
  </conditionalFormatting>
  <conditionalFormatting sqref="K2951">
    <cfRule type="notContainsBlanks" dxfId="11357" priority="12102">
      <formula>LEN(TRIM(K2951))&gt;0</formula>
    </cfRule>
  </conditionalFormatting>
  <conditionalFormatting sqref="M2951">
    <cfRule type="containsText" dxfId="11356" priority="12101" operator="containsText" text="Complete">
      <formula>NOT(ISERROR(SEARCH("Complete",M2951)))</formula>
    </cfRule>
  </conditionalFormatting>
  <conditionalFormatting sqref="I2951">
    <cfRule type="cellIs" dxfId="11355" priority="12100" operator="greaterThan">
      <formula>2.35</formula>
    </cfRule>
  </conditionalFormatting>
  <conditionalFormatting sqref="J2952">
    <cfRule type="notContainsBlanks" dxfId="11354" priority="12099">
      <formula>LEN(TRIM(J2952))&gt;0</formula>
    </cfRule>
  </conditionalFormatting>
  <conditionalFormatting sqref="K2952">
    <cfRule type="notContainsBlanks" dxfId="11353" priority="12098">
      <formula>LEN(TRIM(K2952))&gt;0</formula>
    </cfRule>
  </conditionalFormatting>
  <conditionalFormatting sqref="M2952">
    <cfRule type="containsText" dxfId="11352" priority="12097" operator="containsText" text="Complete">
      <formula>NOT(ISERROR(SEARCH("Complete",M2952)))</formula>
    </cfRule>
  </conditionalFormatting>
  <conditionalFormatting sqref="I2952">
    <cfRule type="cellIs" dxfId="11351" priority="12096" operator="greaterThan">
      <formula>2.35</formula>
    </cfRule>
  </conditionalFormatting>
  <conditionalFormatting sqref="J2953">
    <cfRule type="notContainsBlanks" dxfId="11350" priority="12095">
      <formula>LEN(TRIM(J2953))&gt;0</formula>
    </cfRule>
  </conditionalFormatting>
  <conditionalFormatting sqref="K2953">
    <cfRule type="notContainsBlanks" dxfId="11349" priority="12094">
      <formula>LEN(TRIM(K2953))&gt;0</formula>
    </cfRule>
  </conditionalFormatting>
  <conditionalFormatting sqref="M2953">
    <cfRule type="containsText" dxfId="11348" priority="12093" operator="containsText" text="Complete">
      <formula>NOT(ISERROR(SEARCH("Complete",M2953)))</formula>
    </cfRule>
  </conditionalFormatting>
  <conditionalFormatting sqref="I2953">
    <cfRule type="cellIs" dxfId="11347" priority="12092" operator="greaterThan">
      <formula>2.35</formula>
    </cfRule>
  </conditionalFormatting>
  <conditionalFormatting sqref="J2954">
    <cfRule type="notContainsBlanks" dxfId="11346" priority="12091">
      <formula>LEN(TRIM(J2954))&gt;0</formula>
    </cfRule>
  </conditionalFormatting>
  <conditionalFormatting sqref="K2954">
    <cfRule type="notContainsBlanks" dxfId="11345" priority="12090">
      <formula>LEN(TRIM(K2954))&gt;0</formula>
    </cfRule>
  </conditionalFormatting>
  <conditionalFormatting sqref="M2954">
    <cfRule type="containsText" dxfId="11344" priority="12089" operator="containsText" text="Complete">
      <formula>NOT(ISERROR(SEARCH("Complete",M2954)))</formula>
    </cfRule>
  </conditionalFormatting>
  <conditionalFormatting sqref="I2954">
    <cfRule type="cellIs" dxfId="11343" priority="12088" operator="greaterThan">
      <formula>2.35</formula>
    </cfRule>
  </conditionalFormatting>
  <conditionalFormatting sqref="J2955">
    <cfRule type="notContainsBlanks" dxfId="11342" priority="12087">
      <formula>LEN(TRIM(J2955))&gt;0</formula>
    </cfRule>
  </conditionalFormatting>
  <conditionalFormatting sqref="K2955">
    <cfRule type="notContainsBlanks" dxfId="11341" priority="12086">
      <formula>LEN(TRIM(K2955))&gt;0</formula>
    </cfRule>
  </conditionalFormatting>
  <conditionalFormatting sqref="M2955">
    <cfRule type="containsText" dxfId="11340" priority="12085" operator="containsText" text="Complete">
      <formula>NOT(ISERROR(SEARCH("Complete",M2955)))</formula>
    </cfRule>
  </conditionalFormatting>
  <conditionalFormatting sqref="I2955">
    <cfRule type="cellIs" dxfId="11339" priority="12084" operator="greaterThan">
      <formula>2.35</formula>
    </cfRule>
  </conditionalFormatting>
  <conditionalFormatting sqref="J2956">
    <cfRule type="notContainsBlanks" dxfId="11338" priority="12083">
      <formula>LEN(TRIM(J2956))&gt;0</formula>
    </cfRule>
  </conditionalFormatting>
  <conditionalFormatting sqref="K2956">
    <cfRule type="notContainsBlanks" dxfId="11337" priority="12082">
      <formula>LEN(TRIM(K2956))&gt;0</formula>
    </cfRule>
  </conditionalFormatting>
  <conditionalFormatting sqref="M2956">
    <cfRule type="containsText" dxfId="11336" priority="12081" operator="containsText" text="Complete">
      <formula>NOT(ISERROR(SEARCH("Complete",M2956)))</formula>
    </cfRule>
  </conditionalFormatting>
  <conditionalFormatting sqref="I2956">
    <cfRule type="cellIs" dxfId="11335" priority="12080" operator="greaterThan">
      <formula>2.35</formula>
    </cfRule>
  </conditionalFormatting>
  <conditionalFormatting sqref="J2957">
    <cfRule type="notContainsBlanks" dxfId="11334" priority="12079">
      <formula>LEN(TRIM(J2957))&gt;0</formula>
    </cfRule>
  </conditionalFormatting>
  <conditionalFormatting sqref="K2957">
    <cfRule type="notContainsBlanks" dxfId="11333" priority="12078">
      <formula>LEN(TRIM(K2957))&gt;0</formula>
    </cfRule>
  </conditionalFormatting>
  <conditionalFormatting sqref="M2957">
    <cfRule type="containsText" dxfId="11332" priority="12077" operator="containsText" text="Complete">
      <formula>NOT(ISERROR(SEARCH("Complete",M2957)))</formula>
    </cfRule>
  </conditionalFormatting>
  <conditionalFormatting sqref="I2957">
    <cfRule type="cellIs" dxfId="11331" priority="12076" operator="greaterThan">
      <formula>2.35</formula>
    </cfRule>
  </conditionalFormatting>
  <conditionalFormatting sqref="J2958">
    <cfRule type="notContainsBlanks" dxfId="11330" priority="12075">
      <formula>LEN(TRIM(J2958))&gt;0</formula>
    </cfRule>
  </conditionalFormatting>
  <conditionalFormatting sqref="K2958">
    <cfRule type="notContainsBlanks" dxfId="11329" priority="12074">
      <formula>LEN(TRIM(K2958))&gt;0</formula>
    </cfRule>
  </conditionalFormatting>
  <conditionalFormatting sqref="M2958">
    <cfRule type="containsText" dxfId="11328" priority="12073" operator="containsText" text="Complete">
      <formula>NOT(ISERROR(SEARCH("Complete",M2958)))</formula>
    </cfRule>
  </conditionalFormatting>
  <conditionalFormatting sqref="I2958">
    <cfRule type="cellIs" dxfId="11327" priority="12072" operator="greaterThan">
      <formula>2.35</formula>
    </cfRule>
  </conditionalFormatting>
  <conditionalFormatting sqref="J2959">
    <cfRule type="notContainsBlanks" dxfId="11326" priority="12071">
      <formula>LEN(TRIM(J2959))&gt;0</formula>
    </cfRule>
  </conditionalFormatting>
  <conditionalFormatting sqref="K2959">
    <cfRule type="notContainsBlanks" dxfId="11325" priority="12070">
      <formula>LEN(TRIM(K2959))&gt;0</formula>
    </cfRule>
  </conditionalFormatting>
  <conditionalFormatting sqref="M2959">
    <cfRule type="containsText" dxfId="11324" priority="12069" operator="containsText" text="Complete">
      <formula>NOT(ISERROR(SEARCH("Complete",M2959)))</formula>
    </cfRule>
  </conditionalFormatting>
  <conditionalFormatting sqref="I2959">
    <cfRule type="cellIs" dxfId="11323" priority="12068" operator="greaterThan">
      <formula>2.35</formula>
    </cfRule>
  </conditionalFormatting>
  <conditionalFormatting sqref="J2960">
    <cfRule type="notContainsBlanks" dxfId="11322" priority="12067">
      <formula>LEN(TRIM(J2960))&gt;0</formula>
    </cfRule>
  </conditionalFormatting>
  <conditionalFormatting sqref="K2960">
    <cfRule type="notContainsBlanks" dxfId="11321" priority="12066">
      <formula>LEN(TRIM(K2960))&gt;0</formula>
    </cfRule>
  </conditionalFormatting>
  <conditionalFormatting sqref="M2960">
    <cfRule type="containsText" dxfId="11320" priority="12065" operator="containsText" text="Complete">
      <formula>NOT(ISERROR(SEARCH("Complete",M2960)))</formula>
    </cfRule>
  </conditionalFormatting>
  <conditionalFormatting sqref="I2960">
    <cfRule type="cellIs" dxfId="11319" priority="12064" operator="greaterThan">
      <formula>2.35</formula>
    </cfRule>
  </conditionalFormatting>
  <conditionalFormatting sqref="J2961">
    <cfRule type="notContainsBlanks" dxfId="11318" priority="12063">
      <formula>LEN(TRIM(J2961))&gt;0</formula>
    </cfRule>
  </conditionalFormatting>
  <conditionalFormatting sqref="K2961">
    <cfRule type="notContainsBlanks" dxfId="11317" priority="12062">
      <formula>LEN(TRIM(K2961))&gt;0</formula>
    </cfRule>
  </conditionalFormatting>
  <conditionalFormatting sqref="M2961">
    <cfRule type="containsText" dxfId="11316" priority="12061" operator="containsText" text="Complete">
      <formula>NOT(ISERROR(SEARCH("Complete",M2961)))</formula>
    </cfRule>
  </conditionalFormatting>
  <conditionalFormatting sqref="I2961">
    <cfRule type="cellIs" dxfId="11315" priority="12060" operator="greaterThan">
      <formula>2.35</formula>
    </cfRule>
  </conditionalFormatting>
  <conditionalFormatting sqref="J2962">
    <cfRule type="notContainsBlanks" dxfId="11314" priority="12059">
      <formula>LEN(TRIM(J2962))&gt;0</formula>
    </cfRule>
  </conditionalFormatting>
  <conditionalFormatting sqref="K2962">
    <cfRule type="notContainsBlanks" dxfId="11313" priority="12058">
      <formula>LEN(TRIM(K2962))&gt;0</formula>
    </cfRule>
  </conditionalFormatting>
  <conditionalFormatting sqref="M2962">
    <cfRule type="containsText" dxfId="11312" priority="12057" operator="containsText" text="Complete">
      <formula>NOT(ISERROR(SEARCH("Complete",M2962)))</formula>
    </cfRule>
  </conditionalFormatting>
  <conditionalFormatting sqref="I2962">
    <cfRule type="cellIs" dxfId="11311" priority="12056" operator="greaterThan">
      <formula>2.35</formula>
    </cfRule>
  </conditionalFormatting>
  <conditionalFormatting sqref="J2963">
    <cfRule type="notContainsBlanks" dxfId="11310" priority="12055">
      <formula>LEN(TRIM(J2963))&gt;0</formula>
    </cfRule>
  </conditionalFormatting>
  <conditionalFormatting sqref="K2963">
    <cfRule type="notContainsBlanks" dxfId="11309" priority="12054">
      <formula>LEN(TRIM(K2963))&gt;0</formula>
    </cfRule>
  </conditionalFormatting>
  <conditionalFormatting sqref="M2963">
    <cfRule type="containsText" dxfId="11308" priority="12053" operator="containsText" text="Complete">
      <formula>NOT(ISERROR(SEARCH("Complete",M2963)))</formula>
    </cfRule>
  </conditionalFormatting>
  <conditionalFormatting sqref="I2963">
    <cfRule type="cellIs" dxfId="11307" priority="12052" operator="greaterThan">
      <formula>2.35</formula>
    </cfRule>
  </conditionalFormatting>
  <conditionalFormatting sqref="J2964">
    <cfRule type="notContainsBlanks" dxfId="11306" priority="12051">
      <formula>LEN(TRIM(J2964))&gt;0</formula>
    </cfRule>
  </conditionalFormatting>
  <conditionalFormatting sqref="K2964">
    <cfRule type="notContainsBlanks" dxfId="11305" priority="12050">
      <formula>LEN(TRIM(K2964))&gt;0</formula>
    </cfRule>
  </conditionalFormatting>
  <conditionalFormatting sqref="M2964">
    <cfRule type="containsText" dxfId="11304" priority="12049" operator="containsText" text="Complete">
      <formula>NOT(ISERROR(SEARCH("Complete",M2964)))</formula>
    </cfRule>
  </conditionalFormatting>
  <conditionalFormatting sqref="I2964">
    <cfRule type="cellIs" dxfId="11303" priority="12048" operator="greaterThan">
      <formula>2.35</formula>
    </cfRule>
  </conditionalFormatting>
  <conditionalFormatting sqref="J2965">
    <cfRule type="notContainsBlanks" dxfId="11302" priority="12047">
      <formula>LEN(TRIM(J2965))&gt;0</formula>
    </cfRule>
  </conditionalFormatting>
  <conditionalFormatting sqref="K2965">
    <cfRule type="notContainsBlanks" dxfId="11301" priority="12046">
      <formula>LEN(TRIM(K2965))&gt;0</formula>
    </cfRule>
  </conditionalFormatting>
  <conditionalFormatting sqref="M2965">
    <cfRule type="containsText" dxfId="11300" priority="12045" operator="containsText" text="Complete">
      <formula>NOT(ISERROR(SEARCH("Complete",M2965)))</formula>
    </cfRule>
  </conditionalFormatting>
  <conditionalFormatting sqref="I2965">
    <cfRule type="cellIs" dxfId="11299" priority="12044" operator="greaterThan">
      <formula>2.35</formula>
    </cfRule>
  </conditionalFormatting>
  <conditionalFormatting sqref="J2966">
    <cfRule type="notContainsBlanks" dxfId="11298" priority="12043">
      <formula>LEN(TRIM(J2966))&gt;0</formula>
    </cfRule>
  </conditionalFormatting>
  <conditionalFormatting sqref="K2966">
    <cfRule type="notContainsBlanks" dxfId="11297" priority="12042">
      <formula>LEN(TRIM(K2966))&gt;0</formula>
    </cfRule>
  </conditionalFormatting>
  <conditionalFormatting sqref="M2966">
    <cfRule type="containsText" dxfId="11296" priority="12041" operator="containsText" text="Complete">
      <formula>NOT(ISERROR(SEARCH("Complete",M2966)))</formula>
    </cfRule>
  </conditionalFormatting>
  <conditionalFormatting sqref="I2966">
    <cfRule type="cellIs" dxfId="11295" priority="12040" operator="greaterThan">
      <formula>2.35</formula>
    </cfRule>
  </conditionalFormatting>
  <conditionalFormatting sqref="J2967">
    <cfRule type="notContainsBlanks" dxfId="11294" priority="12039">
      <formula>LEN(TRIM(J2967))&gt;0</formula>
    </cfRule>
  </conditionalFormatting>
  <conditionalFormatting sqref="K2967">
    <cfRule type="notContainsBlanks" dxfId="11293" priority="12038">
      <formula>LEN(TRIM(K2967))&gt;0</formula>
    </cfRule>
  </conditionalFormatting>
  <conditionalFormatting sqref="M2967">
    <cfRule type="containsText" dxfId="11292" priority="12037" operator="containsText" text="Complete">
      <formula>NOT(ISERROR(SEARCH("Complete",M2967)))</formula>
    </cfRule>
  </conditionalFormatting>
  <conditionalFormatting sqref="I2967">
    <cfRule type="cellIs" dxfId="11291" priority="12036" operator="greaterThan">
      <formula>2.35</formula>
    </cfRule>
  </conditionalFormatting>
  <conditionalFormatting sqref="J2968">
    <cfRule type="notContainsBlanks" dxfId="11290" priority="12035">
      <formula>LEN(TRIM(J2968))&gt;0</formula>
    </cfRule>
  </conditionalFormatting>
  <conditionalFormatting sqref="K2968">
    <cfRule type="notContainsBlanks" dxfId="11289" priority="12034">
      <formula>LEN(TRIM(K2968))&gt;0</formula>
    </cfRule>
  </conditionalFormatting>
  <conditionalFormatting sqref="M2968">
    <cfRule type="containsText" dxfId="11288" priority="12033" operator="containsText" text="Complete">
      <formula>NOT(ISERROR(SEARCH("Complete",M2968)))</formula>
    </cfRule>
  </conditionalFormatting>
  <conditionalFormatting sqref="I2968">
    <cfRule type="cellIs" dxfId="11287" priority="12032" operator="greaterThan">
      <formula>2.35</formula>
    </cfRule>
  </conditionalFormatting>
  <conditionalFormatting sqref="J2969">
    <cfRule type="notContainsBlanks" dxfId="11286" priority="12031">
      <formula>LEN(TRIM(J2969))&gt;0</formula>
    </cfRule>
  </conditionalFormatting>
  <conditionalFormatting sqref="K2969">
    <cfRule type="notContainsBlanks" dxfId="11285" priority="12030">
      <formula>LEN(TRIM(K2969))&gt;0</formula>
    </cfRule>
  </conditionalFormatting>
  <conditionalFormatting sqref="M2969">
    <cfRule type="containsText" dxfId="11284" priority="12029" operator="containsText" text="Complete">
      <formula>NOT(ISERROR(SEARCH("Complete",M2969)))</formula>
    </cfRule>
  </conditionalFormatting>
  <conditionalFormatting sqref="I2969">
    <cfRule type="cellIs" dxfId="11283" priority="12028" operator="greaterThan">
      <formula>2.35</formula>
    </cfRule>
  </conditionalFormatting>
  <conditionalFormatting sqref="J2970">
    <cfRule type="notContainsBlanks" dxfId="11282" priority="12027">
      <formula>LEN(TRIM(J2970))&gt;0</formula>
    </cfRule>
  </conditionalFormatting>
  <conditionalFormatting sqref="K2970">
    <cfRule type="notContainsBlanks" dxfId="11281" priority="12026">
      <formula>LEN(TRIM(K2970))&gt;0</formula>
    </cfRule>
  </conditionalFormatting>
  <conditionalFormatting sqref="M2970">
    <cfRule type="containsText" dxfId="11280" priority="12025" operator="containsText" text="Complete">
      <formula>NOT(ISERROR(SEARCH("Complete",M2970)))</formula>
    </cfRule>
  </conditionalFormatting>
  <conditionalFormatting sqref="I2970">
    <cfRule type="cellIs" dxfId="11279" priority="12024" operator="greaterThan">
      <formula>2.35</formula>
    </cfRule>
  </conditionalFormatting>
  <conditionalFormatting sqref="J2971">
    <cfRule type="notContainsBlanks" dxfId="11278" priority="12023">
      <formula>LEN(TRIM(J2971))&gt;0</formula>
    </cfRule>
  </conditionalFormatting>
  <conditionalFormatting sqref="K2971">
    <cfRule type="notContainsBlanks" dxfId="11277" priority="12022">
      <formula>LEN(TRIM(K2971))&gt;0</formula>
    </cfRule>
  </conditionalFormatting>
  <conditionalFormatting sqref="M2971">
    <cfRule type="containsText" dxfId="11276" priority="12021" operator="containsText" text="Complete">
      <formula>NOT(ISERROR(SEARCH("Complete",M2971)))</formula>
    </cfRule>
  </conditionalFormatting>
  <conditionalFormatting sqref="I2971">
    <cfRule type="cellIs" dxfId="11275" priority="12020" operator="greaterThan">
      <formula>2.35</formula>
    </cfRule>
  </conditionalFormatting>
  <conditionalFormatting sqref="J2972">
    <cfRule type="notContainsBlanks" dxfId="11274" priority="12019">
      <formula>LEN(TRIM(J2972))&gt;0</formula>
    </cfRule>
  </conditionalFormatting>
  <conditionalFormatting sqref="K2972">
    <cfRule type="notContainsBlanks" dxfId="11273" priority="12018">
      <formula>LEN(TRIM(K2972))&gt;0</formula>
    </cfRule>
  </conditionalFormatting>
  <conditionalFormatting sqref="M2972">
    <cfRule type="containsText" dxfId="11272" priority="12017" operator="containsText" text="Complete">
      <formula>NOT(ISERROR(SEARCH("Complete",M2972)))</formula>
    </cfRule>
  </conditionalFormatting>
  <conditionalFormatting sqref="I2972">
    <cfRule type="cellIs" dxfId="11271" priority="12016" operator="greaterThan">
      <formula>2.35</formula>
    </cfRule>
  </conditionalFormatting>
  <conditionalFormatting sqref="J2973">
    <cfRule type="notContainsBlanks" dxfId="11270" priority="12015">
      <formula>LEN(TRIM(J2973))&gt;0</formula>
    </cfRule>
  </conditionalFormatting>
  <conditionalFormatting sqref="K2973">
    <cfRule type="notContainsBlanks" dxfId="11269" priority="12014">
      <formula>LEN(TRIM(K2973))&gt;0</formula>
    </cfRule>
  </conditionalFormatting>
  <conditionalFormatting sqref="M2973">
    <cfRule type="containsText" dxfId="11268" priority="12013" operator="containsText" text="Complete">
      <formula>NOT(ISERROR(SEARCH("Complete",M2973)))</formula>
    </cfRule>
  </conditionalFormatting>
  <conditionalFormatting sqref="I2973">
    <cfRule type="cellIs" dxfId="11267" priority="12012" operator="greaterThan">
      <formula>2.35</formula>
    </cfRule>
  </conditionalFormatting>
  <conditionalFormatting sqref="J2974">
    <cfRule type="notContainsBlanks" dxfId="11266" priority="12011">
      <formula>LEN(TRIM(J2974))&gt;0</formula>
    </cfRule>
  </conditionalFormatting>
  <conditionalFormatting sqref="K2974">
    <cfRule type="notContainsBlanks" dxfId="11265" priority="12010">
      <formula>LEN(TRIM(K2974))&gt;0</formula>
    </cfRule>
  </conditionalFormatting>
  <conditionalFormatting sqref="M2974">
    <cfRule type="containsText" dxfId="11264" priority="12009" operator="containsText" text="Complete">
      <formula>NOT(ISERROR(SEARCH("Complete",M2974)))</formula>
    </cfRule>
  </conditionalFormatting>
  <conditionalFormatting sqref="I2974">
    <cfRule type="cellIs" dxfId="11263" priority="12008" operator="greaterThan">
      <formula>2.35</formula>
    </cfRule>
  </conditionalFormatting>
  <conditionalFormatting sqref="J2975">
    <cfRule type="notContainsBlanks" dxfId="11262" priority="12007">
      <formula>LEN(TRIM(J2975))&gt;0</formula>
    </cfRule>
  </conditionalFormatting>
  <conditionalFormatting sqref="K2975">
    <cfRule type="notContainsBlanks" dxfId="11261" priority="12006">
      <formula>LEN(TRIM(K2975))&gt;0</formula>
    </cfRule>
  </conditionalFormatting>
  <conditionalFormatting sqref="M2975">
    <cfRule type="containsText" dxfId="11260" priority="12005" operator="containsText" text="Complete">
      <formula>NOT(ISERROR(SEARCH("Complete",M2975)))</formula>
    </cfRule>
  </conditionalFormatting>
  <conditionalFormatting sqref="I2975">
    <cfRule type="cellIs" dxfId="11259" priority="12004" operator="greaterThan">
      <formula>2.35</formula>
    </cfRule>
  </conditionalFormatting>
  <conditionalFormatting sqref="J2976">
    <cfRule type="notContainsBlanks" dxfId="11258" priority="12003">
      <formula>LEN(TRIM(J2976))&gt;0</formula>
    </cfRule>
  </conditionalFormatting>
  <conditionalFormatting sqref="K2976">
    <cfRule type="notContainsBlanks" dxfId="11257" priority="12002">
      <formula>LEN(TRIM(K2976))&gt;0</formula>
    </cfRule>
  </conditionalFormatting>
  <conditionalFormatting sqref="M2976">
    <cfRule type="containsText" dxfId="11256" priority="12001" operator="containsText" text="Complete">
      <formula>NOT(ISERROR(SEARCH("Complete",M2976)))</formula>
    </cfRule>
  </conditionalFormatting>
  <conditionalFormatting sqref="I2976">
    <cfRule type="cellIs" dxfId="11255" priority="12000" operator="greaterThan">
      <formula>2.35</formula>
    </cfRule>
  </conditionalFormatting>
  <conditionalFormatting sqref="J2977">
    <cfRule type="notContainsBlanks" dxfId="11254" priority="11999">
      <formula>LEN(TRIM(J2977))&gt;0</formula>
    </cfRule>
  </conditionalFormatting>
  <conditionalFormatting sqref="K2977">
    <cfRule type="notContainsBlanks" dxfId="11253" priority="11998">
      <formula>LEN(TRIM(K2977))&gt;0</formula>
    </cfRule>
  </conditionalFormatting>
  <conditionalFormatting sqref="M2977">
    <cfRule type="containsText" dxfId="11252" priority="11997" operator="containsText" text="Complete">
      <formula>NOT(ISERROR(SEARCH("Complete",M2977)))</formula>
    </cfRule>
  </conditionalFormatting>
  <conditionalFormatting sqref="I2977">
    <cfRule type="cellIs" dxfId="11251" priority="11996" operator="greaterThan">
      <formula>2.35</formula>
    </cfRule>
  </conditionalFormatting>
  <conditionalFormatting sqref="J2978">
    <cfRule type="notContainsBlanks" dxfId="11250" priority="11995">
      <formula>LEN(TRIM(J2978))&gt;0</formula>
    </cfRule>
  </conditionalFormatting>
  <conditionalFormatting sqref="K2978">
    <cfRule type="notContainsBlanks" dxfId="11249" priority="11994">
      <formula>LEN(TRIM(K2978))&gt;0</formula>
    </cfRule>
  </conditionalFormatting>
  <conditionalFormatting sqref="M2978">
    <cfRule type="containsText" dxfId="11248" priority="11993" operator="containsText" text="Complete">
      <formula>NOT(ISERROR(SEARCH("Complete",M2978)))</formula>
    </cfRule>
  </conditionalFormatting>
  <conditionalFormatting sqref="I2978">
    <cfRule type="cellIs" dxfId="11247" priority="11992" operator="greaterThan">
      <formula>2.35</formula>
    </cfRule>
  </conditionalFormatting>
  <conditionalFormatting sqref="J2979">
    <cfRule type="notContainsBlanks" dxfId="11246" priority="11991">
      <formula>LEN(TRIM(J2979))&gt;0</formula>
    </cfRule>
  </conditionalFormatting>
  <conditionalFormatting sqref="K2979">
    <cfRule type="notContainsBlanks" dxfId="11245" priority="11990">
      <formula>LEN(TRIM(K2979))&gt;0</formula>
    </cfRule>
  </conditionalFormatting>
  <conditionalFormatting sqref="M2979">
    <cfRule type="containsText" dxfId="11244" priority="11989" operator="containsText" text="Complete">
      <formula>NOT(ISERROR(SEARCH("Complete",M2979)))</formula>
    </cfRule>
  </conditionalFormatting>
  <conditionalFormatting sqref="I2979">
    <cfRule type="cellIs" dxfId="11243" priority="11988" operator="greaterThan">
      <formula>2.35</formula>
    </cfRule>
  </conditionalFormatting>
  <conditionalFormatting sqref="J2980">
    <cfRule type="notContainsBlanks" dxfId="11242" priority="11987">
      <formula>LEN(TRIM(J2980))&gt;0</formula>
    </cfRule>
  </conditionalFormatting>
  <conditionalFormatting sqref="K2980">
    <cfRule type="notContainsBlanks" dxfId="11241" priority="11986">
      <formula>LEN(TRIM(K2980))&gt;0</formula>
    </cfRule>
  </conditionalFormatting>
  <conditionalFormatting sqref="M2980">
    <cfRule type="containsText" dxfId="11240" priority="11985" operator="containsText" text="Complete">
      <formula>NOT(ISERROR(SEARCH("Complete",M2980)))</formula>
    </cfRule>
  </conditionalFormatting>
  <conditionalFormatting sqref="I2980">
    <cfRule type="cellIs" dxfId="11239" priority="11984" operator="greaterThan">
      <formula>2.35</formula>
    </cfRule>
  </conditionalFormatting>
  <conditionalFormatting sqref="J2981">
    <cfRule type="notContainsBlanks" dxfId="11238" priority="11983">
      <formula>LEN(TRIM(J2981))&gt;0</formula>
    </cfRule>
  </conditionalFormatting>
  <conditionalFormatting sqref="K2981">
    <cfRule type="notContainsBlanks" dxfId="11237" priority="11982">
      <formula>LEN(TRIM(K2981))&gt;0</formula>
    </cfRule>
  </conditionalFormatting>
  <conditionalFormatting sqref="M2981">
    <cfRule type="containsText" dxfId="11236" priority="11981" operator="containsText" text="Complete">
      <formula>NOT(ISERROR(SEARCH("Complete",M2981)))</formula>
    </cfRule>
  </conditionalFormatting>
  <conditionalFormatting sqref="I2981">
    <cfRule type="cellIs" dxfId="11235" priority="11980" operator="greaterThan">
      <formula>2.35</formula>
    </cfRule>
  </conditionalFormatting>
  <conditionalFormatting sqref="J2982">
    <cfRule type="notContainsBlanks" dxfId="11234" priority="11979">
      <formula>LEN(TRIM(J2982))&gt;0</formula>
    </cfRule>
  </conditionalFormatting>
  <conditionalFormatting sqref="K2982">
    <cfRule type="notContainsBlanks" dxfId="11233" priority="11978">
      <formula>LEN(TRIM(K2982))&gt;0</formula>
    </cfRule>
  </conditionalFormatting>
  <conditionalFormatting sqref="M2982">
    <cfRule type="containsText" dxfId="11232" priority="11977" operator="containsText" text="Complete">
      <formula>NOT(ISERROR(SEARCH("Complete",M2982)))</formula>
    </cfRule>
  </conditionalFormatting>
  <conditionalFormatting sqref="I2982">
    <cfRule type="cellIs" dxfId="11231" priority="11976" operator="greaterThan">
      <formula>2.35</formula>
    </cfRule>
  </conditionalFormatting>
  <conditionalFormatting sqref="J2983">
    <cfRule type="notContainsBlanks" dxfId="11230" priority="11975">
      <formula>LEN(TRIM(J2983))&gt;0</formula>
    </cfRule>
  </conditionalFormatting>
  <conditionalFormatting sqref="K2983">
    <cfRule type="notContainsBlanks" dxfId="11229" priority="11974">
      <formula>LEN(TRIM(K2983))&gt;0</formula>
    </cfRule>
  </conditionalFormatting>
  <conditionalFormatting sqref="M2983">
    <cfRule type="containsText" dxfId="11228" priority="11973" operator="containsText" text="Complete">
      <formula>NOT(ISERROR(SEARCH("Complete",M2983)))</formula>
    </cfRule>
  </conditionalFormatting>
  <conditionalFormatting sqref="I2983">
    <cfRule type="cellIs" dxfId="11227" priority="11972" operator="greaterThan">
      <formula>2.35</formula>
    </cfRule>
  </conditionalFormatting>
  <conditionalFormatting sqref="J2984">
    <cfRule type="notContainsBlanks" dxfId="11226" priority="11971">
      <formula>LEN(TRIM(J2984))&gt;0</formula>
    </cfRule>
  </conditionalFormatting>
  <conditionalFormatting sqref="K2984">
    <cfRule type="notContainsBlanks" dxfId="11225" priority="11970">
      <formula>LEN(TRIM(K2984))&gt;0</formula>
    </cfRule>
  </conditionalFormatting>
  <conditionalFormatting sqref="M2984">
    <cfRule type="containsText" dxfId="11224" priority="11969" operator="containsText" text="Complete">
      <formula>NOT(ISERROR(SEARCH("Complete",M2984)))</formula>
    </cfRule>
  </conditionalFormatting>
  <conditionalFormatting sqref="I2984">
    <cfRule type="cellIs" dxfId="11223" priority="11968" operator="greaterThan">
      <formula>2.35</formula>
    </cfRule>
  </conditionalFormatting>
  <conditionalFormatting sqref="J2985">
    <cfRule type="notContainsBlanks" dxfId="11222" priority="11967">
      <formula>LEN(TRIM(J2985))&gt;0</formula>
    </cfRule>
  </conditionalFormatting>
  <conditionalFormatting sqref="K2985">
    <cfRule type="notContainsBlanks" dxfId="11221" priority="11966">
      <formula>LEN(TRIM(K2985))&gt;0</formula>
    </cfRule>
  </conditionalFormatting>
  <conditionalFormatting sqref="M2985">
    <cfRule type="containsText" dxfId="11220" priority="11965" operator="containsText" text="Complete">
      <formula>NOT(ISERROR(SEARCH("Complete",M2985)))</formula>
    </cfRule>
  </conditionalFormatting>
  <conditionalFormatting sqref="I2985">
    <cfRule type="cellIs" dxfId="11219" priority="11964" operator="greaterThan">
      <formula>2.35</formula>
    </cfRule>
  </conditionalFormatting>
  <conditionalFormatting sqref="J2986">
    <cfRule type="notContainsBlanks" dxfId="11218" priority="11963">
      <formula>LEN(TRIM(J2986))&gt;0</formula>
    </cfRule>
  </conditionalFormatting>
  <conditionalFormatting sqref="K2986">
    <cfRule type="notContainsBlanks" dxfId="11217" priority="11962">
      <formula>LEN(TRIM(K2986))&gt;0</formula>
    </cfRule>
  </conditionalFormatting>
  <conditionalFormatting sqref="M2986">
    <cfRule type="containsText" dxfId="11216" priority="11961" operator="containsText" text="Complete">
      <formula>NOT(ISERROR(SEARCH("Complete",M2986)))</formula>
    </cfRule>
  </conditionalFormatting>
  <conditionalFormatting sqref="I2986">
    <cfRule type="cellIs" dxfId="11215" priority="11960" operator="greaterThan">
      <formula>2.35</formula>
    </cfRule>
  </conditionalFormatting>
  <conditionalFormatting sqref="J2987">
    <cfRule type="notContainsBlanks" dxfId="11214" priority="11959">
      <formula>LEN(TRIM(J2987))&gt;0</formula>
    </cfRule>
  </conditionalFormatting>
  <conditionalFormatting sqref="K2987">
    <cfRule type="notContainsBlanks" dxfId="11213" priority="11958">
      <formula>LEN(TRIM(K2987))&gt;0</formula>
    </cfRule>
  </conditionalFormatting>
  <conditionalFormatting sqref="M2987">
    <cfRule type="containsText" dxfId="11212" priority="11957" operator="containsText" text="Complete">
      <formula>NOT(ISERROR(SEARCH("Complete",M2987)))</formula>
    </cfRule>
  </conditionalFormatting>
  <conditionalFormatting sqref="I2987">
    <cfRule type="cellIs" dxfId="11211" priority="11956" operator="greaterThan">
      <formula>2.35</formula>
    </cfRule>
  </conditionalFormatting>
  <conditionalFormatting sqref="J2988">
    <cfRule type="notContainsBlanks" dxfId="11210" priority="11955">
      <formula>LEN(TRIM(J2988))&gt;0</formula>
    </cfRule>
  </conditionalFormatting>
  <conditionalFormatting sqref="K2988">
    <cfRule type="notContainsBlanks" dxfId="11209" priority="11954">
      <formula>LEN(TRIM(K2988))&gt;0</formula>
    </cfRule>
  </conditionalFormatting>
  <conditionalFormatting sqref="M2988">
    <cfRule type="containsText" dxfId="11208" priority="11953" operator="containsText" text="Complete">
      <formula>NOT(ISERROR(SEARCH("Complete",M2988)))</formula>
    </cfRule>
  </conditionalFormatting>
  <conditionalFormatting sqref="I2988">
    <cfRule type="cellIs" dxfId="11207" priority="11952" operator="greaterThan">
      <formula>2.35</formula>
    </cfRule>
  </conditionalFormatting>
  <conditionalFormatting sqref="J2989">
    <cfRule type="notContainsBlanks" dxfId="11206" priority="11951">
      <formula>LEN(TRIM(J2989))&gt;0</formula>
    </cfRule>
  </conditionalFormatting>
  <conditionalFormatting sqref="K2989">
    <cfRule type="notContainsBlanks" dxfId="11205" priority="11950">
      <formula>LEN(TRIM(K2989))&gt;0</formula>
    </cfRule>
  </conditionalFormatting>
  <conditionalFormatting sqref="M2989">
    <cfRule type="containsText" dxfId="11204" priority="11949" operator="containsText" text="Complete">
      <formula>NOT(ISERROR(SEARCH("Complete",M2989)))</formula>
    </cfRule>
  </conditionalFormatting>
  <conditionalFormatting sqref="I2989">
    <cfRule type="cellIs" dxfId="11203" priority="11948" operator="greaterThan">
      <formula>2.35</formula>
    </cfRule>
  </conditionalFormatting>
  <conditionalFormatting sqref="J2990">
    <cfRule type="notContainsBlanks" dxfId="11202" priority="11947">
      <formula>LEN(TRIM(J2990))&gt;0</formula>
    </cfRule>
  </conditionalFormatting>
  <conditionalFormatting sqref="K2990">
    <cfRule type="notContainsBlanks" dxfId="11201" priority="11946">
      <formula>LEN(TRIM(K2990))&gt;0</formula>
    </cfRule>
  </conditionalFormatting>
  <conditionalFormatting sqref="M2990">
    <cfRule type="containsText" dxfId="11200" priority="11945" operator="containsText" text="Complete">
      <formula>NOT(ISERROR(SEARCH("Complete",M2990)))</formula>
    </cfRule>
  </conditionalFormatting>
  <conditionalFormatting sqref="I2990">
    <cfRule type="cellIs" dxfId="11199" priority="11944" operator="greaterThan">
      <formula>2.35</formula>
    </cfRule>
  </conditionalFormatting>
  <conditionalFormatting sqref="J2991">
    <cfRule type="notContainsBlanks" dxfId="11198" priority="11943">
      <formula>LEN(TRIM(J2991))&gt;0</formula>
    </cfRule>
  </conditionalFormatting>
  <conditionalFormatting sqref="K2991">
    <cfRule type="notContainsBlanks" dxfId="11197" priority="11942">
      <formula>LEN(TRIM(K2991))&gt;0</formula>
    </cfRule>
  </conditionalFormatting>
  <conditionalFormatting sqref="M2991">
    <cfRule type="containsText" dxfId="11196" priority="11941" operator="containsText" text="Complete">
      <formula>NOT(ISERROR(SEARCH("Complete",M2991)))</formula>
    </cfRule>
  </conditionalFormatting>
  <conditionalFormatting sqref="I2991">
    <cfRule type="cellIs" dxfId="11195" priority="11940" operator="greaterThan">
      <formula>2.35</formula>
    </cfRule>
  </conditionalFormatting>
  <conditionalFormatting sqref="J2992">
    <cfRule type="notContainsBlanks" dxfId="11194" priority="11939">
      <formula>LEN(TRIM(J2992))&gt;0</formula>
    </cfRule>
  </conditionalFormatting>
  <conditionalFormatting sqref="K2992">
    <cfRule type="notContainsBlanks" dxfId="11193" priority="11938">
      <formula>LEN(TRIM(K2992))&gt;0</formula>
    </cfRule>
  </conditionalFormatting>
  <conditionalFormatting sqref="M2992">
    <cfRule type="containsText" dxfId="11192" priority="11937" operator="containsText" text="Complete">
      <formula>NOT(ISERROR(SEARCH("Complete",M2992)))</formula>
    </cfRule>
  </conditionalFormatting>
  <conditionalFormatting sqref="I2992">
    <cfRule type="cellIs" dxfId="11191" priority="11936" operator="greaterThan">
      <formula>2.35</formula>
    </cfRule>
  </conditionalFormatting>
  <conditionalFormatting sqref="J2993">
    <cfRule type="notContainsBlanks" dxfId="11190" priority="11935">
      <formula>LEN(TRIM(J2993))&gt;0</formula>
    </cfRule>
  </conditionalFormatting>
  <conditionalFormatting sqref="K2993">
    <cfRule type="notContainsBlanks" dxfId="11189" priority="11934">
      <formula>LEN(TRIM(K2993))&gt;0</formula>
    </cfRule>
  </conditionalFormatting>
  <conditionalFormatting sqref="M2993">
    <cfRule type="containsText" dxfId="11188" priority="11933" operator="containsText" text="Complete">
      <formula>NOT(ISERROR(SEARCH("Complete",M2993)))</formula>
    </cfRule>
  </conditionalFormatting>
  <conditionalFormatting sqref="I2993">
    <cfRule type="cellIs" dxfId="11187" priority="11932" operator="greaterThan">
      <formula>2.35</formula>
    </cfRule>
  </conditionalFormatting>
  <conditionalFormatting sqref="J2994">
    <cfRule type="notContainsBlanks" dxfId="11186" priority="11931">
      <formula>LEN(TRIM(J2994))&gt;0</formula>
    </cfRule>
  </conditionalFormatting>
  <conditionalFormatting sqref="K2994">
    <cfRule type="notContainsBlanks" dxfId="11185" priority="11930">
      <formula>LEN(TRIM(K2994))&gt;0</formula>
    </cfRule>
  </conditionalFormatting>
  <conditionalFormatting sqref="M2994">
    <cfRule type="containsText" dxfId="11184" priority="11929" operator="containsText" text="Complete">
      <formula>NOT(ISERROR(SEARCH("Complete",M2994)))</formula>
    </cfRule>
  </conditionalFormatting>
  <conditionalFormatting sqref="I2994">
    <cfRule type="cellIs" dxfId="11183" priority="11928" operator="greaterThan">
      <formula>2.35</formula>
    </cfRule>
  </conditionalFormatting>
  <conditionalFormatting sqref="J2995">
    <cfRule type="notContainsBlanks" dxfId="11182" priority="11927">
      <formula>LEN(TRIM(J2995))&gt;0</formula>
    </cfRule>
  </conditionalFormatting>
  <conditionalFormatting sqref="K2995">
    <cfRule type="notContainsBlanks" dxfId="11181" priority="11926">
      <formula>LEN(TRIM(K2995))&gt;0</formula>
    </cfRule>
  </conditionalFormatting>
  <conditionalFormatting sqref="M2995">
    <cfRule type="containsText" dxfId="11180" priority="11925" operator="containsText" text="Complete">
      <formula>NOT(ISERROR(SEARCH("Complete",M2995)))</formula>
    </cfRule>
  </conditionalFormatting>
  <conditionalFormatting sqref="I2995">
    <cfRule type="cellIs" dxfId="11179" priority="11924" operator="greaterThan">
      <formula>2.35</formula>
    </cfRule>
  </conditionalFormatting>
  <conditionalFormatting sqref="J2996">
    <cfRule type="notContainsBlanks" dxfId="11178" priority="11923">
      <formula>LEN(TRIM(J2996))&gt;0</formula>
    </cfRule>
  </conditionalFormatting>
  <conditionalFormatting sqref="K2996">
    <cfRule type="notContainsBlanks" dxfId="11177" priority="11922">
      <formula>LEN(TRIM(K2996))&gt;0</formula>
    </cfRule>
  </conditionalFormatting>
  <conditionalFormatting sqref="M2996">
    <cfRule type="containsText" dxfId="11176" priority="11921" operator="containsText" text="Complete">
      <formula>NOT(ISERROR(SEARCH("Complete",M2996)))</formula>
    </cfRule>
  </conditionalFormatting>
  <conditionalFormatting sqref="I2996">
    <cfRule type="cellIs" dxfId="11175" priority="11920" operator="greaterThan">
      <formula>2.35</formula>
    </cfRule>
  </conditionalFormatting>
  <conditionalFormatting sqref="J2997">
    <cfRule type="notContainsBlanks" dxfId="11174" priority="11919">
      <formula>LEN(TRIM(J2997))&gt;0</formula>
    </cfRule>
  </conditionalFormatting>
  <conditionalFormatting sqref="K2997">
    <cfRule type="notContainsBlanks" dxfId="11173" priority="11918">
      <formula>LEN(TRIM(K2997))&gt;0</formula>
    </cfRule>
  </conditionalFormatting>
  <conditionalFormatting sqref="M2997">
    <cfRule type="containsText" dxfId="11172" priority="11917" operator="containsText" text="Complete">
      <formula>NOT(ISERROR(SEARCH("Complete",M2997)))</formula>
    </cfRule>
  </conditionalFormatting>
  <conditionalFormatting sqref="I2997">
    <cfRule type="cellIs" dxfId="11171" priority="11916" operator="greaterThan">
      <formula>2.35</formula>
    </cfRule>
  </conditionalFormatting>
  <conditionalFormatting sqref="J2998">
    <cfRule type="notContainsBlanks" dxfId="11170" priority="11915">
      <formula>LEN(TRIM(J2998))&gt;0</formula>
    </cfRule>
  </conditionalFormatting>
  <conditionalFormatting sqref="K2998">
    <cfRule type="notContainsBlanks" dxfId="11169" priority="11914">
      <formula>LEN(TRIM(K2998))&gt;0</formula>
    </cfRule>
  </conditionalFormatting>
  <conditionalFormatting sqref="M2998">
    <cfRule type="containsText" dxfId="11168" priority="11913" operator="containsText" text="Complete">
      <formula>NOT(ISERROR(SEARCH("Complete",M2998)))</formula>
    </cfRule>
  </conditionalFormatting>
  <conditionalFormatting sqref="I2998">
    <cfRule type="cellIs" dxfId="11167" priority="11912" operator="greaterThan">
      <formula>2.35</formula>
    </cfRule>
  </conditionalFormatting>
  <conditionalFormatting sqref="J2999:J3002">
    <cfRule type="notContainsBlanks" dxfId="11166" priority="11911">
      <formula>LEN(TRIM(J2999))&gt;0</formula>
    </cfRule>
  </conditionalFormatting>
  <conditionalFormatting sqref="K2999:K3002">
    <cfRule type="notContainsBlanks" dxfId="11165" priority="11910">
      <formula>LEN(TRIM(K2999))&gt;0</formula>
    </cfRule>
  </conditionalFormatting>
  <conditionalFormatting sqref="M2999:M3002">
    <cfRule type="containsText" dxfId="11164" priority="11909" operator="containsText" text="Complete">
      <formula>NOT(ISERROR(SEARCH("Complete",M2999)))</formula>
    </cfRule>
  </conditionalFormatting>
  <conditionalFormatting sqref="I2999:I3002">
    <cfRule type="cellIs" dxfId="11163" priority="11908" operator="greaterThan">
      <formula>2.35</formula>
    </cfRule>
  </conditionalFormatting>
  <conditionalFormatting sqref="J3003">
    <cfRule type="notContainsBlanks" dxfId="11162" priority="11907">
      <formula>LEN(TRIM(J3003))&gt;0</formula>
    </cfRule>
  </conditionalFormatting>
  <conditionalFormatting sqref="K3003">
    <cfRule type="notContainsBlanks" dxfId="11161" priority="11906">
      <formula>LEN(TRIM(K3003))&gt;0</formula>
    </cfRule>
  </conditionalFormatting>
  <conditionalFormatting sqref="M3003">
    <cfRule type="containsText" dxfId="11160" priority="11905" operator="containsText" text="Complete">
      <formula>NOT(ISERROR(SEARCH("Complete",M3003)))</formula>
    </cfRule>
  </conditionalFormatting>
  <conditionalFormatting sqref="I3003">
    <cfRule type="cellIs" dxfId="11159" priority="11904" operator="greaterThan">
      <formula>2.35</formula>
    </cfRule>
  </conditionalFormatting>
  <conditionalFormatting sqref="J3004">
    <cfRule type="notContainsBlanks" dxfId="11158" priority="11903">
      <formula>LEN(TRIM(J3004))&gt;0</formula>
    </cfRule>
  </conditionalFormatting>
  <conditionalFormatting sqref="K3004">
    <cfRule type="notContainsBlanks" dxfId="11157" priority="11902">
      <formula>LEN(TRIM(K3004))&gt;0</formula>
    </cfRule>
  </conditionalFormatting>
  <conditionalFormatting sqref="M3004">
    <cfRule type="containsText" dxfId="11156" priority="11901" operator="containsText" text="Complete">
      <formula>NOT(ISERROR(SEARCH("Complete",M3004)))</formula>
    </cfRule>
  </conditionalFormatting>
  <conditionalFormatting sqref="I3004">
    <cfRule type="cellIs" dxfId="11155" priority="11900" operator="greaterThan">
      <formula>2.35</formula>
    </cfRule>
  </conditionalFormatting>
  <conditionalFormatting sqref="J3005">
    <cfRule type="notContainsBlanks" dxfId="11154" priority="11899">
      <formula>LEN(TRIM(J3005))&gt;0</formula>
    </cfRule>
  </conditionalFormatting>
  <conditionalFormatting sqref="K3005">
    <cfRule type="notContainsBlanks" dxfId="11153" priority="11898">
      <formula>LEN(TRIM(K3005))&gt;0</formula>
    </cfRule>
  </conditionalFormatting>
  <conditionalFormatting sqref="M3005">
    <cfRule type="containsText" dxfId="11152" priority="11897" operator="containsText" text="Complete">
      <formula>NOT(ISERROR(SEARCH("Complete",M3005)))</formula>
    </cfRule>
  </conditionalFormatting>
  <conditionalFormatting sqref="I3005">
    <cfRule type="cellIs" dxfId="11151" priority="11896" operator="greaterThan">
      <formula>2.35</formula>
    </cfRule>
  </conditionalFormatting>
  <conditionalFormatting sqref="J3006">
    <cfRule type="notContainsBlanks" dxfId="11150" priority="11895">
      <formula>LEN(TRIM(J3006))&gt;0</formula>
    </cfRule>
  </conditionalFormatting>
  <conditionalFormatting sqref="K3006">
    <cfRule type="notContainsBlanks" dxfId="11149" priority="11894">
      <formula>LEN(TRIM(K3006))&gt;0</formula>
    </cfRule>
  </conditionalFormatting>
  <conditionalFormatting sqref="M3006">
    <cfRule type="containsText" dxfId="11148" priority="11893" operator="containsText" text="Complete">
      <formula>NOT(ISERROR(SEARCH("Complete",M3006)))</formula>
    </cfRule>
  </conditionalFormatting>
  <conditionalFormatting sqref="I3006">
    <cfRule type="cellIs" dxfId="11147" priority="11892" operator="greaterThan">
      <formula>2.35</formula>
    </cfRule>
  </conditionalFormatting>
  <conditionalFormatting sqref="J3007">
    <cfRule type="notContainsBlanks" dxfId="11146" priority="11891">
      <formula>LEN(TRIM(J3007))&gt;0</formula>
    </cfRule>
  </conditionalFormatting>
  <conditionalFormatting sqref="K3007">
    <cfRule type="notContainsBlanks" dxfId="11145" priority="11890">
      <formula>LEN(TRIM(K3007))&gt;0</formula>
    </cfRule>
  </conditionalFormatting>
  <conditionalFormatting sqref="M3007">
    <cfRule type="containsText" dxfId="11144" priority="11889" operator="containsText" text="Complete">
      <formula>NOT(ISERROR(SEARCH("Complete",M3007)))</formula>
    </cfRule>
  </conditionalFormatting>
  <conditionalFormatting sqref="I3007">
    <cfRule type="cellIs" dxfId="11143" priority="11888" operator="greaterThan">
      <formula>2.35</formula>
    </cfRule>
  </conditionalFormatting>
  <conditionalFormatting sqref="J3008">
    <cfRule type="notContainsBlanks" dxfId="11142" priority="11887">
      <formula>LEN(TRIM(J3008))&gt;0</formula>
    </cfRule>
  </conditionalFormatting>
  <conditionalFormatting sqref="K3008">
    <cfRule type="notContainsBlanks" dxfId="11141" priority="11886">
      <formula>LEN(TRIM(K3008))&gt;0</formula>
    </cfRule>
  </conditionalFormatting>
  <conditionalFormatting sqref="M3008">
    <cfRule type="containsText" dxfId="11140" priority="11885" operator="containsText" text="Complete">
      <formula>NOT(ISERROR(SEARCH("Complete",M3008)))</formula>
    </cfRule>
  </conditionalFormatting>
  <conditionalFormatting sqref="I3008">
    <cfRule type="cellIs" dxfId="11139" priority="11884" operator="greaterThan">
      <formula>2.35</formula>
    </cfRule>
  </conditionalFormatting>
  <conditionalFormatting sqref="J3009">
    <cfRule type="notContainsBlanks" dxfId="11138" priority="11883">
      <formula>LEN(TRIM(J3009))&gt;0</formula>
    </cfRule>
  </conditionalFormatting>
  <conditionalFormatting sqref="K3009">
    <cfRule type="notContainsBlanks" dxfId="11137" priority="11882">
      <formula>LEN(TRIM(K3009))&gt;0</formula>
    </cfRule>
  </conditionalFormatting>
  <conditionalFormatting sqref="M3009">
    <cfRule type="containsText" dxfId="11136" priority="11881" operator="containsText" text="Complete">
      <formula>NOT(ISERROR(SEARCH("Complete",M3009)))</formula>
    </cfRule>
  </conditionalFormatting>
  <conditionalFormatting sqref="I3009">
    <cfRule type="cellIs" dxfId="11135" priority="11880" operator="greaterThan">
      <formula>2.35</formula>
    </cfRule>
  </conditionalFormatting>
  <conditionalFormatting sqref="J3010">
    <cfRule type="notContainsBlanks" dxfId="11134" priority="11879">
      <formula>LEN(TRIM(J3010))&gt;0</formula>
    </cfRule>
  </conditionalFormatting>
  <conditionalFormatting sqref="K3010">
    <cfRule type="notContainsBlanks" dxfId="11133" priority="11878">
      <formula>LEN(TRIM(K3010))&gt;0</formula>
    </cfRule>
  </conditionalFormatting>
  <conditionalFormatting sqref="M3010">
    <cfRule type="containsText" dxfId="11132" priority="11877" operator="containsText" text="Complete">
      <formula>NOT(ISERROR(SEARCH("Complete",M3010)))</formula>
    </cfRule>
  </conditionalFormatting>
  <conditionalFormatting sqref="I3010">
    <cfRule type="cellIs" dxfId="11131" priority="11876" operator="greaterThan">
      <formula>2.35</formula>
    </cfRule>
  </conditionalFormatting>
  <conditionalFormatting sqref="J3011">
    <cfRule type="notContainsBlanks" dxfId="11130" priority="11875">
      <formula>LEN(TRIM(J3011))&gt;0</formula>
    </cfRule>
  </conditionalFormatting>
  <conditionalFormatting sqref="K3011">
    <cfRule type="notContainsBlanks" dxfId="11129" priority="11874">
      <formula>LEN(TRIM(K3011))&gt;0</formula>
    </cfRule>
  </conditionalFormatting>
  <conditionalFormatting sqref="M3011">
    <cfRule type="containsText" dxfId="11128" priority="11873" operator="containsText" text="Complete">
      <formula>NOT(ISERROR(SEARCH("Complete",M3011)))</formula>
    </cfRule>
  </conditionalFormatting>
  <conditionalFormatting sqref="I3011">
    <cfRule type="cellIs" dxfId="11127" priority="11872" operator="greaterThan">
      <formula>2.35</formula>
    </cfRule>
  </conditionalFormatting>
  <conditionalFormatting sqref="J3012">
    <cfRule type="notContainsBlanks" dxfId="11126" priority="11871">
      <formula>LEN(TRIM(J3012))&gt;0</formula>
    </cfRule>
  </conditionalFormatting>
  <conditionalFormatting sqref="K3012">
    <cfRule type="notContainsBlanks" dxfId="11125" priority="11870">
      <formula>LEN(TRIM(K3012))&gt;0</formula>
    </cfRule>
  </conditionalFormatting>
  <conditionalFormatting sqref="M3012">
    <cfRule type="containsText" dxfId="11124" priority="11869" operator="containsText" text="Complete">
      <formula>NOT(ISERROR(SEARCH("Complete",M3012)))</formula>
    </cfRule>
  </conditionalFormatting>
  <conditionalFormatting sqref="I3012">
    <cfRule type="cellIs" dxfId="11123" priority="11868" operator="greaterThan">
      <formula>2.35</formula>
    </cfRule>
  </conditionalFormatting>
  <conditionalFormatting sqref="J3013">
    <cfRule type="notContainsBlanks" dxfId="11122" priority="11867">
      <formula>LEN(TRIM(J3013))&gt;0</formula>
    </cfRule>
  </conditionalFormatting>
  <conditionalFormatting sqref="K3013">
    <cfRule type="notContainsBlanks" dxfId="11121" priority="11866">
      <formula>LEN(TRIM(K3013))&gt;0</formula>
    </cfRule>
  </conditionalFormatting>
  <conditionalFormatting sqref="M3013">
    <cfRule type="containsText" dxfId="11120" priority="11865" operator="containsText" text="Complete">
      <formula>NOT(ISERROR(SEARCH("Complete",M3013)))</formula>
    </cfRule>
  </conditionalFormatting>
  <conditionalFormatting sqref="I3013">
    <cfRule type="cellIs" dxfId="11119" priority="11864" operator="greaterThan">
      <formula>2.35</formula>
    </cfRule>
  </conditionalFormatting>
  <conditionalFormatting sqref="J3014">
    <cfRule type="notContainsBlanks" dxfId="11118" priority="11863">
      <formula>LEN(TRIM(J3014))&gt;0</formula>
    </cfRule>
  </conditionalFormatting>
  <conditionalFormatting sqref="K3014">
    <cfRule type="notContainsBlanks" dxfId="11117" priority="11862">
      <formula>LEN(TRIM(K3014))&gt;0</formula>
    </cfRule>
  </conditionalFormatting>
  <conditionalFormatting sqref="M3014">
    <cfRule type="containsText" dxfId="11116" priority="11861" operator="containsText" text="Complete">
      <formula>NOT(ISERROR(SEARCH("Complete",M3014)))</formula>
    </cfRule>
  </conditionalFormatting>
  <conditionalFormatting sqref="I3014">
    <cfRule type="cellIs" dxfId="11115" priority="11860" operator="greaterThan">
      <formula>2.35</formula>
    </cfRule>
  </conditionalFormatting>
  <conditionalFormatting sqref="J3015">
    <cfRule type="notContainsBlanks" dxfId="11114" priority="11859">
      <formula>LEN(TRIM(J3015))&gt;0</formula>
    </cfRule>
  </conditionalFormatting>
  <conditionalFormatting sqref="K3015">
    <cfRule type="notContainsBlanks" dxfId="11113" priority="11858">
      <formula>LEN(TRIM(K3015))&gt;0</formula>
    </cfRule>
  </conditionalFormatting>
  <conditionalFormatting sqref="M3015">
    <cfRule type="containsText" dxfId="11112" priority="11857" operator="containsText" text="Complete">
      <formula>NOT(ISERROR(SEARCH("Complete",M3015)))</formula>
    </cfRule>
  </conditionalFormatting>
  <conditionalFormatting sqref="I3015">
    <cfRule type="cellIs" dxfId="11111" priority="11856" operator="greaterThan">
      <formula>2.35</formula>
    </cfRule>
  </conditionalFormatting>
  <conditionalFormatting sqref="J3016">
    <cfRule type="notContainsBlanks" dxfId="11110" priority="11855">
      <formula>LEN(TRIM(J3016))&gt;0</formula>
    </cfRule>
  </conditionalFormatting>
  <conditionalFormatting sqref="K3016">
    <cfRule type="notContainsBlanks" dxfId="11109" priority="11854">
      <formula>LEN(TRIM(K3016))&gt;0</formula>
    </cfRule>
  </conditionalFormatting>
  <conditionalFormatting sqref="M3016">
    <cfRule type="containsText" dxfId="11108" priority="11853" operator="containsText" text="Complete">
      <formula>NOT(ISERROR(SEARCH("Complete",M3016)))</formula>
    </cfRule>
  </conditionalFormatting>
  <conditionalFormatting sqref="I3016">
    <cfRule type="cellIs" dxfId="11107" priority="11852" operator="greaterThan">
      <formula>2.35</formula>
    </cfRule>
  </conditionalFormatting>
  <conditionalFormatting sqref="J3017">
    <cfRule type="notContainsBlanks" dxfId="11106" priority="11851">
      <formula>LEN(TRIM(J3017))&gt;0</formula>
    </cfRule>
  </conditionalFormatting>
  <conditionalFormatting sqref="K3017">
    <cfRule type="notContainsBlanks" dxfId="11105" priority="11850">
      <formula>LEN(TRIM(K3017))&gt;0</formula>
    </cfRule>
  </conditionalFormatting>
  <conditionalFormatting sqref="M3017">
    <cfRule type="containsText" dxfId="11104" priority="11849" operator="containsText" text="Complete">
      <formula>NOT(ISERROR(SEARCH("Complete",M3017)))</formula>
    </cfRule>
  </conditionalFormatting>
  <conditionalFormatting sqref="I3017">
    <cfRule type="cellIs" dxfId="11103" priority="11848" operator="greaterThan">
      <formula>2.35</formula>
    </cfRule>
  </conditionalFormatting>
  <conditionalFormatting sqref="J3019">
    <cfRule type="notContainsBlanks" dxfId="11102" priority="11839">
      <formula>LEN(TRIM(J3019))&gt;0</formula>
    </cfRule>
  </conditionalFormatting>
  <conditionalFormatting sqref="K3019">
    <cfRule type="notContainsBlanks" dxfId="11101" priority="11838">
      <formula>LEN(TRIM(K3019))&gt;0</formula>
    </cfRule>
  </conditionalFormatting>
  <conditionalFormatting sqref="M3019">
    <cfRule type="containsText" dxfId="11100" priority="11837" operator="containsText" text="Complete">
      <formula>NOT(ISERROR(SEARCH("Complete",M3019)))</formula>
    </cfRule>
  </conditionalFormatting>
  <conditionalFormatting sqref="I3019">
    <cfRule type="cellIs" dxfId="11099" priority="11836" operator="greaterThan">
      <formula>2.35</formula>
    </cfRule>
  </conditionalFormatting>
  <conditionalFormatting sqref="J3018">
    <cfRule type="notContainsBlanks" dxfId="11098" priority="11843">
      <formula>LEN(TRIM(J3018))&gt;0</formula>
    </cfRule>
  </conditionalFormatting>
  <conditionalFormatting sqref="K3018">
    <cfRule type="notContainsBlanks" dxfId="11097" priority="11842">
      <formula>LEN(TRIM(K3018))&gt;0</formula>
    </cfRule>
  </conditionalFormatting>
  <conditionalFormatting sqref="M3018">
    <cfRule type="containsText" dxfId="11096" priority="11841" operator="containsText" text="Complete">
      <formula>NOT(ISERROR(SEARCH("Complete",M3018)))</formula>
    </cfRule>
  </conditionalFormatting>
  <conditionalFormatting sqref="I3018">
    <cfRule type="cellIs" dxfId="11095" priority="11840" operator="greaterThan">
      <formula>2.35</formula>
    </cfRule>
  </conditionalFormatting>
  <conditionalFormatting sqref="J3020">
    <cfRule type="notContainsBlanks" dxfId="11094" priority="11835">
      <formula>LEN(TRIM(J3020))&gt;0</formula>
    </cfRule>
  </conditionalFormatting>
  <conditionalFormatting sqref="K3020">
    <cfRule type="notContainsBlanks" dxfId="11093" priority="11834">
      <formula>LEN(TRIM(K3020))&gt;0</formula>
    </cfRule>
  </conditionalFormatting>
  <conditionalFormatting sqref="M3020">
    <cfRule type="containsText" dxfId="11092" priority="11833" operator="containsText" text="Complete">
      <formula>NOT(ISERROR(SEARCH("Complete",M3020)))</formula>
    </cfRule>
  </conditionalFormatting>
  <conditionalFormatting sqref="I3020">
    <cfRule type="cellIs" dxfId="11091" priority="11832" operator="greaterThan">
      <formula>2.35</formula>
    </cfRule>
  </conditionalFormatting>
  <conditionalFormatting sqref="J3021">
    <cfRule type="notContainsBlanks" dxfId="11090" priority="11831">
      <formula>LEN(TRIM(J3021))&gt;0</formula>
    </cfRule>
  </conditionalFormatting>
  <conditionalFormatting sqref="K3021">
    <cfRule type="notContainsBlanks" dxfId="11089" priority="11830">
      <formula>LEN(TRIM(K3021))&gt;0</formula>
    </cfRule>
  </conditionalFormatting>
  <conditionalFormatting sqref="M3021">
    <cfRule type="containsText" dxfId="11088" priority="11829" operator="containsText" text="Complete">
      <formula>NOT(ISERROR(SEARCH("Complete",M3021)))</formula>
    </cfRule>
  </conditionalFormatting>
  <conditionalFormatting sqref="I3021">
    <cfRule type="cellIs" dxfId="11087" priority="11828" operator="greaterThan">
      <formula>2.35</formula>
    </cfRule>
  </conditionalFormatting>
  <conditionalFormatting sqref="J3022">
    <cfRule type="notContainsBlanks" dxfId="11086" priority="11827">
      <formula>LEN(TRIM(J3022))&gt;0</formula>
    </cfRule>
  </conditionalFormatting>
  <conditionalFormatting sqref="K3022">
    <cfRule type="notContainsBlanks" dxfId="11085" priority="11826">
      <formula>LEN(TRIM(K3022))&gt;0</formula>
    </cfRule>
  </conditionalFormatting>
  <conditionalFormatting sqref="M3022">
    <cfRule type="containsText" dxfId="11084" priority="11825" operator="containsText" text="Complete">
      <formula>NOT(ISERROR(SEARCH("Complete",M3022)))</formula>
    </cfRule>
  </conditionalFormatting>
  <conditionalFormatting sqref="I3022">
    <cfRule type="cellIs" dxfId="11083" priority="11824" operator="greaterThan">
      <formula>2.35</formula>
    </cfRule>
  </conditionalFormatting>
  <conditionalFormatting sqref="J3023">
    <cfRule type="notContainsBlanks" dxfId="11082" priority="11823">
      <formula>LEN(TRIM(J3023))&gt;0</formula>
    </cfRule>
  </conditionalFormatting>
  <conditionalFormatting sqref="K3023">
    <cfRule type="notContainsBlanks" dxfId="11081" priority="11822">
      <formula>LEN(TRIM(K3023))&gt;0</formula>
    </cfRule>
  </conditionalFormatting>
  <conditionalFormatting sqref="M3023">
    <cfRule type="containsText" dxfId="11080" priority="11821" operator="containsText" text="Complete">
      <formula>NOT(ISERROR(SEARCH("Complete",M3023)))</formula>
    </cfRule>
  </conditionalFormatting>
  <conditionalFormatting sqref="I3023">
    <cfRule type="cellIs" dxfId="11079" priority="11820" operator="greaterThan">
      <formula>2.35</formula>
    </cfRule>
  </conditionalFormatting>
  <conditionalFormatting sqref="J3024">
    <cfRule type="notContainsBlanks" dxfId="11078" priority="11819">
      <formula>LEN(TRIM(J3024))&gt;0</formula>
    </cfRule>
  </conditionalFormatting>
  <conditionalFormatting sqref="K3024">
    <cfRule type="notContainsBlanks" dxfId="11077" priority="11818">
      <formula>LEN(TRIM(K3024))&gt;0</formula>
    </cfRule>
  </conditionalFormatting>
  <conditionalFormatting sqref="M3024">
    <cfRule type="containsText" dxfId="11076" priority="11817" operator="containsText" text="Complete">
      <formula>NOT(ISERROR(SEARCH("Complete",M3024)))</formula>
    </cfRule>
  </conditionalFormatting>
  <conditionalFormatting sqref="I3024">
    <cfRule type="cellIs" dxfId="11075" priority="11816" operator="greaterThan">
      <formula>2.35</formula>
    </cfRule>
  </conditionalFormatting>
  <conditionalFormatting sqref="J3025">
    <cfRule type="notContainsBlanks" dxfId="11074" priority="11815">
      <formula>LEN(TRIM(J3025))&gt;0</formula>
    </cfRule>
  </conditionalFormatting>
  <conditionalFormatting sqref="K3025">
    <cfRule type="notContainsBlanks" dxfId="11073" priority="11814">
      <formula>LEN(TRIM(K3025))&gt;0</formula>
    </cfRule>
  </conditionalFormatting>
  <conditionalFormatting sqref="M3025">
    <cfRule type="containsText" dxfId="11072" priority="11813" operator="containsText" text="Complete">
      <formula>NOT(ISERROR(SEARCH("Complete",M3025)))</formula>
    </cfRule>
  </conditionalFormatting>
  <conditionalFormatting sqref="I3025">
    <cfRule type="cellIs" dxfId="11071" priority="11812" operator="greaterThan">
      <formula>2.35</formula>
    </cfRule>
  </conditionalFormatting>
  <conditionalFormatting sqref="J3026">
    <cfRule type="notContainsBlanks" dxfId="11070" priority="11811">
      <formula>LEN(TRIM(J3026))&gt;0</formula>
    </cfRule>
  </conditionalFormatting>
  <conditionalFormatting sqref="K3026">
    <cfRule type="notContainsBlanks" dxfId="11069" priority="11810">
      <formula>LEN(TRIM(K3026))&gt;0</formula>
    </cfRule>
  </conditionalFormatting>
  <conditionalFormatting sqref="M3026">
    <cfRule type="containsText" dxfId="11068" priority="11809" operator="containsText" text="Complete">
      <formula>NOT(ISERROR(SEARCH("Complete",M3026)))</formula>
    </cfRule>
  </conditionalFormatting>
  <conditionalFormatting sqref="I3026">
    <cfRule type="cellIs" dxfId="11067" priority="11808" operator="greaterThan">
      <formula>2.35</formula>
    </cfRule>
  </conditionalFormatting>
  <conditionalFormatting sqref="J3027">
    <cfRule type="notContainsBlanks" dxfId="11066" priority="11807">
      <formula>LEN(TRIM(J3027))&gt;0</formula>
    </cfRule>
  </conditionalFormatting>
  <conditionalFormatting sqref="K3027">
    <cfRule type="notContainsBlanks" dxfId="11065" priority="11806">
      <formula>LEN(TRIM(K3027))&gt;0</formula>
    </cfRule>
  </conditionalFormatting>
  <conditionalFormatting sqref="M3027">
    <cfRule type="containsText" dxfId="11064" priority="11805" operator="containsText" text="Complete">
      <formula>NOT(ISERROR(SEARCH("Complete",M3027)))</formula>
    </cfRule>
  </conditionalFormatting>
  <conditionalFormatting sqref="I3027">
    <cfRule type="cellIs" dxfId="11063" priority="11804" operator="greaterThan">
      <formula>2.35</formula>
    </cfRule>
  </conditionalFormatting>
  <conditionalFormatting sqref="J3028">
    <cfRule type="notContainsBlanks" dxfId="11062" priority="11803">
      <formula>LEN(TRIM(J3028))&gt;0</formula>
    </cfRule>
  </conditionalFormatting>
  <conditionalFormatting sqref="K3028">
    <cfRule type="notContainsBlanks" dxfId="11061" priority="11802">
      <formula>LEN(TRIM(K3028))&gt;0</formula>
    </cfRule>
  </conditionalFormatting>
  <conditionalFormatting sqref="M3028">
    <cfRule type="containsText" dxfId="11060" priority="11801" operator="containsText" text="Complete">
      <formula>NOT(ISERROR(SEARCH("Complete",M3028)))</formula>
    </cfRule>
  </conditionalFormatting>
  <conditionalFormatting sqref="I3028">
    <cfRule type="cellIs" dxfId="11059" priority="11800" operator="greaterThan">
      <formula>2.35</formula>
    </cfRule>
  </conditionalFormatting>
  <conditionalFormatting sqref="J3029">
    <cfRule type="notContainsBlanks" dxfId="11058" priority="11799">
      <formula>LEN(TRIM(J3029))&gt;0</formula>
    </cfRule>
  </conditionalFormatting>
  <conditionalFormatting sqref="K3029">
    <cfRule type="notContainsBlanks" dxfId="11057" priority="11798">
      <formula>LEN(TRIM(K3029))&gt;0</formula>
    </cfRule>
  </conditionalFormatting>
  <conditionalFormatting sqref="M3029">
    <cfRule type="containsText" dxfId="11056" priority="11797" operator="containsText" text="Complete">
      <formula>NOT(ISERROR(SEARCH("Complete",M3029)))</formula>
    </cfRule>
  </conditionalFormatting>
  <conditionalFormatting sqref="I3029">
    <cfRule type="cellIs" dxfId="11055" priority="11796" operator="greaterThan">
      <formula>2.35</formula>
    </cfRule>
  </conditionalFormatting>
  <conditionalFormatting sqref="J3030">
    <cfRule type="notContainsBlanks" dxfId="11054" priority="11795">
      <formula>LEN(TRIM(J3030))&gt;0</formula>
    </cfRule>
  </conditionalFormatting>
  <conditionalFormatting sqref="K3030">
    <cfRule type="notContainsBlanks" dxfId="11053" priority="11794">
      <formula>LEN(TRIM(K3030))&gt;0</formula>
    </cfRule>
  </conditionalFormatting>
  <conditionalFormatting sqref="M3030">
    <cfRule type="containsText" dxfId="11052" priority="11793" operator="containsText" text="Complete">
      <formula>NOT(ISERROR(SEARCH("Complete",M3030)))</formula>
    </cfRule>
  </conditionalFormatting>
  <conditionalFormatting sqref="I3030">
    <cfRule type="cellIs" dxfId="11051" priority="11792" operator="greaterThan">
      <formula>2.35</formula>
    </cfRule>
  </conditionalFormatting>
  <conditionalFormatting sqref="J3031">
    <cfRule type="notContainsBlanks" dxfId="11050" priority="11791">
      <formula>LEN(TRIM(J3031))&gt;0</formula>
    </cfRule>
  </conditionalFormatting>
  <conditionalFormatting sqref="K3031">
    <cfRule type="notContainsBlanks" dxfId="11049" priority="11790">
      <formula>LEN(TRIM(K3031))&gt;0</formula>
    </cfRule>
  </conditionalFormatting>
  <conditionalFormatting sqref="M3031">
    <cfRule type="containsText" dxfId="11048" priority="11789" operator="containsText" text="Complete">
      <formula>NOT(ISERROR(SEARCH("Complete",M3031)))</formula>
    </cfRule>
  </conditionalFormatting>
  <conditionalFormatting sqref="I3031">
    <cfRule type="cellIs" dxfId="11047" priority="11788" operator="greaterThan">
      <formula>2.35</formula>
    </cfRule>
  </conditionalFormatting>
  <conditionalFormatting sqref="J3032">
    <cfRule type="notContainsBlanks" dxfId="11046" priority="11787">
      <formula>LEN(TRIM(J3032))&gt;0</formula>
    </cfRule>
  </conditionalFormatting>
  <conditionalFormatting sqref="K3032">
    <cfRule type="notContainsBlanks" dxfId="11045" priority="11786">
      <formula>LEN(TRIM(K3032))&gt;0</formula>
    </cfRule>
  </conditionalFormatting>
  <conditionalFormatting sqref="M3032">
    <cfRule type="containsText" dxfId="11044" priority="11785" operator="containsText" text="Complete">
      <formula>NOT(ISERROR(SEARCH("Complete",M3032)))</formula>
    </cfRule>
  </conditionalFormatting>
  <conditionalFormatting sqref="I3032">
    <cfRule type="cellIs" dxfId="11043" priority="11784" operator="greaterThan">
      <formula>2.35</formula>
    </cfRule>
  </conditionalFormatting>
  <conditionalFormatting sqref="J3033">
    <cfRule type="notContainsBlanks" dxfId="11042" priority="11783">
      <formula>LEN(TRIM(J3033))&gt;0</formula>
    </cfRule>
  </conditionalFormatting>
  <conditionalFormatting sqref="K3033">
    <cfRule type="notContainsBlanks" dxfId="11041" priority="11782">
      <formula>LEN(TRIM(K3033))&gt;0</formula>
    </cfRule>
  </conditionalFormatting>
  <conditionalFormatting sqref="M3033">
    <cfRule type="containsText" dxfId="11040" priority="11781" operator="containsText" text="Complete">
      <formula>NOT(ISERROR(SEARCH("Complete",M3033)))</formula>
    </cfRule>
  </conditionalFormatting>
  <conditionalFormatting sqref="I3033">
    <cfRule type="cellIs" dxfId="11039" priority="11780" operator="greaterThan">
      <formula>2.35</formula>
    </cfRule>
  </conditionalFormatting>
  <conditionalFormatting sqref="J3034">
    <cfRule type="notContainsBlanks" dxfId="11038" priority="11779">
      <formula>LEN(TRIM(J3034))&gt;0</formula>
    </cfRule>
  </conditionalFormatting>
  <conditionalFormatting sqref="K3034">
    <cfRule type="notContainsBlanks" dxfId="11037" priority="11778">
      <formula>LEN(TRIM(K3034))&gt;0</formula>
    </cfRule>
  </conditionalFormatting>
  <conditionalFormatting sqref="M3034">
    <cfRule type="containsText" dxfId="11036" priority="11777" operator="containsText" text="Complete">
      <formula>NOT(ISERROR(SEARCH("Complete",M3034)))</formula>
    </cfRule>
  </conditionalFormatting>
  <conditionalFormatting sqref="I3034">
    <cfRule type="cellIs" dxfId="11035" priority="11776" operator="greaterThan">
      <formula>2.35</formula>
    </cfRule>
  </conditionalFormatting>
  <conditionalFormatting sqref="J3035">
    <cfRule type="notContainsBlanks" dxfId="11034" priority="11775">
      <formula>LEN(TRIM(J3035))&gt;0</formula>
    </cfRule>
  </conditionalFormatting>
  <conditionalFormatting sqref="K3035">
    <cfRule type="notContainsBlanks" dxfId="11033" priority="11774">
      <formula>LEN(TRIM(K3035))&gt;0</formula>
    </cfRule>
  </conditionalFormatting>
  <conditionalFormatting sqref="M3035">
    <cfRule type="containsText" dxfId="11032" priority="11773" operator="containsText" text="Complete">
      <formula>NOT(ISERROR(SEARCH("Complete",M3035)))</formula>
    </cfRule>
  </conditionalFormatting>
  <conditionalFormatting sqref="I3035">
    <cfRule type="cellIs" dxfId="11031" priority="11772" operator="greaterThan">
      <formula>2.35</formula>
    </cfRule>
  </conditionalFormatting>
  <conditionalFormatting sqref="J3036">
    <cfRule type="notContainsBlanks" dxfId="11030" priority="11747">
      <formula>LEN(TRIM(J3036))&gt;0</formula>
    </cfRule>
  </conditionalFormatting>
  <conditionalFormatting sqref="K3036">
    <cfRule type="notContainsBlanks" dxfId="11029" priority="11746">
      <formula>LEN(TRIM(K3036))&gt;0</formula>
    </cfRule>
  </conditionalFormatting>
  <conditionalFormatting sqref="M3036">
    <cfRule type="containsText" dxfId="11028" priority="11745" operator="containsText" text="Complete">
      <formula>NOT(ISERROR(SEARCH("Complete",M3036)))</formula>
    </cfRule>
  </conditionalFormatting>
  <conditionalFormatting sqref="I3036">
    <cfRule type="cellIs" dxfId="11027" priority="11744" operator="greaterThan">
      <formula>2.35</formula>
    </cfRule>
  </conditionalFormatting>
  <conditionalFormatting sqref="J3037">
    <cfRule type="notContainsBlanks" dxfId="11026" priority="11735">
      <formula>LEN(TRIM(J3037))&gt;0</formula>
    </cfRule>
  </conditionalFormatting>
  <conditionalFormatting sqref="K3037">
    <cfRule type="notContainsBlanks" dxfId="11025" priority="11734">
      <formula>LEN(TRIM(K3037))&gt;0</formula>
    </cfRule>
  </conditionalFormatting>
  <conditionalFormatting sqref="M3037">
    <cfRule type="containsText" dxfId="11024" priority="11733" operator="containsText" text="Complete">
      <formula>NOT(ISERROR(SEARCH("Complete",M3037)))</formula>
    </cfRule>
  </conditionalFormatting>
  <conditionalFormatting sqref="I3037">
    <cfRule type="cellIs" dxfId="11023" priority="11732" operator="greaterThan">
      <formula>2.35</formula>
    </cfRule>
  </conditionalFormatting>
  <conditionalFormatting sqref="J3038">
    <cfRule type="notContainsBlanks" dxfId="11022" priority="11731">
      <formula>LEN(TRIM(J3038))&gt;0</formula>
    </cfRule>
  </conditionalFormatting>
  <conditionalFormatting sqref="K3038">
    <cfRule type="notContainsBlanks" dxfId="11021" priority="11730">
      <formula>LEN(TRIM(K3038))&gt;0</formula>
    </cfRule>
  </conditionalFormatting>
  <conditionalFormatting sqref="M3038">
    <cfRule type="containsText" dxfId="11020" priority="11729" operator="containsText" text="Complete">
      <formula>NOT(ISERROR(SEARCH("Complete",M3038)))</formula>
    </cfRule>
  </conditionalFormatting>
  <conditionalFormatting sqref="I3038">
    <cfRule type="cellIs" dxfId="11019" priority="11728" operator="greaterThan">
      <formula>2.35</formula>
    </cfRule>
  </conditionalFormatting>
  <conditionalFormatting sqref="J3039">
    <cfRule type="notContainsBlanks" dxfId="11018" priority="11727">
      <formula>LEN(TRIM(J3039))&gt;0</formula>
    </cfRule>
  </conditionalFormatting>
  <conditionalFormatting sqref="K3039">
    <cfRule type="notContainsBlanks" dxfId="11017" priority="11726">
      <formula>LEN(TRIM(K3039))&gt;0</formula>
    </cfRule>
  </conditionalFormatting>
  <conditionalFormatting sqref="M3039">
    <cfRule type="containsText" dxfId="11016" priority="11725" operator="containsText" text="Complete">
      <formula>NOT(ISERROR(SEARCH("Complete",M3039)))</formula>
    </cfRule>
  </conditionalFormatting>
  <conditionalFormatting sqref="I3039">
    <cfRule type="cellIs" dxfId="11015" priority="11724" operator="greaterThan">
      <formula>2.35</formula>
    </cfRule>
  </conditionalFormatting>
  <conditionalFormatting sqref="J3040">
    <cfRule type="notContainsBlanks" dxfId="11014" priority="11723">
      <formula>LEN(TRIM(J3040))&gt;0</formula>
    </cfRule>
  </conditionalFormatting>
  <conditionalFormatting sqref="K3040">
    <cfRule type="notContainsBlanks" dxfId="11013" priority="11722">
      <formula>LEN(TRIM(K3040))&gt;0</formula>
    </cfRule>
  </conditionalFormatting>
  <conditionalFormatting sqref="M3040">
    <cfRule type="containsText" dxfId="11012" priority="11721" operator="containsText" text="Complete">
      <formula>NOT(ISERROR(SEARCH("Complete",M3040)))</formula>
    </cfRule>
  </conditionalFormatting>
  <conditionalFormatting sqref="I3040">
    <cfRule type="cellIs" dxfId="11011" priority="11720" operator="greaterThan">
      <formula>2.35</formula>
    </cfRule>
  </conditionalFormatting>
  <conditionalFormatting sqref="J3041">
    <cfRule type="notContainsBlanks" dxfId="11010" priority="11719">
      <formula>LEN(TRIM(J3041))&gt;0</formula>
    </cfRule>
  </conditionalFormatting>
  <conditionalFormatting sqref="K3041">
    <cfRule type="notContainsBlanks" dxfId="11009" priority="11718">
      <formula>LEN(TRIM(K3041))&gt;0</formula>
    </cfRule>
  </conditionalFormatting>
  <conditionalFormatting sqref="M3041">
    <cfRule type="containsText" dxfId="11008" priority="11717" operator="containsText" text="Complete">
      <formula>NOT(ISERROR(SEARCH("Complete",M3041)))</formula>
    </cfRule>
  </conditionalFormatting>
  <conditionalFormatting sqref="I3041">
    <cfRule type="cellIs" dxfId="11007" priority="11716" operator="greaterThan">
      <formula>2.35</formula>
    </cfRule>
  </conditionalFormatting>
  <conditionalFormatting sqref="J3042">
    <cfRule type="notContainsBlanks" dxfId="11006" priority="11715">
      <formula>LEN(TRIM(J3042))&gt;0</formula>
    </cfRule>
  </conditionalFormatting>
  <conditionalFormatting sqref="K3042">
    <cfRule type="notContainsBlanks" dxfId="11005" priority="11714">
      <formula>LEN(TRIM(K3042))&gt;0</formula>
    </cfRule>
  </conditionalFormatting>
  <conditionalFormatting sqref="M3042">
    <cfRule type="containsText" dxfId="11004" priority="11713" operator="containsText" text="Complete">
      <formula>NOT(ISERROR(SEARCH("Complete",M3042)))</formula>
    </cfRule>
  </conditionalFormatting>
  <conditionalFormatting sqref="I3042">
    <cfRule type="cellIs" dxfId="11003" priority="11712" operator="greaterThan">
      <formula>2.35</formula>
    </cfRule>
  </conditionalFormatting>
  <conditionalFormatting sqref="J3043">
    <cfRule type="notContainsBlanks" dxfId="11002" priority="11711">
      <formula>LEN(TRIM(J3043))&gt;0</formula>
    </cfRule>
  </conditionalFormatting>
  <conditionalFormatting sqref="K3043">
    <cfRule type="notContainsBlanks" dxfId="11001" priority="11710">
      <formula>LEN(TRIM(K3043))&gt;0</formula>
    </cfRule>
  </conditionalFormatting>
  <conditionalFormatting sqref="M3043">
    <cfRule type="containsText" dxfId="11000" priority="11709" operator="containsText" text="Complete">
      <formula>NOT(ISERROR(SEARCH("Complete",M3043)))</formula>
    </cfRule>
  </conditionalFormatting>
  <conditionalFormatting sqref="I3043">
    <cfRule type="cellIs" dxfId="10999" priority="11708" operator="greaterThan">
      <formula>2.35</formula>
    </cfRule>
  </conditionalFormatting>
  <conditionalFormatting sqref="J3044">
    <cfRule type="notContainsBlanks" dxfId="10998" priority="11707">
      <formula>LEN(TRIM(J3044))&gt;0</formula>
    </cfRule>
  </conditionalFormatting>
  <conditionalFormatting sqref="K3044">
    <cfRule type="notContainsBlanks" dxfId="10997" priority="11706">
      <formula>LEN(TRIM(K3044))&gt;0</formula>
    </cfRule>
  </conditionalFormatting>
  <conditionalFormatting sqref="M3044">
    <cfRule type="containsText" dxfId="10996" priority="11705" operator="containsText" text="Complete">
      <formula>NOT(ISERROR(SEARCH("Complete",M3044)))</formula>
    </cfRule>
  </conditionalFormatting>
  <conditionalFormatting sqref="I3044">
    <cfRule type="cellIs" dxfId="10995" priority="11704" operator="greaterThan">
      <formula>2.35</formula>
    </cfRule>
  </conditionalFormatting>
  <conditionalFormatting sqref="J3045">
    <cfRule type="notContainsBlanks" dxfId="10994" priority="11703">
      <formula>LEN(TRIM(J3045))&gt;0</formula>
    </cfRule>
  </conditionalFormatting>
  <conditionalFormatting sqref="K3045">
    <cfRule type="notContainsBlanks" dxfId="10993" priority="11702">
      <formula>LEN(TRIM(K3045))&gt;0</formula>
    </cfRule>
  </conditionalFormatting>
  <conditionalFormatting sqref="M3045">
    <cfRule type="containsText" dxfId="10992" priority="11701" operator="containsText" text="Complete">
      <formula>NOT(ISERROR(SEARCH("Complete",M3045)))</formula>
    </cfRule>
  </conditionalFormatting>
  <conditionalFormatting sqref="I3045">
    <cfRule type="cellIs" dxfId="10991" priority="11700" operator="greaterThan">
      <formula>2.35</formula>
    </cfRule>
  </conditionalFormatting>
  <conditionalFormatting sqref="J3046">
    <cfRule type="notContainsBlanks" dxfId="10990" priority="11699">
      <formula>LEN(TRIM(J3046))&gt;0</formula>
    </cfRule>
  </conditionalFormatting>
  <conditionalFormatting sqref="K3046">
    <cfRule type="notContainsBlanks" dxfId="10989" priority="11698">
      <formula>LEN(TRIM(K3046))&gt;0</formula>
    </cfRule>
  </conditionalFormatting>
  <conditionalFormatting sqref="M3046">
    <cfRule type="containsText" dxfId="10988" priority="11697" operator="containsText" text="Complete">
      <formula>NOT(ISERROR(SEARCH("Complete",M3046)))</formula>
    </cfRule>
  </conditionalFormatting>
  <conditionalFormatting sqref="I3046">
    <cfRule type="cellIs" dxfId="10987" priority="11696" operator="greaterThan">
      <formula>2.35</formula>
    </cfRule>
  </conditionalFormatting>
  <conditionalFormatting sqref="J3047">
    <cfRule type="notContainsBlanks" dxfId="10986" priority="11695">
      <formula>LEN(TRIM(J3047))&gt;0</formula>
    </cfRule>
  </conditionalFormatting>
  <conditionalFormatting sqref="K3047">
    <cfRule type="notContainsBlanks" dxfId="10985" priority="11694">
      <formula>LEN(TRIM(K3047))&gt;0</formula>
    </cfRule>
  </conditionalFormatting>
  <conditionalFormatting sqref="M3047">
    <cfRule type="containsText" dxfId="10984" priority="11693" operator="containsText" text="Complete">
      <formula>NOT(ISERROR(SEARCH("Complete",M3047)))</formula>
    </cfRule>
  </conditionalFormatting>
  <conditionalFormatting sqref="I3047">
    <cfRule type="cellIs" dxfId="10983" priority="11692" operator="greaterThan">
      <formula>2.35</formula>
    </cfRule>
  </conditionalFormatting>
  <conditionalFormatting sqref="J3048">
    <cfRule type="notContainsBlanks" dxfId="10982" priority="11691">
      <formula>LEN(TRIM(J3048))&gt;0</formula>
    </cfRule>
  </conditionalFormatting>
  <conditionalFormatting sqref="K3048">
    <cfRule type="notContainsBlanks" dxfId="10981" priority="11690">
      <formula>LEN(TRIM(K3048))&gt;0</formula>
    </cfRule>
  </conditionalFormatting>
  <conditionalFormatting sqref="M3048">
    <cfRule type="containsText" dxfId="10980" priority="11689" operator="containsText" text="Complete">
      <formula>NOT(ISERROR(SEARCH("Complete",M3048)))</formula>
    </cfRule>
  </conditionalFormatting>
  <conditionalFormatting sqref="I3048">
    <cfRule type="cellIs" dxfId="10979" priority="11688" operator="greaterThan">
      <formula>2.35</formula>
    </cfRule>
  </conditionalFormatting>
  <conditionalFormatting sqref="J3049">
    <cfRule type="notContainsBlanks" dxfId="10978" priority="11687">
      <formula>LEN(TRIM(J3049))&gt;0</formula>
    </cfRule>
  </conditionalFormatting>
  <conditionalFormatting sqref="K3049">
    <cfRule type="notContainsBlanks" dxfId="10977" priority="11686">
      <formula>LEN(TRIM(K3049))&gt;0</formula>
    </cfRule>
  </conditionalFormatting>
  <conditionalFormatting sqref="M3049">
    <cfRule type="containsText" dxfId="10976" priority="11685" operator="containsText" text="Complete">
      <formula>NOT(ISERROR(SEARCH("Complete",M3049)))</formula>
    </cfRule>
  </conditionalFormatting>
  <conditionalFormatting sqref="I3049">
    <cfRule type="cellIs" dxfId="10975" priority="11684" operator="greaterThan">
      <formula>2.35</formula>
    </cfRule>
  </conditionalFormatting>
  <conditionalFormatting sqref="J3050">
    <cfRule type="notContainsBlanks" dxfId="10974" priority="11683">
      <formula>LEN(TRIM(J3050))&gt;0</formula>
    </cfRule>
  </conditionalFormatting>
  <conditionalFormatting sqref="K3050">
    <cfRule type="notContainsBlanks" dxfId="10973" priority="11682">
      <formula>LEN(TRIM(K3050))&gt;0</formula>
    </cfRule>
  </conditionalFormatting>
  <conditionalFormatting sqref="M3050">
    <cfRule type="containsText" dxfId="10972" priority="11681" operator="containsText" text="Complete">
      <formula>NOT(ISERROR(SEARCH("Complete",M3050)))</formula>
    </cfRule>
  </conditionalFormatting>
  <conditionalFormatting sqref="I3050">
    <cfRule type="cellIs" dxfId="10971" priority="11680" operator="greaterThan">
      <formula>2.35</formula>
    </cfRule>
  </conditionalFormatting>
  <conditionalFormatting sqref="J3051">
    <cfRule type="notContainsBlanks" dxfId="10970" priority="11679">
      <formula>LEN(TRIM(J3051))&gt;0</formula>
    </cfRule>
  </conditionalFormatting>
  <conditionalFormatting sqref="K3051">
    <cfRule type="notContainsBlanks" dxfId="10969" priority="11678">
      <formula>LEN(TRIM(K3051))&gt;0</formula>
    </cfRule>
  </conditionalFormatting>
  <conditionalFormatting sqref="M3051">
    <cfRule type="containsText" dxfId="10968" priority="11677" operator="containsText" text="Complete">
      <formula>NOT(ISERROR(SEARCH("Complete",M3051)))</formula>
    </cfRule>
  </conditionalFormatting>
  <conditionalFormatting sqref="I3051">
    <cfRule type="cellIs" dxfId="10967" priority="11676" operator="greaterThan">
      <formula>2.35</formula>
    </cfRule>
  </conditionalFormatting>
  <conditionalFormatting sqref="J3052">
    <cfRule type="notContainsBlanks" dxfId="10966" priority="11675">
      <formula>LEN(TRIM(J3052))&gt;0</formula>
    </cfRule>
  </conditionalFormatting>
  <conditionalFormatting sqref="K3052">
    <cfRule type="notContainsBlanks" dxfId="10965" priority="11674">
      <formula>LEN(TRIM(K3052))&gt;0</formula>
    </cfRule>
  </conditionalFormatting>
  <conditionalFormatting sqref="M3052">
    <cfRule type="containsText" dxfId="10964" priority="11673" operator="containsText" text="Complete">
      <formula>NOT(ISERROR(SEARCH("Complete",M3052)))</formula>
    </cfRule>
  </conditionalFormatting>
  <conditionalFormatting sqref="I3052">
    <cfRule type="cellIs" dxfId="10963" priority="11672" operator="greaterThan">
      <formula>2.35</formula>
    </cfRule>
  </conditionalFormatting>
  <conditionalFormatting sqref="J3053">
    <cfRule type="notContainsBlanks" dxfId="10962" priority="11671">
      <formula>LEN(TRIM(J3053))&gt;0</formula>
    </cfRule>
  </conditionalFormatting>
  <conditionalFormatting sqref="K3053">
    <cfRule type="notContainsBlanks" dxfId="10961" priority="11670">
      <formula>LEN(TRIM(K3053))&gt;0</formula>
    </cfRule>
  </conditionalFormatting>
  <conditionalFormatting sqref="M3053">
    <cfRule type="containsText" dxfId="10960" priority="11669" operator="containsText" text="Complete">
      <formula>NOT(ISERROR(SEARCH("Complete",M3053)))</formula>
    </cfRule>
  </conditionalFormatting>
  <conditionalFormatting sqref="I3053">
    <cfRule type="cellIs" dxfId="10959" priority="11668" operator="greaterThan">
      <formula>2.35</formula>
    </cfRule>
  </conditionalFormatting>
  <conditionalFormatting sqref="J3054">
    <cfRule type="notContainsBlanks" dxfId="10958" priority="11667">
      <formula>LEN(TRIM(J3054))&gt;0</formula>
    </cfRule>
  </conditionalFormatting>
  <conditionalFormatting sqref="K3054">
    <cfRule type="notContainsBlanks" dxfId="10957" priority="11666">
      <formula>LEN(TRIM(K3054))&gt;0</formula>
    </cfRule>
  </conditionalFormatting>
  <conditionalFormatting sqref="M3054">
    <cfRule type="containsText" dxfId="10956" priority="11665" operator="containsText" text="Complete">
      <formula>NOT(ISERROR(SEARCH("Complete",M3054)))</formula>
    </cfRule>
  </conditionalFormatting>
  <conditionalFormatting sqref="I3054">
    <cfRule type="cellIs" dxfId="10955" priority="11664" operator="greaterThan">
      <formula>2.35</formula>
    </cfRule>
  </conditionalFormatting>
  <conditionalFormatting sqref="J3055">
    <cfRule type="notContainsBlanks" dxfId="10954" priority="11663">
      <formula>LEN(TRIM(J3055))&gt;0</formula>
    </cfRule>
  </conditionalFormatting>
  <conditionalFormatting sqref="K3055">
    <cfRule type="notContainsBlanks" dxfId="10953" priority="11662">
      <formula>LEN(TRIM(K3055))&gt;0</formula>
    </cfRule>
  </conditionalFormatting>
  <conditionalFormatting sqref="M3055">
    <cfRule type="containsText" dxfId="10952" priority="11661" operator="containsText" text="Complete">
      <formula>NOT(ISERROR(SEARCH("Complete",M3055)))</formula>
    </cfRule>
  </conditionalFormatting>
  <conditionalFormatting sqref="I3055">
    <cfRule type="cellIs" dxfId="10951" priority="11660" operator="greaterThan">
      <formula>2.35</formula>
    </cfRule>
  </conditionalFormatting>
  <conditionalFormatting sqref="J3056">
    <cfRule type="notContainsBlanks" dxfId="10950" priority="11659">
      <formula>LEN(TRIM(J3056))&gt;0</formula>
    </cfRule>
  </conditionalFormatting>
  <conditionalFormatting sqref="K3056">
    <cfRule type="notContainsBlanks" dxfId="10949" priority="11658">
      <formula>LEN(TRIM(K3056))&gt;0</formula>
    </cfRule>
  </conditionalFormatting>
  <conditionalFormatting sqref="M3056">
    <cfRule type="containsText" dxfId="10948" priority="11657" operator="containsText" text="Complete">
      <formula>NOT(ISERROR(SEARCH("Complete",M3056)))</formula>
    </cfRule>
  </conditionalFormatting>
  <conditionalFormatting sqref="I3056">
    <cfRule type="cellIs" dxfId="10947" priority="11656" operator="greaterThan">
      <formula>2.35</formula>
    </cfRule>
  </conditionalFormatting>
  <conditionalFormatting sqref="J3057">
    <cfRule type="notContainsBlanks" dxfId="10946" priority="11655">
      <formula>LEN(TRIM(J3057))&gt;0</formula>
    </cfRule>
  </conditionalFormatting>
  <conditionalFormatting sqref="K3057">
    <cfRule type="notContainsBlanks" dxfId="10945" priority="11654">
      <formula>LEN(TRIM(K3057))&gt;0</formula>
    </cfRule>
  </conditionalFormatting>
  <conditionalFormatting sqref="M3057">
    <cfRule type="containsText" dxfId="10944" priority="11653" operator="containsText" text="Complete">
      <formula>NOT(ISERROR(SEARCH("Complete",M3057)))</formula>
    </cfRule>
  </conditionalFormatting>
  <conditionalFormatting sqref="I3057">
    <cfRule type="cellIs" dxfId="10943" priority="11652" operator="greaterThan">
      <formula>2.35</formula>
    </cfRule>
  </conditionalFormatting>
  <conditionalFormatting sqref="J3058">
    <cfRule type="notContainsBlanks" dxfId="10942" priority="11651">
      <formula>LEN(TRIM(J3058))&gt;0</formula>
    </cfRule>
  </conditionalFormatting>
  <conditionalFormatting sqref="K3058">
    <cfRule type="notContainsBlanks" dxfId="10941" priority="11650">
      <formula>LEN(TRIM(K3058))&gt;0</formula>
    </cfRule>
  </conditionalFormatting>
  <conditionalFormatting sqref="M3058">
    <cfRule type="containsText" dxfId="10940" priority="11649" operator="containsText" text="Complete">
      <formula>NOT(ISERROR(SEARCH("Complete",M3058)))</formula>
    </cfRule>
  </conditionalFormatting>
  <conditionalFormatting sqref="I3058">
    <cfRule type="cellIs" dxfId="10939" priority="11648" operator="greaterThan">
      <formula>2.35</formula>
    </cfRule>
  </conditionalFormatting>
  <conditionalFormatting sqref="J3059">
    <cfRule type="notContainsBlanks" dxfId="10938" priority="11647">
      <formula>LEN(TRIM(J3059))&gt;0</formula>
    </cfRule>
  </conditionalFormatting>
  <conditionalFormatting sqref="K3059">
    <cfRule type="notContainsBlanks" dxfId="10937" priority="11646">
      <formula>LEN(TRIM(K3059))&gt;0</formula>
    </cfRule>
  </conditionalFormatting>
  <conditionalFormatting sqref="M3059">
    <cfRule type="containsText" dxfId="10936" priority="11645" operator="containsText" text="Complete">
      <formula>NOT(ISERROR(SEARCH("Complete",M3059)))</formula>
    </cfRule>
  </conditionalFormatting>
  <conditionalFormatting sqref="I3059">
    <cfRule type="cellIs" dxfId="10935" priority="11644" operator="greaterThan">
      <formula>2.35</formula>
    </cfRule>
  </conditionalFormatting>
  <conditionalFormatting sqref="J3060">
    <cfRule type="notContainsBlanks" dxfId="10934" priority="11643">
      <formula>LEN(TRIM(J3060))&gt;0</formula>
    </cfRule>
  </conditionalFormatting>
  <conditionalFormatting sqref="K3060">
    <cfRule type="notContainsBlanks" dxfId="10933" priority="11642">
      <formula>LEN(TRIM(K3060))&gt;0</formula>
    </cfRule>
  </conditionalFormatting>
  <conditionalFormatting sqref="M3060">
    <cfRule type="containsText" dxfId="10932" priority="11641" operator="containsText" text="Complete">
      <formula>NOT(ISERROR(SEARCH("Complete",M3060)))</formula>
    </cfRule>
  </conditionalFormatting>
  <conditionalFormatting sqref="I3060">
    <cfRule type="cellIs" dxfId="10931" priority="11640" operator="greaterThan">
      <formula>2.35</formula>
    </cfRule>
  </conditionalFormatting>
  <conditionalFormatting sqref="J3061">
    <cfRule type="notContainsBlanks" dxfId="10930" priority="11639">
      <formula>LEN(TRIM(J3061))&gt;0</formula>
    </cfRule>
  </conditionalFormatting>
  <conditionalFormatting sqref="K3061">
    <cfRule type="notContainsBlanks" dxfId="10929" priority="11638">
      <formula>LEN(TRIM(K3061))&gt;0</formula>
    </cfRule>
  </conditionalFormatting>
  <conditionalFormatting sqref="M3061">
    <cfRule type="containsText" dxfId="10928" priority="11637" operator="containsText" text="Complete">
      <formula>NOT(ISERROR(SEARCH("Complete",M3061)))</formula>
    </cfRule>
  </conditionalFormatting>
  <conditionalFormatting sqref="I3061">
    <cfRule type="cellIs" dxfId="10927" priority="11636" operator="greaterThan">
      <formula>2.35</formula>
    </cfRule>
  </conditionalFormatting>
  <conditionalFormatting sqref="J3062">
    <cfRule type="notContainsBlanks" dxfId="10926" priority="11635">
      <formula>LEN(TRIM(J3062))&gt;0</formula>
    </cfRule>
  </conditionalFormatting>
  <conditionalFormatting sqref="K3062">
    <cfRule type="notContainsBlanks" dxfId="10925" priority="11634">
      <formula>LEN(TRIM(K3062))&gt;0</formula>
    </cfRule>
  </conditionalFormatting>
  <conditionalFormatting sqref="M3062">
    <cfRule type="containsText" dxfId="10924" priority="11633" operator="containsText" text="Complete">
      <formula>NOT(ISERROR(SEARCH("Complete",M3062)))</formula>
    </cfRule>
  </conditionalFormatting>
  <conditionalFormatting sqref="I3062">
    <cfRule type="cellIs" dxfId="10923" priority="11632" operator="greaterThan">
      <formula>2.35</formula>
    </cfRule>
  </conditionalFormatting>
  <conditionalFormatting sqref="J3063">
    <cfRule type="notContainsBlanks" dxfId="10922" priority="11631">
      <formula>LEN(TRIM(J3063))&gt;0</formula>
    </cfRule>
  </conditionalFormatting>
  <conditionalFormatting sqref="K3063">
    <cfRule type="notContainsBlanks" dxfId="10921" priority="11630">
      <formula>LEN(TRIM(K3063))&gt;0</formula>
    </cfRule>
  </conditionalFormatting>
  <conditionalFormatting sqref="M3063">
    <cfRule type="containsText" dxfId="10920" priority="11629" operator="containsText" text="Complete">
      <formula>NOT(ISERROR(SEARCH("Complete",M3063)))</formula>
    </cfRule>
  </conditionalFormatting>
  <conditionalFormatting sqref="I3063">
    <cfRule type="cellIs" dxfId="10919" priority="11628" operator="greaterThan">
      <formula>2.35</formula>
    </cfRule>
  </conditionalFormatting>
  <conditionalFormatting sqref="J3064">
    <cfRule type="notContainsBlanks" dxfId="10918" priority="11627">
      <formula>LEN(TRIM(J3064))&gt;0</formula>
    </cfRule>
  </conditionalFormatting>
  <conditionalFormatting sqref="K3064">
    <cfRule type="notContainsBlanks" dxfId="10917" priority="11626">
      <formula>LEN(TRIM(K3064))&gt;0</formula>
    </cfRule>
  </conditionalFormatting>
  <conditionalFormatting sqref="M3064">
    <cfRule type="containsText" dxfId="10916" priority="11625" operator="containsText" text="Complete">
      <formula>NOT(ISERROR(SEARCH("Complete",M3064)))</formula>
    </cfRule>
  </conditionalFormatting>
  <conditionalFormatting sqref="I3064">
    <cfRule type="cellIs" dxfId="10915" priority="11624" operator="greaterThan">
      <formula>2.35</formula>
    </cfRule>
  </conditionalFormatting>
  <conditionalFormatting sqref="J3065">
    <cfRule type="notContainsBlanks" dxfId="10914" priority="11623">
      <formula>LEN(TRIM(J3065))&gt;0</formula>
    </cfRule>
  </conditionalFormatting>
  <conditionalFormatting sqref="K3065">
    <cfRule type="notContainsBlanks" dxfId="10913" priority="11622">
      <formula>LEN(TRIM(K3065))&gt;0</formula>
    </cfRule>
  </conditionalFormatting>
  <conditionalFormatting sqref="M3065">
    <cfRule type="containsText" dxfId="10912" priority="11621" operator="containsText" text="Complete">
      <formula>NOT(ISERROR(SEARCH("Complete",M3065)))</formula>
    </cfRule>
  </conditionalFormatting>
  <conditionalFormatting sqref="I3065">
    <cfRule type="cellIs" dxfId="10911" priority="11620" operator="greaterThan">
      <formula>2.35</formula>
    </cfRule>
  </conditionalFormatting>
  <conditionalFormatting sqref="J3066">
    <cfRule type="notContainsBlanks" dxfId="10910" priority="11619">
      <formula>LEN(TRIM(J3066))&gt;0</formula>
    </cfRule>
  </conditionalFormatting>
  <conditionalFormatting sqref="K3066">
    <cfRule type="notContainsBlanks" dxfId="10909" priority="11618">
      <formula>LEN(TRIM(K3066))&gt;0</formula>
    </cfRule>
  </conditionalFormatting>
  <conditionalFormatting sqref="M3066">
    <cfRule type="containsText" dxfId="10908" priority="11617" operator="containsText" text="Complete">
      <formula>NOT(ISERROR(SEARCH("Complete",M3066)))</formula>
    </cfRule>
  </conditionalFormatting>
  <conditionalFormatting sqref="I3066">
    <cfRule type="cellIs" dxfId="10907" priority="11616" operator="greaterThan">
      <formula>2.35</formula>
    </cfRule>
  </conditionalFormatting>
  <conditionalFormatting sqref="J3067">
    <cfRule type="notContainsBlanks" dxfId="10906" priority="11615">
      <formula>LEN(TRIM(J3067))&gt;0</formula>
    </cfRule>
  </conditionalFormatting>
  <conditionalFormatting sqref="K3067">
    <cfRule type="notContainsBlanks" dxfId="10905" priority="11614">
      <formula>LEN(TRIM(K3067))&gt;0</formula>
    </cfRule>
  </conditionalFormatting>
  <conditionalFormatting sqref="M3067">
    <cfRule type="containsText" dxfId="10904" priority="11613" operator="containsText" text="Complete">
      <formula>NOT(ISERROR(SEARCH("Complete",M3067)))</formula>
    </cfRule>
  </conditionalFormatting>
  <conditionalFormatting sqref="I3067">
    <cfRule type="cellIs" dxfId="10903" priority="11612" operator="greaterThan">
      <formula>2.35</formula>
    </cfRule>
  </conditionalFormatting>
  <conditionalFormatting sqref="J3068">
    <cfRule type="notContainsBlanks" dxfId="10902" priority="11611">
      <formula>LEN(TRIM(J3068))&gt;0</formula>
    </cfRule>
  </conditionalFormatting>
  <conditionalFormatting sqref="K3068">
    <cfRule type="notContainsBlanks" dxfId="10901" priority="11610">
      <formula>LEN(TRIM(K3068))&gt;0</formula>
    </cfRule>
  </conditionalFormatting>
  <conditionalFormatting sqref="M3068">
    <cfRule type="containsText" dxfId="10900" priority="11609" operator="containsText" text="Complete">
      <formula>NOT(ISERROR(SEARCH("Complete",M3068)))</formula>
    </cfRule>
  </conditionalFormatting>
  <conditionalFormatting sqref="I3068">
    <cfRule type="cellIs" dxfId="10899" priority="11608" operator="greaterThan">
      <formula>2.35</formula>
    </cfRule>
  </conditionalFormatting>
  <conditionalFormatting sqref="J3069">
    <cfRule type="notContainsBlanks" dxfId="10898" priority="11607">
      <formula>LEN(TRIM(J3069))&gt;0</formula>
    </cfRule>
  </conditionalFormatting>
  <conditionalFormatting sqref="K3069">
    <cfRule type="notContainsBlanks" dxfId="10897" priority="11606">
      <formula>LEN(TRIM(K3069))&gt;0</formula>
    </cfRule>
  </conditionalFormatting>
  <conditionalFormatting sqref="M3069">
    <cfRule type="containsText" dxfId="10896" priority="11605" operator="containsText" text="Complete">
      <formula>NOT(ISERROR(SEARCH("Complete",M3069)))</formula>
    </cfRule>
  </conditionalFormatting>
  <conditionalFormatting sqref="I3069">
    <cfRule type="cellIs" dxfId="10895" priority="11604" operator="greaterThan">
      <formula>2.35</formula>
    </cfRule>
  </conditionalFormatting>
  <conditionalFormatting sqref="J3070">
    <cfRule type="notContainsBlanks" dxfId="10894" priority="11603">
      <formula>LEN(TRIM(J3070))&gt;0</formula>
    </cfRule>
  </conditionalFormatting>
  <conditionalFormatting sqref="K3070">
    <cfRule type="notContainsBlanks" dxfId="10893" priority="11602">
      <formula>LEN(TRIM(K3070))&gt;0</formula>
    </cfRule>
  </conditionalFormatting>
  <conditionalFormatting sqref="M3070">
    <cfRule type="containsText" dxfId="10892" priority="11601" operator="containsText" text="Complete">
      <formula>NOT(ISERROR(SEARCH("Complete",M3070)))</formula>
    </cfRule>
  </conditionalFormatting>
  <conditionalFormatting sqref="I3070">
    <cfRule type="cellIs" dxfId="10891" priority="11600" operator="greaterThan">
      <formula>2.35</formula>
    </cfRule>
  </conditionalFormatting>
  <conditionalFormatting sqref="J3071">
    <cfRule type="notContainsBlanks" dxfId="10890" priority="11599">
      <formula>LEN(TRIM(J3071))&gt;0</formula>
    </cfRule>
  </conditionalFormatting>
  <conditionalFormatting sqref="K3071">
    <cfRule type="notContainsBlanks" dxfId="10889" priority="11598">
      <formula>LEN(TRIM(K3071))&gt;0</formula>
    </cfRule>
  </conditionalFormatting>
  <conditionalFormatting sqref="M3071">
    <cfRule type="containsText" dxfId="10888" priority="11597" operator="containsText" text="Complete">
      <formula>NOT(ISERROR(SEARCH("Complete",M3071)))</formula>
    </cfRule>
  </conditionalFormatting>
  <conditionalFormatting sqref="I3071">
    <cfRule type="cellIs" dxfId="10887" priority="11596" operator="greaterThan">
      <formula>2.35</formula>
    </cfRule>
  </conditionalFormatting>
  <conditionalFormatting sqref="J3072">
    <cfRule type="notContainsBlanks" dxfId="10886" priority="11595">
      <formula>LEN(TRIM(J3072))&gt;0</formula>
    </cfRule>
  </conditionalFormatting>
  <conditionalFormatting sqref="K3072">
    <cfRule type="notContainsBlanks" dxfId="10885" priority="11594">
      <formula>LEN(TRIM(K3072))&gt;0</formula>
    </cfRule>
  </conditionalFormatting>
  <conditionalFormatting sqref="M3072">
    <cfRule type="containsText" dxfId="10884" priority="11593" operator="containsText" text="Complete">
      <formula>NOT(ISERROR(SEARCH("Complete",M3072)))</formula>
    </cfRule>
  </conditionalFormatting>
  <conditionalFormatting sqref="I3072">
    <cfRule type="cellIs" dxfId="10883" priority="11592" operator="greaterThan">
      <formula>2.35</formula>
    </cfRule>
  </conditionalFormatting>
  <conditionalFormatting sqref="J3073">
    <cfRule type="notContainsBlanks" dxfId="10882" priority="11591">
      <formula>LEN(TRIM(J3073))&gt;0</formula>
    </cfRule>
  </conditionalFormatting>
  <conditionalFormatting sqref="K3073">
    <cfRule type="notContainsBlanks" dxfId="10881" priority="11590">
      <formula>LEN(TRIM(K3073))&gt;0</formula>
    </cfRule>
  </conditionalFormatting>
  <conditionalFormatting sqref="M3073">
    <cfRule type="containsText" dxfId="10880" priority="11589" operator="containsText" text="Complete">
      <formula>NOT(ISERROR(SEARCH("Complete",M3073)))</formula>
    </cfRule>
  </conditionalFormatting>
  <conditionalFormatting sqref="I3073">
    <cfRule type="cellIs" dxfId="10879" priority="11588" operator="greaterThan">
      <formula>2.35</formula>
    </cfRule>
  </conditionalFormatting>
  <conditionalFormatting sqref="J3074">
    <cfRule type="notContainsBlanks" dxfId="10878" priority="11587">
      <formula>LEN(TRIM(J3074))&gt;0</formula>
    </cfRule>
  </conditionalFormatting>
  <conditionalFormatting sqref="K3074">
    <cfRule type="notContainsBlanks" dxfId="10877" priority="11586">
      <formula>LEN(TRIM(K3074))&gt;0</formula>
    </cfRule>
  </conditionalFormatting>
  <conditionalFormatting sqref="M3074">
    <cfRule type="containsText" dxfId="10876" priority="11585" operator="containsText" text="Complete">
      <formula>NOT(ISERROR(SEARCH("Complete",M3074)))</formula>
    </cfRule>
  </conditionalFormatting>
  <conditionalFormatting sqref="I3074">
    <cfRule type="cellIs" dxfId="10875" priority="11584" operator="greaterThan">
      <formula>2.35</formula>
    </cfRule>
  </conditionalFormatting>
  <conditionalFormatting sqref="J3075">
    <cfRule type="notContainsBlanks" dxfId="10874" priority="11583">
      <formula>LEN(TRIM(J3075))&gt;0</formula>
    </cfRule>
  </conditionalFormatting>
  <conditionalFormatting sqref="K3075">
    <cfRule type="notContainsBlanks" dxfId="10873" priority="11582">
      <formula>LEN(TRIM(K3075))&gt;0</formula>
    </cfRule>
  </conditionalFormatting>
  <conditionalFormatting sqref="M3075">
    <cfRule type="containsText" dxfId="10872" priority="11581" operator="containsText" text="Complete">
      <formula>NOT(ISERROR(SEARCH("Complete",M3075)))</formula>
    </cfRule>
  </conditionalFormatting>
  <conditionalFormatting sqref="I3075">
    <cfRule type="cellIs" dxfId="10871" priority="11580" operator="greaterThan">
      <formula>2.35</formula>
    </cfRule>
  </conditionalFormatting>
  <conditionalFormatting sqref="J3076">
    <cfRule type="notContainsBlanks" dxfId="10870" priority="11579">
      <formula>LEN(TRIM(J3076))&gt;0</formula>
    </cfRule>
  </conditionalFormatting>
  <conditionalFormatting sqref="K3076">
    <cfRule type="notContainsBlanks" dxfId="10869" priority="11578">
      <formula>LEN(TRIM(K3076))&gt;0</formula>
    </cfRule>
  </conditionalFormatting>
  <conditionalFormatting sqref="M3076">
    <cfRule type="containsText" dxfId="10868" priority="11577" operator="containsText" text="Complete">
      <formula>NOT(ISERROR(SEARCH("Complete",M3076)))</formula>
    </cfRule>
  </conditionalFormatting>
  <conditionalFormatting sqref="I3076">
    <cfRule type="cellIs" dxfId="10867" priority="11576" operator="greaterThan">
      <formula>2.35</formula>
    </cfRule>
  </conditionalFormatting>
  <conditionalFormatting sqref="J3077">
    <cfRule type="notContainsBlanks" dxfId="10866" priority="11575">
      <formula>LEN(TRIM(J3077))&gt;0</formula>
    </cfRule>
  </conditionalFormatting>
  <conditionalFormatting sqref="K3077">
    <cfRule type="notContainsBlanks" dxfId="10865" priority="11574">
      <formula>LEN(TRIM(K3077))&gt;0</formula>
    </cfRule>
  </conditionalFormatting>
  <conditionalFormatting sqref="M3077">
    <cfRule type="containsText" dxfId="10864" priority="11573" operator="containsText" text="Complete">
      <formula>NOT(ISERROR(SEARCH("Complete",M3077)))</formula>
    </cfRule>
  </conditionalFormatting>
  <conditionalFormatting sqref="I3077">
    <cfRule type="cellIs" dxfId="10863" priority="11572" operator="greaterThan">
      <formula>2.35</formula>
    </cfRule>
  </conditionalFormatting>
  <conditionalFormatting sqref="J3078">
    <cfRule type="notContainsBlanks" dxfId="10862" priority="11571">
      <formula>LEN(TRIM(J3078))&gt;0</formula>
    </cfRule>
  </conditionalFormatting>
  <conditionalFormatting sqref="K3078">
    <cfRule type="notContainsBlanks" dxfId="10861" priority="11570">
      <formula>LEN(TRIM(K3078))&gt;0</formula>
    </cfRule>
  </conditionalFormatting>
  <conditionalFormatting sqref="M3078">
    <cfRule type="containsText" dxfId="10860" priority="11569" operator="containsText" text="Complete">
      <formula>NOT(ISERROR(SEARCH("Complete",M3078)))</formula>
    </cfRule>
  </conditionalFormatting>
  <conditionalFormatting sqref="I3078">
    <cfRule type="cellIs" dxfId="10859" priority="11568" operator="greaterThan">
      <formula>2.35</formula>
    </cfRule>
  </conditionalFormatting>
  <conditionalFormatting sqref="J3079">
    <cfRule type="notContainsBlanks" dxfId="10858" priority="11567">
      <formula>LEN(TRIM(J3079))&gt;0</formula>
    </cfRule>
  </conditionalFormatting>
  <conditionalFormatting sqref="K3079">
    <cfRule type="notContainsBlanks" dxfId="10857" priority="11566">
      <formula>LEN(TRIM(K3079))&gt;0</formula>
    </cfRule>
  </conditionalFormatting>
  <conditionalFormatting sqref="M3079">
    <cfRule type="containsText" dxfId="10856" priority="11565" operator="containsText" text="Complete">
      <formula>NOT(ISERROR(SEARCH("Complete",M3079)))</formula>
    </cfRule>
  </conditionalFormatting>
  <conditionalFormatting sqref="I3079">
    <cfRule type="cellIs" dxfId="10855" priority="11564" operator="greaterThan">
      <formula>2.35</formula>
    </cfRule>
  </conditionalFormatting>
  <conditionalFormatting sqref="J3080">
    <cfRule type="notContainsBlanks" dxfId="10854" priority="11563">
      <formula>LEN(TRIM(J3080))&gt;0</formula>
    </cfRule>
  </conditionalFormatting>
  <conditionalFormatting sqref="K3080">
    <cfRule type="notContainsBlanks" dxfId="10853" priority="11562">
      <formula>LEN(TRIM(K3080))&gt;0</formula>
    </cfRule>
  </conditionalFormatting>
  <conditionalFormatting sqref="M3080">
    <cfRule type="containsText" dxfId="10852" priority="11561" operator="containsText" text="Complete">
      <formula>NOT(ISERROR(SEARCH("Complete",M3080)))</formula>
    </cfRule>
  </conditionalFormatting>
  <conditionalFormatting sqref="I3080">
    <cfRule type="cellIs" dxfId="10851" priority="11560" operator="greaterThan">
      <formula>2.35</formula>
    </cfRule>
  </conditionalFormatting>
  <conditionalFormatting sqref="J3081">
    <cfRule type="notContainsBlanks" dxfId="10850" priority="11559">
      <formula>LEN(TRIM(J3081))&gt;0</formula>
    </cfRule>
  </conditionalFormatting>
  <conditionalFormatting sqref="K3081">
    <cfRule type="notContainsBlanks" dxfId="10849" priority="11558">
      <formula>LEN(TRIM(K3081))&gt;0</formula>
    </cfRule>
  </conditionalFormatting>
  <conditionalFormatting sqref="M3081">
    <cfRule type="containsText" dxfId="10848" priority="11557" operator="containsText" text="Complete">
      <formula>NOT(ISERROR(SEARCH("Complete",M3081)))</formula>
    </cfRule>
  </conditionalFormatting>
  <conditionalFormatting sqref="I3081">
    <cfRule type="cellIs" dxfId="10847" priority="11556" operator="greaterThan">
      <formula>2.35</formula>
    </cfRule>
  </conditionalFormatting>
  <conditionalFormatting sqref="J3082">
    <cfRule type="notContainsBlanks" dxfId="10846" priority="11555">
      <formula>LEN(TRIM(J3082))&gt;0</formula>
    </cfRule>
  </conditionalFormatting>
  <conditionalFormatting sqref="K3082">
    <cfRule type="notContainsBlanks" dxfId="10845" priority="11554">
      <formula>LEN(TRIM(K3082))&gt;0</formula>
    </cfRule>
  </conditionalFormatting>
  <conditionalFormatting sqref="M3082">
    <cfRule type="containsText" dxfId="10844" priority="11553" operator="containsText" text="Complete">
      <formula>NOT(ISERROR(SEARCH("Complete",M3082)))</formula>
    </cfRule>
  </conditionalFormatting>
  <conditionalFormatting sqref="I3082">
    <cfRule type="cellIs" dxfId="10843" priority="11552" operator="greaterThan">
      <formula>2.35</formula>
    </cfRule>
  </conditionalFormatting>
  <conditionalFormatting sqref="J3083">
    <cfRule type="notContainsBlanks" dxfId="10842" priority="11551">
      <formula>LEN(TRIM(J3083))&gt;0</formula>
    </cfRule>
  </conditionalFormatting>
  <conditionalFormatting sqref="K3083">
    <cfRule type="notContainsBlanks" dxfId="10841" priority="11550">
      <formula>LEN(TRIM(K3083))&gt;0</formula>
    </cfRule>
  </conditionalFormatting>
  <conditionalFormatting sqref="M3083">
    <cfRule type="containsText" dxfId="10840" priority="11549" operator="containsText" text="Complete">
      <formula>NOT(ISERROR(SEARCH("Complete",M3083)))</formula>
    </cfRule>
  </conditionalFormatting>
  <conditionalFormatting sqref="I3083">
    <cfRule type="cellIs" dxfId="10839" priority="11548" operator="greaterThan">
      <formula>2.35</formula>
    </cfRule>
  </conditionalFormatting>
  <conditionalFormatting sqref="J3084">
    <cfRule type="notContainsBlanks" dxfId="10838" priority="11547">
      <formula>LEN(TRIM(J3084))&gt;0</formula>
    </cfRule>
  </conditionalFormatting>
  <conditionalFormatting sqref="K3084">
    <cfRule type="notContainsBlanks" dxfId="10837" priority="11546">
      <formula>LEN(TRIM(K3084))&gt;0</formula>
    </cfRule>
  </conditionalFormatting>
  <conditionalFormatting sqref="M3084">
    <cfRule type="containsText" dxfId="10836" priority="11545" operator="containsText" text="Complete">
      <formula>NOT(ISERROR(SEARCH("Complete",M3084)))</formula>
    </cfRule>
  </conditionalFormatting>
  <conditionalFormatting sqref="I3084">
    <cfRule type="cellIs" dxfId="10835" priority="11544" operator="greaterThan">
      <formula>2.35</formula>
    </cfRule>
  </conditionalFormatting>
  <conditionalFormatting sqref="J3085">
    <cfRule type="notContainsBlanks" dxfId="10834" priority="11543">
      <formula>LEN(TRIM(J3085))&gt;0</formula>
    </cfRule>
  </conditionalFormatting>
  <conditionalFormatting sqref="K3085">
    <cfRule type="notContainsBlanks" dxfId="10833" priority="11542">
      <formula>LEN(TRIM(K3085))&gt;0</formula>
    </cfRule>
  </conditionalFormatting>
  <conditionalFormatting sqref="M3085">
    <cfRule type="containsText" dxfId="10832" priority="11541" operator="containsText" text="Complete">
      <formula>NOT(ISERROR(SEARCH("Complete",M3085)))</formula>
    </cfRule>
  </conditionalFormatting>
  <conditionalFormatting sqref="I3085">
    <cfRule type="cellIs" dxfId="10831" priority="11540" operator="greaterThan">
      <formula>2.35</formula>
    </cfRule>
  </conditionalFormatting>
  <conditionalFormatting sqref="J3086">
    <cfRule type="notContainsBlanks" dxfId="10830" priority="11539">
      <formula>LEN(TRIM(J3086))&gt;0</formula>
    </cfRule>
  </conditionalFormatting>
  <conditionalFormatting sqref="K3086">
    <cfRule type="notContainsBlanks" dxfId="10829" priority="11538">
      <formula>LEN(TRIM(K3086))&gt;0</formula>
    </cfRule>
  </conditionalFormatting>
  <conditionalFormatting sqref="M3086">
    <cfRule type="containsText" dxfId="10828" priority="11537" operator="containsText" text="Complete">
      <formula>NOT(ISERROR(SEARCH("Complete",M3086)))</formula>
    </cfRule>
  </conditionalFormatting>
  <conditionalFormatting sqref="I3086">
    <cfRule type="cellIs" dxfId="10827" priority="11536" operator="greaterThan">
      <formula>2.35</formula>
    </cfRule>
  </conditionalFormatting>
  <conditionalFormatting sqref="J3087">
    <cfRule type="notContainsBlanks" dxfId="10826" priority="11535">
      <formula>LEN(TRIM(J3087))&gt;0</formula>
    </cfRule>
  </conditionalFormatting>
  <conditionalFormatting sqref="K3087">
    <cfRule type="notContainsBlanks" dxfId="10825" priority="11534">
      <formula>LEN(TRIM(K3087))&gt;0</formula>
    </cfRule>
  </conditionalFormatting>
  <conditionalFormatting sqref="M3087">
    <cfRule type="containsText" dxfId="10824" priority="11533" operator="containsText" text="Complete">
      <formula>NOT(ISERROR(SEARCH("Complete",M3087)))</formula>
    </cfRule>
  </conditionalFormatting>
  <conditionalFormatting sqref="I3087">
    <cfRule type="cellIs" dxfId="10823" priority="11532" operator="greaterThan">
      <formula>2.35</formula>
    </cfRule>
  </conditionalFormatting>
  <conditionalFormatting sqref="J3088">
    <cfRule type="notContainsBlanks" dxfId="10822" priority="11531">
      <formula>LEN(TRIM(J3088))&gt;0</formula>
    </cfRule>
  </conditionalFormatting>
  <conditionalFormatting sqref="K3088">
    <cfRule type="notContainsBlanks" dxfId="10821" priority="11530">
      <formula>LEN(TRIM(K3088))&gt;0</formula>
    </cfRule>
  </conditionalFormatting>
  <conditionalFormatting sqref="M3088">
    <cfRule type="containsText" dxfId="10820" priority="11529" operator="containsText" text="Complete">
      <formula>NOT(ISERROR(SEARCH("Complete",M3088)))</formula>
    </cfRule>
  </conditionalFormatting>
  <conditionalFormatting sqref="I3088">
    <cfRule type="cellIs" dxfId="10819" priority="11528" operator="greaterThan">
      <formula>2.35</formula>
    </cfRule>
  </conditionalFormatting>
  <conditionalFormatting sqref="J3089">
    <cfRule type="notContainsBlanks" dxfId="10818" priority="11527">
      <formula>LEN(TRIM(J3089))&gt;0</formula>
    </cfRule>
  </conditionalFormatting>
  <conditionalFormatting sqref="K3089">
    <cfRule type="notContainsBlanks" dxfId="10817" priority="11526">
      <formula>LEN(TRIM(K3089))&gt;0</formula>
    </cfRule>
  </conditionalFormatting>
  <conditionalFormatting sqref="M3089">
    <cfRule type="containsText" dxfId="10816" priority="11525" operator="containsText" text="Complete">
      <formula>NOT(ISERROR(SEARCH("Complete",M3089)))</formula>
    </cfRule>
  </conditionalFormatting>
  <conditionalFormatting sqref="I3089">
    <cfRule type="cellIs" dxfId="10815" priority="11524" operator="greaterThan">
      <formula>2.35</formula>
    </cfRule>
  </conditionalFormatting>
  <conditionalFormatting sqref="J3090">
    <cfRule type="notContainsBlanks" dxfId="10814" priority="11523">
      <formula>LEN(TRIM(J3090))&gt;0</formula>
    </cfRule>
  </conditionalFormatting>
  <conditionalFormatting sqref="K3090">
    <cfRule type="notContainsBlanks" dxfId="10813" priority="11522">
      <formula>LEN(TRIM(K3090))&gt;0</formula>
    </cfRule>
  </conditionalFormatting>
  <conditionalFormatting sqref="M3090">
    <cfRule type="containsText" dxfId="10812" priority="11521" operator="containsText" text="Complete">
      <formula>NOT(ISERROR(SEARCH("Complete",M3090)))</formula>
    </cfRule>
  </conditionalFormatting>
  <conditionalFormatting sqref="I3090">
    <cfRule type="cellIs" dxfId="10811" priority="11520" operator="greaterThan">
      <formula>2.35</formula>
    </cfRule>
  </conditionalFormatting>
  <conditionalFormatting sqref="J3091">
    <cfRule type="notContainsBlanks" dxfId="10810" priority="11519">
      <formula>LEN(TRIM(J3091))&gt;0</formula>
    </cfRule>
  </conditionalFormatting>
  <conditionalFormatting sqref="K3091">
    <cfRule type="notContainsBlanks" dxfId="10809" priority="11518">
      <formula>LEN(TRIM(K3091))&gt;0</formula>
    </cfRule>
  </conditionalFormatting>
  <conditionalFormatting sqref="M3091">
    <cfRule type="containsText" dxfId="10808" priority="11517" operator="containsText" text="Complete">
      <formula>NOT(ISERROR(SEARCH("Complete",M3091)))</formula>
    </cfRule>
  </conditionalFormatting>
  <conditionalFormatting sqref="I3091">
    <cfRule type="cellIs" dxfId="10807" priority="11516" operator="greaterThan">
      <formula>2.35</formula>
    </cfRule>
  </conditionalFormatting>
  <conditionalFormatting sqref="J3092">
    <cfRule type="notContainsBlanks" dxfId="10806" priority="11515">
      <formula>LEN(TRIM(J3092))&gt;0</formula>
    </cfRule>
  </conditionalFormatting>
  <conditionalFormatting sqref="K3092">
    <cfRule type="notContainsBlanks" dxfId="10805" priority="11514">
      <formula>LEN(TRIM(K3092))&gt;0</formula>
    </cfRule>
  </conditionalFormatting>
  <conditionalFormatting sqref="M3092">
    <cfRule type="containsText" dxfId="10804" priority="11513" operator="containsText" text="Complete">
      <formula>NOT(ISERROR(SEARCH("Complete",M3092)))</formula>
    </cfRule>
  </conditionalFormatting>
  <conditionalFormatting sqref="I3092">
    <cfRule type="cellIs" dxfId="10803" priority="11512" operator="greaterThan">
      <formula>2.35</formula>
    </cfRule>
  </conditionalFormatting>
  <conditionalFormatting sqref="J3093">
    <cfRule type="notContainsBlanks" dxfId="10802" priority="11511">
      <formula>LEN(TRIM(J3093))&gt;0</formula>
    </cfRule>
  </conditionalFormatting>
  <conditionalFormatting sqref="K3093">
    <cfRule type="notContainsBlanks" dxfId="10801" priority="11510">
      <formula>LEN(TRIM(K3093))&gt;0</formula>
    </cfRule>
  </conditionalFormatting>
  <conditionalFormatting sqref="M3093">
    <cfRule type="containsText" dxfId="10800" priority="11509" operator="containsText" text="Complete">
      <formula>NOT(ISERROR(SEARCH("Complete",M3093)))</formula>
    </cfRule>
  </conditionalFormatting>
  <conditionalFormatting sqref="I3093">
    <cfRule type="cellIs" dxfId="10799" priority="11508" operator="greaterThan">
      <formula>2.35</formula>
    </cfRule>
  </conditionalFormatting>
  <conditionalFormatting sqref="J3094">
    <cfRule type="notContainsBlanks" dxfId="10798" priority="11507">
      <formula>LEN(TRIM(J3094))&gt;0</formula>
    </cfRule>
  </conditionalFormatting>
  <conditionalFormatting sqref="K3094">
    <cfRule type="notContainsBlanks" dxfId="10797" priority="11506">
      <formula>LEN(TRIM(K3094))&gt;0</formula>
    </cfRule>
  </conditionalFormatting>
  <conditionalFormatting sqref="M3094">
    <cfRule type="containsText" dxfId="10796" priority="11505" operator="containsText" text="Complete">
      <formula>NOT(ISERROR(SEARCH("Complete",M3094)))</formula>
    </cfRule>
  </conditionalFormatting>
  <conditionalFormatting sqref="I3094">
    <cfRule type="cellIs" dxfId="10795" priority="11504" operator="greaterThan">
      <formula>2.35</formula>
    </cfRule>
  </conditionalFormatting>
  <conditionalFormatting sqref="J3095">
    <cfRule type="notContainsBlanks" dxfId="10794" priority="11503">
      <formula>LEN(TRIM(J3095))&gt;0</formula>
    </cfRule>
  </conditionalFormatting>
  <conditionalFormatting sqref="K3095">
    <cfRule type="notContainsBlanks" dxfId="10793" priority="11502">
      <formula>LEN(TRIM(K3095))&gt;0</formula>
    </cfRule>
  </conditionalFormatting>
  <conditionalFormatting sqref="M3095">
    <cfRule type="containsText" dxfId="10792" priority="11501" operator="containsText" text="Complete">
      <formula>NOT(ISERROR(SEARCH("Complete",M3095)))</formula>
    </cfRule>
  </conditionalFormatting>
  <conditionalFormatting sqref="I3095">
    <cfRule type="cellIs" dxfId="10791" priority="11500" operator="greaterThan">
      <formula>2.35</formula>
    </cfRule>
  </conditionalFormatting>
  <conditionalFormatting sqref="J3096">
    <cfRule type="notContainsBlanks" dxfId="10790" priority="11499">
      <formula>LEN(TRIM(J3096))&gt;0</formula>
    </cfRule>
  </conditionalFormatting>
  <conditionalFormatting sqref="K3096">
    <cfRule type="notContainsBlanks" dxfId="10789" priority="11498">
      <formula>LEN(TRIM(K3096))&gt;0</formula>
    </cfRule>
  </conditionalFormatting>
  <conditionalFormatting sqref="M3096">
    <cfRule type="containsText" dxfId="10788" priority="11497" operator="containsText" text="Complete">
      <formula>NOT(ISERROR(SEARCH("Complete",M3096)))</formula>
    </cfRule>
  </conditionalFormatting>
  <conditionalFormatting sqref="I3096">
    <cfRule type="cellIs" dxfId="10787" priority="11496" operator="greaterThan">
      <formula>2.35</formula>
    </cfRule>
  </conditionalFormatting>
  <conditionalFormatting sqref="J3097">
    <cfRule type="notContainsBlanks" dxfId="10786" priority="11487">
      <formula>LEN(TRIM(J3097))&gt;0</formula>
    </cfRule>
  </conditionalFormatting>
  <conditionalFormatting sqref="K3097">
    <cfRule type="notContainsBlanks" dxfId="10785" priority="11486">
      <formula>LEN(TRIM(K3097))&gt;0</formula>
    </cfRule>
  </conditionalFormatting>
  <conditionalFormatting sqref="M3097">
    <cfRule type="containsText" dxfId="10784" priority="11485" operator="containsText" text="Complete">
      <formula>NOT(ISERROR(SEARCH("Complete",M3097)))</formula>
    </cfRule>
  </conditionalFormatting>
  <conditionalFormatting sqref="I3097">
    <cfRule type="cellIs" dxfId="10783" priority="11484" operator="greaterThan">
      <formula>2.35</formula>
    </cfRule>
  </conditionalFormatting>
  <conditionalFormatting sqref="J3098">
    <cfRule type="notContainsBlanks" dxfId="10782" priority="11483">
      <formula>LEN(TRIM(J3098))&gt;0</formula>
    </cfRule>
  </conditionalFormatting>
  <conditionalFormatting sqref="K3098">
    <cfRule type="notContainsBlanks" dxfId="10781" priority="11482">
      <formula>LEN(TRIM(K3098))&gt;0</formula>
    </cfRule>
  </conditionalFormatting>
  <conditionalFormatting sqref="M3098">
    <cfRule type="containsText" dxfId="10780" priority="11481" operator="containsText" text="Complete">
      <formula>NOT(ISERROR(SEARCH("Complete",M3098)))</formula>
    </cfRule>
  </conditionalFormatting>
  <conditionalFormatting sqref="I3098">
    <cfRule type="cellIs" dxfId="10779" priority="11480" operator="greaterThan">
      <formula>2.35</formula>
    </cfRule>
  </conditionalFormatting>
  <conditionalFormatting sqref="J3099">
    <cfRule type="notContainsBlanks" dxfId="10778" priority="11479">
      <formula>LEN(TRIM(J3099))&gt;0</formula>
    </cfRule>
  </conditionalFormatting>
  <conditionalFormatting sqref="K3099">
    <cfRule type="notContainsBlanks" dxfId="10777" priority="11478">
      <formula>LEN(TRIM(K3099))&gt;0</formula>
    </cfRule>
  </conditionalFormatting>
  <conditionalFormatting sqref="M3099">
    <cfRule type="containsText" dxfId="10776" priority="11477" operator="containsText" text="Complete">
      <formula>NOT(ISERROR(SEARCH("Complete",M3099)))</formula>
    </cfRule>
  </conditionalFormatting>
  <conditionalFormatting sqref="I3099">
    <cfRule type="cellIs" dxfId="10775" priority="11476" operator="greaterThan">
      <formula>2.35</formula>
    </cfRule>
  </conditionalFormatting>
  <conditionalFormatting sqref="J3100">
    <cfRule type="notContainsBlanks" dxfId="10774" priority="11475">
      <formula>LEN(TRIM(J3100))&gt;0</formula>
    </cfRule>
  </conditionalFormatting>
  <conditionalFormatting sqref="K3100">
    <cfRule type="notContainsBlanks" dxfId="10773" priority="11474">
      <formula>LEN(TRIM(K3100))&gt;0</formula>
    </cfRule>
  </conditionalFormatting>
  <conditionalFormatting sqref="M3100">
    <cfRule type="containsText" dxfId="10772" priority="11473" operator="containsText" text="Complete">
      <formula>NOT(ISERROR(SEARCH("Complete",M3100)))</formula>
    </cfRule>
  </conditionalFormatting>
  <conditionalFormatting sqref="I3100">
    <cfRule type="cellIs" dxfId="10771" priority="11472" operator="greaterThan">
      <formula>2.35</formula>
    </cfRule>
  </conditionalFormatting>
  <conditionalFormatting sqref="J3101">
    <cfRule type="notContainsBlanks" dxfId="10770" priority="11471">
      <formula>LEN(TRIM(J3101))&gt;0</formula>
    </cfRule>
  </conditionalFormatting>
  <conditionalFormatting sqref="K3101">
    <cfRule type="notContainsBlanks" dxfId="10769" priority="11470">
      <formula>LEN(TRIM(K3101))&gt;0</formula>
    </cfRule>
  </conditionalFormatting>
  <conditionalFormatting sqref="M3101">
    <cfRule type="containsText" dxfId="10768" priority="11469" operator="containsText" text="Complete">
      <formula>NOT(ISERROR(SEARCH("Complete",M3101)))</formula>
    </cfRule>
  </conditionalFormatting>
  <conditionalFormatting sqref="I3101">
    <cfRule type="cellIs" dxfId="10767" priority="11468" operator="greaterThan">
      <formula>2.35</formula>
    </cfRule>
  </conditionalFormatting>
  <conditionalFormatting sqref="J3102">
    <cfRule type="notContainsBlanks" dxfId="10766" priority="11467">
      <formula>LEN(TRIM(J3102))&gt;0</formula>
    </cfRule>
  </conditionalFormatting>
  <conditionalFormatting sqref="K3102">
    <cfRule type="notContainsBlanks" dxfId="10765" priority="11466">
      <formula>LEN(TRIM(K3102))&gt;0</formula>
    </cfRule>
  </conditionalFormatting>
  <conditionalFormatting sqref="M3102">
    <cfRule type="containsText" dxfId="10764" priority="11465" operator="containsText" text="Complete">
      <formula>NOT(ISERROR(SEARCH("Complete",M3102)))</formula>
    </cfRule>
  </conditionalFormatting>
  <conditionalFormatting sqref="I3102">
    <cfRule type="cellIs" dxfId="10763" priority="11464" operator="greaterThan">
      <formula>2.35</formula>
    </cfRule>
  </conditionalFormatting>
  <conditionalFormatting sqref="J3103">
    <cfRule type="notContainsBlanks" dxfId="10762" priority="11463">
      <formula>LEN(TRIM(J3103))&gt;0</formula>
    </cfRule>
  </conditionalFormatting>
  <conditionalFormatting sqref="K3103">
    <cfRule type="notContainsBlanks" dxfId="10761" priority="11462">
      <formula>LEN(TRIM(K3103))&gt;0</formula>
    </cfRule>
  </conditionalFormatting>
  <conditionalFormatting sqref="M3103">
    <cfRule type="containsText" dxfId="10760" priority="11461" operator="containsText" text="Complete">
      <formula>NOT(ISERROR(SEARCH("Complete",M3103)))</formula>
    </cfRule>
  </conditionalFormatting>
  <conditionalFormatting sqref="I3103">
    <cfRule type="cellIs" dxfId="10759" priority="11460" operator="greaterThan">
      <formula>2.35</formula>
    </cfRule>
  </conditionalFormatting>
  <conditionalFormatting sqref="J3104">
    <cfRule type="notContainsBlanks" dxfId="10758" priority="11459">
      <formula>LEN(TRIM(J3104))&gt;0</formula>
    </cfRule>
  </conditionalFormatting>
  <conditionalFormatting sqref="K3104">
    <cfRule type="notContainsBlanks" dxfId="10757" priority="11458">
      <formula>LEN(TRIM(K3104))&gt;0</formula>
    </cfRule>
  </conditionalFormatting>
  <conditionalFormatting sqref="M3104">
    <cfRule type="containsText" dxfId="10756" priority="11457" operator="containsText" text="Complete">
      <formula>NOT(ISERROR(SEARCH("Complete",M3104)))</formula>
    </cfRule>
  </conditionalFormatting>
  <conditionalFormatting sqref="I3104">
    <cfRule type="cellIs" dxfId="10755" priority="11456" operator="greaterThan">
      <formula>2.35</formula>
    </cfRule>
  </conditionalFormatting>
  <conditionalFormatting sqref="J3105">
    <cfRule type="notContainsBlanks" dxfId="10754" priority="11455">
      <formula>LEN(TRIM(J3105))&gt;0</formula>
    </cfRule>
  </conditionalFormatting>
  <conditionalFormatting sqref="K3105">
    <cfRule type="notContainsBlanks" dxfId="10753" priority="11454">
      <formula>LEN(TRIM(K3105))&gt;0</formula>
    </cfRule>
  </conditionalFormatting>
  <conditionalFormatting sqref="M3105">
    <cfRule type="containsText" dxfId="10752" priority="11453" operator="containsText" text="Complete">
      <formula>NOT(ISERROR(SEARCH("Complete",M3105)))</formula>
    </cfRule>
  </conditionalFormatting>
  <conditionalFormatting sqref="I3105">
    <cfRule type="cellIs" dxfId="10751" priority="11452" operator="greaterThan">
      <formula>2.35</formula>
    </cfRule>
  </conditionalFormatting>
  <conditionalFormatting sqref="J3106">
    <cfRule type="notContainsBlanks" dxfId="10750" priority="11451">
      <formula>LEN(TRIM(J3106))&gt;0</formula>
    </cfRule>
  </conditionalFormatting>
  <conditionalFormatting sqref="K3106">
    <cfRule type="notContainsBlanks" dxfId="10749" priority="11450">
      <formula>LEN(TRIM(K3106))&gt;0</formula>
    </cfRule>
  </conditionalFormatting>
  <conditionalFormatting sqref="M3106">
    <cfRule type="containsText" dxfId="10748" priority="11449" operator="containsText" text="Complete">
      <formula>NOT(ISERROR(SEARCH("Complete",M3106)))</formula>
    </cfRule>
  </conditionalFormatting>
  <conditionalFormatting sqref="I3106">
    <cfRule type="cellIs" dxfId="10747" priority="11448" operator="greaterThan">
      <formula>2.35</formula>
    </cfRule>
  </conditionalFormatting>
  <conditionalFormatting sqref="J3107">
    <cfRule type="notContainsBlanks" dxfId="10746" priority="11447">
      <formula>LEN(TRIM(J3107))&gt;0</formula>
    </cfRule>
  </conditionalFormatting>
  <conditionalFormatting sqref="K3107">
    <cfRule type="notContainsBlanks" dxfId="10745" priority="11446">
      <formula>LEN(TRIM(K3107))&gt;0</formula>
    </cfRule>
  </conditionalFormatting>
  <conditionalFormatting sqref="M3107">
    <cfRule type="containsText" dxfId="10744" priority="11445" operator="containsText" text="Complete">
      <formula>NOT(ISERROR(SEARCH("Complete",M3107)))</formula>
    </cfRule>
  </conditionalFormatting>
  <conditionalFormatting sqref="I3107">
    <cfRule type="cellIs" dxfId="10743" priority="11444" operator="greaterThan">
      <formula>2.35</formula>
    </cfRule>
  </conditionalFormatting>
  <conditionalFormatting sqref="J3108">
    <cfRule type="notContainsBlanks" dxfId="10742" priority="11443">
      <formula>LEN(TRIM(J3108))&gt;0</formula>
    </cfRule>
  </conditionalFormatting>
  <conditionalFormatting sqref="K3108">
    <cfRule type="notContainsBlanks" dxfId="10741" priority="11442">
      <formula>LEN(TRIM(K3108))&gt;0</formula>
    </cfRule>
  </conditionalFormatting>
  <conditionalFormatting sqref="M3108">
    <cfRule type="containsText" dxfId="10740" priority="11441" operator="containsText" text="Complete">
      <formula>NOT(ISERROR(SEARCH("Complete",M3108)))</formula>
    </cfRule>
  </conditionalFormatting>
  <conditionalFormatting sqref="I3108">
    <cfRule type="cellIs" dxfId="10739" priority="11440" operator="greaterThan">
      <formula>2.35</formula>
    </cfRule>
  </conditionalFormatting>
  <conditionalFormatting sqref="J3109">
    <cfRule type="notContainsBlanks" dxfId="10738" priority="11439">
      <formula>LEN(TRIM(J3109))&gt;0</formula>
    </cfRule>
  </conditionalFormatting>
  <conditionalFormatting sqref="K3109">
    <cfRule type="notContainsBlanks" dxfId="10737" priority="11438">
      <formula>LEN(TRIM(K3109))&gt;0</formula>
    </cfRule>
  </conditionalFormatting>
  <conditionalFormatting sqref="M3109">
    <cfRule type="containsText" dxfId="10736" priority="11437" operator="containsText" text="Complete">
      <formula>NOT(ISERROR(SEARCH("Complete",M3109)))</formula>
    </cfRule>
  </conditionalFormatting>
  <conditionalFormatting sqref="I3109">
    <cfRule type="cellIs" dxfId="10735" priority="11436" operator="greaterThan">
      <formula>2.35</formula>
    </cfRule>
  </conditionalFormatting>
  <conditionalFormatting sqref="J3110">
    <cfRule type="notContainsBlanks" dxfId="10734" priority="11435">
      <formula>LEN(TRIM(J3110))&gt;0</formula>
    </cfRule>
  </conditionalFormatting>
  <conditionalFormatting sqref="K3110">
    <cfRule type="notContainsBlanks" dxfId="10733" priority="11434">
      <formula>LEN(TRIM(K3110))&gt;0</formula>
    </cfRule>
  </conditionalFormatting>
  <conditionalFormatting sqref="M3110">
    <cfRule type="containsText" dxfId="10732" priority="11433" operator="containsText" text="Complete">
      <formula>NOT(ISERROR(SEARCH("Complete",M3110)))</formula>
    </cfRule>
  </conditionalFormatting>
  <conditionalFormatting sqref="I3110">
    <cfRule type="cellIs" dxfId="10731" priority="11432" operator="greaterThan">
      <formula>2.35</formula>
    </cfRule>
  </conditionalFormatting>
  <conditionalFormatting sqref="J3111">
    <cfRule type="notContainsBlanks" dxfId="10730" priority="11431">
      <formula>LEN(TRIM(J3111))&gt;0</formula>
    </cfRule>
  </conditionalFormatting>
  <conditionalFormatting sqref="K3111">
    <cfRule type="notContainsBlanks" dxfId="10729" priority="11430">
      <formula>LEN(TRIM(K3111))&gt;0</formula>
    </cfRule>
  </conditionalFormatting>
  <conditionalFormatting sqref="M3111">
    <cfRule type="containsText" dxfId="10728" priority="11429" operator="containsText" text="Complete">
      <formula>NOT(ISERROR(SEARCH("Complete",M3111)))</formula>
    </cfRule>
  </conditionalFormatting>
  <conditionalFormatting sqref="I3111">
    <cfRule type="cellIs" dxfId="10727" priority="11428" operator="greaterThan">
      <formula>2.35</formula>
    </cfRule>
  </conditionalFormatting>
  <conditionalFormatting sqref="J3112">
    <cfRule type="notContainsBlanks" dxfId="10726" priority="11427">
      <formula>LEN(TRIM(J3112))&gt;0</formula>
    </cfRule>
  </conditionalFormatting>
  <conditionalFormatting sqref="K3112">
    <cfRule type="notContainsBlanks" dxfId="10725" priority="11426">
      <formula>LEN(TRIM(K3112))&gt;0</formula>
    </cfRule>
  </conditionalFormatting>
  <conditionalFormatting sqref="M3112">
    <cfRule type="containsText" dxfId="10724" priority="11425" operator="containsText" text="Complete">
      <formula>NOT(ISERROR(SEARCH("Complete",M3112)))</formula>
    </cfRule>
  </conditionalFormatting>
  <conditionalFormatting sqref="I3112">
    <cfRule type="cellIs" dxfId="10723" priority="11423" operator="greaterThan">
      <formula>2.35</formula>
    </cfRule>
  </conditionalFormatting>
  <conditionalFormatting sqref="J3113">
    <cfRule type="notContainsBlanks" dxfId="10722" priority="11422">
      <formula>LEN(TRIM(J3113))&gt;0</formula>
    </cfRule>
  </conditionalFormatting>
  <conditionalFormatting sqref="K3113">
    <cfRule type="notContainsBlanks" dxfId="10721" priority="11421">
      <formula>LEN(TRIM(K3113))&gt;0</formula>
    </cfRule>
  </conditionalFormatting>
  <conditionalFormatting sqref="M3113">
    <cfRule type="containsText" dxfId="10720" priority="11420" operator="containsText" text="Complete">
      <formula>NOT(ISERROR(SEARCH("Complete",M3113)))</formula>
    </cfRule>
  </conditionalFormatting>
  <conditionalFormatting sqref="I3113">
    <cfRule type="cellIs" dxfId="10719" priority="11419" operator="greaterThan">
      <formula>2.35</formula>
    </cfRule>
  </conditionalFormatting>
  <conditionalFormatting sqref="J3114">
    <cfRule type="notContainsBlanks" dxfId="10718" priority="11418">
      <formula>LEN(TRIM(J3114))&gt;0</formula>
    </cfRule>
  </conditionalFormatting>
  <conditionalFormatting sqref="K3114">
    <cfRule type="notContainsBlanks" dxfId="10717" priority="11417">
      <formula>LEN(TRIM(K3114))&gt;0</formula>
    </cfRule>
  </conditionalFormatting>
  <conditionalFormatting sqref="M3114">
    <cfRule type="containsText" dxfId="10716" priority="11416" operator="containsText" text="Complete">
      <formula>NOT(ISERROR(SEARCH("Complete",M3114)))</formula>
    </cfRule>
  </conditionalFormatting>
  <conditionalFormatting sqref="I3114">
    <cfRule type="cellIs" dxfId="10715" priority="11415" operator="greaterThan">
      <formula>2.35</formula>
    </cfRule>
  </conditionalFormatting>
  <conditionalFormatting sqref="J3115">
    <cfRule type="notContainsBlanks" dxfId="10714" priority="11414">
      <formula>LEN(TRIM(J3115))&gt;0</formula>
    </cfRule>
  </conditionalFormatting>
  <conditionalFormatting sqref="K3115">
    <cfRule type="notContainsBlanks" dxfId="10713" priority="11413">
      <formula>LEN(TRIM(K3115))&gt;0</formula>
    </cfRule>
  </conditionalFormatting>
  <conditionalFormatting sqref="M3115">
    <cfRule type="containsText" dxfId="10712" priority="11412" operator="containsText" text="Complete">
      <formula>NOT(ISERROR(SEARCH("Complete",M3115)))</formula>
    </cfRule>
  </conditionalFormatting>
  <conditionalFormatting sqref="I3115">
    <cfRule type="cellIs" dxfId="10711" priority="11411" operator="greaterThan">
      <formula>2.35</formula>
    </cfRule>
  </conditionalFormatting>
  <conditionalFormatting sqref="J3116">
    <cfRule type="notContainsBlanks" dxfId="10710" priority="11410">
      <formula>LEN(TRIM(J3116))&gt;0</formula>
    </cfRule>
  </conditionalFormatting>
  <conditionalFormatting sqref="K3116">
    <cfRule type="notContainsBlanks" dxfId="10709" priority="11409">
      <formula>LEN(TRIM(K3116))&gt;0</formula>
    </cfRule>
  </conditionalFormatting>
  <conditionalFormatting sqref="M3116">
    <cfRule type="containsText" dxfId="10708" priority="11408" operator="containsText" text="Complete">
      <formula>NOT(ISERROR(SEARCH("Complete",M3116)))</formula>
    </cfRule>
  </conditionalFormatting>
  <conditionalFormatting sqref="I3116">
    <cfRule type="cellIs" dxfId="10707" priority="11407" operator="greaterThan">
      <formula>2.35</formula>
    </cfRule>
  </conditionalFormatting>
  <conditionalFormatting sqref="J3117">
    <cfRule type="notContainsBlanks" dxfId="10706" priority="11406">
      <formula>LEN(TRIM(J3117))&gt;0</formula>
    </cfRule>
  </conditionalFormatting>
  <conditionalFormatting sqref="K3117">
    <cfRule type="notContainsBlanks" dxfId="10705" priority="11405">
      <formula>LEN(TRIM(K3117))&gt;0</formula>
    </cfRule>
  </conditionalFormatting>
  <conditionalFormatting sqref="M3117">
    <cfRule type="containsText" dxfId="10704" priority="11404" operator="containsText" text="Complete">
      <formula>NOT(ISERROR(SEARCH("Complete",M3117)))</formula>
    </cfRule>
  </conditionalFormatting>
  <conditionalFormatting sqref="I3117">
    <cfRule type="cellIs" dxfId="10703" priority="11403" operator="greaterThan">
      <formula>2.35</formula>
    </cfRule>
  </conditionalFormatting>
  <conditionalFormatting sqref="J3118">
    <cfRule type="notContainsBlanks" dxfId="10702" priority="11402">
      <formula>LEN(TRIM(J3118))&gt;0</formula>
    </cfRule>
  </conditionalFormatting>
  <conditionalFormatting sqref="K3118">
    <cfRule type="notContainsBlanks" dxfId="10701" priority="11401">
      <formula>LEN(TRIM(K3118))&gt;0</formula>
    </cfRule>
  </conditionalFormatting>
  <conditionalFormatting sqref="M3118">
    <cfRule type="containsText" dxfId="10700" priority="11400" operator="containsText" text="Complete">
      <formula>NOT(ISERROR(SEARCH("Complete",M3118)))</formula>
    </cfRule>
  </conditionalFormatting>
  <conditionalFormatting sqref="I3118">
    <cfRule type="cellIs" dxfId="10699" priority="11399" operator="greaterThan">
      <formula>2.35</formula>
    </cfRule>
  </conditionalFormatting>
  <conditionalFormatting sqref="J3119">
    <cfRule type="notContainsBlanks" dxfId="10698" priority="11398">
      <formula>LEN(TRIM(J3119))&gt;0</formula>
    </cfRule>
  </conditionalFormatting>
  <conditionalFormatting sqref="K3119">
    <cfRule type="notContainsBlanks" dxfId="10697" priority="11397">
      <formula>LEN(TRIM(K3119))&gt;0</formula>
    </cfRule>
  </conditionalFormatting>
  <conditionalFormatting sqref="M3119">
    <cfRule type="containsText" dxfId="10696" priority="11396" operator="containsText" text="Complete">
      <formula>NOT(ISERROR(SEARCH("Complete",M3119)))</formula>
    </cfRule>
  </conditionalFormatting>
  <conditionalFormatting sqref="I3119">
    <cfRule type="cellIs" dxfId="10695" priority="11395" operator="greaterThan">
      <formula>2.35</formula>
    </cfRule>
  </conditionalFormatting>
  <conditionalFormatting sqref="J3120">
    <cfRule type="notContainsBlanks" dxfId="10694" priority="11394">
      <formula>LEN(TRIM(J3120))&gt;0</formula>
    </cfRule>
  </conditionalFormatting>
  <conditionalFormatting sqref="K3120">
    <cfRule type="notContainsBlanks" dxfId="10693" priority="11393">
      <formula>LEN(TRIM(K3120))&gt;0</formula>
    </cfRule>
  </conditionalFormatting>
  <conditionalFormatting sqref="M3120">
    <cfRule type="containsText" dxfId="10692" priority="11392" operator="containsText" text="Complete">
      <formula>NOT(ISERROR(SEARCH("Complete",M3120)))</formula>
    </cfRule>
  </conditionalFormatting>
  <conditionalFormatting sqref="I3120">
    <cfRule type="cellIs" dxfId="10691" priority="11391" operator="greaterThan">
      <formula>2.35</formula>
    </cfRule>
  </conditionalFormatting>
  <conditionalFormatting sqref="J3121">
    <cfRule type="notContainsBlanks" dxfId="10690" priority="11390">
      <formula>LEN(TRIM(J3121))&gt;0</formula>
    </cfRule>
  </conditionalFormatting>
  <conditionalFormatting sqref="K3121">
    <cfRule type="notContainsBlanks" dxfId="10689" priority="11389">
      <formula>LEN(TRIM(K3121))&gt;0</formula>
    </cfRule>
  </conditionalFormatting>
  <conditionalFormatting sqref="M3121">
    <cfRule type="containsText" dxfId="10688" priority="11388" operator="containsText" text="Complete">
      <formula>NOT(ISERROR(SEARCH("Complete",M3121)))</formula>
    </cfRule>
  </conditionalFormatting>
  <conditionalFormatting sqref="I3121">
    <cfRule type="cellIs" dxfId="10687" priority="11387" operator="greaterThan">
      <formula>2.35</formula>
    </cfRule>
  </conditionalFormatting>
  <conditionalFormatting sqref="J3122">
    <cfRule type="notContainsBlanks" dxfId="10686" priority="11386">
      <formula>LEN(TRIM(J3122))&gt;0</formula>
    </cfRule>
  </conditionalFormatting>
  <conditionalFormatting sqref="K3122">
    <cfRule type="notContainsBlanks" dxfId="10685" priority="11385">
      <formula>LEN(TRIM(K3122))&gt;0</formula>
    </cfRule>
  </conditionalFormatting>
  <conditionalFormatting sqref="M3122">
    <cfRule type="containsText" dxfId="10684" priority="11384" operator="containsText" text="Complete">
      <formula>NOT(ISERROR(SEARCH("Complete",M3122)))</formula>
    </cfRule>
  </conditionalFormatting>
  <conditionalFormatting sqref="I3122">
    <cfRule type="cellIs" dxfId="10683" priority="11383" operator="greaterThan">
      <formula>2.35</formula>
    </cfRule>
  </conditionalFormatting>
  <conditionalFormatting sqref="J3123">
    <cfRule type="notContainsBlanks" dxfId="10682" priority="11382">
      <formula>LEN(TRIM(J3123))&gt;0</formula>
    </cfRule>
  </conditionalFormatting>
  <conditionalFormatting sqref="K3123">
    <cfRule type="notContainsBlanks" dxfId="10681" priority="11381">
      <formula>LEN(TRIM(K3123))&gt;0</formula>
    </cfRule>
  </conditionalFormatting>
  <conditionalFormatting sqref="M3123">
    <cfRule type="containsText" dxfId="10680" priority="11380" operator="containsText" text="Complete">
      <formula>NOT(ISERROR(SEARCH("Complete",M3123)))</formula>
    </cfRule>
  </conditionalFormatting>
  <conditionalFormatting sqref="I3123">
    <cfRule type="cellIs" dxfId="10679" priority="11379" operator="greaterThan">
      <formula>2.35</formula>
    </cfRule>
  </conditionalFormatting>
  <conditionalFormatting sqref="J3124">
    <cfRule type="notContainsBlanks" dxfId="10678" priority="11378">
      <formula>LEN(TRIM(J3124))&gt;0</formula>
    </cfRule>
  </conditionalFormatting>
  <conditionalFormatting sqref="K3124">
    <cfRule type="notContainsBlanks" dxfId="10677" priority="11377">
      <formula>LEN(TRIM(K3124))&gt;0</formula>
    </cfRule>
  </conditionalFormatting>
  <conditionalFormatting sqref="M3124">
    <cfRule type="containsText" dxfId="10676" priority="11376" operator="containsText" text="Complete">
      <formula>NOT(ISERROR(SEARCH("Complete",M3124)))</formula>
    </cfRule>
  </conditionalFormatting>
  <conditionalFormatting sqref="I3124">
    <cfRule type="cellIs" dxfId="10675" priority="11375" operator="greaterThan">
      <formula>2.35</formula>
    </cfRule>
  </conditionalFormatting>
  <conditionalFormatting sqref="J3125">
    <cfRule type="notContainsBlanks" dxfId="10674" priority="11374">
      <formula>LEN(TRIM(J3125))&gt;0</formula>
    </cfRule>
  </conditionalFormatting>
  <conditionalFormatting sqref="K3125">
    <cfRule type="notContainsBlanks" dxfId="10673" priority="11373">
      <formula>LEN(TRIM(K3125))&gt;0</formula>
    </cfRule>
  </conditionalFormatting>
  <conditionalFormatting sqref="M3125">
    <cfRule type="containsText" dxfId="10672" priority="11372" operator="containsText" text="Complete">
      <formula>NOT(ISERROR(SEARCH("Complete",M3125)))</formula>
    </cfRule>
  </conditionalFormatting>
  <conditionalFormatting sqref="I3125">
    <cfRule type="cellIs" dxfId="10671" priority="11371" operator="greaterThan">
      <formula>2.35</formula>
    </cfRule>
  </conditionalFormatting>
  <conditionalFormatting sqref="J3126">
    <cfRule type="notContainsBlanks" dxfId="10670" priority="11370">
      <formula>LEN(TRIM(J3126))&gt;0</formula>
    </cfRule>
  </conditionalFormatting>
  <conditionalFormatting sqref="K3126">
    <cfRule type="notContainsBlanks" dxfId="10669" priority="11369">
      <formula>LEN(TRIM(K3126))&gt;0</formula>
    </cfRule>
  </conditionalFormatting>
  <conditionalFormatting sqref="M3126">
    <cfRule type="containsText" dxfId="10668" priority="11368" operator="containsText" text="Complete">
      <formula>NOT(ISERROR(SEARCH("Complete",M3126)))</formula>
    </cfRule>
  </conditionalFormatting>
  <conditionalFormatting sqref="I3126">
    <cfRule type="cellIs" dxfId="10667" priority="11367" operator="greaterThan">
      <formula>2.35</formula>
    </cfRule>
  </conditionalFormatting>
  <conditionalFormatting sqref="J3127">
    <cfRule type="notContainsBlanks" dxfId="10666" priority="11362">
      <formula>LEN(TRIM(J3127))&gt;0</formula>
    </cfRule>
  </conditionalFormatting>
  <conditionalFormatting sqref="K3127">
    <cfRule type="notContainsBlanks" dxfId="10665" priority="11361">
      <formula>LEN(TRIM(K3127))&gt;0</formula>
    </cfRule>
  </conditionalFormatting>
  <conditionalFormatting sqref="M3127">
    <cfRule type="containsText" dxfId="10664" priority="11360" operator="containsText" text="Complete">
      <formula>NOT(ISERROR(SEARCH("Complete",M3127)))</formula>
    </cfRule>
  </conditionalFormatting>
  <conditionalFormatting sqref="I3127">
    <cfRule type="cellIs" dxfId="10663" priority="11359" operator="greaterThan">
      <formula>2.35</formula>
    </cfRule>
  </conditionalFormatting>
  <conditionalFormatting sqref="J3128">
    <cfRule type="notContainsBlanks" dxfId="10662" priority="11358">
      <formula>LEN(TRIM(J3128))&gt;0</formula>
    </cfRule>
  </conditionalFormatting>
  <conditionalFormatting sqref="K3128">
    <cfRule type="notContainsBlanks" dxfId="10661" priority="11357">
      <formula>LEN(TRIM(K3128))&gt;0</formula>
    </cfRule>
  </conditionalFormatting>
  <conditionalFormatting sqref="M3128">
    <cfRule type="containsText" dxfId="10660" priority="11356" operator="containsText" text="Complete">
      <formula>NOT(ISERROR(SEARCH("Complete",M3128)))</formula>
    </cfRule>
  </conditionalFormatting>
  <conditionalFormatting sqref="I3128">
    <cfRule type="cellIs" dxfId="10659" priority="11355" operator="greaterThan">
      <formula>2.35</formula>
    </cfRule>
  </conditionalFormatting>
  <conditionalFormatting sqref="J3129">
    <cfRule type="notContainsBlanks" dxfId="10658" priority="11354">
      <formula>LEN(TRIM(J3129))&gt;0</formula>
    </cfRule>
  </conditionalFormatting>
  <conditionalFormatting sqref="K3129">
    <cfRule type="notContainsBlanks" dxfId="10657" priority="11353">
      <formula>LEN(TRIM(K3129))&gt;0</formula>
    </cfRule>
  </conditionalFormatting>
  <conditionalFormatting sqref="M3129">
    <cfRule type="containsText" dxfId="10656" priority="11352" operator="containsText" text="Complete">
      <formula>NOT(ISERROR(SEARCH("Complete",M3129)))</formula>
    </cfRule>
  </conditionalFormatting>
  <conditionalFormatting sqref="I3129">
    <cfRule type="cellIs" dxfId="10655" priority="11351" operator="greaterThan">
      <formula>2.35</formula>
    </cfRule>
  </conditionalFormatting>
  <conditionalFormatting sqref="J3130">
    <cfRule type="notContainsBlanks" dxfId="10654" priority="11350">
      <formula>LEN(TRIM(J3130))&gt;0</formula>
    </cfRule>
  </conditionalFormatting>
  <conditionalFormatting sqref="K3130">
    <cfRule type="notContainsBlanks" dxfId="10653" priority="11349">
      <formula>LEN(TRIM(K3130))&gt;0</formula>
    </cfRule>
  </conditionalFormatting>
  <conditionalFormatting sqref="M3130">
    <cfRule type="containsText" dxfId="10652" priority="11348" operator="containsText" text="Complete">
      <formula>NOT(ISERROR(SEARCH("Complete",M3130)))</formula>
    </cfRule>
  </conditionalFormatting>
  <conditionalFormatting sqref="I3130">
    <cfRule type="cellIs" dxfId="10651" priority="11347" operator="greaterThan">
      <formula>2.35</formula>
    </cfRule>
  </conditionalFormatting>
  <conditionalFormatting sqref="J3131">
    <cfRule type="notContainsBlanks" dxfId="10650" priority="11346">
      <formula>LEN(TRIM(J3131))&gt;0</formula>
    </cfRule>
  </conditionalFormatting>
  <conditionalFormatting sqref="K3131">
    <cfRule type="notContainsBlanks" dxfId="10649" priority="11345">
      <formula>LEN(TRIM(K3131))&gt;0</formula>
    </cfRule>
  </conditionalFormatting>
  <conditionalFormatting sqref="M3131">
    <cfRule type="containsText" dxfId="10648" priority="11344" operator="containsText" text="Complete">
      <formula>NOT(ISERROR(SEARCH("Complete",M3131)))</formula>
    </cfRule>
  </conditionalFormatting>
  <conditionalFormatting sqref="I3131">
    <cfRule type="cellIs" dxfId="10647" priority="11343" operator="greaterThan">
      <formula>2.35</formula>
    </cfRule>
  </conditionalFormatting>
  <conditionalFormatting sqref="J3132">
    <cfRule type="notContainsBlanks" dxfId="10646" priority="11342">
      <formula>LEN(TRIM(J3132))&gt;0</formula>
    </cfRule>
  </conditionalFormatting>
  <conditionalFormatting sqref="K3132">
    <cfRule type="notContainsBlanks" dxfId="10645" priority="11341">
      <formula>LEN(TRIM(K3132))&gt;0</formula>
    </cfRule>
  </conditionalFormatting>
  <conditionalFormatting sqref="M3132">
    <cfRule type="containsText" dxfId="10644" priority="11340" operator="containsText" text="Complete">
      <formula>NOT(ISERROR(SEARCH("Complete",M3132)))</formula>
    </cfRule>
  </conditionalFormatting>
  <conditionalFormatting sqref="I3132">
    <cfRule type="cellIs" dxfId="10643" priority="11339" operator="greaterThan">
      <formula>2.35</formula>
    </cfRule>
  </conditionalFormatting>
  <conditionalFormatting sqref="J3133">
    <cfRule type="notContainsBlanks" dxfId="10642" priority="11338">
      <formula>LEN(TRIM(J3133))&gt;0</formula>
    </cfRule>
  </conditionalFormatting>
  <conditionalFormatting sqref="K3133">
    <cfRule type="notContainsBlanks" dxfId="10641" priority="11337">
      <formula>LEN(TRIM(K3133))&gt;0</formula>
    </cfRule>
  </conditionalFormatting>
  <conditionalFormatting sqref="M3133">
    <cfRule type="containsText" dxfId="10640" priority="11336" operator="containsText" text="Complete">
      <formula>NOT(ISERROR(SEARCH("Complete",M3133)))</formula>
    </cfRule>
  </conditionalFormatting>
  <conditionalFormatting sqref="I3133">
    <cfRule type="cellIs" dxfId="10639" priority="11335" operator="greaterThan">
      <formula>2.35</formula>
    </cfRule>
  </conditionalFormatting>
  <conditionalFormatting sqref="J3134">
    <cfRule type="notContainsBlanks" dxfId="10638" priority="11334">
      <formula>LEN(TRIM(J3134))&gt;0</formula>
    </cfRule>
  </conditionalFormatting>
  <conditionalFormatting sqref="K3134">
    <cfRule type="notContainsBlanks" dxfId="10637" priority="11333">
      <formula>LEN(TRIM(K3134))&gt;0</formula>
    </cfRule>
  </conditionalFormatting>
  <conditionalFormatting sqref="M3134">
    <cfRule type="containsText" dxfId="10636" priority="11332" operator="containsText" text="Complete">
      <formula>NOT(ISERROR(SEARCH("Complete",M3134)))</formula>
    </cfRule>
  </conditionalFormatting>
  <conditionalFormatting sqref="I3134">
    <cfRule type="cellIs" dxfId="10635" priority="11331" operator="greaterThan">
      <formula>2.35</formula>
    </cfRule>
  </conditionalFormatting>
  <conditionalFormatting sqref="J3135">
    <cfRule type="notContainsBlanks" dxfId="10634" priority="11330">
      <formula>LEN(TRIM(J3135))&gt;0</formula>
    </cfRule>
  </conditionalFormatting>
  <conditionalFormatting sqref="K3135">
    <cfRule type="notContainsBlanks" dxfId="10633" priority="11329">
      <formula>LEN(TRIM(K3135))&gt;0</formula>
    </cfRule>
  </conditionalFormatting>
  <conditionalFormatting sqref="M3135">
    <cfRule type="containsText" dxfId="10632" priority="11328" operator="containsText" text="Complete">
      <formula>NOT(ISERROR(SEARCH("Complete",M3135)))</formula>
    </cfRule>
  </conditionalFormatting>
  <conditionalFormatting sqref="I3135">
    <cfRule type="cellIs" dxfId="10631" priority="11327" operator="greaterThan">
      <formula>2.35</formula>
    </cfRule>
  </conditionalFormatting>
  <conditionalFormatting sqref="J3136">
    <cfRule type="notContainsBlanks" dxfId="10630" priority="11326">
      <formula>LEN(TRIM(J3136))&gt;0</formula>
    </cfRule>
  </conditionalFormatting>
  <conditionalFormatting sqref="K3136">
    <cfRule type="notContainsBlanks" dxfId="10629" priority="11325">
      <formula>LEN(TRIM(K3136))&gt;0</formula>
    </cfRule>
  </conditionalFormatting>
  <conditionalFormatting sqref="M3136">
    <cfRule type="containsText" dxfId="10628" priority="11324" operator="containsText" text="Complete">
      <formula>NOT(ISERROR(SEARCH("Complete",M3136)))</formula>
    </cfRule>
  </conditionalFormatting>
  <conditionalFormatting sqref="I3136">
    <cfRule type="cellIs" dxfId="10627" priority="11323" operator="greaterThan">
      <formula>2.35</formula>
    </cfRule>
  </conditionalFormatting>
  <conditionalFormatting sqref="J3137">
    <cfRule type="notContainsBlanks" dxfId="10626" priority="11322">
      <formula>LEN(TRIM(J3137))&gt;0</formula>
    </cfRule>
  </conditionalFormatting>
  <conditionalFormatting sqref="K3137">
    <cfRule type="notContainsBlanks" dxfId="10625" priority="11321">
      <formula>LEN(TRIM(K3137))&gt;0</formula>
    </cfRule>
  </conditionalFormatting>
  <conditionalFormatting sqref="M3137">
    <cfRule type="containsText" dxfId="10624" priority="11320" operator="containsText" text="Complete">
      <formula>NOT(ISERROR(SEARCH("Complete",M3137)))</formula>
    </cfRule>
  </conditionalFormatting>
  <conditionalFormatting sqref="I3137">
    <cfRule type="cellIs" dxfId="10623" priority="11319" operator="greaterThan">
      <formula>2.35</formula>
    </cfRule>
  </conditionalFormatting>
  <conditionalFormatting sqref="J3138">
    <cfRule type="notContainsBlanks" dxfId="10622" priority="11318">
      <formula>LEN(TRIM(J3138))&gt;0</formula>
    </cfRule>
  </conditionalFormatting>
  <conditionalFormatting sqref="K3138">
    <cfRule type="notContainsBlanks" dxfId="10621" priority="11317">
      <formula>LEN(TRIM(K3138))&gt;0</formula>
    </cfRule>
  </conditionalFormatting>
  <conditionalFormatting sqref="M3138">
    <cfRule type="containsText" dxfId="10620" priority="11316" operator="containsText" text="Complete">
      <formula>NOT(ISERROR(SEARCH("Complete",M3138)))</formula>
    </cfRule>
  </conditionalFormatting>
  <conditionalFormatting sqref="I3138">
    <cfRule type="cellIs" dxfId="10619" priority="11315" operator="greaterThan">
      <formula>2.35</formula>
    </cfRule>
  </conditionalFormatting>
  <conditionalFormatting sqref="J3139">
    <cfRule type="notContainsBlanks" dxfId="10618" priority="11314">
      <formula>LEN(TRIM(J3139))&gt;0</formula>
    </cfRule>
  </conditionalFormatting>
  <conditionalFormatting sqref="K3139">
    <cfRule type="notContainsBlanks" dxfId="10617" priority="11313">
      <formula>LEN(TRIM(K3139))&gt;0</formula>
    </cfRule>
  </conditionalFormatting>
  <conditionalFormatting sqref="M3139">
    <cfRule type="containsText" dxfId="10616" priority="11312" operator="containsText" text="Complete">
      <formula>NOT(ISERROR(SEARCH("Complete",M3139)))</formula>
    </cfRule>
  </conditionalFormatting>
  <conditionalFormatting sqref="I3139">
    <cfRule type="cellIs" dxfId="10615" priority="11311" operator="greaterThan">
      <formula>2.35</formula>
    </cfRule>
  </conditionalFormatting>
  <conditionalFormatting sqref="J3140">
    <cfRule type="notContainsBlanks" dxfId="10614" priority="11310">
      <formula>LEN(TRIM(J3140))&gt;0</formula>
    </cfRule>
  </conditionalFormatting>
  <conditionalFormatting sqref="K3140">
    <cfRule type="notContainsBlanks" dxfId="10613" priority="11309">
      <formula>LEN(TRIM(K3140))&gt;0</formula>
    </cfRule>
  </conditionalFormatting>
  <conditionalFormatting sqref="M3140">
    <cfRule type="containsText" dxfId="10612" priority="11308" operator="containsText" text="Complete">
      <formula>NOT(ISERROR(SEARCH("Complete",M3140)))</formula>
    </cfRule>
  </conditionalFormatting>
  <conditionalFormatting sqref="I3140">
    <cfRule type="cellIs" dxfId="10611" priority="11307" operator="greaterThan">
      <formula>2.35</formula>
    </cfRule>
  </conditionalFormatting>
  <conditionalFormatting sqref="J3141">
    <cfRule type="notContainsBlanks" dxfId="10610" priority="11306">
      <formula>LEN(TRIM(J3141))&gt;0</formula>
    </cfRule>
  </conditionalFormatting>
  <conditionalFormatting sqref="K3141">
    <cfRule type="notContainsBlanks" dxfId="10609" priority="11305">
      <formula>LEN(TRIM(K3141))&gt;0</formula>
    </cfRule>
  </conditionalFormatting>
  <conditionalFormatting sqref="M3141">
    <cfRule type="containsText" dxfId="10608" priority="11304" operator="containsText" text="Complete">
      <formula>NOT(ISERROR(SEARCH("Complete",M3141)))</formula>
    </cfRule>
  </conditionalFormatting>
  <conditionalFormatting sqref="I3141">
    <cfRule type="cellIs" dxfId="10607" priority="11303" operator="greaterThan">
      <formula>2.35</formula>
    </cfRule>
  </conditionalFormatting>
  <conditionalFormatting sqref="J3142">
    <cfRule type="notContainsBlanks" dxfId="10606" priority="11302">
      <formula>LEN(TRIM(J3142))&gt;0</formula>
    </cfRule>
  </conditionalFormatting>
  <conditionalFormatting sqref="K3142">
    <cfRule type="notContainsBlanks" dxfId="10605" priority="11301">
      <formula>LEN(TRIM(K3142))&gt;0</formula>
    </cfRule>
  </conditionalFormatting>
  <conditionalFormatting sqref="M3142">
    <cfRule type="containsText" dxfId="10604" priority="11300" operator="containsText" text="Complete">
      <formula>NOT(ISERROR(SEARCH("Complete",M3142)))</formula>
    </cfRule>
  </conditionalFormatting>
  <conditionalFormatting sqref="I3142">
    <cfRule type="cellIs" dxfId="10603" priority="11299" operator="greaterThan">
      <formula>2.35</formula>
    </cfRule>
  </conditionalFormatting>
  <conditionalFormatting sqref="J3143">
    <cfRule type="notContainsBlanks" dxfId="10602" priority="11298">
      <formula>LEN(TRIM(J3143))&gt;0</formula>
    </cfRule>
  </conditionalFormatting>
  <conditionalFormatting sqref="K3143">
    <cfRule type="notContainsBlanks" dxfId="10601" priority="11297">
      <formula>LEN(TRIM(K3143))&gt;0</formula>
    </cfRule>
  </conditionalFormatting>
  <conditionalFormatting sqref="M3143">
    <cfRule type="containsText" dxfId="10600" priority="11296" operator="containsText" text="Complete">
      <formula>NOT(ISERROR(SEARCH("Complete",M3143)))</formula>
    </cfRule>
  </conditionalFormatting>
  <conditionalFormatting sqref="I3143">
    <cfRule type="cellIs" dxfId="10599" priority="11295" operator="greaterThan">
      <formula>2.35</formula>
    </cfRule>
  </conditionalFormatting>
  <conditionalFormatting sqref="J3144">
    <cfRule type="notContainsBlanks" dxfId="10598" priority="11294">
      <formula>LEN(TRIM(J3144))&gt;0</formula>
    </cfRule>
  </conditionalFormatting>
  <conditionalFormatting sqref="K3144">
    <cfRule type="notContainsBlanks" dxfId="10597" priority="11293">
      <formula>LEN(TRIM(K3144))&gt;0</formula>
    </cfRule>
  </conditionalFormatting>
  <conditionalFormatting sqref="M3144">
    <cfRule type="containsText" dxfId="10596" priority="11292" operator="containsText" text="Complete">
      <formula>NOT(ISERROR(SEARCH("Complete",M3144)))</formula>
    </cfRule>
  </conditionalFormatting>
  <conditionalFormatting sqref="I3144">
    <cfRule type="cellIs" dxfId="10595" priority="11291" operator="greaterThan">
      <formula>2.35</formula>
    </cfRule>
  </conditionalFormatting>
  <conditionalFormatting sqref="J3145">
    <cfRule type="notContainsBlanks" dxfId="10594" priority="11290">
      <formula>LEN(TRIM(J3145))&gt;0</formula>
    </cfRule>
  </conditionalFormatting>
  <conditionalFormatting sqref="K3145">
    <cfRule type="notContainsBlanks" dxfId="10593" priority="11289">
      <formula>LEN(TRIM(K3145))&gt;0</formula>
    </cfRule>
  </conditionalFormatting>
  <conditionalFormatting sqref="M3145">
    <cfRule type="containsText" dxfId="10592" priority="11288" operator="containsText" text="Complete">
      <formula>NOT(ISERROR(SEARCH("Complete",M3145)))</formula>
    </cfRule>
  </conditionalFormatting>
  <conditionalFormatting sqref="I3145">
    <cfRule type="cellIs" dxfId="10591" priority="11287" operator="greaterThan">
      <formula>2.35</formula>
    </cfRule>
  </conditionalFormatting>
  <conditionalFormatting sqref="J3146">
    <cfRule type="notContainsBlanks" dxfId="10590" priority="11286">
      <formula>LEN(TRIM(J3146))&gt;0</formula>
    </cfRule>
  </conditionalFormatting>
  <conditionalFormatting sqref="K3146">
    <cfRule type="notContainsBlanks" dxfId="10589" priority="11285">
      <formula>LEN(TRIM(K3146))&gt;0</formula>
    </cfRule>
  </conditionalFormatting>
  <conditionalFormatting sqref="M3146">
    <cfRule type="containsText" dxfId="10588" priority="11284" operator="containsText" text="Complete">
      <formula>NOT(ISERROR(SEARCH("Complete",M3146)))</formula>
    </cfRule>
  </conditionalFormatting>
  <conditionalFormatting sqref="I3146">
    <cfRule type="cellIs" dxfId="10587" priority="11283" operator="greaterThan">
      <formula>2.35</formula>
    </cfRule>
  </conditionalFormatting>
  <conditionalFormatting sqref="J3147">
    <cfRule type="notContainsBlanks" dxfId="10586" priority="11282">
      <formula>LEN(TRIM(J3147))&gt;0</formula>
    </cfRule>
  </conditionalFormatting>
  <conditionalFormatting sqref="K3147">
    <cfRule type="notContainsBlanks" dxfId="10585" priority="11281">
      <formula>LEN(TRIM(K3147))&gt;0</formula>
    </cfRule>
  </conditionalFormatting>
  <conditionalFormatting sqref="M3147">
    <cfRule type="containsText" dxfId="10584" priority="11280" operator="containsText" text="Complete">
      <formula>NOT(ISERROR(SEARCH("Complete",M3147)))</formula>
    </cfRule>
  </conditionalFormatting>
  <conditionalFormatting sqref="I3147">
    <cfRule type="cellIs" dxfId="10583" priority="11279" operator="greaterThan">
      <formula>2.35</formula>
    </cfRule>
  </conditionalFormatting>
  <conditionalFormatting sqref="J3148">
    <cfRule type="notContainsBlanks" dxfId="10582" priority="11278">
      <formula>LEN(TRIM(J3148))&gt;0</formula>
    </cfRule>
  </conditionalFormatting>
  <conditionalFormatting sqref="K3148">
    <cfRule type="notContainsBlanks" dxfId="10581" priority="11277">
      <formula>LEN(TRIM(K3148))&gt;0</formula>
    </cfRule>
  </conditionalFormatting>
  <conditionalFormatting sqref="M3148">
    <cfRule type="containsText" dxfId="10580" priority="11276" operator="containsText" text="Complete">
      <formula>NOT(ISERROR(SEARCH("Complete",M3148)))</formula>
    </cfRule>
  </conditionalFormatting>
  <conditionalFormatting sqref="I3148">
    <cfRule type="cellIs" dxfId="10579" priority="11275" operator="greaterThan">
      <formula>2.35</formula>
    </cfRule>
  </conditionalFormatting>
  <conditionalFormatting sqref="J3149">
    <cfRule type="notContainsBlanks" dxfId="10578" priority="11274">
      <formula>LEN(TRIM(J3149))&gt;0</formula>
    </cfRule>
  </conditionalFormatting>
  <conditionalFormatting sqref="K3149">
    <cfRule type="notContainsBlanks" dxfId="10577" priority="11273">
      <formula>LEN(TRIM(K3149))&gt;0</formula>
    </cfRule>
  </conditionalFormatting>
  <conditionalFormatting sqref="M3149">
    <cfRule type="containsText" dxfId="10576" priority="11272" operator="containsText" text="Complete">
      <formula>NOT(ISERROR(SEARCH("Complete",M3149)))</formula>
    </cfRule>
  </conditionalFormatting>
  <conditionalFormatting sqref="I3149">
    <cfRule type="cellIs" dxfId="10575" priority="11271" operator="greaterThan">
      <formula>2.35</formula>
    </cfRule>
  </conditionalFormatting>
  <conditionalFormatting sqref="J3150">
    <cfRule type="notContainsBlanks" dxfId="10574" priority="11270">
      <formula>LEN(TRIM(J3150))&gt;0</formula>
    </cfRule>
  </conditionalFormatting>
  <conditionalFormatting sqref="K3150">
    <cfRule type="notContainsBlanks" dxfId="10573" priority="11269">
      <formula>LEN(TRIM(K3150))&gt;0</formula>
    </cfRule>
  </conditionalFormatting>
  <conditionalFormatting sqref="M3150">
    <cfRule type="containsText" dxfId="10572" priority="11268" operator="containsText" text="Complete">
      <formula>NOT(ISERROR(SEARCH("Complete",M3150)))</formula>
    </cfRule>
  </conditionalFormatting>
  <conditionalFormatting sqref="I3150">
    <cfRule type="cellIs" dxfId="10571" priority="11267" operator="greaterThan">
      <formula>2.35</formula>
    </cfRule>
  </conditionalFormatting>
  <conditionalFormatting sqref="J3151">
    <cfRule type="notContainsBlanks" dxfId="10570" priority="11266">
      <formula>LEN(TRIM(J3151))&gt;0</formula>
    </cfRule>
  </conditionalFormatting>
  <conditionalFormatting sqref="K3151">
    <cfRule type="notContainsBlanks" dxfId="10569" priority="11265">
      <formula>LEN(TRIM(K3151))&gt;0</formula>
    </cfRule>
  </conditionalFormatting>
  <conditionalFormatting sqref="M3151">
    <cfRule type="containsText" dxfId="10568" priority="11264" operator="containsText" text="Complete">
      <formula>NOT(ISERROR(SEARCH("Complete",M3151)))</formula>
    </cfRule>
  </conditionalFormatting>
  <conditionalFormatting sqref="I3151">
    <cfRule type="cellIs" dxfId="10567" priority="11263" operator="greaterThan">
      <formula>2.35</formula>
    </cfRule>
  </conditionalFormatting>
  <conditionalFormatting sqref="J3152">
    <cfRule type="notContainsBlanks" dxfId="10566" priority="11262">
      <formula>LEN(TRIM(J3152))&gt;0</formula>
    </cfRule>
  </conditionalFormatting>
  <conditionalFormatting sqref="K3152">
    <cfRule type="notContainsBlanks" dxfId="10565" priority="11261">
      <formula>LEN(TRIM(K3152))&gt;0</formula>
    </cfRule>
  </conditionalFormatting>
  <conditionalFormatting sqref="M3152">
    <cfRule type="containsText" dxfId="10564" priority="11260" operator="containsText" text="Complete">
      <formula>NOT(ISERROR(SEARCH("Complete",M3152)))</formula>
    </cfRule>
  </conditionalFormatting>
  <conditionalFormatting sqref="I3152">
    <cfRule type="cellIs" dxfId="10563" priority="11259" operator="greaterThan">
      <formula>2.35</formula>
    </cfRule>
  </conditionalFormatting>
  <conditionalFormatting sqref="J3153">
    <cfRule type="notContainsBlanks" dxfId="10562" priority="11258">
      <formula>LEN(TRIM(J3153))&gt;0</formula>
    </cfRule>
  </conditionalFormatting>
  <conditionalFormatting sqref="K3153">
    <cfRule type="notContainsBlanks" dxfId="10561" priority="11257">
      <formula>LEN(TRIM(K3153))&gt;0</formula>
    </cfRule>
  </conditionalFormatting>
  <conditionalFormatting sqref="M3153">
    <cfRule type="containsText" dxfId="10560" priority="11256" operator="containsText" text="Complete">
      <formula>NOT(ISERROR(SEARCH("Complete",M3153)))</formula>
    </cfRule>
  </conditionalFormatting>
  <conditionalFormatting sqref="I3153">
    <cfRule type="cellIs" dxfId="10559" priority="11255" operator="greaterThan">
      <formula>2.35</formula>
    </cfRule>
  </conditionalFormatting>
  <conditionalFormatting sqref="J3154">
    <cfRule type="notContainsBlanks" dxfId="10558" priority="11254">
      <formula>LEN(TRIM(J3154))&gt;0</formula>
    </cfRule>
  </conditionalFormatting>
  <conditionalFormatting sqref="K3154">
    <cfRule type="notContainsBlanks" dxfId="10557" priority="11253">
      <formula>LEN(TRIM(K3154))&gt;0</formula>
    </cfRule>
  </conditionalFormatting>
  <conditionalFormatting sqref="M3154">
    <cfRule type="containsText" dxfId="10556" priority="11252" operator="containsText" text="Complete">
      <formula>NOT(ISERROR(SEARCH("Complete",M3154)))</formula>
    </cfRule>
  </conditionalFormatting>
  <conditionalFormatting sqref="I3154">
    <cfRule type="cellIs" dxfId="10555" priority="11251" operator="greaterThan">
      <formula>2.35</formula>
    </cfRule>
  </conditionalFormatting>
  <conditionalFormatting sqref="J3155">
    <cfRule type="notContainsBlanks" dxfId="10554" priority="11250">
      <formula>LEN(TRIM(J3155))&gt;0</formula>
    </cfRule>
  </conditionalFormatting>
  <conditionalFormatting sqref="K3155">
    <cfRule type="notContainsBlanks" dxfId="10553" priority="11249">
      <formula>LEN(TRIM(K3155))&gt;0</formula>
    </cfRule>
  </conditionalFormatting>
  <conditionalFormatting sqref="M3155">
    <cfRule type="containsText" dxfId="10552" priority="11248" operator="containsText" text="Complete">
      <formula>NOT(ISERROR(SEARCH("Complete",M3155)))</formula>
    </cfRule>
  </conditionalFormatting>
  <conditionalFormatting sqref="I3155">
    <cfRule type="cellIs" dxfId="10551" priority="11247" operator="greaterThan">
      <formula>2.35</formula>
    </cfRule>
  </conditionalFormatting>
  <conditionalFormatting sqref="J3156">
    <cfRule type="notContainsBlanks" dxfId="10550" priority="11246">
      <formula>LEN(TRIM(J3156))&gt;0</formula>
    </cfRule>
  </conditionalFormatting>
  <conditionalFormatting sqref="K3156">
    <cfRule type="notContainsBlanks" dxfId="10549" priority="11245">
      <formula>LEN(TRIM(K3156))&gt;0</formula>
    </cfRule>
  </conditionalFormatting>
  <conditionalFormatting sqref="M3156">
    <cfRule type="containsText" dxfId="10548" priority="11244" operator="containsText" text="Complete">
      <formula>NOT(ISERROR(SEARCH("Complete",M3156)))</formula>
    </cfRule>
  </conditionalFormatting>
  <conditionalFormatting sqref="I3156">
    <cfRule type="cellIs" dxfId="10547" priority="11243" operator="greaterThan">
      <formula>2.35</formula>
    </cfRule>
  </conditionalFormatting>
  <conditionalFormatting sqref="J3157">
    <cfRule type="notContainsBlanks" dxfId="10546" priority="11242">
      <formula>LEN(TRIM(J3157))&gt;0</formula>
    </cfRule>
  </conditionalFormatting>
  <conditionalFormatting sqref="K3157">
    <cfRule type="notContainsBlanks" dxfId="10545" priority="11241">
      <formula>LEN(TRIM(K3157))&gt;0</formula>
    </cfRule>
  </conditionalFormatting>
  <conditionalFormatting sqref="M3157">
    <cfRule type="containsText" dxfId="10544" priority="11240" operator="containsText" text="Complete">
      <formula>NOT(ISERROR(SEARCH("Complete",M3157)))</formula>
    </cfRule>
  </conditionalFormatting>
  <conditionalFormatting sqref="I3157">
    <cfRule type="cellIs" dxfId="10543" priority="11239" operator="greaterThan">
      <formula>2.35</formula>
    </cfRule>
  </conditionalFormatting>
  <conditionalFormatting sqref="J3158">
    <cfRule type="notContainsBlanks" dxfId="10542" priority="11238">
      <formula>LEN(TRIM(J3158))&gt;0</formula>
    </cfRule>
  </conditionalFormatting>
  <conditionalFormatting sqref="K3158">
    <cfRule type="notContainsBlanks" dxfId="10541" priority="11237">
      <formula>LEN(TRIM(K3158))&gt;0</formula>
    </cfRule>
  </conditionalFormatting>
  <conditionalFormatting sqref="M3158">
    <cfRule type="containsText" dxfId="10540" priority="11236" operator="containsText" text="Complete">
      <formula>NOT(ISERROR(SEARCH("Complete",M3158)))</formula>
    </cfRule>
  </conditionalFormatting>
  <conditionalFormatting sqref="I3158">
    <cfRule type="cellIs" dxfId="10539" priority="11235" operator="greaterThan">
      <formula>2.35</formula>
    </cfRule>
  </conditionalFormatting>
  <conditionalFormatting sqref="J3159">
    <cfRule type="notContainsBlanks" dxfId="10538" priority="11234">
      <formula>LEN(TRIM(J3159))&gt;0</formula>
    </cfRule>
  </conditionalFormatting>
  <conditionalFormatting sqref="K3159">
    <cfRule type="notContainsBlanks" dxfId="10537" priority="11233">
      <formula>LEN(TRIM(K3159))&gt;0</formula>
    </cfRule>
  </conditionalFormatting>
  <conditionalFormatting sqref="M3159">
    <cfRule type="containsText" dxfId="10536" priority="11232" operator="containsText" text="Complete">
      <formula>NOT(ISERROR(SEARCH("Complete",M3159)))</formula>
    </cfRule>
  </conditionalFormatting>
  <conditionalFormatting sqref="I3159">
    <cfRule type="cellIs" dxfId="10535" priority="11231" operator="greaterThan">
      <formula>2.35</formula>
    </cfRule>
  </conditionalFormatting>
  <conditionalFormatting sqref="J3160">
    <cfRule type="notContainsBlanks" dxfId="10534" priority="11230">
      <formula>LEN(TRIM(J3160))&gt;0</formula>
    </cfRule>
  </conditionalFormatting>
  <conditionalFormatting sqref="K3160">
    <cfRule type="notContainsBlanks" dxfId="10533" priority="11229">
      <formula>LEN(TRIM(K3160))&gt;0</formula>
    </cfRule>
  </conditionalFormatting>
  <conditionalFormatting sqref="M3160">
    <cfRule type="containsText" dxfId="10532" priority="11228" operator="containsText" text="Complete">
      <formula>NOT(ISERROR(SEARCH("Complete",M3160)))</formula>
    </cfRule>
  </conditionalFormatting>
  <conditionalFormatting sqref="I3160">
    <cfRule type="cellIs" dxfId="10531" priority="11227" operator="greaterThan">
      <formula>2.35</formula>
    </cfRule>
  </conditionalFormatting>
  <conditionalFormatting sqref="J3161">
    <cfRule type="notContainsBlanks" dxfId="10530" priority="11226">
      <formula>LEN(TRIM(J3161))&gt;0</formula>
    </cfRule>
  </conditionalFormatting>
  <conditionalFormatting sqref="K3161">
    <cfRule type="notContainsBlanks" dxfId="10529" priority="11225">
      <formula>LEN(TRIM(K3161))&gt;0</formula>
    </cfRule>
  </conditionalFormatting>
  <conditionalFormatting sqref="M3161">
    <cfRule type="containsText" dxfId="10528" priority="11224" operator="containsText" text="Complete">
      <formula>NOT(ISERROR(SEARCH("Complete",M3161)))</formula>
    </cfRule>
  </conditionalFormatting>
  <conditionalFormatting sqref="I3161">
    <cfRule type="cellIs" dxfId="10527" priority="11223" operator="greaterThan">
      <formula>2.35</formula>
    </cfRule>
  </conditionalFormatting>
  <conditionalFormatting sqref="J3162">
    <cfRule type="notContainsBlanks" dxfId="10526" priority="11222">
      <formula>LEN(TRIM(J3162))&gt;0</formula>
    </cfRule>
  </conditionalFormatting>
  <conditionalFormatting sqref="K3162">
    <cfRule type="notContainsBlanks" dxfId="10525" priority="11221">
      <formula>LEN(TRIM(K3162))&gt;0</formula>
    </cfRule>
  </conditionalFormatting>
  <conditionalFormatting sqref="M3162">
    <cfRule type="containsText" dxfId="10524" priority="11220" operator="containsText" text="Complete">
      <formula>NOT(ISERROR(SEARCH("Complete",M3162)))</formula>
    </cfRule>
  </conditionalFormatting>
  <conditionalFormatting sqref="I3162">
    <cfRule type="cellIs" dxfId="10523" priority="11219" operator="greaterThan">
      <formula>2.35</formula>
    </cfRule>
  </conditionalFormatting>
  <conditionalFormatting sqref="J3163">
    <cfRule type="notContainsBlanks" dxfId="10522" priority="11218">
      <formula>LEN(TRIM(J3163))&gt;0</formula>
    </cfRule>
  </conditionalFormatting>
  <conditionalFormatting sqref="K3163">
    <cfRule type="notContainsBlanks" dxfId="10521" priority="11217">
      <formula>LEN(TRIM(K3163))&gt;0</formula>
    </cfRule>
  </conditionalFormatting>
  <conditionalFormatting sqref="M3163">
    <cfRule type="containsText" dxfId="10520" priority="11216" operator="containsText" text="Complete">
      <formula>NOT(ISERROR(SEARCH("Complete",M3163)))</formula>
    </cfRule>
  </conditionalFormatting>
  <conditionalFormatting sqref="I3163">
    <cfRule type="cellIs" dxfId="10519" priority="11215" operator="greaterThan">
      <formula>2.35</formula>
    </cfRule>
  </conditionalFormatting>
  <conditionalFormatting sqref="J3164">
    <cfRule type="notContainsBlanks" dxfId="10518" priority="11214">
      <formula>LEN(TRIM(J3164))&gt;0</formula>
    </cfRule>
  </conditionalFormatting>
  <conditionalFormatting sqref="K3164">
    <cfRule type="notContainsBlanks" dxfId="10517" priority="11213">
      <formula>LEN(TRIM(K3164))&gt;0</formula>
    </cfRule>
  </conditionalFormatting>
  <conditionalFormatting sqref="M3164">
    <cfRule type="containsText" dxfId="10516" priority="11212" operator="containsText" text="Complete">
      <formula>NOT(ISERROR(SEARCH("Complete",M3164)))</formula>
    </cfRule>
  </conditionalFormatting>
  <conditionalFormatting sqref="I3164">
    <cfRule type="cellIs" dxfId="10515" priority="11211" operator="greaterThan">
      <formula>2.35</formula>
    </cfRule>
  </conditionalFormatting>
  <conditionalFormatting sqref="J3165">
    <cfRule type="notContainsBlanks" dxfId="10514" priority="11210">
      <formula>LEN(TRIM(J3165))&gt;0</formula>
    </cfRule>
  </conditionalFormatting>
  <conditionalFormatting sqref="K3165">
    <cfRule type="notContainsBlanks" dxfId="10513" priority="11209">
      <formula>LEN(TRIM(K3165))&gt;0</formula>
    </cfRule>
  </conditionalFormatting>
  <conditionalFormatting sqref="M3165">
    <cfRule type="containsText" dxfId="10512" priority="11208" operator="containsText" text="Complete">
      <formula>NOT(ISERROR(SEARCH("Complete",M3165)))</formula>
    </cfRule>
  </conditionalFormatting>
  <conditionalFormatting sqref="I3165">
    <cfRule type="cellIs" dxfId="10511" priority="11207" operator="greaterThan">
      <formula>2.35</formula>
    </cfRule>
  </conditionalFormatting>
  <conditionalFormatting sqref="J3166">
    <cfRule type="notContainsBlanks" dxfId="10510" priority="11206">
      <formula>LEN(TRIM(J3166))&gt;0</formula>
    </cfRule>
  </conditionalFormatting>
  <conditionalFormatting sqref="K3166">
    <cfRule type="notContainsBlanks" dxfId="10509" priority="11205">
      <formula>LEN(TRIM(K3166))&gt;0</formula>
    </cfRule>
  </conditionalFormatting>
  <conditionalFormatting sqref="M3166">
    <cfRule type="containsText" dxfId="10508" priority="11204" operator="containsText" text="Complete">
      <formula>NOT(ISERROR(SEARCH("Complete",M3166)))</formula>
    </cfRule>
  </conditionalFormatting>
  <conditionalFormatting sqref="I3166">
    <cfRule type="cellIs" dxfId="10507" priority="11203" operator="greaterThan">
      <formula>2.35</formula>
    </cfRule>
  </conditionalFormatting>
  <conditionalFormatting sqref="J3167">
    <cfRule type="notContainsBlanks" dxfId="10506" priority="11202">
      <formula>LEN(TRIM(J3167))&gt;0</formula>
    </cfRule>
  </conditionalFormatting>
  <conditionalFormatting sqref="K3167">
    <cfRule type="notContainsBlanks" dxfId="10505" priority="11201">
      <formula>LEN(TRIM(K3167))&gt;0</formula>
    </cfRule>
  </conditionalFormatting>
  <conditionalFormatting sqref="M3167">
    <cfRule type="containsText" dxfId="10504" priority="11200" operator="containsText" text="Complete">
      <formula>NOT(ISERROR(SEARCH("Complete",M3167)))</formula>
    </cfRule>
  </conditionalFormatting>
  <conditionalFormatting sqref="I3167">
    <cfRule type="cellIs" dxfId="10503" priority="11199" operator="greaterThan">
      <formula>2.35</formula>
    </cfRule>
  </conditionalFormatting>
  <conditionalFormatting sqref="J3168">
    <cfRule type="notContainsBlanks" dxfId="10502" priority="11198">
      <formula>LEN(TRIM(J3168))&gt;0</formula>
    </cfRule>
  </conditionalFormatting>
  <conditionalFormatting sqref="K3168">
    <cfRule type="notContainsBlanks" dxfId="10501" priority="11197">
      <formula>LEN(TRIM(K3168))&gt;0</formula>
    </cfRule>
  </conditionalFormatting>
  <conditionalFormatting sqref="M3168">
    <cfRule type="containsText" dxfId="10500" priority="11196" operator="containsText" text="Complete">
      <formula>NOT(ISERROR(SEARCH("Complete",M3168)))</formula>
    </cfRule>
  </conditionalFormatting>
  <conditionalFormatting sqref="I3168">
    <cfRule type="cellIs" dxfId="10499" priority="11195" operator="greaterThan">
      <formula>2.35</formula>
    </cfRule>
  </conditionalFormatting>
  <conditionalFormatting sqref="J3169">
    <cfRule type="notContainsBlanks" dxfId="10498" priority="11194">
      <formula>LEN(TRIM(J3169))&gt;0</formula>
    </cfRule>
  </conditionalFormatting>
  <conditionalFormatting sqref="K3169">
    <cfRule type="notContainsBlanks" dxfId="10497" priority="11193">
      <formula>LEN(TRIM(K3169))&gt;0</formula>
    </cfRule>
  </conditionalFormatting>
  <conditionalFormatting sqref="M3169">
    <cfRule type="containsText" dxfId="10496" priority="11192" operator="containsText" text="Complete">
      <formula>NOT(ISERROR(SEARCH("Complete",M3169)))</formula>
    </cfRule>
  </conditionalFormatting>
  <conditionalFormatting sqref="I3169">
    <cfRule type="cellIs" dxfId="10495" priority="11191" operator="greaterThan">
      <formula>2.35</formula>
    </cfRule>
  </conditionalFormatting>
  <conditionalFormatting sqref="J3170">
    <cfRule type="notContainsBlanks" dxfId="10494" priority="11190">
      <formula>LEN(TRIM(J3170))&gt;0</formula>
    </cfRule>
  </conditionalFormatting>
  <conditionalFormatting sqref="K3170">
    <cfRule type="notContainsBlanks" dxfId="10493" priority="11189">
      <formula>LEN(TRIM(K3170))&gt;0</formula>
    </cfRule>
  </conditionalFormatting>
  <conditionalFormatting sqref="M3170">
    <cfRule type="containsText" dxfId="10492" priority="11188" operator="containsText" text="Complete">
      <formula>NOT(ISERROR(SEARCH("Complete",M3170)))</formula>
    </cfRule>
  </conditionalFormatting>
  <conditionalFormatting sqref="I3170">
    <cfRule type="cellIs" dxfId="10491" priority="11187" operator="greaterThan">
      <formula>2.35</formula>
    </cfRule>
  </conditionalFormatting>
  <conditionalFormatting sqref="J3171">
    <cfRule type="notContainsBlanks" dxfId="10490" priority="11186">
      <formula>LEN(TRIM(J3171))&gt;0</formula>
    </cfRule>
  </conditionalFormatting>
  <conditionalFormatting sqref="K3171">
    <cfRule type="notContainsBlanks" dxfId="10489" priority="11185">
      <formula>LEN(TRIM(K3171))&gt;0</formula>
    </cfRule>
  </conditionalFormatting>
  <conditionalFormatting sqref="M3171">
    <cfRule type="containsText" dxfId="10488" priority="11184" operator="containsText" text="Complete">
      <formula>NOT(ISERROR(SEARCH("Complete",M3171)))</formula>
    </cfRule>
  </conditionalFormatting>
  <conditionalFormatting sqref="I3171">
    <cfRule type="cellIs" dxfId="10487" priority="11183" operator="greaterThan">
      <formula>2.35</formula>
    </cfRule>
  </conditionalFormatting>
  <conditionalFormatting sqref="J3172">
    <cfRule type="notContainsBlanks" dxfId="10486" priority="11182">
      <formula>LEN(TRIM(J3172))&gt;0</formula>
    </cfRule>
  </conditionalFormatting>
  <conditionalFormatting sqref="K3172">
    <cfRule type="notContainsBlanks" dxfId="10485" priority="11181">
      <formula>LEN(TRIM(K3172))&gt;0</formula>
    </cfRule>
  </conditionalFormatting>
  <conditionalFormatting sqref="M3172">
    <cfRule type="containsText" dxfId="10484" priority="11180" operator="containsText" text="Complete">
      <formula>NOT(ISERROR(SEARCH("Complete",M3172)))</formula>
    </cfRule>
  </conditionalFormatting>
  <conditionalFormatting sqref="I3172">
    <cfRule type="cellIs" dxfId="10483" priority="11179" operator="greaterThan">
      <formula>2.35</formula>
    </cfRule>
  </conditionalFormatting>
  <conditionalFormatting sqref="J3173">
    <cfRule type="notContainsBlanks" dxfId="10482" priority="11178">
      <formula>LEN(TRIM(J3173))&gt;0</formula>
    </cfRule>
  </conditionalFormatting>
  <conditionalFormatting sqref="K3173">
    <cfRule type="notContainsBlanks" dxfId="10481" priority="11177">
      <formula>LEN(TRIM(K3173))&gt;0</formula>
    </cfRule>
  </conditionalFormatting>
  <conditionalFormatting sqref="M3173">
    <cfRule type="containsText" dxfId="10480" priority="11176" operator="containsText" text="Complete">
      <formula>NOT(ISERROR(SEARCH("Complete",M3173)))</formula>
    </cfRule>
  </conditionalFormatting>
  <conditionalFormatting sqref="I3173">
    <cfRule type="cellIs" dxfId="10479" priority="11175" operator="greaterThan">
      <formula>2.35</formula>
    </cfRule>
  </conditionalFormatting>
  <conditionalFormatting sqref="J3174">
    <cfRule type="notContainsBlanks" dxfId="10478" priority="11174">
      <formula>LEN(TRIM(J3174))&gt;0</formula>
    </cfRule>
  </conditionalFormatting>
  <conditionalFormatting sqref="K3174">
    <cfRule type="notContainsBlanks" dxfId="10477" priority="11173">
      <formula>LEN(TRIM(K3174))&gt;0</formula>
    </cfRule>
  </conditionalFormatting>
  <conditionalFormatting sqref="M3174">
    <cfRule type="containsText" dxfId="10476" priority="11172" operator="containsText" text="Complete">
      <formula>NOT(ISERROR(SEARCH("Complete",M3174)))</formula>
    </cfRule>
  </conditionalFormatting>
  <conditionalFormatting sqref="I3174">
    <cfRule type="cellIs" dxfId="10475" priority="11171" operator="greaterThan">
      <formula>2.35</formula>
    </cfRule>
  </conditionalFormatting>
  <conditionalFormatting sqref="J3175">
    <cfRule type="notContainsBlanks" dxfId="10474" priority="11170">
      <formula>LEN(TRIM(J3175))&gt;0</formula>
    </cfRule>
  </conditionalFormatting>
  <conditionalFormatting sqref="K3175">
    <cfRule type="notContainsBlanks" dxfId="10473" priority="11169">
      <formula>LEN(TRIM(K3175))&gt;0</formula>
    </cfRule>
  </conditionalFormatting>
  <conditionalFormatting sqref="M3175">
    <cfRule type="containsText" dxfId="10472" priority="11168" operator="containsText" text="Complete">
      <formula>NOT(ISERROR(SEARCH("Complete",M3175)))</formula>
    </cfRule>
  </conditionalFormatting>
  <conditionalFormatting sqref="I3175">
    <cfRule type="cellIs" dxfId="10471" priority="11167" operator="greaterThan">
      <formula>2.35</formula>
    </cfRule>
  </conditionalFormatting>
  <conditionalFormatting sqref="J3176">
    <cfRule type="notContainsBlanks" dxfId="10470" priority="11166">
      <formula>LEN(TRIM(J3176))&gt;0</formula>
    </cfRule>
  </conditionalFormatting>
  <conditionalFormatting sqref="K3176">
    <cfRule type="notContainsBlanks" dxfId="10469" priority="11165">
      <formula>LEN(TRIM(K3176))&gt;0</formula>
    </cfRule>
  </conditionalFormatting>
  <conditionalFormatting sqref="M3176">
    <cfRule type="containsText" dxfId="10468" priority="11164" operator="containsText" text="Complete">
      <formula>NOT(ISERROR(SEARCH("Complete",M3176)))</formula>
    </cfRule>
  </conditionalFormatting>
  <conditionalFormatting sqref="I3176">
    <cfRule type="cellIs" dxfId="10467" priority="11163" operator="greaterThan">
      <formula>2.35</formula>
    </cfRule>
  </conditionalFormatting>
  <conditionalFormatting sqref="J3177">
    <cfRule type="notContainsBlanks" dxfId="10466" priority="11162">
      <formula>LEN(TRIM(J3177))&gt;0</formula>
    </cfRule>
  </conditionalFormatting>
  <conditionalFormatting sqref="K3177">
    <cfRule type="notContainsBlanks" dxfId="10465" priority="11161">
      <formula>LEN(TRIM(K3177))&gt;0</formula>
    </cfRule>
  </conditionalFormatting>
  <conditionalFormatting sqref="M3177">
    <cfRule type="containsText" dxfId="10464" priority="11160" operator="containsText" text="Complete">
      <formula>NOT(ISERROR(SEARCH("Complete",M3177)))</formula>
    </cfRule>
  </conditionalFormatting>
  <conditionalFormatting sqref="I3177">
    <cfRule type="cellIs" dxfId="10463" priority="11159" operator="greaterThan">
      <formula>2.35</formula>
    </cfRule>
  </conditionalFormatting>
  <conditionalFormatting sqref="J3178">
    <cfRule type="notContainsBlanks" dxfId="10462" priority="11158">
      <formula>LEN(TRIM(J3178))&gt;0</formula>
    </cfRule>
  </conditionalFormatting>
  <conditionalFormatting sqref="K3178">
    <cfRule type="notContainsBlanks" dxfId="10461" priority="11157">
      <formula>LEN(TRIM(K3178))&gt;0</formula>
    </cfRule>
  </conditionalFormatting>
  <conditionalFormatting sqref="M3178">
    <cfRule type="containsText" dxfId="10460" priority="11156" operator="containsText" text="Complete">
      <formula>NOT(ISERROR(SEARCH("Complete",M3178)))</formula>
    </cfRule>
  </conditionalFormatting>
  <conditionalFormatting sqref="I3178">
    <cfRule type="cellIs" dxfId="10459" priority="11155" operator="greaterThan">
      <formula>2.35</formula>
    </cfRule>
  </conditionalFormatting>
  <conditionalFormatting sqref="J3179">
    <cfRule type="notContainsBlanks" dxfId="10458" priority="11154">
      <formula>LEN(TRIM(J3179))&gt;0</formula>
    </cfRule>
  </conditionalFormatting>
  <conditionalFormatting sqref="K3179">
    <cfRule type="notContainsBlanks" dxfId="10457" priority="11153">
      <formula>LEN(TRIM(K3179))&gt;0</formula>
    </cfRule>
  </conditionalFormatting>
  <conditionalFormatting sqref="M3179">
    <cfRule type="containsText" dxfId="10456" priority="11152" operator="containsText" text="Complete">
      <formula>NOT(ISERROR(SEARCH("Complete",M3179)))</formula>
    </cfRule>
  </conditionalFormatting>
  <conditionalFormatting sqref="I3179">
    <cfRule type="cellIs" dxfId="10455" priority="11151" operator="greaterThan">
      <formula>2.35</formula>
    </cfRule>
  </conditionalFormatting>
  <conditionalFormatting sqref="J3180">
    <cfRule type="notContainsBlanks" dxfId="10454" priority="11150">
      <formula>LEN(TRIM(J3180))&gt;0</formula>
    </cfRule>
  </conditionalFormatting>
  <conditionalFormatting sqref="K3180">
    <cfRule type="notContainsBlanks" dxfId="10453" priority="11149">
      <formula>LEN(TRIM(K3180))&gt;0</formula>
    </cfRule>
  </conditionalFormatting>
  <conditionalFormatting sqref="M3180">
    <cfRule type="containsText" dxfId="10452" priority="11148" operator="containsText" text="Complete">
      <formula>NOT(ISERROR(SEARCH("Complete",M3180)))</formula>
    </cfRule>
  </conditionalFormatting>
  <conditionalFormatting sqref="I3180">
    <cfRule type="cellIs" dxfId="10451" priority="11147" operator="greaterThan">
      <formula>2.35</formula>
    </cfRule>
  </conditionalFormatting>
  <conditionalFormatting sqref="J3181">
    <cfRule type="notContainsBlanks" dxfId="10450" priority="11146">
      <formula>LEN(TRIM(J3181))&gt;0</formula>
    </cfRule>
  </conditionalFormatting>
  <conditionalFormatting sqref="K3181">
    <cfRule type="notContainsBlanks" dxfId="10449" priority="11145">
      <formula>LEN(TRIM(K3181))&gt;0</formula>
    </cfRule>
  </conditionalFormatting>
  <conditionalFormatting sqref="M3181">
    <cfRule type="containsText" dxfId="10448" priority="11144" operator="containsText" text="Complete">
      <formula>NOT(ISERROR(SEARCH("Complete",M3181)))</formula>
    </cfRule>
  </conditionalFormatting>
  <conditionalFormatting sqref="I3181">
    <cfRule type="cellIs" dxfId="10447" priority="11143" operator="greaterThan">
      <formula>2.35</formula>
    </cfRule>
  </conditionalFormatting>
  <conditionalFormatting sqref="J3182">
    <cfRule type="notContainsBlanks" dxfId="10446" priority="11142">
      <formula>LEN(TRIM(J3182))&gt;0</formula>
    </cfRule>
  </conditionalFormatting>
  <conditionalFormatting sqref="K3182">
    <cfRule type="notContainsBlanks" dxfId="10445" priority="11141">
      <formula>LEN(TRIM(K3182))&gt;0</formula>
    </cfRule>
  </conditionalFormatting>
  <conditionalFormatting sqref="M3182">
    <cfRule type="containsText" dxfId="10444" priority="11140" operator="containsText" text="Complete">
      <formula>NOT(ISERROR(SEARCH("Complete",M3182)))</formula>
    </cfRule>
  </conditionalFormatting>
  <conditionalFormatting sqref="I3182">
    <cfRule type="cellIs" dxfId="10443" priority="11139" operator="greaterThan">
      <formula>2.35</formula>
    </cfRule>
  </conditionalFormatting>
  <conditionalFormatting sqref="J3183">
    <cfRule type="notContainsBlanks" dxfId="10442" priority="11138">
      <formula>LEN(TRIM(J3183))&gt;0</formula>
    </cfRule>
  </conditionalFormatting>
  <conditionalFormatting sqref="K3183">
    <cfRule type="notContainsBlanks" dxfId="10441" priority="11137">
      <formula>LEN(TRIM(K3183))&gt;0</formula>
    </cfRule>
  </conditionalFormatting>
  <conditionalFormatting sqref="M3183">
    <cfRule type="containsText" dxfId="10440" priority="11136" operator="containsText" text="Complete">
      <formula>NOT(ISERROR(SEARCH("Complete",M3183)))</formula>
    </cfRule>
  </conditionalFormatting>
  <conditionalFormatting sqref="I3183">
    <cfRule type="cellIs" dxfId="10439" priority="11135" operator="greaterThan">
      <formula>2.35</formula>
    </cfRule>
  </conditionalFormatting>
  <conditionalFormatting sqref="J3184">
    <cfRule type="notContainsBlanks" dxfId="10438" priority="11134">
      <formula>LEN(TRIM(J3184))&gt;0</formula>
    </cfRule>
  </conditionalFormatting>
  <conditionalFormatting sqref="K3184">
    <cfRule type="notContainsBlanks" dxfId="10437" priority="11133">
      <formula>LEN(TRIM(K3184))&gt;0</formula>
    </cfRule>
  </conditionalFormatting>
  <conditionalFormatting sqref="M3184">
    <cfRule type="containsText" dxfId="10436" priority="11132" operator="containsText" text="Complete">
      <formula>NOT(ISERROR(SEARCH("Complete",M3184)))</formula>
    </cfRule>
  </conditionalFormatting>
  <conditionalFormatting sqref="I3184">
    <cfRule type="cellIs" dxfId="10435" priority="11131" operator="greaterThan">
      <formula>2.35</formula>
    </cfRule>
  </conditionalFormatting>
  <conditionalFormatting sqref="J3185">
    <cfRule type="notContainsBlanks" dxfId="10434" priority="11130">
      <formula>LEN(TRIM(J3185))&gt;0</formula>
    </cfRule>
  </conditionalFormatting>
  <conditionalFormatting sqref="K3185">
    <cfRule type="notContainsBlanks" dxfId="10433" priority="11129">
      <formula>LEN(TRIM(K3185))&gt;0</formula>
    </cfRule>
  </conditionalFormatting>
  <conditionalFormatting sqref="M3185">
    <cfRule type="containsText" dxfId="10432" priority="11128" operator="containsText" text="Complete">
      <formula>NOT(ISERROR(SEARCH("Complete",M3185)))</formula>
    </cfRule>
  </conditionalFormatting>
  <conditionalFormatting sqref="I3185">
    <cfRule type="cellIs" dxfId="10431" priority="11127" operator="greaterThan">
      <formula>2.35</formula>
    </cfRule>
  </conditionalFormatting>
  <conditionalFormatting sqref="J3186">
    <cfRule type="notContainsBlanks" dxfId="10430" priority="11126">
      <formula>LEN(TRIM(J3186))&gt;0</formula>
    </cfRule>
  </conditionalFormatting>
  <conditionalFormatting sqref="K3186">
    <cfRule type="notContainsBlanks" dxfId="10429" priority="11125">
      <formula>LEN(TRIM(K3186))&gt;0</formula>
    </cfRule>
  </conditionalFormatting>
  <conditionalFormatting sqref="M3186">
    <cfRule type="containsText" dxfId="10428" priority="11124" operator="containsText" text="Complete">
      <formula>NOT(ISERROR(SEARCH("Complete",M3186)))</formula>
    </cfRule>
  </conditionalFormatting>
  <conditionalFormatting sqref="I3186">
    <cfRule type="cellIs" dxfId="10427" priority="11123" operator="greaterThan">
      <formula>2.35</formula>
    </cfRule>
  </conditionalFormatting>
  <conditionalFormatting sqref="J3187">
    <cfRule type="notContainsBlanks" dxfId="10426" priority="11122">
      <formula>LEN(TRIM(J3187))&gt;0</formula>
    </cfRule>
  </conditionalFormatting>
  <conditionalFormatting sqref="K3187">
    <cfRule type="notContainsBlanks" dxfId="10425" priority="11121">
      <formula>LEN(TRIM(K3187))&gt;0</formula>
    </cfRule>
  </conditionalFormatting>
  <conditionalFormatting sqref="M3187">
    <cfRule type="containsText" dxfId="10424" priority="11120" operator="containsText" text="Complete">
      <formula>NOT(ISERROR(SEARCH("Complete",M3187)))</formula>
    </cfRule>
  </conditionalFormatting>
  <conditionalFormatting sqref="I3187">
    <cfRule type="cellIs" dxfId="10423" priority="11119" operator="greaterThan">
      <formula>2.35</formula>
    </cfRule>
  </conditionalFormatting>
  <conditionalFormatting sqref="J3188">
    <cfRule type="notContainsBlanks" dxfId="10422" priority="11118">
      <formula>LEN(TRIM(J3188))&gt;0</formula>
    </cfRule>
  </conditionalFormatting>
  <conditionalFormatting sqref="K3188">
    <cfRule type="notContainsBlanks" dxfId="10421" priority="11117">
      <formula>LEN(TRIM(K3188))&gt;0</formula>
    </cfRule>
  </conditionalFormatting>
  <conditionalFormatting sqref="M3188">
    <cfRule type="containsText" dxfId="10420" priority="11116" operator="containsText" text="Complete">
      <formula>NOT(ISERROR(SEARCH("Complete",M3188)))</formula>
    </cfRule>
  </conditionalFormatting>
  <conditionalFormatting sqref="I3188">
    <cfRule type="cellIs" dxfId="10419" priority="11115" operator="greaterThan">
      <formula>2.35</formula>
    </cfRule>
  </conditionalFormatting>
  <conditionalFormatting sqref="J3189">
    <cfRule type="notContainsBlanks" dxfId="10418" priority="11114">
      <formula>LEN(TRIM(J3189))&gt;0</formula>
    </cfRule>
  </conditionalFormatting>
  <conditionalFormatting sqref="K3189">
    <cfRule type="notContainsBlanks" dxfId="10417" priority="11113">
      <formula>LEN(TRIM(K3189))&gt;0</formula>
    </cfRule>
  </conditionalFormatting>
  <conditionalFormatting sqref="M3189">
    <cfRule type="containsText" dxfId="10416" priority="11112" operator="containsText" text="Complete">
      <formula>NOT(ISERROR(SEARCH("Complete",M3189)))</formula>
    </cfRule>
  </conditionalFormatting>
  <conditionalFormatting sqref="I3189">
    <cfRule type="cellIs" dxfId="10415" priority="11111" operator="greaterThan">
      <formula>2.35</formula>
    </cfRule>
  </conditionalFormatting>
  <conditionalFormatting sqref="J3190">
    <cfRule type="notContainsBlanks" dxfId="10414" priority="11110">
      <formula>LEN(TRIM(J3190))&gt;0</formula>
    </cfRule>
  </conditionalFormatting>
  <conditionalFormatting sqref="K3190">
    <cfRule type="notContainsBlanks" dxfId="10413" priority="11109">
      <formula>LEN(TRIM(K3190))&gt;0</formula>
    </cfRule>
  </conditionalFormatting>
  <conditionalFormatting sqref="M3190">
    <cfRule type="containsText" dxfId="10412" priority="11108" operator="containsText" text="Complete">
      <formula>NOT(ISERROR(SEARCH("Complete",M3190)))</formula>
    </cfRule>
  </conditionalFormatting>
  <conditionalFormatting sqref="I3190">
    <cfRule type="cellIs" dxfId="10411" priority="11107" operator="greaterThan">
      <formula>2.35</formula>
    </cfRule>
  </conditionalFormatting>
  <conditionalFormatting sqref="J3191">
    <cfRule type="notContainsBlanks" dxfId="10410" priority="11106">
      <formula>LEN(TRIM(J3191))&gt;0</formula>
    </cfRule>
  </conditionalFormatting>
  <conditionalFormatting sqref="K3191">
    <cfRule type="notContainsBlanks" dxfId="10409" priority="11105">
      <formula>LEN(TRIM(K3191))&gt;0</formula>
    </cfRule>
  </conditionalFormatting>
  <conditionalFormatting sqref="M3191">
    <cfRule type="containsText" dxfId="10408" priority="11104" operator="containsText" text="Complete">
      <formula>NOT(ISERROR(SEARCH("Complete",M3191)))</formula>
    </cfRule>
  </conditionalFormatting>
  <conditionalFormatting sqref="I3191">
    <cfRule type="cellIs" dxfId="10407" priority="11103" operator="greaterThan">
      <formula>2.35</formula>
    </cfRule>
  </conditionalFormatting>
  <conditionalFormatting sqref="J3192">
    <cfRule type="notContainsBlanks" dxfId="10406" priority="11102">
      <formula>LEN(TRIM(J3192))&gt;0</formula>
    </cfRule>
  </conditionalFormatting>
  <conditionalFormatting sqref="K3192">
    <cfRule type="notContainsBlanks" dxfId="10405" priority="11101">
      <formula>LEN(TRIM(K3192))&gt;0</formula>
    </cfRule>
  </conditionalFormatting>
  <conditionalFormatting sqref="M3192">
    <cfRule type="containsText" dxfId="10404" priority="11100" operator="containsText" text="Complete">
      <formula>NOT(ISERROR(SEARCH("Complete",M3192)))</formula>
    </cfRule>
  </conditionalFormatting>
  <conditionalFormatting sqref="I3192">
    <cfRule type="cellIs" dxfId="10403" priority="11099" operator="greaterThan">
      <formula>2.35</formula>
    </cfRule>
  </conditionalFormatting>
  <conditionalFormatting sqref="J3193">
    <cfRule type="notContainsBlanks" dxfId="10402" priority="11098">
      <formula>LEN(TRIM(J3193))&gt;0</formula>
    </cfRule>
  </conditionalFormatting>
  <conditionalFormatting sqref="K3193">
    <cfRule type="notContainsBlanks" dxfId="10401" priority="11097">
      <formula>LEN(TRIM(K3193))&gt;0</formula>
    </cfRule>
  </conditionalFormatting>
  <conditionalFormatting sqref="M3193">
    <cfRule type="containsText" dxfId="10400" priority="11096" operator="containsText" text="Complete">
      <formula>NOT(ISERROR(SEARCH("Complete",M3193)))</formula>
    </cfRule>
  </conditionalFormatting>
  <conditionalFormatting sqref="I3193">
    <cfRule type="cellIs" dxfId="10399" priority="11095" operator="greaterThan">
      <formula>2.35</formula>
    </cfRule>
  </conditionalFormatting>
  <conditionalFormatting sqref="J3194">
    <cfRule type="notContainsBlanks" dxfId="10398" priority="11094">
      <formula>LEN(TRIM(J3194))&gt;0</formula>
    </cfRule>
  </conditionalFormatting>
  <conditionalFormatting sqref="K3194">
    <cfRule type="notContainsBlanks" dxfId="10397" priority="11093">
      <formula>LEN(TRIM(K3194))&gt;0</formula>
    </cfRule>
  </conditionalFormatting>
  <conditionalFormatting sqref="M3194">
    <cfRule type="containsText" dxfId="10396" priority="11092" operator="containsText" text="Complete">
      <formula>NOT(ISERROR(SEARCH("Complete",M3194)))</formula>
    </cfRule>
  </conditionalFormatting>
  <conditionalFormatting sqref="I3194">
    <cfRule type="cellIs" dxfId="10395" priority="11091" operator="greaterThan">
      <formula>2.35</formula>
    </cfRule>
  </conditionalFormatting>
  <conditionalFormatting sqref="J3195">
    <cfRule type="notContainsBlanks" dxfId="10394" priority="11090">
      <formula>LEN(TRIM(J3195))&gt;0</formula>
    </cfRule>
  </conditionalFormatting>
  <conditionalFormatting sqref="K3195">
    <cfRule type="notContainsBlanks" dxfId="10393" priority="11089">
      <formula>LEN(TRIM(K3195))&gt;0</formula>
    </cfRule>
  </conditionalFormatting>
  <conditionalFormatting sqref="M3195">
    <cfRule type="containsText" dxfId="10392" priority="11088" operator="containsText" text="Complete">
      <formula>NOT(ISERROR(SEARCH("Complete",M3195)))</formula>
    </cfRule>
  </conditionalFormatting>
  <conditionalFormatting sqref="I3195">
    <cfRule type="cellIs" dxfId="10391" priority="11087" operator="greaterThan">
      <formula>2.35</formula>
    </cfRule>
  </conditionalFormatting>
  <conditionalFormatting sqref="J3196">
    <cfRule type="notContainsBlanks" dxfId="10390" priority="11086">
      <formula>LEN(TRIM(J3196))&gt;0</formula>
    </cfRule>
  </conditionalFormatting>
  <conditionalFormatting sqref="K3196">
    <cfRule type="notContainsBlanks" dxfId="10389" priority="11085">
      <formula>LEN(TRIM(K3196))&gt;0</formula>
    </cfRule>
  </conditionalFormatting>
  <conditionalFormatting sqref="M3196">
    <cfRule type="containsText" dxfId="10388" priority="11084" operator="containsText" text="Complete">
      <formula>NOT(ISERROR(SEARCH("Complete",M3196)))</formula>
    </cfRule>
  </conditionalFormatting>
  <conditionalFormatting sqref="I3196">
    <cfRule type="cellIs" dxfId="10387" priority="11083" operator="greaterThan">
      <formula>2.35</formula>
    </cfRule>
  </conditionalFormatting>
  <conditionalFormatting sqref="J3197">
    <cfRule type="notContainsBlanks" dxfId="10386" priority="11082">
      <formula>LEN(TRIM(J3197))&gt;0</formula>
    </cfRule>
  </conditionalFormatting>
  <conditionalFormatting sqref="K3197">
    <cfRule type="notContainsBlanks" dxfId="10385" priority="11081">
      <formula>LEN(TRIM(K3197))&gt;0</formula>
    </cfRule>
  </conditionalFormatting>
  <conditionalFormatting sqref="M3197">
    <cfRule type="containsText" dxfId="10384" priority="11080" operator="containsText" text="Complete">
      <formula>NOT(ISERROR(SEARCH("Complete",M3197)))</formula>
    </cfRule>
  </conditionalFormatting>
  <conditionalFormatting sqref="I3197">
    <cfRule type="cellIs" dxfId="10383" priority="11079" operator="greaterThan">
      <formula>2.35</formula>
    </cfRule>
  </conditionalFormatting>
  <conditionalFormatting sqref="J3198">
    <cfRule type="notContainsBlanks" dxfId="10382" priority="11078">
      <formula>LEN(TRIM(J3198))&gt;0</formula>
    </cfRule>
  </conditionalFormatting>
  <conditionalFormatting sqref="K3198">
    <cfRule type="notContainsBlanks" dxfId="10381" priority="11077">
      <formula>LEN(TRIM(K3198))&gt;0</formula>
    </cfRule>
  </conditionalFormatting>
  <conditionalFormatting sqref="M3198">
    <cfRule type="containsText" dxfId="10380" priority="11076" operator="containsText" text="Complete">
      <formula>NOT(ISERROR(SEARCH("Complete",M3198)))</formula>
    </cfRule>
  </conditionalFormatting>
  <conditionalFormatting sqref="I3198">
    <cfRule type="cellIs" dxfId="10379" priority="11075" operator="greaterThan">
      <formula>2.35</formula>
    </cfRule>
  </conditionalFormatting>
  <conditionalFormatting sqref="J3199">
    <cfRule type="notContainsBlanks" dxfId="10378" priority="11074">
      <formula>LEN(TRIM(J3199))&gt;0</formula>
    </cfRule>
  </conditionalFormatting>
  <conditionalFormatting sqref="K3199">
    <cfRule type="notContainsBlanks" dxfId="10377" priority="11073">
      <formula>LEN(TRIM(K3199))&gt;0</formula>
    </cfRule>
  </conditionalFormatting>
  <conditionalFormatting sqref="M3199">
    <cfRule type="containsText" dxfId="10376" priority="11072" operator="containsText" text="Complete">
      <formula>NOT(ISERROR(SEARCH("Complete",M3199)))</formula>
    </cfRule>
  </conditionalFormatting>
  <conditionalFormatting sqref="I3199">
    <cfRule type="cellIs" dxfId="10375" priority="11071" operator="greaterThan">
      <formula>2.35</formula>
    </cfRule>
  </conditionalFormatting>
  <conditionalFormatting sqref="J3200">
    <cfRule type="notContainsBlanks" dxfId="10374" priority="11070">
      <formula>LEN(TRIM(J3200))&gt;0</formula>
    </cfRule>
  </conditionalFormatting>
  <conditionalFormatting sqref="K3200">
    <cfRule type="notContainsBlanks" dxfId="10373" priority="11069">
      <formula>LEN(TRIM(K3200))&gt;0</formula>
    </cfRule>
  </conditionalFormatting>
  <conditionalFormatting sqref="M3200">
    <cfRule type="containsText" dxfId="10372" priority="11068" operator="containsText" text="Complete">
      <formula>NOT(ISERROR(SEARCH("Complete",M3200)))</formula>
    </cfRule>
  </conditionalFormatting>
  <conditionalFormatting sqref="I3200">
    <cfRule type="cellIs" dxfId="10371" priority="11067" operator="greaterThan">
      <formula>2.35</formula>
    </cfRule>
  </conditionalFormatting>
  <conditionalFormatting sqref="J3201">
    <cfRule type="notContainsBlanks" dxfId="10370" priority="11066">
      <formula>LEN(TRIM(J3201))&gt;0</formula>
    </cfRule>
  </conditionalFormatting>
  <conditionalFormatting sqref="K3201">
    <cfRule type="notContainsBlanks" dxfId="10369" priority="11065">
      <formula>LEN(TRIM(K3201))&gt;0</formula>
    </cfRule>
  </conditionalFormatting>
  <conditionalFormatting sqref="M3201">
    <cfRule type="containsText" dxfId="10368" priority="11064" operator="containsText" text="Complete">
      <formula>NOT(ISERROR(SEARCH("Complete",M3201)))</formula>
    </cfRule>
  </conditionalFormatting>
  <conditionalFormatting sqref="I3201">
    <cfRule type="cellIs" dxfId="10367" priority="11063" operator="greaterThan">
      <formula>2.35</formula>
    </cfRule>
  </conditionalFormatting>
  <conditionalFormatting sqref="J3202">
    <cfRule type="notContainsBlanks" dxfId="10366" priority="11062">
      <formula>LEN(TRIM(J3202))&gt;0</formula>
    </cfRule>
  </conditionalFormatting>
  <conditionalFormatting sqref="K3202">
    <cfRule type="notContainsBlanks" dxfId="10365" priority="11061">
      <formula>LEN(TRIM(K3202))&gt;0</formula>
    </cfRule>
  </conditionalFormatting>
  <conditionalFormatting sqref="M3202">
    <cfRule type="containsText" dxfId="10364" priority="11060" operator="containsText" text="Complete">
      <formula>NOT(ISERROR(SEARCH("Complete",M3202)))</formula>
    </cfRule>
  </conditionalFormatting>
  <conditionalFormatting sqref="I3202">
    <cfRule type="cellIs" dxfId="10363" priority="11059" operator="greaterThan">
      <formula>2.35</formula>
    </cfRule>
  </conditionalFormatting>
  <conditionalFormatting sqref="J3203">
    <cfRule type="notContainsBlanks" dxfId="10362" priority="11058">
      <formula>LEN(TRIM(J3203))&gt;0</formula>
    </cfRule>
  </conditionalFormatting>
  <conditionalFormatting sqref="K3203">
    <cfRule type="notContainsBlanks" dxfId="10361" priority="11057">
      <formula>LEN(TRIM(K3203))&gt;0</formula>
    </cfRule>
  </conditionalFormatting>
  <conditionalFormatting sqref="M3203">
    <cfRule type="containsText" dxfId="10360" priority="11056" operator="containsText" text="Complete">
      <formula>NOT(ISERROR(SEARCH("Complete",M3203)))</formula>
    </cfRule>
  </conditionalFormatting>
  <conditionalFormatting sqref="I3203">
    <cfRule type="cellIs" dxfId="10359" priority="11055" operator="greaterThan">
      <formula>2.35</formula>
    </cfRule>
  </conditionalFormatting>
  <conditionalFormatting sqref="J3204">
    <cfRule type="notContainsBlanks" dxfId="10358" priority="11054">
      <formula>LEN(TRIM(J3204))&gt;0</formula>
    </cfRule>
  </conditionalFormatting>
  <conditionalFormatting sqref="K3204">
    <cfRule type="notContainsBlanks" dxfId="10357" priority="11053">
      <formula>LEN(TRIM(K3204))&gt;0</formula>
    </cfRule>
  </conditionalFormatting>
  <conditionalFormatting sqref="M3204">
    <cfRule type="containsText" dxfId="10356" priority="11052" operator="containsText" text="Complete">
      <formula>NOT(ISERROR(SEARCH("Complete",M3204)))</formula>
    </cfRule>
  </conditionalFormatting>
  <conditionalFormatting sqref="I3204">
    <cfRule type="cellIs" dxfId="10355" priority="11051" operator="greaterThan">
      <formula>2.35</formula>
    </cfRule>
  </conditionalFormatting>
  <conditionalFormatting sqref="J3205">
    <cfRule type="notContainsBlanks" dxfId="10354" priority="11050">
      <formula>LEN(TRIM(J3205))&gt;0</formula>
    </cfRule>
  </conditionalFormatting>
  <conditionalFormatting sqref="K3205">
    <cfRule type="notContainsBlanks" dxfId="10353" priority="11049">
      <formula>LEN(TRIM(K3205))&gt;0</formula>
    </cfRule>
  </conditionalFormatting>
  <conditionalFormatting sqref="M3205">
    <cfRule type="containsText" dxfId="10352" priority="11048" operator="containsText" text="Complete">
      <formula>NOT(ISERROR(SEARCH("Complete",M3205)))</formula>
    </cfRule>
  </conditionalFormatting>
  <conditionalFormatting sqref="I3205">
    <cfRule type="cellIs" dxfId="10351" priority="11047" operator="greaterThan">
      <formula>2.35</formula>
    </cfRule>
  </conditionalFormatting>
  <conditionalFormatting sqref="J3206">
    <cfRule type="notContainsBlanks" dxfId="10350" priority="11046">
      <formula>LEN(TRIM(J3206))&gt;0</formula>
    </cfRule>
  </conditionalFormatting>
  <conditionalFormatting sqref="K3206">
    <cfRule type="notContainsBlanks" dxfId="10349" priority="11045">
      <formula>LEN(TRIM(K3206))&gt;0</formula>
    </cfRule>
  </conditionalFormatting>
  <conditionalFormatting sqref="M3206">
    <cfRule type="containsText" dxfId="10348" priority="11044" operator="containsText" text="Complete">
      <formula>NOT(ISERROR(SEARCH("Complete",M3206)))</formula>
    </cfRule>
  </conditionalFormatting>
  <conditionalFormatting sqref="I3206">
    <cfRule type="cellIs" dxfId="10347" priority="11043" operator="greaterThan">
      <formula>2.35</formula>
    </cfRule>
  </conditionalFormatting>
  <conditionalFormatting sqref="J3207">
    <cfRule type="notContainsBlanks" dxfId="10346" priority="11042">
      <formula>LEN(TRIM(J3207))&gt;0</formula>
    </cfRule>
  </conditionalFormatting>
  <conditionalFormatting sqref="K3207">
    <cfRule type="notContainsBlanks" dxfId="10345" priority="11041">
      <formula>LEN(TRIM(K3207))&gt;0</formula>
    </cfRule>
  </conditionalFormatting>
  <conditionalFormatting sqref="M3207">
    <cfRule type="containsText" dxfId="10344" priority="11040" operator="containsText" text="Complete">
      <formula>NOT(ISERROR(SEARCH("Complete",M3207)))</formula>
    </cfRule>
  </conditionalFormatting>
  <conditionalFormatting sqref="I3207">
    <cfRule type="cellIs" dxfId="10343" priority="11039" operator="greaterThan">
      <formula>2.35</formula>
    </cfRule>
  </conditionalFormatting>
  <conditionalFormatting sqref="J3208">
    <cfRule type="notContainsBlanks" dxfId="10342" priority="11038">
      <formula>LEN(TRIM(J3208))&gt;0</formula>
    </cfRule>
  </conditionalFormatting>
  <conditionalFormatting sqref="K3208">
    <cfRule type="notContainsBlanks" dxfId="10341" priority="11037">
      <formula>LEN(TRIM(K3208))&gt;0</formula>
    </cfRule>
  </conditionalFormatting>
  <conditionalFormatting sqref="M3208">
    <cfRule type="containsText" dxfId="10340" priority="11036" operator="containsText" text="Complete">
      <formula>NOT(ISERROR(SEARCH("Complete",M3208)))</formula>
    </cfRule>
  </conditionalFormatting>
  <conditionalFormatting sqref="I3208">
    <cfRule type="cellIs" dxfId="10339" priority="11035" operator="greaterThan">
      <formula>2.35</formula>
    </cfRule>
  </conditionalFormatting>
  <conditionalFormatting sqref="J3209">
    <cfRule type="notContainsBlanks" dxfId="10338" priority="11034">
      <formula>LEN(TRIM(J3209))&gt;0</formula>
    </cfRule>
  </conditionalFormatting>
  <conditionalFormatting sqref="K3209">
    <cfRule type="notContainsBlanks" dxfId="10337" priority="11033">
      <formula>LEN(TRIM(K3209))&gt;0</formula>
    </cfRule>
  </conditionalFormatting>
  <conditionalFormatting sqref="M3209">
    <cfRule type="containsText" dxfId="10336" priority="11032" operator="containsText" text="Complete">
      <formula>NOT(ISERROR(SEARCH("Complete",M3209)))</formula>
    </cfRule>
  </conditionalFormatting>
  <conditionalFormatting sqref="I3209">
    <cfRule type="cellIs" dxfId="10335" priority="11031" operator="greaterThan">
      <formula>2.35</formula>
    </cfRule>
  </conditionalFormatting>
  <conditionalFormatting sqref="J3210">
    <cfRule type="notContainsBlanks" dxfId="10334" priority="11030">
      <formula>LEN(TRIM(J3210))&gt;0</formula>
    </cfRule>
  </conditionalFormatting>
  <conditionalFormatting sqref="K3210">
    <cfRule type="notContainsBlanks" dxfId="10333" priority="11029">
      <formula>LEN(TRIM(K3210))&gt;0</formula>
    </cfRule>
  </conditionalFormatting>
  <conditionalFormatting sqref="M3210">
    <cfRule type="containsText" dxfId="10332" priority="11028" operator="containsText" text="Complete">
      <formula>NOT(ISERROR(SEARCH("Complete",M3210)))</formula>
    </cfRule>
  </conditionalFormatting>
  <conditionalFormatting sqref="I3210">
    <cfRule type="cellIs" dxfId="10331" priority="11027" operator="greaterThan">
      <formula>2.35</formula>
    </cfRule>
  </conditionalFormatting>
  <conditionalFormatting sqref="J3211">
    <cfRule type="notContainsBlanks" dxfId="10330" priority="11026">
      <formula>LEN(TRIM(J3211))&gt;0</formula>
    </cfRule>
  </conditionalFormatting>
  <conditionalFormatting sqref="K3211">
    <cfRule type="notContainsBlanks" dxfId="10329" priority="11025">
      <formula>LEN(TRIM(K3211))&gt;0</formula>
    </cfRule>
  </conditionalFormatting>
  <conditionalFormatting sqref="M3211">
    <cfRule type="containsText" dxfId="10328" priority="11024" operator="containsText" text="Complete">
      <formula>NOT(ISERROR(SEARCH("Complete",M3211)))</formula>
    </cfRule>
  </conditionalFormatting>
  <conditionalFormatting sqref="I3211">
    <cfRule type="cellIs" dxfId="10327" priority="11023" operator="greaterThan">
      <formula>2.35</formula>
    </cfRule>
  </conditionalFormatting>
  <conditionalFormatting sqref="J3212">
    <cfRule type="notContainsBlanks" dxfId="10326" priority="11022">
      <formula>LEN(TRIM(J3212))&gt;0</formula>
    </cfRule>
  </conditionalFormatting>
  <conditionalFormatting sqref="K3212">
    <cfRule type="notContainsBlanks" dxfId="10325" priority="11021">
      <formula>LEN(TRIM(K3212))&gt;0</formula>
    </cfRule>
  </conditionalFormatting>
  <conditionalFormatting sqref="M3212">
    <cfRule type="containsText" dxfId="10324" priority="11020" operator="containsText" text="Complete">
      <formula>NOT(ISERROR(SEARCH("Complete",M3212)))</formula>
    </cfRule>
  </conditionalFormatting>
  <conditionalFormatting sqref="I3212">
    <cfRule type="cellIs" dxfId="10323" priority="11019" operator="greaterThan">
      <formula>2.35</formula>
    </cfRule>
  </conditionalFormatting>
  <conditionalFormatting sqref="J3213">
    <cfRule type="notContainsBlanks" dxfId="10322" priority="11018">
      <formula>LEN(TRIM(J3213))&gt;0</formula>
    </cfRule>
  </conditionalFormatting>
  <conditionalFormatting sqref="K3213">
    <cfRule type="notContainsBlanks" dxfId="10321" priority="11017">
      <formula>LEN(TRIM(K3213))&gt;0</formula>
    </cfRule>
  </conditionalFormatting>
  <conditionalFormatting sqref="M3213">
    <cfRule type="containsText" dxfId="10320" priority="11016" operator="containsText" text="Complete">
      <formula>NOT(ISERROR(SEARCH("Complete",M3213)))</formula>
    </cfRule>
  </conditionalFormatting>
  <conditionalFormatting sqref="I3213">
    <cfRule type="cellIs" dxfId="10319" priority="11015" operator="greaterThan">
      <formula>2.35</formula>
    </cfRule>
  </conditionalFormatting>
  <conditionalFormatting sqref="J3214">
    <cfRule type="notContainsBlanks" dxfId="10318" priority="11014">
      <formula>LEN(TRIM(J3214))&gt;0</formula>
    </cfRule>
  </conditionalFormatting>
  <conditionalFormatting sqref="K3214">
    <cfRule type="notContainsBlanks" dxfId="10317" priority="11013">
      <formula>LEN(TRIM(K3214))&gt;0</formula>
    </cfRule>
  </conditionalFormatting>
  <conditionalFormatting sqref="M3214">
    <cfRule type="containsText" dxfId="10316" priority="11012" operator="containsText" text="Complete">
      <formula>NOT(ISERROR(SEARCH("Complete",M3214)))</formula>
    </cfRule>
  </conditionalFormatting>
  <conditionalFormatting sqref="I3214">
    <cfRule type="cellIs" dxfId="10315" priority="11011" operator="greaterThan">
      <formula>2.35</formula>
    </cfRule>
  </conditionalFormatting>
  <conditionalFormatting sqref="J3215">
    <cfRule type="notContainsBlanks" dxfId="10314" priority="11010">
      <formula>LEN(TRIM(J3215))&gt;0</formula>
    </cfRule>
  </conditionalFormatting>
  <conditionalFormatting sqref="K3215">
    <cfRule type="notContainsBlanks" dxfId="10313" priority="11009">
      <formula>LEN(TRIM(K3215))&gt;0</formula>
    </cfRule>
  </conditionalFormatting>
  <conditionalFormatting sqref="M3215">
    <cfRule type="containsText" dxfId="10312" priority="11008" operator="containsText" text="Complete">
      <formula>NOT(ISERROR(SEARCH("Complete",M3215)))</formula>
    </cfRule>
  </conditionalFormatting>
  <conditionalFormatting sqref="I3215">
    <cfRule type="cellIs" dxfId="10311" priority="11007" operator="greaterThan">
      <formula>2.35</formula>
    </cfRule>
  </conditionalFormatting>
  <conditionalFormatting sqref="J3216">
    <cfRule type="notContainsBlanks" dxfId="10310" priority="11006">
      <formula>LEN(TRIM(J3216))&gt;0</formula>
    </cfRule>
  </conditionalFormatting>
  <conditionalFormatting sqref="K3216">
    <cfRule type="notContainsBlanks" dxfId="10309" priority="11005">
      <formula>LEN(TRIM(K3216))&gt;0</formula>
    </cfRule>
  </conditionalFormatting>
  <conditionalFormatting sqref="M3216">
    <cfRule type="containsText" dxfId="10308" priority="11004" operator="containsText" text="Complete">
      <formula>NOT(ISERROR(SEARCH("Complete",M3216)))</formula>
    </cfRule>
  </conditionalFormatting>
  <conditionalFormatting sqref="I3216">
    <cfRule type="cellIs" dxfId="10307" priority="11003" operator="greaterThan">
      <formula>2.35</formula>
    </cfRule>
  </conditionalFormatting>
  <conditionalFormatting sqref="J3217">
    <cfRule type="notContainsBlanks" dxfId="10306" priority="11002">
      <formula>LEN(TRIM(J3217))&gt;0</formula>
    </cfRule>
  </conditionalFormatting>
  <conditionalFormatting sqref="K3217">
    <cfRule type="notContainsBlanks" dxfId="10305" priority="11001">
      <formula>LEN(TRIM(K3217))&gt;0</formula>
    </cfRule>
  </conditionalFormatting>
  <conditionalFormatting sqref="M3217">
    <cfRule type="containsText" dxfId="10304" priority="11000" operator="containsText" text="Complete">
      <formula>NOT(ISERROR(SEARCH("Complete",M3217)))</formula>
    </cfRule>
  </conditionalFormatting>
  <conditionalFormatting sqref="I3217">
    <cfRule type="cellIs" dxfId="10303" priority="10999" operator="greaterThan">
      <formula>2.35</formula>
    </cfRule>
  </conditionalFormatting>
  <conditionalFormatting sqref="J3218">
    <cfRule type="notContainsBlanks" dxfId="10302" priority="10998">
      <formula>LEN(TRIM(J3218))&gt;0</formula>
    </cfRule>
  </conditionalFormatting>
  <conditionalFormatting sqref="K3218">
    <cfRule type="notContainsBlanks" dxfId="10301" priority="10997">
      <formula>LEN(TRIM(K3218))&gt;0</formula>
    </cfRule>
  </conditionalFormatting>
  <conditionalFormatting sqref="M3218">
    <cfRule type="containsText" dxfId="10300" priority="10996" operator="containsText" text="Complete">
      <formula>NOT(ISERROR(SEARCH("Complete",M3218)))</formula>
    </cfRule>
  </conditionalFormatting>
  <conditionalFormatting sqref="I3218">
    <cfRule type="cellIs" dxfId="10299" priority="10995" operator="greaterThan">
      <formula>2.35</formula>
    </cfRule>
  </conditionalFormatting>
  <conditionalFormatting sqref="J3219">
    <cfRule type="notContainsBlanks" dxfId="10298" priority="10994">
      <formula>LEN(TRIM(J3219))&gt;0</formula>
    </cfRule>
  </conditionalFormatting>
  <conditionalFormatting sqref="K3219">
    <cfRule type="notContainsBlanks" dxfId="10297" priority="10993">
      <formula>LEN(TRIM(K3219))&gt;0</formula>
    </cfRule>
  </conditionalFormatting>
  <conditionalFormatting sqref="M3219">
    <cfRule type="containsText" dxfId="10296" priority="10992" operator="containsText" text="Complete">
      <formula>NOT(ISERROR(SEARCH("Complete",M3219)))</formula>
    </cfRule>
  </conditionalFormatting>
  <conditionalFormatting sqref="I3219">
    <cfRule type="cellIs" dxfId="10295" priority="10991" operator="greaterThan">
      <formula>2.35</formula>
    </cfRule>
  </conditionalFormatting>
  <conditionalFormatting sqref="J3220">
    <cfRule type="notContainsBlanks" dxfId="10294" priority="10990">
      <formula>LEN(TRIM(J3220))&gt;0</formula>
    </cfRule>
  </conditionalFormatting>
  <conditionalFormatting sqref="K3220">
    <cfRule type="notContainsBlanks" dxfId="10293" priority="10989">
      <formula>LEN(TRIM(K3220))&gt;0</formula>
    </cfRule>
  </conditionalFormatting>
  <conditionalFormatting sqref="M3220">
    <cfRule type="containsText" dxfId="10292" priority="10988" operator="containsText" text="Complete">
      <formula>NOT(ISERROR(SEARCH("Complete",M3220)))</formula>
    </cfRule>
  </conditionalFormatting>
  <conditionalFormatting sqref="I3220">
    <cfRule type="cellIs" dxfId="10291" priority="10987" operator="greaterThan">
      <formula>2.35</formula>
    </cfRule>
  </conditionalFormatting>
  <conditionalFormatting sqref="J3221">
    <cfRule type="notContainsBlanks" dxfId="10290" priority="10986">
      <formula>LEN(TRIM(J3221))&gt;0</formula>
    </cfRule>
  </conditionalFormatting>
  <conditionalFormatting sqref="K3221">
    <cfRule type="notContainsBlanks" dxfId="10289" priority="10985">
      <formula>LEN(TRIM(K3221))&gt;0</formula>
    </cfRule>
  </conditionalFormatting>
  <conditionalFormatting sqref="M3221">
    <cfRule type="containsText" dxfId="10288" priority="10984" operator="containsText" text="Complete">
      <formula>NOT(ISERROR(SEARCH("Complete",M3221)))</formula>
    </cfRule>
  </conditionalFormatting>
  <conditionalFormatting sqref="I3221">
    <cfRule type="cellIs" dxfId="10287" priority="10983" operator="greaterThan">
      <formula>2.35</formula>
    </cfRule>
  </conditionalFormatting>
  <conditionalFormatting sqref="J3222">
    <cfRule type="notContainsBlanks" dxfId="10286" priority="10982">
      <formula>LEN(TRIM(J3222))&gt;0</formula>
    </cfRule>
  </conditionalFormatting>
  <conditionalFormatting sqref="K3222">
    <cfRule type="notContainsBlanks" dxfId="10285" priority="10981">
      <formula>LEN(TRIM(K3222))&gt;0</formula>
    </cfRule>
  </conditionalFormatting>
  <conditionalFormatting sqref="M3222">
    <cfRule type="containsText" dxfId="10284" priority="10980" operator="containsText" text="Complete">
      <formula>NOT(ISERROR(SEARCH("Complete",M3222)))</formula>
    </cfRule>
  </conditionalFormatting>
  <conditionalFormatting sqref="I3222">
    <cfRule type="cellIs" dxfId="10283" priority="10979" operator="greaterThan">
      <formula>2.35</formula>
    </cfRule>
  </conditionalFormatting>
  <conditionalFormatting sqref="J3223">
    <cfRule type="notContainsBlanks" dxfId="10282" priority="10978">
      <formula>LEN(TRIM(J3223))&gt;0</formula>
    </cfRule>
  </conditionalFormatting>
  <conditionalFormatting sqref="K3223">
    <cfRule type="notContainsBlanks" dxfId="10281" priority="10977">
      <formula>LEN(TRIM(K3223))&gt;0</formula>
    </cfRule>
  </conditionalFormatting>
  <conditionalFormatting sqref="M3223">
    <cfRule type="containsText" dxfId="10280" priority="10976" operator="containsText" text="Complete">
      <formula>NOT(ISERROR(SEARCH("Complete",M3223)))</formula>
    </cfRule>
  </conditionalFormatting>
  <conditionalFormatting sqref="I3223">
    <cfRule type="cellIs" dxfId="10279" priority="10975" operator="greaterThan">
      <formula>2.35</formula>
    </cfRule>
  </conditionalFormatting>
  <conditionalFormatting sqref="J3224">
    <cfRule type="notContainsBlanks" dxfId="10278" priority="10974">
      <formula>LEN(TRIM(J3224))&gt;0</formula>
    </cfRule>
  </conditionalFormatting>
  <conditionalFormatting sqref="K3224">
    <cfRule type="notContainsBlanks" dxfId="10277" priority="10973">
      <formula>LEN(TRIM(K3224))&gt;0</formula>
    </cfRule>
  </conditionalFormatting>
  <conditionalFormatting sqref="M3224">
    <cfRule type="containsText" dxfId="10276" priority="10972" operator="containsText" text="Complete">
      <formula>NOT(ISERROR(SEARCH("Complete",M3224)))</formula>
    </cfRule>
  </conditionalFormatting>
  <conditionalFormatting sqref="I3224">
    <cfRule type="cellIs" dxfId="10275" priority="10971" operator="greaterThan">
      <formula>2.35</formula>
    </cfRule>
  </conditionalFormatting>
  <conditionalFormatting sqref="J3225">
    <cfRule type="notContainsBlanks" dxfId="10274" priority="10970">
      <formula>LEN(TRIM(J3225))&gt;0</formula>
    </cfRule>
  </conditionalFormatting>
  <conditionalFormatting sqref="K3225">
    <cfRule type="notContainsBlanks" dxfId="10273" priority="10969">
      <formula>LEN(TRIM(K3225))&gt;0</formula>
    </cfRule>
  </conditionalFormatting>
  <conditionalFormatting sqref="M3225">
    <cfRule type="containsText" dxfId="10272" priority="10968" operator="containsText" text="Complete">
      <formula>NOT(ISERROR(SEARCH("Complete",M3225)))</formula>
    </cfRule>
  </conditionalFormatting>
  <conditionalFormatting sqref="I3225">
    <cfRule type="cellIs" dxfId="10271" priority="10967" operator="greaterThan">
      <formula>2.35</formula>
    </cfRule>
  </conditionalFormatting>
  <conditionalFormatting sqref="J3226">
    <cfRule type="notContainsBlanks" dxfId="10270" priority="10966">
      <formula>LEN(TRIM(J3226))&gt;0</formula>
    </cfRule>
  </conditionalFormatting>
  <conditionalFormatting sqref="K3226">
    <cfRule type="notContainsBlanks" dxfId="10269" priority="10965">
      <formula>LEN(TRIM(K3226))&gt;0</formula>
    </cfRule>
  </conditionalFormatting>
  <conditionalFormatting sqref="M3226">
    <cfRule type="containsText" dxfId="10268" priority="10964" operator="containsText" text="Complete">
      <formula>NOT(ISERROR(SEARCH("Complete",M3226)))</formula>
    </cfRule>
  </conditionalFormatting>
  <conditionalFormatting sqref="I3226">
    <cfRule type="cellIs" dxfId="10267" priority="10963" operator="greaterThan">
      <formula>2.35</formula>
    </cfRule>
  </conditionalFormatting>
  <conditionalFormatting sqref="J3227">
    <cfRule type="notContainsBlanks" dxfId="10266" priority="10962">
      <formula>LEN(TRIM(J3227))&gt;0</formula>
    </cfRule>
  </conditionalFormatting>
  <conditionalFormatting sqref="K3227">
    <cfRule type="notContainsBlanks" dxfId="10265" priority="10961">
      <formula>LEN(TRIM(K3227))&gt;0</formula>
    </cfRule>
  </conditionalFormatting>
  <conditionalFormatting sqref="M3227">
    <cfRule type="containsText" dxfId="10264" priority="10960" operator="containsText" text="Complete">
      <formula>NOT(ISERROR(SEARCH("Complete",M3227)))</formula>
    </cfRule>
  </conditionalFormatting>
  <conditionalFormatting sqref="I3227">
    <cfRule type="cellIs" dxfId="10263" priority="10959" operator="greaterThan">
      <formula>2.35</formula>
    </cfRule>
  </conditionalFormatting>
  <conditionalFormatting sqref="J3228">
    <cfRule type="notContainsBlanks" dxfId="10262" priority="10958">
      <formula>LEN(TRIM(J3228))&gt;0</formula>
    </cfRule>
  </conditionalFormatting>
  <conditionalFormatting sqref="K3228">
    <cfRule type="notContainsBlanks" dxfId="10261" priority="10957">
      <formula>LEN(TRIM(K3228))&gt;0</formula>
    </cfRule>
  </conditionalFormatting>
  <conditionalFormatting sqref="M3228">
    <cfRule type="containsText" dxfId="10260" priority="10956" operator="containsText" text="Complete">
      <formula>NOT(ISERROR(SEARCH("Complete",M3228)))</formula>
    </cfRule>
  </conditionalFormatting>
  <conditionalFormatting sqref="I3228">
    <cfRule type="cellIs" dxfId="10259" priority="10955" operator="greaterThan">
      <formula>2.35</formula>
    </cfRule>
  </conditionalFormatting>
  <conditionalFormatting sqref="J3229">
    <cfRule type="notContainsBlanks" dxfId="10258" priority="10954">
      <formula>LEN(TRIM(J3229))&gt;0</formula>
    </cfRule>
  </conditionalFormatting>
  <conditionalFormatting sqref="K3229">
    <cfRule type="notContainsBlanks" dxfId="10257" priority="10953">
      <formula>LEN(TRIM(K3229))&gt;0</formula>
    </cfRule>
  </conditionalFormatting>
  <conditionalFormatting sqref="M3229">
    <cfRule type="containsText" dxfId="10256" priority="10952" operator="containsText" text="Complete">
      <formula>NOT(ISERROR(SEARCH("Complete",M3229)))</formula>
    </cfRule>
  </conditionalFormatting>
  <conditionalFormatting sqref="I3229">
    <cfRule type="cellIs" dxfId="10255" priority="10951" operator="greaterThan">
      <formula>2.35</formula>
    </cfRule>
  </conditionalFormatting>
  <conditionalFormatting sqref="J3230">
    <cfRule type="notContainsBlanks" dxfId="10254" priority="10950">
      <formula>LEN(TRIM(J3230))&gt;0</formula>
    </cfRule>
  </conditionalFormatting>
  <conditionalFormatting sqref="K3230">
    <cfRule type="notContainsBlanks" dxfId="10253" priority="10949">
      <formula>LEN(TRIM(K3230))&gt;0</formula>
    </cfRule>
  </conditionalFormatting>
  <conditionalFormatting sqref="M3230">
    <cfRule type="containsText" dxfId="10252" priority="10948" operator="containsText" text="Complete">
      <formula>NOT(ISERROR(SEARCH("Complete",M3230)))</formula>
    </cfRule>
  </conditionalFormatting>
  <conditionalFormatting sqref="I3230">
    <cfRule type="cellIs" dxfId="10251" priority="10947" operator="greaterThan">
      <formula>2.35</formula>
    </cfRule>
  </conditionalFormatting>
  <conditionalFormatting sqref="J3231">
    <cfRule type="notContainsBlanks" dxfId="10250" priority="10946">
      <formula>LEN(TRIM(J3231))&gt;0</formula>
    </cfRule>
  </conditionalFormatting>
  <conditionalFormatting sqref="K3231">
    <cfRule type="notContainsBlanks" dxfId="10249" priority="10945">
      <formula>LEN(TRIM(K3231))&gt;0</formula>
    </cfRule>
  </conditionalFormatting>
  <conditionalFormatting sqref="M3231">
    <cfRule type="containsText" dxfId="10248" priority="10944" operator="containsText" text="Complete">
      <formula>NOT(ISERROR(SEARCH("Complete",M3231)))</formula>
    </cfRule>
  </conditionalFormatting>
  <conditionalFormatting sqref="I3231">
    <cfRule type="cellIs" dxfId="10247" priority="10943" operator="greaterThan">
      <formula>2.35</formula>
    </cfRule>
  </conditionalFormatting>
  <conditionalFormatting sqref="J3232">
    <cfRule type="notContainsBlanks" dxfId="10246" priority="10942">
      <formula>LEN(TRIM(J3232))&gt;0</formula>
    </cfRule>
  </conditionalFormatting>
  <conditionalFormatting sqref="K3232">
    <cfRule type="notContainsBlanks" dxfId="10245" priority="10941">
      <formula>LEN(TRIM(K3232))&gt;0</formula>
    </cfRule>
  </conditionalFormatting>
  <conditionalFormatting sqref="M3232">
    <cfRule type="containsText" dxfId="10244" priority="10940" operator="containsText" text="Complete">
      <formula>NOT(ISERROR(SEARCH("Complete",M3232)))</formula>
    </cfRule>
  </conditionalFormatting>
  <conditionalFormatting sqref="I3232">
    <cfRule type="cellIs" dxfId="10243" priority="10939" operator="greaterThan">
      <formula>2.35</formula>
    </cfRule>
  </conditionalFormatting>
  <conditionalFormatting sqref="J3233">
    <cfRule type="notContainsBlanks" dxfId="10242" priority="10938">
      <formula>LEN(TRIM(J3233))&gt;0</formula>
    </cfRule>
  </conditionalFormatting>
  <conditionalFormatting sqref="K3233">
    <cfRule type="notContainsBlanks" dxfId="10241" priority="10937">
      <formula>LEN(TRIM(K3233))&gt;0</formula>
    </cfRule>
  </conditionalFormatting>
  <conditionalFormatting sqref="M3233">
    <cfRule type="containsText" dxfId="10240" priority="10936" operator="containsText" text="Complete">
      <formula>NOT(ISERROR(SEARCH("Complete",M3233)))</formula>
    </cfRule>
  </conditionalFormatting>
  <conditionalFormatting sqref="I3233">
    <cfRule type="cellIs" dxfId="10239" priority="10935" operator="greaterThan">
      <formula>2.35</formula>
    </cfRule>
  </conditionalFormatting>
  <conditionalFormatting sqref="J3234">
    <cfRule type="notContainsBlanks" dxfId="10238" priority="10934">
      <formula>LEN(TRIM(J3234))&gt;0</formula>
    </cfRule>
  </conditionalFormatting>
  <conditionalFormatting sqref="K3234">
    <cfRule type="notContainsBlanks" dxfId="10237" priority="10933">
      <formula>LEN(TRIM(K3234))&gt;0</formula>
    </cfRule>
  </conditionalFormatting>
  <conditionalFormatting sqref="M3234">
    <cfRule type="containsText" dxfId="10236" priority="10932" operator="containsText" text="Complete">
      <formula>NOT(ISERROR(SEARCH("Complete",M3234)))</formula>
    </cfRule>
  </conditionalFormatting>
  <conditionalFormatting sqref="I3234">
    <cfRule type="cellIs" dxfId="10235" priority="10931" operator="greaterThan">
      <formula>2.35</formula>
    </cfRule>
  </conditionalFormatting>
  <conditionalFormatting sqref="J3235">
    <cfRule type="notContainsBlanks" dxfId="10234" priority="10930">
      <formula>LEN(TRIM(J3235))&gt;0</formula>
    </cfRule>
  </conditionalFormatting>
  <conditionalFormatting sqref="K3235">
    <cfRule type="notContainsBlanks" dxfId="10233" priority="10929">
      <formula>LEN(TRIM(K3235))&gt;0</formula>
    </cfRule>
  </conditionalFormatting>
  <conditionalFormatting sqref="M3235">
    <cfRule type="containsText" dxfId="10232" priority="10928" operator="containsText" text="Complete">
      <formula>NOT(ISERROR(SEARCH("Complete",M3235)))</formula>
    </cfRule>
  </conditionalFormatting>
  <conditionalFormatting sqref="I3235">
    <cfRule type="cellIs" dxfId="10231" priority="10927" operator="greaterThan">
      <formula>2.35</formula>
    </cfRule>
  </conditionalFormatting>
  <conditionalFormatting sqref="J3236">
    <cfRule type="notContainsBlanks" dxfId="10230" priority="10922">
      <formula>LEN(TRIM(J3236))&gt;0</formula>
    </cfRule>
  </conditionalFormatting>
  <conditionalFormatting sqref="K3236">
    <cfRule type="notContainsBlanks" dxfId="10229" priority="10921">
      <formula>LEN(TRIM(K3236))&gt;0</formula>
    </cfRule>
  </conditionalFormatting>
  <conditionalFormatting sqref="M3236">
    <cfRule type="containsText" dxfId="10228" priority="10920" operator="containsText" text="Complete">
      <formula>NOT(ISERROR(SEARCH("Complete",M3236)))</formula>
    </cfRule>
  </conditionalFormatting>
  <conditionalFormatting sqref="I3236">
    <cfRule type="cellIs" dxfId="10227" priority="10919" operator="greaterThan">
      <formula>2.35</formula>
    </cfRule>
  </conditionalFormatting>
  <conditionalFormatting sqref="J3237">
    <cfRule type="notContainsBlanks" dxfId="10226" priority="10918">
      <formula>LEN(TRIM(J3237))&gt;0</formula>
    </cfRule>
  </conditionalFormatting>
  <conditionalFormatting sqref="K3237">
    <cfRule type="notContainsBlanks" dxfId="10225" priority="10917">
      <formula>LEN(TRIM(K3237))&gt;0</formula>
    </cfRule>
  </conditionalFormatting>
  <conditionalFormatting sqref="M3237">
    <cfRule type="containsText" dxfId="10224" priority="10916" operator="containsText" text="Complete">
      <formula>NOT(ISERROR(SEARCH("Complete",M3237)))</formula>
    </cfRule>
  </conditionalFormatting>
  <conditionalFormatting sqref="I3237">
    <cfRule type="cellIs" dxfId="10223" priority="10915" operator="greaterThan">
      <formula>2.35</formula>
    </cfRule>
  </conditionalFormatting>
  <conditionalFormatting sqref="J3238">
    <cfRule type="notContainsBlanks" dxfId="10222" priority="10914">
      <formula>LEN(TRIM(J3238))&gt;0</formula>
    </cfRule>
  </conditionalFormatting>
  <conditionalFormatting sqref="K3238">
    <cfRule type="notContainsBlanks" dxfId="10221" priority="10913">
      <formula>LEN(TRIM(K3238))&gt;0</formula>
    </cfRule>
  </conditionalFormatting>
  <conditionalFormatting sqref="M3238">
    <cfRule type="containsText" dxfId="10220" priority="10912" operator="containsText" text="Complete">
      <formula>NOT(ISERROR(SEARCH("Complete",M3238)))</formula>
    </cfRule>
  </conditionalFormatting>
  <conditionalFormatting sqref="I3238">
    <cfRule type="cellIs" dxfId="10219" priority="10911" operator="greaterThan">
      <formula>2.35</formula>
    </cfRule>
  </conditionalFormatting>
  <conditionalFormatting sqref="J3239">
    <cfRule type="notContainsBlanks" dxfId="10218" priority="10910">
      <formula>LEN(TRIM(J3239))&gt;0</formula>
    </cfRule>
  </conditionalFormatting>
  <conditionalFormatting sqref="K3239">
    <cfRule type="notContainsBlanks" dxfId="10217" priority="10909">
      <formula>LEN(TRIM(K3239))&gt;0</formula>
    </cfRule>
  </conditionalFormatting>
  <conditionalFormatting sqref="M3239">
    <cfRule type="containsText" dxfId="10216" priority="10908" operator="containsText" text="Complete">
      <formula>NOT(ISERROR(SEARCH("Complete",M3239)))</formula>
    </cfRule>
  </conditionalFormatting>
  <conditionalFormatting sqref="I3239">
    <cfRule type="cellIs" dxfId="10215" priority="10907" operator="greaterThan">
      <formula>2.35</formula>
    </cfRule>
  </conditionalFormatting>
  <conditionalFormatting sqref="J3240">
    <cfRule type="notContainsBlanks" dxfId="10214" priority="10906">
      <formula>LEN(TRIM(J3240))&gt;0</formula>
    </cfRule>
  </conditionalFormatting>
  <conditionalFormatting sqref="K3240">
    <cfRule type="notContainsBlanks" dxfId="10213" priority="10905">
      <formula>LEN(TRIM(K3240))&gt;0</formula>
    </cfRule>
  </conditionalFormatting>
  <conditionalFormatting sqref="M3240">
    <cfRule type="containsText" dxfId="10212" priority="10904" operator="containsText" text="Complete">
      <formula>NOT(ISERROR(SEARCH("Complete",M3240)))</formula>
    </cfRule>
  </conditionalFormatting>
  <conditionalFormatting sqref="I3240">
    <cfRule type="cellIs" dxfId="10211" priority="10903" operator="greaterThan">
      <formula>2.35</formula>
    </cfRule>
  </conditionalFormatting>
  <conditionalFormatting sqref="J3241">
    <cfRule type="notContainsBlanks" dxfId="10210" priority="10902">
      <formula>LEN(TRIM(J3241))&gt;0</formula>
    </cfRule>
  </conditionalFormatting>
  <conditionalFormatting sqref="K3241">
    <cfRule type="notContainsBlanks" dxfId="10209" priority="10901">
      <formula>LEN(TRIM(K3241))&gt;0</formula>
    </cfRule>
  </conditionalFormatting>
  <conditionalFormatting sqref="M3241">
    <cfRule type="containsText" dxfId="10208" priority="10900" operator="containsText" text="Complete">
      <formula>NOT(ISERROR(SEARCH("Complete",M3241)))</formula>
    </cfRule>
  </conditionalFormatting>
  <conditionalFormatting sqref="I3241">
    <cfRule type="cellIs" dxfId="10207" priority="10899" operator="greaterThan">
      <formula>2.35</formula>
    </cfRule>
  </conditionalFormatting>
  <conditionalFormatting sqref="J3242">
    <cfRule type="notContainsBlanks" dxfId="10206" priority="10898">
      <formula>LEN(TRIM(J3242))&gt;0</formula>
    </cfRule>
  </conditionalFormatting>
  <conditionalFormatting sqref="K3242">
    <cfRule type="notContainsBlanks" dxfId="10205" priority="10897">
      <formula>LEN(TRIM(K3242))&gt;0</formula>
    </cfRule>
  </conditionalFormatting>
  <conditionalFormatting sqref="M3242">
    <cfRule type="containsText" dxfId="10204" priority="10896" operator="containsText" text="Complete">
      <formula>NOT(ISERROR(SEARCH("Complete",M3242)))</formula>
    </cfRule>
  </conditionalFormatting>
  <conditionalFormatting sqref="I3242">
    <cfRule type="cellIs" dxfId="10203" priority="10895" operator="greaterThan">
      <formula>2.35</formula>
    </cfRule>
  </conditionalFormatting>
  <conditionalFormatting sqref="J3243">
    <cfRule type="notContainsBlanks" dxfId="10202" priority="10894">
      <formula>LEN(TRIM(J3243))&gt;0</formula>
    </cfRule>
  </conditionalFormatting>
  <conditionalFormatting sqref="K3243">
    <cfRule type="notContainsBlanks" dxfId="10201" priority="10893">
      <formula>LEN(TRIM(K3243))&gt;0</formula>
    </cfRule>
  </conditionalFormatting>
  <conditionalFormatting sqref="M3243">
    <cfRule type="containsText" dxfId="10200" priority="10892" operator="containsText" text="Complete">
      <formula>NOT(ISERROR(SEARCH("Complete",M3243)))</formula>
    </cfRule>
  </conditionalFormatting>
  <conditionalFormatting sqref="I3243">
    <cfRule type="cellIs" dxfId="10199" priority="10891" operator="greaterThan">
      <formula>2.35</formula>
    </cfRule>
  </conditionalFormatting>
  <conditionalFormatting sqref="J3244">
    <cfRule type="notContainsBlanks" dxfId="10198" priority="10890">
      <formula>LEN(TRIM(J3244))&gt;0</formula>
    </cfRule>
  </conditionalFormatting>
  <conditionalFormatting sqref="K3244">
    <cfRule type="notContainsBlanks" dxfId="10197" priority="10889">
      <formula>LEN(TRIM(K3244))&gt;0</formula>
    </cfRule>
  </conditionalFormatting>
  <conditionalFormatting sqref="M3244">
    <cfRule type="containsText" dxfId="10196" priority="10888" operator="containsText" text="Complete">
      <formula>NOT(ISERROR(SEARCH("Complete",M3244)))</formula>
    </cfRule>
  </conditionalFormatting>
  <conditionalFormatting sqref="I3244">
    <cfRule type="cellIs" dxfId="10195" priority="10887" operator="greaterThan">
      <formula>2.35</formula>
    </cfRule>
  </conditionalFormatting>
  <conditionalFormatting sqref="J3245">
    <cfRule type="notContainsBlanks" dxfId="10194" priority="10886">
      <formula>LEN(TRIM(J3245))&gt;0</formula>
    </cfRule>
  </conditionalFormatting>
  <conditionalFormatting sqref="K3245">
    <cfRule type="notContainsBlanks" dxfId="10193" priority="10885">
      <formula>LEN(TRIM(K3245))&gt;0</formula>
    </cfRule>
  </conditionalFormatting>
  <conditionalFormatting sqref="M3245">
    <cfRule type="containsText" dxfId="10192" priority="10884" operator="containsText" text="Complete">
      <formula>NOT(ISERROR(SEARCH("Complete",M3245)))</formula>
    </cfRule>
  </conditionalFormatting>
  <conditionalFormatting sqref="I3245">
    <cfRule type="cellIs" dxfId="10191" priority="10883" operator="greaterThan">
      <formula>2.35</formula>
    </cfRule>
  </conditionalFormatting>
  <conditionalFormatting sqref="J3246">
    <cfRule type="notContainsBlanks" dxfId="10190" priority="10882">
      <formula>LEN(TRIM(J3246))&gt;0</formula>
    </cfRule>
  </conditionalFormatting>
  <conditionalFormatting sqref="K3246">
    <cfRule type="notContainsBlanks" dxfId="10189" priority="10881">
      <formula>LEN(TRIM(K3246))&gt;0</formula>
    </cfRule>
  </conditionalFormatting>
  <conditionalFormatting sqref="M3246">
    <cfRule type="containsText" dxfId="10188" priority="10880" operator="containsText" text="Complete">
      <formula>NOT(ISERROR(SEARCH("Complete",M3246)))</formula>
    </cfRule>
  </conditionalFormatting>
  <conditionalFormatting sqref="I3246">
    <cfRule type="cellIs" dxfId="10187" priority="10879" operator="greaterThan">
      <formula>2.35</formula>
    </cfRule>
  </conditionalFormatting>
  <conditionalFormatting sqref="J3247">
    <cfRule type="notContainsBlanks" dxfId="10186" priority="10878">
      <formula>LEN(TRIM(J3247))&gt;0</formula>
    </cfRule>
  </conditionalFormatting>
  <conditionalFormatting sqref="K3247">
    <cfRule type="notContainsBlanks" dxfId="10185" priority="10877">
      <formula>LEN(TRIM(K3247))&gt;0</formula>
    </cfRule>
  </conditionalFormatting>
  <conditionalFormatting sqref="M3247">
    <cfRule type="containsText" dxfId="10184" priority="10876" operator="containsText" text="Complete">
      <formula>NOT(ISERROR(SEARCH("Complete",M3247)))</formula>
    </cfRule>
  </conditionalFormatting>
  <conditionalFormatting sqref="I3247">
    <cfRule type="cellIs" dxfId="10183" priority="10875" operator="greaterThan">
      <formula>2.35</formula>
    </cfRule>
  </conditionalFormatting>
  <conditionalFormatting sqref="J3248">
    <cfRule type="notContainsBlanks" dxfId="10182" priority="10874">
      <formula>LEN(TRIM(J3248))&gt;0</formula>
    </cfRule>
  </conditionalFormatting>
  <conditionalFormatting sqref="K3248">
    <cfRule type="notContainsBlanks" dxfId="10181" priority="10873">
      <formula>LEN(TRIM(K3248))&gt;0</formula>
    </cfRule>
  </conditionalFormatting>
  <conditionalFormatting sqref="M3248">
    <cfRule type="containsText" dxfId="10180" priority="10872" operator="containsText" text="Complete">
      <formula>NOT(ISERROR(SEARCH("Complete",M3248)))</formula>
    </cfRule>
  </conditionalFormatting>
  <conditionalFormatting sqref="I3248">
    <cfRule type="cellIs" dxfId="10179" priority="10871" operator="greaterThan">
      <formula>2.35</formula>
    </cfRule>
  </conditionalFormatting>
  <conditionalFormatting sqref="J3249">
    <cfRule type="notContainsBlanks" dxfId="10178" priority="10870">
      <formula>LEN(TRIM(J3249))&gt;0</formula>
    </cfRule>
  </conditionalFormatting>
  <conditionalFormatting sqref="K3249">
    <cfRule type="notContainsBlanks" dxfId="10177" priority="10869">
      <formula>LEN(TRIM(K3249))&gt;0</formula>
    </cfRule>
  </conditionalFormatting>
  <conditionalFormatting sqref="M3249">
    <cfRule type="containsText" dxfId="10176" priority="10868" operator="containsText" text="Complete">
      <formula>NOT(ISERROR(SEARCH("Complete",M3249)))</formula>
    </cfRule>
  </conditionalFormatting>
  <conditionalFormatting sqref="I3249">
    <cfRule type="cellIs" dxfId="10175" priority="10867" operator="greaterThan">
      <formula>2.35</formula>
    </cfRule>
  </conditionalFormatting>
  <conditionalFormatting sqref="J3250">
    <cfRule type="notContainsBlanks" dxfId="10174" priority="10866">
      <formula>LEN(TRIM(J3250))&gt;0</formula>
    </cfRule>
  </conditionalFormatting>
  <conditionalFormatting sqref="K3250">
    <cfRule type="notContainsBlanks" dxfId="10173" priority="10865">
      <formula>LEN(TRIM(K3250))&gt;0</formula>
    </cfRule>
  </conditionalFormatting>
  <conditionalFormatting sqref="M3250">
    <cfRule type="containsText" dxfId="10172" priority="10864" operator="containsText" text="Complete">
      <formula>NOT(ISERROR(SEARCH("Complete",M3250)))</formula>
    </cfRule>
  </conditionalFormatting>
  <conditionalFormatting sqref="I3250">
    <cfRule type="cellIs" dxfId="10171" priority="10863" operator="greaterThan">
      <formula>2.35</formula>
    </cfRule>
  </conditionalFormatting>
  <conditionalFormatting sqref="J3251">
    <cfRule type="notContainsBlanks" dxfId="10170" priority="10862">
      <formula>LEN(TRIM(J3251))&gt;0</formula>
    </cfRule>
  </conditionalFormatting>
  <conditionalFormatting sqref="K3251">
    <cfRule type="notContainsBlanks" dxfId="10169" priority="10861">
      <formula>LEN(TRIM(K3251))&gt;0</formula>
    </cfRule>
  </conditionalFormatting>
  <conditionalFormatting sqref="M3251">
    <cfRule type="containsText" dxfId="10168" priority="10860" operator="containsText" text="Complete">
      <formula>NOT(ISERROR(SEARCH("Complete",M3251)))</formula>
    </cfRule>
  </conditionalFormatting>
  <conditionalFormatting sqref="I3251">
    <cfRule type="cellIs" dxfId="10167" priority="10859" operator="greaterThan">
      <formula>2.35</formula>
    </cfRule>
  </conditionalFormatting>
  <conditionalFormatting sqref="J3252">
    <cfRule type="notContainsBlanks" dxfId="10166" priority="10858">
      <formula>LEN(TRIM(J3252))&gt;0</formula>
    </cfRule>
  </conditionalFormatting>
  <conditionalFormatting sqref="K3252">
    <cfRule type="notContainsBlanks" dxfId="10165" priority="10857">
      <formula>LEN(TRIM(K3252))&gt;0</formula>
    </cfRule>
  </conditionalFormatting>
  <conditionalFormatting sqref="M3252">
    <cfRule type="containsText" dxfId="10164" priority="10856" operator="containsText" text="Complete">
      <formula>NOT(ISERROR(SEARCH("Complete",M3252)))</formula>
    </cfRule>
  </conditionalFormatting>
  <conditionalFormatting sqref="I3252">
    <cfRule type="cellIs" dxfId="10163" priority="10855" operator="greaterThan">
      <formula>2.35</formula>
    </cfRule>
  </conditionalFormatting>
  <conditionalFormatting sqref="J3253">
    <cfRule type="notContainsBlanks" dxfId="10162" priority="10854">
      <formula>LEN(TRIM(J3253))&gt;0</formula>
    </cfRule>
  </conditionalFormatting>
  <conditionalFormatting sqref="K3253">
    <cfRule type="notContainsBlanks" dxfId="10161" priority="10853">
      <formula>LEN(TRIM(K3253))&gt;0</formula>
    </cfRule>
  </conditionalFormatting>
  <conditionalFormatting sqref="M3253">
    <cfRule type="containsText" dxfId="10160" priority="10852" operator="containsText" text="Complete">
      <formula>NOT(ISERROR(SEARCH("Complete",M3253)))</formula>
    </cfRule>
  </conditionalFormatting>
  <conditionalFormatting sqref="I3253">
    <cfRule type="cellIs" dxfId="10159" priority="10851" operator="greaterThan">
      <formula>2.35</formula>
    </cfRule>
  </conditionalFormatting>
  <conditionalFormatting sqref="J3254">
    <cfRule type="notContainsBlanks" dxfId="10158" priority="10850">
      <formula>LEN(TRIM(J3254))&gt;0</formula>
    </cfRule>
  </conditionalFormatting>
  <conditionalFormatting sqref="K3254">
    <cfRule type="notContainsBlanks" dxfId="10157" priority="10849">
      <formula>LEN(TRIM(K3254))&gt;0</formula>
    </cfRule>
  </conditionalFormatting>
  <conditionalFormatting sqref="M3254">
    <cfRule type="containsText" dxfId="10156" priority="10848" operator="containsText" text="Complete">
      <formula>NOT(ISERROR(SEARCH("Complete",M3254)))</formula>
    </cfRule>
  </conditionalFormatting>
  <conditionalFormatting sqref="I3254">
    <cfRule type="cellIs" dxfId="10155" priority="10847" operator="greaterThan">
      <formula>2.35</formula>
    </cfRule>
  </conditionalFormatting>
  <conditionalFormatting sqref="J3255">
    <cfRule type="notContainsBlanks" dxfId="10154" priority="10846">
      <formula>LEN(TRIM(J3255))&gt;0</formula>
    </cfRule>
  </conditionalFormatting>
  <conditionalFormatting sqref="K3255">
    <cfRule type="notContainsBlanks" dxfId="10153" priority="10845">
      <formula>LEN(TRIM(K3255))&gt;0</formula>
    </cfRule>
  </conditionalFormatting>
  <conditionalFormatting sqref="M3255">
    <cfRule type="containsText" dxfId="10152" priority="10844" operator="containsText" text="Complete">
      <formula>NOT(ISERROR(SEARCH("Complete",M3255)))</formula>
    </cfRule>
  </conditionalFormatting>
  <conditionalFormatting sqref="I3255">
    <cfRule type="cellIs" dxfId="10151" priority="10843" operator="greaterThan">
      <formula>2.35</formula>
    </cfRule>
  </conditionalFormatting>
  <conditionalFormatting sqref="J3256">
    <cfRule type="notContainsBlanks" dxfId="10150" priority="10842">
      <formula>LEN(TRIM(J3256))&gt;0</formula>
    </cfRule>
  </conditionalFormatting>
  <conditionalFormatting sqref="K3256">
    <cfRule type="notContainsBlanks" dxfId="10149" priority="10841">
      <formula>LEN(TRIM(K3256))&gt;0</formula>
    </cfRule>
  </conditionalFormatting>
  <conditionalFormatting sqref="M3256">
    <cfRule type="containsText" dxfId="10148" priority="10840" operator="containsText" text="Complete">
      <formula>NOT(ISERROR(SEARCH("Complete",M3256)))</formula>
    </cfRule>
  </conditionalFormatting>
  <conditionalFormatting sqref="I3256">
    <cfRule type="cellIs" dxfId="10147" priority="10839" operator="greaterThan">
      <formula>2.35</formula>
    </cfRule>
  </conditionalFormatting>
  <conditionalFormatting sqref="J3257">
    <cfRule type="notContainsBlanks" dxfId="10146" priority="10838">
      <formula>LEN(TRIM(J3257))&gt;0</formula>
    </cfRule>
  </conditionalFormatting>
  <conditionalFormatting sqref="K3257">
    <cfRule type="notContainsBlanks" dxfId="10145" priority="10837">
      <formula>LEN(TRIM(K3257))&gt;0</formula>
    </cfRule>
  </conditionalFormatting>
  <conditionalFormatting sqref="M3257">
    <cfRule type="containsText" dxfId="10144" priority="10836" operator="containsText" text="Complete">
      <formula>NOT(ISERROR(SEARCH("Complete",M3257)))</formula>
    </cfRule>
  </conditionalFormatting>
  <conditionalFormatting sqref="I3257">
    <cfRule type="cellIs" dxfId="10143" priority="10835" operator="greaterThan">
      <formula>2.35</formula>
    </cfRule>
  </conditionalFormatting>
  <conditionalFormatting sqref="J3258">
    <cfRule type="notContainsBlanks" dxfId="10142" priority="10834">
      <formula>LEN(TRIM(J3258))&gt;0</formula>
    </cfRule>
  </conditionalFormatting>
  <conditionalFormatting sqref="K3258">
    <cfRule type="notContainsBlanks" dxfId="10141" priority="10833">
      <formula>LEN(TRIM(K3258))&gt;0</formula>
    </cfRule>
  </conditionalFormatting>
  <conditionalFormatting sqref="M3258">
    <cfRule type="containsText" dxfId="10140" priority="10832" operator="containsText" text="Complete">
      <formula>NOT(ISERROR(SEARCH("Complete",M3258)))</formula>
    </cfRule>
  </conditionalFormatting>
  <conditionalFormatting sqref="I3258">
    <cfRule type="cellIs" dxfId="10139" priority="10831" operator="greaterThan">
      <formula>2.35</formula>
    </cfRule>
  </conditionalFormatting>
  <conditionalFormatting sqref="J3259">
    <cfRule type="notContainsBlanks" dxfId="10138" priority="10830">
      <formula>LEN(TRIM(J3259))&gt;0</formula>
    </cfRule>
  </conditionalFormatting>
  <conditionalFormatting sqref="K3259">
    <cfRule type="notContainsBlanks" dxfId="10137" priority="10829">
      <formula>LEN(TRIM(K3259))&gt;0</formula>
    </cfRule>
  </conditionalFormatting>
  <conditionalFormatting sqref="M3259">
    <cfRule type="containsText" dxfId="10136" priority="10828" operator="containsText" text="Complete">
      <formula>NOT(ISERROR(SEARCH("Complete",M3259)))</formula>
    </cfRule>
  </conditionalFormatting>
  <conditionalFormatting sqref="I3259">
    <cfRule type="cellIs" dxfId="10135" priority="10827" operator="greaterThan">
      <formula>2.35</formula>
    </cfRule>
  </conditionalFormatting>
  <conditionalFormatting sqref="J3260">
    <cfRule type="notContainsBlanks" dxfId="10134" priority="10826">
      <formula>LEN(TRIM(J3260))&gt;0</formula>
    </cfRule>
  </conditionalFormatting>
  <conditionalFormatting sqref="K3260">
    <cfRule type="notContainsBlanks" dxfId="10133" priority="10825">
      <formula>LEN(TRIM(K3260))&gt;0</formula>
    </cfRule>
  </conditionalFormatting>
  <conditionalFormatting sqref="M3260">
    <cfRule type="containsText" dxfId="10132" priority="10824" operator="containsText" text="Complete">
      <formula>NOT(ISERROR(SEARCH("Complete",M3260)))</formula>
    </cfRule>
  </conditionalFormatting>
  <conditionalFormatting sqref="I3260">
    <cfRule type="cellIs" dxfId="10131" priority="10823" operator="greaterThan">
      <formula>2.35</formula>
    </cfRule>
  </conditionalFormatting>
  <conditionalFormatting sqref="J3261">
    <cfRule type="notContainsBlanks" dxfId="10130" priority="10822">
      <formula>LEN(TRIM(J3261))&gt;0</formula>
    </cfRule>
  </conditionalFormatting>
  <conditionalFormatting sqref="K3261">
    <cfRule type="notContainsBlanks" dxfId="10129" priority="10821">
      <formula>LEN(TRIM(K3261))&gt;0</formula>
    </cfRule>
  </conditionalFormatting>
  <conditionalFormatting sqref="M3261">
    <cfRule type="containsText" dxfId="10128" priority="10820" operator="containsText" text="Complete">
      <formula>NOT(ISERROR(SEARCH("Complete",M3261)))</formula>
    </cfRule>
  </conditionalFormatting>
  <conditionalFormatting sqref="I3261">
    <cfRule type="cellIs" dxfId="10127" priority="10819" operator="greaterThan">
      <formula>2.35</formula>
    </cfRule>
  </conditionalFormatting>
  <conditionalFormatting sqref="J3262">
    <cfRule type="notContainsBlanks" dxfId="10126" priority="10818">
      <formula>LEN(TRIM(J3262))&gt;0</formula>
    </cfRule>
  </conditionalFormatting>
  <conditionalFormatting sqref="K3262">
    <cfRule type="notContainsBlanks" dxfId="10125" priority="10817">
      <formula>LEN(TRIM(K3262))&gt;0</formula>
    </cfRule>
  </conditionalFormatting>
  <conditionalFormatting sqref="M3262">
    <cfRule type="containsText" dxfId="10124" priority="10816" operator="containsText" text="Complete">
      <formula>NOT(ISERROR(SEARCH("Complete",M3262)))</formula>
    </cfRule>
  </conditionalFormatting>
  <conditionalFormatting sqref="I3262">
    <cfRule type="cellIs" dxfId="10123" priority="10815" operator="greaterThan">
      <formula>2.35</formula>
    </cfRule>
  </conditionalFormatting>
  <conditionalFormatting sqref="J3263">
    <cfRule type="notContainsBlanks" dxfId="10122" priority="10814">
      <formula>LEN(TRIM(J3263))&gt;0</formula>
    </cfRule>
  </conditionalFormatting>
  <conditionalFormatting sqref="K3263">
    <cfRule type="notContainsBlanks" dxfId="10121" priority="10813">
      <formula>LEN(TRIM(K3263))&gt;0</formula>
    </cfRule>
  </conditionalFormatting>
  <conditionalFormatting sqref="M3263">
    <cfRule type="containsText" dxfId="10120" priority="10812" operator="containsText" text="Complete">
      <formula>NOT(ISERROR(SEARCH("Complete",M3263)))</formula>
    </cfRule>
  </conditionalFormatting>
  <conditionalFormatting sqref="I3263">
    <cfRule type="cellIs" dxfId="10119" priority="10811" operator="greaterThan">
      <formula>2.35</formula>
    </cfRule>
  </conditionalFormatting>
  <conditionalFormatting sqref="J3264">
    <cfRule type="notContainsBlanks" dxfId="10118" priority="10810">
      <formula>LEN(TRIM(J3264))&gt;0</formula>
    </cfRule>
  </conditionalFormatting>
  <conditionalFormatting sqref="K3264">
    <cfRule type="notContainsBlanks" dxfId="10117" priority="10809">
      <formula>LEN(TRIM(K3264))&gt;0</formula>
    </cfRule>
  </conditionalFormatting>
  <conditionalFormatting sqref="M3264">
    <cfRule type="containsText" dxfId="10116" priority="10808" operator="containsText" text="Complete">
      <formula>NOT(ISERROR(SEARCH("Complete",M3264)))</formula>
    </cfRule>
  </conditionalFormatting>
  <conditionalFormatting sqref="I3264">
    <cfRule type="cellIs" dxfId="10115" priority="10807" operator="greaterThan">
      <formula>2.35</formula>
    </cfRule>
  </conditionalFormatting>
  <conditionalFormatting sqref="J3265">
    <cfRule type="notContainsBlanks" dxfId="10114" priority="10806">
      <formula>LEN(TRIM(J3265))&gt;0</formula>
    </cfRule>
  </conditionalFormatting>
  <conditionalFormatting sqref="K3265">
    <cfRule type="notContainsBlanks" dxfId="10113" priority="10805">
      <formula>LEN(TRIM(K3265))&gt;0</formula>
    </cfRule>
  </conditionalFormatting>
  <conditionalFormatting sqref="M3265">
    <cfRule type="containsText" dxfId="10112" priority="10804" operator="containsText" text="Complete">
      <formula>NOT(ISERROR(SEARCH("Complete",M3265)))</formula>
    </cfRule>
  </conditionalFormatting>
  <conditionalFormatting sqref="I3265">
    <cfRule type="cellIs" dxfId="10111" priority="10803" operator="greaterThan">
      <formula>2.35</formula>
    </cfRule>
  </conditionalFormatting>
  <conditionalFormatting sqref="J3266">
    <cfRule type="notContainsBlanks" dxfId="10110" priority="10802">
      <formula>LEN(TRIM(J3266))&gt;0</formula>
    </cfRule>
  </conditionalFormatting>
  <conditionalFormatting sqref="K3266">
    <cfRule type="notContainsBlanks" dxfId="10109" priority="10801">
      <formula>LEN(TRIM(K3266))&gt;0</formula>
    </cfRule>
  </conditionalFormatting>
  <conditionalFormatting sqref="M3266">
    <cfRule type="containsText" dxfId="10108" priority="10800" operator="containsText" text="Complete">
      <formula>NOT(ISERROR(SEARCH("Complete",M3266)))</formula>
    </cfRule>
  </conditionalFormatting>
  <conditionalFormatting sqref="I3266">
    <cfRule type="cellIs" dxfId="10107" priority="10799" operator="greaterThan">
      <formula>2.35</formula>
    </cfRule>
  </conditionalFormatting>
  <conditionalFormatting sqref="J3267">
    <cfRule type="notContainsBlanks" dxfId="10106" priority="10798">
      <formula>LEN(TRIM(J3267))&gt;0</formula>
    </cfRule>
  </conditionalFormatting>
  <conditionalFormatting sqref="K3267">
    <cfRule type="notContainsBlanks" dxfId="10105" priority="10797">
      <formula>LEN(TRIM(K3267))&gt;0</formula>
    </cfRule>
  </conditionalFormatting>
  <conditionalFormatting sqref="M3267">
    <cfRule type="containsText" dxfId="10104" priority="10796" operator="containsText" text="Complete">
      <formula>NOT(ISERROR(SEARCH("Complete",M3267)))</formula>
    </cfRule>
  </conditionalFormatting>
  <conditionalFormatting sqref="I3267">
    <cfRule type="cellIs" dxfId="10103" priority="10795" operator="greaterThan">
      <formula>2.35</formula>
    </cfRule>
  </conditionalFormatting>
  <conditionalFormatting sqref="J3268">
    <cfRule type="notContainsBlanks" dxfId="10102" priority="10794">
      <formula>LEN(TRIM(J3268))&gt;0</formula>
    </cfRule>
  </conditionalFormatting>
  <conditionalFormatting sqref="K3268">
    <cfRule type="notContainsBlanks" dxfId="10101" priority="10793">
      <formula>LEN(TRIM(K3268))&gt;0</formula>
    </cfRule>
  </conditionalFormatting>
  <conditionalFormatting sqref="M3268">
    <cfRule type="containsText" dxfId="10100" priority="10792" operator="containsText" text="Complete">
      <formula>NOT(ISERROR(SEARCH("Complete",M3268)))</formula>
    </cfRule>
  </conditionalFormatting>
  <conditionalFormatting sqref="I3268">
    <cfRule type="cellIs" dxfId="10099" priority="10791" operator="greaterThan">
      <formula>2.35</formula>
    </cfRule>
  </conditionalFormatting>
  <conditionalFormatting sqref="J3269">
    <cfRule type="notContainsBlanks" dxfId="10098" priority="10790">
      <formula>LEN(TRIM(J3269))&gt;0</formula>
    </cfRule>
  </conditionalFormatting>
  <conditionalFormatting sqref="K3269">
    <cfRule type="notContainsBlanks" dxfId="10097" priority="10789">
      <formula>LEN(TRIM(K3269))&gt;0</formula>
    </cfRule>
  </conditionalFormatting>
  <conditionalFormatting sqref="M3269">
    <cfRule type="containsText" dxfId="10096" priority="10788" operator="containsText" text="Complete">
      <formula>NOT(ISERROR(SEARCH("Complete",M3269)))</formula>
    </cfRule>
  </conditionalFormatting>
  <conditionalFormatting sqref="I3269">
    <cfRule type="cellIs" dxfId="10095" priority="10787" operator="greaterThan">
      <formula>2.35</formula>
    </cfRule>
  </conditionalFormatting>
  <conditionalFormatting sqref="J3270">
    <cfRule type="notContainsBlanks" dxfId="10094" priority="10786">
      <formula>LEN(TRIM(J3270))&gt;0</formula>
    </cfRule>
  </conditionalFormatting>
  <conditionalFormatting sqref="K3270">
    <cfRule type="notContainsBlanks" dxfId="10093" priority="10785">
      <formula>LEN(TRIM(K3270))&gt;0</formula>
    </cfRule>
  </conditionalFormatting>
  <conditionalFormatting sqref="M3270">
    <cfRule type="containsText" dxfId="10092" priority="10784" operator="containsText" text="Complete">
      <formula>NOT(ISERROR(SEARCH("Complete",M3270)))</formula>
    </cfRule>
  </conditionalFormatting>
  <conditionalFormatting sqref="I3270">
    <cfRule type="cellIs" dxfId="10091" priority="10783" operator="greaterThan">
      <formula>2.35</formula>
    </cfRule>
  </conditionalFormatting>
  <conditionalFormatting sqref="J3271">
    <cfRule type="notContainsBlanks" dxfId="10090" priority="10782">
      <formula>LEN(TRIM(J3271))&gt;0</formula>
    </cfRule>
  </conditionalFormatting>
  <conditionalFormatting sqref="K3271">
    <cfRule type="notContainsBlanks" dxfId="10089" priority="10781">
      <formula>LEN(TRIM(K3271))&gt;0</formula>
    </cfRule>
  </conditionalFormatting>
  <conditionalFormatting sqref="M3271">
    <cfRule type="containsText" dxfId="10088" priority="10780" operator="containsText" text="Complete">
      <formula>NOT(ISERROR(SEARCH("Complete",M3271)))</formula>
    </cfRule>
  </conditionalFormatting>
  <conditionalFormatting sqref="I3271">
    <cfRule type="cellIs" dxfId="10087" priority="10779" operator="greaterThan">
      <formula>2.35</formula>
    </cfRule>
  </conditionalFormatting>
  <conditionalFormatting sqref="J3272">
    <cfRule type="notContainsBlanks" dxfId="10086" priority="10778">
      <formula>LEN(TRIM(J3272))&gt;0</formula>
    </cfRule>
  </conditionalFormatting>
  <conditionalFormatting sqref="K3272">
    <cfRule type="notContainsBlanks" dxfId="10085" priority="10777">
      <formula>LEN(TRIM(K3272))&gt;0</formula>
    </cfRule>
  </conditionalFormatting>
  <conditionalFormatting sqref="M3272">
    <cfRule type="containsText" dxfId="10084" priority="10776" operator="containsText" text="Complete">
      <formula>NOT(ISERROR(SEARCH("Complete",M3272)))</formula>
    </cfRule>
  </conditionalFormatting>
  <conditionalFormatting sqref="I3272">
    <cfRule type="cellIs" dxfId="10083" priority="10775" operator="greaterThan">
      <formula>2.35</formula>
    </cfRule>
  </conditionalFormatting>
  <conditionalFormatting sqref="J3273">
    <cfRule type="notContainsBlanks" dxfId="10082" priority="10774">
      <formula>LEN(TRIM(J3273))&gt;0</formula>
    </cfRule>
  </conditionalFormatting>
  <conditionalFormatting sqref="K3273">
    <cfRule type="notContainsBlanks" dxfId="10081" priority="10773">
      <formula>LEN(TRIM(K3273))&gt;0</formula>
    </cfRule>
  </conditionalFormatting>
  <conditionalFormatting sqref="M3273">
    <cfRule type="containsText" dxfId="10080" priority="10772" operator="containsText" text="Complete">
      <formula>NOT(ISERROR(SEARCH("Complete",M3273)))</formula>
    </cfRule>
  </conditionalFormatting>
  <conditionalFormatting sqref="I3273">
    <cfRule type="cellIs" dxfId="10079" priority="10771" operator="greaterThan">
      <formula>2.35</formula>
    </cfRule>
  </conditionalFormatting>
  <conditionalFormatting sqref="J3274">
    <cfRule type="notContainsBlanks" dxfId="10078" priority="10770">
      <formula>LEN(TRIM(J3274))&gt;0</formula>
    </cfRule>
  </conditionalFormatting>
  <conditionalFormatting sqref="K3274">
    <cfRule type="notContainsBlanks" dxfId="10077" priority="10769">
      <formula>LEN(TRIM(K3274))&gt;0</formula>
    </cfRule>
  </conditionalFormatting>
  <conditionalFormatting sqref="M3274">
    <cfRule type="containsText" dxfId="10076" priority="10768" operator="containsText" text="Complete">
      <formula>NOT(ISERROR(SEARCH("Complete",M3274)))</formula>
    </cfRule>
  </conditionalFormatting>
  <conditionalFormatting sqref="I3274">
    <cfRule type="cellIs" dxfId="10075" priority="10767" operator="greaterThan">
      <formula>2.35</formula>
    </cfRule>
  </conditionalFormatting>
  <conditionalFormatting sqref="J3275">
    <cfRule type="notContainsBlanks" dxfId="10074" priority="10766">
      <formula>LEN(TRIM(J3275))&gt;0</formula>
    </cfRule>
  </conditionalFormatting>
  <conditionalFormatting sqref="K3275">
    <cfRule type="notContainsBlanks" dxfId="10073" priority="10765">
      <formula>LEN(TRIM(K3275))&gt;0</formula>
    </cfRule>
  </conditionalFormatting>
  <conditionalFormatting sqref="M3275">
    <cfRule type="containsText" dxfId="10072" priority="10764" operator="containsText" text="Complete">
      <formula>NOT(ISERROR(SEARCH("Complete",M3275)))</formula>
    </cfRule>
  </conditionalFormatting>
  <conditionalFormatting sqref="I3275">
    <cfRule type="cellIs" dxfId="10071" priority="10763" operator="greaterThan">
      <formula>2.35</formula>
    </cfRule>
  </conditionalFormatting>
  <conditionalFormatting sqref="J3276">
    <cfRule type="notContainsBlanks" dxfId="10070" priority="10762">
      <formula>LEN(TRIM(J3276))&gt;0</formula>
    </cfRule>
  </conditionalFormatting>
  <conditionalFormatting sqref="K3276">
    <cfRule type="notContainsBlanks" dxfId="10069" priority="10761">
      <formula>LEN(TRIM(K3276))&gt;0</formula>
    </cfRule>
  </conditionalFormatting>
  <conditionalFormatting sqref="M3276">
    <cfRule type="containsText" dxfId="10068" priority="10760" operator="containsText" text="Complete">
      <formula>NOT(ISERROR(SEARCH("Complete",M3276)))</formula>
    </cfRule>
  </conditionalFormatting>
  <conditionalFormatting sqref="I3276">
    <cfRule type="cellIs" dxfId="10067" priority="10759" operator="greaterThan">
      <formula>2.35</formula>
    </cfRule>
  </conditionalFormatting>
  <conditionalFormatting sqref="J3277">
    <cfRule type="notContainsBlanks" dxfId="10066" priority="10758">
      <formula>LEN(TRIM(J3277))&gt;0</formula>
    </cfRule>
  </conditionalFormatting>
  <conditionalFormatting sqref="K3277">
    <cfRule type="notContainsBlanks" dxfId="10065" priority="10757">
      <formula>LEN(TRIM(K3277))&gt;0</formula>
    </cfRule>
  </conditionalFormatting>
  <conditionalFormatting sqref="M3277">
    <cfRule type="containsText" dxfId="10064" priority="10756" operator="containsText" text="Complete">
      <formula>NOT(ISERROR(SEARCH("Complete",M3277)))</formula>
    </cfRule>
  </conditionalFormatting>
  <conditionalFormatting sqref="I3277">
    <cfRule type="cellIs" dxfId="10063" priority="10755" operator="greaterThan">
      <formula>2.35</formula>
    </cfRule>
  </conditionalFormatting>
  <conditionalFormatting sqref="J3278">
    <cfRule type="notContainsBlanks" dxfId="10062" priority="10754">
      <formula>LEN(TRIM(J3278))&gt;0</formula>
    </cfRule>
  </conditionalFormatting>
  <conditionalFormatting sqref="K3278">
    <cfRule type="notContainsBlanks" dxfId="10061" priority="10753">
      <formula>LEN(TRIM(K3278))&gt;0</formula>
    </cfRule>
  </conditionalFormatting>
  <conditionalFormatting sqref="M3278">
    <cfRule type="containsText" dxfId="10060" priority="10752" operator="containsText" text="Complete">
      <formula>NOT(ISERROR(SEARCH("Complete",M3278)))</formula>
    </cfRule>
  </conditionalFormatting>
  <conditionalFormatting sqref="I3278">
    <cfRule type="cellIs" dxfId="10059" priority="10751" operator="greaterThan">
      <formula>2.35</formula>
    </cfRule>
  </conditionalFormatting>
  <conditionalFormatting sqref="J3279">
    <cfRule type="notContainsBlanks" dxfId="10058" priority="10750">
      <formula>LEN(TRIM(J3279))&gt;0</formula>
    </cfRule>
  </conditionalFormatting>
  <conditionalFormatting sqref="K3279">
    <cfRule type="notContainsBlanks" dxfId="10057" priority="10749">
      <formula>LEN(TRIM(K3279))&gt;0</formula>
    </cfRule>
  </conditionalFormatting>
  <conditionalFormatting sqref="M3279">
    <cfRule type="containsText" dxfId="10056" priority="10748" operator="containsText" text="Complete">
      <formula>NOT(ISERROR(SEARCH("Complete",M3279)))</formula>
    </cfRule>
  </conditionalFormatting>
  <conditionalFormatting sqref="I3279">
    <cfRule type="cellIs" dxfId="10055" priority="10747" operator="greaterThan">
      <formula>2.35</formula>
    </cfRule>
  </conditionalFormatting>
  <conditionalFormatting sqref="J3280">
    <cfRule type="notContainsBlanks" dxfId="10054" priority="10746">
      <formula>LEN(TRIM(J3280))&gt;0</formula>
    </cfRule>
  </conditionalFormatting>
  <conditionalFormatting sqref="K3280">
    <cfRule type="notContainsBlanks" dxfId="10053" priority="10745">
      <formula>LEN(TRIM(K3280))&gt;0</formula>
    </cfRule>
  </conditionalFormatting>
  <conditionalFormatting sqref="M3280">
    <cfRule type="containsText" dxfId="10052" priority="10744" operator="containsText" text="Complete">
      <formula>NOT(ISERROR(SEARCH("Complete",M3280)))</formula>
    </cfRule>
  </conditionalFormatting>
  <conditionalFormatting sqref="I3280">
    <cfRule type="cellIs" dxfId="10051" priority="10743" operator="greaterThan">
      <formula>2.35</formula>
    </cfRule>
  </conditionalFormatting>
  <conditionalFormatting sqref="J3281">
    <cfRule type="notContainsBlanks" dxfId="10050" priority="10742">
      <formula>LEN(TRIM(J3281))&gt;0</formula>
    </cfRule>
  </conditionalFormatting>
  <conditionalFormatting sqref="K3281">
    <cfRule type="notContainsBlanks" dxfId="10049" priority="10741">
      <formula>LEN(TRIM(K3281))&gt;0</formula>
    </cfRule>
  </conditionalFormatting>
  <conditionalFormatting sqref="M3281">
    <cfRule type="containsText" dxfId="10048" priority="10740" operator="containsText" text="Complete">
      <formula>NOT(ISERROR(SEARCH("Complete",M3281)))</formula>
    </cfRule>
  </conditionalFormatting>
  <conditionalFormatting sqref="I3281">
    <cfRule type="cellIs" dxfId="10047" priority="10739" operator="greaterThan">
      <formula>2.35</formula>
    </cfRule>
  </conditionalFormatting>
  <conditionalFormatting sqref="J3282">
    <cfRule type="notContainsBlanks" dxfId="10046" priority="10738">
      <formula>LEN(TRIM(J3282))&gt;0</formula>
    </cfRule>
  </conditionalFormatting>
  <conditionalFormatting sqref="K3282">
    <cfRule type="notContainsBlanks" dxfId="10045" priority="10737">
      <formula>LEN(TRIM(K3282))&gt;0</formula>
    </cfRule>
  </conditionalFormatting>
  <conditionalFormatting sqref="M3282">
    <cfRule type="containsText" dxfId="10044" priority="10736" operator="containsText" text="Complete">
      <formula>NOT(ISERROR(SEARCH("Complete",M3282)))</formula>
    </cfRule>
  </conditionalFormatting>
  <conditionalFormatting sqref="I3282">
    <cfRule type="cellIs" dxfId="10043" priority="10735" operator="greaterThan">
      <formula>2.35</formula>
    </cfRule>
  </conditionalFormatting>
  <conditionalFormatting sqref="J3283">
    <cfRule type="notContainsBlanks" dxfId="10042" priority="10734">
      <formula>LEN(TRIM(J3283))&gt;0</formula>
    </cfRule>
  </conditionalFormatting>
  <conditionalFormatting sqref="K3283">
    <cfRule type="notContainsBlanks" dxfId="10041" priority="10733">
      <formula>LEN(TRIM(K3283))&gt;0</formula>
    </cfRule>
  </conditionalFormatting>
  <conditionalFormatting sqref="M3283">
    <cfRule type="containsText" dxfId="10040" priority="10732" operator="containsText" text="Complete">
      <formula>NOT(ISERROR(SEARCH("Complete",M3283)))</formula>
    </cfRule>
  </conditionalFormatting>
  <conditionalFormatting sqref="I3283">
    <cfRule type="cellIs" dxfId="10039" priority="10731" operator="greaterThan">
      <formula>2.35</formula>
    </cfRule>
  </conditionalFormatting>
  <conditionalFormatting sqref="J3284">
    <cfRule type="notContainsBlanks" dxfId="10038" priority="10730">
      <formula>LEN(TRIM(J3284))&gt;0</formula>
    </cfRule>
  </conditionalFormatting>
  <conditionalFormatting sqref="K3284">
    <cfRule type="notContainsBlanks" dxfId="10037" priority="10729">
      <formula>LEN(TRIM(K3284))&gt;0</formula>
    </cfRule>
  </conditionalFormatting>
  <conditionalFormatting sqref="M3284">
    <cfRule type="containsText" dxfId="10036" priority="10728" operator="containsText" text="Complete">
      <formula>NOT(ISERROR(SEARCH("Complete",M3284)))</formula>
    </cfRule>
  </conditionalFormatting>
  <conditionalFormatting sqref="I3284">
    <cfRule type="cellIs" dxfId="10035" priority="10727" operator="greaterThan">
      <formula>2.35</formula>
    </cfRule>
  </conditionalFormatting>
  <conditionalFormatting sqref="J3285">
    <cfRule type="notContainsBlanks" dxfId="10034" priority="10726">
      <formula>LEN(TRIM(J3285))&gt;0</formula>
    </cfRule>
  </conditionalFormatting>
  <conditionalFormatting sqref="K3285">
    <cfRule type="notContainsBlanks" dxfId="10033" priority="10725">
      <formula>LEN(TRIM(K3285))&gt;0</formula>
    </cfRule>
  </conditionalFormatting>
  <conditionalFormatting sqref="M3285">
    <cfRule type="containsText" dxfId="10032" priority="10724" operator="containsText" text="Complete">
      <formula>NOT(ISERROR(SEARCH("Complete",M3285)))</formula>
    </cfRule>
  </conditionalFormatting>
  <conditionalFormatting sqref="I3285">
    <cfRule type="cellIs" dxfId="10031" priority="10723" operator="greaterThan">
      <formula>2.35</formula>
    </cfRule>
  </conditionalFormatting>
  <conditionalFormatting sqref="J3286">
    <cfRule type="notContainsBlanks" dxfId="10030" priority="10722">
      <formula>LEN(TRIM(J3286))&gt;0</formula>
    </cfRule>
  </conditionalFormatting>
  <conditionalFormatting sqref="K3286">
    <cfRule type="notContainsBlanks" dxfId="10029" priority="10721">
      <formula>LEN(TRIM(K3286))&gt;0</formula>
    </cfRule>
  </conditionalFormatting>
  <conditionalFormatting sqref="M3286">
    <cfRule type="containsText" dxfId="10028" priority="10720" operator="containsText" text="Complete">
      <formula>NOT(ISERROR(SEARCH("Complete",M3286)))</formula>
    </cfRule>
  </conditionalFormatting>
  <conditionalFormatting sqref="I3286">
    <cfRule type="cellIs" dxfId="10027" priority="10719" operator="greaterThan">
      <formula>2.35</formula>
    </cfRule>
  </conditionalFormatting>
  <conditionalFormatting sqref="J3287">
    <cfRule type="notContainsBlanks" dxfId="10026" priority="10718">
      <formula>LEN(TRIM(J3287))&gt;0</formula>
    </cfRule>
  </conditionalFormatting>
  <conditionalFormatting sqref="K3287">
    <cfRule type="notContainsBlanks" dxfId="10025" priority="10717">
      <formula>LEN(TRIM(K3287))&gt;0</formula>
    </cfRule>
  </conditionalFormatting>
  <conditionalFormatting sqref="M3287">
    <cfRule type="containsText" dxfId="10024" priority="10716" operator="containsText" text="Complete">
      <formula>NOT(ISERROR(SEARCH("Complete",M3287)))</formula>
    </cfRule>
  </conditionalFormatting>
  <conditionalFormatting sqref="I3287">
    <cfRule type="cellIs" dxfId="10023" priority="10715" operator="greaterThan">
      <formula>2.35</formula>
    </cfRule>
  </conditionalFormatting>
  <conditionalFormatting sqref="J3288">
    <cfRule type="notContainsBlanks" dxfId="10022" priority="10714">
      <formula>LEN(TRIM(J3288))&gt;0</formula>
    </cfRule>
  </conditionalFormatting>
  <conditionalFormatting sqref="K3288">
    <cfRule type="notContainsBlanks" dxfId="10021" priority="10713">
      <formula>LEN(TRIM(K3288))&gt;0</formula>
    </cfRule>
  </conditionalFormatting>
  <conditionalFormatting sqref="M3288">
    <cfRule type="containsText" dxfId="10020" priority="10712" operator="containsText" text="Complete">
      <formula>NOT(ISERROR(SEARCH("Complete",M3288)))</formula>
    </cfRule>
  </conditionalFormatting>
  <conditionalFormatting sqref="I3288">
    <cfRule type="cellIs" dxfId="10019" priority="10711" operator="greaterThan">
      <formula>2.35</formula>
    </cfRule>
  </conditionalFormatting>
  <conditionalFormatting sqref="J3289">
    <cfRule type="notContainsBlanks" dxfId="10018" priority="10710">
      <formula>LEN(TRIM(J3289))&gt;0</formula>
    </cfRule>
  </conditionalFormatting>
  <conditionalFormatting sqref="K3289">
    <cfRule type="notContainsBlanks" dxfId="10017" priority="10709">
      <formula>LEN(TRIM(K3289))&gt;0</formula>
    </cfRule>
  </conditionalFormatting>
  <conditionalFormatting sqref="M3289">
    <cfRule type="containsText" dxfId="10016" priority="10708" operator="containsText" text="Complete">
      <formula>NOT(ISERROR(SEARCH("Complete",M3289)))</formula>
    </cfRule>
  </conditionalFormatting>
  <conditionalFormatting sqref="I3289">
    <cfRule type="cellIs" dxfId="10015" priority="10707" operator="greaterThan">
      <formula>2.35</formula>
    </cfRule>
  </conditionalFormatting>
  <conditionalFormatting sqref="J3290">
    <cfRule type="notContainsBlanks" dxfId="10014" priority="10706">
      <formula>LEN(TRIM(J3290))&gt;0</formula>
    </cfRule>
  </conditionalFormatting>
  <conditionalFormatting sqref="K3290">
    <cfRule type="notContainsBlanks" dxfId="10013" priority="10705">
      <formula>LEN(TRIM(K3290))&gt;0</formula>
    </cfRule>
  </conditionalFormatting>
  <conditionalFormatting sqref="M3290">
    <cfRule type="containsText" dxfId="10012" priority="10704" operator="containsText" text="Complete">
      <formula>NOT(ISERROR(SEARCH("Complete",M3290)))</formula>
    </cfRule>
  </conditionalFormatting>
  <conditionalFormatting sqref="I3290">
    <cfRule type="cellIs" dxfId="10011" priority="10703" operator="greaterThan">
      <formula>2.35</formula>
    </cfRule>
  </conditionalFormatting>
  <conditionalFormatting sqref="J3291">
    <cfRule type="notContainsBlanks" dxfId="10010" priority="10702">
      <formula>LEN(TRIM(J3291))&gt;0</formula>
    </cfRule>
  </conditionalFormatting>
  <conditionalFormatting sqref="K3291">
    <cfRule type="notContainsBlanks" dxfId="10009" priority="10701">
      <formula>LEN(TRIM(K3291))&gt;0</formula>
    </cfRule>
  </conditionalFormatting>
  <conditionalFormatting sqref="M3291">
    <cfRule type="containsText" dxfId="10008" priority="10700" operator="containsText" text="Complete">
      <formula>NOT(ISERROR(SEARCH("Complete",M3291)))</formula>
    </cfRule>
  </conditionalFormatting>
  <conditionalFormatting sqref="I3291">
    <cfRule type="cellIs" dxfId="10007" priority="10699" operator="greaterThan">
      <formula>2.35</formula>
    </cfRule>
  </conditionalFormatting>
  <conditionalFormatting sqref="J3292">
    <cfRule type="notContainsBlanks" dxfId="10006" priority="10698">
      <formula>LEN(TRIM(J3292))&gt;0</formula>
    </cfRule>
  </conditionalFormatting>
  <conditionalFormatting sqref="K3292">
    <cfRule type="notContainsBlanks" dxfId="10005" priority="10697">
      <formula>LEN(TRIM(K3292))&gt;0</formula>
    </cfRule>
  </conditionalFormatting>
  <conditionalFormatting sqref="M3292">
    <cfRule type="containsText" dxfId="10004" priority="10696" operator="containsText" text="Complete">
      <formula>NOT(ISERROR(SEARCH("Complete",M3292)))</formula>
    </cfRule>
  </conditionalFormatting>
  <conditionalFormatting sqref="I3292">
    <cfRule type="cellIs" dxfId="10003" priority="10695" operator="greaterThan">
      <formula>2.35</formula>
    </cfRule>
  </conditionalFormatting>
  <conditionalFormatting sqref="J3293">
    <cfRule type="notContainsBlanks" dxfId="10002" priority="10694">
      <formula>LEN(TRIM(J3293))&gt;0</formula>
    </cfRule>
  </conditionalFormatting>
  <conditionalFormatting sqref="K3293">
    <cfRule type="notContainsBlanks" dxfId="10001" priority="10693">
      <formula>LEN(TRIM(K3293))&gt;0</formula>
    </cfRule>
  </conditionalFormatting>
  <conditionalFormatting sqref="M3293">
    <cfRule type="containsText" dxfId="10000" priority="10692" operator="containsText" text="Complete">
      <formula>NOT(ISERROR(SEARCH("Complete",M3293)))</formula>
    </cfRule>
  </conditionalFormatting>
  <conditionalFormatting sqref="I3293">
    <cfRule type="cellIs" dxfId="9999" priority="10691" operator="greaterThan">
      <formula>2.35</formula>
    </cfRule>
  </conditionalFormatting>
  <conditionalFormatting sqref="J3294">
    <cfRule type="notContainsBlanks" dxfId="9998" priority="10690">
      <formula>LEN(TRIM(J3294))&gt;0</formula>
    </cfRule>
  </conditionalFormatting>
  <conditionalFormatting sqref="K3294">
    <cfRule type="notContainsBlanks" dxfId="9997" priority="10689">
      <formula>LEN(TRIM(K3294))&gt;0</formula>
    </cfRule>
  </conditionalFormatting>
  <conditionalFormatting sqref="M3294">
    <cfRule type="containsText" dxfId="9996" priority="10688" operator="containsText" text="Complete">
      <formula>NOT(ISERROR(SEARCH("Complete",M3294)))</formula>
    </cfRule>
  </conditionalFormatting>
  <conditionalFormatting sqref="I3294">
    <cfRule type="cellIs" dxfId="9995" priority="10687" operator="greaterThan">
      <formula>2.35</formula>
    </cfRule>
  </conditionalFormatting>
  <conditionalFormatting sqref="J3295">
    <cfRule type="notContainsBlanks" dxfId="9994" priority="10686">
      <formula>LEN(TRIM(J3295))&gt;0</formula>
    </cfRule>
  </conditionalFormatting>
  <conditionalFormatting sqref="K3295">
    <cfRule type="notContainsBlanks" dxfId="9993" priority="10685">
      <formula>LEN(TRIM(K3295))&gt;0</formula>
    </cfRule>
  </conditionalFormatting>
  <conditionalFormatting sqref="M3295">
    <cfRule type="containsText" dxfId="9992" priority="10684" operator="containsText" text="Complete">
      <formula>NOT(ISERROR(SEARCH("Complete",M3295)))</formula>
    </cfRule>
  </conditionalFormatting>
  <conditionalFormatting sqref="I3295">
    <cfRule type="cellIs" dxfId="9991" priority="10683" operator="greaterThan">
      <formula>2.35</formula>
    </cfRule>
  </conditionalFormatting>
  <conditionalFormatting sqref="J3296">
    <cfRule type="notContainsBlanks" dxfId="9990" priority="10682">
      <formula>LEN(TRIM(J3296))&gt;0</formula>
    </cfRule>
  </conditionalFormatting>
  <conditionalFormatting sqref="K3296">
    <cfRule type="notContainsBlanks" dxfId="9989" priority="10681">
      <formula>LEN(TRIM(K3296))&gt;0</formula>
    </cfRule>
  </conditionalFormatting>
  <conditionalFormatting sqref="M3296">
    <cfRule type="containsText" dxfId="9988" priority="10680" operator="containsText" text="Complete">
      <formula>NOT(ISERROR(SEARCH("Complete",M3296)))</formula>
    </cfRule>
  </conditionalFormatting>
  <conditionalFormatting sqref="I3296">
    <cfRule type="cellIs" dxfId="9987" priority="10679" operator="greaterThan">
      <formula>2.35</formula>
    </cfRule>
  </conditionalFormatting>
  <conditionalFormatting sqref="J3297">
    <cfRule type="notContainsBlanks" dxfId="9986" priority="10678">
      <formula>LEN(TRIM(J3297))&gt;0</formula>
    </cfRule>
  </conditionalFormatting>
  <conditionalFormatting sqref="K3297">
    <cfRule type="notContainsBlanks" dxfId="9985" priority="10677">
      <formula>LEN(TRIM(K3297))&gt;0</formula>
    </cfRule>
  </conditionalFormatting>
  <conditionalFormatting sqref="M3297">
    <cfRule type="containsText" dxfId="9984" priority="10676" operator="containsText" text="Complete">
      <formula>NOT(ISERROR(SEARCH("Complete",M3297)))</formula>
    </cfRule>
  </conditionalFormatting>
  <conditionalFormatting sqref="I3297">
    <cfRule type="cellIs" dxfId="9983" priority="10675" operator="greaterThan">
      <formula>2.35</formula>
    </cfRule>
  </conditionalFormatting>
  <conditionalFormatting sqref="J3298">
    <cfRule type="notContainsBlanks" dxfId="9982" priority="10674">
      <formula>LEN(TRIM(J3298))&gt;0</formula>
    </cfRule>
  </conditionalFormatting>
  <conditionalFormatting sqref="K3298">
    <cfRule type="notContainsBlanks" dxfId="9981" priority="10673">
      <formula>LEN(TRIM(K3298))&gt;0</formula>
    </cfRule>
  </conditionalFormatting>
  <conditionalFormatting sqref="M3298">
    <cfRule type="containsText" dxfId="9980" priority="10672" operator="containsText" text="Complete">
      <formula>NOT(ISERROR(SEARCH("Complete",M3298)))</formula>
    </cfRule>
  </conditionalFormatting>
  <conditionalFormatting sqref="I3298">
    <cfRule type="cellIs" dxfId="9979" priority="10671" operator="greaterThan">
      <formula>2.35</formula>
    </cfRule>
  </conditionalFormatting>
  <conditionalFormatting sqref="J3299">
    <cfRule type="notContainsBlanks" dxfId="9978" priority="10670">
      <formula>LEN(TRIM(J3299))&gt;0</formula>
    </cfRule>
  </conditionalFormatting>
  <conditionalFormatting sqref="K3299">
    <cfRule type="notContainsBlanks" dxfId="9977" priority="10669">
      <formula>LEN(TRIM(K3299))&gt;0</formula>
    </cfRule>
  </conditionalFormatting>
  <conditionalFormatting sqref="M3299">
    <cfRule type="containsText" dxfId="9976" priority="10668" operator="containsText" text="Complete">
      <formula>NOT(ISERROR(SEARCH("Complete",M3299)))</formula>
    </cfRule>
  </conditionalFormatting>
  <conditionalFormatting sqref="I3299">
    <cfRule type="cellIs" dxfId="9975" priority="10667" operator="greaterThan">
      <formula>2.35</formula>
    </cfRule>
  </conditionalFormatting>
  <conditionalFormatting sqref="J3300">
    <cfRule type="notContainsBlanks" dxfId="9974" priority="10666">
      <formula>LEN(TRIM(J3300))&gt;0</formula>
    </cfRule>
  </conditionalFormatting>
  <conditionalFormatting sqref="K3300">
    <cfRule type="notContainsBlanks" dxfId="9973" priority="10665">
      <formula>LEN(TRIM(K3300))&gt;0</formula>
    </cfRule>
  </conditionalFormatting>
  <conditionalFormatting sqref="M3300">
    <cfRule type="containsText" dxfId="9972" priority="10664" operator="containsText" text="Complete">
      <formula>NOT(ISERROR(SEARCH("Complete",M3300)))</formula>
    </cfRule>
  </conditionalFormatting>
  <conditionalFormatting sqref="I3300">
    <cfRule type="cellIs" dxfId="9971" priority="10663" operator="greaterThan">
      <formula>2.35</formula>
    </cfRule>
  </conditionalFormatting>
  <conditionalFormatting sqref="J3301">
    <cfRule type="notContainsBlanks" dxfId="9970" priority="10662">
      <formula>LEN(TRIM(J3301))&gt;0</formula>
    </cfRule>
  </conditionalFormatting>
  <conditionalFormatting sqref="K3301">
    <cfRule type="notContainsBlanks" dxfId="9969" priority="10661">
      <formula>LEN(TRIM(K3301))&gt;0</formula>
    </cfRule>
  </conditionalFormatting>
  <conditionalFormatting sqref="M3301">
    <cfRule type="containsText" dxfId="9968" priority="10660" operator="containsText" text="Complete">
      <formula>NOT(ISERROR(SEARCH("Complete",M3301)))</formula>
    </cfRule>
  </conditionalFormatting>
  <conditionalFormatting sqref="I3301">
    <cfRule type="cellIs" dxfId="9967" priority="10659" operator="greaterThan">
      <formula>2.35</formula>
    </cfRule>
  </conditionalFormatting>
  <conditionalFormatting sqref="J3302">
    <cfRule type="notContainsBlanks" dxfId="9966" priority="10658">
      <formula>LEN(TRIM(J3302))&gt;0</formula>
    </cfRule>
  </conditionalFormatting>
  <conditionalFormatting sqref="K3302">
    <cfRule type="notContainsBlanks" dxfId="9965" priority="10657">
      <formula>LEN(TRIM(K3302))&gt;0</formula>
    </cfRule>
  </conditionalFormatting>
  <conditionalFormatting sqref="M3302">
    <cfRule type="containsText" dxfId="9964" priority="10656" operator="containsText" text="Complete">
      <formula>NOT(ISERROR(SEARCH("Complete",M3302)))</formula>
    </cfRule>
  </conditionalFormatting>
  <conditionalFormatting sqref="I3302">
    <cfRule type="cellIs" dxfId="9963" priority="10655" operator="greaterThan">
      <formula>2.35</formula>
    </cfRule>
  </conditionalFormatting>
  <conditionalFormatting sqref="J3303">
    <cfRule type="notContainsBlanks" dxfId="9962" priority="10654">
      <formula>LEN(TRIM(J3303))&gt;0</formula>
    </cfRule>
  </conditionalFormatting>
  <conditionalFormatting sqref="K3303">
    <cfRule type="notContainsBlanks" dxfId="9961" priority="10653">
      <formula>LEN(TRIM(K3303))&gt;0</formula>
    </cfRule>
  </conditionalFormatting>
  <conditionalFormatting sqref="M3303">
    <cfRule type="containsText" dxfId="9960" priority="10652" operator="containsText" text="Complete">
      <formula>NOT(ISERROR(SEARCH("Complete",M3303)))</formula>
    </cfRule>
  </conditionalFormatting>
  <conditionalFormatting sqref="I3303">
    <cfRule type="cellIs" dxfId="9959" priority="10651" operator="greaterThan">
      <formula>2.35</formula>
    </cfRule>
  </conditionalFormatting>
  <conditionalFormatting sqref="J3304">
    <cfRule type="notContainsBlanks" dxfId="9958" priority="10650">
      <formula>LEN(TRIM(J3304))&gt;0</formula>
    </cfRule>
  </conditionalFormatting>
  <conditionalFormatting sqref="K3304">
    <cfRule type="notContainsBlanks" dxfId="9957" priority="10649">
      <formula>LEN(TRIM(K3304))&gt;0</formula>
    </cfRule>
  </conditionalFormatting>
  <conditionalFormatting sqref="M3304">
    <cfRule type="containsText" dxfId="9956" priority="10648" operator="containsText" text="Complete">
      <formula>NOT(ISERROR(SEARCH("Complete",M3304)))</formula>
    </cfRule>
  </conditionalFormatting>
  <conditionalFormatting sqref="I3304">
    <cfRule type="cellIs" dxfId="9955" priority="10647" operator="greaterThan">
      <formula>2.35</formula>
    </cfRule>
  </conditionalFormatting>
  <conditionalFormatting sqref="J3305">
    <cfRule type="notContainsBlanks" dxfId="9954" priority="10646">
      <formula>LEN(TRIM(J3305))&gt;0</formula>
    </cfRule>
  </conditionalFormatting>
  <conditionalFormatting sqref="K3305">
    <cfRule type="notContainsBlanks" dxfId="9953" priority="10645">
      <formula>LEN(TRIM(K3305))&gt;0</formula>
    </cfRule>
  </conditionalFormatting>
  <conditionalFormatting sqref="M3305">
    <cfRule type="containsText" dxfId="9952" priority="10644" operator="containsText" text="Complete">
      <formula>NOT(ISERROR(SEARCH("Complete",M3305)))</formula>
    </cfRule>
  </conditionalFormatting>
  <conditionalFormatting sqref="I3305">
    <cfRule type="cellIs" dxfId="9951" priority="10643" operator="greaterThan">
      <formula>2.35</formula>
    </cfRule>
  </conditionalFormatting>
  <conditionalFormatting sqref="J3306">
    <cfRule type="notContainsBlanks" dxfId="9950" priority="10642">
      <formula>LEN(TRIM(J3306))&gt;0</formula>
    </cfRule>
  </conditionalFormatting>
  <conditionalFormatting sqref="K3306">
    <cfRule type="notContainsBlanks" dxfId="9949" priority="10641">
      <formula>LEN(TRIM(K3306))&gt;0</formula>
    </cfRule>
  </conditionalFormatting>
  <conditionalFormatting sqref="M3306">
    <cfRule type="containsText" dxfId="9948" priority="10640" operator="containsText" text="Complete">
      <formula>NOT(ISERROR(SEARCH("Complete",M3306)))</formula>
    </cfRule>
  </conditionalFormatting>
  <conditionalFormatting sqref="I3306">
    <cfRule type="cellIs" dxfId="9947" priority="10639" operator="greaterThan">
      <formula>2.35</formula>
    </cfRule>
  </conditionalFormatting>
  <conditionalFormatting sqref="J3307">
    <cfRule type="notContainsBlanks" dxfId="9946" priority="10638">
      <formula>LEN(TRIM(J3307))&gt;0</formula>
    </cfRule>
  </conditionalFormatting>
  <conditionalFormatting sqref="K3307">
    <cfRule type="notContainsBlanks" dxfId="9945" priority="10637">
      <formula>LEN(TRIM(K3307))&gt;0</formula>
    </cfRule>
  </conditionalFormatting>
  <conditionalFormatting sqref="M3307">
    <cfRule type="containsText" dxfId="9944" priority="10636" operator="containsText" text="Complete">
      <formula>NOT(ISERROR(SEARCH("Complete",M3307)))</formula>
    </cfRule>
  </conditionalFormatting>
  <conditionalFormatting sqref="I3307">
    <cfRule type="cellIs" dxfId="9943" priority="10635" operator="greaterThan">
      <formula>2.35</formula>
    </cfRule>
  </conditionalFormatting>
  <conditionalFormatting sqref="J3308">
    <cfRule type="notContainsBlanks" dxfId="9942" priority="10634">
      <formula>LEN(TRIM(J3308))&gt;0</formula>
    </cfRule>
  </conditionalFormatting>
  <conditionalFormatting sqref="K3308">
    <cfRule type="notContainsBlanks" dxfId="9941" priority="10633">
      <formula>LEN(TRIM(K3308))&gt;0</formula>
    </cfRule>
  </conditionalFormatting>
  <conditionalFormatting sqref="M3308">
    <cfRule type="containsText" dxfId="9940" priority="10632" operator="containsText" text="Complete">
      <formula>NOT(ISERROR(SEARCH("Complete",M3308)))</formula>
    </cfRule>
  </conditionalFormatting>
  <conditionalFormatting sqref="I3308">
    <cfRule type="cellIs" dxfId="9939" priority="10631" operator="greaterThan">
      <formula>2.35</formula>
    </cfRule>
  </conditionalFormatting>
  <conditionalFormatting sqref="J3309">
    <cfRule type="notContainsBlanks" dxfId="9938" priority="10630">
      <formula>LEN(TRIM(J3309))&gt;0</formula>
    </cfRule>
  </conditionalFormatting>
  <conditionalFormatting sqref="K3309">
    <cfRule type="notContainsBlanks" dxfId="9937" priority="10629">
      <formula>LEN(TRIM(K3309))&gt;0</formula>
    </cfRule>
  </conditionalFormatting>
  <conditionalFormatting sqref="M3309">
    <cfRule type="containsText" dxfId="9936" priority="10628" operator="containsText" text="Complete">
      <formula>NOT(ISERROR(SEARCH("Complete",M3309)))</formula>
    </cfRule>
  </conditionalFormatting>
  <conditionalFormatting sqref="I3309">
    <cfRule type="cellIs" dxfId="9935" priority="10627" operator="greaterThan">
      <formula>2.35</formula>
    </cfRule>
  </conditionalFormatting>
  <conditionalFormatting sqref="J3310">
    <cfRule type="notContainsBlanks" dxfId="9934" priority="10626">
      <formula>LEN(TRIM(J3310))&gt;0</formula>
    </cfRule>
  </conditionalFormatting>
  <conditionalFormatting sqref="K3310">
    <cfRule type="notContainsBlanks" dxfId="9933" priority="10625">
      <formula>LEN(TRIM(K3310))&gt;0</formula>
    </cfRule>
  </conditionalFormatting>
  <conditionalFormatting sqref="M3310">
    <cfRule type="containsText" dxfId="9932" priority="10624" operator="containsText" text="Complete">
      <formula>NOT(ISERROR(SEARCH("Complete",M3310)))</formula>
    </cfRule>
  </conditionalFormatting>
  <conditionalFormatting sqref="I3310">
    <cfRule type="cellIs" dxfId="9931" priority="10623" operator="greaterThan">
      <formula>2.35</formula>
    </cfRule>
  </conditionalFormatting>
  <conditionalFormatting sqref="J3311">
    <cfRule type="notContainsBlanks" dxfId="9930" priority="10622">
      <formula>LEN(TRIM(J3311))&gt;0</formula>
    </cfRule>
  </conditionalFormatting>
  <conditionalFormatting sqref="K3311">
    <cfRule type="notContainsBlanks" dxfId="9929" priority="10621">
      <formula>LEN(TRIM(K3311))&gt;0</formula>
    </cfRule>
  </conditionalFormatting>
  <conditionalFormatting sqref="M3311">
    <cfRule type="containsText" dxfId="9928" priority="10620" operator="containsText" text="Complete">
      <formula>NOT(ISERROR(SEARCH("Complete",M3311)))</formula>
    </cfRule>
  </conditionalFormatting>
  <conditionalFormatting sqref="I3311">
    <cfRule type="cellIs" dxfId="9927" priority="10619" operator="greaterThan">
      <formula>2.35</formula>
    </cfRule>
  </conditionalFormatting>
  <conditionalFormatting sqref="J3312">
    <cfRule type="notContainsBlanks" dxfId="9926" priority="10618">
      <formula>LEN(TRIM(J3312))&gt;0</formula>
    </cfRule>
  </conditionalFormatting>
  <conditionalFormatting sqref="K3312">
    <cfRule type="notContainsBlanks" dxfId="9925" priority="10617">
      <formula>LEN(TRIM(K3312))&gt;0</formula>
    </cfRule>
  </conditionalFormatting>
  <conditionalFormatting sqref="M3312">
    <cfRule type="containsText" dxfId="9924" priority="10616" operator="containsText" text="Complete">
      <formula>NOT(ISERROR(SEARCH("Complete",M3312)))</formula>
    </cfRule>
  </conditionalFormatting>
  <conditionalFormatting sqref="I3312">
    <cfRule type="cellIs" dxfId="9923" priority="10615" operator="greaterThan">
      <formula>2.35</formula>
    </cfRule>
  </conditionalFormatting>
  <conditionalFormatting sqref="J3313">
    <cfRule type="notContainsBlanks" dxfId="9922" priority="10614">
      <formula>LEN(TRIM(J3313))&gt;0</formula>
    </cfRule>
  </conditionalFormatting>
  <conditionalFormatting sqref="K3313">
    <cfRule type="notContainsBlanks" dxfId="9921" priority="10613">
      <formula>LEN(TRIM(K3313))&gt;0</formula>
    </cfRule>
  </conditionalFormatting>
  <conditionalFormatting sqref="M3313">
    <cfRule type="containsText" dxfId="9920" priority="10612" operator="containsText" text="Complete">
      <formula>NOT(ISERROR(SEARCH("Complete",M3313)))</formula>
    </cfRule>
  </conditionalFormatting>
  <conditionalFormatting sqref="I3313">
    <cfRule type="cellIs" dxfId="9919" priority="10611" operator="greaterThan">
      <formula>2.35</formula>
    </cfRule>
  </conditionalFormatting>
  <conditionalFormatting sqref="J3314">
    <cfRule type="notContainsBlanks" dxfId="9918" priority="10610">
      <formula>LEN(TRIM(J3314))&gt;0</formula>
    </cfRule>
  </conditionalFormatting>
  <conditionalFormatting sqref="K3314">
    <cfRule type="notContainsBlanks" dxfId="9917" priority="10609">
      <formula>LEN(TRIM(K3314))&gt;0</formula>
    </cfRule>
  </conditionalFormatting>
  <conditionalFormatting sqref="M3314">
    <cfRule type="containsText" dxfId="9916" priority="10608" operator="containsText" text="Complete">
      <formula>NOT(ISERROR(SEARCH("Complete",M3314)))</formula>
    </cfRule>
  </conditionalFormatting>
  <conditionalFormatting sqref="I3314">
    <cfRule type="cellIs" dxfId="9915" priority="10607" operator="greaterThan">
      <formula>2.35</formula>
    </cfRule>
  </conditionalFormatting>
  <conditionalFormatting sqref="J3315">
    <cfRule type="notContainsBlanks" dxfId="9914" priority="10606">
      <formula>LEN(TRIM(J3315))&gt;0</formula>
    </cfRule>
  </conditionalFormatting>
  <conditionalFormatting sqref="K3315">
    <cfRule type="notContainsBlanks" dxfId="9913" priority="10605">
      <formula>LEN(TRIM(K3315))&gt;0</formula>
    </cfRule>
  </conditionalFormatting>
  <conditionalFormatting sqref="M3315">
    <cfRule type="containsText" dxfId="9912" priority="10604" operator="containsText" text="Complete">
      <formula>NOT(ISERROR(SEARCH("Complete",M3315)))</formula>
    </cfRule>
  </conditionalFormatting>
  <conditionalFormatting sqref="I3315">
    <cfRule type="cellIs" dxfId="9911" priority="10603" operator="greaterThan">
      <formula>2.35</formula>
    </cfRule>
  </conditionalFormatting>
  <conditionalFormatting sqref="J3316">
    <cfRule type="notContainsBlanks" dxfId="9910" priority="10602">
      <formula>LEN(TRIM(J3316))&gt;0</formula>
    </cfRule>
  </conditionalFormatting>
  <conditionalFormatting sqref="K3316">
    <cfRule type="notContainsBlanks" dxfId="9909" priority="10601">
      <formula>LEN(TRIM(K3316))&gt;0</formula>
    </cfRule>
  </conditionalFormatting>
  <conditionalFormatting sqref="M3316">
    <cfRule type="containsText" dxfId="9908" priority="10600" operator="containsText" text="Complete">
      <formula>NOT(ISERROR(SEARCH("Complete",M3316)))</formula>
    </cfRule>
  </conditionalFormatting>
  <conditionalFormatting sqref="I3316">
    <cfRule type="cellIs" dxfId="9907" priority="10599" operator="greaterThan">
      <formula>2.35</formula>
    </cfRule>
  </conditionalFormatting>
  <conditionalFormatting sqref="J3317">
    <cfRule type="notContainsBlanks" dxfId="9906" priority="10598">
      <formula>LEN(TRIM(J3317))&gt;0</formula>
    </cfRule>
  </conditionalFormatting>
  <conditionalFormatting sqref="K3317">
    <cfRule type="notContainsBlanks" dxfId="9905" priority="10597">
      <formula>LEN(TRIM(K3317))&gt;0</formula>
    </cfRule>
  </conditionalFormatting>
  <conditionalFormatting sqref="M3317">
    <cfRule type="containsText" dxfId="9904" priority="10596" operator="containsText" text="Complete">
      <formula>NOT(ISERROR(SEARCH("Complete",M3317)))</formula>
    </cfRule>
  </conditionalFormatting>
  <conditionalFormatting sqref="I3317">
    <cfRule type="cellIs" dxfId="9903" priority="10595" operator="greaterThan">
      <formula>2.35</formula>
    </cfRule>
  </conditionalFormatting>
  <conditionalFormatting sqref="J3318">
    <cfRule type="notContainsBlanks" dxfId="9902" priority="10594">
      <formula>LEN(TRIM(J3318))&gt;0</formula>
    </cfRule>
  </conditionalFormatting>
  <conditionalFormatting sqref="K3318">
    <cfRule type="notContainsBlanks" dxfId="9901" priority="10593">
      <formula>LEN(TRIM(K3318))&gt;0</formula>
    </cfRule>
  </conditionalFormatting>
  <conditionalFormatting sqref="M3318">
    <cfRule type="containsText" dxfId="9900" priority="10592" operator="containsText" text="Complete">
      <formula>NOT(ISERROR(SEARCH("Complete",M3318)))</formula>
    </cfRule>
  </conditionalFormatting>
  <conditionalFormatting sqref="I3318">
    <cfRule type="cellIs" dxfId="9899" priority="10591" operator="greaterThan">
      <formula>2.35</formula>
    </cfRule>
  </conditionalFormatting>
  <conditionalFormatting sqref="J3319">
    <cfRule type="notContainsBlanks" dxfId="9898" priority="10590">
      <formula>LEN(TRIM(J3319))&gt;0</formula>
    </cfRule>
  </conditionalFormatting>
  <conditionalFormatting sqref="K3319">
    <cfRule type="notContainsBlanks" dxfId="9897" priority="10589">
      <formula>LEN(TRIM(K3319))&gt;0</formula>
    </cfRule>
  </conditionalFormatting>
  <conditionalFormatting sqref="M3319">
    <cfRule type="containsText" dxfId="9896" priority="10588" operator="containsText" text="Complete">
      <formula>NOT(ISERROR(SEARCH("Complete",M3319)))</formula>
    </cfRule>
  </conditionalFormatting>
  <conditionalFormatting sqref="I3319">
    <cfRule type="cellIs" dxfId="9895" priority="10587" operator="greaterThan">
      <formula>2.35</formula>
    </cfRule>
  </conditionalFormatting>
  <conditionalFormatting sqref="J3320">
    <cfRule type="notContainsBlanks" dxfId="9894" priority="10586">
      <formula>LEN(TRIM(J3320))&gt;0</formula>
    </cfRule>
  </conditionalFormatting>
  <conditionalFormatting sqref="K3320">
    <cfRule type="notContainsBlanks" dxfId="9893" priority="10585">
      <formula>LEN(TRIM(K3320))&gt;0</formula>
    </cfRule>
  </conditionalFormatting>
  <conditionalFormatting sqref="M3320">
    <cfRule type="containsText" dxfId="9892" priority="10584" operator="containsText" text="Complete">
      <formula>NOT(ISERROR(SEARCH("Complete",M3320)))</formula>
    </cfRule>
  </conditionalFormatting>
  <conditionalFormatting sqref="I3320">
    <cfRule type="cellIs" dxfId="9891" priority="10583" operator="greaterThan">
      <formula>2.35</formula>
    </cfRule>
  </conditionalFormatting>
  <conditionalFormatting sqref="J3321">
    <cfRule type="notContainsBlanks" dxfId="9890" priority="10582">
      <formula>LEN(TRIM(J3321))&gt;0</formula>
    </cfRule>
  </conditionalFormatting>
  <conditionalFormatting sqref="K3321">
    <cfRule type="notContainsBlanks" dxfId="9889" priority="10581">
      <formula>LEN(TRIM(K3321))&gt;0</formula>
    </cfRule>
  </conditionalFormatting>
  <conditionalFormatting sqref="M3321">
    <cfRule type="containsText" dxfId="9888" priority="10580" operator="containsText" text="Complete">
      <formula>NOT(ISERROR(SEARCH("Complete",M3321)))</formula>
    </cfRule>
  </conditionalFormatting>
  <conditionalFormatting sqref="I3321">
    <cfRule type="cellIs" dxfId="9887" priority="10579" operator="greaterThan">
      <formula>2.35</formula>
    </cfRule>
  </conditionalFormatting>
  <conditionalFormatting sqref="J3322">
    <cfRule type="notContainsBlanks" dxfId="9886" priority="10578">
      <formula>LEN(TRIM(J3322))&gt;0</formula>
    </cfRule>
  </conditionalFormatting>
  <conditionalFormatting sqref="K3322">
    <cfRule type="notContainsBlanks" dxfId="9885" priority="10577">
      <formula>LEN(TRIM(K3322))&gt;0</formula>
    </cfRule>
  </conditionalFormatting>
  <conditionalFormatting sqref="M3322">
    <cfRule type="containsText" dxfId="9884" priority="10576" operator="containsText" text="Complete">
      <formula>NOT(ISERROR(SEARCH("Complete",M3322)))</formula>
    </cfRule>
  </conditionalFormatting>
  <conditionalFormatting sqref="I3322">
    <cfRule type="cellIs" dxfId="9883" priority="10575" operator="greaterThan">
      <formula>2.35</formula>
    </cfRule>
  </conditionalFormatting>
  <conditionalFormatting sqref="J3323">
    <cfRule type="notContainsBlanks" dxfId="9882" priority="10574">
      <formula>LEN(TRIM(J3323))&gt;0</formula>
    </cfRule>
  </conditionalFormatting>
  <conditionalFormatting sqref="K3323">
    <cfRule type="notContainsBlanks" dxfId="9881" priority="10573">
      <formula>LEN(TRIM(K3323))&gt;0</formula>
    </cfRule>
  </conditionalFormatting>
  <conditionalFormatting sqref="M3323">
    <cfRule type="containsText" dxfId="9880" priority="10572" operator="containsText" text="Complete">
      <formula>NOT(ISERROR(SEARCH("Complete",M3323)))</formula>
    </cfRule>
  </conditionalFormatting>
  <conditionalFormatting sqref="I3323">
    <cfRule type="cellIs" dxfId="9879" priority="10571" operator="greaterThan">
      <formula>2.35</formula>
    </cfRule>
  </conditionalFormatting>
  <conditionalFormatting sqref="J3324">
    <cfRule type="notContainsBlanks" dxfId="9878" priority="10570">
      <formula>LEN(TRIM(J3324))&gt;0</formula>
    </cfRule>
  </conditionalFormatting>
  <conditionalFormatting sqref="K3324">
    <cfRule type="notContainsBlanks" dxfId="9877" priority="10569">
      <formula>LEN(TRIM(K3324))&gt;0</formula>
    </cfRule>
  </conditionalFormatting>
  <conditionalFormatting sqref="M3324">
    <cfRule type="containsText" dxfId="9876" priority="10568" operator="containsText" text="Complete">
      <formula>NOT(ISERROR(SEARCH("Complete",M3324)))</formula>
    </cfRule>
  </conditionalFormatting>
  <conditionalFormatting sqref="I3324">
    <cfRule type="cellIs" dxfId="9875" priority="10567" operator="greaterThan">
      <formula>2.35</formula>
    </cfRule>
  </conditionalFormatting>
  <conditionalFormatting sqref="J3325">
    <cfRule type="notContainsBlanks" dxfId="9874" priority="10566">
      <formula>LEN(TRIM(J3325))&gt;0</formula>
    </cfRule>
  </conditionalFormatting>
  <conditionalFormatting sqref="K3325">
    <cfRule type="notContainsBlanks" dxfId="9873" priority="10565">
      <formula>LEN(TRIM(K3325))&gt;0</formula>
    </cfRule>
  </conditionalFormatting>
  <conditionalFormatting sqref="M3325">
    <cfRule type="containsText" dxfId="9872" priority="10564" operator="containsText" text="Complete">
      <formula>NOT(ISERROR(SEARCH("Complete",M3325)))</formula>
    </cfRule>
  </conditionalFormatting>
  <conditionalFormatting sqref="I3325">
    <cfRule type="cellIs" dxfId="9871" priority="10563" operator="greaterThan">
      <formula>2.35</formula>
    </cfRule>
  </conditionalFormatting>
  <conditionalFormatting sqref="J3326">
    <cfRule type="notContainsBlanks" dxfId="9870" priority="10562">
      <formula>LEN(TRIM(J3326))&gt;0</formula>
    </cfRule>
  </conditionalFormatting>
  <conditionalFormatting sqref="K3326">
    <cfRule type="notContainsBlanks" dxfId="9869" priority="10561">
      <formula>LEN(TRIM(K3326))&gt;0</formula>
    </cfRule>
  </conditionalFormatting>
  <conditionalFormatting sqref="M3326">
    <cfRule type="containsText" dxfId="9868" priority="10560" operator="containsText" text="Complete">
      <formula>NOT(ISERROR(SEARCH("Complete",M3326)))</formula>
    </cfRule>
  </conditionalFormatting>
  <conditionalFormatting sqref="I3326">
    <cfRule type="cellIs" dxfId="9867" priority="10559" operator="greaterThan">
      <formula>2.35</formula>
    </cfRule>
  </conditionalFormatting>
  <conditionalFormatting sqref="J3327">
    <cfRule type="notContainsBlanks" dxfId="9866" priority="10558">
      <formula>LEN(TRIM(J3327))&gt;0</formula>
    </cfRule>
  </conditionalFormatting>
  <conditionalFormatting sqref="K3327">
    <cfRule type="notContainsBlanks" dxfId="9865" priority="10557">
      <formula>LEN(TRIM(K3327))&gt;0</formula>
    </cfRule>
  </conditionalFormatting>
  <conditionalFormatting sqref="M3327">
    <cfRule type="containsText" dxfId="9864" priority="10556" operator="containsText" text="Complete">
      <formula>NOT(ISERROR(SEARCH("Complete",M3327)))</formula>
    </cfRule>
  </conditionalFormatting>
  <conditionalFormatting sqref="I3327">
    <cfRule type="cellIs" dxfId="9863" priority="10555" operator="greaterThan">
      <formula>2.35</formula>
    </cfRule>
  </conditionalFormatting>
  <conditionalFormatting sqref="J3328">
    <cfRule type="notContainsBlanks" dxfId="9862" priority="10554">
      <formula>LEN(TRIM(J3328))&gt;0</formula>
    </cfRule>
  </conditionalFormatting>
  <conditionalFormatting sqref="K3328">
    <cfRule type="notContainsBlanks" dxfId="9861" priority="10553">
      <formula>LEN(TRIM(K3328))&gt;0</formula>
    </cfRule>
  </conditionalFormatting>
  <conditionalFormatting sqref="M3328">
    <cfRule type="containsText" dxfId="9860" priority="10552" operator="containsText" text="Complete">
      <formula>NOT(ISERROR(SEARCH("Complete",M3328)))</formula>
    </cfRule>
  </conditionalFormatting>
  <conditionalFormatting sqref="I3328">
    <cfRule type="cellIs" dxfId="9859" priority="10551" operator="greaterThan">
      <formula>2.35</formula>
    </cfRule>
  </conditionalFormatting>
  <conditionalFormatting sqref="J3329">
    <cfRule type="notContainsBlanks" dxfId="9858" priority="10550">
      <formula>LEN(TRIM(J3329))&gt;0</formula>
    </cfRule>
  </conditionalFormatting>
  <conditionalFormatting sqref="K3329">
    <cfRule type="notContainsBlanks" dxfId="9857" priority="10549">
      <formula>LEN(TRIM(K3329))&gt;0</formula>
    </cfRule>
  </conditionalFormatting>
  <conditionalFormatting sqref="M3329">
    <cfRule type="containsText" dxfId="9856" priority="10548" operator="containsText" text="Complete">
      <formula>NOT(ISERROR(SEARCH("Complete",M3329)))</formula>
    </cfRule>
  </conditionalFormatting>
  <conditionalFormatting sqref="I3329">
    <cfRule type="cellIs" dxfId="9855" priority="10547" operator="greaterThan">
      <formula>2.35</formula>
    </cfRule>
  </conditionalFormatting>
  <conditionalFormatting sqref="J3330">
    <cfRule type="notContainsBlanks" dxfId="9854" priority="10546">
      <formula>LEN(TRIM(J3330))&gt;0</formula>
    </cfRule>
  </conditionalFormatting>
  <conditionalFormatting sqref="K3330">
    <cfRule type="notContainsBlanks" dxfId="9853" priority="10545">
      <formula>LEN(TRIM(K3330))&gt;0</formula>
    </cfRule>
  </conditionalFormatting>
  <conditionalFormatting sqref="M3330">
    <cfRule type="containsText" dxfId="9852" priority="10544" operator="containsText" text="Complete">
      <formula>NOT(ISERROR(SEARCH("Complete",M3330)))</formula>
    </cfRule>
  </conditionalFormatting>
  <conditionalFormatting sqref="I3330">
    <cfRule type="cellIs" dxfId="9851" priority="10543" operator="greaterThan">
      <formula>2.35</formula>
    </cfRule>
  </conditionalFormatting>
  <conditionalFormatting sqref="J3331">
    <cfRule type="notContainsBlanks" dxfId="9850" priority="10542">
      <formula>LEN(TRIM(J3331))&gt;0</formula>
    </cfRule>
  </conditionalFormatting>
  <conditionalFormatting sqref="K3331">
    <cfRule type="notContainsBlanks" dxfId="9849" priority="10541">
      <formula>LEN(TRIM(K3331))&gt;0</formula>
    </cfRule>
  </conditionalFormatting>
  <conditionalFormatting sqref="M3331">
    <cfRule type="containsText" dxfId="9848" priority="10540" operator="containsText" text="Complete">
      <formula>NOT(ISERROR(SEARCH("Complete",M3331)))</formula>
    </cfRule>
  </conditionalFormatting>
  <conditionalFormatting sqref="I3331">
    <cfRule type="cellIs" dxfId="9847" priority="10539" operator="greaterThan">
      <formula>2.35</formula>
    </cfRule>
  </conditionalFormatting>
  <conditionalFormatting sqref="J3332">
    <cfRule type="notContainsBlanks" dxfId="9846" priority="10538">
      <formula>LEN(TRIM(J3332))&gt;0</formula>
    </cfRule>
  </conditionalFormatting>
  <conditionalFormatting sqref="K3332">
    <cfRule type="notContainsBlanks" dxfId="9845" priority="10537">
      <formula>LEN(TRIM(K3332))&gt;0</formula>
    </cfRule>
  </conditionalFormatting>
  <conditionalFormatting sqref="M3332">
    <cfRule type="containsText" dxfId="9844" priority="10536" operator="containsText" text="Complete">
      <formula>NOT(ISERROR(SEARCH("Complete",M3332)))</formula>
    </cfRule>
  </conditionalFormatting>
  <conditionalFormatting sqref="I3332">
    <cfRule type="cellIs" dxfId="9843" priority="10535" operator="greaterThan">
      <formula>2.35</formula>
    </cfRule>
  </conditionalFormatting>
  <conditionalFormatting sqref="J3333">
    <cfRule type="notContainsBlanks" dxfId="9842" priority="10534">
      <formula>LEN(TRIM(J3333))&gt;0</formula>
    </cfRule>
  </conditionalFormatting>
  <conditionalFormatting sqref="K3333">
    <cfRule type="notContainsBlanks" dxfId="9841" priority="10533">
      <formula>LEN(TRIM(K3333))&gt;0</formula>
    </cfRule>
  </conditionalFormatting>
  <conditionalFormatting sqref="M3333">
    <cfRule type="containsText" dxfId="9840" priority="10532" operator="containsText" text="Complete">
      <formula>NOT(ISERROR(SEARCH("Complete",M3333)))</formula>
    </cfRule>
  </conditionalFormatting>
  <conditionalFormatting sqref="I3333">
    <cfRule type="cellIs" dxfId="9839" priority="10531" operator="greaterThan">
      <formula>2.35</formula>
    </cfRule>
  </conditionalFormatting>
  <conditionalFormatting sqref="J3334">
    <cfRule type="notContainsBlanks" dxfId="9838" priority="10530">
      <formula>LEN(TRIM(J3334))&gt;0</formula>
    </cfRule>
  </conditionalFormatting>
  <conditionalFormatting sqref="K3334">
    <cfRule type="notContainsBlanks" dxfId="9837" priority="10529">
      <formula>LEN(TRIM(K3334))&gt;0</formula>
    </cfRule>
  </conditionalFormatting>
  <conditionalFormatting sqref="M3334">
    <cfRule type="containsText" dxfId="9836" priority="10528" operator="containsText" text="Complete">
      <formula>NOT(ISERROR(SEARCH("Complete",M3334)))</formula>
    </cfRule>
  </conditionalFormatting>
  <conditionalFormatting sqref="I3334">
    <cfRule type="cellIs" dxfId="9835" priority="10527" operator="greaterThan">
      <formula>2.35</formula>
    </cfRule>
  </conditionalFormatting>
  <conditionalFormatting sqref="J3335">
    <cfRule type="notContainsBlanks" dxfId="9834" priority="10526">
      <formula>LEN(TRIM(J3335))&gt;0</formula>
    </cfRule>
  </conditionalFormatting>
  <conditionalFormatting sqref="K3335">
    <cfRule type="notContainsBlanks" dxfId="9833" priority="10525">
      <formula>LEN(TRIM(K3335))&gt;0</formula>
    </cfRule>
  </conditionalFormatting>
  <conditionalFormatting sqref="M3335">
    <cfRule type="containsText" dxfId="9832" priority="10524" operator="containsText" text="Complete">
      <formula>NOT(ISERROR(SEARCH("Complete",M3335)))</formula>
    </cfRule>
  </conditionalFormatting>
  <conditionalFormatting sqref="I3335">
    <cfRule type="cellIs" dxfId="9831" priority="10523" operator="greaterThan">
      <formula>2.35</formula>
    </cfRule>
  </conditionalFormatting>
  <conditionalFormatting sqref="J3336">
    <cfRule type="notContainsBlanks" dxfId="9830" priority="10522">
      <formula>LEN(TRIM(J3336))&gt;0</formula>
    </cfRule>
  </conditionalFormatting>
  <conditionalFormatting sqref="K3336">
    <cfRule type="notContainsBlanks" dxfId="9829" priority="10521">
      <formula>LEN(TRIM(K3336))&gt;0</formula>
    </cfRule>
  </conditionalFormatting>
  <conditionalFormatting sqref="M3336">
    <cfRule type="containsText" dxfId="9828" priority="10520" operator="containsText" text="Complete">
      <formula>NOT(ISERROR(SEARCH("Complete",M3336)))</formula>
    </cfRule>
  </conditionalFormatting>
  <conditionalFormatting sqref="I3336">
    <cfRule type="cellIs" dxfId="9827" priority="10519" operator="greaterThan">
      <formula>2.35</formula>
    </cfRule>
  </conditionalFormatting>
  <conditionalFormatting sqref="J3337">
    <cfRule type="notContainsBlanks" dxfId="9826" priority="10518">
      <formula>LEN(TRIM(J3337))&gt;0</formula>
    </cfRule>
  </conditionalFormatting>
  <conditionalFormatting sqref="K3337">
    <cfRule type="notContainsBlanks" dxfId="9825" priority="10517">
      <formula>LEN(TRIM(K3337))&gt;0</formula>
    </cfRule>
  </conditionalFormatting>
  <conditionalFormatting sqref="M3337">
    <cfRule type="containsText" dxfId="9824" priority="10516" operator="containsText" text="Complete">
      <formula>NOT(ISERROR(SEARCH("Complete",M3337)))</formula>
    </cfRule>
  </conditionalFormatting>
  <conditionalFormatting sqref="I3337">
    <cfRule type="cellIs" dxfId="9823" priority="10515" operator="greaterThan">
      <formula>2.35</formula>
    </cfRule>
  </conditionalFormatting>
  <conditionalFormatting sqref="J3338">
    <cfRule type="notContainsBlanks" dxfId="9822" priority="10514">
      <formula>LEN(TRIM(J3338))&gt;0</formula>
    </cfRule>
  </conditionalFormatting>
  <conditionalFormatting sqref="K3338">
    <cfRule type="notContainsBlanks" dxfId="9821" priority="10513">
      <formula>LEN(TRIM(K3338))&gt;0</formula>
    </cfRule>
  </conditionalFormatting>
  <conditionalFormatting sqref="M3338">
    <cfRule type="containsText" dxfId="9820" priority="10512" operator="containsText" text="Complete">
      <formula>NOT(ISERROR(SEARCH("Complete",M3338)))</formula>
    </cfRule>
  </conditionalFormatting>
  <conditionalFormatting sqref="I3338">
    <cfRule type="cellIs" dxfId="9819" priority="10511" operator="greaterThan">
      <formula>2.35</formula>
    </cfRule>
  </conditionalFormatting>
  <conditionalFormatting sqref="J3339">
    <cfRule type="notContainsBlanks" dxfId="9818" priority="10510">
      <formula>LEN(TRIM(J3339))&gt;0</formula>
    </cfRule>
  </conditionalFormatting>
  <conditionalFormatting sqref="K3339">
    <cfRule type="notContainsBlanks" dxfId="9817" priority="10509">
      <formula>LEN(TRIM(K3339))&gt;0</formula>
    </cfRule>
  </conditionalFormatting>
  <conditionalFormatting sqref="M3339">
    <cfRule type="containsText" dxfId="9816" priority="10508" operator="containsText" text="Complete">
      <formula>NOT(ISERROR(SEARCH("Complete",M3339)))</formula>
    </cfRule>
  </conditionalFormatting>
  <conditionalFormatting sqref="I3339">
    <cfRule type="cellIs" dxfId="9815" priority="10507" operator="greaterThan">
      <formula>2.35</formula>
    </cfRule>
  </conditionalFormatting>
  <conditionalFormatting sqref="J3340">
    <cfRule type="notContainsBlanks" dxfId="9814" priority="10506">
      <formula>LEN(TRIM(J3340))&gt;0</formula>
    </cfRule>
  </conditionalFormatting>
  <conditionalFormatting sqref="K3340">
    <cfRule type="notContainsBlanks" dxfId="9813" priority="10505">
      <formula>LEN(TRIM(K3340))&gt;0</formula>
    </cfRule>
  </conditionalFormatting>
  <conditionalFormatting sqref="M3340">
    <cfRule type="containsText" dxfId="9812" priority="10504" operator="containsText" text="Complete">
      <formula>NOT(ISERROR(SEARCH("Complete",M3340)))</formula>
    </cfRule>
  </conditionalFormatting>
  <conditionalFormatting sqref="I3340">
    <cfRule type="cellIs" dxfId="9811" priority="10503" operator="greaterThan">
      <formula>2.35</formula>
    </cfRule>
  </conditionalFormatting>
  <conditionalFormatting sqref="J3341">
    <cfRule type="notContainsBlanks" dxfId="9810" priority="10502">
      <formula>LEN(TRIM(J3341))&gt;0</formula>
    </cfRule>
  </conditionalFormatting>
  <conditionalFormatting sqref="K3341">
    <cfRule type="notContainsBlanks" dxfId="9809" priority="10501">
      <formula>LEN(TRIM(K3341))&gt;0</formula>
    </cfRule>
  </conditionalFormatting>
  <conditionalFormatting sqref="M3341">
    <cfRule type="containsText" dxfId="9808" priority="10500" operator="containsText" text="Complete">
      <formula>NOT(ISERROR(SEARCH("Complete",M3341)))</formula>
    </cfRule>
  </conditionalFormatting>
  <conditionalFormatting sqref="I3341">
    <cfRule type="cellIs" dxfId="9807" priority="10499" operator="greaterThan">
      <formula>2.35</formula>
    </cfRule>
  </conditionalFormatting>
  <conditionalFormatting sqref="J3342">
    <cfRule type="notContainsBlanks" dxfId="9806" priority="10498">
      <formula>LEN(TRIM(J3342))&gt;0</formula>
    </cfRule>
  </conditionalFormatting>
  <conditionalFormatting sqref="K3342">
    <cfRule type="notContainsBlanks" dxfId="9805" priority="10497">
      <formula>LEN(TRIM(K3342))&gt;0</formula>
    </cfRule>
  </conditionalFormatting>
  <conditionalFormatting sqref="M3342">
    <cfRule type="containsText" dxfId="9804" priority="10496" operator="containsText" text="Complete">
      <formula>NOT(ISERROR(SEARCH("Complete",M3342)))</formula>
    </cfRule>
  </conditionalFormatting>
  <conditionalFormatting sqref="I3342">
    <cfRule type="cellIs" dxfId="9803" priority="10495" operator="greaterThan">
      <formula>2.35</formula>
    </cfRule>
  </conditionalFormatting>
  <conditionalFormatting sqref="J3343">
    <cfRule type="notContainsBlanks" dxfId="9802" priority="10494">
      <formula>LEN(TRIM(J3343))&gt;0</formula>
    </cfRule>
  </conditionalFormatting>
  <conditionalFormatting sqref="K3343">
    <cfRule type="notContainsBlanks" dxfId="9801" priority="10493">
      <formula>LEN(TRIM(K3343))&gt;0</formula>
    </cfRule>
  </conditionalFormatting>
  <conditionalFormatting sqref="M3343">
    <cfRule type="containsText" dxfId="9800" priority="10492" operator="containsText" text="Complete">
      <formula>NOT(ISERROR(SEARCH("Complete",M3343)))</formula>
    </cfRule>
  </conditionalFormatting>
  <conditionalFormatting sqref="I3343">
    <cfRule type="cellIs" dxfId="9799" priority="10491" operator="greaterThan">
      <formula>2.35</formula>
    </cfRule>
  </conditionalFormatting>
  <conditionalFormatting sqref="J3344">
    <cfRule type="notContainsBlanks" dxfId="9798" priority="10490">
      <formula>LEN(TRIM(J3344))&gt;0</formula>
    </cfRule>
  </conditionalFormatting>
  <conditionalFormatting sqref="K3344">
    <cfRule type="notContainsBlanks" dxfId="9797" priority="10489">
      <formula>LEN(TRIM(K3344))&gt;0</formula>
    </cfRule>
  </conditionalFormatting>
  <conditionalFormatting sqref="M3344">
    <cfRule type="containsText" dxfId="9796" priority="10488" operator="containsText" text="Complete">
      <formula>NOT(ISERROR(SEARCH("Complete",M3344)))</formula>
    </cfRule>
  </conditionalFormatting>
  <conditionalFormatting sqref="I3344">
    <cfRule type="cellIs" dxfId="9795" priority="10487" operator="greaterThan">
      <formula>2.35</formula>
    </cfRule>
  </conditionalFormatting>
  <conditionalFormatting sqref="J3345">
    <cfRule type="notContainsBlanks" dxfId="9794" priority="10486">
      <formula>LEN(TRIM(J3345))&gt;0</formula>
    </cfRule>
  </conditionalFormatting>
  <conditionalFormatting sqref="K3345">
    <cfRule type="notContainsBlanks" dxfId="9793" priority="10485">
      <formula>LEN(TRIM(K3345))&gt;0</formula>
    </cfRule>
  </conditionalFormatting>
  <conditionalFormatting sqref="M3345">
    <cfRule type="containsText" dxfId="9792" priority="10484" operator="containsText" text="Complete">
      <formula>NOT(ISERROR(SEARCH("Complete",M3345)))</formula>
    </cfRule>
  </conditionalFormatting>
  <conditionalFormatting sqref="I3345">
    <cfRule type="cellIs" dxfId="9791" priority="10483" operator="greaterThan">
      <formula>2.35</formula>
    </cfRule>
  </conditionalFormatting>
  <conditionalFormatting sqref="J3346">
    <cfRule type="notContainsBlanks" dxfId="9790" priority="10482">
      <formula>LEN(TRIM(J3346))&gt;0</formula>
    </cfRule>
  </conditionalFormatting>
  <conditionalFormatting sqref="K3346">
    <cfRule type="notContainsBlanks" dxfId="9789" priority="10481">
      <formula>LEN(TRIM(K3346))&gt;0</formula>
    </cfRule>
  </conditionalFormatting>
  <conditionalFormatting sqref="M3346">
    <cfRule type="containsText" dxfId="9788" priority="10480" operator="containsText" text="Complete">
      <formula>NOT(ISERROR(SEARCH("Complete",M3346)))</formula>
    </cfRule>
  </conditionalFormatting>
  <conditionalFormatting sqref="I3346">
    <cfRule type="cellIs" dxfId="9787" priority="10479" operator="greaterThan">
      <formula>2.35</formula>
    </cfRule>
  </conditionalFormatting>
  <conditionalFormatting sqref="J3347">
    <cfRule type="notContainsBlanks" dxfId="9786" priority="10478">
      <formula>LEN(TRIM(J3347))&gt;0</formula>
    </cfRule>
  </conditionalFormatting>
  <conditionalFormatting sqref="K3347">
    <cfRule type="notContainsBlanks" dxfId="9785" priority="10477">
      <formula>LEN(TRIM(K3347))&gt;0</formula>
    </cfRule>
  </conditionalFormatting>
  <conditionalFormatting sqref="M3347">
    <cfRule type="containsText" dxfId="9784" priority="10476" operator="containsText" text="Complete">
      <formula>NOT(ISERROR(SEARCH("Complete",M3347)))</formula>
    </cfRule>
  </conditionalFormatting>
  <conditionalFormatting sqref="I3347">
    <cfRule type="cellIs" dxfId="9783" priority="10475" operator="greaterThan">
      <formula>2.35</formula>
    </cfRule>
  </conditionalFormatting>
  <conditionalFormatting sqref="J3348">
    <cfRule type="notContainsBlanks" dxfId="9782" priority="10474">
      <formula>LEN(TRIM(J3348))&gt;0</formula>
    </cfRule>
  </conditionalFormatting>
  <conditionalFormatting sqref="K3348">
    <cfRule type="notContainsBlanks" dxfId="9781" priority="10473">
      <formula>LEN(TRIM(K3348))&gt;0</formula>
    </cfRule>
  </conditionalFormatting>
  <conditionalFormatting sqref="M3348">
    <cfRule type="containsText" dxfId="9780" priority="10472" operator="containsText" text="Complete">
      <formula>NOT(ISERROR(SEARCH("Complete",M3348)))</formula>
    </cfRule>
  </conditionalFormatting>
  <conditionalFormatting sqref="I3348">
    <cfRule type="cellIs" dxfId="9779" priority="10471" operator="greaterThan">
      <formula>2.35</formula>
    </cfRule>
  </conditionalFormatting>
  <conditionalFormatting sqref="J3349">
    <cfRule type="notContainsBlanks" dxfId="9778" priority="10470">
      <formula>LEN(TRIM(J3349))&gt;0</formula>
    </cfRule>
  </conditionalFormatting>
  <conditionalFormatting sqref="K3349">
    <cfRule type="notContainsBlanks" dxfId="9777" priority="10469">
      <formula>LEN(TRIM(K3349))&gt;0</formula>
    </cfRule>
  </conditionalFormatting>
  <conditionalFormatting sqref="M3349">
    <cfRule type="containsText" dxfId="9776" priority="10468" operator="containsText" text="Complete">
      <formula>NOT(ISERROR(SEARCH("Complete",M3349)))</formula>
    </cfRule>
  </conditionalFormatting>
  <conditionalFormatting sqref="I3349">
    <cfRule type="cellIs" dxfId="9775" priority="10467" operator="greaterThan">
      <formula>2.35</formula>
    </cfRule>
  </conditionalFormatting>
  <conditionalFormatting sqref="J3350:J3352">
    <cfRule type="notContainsBlanks" dxfId="9774" priority="10466">
      <formula>LEN(TRIM(J3350))&gt;0</formula>
    </cfRule>
  </conditionalFormatting>
  <conditionalFormatting sqref="K3350:K3352">
    <cfRule type="notContainsBlanks" dxfId="9773" priority="10465">
      <formula>LEN(TRIM(K3350))&gt;0</formula>
    </cfRule>
  </conditionalFormatting>
  <conditionalFormatting sqref="M3350:M3352">
    <cfRule type="containsText" dxfId="9772" priority="10464" operator="containsText" text="Complete">
      <formula>NOT(ISERROR(SEARCH("Complete",M3350)))</formula>
    </cfRule>
  </conditionalFormatting>
  <conditionalFormatting sqref="I3350:I3352">
    <cfRule type="cellIs" dxfId="9771" priority="10463" operator="greaterThan">
      <formula>2.35</formula>
    </cfRule>
  </conditionalFormatting>
  <conditionalFormatting sqref="J3353">
    <cfRule type="notContainsBlanks" dxfId="9770" priority="10462">
      <formula>LEN(TRIM(J3353))&gt;0</formula>
    </cfRule>
  </conditionalFormatting>
  <conditionalFormatting sqref="K3353">
    <cfRule type="notContainsBlanks" dxfId="9769" priority="10461">
      <formula>LEN(TRIM(K3353))&gt;0</formula>
    </cfRule>
  </conditionalFormatting>
  <conditionalFormatting sqref="M3353">
    <cfRule type="containsText" dxfId="9768" priority="10460" operator="containsText" text="Complete">
      <formula>NOT(ISERROR(SEARCH("Complete",M3353)))</formula>
    </cfRule>
  </conditionalFormatting>
  <conditionalFormatting sqref="I3353">
    <cfRule type="cellIs" dxfId="9767" priority="10459" operator="greaterThan">
      <formula>2.35</formula>
    </cfRule>
  </conditionalFormatting>
  <conditionalFormatting sqref="J3354">
    <cfRule type="notContainsBlanks" dxfId="9766" priority="10458">
      <formula>LEN(TRIM(J3354))&gt;0</formula>
    </cfRule>
  </conditionalFormatting>
  <conditionalFormatting sqref="K3354">
    <cfRule type="notContainsBlanks" dxfId="9765" priority="10457">
      <formula>LEN(TRIM(K3354))&gt;0</formula>
    </cfRule>
  </conditionalFormatting>
  <conditionalFormatting sqref="M3354">
    <cfRule type="containsText" dxfId="9764" priority="10456" operator="containsText" text="Complete">
      <formula>NOT(ISERROR(SEARCH("Complete",M3354)))</formula>
    </cfRule>
  </conditionalFormatting>
  <conditionalFormatting sqref="I3354">
    <cfRule type="cellIs" dxfId="9763" priority="10455" operator="greaterThan">
      <formula>2.35</formula>
    </cfRule>
  </conditionalFormatting>
  <conditionalFormatting sqref="J3355">
    <cfRule type="notContainsBlanks" dxfId="9762" priority="10454">
      <formula>LEN(TRIM(J3355))&gt;0</formula>
    </cfRule>
  </conditionalFormatting>
  <conditionalFormatting sqref="K3355">
    <cfRule type="notContainsBlanks" dxfId="9761" priority="10453">
      <formula>LEN(TRIM(K3355))&gt;0</formula>
    </cfRule>
  </conditionalFormatting>
  <conditionalFormatting sqref="M3355">
    <cfRule type="containsText" dxfId="9760" priority="10452" operator="containsText" text="Complete">
      <formula>NOT(ISERROR(SEARCH("Complete",M3355)))</formula>
    </cfRule>
  </conditionalFormatting>
  <conditionalFormatting sqref="I3355">
    <cfRule type="cellIs" dxfId="9759" priority="10451" operator="greaterThan">
      <formula>2.35</formula>
    </cfRule>
  </conditionalFormatting>
  <conditionalFormatting sqref="J3356">
    <cfRule type="notContainsBlanks" dxfId="9758" priority="10450">
      <formula>LEN(TRIM(J3356))&gt;0</formula>
    </cfRule>
  </conditionalFormatting>
  <conditionalFormatting sqref="K3356">
    <cfRule type="notContainsBlanks" dxfId="9757" priority="10449">
      <formula>LEN(TRIM(K3356))&gt;0</formula>
    </cfRule>
  </conditionalFormatting>
  <conditionalFormatting sqref="M3356">
    <cfRule type="containsText" dxfId="9756" priority="10448" operator="containsText" text="Complete">
      <formula>NOT(ISERROR(SEARCH("Complete",M3356)))</formula>
    </cfRule>
  </conditionalFormatting>
  <conditionalFormatting sqref="I3356">
    <cfRule type="cellIs" dxfId="9755" priority="10447" operator="greaterThan">
      <formula>2.35</formula>
    </cfRule>
  </conditionalFormatting>
  <conditionalFormatting sqref="J3357">
    <cfRule type="notContainsBlanks" dxfId="9754" priority="10446">
      <formula>LEN(TRIM(J3357))&gt;0</formula>
    </cfRule>
  </conditionalFormatting>
  <conditionalFormatting sqref="K3357">
    <cfRule type="notContainsBlanks" dxfId="9753" priority="10445">
      <formula>LEN(TRIM(K3357))&gt;0</formula>
    </cfRule>
  </conditionalFormatting>
  <conditionalFormatting sqref="M3357">
    <cfRule type="containsText" dxfId="9752" priority="10444" operator="containsText" text="Complete">
      <formula>NOT(ISERROR(SEARCH("Complete",M3357)))</formula>
    </cfRule>
  </conditionalFormatting>
  <conditionalFormatting sqref="I3357">
    <cfRule type="cellIs" dxfId="9751" priority="10443" operator="greaterThan">
      <formula>2.35</formula>
    </cfRule>
  </conditionalFormatting>
  <conditionalFormatting sqref="J3358">
    <cfRule type="notContainsBlanks" dxfId="9750" priority="10442">
      <formula>LEN(TRIM(J3358))&gt;0</formula>
    </cfRule>
  </conditionalFormatting>
  <conditionalFormatting sqref="K3358">
    <cfRule type="notContainsBlanks" dxfId="9749" priority="10441">
      <formula>LEN(TRIM(K3358))&gt;0</formula>
    </cfRule>
  </conditionalFormatting>
  <conditionalFormatting sqref="M3358">
    <cfRule type="containsText" dxfId="9748" priority="10440" operator="containsText" text="Complete">
      <formula>NOT(ISERROR(SEARCH("Complete",M3358)))</formula>
    </cfRule>
  </conditionalFormatting>
  <conditionalFormatting sqref="I3358">
    <cfRule type="cellIs" dxfId="9747" priority="10439" operator="greaterThan">
      <formula>2.35</formula>
    </cfRule>
  </conditionalFormatting>
  <conditionalFormatting sqref="J3359">
    <cfRule type="notContainsBlanks" dxfId="9746" priority="10438">
      <formula>LEN(TRIM(J3359))&gt;0</formula>
    </cfRule>
  </conditionalFormatting>
  <conditionalFormatting sqref="K3359">
    <cfRule type="notContainsBlanks" dxfId="9745" priority="10437">
      <formula>LEN(TRIM(K3359))&gt;0</formula>
    </cfRule>
  </conditionalFormatting>
  <conditionalFormatting sqref="M3359">
    <cfRule type="containsText" dxfId="9744" priority="10436" operator="containsText" text="Complete">
      <formula>NOT(ISERROR(SEARCH("Complete",M3359)))</formula>
    </cfRule>
  </conditionalFormatting>
  <conditionalFormatting sqref="I3359">
    <cfRule type="cellIs" dxfId="9743" priority="10435" operator="greaterThan">
      <formula>2.35</formula>
    </cfRule>
  </conditionalFormatting>
  <conditionalFormatting sqref="J3360">
    <cfRule type="notContainsBlanks" dxfId="9742" priority="10434">
      <formula>LEN(TRIM(J3360))&gt;0</formula>
    </cfRule>
  </conditionalFormatting>
  <conditionalFormatting sqref="K3360">
    <cfRule type="notContainsBlanks" dxfId="9741" priority="10433">
      <formula>LEN(TRIM(K3360))&gt;0</formula>
    </cfRule>
  </conditionalFormatting>
  <conditionalFormatting sqref="M3360">
    <cfRule type="containsText" dxfId="9740" priority="10432" operator="containsText" text="Complete">
      <formula>NOT(ISERROR(SEARCH("Complete",M3360)))</formula>
    </cfRule>
  </conditionalFormatting>
  <conditionalFormatting sqref="I3360">
    <cfRule type="cellIs" dxfId="9739" priority="10431" operator="greaterThan">
      <formula>2.35</formula>
    </cfRule>
  </conditionalFormatting>
  <conditionalFormatting sqref="J3361">
    <cfRule type="notContainsBlanks" dxfId="9738" priority="10430">
      <formula>LEN(TRIM(J3361))&gt;0</formula>
    </cfRule>
  </conditionalFormatting>
  <conditionalFormatting sqref="K3361">
    <cfRule type="notContainsBlanks" dxfId="9737" priority="10429">
      <formula>LEN(TRIM(K3361))&gt;0</formula>
    </cfRule>
  </conditionalFormatting>
  <conditionalFormatting sqref="M3361">
    <cfRule type="containsText" dxfId="9736" priority="10428" operator="containsText" text="Complete">
      <formula>NOT(ISERROR(SEARCH("Complete",M3361)))</formula>
    </cfRule>
  </conditionalFormatting>
  <conditionalFormatting sqref="I3361">
    <cfRule type="cellIs" dxfId="9735" priority="10427" operator="greaterThan">
      <formula>2.35</formula>
    </cfRule>
  </conditionalFormatting>
  <conditionalFormatting sqref="J3362">
    <cfRule type="notContainsBlanks" dxfId="9734" priority="10426">
      <formula>LEN(TRIM(J3362))&gt;0</formula>
    </cfRule>
  </conditionalFormatting>
  <conditionalFormatting sqref="K3362">
    <cfRule type="notContainsBlanks" dxfId="9733" priority="10425">
      <formula>LEN(TRIM(K3362))&gt;0</formula>
    </cfRule>
  </conditionalFormatting>
  <conditionalFormatting sqref="M3362">
    <cfRule type="containsText" dxfId="9732" priority="10424" operator="containsText" text="Complete">
      <formula>NOT(ISERROR(SEARCH("Complete",M3362)))</formula>
    </cfRule>
  </conditionalFormatting>
  <conditionalFormatting sqref="I3362">
    <cfRule type="cellIs" dxfId="9731" priority="10423" operator="greaterThan">
      <formula>2.35</formula>
    </cfRule>
  </conditionalFormatting>
  <conditionalFormatting sqref="J3363">
    <cfRule type="notContainsBlanks" dxfId="9730" priority="10422">
      <formula>LEN(TRIM(J3363))&gt;0</formula>
    </cfRule>
  </conditionalFormatting>
  <conditionalFormatting sqref="K3363">
    <cfRule type="notContainsBlanks" dxfId="9729" priority="10421">
      <formula>LEN(TRIM(K3363))&gt;0</formula>
    </cfRule>
  </conditionalFormatting>
  <conditionalFormatting sqref="M3363">
    <cfRule type="containsText" dxfId="9728" priority="10420" operator="containsText" text="Complete">
      <formula>NOT(ISERROR(SEARCH("Complete",M3363)))</formula>
    </cfRule>
  </conditionalFormatting>
  <conditionalFormatting sqref="I3363">
    <cfRule type="cellIs" dxfId="9727" priority="10419" operator="greaterThan">
      <formula>2.35</formula>
    </cfRule>
  </conditionalFormatting>
  <conditionalFormatting sqref="J3364">
    <cfRule type="notContainsBlanks" dxfId="9726" priority="10414">
      <formula>LEN(TRIM(J3364))&gt;0</formula>
    </cfRule>
  </conditionalFormatting>
  <conditionalFormatting sqref="K3364">
    <cfRule type="notContainsBlanks" dxfId="9725" priority="10413">
      <formula>LEN(TRIM(K3364))&gt;0</formula>
    </cfRule>
  </conditionalFormatting>
  <conditionalFormatting sqref="M3364">
    <cfRule type="containsText" dxfId="9724" priority="10412" operator="containsText" text="Complete">
      <formula>NOT(ISERROR(SEARCH("Complete",M3364)))</formula>
    </cfRule>
  </conditionalFormatting>
  <conditionalFormatting sqref="I3364">
    <cfRule type="cellIs" dxfId="9723" priority="10411" operator="greaterThan">
      <formula>2.35</formula>
    </cfRule>
  </conditionalFormatting>
  <conditionalFormatting sqref="J3365">
    <cfRule type="notContainsBlanks" dxfId="9722" priority="10406">
      <formula>LEN(TRIM(J3365))&gt;0</formula>
    </cfRule>
  </conditionalFormatting>
  <conditionalFormatting sqref="K3365">
    <cfRule type="notContainsBlanks" dxfId="9721" priority="10405">
      <formula>LEN(TRIM(K3365))&gt;0</formula>
    </cfRule>
  </conditionalFormatting>
  <conditionalFormatting sqref="M3365">
    <cfRule type="containsText" dxfId="9720" priority="10404" operator="containsText" text="Complete">
      <formula>NOT(ISERROR(SEARCH("Complete",M3365)))</formula>
    </cfRule>
  </conditionalFormatting>
  <conditionalFormatting sqref="I3365">
    <cfRule type="cellIs" dxfId="9719" priority="10403" operator="greaterThan">
      <formula>2.35</formula>
    </cfRule>
  </conditionalFormatting>
  <conditionalFormatting sqref="J3366">
    <cfRule type="notContainsBlanks" dxfId="9718" priority="10402">
      <formula>LEN(TRIM(J3366))&gt;0</formula>
    </cfRule>
  </conditionalFormatting>
  <conditionalFormatting sqref="K3366">
    <cfRule type="notContainsBlanks" dxfId="9717" priority="10401">
      <formula>LEN(TRIM(K3366))&gt;0</formula>
    </cfRule>
  </conditionalFormatting>
  <conditionalFormatting sqref="M3366">
    <cfRule type="containsText" dxfId="9716" priority="10400" operator="containsText" text="Complete">
      <formula>NOT(ISERROR(SEARCH("Complete",M3366)))</formula>
    </cfRule>
  </conditionalFormatting>
  <conditionalFormatting sqref="I3366">
    <cfRule type="cellIs" dxfId="9715" priority="10399" operator="greaterThan">
      <formula>2.35</formula>
    </cfRule>
  </conditionalFormatting>
  <conditionalFormatting sqref="J3367">
    <cfRule type="notContainsBlanks" dxfId="9714" priority="10398">
      <formula>LEN(TRIM(J3367))&gt;0</formula>
    </cfRule>
  </conditionalFormatting>
  <conditionalFormatting sqref="K3367">
    <cfRule type="notContainsBlanks" dxfId="9713" priority="10397">
      <formula>LEN(TRIM(K3367))&gt;0</formula>
    </cfRule>
  </conditionalFormatting>
  <conditionalFormatting sqref="M3367">
    <cfRule type="containsText" dxfId="9712" priority="10396" operator="containsText" text="Complete">
      <formula>NOT(ISERROR(SEARCH("Complete",M3367)))</formula>
    </cfRule>
  </conditionalFormatting>
  <conditionalFormatting sqref="I3367">
    <cfRule type="cellIs" dxfId="9711" priority="10395" operator="greaterThan">
      <formula>2.35</formula>
    </cfRule>
  </conditionalFormatting>
  <conditionalFormatting sqref="J3368">
    <cfRule type="notContainsBlanks" dxfId="9710" priority="10394">
      <formula>LEN(TRIM(J3368))&gt;0</formula>
    </cfRule>
  </conditionalFormatting>
  <conditionalFormatting sqref="K3368">
    <cfRule type="notContainsBlanks" dxfId="9709" priority="10393">
      <formula>LEN(TRIM(K3368))&gt;0</formula>
    </cfRule>
  </conditionalFormatting>
  <conditionalFormatting sqref="M3368">
    <cfRule type="containsText" dxfId="9708" priority="10392" operator="containsText" text="Complete">
      <formula>NOT(ISERROR(SEARCH("Complete",M3368)))</formula>
    </cfRule>
  </conditionalFormatting>
  <conditionalFormatting sqref="I3368">
    <cfRule type="cellIs" dxfId="9707" priority="10391" operator="greaterThan">
      <formula>2.35</formula>
    </cfRule>
  </conditionalFormatting>
  <conditionalFormatting sqref="J3369">
    <cfRule type="notContainsBlanks" dxfId="9706" priority="10390">
      <formula>LEN(TRIM(J3369))&gt;0</formula>
    </cfRule>
  </conditionalFormatting>
  <conditionalFormatting sqref="K3369">
    <cfRule type="notContainsBlanks" dxfId="9705" priority="10389">
      <formula>LEN(TRIM(K3369))&gt;0</formula>
    </cfRule>
  </conditionalFormatting>
  <conditionalFormatting sqref="M3369">
    <cfRule type="containsText" dxfId="9704" priority="10388" operator="containsText" text="Complete">
      <formula>NOT(ISERROR(SEARCH("Complete",M3369)))</formula>
    </cfRule>
  </conditionalFormatting>
  <conditionalFormatting sqref="I3369">
    <cfRule type="cellIs" dxfId="9703" priority="10387" operator="greaterThan">
      <formula>2.35</formula>
    </cfRule>
  </conditionalFormatting>
  <conditionalFormatting sqref="J3370">
    <cfRule type="notContainsBlanks" dxfId="9702" priority="10386">
      <formula>LEN(TRIM(J3370))&gt;0</formula>
    </cfRule>
  </conditionalFormatting>
  <conditionalFormatting sqref="K3370">
    <cfRule type="notContainsBlanks" dxfId="9701" priority="10385">
      <formula>LEN(TRIM(K3370))&gt;0</formula>
    </cfRule>
  </conditionalFormatting>
  <conditionalFormatting sqref="M3370">
    <cfRule type="containsText" dxfId="9700" priority="10384" operator="containsText" text="Complete">
      <formula>NOT(ISERROR(SEARCH("Complete",M3370)))</formula>
    </cfRule>
  </conditionalFormatting>
  <conditionalFormatting sqref="I3370">
    <cfRule type="cellIs" dxfId="9699" priority="10383" operator="greaterThan">
      <formula>2.35</formula>
    </cfRule>
  </conditionalFormatting>
  <conditionalFormatting sqref="J3371">
    <cfRule type="notContainsBlanks" dxfId="9698" priority="10382">
      <formula>LEN(TRIM(J3371))&gt;0</formula>
    </cfRule>
  </conditionalFormatting>
  <conditionalFormatting sqref="K3371">
    <cfRule type="notContainsBlanks" dxfId="9697" priority="10381">
      <formula>LEN(TRIM(K3371))&gt;0</formula>
    </cfRule>
  </conditionalFormatting>
  <conditionalFormatting sqref="M3371">
    <cfRule type="containsText" dxfId="9696" priority="10380" operator="containsText" text="Complete">
      <formula>NOT(ISERROR(SEARCH("Complete",M3371)))</formula>
    </cfRule>
  </conditionalFormatting>
  <conditionalFormatting sqref="I3371">
    <cfRule type="cellIs" dxfId="9695" priority="10379" operator="greaterThan">
      <formula>2.35</formula>
    </cfRule>
  </conditionalFormatting>
  <conditionalFormatting sqref="J3372">
    <cfRule type="notContainsBlanks" dxfId="9694" priority="10378">
      <formula>LEN(TRIM(J3372))&gt;0</formula>
    </cfRule>
  </conditionalFormatting>
  <conditionalFormatting sqref="K3372">
    <cfRule type="notContainsBlanks" dxfId="9693" priority="10377">
      <formula>LEN(TRIM(K3372))&gt;0</formula>
    </cfRule>
  </conditionalFormatting>
  <conditionalFormatting sqref="M3372">
    <cfRule type="containsText" dxfId="9692" priority="10376" operator="containsText" text="Complete">
      <formula>NOT(ISERROR(SEARCH("Complete",M3372)))</formula>
    </cfRule>
  </conditionalFormatting>
  <conditionalFormatting sqref="I3372">
    <cfRule type="cellIs" dxfId="9691" priority="10375" operator="greaterThan">
      <formula>2.35</formula>
    </cfRule>
  </conditionalFormatting>
  <conditionalFormatting sqref="J3373">
    <cfRule type="notContainsBlanks" dxfId="9690" priority="10374">
      <formula>LEN(TRIM(J3373))&gt;0</formula>
    </cfRule>
  </conditionalFormatting>
  <conditionalFormatting sqref="K3373">
    <cfRule type="notContainsBlanks" dxfId="9689" priority="10373">
      <formula>LEN(TRIM(K3373))&gt;0</formula>
    </cfRule>
  </conditionalFormatting>
  <conditionalFormatting sqref="M3373">
    <cfRule type="containsText" dxfId="9688" priority="10372" operator="containsText" text="Complete">
      <formula>NOT(ISERROR(SEARCH("Complete",M3373)))</formula>
    </cfRule>
  </conditionalFormatting>
  <conditionalFormatting sqref="I3373">
    <cfRule type="cellIs" dxfId="9687" priority="10371" operator="greaterThan">
      <formula>2.35</formula>
    </cfRule>
  </conditionalFormatting>
  <conditionalFormatting sqref="J3374">
    <cfRule type="notContainsBlanks" dxfId="9686" priority="10370">
      <formula>LEN(TRIM(J3374))&gt;0</formula>
    </cfRule>
  </conditionalFormatting>
  <conditionalFormatting sqref="K3374">
    <cfRule type="notContainsBlanks" dxfId="9685" priority="10369">
      <formula>LEN(TRIM(K3374))&gt;0</formula>
    </cfRule>
  </conditionalFormatting>
  <conditionalFormatting sqref="M3374">
    <cfRule type="containsText" dxfId="9684" priority="10368" operator="containsText" text="Complete">
      <formula>NOT(ISERROR(SEARCH("Complete",M3374)))</formula>
    </cfRule>
  </conditionalFormatting>
  <conditionalFormatting sqref="I3374">
    <cfRule type="cellIs" dxfId="9683" priority="10367" operator="greaterThan">
      <formula>2.35</formula>
    </cfRule>
  </conditionalFormatting>
  <conditionalFormatting sqref="J3375">
    <cfRule type="notContainsBlanks" dxfId="9682" priority="10366">
      <formula>LEN(TRIM(J3375))&gt;0</formula>
    </cfRule>
  </conditionalFormatting>
  <conditionalFormatting sqref="K3375">
    <cfRule type="notContainsBlanks" dxfId="9681" priority="10365">
      <formula>LEN(TRIM(K3375))&gt;0</formula>
    </cfRule>
  </conditionalFormatting>
  <conditionalFormatting sqref="M3375">
    <cfRule type="containsText" dxfId="9680" priority="10364" operator="containsText" text="Complete">
      <formula>NOT(ISERROR(SEARCH("Complete",M3375)))</formula>
    </cfRule>
  </conditionalFormatting>
  <conditionalFormatting sqref="I3375">
    <cfRule type="cellIs" dxfId="9679" priority="10363" operator="greaterThan">
      <formula>2.35</formula>
    </cfRule>
  </conditionalFormatting>
  <conditionalFormatting sqref="J3376">
    <cfRule type="notContainsBlanks" dxfId="9678" priority="10362">
      <formula>LEN(TRIM(J3376))&gt;0</formula>
    </cfRule>
  </conditionalFormatting>
  <conditionalFormatting sqref="K3376">
    <cfRule type="notContainsBlanks" dxfId="9677" priority="10361">
      <formula>LEN(TRIM(K3376))&gt;0</formula>
    </cfRule>
  </conditionalFormatting>
  <conditionalFormatting sqref="M3376">
    <cfRule type="containsText" dxfId="9676" priority="10360" operator="containsText" text="Complete">
      <formula>NOT(ISERROR(SEARCH("Complete",M3376)))</formula>
    </cfRule>
  </conditionalFormatting>
  <conditionalFormatting sqref="I3376">
    <cfRule type="cellIs" dxfId="9675" priority="10359" operator="greaterThan">
      <formula>2.35</formula>
    </cfRule>
  </conditionalFormatting>
  <conditionalFormatting sqref="J3377">
    <cfRule type="notContainsBlanks" dxfId="9674" priority="10358">
      <formula>LEN(TRIM(J3377))&gt;0</formula>
    </cfRule>
  </conditionalFormatting>
  <conditionalFormatting sqref="K3377">
    <cfRule type="notContainsBlanks" dxfId="9673" priority="10357">
      <formula>LEN(TRIM(K3377))&gt;0</formula>
    </cfRule>
  </conditionalFormatting>
  <conditionalFormatting sqref="M3377">
    <cfRule type="containsText" dxfId="9672" priority="10356" operator="containsText" text="Complete">
      <formula>NOT(ISERROR(SEARCH("Complete",M3377)))</formula>
    </cfRule>
  </conditionalFormatting>
  <conditionalFormatting sqref="I3377">
    <cfRule type="cellIs" dxfId="9671" priority="10355" operator="greaterThan">
      <formula>2.35</formula>
    </cfRule>
  </conditionalFormatting>
  <conditionalFormatting sqref="J3378">
    <cfRule type="notContainsBlanks" dxfId="9670" priority="10354">
      <formula>LEN(TRIM(J3378))&gt;0</formula>
    </cfRule>
  </conditionalFormatting>
  <conditionalFormatting sqref="K3378">
    <cfRule type="notContainsBlanks" dxfId="9669" priority="10353">
      <formula>LEN(TRIM(K3378))&gt;0</formula>
    </cfRule>
  </conditionalFormatting>
  <conditionalFormatting sqref="M3378">
    <cfRule type="containsText" dxfId="9668" priority="10352" operator="containsText" text="Complete">
      <formula>NOT(ISERROR(SEARCH("Complete",M3378)))</formula>
    </cfRule>
  </conditionalFormatting>
  <conditionalFormatting sqref="I3378">
    <cfRule type="cellIs" dxfId="9667" priority="10351" operator="greaterThan">
      <formula>2.35</formula>
    </cfRule>
  </conditionalFormatting>
  <conditionalFormatting sqref="J3379">
    <cfRule type="notContainsBlanks" dxfId="9666" priority="10350">
      <formula>LEN(TRIM(J3379))&gt;0</formula>
    </cfRule>
  </conditionalFormatting>
  <conditionalFormatting sqref="K3379">
    <cfRule type="notContainsBlanks" dxfId="9665" priority="10349">
      <formula>LEN(TRIM(K3379))&gt;0</formula>
    </cfRule>
  </conditionalFormatting>
  <conditionalFormatting sqref="M3379">
    <cfRule type="containsText" dxfId="9664" priority="10348" operator="containsText" text="Complete">
      <formula>NOT(ISERROR(SEARCH("Complete",M3379)))</formula>
    </cfRule>
  </conditionalFormatting>
  <conditionalFormatting sqref="I3379">
    <cfRule type="cellIs" dxfId="9663" priority="10347" operator="greaterThan">
      <formula>2.35</formula>
    </cfRule>
  </conditionalFormatting>
  <conditionalFormatting sqref="J3380">
    <cfRule type="notContainsBlanks" dxfId="9662" priority="10346">
      <formula>LEN(TRIM(J3380))&gt;0</formula>
    </cfRule>
  </conditionalFormatting>
  <conditionalFormatting sqref="K3380">
    <cfRule type="notContainsBlanks" dxfId="9661" priority="10345">
      <formula>LEN(TRIM(K3380))&gt;0</formula>
    </cfRule>
  </conditionalFormatting>
  <conditionalFormatting sqref="M3380">
    <cfRule type="containsText" dxfId="9660" priority="10344" operator="containsText" text="Complete">
      <formula>NOT(ISERROR(SEARCH("Complete",M3380)))</formula>
    </cfRule>
  </conditionalFormatting>
  <conditionalFormatting sqref="I3380">
    <cfRule type="cellIs" dxfId="9659" priority="10343" operator="greaterThan">
      <formula>2.35</formula>
    </cfRule>
  </conditionalFormatting>
  <conditionalFormatting sqref="J3381">
    <cfRule type="notContainsBlanks" dxfId="9658" priority="10342">
      <formula>LEN(TRIM(J3381))&gt;0</formula>
    </cfRule>
  </conditionalFormatting>
  <conditionalFormatting sqref="K3381">
    <cfRule type="notContainsBlanks" dxfId="9657" priority="10341">
      <formula>LEN(TRIM(K3381))&gt;0</formula>
    </cfRule>
  </conditionalFormatting>
  <conditionalFormatting sqref="M3381">
    <cfRule type="containsText" dxfId="9656" priority="10340" operator="containsText" text="Complete">
      <formula>NOT(ISERROR(SEARCH("Complete",M3381)))</formula>
    </cfRule>
  </conditionalFormatting>
  <conditionalFormatting sqref="I3381">
    <cfRule type="cellIs" dxfId="9655" priority="10339" operator="greaterThan">
      <formula>2.35</formula>
    </cfRule>
  </conditionalFormatting>
  <conditionalFormatting sqref="J3382">
    <cfRule type="notContainsBlanks" dxfId="9654" priority="10338">
      <formula>LEN(TRIM(J3382))&gt;0</formula>
    </cfRule>
  </conditionalFormatting>
  <conditionalFormatting sqref="K3382">
    <cfRule type="notContainsBlanks" dxfId="9653" priority="10337">
      <formula>LEN(TRIM(K3382))&gt;0</formula>
    </cfRule>
  </conditionalFormatting>
  <conditionalFormatting sqref="M3382">
    <cfRule type="containsText" dxfId="9652" priority="10336" operator="containsText" text="Complete">
      <formula>NOT(ISERROR(SEARCH("Complete",M3382)))</formula>
    </cfRule>
  </conditionalFormatting>
  <conditionalFormatting sqref="I3382">
    <cfRule type="cellIs" dxfId="9651" priority="10335" operator="greaterThan">
      <formula>2.35</formula>
    </cfRule>
  </conditionalFormatting>
  <conditionalFormatting sqref="J3383">
    <cfRule type="notContainsBlanks" dxfId="9650" priority="10334">
      <formula>LEN(TRIM(J3383))&gt;0</formula>
    </cfRule>
  </conditionalFormatting>
  <conditionalFormatting sqref="K3383">
    <cfRule type="notContainsBlanks" dxfId="9649" priority="10333">
      <formula>LEN(TRIM(K3383))&gt;0</formula>
    </cfRule>
  </conditionalFormatting>
  <conditionalFormatting sqref="M3383">
    <cfRule type="containsText" dxfId="9648" priority="10332" operator="containsText" text="Complete">
      <formula>NOT(ISERROR(SEARCH("Complete",M3383)))</formula>
    </cfRule>
  </conditionalFormatting>
  <conditionalFormatting sqref="I3383">
    <cfRule type="cellIs" dxfId="9647" priority="10331" operator="greaterThan">
      <formula>2.35</formula>
    </cfRule>
  </conditionalFormatting>
  <conditionalFormatting sqref="J3384">
    <cfRule type="notContainsBlanks" dxfId="9646" priority="10330">
      <formula>LEN(TRIM(J3384))&gt;0</formula>
    </cfRule>
  </conditionalFormatting>
  <conditionalFormatting sqref="K3384">
    <cfRule type="notContainsBlanks" dxfId="9645" priority="10329">
      <formula>LEN(TRIM(K3384))&gt;0</formula>
    </cfRule>
  </conditionalFormatting>
  <conditionalFormatting sqref="M3384">
    <cfRule type="containsText" dxfId="9644" priority="10328" operator="containsText" text="Complete">
      <formula>NOT(ISERROR(SEARCH("Complete",M3384)))</formula>
    </cfRule>
  </conditionalFormatting>
  <conditionalFormatting sqref="I3384">
    <cfRule type="cellIs" dxfId="9643" priority="10327" operator="greaterThan">
      <formula>2.35</formula>
    </cfRule>
  </conditionalFormatting>
  <conditionalFormatting sqref="J3385">
    <cfRule type="notContainsBlanks" dxfId="9642" priority="10326">
      <formula>LEN(TRIM(J3385))&gt;0</formula>
    </cfRule>
  </conditionalFormatting>
  <conditionalFormatting sqref="K3385">
    <cfRule type="notContainsBlanks" dxfId="9641" priority="10325">
      <formula>LEN(TRIM(K3385))&gt;0</formula>
    </cfRule>
  </conditionalFormatting>
  <conditionalFormatting sqref="M3385">
    <cfRule type="containsText" dxfId="9640" priority="10324" operator="containsText" text="Complete">
      <formula>NOT(ISERROR(SEARCH("Complete",M3385)))</formula>
    </cfRule>
  </conditionalFormatting>
  <conditionalFormatting sqref="I3385">
    <cfRule type="cellIs" dxfId="9639" priority="10323" operator="greaterThan">
      <formula>2.35</formula>
    </cfRule>
  </conditionalFormatting>
  <conditionalFormatting sqref="J3386">
    <cfRule type="notContainsBlanks" dxfId="9638" priority="10322">
      <formula>LEN(TRIM(J3386))&gt;0</formula>
    </cfRule>
  </conditionalFormatting>
  <conditionalFormatting sqref="K3386">
    <cfRule type="notContainsBlanks" dxfId="9637" priority="10321">
      <formula>LEN(TRIM(K3386))&gt;0</formula>
    </cfRule>
  </conditionalFormatting>
  <conditionalFormatting sqref="M3386">
    <cfRule type="containsText" dxfId="9636" priority="10320" operator="containsText" text="Complete">
      <formula>NOT(ISERROR(SEARCH("Complete",M3386)))</formula>
    </cfRule>
  </conditionalFormatting>
  <conditionalFormatting sqref="I3386">
    <cfRule type="cellIs" dxfId="9635" priority="10319" operator="greaterThan">
      <formula>2.35</formula>
    </cfRule>
  </conditionalFormatting>
  <conditionalFormatting sqref="J3387">
    <cfRule type="notContainsBlanks" dxfId="9634" priority="10318">
      <formula>LEN(TRIM(J3387))&gt;0</formula>
    </cfRule>
  </conditionalFormatting>
  <conditionalFormatting sqref="K3387">
    <cfRule type="notContainsBlanks" dxfId="9633" priority="10317">
      <formula>LEN(TRIM(K3387))&gt;0</formula>
    </cfRule>
  </conditionalFormatting>
  <conditionalFormatting sqref="M3387">
    <cfRule type="containsText" dxfId="9632" priority="10316" operator="containsText" text="Complete">
      <formula>NOT(ISERROR(SEARCH("Complete",M3387)))</formula>
    </cfRule>
  </conditionalFormatting>
  <conditionalFormatting sqref="I3387">
    <cfRule type="cellIs" dxfId="9631" priority="10315" operator="greaterThan">
      <formula>2.35</formula>
    </cfRule>
  </conditionalFormatting>
  <conditionalFormatting sqref="J3388">
    <cfRule type="notContainsBlanks" dxfId="9630" priority="10314">
      <formula>LEN(TRIM(J3388))&gt;0</formula>
    </cfRule>
  </conditionalFormatting>
  <conditionalFormatting sqref="K3388">
    <cfRule type="notContainsBlanks" dxfId="9629" priority="10313">
      <formula>LEN(TRIM(K3388))&gt;0</formula>
    </cfRule>
  </conditionalFormatting>
  <conditionalFormatting sqref="M3388">
    <cfRule type="containsText" dxfId="9628" priority="10312" operator="containsText" text="Complete">
      <formula>NOT(ISERROR(SEARCH("Complete",M3388)))</formula>
    </cfRule>
  </conditionalFormatting>
  <conditionalFormatting sqref="I3388">
    <cfRule type="cellIs" dxfId="9627" priority="10311" operator="greaterThan">
      <formula>2.35</formula>
    </cfRule>
  </conditionalFormatting>
  <conditionalFormatting sqref="J3389">
    <cfRule type="notContainsBlanks" dxfId="9626" priority="10310">
      <formula>LEN(TRIM(J3389))&gt;0</formula>
    </cfRule>
  </conditionalFormatting>
  <conditionalFormatting sqref="K3389">
    <cfRule type="notContainsBlanks" dxfId="9625" priority="10309">
      <formula>LEN(TRIM(K3389))&gt;0</formula>
    </cfRule>
  </conditionalFormatting>
  <conditionalFormatting sqref="M3389">
    <cfRule type="containsText" dxfId="9624" priority="10308" operator="containsText" text="Complete">
      <formula>NOT(ISERROR(SEARCH("Complete",M3389)))</formula>
    </cfRule>
  </conditionalFormatting>
  <conditionalFormatting sqref="I3389">
    <cfRule type="cellIs" dxfId="9623" priority="10307" operator="greaterThan">
      <formula>2.35</formula>
    </cfRule>
  </conditionalFormatting>
  <conditionalFormatting sqref="J3390">
    <cfRule type="notContainsBlanks" dxfId="9622" priority="10306">
      <formula>LEN(TRIM(J3390))&gt;0</formula>
    </cfRule>
  </conditionalFormatting>
  <conditionalFormatting sqref="K3390">
    <cfRule type="notContainsBlanks" dxfId="9621" priority="10305">
      <formula>LEN(TRIM(K3390))&gt;0</formula>
    </cfRule>
  </conditionalFormatting>
  <conditionalFormatting sqref="M3390">
    <cfRule type="containsText" dxfId="9620" priority="10304" operator="containsText" text="Complete">
      <formula>NOT(ISERROR(SEARCH("Complete",M3390)))</formula>
    </cfRule>
  </conditionalFormatting>
  <conditionalFormatting sqref="I3390">
    <cfRule type="cellIs" dxfId="9619" priority="10303" operator="greaterThan">
      <formula>2.35</formula>
    </cfRule>
  </conditionalFormatting>
  <conditionalFormatting sqref="J3391">
    <cfRule type="notContainsBlanks" dxfId="9618" priority="10302">
      <formula>LEN(TRIM(J3391))&gt;0</formula>
    </cfRule>
  </conditionalFormatting>
  <conditionalFormatting sqref="K3391">
    <cfRule type="notContainsBlanks" dxfId="9617" priority="10301">
      <formula>LEN(TRIM(K3391))&gt;0</formula>
    </cfRule>
  </conditionalFormatting>
  <conditionalFormatting sqref="M3391">
    <cfRule type="containsText" dxfId="9616" priority="10300" operator="containsText" text="Complete">
      <formula>NOT(ISERROR(SEARCH("Complete",M3391)))</formula>
    </cfRule>
  </conditionalFormatting>
  <conditionalFormatting sqref="I3391">
    <cfRule type="cellIs" dxfId="9615" priority="10299" operator="greaterThan">
      <formula>2.35</formula>
    </cfRule>
  </conditionalFormatting>
  <conditionalFormatting sqref="J3392">
    <cfRule type="notContainsBlanks" dxfId="9614" priority="10298">
      <formula>LEN(TRIM(J3392))&gt;0</formula>
    </cfRule>
  </conditionalFormatting>
  <conditionalFormatting sqref="K3392">
    <cfRule type="notContainsBlanks" dxfId="9613" priority="10297">
      <formula>LEN(TRIM(K3392))&gt;0</formula>
    </cfRule>
  </conditionalFormatting>
  <conditionalFormatting sqref="M3392">
    <cfRule type="containsText" dxfId="9612" priority="10296" operator="containsText" text="Complete">
      <formula>NOT(ISERROR(SEARCH("Complete",M3392)))</formula>
    </cfRule>
  </conditionalFormatting>
  <conditionalFormatting sqref="I3392">
    <cfRule type="cellIs" dxfId="9611" priority="10295" operator="greaterThan">
      <formula>2.35</formula>
    </cfRule>
  </conditionalFormatting>
  <conditionalFormatting sqref="J3393">
    <cfRule type="notContainsBlanks" dxfId="9610" priority="10294">
      <formula>LEN(TRIM(J3393))&gt;0</formula>
    </cfRule>
  </conditionalFormatting>
  <conditionalFormatting sqref="K3393">
    <cfRule type="notContainsBlanks" dxfId="9609" priority="10293">
      <formula>LEN(TRIM(K3393))&gt;0</formula>
    </cfRule>
  </conditionalFormatting>
  <conditionalFormatting sqref="M3393">
    <cfRule type="containsText" dxfId="9608" priority="10292" operator="containsText" text="Complete">
      <formula>NOT(ISERROR(SEARCH("Complete",M3393)))</formula>
    </cfRule>
  </conditionalFormatting>
  <conditionalFormatting sqref="I3393">
    <cfRule type="cellIs" dxfId="9607" priority="10291" operator="greaterThan">
      <formula>2.35</formula>
    </cfRule>
  </conditionalFormatting>
  <conditionalFormatting sqref="J3394">
    <cfRule type="notContainsBlanks" dxfId="9606" priority="10290">
      <formula>LEN(TRIM(J3394))&gt;0</formula>
    </cfRule>
  </conditionalFormatting>
  <conditionalFormatting sqref="K3394">
    <cfRule type="notContainsBlanks" dxfId="9605" priority="10289">
      <formula>LEN(TRIM(K3394))&gt;0</formula>
    </cfRule>
  </conditionalFormatting>
  <conditionalFormatting sqref="M3394">
    <cfRule type="containsText" dxfId="9604" priority="10288" operator="containsText" text="Complete">
      <formula>NOT(ISERROR(SEARCH("Complete",M3394)))</formula>
    </cfRule>
  </conditionalFormatting>
  <conditionalFormatting sqref="I3394">
    <cfRule type="cellIs" dxfId="9603" priority="10287" operator="greaterThan">
      <formula>2.35</formula>
    </cfRule>
  </conditionalFormatting>
  <conditionalFormatting sqref="J3395">
    <cfRule type="notContainsBlanks" dxfId="9602" priority="10286">
      <formula>LEN(TRIM(J3395))&gt;0</formula>
    </cfRule>
  </conditionalFormatting>
  <conditionalFormatting sqref="K3395">
    <cfRule type="notContainsBlanks" dxfId="9601" priority="10285">
      <formula>LEN(TRIM(K3395))&gt;0</formula>
    </cfRule>
  </conditionalFormatting>
  <conditionalFormatting sqref="M3395">
    <cfRule type="containsText" dxfId="9600" priority="10284" operator="containsText" text="Complete">
      <formula>NOT(ISERROR(SEARCH("Complete",M3395)))</formula>
    </cfRule>
  </conditionalFormatting>
  <conditionalFormatting sqref="I3395">
    <cfRule type="cellIs" dxfId="9599" priority="10283" operator="greaterThan">
      <formula>2.35</formula>
    </cfRule>
  </conditionalFormatting>
  <conditionalFormatting sqref="J3396">
    <cfRule type="notContainsBlanks" dxfId="9598" priority="10282">
      <formula>LEN(TRIM(J3396))&gt;0</formula>
    </cfRule>
  </conditionalFormatting>
  <conditionalFormatting sqref="K3396">
    <cfRule type="notContainsBlanks" dxfId="9597" priority="10281">
      <formula>LEN(TRIM(K3396))&gt;0</formula>
    </cfRule>
  </conditionalFormatting>
  <conditionalFormatting sqref="M3396">
    <cfRule type="containsText" dxfId="9596" priority="10280" operator="containsText" text="Complete">
      <formula>NOT(ISERROR(SEARCH("Complete",M3396)))</formula>
    </cfRule>
  </conditionalFormatting>
  <conditionalFormatting sqref="I3396">
    <cfRule type="cellIs" dxfId="9595" priority="10279" operator="greaterThan">
      <formula>2.35</formula>
    </cfRule>
  </conditionalFormatting>
  <conditionalFormatting sqref="J3397">
    <cfRule type="notContainsBlanks" dxfId="9594" priority="10278">
      <formula>LEN(TRIM(J3397))&gt;0</formula>
    </cfRule>
  </conditionalFormatting>
  <conditionalFormatting sqref="K3397">
    <cfRule type="notContainsBlanks" dxfId="9593" priority="10277">
      <formula>LEN(TRIM(K3397))&gt;0</formula>
    </cfRule>
  </conditionalFormatting>
  <conditionalFormatting sqref="M3397">
    <cfRule type="containsText" dxfId="9592" priority="10276" operator="containsText" text="Complete">
      <formula>NOT(ISERROR(SEARCH("Complete",M3397)))</formula>
    </cfRule>
  </conditionalFormatting>
  <conditionalFormatting sqref="I3397">
    <cfRule type="cellIs" dxfId="9591" priority="10275" operator="greaterThan">
      <formula>2.35</formula>
    </cfRule>
  </conditionalFormatting>
  <conditionalFormatting sqref="J3398">
    <cfRule type="notContainsBlanks" dxfId="9590" priority="10274">
      <formula>LEN(TRIM(J3398))&gt;0</formula>
    </cfRule>
  </conditionalFormatting>
  <conditionalFormatting sqref="K3398">
    <cfRule type="notContainsBlanks" dxfId="9589" priority="10273">
      <formula>LEN(TRIM(K3398))&gt;0</formula>
    </cfRule>
  </conditionalFormatting>
  <conditionalFormatting sqref="M3398">
    <cfRule type="containsText" dxfId="9588" priority="10272" operator="containsText" text="Complete">
      <formula>NOT(ISERROR(SEARCH("Complete",M3398)))</formula>
    </cfRule>
  </conditionalFormatting>
  <conditionalFormatting sqref="I3398">
    <cfRule type="cellIs" dxfId="9587" priority="10271" operator="greaterThan">
      <formula>2.35</formula>
    </cfRule>
  </conditionalFormatting>
  <conditionalFormatting sqref="J3399">
    <cfRule type="notContainsBlanks" dxfId="9586" priority="10270">
      <formula>LEN(TRIM(J3399))&gt;0</formula>
    </cfRule>
  </conditionalFormatting>
  <conditionalFormatting sqref="K3399">
    <cfRule type="notContainsBlanks" dxfId="9585" priority="10269">
      <formula>LEN(TRIM(K3399))&gt;0</formula>
    </cfRule>
  </conditionalFormatting>
  <conditionalFormatting sqref="M3399">
    <cfRule type="containsText" dxfId="9584" priority="10268" operator="containsText" text="Complete">
      <formula>NOT(ISERROR(SEARCH("Complete",M3399)))</formula>
    </cfRule>
  </conditionalFormatting>
  <conditionalFormatting sqref="I3399">
    <cfRule type="cellIs" dxfId="9583" priority="10267" operator="greaterThan">
      <formula>2.35</formula>
    </cfRule>
  </conditionalFormatting>
  <conditionalFormatting sqref="J3400">
    <cfRule type="notContainsBlanks" dxfId="9582" priority="10266">
      <formula>LEN(TRIM(J3400))&gt;0</formula>
    </cfRule>
  </conditionalFormatting>
  <conditionalFormatting sqref="K3400">
    <cfRule type="notContainsBlanks" dxfId="9581" priority="10265">
      <formula>LEN(TRIM(K3400))&gt;0</formula>
    </cfRule>
  </conditionalFormatting>
  <conditionalFormatting sqref="M3400">
    <cfRule type="containsText" dxfId="9580" priority="10264" operator="containsText" text="Complete">
      <formula>NOT(ISERROR(SEARCH("Complete",M3400)))</formula>
    </cfRule>
  </conditionalFormatting>
  <conditionalFormatting sqref="I3400">
    <cfRule type="cellIs" dxfId="9579" priority="10263" operator="greaterThan">
      <formula>2.35</formula>
    </cfRule>
  </conditionalFormatting>
  <conditionalFormatting sqref="J3401">
    <cfRule type="notContainsBlanks" dxfId="9578" priority="10262">
      <formula>LEN(TRIM(J3401))&gt;0</formula>
    </cfRule>
  </conditionalFormatting>
  <conditionalFormatting sqref="K3401">
    <cfRule type="notContainsBlanks" dxfId="9577" priority="10261">
      <formula>LEN(TRIM(K3401))&gt;0</formula>
    </cfRule>
  </conditionalFormatting>
  <conditionalFormatting sqref="M3401">
    <cfRule type="containsText" dxfId="9576" priority="10260" operator="containsText" text="Complete">
      <formula>NOT(ISERROR(SEARCH("Complete",M3401)))</formula>
    </cfRule>
  </conditionalFormatting>
  <conditionalFormatting sqref="I3401">
    <cfRule type="cellIs" dxfId="9575" priority="10259" operator="greaterThan">
      <formula>2.35</formula>
    </cfRule>
  </conditionalFormatting>
  <conditionalFormatting sqref="J3402">
    <cfRule type="notContainsBlanks" dxfId="9574" priority="10258">
      <formula>LEN(TRIM(J3402))&gt;0</formula>
    </cfRule>
  </conditionalFormatting>
  <conditionalFormatting sqref="K3402">
    <cfRule type="notContainsBlanks" dxfId="9573" priority="10257">
      <formula>LEN(TRIM(K3402))&gt;0</formula>
    </cfRule>
  </conditionalFormatting>
  <conditionalFormatting sqref="M3402">
    <cfRule type="containsText" dxfId="9572" priority="10256" operator="containsText" text="Complete">
      <formula>NOT(ISERROR(SEARCH("Complete",M3402)))</formula>
    </cfRule>
  </conditionalFormatting>
  <conditionalFormatting sqref="I3402">
    <cfRule type="cellIs" dxfId="9571" priority="10255" operator="greaterThan">
      <formula>2.35</formula>
    </cfRule>
  </conditionalFormatting>
  <conditionalFormatting sqref="J3403">
    <cfRule type="notContainsBlanks" dxfId="9570" priority="10254">
      <formula>LEN(TRIM(J3403))&gt;0</formula>
    </cfRule>
  </conditionalFormatting>
  <conditionalFormatting sqref="K3403">
    <cfRule type="notContainsBlanks" dxfId="9569" priority="10253">
      <formula>LEN(TRIM(K3403))&gt;0</formula>
    </cfRule>
  </conditionalFormatting>
  <conditionalFormatting sqref="M3403">
    <cfRule type="containsText" dxfId="9568" priority="10252" operator="containsText" text="Complete">
      <formula>NOT(ISERROR(SEARCH("Complete",M3403)))</formula>
    </cfRule>
  </conditionalFormatting>
  <conditionalFormatting sqref="I3403">
    <cfRule type="cellIs" dxfId="9567" priority="10251" operator="greaterThan">
      <formula>2.35</formula>
    </cfRule>
  </conditionalFormatting>
  <conditionalFormatting sqref="J3404">
    <cfRule type="notContainsBlanks" dxfId="9566" priority="10250">
      <formula>LEN(TRIM(J3404))&gt;0</formula>
    </cfRule>
  </conditionalFormatting>
  <conditionalFormatting sqref="K3404">
    <cfRule type="notContainsBlanks" dxfId="9565" priority="10249">
      <formula>LEN(TRIM(K3404))&gt;0</formula>
    </cfRule>
  </conditionalFormatting>
  <conditionalFormatting sqref="M3404">
    <cfRule type="containsText" dxfId="9564" priority="10248" operator="containsText" text="Complete">
      <formula>NOT(ISERROR(SEARCH("Complete",M3404)))</formula>
    </cfRule>
  </conditionalFormatting>
  <conditionalFormatting sqref="I3404">
    <cfRule type="cellIs" dxfId="9563" priority="10247" operator="greaterThan">
      <formula>2.35</formula>
    </cfRule>
  </conditionalFormatting>
  <conditionalFormatting sqref="J3405">
    <cfRule type="notContainsBlanks" dxfId="9562" priority="10246">
      <formula>LEN(TRIM(J3405))&gt;0</formula>
    </cfRule>
  </conditionalFormatting>
  <conditionalFormatting sqref="K3405">
    <cfRule type="notContainsBlanks" dxfId="9561" priority="10245">
      <formula>LEN(TRIM(K3405))&gt;0</formula>
    </cfRule>
  </conditionalFormatting>
  <conditionalFormatting sqref="M3405">
    <cfRule type="containsText" dxfId="9560" priority="10244" operator="containsText" text="Complete">
      <formula>NOT(ISERROR(SEARCH("Complete",M3405)))</formula>
    </cfRule>
  </conditionalFormatting>
  <conditionalFormatting sqref="I3405">
    <cfRule type="cellIs" dxfId="9559" priority="10243" operator="greaterThan">
      <formula>2.35</formula>
    </cfRule>
  </conditionalFormatting>
  <conditionalFormatting sqref="J3406">
    <cfRule type="notContainsBlanks" dxfId="9558" priority="10242">
      <formula>LEN(TRIM(J3406))&gt;0</formula>
    </cfRule>
  </conditionalFormatting>
  <conditionalFormatting sqref="K3406">
    <cfRule type="notContainsBlanks" dxfId="9557" priority="10241">
      <formula>LEN(TRIM(K3406))&gt;0</formula>
    </cfRule>
  </conditionalFormatting>
  <conditionalFormatting sqref="M3406">
    <cfRule type="containsText" dxfId="9556" priority="10240" operator="containsText" text="Complete">
      <formula>NOT(ISERROR(SEARCH("Complete",M3406)))</formula>
    </cfRule>
  </conditionalFormatting>
  <conditionalFormatting sqref="I3406">
    <cfRule type="cellIs" dxfId="9555" priority="10239" operator="greaterThan">
      <formula>2.35</formula>
    </cfRule>
  </conditionalFormatting>
  <conditionalFormatting sqref="J3407">
    <cfRule type="notContainsBlanks" dxfId="9554" priority="10238">
      <formula>LEN(TRIM(J3407))&gt;0</formula>
    </cfRule>
  </conditionalFormatting>
  <conditionalFormatting sqref="K3407">
    <cfRule type="notContainsBlanks" dxfId="9553" priority="10237">
      <formula>LEN(TRIM(K3407))&gt;0</formula>
    </cfRule>
  </conditionalFormatting>
  <conditionalFormatting sqref="M3407">
    <cfRule type="containsText" dxfId="9552" priority="10236" operator="containsText" text="Complete">
      <formula>NOT(ISERROR(SEARCH("Complete",M3407)))</formula>
    </cfRule>
  </conditionalFormatting>
  <conditionalFormatting sqref="I3407">
    <cfRule type="cellIs" dxfId="9551" priority="10235" operator="greaterThan">
      <formula>2.35</formula>
    </cfRule>
  </conditionalFormatting>
  <conditionalFormatting sqref="J3408">
    <cfRule type="notContainsBlanks" dxfId="9550" priority="10234">
      <formula>LEN(TRIM(J3408))&gt;0</formula>
    </cfRule>
  </conditionalFormatting>
  <conditionalFormatting sqref="K3408">
    <cfRule type="notContainsBlanks" dxfId="9549" priority="10233">
      <formula>LEN(TRIM(K3408))&gt;0</formula>
    </cfRule>
  </conditionalFormatting>
  <conditionalFormatting sqref="M3408">
    <cfRule type="containsText" dxfId="9548" priority="10232" operator="containsText" text="Complete">
      <formula>NOT(ISERROR(SEARCH("Complete",M3408)))</formula>
    </cfRule>
  </conditionalFormatting>
  <conditionalFormatting sqref="I3408">
    <cfRule type="cellIs" dxfId="9547" priority="10231" operator="greaterThan">
      <formula>2.35</formula>
    </cfRule>
  </conditionalFormatting>
  <conditionalFormatting sqref="J3409">
    <cfRule type="notContainsBlanks" dxfId="9546" priority="10230">
      <formula>LEN(TRIM(J3409))&gt;0</formula>
    </cfRule>
  </conditionalFormatting>
  <conditionalFormatting sqref="K3409">
    <cfRule type="notContainsBlanks" dxfId="9545" priority="10229">
      <formula>LEN(TRIM(K3409))&gt;0</formula>
    </cfRule>
  </conditionalFormatting>
  <conditionalFormatting sqref="M3409">
    <cfRule type="containsText" dxfId="9544" priority="10228" operator="containsText" text="Complete">
      <formula>NOT(ISERROR(SEARCH("Complete",M3409)))</formula>
    </cfRule>
  </conditionalFormatting>
  <conditionalFormatting sqref="I3409">
    <cfRule type="cellIs" dxfId="9543" priority="10227" operator="greaterThan">
      <formula>2.35</formula>
    </cfRule>
  </conditionalFormatting>
  <conditionalFormatting sqref="J3410">
    <cfRule type="notContainsBlanks" dxfId="9542" priority="10226">
      <formula>LEN(TRIM(J3410))&gt;0</formula>
    </cfRule>
  </conditionalFormatting>
  <conditionalFormatting sqref="K3410">
    <cfRule type="notContainsBlanks" dxfId="9541" priority="10225">
      <formula>LEN(TRIM(K3410))&gt;0</formula>
    </cfRule>
  </conditionalFormatting>
  <conditionalFormatting sqref="M3410">
    <cfRule type="containsText" dxfId="9540" priority="10224" operator="containsText" text="Complete">
      <formula>NOT(ISERROR(SEARCH("Complete",M3410)))</formula>
    </cfRule>
  </conditionalFormatting>
  <conditionalFormatting sqref="I3410">
    <cfRule type="cellIs" dxfId="9539" priority="10223" operator="greaterThan">
      <formula>2.35</formula>
    </cfRule>
  </conditionalFormatting>
  <conditionalFormatting sqref="J3411">
    <cfRule type="notContainsBlanks" dxfId="9538" priority="10222">
      <formula>LEN(TRIM(J3411))&gt;0</formula>
    </cfRule>
  </conditionalFormatting>
  <conditionalFormatting sqref="K3411">
    <cfRule type="notContainsBlanks" dxfId="9537" priority="10221">
      <formula>LEN(TRIM(K3411))&gt;0</formula>
    </cfRule>
  </conditionalFormatting>
  <conditionalFormatting sqref="M3411">
    <cfRule type="containsText" dxfId="9536" priority="10220" operator="containsText" text="Complete">
      <formula>NOT(ISERROR(SEARCH("Complete",M3411)))</formula>
    </cfRule>
  </conditionalFormatting>
  <conditionalFormatting sqref="I3411">
    <cfRule type="cellIs" dxfId="9535" priority="10219" operator="greaterThan">
      <formula>2.35</formula>
    </cfRule>
  </conditionalFormatting>
  <conditionalFormatting sqref="J3412">
    <cfRule type="notContainsBlanks" dxfId="9534" priority="10218">
      <formula>LEN(TRIM(J3412))&gt;0</formula>
    </cfRule>
  </conditionalFormatting>
  <conditionalFormatting sqref="K3412">
    <cfRule type="notContainsBlanks" dxfId="9533" priority="10217">
      <formula>LEN(TRIM(K3412))&gt;0</formula>
    </cfRule>
  </conditionalFormatting>
  <conditionalFormatting sqref="M3412">
    <cfRule type="containsText" dxfId="9532" priority="10216" operator="containsText" text="Complete">
      <formula>NOT(ISERROR(SEARCH("Complete",M3412)))</formula>
    </cfRule>
  </conditionalFormatting>
  <conditionalFormatting sqref="I3412">
    <cfRule type="cellIs" dxfId="9531" priority="10215" operator="greaterThan">
      <formula>2.35</formula>
    </cfRule>
  </conditionalFormatting>
  <conditionalFormatting sqref="J3413">
    <cfRule type="notContainsBlanks" dxfId="9530" priority="10214">
      <formula>LEN(TRIM(J3413))&gt;0</formula>
    </cfRule>
  </conditionalFormatting>
  <conditionalFormatting sqref="K3413">
    <cfRule type="notContainsBlanks" dxfId="9529" priority="10213">
      <formula>LEN(TRIM(K3413))&gt;0</formula>
    </cfRule>
  </conditionalFormatting>
  <conditionalFormatting sqref="M3413">
    <cfRule type="containsText" dxfId="9528" priority="10212" operator="containsText" text="Complete">
      <formula>NOT(ISERROR(SEARCH("Complete",M3413)))</formula>
    </cfRule>
  </conditionalFormatting>
  <conditionalFormatting sqref="I3413">
    <cfRule type="cellIs" dxfId="9527" priority="10211" operator="greaterThan">
      <formula>2.35</formula>
    </cfRule>
  </conditionalFormatting>
  <conditionalFormatting sqref="J3414">
    <cfRule type="notContainsBlanks" dxfId="9526" priority="10210">
      <formula>LEN(TRIM(J3414))&gt;0</formula>
    </cfRule>
  </conditionalFormatting>
  <conditionalFormatting sqref="K3414">
    <cfRule type="notContainsBlanks" dxfId="9525" priority="10209">
      <formula>LEN(TRIM(K3414))&gt;0</formula>
    </cfRule>
  </conditionalFormatting>
  <conditionalFormatting sqref="M3414">
    <cfRule type="containsText" dxfId="9524" priority="10208" operator="containsText" text="Complete">
      <formula>NOT(ISERROR(SEARCH("Complete",M3414)))</formula>
    </cfRule>
  </conditionalFormatting>
  <conditionalFormatting sqref="I3414">
    <cfRule type="cellIs" dxfId="9523" priority="10207" operator="greaterThan">
      <formula>2.35</formula>
    </cfRule>
  </conditionalFormatting>
  <conditionalFormatting sqref="J3415">
    <cfRule type="notContainsBlanks" dxfId="9522" priority="10206">
      <formula>LEN(TRIM(J3415))&gt;0</formula>
    </cfRule>
  </conditionalFormatting>
  <conditionalFormatting sqref="K3415">
    <cfRule type="notContainsBlanks" dxfId="9521" priority="10205">
      <formula>LEN(TRIM(K3415))&gt;0</formula>
    </cfRule>
  </conditionalFormatting>
  <conditionalFormatting sqref="M3415">
    <cfRule type="containsText" dxfId="9520" priority="10204" operator="containsText" text="Complete">
      <formula>NOT(ISERROR(SEARCH("Complete",M3415)))</formula>
    </cfRule>
  </conditionalFormatting>
  <conditionalFormatting sqref="I3415">
    <cfRule type="cellIs" dxfId="9519" priority="10203" operator="greaterThan">
      <formula>2.35</formula>
    </cfRule>
  </conditionalFormatting>
  <conditionalFormatting sqref="J3416">
    <cfRule type="notContainsBlanks" dxfId="9518" priority="10202">
      <formula>LEN(TRIM(J3416))&gt;0</formula>
    </cfRule>
  </conditionalFormatting>
  <conditionalFormatting sqref="K3416">
    <cfRule type="notContainsBlanks" dxfId="9517" priority="10201">
      <formula>LEN(TRIM(K3416))&gt;0</formula>
    </cfRule>
  </conditionalFormatting>
  <conditionalFormatting sqref="M3416">
    <cfRule type="containsText" dxfId="9516" priority="10200" operator="containsText" text="Complete">
      <formula>NOT(ISERROR(SEARCH("Complete",M3416)))</formula>
    </cfRule>
  </conditionalFormatting>
  <conditionalFormatting sqref="I3416">
    <cfRule type="cellIs" dxfId="9515" priority="10199" operator="greaterThan">
      <formula>2.35</formula>
    </cfRule>
  </conditionalFormatting>
  <conditionalFormatting sqref="J3417">
    <cfRule type="notContainsBlanks" dxfId="9514" priority="10198">
      <formula>LEN(TRIM(J3417))&gt;0</formula>
    </cfRule>
  </conditionalFormatting>
  <conditionalFormatting sqref="K3417">
    <cfRule type="notContainsBlanks" dxfId="9513" priority="10197">
      <formula>LEN(TRIM(K3417))&gt;0</formula>
    </cfRule>
  </conditionalFormatting>
  <conditionalFormatting sqref="M3417">
    <cfRule type="containsText" dxfId="9512" priority="10196" operator="containsText" text="Complete">
      <formula>NOT(ISERROR(SEARCH("Complete",M3417)))</formula>
    </cfRule>
  </conditionalFormatting>
  <conditionalFormatting sqref="I3417">
    <cfRule type="cellIs" dxfId="9511" priority="10195" operator="greaterThan">
      <formula>2.35</formula>
    </cfRule>
  </conditionalFormatting>
  <conditionalFormatting sqref="J3418">
    <cfRule type="notContainsBlanks" dxfId="9510" priority="10194">
      <formula>LEN(TRIM(J3418))&gt;0</formula>
    </cfRule>
  </conditionalFormatting>
  <conditionalFormatting sqref="K3418">
    <cfRule type="notContainsBlanks" dxfId="9509" priority="10193">
      <formula>LEN(TRIM(K3418))&gt;0</formula>
    </cfRule>
  </conditionalFormatting>
  <conditionalFormatting sqref="M3418">
    <cfRule type="containsText" dxfId="9508" priority="10192" operator="containsText" text="Complete">
      <formula>NOT(ISERROR(SEARCH("Complete",M3418)))</formula>
    </cfRule>
  </conditionalFormatting>
  <conditionalFormatting sqref="I3418">
    <cfRule type="cellIs" dxfId="9507" priority="10191" operator="greaterThan">
      <formula>2.35</formula>
    </cfRule>
  </conditionalFormatting>
  <conditionalFormatting sqref="J3419">
    <cfRule type="notContainsBlanks" dxfId="9506" priority="10190">
      <formula>LEN(TRIM(J3419))&gt;0</formula>
    </cfRule>
  </conditionalFormatting>
  <conditionalFormatting sqref="K3419">
    <cfRule type="notContainsBlanks" dxfId="9505" priority="10189">
      <formula>LEN(TRIM(K3419))&gt;0</formula>
    </cfRule>
  </conditionalFormatting>
  <conditionalFormatting sqref="M3419">
    <cfRule type="containsText" dxfId="9504" priority="10188" operator="containsText" text="Complete">
      <formula>NOT(ISERROR(SEARCH("Complete",M3419)))</formula>
    </cfRule>
  </conditionalFormatting>
  <conditionalFormatting sqref="I3419">
    <cfRule type="cellIs" dxfId="9503" priority="10187" operator="greaterThan">
      <formula>2.35</formula>
    </cfRule>
  </conditionalFormatting>
  <conditionalFormatting sqref="J3420">
    <cfRule type="notContainsBlanks" dxfId="9502" priority="10186">
      <formula>LEN(TRIM(J3420))&gt;0</formula>
    </cfRule>
  </conditionalFormatting>
  <conditionalFormatting sqref="K3420">
    <cfRule type="notContainsBlanks" dxfId="9501" priority="10185">
      <formula>LEN(TRIM(K3420))&gt;0</formula>
    </cfRule>
  </conditionalFormatting>
  <conditionalFormatting sqref="M3420">
    <cfRule type="containsText" dxfId="9500" priority="10184" operator="containsText" text="Complete">
      <formula>NOT(ISERROR(SEARCH("Complete",M3420)))</formula>
    </cfRule>
  </conditionalFormatting>
  <conditionalFormatting sqref="I3420">
    <cfRule type="cellIs" dxfId="9499" priority="10183" operator="greaterThan">
      <formula>2.35</formula>
    </cfRule>
  </conditionalFormatting>
  <conditionalFormatting sqref="J3421">
    <cfRule type="notContainsBlanks" dxfId="9498" priority="10182">
      <formula>LEN(TRIM(J3421))&gt;0</formula>
    </cfRule>
  </conditionalFormatting>
  <conditionalFormatting sqref="K3421">
    <cfRule type="notContainsBlanks" dxfId="9497" priority="10181">
      <formula>LEN(TRIM(K3421))&gt;0</formula>
    </cfRule>
  </conditionalFormatting>
  <conditionalFormatting sqref="M3421">
    <cfRule type="containsText" dxfId="9496" priority="10180" operator="containsText" text="Complete">
      <formula>NOT(ISERROR(SEARCH("Complete",M3421)))</formula>
    </cfRule>
  </conditionalFormatting>
  <conditionalFormatting sqref="I3421">
    <cfRule type="cellIs" dxfId="9495" priority="10179" operator="greaterThan">
      <formula>2.35</formula>
    </cfRule>
  </conditionalFormatting>
  <conditionalFormatting sqref="J3422">
    <cfRule type="notContainsBlanks" dxfId="9494" priority="10178">
      <formula>LEN(TRIM(J3422))&gt;0</formula>
    </cfRule>
  </conditionalFormatting>
  <conditionalFormatting sqref="K3422">
    <cfRule type="notContainsBlanks" dxfId="9493" priority="10177">
      <formula>LEN(TRIM(K3422))&gt;0</formula>
    </cfRule>
  </conditionalFormatting>
  <conditionalFormatting sqref="M3422">
    <cfRule type="containsText" dxfId="9492" priority="10176" operator="containsText" text="Complete">
      <formula>NOT(ISERROR(SEARCH("Complete",M3422)))</formula>
    </cfRule>
  </conditionalFormatting>
  <conditionalFormatting sqref="I3422">
    <cfRule type="cellIs" dxfId="9491" priority="10175" operator="greaterThan">
      <formula>2.35</formula>
    </cfRule>
  </conditionalFormatting>
  <conditionalFormatting sqref="J3423">
    <cfRule type="notContainsBlanks" dxfId="9490" priority="10174">
      <formula>LEN(TRIM(J3423))&gt;0</formula>
    </cfRule>
  </conditionalFormatting>
  <conditionalFormatting sqref="K3423">
    <cfRule type="notContainsBlanks" dxfId="9489" priority="10173">
      <formula>LEN(TRIM(K3423))&gt;0</formula>
    </cfRule>
  </conditionalFormatting>
  <conditionalFormatting sqref="M3423">
    <cfRule type="containsText" dxfId="9488" priority="10172" operator="containsText" text="Complete">
      <formula>NOT(ISERROR(SEARCH("Complete",M3423)))</formula>
    </cfRule>
  </conditionalFormatting>
  <conditionalFormatting sqref="I3423">
    <cfRule type="cellIs" dxfId="9487" priority="10171" operator="greaterThan">
      <formula>2.35</formula>
    </cfRule>
  </conditionalFormatting>
  <conditionalFormatting sqref="J3424">
    <cfRule type="notContainsBlanks" dxfId="9486" priority="10170">
      <formula>LEN(TRIM(J3424))&gt;0</formula>
    </cfRule>
  </conditionalFormatting>
  <conditionalFormatting sqref="K3424">
    <cfRule type="notContainsBlanks" dxfId="9485" priority="10169">
      <formula>LEN(TRIM(K3424))&gt;0</formula>
    </cfRule>
  </conditionalFormatting>
  <conditionalFormatting sqref="M3424">
    <cfRule type="containsText" dxfId="9484" priority="10168" operator="containsText" text="Complete">
      <formula>NOT(ISERROR(SEARCH("Complete",M3424)))</formula>
    </cfRule>
  </conditionalFormatting>
  <conditionalFormatting sqref="I3424">
    <cfRule type="cellIs" dxfId="9483" priority="10167" operator="greaterThan">
      <formula>2.35</formula>
    </cfRule>
  </conditionalFormatting>
  <conditionalFormatting sqref="J3425">
    <cfRule type="notContainsBlanks" dxfId="9482" priority="10166">
      <formula>LEN(TRIM(J3425))&gt;0</formula>
    </cfRule>
  </conditionalFormatting>
  <conditionalFormatting sqref="K3425">
    <cfRule type="notContainsBlanks" dxfId="9481" priority="10165">
      <formula>LEN(TRIM(K3425))&gt;0</formula>
    </cfRule>
  </conditionalFormatting>
  <conditionalFormatting sqref="M3425">
    <cfRule type="containsText" dxfId="9480" priority="10164" operator="containsText" text="Complete">
      <formula>NOT(ISERROR(SEARCH("Complete",M3425)))</formula>
    </cfRule>
  </conditionalFormatting>
  <conditionalFormatting sqref="I3425">
    <cfRule type="cellIs" dxfId="9479" priority="10163" operator="greaterThan">
      <formula>2.35</formula>
    </cfRule>
  </conditionalFormatting>
  <conditionalFormatting sqref="J3426">
    <cfRule type="notContainsBlanks" dxfId="9478" priority="10162">
      <formula>LEN(TRIM(J3426))&gt;0</formula>
    </cfRule>
  </conditionalFormatting>
  <conditionalFormatting sqref="K3426">
    <cfRule type="notContainsBlanks" dxfId="9477" priority="10161">
      <formula>LEN(TRIM(K3426))&gt;0</formula>
    </cfRule>
  </conditionalFormatting>
  <conditionalFormatting sqref="M3426">
    <cfRule type="containsText" dxfId="9476" priority="10160" operator="containsText" text="Complete">
      <formula>NOT(ISERROR(SEARCH("Complete",M3426)))</formula>
    </cfRule>
  </conditionalFormatting>
  <conditionalFormatting sqref="I3426">
    <cfRule type="cellIs" dxfId="9475" priority="10159" operator="greaterThan">
      <formula>2.35</formula>
    </cfRule>
  </conditionalFormatting>
  <conditionalFormatting sqref="J3427">
    <cfRule type="notContainsBlanks" dxfId="9474" priority="10158">
      <formula>LEN(TRIM(J3427))&gt;0</formula>
    </cfRule>
  </conditionalFormatting>
  <conditionalFormatting sqref="K3427">
    <cfRule type="notContainsBlanks" dxfId="9473" priority="10157">
      <formula>LEN(TRIM(K3427))&gt;0</formula>
    </cfRule>
  </conditionalFormatting>
  <conditionalFormatting sqref="M3427">
    <cfRule type="containsText" dxfId="9472" priority="10156" operator="containsText" text="Complete">
      <formula>NOT(ISERROR(SEARCH("Complete",M3427)))</formula>
    </cfRule>
  </conditionalFormatting>
  <conditionalFormatting sqref="I3427">
    <cfRule type="cellIs" dxfId="9471" priority="10155" operator="greaterThan">
      <formula>2.35</formula>
    </cfRule>
  </conditionalFormatting>
  <conditionalFormatting sqref="J3428">
    <cfRule type="notContainsBlanks" dxfId="9470" priority="10154">
      <formula>LEN(TRIM(J3428))&gt;0</formula>
    </cfRule>
  </conditionalFormatting>
  <conditionalFormatting sqref="K3428">
    <cfRule type="notContainsBlanks" dxfId="9469" priority="10153">
      <formula>LEN(TRIM(K3428))&gt;0</formula>
    </cfRule>
  </conditionalFormatting>
  <conditionalFormatting sqref="M3428">
    <cfRule type="containsText" dxfId="9468" priority="10152" operator="containsText" text="Complete">
      <formula>NOT(ISERROR(SEARCH("Complete",M3428)))</formula>
    </cfRule>
  </conditionalFormatting>
  <conditionalFormatting sqref="I3428">
    <cfRule type="cellIs" dxfId="9467" priority="10151" operator="greaterThan">
      <formula>2.35</formula>
    </cfRule>
  </conditionalFormatting>
  <conditionalFormatting sqref="J3429">
    <cfRule type="notContainsBlanks" dxfId="9466" priority="10150">
      <formula>LEN(TRIM(J3429))&gt;0</formula>
    </cfRule>
  </conditionalFormatting>
  <conditionalFormatting sqref="K3429">
    <cfRule type="notContainsBlanks" dxfId="9465" priority="10149">
      <formula>LEN(TRIM(K3429))&gt;0</formula>
    </cfRule>
  </conditionalFormatting>
  <conditionalFormatting sqref="M3429">
    <cfRule type="containsText" dxfId="9464" priority="10148" operator="containsText" text="Complete">
      <formula>NOT(ISERROR(SEARCH("Complete",M3429)))</formula>
    </cfRule>
  </conditionalFormatting>
  <conditionalFormatting sqref="I3429">
    <cfRule type="cellIs" dxfId="9463" priority="10147" operator="greaterThan">
      <formula>2.35</formula>
    </cfRule>
  </conditionalFormatting>
  <conditionalFormatting sqref="J3430">
    <cfRule type="notContainsBlanks" dxfId="9462" priority="10146">
      <formula>LEN(TRIM(J3430))&gt;0</formula>
    </cfRule>
  </conditionalFormatting>
  <conditionalFormatting sqref="K3430">
    <cfRule type="notContainsBlanks" dxfId="9461" priority="10145">
      <formula>LEN(TRIM(K3430))&gt;0</formula>
    </cfRule>
  </conditionalFormatting>
  <conditionalFormatting sqref="M3430">
    <cfRule type="containsText" dxfId="9460" priority="10144" operator="containsText" text="Complete">
      <formula>NOT(ISERROR(SEARCH("Complete",M3430)))</formula>
    </cfRule>
  </conditionalFormatting>
  <conditionalFormatting sqref="I3430">
    <cfRule type="cellIs" dxfId="9459" priority="10143" operator="greaterThan">
      <formula>2.35</formula>
    </cfRule>
  </conditionalFormatting>
  <conditionalFormatting sqref="J3431">
    <cfRule type="notContainsBlanks" dxfId="9458" priority="10142">
      <formula>LEN(TRIM(J3431))&gt;0</formula>
    </cfRule>
  </conditionalFormatting>
  <conditionalFormatting sqref="K3431">
    <cfRule type="notContainsBlanks" dxfId="9457" priority="10141">
      <formula>LEN(TRIM(K3431))&gt;0</formula>
    </cfRule>
  </conditionalFormatting>
  <conditionalFormatting sqref="M3431">
    <cfRule type="containsText" dxfId="9456" priority="10140" operator="containsText" text="Complete">
      <formula>NOT(ISERROR(SEARCH("Complete",M3431)))</formula>
    </cfRule>
  </conditionalFormatting>
  <conditionalFormatting sqref="I3431">
    <cfRule type="cellIs" dxfId="9455" priority="10139" operator="greaterThan">
      <formula>2.35</formula>
    </cfRule>
  </conditionalFormatting>
  <conditionalFormatting sqref="J3432">
    <cfRule type="notContainsBlanks" dxfId="9454" priority="10138">
      <formula>LEN(TRIM(J3432))&gt;0</formula>
    </cfRule>
  </conditionalFormatting>
  <conditionalFormatting sqref="K3432">
    <cfRule type="notContainsBlanks" dxfId="9453" priority="10137">
      <formula>LEN(TRIM(K3432))&gt;0</formula>
    </cfRule>
  </conditionalFormatting>
  <conditionalFormatting sqref="M3432">
    <cfRule type="containsText" dxfId="9452" priority="10136" operator="containsText" text="Complete">
      <formula>NOT(ISERROR(SEARCH("Complete",M3432)))</formula>
    </cfRule>
  </conditionalFormatting>
  <conditionalFormatting sqref="I3432">
    <cfRule type="cellIs" dxfId="9451" priority="10135" operator="greaterThan">
      <formula>2.35</formula>
    </cfRule>
  </conditionalFormatting>
  <conditionalFormatting sqref="J3433">
    <cfRule type="notContainsBlanks" dxfId="9450" priority="10134">
      <formula>LEN(TRIM(J3433))&gt;0</formula>
    </cfRule>
  </conditionalFormatting>
  <conditionalFormatting sqref="K3433">
    <cfRule type="notContainsBlanks" dxfId="9449" priority="10133">
      <formula>LEN(TRIM(K3433))&gt;0</formula>
    </cfRule>
  </conditionalFormatting>
  <conditionalFormatting sqref="M3433">
    <cfRule type="containsText" dxfId="9448" priority="10132" operator="containsText" text="Complete">
      <formula>NOT(ISERROR(SEARCH("Complete",M3433)))</formula>
    </cfRule>
  </conditionalFormatting>
  <conditionalFormatting sqref="I3433">
    <cfRule type="cellIs" dxfId="9447" priority="10131" operator="greaterThan">
      <formula>2.35</formula>
    </cfRule>
  </conditionalFormatting>
  <conditionalFormatting sqref="J3434">
    <cfRule type="notContainsBlanks" dxfId="9446" priority="10130">
      <formula>LEN(TRIM(J3434))&gt;0</formula>
    </cfRule>
  </conditionalFormatting>
  <conditionalFormatting sqref="K3434">
    <cfRule type="notContainsBlanks" dxfId="9445" priority="10129">
      <formula>LEN(TRIM(K3434))&gt;0</formula>
    </cfRule>
  </conditionalFormatting>
  <conditionalFormatting sqref="M3434">
    <cfRule type="containsText" dxfId="9444" priority="10128" operator="containsText" text="Complete">
      <formula>NOT(ISERROR(SEARCH("Complete",M3434)))</formula>
    </cfRule>
  </conditionalFormatting>
  <conditionalFormatting sqref="I3434">
    <cfRule type="cellIs" dxfId="9443" priority="10127" operator="greaterThan">
      <formula>2.35</formula>
    </cfRule>
  </conditionalFormatting>
  <conditionalFormatting sqref="J3435">
    <cfRule type="notContainsBlanks" dxfId="9442" priority="10126">
      <formula>LEN(TRIM(J3435))&gt;0</formula>
    </cfRule>
  </conditionalFormatting>
  <conditionalFormatting sqref="K3435">
    <cfRule type="notContainsBlanks" dxfId="9441" priority="10125">
      <formula>LEN(TRIM(K3435))&gt;0</formula>
    </cfRule>
  </conditionalFormatting>
  <conditionalFormatting sqref="M3435">
    <cfRule type="containsText" dxfId="9440" priority="10124" operator="containsText" text="Complete">
      <formula>NOT(ISERROR(SEARCH("Complete",M3435)))</formula>
    </cfRule>
  </conditionalFormatting>
  <conditionalFormatting sqref="I3435">
    <cfRule type="cellIs" dxfId="9439" priority="10123" operator="greaterThan">
      <formula>2.35</formula>
    </cfRule>
  </conditionalFormatting>
  <conditionalFormatting sqref="J3436">
    <cfRule type="notContainsBlanks" dxfId="9438" priority="10122">
      <formula>LEN(TRIM(J3436))&gt;0</formula>
    </cfRule>
  </conditionalFormatting>
  <conditionalFormatting sqref="K3436">
    <cfRule type="notContainsBlanks" dxfId="9437" priority="10121">
      <formula>LEN(TRIM(K3436))&gt;0</formula>
    </cfRule>
  </conditionalFormatting>
  <conditionalFormatting sqref="M3436">
    <cfRule type="containsText" dxfId="9436" priority="10120" operator="containsText" text="Complete">
      <formula>NOT(ISERROR(SEARCH("Complete",M3436)))</formula>
    </cfRule>
  </conditionalFormatting>
  <conditionalFormatting sqref="I3436">
    <cfRule type="cellIs" dxfId="9435" priority="10119" operator="greaterThan">
      <formula>2.35</formula>
    </cfRule>
  </conditionalFormatting>
  <conditionalFormatting sqref="J3437">
    <cfRule type="notContainsBlanks" dxfId="9434" priority="10118">
      <formula>LEN(TRIM(J3437))&gt;0</formula>
    </cfRule>
  </conditionalFormatting>
  <conditionalFormatting sqref="K3437">
    <cfRule type="notContainsBlanks" dxfId="9433" priority="10117">
      <formula>LEN(TRIM(K3437))&gt;0</formula>
    </cfRule>
  </conditionalFormatting>
  <conditionalFormatting sqref="M3437">
    <cfRule type="containsText" dxfId="9432" priority="10116" operator="containsText" text="Complete">
      <formula>NOT(ISERROR(SEARCH("Complete",M3437)))</formula>
    </cfRule>
  </conditionalFormatting>
  <conditionalFormatting sqref="I3437">
    <cfRule type="cellIs" dxfId="9431" priority="10115" operator="greaterThan">
      <formula>2.35</formula>
    </cfRule>
  </conditionalFormatting>
  <conditionalFormatting sqref="J3438">
    <cfRule type="notContainsBlanks" dxfId="9430" priority="10114">
      <formula>LEN(TRIM(J3438))&gt;0</formula>
    </cfRule>
  </conditionalFormatting>
  <conditionalFormatting sqref="K3438">
    <cfRule type="notContainsBlanks" dxfId="9429" priority="10113">
      <formula>LEN(TRIM(K3438))&gt;0</formula>
    </cfRule>
  </conditionalFormatting>
  <conditionalFormatting sqref="M3438">
    <cfRule type="containsText" dxfId="9428" priority="10112" operator="containsText" text="Complete">
      <formula>NOT(ISERROR(SEARCH("Complete",M3438)))</formula>
    </cfRule>
  </conditionalFormatting>
  <conditionalFormatting sqref="I3438">
    <cfRule type="cellIs" dxfId="9427" priority="10111" operator="greaterThan">
      <formula>2.35</formula>
    </cfRule>
  </conditionalFormatting>
  <conditionalFormatting sqref="J3439">
    <cfRule type="notContainsBlanks" dxfId="9426" priority="10110">
      <formula>LEN(TRIM(J3439))&gt;0</formula>
    </cfRule>
  </conditionalFormatting>
  <conditionalFormatting sqref="K3439">
    <cfRule type="notContainsBlanks" dxfId="9425" priority="10109">
      <formula>LEN(TRIM(K3439))&gt;0</formula>
    </cfRule>
  </conditionalFormatting>
  <conditionalFormatting sqref="M3439">
    <cfRule type="containsText" dxfId="9424" priority="10108" operator="containsText" text="Complete">
      <formula>NOT(ISERROR(SEARCH("Complete",M3439)))</formula>
    </cfRule>
  </conditionalFormatting>
  <conditionalFormatting sqref="I3439">
    <cfRule type="cellIs" dxfId="9423" priority="10107" operator="greaterThan">
      <formula>2.35</formula>
    </cfRule>
  </conditionalFormatting>
  <conditionalFormatting sqref="J3440">
    <cfRule type="notContainsBlanks" dxfId="9422" priority="10106">
      <formula>LEN(TRIM(J3440))&gt;0</formula>
    </cfRule>
  </conditionalFormatting>
  <conditionalFormatting sqref="K3440">
    <cfRule type="notContainsBlanks" dxfId="9421" priority="10105">
      <formula>LEN(TRIM(K3440))&gt;0</formula>
    </cfRule>
  </conditionalFormatting>
  <conditionalFormatting sqref="M3440">
    <cfRule type="containsText" dxfId="9420" priority="10104" operator="containsText" text="Complete">
      <formula>NOT(ISERROR(SEARCH("Complete",M3440)))</formula>
    </cfRule>
  </conditionalFormatting>
  <conditionalFormatting sqref="I3440">
    <cfRule type="cellIs" dxfId="9419" priority="10103" operator="greaterThan">
      <formula>2.35</formula>
    </cfRule>
  </conditionalFormatting>
  <conditionalFormatting sqref="J3441">
    <cfRule type="notContainsBlanks" dxfId="9418" priority="10102">
      <formula>LEN(TRIM(J3441))&gt;0</formula>
    </cfRule>
  </conditionalFormatting>
  <conditionalFormatting sqref="K3441">
    <cfRule type="notContainsBlanks" dxfId="9417" priority="10101">
      <formula>LEN(TRIM(K3441))&gt;0</formula>
    </cfRule>
  </conditionalFormatting>
  <conditionalFormatting sqref="M3441">
    <cfRule type="containsText" dxfId="9416" priority="10100" operator="containsText" text="Complete">
      <formula>NOT(ISERROR(SEARCH("Complete",M3441)))</formula>
    </cfRule>
  </conditionalFormatting>
  <conditionalFormatting sqref="I3441">
    <cfRule type="cellIs" dxfId="9415" priority="10099" operator="greaterThan">
      <formula>2.35</formula>
    </cfRule>
  </conditionalFormatting>
  <conditionalFormatting sqref="J3442">
    <cfRule type="notContainsBlanks" dxfId="9414" priority="10098">
      <formula>LEN(TRIM(J3442))&gt;0</formula>
    </cfRule>
  </conditionalFormatting>
  <conditionalFormatting sqref="K3442">
    <cfRule type="notContainsBlanks" dxfId="9413" priority="10097">
      <formula>LEN(TRIM(K3442))&gt;0</formula>
    </cfRule>
  </conditionalFormatting>
  <conditionalFormatting sqref="M3442">
    <cfRule type="containsText" dxfId="9412" priority="10096" operator="containsText" text="Complete">
      <formula>NOT(ISERROR(SEARCH("Complete",M3442)))</formula>
    </cfRule>
  </conditionalFormatting>
  <conditionalFormatting sqref="I3442">
    <cfRule type="cellIs" dxfId="9411" priority="10095" operator="greaterThan">
      <formula>2.35</formula>
    </cfRule>
  </conditionalFormatting>
  <conditionalFormatting sqref="J3443">
    <cfRule type="notContainsBlanks" dxfId="9410" priority="10094">
      <formula>LEN(TRIM(J3443))&gt;0</formula>
    </cfRule>
  </conditionalFormatting>
  <conditionalFormatting sqref="K3443">
    <cfRule type="notContainsBlanks" dxfId="9409" priority="10093">
      <formula>LEN(TRIM(K3443))&gt;0</formula>
    </cfRule>
  </conditionalFormatting>
  <conditionalFormatting sqref="M3443">
    <cfRule type="containsText" dxfId="9408" priority="10092" operator="containsText" text="Complete">
      <formula>NOT(ISERROR(SEARCH("Complete",M3443)))</formula>
    </cfRule>
  </conditionalFormatting>
  <conditionalFormatting sqref="I3443">
    <cfRule type="cellIs" dxfId="9407" priority="10091" operator="greaterThan">
      <formula>2.35</formula>
    </cfRule>
  </conditionalFormatting>
  <conditionalFormatting sqref="J3444">
    <cfRule type="notContainsBlanks" dxfId="9406" priority="10086">
      <formula>LEN(TRIM(J3444))&gt;0</formula>
    </cfRule>
  </conditionalFormatting>
  <conditionalFormatting sqref="K3444">
    <cfRule type="notContainsBlanks" dxfId="9405" priority="10085">
      <formula>LEN(TRIM(K3444))&gt;0</formula>
    </cfRule>
  </conditionalFormatting>
  <conditionalFormatting sqref="M3444">
    <cfRule type="containsText" dxfId="9404" priority="10084" operator="containsText" text="Complete">
      <formula>NOT(ISERROR(SEARCH("Complete",M3444)))</formula>
    </cfRule>
  </conditionalFormatting>
  <conditionalFormatting sqref="I3444">
    <cfRule type="cellIs" dxfId="9403" priority="10083" operator="greaterThan">
      <formula>2.35</formula>
    </cfRule>
  </conditionalFormatting>
  <conditionalFormatting sqref="J3445">
    <cfRule type="notContainsBlanks" dxfId="9402" priority="10082">
      <formula>LEN(TRIM(J3445))&gt;0</formula>
    </cfRule>
  </conditionalFormatting>
  <conditionalFormatting sqref="K3445">
    <cfRule type="notContainsBlanks" dxfId="9401" priority="10081">
      <formula>LEN(TRIM(K3445))&gt;0</formula>
    </cfRule>
  </conditionalFormatting>
  <conditionalFormatting sqref="M3445">
    <cfRule type="containsText" dxfId="9400" priority="10080" operator="containsText" text="Complete">
      <formula>NOT(ISERROR(SEARCH("Complete",M3445)))</formula>
    </cfRule>
  </conditionalFormatting>
  <conditionalFormatting sqref="I3445">
    <cfRule type="cellIs" dxfId="9399" priority="10079" operator="greaterThan">
      <formula>2.35</formula>
    </cfRule>
  </conditionalFormatting>
  <conditionalFormatting sqref="J3446">
    <cfRule type="notContainsBlanks" dxfId="9398" priority="10078">
      <formula>LEN(TRIM(J3446))&gt;0</formula>
    </cfRule>
  </conditionalFormatting>
  <conditionalFormatting sqref="K3446">
    <cfRule type="notContainsBlanks" dxfId="9397" priority="10077">
      <formula>LEN(TRIM(K3446))&gt;0</formula>
    </cfRule>
  </conditionalFormatting>
  <conditionalFormatting sqref="M3446">
    <cfRule type="containsText" dxfId="9396" priority="10076" operator="containsText" text="Complete">
      <formula>NOT(ISERROR(SEARCH("Complete",M3446)))</formula>
    </cfRule>
  </conditionalFormatting>
  <conditionalFormatting sqref="I3446">
    <cfRule type="cellIs" dxfId="9395" priority="10075" operator="greaterThan">
      <formula>2.35</formula>
    </cfRule>
  </conditionalFormatting>
  <conditionalFormatting sqref="J3447">
    <cfRule type="notContainsBlanks" dxfId="9394" priority="10074">
      <formula>LEN(TRIM(J3447))&gt;0</formula>
    </cfRule>
  </conditionalFormatting>
  <conditionalFormatting sqref="K3447">
    <cfRule type="notContainsBlanks" dxfId="9393" priority="10073">
      <formula>LEN(TRIM(K3447))&gt;0</formula>
    </cfRule>
  </conditionalFormatting>
  <conditionalFormatting sqref="M3447">
    <cfRule type="containsText" dxfId="9392" priority="10072" operator="containsText" text="Complete">
      <formula>NOT(ISERROR(SEARCH("Complete",M3447)))</formula>
    </cfRule>
  </conditionalFormatting>
  <conditionalFormatting sqref="I3447">
    <cfRule type="cellIs" dxfId="9391" priority="10071" operator="greaterThan">
      <formula>2.35</formula>
    </cfRule>
  </conditionalFormatting>
  <conditionalFormatting sqref="J3448">
    <cfRule type="notContainsBlanks" dxfId="9390" priority="10070">
      <formula>LEN(TRIM(J3448))&gt;0</formula>
    </cfRule>
  </conditionalFormatting>
  <conditionalFormatting sqref="K3448">
    <cfRule type="notContainsBlanks" dxfId="9389" priority="10069">
      <formula>LEN(TRIM(K3448))&gt;0</formula>
    </cfRule>
  </conditionalFormatting>
  <conditionalFormatting sqref="M3448">
    <cfRule type="containsText" dxfId="9388" priority="10068" operator="containsText" text="Complete">
      <formula>NOT(ISERROR(SEARCH("Complete",M3448)))</formula>
    </cfRule>
  </conditionalFormatting>
  <conditionalFormatting sqref="I3448">
    <cfRule type="cellIs" dxfId="9387" priority="10067" operator="greaterThan">
      <formula>2.35</formula>
    </cfRule>
  </conditionalFormatting>
  <conditionalFormatting sqref="J3449">
    <cfRule type="notContainsBlanks" dxfId="9386" priority="10066">
      <formula>LEN(TRIM(J3449))&gt;0</formula>
    </cfRule>
  </conditionalFormatting>
  <conditionalFormatting sqref="K3449">
    <cfRule type="notContainsBlanks" dxfId="9385" priority="10065">
      <formula>LEN(TRIM(K3449))&gt;0</formula>
    </cfRule>
  </conditionalFormatting>
  <conditionalFormatting sqref="M3449">
    <cfRule type="containsText" dxfId="9384" priority="10064" operator="containsText" text="Complete">
      <formula>NOT(ISERROR(SEARCH("Complete",M3449)))</formula>
    </cfRule>
  </conditionalFormatting>
  <conditionalFormatting sqref="I3449">
    <cfRule type="cellIs" dxfId="9383" priority="10063" operator="greaterThan">
      <formula>2.35</formula>
    </cfRule>
  </conditionalFormatting>
  <conditionalFormatting sqref="J3450">
    <cfRule type="notContainsBlanks" dxfId="9382" priority="10062">
      <formula>LEN(TRIM(J3450))&gt;0</formula>
    </cfRule>
  </conditionalFormatting>
  <conditionalFormatting sqref="K3450">
    <cfRule type="notContainsBlanks" dxfId="9381" priority="10061">
      <formula>LEN(TRIM(K3450))&gt;0</formula>
    </cfRule>
  </conditionalFormatting>
  <conditionalFormatting sqref="M3450">
    <cfRule type="containsText" dxfId="9380" priority="10060" operator="containsText" text="Complete">
      <formula>NOT(ISERROR(SEARCH("Complete",M3450)))</formula>
    </cfRule>
  </conditionalFormatting>
  <conditionalFormatting sqref="I3450">
    <cfRule type="cellIs" dxfId="9379" priority="10059" operator="greaterThan">
      <formula>2.35</formula>
    </cfRule>
  </conditionalFormatting>
  <conditionalFormatting sqref="J3451">
    <cfRule type="notContainsBlanks" dxfId="9378" priority="10058">
      <formula>LEN(TRIM(J3451))&gt;0</formula>
    </cfRule>
  </conditionalFormatting>
  <conditionalFormatting sqref="K3451">
    <cfRule type="notContainsBlanks" dxfId="9377" priority="10057">
      <formula>LEN(TRIM(K3451))&gt;0</formula>
    </cfRule>
  </conditionalFormatting>
  <conditionalFormatting sqref="M3451">
    <cfRule type="containsText" dxfId="9376" priority="10056" operator="containsText" text="Complete">
      <formula>NOT(ISERROR(SEARCH("Complete",M3451)))</formula>
    </cfRule>
  </conditionalFormatting>
  <conditionalFormatting sqref="I3451">
    <cfRule type="cellIs" dxfId="9375" priority="10055" operator="greaterThan">
      <formula>2.35</formula>
    </cfRule>
  </conditionalFormatting>
  <conditionalFormatting sqref="J3452">
    <cfRule type="notContainsBlanks" dxfId="9374" priority="10054">
      <formula>LEN(TRIM(J3452))&gt;0</formula>
    </cfRule>
  </conditionalFormatting>
  <conditionalFormatting sqref="K3452">
    <cfRule type="notContainsBlanks" dxfId="9373" priority="10053">
      <formula>LEN(TRIM(K3452))&gt;0</formula>
    </cfRule>
  </conditionalFormatting>
  <conditionalFormatting sqref="M3452">
    <cfRule type="containsText" dxfId="9372" priority="10052" operator="containsText" text="Complete">
      <formula>NOT(ISERROR(SEARCH("Complete",M3452)))</formula>
    </cfRule>
  </conditionalFormatting>
  <conditionalFormatting sqref="I3452">
    <cfRule type="cellIs" dxfId="9371" priority="10051" operator="greaterThan">
      <formula>2.35</formula>
    </cfRule>
  </conditionalFormatting>
  <conditionalFormatting sqref="J3453">
    <cfRule type="notContainsBlanks" dxfId="9370" priority="10050">
      <formula>LEN(TRIM(J3453))&gt;0</formula>
    </cfRule>
  </conditionalFormatting>
  <conditionalFormatting sqref="K3453">
    <cfRule type="notContainsBlanks" dxfId="9369" priority="10049">
      <formula>LEN(TRIM(K3453))&gt;0</formula>
    </cfRule>
  </conditionalFormatting>
  <conditionalFormatting sqref="M3453">
    <cfRule type="containsText" dxfId="9368" priority="10048" operator="containsText" text="Complete">
      <formula>NOT(ISERROR(SEARCH("Complete",M3453)))</formula>
    </cfRule>
  </conditionalFormatting>
  <conditionalFormatting sqref="I3453">
    <cfRule type="cellIs" dxfId="9367" priority="10047" operator="greaterThan">
      <formula>2.35</formula>
    </cfRule>
  </conditionalFormatting>
  <conditionalFormatting sqref="J3454">
    <cfRule type="notContainsBlanks" dxfId="9366" priority="10046">
      <formula>LEN(TRIM(J3454))&gt;0</formula>
    </cfRule>
  </conditionalFormatting>
  <conditionalFormatting sqref="K3454">
    <cfRule type="notContainsBlanks" dxfId="9365" priority="10045">
      <formula>LEN(TRIM(K3454))&gt;0</formula>
    </cfRule>
  </conditionalFormatting>
  <conditionalFormatting sqref="M3454">
    <cfRule type="containsText" dxfId="9364" priority="10044" operator="containsText" text="Complete">
      <formula>NOT(ISERROR(SEARCH("Complete",M3454)))</formula>
    </cfRule>
  </conditionalFormatting>
  <conditionalFormatting sqref="I3454">
    <cfRule type="cellIs" dxfId="9363" priority="10043" operator="greaterThan">
      <formula>2.35</formula>
    </cfRule>
  </conditionalFormatting>
  <conditionalFormatting sqref="J3455">
    <cfRule type="notContainsBlanks" dxfId="9362" priority="10042">
      <formula>LEN(TRIM(J3455))&gt;0</formula>
    </cfRule>
  </conditionalFormatting>
  <conditionalFormatting sqref="K3455">
    <cfRule type="notContainsBlanks" dxfId="9361" priority="10041">
      <formula>LEN(TRIM(K3455))&gt;0</formula>
    </cfRule>
  </conditionalFormatting>
  <conditionalFormatting sqref="M3455">
    <cfRule type="containsText" dxfId="9360" priority="10040" operator="containsText" text="Complete">
      <formula>NOT(ISERROR(SEARCH("Complete",M3455)))</formula>
    </cfRule>
  </conditionalFormatting>
  <conditionalFormatting sqref="I3455">
    <cfRule type="cellIs" dxfId="9359" priority="10039" operator="greaterThan">
      <formula>2.35</formula>
    </cfRule>
  </conditionalFormatting>
  <conditionalFormatting sqref="J3456">
    <cfRule type="notContainsBlanks" dxfId="9358" priority="10038">
      <formula>LEN(TRIM(J3456))&gt;0</formula>
    </cfRule>
  </conditionalFormatting>
  <conditionalFormatting sqref="K3456">
    <cfRule type="notContainsBlanks" dxfId="9357" priority="10037">
      <formula>LEN(TRIM(K3456))&gt;0</formula>
    </cfRule>
  </conditionalFormatting>
  <conditionalFormatting sqref="M3456">
    <cfRule type="containsText" dxfId="9356" priority="10036" operator="containsText" text="Complete">
      <formula>NOT(ISERROR(SEARCH("Complete",M3456)))</formula>
    </cfRule>
  </conditionalFormatting>
  <conditionalFormatting sqref="I3456">
    <cfRule type="cellIs" dxfId="9355" priority="10035" operator="greaterThan">
      <formula>2.35</formula>
    </cfRule>
  </conditionalFormatting>
  <conditionalFormatting sqref="J3457">
    <cfRule type="notContainsBlanks" dxfId="9354" priority="10034">
      <formula>LEN(TRIM(J3457))&gt;0</formula>
    </cfRule>
  </conditionalFormatting>
  <conditionalFormatting sqref="K3457">
    <cfRule type="notContainsBlanks" dxfId="9353" priority="10033">
      <formula>LEN(TRIM(K3457))&gt;0</formula>
    </cfRule>
  </conditionalFormatting>
  <conditionalFormatting sqref="M3457">
    <cfRule type="containsText" dxfId="9352" priority="10032" operator="containsText" text="Complete">
      <formula>NOT(ISERROR(SEARCH("Complete",M3457)))</formula>
    </cfRule>
  </conditionalFormatting>
  <conditionalFormatting sqref="I3457">
    <cfRule type="cellIs" dxfId="9351" priority="10031" operator="greaterThan">
      <formula>2.35</formula>
    </cfRule>
  </conditionalFormatting>
  <conditionalFormatting sqref="J3458">
    <cfRule type="notContainsBlanks" dxfId="9350" priority="10030">
      <formula>LEN(TRIM(J3458))&gt;0</formula>
    </cfRule>
  </conditionalFormatting>
  <conditionalFormatting sqref="K3458">
    <cfRule type="notContainsBlanks" dxfId="9349" priority="10029">
      <formula>LEN(TRIM(K3458))&gt;0</formula>
    </cfRule>
  </conditionalFormatting>
  <conditionalFormatting sqref="M3458">
    <cfRule type="containsText" dxfId="9348" priority="10028" operator="containsText" text="Complete">
      <formula>NOT(ISERROR(SEARCH("Complete",M3458)))</formula>
    </cfRule>
  </conditionalFormatting>
  <conditionalFormatting sqref="I3458">
    <cfRule type="cellIs" dxfId="9347" priority="10027" operator="greaterThan">
      <formula>2.35</formula>
    </cfRule>
  </conditionalFormatting>
  <conditionalFormatting sqref="J3459">
    <cfRule type="notContainsBlanks" dxfId="9346" priority="10026">
      <formula>LEN(TRIM(J3459))&gt;0</formula>
    </cfRule>
  </conditionalFormatting>
  <conditionalFormatting sqref="K3459">
    <cfRule type="notContainsBlanks" dxfId="9345" priority="10025">
      <formula>LEN(TRIM(K3459))&gt;0</formula>
    </cfRule>
  </conditionalFormatting>
  <conditionalFormatting sqref="M3459">
    <cfRule type="containsText" dxfId="9344" priority="10024" operator="containsText" text="Complete">
      <formula>NOT(ISERROR(SEARCH("Complete",M3459)))</formula>
    </cfRule>
  </conditionalFormatting>
  <conditionalFormatting sqref="I3459">
    <cfRule type="cellIs" dxfId="9343" priority="10023" operator="greaterThan">
      <formula>2.35</formula>
    </cfRule>
  </conditionalFormatting>
  <conditionalFormatting sqref="J3460">
    <cfRule type="notContainsBlanks" dxfId="9342" priority="10022">
      <formula>LEN(TRIM(J3460))&gt;0</formula>
    </cfRule>
  </conditionalFormatting>
  <conditionalFormatting sqref="K3460">
    <cfRule type="notContainsBlanks" dxfId="9341" priority="10021">
      <formula>LEN(TRIM(K3460))&gt;0</formula>
    </cfRule>
  </conditionalFormatting>
  <conditionalFormatting sqref="M3460">
    <cfRule type="containsText" dxfId="9340" priority="10020" operator="containsText" text="Complete">
      <formula>NOT(ISERROR(SEARCH("Complete",M3460)))</formula>
    </cfRule>
  </conditionalFormatting>
  <conditionalFormatting sqref="I3460">
    <cfRule type="cellIs" dxfId="9339" priority="10019" operator="greaterThan">
      <formula>2.35</formula>
    </cfRule>
  </conditionalFormatting>
  <conditionalFormatting sqref="J3461">
    <cfRule type="notContainsBlanks" dxfId="9338" priority="10018">
      <formula>LEN(TRIM(J3461))&gt;0</formula>
    </cfRule>
  </conditionalFormatting>
  <conditionalFormatting sqref="K3461">
    <cfRule type="notContainsBlanks" dxfId="9337" priority="10017">
      <formula>LEN(TRIM(K3461))&gt;0</formula>
    </cfRule>
  </conditionalFormatting>
  <conditionalFormatting sqref="M3461">
    <cfRule type="containsText" dxfId="9336" priority="10016" operator="containsText" text="Complete">
      <formula>NOT(ISERROR(SEARCH("Complete",M3461)))</formula>
    </cfRule>
  </conditionalFormatting>
  <conditionalFormatting sqref="I3461">
    <cfRule type="cellIs" dxfId="9335" priority="10015" operator="greaterThan">
      <formula>2.35</formula>
    </cfRule>
  </conditionalFormatting>
  <conditionalFormatting sqref="J3462">
    <cfRule type="notContainsBlanks" dxfId="9334" priority="10014">
      <formula>LEN(TRIM(J3462))&gt;0</formula>
    </cfRule>
  </conditionalFormatting>
  <conditionalFormatting sqref="K3462">
    <cfRule type="notContainsBlanks" dxfId="9333" priority="10013">
      <formula>LEN(TRIM(K3462))&gt;0</formula>
    </cfRule>
  </conditionalFormatting>
  <conditionalFormatting sqref="M3462">
    <cfRule type="containsText" dxfId="9332" priority="10012" operator="containsText" text="Complete">
      <formula>NOT(ISERROR(SEARCH("Complete",M3462)))</formula>
    </cfRule>
  </conditionalFormatting>
  <conditionalFormatting sqref="I3462">
    <cfRule type="cellIs" dxfId="9331" priority="10011" operator="greaterThan">
      <formula>2.35</formula>
    </cfRule>
  </conditionalFormatting>
  <conditionalFormatting sqref="J3463">
    <cfRule type="notContainsBlanks" dxfId="9330" priority="10010">
      <formula>LEN(TRIM(J3463))&gt;0</formula>
    </cfRule>
  </conditionalFormatting>
  <conditionalFormatting sqref="K3463">
    <cfRule type="notContainsBlanks" dxfId="9329" priority="10009">
      <formula>LEN(TRIM(K3463))&gt;0</formula>
    </cfRule>
  </conditionalFormatting>
  <conditionalFormatting sqref="M3463">
    <cfRule type="containsText" dxfId="9328" priority="10008" operator="containsText" text="Complete">
      <formula>NOT(ISERROR(SEARCH("Complete",M3463)))</formula>
    </cfRule>
  </conditionalFormatting>
  <conditionalFormatting sqref="I3463">
    <cfRule type="cellIs" dxfId="9327" priority="10007" operator="greaterThan">
      <formula>2.35</formula>
    </cfRule>
  </conditionalFormatting>
  <conditionalFormatting sqref="J3464">
    <cfRule type="notContainsBlanks" dxfId="9326" priority="10006">
      <formula>LEN(TRIM(J3464))&gt;0</formula>
    </cfRule>
  </conditionalFormatting>
  <conditionalFormatting sqref="K3464">
    <cfRule type="notContainsBlanks" dxfId="9325" priority="10005">
      <formula>LEN(TRIM(K3464))&gt;0</formula>
    </cfRule>
  </conditionalFormatting>
  <conditionalFormatting sqref="M3464">
    <cfRule type="containsText" dxfId="9324" priority="10004" operator="containsText" text="Complete">
      <formula>NOT(ISERROR(SEARCH("Complete",M3464)))</formula>
    </cfRule>
  </conditionalFormatting>
  <conditionalFormatting sqref="I3464">
    <cfRule type="cellIs" dxfId="9323" priority="10003" operator="greaterThan">
      <formula>2.35</formula>
    </cfRule>
  </conditionalFormatting>
  <conditionalFormatting sqref="J3465">
    <cfRule type="notContainsBlanks" dxfId="9322" priority="10002">
      <formula>LEN(TRIM(J3465))&gt;0</formula>
    </cfRule>
  </conditionalFormatting>
  <conditionalFormatting sqref="K3465">
    <cfRule type="notContainsBlanks" dxfId="9321" priority="10001">
      <formula>LEN(TRIM(K3465))&gt;0</formula>
    </cfRule>
  </conditionalFormatting>
  <conditionalFormatting sqref="M3465">
    <cfRule type="containsText" dxfId="9320" priority="10000" operator="containsText" text="Complete">
      <formula>NOT(ISERROR(SEARCH("Complete",M3465)))</formula>
    </cfRule>
  </conditionalFormatting>
  <conditionalFormatting sqref="I3465">
    <cfRule type="cellIs" dxfId="9319" priority="9999" operator="greaterThan">
      <formula>2.35</formula>
    </cfRule>
  </conditionalFormatting>
  <conditionalFormatting sqref="J3466">
    <cfRule type="notContainsBlanks" dxfId="9318" priority="9998">
      <formula>LEN(TRIM(J3466))&gt;0</formula>
    </cfRule>
  </conditionalFormatting>
  <conditionalFormatting sqref="K3466">
    <cfRule type="notContainsBlanks" dxfId="9317" priority="9997">
      <formula>LEN(TRIM(K3466))&gt;0</formula>
    </cfRule>
  </conditionalFormatting>
  <conditionalFormatting sqref="M3466">
    <cfRule type="containsText" dxfId="9316" priority="9996" operator="containsText" text="Complete">
      <formula>NOT(ISERROR(SEARCH("Complete",M3466)))</formula>
    </cfRule>
  </conditionalFormatting>
  <conditionalFormatting sqref="I3466">
    <cfRule type="cellIs" dxfId="9315" priority="9995" operator="greaterThan">
      <formula>2.35</formula>
    </cfRule>
  </conditionalFormatting>
  <conditionalFormatting sqref="J3467">
    <cfRule type="notContainsBlanks" dxfId="9314" priority="9994">
      <formula>LEN(TRIM(J3467))&gt;0</formula>
    </cfRule>
  </conditionalFormatting>
  <conditionalFormatting sqref="K3467">
    <cfRule type="notContainsBlanks" dxfId="9313" priority="9993">
      <formula>LEN(TRIM(K3467))&gt;0</formula>
    </cfRule>
  </conditionalFormatting>
  <conditionalFormatting sqref="M3467">
    <cfRule type="containsText" dxfId="9312" priority="9992" operator="containsText" text="Complete">
      <formula>NOT(ISERROR(SEARCH("Complete",M3467)))</formula>
    </cfRule>
  </conditionalFormatting>
  <conditionalFormatting sqref="I3467">
    <cfRule type="cellIs" dxfId="9311" priority="9991" operator="greaterThan">
      <formula>2.35</formula>
    </cfRule>
  </conditionalFormatting>
  <conditionalFormatting sqref="J3468">
    <cfRule type="notContainsBlanks" dxfId="9310" priority="9990">
      <formula>LEN(TRIM(J3468))&gt;0</formula>
    </cfRule>
  </conditionalFormatting>
  <conditionalFormatting sqref="K3468">
    <cfRule type="notContainsBlanks" dxfId="9309" priority="9989">
      <formula>LEN(TRIM(K3468))&gt;0</formula>
    </cfRule>
  </conditionalFormatting>
  <conditionalFormatting sqref="M3468">
    <cfRule type="containsText" dxfId="9308" priority="9988" operator="containsText" text="Complete">
      <formula>NOT(ISERROR(SEARCH("Complete",M3468)))</formula>
    </cfRule>
  </conditionalFormatting>
  <conditionalFormatting sqref="I3468">
    <cfRule type="cellIs" dxfId="9307" priority="9987" operator="greaterThan">
      <formula>2.35</formula>
    </cfRule>
  </conditionalFormatting>
  <conditionalFormatting sqref="J3469">
    <cfRule type="notContainsBlanks" dxfId="9306" priority="9986">
      <formula>LEN(TRIM(J3469))&gt;0</formula>
    </cfRule>
  </conditionalFormatting>
  <conditionalFormatting sqref="K3469">
    <cfRule type="notContainsBlanks" dxfId="9305" priority="9985">
      <formula>LEN(TRIM(K3469))&gt;0</formula>
    </cfRule>
  </conditionalFormatting>
  <conditionalFormatting sqref="M3469">
    <cfRule type="containsText" dxfId="9304" priority="9984" operator="containsText" text="Complete">
      <formula>NOT(ISERROR(SEARCH("Complete",M3469)))</formula>
    </cfRule>
  </conditionalFormatting>
  <conditionalFormatting sqref="I3469">
    <cfRule type="cellIs" dxfId="9303" priority="9983" operator="greaterThan">
      <formula>2.35</formula>
    </cfRule>
  </conditionalFormatting>
  <conditionalFormatting sqref="J3470">
    <cfRule type="notContainsBlanks" dxfId="9302" priority="9982">
      <formula>LEN(TRIM(J3470))&gt;0</formula>
    </cfRule>
  </conditionalFormatting>
  <conditionalFormatting sqref="K3470">
    <cfRule type="notContainsBlanks" dxfId="9301" priority="9981">
      <formula>LEN(TRIM(K3470))&gt;0</formula>
    </cfRule>
  </conditionalFormatting>
  <conditionalFormatting sqref="M3470">
    <cfRule type="containsText" dxfId="9300" priority="9980" operator="containsText" text="Complete">
      <formula>NOT(ISERROR(SEARCH("Complete",M3470)))</formula>
    </cfRule>
  </conditionalFormatting>
  <conditionalFormatting sqref="I3470">
    <cfRule type="cellIs" dxfId="9299" priority="9979" operator="greaterThan">
      <formula>2.35</formula>
    </cfRule>
  </conditionalFormatting>
  <conditionalFormatting sqref="J3471">
    <cfRule type="notContainsBlanks" dxfId="9298" priority="9978">
      <formula>LEN(TRIM(J3471))&gt;0</formula>
    </cfRule>
  </conditionalFormatting>
  <conditionalFormatting sqref="K3471">
    <cfRule type="notContainsBlanks" dxfId="9297" priority="9977">
      <formula>LEN(TRIM(K3471))&gt;0</formula>
    </cfRule>
  </conditionalFormatting>
  <conditionalFormatting sqref="M3471">
    <cfRule type="containsText" dxfId="9296" priority="9976" operator="containsText" text="Complete">
      <formula>NOT(ISERROR(SEARCH("Complete",M3471)))</formula>
    </cfRule>
  </conditionalFormatting>
  <conditionalFormatting sqref="I3471">
    <cfRule type="cellIs" dxfId="9295" priority="9975" operator="greaterThan">
      <formula>2.35</formula>
    </cfRule>
  </conditionalFormatting>
  <conditionalFormatting sqref="J3472">
    <cfRule type="notContainsBlanks" dxfId="9294" priority="9974">
      <formula>LEN(TRIM(J3472))&gt;0</formula>
    </cfRule>
  </conditionalFormatting>
  <conditionalFormatting sqref="K3472">
    <cfRule type="notContainsBlanks" dxfId="9293" priority="9973">
      <formula>LEN(TRIM(K3472))&gt;0</formula>
    </cfRule>
  </conditionalFormatting>
  <conditionalFormatting sqref="M3472">
    <cfRule type="containsText" dxfId="9292" priority="9972" operator="containsText" text="Complete">
      <formula>NOT(ISERROR(SEARCH("Complete",M3472)))</formula>
    </cfRule>
  </conditionalFormatting>
  <conditionalFormatting sqref="I3472">
    <cfRule type="cellIs" dxfId="9291" priority="9971" operator="greaterThan">
      <formula>2.35</formula>
    </cfRule>
  </conditionalFormatting>
  <conditionalFormatting sqref="J3473">
    <cfRule type="notContainsBlanks" dxfId="9290" priority="9970">
      <formula>LEN(TRIM(J3473))&gt;0</formula>
    </cfRule>
  </conditionalFormatting>
  <conditionalFormatting sqref="K3473">
    <cfRule type="notContainsBlanks" dxfId="9289" priority="9969">
      <formula>LEN(TRIM(K3473))&gt;0</formula>
    </cfRule>
  </conditionalFormatting>
  <conditionalFormatting sqref="M3473">
    <cfRule type="containsText" dxfId="9288" priority="9968" operator="containsText" text="Complete">
      <formula>NOT(ISERROR(SEARCH("Complete",M3473)))</formula>
    </cfRule>
  </conditionalFormatting>
  <conditionalFormatting sqref="I3473">
    <cfRule type="cellIs" dxfId="9287" priority="9967" operator="greaterThan">
      <formula>2.35</formula>
    </cfRule>
  </conditionalFormatting>
  <conditionalFormatting sqref="J3474">
    <cfRule type="notContainsBlanks" dxfId="9286" priority="9966">
      <formula>LEN(TRIM(J3474))&gt;0</formula>
    </cfRule>
  </conditionalFormatting>
  <conditionalFormatting sqref="K3474">
    <cfRule type="notContainsBlanks" dxfId="9285" priority="9965">
      <formula>LEN(TRIM(K3474))&gt;0</formula>
    </cfRule>
  </conditionalFormatting>
  <conditionalFormatting sqref="M3474">
    <cfRule type="containsText" dxfId="9284" priority="9964" operator="containsText" text="Complete">
      <formula>NOT(ISERROR(SEARCH("Complete",M3474)))</formula>
    </cfRule>
  </conditionalFormatting>
  <conditionalFormatting sqref="I3474">
    <cfRule type="cellIs" dxfId="9283" priority="9963" operator="greaterThan">
      <formula>2.35</formula>
    </cfRule>
  </conditionalFormatting>
  <conditionalFormatting sqref="J3475">
    <cfRule type="notContainsBlanks" dxfId="9282" priority="9962">
      <formula>LEN(TRIM(J3475))&gt;0</formula>
    </cfRule>
  </conditionalFormatting>
  <conditionalFormatting sqref="K3475">
    <cfRule type="notContainsBlanks" dxfId="9281" priority="9961">
      <formula>LEN(TRIM(K3475))&gt;0</formula>
    </cfRule>
  </conditionalFormatting>
  <conditionalFormatting sqref="M3475">
    <cfRule type="containsText" dxfId="9280" priority="9960" operator="containsText" text="Complete">
      <formula>NOT(ISERROR(SEARCH("Complete",M3475)))</formula>
    </cfRule>
  </conditionalFormatting>
  <conditionalFormatting sqref="I3475">
    <cfRule type="cellIs" dxfId="9279" priority="9959" operator="greaterThan">
      <formula>2.35</formula>
    </cfRule>
  </conditionalFormatting>
  <conditionalFormatting sqref="J3476">
    <cfRule type="notContainsBlanks" dxfId="9278" priority="9958">
      <formula>LEN(TRIM(J3476))&gt;0</formula>
    </cfRule>
  </conditionalFormatting>
  <conditionalFormatting sqref="K3476">
    <cfRule type="notContainsBlanks" dxfId="9277" priority="9957">
      <formula>LEN(TRIM(K3476))&gt;0</formula>
    </cfRule>
  </conditionalFormatting>
  <conditionalFormatting sqref="M3476">
    <cfRule type="containsText" dxfId="9276" priority="9956" operator="containsText" text="Complete">
      <formula>NOT(ISERROR(SEARCH("Complete",M3476)))</formula>
    </cfRule>
  </conditionalFormatting>
  <conditionalFormatting sqref="I3476">
    <cfRule type="cellIs" dxfId="9275" priority="9955" operator="greaterThan">
      <formula>2.35</formula>
    </cfRule>
  </conditionalFormatting>
  <conditionalFormatting sqref="J3477">
    <cfRule type="notContainsBlanks" dxfId="9274" priority="9954">
      <formula>LEN(TRIM(J3477))&gt;0</formula>
    </cfRule>
  </conditionalFormatting>
  <conditionalFormatting sqref="K3477">
    <cfRule type="notContainsBlanks" dxfId="9273" priority="9953">
      <formula>LEN(TRIM(K3477))&gt;0</formula>
    </cfRule>
  </conditionalFormatting>
  <conditionalFormatting sqref="M3477">
    <cfRule type="containsText" dxfId="9272" priority="9952" operator="containsText" text="Complete">
      <formula>NOT(ISERROR(SEARCH("Complete",M3477)))</formula>
    </cfRule>
  </conditionalFormatting>
  <conditionalFormatting sqref="I3477">
    <cfRule type="cellIs" dxfId="9271" priority="9951" operator="greaterThan">
      <formula>2.35</formula>
    </cfRule>
  </conditionalFormatting>
  <conditionalFormatting sqref="J3478">
    <cfRule type="notContainsBlanks" dxfId="9270" priority="9950">
      <formula>LEN(TRIM(J3478))&gt;0</formula>
    </cfRule>
  </conditionalFormatting>
  <conditionalFormatting sqref="K3478">
    <cfRule type="notContainsBlanks" dxfId="9269" priority="9949">
      <formula>LEN(TRIM(K3478))&gt;0</formula>
    </cfRule>
  </conditionalFormatting>
  <conditionalFormatting sqref="M3478">
    <cfRule type="containsText" dxfId="9268" priority="9948" operator="containsText" text="Complete">
      <formula>NOT(ISERROR(SEARCH("Complete",M3478)))</formula>
    </cfRule>
  </conditionalFormatting>
  <conditionalFormatting sqref="I3478">
    <cfRule type="cellIs" dxfId="9267" priority="9947" operator="greaterThan">
      <formula>2.35</formula>
    </cfRule>
  </conditionalFormatting>
  <conditionalFormatting sqref="J3479">
    <cfRule type="notContainsBlanks" dxfId="9266" priority="9946">
      <formula>LEN(TRIM(J3479))&gt;0</formula>
    </cfRule>
  </conditionalFormatting>
  <conditionalFormatting sqref="K3479">
    <cfRule type="notContainsBlanks" dxfId="9265" priority="9945">
      <formula>LEN(TRIM(K3479))&gt;0</formula>
    </cfRule>
  </conditionalFormatting>
  <conditionalFormatting sqref="M3479">
    <cfRule type="containsText" dxfId="9264" priority="9944" operator="containsText" text="Complete">
      <formula>NOT(ISERROR(SEARCH("Complete",M3479)))</formula>
    </cfRule>
  </conditionalFormatting>
  <conditionalFormatting sqref="I3479">
    <cfRule type="cellIs" dxfId="9263" priority="9943" operator="greaterThan">
      <formula>2.35</formula>
    </cfRule>
  </conditionalFormatting>
  <conditionalFormatting sqref="J3480">
    <cfRule type="notContainsBlanks" dxfId="9262" priority="9942">
      <formula>LEN(TRIM(J3480))&gt;0</formula>
    </cfRule>
  </conditionalFormatting>
  <conditionalFormatting sqref="K3480">
    <cfRule type="notContainsBlanks" dxfId="9261" priority="9941">
      <formula>LEN(TRIM(K3480))&gt;0</formula>
    </cfRule>
  </conditionalFormatting>
  <conditionalFormatting sqref="M3480">
    <cfRule type="containsText" dxfId="9260" priority="9940" operator="containsText" text="Complete">
      <formula>NOT(ISERROR(SEARCH("Complete",M3480)))</formula>
    </cfRule>
  </conditionalFormatting>
  <conditionalFormatting sqref="I3480">
    <cfRule type="cellIs" dxfId="9259" priority="9939" operator="greaterThan">
      <formula>2.35</formula>
    </cfRule>
  </conditionalFormatting>
  <conditionalFormatting sqref="J3481">
    <cfRule type="notContainsBlanks" dxfId="9258" priority="9938">
      <formula>LEN(TRIM(J3481))&gt;0</formula>
    </cfRule>
  </conditionalFormatting>
  <conditionalFormatting sqref="K3481">
    <cfRule type="notContainsBlanks" dxfId="9257" priority="9937">
      <formula>LEN(TRIM(K3481))&gt;0</formula>
    </cfRule>
  </conditionalFormatting>
  <conditionalFormatting sqref="M3481">
    <cfRule type="containsText" dxfId="9256" priority="9936" operator="containsText" text="Complete">
      <formula>NOT(ISERROR(SEARCH("Complete",M3481)))</formula>
    </cfRule>
  </conditionalFormatting>
  <conditionalFormatting sqref="I3481">
    <cfRule type="cellIs" dxfId="9255" priority="9935" operator="greaterThan">
      <formula>2.35</formula>
    </cfRule>
  </conditionalFormatting>
  <conditionalFormatting sqref="J3482">
    <cfRule type="notContainsBlanks" dxfId="9254" priority="9934">
      <formula>LEN(TRIM(J3482))&gt;0</formula>
    </cfRule>
  </conditionalFormatting>
  <conditionalFormatting sqref="K3482">
    <cfRule type="notContainsBlanks" dxfId="9253" priority="9933">
      <formula>LEN(TRIM(K3482))&gt;0</formula>
    </cfRule>
  </conditionalFormatting>
  <conditionalFormatting sqref="M3482">
    <cfRule type="containsText" dxfId="9252" priority="9932" operator="containsText" text="Complete">
      <formula>NOT(ISERROR(SEARCH("Complete",M3482)))</formula>
    </cfRule>
  </conditionalFormatting>
  <conditionalFormatting sqref="I3482">
    <cfRule type="cellIs" dxfId="9251" priority="9931" operator="greaterThan">
      <formula>2.35</formula>
    </cfRule>
  </conditionalFormatting>
  <conditionalFormatting sqref="J3483">
    <cfRule type="notContainsBlanks" dxfId="9250" priority="9930">
      <formula>LEN(TRIM(J3483))&gt;0</formula>
    </cfRule>
  </conditionalFormatting>
  <conditionalFormatting sqref="K3483">
    <cfRule type="notContainsBlanks" dxfId="9249" priority="9929">
      <formula>LEN(TRIM(K3483))&gt;0</formula>
    </cfRule>
  </conditionalFormatting>
  <conditionalFormatting sqref="M3483">
    <cfRule type="containsText" dxfId="9248" priority="9928" operator="containsText" text="Complete">
      <formula>NOT(ISERROR(SEARCH("Complete",M3483)))</formula>
    </cfRule>
  </conditionalFormatting>
  <conditionalFormatting sqref="I3483">
    <cfRule type="cellIs" dxfId="9247" priority="9927" operator="greaterThan">
      <formula>2.35</formula>
    </cfRule>
  </conditionalFormatting>
  <conditionalFormatting sqref="J3484">
    <cfRule type="notContainsBlanks" dxfId="9246" priority="9926">
      <formula>LEN(TRIM(J3484))&gt;0</formula>
    </cfRule>
  </conditionalFormatting>
  <conditionalFormatting sqref="K3484">
    <cfRule type="notContainsBlanks" dxfId="9245" priority="9925">
      <formula>LEN(TRIM(K3484))&gt;0</formula>
    </cfRule>
  </conditionalFormatting>
  <conditionalFormatting sqref="M3484">
    <cfRule type="containsText" dxfId="9244" priority="9924" operator="containsText" text="Complete">
      <formula>NOT(ISERROR(SEARCH("Complete",M3484)))</formula>
    </cfRule>
  </conditionalFormatting>
  <conditionalFormatting sqref="I3484">
    <cfRule type="cellIs" dxfId="9243" priority="9923" operator="greaterThan">
      <formula>2.35</formula>
    </cfRule>
  </conditionalFormatting>
  <conditionalFormatting sqref="J3485">
    <cfRule type="notContainsBlanks" dxfId="9242" priority="9922">
      <formula>LEN(TRIM(J3485))&gt;0</formula>
    </cfRule>
  </conditionalFormatting>
  <conditionalFormatting sqref="K3485">
    <cfRule type="notContainsBlanks" dxfId="9241" priority="9921">
      <formula>LEN(TRIM(K3485))&gt;0</formula>
    </cfRule>
  </conditionalFormatting>
  <conditionalFormatting sqref="M3485">
    <cfRule type="containsText" dxfId="9240" priority="9920" operator="containsText" text="Complete">
      <formula>NOT(ISERROR(SEARCH("Complete",M3485)))</formula>
    </cfRule>
  </conditionalFormatting>
  <conditionalFormatting sqref="I3485">
    <cfRule type="cellIs" dxfId="9239" priority="9919" operator="greaterThan">
      <formula>2.35</formula>
    </cfRule>
  </conditionalFormatting>
  <conditionalFormatting sqref="J3486">
    <cfRule type="notContainsBlanks" dxfId="9238" priority="9918">
      <formula>LEN(TRIM(J3486))&gt;0</formula>
    </cfRule>
  </conditionalFormatting>
  <conditionalFormatting sqref="K3486">
    <cfRule type="notContainsBlanks" dxfId="9237" priority="9917">
      <formula>LEN(TRIM(K3486))&gt;0</formula>
    </cfRule>
  </conditionalFormatting>
  <conditionalFormatting sqref="M3486">
    <cfRule type="containsText" dxfId="9236" priority="9916" operator="containsText" text="Complete">
      <formula>NOT(ISERROR(SEARCH("Complete",M3486)))</formula>
    </cfRule>
  </conditionalFormatting>
  <conditionalFormatting sqref="I3486">
    <cfRule type="cellIs" dxfId="9235" priority="9915" operator="greaterThan">
      <formula>2.35</formula>
    </cfRule>
  </conditionalFormatting>
  <conditionalFormatting sqref="J3487">
    <cfRule type="notContainsBlanks" dxfId="9234" priority="9914">
      <formula>LEN(TRIM(J3487))&gt;0</formula>
    </cfRule>
  </conditionalFormatting>
  <conditionalFormatting sqref="K3487">
    <cfRule type="notContainsBlanks" dxfId="9233" priority="9913">
      <formula>LEN(TRIM(K3487))&gt;0</formula>
    </cfRule>
  </conditionalFormatting>
  <conditionalFormatting sqref="M3487">
    <cfRule type="containsText" dxfId="9232" priority="9912" operator="containsText" text="Complete">
      <formula>NOT(ISERROR(SEARCH("Complete",M3487)))</formula>
    </cfRule>
  </conditionalFormatting>
  <conditionalFormatting sqref="I3487">
    <cfRule type="cellIs" dxfId="9231" priority="9911" operator="greaterThan">
      <formula>2.35</formula>
    </cfRule>
  </conditionalFormatting>
  <conditionalFormatting sqref="J3488">
    <cfRule type="notContainsBlanks" dxfId="9230" priority="9910">
      <formula>LEN(TRIM(J3488))&gt;0</formula>
    </cfRule>
  </conditionalFormatting>
  <conditionalFormatting sqref="K3488">
    <cfRule type="notContainsBlanks" dxfId="9229" priority="9909">
      <formula>LEN(TRIM(K3488))&gt;0</formula>
    </cfRule>
  </conditionalFormatting>
  <conditionalFormatting sqref="M3488">
    <cfRule type="containsText" dxfId="9228" priority="9908" operator="containsText" text="Complete">
      <formula>NOT(ISERROR(SEARCH("Complete",M3488)))</formula>
    </cfRule>
  </conditionalFormatting>
  <conditionalFormatting sqref="I3488">
    <cfRule type="cellIs" dxfId="9227" priority="9907" operator="greaterThan">
      <formula>2.35</formula>
    </cfRule>
  </conditionalFormatting>
  <conditionalFormatting sqref="J3489">
    <cfRule type="notContainsBlanks" dxfId="9226" priority="9906">
      <formula>LEN(TRIM(J3489))&gt;0</formula>
    </cfRule>
  </conditionalFormatting>
  <conditionalFormatting sqref="K3489">
    <cfRule type="notContainsBlanks" dxfId="9225" priority="9905">
      <formula>LEN(TRIM(K3489))&gt;0</formula>
    </cfRule>
  </conditionalFormatting>
  <conditionalFormatting sqref="M3489">
    <cfRule type="containsText" dxfId="9224" priority="9904" operator="containsText" text="Complete">
      <formula>NOT(ISERROR(SEARCH("Complete",M3489)))</formula>
    </cfRule>
  </conditionalFormatting>
  <conditionalFormatting sqref="I3489">
    <cfRule type="cellIs" dxfId="9223" priority="9903" operator="greaterThan">
      <formula>2.35</formula>
    </cfRule>
  </conditionalFormatting>
  <conditionalFormatting sqref="J3490">
    <cfRule type="notContainsBlanks" dxfId="9222" priority="9898">
      <formula>LEN(TRIM(J3490))&gt;0</formula>
    </cfRule>
  </conditionalFormatting>
  <conditionalFormatting sqref="K3490">
    <cfRule type="notContainsBlanks" dxfId="9221" priority="9897">
      <formula>LEN(TRIM(K3490))&gt;0</formula>
    </cfRule>
  </conditionalFormatting>
  <conditionalFormatting sqref="M3490">
    <cfRule type="containsText" dxfId="9220" priority="9896" operator="containsText" text="Complete">
      <formula>NOT(ISERROR(SEARCH("Complete",M3490)))</formula>
    </cfRule>
  </conditionalFormatting>
  <conditionalFormatting sqref="I3490">
    <cfRule type="cellIs" dxfId="9219" priority="9895" operator="greaterThan">
      <formula>2.35</formula>
    </cfRule>
  </conditionalFormatting>
  <conditionalFormatting sqref="J3491">
    <cfRule type="notContainsBlanks" dxfId="9218" priority="9894">
      <formula>LEN(TRIM(J3491))&gt;0</formula>
    </cfRule>
  </conditionalFormatting>
  <conditionalFormatting sqref="K3491">
    <cfRule type="notContainsBlanks" dxfId="9217" priority="9893">
      <formula>LEN(TRIM(K3491))&gt;0</formula>
    </cfRule>
  </conditionalFormatting>
  <conditionalFormatting sqref="M3491">
    <cfRule type="containsText" dxfId="9216" priority="9892" operator="containsText" text="Complete">
      <formula>NOT(ISERROR(SEARCH("Complete",M3491)))</formula>
    </cfRule>
  </conditionalFormatting>
  <conditionalFormatting sqref="I3491">
    <cfRule type="cellIs" dxfId="9215" priority="9891" operator="greaterThan">
      <formula>2.35</formula>
    </cfRule>
  </conditionalFormatting>
  <conditionalFormatting sqref="J3492">
    <cfRule type="notContainsBlanks" dxfId="9214" priority="9890">
      <formula>LEN(TRIM(J3492))&gt;0</formula>
    </cfRule>
  </conditionalFormatting>
  <conditionalFormatting sqref="K3492">
    <cfRule type="notContainsBlanks" dxfId="9213" priority="9889">
      <formula>LEN(TRIM(K3492))&gt;0</formula>
    </cfRule>
  </conditionalFormatting>
  <conditionalFormatting sqref="M3492">
    <cfRule type="containsText" dxfId="9212" priority="9888" operator="containsText" text="Complete">
      <formula>NOT(ISERROR(SEARCH("Complete",M3492)))</formula>
    </cfRule>
  </conditionalFormatting>
  <conditionalFormatting sqref="I3492">
    <cfRule type="cellIs" dxfId="9211" priority="9887" operator="greaterThan">
      <formula>2.35</formula>
    </cfRule>
  </conditionalFormatting>
  <conditionalFormatting sqref="J3493">
    <cfRule type="notContainsBlanks" dxfId="9210" priority="9886">
      <formula>LEN(TRIM(J3493))&gt;0</formula>
    </cfRule>
  </conditionalFormatting>
  <conditionalFormatting sqref="K3493">
    <cfRule type="notContainsBlanks" dxfId="9209" priority="9885">
      <formula>LEN(TRIM(K3493))&gt;0</formula>
    </cfRule>
  </conditionalFormatting>
  <conditionalFormatting sqref="M3493">
    <cfRule type="containsText" dxfId="9208" priority="9884" operator="containsText" text="Complete">
      <formula>NOT(ISERROR(SEARCH("Complete",M3493)))</formula>
    </cfRule>
  </conditionalFormatting>
  <conditionalFormatting sqref="I3493">
    <cfRule type="cellIs" dxfId="9207" priority="9883" operator="greaterThan">
      <formula>2.35</formula>
    </cfRule>
  </conditionalFormatting>
  <conditionalFormatting sqref="J3494">
    <cfRule type="notContainsBlanks" dxfId="9206" priority="9882">
      <formula>LEN(TRIM(J3494))&gt;0</formula>
    </cfRule>
  </conditionalFormatting>
  <conditionalFormatting sqref="K3494">
    <cfRule type="notContainsBlanks" dxfId="9205" priority="9881">
      <formula>LEN(TRIM(K3494))&gt;0</formula>
    </cfRule>
  </conditionalFormatting>
  <conditionalFormatting sqref="M3494">
    <cfRule type="containsText" dxfId="9204" priority="9880" operator="containsText" text="Complete">
      <formula>NOT(ISERROR(SEARCH("Complete",M3494)))</formula>
    </cfRule>
  </conditionalFormatting>
  <conditionalFormatting sqref="I3494">
    <cfRule type="cellIs" dxfId="9203" priority="9879" operator="greaterThan">
      <formula>2.35</formula>
    </cfRule>
  </conditionalFormatting>
  <conditionalFormatting sqref="J3495">
    <cfRule type="notContainsBlanks" dxfId="9202" priority="9878">
      <formula>LEN(TRIM(J3495))&gt;0</formula>
    </cfRule>
  </conditionalFormatting>
  <conditionalFormatting sqref="K3495">
    <cfRule type="notContainsBlanks" dxfId="9201" priority="9877">
      <formula>LEN(TRIM(K3495))&gt;0</formula>
    </cfRule>
  </conditionalFormatting>
  <conditionalFormatting sqref="M3495">
    <cfRule type="containsText" dxfId="9200" priority="9876" operator="containsText" text="Complete">
      <formula>NOT(ISERROR(SEARCH("Complete",M3495)))</formula>
    </cfRule>
  </conditionalFormatting>
  <conditionalFormatting sqref="I3495">
    <cfRule type="cellIs" dxfId="9199" priority="9875" operator="greaterThan">
      <formula>2.35</formula>
    </cfRule>
  </conditionalFormatting>
  <conditionalFormatting sqref="J3496">
    <cfRule type="notContainsBlanks" dxfId="9198" priority="9874">
      <formula>LEN(TRIM(J3496))&gt;0</formula>
    </cfRule>
  </conditionalFormatting>
  <conditionalFormatting sqref="K3496">
    <cfRule type="notContainsBlanks" dxfId="9197" priority="9873">
      <formula>LEN(TRIM(K3496))&gt;0</formula>
    </cfRule>
  </conditionalFormatting>
  <conditionalFormatting sqref="M3496">
    <cfRule type="containsText" dxfId="9196" priority="9872" operator="containsText" text="Complete">
      <formula>NOT(ISERROR(SEARCH("Complete",M3496)))</formula>
    </cfRule>
  </conditionalFormatting>
  <conditionalFormatting sqref="I3496">
    <cfRule type="cellIs" dxfId="9195" priority="9871" operator="greaterThan">
      <formula>2.35</formula>
    </cfRule>
  </conditionalFormatting>
  <conditionalFormatting sqref="J3497">
    <cfRule type="notContainsBlanks" dxfId="9194" priority="9870">
      <formula>LEN(TRIM(J3497))&gt;0</formula>
    </cfRule>
  </conditionalFormatting>
  <conditionalFormatting sqref="K3497">
    <cfRule type="notContainsBlanks" dxfId="9193" priority="9869">
      <formula>LEN(TRIM(K3497))&gt;0</formula>
    </cfRule>
  </conditionalFormatting>
  <conditionalFormatting sqref="M3497">
    <cfRule type="containsText" dxfId="9192" priority="9868" operator="containsText" text="Complete">
      <formula>NOT(ISERROR(SEARCH("Complete",M3497)))</formula>
    </cfRule>
  </conditionalFormatting>
  <conditionalFormatting sqref="I3497">
    <cfRule type="cellIs" dxfId="9191" priority="9867" operator="greaterThan">
      <formula>2.35</formula>
    </cfRule>
  </conditionalFormatting>
  <conditionalFormatting sqref="J3498">
    <cfRule type="notContainsBlanks" dxfId="9190" priority="9866">
      <formula>LEN(TRIM(J3498))&gt;0</formula>
    </cfRule>
  </conditionalFormatting>
  <conditionalFormatting sqref="K3498">
    <cfRule type="notContainsBlanks" dxfId="9189" priority="9865">
      <formula>LEN(TRIM(K3498))&gt;0</formula>
    </cfRule>
  </conditionalFormatting>
  <conditionalFormatting sqref="M3498">
    <cfRule type="containsText" dxfId="9188" priority="9864" operator="containsText" text="Complete">
      <formula>NOT(ISERROR(SEARCH("Complete",M3498)))</formula>
    </cfRule>
  </conditionalFormatting>
  <conditionalFormatting sqref="I3498">
    <cfRule type="cellIs" dxfId="9187" priority="9863" operator="greaterThan">
      <formula>2.35</formula>
    </cfRule>
  </conditionalFormatting>
  <conditionalFormatting sqref="J3499">
    <cfRule type="notContainsBlanks" dxfId="9186" priority="9862">
      <formula>LEN(TRIM(J3499))&gt;0</formula>
    </cfRule>
  </conditionalFormatting>
  <conditionalFormatting sqref="K3499">
    <cfRule type="notContainsBlanks" dxfId="9185" priority="9861">
      <formula>LEN(TRIM(K3499))&gt;0</formula>
    </cfRule>
  </conditionalFormatting>
  <conditionalFormatting sqref="M3499">
    <cfRule type="containsText" dxfId="9184" priority="9860" operator="containsText" text="Complete">
      <formula>NOT(ISERROR(SEARCH("Complete",M3499)))</formula>
    </cfRule>
  </conditionalFormatting>
  <conditionalFormatting sqref="I3499">
    <cfRule type="cellIs" dxfId="9183" priority="9859" operator="greaterThan">
      <formula>2.35</formula>
    </cfRule>
  </conditionalFormatting>
  <conditionalFormatting sqref="J3500">
    <cfRule type="notContainsBlanks" dxfId="9182" priority="9858">
      <formula>LEN(TRIM(J3500))&gt;0</formula>
    </cfRule>
  </conditionalFormatting>
  <conditionalFormatting sqref="K3500">
    <cfRule type="notContainsBlanks" dxfId="9181" priority="9857">
      <formula>LEN(TRIM(K3500))&gt;0</formula>
    </cfRule>
  </conditionalFormatting>
  <conditionalFormatting sqref="M3500">
    <cfRule type="containsText" dxfId="9180" priority="9856" operator="containsText" text="Complete">
      <formula>NOT(ISERROR(SEARCH("Complete",M3500)))</formula>
    </cfRule>
  </conditionalFormatting>
  <conditionalFormatting sqref="I3500">
    <cfRule type="cellIs" dxfId="9179" priority="9855" operator="greaterThan">
      <formula>2.35</formula>
    </cfRule>
  </conditionalFormatting>
  <conditionalFormatting sqref="J3501">
    <cfRule type="notContainsBlanks" dxfId="9178" priority="9854">
      <formula>LEN(TRIM(J3501))&gt;0</formula>
    </cfRule>
  </conditionalFormatting>
  <conditionalFormatting sqref="K3501">
    <cfRule type="notContainsBlanks" dxfId="9177" priority="9853">
      <formula>LEN(TRIM(K3501))&gt;0</formula>
    </cfRule>
  </conditionalFormatting>
  <conditionalFormatting sqref="M3501">
    <cfRule type="containsText" dxfId="9176" priority="9852" operator="containsText" text="Complete">
      <formula>NOT(ISERROR(SEARCH("Complete",M3501)))</formula>
    </cfRule>
  </conditionalFormatting>
  <conditionalFormatting sqref="I3501">
    <cfRule type="cellIs" dxfId="9175" priority="9851" operator="greaterThan">
      <formula>2.35</formula>
    </cfRule>
  </conditionalFormatting>
  <conditionalFormatting sqref="J3502">
    <cfRule type="notContainsBlanks" dxfId="9174" priority="9850">
      <formula>LEN(TRIM(J3502))&gt;0</formula>
    </cfRule>
  </conditionalFormatting>
  <conditionalFormatting sqref="K3502">
    <cfRule type="notContainsBlanks" dxfId="9173" priority="9849">
      <formula>LEN(TRIM(K3502))&gt;0</formula>
    </cfRule>
  </conditionalFormatting>
  <conditionalFormatting sqref="M3502">
    <cfRule type="containsText" dxfId="9172" priority="9848" operator="containsText" text="Complete">
      <formula>NOT(ISERROR(SEARCH("Complete",M3502)))</formula>
    </cfRule>
  </conditionalFormatting>
  <conditionalFormatting sqref="I3502">
    <cfRule type="cellIs" dxfId="9171" priority="9847" operator="greaterThan">
      <formula>2.35</formula>
    </cfRule>
  </conditionalFormatting>
  <conditionalFormatting sqref="J3503">
    <cfRule type="notContainsBlanks" dxfId="9170" priority="9846">
      <formula>LEN(TRIM(J3503))&gt;0</formula>
    </cfRule>
  </conditionalFormatting>
  <conditionalFormatting sqref="K3503">
    <cfRule type="notContainsBlanks" dxfId="9169" priority="9845">
      <formula>LEN(TRIM(K3503))&gt;0</formula>
    </cfRule>
  </conditionalFormatting>
  <conditionalFormatting sqref="M3503">
    <cfRule type="containsText" dxfId="9168" priority="9844" operator="containsText" text="Complete">
      <formula>NOT(ISERROR(SEARCH("Complete",M3503)))</formula>
    </cfRule>
  </conditionalFormatting>
  <conditionalFormatting sqref="I3503">
    <cfRule type="cellIs" dxfId="9167" priority="9843" operator="greaterThan">
      <formula>2.35</formula>
    </cfRule>
  </conditionalFormatting>
  <conditionalFormatting sqref="J3504">
    <cfRule type="notContainsBlanks" dxfId="9166" priority="9842">
      <formula>LEN(TRIM(J3504))&gt;0</formula>
    </cfRule>
  </conditionalFormatting>
  <conditionalFormatting sqref="K3504">
    <cfRule type="notContainsBlanks" dxfId="9165" priority="9841">
      <formula>LEN(TRIM(K3504))&gt;0</formula>
    </cfRule>
  </conditionalFormatting>
  <conditionalFormatting sqref="M3504">
    <cfRule type="containsText" dxfId="9164" priority="9840" operator="containsText" text="Complete">
      <formula>NOT(ISERROR(SEARCH("Complete",M3504)))</formula>
    </cfRule>
  </conditionalFormatting>
  <conditionalFormatting sqref="I3504">
    <cfRule type="cellIs" dxfId="9163" priority="9839" operator="greaterThan">
      <formula>2.35</formula>
    </cfRule>
  </conditionalFormatting>
  <conditionalFormatting sqref="J3505">
    <cfRule type="notContainsBlanks" dxfId="9162" priority="9838">
      <formula>LEN(TRIM(J3505))&gt;0</formula>
    </cfRule>
  </conditionalFormatting>
  <conditionalFormatting sqref="K3505">
    <cfRule type="notContainsBlanks" dxfId="9161" priority="9837">
      <formula>LEN(TRIM(K3505))&gt;0</formula>
    </cfRule>
  </conditionalFormatting>
  <conditionalFormatting sqref="M3505">
    <cfRule type="containsText" dxfId="9160" priority="9836" operator="containsText" text="Complete">
      <formula>NOT(ISERROR(SEARCH("Complete",M3505)))</formula>
    </cfRule>
  </conditionalFormatting>
  <conditionalFormatting sqref="I3505">
    <cfRule type="cellIs" dxfId="9159" priority="9835" operator="greaterThan">
      <formula>2.35</formula>
    </cfRule>
  </conditionalFormatting>
  <conditionalFormatting sqref="J3506">
    <cfRule type="notContainsBlanks" dxfId="9158" priority="9834">
      <formula>LEN(TRIM(J3506))&gt;0</formula>
    </cfRule>
  </conditionalFormatting>
  <conditionalFormatting sqref="K3506">
    <cfRule type="notContainsBlanks" dxfId="9157" priority="9833">
      <formula>LEN(TRIM(K3506))&gt;0</formula>
    </cfRule>
  </conditionalFormatting>
  <conditionalFormatting sqref="M3506">
    <cfRule type="containsText" dxfId="9156" priority="9832" operator="containsText" text="Complete">
      <formula>NOT(ISERROR(SEARCH("Complete",M3506)))</formula>
    </cfRule>
  </conditionalFormatting>
  <conditionalFormatting sqref="I3506">
    <cfRule type="cellIs" dxfId="9155" priority="9831" operator="greaterThan">
      <formula>2.35</formula>
    </cfRule>
  </conditionalFormatting>
  <conditionalFormatting sqref="J3507">
    <cfRule type="notContainsBlanks" dxfId="9154" priority="9830">
      <formula>LEN(TRIM(J3507))&gt;0</formula>
    </cfRule>
  </conditionalFormatting>
  <conditionalFormatting sqref="K3507">
    <cfRule type="notContainsBlanks" dxfId="9153" priority="9829">
      <formula>LEN(TRIM(K3507))&gt;0</formula>
    </cfRule>
  </conditionalFormatting>
  <conditionalFormatting sqref="M3507">
    <cfRule type="containsText" dxfId="9152" priority="9828" operator="containsText" text="Complete">
      <formula>NOT(ISERROR(SEARCH("Complete",M3507)))</formula>
    </cfRule>
  </conditionalFormatting>
  <conditionalFormatting sqref="I3507">
    <cfRule type="cellIs" dxfId="9151" priority="9827" operator="greaterThan">
      <formula>2.35</formula>
    </cfRule>
  </conditionalFormatting>
  <conditionalFormatting sqref="J3508">
    <cfRule type="notContainsBlanks" dxfId="9150" priority="9826">
      <formula>LEN(TRIM(J3508))&gt;0</formula>
    </cfRule>
  </conditionalFormatting>
  <conditionalFormatting sqref="K3508">
    <cfRule type="notContainsBlanks" dxfId="9149" priority="9825">
      <formula>LEN(TRIM(K3508))&gt;0</formula>
    </cfRule>
  </conditionalFormatting>
  <conditionalFormatting sqref="M3508">
    <cfRule type="containsText" dxfId="9148" priority="9824" operator="containsText" text="Complete">
      <formula>NOT(ISERROR(SEARCH("Complete",M3508)))</formula>
    </cfRule>
  </conditionalFormatting>
  <conditionalFormatting sqref="I3508">
    <cfRule type="cellIs" dxfId="9147" priority="9823" operator="greaterThan">
      <formula>2.35</formula>
    </cfRule>
  </conditionalFormatting>
  <conditionalFormatting sqref="J3509">
    <cfRule type="notContainsBlanks" dxfId="9146" priority="9822">
      <formula>LEN(TRIM(J3509))&gt;0</formula>
    </cfRule>
  </conditionalFormatting>
  <conditionalFormatting sqref="K3509">
    <cfRule type="notContainsBlanks" dxfId="9145" priority="9821">
      <formula>LEN(TRIM(K3509))&gt;0</formula>
    </cfRule>
  </conditionalFormatting>
  <conditionalFormatting sqref="M3509">
    <cfRule type="containsText" dxfId="9144" priority="9820" operator="containsText" text="Complete">
      <formula>NOT(ISERROR(SEARCH("Complete",M3509)))</formula>
    </cfRule>
  </conditionalFormatting>
  <conditionalFormatting sqref="I3509">
    <cfRule type="cellIs" dxfId="9143" priority="9819" operator="greaterThan">
      <formula>2.35</formula>
    </cfRule>
  </conditionalFormatting>
  <conditionalFormatting sqref="J3510">
    <cfRule type="notContainsBlanks" dxfId="9142" priority="9818">
      <formula>LEN(TRIM(J3510))&gt;0</formula>
    </cfRule>
  </conditionalFormatting>
  <conditionalFormatting sqref="K3510">
    <cfRule type="notContainsBlanks" dxfId="9141" priority="9817">
      <formula>LEN(TRIM(K3510))&gt;0</formula>
    </cfRule>
  </conditionalFormatting>
  <conditionalFormatting sqref="M3510">
    <cfRule type="containsText" dxfId="9140" priority="9816" operator="containsText" text="Complete">
      <formula>NOT(ISERROR(SEARCH("Complete",M3510)))</formula>
    </cfRule>
  </conditionalFormatting>
  <conditionalFormatting sqref="I3510">
    <cfRule type="cellIs" dxfId="9139" priority="9815" operator="greaterThan">
      <formula>2.35</formula>
    </cfRule>
  </conditionalFormatting>
  <conditionalFormatting sqref="J3511">
    <cfRule type="notContainsBlanks" dxfId="9138" priority="9814">
      <formula>LEN(TRIM(J3511))&gt;0</formula>
    </cfRule>
  </conditionalFormatting>
  <conditionalFormatting sqref="K3511">
    <cfRule type="notContainsBlanks" dxfId="9137" priority="9813">
      <formula>LEN(TRIM(K3511))&gt;0</formula>
    </cfRule>
  </conditionalFormatting>
  <conditionalFormatting sqref="M3511">
    <cfRule type="containsText" dxfId="9136" priority="9812" operator="containsText" text="Complete">
      <formula>NOT(ISERROR(SEARCH("Complete",M3511)))</formula>
    </cfRule>
  </conditionalFormatting>
  <conditionalFormatting sqref="I3511">
    <cfRule type="cellIs" dxfId="9135" priority="9811" operator="greaterThan">
      <formula>2.35</formula>
    </cfRule>
  </conditionalFormatting>
  <conditionalFormatting sqref="J3512">
    <cfRule type="notContainsBlanks" dxfId="9134" priority="9810">
      <formula>LEN(TRIM(J3512))&gt;0</formula>
    </cfRule>
  </conditionalFormatting>
  <conditionalFormatting sqref="K3512">
    <cfRule type="notContainsBlanks" dxfId="9133" priority="9809">
      <formula>LEN(TRIM(K3512))&gt;0</formula>
    </cfRule>
  </conditionalFormatting>
  <conditionalFormatting sqref="M3512">
    <cfRule type="containsText" dxfId="9132" priority="9808" operator="containsText" text="Complete">
      <formula>NOT(ISERROR(SEARCH("Complete",M3512)))</formula>
    </cfRule>
  </conditionalFormatting>
  <conditionalFormatting sqref="I3512">
    <cfRule type="cellIs" dxfId="9131" priority="9807" operator="greaterThan">
      <formula>2.35</formula>
    </cfRule>
  </conditionalFormatting>
  <conditionalFormatting sqref="J3513">
    <cfRule type="notContainsBlanks" dxfId="9130" priority="9806">
      <formula>LEN(TRIM(J3513))&gt;0</formula>
    </cfRule>
  </conditionalFormatting>
  <conditionalFormatting sqref="K3513">
    <cfRule type="notContainsBlanks" dxfId="9129" priority="9805">
      <formula>LEN(TRIM(K3513))&gt;0</formula>
    </cfRule>
  </conditionalFormatting>
  <conditionalFormatting sqref="M3513">
    <cfRule type="containsText" dxfId="9128" priority="9804" operator="containsText" text="Complete">
      <formula>NOT(ISERROR(SEARCH("Complete",M3513)))</formula>
    </cfRule>
  </conditionalFormatting>
  <conditionalFormatting sqref="I3513">
    <cfRule type="cellIs" dxfId="9127" priority="9803" operator="greaterThan">
      <formula>2.35</formula>
    </cfRule>
  </conditionalFormatting>
  <conditionalFormatting sqref="J3514">
    <cfRule type="notContainsBlanks" dxfId="9126" priority="9802">
      <formula>LEN(TRIM(J3514))&gt;0</formula>
    </cfRule>
  </conditionalFormatting>
  <conditionalFormatting sqref="K3514">
    <cfRule type="notContainsBlanks" dxfId="9125" priority="9801">
      <formula>LEN(TRIM(K3514))&gt;0</formula>
    </cfRule>
  </conditionalFormatting>
  <conditionalFormatting sqref="M3514">
    <cfRule type="containsText" dxfId="9124" priority="9800" operator="containsText" text="Complete">
      <formula>NOT(ISERROR(SEARCH("Complete",M3514)))</formula>
    </cfRule>
  </conditionalFormatting>
  <conditionalFormatting sqref="I3514">
    <cfRule type="cellIs" dxfId="9123" priority="9799" operator="greaterThan">
      <formula>2.35</formula>
    </cfRule>
  </conditionalFormatting>
  <conditionalFormatting sqref="J3515">
    <cfRule type="notContainsBlanks" dxfId="9122" priority="9798">
      <formula>LEN(TRIM(J3515))&gt;0</formula>
    </cfRule>
  </conditionalFormatting>
  <conditionalFormatting sqref="K3515">
    <cfRule type="notContainsBlanks" dxfId="9121" priority="9797">
      <formula>LEN(TRIM(K3515))&gt;0</formula>
    </cfRule>
  </conditionalFormatting>
  <conditionalFormatting sqref="M3515">
    <cfRule type="containsText" dxfId="9120" priority="9796" operator="containsText" text="Complete">
      <formula>NOT(ISERROR(SEARCH("Complete",M3515)))</formula>
    </cfRule>
  </conditionalFormatting>
  <conditionalFormatting sqref="I3515">
    <cfRule type="cellIs" dxfId="9119" priority="9795" operator="greaterThan">
      <formula>2.35</formula>
    </cfRule>
  </conditionalFormatting>
  <conditionalFormatting sqref="J3516">
    <cfRule type="notContainsBlanks" dxfId="9118" priority="9794">
      <formula>LEN(TRIM(J3516))&gt;0</formula>
    </cfRule>
  </conditionalFormatting>
  <conditionalFormatting sqref="K3516">
    <cfRule type="notContainsBlanks" dxfId="9117" priority="9793">
      <formula>LEN(TRIM(K3516))&gt;0</formula>
    </cfRule>
  </conditionalFormatting>
  <conditionalFormatting sqref="M3516">
    <cfRule type="containsText" dxfId="9116" priority="9792" operator="containsText" text="Complete">
      <formula>NOT(ISERROR(SEARCH("Complete",M3516)))</formula>
    </cfRule>
  </conditionalFormatting>
  <conditionalFormatting sqref="I3516">
    <cfRule type="cellIs" dxfId="9115" priority="9791" operator="greaterThan">
      <formula>2.35</formula>
    </cfRule>
  </conditionalFormatting>
  <conditionalFormatting sqref="J3517">
    <cfRule type="notContainsBlanks" dxfId="9114" priority="9790">
      <formula>LEN(TRIM(J3517))&gt;0</formula>
    </cfRule>
  </conditionalFormatting>
  <conditionalFormatting sqref="K3517">
    <cfRule type="notContainsBlanks" dxfId="9113" priority="9789">
      <formula>LEN(TRIM(K3517))&gt;0</formula>
    </cfRule>
  </conditionalFormatting>
  <conditionalFormatting sqref="M3517">
    <cfRule type="containsText" dxfId="9112" priority="9788" operator="containsText" text="Complete">
      <formula>NOT(ISERROR(SEARCH("Complete",M3517)))</formula>
    </cfRule>
  </conditionalFormatting>
  <conditionalFormatting sqref="I3517">
    <cfRule type="cellIs" dxfId="9111" priority="9787" operator="greaterThan">
      <formula>2.35</formula>
    </cfRule>
  </conditionalFormatting>
  <conditionalFormatting sqref="J3518">
    <cfRule type="notContainsBlanks" dxfId="9110" priority="9786">
      <formula>LEN(TRIM(J3518))&gt;0</formula>
    </cfRule>
  </conditionalFormatting>
  <conditionalFormatting sqref="K3518">
    <cfRule type="notContainsBlanks" dxfId="9109" priority="9785">
      <formula>LEN(TRIM(K3518))&gt;0</formula>
    </cfRule>
  </conditionalFormatting>
  <conditionalFormatting sqref="M3518">
    <cfRule type="containsText" dxfId="9108" priority="9784" operator="containsText" text="Complete">
      <formula>NOT(ISERROR(SEARCH("Complete",M3518)))</formula>
    </cfRule>
  </conditionalFormatting>
  <conditionalFormatting sqref="I3518">
    <cfRule type="cellIs" dxfId="9107" priority="9783" operator="greaterThan">
      <formula>2.35</formula>
    </cfRule>
  </conditionalFormatting>
  <conditionalFormatting sqref="J3519">
    <cfRule type="notContainsBlanks" dxfId="9106" priority="9782">
      <formula>LEN(TRIM(J3519))&gt;0</formula>
    </cfRule>
  </conditionalFormatting>
  <conditionalFormatting sqref="K3519">
    <cfRule type="notContainsBlanks" dxfId="9105" priority="9781">
      <formula>LEN(TRIM(K3519))&gt;0</formula>
    </cfRule>
  </conditionalFormatting>
  <conditionalFormatting sqref="M3519">
    <cfRule type="containsText" dxfId="9104" priority="9780" operator="containsText" text="Complete">
      <formula>NOT(ISERROR(SEARCH("Complete",M3519)))</formula>
    </cfRule>
  </conditionalFormatting>
  <conditionalFormatting sqref="I3519">
    <cfRule type="cellIs" dxfId="9103" priority="9779" operator="greaterThan">
      <formula>2.35</formula>
    </cfRule>
  </conditionalFormatting>
  <conditionalFormatting sqref="J3520">
    <cfRule type="notContainsBlanks" dxfId="9102" priority="9778">
      <formula>LEN(TRIM(J3520))&gt;0</formula>
    </cfRule>
  </conditionalFormatting>
  <conditionalFormatting sqref="K3520">
    <cfRule type="notContainsBlanks" dxfId="9101" priority="9777">
      <formula>LEN(TRIM(K3520))&gt;0</formula>
    </cfRule>
  </conditionalFormatting>
  <conditionalFormatting sqref="M3520">
    <cfRule type="containsText" dxfId="9100" priority="9776" operator="containsText" text="Complete">
      <formula>NOT(ISERROR(SEARCH("Complete",M3520)))</formula>
    </cfRule>
  </conditionalFormatting>
  <conditionalFormatting sqref="I3520">
    <cfRule type="cellIs" dxfId="9099" priority="9775" operator="greaterThan">
      <formula>2.35</formula>
    </cfRule>
  </conditionalFormatting>
  <conditionalFormatting sqref="J3521">
    <cfRule type="notContainsBlanks" dxfId="9098" priority="9774">
      <formula>LEN(TRIM(J3521))&gt;0</formula>
    </cfRule>
  </conditionalFormatting>
  <conditionalFormatting sqref="K3521">
    <cfRule type="notContainsBlanks" dxfId="9097" priority="9773">
      <formula>LEN(TRIM(K3521))&gt;0</formula>
    </cfRule>
  </conditionalFormatting>
  <conditionalFormatting sqref="M3521">
    <cfRule type="containsText" dxfId="9096" priority="9772" operator="containsText" text="Complete">
      <formula>NOT(ISERROR(SEARCH("Complete",M3521)))</formula>
    </cfRule>
  </conditionalFormatting>
  <conditionalFormatting sqref="I3521">
    <cfRule type="cellIs" dxfId="9095" priority="9771" operator="greaterThan">
      <formula>2.35</formula>
    </cfRule>
  </conditionalFormatting>
  <conditionalFormatting sqref="J3522">
    <cfRule type="notContainsBlanks" dxfId="9094" priority="9770">
      <formula>LEN(TRIM(J3522))&gt;0</formula>
    </cfRule>
  </conditionalFormatting>
  <conditionalFormatting sqref="K3522">
    <cfRule type="notContainsBlanks" dxfId="9093" priority="9769">
      <formula>LEN(TRIM(K3522))&gt;0</formula>
    </cfRule>
  </conditionalFormatting>
  <conditionalFormatting sqref="M3522">
    <cfRule type="containsText" dxfId="9092" priority="9768" operator="containsText" text="Complete">
      <formula>NOT(ISERROR(SEARCH("Complete",M3522)))</formula>
    </cfRule>
  </conditionalFormatting>
  <conditionalFormatting sqref="I3522">
    <cfRule type="cellIs" dxfId="9091" priority="9767" operator="greaterThan">
      <formula>2.35</formula>
    </cfRule>
  </conditionalFormatting>
  <conditionalFormatting sqref="J3523">
    <cfRule type="notContainsBlanks" dxfId="9090" priority="9766">
      <formula>LEN(TRIM(J3523))&gt;0</formula>
    </cfRule>
  </conditionalFormatting>
  <conditionalFormatting sqref="K3523">
    <cfRule type="notContainsBlanks" dxfId="9089" priority="9765">
      <formula>LEN(TRIM(K3523))&gt;0</formula>
    </cfRule>
  </conditionalFormatting>
  <conditionalFormatting sqref="M3523">
    <cfRule type="containsText" dxfId="9088" priority="9764" operator="containsText" text="Complete">
      <formula>NOT(ISERROR(SEARCH("Complete",M3523)))</formula>
    </cfRule>
  </conditionalFormatting>
  <conditionalFormatting sqref="I3523">
    <cfRule type="cellIs" dxfId="9087" priority="9763" operator="greaterThan">
      <formula>2.35</formula>
    </cfRule>
  </conditionalFormatting>
  <conditionalFormatting sqref="J3524">
    <cfRule type="notContainsBlanks" dxfId="9086" priority="9762">
      <formula>LEN(TRIM(J3524))&gt;0</formula>
    </cfRule>
  </conditionalFormatting>
  <conditionalFormatting sqref="K3524">
    <cfRule type="notContainsBlanks" dxfId="9085" priority="9761">
      <formula>LEN(TRIM(K3524))&gt;0</formula>
    </cfRule>
  </conditionalFormatting>
  <conditionalFormatting sqref="M3524">
    <cfRule type="containsText" dxfId="9084" priority="9760" operator="containsText" text="Complete">
      <formula>NOT(ISERROR(SEARCH("Complete",M3524)))</formula>
    </cfRule>
  </conditionalFormatting>
  <conditionalFormatting sqref="I3524">
    <cfRule type="cellIs" dxfId="9083" priority="9759" operator="greaterThan">
      <formula>2.35</formula>
    </cfRule>
  </conditionalFormatting>
  <conditionalFormatting sqref="J3525">
    <cfRule type="notContainsBlanks" dxfId="9082" priority="9758">
      <formula>LEN(TRIM(J3525))&gt;0</formula>
    </cfRule>
  </conditionalFormatting>
  <conditionalFormatting sqref="K3525">
    <cfRule type="notContainsBlanks" dxfId="9081" priority="9757">
      <formula>LEN(TRIM(K3525))&gt;0</formula>
    </cfRule>
  </conditionalFormatting>
  <conditionalFormatting sqref="M3525">
    <cfRule type="containsText" dxfId="9080" priority="9756" operator="containsText" text="Complete">
      <formula>NOT(ISERROR(SEARCH("Complete",M3525)))</formula>
    </cfRule>
  </conditionalFormatting>
  <conditionalFormatting sqref="I3525">
    <cfRule type="cellIs" dxfId="9079" priority="9755" operator="greaterThan">
      <formula>2.35</formula>
    </cfRule>
  </conditionalFormatting>
  <conditionalFormatting sqref="J3526">
    <cfRule type="notContainsBlanks" dxfId="9078" priority="9754">
      <formula>LEN(TRIM(J3526))&gt;0</formula>
    </cfRule>
  </conditionalFormatting>
  <conditionalFormatting sqref="K3526">
    <cfRule type="notContainsBlanks" dxfId="9077" priority="9753">
      <formula>LEN(TRIM(K3526))&gt;0</formula>
    </cfRule>
  </conditionalFormatting>
  <conditionalFormatting sqref="M3526">
    <cfRule type="containsText" dxfId="9076" priority="9752" operator="containsText" text="Complete">
      <formula>NOT(ISERROR(SEARCH("Complete",M3526)))</formula>
    </cfRule>
  </conditionalFormatting>
  <conditionalFormatting sqref="I3526">
    <cfRule type="cellIs" dxfId="9075" priority="9751" operator="greaterThan">
      <formula>2.35</formula>
    </cfRule>
  </conditionalFormatting>
  <conditionalFormatting sqref="J3527">
    <cfRule type="notContainsBlanks" dxfId="9074" priority="9750">
      <formula>LEN(TRIM(J3527))&gt;0</formula>
    </cfRule>
  </conditionalFormatting>
  <conditionalFormatting sqref="K3527">
    <cfRule type="notContainsBlanks" dxfId="9073" priority="9749">
      <formula>LEN(TRIM(K3527))&gt;0</formula>
    </cfRule>
  </conditionalFormatting>
  <conditionalFormatting sqref="M3527">
    <cfRule type="containsText" dxfId="9072" priority="9748" operator="containsText" text="Complete">
      <formula>NOT(ISERROR(SEARCH("Complete",M3527)))</formula>
    </cfRule>
  </conditionalFormatting>
  <conditionalFormatting sqref="I3527">
    <cfRule type="cellIs" dxfId="9071" priority="9747" operator="greaterThan">
      <formula>2.35</formula>
    </cfRule>
  </conditionalFormatting>
  <conditionalFormatting sqref="J3528">
    <cfRule type="notContainsBlanks" dxfId="9070" priority="9746">
      <formula>LEN(TRIM(J3528))&gt;0</formula>
    </cfRule>
  </conditionalFormatting>
  <conditionalFormatting sqref="K3528">
    <cfRule type="notContainsBlanks" dxfId="9069" priority="9745">
      <formula>LEN(TRIM(K3528))&gt;0</formula>
    </cfRule>
  </conditionalFormatting>
  <conditionalFormatting sqref="M3528">
    <cfRule type="containsText" dxfId="9068" priority="9744" operator="containsText" text="Complete">
      <formula>NOT(ISERROR(SEARCH("Complete",M3528)))</formula>
    </cfRule>
  </conditionalFormatting>
  <conditionalFormatting sqref="I3528">
    <cfRule type="cellIs" dxfId="9067" priority="9743" operator="greaterThan">
      <formula>2.35</formula>
    </cfRule>
  </conditionalFormatting>
  <conditionalFormatting sqref="J3529">
    <cfRule type="notContainsBlanks" dxfId="9066" priority="9742">
      <formula>LEN(TRIM(J3529))&gt;0</formula>
    </cfRule>
  </conditionalFormatting>
  <conditionalFormatting sqref="K3529">
    <cfRule type="notContainsBlanks" dxfId="9065" priority="9741">
      <formula>LEN(TRIM(K3529))&gt;0</formula>
    </cfRule>
  </conditionalFormatting>
  <conditionalFormatting sqref="M3529">
    <cfRule type="containsText" dxfId="9064" priority="9740" operator="containsText" text="Complete">
      <formula>NOT(ISERROR(SEARCH("Complete",M3529)))</formula>
    </cfRule>
  </conditionalFormatting>
  <conditionalFormatting sqref="I3529">
    <cfRule type="cellIs" dxfId="9063" priority="9739" operator="greaterThan">
      <formula>2.35</formula>
    </cfRule>
  </conditionalFormatting>
  <conditionalFormatting sqref="J3530">
    <cfRule type="notContainsBlanks" dxfId="9062" priority="9738">
      <formula>LEN(TRIM(J3530))&gt;0</formula>
    </cfRule>
  </conditionalFormatting>
  <conditionalFormatting sqref="K3530">
    <cfRule type="notContainsBlanks" dxfId="9061" priority="9737">
      <formula>LEN(TRIM(K3530))&gt;0</formula>
    </cfRule>
  </conditionalFormatting>
  <conditionalFormatting sqref="M3530">
    <cfRule type="containsText" dxfId="9060" priority="9736" operator="containsText" text="Complete">
      <formula>NOT(ISERROR(SEARCH("Complete",M3530)))</formula>
    </cfRule>
  </conditionalFormatting>
  <conditionalFormatting sqref="I3530">
    <cfRule type="cellIs" dxfId="9059" priority="9735" operator="greaterThan">
      <formula>2.35</formula>
    </cfRule>
  </conditionalFormatting>
  <conditionalFormatting sqref="J3531">
    <cfRule type="notContainsBlanks" dxfId="9058" priority="9734">
      <formula>LEN(TRIM(J3531))&gt;0</formula>
    </cfRule>
  </conditionalFormatting>
  <conditionalFormatting sqref="K3531">
    <cfRule type="notContainsBlanks" dxfId="9057" priority="9733">
      <formula>LEN(TRIM(K3531))&gt;0</formula>
    </cfRule>
  </conditionalFormatting>
  <conditionalFormatting sqref="M3531">
    <cfRule type="containsText" dxfId="9056" priority="9732" operator="containsText" text="Complete">
      <formula>NOT(ISERROR(SEARCH("Complete",M3531)))</formula>
    </cfRule>
  </conditionalFormatting>
  <conditionalFormatting sqref="I3531">
    <cfRule type="cellIs" dxfId="9055" priority="9731" operator="greaterThan">
      <formula>2.35</formula>
    </cfRule>
  </conditionalFormatting>
  <conditionalFormatting sqref="J3532">
    <cfRule type="notContainsBlanks" dxfId="9054" priority="9730">
      <formula>LEN(TRIM(J3532))&gt;0</formula>
    </cfRule>
  </conditionalFormatting>
  <conditionalFormatting sqref="K3532">
    <cfRule type="notContainsBlanks" dxfId="9053" priority="9729">
      <formula>LEN(TRIM(K3532))&gt;0</formula>
    </cfRule>
  </conditionalFormatting>
  <conditionalFormatting sqref="M3532">
    <cfRule type="containsText" dxfId="9052" priority="9728" operator="containsText" text="Complete">
      <formula>NOT(ISERROR(SEARCH("Complete",M3532)))</formula>
    </cfRule>
  </conditionalFormatting>
  <conditionalFormatting sqref="I3532">
    <cfRule type="cellIs" dxfId="9051" priority="9727" operator="greaterThan">
      <formula>2.35</formula>
    </cfRule>
  </conditionalFormatting>
  <conditionalFormatting sqref="J3533">
    <cfRule type="notContainsBlanks" dxfId="9050" priority="9726">
      <formula>LEN(TRIM(J3533))&gt;0</formula>
    </cfRule>
  </conditionalFormatting>
  <conditionalFormatting sqref="K3533">
    <cfRule type="notContainsBlanks" dxfId="9049" priority="9725">
      <formula>LEN(TRIM(K3533))&gt;0</formula>
    </cfRule>
  </conditionalFormatting>
  <conditionalFormatting sqref="M3533">
    <cfRule type="containsText" dxfId="9048" priority="9724" operator="containsText" text="Complete">
      <formula>NOT(ISERROR(SEARCH("Complete",M3533)))</formula>
    </cfRule>
  </conditionalFormatting>
  <conditionalFormatting sqref="I3533">
    <cfRule type="cellIs" dxfId="9047" priority="9723" operator="greaterThan">
      <formula>2.35</formula>
    </cfRule>
  </conditionalFormatting>
  <conditionalFormatting sqref="J3535">
    <cfRule type="notContainsBlanks" dxfId="9046" priority="9718">
      <formula>LEN(TRIM(J3535))&gt;0</formula>
    </cfRule>
  </conditionalFormatting>
  <conditionalFormatting sqref="K3535">
    <cfRule type="notContainsBlanks" dxfId="9045" priority="9717">
      <formula>LEN(TRIM(K3535))&gt;0</formula>
    </cfRule>
  </conditionalFormatting>
  <conditionalFormatting sqref="M3535">
    <cfRule type="containsText" dxfId="9044" priority="9716" operator="containsText" text="Complete">
      <formula>NOT(ISERROR(SEARCH("Complete",M3535)))</formula>
    </cfRule>
  </conditionalFormatting>
  <conditionalFormatting sqref="I3535">
    <cfRule type="cellIs" dxfId="9043" priority="9715" operator="greaterThan">
      <formula>2.35</formula>
    </cfRule>
  </conditionalFormatting>
  <conditionalFormatting sqref="J3536">
    <cfRule type="notContainsBlanks" dxfId="9042" priority="9714">
      <formula>LEN(TRIM(J3536))&gt;0</formula>
    </cfRule>
  </conditionalFormatting>
  <conditionalFormatting sqref="K3536">
    <cfRule type="notContainsBlanks" dxfId="9041" priority="9713">
      <formula>LEN(TRIM(K3536))&gt;0</formula>
    </cfRule>
  </conditionalFormatting>
  <conditionalFormatting sqref="M3536">
    <cfRule type="containsText" dxfId="9040" priority="9712" operator="containsText" text="Complete">
      <formula>NOT(ISERROR(SEARCH("Complete",M3536)))</formula>
    </cfRule>
  </conditionalFormatting>
  <conditionalFormatting sqref="I3536">
    <cfRule type="cellIs" dxfId="9039" priority="9711" operator="greaterThan">
      <formula>2.35</formula>
    </cfRule>
  </conditionalFormatting>
  <conditionalFormatting sqref="J3537">
    <cfRule type="notContainsBlanks" dxfId="9038" priority="9710">
      <formula>LEN(TRIM(J3537))&gt;0</formula>
    </cfRule>
  </conditionalFormatting>
  <conditionalFormatting sqref="K3537">
    <cfRule type="notContainsBlanks" dxfId="9037" priority="9709">
      <formula>LEN(TRIM(K3537))&gt;0</formula>
    </cfRule>
  </conditionalFormatting>
  <conditionalFormatting sqref="M3537">
    <cfRule type="containsText" dxfId="9036" priority="9708" operator="containsText" text="Complete">
      <formula>NOT(ISERROR(SEARCH("Complete",M3537)))</formula>
    </cfRule>
  </conditionalFormatting>
  <conditionalFormatting sqref="I3537">
    <cfRule type="cellIs" dxfId="9035" priority="9707" operator="greaterThan">
      <formula>2.35</formula>
    </cfRule>
  </conditionalFormatting>
  <conditionalFormatting sqref="J3538">
    <cfRule type="notContainsBlanks" dxfId="9034" priority="9706">
      <formula>LEN(TRIM(J3538))&gt;0</formula>
    </cfRule>
  </conditionalFormatting>
  <conditionalFormatting sqref="K3538">
    <cfRule type="notContainsBlanks" dxfId="9033" priority="9705">
      <formula>LEN(TRIM(K3538))&gt;0</formula>
    </cfRule>
  </conditionalFormatting>
  <conditionalFormatting sqref="M3538">
    <cfRule type="containsText" dxfId="9032" priority="9704" operator="containsText" text="Complete">
      <formula>NOT(ISERROR(SEARCH("Complete",M3538)))</formula>
    </cfRule>
  </conditionalFormatting>
  <conditionalFormatting sqref="I3538">
    <cfRule type="cellIs" dxfId="9031" priority="9703" operator="greaterThan">
      <formula>2.35</formula>
    </cfRule>
  </conditionalFormatting>
  <conditionalFormatting sqref="J3539">
    <cfRule type="notContainsBlanks" dxfId="9030" priority="9702">
      <formula>LEN(TRIM(J3539))&gt;0</formula>
    </cfRule>
  </conditionalFormatting>
  <conditionalFormatting sqref="K3539">
    <cfRule type="notContainsBlanks" dxfId="9029" priority="9701">
      <formula>LEN(TRIM(K3539))&gt;0</formula>
    </cfRule>
  </conditionalFormatting>
  <conditionalFormatting sqref="M3539">
    <cfRule type="containsText" dxfId="9028" priority="9700" operator="containsText" text="Complete">
      <formula>NOT(ISERROR(SEARCH("Complete",M3539)))</formula>
    </cfRule>
  </conditionalFormatting>
  <conditionalFormatting sqref="I3539">
    <cfRule type="cellIs" dxfId="9027" priority="9699" operator="greaterThan">
      <formula>2.35</formula>
    </cfRule>
  </conditionalFormatting>
  <conditionalFormatting sqref="J3540">
    <cfRule type="notContainsBlanks" dxfId="9026" priority="9698">
      <formula>LEN(TRIM(J3540))&gt;0</formula>
    </cfRule>
  </conditionalFormatting>
  <conditionalFormatting sqref="K3540">
    <cfRule type="notContainsBlanks" dxfId="9025" priority="9697">
      <formula>LEN(TRIM(K3540))&gt;0</formula>
    </cfRule>
  </conditionalFormatting>
  <conditionalFormatting sqref="M3540">
    <cfRule type="containsText" dxfId="9024" priority="9696" operator="containsText" text="Complete">
      <formula>NOT(ISERROR(SEARCH("Complete",M3540)))</formula>
    </cfRule>
  </conditionalFormatting>
  <conditionalFormatting sqref="I3540">
    <cfRule type="cellIs" dxfId="9023" priority="9695" operator="greaterThan">
      <formula>2.35</formula>
    </cfRule>
  </conditionalFormatting>
  <conditionalFormatting sqref="J3541">
    <cfRule type="notContainsBlanks" dxfId="9022" priority="9694">
      <formula>LEN(TRIM(J3541))&gt;0</formula>
    </cfRule>
  </conditionalFormatting>
  <conditionalFormatting sqref="K3541">
    <cfRule type="notContainsBlanks" dxfId="9021" priority="9693">
      <formula>LEN(TRIM(K3541))&gt;0</formula>
    </cfRule>
  </conditionalFormatting>
  <conditionalFormatting sqref="M3541">
    <cfRule type="containsText" dxfId="9020" priority="9692" operator="containsText" text="Complete">
      <formula>NOT(ISERROR(SEARCH("Complete",M3541)))</formula>
    </cfRule>
  </conditionalFormatting>
  <conditionalFormatting sqref="I3541">
    <cfRule type="cellIs" dxfId="9019" priority="9691" operator="greaterThan">
      <formula>2.35</formula>
    </cfRule>
  </conditionalFormatting>
  <conditionalFormatting sqref="J3542">
    <cfRule type="notContainsBlanks" dxfId="9018" priority="9690">
      <formula>LEN(TRIM(J3542))&gt;0</formula>
    </cfRule>
  </conditionalFormatting>
  <conditionalFormatting sqref="K3542">
    <cfRule type="notContainsBlanks" dxfId="9017" priority="9689">
      <formula>LEN(TRIM(K3542))&gt;0</formula>
    </cfRule>
  </conditionalFormatting>
  <conditionalFormatting sqref="M3542">
    <cfRule type="containsText" dxfId="9016" priority="9688" operator="containsText" text="Complete">
      <formula>NOT(ISERROR(SEARCH("Complete",M3542)))</formula>
    </cfRule>
  </conditionalFormatting>
  <conditionalFormatting sqref="I3542">
    <cfRule type="cellIs" dxfId="9015" priority="9687" operator="greaterThan">
      <formula>2.35</formula>
    </cfRule>
  </conditionalFormatting>
  <conditionalFormatting sqref="J3543">
    <cfRule type="notContainsBlanks" dxfId="9014" priority="9686">
      <formula>LEN(TRIM(J3543))&gt;0</formula>
    </cfRule>
  </conditionalFormatting>
  <conditionalFormatting sqref="K3543">
    <cfRule type="notContainsBlanks" dxfId="9013" priority="9685">
      <formula>LEN(TRIM(K3543))&gt;0</formula>
    </cfRule>
  </conditionalFormatting>
  <conditionalFormatting sqref="M3543">
    <cfRule type="containsText" dxfId="9012" priority="9684" operator="containsText" text="Complete">
      <formula>NOT(ISERROR(SEARCH("Complete",M3543)))</formula>
    </cfRule>
  </conditionalFormatting>
  <conditionalFormatting sqref="I3543">
    <cfRule type="cellIs" dxfId="9011" priority="9683" operator="greaterThan">
      <formula>2.35</formula>
    </cfRule>
  </conditionalFormatting>
  <conditionalFormatting sqref="J3544">
    <cfRule type="notContainsBlanks" dxfId="9010" priority="9682">
      <formula>LEN(TRIM(J3544))&gt;0</formula>
    </cfRule>
  </conditionalFormatting>
  <conditionalFormatting sqref="K3544">
    <cfRule type="notContainsBlanks" dxfId="9009" priority="9681">
      <formula>LEN(TRIM(K3544))&gt;0</formula>
    </cfRule>
  </conditionalFormatting>
  <conditionalFormatting sqref="M3544">
    <cfRule type="containsText" dxfId="9008" priority="9680" operator="containsText" text="Complete">
      <formula>NOT(ISERROR(SEARCH("Complete",M3544)))</formula>
    </cfRule>
  </conditionalFormatting>
  <conditionalFormatting sqref="I3544">
    <cfRule type="cellIs" dxfId="9007" priority="9679" operator="greaterThan">
      <formula>2.35</formula>
    </cfRule>
  </conditionalFormatting>
  <conditionalFormatting sqref="J3545">
    <cfRule type="notContainsBlanks" dxfId="9006" priority="9678">
      <formula>LEN(TRIM(J3545))&gt;0</formula>
    </cfRule>
  </conditionalFormatting>
  <conditionalFormatting sqref="K3545">
    <cfRule type="notContainsBlanks" dxfId="9005" priority="9677">
      <formula>LEN(TRIM(K3545))&gt;0</formula>
    </cfRule>
  </conditionalFormatting>
  <conditionalFormatting sqref="M3545">
    <cfRule type="containsText" dxfId="9004" priority="9676" operator="containsText" text="Complete">
      <formula>NOT(ISERROR(SEARCH("Complete",M3545)))</formula>
    </cfRule>
  </conditionalFormatting>
  <conditionalFormatting sqref="I3545">
    <cfRule type="cellIs" dxfId="9003" priority="9675" operator="greaterThan">
      <formula>2.35</formula>
    </cfRule>
  </conditionalFormatting>
  <conditionalFormatting sqref="J3546">
    <cfRule type="notContainsBlanks" dxfId="9002" priority="9674">
      <formula>LEN(TRIM(J3546))&gt;0</formula>
    </cfRule>
  </conditionalFormatting>
  <conditionalFormatting sqref="K3546">
    <cfRule type="notContainsBlanks" dxfId="9001" priority="9673">
      <formula>LEN(TRIM(K3546))&gt;0</formula>
    </cfRule>
  </conditionalFormatting>
  <conditionalFormatting sqref="M3546">
    <cfRule type="containsText" dxfId="9000" priority="9672" operator="containsText" text="Complete">
      <formula>NOT(ISERROR(SEARCH("Complete",M3546)))</formula>
    </cfRule>
  </conditionalFormatting>
  <conditionalFormatting sqref="I3546">
    <cfRule type="cellIs" dxfId="8999" priority="9671" operator="greaterThan">
      <formula>2.35</formula>
    </cfRule>
  </conditionalFormatting>
  <conditionalFormatting sqref="J3547">
    <cfRule type="notContainsBlanks" dxfId="8998" priority="9670">
      <formula>LEN(TRIM(J3547))&gt;0</formula>
    </cfRule>
  </conditionalFormatting>
  <conditionalFormatting sqref="K3547">
    <cfRule type="notContainsBlanks" dxfId="8997" priority="9669">
      <formula>LEN(TRIM(K3547))&gt;0</formula>
    </cfRule>
  </conditionalFormatting>
  <conditionalFormatting sqref="M3547">
    <cfRule type="containsText" dxfId="8996" priority="9668" operator="containsText" text="Complete">
      <formula>NOT(ISERROR(SEARCH("Complete",M3547)))</formula>
    </cfRule>
  </conditionalFormatting>
  <conditionalFormatting sqref="I3547">
    <cfRule type="cellIs" dxfId="8995" priority="9667" operator="greaterThan">
      <formula>2.35</formula>
    </cfRule>
  </conditionalFormatting>
  <conditionalFormatting sqref="J3548">
    <cfRule type="notContainsBlanks" dxfId="8994" priority="9666">
      <formula>LEN(TRIM(J3548))&gt;0</formula>
    </cfRule>
  </conditionalFormatting>
  <conditionalFormatting sqref="K3548">
    <cfRule type="notContainsBlanks" dxfId="8993" priority="9665">
      <formula>LEN(TRIM(K3548))&gt;0</formula>
    </cfRule>
  </conditionalFormatting>
  <conditionalFormatting sqref="M3548">
    <cfRule type="containsText" dxfId="8992" priority="9664" operator="containsText" text="Complete">
      <formula>NOT(ISERROR(SEARCH("Complete",M3548)))</formula>
    </cfRule>
  </conditionalFormatting>
  <conditionalFormatting sqref="I3548">
    <cfRule type="cellIs" dxfId="8991" priority="9663" operator="greaterThan">
      <formula>2.35</formula>
    </cfRule>
  </conditionalFormatting>
  <conditionalFormatting sqref="J3549">
    <cfRule type="notContainsBlanks" dxfId="8990" priority="9662">
      <formula>LEN(TRIM(J3549))&gt;0</formula>
    </cfRule>
  </conditionalFormatting>
  <conditionalFormatting sqref="K3549">
    <cfRule type="notContainsBlanks" dxfId="8989" priority="9661">
      <formula>LEN(TRIM(K3549))&gt;0</formula>
    </cfRule>
  </conditionalFormatting>
  <conditionalFormatting sqref="M3549">
    <cfRule type="containsText" dxfId="8988" priority="9660" operator="containsText" text="Complete">
      <formula>NOT(ISERROR(SEARCH("Complete",M3549)))</formula>
    </cfRule>
  </conditionalFormatting>
  <conditionalFormatting sqref="I3549">
    <cfRule type="cellIs" dxfId="8987" priority="9659" operator="greaterThan">
      <formula>2.35</formula>
    </cfRule>
  </conditionalFormatting>
  <conditionalFormatting sqref="J3550">
    <cfRule type="notContainsBlanks" dxfId="8986" priority="9658">
      <formula>LEN(TRIM(J3550))&gt;0</formula>
    </cfRule>
  </conditionalFormatting>
  <conditionalFormatting sqref="K3550">
    <cfRule type="notContainsBlanks" dxfId="8985" priority="9657">
      <formula>LEN(TRIM(K3550))&gt;0</formula>
    </cfRule>
  </conditionalFormatting>
  <conditionalFormatting sqref="M3550">
    <cfRule type="containsText" dxfId="8984" priority="9656" operator="containsText" text="Complete">
      <formula>NOT(ISERROR(SEARCH("Complete",M3550)))</formula>
    </cfRule>
  </conditionalFormatting>
  <conditionalFormatting sqref="I3550">
    <cfRule type="cellIs" dxfId="8983" priority="9655" operator="greaterThan">
      <formula>2.35</formula>
    </cfRule>
  </conditionalFormatting>
  <conditionalFormatting sqref="J3551">
    <cfRule type="notContainsBlanks" dxfId="8982" priority="9654">
      <formula>LEN(TRIM(J3551))&gt;0</formula>
    </cfRule>
  </conditionalFormatting>
  <conditionalFormatting sqref="K3551">
    <cfRule type="notContainsBlanks" dxfId="8981" priority="9653">
      <formula>LEN(TRIM(K3551))&gt;0</formula>
    </cfRule>
  </conditionalFormatting>
  <conditionalFormatting sqref="M3551">
    <cfRule type="containsText" dxfId="8980" priority="9652" operator="containsText" text="Complete">
      <formula>NOT(ISERROR(SEARCH("Complete",M3551)))</formula>
    </cfRule>
  </conditionalFormatting>
  <conditionalFormatting sqref="I3551">
    <cfRule type="cellIs" dxfId="8979" priority="9651" operator="greaterThan">
      <formula>2.35</formula>
    </cfRule>
  </conditionalFormatting>
  <conditionalFormatting sqref="J3552">
    <cfRule type="notContainsBlanks" dxfId="8978" priority="9650">
      <formula>LEN(TRIM(J3552))&gt;0</formula>
    </cfRule>
  </conditionalFormatting>
  <conditionalFormatting sqref="K3552">
    <cfRule type="notContainsBlanks" dxfId="8977" priority="9649">
      <formula>LEN(TRIM(K3552))&gt;0</formula>
    </cfRule>
  </conditionalFormatting>
  <conditionalFormatting sqref="M3552">
    <cfRule type="containsText" dxfId="8976" priority="9648" operator="containsText" text="Complete">
      <formula>NOT(ISERROR(SEARCH("Complete",M3552)))</formula>
    </cfRule>
  </conditionalFormatting>
  <conditionalFormatting sqref="I3552">
    <cfRule type="cellIs" dxfId="8975" priority="9647" operator="greaterThan">
      <formula>2.35</formula>
    </cfRule>
  </conditionalFormatting>
  <conditionalFormatting sqref="J3553">
    <cfRule type="notContainsBlanks" dxfId="8974" priority="9646">
      <formula>LEN(TRIM(J3553))&gt;0</formula>
    </cfRule>
  </conditionalFormatting>
  <conditionalFormatting sqref="K3553">
    <cfRule type="notContainsBlanks" dxfId="8973" priority="9645">
      <formula>LEN(TRIM(K3553))&gt;0</formula>
    </cfRule>
  </conditionalFormatting>
  <conditionalFormatting sqref="M3553">
    <cfRule type="containsText" dxfId="8972" priority="9644" operator="containsText" text="Complete">
      <formula>NOT(ISERROR(SEARCH("Complete",M3553)))</formula>
    </cfRule>
  </conditionalFormatting>
  <conditionalFormatting sqref="I3553">
    <cfRule type="cellIs" dxfId="8971" priority="9643" operator="greaterThan">
      <formula>2.35</formula>
    </cfRule>
  </conditionalFormatting>
  <conditionalFormatting sqref="J3554">
    <cfRule type="notContainsBlanks" dxfId="8970" priority="9642">
      <formula>LEN(TRIM(J3554))&gt;0</formula>
    </cfRule>
  </conditionalFormatting>
  <conditionalFormatting sqref="K3554">
    <cfRule type="notContainsBlanks" dxfId="8969" priority="9641">
      <formula>LEN(TRIM(K3554))&gt;0</formula>
    </cfRule>
  </conditionalFormatting>
  <conditionalFormatting sqref="M3554">
    <cfRule type="containsText" dxfId="8968" priority="9640" operator="containsText" text="Complete">
      <formula>NOT(ISERROR(SEARCH("Complete",M3554)))</formula>
    </cfRule>
  </conditionalFormatting>
  <conditionalFormatting sqref="I3554">
    <cfRule type="cellIs" dxfId="8967" priority="9639" operator="greaterThan">
      <formula>2.35</formula>
    </cfRule>
  </conditionalFormatting>
  <conditionalFormatting sqref="J3555">
    <cfRule type="notContainsBlanks" dxfId="8966" priority="9638">
      <formula>LEN(TRIM(J3555))&gt;0</formula>
    </cfRule>
  </conditionalFormatting>
  <conditionalFormatting sqref="K3555">
    <cfRule type="notContainsBlanks" dxfId="8965" priority="9637">
      <formula>LEN(TRIM(K3555))&gt;0</formula>
    </cfRule>
  </conditionalFormatting>
  <conditionalFormatting sqref="M3555">
    <cfRule type="containsText" dxfId="8964" priority="9636" operator="containsText" text="Complete">
      <formula>NOT(ISERROR(SEARCH("Complete",M3555)))</formula>
    </cfRule>
  </conditionalFormatting>
  <conditionalFormatting sqref="I3555">
    <cfRule type="cellIs" dxfId="8963" priority="9635" operator="greaterThan">
      <formula>2.35</formula>
    </cfRule>
  </conditionalFormatting>
  <conditionalFormatting sqref="J3556">
    <cfRule type="notContainsBlanks" dxfId="8962" priority="9634">
      <formula>LEN(TRIM(J3556))&gt;0</formula>
    </cfRule>
  </conditionalFormatting>
  <conditionalFormatting sqref="K3556">
    <cfRule type="notContainsBlanks" dxfId="8961" priority="9633">
      <formula>LEN(TRIM(K3556))&gt;0</formula>
    </cfRule>
  </conditionalFormatting>
  <conditionalFormatting sqref="M3556">
    <cfRule type="containsText" dxfId="8960" priority="9632" operator="containsText" text="Complete">
      <formula>NOT(ISERROR(SEARCH("Complete",M3556)))</formula>
    </cfRule>
  </conditionalFormatting>
  <conditionalFormatting sqref="I3556">
    <cfRule type="cellIs" dxfId="8959" priority="9631" operator="greaterThan">
      <formula>2.35</formula>
    </cfRule>
  </conditionalFormatting>
  <conditionalFormatting sqref="J3557">
    <cfRule type="notContainsBlanks" dxfId="8958" priority="9630">
      <formula>LEN(TRIM(J3557))&gt;0</formula>
    </cfRule>
  </conditionalFormatting>
  <conditionalFormatting sqref="K3557">
    <cfRule type="notContainsBlanks" dxfId="8957" priority="9629">
      <formula>LEN(TRIM(K3557))&gt;0</formula>
    </cfRule>
  </conditionalFormatting>
  <conditionalFormatting sqref="M3557">
    <cfRule type="containsText" dxfId="8956" priority="9628" operator="containsText" text="Complete">
      <formula>NOT(ISERROR(SEARCH("Complete",M3557)))</formula>
    </cfRule>
  </conditionalFormatting>
  <conditionalFormatting sqref="I3557">
    <cfRule type="cellIs" dxfId="8955" priority="9627" operator="greaterThan">
      <formula>2.35</formula>
    </cfRule>
  </conditionalFormatting>
  <conditionalFormatting sqref="J3558">
    <cfRule type="notContainsBlanks" dxfId="8954" priority="9626">
      <formula>LEN(TRIM(J3558))&gt;0</formula>
    </cfRule>
  </conditionalFormatting>
  <conditionalFormatting sqref="K3558">
    <cfRule type="notContainsBlanks" dxfId="8953" priority="9625">
      <formula>LEN(TRIM(K3558))&gt;0</formula>
    </cfRule>
  </conditionalFormatting>
  <conditionalFormatting sqref="M3558">
    <cfRule type="containsText" dxfId="8952" priority="9624" operator="containsText" text="Complete">
      <formula>NOT(ISERROR(SEARCH("Complete",M3558)))</formula>
    </cfRule>
  </conditionalFormatting>
  <conditionalFormatting sqref="I3558">
    <cfRule type="cellIs" dxfId="8951" priority="9623" operator="greaterThan">
      <formula>2.35</formula>
    </cfRule>
  </conditionalFormatting>
  <conditionalFormatting sqref="J3559">
    <cfRule type="notContainsBlanks" dxfId="8950" priority="9622">
      <formula>LEN(TRIM(J3559))&gt;0</formula>
    </cfRule>
  </conditionalFormatting>
  <conditionalFormatting sqref="K3559">
    <cfRule type="notContainsBlanks" dxfId="8949" priority="9621">
      <formula>LEN(TRIM(K3559))&gt;0</formula>
    </cfRule>
  </conditionalFormatting>
  <conditionalFormatting sqref="M3559">
    <cfRule type="containsText" dxfId="8948" priority="9620" operator="containsText" text="Complete">
      <formula>NOT(ISERROR(SEARCH("Complete",M3559)))</formula>
    </cfRule>
  </conditionalFormatting>
  <conditionalFormatting sqref="I3559">
    <cfRule type="cellIs" dxfId="8947" priority="9619" operator="greaterThan">
      <formula>2.35</formula>
    </cfRule>
  </conditionalFormatting>
  <conditionalFormatting sqref="J3560">
    <cfRule type="notContainsBlanks" dxfId="8946" priority="9618">
      <formula>LEN(TRIM(J3560))&gt;0</formula>
    </cfRule>
  </conditionalFormatting>
  <conditionalFormatting sqref="K3560">
    <cfRule type="notContainsBlanks" dxfId="8945" priority="9617">
      <formula>LEN(TRIM(K3560))&gt;0</formula>
    </cfRule>
  </conditionalFormatting>
  <conditionalFormatting sqref="M3560">
    <cfRule type="containsText" dxfId="8944" priority="9616" operator="containsText" text="Complete">
      <formula>NOT(ISERROR(SEARCH("Complete",M3560)))</formula>
    </cfRule>
  </conditionalFormatting>
  <conditionalFormatting sqref="I3560">
    <cfRule type="cellIs" dxfId="8943" priority="9615" operator="greaterThan">
      <formula>2.35</formula>
    </cfRule>
  </conditionalFormatting>
  <conditionalFormatting sqref="J3561">
    <cfRule type="notContainsBlanks" dxfId="8942" priority="9614">
      <formula>LEN(TRIM(J3561))&gt;0</formula>
    </cfRule>
  </conditionalFormatting>
  <conditionalFormatting sqref="K3561">
    <cfRule type="notContainsBlanks" dxfId="8941" priority="9613">
      <formula>LEN(TRIM(K3561))&gt;0</formula>
    </cfRule>
  </conditionalFormatting>
  <conditionalFormatting sqref="M3561">
    <cfRule type="containsText" dxfId="8940" priority="9612" operator="containsText" text="Complete">
      <formula>NOT(ISERROR(SEARCH("Complete",M3561)))</formula>
    </cfRule>
  </conditionalFormatting>
  <conditionalFormatting sqref="I3561">
    <cfRule type="cellIs" dxfId="8939" priority="9611" operator="greaterThan">
      <formula>2.35</formula>
    </cfRule>
  </conditionalFormatting>
  <conditionalFormatting sqref="J3562">
    <cfRule type="notContainsBlanks" dxfId="8938" priority="9610">
      <formula>LEN(TRIM(J3562))&gt;0</formula>
    </cfRule>
  </conditionalFormatting>
  <conditionalFormatting sqref="K3562">
    <cfRule type="notContainsBlanks" dxfId="8937" priority="9609">
      <formula>LEN(TRIM(K3562))&gt;0</formula>
    </cfRule>
  </conditionalFormatting>
  <conditionalFormatting sqref="M3562">
    <cfRule type="containsText" dxfId="8936" priority="9608" operator="containsText" text="Complete">
      <formula>NOT(ISERROR(SEARCH("Complete",M3562)))</formula>
    </cfRule>
  </conditionalFormatting>
  <conditionalFormatting sqref="I3562">
    <cfRule type="cellIs" dxfId="8935" priority="9607" operator="greaterThan">
      <formula>2.35</formula>
    </cfRule>
  </conditionalFormatting>
  <conditionalFormatting sqref="J3563">
    <cfRule type="notContainsBlanks" dxfId="8934" priority="9606">
      <formula>LEN(TRIM(J3563))&gt;0</formula>
    </cfRule>
  </conditionalFormatting>
  <conditionalFormatting sqref="K3563">
    <cfRule type="notContainsBlanks" dxfId="8933" priority="9605">
      <formula>LEN(TRIM(K3563))&gt;0</formula>
    </cfRule>
  </conditionalFormatting>
  <conditionalFormatting sqref="M3563">
    <cfRule type="containsText" dxfId="8932" priority="9604" operator="containsText" text="Complete">
      <formula>NOT(ISERROR(SEARCH("Complete",M3563)))</formula>
    </cfRule>
  </conditionalFormatting>
  <conditionalFormatting sqref="I3563">
    <cfRule type="cellIs" dxfId="8931" priority="9603" operator="greaterThan">
      <formula>2.35</formula>
    </cfRule>
  </conditionalFormatting>
  <conditionalFormatting sqref="J3564">
    <cfRule type="notContainsBlanks" dxfId="8930" priority="9602">
      <formula>LEN(TRIM(J3564))&gt;0</formula>
    </cfRule>
  </conditionalFormatting>
  <conditionalFormatting sqref="K3564">
    <cfRule type="notContainsBlanks" dxfId="8929" priority="9601">
      <formula>LEN(TRIM(K3564))&gt;0</formula>
    </cfRule>
  </conditionalFormatting>
  <conditionalFormatting sqref="M3564">
    <cfRule type="containsText" dxfId="8928" priority="9600" operator="containsText" text="Complete">
      <formula>NOT(ISERROR(SEARCH("Complete",M3564)))</formula>
    </cfRule>
  </conditionalFormatting>
  <conditionalFormatting sqref="I3564">
    <cfRule type="cellIs" dxfId="8927" priority="9599" operator="greaterThan">
      <formula>2.35</formula>
    </cfRule>
  </conditionalFormatting>
  <conditionalFormatting sqref="J3565">
    <cfRule type="notContainsBlanks" dxfId="8926" priority="9598">
      <formula>LEN(TRIM(J3565))&gt;0</formula>
    </cfRule>
  </conditionalFormatting>
  <conditionalFormatting sqref="K3565">
    <cfRule type="notContainsBlanks" dxfId="8925" priority="9597">
      <formula>LEN(TRIM(K3565))&gt;0</formula>
    </cfRule>
  </conditionalFormatting>
  <conditionalFormatting sqref="M3565">
    <cfRule type="containsText" dxfId="8924" priority="9596" operator="containsText" text="Complete">
      <formula>NOT(ISERROR(SEARCH("Complete",M3565)))</formula>
    </cfRule>
  </conditionalFormatting>
  <conditionalFormatting sqref="I3565">
    <cfRule type="cellIs" dxfId="8923" priority="9595" operator="greaterThan">
      <formula>2.35</formula>
    </cfRule>
  </conditionalFormatting>
  <conditionalFormatting sqref="J3566">
    <cfRule type="notContainsBlanks" dxfId="8922" priority="9594">
      <formula>LEN(TRIM(J3566))&gt;0</formula>
    </cfRule>
  </conditionalFormatting>
  <conditionalFormatting sqref="K3566">
    <cfRule type="notContainsBlanks" dxfId="8921" priority="9593">
      <formula>LEN(TRIM(K3566))&gt;0</formula>
    </cfRule>
  </conditionalFormatting>
  <conditionalFormatting sqref="M3566">
    <cfRule type="containsText" dxfId="8920" priority="9592" operator="containsText" text="Complete">
      <formula>NOT(ISERROR(SEARCH("Complete",M3566)))</formula>
    </cfRule>
  </conditionalFormatting>
  <conditionalFormatting sqref="I3566">
    <cfRule type="cellIs" dxfId="8919" priority="9591" operator="greaterThan">
      <formula>2.35</formula>
    </cfRule>
  </conditionalFormatting>
  <conditionalFormatting sqref="J3567">
    <cfRule type="notContainsBlanks" dxfId="8918" priority="9590">
      <formula>LEN(TRIM(J3567))&gt;0</formula>
    </cfRule>
  </conditionalFormatting>
  <conditionalFormatting sqref="K3567">
    <cfRule type="notContainsBlanks" dxfId="8917" priority="9589">
      <formula>LEN(TRIM(K3567))&gt;0</formula>
    </cfRule>
  </conditionalFormatting>
  <conditionalFormatting sqref="M3567">
    <cfRule type="containsText" dxfId="8916" priority="9588" operator="containsText" text="Complete">
      <formula>NOT(ISERROR(SEARCH("Complete",M3567)))</formula>
    </cfRule>
  </conditionalFormatting>
  <conditionalFormatting sqref="I3567">
    <cfRule type="cellIs" dxfId="8915" priority="9587" operator="greaterThan">
      <formula>2.35</formula>
    </cfRule>
  </conditionalFormatting>
  <conditionalFormatting sqref="J3568">
    <cfRule type="notContainsBlanks" dxfId="8914" priority="9586">
      <formula>LEN(TRIM(J3568))&gt;0</formula>
    </cfRule>
  </conditionalFormatting>
  <conditionalFormatting sqref="K3568">
    <cfRule type="notContainsBlanks" dxfId="8913" priority="9585">
      <formula>LEN(TRIM(K3568))&gt;0</formula>
    </cfRule>
  </conditionalFormatting>
  <conditionalFormatting sqref="M3568">
    <cfRule type="containsText" dxfId="8912" priority="9584" operator="containsText" text="Complete">
      <formula>NOT(ISERROR(SEARCH("Complete",M3568)))</formula>
    </cfRule>
  </conditionalFormatting>
  <conditionalFormatting sqref="I3568">
    <cfRule type="cellIs" dxfId="8911" priority="9583" operator="greaterThan">
      <formula>2.35</formula>
    </cfRule>
  </conditionalFormatting>
  <conditionalFormatting sqref="J3569">
    <cfRule type="notContainsBlanks" dxfId="8910" priority="9582">
      <formula>LEN(TRIM(J3569))&gt;0</formula>
    </cfRule>
  </conditionalFormatting>
  <conditionalFormatting sqref="K3569">
    <cfRule type="notContainsBlanks" dxfId="8909" priority="9581">
      <formula>LEN(TRIM(K3569))&gt;0</formula>
    </cfRule>
  </conditionalFormatting>
  <conditionalFormatting sqref="M3569">
    <cfRule type="containsText" dxfId="8908" priority="9580" operator="containsText" text="Complete">
      <formula>NOT(ISERROR(SEARCH("Complete",M3569)))</formula>
    </cfRule>
  </conditionalFormatting>
  <conditionalFormatting sqref="I3569">
    <cfRule type="cellIs" dxfId="8907" priority="9579" operator="greaterThan">
      <formula>2.35</formula>
    </cfRule>
  </conditionalFormatting>
  <conditionalFormatting sqref="J3570">
    <cfRule type="notContainsBlanks" dxfId="8906" priority="9578">
      <formula>LEN(TRIM(J3570))&gt;0</formula>
    </cfRule>
  </conditionalFormatting>
  <conditionalFormatting sqref="K3570">
    <cfRule type="notContainsBlanks" dxfId="8905" priority="9577">
      <formula>LEN(TRIM(K3570))&gt;0</formula>
    </cfRule>
  </conditionalFormatting>
  <conditionalFormatting sqref="M3570">
    <cfRule type="containsText" dxfId="8904" priority="9576" operator="containsText" text="Complete">
      <formula>NOT(ISERROR(SEARCH("Complete",M3570)))</formula>
    </cfRule>
  </conditionalFormatting>
  <conditionalFormatting sqref="I3570">
    <cfRule type="cellIs" dxfId="8903" priority="9575" operator="greaterThan">
      <formula>2.35</formula>
    </cfRule>
  </conditionalFormatting>
  <conditionalFormatting sqref="J3571">
    <cfRule type="notContainsBlanks" dxfId="8902" priority="9574">
      <formula>LEN(TRIM(J3571))&gt;0</formula>
    </cfRule>
  </conditionalFormatting>
  <conditionalFormatting sqref="K3571">
    <cfRule type="notContainsBlanks" dxfId="8901" priority="9573">
      <formula>LEN(TRIM(K3571))&gt;0</formula>
    </cfRule>
  </conditionalFormatting>
  <conditionalFormatting sqref="M3571">
    <cfRule type="containsText" dxfId="8900" priority="9572" operator="containsText" text="Complete">
      <formula>NOT(ISERROR(SEARCH("Complete",M3571)))</formula>
    </cfRule>
  </conditionalFormatting>
  <conditionalFormatting sqref="I3571">
    <cfRule type="cellIs" dxfId="8899" priority="9571" operator="greaterThan">
      <formula>2.35</formula>
    </cfRule>
  </conditionalFormatting>
  <conditionalFormatting sqref="J3572">
    <cfRule type="notContainsBlanks" dxfId="8898" priority="9570">
      <formula>LEN(TRIM(J3572))&gt;0</formula>
    </cfRule>
  </conditionalFormatting>
  <conditionalFormatting sqref="K3572">
    <cfRule type="notContainsBlanks" dxfId="8897" priority="9569">
      <formula>LEN(TRIM(K3572))&gt;0</formula>
    </cfRule>
  </conditionalFormatting>
  <conditionalFormatting sqref="M3572">
    <cfRule type="containsText" dxfId="8896" priority="9568" operator="containsText" text="Complete">
      <formula>NOT(ISERROR(SEARCH("Complete",M3572)))</formula>
    </cfRule>
  </conditionalFormatting>
  <conditionalFormatting sqref="I3572">
    <cfRule type="cellIs" dxfId="8895" priority="9567" operator="greaterThan">
      <formula>2.35</formula>
    </cfRule>
  </conditionalFormatting>
  <conditionalFormatting sqref="J3573">
    <cfRule type="notContainsBlanks" dxfId="8894" priority="9566">
      <formula>LEN(TRIM(J3573))&gt;0</formula>
    </cfRule>
  </conditionalFormatting>
  <conditionalFormatting sqref="K3573">
    <cfRule type="notContainsBlanks" dxfId="8893" priority="9565">
      <formula>LEN(TRIM(K3573))&gt;0</formula>
    </cfRule>
  </conditionalFormatting>
  <conditionalFormatting sqref="M3573">
    <cfRule type="containsText" dxfId="8892" priority="9564" operator="containsText" text="Complete">
      <formula>NOT(ISERROR(SEARCH("Complete",M3573)))</formula>
    </cfRule>
  </conditionalFormatting>
  <conditionalFormatting sqref="I3573">
    <cfRule type="cellIs" dxfId="8891" priority="9563" operator="greaterThan">
      <formula>2.35</formula>
    </cfRule>
  </conditionalFormatting>
  <conditionalFormatting sqref="J3574">
    <cfRule type="notContainsBlanks" dxfId="8890" priority="9562">
      <formula>LEN(TRIM(J3574))&gt;0</formula>
    </cfRule>
  </conditionalFormatting>
  <conditionalFormatting sqref="K3574">
    <cfRule type="notContainsBlanks" dxfId="8889" priority="9561">
      <formula>LEN(TRIM(K3574))&gt;0</formula>
    </cfRule>
  </conditionalFormatting>
  <conditionalFormatting sqref="M3574">
    <cfRule type="containsText" dxfId="8888" priority="9560" operator="containsText" text="Complete">
      <formula>NOT(ISERROR(SEARCH("Complete",M3574)))</formula>
    </cfRule>
  </conditionalFormatting>
  <conditionalFormatting sqref="I3574">
    <cfRule type="cellIs" dxfId="8887" priority="9559" operator="greaterThan">
      <formula>2.35</formula>
    </cfRule>
  </conditionalFormatting>
  <conditionalFormatting sqref="J3575">
    <cfRule type="notContainsBlanks" dxfId="8886" priority="9558">
      <formula>LEN(TRIM(J3575))&gt;0</formula>
    </cfRule>
  </conditionalFormatting>
  <conditionalFormatting sqref="K3575">
    <cfRule type="notContainsBlanks" dxfId="8885" priority="9557">
      <formula>LEN(TRIM(K3575))&gt;0</formula>
    </cfRule>
  </conditionalFormatting>
  <conditionalFormatting sqref="M3575">
    <cfRule type="containsText" dxfId="8884" priority="9556" operator="containsText" text="Complete">
      <formula>NOT(ISERROR(SEARCH("Complete",M3575)))</formula>
    </cfRule>
  </conditionalFormatting>
  <conditionalFormatting sqref="I3575">
    <cfRule type="cellIs" dxfId="8883" priority="9555" operator="greaterThan">
      <formula>2.35</formula>
    </cfRule>
  </conditionalFormatting>
  <conditionalFormatting sqref="J3576">
    <cfRule type="notContainsBlanks" dxfId="8882" priority="9554">
      <formula>LEN(TRIM(J3576))&gt;0</formula>
    </cfRule>
  </conditionalFormatting>
  <conditionalFormatting sqref="K3576">
    <cfRule type="notContainsBlanks" dxfId="8881" priority="9553">
      <formula>LEN(TRIM(K3576))&gt;0</formula>
    </cfRule>
  </conditionalFormatting>
  <conditionalFormatting sqref="M3576">
    <cfRule type="containsText" dxfId="8880" priority="9552" operator="containsText" text="Complete">
      <formula>NOT(ISERROR(SEARCH("Complete",M3576)))</formula>
    </cfRule>
  </conditionalFormatting>
  <conditionalFormatting sqref="I3576">
    <cfRule type="cellIs" dxfId="8879" priority="9551" operator="greaterThan">
      <formula>2.35</formula>
    </cfRule>
  </conditionalFormatting>
  <conditionalFormatting sqref="J3577">
    <cfRule type="notContainsBlanks" dxfId="8878" priority="9550">
      <formula>LEN(TRIM(J3577))&gt;0</formula>
    </cfRule>
  </conditionalFormatting>
  <conditionalFormatting sqref="K3577">
    <cfRule type="notContainsBlanks" dxfId="8877" priority="9549">
      <formula>LEN(TRIM(K3577))&gt;0</formula>
    </cfRule>
  </conditionalFormatting>
  <conditionalFormatting sqref="M3577">
    <cfRule type="containsText" dxfId="8876" priority="9548" operator="containsText" text="Complete">
      <formula>NOT(ISERROR(SEARCH("Complete",M3577)))</formula>
    </cfRule>
  </conditionalFormatting>
  <conditionalFormatting sqref="I3577">
    <cfRule type="cellIs" dxfId="8875" priority="9547" operator="greaterThan">
      <formula>2.35</formula>
    </cfRule>
  </conditionalFormatting>
  <conditionalFormatting sqref="J3578">
    <cfRule type="notContainsBlanks" dxfId="8874" priority="9546">
      <formula>LEN(TRIM(J3578))&gt;0</formula>
    </cfRule>
  </conditionalFormatting>
  <conditionalFormatting sqref="K3578">
    <cfRule type="notContainsBlanks" dxfId="8873" priority="9545">
      <formula>LEN(TRIM(K3578))&gt;0</formula>
    </cfRule>
  </conditionalFormatting>
  <conditionalFormatting sqref="M3578">
    <cfRule type="containsText" dxfId="8872" priority="9544" operator="containsText" text="Complete">
      <formula>NOT(ISERROR(SEARCH("Complete",M3578)))</formula>
    </cfRule>
  </conditionalFormatting>
  <conditionalFormatting sqref="I3578">
    <cfRule type="cellIs" dxfId="8871" priority="9543" operator="greaterThan">
      <formula>2.35</formula>
    </cfRule>
  </conditionalFormatting>
  <conditionalFormatting sqref="J3579">
    <cfRule type="notContainsBlanks" dxfId="8870" priority="9542">
      <formula>LEN(TRIM(J3579))&gt;0</formula>
    </cfRule>
  </conditionalFormatting>
  <conditionalFormatting sqref="K3579">
    <cfRule type="notContainsBlanks" dxfId="8869" priority="9541">
      <formula>LEN(TRIM(K3579))&gt;0</formula>
    </cfRule>
  </conditionalFormatting>
  <conditionalFormatting sqref="M3579">
    <cfRule type="containsText" dxfId="8868" priority="9540" operator="containsText" text="Complete">
      <formula>NOT(ISERROR(SEARCH("Complete",M3579)))</formula>
    </cfRule>
  </conditionalFormatting>
  <conditionalFormatting sqref="I3579">
    <cfRule type="cellIs" dxfId="8867" priority="9539" operator="greaterThan">
      <formula>2.35</formula>
    </cfRule>
  </conditionalFormatting>
  <conditionalFormatting sqref="J3580">
    <cfRule type="notContainsBlanks" dxfId="8866" priority="9538">
      <formula>LEN(TRIM(J3580))&gt;0</formula>
    </cfRule>
  </conditionalFormatting>
  <conditionalFormatting sqref="K3580">
    <cfRule type="notContainsBlanks" dxfId="8865" priority="9537">
      <formula>LEN(TRIM(K3580))&gt;0</formula>
    </cfRule>
  </conditionalFormatting>
  <conditionalFormatting sqref="M3580">
    <cfRule type="containsText" dxfId="8864" priority="9536" operator="containsText" text="Complete">
      <formula>NOT(ISERROR(SEARCH("Complete",M3580)))</formula>
    </cfRule>
  </conditionalFormatting>
  <conditionalFormatting sqref="I3580">
    <cfRule type="cellIs" dxfId="8863" priority="9535" operator="greaterThan">
      <formula>2.35</formula>
    </cfRule>
  </conditionalFormatting>
  <conditionalFormatting sqref="J3581">
    <cfRule type="notContainsBlanks" dxfId="8862" priority="9534">
      <formula>LEN(TRIM(J3581))&gt;0</formula>
    </cfRule>
  </conditionalFormatting>
  <conditionalFormatting sqref="K3581">
    <cfRule type="notContainsBlanks" dxfId="8861" priority="9533">
      <formula>LEN(TRIM(K3581))&gt;0</formula>
    </cfRule>
  </conditionalFormatting>
  <conditionalFormatting sqref="M3581">
    <cfRule type="containsText" dxfId="8860" priority="9532" operator="containsText" text="Complete">
      <formula>NOT(ISERROR(SEARCH("Complete",M3581)))</formula>
    </cfRule>
  </conditionalFormatting>
  <conditionalFormatting sqref="I3581">
    <cfRule type="cellIs" dxfId="8859" priority="9531" operator="greaterThan">
      <formula>2.35</formula>
    </cfRule>
  </conditionalFormatting>
  <conditionalFormatting sqref="J3582">
    <cfRule type="notContainsBlanks" dxfId="8858" priority="9530">
      <formula>LEN(TRIM(J3582))&gt;0</formula>
    </cfRule>
  </conditionalFormatting>
  <conditionalFormatting sqref="K3582">
    <cfRule type="notContainsBlanks" dxfId="8857" priority="9529">
      <formula>LEN(TRIM(K3582))&gt;0</formula>
    </cfRule>
  </conditionalFormatting>
  <conditionalFormatting sqref="M3582">
    <cfRule type="containsText" dxfId="8856" priority="9528" operator="containsText" text="Complete">
      <formula>NOT(ISERROR(SEARCH("Complete",M3582)))</formula>
    </cfRule>
  </conditionalFormatting>
  <conditionalFormatting sqref="I3582">
    <cfRule type="cellIs" dxfId="8855" priority="9527" operator="greaterThan">
      <formula>2.35</formula>
    </cfRule>
  </conditionalFormatting>
  <conditionalFormatting sqref="J3583">
    <cfRule type="notContainsBlanks" dxfId="8854" priority="9526">
      <formula>LEN(TRIM(J3583))&gt;0</formula>
    </cfRule>
  </conditionalFormatting>
  <conditionalFormatting sqref="K3583">
    <cfRule type="notContainsBlanks" dxfId="8853" priority="9525">
      <formula>LEN(TRIM(K3583))&gt;0</formula>
    </cfRule>
  </conditionalFormatting>
  <conditionalFormatting sqref="M3583">
    <cfRule type="containsText" dxfId="8852" priority="9524" operator="containsText" text="Complete">
      <formula>NOT(ISERROR(SEARCH("Complete",M3583)))</formula>
    </cfRule>
  </conditionalFormatting>
  <conditionalFormatting sqref="I3583">
    <cfRule type="cellIs" dxfId="8851" priority="9523" operator="greaterThan">
      <formula>2.35</formula>
    </cfRule>
  </conditionalFormatting>
  <conditionalFormatting sqref="J3584">
    <cfRule type="notContainsBlanks" dxfId="8850" priority="9522">
      <formula>LEN(TRIM(J3584))&gt;0</formula>
    </cfRule>
  </conditionalFormatting>
  <conditionalFormatting sqref="K3584">
    <cfRule type="notContainsBlanks" dxfId="8849" priority="9521">
      <formula>LEN(TRIM(K3584))&gt;0</formula>
    </cfRule>
  </conditionalFormatting>
  <conditionalFormatting sqref="M3584">
    <cfRule type="containsText" dxfId="8848" priority="9520" operator="containsText" text="Complete">
      <formula>NOT(ISERROR(SEARCH("Complete",M3584)))</formula>
    </cfRule>
  </conditionalFormatting>
  <conditionalFormatting sqref="I3584">
    <cfRule type="cellIs" dxfId="8847" priority="9519" operator="greaterThan">
      <formula>2.35</formula>
    </cfRule>
  </conditionalFormatting>
  <conditionalFormatting sqref="J3585">
    <cfRule type="notContainsBlanks" dxfId="8846" priority="9518">
      <formula>LEN(TRIM(J3585))&gt;0</formula>
    </cfRule>
  </conditionalFormatting>
  <conditionalFormatting sqref="K3585">
    <cfRule type="notContainsBlanks" dxfId="8845" priority="9517">
      <formula>LEN(TRIM(K3585))&gt;0</formula>
    </cfRule>
  </conditionalFormatting>
  <conditionalFormatting sqref="M3585">
    <cfRule type="containsText" dxfId="8844" priority="9516" operator="containsText" text="Complete">
      <formula>NOT(ISERROR(SEARCH("Complete",M3585)))</formula>
    </cfRule>
  </conditionalFormatting>
  <conditionalFormatting sqref="I3585">
    <cfRule type="cellIs" dxfId="8843" priority="9515" operator="greaterThan">
      <formula>2.35</formula>
    </cfRule>
  </conditionalFormatting>
  <conditionalFormatting sqref="J3586">
    <cfRule type="notContainsBlanks" dxfId="8842" priority="9514">
      <formula>LEN(TRIM(J3586))&gt;0</formula>
    </cfRule>
  </conditionalFormatting>
  <conditionalFormatting sqref="K3586">
    <cfRule type="notContainsBlanks" dxfId="8841" priority="9513">
      <formula>LEN(TRIM(K3586))&gt;0</formula>
    </cfRule>
  </conditionalFormatting>
  <conditionalFormatting sqref="M3586">
    <cfRule type="containsText" dxfId="8840" priority="9512" operator="containsText" text="Complete">
      <formula>NOT(ISERROR(SEARCH("Complete",M3586)))</formula>
    </cfRule>
  </conditionalFormatting>
  <conditionalFormatting sqref="I3586">
    <cfRule type="cellIs" dxfId="8839" priority="9511" operator="greaterThan">
      <formula>2.35</formula>
    </cfRule>
  </conditionalFormatting>
  <conditionalFormatting sqref="J3534">
    <cfRule type="notContainsBlanks" dxfId="8838" priority="9510">
      <formula>LEN(TRIM(J3534))&gt;0</formula>
    </cfRule>
  </conditionalFormatting>
  <conditionalFormatting sqref="K3534">
    <cfRule type="notContainsBlanks" dxfId="8837" priority="9509">
      <formula>LEN(TRIM(K3534))&gt;0</formula>
    </cfRule>
  </conditionalFormatting>
  <conditionalFormatting sqref="M3534">
    <cfRule type="containsText" dxfId="8836" priority="9508" operator="containsText" text="Complete">
      <formula>NOT(ISERROR(SEARCH("Complete",M3534)))</formula>
    </cfRule>
  </conditionalFormatting>
  <conditionalFormatting sqref="I3534">
    <cfRule type="cellIs" dxfId="8835" priority="9507" operator="greaterThan">
      <formula>2.35</formula>
    </cfRule>
  </conditionalFormatting>
  <conditionalFormatting sqref="J3587">
    <cfRule type="notContainsBlanks" dxfId="8834" priority="9506">
      <formula>LEN(TRIM(J3587))&gt;0</formula>
    </cfRule>
  </conditionalFormatting>
  <conditionalFormatting sqref="K3587">
    <cfRule type="notContainsBlanks" dxfId="8833" priority="9505">
      <formula>LEN(TRIM(K3587))&gt;0</formula>
    </cfRule>
  </conditionalFormatting>
  <conditionalFormatting sqref="M3587">
    <cfRule type="containsText" dxfId="8832" priority="9504" operator="containsText" text="Complete">
      <formula>NOT(ISERROR(SEARCH("Complete",M3587)))</formula>
    </cfRule>
  </conditionalFormatting>
  <conditionalFormatting sqref="I3587">
    <cfRule type="cellIs" dxfId="8831" priority="9503" operator="greaterThan">
      <formula>2.35</formula>
    </cfRule>
  </conditionalFormatting>
  <conditionalFormatting sqref="J3588">
    <cfRule type="notContainsBlanks" dxfId="8830" priority="9502">
      <formula>LEN(TRIM(J3588))&gt;0</formula>
    </cfRule>
  </conditionalFormatting>
  <conditionalFormatting sqref="K3588">
    <cfRule type="notContainsBlanks" dxfId="8829" priority="9501">
      <formula>LEN(TRIM(K3588))&gt;0</formula>
    </cfRule>
  </conditionalFormatting>
  <conditionalFormatting sqref="M3588">
    <cfRule type="containsText" dxfId="8828" priority="9500" operator="containsText" text="Complete">
      <formula>NOT(ISERROR(SEARCH("Complete",M3588)))</formula>
    </cfRule>
  </conditionalFormatting>
  <conditionalFormatting sqref="I3588">
    <cfRule type="cellIs" dxfId="8827" priority="9499" operator="greaterThan">
      <formula>2.35</formula>
    </cfRule>
  </conditionalFormatting>
  <conditionalFormatting sqref="J3589">
    <cfRule type="notContainsBlanks" dxfId="8826" priority="9498">
      <formula>LEN(TRIM(J3589))&gt;0</formula>
    </cfRule>
  </conditionalFormatting>
  <conditionalFormatting sqref="K3589">
    <cfRule type="notContainsBlanks" dxfId="8825" priority="9497">
      <formula>LEN(TRIM(K3589))&gt;0</formula>
    </cfRule>
  </conditionalFormatting>
  <conditionalFormatting sqref="M3589">
    <cfRule type="containsText" dxfId="8824" priority="9496" operator="containsText" text="Complete">
      <formula>NOT(ISERROR(SEARCH("Complete",M3589)))</formula>
    </cfRule>
  </conditionalFormatting>
  <conditionalFormatting sqref="I3589">
    <cfRule type="cellIs" dxfId="8823" priority="9495" operator="greaterThan">
      <formula>2.35</formula>
    </cfRule>
  </conditionalFormatting>
  <conditionalFormatting sqref="J3590">
    <cfRule type="notContainsBlanks" dxfId="8822" priority="9494">
      <formula>LEN(TRIM(J3590))&gt;0</formula>
    </cfRule>
  </conditionalFormatting>
  <conditionalFormatting sqref="K3590">
    <cfRule type="notContainsBlanks" dxfId="8821" priority="9493">
      <formula>LEN(TRIM(K3590))&gt;0</formula>
    </cfRule>
  </conditionalFormatting>
  <conditionalFormatting sqref="M3590">
    <cfRule type="containsText" dxfId="8820" priority="9492" operator="containsText" text="Complete">
      <formula>NOT(ISERROR(SEARCH("Complete",M3590)))</formula>
    </cfRule>
  </conditionalFormatting>
  <conditionalFormatting sqref="I3590">
    <cfRule type="cellIs" dxfId="8819" priority="9491" operator="greaterThan">
      <formula>2.35</formula>
    </cfRule>
  </conditionalFormatting>
  <conditionalFormatting sqref="J3591">
    <cfRule type="notContainsBlanks" dxfId="8818" priority="9490">
      <formula>LEN(TRIM(J3591))&gt;0</formula>
    </cfRule>
  </conditionalFormatting>
  <conditionalFormatting sqref="K3591">
    <cfRule type="notContainsBlanks" dxfId="8817" priority="9489">
      <formula>LEN(TRIM(K3591))&gt;0</formula>
    </cfRule>
  </conditionalFormatting>
  <conditionalFormatting sqref="M3591">
    <cfRule type="containsText" dxfId="8816" priority="9488" operator="containsText" text="Complete">
      <formula>NOT(ISERROR(SEARCH("Complete",M3591)))</formula>
    </cfRule>
  </conditionalFormatting>
  <conditionalFormatting sqref="I3591">
    <cfRule type="cellIs" dxfId="8815" priority="9487" operator="greaterThan">
      <formula>2.35</formula>
    </cfRule>
  </conditionalFormatting>
  <conditionalFormatting sqref="J3592">
    <cfRule type="notContainsBlanks" dxfId="8814" priority="9486">
      <formula>LEN(TRIM(J3592))&gt;0</formula>
    </cfRule>
  </conditionalFormatting>
  <conditionalFormatting sqref="K3592">
    <cfRule type="notContainsBlanks" dxfId="8813" priority="9485">
      <formula>LEN(TRIM(K3592))&gt;0</formula>
    </cfRule>
  </conditionalFormatting>
  <conditionalFormatting sqref="M3592">
    <cfRule type="containsText" dxfId="8812" priority="9484" operator="containsText" text="Complete">
      <formula>NOT(ISERROR(SEARCH("Complete",M3592)))</formula>
    </cfRule>
  </conditionalFormatting>
  <conditionalFormatting sqref="I3592">
    <cfRule type="cellIs" dxfId="8811" priority="9483" operator="greaterThan">
      <formula>2.35</formula>
    </cfRule>
  </conditionalFormatting>
  <conditionalFormatting sqref="J3593">
    <cfRule type="notContainsBlanks" dxfId="8810" priority="9482">
      <formula>LEN(TRIM(J3593))&gt;0</formula>
    </cfRule>
  </conditionalFormatting>
  <conditionalFormatting sqref="K3593">
    <cfRule type="notContainsBlanks" dxfId="8809" priority="9481">
      <formula>LEN(TRIM(K3593))&gt;0</formula>
    </cfRule>
  </conditionalFormatting>
  <conditionalFormatting sqref="M3593">
    <cfRule type="containsText" dxfId="8808" priority="9480" operator="containsText" text="Complete">
      <formula>NOT(ISERROR(SEARCH("Complete",M3593)))</formula>
    </cfRule>
  </conditionalFormatting>
  <conditionalFormatting sqref="I3593">
    <cfRule type="cellIs" dxfId="8807" priority="9479" operator="greaterThan">
      <formula>2.35</formula>
    </cfRule>
  </conditionalFormatting>
  <conditionalFormatting sqref="J3594">
    <cfRule type="notContainsBlanks" dxfId="8806" priority="9478">
      <formula>LEN(TRIM(J3594))&gt;0</formula>
    </cfRule>
  </conditionalFormatting>
  <conditionalFormatting sqref="K3594">
    <cfRule type="notContainsBlanks" dxfId="8805" priority="9477">
      <formula>LEN(TRIM(K3594))&gt;0</formula>
    </cfRule>
  </conditionalFormatting>
  <conditionalFormatting sqref="M3594">
    <cfRule type="containsText" dxfId="8804" priority="9476" operator="containsText" text="Complete">
      <formula>NOT(ISERROR(SEARCH("Complete",M3594)))</formula>
    </cfRule>
  </conditionalFormatting>
  <conditionalFormatting sqref="I3594">
    <cfRule type="cellIs" dxfId="8803" priority="9475" operator="greaterThan">
      <formula>2.35</formula>
    </cfRule>
  </conditionalFormatting>
  <conditionalFormatting sqref="J3595">
    <cfRule type="notContainsBlanks" dxfId="8802" priority="9474">
      <formula>LEN(TRIM(J3595))&gt;0</formula>
    </cfRule>
  </conditionalFormatting>
  <conditionalFormatting sqref="K3595">
    <cfRule type="notContainsBlanks" dxfId="8801" priority="9473">
      <formula>LEN(TRIM(K3595))&gt;0</formula>
    </cfRule>
  </conditionalFormatting>
  <conditionalFormatting sqref="M3595">
    <cfRule type="containsText" dxfId="8800" priority="9472" operator="containsText" text="Complete">
      <formula>NOT(ISERROR(SEARCH("Complete",M3595)))</formula>
    </cfRule>
  </conditionalFormatting>
  <conditionalFormatting sqref="I3595">
    <cfRule type="cellIs" dxfId="8799" priority="9471" operator="greaterThan">
      <formula>2.35</formula>
    </cfRule>
  </conditionalFormatting>
  <conditionalFormatting sqref="J3596">
    <cfRule type="notContainsBlanks" dxfId="8798" priority="9470">
      <formula>LEN(TRIM(J3596))&gt;0</formula>
    </cfRule>
  </conditionalFormatting>
  <conditionalFormatting sqref="K3596">
    <cfRule type="notContainsBlanks" dxfId="8797" priority="9469">
      <formula>LEN(TRIM(K3596))&gt;0</formula>
    </cfRule>
  </conditionalFormatting>
  <conditionalFormatting sqref="M3596">
    <cfRule type="containsText" dxfId="8796" priority="9468" operator="containsText" text="Complete">
      <formula>NOT(ISERROR(SEARCH("Complete",M3596)))</formula>
    </cfRule>
  </conditionalFormatting>
  <conditionalFormatting sqref="I3596">
    <cfRule type="cellIs" dxfId="8795" priority="9467" operator="greaterThan">
      <formula>2.35</formula>
    </cfRule>
  </conditionalFormatting>
  <conditionalFormatting sqref="J3597">
    <cfRule type="notContainsBlanks" dxfId="8794" priority="9466">
      <formula>LEN(TRIM(J3597))&gt;0</formula>
    </cfRule>
  </conditionalFormatting>
  <conditionalFormatting sqref="K3597">
    <cfRule type="notContainsBlanks" dxfId="8793" priority="9465">
      <formula>LEN(TRIM(K3597))&gt;0</formula>
    </cfRule>
  </conditionalFormatting>
  <conditionalFormatting sqref="M3597">
    <cfRule type="containsText" dxfId="8792" priority="9464" operator="containsText" text="Complete">
      <formula>NOT(ISERROR(SEARCH("Complete",M3597)))</formula>
    </cfRule>
  </conditionalFormatting>
  <conditionalFormatting sqref="I3597">
    <cfRule type="cellIs" dxfId="8791" priority="9463" operator="greaterThan">
      <formula>2.35</formula>
    </cfRule>
  </conditionalFormatting>
  <conditionalFormatting sqref="J3598">
    <cfRule type="notContainsBlanks" dxfId="8790" priority="9462">
      <formula>LEN(TRIM(J3598))&gt;0</formula>
    </cfRule>
  </conditionalFormatting>
  <conditionalFormatting sqref="K3598">
    <cfRule type="notContainsBlanks" dxfId="8789" priority="9461">
      <formula>LEN(TRIM(K3598))&gt;0</formula>
    </cfRule>
  </conditionalFormatting>
  <conditionalFormatting sqref="M3598">
    <cfRule type="containsText" dxfId="8788" priority="9460" operator="containsText" text="Complete">
      <formula>NOT(ISERROR(SEARCH("Complete",M3598)))</formula>
    </cfRule>
  </conditionalFormatting>
  <conditionalFormatting sqref="I3598">
    <cfRule type="cellIs" dxfId="8787" priority="9459" operator="greaterThan">
      <formula>2.35</formula>
    </cfRule>
  </conditionalFormatting>
  <conditionalFormatting sqref="J3599">
    <cfRule type="notContainsBlanks" dxfId="8786" priority="9458">
      <formula>LEN(TRIM(J3599))&gt;0</formula>
    </cfRule>
  </conditionalFormatting>
  <conditionalFormatting sqref="K3599">
    <cfRule type="notContainsBlanks" dxfId="8785" priority="9457">
      <formula>LEN(TRIM(K3599))&gt;0</formula>
    </cfRule>
  </conditionalFormatting>
  <conditionalFormatting sqref="M3599">
    <cfRule type="containsText" dxfId="8784" priority="9456" operator="containsText" text="Complete">
      <formula>NOT(ISERROR(SEARCH("Complete",M3599)))</formula>
    </cfRule>
  </conditionalFormatting>
  <conditionalFormatting sqref="I3599">
    <cfRule type="cellIs" dxfId="8783" priority="9455" operator="greaterThan">
      <formula>2.35</formula>
    </cfRule>
  </conditionalFormatting>
  <conditionalFormatting sqref="J3600">
    <cfRule type="notContainsBlanks" dxfId="8782" priority="9454">
      <formula>LEN(TRIM(J3600))&gt;0</formula>
    </cfRule>
  </conditionalFormatting>
  <conditionalFormatting sqref="K3600">
    <cfRule type="notContainsBlanks" dxfId="8781" priority="9453">
      <formula>LEN(TRIM(K3600))&gt;0</formula>
    </cfRule>
  </conditionalFormatting>
  <conditionalFormatting sqref="M3600">
    <cfRule type="containsText" dxfId="8780" priority="9452" operator="containsText" text="Complete">
      <formula>NOT(ISERROR(SEARCH("Complete",M3600)))</formula>
    </cfRule>
  </conditionalFormatting>
  <conditionalFormatting sqref="I3600">
    <cfRule type="cellIs" dxfId="8779" priority="9451" operator="greaterThan">
      <formula>2.35</formula>
    </cfRule>
  </conditionalFormatting>
  <conditionalFormatting sqref="J3601">
    <cfRule type="notContainsBlanks" dxfId="8778" priority="9446">
      <formula>LEN(TRIM(J3601))&gt;0</formula>
    </cfRule>
  </conditionalFormatting>
  <conditionalFormatting sqref="K3601">
    <cfRule type="notContainsBlanks" dxfId="8777" priority="9445">
      <formula>LEN(TRIM(K3601))&gt;0</formula>
    </cfRule>
  </conditionalFormatting>
  <conditionalFormatting sqref="M3601">
    <cfRule type="containsText" dxfId="8776" priority="9444" operator="containsText" text="Complete">
      <formula>NOT(ISERROR(SEARCH("Complete",M3601)))</formula>
    </cfRule>
  </conditionalFormatting>
  <conditionalFormatting sqref="I3601">
    <cfRule type="cellIs" dxfId="8775" priority="9443" operator="greaterThan">
      <formula>2.35</formula>
    </cfRule>
  </conditionalFormatting>
  <conditionalFormatting sqref="J3602">
    <cfRule type="notContainsBlanks" dxfId="8774" priority="9442">
      <formula>LEN(TRIM(J3602))&gt;0</formula>
    </cfRule>
  </conditionalFormatting>
  <conditionalFormatting sqref="K3602">
    <cfRule type="notContainsBlanks" dxfId="8773" priority="9441">
      <formula>LEN(TRIM(K3602))&gt;0</formula>
    </cfRule>
  </conditionalFormatting>
  <conditionalFormatting sqref="M3602">
    <cfRule type="containsText" dxfId="8772" priority="9440" operator="containsText" text="Complete">
      <formula>NOT(ISERROR(SEARCH("Complete",M3602)))</formula>
    </cfRule>
  </conditionalFormatting>
  <conditionalFormatting sqref="I3602">
    <cfRule type="cellIs" dxfId="8771" priority="9439" operator="greaterThan">
      <formula>2.35</formula>
    </cfRule>
  </conditionalFormatting>
  <conditionalFormatting sqref="J3603">
    <cfRule type="notContainsBlanks" dxfId="8770" priority="9438">
      <formula>LEN(TRIM(J3603))&gt;0</formula>
    </cfRule>
  </conditionalFormatting>
  <conditionalFormatting sqref="K3603">
    <cfRule type="notContainsBlanks" dxfId="8769" priority="9437">
      <formula>LEN(TRIM(K3603))&gt;0</formula>
    </cfRule>
  </conditionalFormatting>
  <conditionalFormatting sqref="M3603">
    <cfRule type="containsText" dxfId="8768" priority="9436" operator="containsText" text="Complete">
      <formula>NOT(ISERROR(SEARCH("Complete",M3603)))</formula>
    </cfRule>
  </conditionalFormatting>
  <conditionalFormatting sqref="I3603">
    <cfRule type="cellIs" dxfId="8767" priority="9435" operator="greaterThan">
      <formula>2.35</formula>
    </cfRule>
  </conditionalFormatting>
  <conditionalFormatting sqref="J3604">
    <cfRule type="notContainsBlanks" dxfId="8766" priority="9434">
      <formula>LEN(TRIM(J3604))&gt;0</formula>
    </cfRule>
  </conditionalFormatting>
  <conditionalFormatting sqref="K3604">
    <cfRule type="notContainsBlanks" dxfId="8765" priority="9433">
      <formula>LEN(TRIM(K3604))&gt;0</formula>
    </cfRule>
  </conditionalFormatting>
  <conditionalFormatting sqref="M3604">
    <cfRule type="containsText" dxfId="8764" priority="9432" operator="containsText" text="Complete">
      <formula>NOT(ISERROR(SEARCH("Complete",M3604)))</formula>
    </cfRule>
  </conditionalFormatting>
  <conditionalFormatting sqref="I3604">
    <cfRule type="cellIs" dxfId="8763" priority="9431" operator="greaterThan">
      <formula>2.35</formula>
    </cfRule>
  </conditionalFormatting>
  <conditionalFormatting sqref="J3605">
    <cfRule type="notContainsBlanks" dxfId="8762" priority="9430">
      <formula>LEN(TRIM(J3605))&gt;0</formula>
    </cfRule>
  </conditionalFormatting>
  <conditionalFormatting sqref="K3605">
    <cfRule type="notContainsBlanks" dxfId="8761" priority="9429">
      <formula>LEN(TRIM(K3605))&gt;0</formula>
    </cfRule>
  </conditionalFormatting>
  <conditionalFormatting sqref="M3605">
    <cfRule type="containsText" dxfId="8760" priority="9428" operator="containsText" text="Complete">
      <formula>NOT(ISERROR(SEARCH("Complete",M3605)))</formula>
    </cfRule>
  </conditionalFormatting>
  <conditionalFormatting sqref="I3605">
    <cfRule type="cellIs" dxfId="8759" priority="9427" operator="greaterThan">
      <formula>2.35</formula>
    </cfRule>
  </conditionalFormatting>
  <conditionalFormatting sqref="J3606">
    <cfRule type="notContainsBlanks" dxfId="8758" priority="9426">
      <formula>LEN(TRIM(J3606))&gt;0</formula>
    </cfRule>
  </conditionalFormatting>
  <conditionalFormatting sqref="K3606">
    <cfRule type="notContainsBlanks" dxfId="8757" priority="9425">
      <formula>LEN(TRIM(K3606))&gt;0</formula>
    </cfRule>
  </conditionalFormatting>
  <conditionalFormatting sqref="M3606">
    <cfRule type="containsText" dxfId="8756" priority="9424" operator="containsText" text="Complete">
      <formula>NOT(ISERROR(SEARCH("Complete",M3606)))</formula>
    </cfRule>
  </conditionalFormatting>
  <conditionalFormatting sqref="I3606">
    <cfRule type="cellIs" dxfId="8755" priority="9423" operator="greaterThan">
      <formula>2.35</formula>
    </cfRule>
  </conditionalFormatting>
  <conditionalFormatting sqref="J3607">
    <cfRule type="notContainsBlanks" dxfId="8754" priority="9422">
      <formula>LEN(TRIM(J3607))&gt;0</formula>
    </cfRule>
  </conditionalFormatting>
  <conditionalFormatting sqref="K3607">
    <cfRule type="notContainsBlanks" dxfId="8753" priority="9421">
      <formula>LEN(TRIM(K3607))&gt;0</formula>
    </cfRule>
  </conditionalFormatting>
  <conditionalFormatting sqref="M3607">
    <cfRule type="containsText" dxfId="8752" priority="9420" operator="containsText" text="Complete">
      <formula>NOT(ISERROR(SEARCH("Complete",M3607)))</formula>
    </cfRule>
  </conditionalFormatting>
  <conditionalFormatting sqref="I3607">
    <cfRule type="cellIs" dxfId="8751" priority="9419" operator="greaterThan">
      <formula>2.35</formula>
    </cfRule>
  </conditionalFormatting>
  <conditionalFormatting sqref="J3608">
    <cfRule type="notContainsBlanks" dxfId="8750" priority="9418">
      <formula>LEN(TRIM(J3608))&gt;0</formula>
    </cfRule>
  </conditionalFormatting>
  <conditionalFormatting sqref="K3608">
    <cfRule type="notContainsBlanks" dxfId="8749" priority="9417">
      <formula>LEN(TRIM(K3608))&gt;0</formula>
    </cfRule>
  </conditionalFormatting>
  <conditionalFormatting sqref="M3608">
    <cfRule type="containsText" dxfId="8748" priority="9416" operator="containsText" text="Complete">
      <formula>NOT(ISERROR(SEARCH("Complete",M3608)))</formula>
    </cfRule>
  </conditionalFormatting>
  <conditionalFormatting sqref="I3608">
    <cfRule type="cellIs" dxfId="8747" priority="9415" operator="greaterThan">
      <formula>2.35</formula>
    </cfRule>
  </conditionalFormatting>
  <conditionalFormatting sqref="J3609">
    <cfRule type="notContainsBlanks" dxfId="8746" priority="9414">
      <formula>LEN(TRIM(J3609))&gt;0</formula>
    </cfRule>
  </conditionalFormatting>
  <conditionalFormatting sqref="K3609">
    <cfRule type="notContainsBlanks" dxfId="8745" priority="9413">
      <formula>LEN(TRIM(K3609))&gt;0</formula>
    </cfRule>
  </conditionalFormatting>
  <conditionalFormatting sqref="M3609">
    <cfRule type="containsText" dxfId="8744" priority="9412" operator="containsText" text="Complete">
      <formula>NOT(ISERROR(SEARCH("Complete",M3609)))</formula>
    </cfRule>
  </conditionalFormatting>
  <conditionalFormatting sqref="I3609">
    <cfRule type="cellIs" dxfId="8743" priority="9411" operator="greaterThan">
      <formula>2.35</formula>
    </cfRule>
  </conditionalFormatting>
  <conditionalFormatting sqref="J3610">
    <cfRule type="notContainsBlanks" dxfId="8742" priority="9410">
      <formula>LEN(TRIM(J3610))&gt;0</formula>
    </cfRule>
  </conditionalFormatting>
  <conditionalFormatting sqref="K3610">
    <cfRule type="notContainsBlanks" dxfId="8741" priority="9409">
      <formula>LEN(TRIM(K3610))&gt;0</formula>
    </cfRule>
  </conditionalFormatting>
  <conditionalFormatting sqref="M3610">
    <cfRule type="containsText" dxfId="8740" priority="9408" operator="containsText" text="Complete">
      <formula>NOT(ISERROR(SEARCH("Complete",M3610)))</formula>
    </cfRule>
  </conditionalFormatting>
  <conditionalFormatting sqref="I3610">
    <cfRule type="cellIs" dxfId="8739" priority="9407" operator="greaterThan">
      <formula>2.35</formula>
    </cfRule>
  </conditionalFormatting>
  <conditionalFormatting sqref="J3611">
    <cfRule type="notContainsBlanks" dxfId="8738" priority="9406">
      <formula>LEN(TRIM(J3611))&gt;0</formula>
    </cfRule>
  </conditionalFormatting>
  <conditionalFormatting sqref="K3611">
    <cfRule type="notContainsBlanks" dxfId="8737" priority="9405">
      <formula>LEN(TRIM(K3611))&gt;0</formula>
    </cfRule>
  </conditionalFormatting>
  <conditionalFormatting sqref="M3611">
    <cfRule type="containsText" dxfId="8736" priority="9404" operator="containsText" text="Complete">
      <formula>NOT(ISERROR(SEARCH("Complete",M3611)))</formula>
    </cfRule>
  </conditionalFormatting>
  <conditionalFormatting sqref="I3611">
    <cfRule type="cellIs" dxfId="8735" priority="9403" operator="greaterThan">
      <formula>2.35</formula>
    </cfRule>
  </conditionalFormatting>
  <conditionalFormatting sqref="J3612">
    <cfRule type="notContainsBlanks" dxfId="8734" priority="9402">
      <formula>LEN(TRIM(J3612))&gt;0</formula>
    </cfRule>
  </conditionalFormatting>
  <conditionalFormatting sqref="K3612">
    <cfRule type="notContainsBlanks" dxfId="8733" priority="9401">
      <formula>LEN(TRIM(K3612))&gt;0</formula>
    </cfRule>
  </conditionalFormatting>
  <conditionalFormatting sqref="M3612">
    <cfRule type="containsText" dxfId="8732" priority="9400" operator="containsText" text="Complete">
      <formula>NOT(ISERROR(SEARCH("Complete",M3612)))</formula>
    </cfRule>
  </conditionalFormatting>
  <conditionalFormatting sqref="I3612">
    <cfRule type="cellIs" dxfId="8731" priority="9399" operator="greaterThan">
      <formula>2.35</formula>
    </cfRule>
  </conditionalFormatting>
  <conditionalFormatting sqref="J3613">
    <cfRule type="notContainsBlanks" dxfId="8730" priority="9398">
      <formula>LEN(TRIM(J3613))&gt;0</formula>
    </cfRule>
  </conditionalFormatting>
  <conditionalFormatting sqref="K3613">
    <cfRule type="notContainsBlanks" dxfId="8729" priority="9397">
      <formula>LEN(TRIM(K3613))&gt;0</formula>
    </cfRule>
  </conditionalFormatting>
  <conditionalFormatting sqref="M3613">
    <cfRule type="containsText" dxfId="8728" priority="9396" operator="containsText" text="Complete">
      <formula>NOT(ISERROR(SEARCH("Complete",M3613)))</formula>
    </cfRule>
  </conditionalFormatting>
  <conditionalFormatting sqref="I3613">
    <cfRule type="cellIs" dxfId="8727" priority="9395" operator="greaterThan">
      <formula>2.35</formula>
    </cfRule>
  </conditionalFormatting>
  <conditionalFormatting sqref="J3614">
    <cfRule type="notContainsBlanks" dxfId="8726" priority="9394">
      <formula>LEN(TRIM(J3614))&gt;0</formula>
    </cfRule>
  </conditionalFormatting>
  <conditionalFormatting sqref="K3614">
    <cfRule type="notContainsBlanks" dxfId="8725" priority="9393">
      <formula>LEN(TRIM(K3614))&gt;0</formula>
    </cfRule>
  </conditionalFormatting>
  <conditionalFormatting sqref="M3614">
    <cfRule type="containsText" dxfId="8724" priority="9392" operator="containsText" text="Complete">
      <formula>NOT(ISERROR(SEARCH("Complete",M3614)))</formula>
    </cfRule>
  </conditionalFormatting>
  <conditionalFormatting sqref="I3614">
    <cfRule type="cellIs" dxfId="8723" priority="9391" operator="greaterThan">
      <formula>2.35</formula>
    </cfRule>
  </conditionalFormatting>
  <conditionalFormatting sqref="J3615">
    <cfRule type="notContainsBlanks" dxfId="8722" priority="9390">
      <formula>LEN(TRIM(J3615))&gt;0</formula>
    </cfRule>
  </conditionalFormatting>
  <conditionalFormatting sqref="K3615">
    <cfRule type="notContainsBlanks" dxfId="8721" priority="9389">
      <formula>LEN(TRIM(K3615))&gt;0</formula>
    </cfRule>
  </conditionalFormatting>
  <conditionalFormatting sqref="M3615">
    <cfRule type="containsText" dxfId="8720" priority="9388" operator="containsText" text="Complete">
      <formula>NOT(ISERROR(SEARCH("Complete",M3615)))</formula>
    </cfRule>
  </conditionalFormatting>
  <conditionalFormatting sqref="I3615">
    <cfRule type="cellIs" dxfId="8719" priority="9387" operator="greaterThan">
      <formula>2.35</formula>
    </cfRule>
  </conditionalFormatting>
  <conditionalFormatting sqref="J3616">
    <cfRule type="notContainsBlanks" dxfId="8718" priority="9386">
      <formula>LEN(TRIM(J3616))&gt;0</formula>
    </cfRule>
  </conditionalFormatting>
  <conditionalFormatting sqref="K3616">
    <cfRule type="notContainsBlanks" dxfId="8717" priority="9385">
      <formula>LEN(TRIM(K3616))&gt;0</formula>
    </cfRule>
  </conditionalFormatting>
  <conditionalFormatting sqref="M3616">
    <cfRule type="containsText" dxfId="8716" priority="9384" operator="containsText" text="Complete">
      <formula>NOT(ISERROR(SEARCH("Complete",M3616)))</formula>
    </cfRule>
  </conditionalFormatting>
  <conditionalFormatting sqref="I3616">
    <cfRule type="cellIs" dxfId="8715" priority="9383" operator="greaterThan">
      <formula>2.35</formula>
    </cfRule>
  </conditionalFormatting>
  <conditionalFormatting sqref="J3617">
    <cfRule type="notContainsBlanks" dxfId="8714" priority="9382">
      <formula>LEN(TRIM(J3617))&gt;0</formula>
    </cfRule>
  </conditionalFormatting>
  <conditionalFormatting sqref="K3617">
    <cfRule type="notContainsBlanks" dxfId="8713" priority="9381">
      <formula>LEN(TRIM(K3617))&gt;0</formula>
    </cfRule>
  </conditionalFormatting>
  <conditionalFormatting sqref="M3617">
    <cfRule type="containsText" dxfId="8712" priority="9380" operator="containsText" text="Complete">
      <formula>NOT(ISERROR(SEARCH("Complete",M3617)))</formula>
    </cfRule>
  </conditionalFormatting>
  <conditionalFormatting sqref="I3617">
    <cfRule type="cellIs" dxfId="8711" priority="9379" operator="greaterThan">
      <formula>2.35</formula>
    </cfRule>
  </conditionalFormatting>
  <conditionalFormatting sqref="J3618">
    <cfRule type="notContainsBlanks" dxfId="8710" priority="9378">
      <formula>LEN(TRIM(J3618))&gt;0</formula>
    </cfRule>
  </conditionalFormatting>
  <conditionalFormatting sqref="K3618">
    <cfRule type="notContainsBlanks" dxfId="8709" priority="9377">
      <formula>LEN(TRIM(K3618))&gt;0</formula>
    </cfRule>
  </conditionalFormatting>
  <conditionalFormatting sqref="M3618">
    <cfRule type="containsText" dxfId="8708" priority="9376" operator="containsText" text="Complete">
      <formula>NOT(ISERROR(SEARCH("Complete",M3618)))</formula>
    </cfRule>
  </conditionalFormatting>
  <conditionalFormatting sqref="I3618">
    <cfRule type="cellIs" dxfId="8707" priority="9375" operator="greaterThan">
      <formula>2.35</formula>
    </cfRule>
  </conditionalFormatting>
  <conditionalFormatting sqref="J3619">
    <cfRule type="notContainsBlanks" dxfId="8706" priority="9374">
      <formula>LEN(TRIM(J3619))&gt;0</formula>
    </cfRule>
  </conditionalFormatting>
  <conditionalFormatting sqref="K3619">
    <cfRule type="notContainsBlanks" dxfId="8705" priority="9373">
      <formula>LEN(TRIM(K3619))&gt;0</formula>
    </cfRule>
  </conditionalFormatting>
  <conditionalFormatting sqref="M3619">
    <cfRule type="containsText" dxfId="8704" priority="9372" operator="containsText" text="Complete">
      <formula>NOT(ISERROR(SEARCH("Complete",M3619)))</formula>
    </cfRule>
  </conditionalFormatting>
  <conditionalFormatting sqref="I3619">
    <cfRule type="cellIs" dxfId="8703" priority="9371" operator="greaterThan">
      <formula>2.35</formula>
    </cfRule>
  </conditionalFormatting>
  <conditionalFormatting sqref="J3620">
    <cfRule type="notContainsBlanks" dxfId="8702" priority="9366">
      <formula>LEN(TRIM(J3620))&gt;0</formula>
    </cfRule>
  </conditionalFormatting>
  <conditionalFormatting sqref="K3620">
    <cfRule type="notContainsBlanks" dxfId="8701" priority="9365">
      <formula>LEN(TRIM(K3620))&gt;0</formula>
    </cfRule>
  </conditionalFormatting>
  <conditionalFormatting sqref="M3620">
    <cfRule type="containsText" dxfId="8700" priority="9364" operator="containsText" text="Complete">
      <formula>NOT(ISERROR(SEARCH("Complete",M3620)))</formula>
    </cfRule>
  </conditionalFormatting>
  <conditionalFormatting sqref="I3620">
    <cfRule type="cellIs" dxfId="8699" priority="9363" operator="greaterThan">
      <formula>2.35</formula>
    </cfRule>
  </conditionalFormatting>
  <conditionalFormatting sqref="J3621">
    <cfRule type="notContainsBlanks" dxfId="8698" priority="9362">
      <formula>LEN(TRIM(J3621))&gt;0</formula>
    </cfRule>
  </conditionalFormatting>
  <conditionalFormatting sqref="K3621">
    <cfRule type="notContainsBlanks" dxfId="8697" priority="9361">
      <formula>LEN(TRIM(K3621))&gt;0</formula>
    </cfRule>
  </conditionalFormatting>
  <conditionalFormatting sqref="M3621">
    <cfRule type="containsText" dxfId="8696" priority="9360" operator="containsText" text="Complete">
      <formula>NOT(ISERROR(SEARCH("Complete",M3621)))</formula>
    </cfRule>
  </conditionalFormatting>
  <conditionalFormatting sqref="I3621">
    <cfRule type="cellIs" dxfId="8695" priority="9359" operator="greaterThan">
      <formula>2.35</formula>
    </cfRule>
  </conditionalFormatting>
  <conditionalFormatting sqref="J3622">
    <cfRule type="notContainsBlanks" dxfId="8694" priority="9358">
      <formula>LEN(TRIM(J3622))&gt;0</formula>
    </cfRule>
  </conditionalFormatting>
  <conditionalFormatting sqref="K3622">
    <cfRule type="notContainsBlanks" dxfId="8693" priority="9357">
      <formula>LEN(TRIM(K3622))&gt;0</formula>
    </cfRule>
  </conditionalFormatting>
  <conditionalFormatting sqref="M3622">
    <cfRule type="containsText" dxfId="8692" priority="9356" operator="containsText" text="Complete">
      <formula>NOT(ISERROR(SEARCH("Complete",M3622)))</formula>
    </cfRule>
  </conditionalFormatting>
  <conditionalFormatting sqref="I3622">
    <cfRule type="cellIs" dxfId="8691" priority="9355" operator="greaterThan">
      <formula>2.35</formula>
    </cfRule>
  </conditionalFormatting>
  <conditionalFormatting sqref="J3623">
    <cfRule type="notContainsBlanks" dxfId="8690" priority="9354">
      <formula>LEN(TRIM(J3623))&gt;0</formula>
    </cfRule>
  </conditionalFormatting>
  <conditionalFormatting sqref="K3623">
    <cfRule type="notContainsBlanks" dxfId="8689" priority="9353">
      <formula>LEN(TRIM(K3623))&gt;0</formula>
    </cfRule>
  </conditionalFormatting>
  <conditionalFormatting sqref="M3623">
    <cfRule type="containsText" dxfId="8688" priority="9352" operator="containsText" text="Complete">
      <formula>NOT(ISERROR(SEARCH("Complete",M3623)))</formula>
    </cfRule>
  </conditionalFormatting>
  <conditionalFormatting sqref="I3623">
    <cfRule type="cellIs" dxfId="8687" priority="9351" operator="greaterThan">
      <formula>2.35</formula>
    </cfRule>
  </conditionalFormatting>
  <conditionalFormatting sqref="J3624">
    <cfRule type="notContainsBlanks" dxfId="8686" priority="9350">
      <formula>LEN(TRIM(J3624))&gt;0</formula>
    </cfRule>
  </conditionalFormatting>
  <conditionalFormatting sqref="K3624">
    <cfRule type="notContainsBlanks" dxfId="8685" priority="9349">
      <formula>LEN(TRIM(K3624))&gt;0</formula>
    </cfRule>
  </conditionalFormatting>
  <conditionalFormatting sqref="M3624">
    <cfRule type="containsText" dxfId="8684" priority="9348" operator="containsText" text="Complete">
      <formula>NOT(ISERROR(SEARCH("Complete",M3624)))</formula>
    </cfRule>
  </conditionalFormatting>
  <conditionalFormatting sqref="I3624">
    <cfRule type="cellIs" dxfId="8683" priority="9347" operator="greaterThan">
      <formula>2.35</formula>
    </cfRule>
  </conditionalFormatting>
  <conditionalFormatting sqref="J3625">
    <cfRule type="notContainsBlanks" dxfId="8682" priority="9346">
      <formula>LEN(TRIM(J3625))&gt;0</formula>
    </cfRule>
  </conditionalFormatting>
  <conditionalFormatting sqref="K3625">
    <cfRule type="notContainsBlanks" dxfId="8681" priority="9345">
      <formula>LEN(TRIM(K3625))&gt;0</formula>
    </cfRule>
  </conditionalFormatting>
  <conditionalFormatting sqref="M3625">
    <cfRule type="containsText" dxfId="8680" priority="9344" operator="containsText" text="Complete">
      <formula>NOT(ISERROR(SEARCH("Complete",M3625)))</formula>
    </cfRule>
  </conditionalFormatting>
  <conditionalFormatting sqref="I3625">
    <cfRule type="cellIs" dxfId="8679" priority="9343" operator="greaterThan">
      <formula>2.35</formula>
    </cfRule>
  </conditionalFormatting>
  <conditionalFormatting sqref="J3626">
    <cfRule type="notContainsBlanks" dxfId="8678" priority="9342">
      <formula>LEN(TRIM(J3626))&gt;0</formula>
    </cfRule>
  </conditionalFormatting>
  <conditionalFormatting sqref="K3626">
    <cfRule type="notContainsBlanks" dxfId="8677" priority="9341">
      <formula>LEN(TRIM(K3626))&gt;0</formula>
    </cfRule>
  </conditionalFormatting>
  <conditionalFormatting sqref="M3626">
    <cfRule type="containsText" dxfId="8676" priority="9340" operator="containsText" text="Complete">
      <formula>NOT(ISERROR(SEARCH("Complete",M3626)))</formula>
    </cfRule>
  </conditionalFormatting>
  <conditionalFormatting sqref="I3626">
    <cfRule type="cellIs" dxfId="8675" priority="9339" operator="greaterThan">
      <formula>2.35</formula>
    </cfRule>
  </conditionalFormatting>
  <conditionalFormatting sqref="J3627">
    <cfRule type="notContainsBlanks" dxfId="8674" priority="9338">
      <formula>LEN(TRIM(J3627))&gt;0</formula>
    </cfRule>
  </conditionalFormatting>
  <conditionalFormatting sqref="K3627">
    <cfRule type="notContainsBlanks" dxfId="8673" priority="9337">
      <formula>LEN(TRIM(K3627))&gt;0</formula>
    </cfRule>
  </conditionalFormatting>
  <conditionalFormatting sqref="M3627">
    <cfRule type="containsText" dxfId="8672" priority="9336" operator="containsText" text="Complete">
      <formula>NOT(ISERROR(SEARCH("Complete",M3627)))</formula>
    </cfRule>
  </conditionalFormatting>
  <conditionalFormatting sqref="I3627">
    <cfRule type="cellIs" dxfId="8671" priority="9335" operator="greaterThan">
      <formula>2.35</formula>
    </cfRule>
  </conditionalFormatting>
  <conditionalFormatting sqref="J3628">
    <cfRule type="notContainsBlanks" dxfId="8670" priority="9334">
      <formula>LEN(TRIM(J3628))&gt;0</formula>
    </cfRule>
  </conditionalFormatting>
  <conditionalFormatting sqref="K3628">
    <cfRule type="notContainsBlanks" dxfId="8669" priority="9333">
      <formula>LEN(TRIM(K3628))&gt;0</formula>
    </cfRule>
  </conditionalFormatting>
  <conditionalFormatting sqref="M3628">
    <cfRule type="containsText" dxfId="8668" priority="9332" operator="containsText" text="Complete">
      <formula>NOT(ISERROR(SEARCH("Complete",M3628)))</formula>
    </cfRule>
  </conditionalFormatting>
  <conditionalFormatting sqref="I3628">
    <cfRule type="cellIs" dxfId="8667" priority="9331" operator="greaterThan">
      <formula>2.35</formula>
    </cfRule>
  </conditionalFormatting>
  <conditionalFormatting sqref="J3629">
    <cfRule type="notContainsBlanks" dxfId="8666" priority="9330">
      <formula>LEN(TRIM(J3629))&gt;0</formula>
    </cfRule>
  </conditionalFormatting>
  <conditionalFormatting sqref="K3629">
    <cfRule type="notContainsBlanks" dxfId="8665" priority="9329">
      <formula>LEN(TRIM(K3629))&gt;0</formula>
    </cfRule>
  </conditionalFormatting>
  <conditionalFormatting sqref="M3629">
    <cfRule type="containsText" dxfId="8664" priority="9328" operator="containsText" text="Complete">
      <formula>NOT(ISERROR(SEARCH("Complete",M3629)))</formula>
    </cfRule>
  </conditionalFormatting>
  <conditionalFormatting sqref="I3629">
    <cfRule type="cellIs" dxfId="8663" priority="9327" operator="greaterThan">
      <formula>2.35</formula>
    </cfRule>
  </conditionalFormatting>
  <conditionalFormatting sqref="J3630">
    <cfRule type="notContainsBlanks" dxfId="8662" priority="9326">
      <formula>LEN(TRIM(J3630))&gt;0</formula>
    </cfRule>
  </conditionalFormatting>
  <conditionalFormatting sqref="K3630">
    <cfRule type="notContainsBlanks" dxfId="8661" priority="9325">
      <formula>LEN(TRIM(K3630))&gt;0</formula>
    </cfRule>
  </conditionalFormatting>
  <conditionalFormatting sqref="M3630">
    <cfRule type="containsText" dxfId="8660" priority="9324" operator="containsText" text="Complete">
      <formula>NOT(ISERROR(SEARCH("Complete",M3630)))</formula>
    </cfRule>
  </conditionalFormatting>
  <conditionalFormatting sqref="I3630">
    <cfRule type="cellIs" dxfId="8659" priority="9323" operator="greaterThan">
      <formula>2.35</formula>
    </cfRule>
  </conditionalFormatting>
  <conditionalFormatting sqref="J3631">
    <cfRule type="notContainsBlanks" dxfId="8658" priority="9322">
      <formula>LEN(TRIM(J3631))&gt;0</formula>
    </cfRule>
  </conditionalFormatting>
  <conditionalFormatting sqref="K3631">
    <cfRule type="notContainsBlanks" dxfId="8657" priority="9321">
      <formula>LEN(TRIM(K3631))&gt;0</formula>
    </cfRule>
  </conditionalFormatting>
  <conditionalFormatting sqref="M3631">
    <cfRule type="containsText" dxfId="8656" priority="9320" operator="containsText" text="Complete">
      <formula>NOT(ISERROR(SEARCH("Complete",M3631)))</formula>
    </cfRule>
  </conditionalFormatting>
  <conditionalFormatting sqref="I3631">
    <cfRule type="cellIs" dxfId="8655" priority="9319" operator="greaterThan">
      <formula>2.35</formula>
    </cfRule>
  </conditionalFormatting>
  <conditionalFormatting sqref="J3632">
    <cfRule type="notContainsBlanks" dxfId="8654" priority="9318">
      <formula>LEN(TRIM(J3632))&gt;0</formula>
    </cfRule>
  </conditionalFormatting>
  <conditionalFormatting sqref="K3632">
    <cfRule type="notContainsBlanks" dxfId="8653" priority="9317">
      <formula>LEN(TRIM(K3632))&gt;0</formula>
    </cfRule>
  </conditionalFormatting>
  <conditionalFormatting sqref="M3632">
    <cfRule type="containsText" dxfId="8652" priority="9316" operator="containsText" text="Complete">
      <formula>NOT(ISERROR(SEARCH("Complete",M3632)))</formula>
    </cfRule>
  </conditionalFormatting>
  <conditionalFormatting sqref="I3632">
    <cfRule type="cellIs" dxfId="8651" priority="9315" operator="greaterThan">
      <formula>2.35</formula>
    </cfRule>
  </conditionalFormatting>
  <conditionalFormatting sqref="J3633">
    <cfRule type="notContainsBlanks" dxfId="8650" priority="9314">
      <formula>LEN(TRIM(J3633))&gt;0</formula>
    </cfRule>
  </conditionalFormatting>
  <conditionalFormatting sqref="K3633">
    <cfRule type="notContainsBlanks" dxfId="8649" priority="9313">
      <formula>LEN(TRIM(K3633))&gt;0</formula>
    </cfRule>
  </conditionalFormatting>
  <conditionalFormatting sqref="M3633">
    <cfRule type="containsText" dxfId="8648" priority="9312" operator="containsText" text="Complete">
      <formula>NOT(ISERROR(SEARCH("Complete",M3633)))</formula>
    </cfRule>
  </conditionalFormatting>
  <conditionalFormatting sqref="I3633">
    <cfRule type="cellIs" dxfId="8647" priority="9311" operator="greaterThan">
      <formula>2.35</formula>
    </cfRule>
  </conditionalFormatting>
  <conditionalFormatting sqref="J3634">
    <cfRule type="notContainsBlanks" dxfId="8646" priority="9310">
      <formula>LEN(TRIM(J3634))&gt;0</formula>
    </cfRule>
  </conditionalFormatting>
  <conditionalFormatting sqref="K3634">
    <cfRule type="notContainsBlanks" dxfId="8645" priority="9309">
      <formula>LEN(TRIM(K3634))&gt;0</formula>
    </cfRule>
  </conditionalFormatting>
  <conditionalFormatting sqref="M3634">
    <cfRule type="containsText" dxfId="8644" priority="9308" operator="containsText" text="Complete">
      <formula>NOT(ISERROR(SEARCH("Complete",M3634)))</formula>
    </cfRule>
  </conditionalFormatting>
  <conditionalFormatting sqref="I3634">
    <cfRule type="cellIs" dxfId="8643" priority="9307" operator="greaterThan">
      <formula>2.35</formula>
    </cfRule>
  </conditionalFormatting>
  <conditionalFormatting sqref="J3635">
    <cfRule type="notContainsBlanks" dxfId="8642" priority="9306">
      <formula>LEN(TRIM(J3635))&gt;0</formula>
    </cfRule>
  </conditionalFormatting>
  <conditionalFormatting sqref="K3635">
    <cfRule type="notContainsBlanks" dxfId="8641" priority="9305">
      <formula>LEN(TRIM(K3635))&gt;0</formula>
    </cfRule>
  </conditionalFormatting>
  <conditionalFormatting sqref="M3635">
    <cfRule type="containsText" dxfId="8640" priority="9304" operator="containsText" text="Complete">
      <formula>NOT(ISERROR(SEARCH("Complete",M3635)))</formula>
    </cfRule>
  </conditionalFormatting>
  <conditionalFormatting sqref="I3635">
    <cfRule type="cellIs" dxfId="8639" priority="9303" operator="greaterThan">
      <formula>2.35</formula>
    </cfRule>
  </conditionalFormatting>
  <conditionalFormatting sqref="J3636">
    <cfRule type="notContainsBlanks" dxfId="8638" priority="9302">
      <formula>LEN(TRIM(J3636))&gt;0</formula>
    </cfRule>
  </conditionalFormatting>
  <conditionalFormatting sqref="K3636">
    <cfRule type="notContainsBlanks" dxfId="8637" priority="9301">
      <formula>LEN(TRIM(K3636))&gt;0</formula>
    </cfRule>
  </conditionalFormatting>
  <conditionalFormatting sqref="M3636">
    <cfRule type="containsText" dxfId="8636" priority="9300" operator="containsText" text="Complete">
      <formula>NOT(ISERROR(SEARCH("Complete",M3636)))</formula>
    </cfRule>
  </conditionalFormatting>
  <conditionalFormatting sqref="I3636">
    <cfRule type="cellIs" dxfId="8635" priority="9299" operator="greaterThan">
      <formula>2.35</formula>
    </cfRule>
  </conditionalFormatting>
  <conditionalFormatting sqref="J3637">
    <cfRule type="notContainsBlanks" dxfId="8634" priority="9298">
      <formula>LEN(TRIM(J3637))&gt;0</formula>
    </cfRule>
  </conditionalFormatting>
  <conditionalFormatting sqref="K3637">
    <cfRule type="notContainsBlanks" dxfId="8633" priority="9297">
      <formula>LEN(TRIM(K3637))&gt;0</formula>
    </cfRule>
  </conditionalFormatting>
  <conditionalFormatting sqref="M3637">
    <cfRule type="containsText" dxfId="8632" priority="9296" operator="containsText" text="Complete">
      <formula>NOT(ISERROR(SEARCH("Complete",M3637)))</formula>
    </cfRule>
  </conditionalFormatting>
  <conditionalFormatting sqref="I3637">
    <cfRule type="cellIs" dxfId="8631" priority="9295" operator="greaterThan">
      <formula>2.35</formula>
    </cfRule>
  </conditionalFormatting>
  <conditionalFormatting sqref="J3638">
    <cfRule type="notContainsBlanks" dxfId="8630" priority="9294">
      <formula>LEN(TRIM(J3638))&gt;0</formula>
    </cfRule>
  </conditionalFormatting>
  <conditionalFormatting sqref="K3638">
    <cfRule type="notContainsBlanks" dxfId="8629" priority="9293">
      <formula>LEN(TRIM(K3638))&gt;0</formula>
    </cfRule>
  </conditionalFormatting>
  <conditionalFormatting sqref="M3638">
    <cfRule type="containsText" dxfId="8628" priority="9292" operator="containsText" text="Complete">
      <formula>NOT(ISERROR(SEARCH("Complete",M3638)))</formula>
    </cfRule>
  </conditionalFormatting>
  <conditionalFormatting sqref="I3638">
    <cfRule type="cellIs" dxfId="8627" priority="9291" operator="greaterThan">
      <formula>2.35</formula>
    </cfRule>
  </conditionalFormatting>
  <conditionalFormatting sqref="J3639">
    <cfRule type="notContainsBlanks" dxfId="8626" priority="9290">
      <formula>LEN(TRIM(J3639))&gt;0</formula>
    </cfRule>
  </conditionalFormatting>
  <conditionalFormatting sqref="K3639">
    <cfRule type="notContainsBlanks" dxfId="8625" priority="9289">
      <formula>LEN(TRIM(K3639))&gt;0</formula>
    </cfRule>
  </conditionalFormatting>
  <conditionalFormatting sqref="M3639">
    <cfRule type="containsText" dxfId="8624" priority="9288" operator="containsText" text="Complete">
      <formula>NOT(ISERROR(SEARCH("Complete",M3639)))</formula>
    </cfRule>
  </conditionalFormatting>
  <conditionalFormatting sqref="I3639">
    <cfRule type="cellIs" dxfId="8623" priority="9287" operator="greaterThan">
      <formula>2.35</formula>
    </cfRule>
  </conditionalFormatting>
  <conditionalFormatting sqref="J3640">
    <cfRule type="notContainsBlanks" dxfId="8622" priority="9286">
      <formula>LEN(TRIM(J3640))&gt;0</formula>
    </cfRule>
  </conditionalFormatting>
  <conditionalFormatting sqref="K3640">
    <cfRule type="notContainsBlanks" dxfId="8621" priority="9285">
      <formula>LEN(TRIM(K3640))&gt;0</formula>
    </cfRule>
  </conditionalFormatting>
  <conditionalFormatting sqref="M3640">
    <cfRule type="containsText" dxfId="8620" priority="9284" operator="containsText" text="Complete">
      <formula>NOT(ISERROR(SEARCH("Complete",M3640)))</formula>
    </cfRule>
  </conditionalFormatting>
  <conditionalFormatting sqref="I3640">
    <cfRule type="cellIs" dxfId="8619" priority="9283" operator="greaterThan">
      <formula>2.35</formula>
    </cfRule>
  </conditionalFormatting>
  <conditionalFormatting sqref="J3641">
    <cfRule type="notContainsBlanks" dxfId="8618" priority="9282">
      <formula>LEN(TRIM(J3641))&gt;0</formula>
    </cfRule>
  </conditionalFormatting>
  <conditionalFormatting sqref="K3641">
    <cfRule type="notContainsBlanks" dxfId="8617" priority="9281">
      <formula>LEN(TRIM(K3641))&gt;0</formula>
    </cfRule>
  </conditionalFormatting>
  <conditionalFormatting sqref="M3641">
    <cfRule type="containsText" dxfId="8616" priority="9280" operator="containsText" text="Complete">
      <formula>NOT(ISERROR(SEARCH("Complete",M3641)))</formula>
    </cfRule>
  </conditionalFormatting>
  <conditionalFormatting sqref="I3641">
    <cfRule type="cellIs" dxfId="8615" priority="9279" operator="greaterThan">
      <formula>2.35</formula>
    </cfRule>
  </conditionalFormatting>
  <conditionalFormatting sqref="J3642">
    <cfRule type="notContainsBlanks" dxfId="8614" priority="9278">
      <formula>LEN(TRIM(J3642))&gt;0</formula>
    </cfRule>
  </conditionalFormatting>
  <conditionalFormatting sqref="K3642">
    <cfRule type="notContainsBlanks" dxfId="8613" priority="9277">
      <formula>LEN(TRIM(K3642))&gt;0</formula>
    </cfRule>
  </conditionalFormatting>
  <conditionalFormatting sqref="M3642">
    <cfRule type="containsText" dxfId="8612" priority="9276" operator="containsText" text="Complete">
      <formula>NOT(ISERROR(SEARCH("Complete",M3642)))</formula>
    </cfRule>
  </conditionalFormatting>
  <conditionalFormatting sqref="I3642">
    <cfRule type="cellIs" dxfId="8611" priority="9275" operator="greaterThan">
      <formula>2.35</formula>
    </cfRule>
  </conditionalFormatting>
  <conditionalFormatting sqref="J3643">
    <cfRule type="notContainsBlanks" dxfId="8610" priority="9274">
      <formula>LEN(TRIM(J3643))&gt;0</formula>
    </cfRule>
  </conditionalFormatting>
  <conditionalFormatting sqref="K3643">
    <cfRule type="notContainsBlanks" dxfId="8609" priority="9273">
      <formula>LEN(TRIM(K3643))&gt;0</formula>
    </cfRule>
  </conditionalFormatting>
  <conditionalFormatting sqref="M3643">
    <cfRule type="containsText" dxfId="8608" priority="9272" operator="containsText" text="Complete">
      <formula>NOT(ISERROR(SEARCH("Complete",M3643)))</formula>
    </cfRule>
  </conditionalFormatting>
  <conditionalFormatting sqref="I3643">
    <cfRule type="cellIs" dxfId="8607" priority="9271" operator="greaterThan">
      <formula>2.35</formula>
    </cfRule>
  </conditionalFormatting>
  <conditionalFormatting sqref="J3644">
    <cfRule type="notContainsBlanks" dxfId="8606" priority="9270">
      <formula>LEN(TRIM(J3644))&gt;0</formula>
    </cfRule>
  </conditionalFormatting>
  <conditionalFormatting sqref="K3644">
    <cfRule type="notContainsBlanks" dxfId="8605" priority="9269">
      <formula>LEN(TRIM(K3644))&gt;0</formula>
    </cfRule>
  </conditionalFormatting>
  <conditionalFormatting sqref="M3644">
    <cfRule type="containsText" dxfId="8604" priority="9268" operator="containsText" text="Complete">
      <formula>NOT(ISERROR(SEARCH("Complete",M3644)))</formula>
    </cfRule>
  </conditionalFormatting>
  <conditionalFormatting sqref="I3644">
    <cfRule type="cellIs" dxfId="8603" priority="9267" operator="greaterThan">
      <formula>2.35</formula>
    </cfRule>
  </conditionalFormatting>
  <conditionalFormatting sqref="J3645">
    <cfRule type="notContainsBlanks" dxfId="8602" priority="9266">
      <formula>LEN(TRIM(J3645))&gt;0</formula>
    </cfRule>
  </conditionalFormatting>
  <conditionalFormatting sqref="K3645">
    <cfRule type="notContainsBlanks" dxfId="8601" priority="9265">
      <formula>LEN(TRIM(K3645))&gt;0</formula>
    </cfRule>
  </conditionalFormatting>
  <conditionalFormatting sqref="M3645">
    <cfRule type="containsText" dxfId="8600" priority="9264" operator="containsText" text="Complete">
      <formula>NOT(ISERROR(SEARCH("Complete",M3645)))</formula>
    </cfRule>
  </conditionalFormatting>
  <conditionalFormatting sqref="I3645">
    <cfRule type="cellIs" dxfId="8599" priority="9263" operator="greaterThan">
      <formula>2.35</formula>
    </cfRule>
  </conditionalFormatting>
  <conditionalFormatting sqref="J3646">
    <cfRule type="notContainsBlanks" dxfId="8598" priority="9262">
      <formula>LEN(TRIM(J3646))&gt;0</formula>
    </cfRule>
  </conditionalFormatting>
  <conditionalFormatting sqref="K3646">
    <cfRule type="notContainsBlanks" dxfId="8597" priority="9261">
      <formula>LEN(TRIM(K3646))&gt;0</formula>
    </cfRule>
  </conditionalFormatting>
  <conditionalFormatting sqref="M3646">
    <cfRule type="containsText" dxfId="8596" priority="9260" operator="containsText" text="Complete">
      <formula>NOT(ISERROR(SEARCH("Complete",M3646)))</formula>
    </cfRule>
  </conditionalFormatting>
  <conditionalFormatting sqref="I3646">
    <cfRule type="cellIs" dxfId="8595" priority="9259" operator="greaterThan">
      <formula>2.35</formula>
    </cfRule>
  </conditionalFormatting>
  <conditionalFormatting sqref="J3647">
    <cfRule type="notContainsBlanks" dxfId="8594" priority="9258">
      <formula>LEN(TRIM(J3647))&gt;0</formula>
    </cfRule>
  </conditionalFormatting>
  <conditionalFormatting sqref="K3647">
    <cfRule type="notContainsBlanks" dxfId="8593" priority="9257">
      <formula>LEN(TRIM(K3647))&gt;0</formula>
    </cfRule>
  </conditionalFormatting>
  <conditionalFormatting sqref="M3647">
    <cfRule type="containsText" dxfId="8592" priority="9256" operator="containsText" text="Complete">
      <formula>NOT(ISERROR(SEARCH("Complete",M3647)))</formula>
    </cfRule>
  </conditionalFormatting>
  <conditionalFormatting sqref="I3647">
    <cfRule type="cellIs" dxfId="8591" priority="9255" operator="greaterThan">
      <formula>2.35</formula>
    </cfRule>
  </conditionalFormatting>
  <conditionalFormatting sqref="J3648">
    <cfRule type="notContainsBlanks" dxfId="8590" priority="9254">
      <formula>LEN(TRIM(J3648))&gt;0</formula>
    </cfRule>
  </conditionalFormatting>
  <conditionalFormatting sqref="K3648">
    <cfRule type="notContainsBlanks" dxfId="8589" priority="9253">
      <formula>LEN(TRIM(K3648))&gt;0</formula>
    </cfRule>
  </conditionalFormatting>
  <conditionalFormatting sqref="M3648">
    <cfRule type="containsText" dxfId="8588" priority="9252" operator="containsText" text="Complete">
      <formula>NOT(ISERROR(SEARCH("Complete",M3648)))</formula>
    </cfRule>
  </conditionalFormatting>
  <conditionalFormatting sqref="I3648">
    <cfRule type="cellIs" dxfId="8587" priority="9251" operator="greaterThan">
      <formula>2.35</formula>
    </cfRule>
  </conditionalFormatting>
  <conditionalFormatting sqref="J3649">
    <cfRule type="notContainsBlanks" dxfId="8586" priority="9250">
      <formula>LEN(TRIM(J3649))&gt;0</formula>
    </cfRule>
  </conditionalFormatting>
  <conditionalFormatting sqref="K3649">
    <cfRule type="notContainsBlanks" dxfId="8585" priority="9249">
      <formula>LEN(TRIM(K3649))&gt;0</formula>
    </cfRule>
  </conditionalFormatting>
  <conditionalFormatting sqref="M3649">
    <cfRule type="containsText" dxfId="8584" priority="9248" operator="containsText" text="Complete">
      <formula>NOT(ISERROR(SEARCH("Complete",M3649)))</formula>
    </cfRule>
  </conditionalFormatting>
  <conditionalFormatting sqref="I3649">
    <cfRule type="cellIs" dxfId="8583" priority="9247" operator="greaterThan">
      <formula>2.35</formula>
    </cfRule>
  </conditionalFormatting>
  <conditionalFormatting sqref="J3650">
    <cfRule type="notContainsBlanks" dxfId="8582" priority="9246">
      <formula>LEN(TRIM(J3650))&gt;0</formula>
    </cfRule>
  </conditionalFormatting>
  <conditionalFormatting sqref="K3650">
    <cfRule type="notContainsBlanks" dxfId="8581" priority="9245">
      <formula>LEN(TRIM(K3650))&gt;0</formula>
    </cfRule>
  </conditionalFormatting>
  <conditionalFormatting sqref="M3650">
    <cfRule type="containsText" dxfId="8580" priority="9244" operator="containsText" text="Complete">
      <formula>NOT(ISERROR(SEARCH("Complete",M3650)))</formula>
    </cfRule>
  </conditionalFormatting>
  <conditionalFormatting sqref="I3650">
    <cfRule type="cellIs" dxfId="8579" priority="9243" operator="greaterThan">
      <formula>2.35</formula>
    </cfRule>
  </conditionalFormatting>
  <conditionalFormatting sqref="J3651">
    <cfRule type="notContainsBlanks" dxfId="8578" priority="9242">
      <formula>LEN(TRIM(J3651))&gt;0</formula>
    </cfRule>
  </conditionalFormatting>
  <conditionalFormatting sqref="K3651">
    <cfRule type="notContainsBlanks" dxfId="8577" priority="9241">
      <formula>LEN(TRIM(K3651))&gt;0</formula>
    </cfRule>
  </conditionalFormatting>
  <conditionalFormatting sqref="M3651">
    <cfRule type="containsText" dxfId="8576" priority="9240" operator="containsText" text="Complete">
      <formula>NOT(ISERROR(SEARCH("Complete",M3651)))</formula>
    </cfRule>
  </conditionalFormatting>
  <conditionalFormatting sqref="I3651">
    <cfRule type="cellIs" dxfId="8575" priority="9239" operator="greaterThan">
      <formula>2.35</formula>
    </cfRule>
  </conditionalFormatting>
  <conditionalFormatting sqref="J3652">
    <cfRule type="notContainsBlanks" dxfId="8574" priority="9238">
      <formula>LEN(TRIM(J3652))&gt;0</formula>
    </cfRule>
  </conditionalFormatting>
  <conditionalFormatting sqref="K3652">
    <cfRule type="notContainsBlanks" dxfId="8573" priority="9237">
      <formula>LEN(TRIM(K3652))&gt;0</formula>
    </cfRule>
  </conditionalFormatting>
  <conditionalFormatting sqref="M3652">
    <cfRule type="containsText" dxfId="8572" priority="9236" operator="containsText" text="Complete">
      <formula>NOT(ISERROR(SEARCH("Complete",M3652)))</formula>
    </cfRule>
  </conditionalFormatting>
  <conditionalFormatting sqref="I3652">
    <cfRule type="cellIs" dxfId="8571" priority="9235" operator="greaterThan">
      <formula>2.35</formula>
    </cfRule>
  </conditionalFormatting>
  <conditionalFormatting sqref="J3653">
    <cfRule type="notContainsBlanks" dxfId="8570" priority="9234">
      <formula>LEN(TRIM(J3653))&gt;0</formula>
    </cfRule>
  </conditionalFormatting>
  <conditionalFormatting sqref="K3653">
    <cfRule type="notContainsBlanks" dxfId="8569" priority="9233">
      <formula>LEN(TRIM(K3653))&gt;0</formula>
    </cfRule>
  </conditionalFormatting>
  <conditionalFormatting sqref="M3653">
    <cfRule type="containsText" dxfId="8568" priority="9232" operator="containsText" text="Complete">
      <formula>NOT(ISERROR(SEARCH("Complete",M3653)))</formula>
    </cfRule>
  </conditionalFormatting>
  <conditionalFormatting sqref="I3653">
    <cfRule type="cellIs" dxfId="8567" priority="9231" operator="greaterThan">
      <formula>2.35</formula>
    </cfRule>
  </conditionalFormatting>
  <conditionalFormatting sqref="J3654">
    <cfRule type="notContainsBlanks" dxfId="8566" priority="9230">
      <formula>LEN(TRIM(J3654))&gt;0</formula>
    </cfRule>
  </conditionalFormatting>
  <conditionalFormatting sqref="K3654">
    <cfRule type="notContainsBlanks" dxfId="8565" priority="9229">
      <formula>LEN(TRIM(K3654))&gt;0</formula>
    </cfRule>
  </conditionalFormatting>
  <conditionalFormatting sqref="M3654">
    <cfRule type="containsText" dxfId="8564" priority="9228" operator="containsText" text="Complete">
      <formula>NOT(ISERROR(SEARCH("Complete",M3654)))</formula>
    </cfRule>
  </conditionalFormatting>
  <conditionalFormatting sqref="I3654">
    <cfRule type="cellIs" dxfId="8563" priority="9227" operator="greaterThan">
      <formula>2.35</formula>
    </cfRule>
  </conditionalFormatting>
  <conditionalFormatting sqref="J3655">
    <cfRule type="notContainsBlanks" dxfId="8562" priority="9226">
      <formula>LEN(TRIM(J3655))&gt;0</formula>
    </cfRule>
  </conditionalFormatting>
  <conditionalFormatting sqref="K3655">
    <cfRule type="notContainsBlanks" dxfId="8561" priority="9225">
      <formula>LEN(TRIM(K3655))&gt;0</formula>
    </cfRule>
  </conditionalFormatting>
  <conditionalFormatting sqref="M3655">
    <cfRule type="containsText" dxfId="8560" priority="9224" operator="containsText" text="Complete">
      <formula>NOT(ISERROR(SEARCH("Complete",M3655)))</formula>
    </cfRule>
  </conditionalFormatting>
  <conditionalFormatting sqref="I3655">
    <cfRule type="cellIs" dxfId="8559" priority="9223" operator="greaterThan">
      <formula>2.35</formula>
    </cfRule>
  </conditionalFormatting>
  <conditionalFormatting sqref="J3656">
    <cfRule type="notContainsBlanks" dxfId="8558" priority="9222">
      <formula>LEN(TRIM(J3656))&gt;0</formula>
    </cfRule>
  </conditionalFormatting>
  <conditionalFormatting sqref="K3656">
    <cfRule type="notContainsBlanks" dxfId="8557" priority="9221">
      <formula>LEN(TRIM(K3656))&gt;0</formula>
    </cfRule>
  </conditionalFormatting>
  <conditionalFormatting sqref="M3656">
    <cfRule type="containsText" dxfId="8556" priority="9220" operator="containsText" text="Complete">
      <formula>NOT(ISERROR(SEARCH("Complete",M3656)))</formula>
    </cfRule>
  </conditionalFormatting>
  <conditionalFormatting sqref="I3656">
    <cfRule type="cellIs" dxfId="8555" priority="9219" operator="greaterThan">
      <formula>2.35</formula>
    </cfRule>
  </conditionalFormatting>
  <conditionalFormatting sqref="J3657">
    <cfRule type="notContainsBlanks" dxfId="8554" priority="9218">
      <formula>LEN(TRIM(J3657))&gt;0</formula>
    </cfRule>
  </conditionalFormatting>
  <conditionalFormatting sqref="K3657">
    <cfRule type="notContainsBlanks" dxfId="8553" priority="9217">
      <formula>LEN(TRIM(K3657))&gt;0</formula>
    </cfRule>
  </conditionalFormatting>
  <conditionalFormatting sqref="M3657">
    <cfRule type="containsText" dxfId="8552" priority="9216" operator="containsText" text="Complete">
      <formula>NOT(ISERROR(SEARCH("Complete",M3657)))</formula>
    </cfRule>
  </conditionalFormatting>
  <conditionalFormatting sqref="I3657">
    <cfRule type="cellIs" dxfId="8551" priority="9215" operator="greaterThan">
      <formula>2.35</formula>
    </cfRule>
  </conditionalFormatting>
  <conditionalFormatting sqref="J3658">
    <cfRule type="notContainsBlanks" dxfId="8550" priority="9214">
      <formula>LEN(TRIM(J3658))&gt;0</formula>
    </cfRule>
  </conditionalFormatting>
  <conditionalFormatting sqref="K3658">
    <cfRule type="notContainsBlanks" dxfId="8549" priority="9213">
      <formula>LEN(TRIM(K3658))&gt;0</formula>
    </cfRule>
  </conditionalFormatting>
  <conditionalFormatting sqref="M3658">
    <cfRule type="containsText" dxfId="8548" priority="9212" operator="containsText" text="Complete">
      <formula>NOT(ISERROR(SEARCH("Complete",M3658)))</formula>
    </cfRule>
  </conditionalFormatting>
  <conditionalFormatting sqref="I3658">
    <cfRule type="cellIs" dxfId="8547" priority="9211" operator="greaterThan">
      <formula>2.35</formula>
    </cfRule>
  </conditionalFormatting>
  <conditionalFormatting sqref="J3659">
    <cfRule type="notContainsBlanks" dxfId="8546" priority="9210">
      <formula>LEN(TRIM(J3659))&gt;0</formula>
    </cfRule>
  </conditionalFormatting>
  <conditionalFormatting sqref="K3659">
    <cfRule type="notContainsBlanks" dxfId="8545" priority="9209">
      <formula>LEN(TRIM(K3659))&gt;0</formula>
    </cfRule>
  </conditionalFormatting>
  <conditionalFormatting sqref="M3659">
    <cfRule type="containsText" dxfId="8544" priority="9208" operator="containsText" text="Complete">
      <formula>NOT(ISERROR(SEARCH("Complete",M3659)))</formula>
    </cfRule>
  </conditionalFormatting>
  <conditionalFormatting sqref="I3659">
    <cfRule type="cellIs" dxfId="8543" priority="9207" operator="greaterThan">
      <formula>2.35</formula>
    </cfRule>
  </conditionalFormatting>
  <conditionalFormatting sqref="J3660">
    <cfRule type="notContainsBlanks" dxfId="8542" priority="9206">
      <formula>LEN(TRIM(J3660))&gt;0</formula>
    </cfRule>
  </conditionalFormatting>
  <conditionalFormatting sqref="K3660">
    <cfRule type="notContainsBlanks" dxfId="8541" priority="9205">
      <formula>LEN(TRIM(K3660))&gt;0</formula>
    </cfRule>
  </conditionalFormatting>
  <conditionalFormatting sqref="M3660">
    <cfRule type="containsText" dxfId="8540" priority="9204" operator="containsText" text="Complete">
      <formula>NOT(ISERROR(SEARCH("Complete",M3660)))</formula>
    </cfRule>
  </conditionalFormatting>
  <conditionalFormatting sqref="I3660">
    <cfRule type="cellIs" dxfId="8539" priority="9203" operator="greaterThan">
      <formula>2.35</formula>
    </cfRule>
  </conditionalFormatting>
  <conditionalFormatting sqref="J3661">
    <cfRule type="notContainsBlanks" dxfId="8538" priority="9202">
      <formula>LEN(TRIM(J3661))&gt;0</formula>
    </cfRule>
  </conditionalFormatting>
  <conditionalFormatting sqref="K3661">
    <cfRule type="notContainsBlanks" dxfId="8537" priority="9201">
      <formula>LEN(TRIM(K3661))&gt;0</formula>
    </cfRule>
  </conditionalFormatting>
  <conditionalFormatting sqref="M3661">
    <cfRule type="containsText" dxfId="8536" priority="9200" operator="containsText" text="Complete">
      <formula>NOT(ISERROR(SEARCH("Complete",M3661)))</formula>
    </cfRule>
  </conditionalFormatting>
  <conditionalFormatting sqref="I3661">
    <cfRule type="cellIs" dxfId="8535" priority="9199" operator="greaterThan">
      <formula>2.35</formula>
    </cfRule>
  </conditionalFormatting>
  <conditionalFormatting sqref="J3662">
    <cfRule type="notContainsBlanks" dxfId="8534" priority="9198">
      <formula>LEN(TRIM(J3662))&gt;0</formula>
    </cfRule>
  </conditionalFormatting>
  <conditionalFormatting sqref="K3662">
    <cfRule type="notContainsBlanks" dxfId="8533" priority="9197">
      <formula>LEN(TRIM(K3662))&gt;0</formula>
    </cfRule>
  </conditionalFormatting>
  <conditionalFormatting sqref="M3662">
    <cfRule type="containsText" dxfId="8532" priority="9196" operator="containsText" text="Complete">
      <formula>NOT(ISERROR(SEARCH("Complete",M3662)))</formula>
    </cfRule>
  </conditionalFormatting>
  <conditionalFormatting sqref="I3662">
    <cfRule type="cellIs" dxfId="8531" priority="9195" operator="greaterThan">
      <formula>2.35</formula>
    </cfRule>
  </conditionalFormatting>
  <conditionalFormatting sqref="J3663">
    <cfRule type="notContainsBlanks" dxfId="8530" priority="9194">
      <formula>LEN(TRIM(J3663))&gt;0</formula>
    </cfRule>
  </conditionalFormatting>
  <conditionalFormatting sqref="K3663">
    <cfRule type="notContainsBlanks" dxfId="8529" priority="9193">
      <formula>LEN(TRIM(K3663))&gt;0</formula>
    </cfRule>
  </conditionalFormatting>
  <conditionalFormatting sqref="M3663">
    <cfRule type="containsText" dxfId="8528" priority="9192" operator="containsText" text="Complete">
      <formula>NOT(ISERROR(SEARCH("Complete",M3663)))</formula>
    </cfRule>
  </conditionalFormatting>
  <conditionalFormatting sqref="I3663">
    <cfRule type="cellIs" dxfId="8527" priority="9191" operator="greaterThan">
      <formula>2.35</formula>
    </cfRule>
  </conditionalFormatting>
  <conditionalFormatting sqref="J3664">
    <cfRule type="notContainsBlanks" dxfId="8526" priority="9190">
      <formula>LEN(TRIM(J3664))&gt;0</formula>
    </cfRule>
  </conditionalFormatting>
  <conditionalFormatting sqref="K3664">
    <cfRule type="notContainsBlanks" dxfId="8525" priority="9189">
      <formula>LEN(TRIM(K3664))&gt;0</formula>
    </cfRule>
  </conditionalFormatting>
  <conditionalFormatting sqref="M3664">
    <cfRule type="containsText" dxfId="8524" priority="9188" operator="containsText" text="Complete">
      <formula>NOT(ISERROR(SEARCH("Complete",M3664)))</formula>
    </cfRule>
  </conditionalFormatting>
  <conditionalFormatting sqref="I3664">
    <cfRule type="cellIs" dxfId="8523" priority="9187" operator="greaterThan">
      <formula>2.35</formula>
    </cfRule>
  </conditionalFormatting>
  <conditionalFormatting sqref="J3665">
    <cfRule type="notContainsBlanks" dxfId="8522" priority="9186">
      <formula>LEN(TRIM(J3665))&gt;0</formula>
    </cfRule>
  </conditionalFormatting>
  <conditionalFormatting sqref="K3665">
    <cfRule type="notContainsBlanks" dxfId="8521" priority="9185">
      <formula>LEN(TRIM(K3665))&gt;0</formula>
    </cfRule>
  </conditionalFormatting>
  <conditionalFormatting sqref="M3665">
    <cfRule type="containsText" dxfId="8520" priority="9184" operator="containsText" text="Complete">
      <formula>NOT(ISERROR(SEARCH("Complete",M3665)))</formula>
    </cfRule>
  </conditionalFormatting>
  <conditionalFormatting sqref="I3665">
    <cfRule type="cellIs" dxfId="8519" priority="9183" operator="greaterThan">
      <formula>2.35</formula>
    </cfRule>
  </conditionalFormatting>
  <conditionalFormatting sqref="J3666">
    <cfRule type="notContainsBlanks" dxfId="8518" priority="9182">
      <formula>LEN(TRIM(J3666))&gt;0</formula>
    </cfRule>
  </conditionalFormatting>
  <conditionalFormatting sqref="K3666">
    <cfRule type="notContainsBlanks" dxfId="8517" priority="9181">
      <formula>LEN(TRIM(K3666))&gt;0</formula>
    </cfRule>
  </conditionalFormatting>
  <conditionalFormatting sqref="M3666">
    <cfRule type="containsText" dxfId="8516" priority="9180" operator="containsText" text="Complete">
      <formula>NOT(ISERROR(SEARCH("Complete",M3666)))</formula>
    </cfRule>
  </conditionalFormatting>
  <conditionalFormatting sqref="I3666">
    <cfRule type="cellIs" dxfId="8515" priority="9179" operator="greaterThan">
      <formula>2.35</formula>
    </cfRule>
  </conditionalFormatting>
  <conditionalFormatting sqref="J3667">
    <cfRule type="notContainsBlanks" dxfId="8514" priority="9178">
      <formula>LEN(TRIM(J3667))&gt;0</formula>
    </cfRule>
  </conditionalFormatting>
  <conditionalFormatting sqref="K3667">
    <cfRule type="notContainsBlanks" dxfId="8513" priority="9177">
      <formula>LEN(TRIM(K3667))&gt;0</formula>
    </cfRule>
  </conditionalFormatting>
  <conditionalFormatting sqref="M3667">
    <cfRule type="containsText" dxfId="8512" priority="9176" operator="containsText" text="Complete">
      <formula>NOT(ISERROR(SEARCH("Complete",M3667)))</formula>
    </cfRule>
  </conditionalFormatting>
  <conditionalFormatting sqref="I3667">
    <cfRule type="cellIs" dxfId="8511" priority="9175" operator="greaterThan">
      <formula>2.35</formula>
    </cfRule>
  </conditionalFormatting>
  <conditionalFormatting sqref="J3668">
    <cfRule type="notContainsBlanks" dxfId="8510" priority="9174">
      <formula>LEN(TRIM(J3668))&gt;0</formula>
    </cfRule>
  </conditionalFormatting>
  <conditionalFormatting sqref="K3668">
    <cfRule type="notContainsBlanks" dxfId="8509" priority="9173">
      <formula>LEN(TRIM(K3668))&gt;0</formula>
    </cfRule>
  </conditionalFormatting>
  <conditionalFormatting sqref="M3668">
    <cfRule type="containsText" dxfId="8508" priority="9172" operator="containsText" text="Complete">
      <formula>NOT(ISERROR(SEARCH("Complete",M3668)))</formula>
    </cfRule>
  </conditionalFormatting>
  <conditionalFormatting sqref="I3668">
    <cfRule type="cellIs" dxfId="8507" priority="9171" operator="greaterThan">
      <formula>2.35</formula>
    </cfRule>
  </conditionalFormatting>
  <conditionalFormatting sqref="J3669">
    <cfRule type="notContainsBlanks" dxfId="8506" priority="9170">
      <formula>LEN(TRIM(J3669))&gt;0</formula>
    </cfRule>
  </conditionalFormatting>
  <conditionalFormatting sqref="K3669">
    <cfRule type="notContainsBlanks" dxfId="8505" priority="9169">
      <formula>LEN(TRIM(K3669))&gt;0</formula>
    </cfRule>
  </conditionalFormatting>
  <conditionalFormatting sqref="M3669">
    <cfRule type="containsText" dxfId="8504" priority="9168" operator="containsText" text="Complete">
      <formula>NOT(ISERROR(SEARCH("Complete",M3669)))</formula>
    </cfRule>
  </conditionalFormatting>
  <conditionalFormatting sqref="I3669">
    <cfRule type="cellIs" dxfId="8503" priority="9167" operator="greaterThan">
      <formula>2.35</formula>
    </cfRule>
  </conditionalFormatting>
  <conditionalFormatting sqref="J3670">
    <cfRule type="notContainsBlanks" dxfId="8502" priority="9166">
      <formula>LEN(TRIM(J3670))&gt;0</formula>
    </cfRule>
  </conditionalFormatting>
  <conditionalFormatting sqref="K3670">
    <cfRule type="notContainsBlanks" dxfId="8501" priority="9165">
      <formula>LEN(TRIM(K3670))&gt;0</formula>
    </cfRule>
  </conditionalFormatting>
  <conditionalFormatting sqref="M3670">
    <cfRule type="containsText" dxfId="8500" priority="9164" operator="containsText" text="Complete">
      <formula>NOT(ISERROR(SEARCH("Complete",M3670)))</formula>
    </cfRule>
  </conditionalFormatting>
  <conditionalFormatting sqref="I3670">
    <cfRule type="cellIs" dxfId="8499" priority="9163" operator="greaterThan">
      <formula>2.35</formula>
    </cfRule>
  </conditionalFormatting>
  <conditionalFormatting sqref="J3671">
    <cfRule type="notContainsBlanks" dxfId="8498" priority="9162">
      <formula>LEN(TRIM(J3671))&gt;0</formula>
    </cfRule>
  </conditionalFormatting>
  <conditionalFormatting sqref="K3671">
    <cfRule type="notContainsBlanks" dxfId="8497" priority="9161">
      <formula>LEN(TRIM(K3671))&gt;0</formula>
    </cfRule>
  </conditionalFormatting>
  <conditionalFormatting sqref="M3671">
    <cfRule type="containsText" dxfId="8496" priority="9160" operator="containsText" text="Complete">
      <formula>NOT(ISERROR(SEARCH("Complete",M3671)))</formula>
    </cfRule>
  </conditionalFormatting>
  <conditionalFormatting sqref="I3671">
    <cfRule type="cellIs" dxfId="8495" priority="9159" operator="greaterThan">
      <formula>2.35</formula>
    </cfRule>
  </conditionalFormatting>
  <conditionalFormatting sqref="J3672">
    <cfRule type="notContainsBlanks" dxfId="8494" priority="9158">
      <formula>LEN(TRIM(J3672))&gt;0</formula>
    </cfRule>
  </conditionalFormatting>
  <conditionalFormatting sqref="K3672">
    <cfRule type="notContainsBlanks" dxfId="8493" priority="9157">
      <formula>LEN(TRIM(K3672))&gt;0</formula>
    </cfRule>
  </conditionalFormatting>
  <conditionalFormatting sqref="M3672">
    <cfRule type="containsText" dxfId="8492" priority="9156" operator="containsText" text="Complete">
      <formula>NOT(ISERROR(SEARCH("Complete",M3672)))</formula>
    </cfRule>
  </conditionalFormatting>
  <conditionalFormatting sqref="I3672">
    <cfRule type="cellIs" dxfId="8491" priority="9155" operator="greaterThan">
      <formula>2.35</formula>
    </cfRule>
  </conditionalFormatting>
  <conditionalFormatting sqref="J3673">
    <cfRule type="notContainsBlanks" dxfId="8490" priority="9154">
      <formula>LEN(TRIM(J3673))&gt;0</formula>
    </cfRule>
  </conditionalFormatting>
  <conditionalFormatting sqref="K3673">
    <cfRule type="notContainsBlanks" dxfId="8489" priority="9153">
      <formula>LEN(TRIM(K3673))&gt;0</formula>
    </cfRule>
  </conditionalFormatting>
  <conditionalFormatting sqref="M3673">
    <cfRule type="containsText" dxfId="8488" priority="9152" operator="containsText" text="Complete">
      <formula>NOT(ISERROR(SEARCH("Complete",M3673)))</formula>
    </cfRule>
  </conditionalFormatting>
  <conditionalFormatting sqref="I3673">
    <cfRule type="cellIs" dxfId="8487" priority="9151" operator="greaterThan">
      <formula>2.35</formula>
    </cfRule>
  </conditionalFormatting>
  <conditionalFormatting sqref="J3674">
    <cfRule type="notContainsBlanks" dxfId="8486" priority="9150">
      <formula>LEN(TRIM(J3674))&gt;0</formula>
    </cfRule>
  </conditionalFormatting>
  <conditionalFormatting sqref="K3674">
    <cfRule type="notContainsBlanks" dxfId="8485" priority="9149">
      <formula>LEN(TRIM(K3674))&gt;0</formula>
    </cfRule>
  </conditionalFormatting>
  <conditionalFormatting sqref="M3674">
    <cfRule type="containsText" dxfId="8484" priority="9148" operator="containsText" text="Complete">
      <formula>NOT(ISERROR(SEARCH("Complete",M3674)))</formula>
    </cfRule>
  </conditionalFormatting>
  <conditionalFormatting sqref="I3674">
    <cfRule type="cellIs" dxfId="8483" priority="9147" operator="greaterThan">
      <formula>2.35</formula>
    </cfRule>
  </conditionalFormatting>
  <conditionalFormatting sqref="J3675">
    <cfRule type="notContainsBlanks" dxfId="8482" priority="9146">
      <formula>LEN(TRIM(J3675))&gt;0</formula>
    </cfRule>
  </conditionalFormatting>
  <conditionalFormatting sqref="K3675">
    <cfRule type="notContainsBlanks" dxfId="8481" priority="9145">
      <formula>LEN(TRIM(K3675))&gt;0</formula>
    </cfRule>
  </conditionalFormatting>
  <conditionalFormatting sqref="M3675">
    <cfRule type="containsText" dxfId="8480" priority="9144" operator="containsText" text="Complete">
      <formula>NOT(ISERROR(SEARCH("Complete",M3675)))</formula>
    </cfRule>
  </conditionalFormatting>
  <conditionalFormatting sqref="I3675">
    <cfRule type="cellIs" dxfId="8479" priority="9143" operator="greaterThan">
      <formula>2.35</formula>
    </cfRule>
  </conditionalFormatting>
  <conditionalFormatting sqref="J3676">
    <cfRule type="notContainsBlanks" dxfId="8478" priority="9142">
      <formula>LEN(TRIM(J3676))&gt;0</formula>
    </cfRule>
  </conditionalFormatting>
  <conditionalFormatting sqref="K3676">
    <cfRule type="notContainsBlanks" dxfId="8477" priority="9141">
      <formula>LEN(TRIM(K3676))&gt;0</formula>
    </cfRule>
  </conditionalFormatting>
  <conditionalFormatting sqref="M3676">
    <cfRule type="containsText" dxfId="8476" priority="9140" operator="containsText" text="Complete">
      <formula>NOT(ISERROR(SEARCH("Complete",M3676)))</formula>
    </cfRule>
  </conditionalFormatting>
  <conditionalFormatting sqref="I3676">
    <cfRule type="cellIs" dxfId="8475" priority="9139" operator="greaterThan">
      <formula>2.35</formula>
    </cfRule>
  </conditionalFormatting>
  <conditionalFormatting sqref="J3677">
    <cfRule type="notContainsBlanks" dxfId="8474" priority="9138">
      <formula>LEN(TRIM(J3677))&gt;0</formula>
    </cfRule>
  </conditionalFormatting>
  <conditionalFormatting sqref="K3677">
    <cfRule type="notContainsBlanks" dxfId="8473" priority="9137">
      <formula>LEN(TRIM(K3677))&gt;0</formula>
    </cfRule>
  </conditionalFormatting>
  <conditionalFormatting sqref="M3677">
    <cfRule type="containsText" dxfId="8472" priority="9136" operator="containsText" text="Complete">
      <formula>NOT(ISERROR(SEARCH("Complete",M3677)))</formula>
    </cfRule>
  </conditionalFormatting>
  <conditionalFormatting sqref="I3677">
    <cfRule type="cellIs" dxfId="8471" priority="9135" operator="greaterThan">
      <formula>2.35</formula>
    </cfRule>
  </conditionalFormatting>
  <conditionalFormatting sqref="J3678">
    <cfRule type="notContainsBlanks" dxfId="8470" priority="9134">
      <formula>LEN(TRIM(J3678))&gt;0</formula>
    </cfRule>
  </conditionalFormatting>
  <conditionalFormatting sqref="K3678">
    <cfRule type="notContainsBlanks" dxfId="8469" priority="9133">
      <formula>LEN(TRIM(K3678))&gt;0</formula>
    </cfRule>
  </conditionalFormatting>
  <conditionalFormatting sqref="M3678">
    <cfRule type="containsText" dxfId="8468" priority="9132" operator="containsText" text="Complete">
      <formula>NOT(ISERROR(SEARCH("Complete",M3678)))</formula>
    </cfRule>
  </conditionalFormatting>
  <conditionalFormatting sqref="I3678">
    <cfRule type="cellIs" dxfId="8467" priority="9131" operator="greaterThan">
      <formula>2.35</formula>
    </cfRule>
  </conditionalFormatting>
  <conditionalFormatting sqref="J3679">
    <cfRule type="notContainsBlanks" dxfId="8466" priority="9130">
      <formula>LEN(TRIM(J3679))&gt;0</formula>
    </cfRule>
  </conditionalFormatting>
  <conditionalFormatting sqref="K3679">
    <cfRule type="notContainsBlanks" dxfId="8465" priority="9129">
      <formula>LEN(TRIM(K3679))&gt;0</formula>
    </cfRule>
  </conditionalFormatting>
  <conditionalFormatting sqref="M3679">
    <cfRule type="containsText" dxfId="8464" priority="9128" operator="containsText" text="Complete">
      <formula>NOT(ISERROR(SEARCH("Complete",M3679)))</formula>
    </cfRule>
  </conditionalFormatting>
  <conditionalFormatting sqref="I3679">
    <cfRule type="cellIs" dxfId="8463" priority="9127" operator="greaterThan">
      <formula>2.35</formula>
    </cfRule>
  </conditionalFormatting>
  <conditionalFormatting sqref="J3680">
    <cfRule type="notContainsBlanks" dxfId="8462" priority="9126">
      <formula>LEN(TRIM(J3680))&gt;0</formula>
    </cfRule>
  </conditionalFormatting>
  <conditionalFormatting sqref="K3680">
    <cfRule type="notContainsBlanks" dxfId="8461" priority="9125">
      <formula>LEN(TRIM(K3680))&gt;0</formula>
    </cfRule>
  </conditionalFormatting>
  <conditionalFormatting sqref="M3680">
    <cfRule type="containsText" dxfId="8460" priority="9124" operator="containsText" text="Complete">
      <formula>NOT(ISERROR(SEARCH("Complete",M3680)))</formula>
    </cfRule>
  </conditionalFormatting>
  <conditionalFormatting sqref="I3680">
    <cfRule type="cellIs" dxfId="8459" priority="9123" operator="greaterThan">
      <formula>2.35</formula>
    </cfRule>
  </conditionalFormatting>
  <conditionalFormatting sqref="J3681">
    <cfRule type="notContainsBlanks" dxfId="8458" priority="9122">
      <formula>LEN(TRIM(J3681))&gt;0</formula>
    </cfRule>
  </conditionalFormatting>
  <conditionalFormatting sqref="K3681">
    <cfRule type="notContainsBlanks" dxfId="8457" priority="9121">
      <formula>LEN(TRIM(K3681))&gt;0</formula>
    </cfRule>
  </conditionalFormatting>
  <conditionalFormatting sqref="M3681">
    <cfRule type="containsText" dxfId="8456" priority="9120" operator="containsText" text="Complete">
      <formula>NOT(ISERROR(SEARCH("Complete",M3681)))</formula>
    </cfRule>
  </conditionalFormatting>
  <conditionalFormatting sqref="I3681">
    <cfRule type="cellIs" dxfId="8455" priority="9119" operator="greaterThan">
      <formula>2.35</formula>
    </cfRule>
  </conditionalFormatting>
  <conditionalFormatting sqref="J3682">
    <cfRule type="notContainsBlanks" dxfId="8454" priority="9118">
      <formula>LEN(TRIM(J3682))&gt;0</formula>
    </cfRule>
  </conditionalFormatting>
  <conditionalFormatting sqref="K3682">
    <cfRule type="notContainsBlanks" dxfId="8453" priority="9117">
      <formula>LEN(TRIM(K3682))&gt;0</formula>
    </cfRule>
  </conditionalFormatting>
  <conditionalFormatting sqref="M3682">
    <cfRule type="containsText" dxfId="8452" priority="9116" operator="containsText" text="Complete">
      <formula>NOT(ISERROR(SEARCH("Complete",M3682)))</formula>
    </cfRule>
  </conditionalFormatting>
  <conditionalFormatting sqref="I3682">
    <cfRule type="cellIs" dxfId="8451" priority="9115" operator="greaterThan">
      <formula>2.35</formula>
    </cfRule>
  </conditionalFormatting>
  <conditionalFormatting sqref="J3683">
    <cfRule type="notContainsBlanks" dxfId="8450" priority="9114">
      <formula>LEN(TRIM(J3683))&gt;0</formula>
    </cfRule>
  </conditionalFormatting>
  <conditionalFormatting sqref="K3683">
    <cfRule type="notContainsBlanks" dxfId="8449" priority="9113">
      <formula>LEN(TRIM(K3683))&gt;0</formula>
    </cfRule>
  </conditionalFormatting>
  <conditionalFormatting sqref="M3683">
    <cfRule type="containsText" dxfId="8448" priority="9112" operator="containsText" text="Complete">
      <formula>NOT(ISERROR(SEARCH("Complete",M3683)))</formula>
    </cfRule>
  </conditionalFormatting>
  <conditionalFormatting sqref="I3683">
    <cfRule type="cellIs" dxfId="8447" priority="9111" operator="greaterThan">
      <formula>2.35</formula>
    </cfRule>
  </conditionalFormatting>
  <conditionalFormatting sqref="J3684">
    <cfRule type="notContainsBlanks" dxfId="8446" priority="9110">
      <formula>LEN(TRIM(J3684))&gt;0</formula>
    </cfRule>
  </conditionalFormatting>
  <conditionalFormatting sqref="K3684">
    <cfRule type="notContainsBlanks" dxfId="8445" priority="9109">
      <formula>LEN(TRIM(K3684))&gt;0</formula>
    </cfRule>
  </conditionalFormatting>
  <conditionalFormatting sqref="M3684">
    <cfRule type="containsText" dxfId="8444" priority="9108" operator="containsText" text="Complete">
      <formula>NOT(ISERROR(SEARCH("Complete",M3684)))</formula>
    </cfRule>
  </conditionalFormatting>
  <conditionalFormatting sqref="I3684">
    <cfRule type="cellIs" dxfId="8443" priority="9107" operator="greaterThan">
      <formula>2.35</formula>
    </cfRule>
  </conditionalFormatting>
  <conditionalFormatting sqref="J3685">
    <cfRule type="notContainsBlanks" dxfId="8442" priority="9106">
      <formula>LEN(TRIM(J3685))&gt;0</formula>
    </cfRule>
  </conditionalFormatting>
  <conditionalFormatting sqref="K3685">
    <cfRule type="notContainsBlanks" dxfId="8441" priority="9105">
      <formula>LEN(TRIM(K3685))&gt;0</formula>
    </cfRule>
  </conditionalFormatting>
  <conditionalFormatting sqref="M3685">
    <cfRule type="containsText" dxfId="8440" priority="9104" operator="containsText" text="Complete">
      <formula>NOT(ISERROR(SEARCH("Complete",M3685)))</formula>
    </cfRule>
  </conditionalFormatting>
  <conditionalFormatting sqref="I3685">
    <cfRule type="cellIs" dxfId="8439" priority="9103" operator="greaterThan">
      <formula>2.35</formula>
    </cfRule>
  </conditionalFormatting>
  <conditionalFormatting sqref="J3686">
    <cfRule type="notContainsBlanks" dxfId="8438" priority="9102">
      <formula>LEN(TRIM(J3686))&gt;0</formula>
    </cfRule>
  </conditionalFormatting>
  <conditionalFormatting sqref="K3686">
    <cfRule type="notContainsBlanks" dxfId="8437" priority="9101">
      <formula>LEN(TRIM(K3686))&gt;0</formula>
    </cfRule>
  </conditionalFormatting>
  <conditionalFormatting sqref="M3686">
    <cfRule type="containsText" dxfId="8436" priority="9100" operator="containsText" text="Complete">
      <formula>NOT(ISERROR(SEARCH("Complete",M3686)))</formula>
    </cfRule>
  </conditionalFormatting>
  <conditionalFormatting sqref="I3686">
    <cfRule type="cellIs" dxfId="8435" priority="9099" operator="greaterThan">
      <formula>2.35</formula>
    </cfRule>
  </conditionalFormatting>
  <conditionalFormatting sqref="J3687">
    <cfRule type="notContainsBlanks" dxfId="8434" priority="9098">
      <formula>LEN(TRIM(J3687))&gt;0</formula>
    </cfRule>
  </conditionalFormatting>
  <conditionalFormatting sqref="K3687">
    <cfRule type="notContainsBlanks" dxfId="8433" priority="9097">
      <formula>LEN(TRIM(K3687))&gt;0</formula>
    </cfRule>
  </conditionalFormatting>
  <conditionalFormatting sqref="M3687">
    <cfRule type="containsText" dxfId="8432" priority="9096" operator="containsText" text="Complete">
      <formula>NOT(ISERROR(SEARCH("Complete",M3687)))</formula>
    </cfRule>
  </conditionalFormatting>
  <conditionalFormatting sqref="I3687">
    <cfRule type="cellIs" dxfId="8431" priority="9095" operator="greaterThan">
      <formula>2.35</formula>
    </cfRule>
  </conditionalFormatting>
  <conditionalFormatting sqref="J3688">
    <cfRule type="notContainsBlanks" dxfId="8430" priority="9094">
      <formula>LEN(TRIM(J3688))&gt;0</formula>
    </cfRule>
  </conditionalFormatting>
  <conditionalFormatting sqref="K3688">
    <cfRule type="notContainsBlanks" dxfId="8429" priority="9093">
      <formula>LEN(TRIM(K3688))&gt;0</formula>
    </cfRule>
  </conditionalFormatting>
  <conditionalFormatting sqref="M3688">
    <cfRule type="containsText" dxfId="8428" priority="9092" operator="containsText" text="Complete">
      <formula>NOT(ISERROR(SEARCH("Complete",M3688)))</formula>
    </cfRule>
  </conditionalFormatting>
  <conditionalFormatting sqref="I3688">
    <cfRule type="cellIs" dxfId="8427" priority="9091" operator="greaterThan">
      <formula>2.35</formula>
    </cfRule>
  </conditionalFormatting>
  <conditionalFormatting sqref="J3689">
    <cfRule type="notContainsBlanks" dxfId="8426" priority="9090">
      <formula>LEN(TRIM(J3689))&gt;0</formula>
    </cfRule>
  </conditionalFormatting>
  <conditionalFormatting sqref="K3689">
    <cfRule type="notContainsBlanks" dxfId="8425" priority="9089">
      <formula>LEN(TRIM(K3689))&gt;0</formula>
    </cfRule>
  </conditionalFormatting>
  <conditionalFormatting sqref="M3689">
    <cfRule type="containsText" dxfId="8424" priority="9088" operator="containsText" text="Complete">
      <formula>NOT(ISERROR(SEARCH("Complete",M3689)))</formula>
    </cfRule>
  </conditionalFormatting>
  <conditionalFormatting sqref="I3689">
    <cfRule type="cellIs" dxfId="8423" priority="9087" operator="greaterThan">
      <formula>2.35</formula>
    </cfRule>
  </conditionalFormatting>
  <conditionalFormatting sqref="J3690">
    <cfRule type="notContainsBlanks" dxfId="8422" priority="9086">
      <formula>LEN(TRIM(J3690))&gt;0</formula>
    </cfRule>
  </conditionalFormatting>
  <conditionalFormatting sqref="K3690">
    <cfRule type="notContainsBlanks" dxfId="8421" priority="9085">
      <formula>LEN(TRIM(K3690))&gt;0</formula>
    </cfRule>
  </conditionalFormatting>
  <conditionalFormatting sqref="M3690">
    <cfRule type="containsText" dxfId="8420" priority="9084" operator="containsText" text="Complete">
      <formula>NOT(ISERROR(SEARCH("Complete",M3690)))</formula>
    </cfRule>
  </conditionalFormatting>
  <conditionalFormatting sqref="I3690">
    <cfRule type="cellIs" dxfId="8419" priority="9083" operator="greaterThan">
      <formula>2.35</formula>
    </cfRule>
  </conditionalFormatting>
  <conditionalFormatting sqref="J3691">
    <cfRule type="notContainsBlanks" dxfId="8418" priority="9082">
      <formula>LEN(TRIM(J3691))&gt;0</formula>
    </cfRule>
  </conditionalFormatting>
  <conditionalFormatting sqref="K3691">
    <cfRule type="notContainsBlanks" dxfId="8417" priority="9081">
      <formula>LEN(TRIM(K3691))&gt;0</formula>
    </cfRule>
  </conditionalFormatting>
  <conditionalFormatting sqref="M3691">
    <cfRule type="containsText" dxfId="8416" priority="9080" operator="containsText" text="Complete">
      <formula>NOT(ISERROR(SEARCH("Complete",M3691)))</formula>
    </cfRule>
  </conditionalFormatting>
  <conditionalFormatting sqref="I3691">
    <cfRule type="cellIs" dxfId="8415" priority="9079" operator="greaterThan">
      <formula>2.35</formula>
    </cfRule>
  </conditionalFormatting>
  <conditionalFormatting sqref="J3692">
    <cfRule type="notContainsBlanks" dxfId="8414" priority="9078">
      <formula>LEN(TRIM(J3692))&gt;0</formula>
    </cfRule>
  </conditionalFormatting>
  <conditionalFormatting sqref="K3692">
    <cfRule type="notContainsBlanks" dxfId="8413" priority="9077">
      <formula>LEN(TRIM(K3692))&gt;0</formula>
    </cfRule>
  </conditionalFormatting>
  <conditionalFormatting sqref="M3692">
    <cfRule type="containsText" dxfId="8412" priority="9076" operator="containsText" text="Complete">
      <formula>NOT(ISERROR(SEARCH("Complete",M3692)))</formula>
    </cfRule>
  </conditionalFormatting>
  <conditionalFormatting sqref="I3692">
    <cfRule type="cellIs" dxfId="8411" priority="9075" operator="greaterThan">
      <formula>2.35</formula>
    </cfRule>
  </conditionalFormatting>
  <conditionalFormatting sqref="J3693">
    <cfRule type="notContainsBlanks" dxfId="8410" priority="9074">
      <formula>LEN(TRIM(J3693))&gt;0</formula>
    </cfRule>
  </conditionalFormatting>
  <conditionalFormatting sqref="K3693">
    <cfRule type="notContainsBlanks" dxfId="8409" priority="9073">
      <formula>LEN(TRIM(K3693))&gt;0</formula>
    </cfRule>
  </conditionalFormatting>
  <conditionalFormatting sqref="M3693">
    <cfRule type="containsText" dxfId="8408" priority="9072" operator="containsText" text="Complete">
      <formula>NOT(ISERROR(SEARCH("Complete",M3693)))</formula>
    </cfRule>
  </conditionalFormatting>
  <conditionalFormatting sqref="I3693">
    <cfRule type="cellIs" dxfId="8407" priority="9071" operator="greaterThan">
      <formula>2.35</formula>
    </cfRule>
  </conditionalFormatting>
  <conditionalFormatting sqref="J3694">
    <cfRule type="notContainsBlanks" dxfId="8406" priority="9070">
      <formula>LEN(TRIM(J3694))&gt;0</formula>
    </cfRule>
  </conditionalFormatting>
  <conditionalFormatting sqref="K3694">
    <cfRule type="notContainsBlanks" dxfId="8405" priority="9069">
      <formula>LEN(TRIM(K3694))&gt;0</formula>
    </cfRule>
  </conditionalFormatting>
  <conditionalFormatting sqref="M3694">
    <cfRule type="containsText" dxfId="8404" priority="9068" operator="containsText" text="Complete">
      <formula>NOT(ISERROR(SEARCH("Complete",M3694)))</formula>
    </cfRule>
  </conditionalFormatting>
  <conditionalFormatting sqref="I3694">
    <cfRule type="cellIs" dxfId="8403" priority="9067" operator="greaterThan">
      <formula>2.35</formula>
    </cfRule>
  </conditionalFormatting>
  <conditionalFormatting sqref="J3695">
    <cfRule type="notContainsBlanks" dxfId="8402" priority="9066">
      <formula>LEN(TRIM(J3695))&gt;0</formula>
    </cfRule>
  </conditionalFormatting>
  <conditionalFormatting sqref="K3695">
    <cfRule type="notContainsBlanks" dxfId="8401" priority="9065">
      <formula>LEN(TRIM(K3695))&gt;0</formula>
    </cfRule>
  </conditionalFormatting>
  <conditionalFormatting sqref="M3695">
    <cfRule type="containsText" dxfId="8400" priority="9064" operator="containsText" text="Complete">
      <formula>NOT(ISERROR(SEARCH("Complete",M3695)))</formula>
    </cfRule>
  </conditionalFormatting>
  <conditionalFormatting sqref="I3695">
    <cfRule type="cellIs" dxfId="8399" priority="9063" operator="greaterThan">
      <formula>2.35</formula>
    </cfRule>
  </conditionalFormatting>
  <conditionalFormatting sqref="J3696">
    <cfRule type="notContainsBlanks" dxfId="8398" priority="9062">
      <formula>LEN(TRIM(J3696))&gt;0</formula>
    </cfRule>
  </conditionalFormatting>
  <conditionalFormatting sqref="K3696">
    <cfRule type="notContainsBlanks" dxfId="8397" priority="9061">
      <formula>LEN(TRIM(K3696))&gt;0</formula>
    </cfRule>
  </conditionalFormatting>
  <conditionalFormatting sqref="M3696">
    <cfRule type="containsText" dxfId="8396" priority="9060" operator="containsText" text="Complete">
      <formula>NOT(ISERROR(SEARCH("Complete",M3696)))</formula>
    </cfRule>
  </conditionalFormatting>
  <conditionalFormatting sqref="I3696">
    <cfRule type="cellIs" dxfId="8395" priority="9059" operator="greaterThan">
      <formula>2.35</formula>
    </cfRule>
  </conditionalFormatting>
  <conditionalFormatting sqref="J3697">
    <cfRule type="notContainsBlanks" dxfId="8394" priority="9058">
      <formula>LEN(TRIM(J3697))&gt;0</formula>
    </cfRule>
  </conditionalFormatting>
  <conditionalFormatting sqref="K3697">
    <cfRule type="notContainsBlanks" dxfId="8393" priority="9057">
      <formula>LEN(TRIM(K3697))&gt;0</formula>
    </cfRule>
  </conditionalFormatting>
  <conditionalFormatting sqref="M3697">
    <cfRule type="containsText" dxfId="8392" priority="9056" operator="containsText" text="Complete">
      <formula>NOT(ISERROR(SEARCH("Complete",M3697)))</formula>
    </cfRule>
  </conditionalFormatting>
  <conditionalFormatting sqref="I3697">
    <cfRule type="cellIs" dxfId="8391" priority="9055" operator="greaterThan">
      <formula>2.35</formula>
    </cfRule>
  </conditionalFormatting>
  <conditionalFormatting sqref="J3698">
    <cfRule type="notContainsBlanks" dxfId="8390" priority="9054">
      <formula>LEN(TRIM(J3698))&gt;0</formula>
    </cfRule>
  </conditionalFormatting>
  <conditionalFormatting sqref="K3698">
    <cfRule type="notContainsBlanks" dxfId="8389" priority="9053">
      <formula>LEN(TRIM(K3698))&gt;0</formula>
    </cfRule>
  </conditionalFormatting>
  <conditionalFormatting sqref="M3698">
    <cfRule type="containsText" dxfId="8388" priority="9052" operator="containsText" text="Complete">
      <formula>NOT(ISERROR(SEARCH("Complete",M3698)))</formula>
    </cfRule>
  </conditionalFormatting>
  <conditionalFormatting sqref="I3698">
    <cfRule type="cellIs" dxfId="8387" priority="9051" operator="greaterThan">
      <formula>2.35</formula>
    </cfRule>
  </conditionalFormatting>
  <conditionalFormatting sqref="J3699">
    <cfRule type="notContainsBlanks" dxfId="8386" priority="9050">
      <formula>LEN(TRIM(J3699))&gt;0</formula>
    </cfRule>
  </conditionalFormatting>
  <conditionalFormatting sqref="K3699">
    <cfRule type="notContainsBlanks" dxfId="8385" priority="9049">
      <formula>LEN(TRIM(K3699))&gt;0</formula>
    </cfRule>
  </conditionalFormatting>
  <conditionalFormatting sqref="M3699">
    <cfRule type="containsText" dxfId="8384" priority="9048" operator="containsText" text="Complete">
      <formula>NOT(ISERROR(SEARCH("Complete",M3699)))</formula>
    </cfRule>
  </conditionalFormatting>
  <conditionalFormatting sqref="I3699">
    <cfRule type="cellIs" dxfId="8383" priority="9047" operator="greaterThan">
      <formula>2.35</formula>
    </cfRule>
  </conditionalFormatting>
  <conditionalFormatting sqref="J3700">
    <cfRule type="notContainsBlanks" dxfId="8382" priority="9046">
      <formula>LEN(TRIM(J3700))&gt;0</formula>
    </cfRule>
  </conditionalFormatting>
  <conditionalFormatting sqref="K3700">
    <cfRule type="notContainsBlanks" dxfId="8381" priority="9045">
      <formula>LEN(TRIM(K3700))&gt;0</formula>
    </cfRule>
  </conditionalFormatting>
  <conditionalFormatting sqref="M3700">
    <cfRule type="containsText" dxfId="8380" priority="9044" operator="containsText" text="Complete">
      <formula>NOT(ISERROR(SEARCH("Complete",M3700)))</formula>
    </cfRule>
  </conditionalFormatting>
  <conditionalFormatting sqref="I3700">
    <cfRule type="cellIs" dxfId="8379" priority="9043" operator="greaterThan">
      <formula>2.35</formula>
    </cfRule>
  </conditionalFormatting>
  <conditionalFormatting sqref="J3701">
    <cfRule type="notContainsBlanks" dxfId="8378" priority="9042">
      <formula>LEN(TRIM(J3701))&gt;0</formula>
    </cfRule>
  </conditionalFormatting>
  <conditionalFormatting sqref="K3701">
    <cfRule type="notContainsBlanks" dxfId="8377" priority="9041">
      <formula>LEN(TRIM(K3701))&gt;0</formula>
    </cfRule>
  </conditionalFormatting>
  <conditionalFormatting sqref="M3701">
    <cfRule type="containsText" dxfId="8376" priority="9040" operator="containsText" text="Complete">
      <formula>NOT(ISERROR(SEARCH("Complete",M3701)))</formula>
    </cfRule>
  </conditionalFormatting>
  <conditionalFormatting sqref="I3701">
    <cfRule type="cellIs" dxfId="8375" priority="9039" operator="greaterThan">
      <formula>2.35</formula>
    </cfRule>
  </conditionalFormatting>
  <conditionalFormatting sqref="J3702">
    <cfRule type="notContainsBlanks" dxfId="8374" priority="9038">
      <formula>LEN(TRIM(J3702))&gt;0</formula>
    </cfRule>
  </conditionalFormatting>
  <conditionalFormatting sqref="K3702">
    <cfRule type="notContainsBlanks" dxfId="8373" priority="9037">
      <formula>LEN(TRIM(K3702))&gt;0</formula>
    </cfRule>
  </conditionalFormatting>
  <conditionalFormatting sqref="M3702">
    <cfRule type="containsText" dxfId="8372" priority="9036" operator="containsText" text="Complete">
      <formula>NOT(ISERROR(SEARCH("Complete",M3702)))</formula>
    </cfRule>
  </conditionalFormatting>
  <conditionalFormatting sqref="I3702">
    <cfRule type="cellIs" dxfId="8371" priority="9035" operator="greaterThan">
      <formula>2.35</formula>
    </cfRule>
  </conditionalFormatting>
  <conditionalFormatting sqref="J3703">
    <cfRule type="notContainsBlanks" dxfId="8370" priority="9034">
      <formula>LEN(TRIM(J3703))&gt;0</formula>
    </cfRule>
  </conditionalFormatting>
  <conditionalFormatting sqref="K3703">
    <cfRule type="notContainsBlanks" dxfId="8369" priority="9033">
      <formula>LEN(TRIM(K3703))&gt;0</formula>
    </cfRule>
  </conditionalFormatting>
  <conditionalFormatting sqref="M3703">
    <cfRule type="containsText" dxfId="8368" priority="9032" operator="containsText" text="Complete">
      <formula>NOT(ISERROR(SEARCH("Complete",M3703)))</formula>
    </cfRule>
  </conditionalFormatting>
  <conditionalFormatting sqref="I3703">
    <cfRule type="cellIs" dxfId="8367" priority="9030" operator="greaterThan">
      <formula>2.35</formula>
    </cfRule>
  </conditionalFormatting>
  <conditionalFormatting sqref="J3704">
    <cfRule type="notContainsBlanks" dxfId="8366" priority="9029">
      <formula>LEN(TRIM(J3704))&gt;0</formula>
    </cfRule>
  </conditionalFormatting>
  <conditionalFormatting sqref="K3704">
    <cfRule type="notContainsBlanks" dxfId="8365" priority="9028">
      <formula>LEN(TRIM(K3704))&gt;0</formula>
    </cfRule>
  </conditionalFormatting>
  <conditionalFormatting sqref="M3704">
    <cfRule type="containsText" dxfId="8364" priority="9027" operator="containsText" text="Complete">
      <formula>NOT(ISERROR(SEARCH("Complete",M3704)))</formula>
    </cfRule>
  </conditionalFormatting>
  <conditionalFormatting sqref="I3704">
    <cfRule type="cellIs" dxfId="8363" priority="9026" operator="greaterThan">
      <formula>2.35</formula>
    </cfRule>
  </conditionalFormatting>
  <conditionalFormatting sqref="J3705">
    <cfRule type="notContainsBlanks" dxfId="8362" priority="9025">
      <formula>LEN(TRIM(J3705))&gt;0</formula>
    </cfRule>
  </conditionalFormatting>
  <conditionalFormatting sqref="K3705">
    <cfRule type="notContainsBlanks" dxfId="8361" priority="9024">
      <formula>LEN(TRIM(K3705))&gt;0</formula>
    </cfRule>
  </conditionalFormatting>
  <conditionalFormatting sqref="M3705">
    <cfRule type="containsText" dxfId="8360" priority="9023" operator="containsText" text="Complete">
      <formula>NOT(ISERROR(SEARCH("Complete",M3705)))</formula>
    </cfRule>
  </conditionalFormatting>
  <conditionalFormatting sqref="I3705">
    <cfRule type="cellIs" dxfId="8359" priority="9022" operator="greaterThan">
      <formula>2.35</formula>
    </cfRule>
  </conditionalFormatting>
  <conditionalFormatting sqref="J3706">
    <cfRule type="notContainsBlanks" dxfId="8358" priority="9021">
      <formula>LEN(TRIM(J3706))&gt;0</formula>
    </cfRule>
  </conditionalFormatting>
  <conditionalFormatting sqref="K3706">
    <cfRule type="notContainsBlanks" dxfId="8357" priority="9020">
      <formula>LEN(TRIM(K3706))&gt;0</formula>
    </cfRule>
  </conditionalFormatting>
  <conditionalFormatting sqref="M3706">
    <cfRule type="containsText" dxfId="8356" priority="9019" operator="containsText" text="Complete">
      <formula>NOT(ISERROR(SEARCH("Complete",M3706)))</formula>
    </cfRule>
  </conditionalFormatting>
  <conditionalFormatting sqref="I3706">
    <cfRule type="cellIs" dxfId="8355" priority="9018" operator="greaterThan">
      <formula>2.35</formula>
    </cfRule>
  </conditionalFormatting>
  <conditionalFormatting sqref="J3707">
    <cfRule type="notContainsBlanks" dxfId="8354" priority="9017">
      <formula>LEN(TRIM(J3707))&gt;0</formula>
    </cfRule>
  </conditionalFormatting>
  <conditionalFormatting sqref="K3707">
    <cfRule type="notContainsBlanks" dxfId="8353" priority="9016">
      <formula>LEN(TRIM(K3707))&gt;0</formula>
    </cfRule>
  </conditionalFormatting>
  <conditionalFormatting sqref="M3707">
    <cfRule type="containsText" dxfId="8352" priority="9015" operator="containsText" text="Complete">
      <formula>NOT(ISERROR(SEARCH("Complete",M3707)))</formula>
    </cfRule>
  </conditionalFormatting>
  <conditionalFormatting sqref="I3707">
    <cfRule type="cellIs" dxfId="8351" priority="9014" operator="greaterThan">
      <formula>2.35</formula>
    </cfRule>
  </conditionalFormatting>
  <conditionalFormatting sqref="J3708">
    <cfRule type="notContainsBlanks" dxfId="8350" priority="9013">
      <formula>LEN(TRIM(J3708))&gt;0</formula>
    </cfRule>
  </conditionalFormatting>
  <conditionalFormatting sqref="K3708">
    <cfRule type="notContainsBlanks" dxfId="8349" priority="9012">
      <formula>LEN(TRIM(K3708))&gt;0</formula>
    </cfRule>
  </conditionalFormatting>
  <conditionalFormatting sqref="M3708">
    <cfRule type="containsText" dxfId="8348" priority="9011" operator="containsText" text="Complete">
      <formula>NOT(ISERROR(SEARCH("Complete",M3708)))</formula>
    </cfRule>
  </conditionalFormatting>
  <conditionalFormatting sqref="I3708">
    <cfRule type="cellIs" dxfId="8347" priority="9010" operator="greaterThan">
      <formula>2.35</formula>
    </cfRule>
  </conditionalFormatting>
  <conditionalFormatting sqref="J3709">
    <cfRule type="notContainsBlanks" dxfId="8346" priority="9009">
      <formula>LEN(TRIM(J3709))&gt;0</formula>
    </cfRule>
  </conditionalFormatting>
  <conditionalFormatting sqref="K3709">
    <cfRule type="notContainsBlanks" dxfId="8345" priority="9008">
      <formula>LEN(TRIM(K3709))&gt;0</formula>
    </cfRule>
  </conditionalFormatting>
  <conditionalFormatting sqref="M3709">
    <cfRule type="containsText" dxfId="8344" priority="9007" operator="containsText" text="Complete">
      <formula>NOT(ISERROR(SEARCH("Complete",M3709)))</formula>
    </cfRule>
  </conditionalFormatting>
  <conditionalFormatting sqref="I3709">
    <cfRule type="cellIs" dxfId="8343" priority="9006" operator="greaterThan">
      <formula>2.35</formula>
    </cfRule>
  </conditionalFormatting>
  <conditionalFormatting sqref="J3710">
    <cfRule type="notContainsBlanks" dxfId="8342" priority="9005">
      <formula>LEN(TRIM(J3710))&gt;0</formula>
    </cfRule>
  </conditionalFormatting>
  <conditionalFormatting sqref="K3710">
    <cfRule type="notContainsBlanks" dxfId="8341" priority="9004">
      <formula>LEN(TRIM(K3710))&gt;0</formula>
    </cfRule>
  </conditionalFormatting>
  <conditionalFormatting sqref="M3710">
    <cfRule type="containsText" dxfId="8340" priority="9003" operator="containsText" text="Complete">
      <formula>NOT(ISERROR(SEARCH("Complete",M3710)))</formula>
    </cfRule>
  </conditionalFormatting>
  <conditionalFormatting sqref="I3710">
    <cfRule type="cellIs" dxfId="8339" priority="9002" operator="greaterThan">
      <formula>2.35</formula>
    </cfRule>
  </conditionalFormatting>
  <conditionalFormatting sqref="J3711">
    <cfRule type="notContainsBlanks" dxfId="8338" priority="9001">
      <formula>LEN(TRIM(J3711))&gt;0</formula>
    </cfRule>
  </conditionalFormatting>
  <conditionalFormatting sqref="K3711">
    <cfRule type="notContainsBlanks" dxfId="8337" priority="9000">
      <formula>LEN(TRIM(K3711))&gt;0</formula>
    </cfRule>
  </conditionalFormatting>
  <conditionalFormatting sqref="M3711">
    <cfRule type="containsText" dxfId="8336" priority="8999" operator="containsText" text="Complete">
      <formula>NOT(ISERROR(SEARCH("Complete",M3711)))</formula>
    </cfRule>
  </conditionalFormatting>
  <conditionalFormatting sqref="I3711">
    <cfRule type="cellIs" dxfId="8335" priority="8998" operator="greaterThan">
      <formula>2.35</formula>
    </cfRule>
  </conditionalFormatting>
  <conditionalFormatting sqref="J3712">
    <cfRule type="notContainsBlanks" dxfId="8334" priority="8997">
      <formula>LEN(TRIM(J3712))&gt;0</formula>
    </cfRule>
  </conditionalFormatting>
  <conditionalFormatting sqref="K3712">
    <cfRule type="notContainsBlanks" dxfId="8333" priority="8996">
      <formula>LEN(TRIM(K3712))&gt;0</formula>
    </cfRule>
  </conditionalFormatting>
  <conditionalFormatting sqref="M3712">
    <cfRule type="containsText" dxfId="8332" priority="8995" operator="containsText" text="Complete">
      <formula>NOT(ISERROR(SEARCH("Complete",M3712)))</formula>
    </cfRule>
  </conditionalFormatting>
  <conditionalFormatting sqref="I3712">
    <cfRule type="cellIs" dxfId="8331" priority="8994" operator="greaterThan">
      <formula>2.35</formula>
    </cfRule>
  </conditionalFormatting>
  <conditionalFormatting sqref="J3713">
    <cfRule type="notContainsBlanks" dxfId="8330" priority="8993">
      <formula>LEN(TRIM(J3713))&gt;0</formula>
    </cfRule>
  </conditionalFormatting>
  <conditionalFormatting sqref="K3713">
    <cfRule type="notContainsBlanks" dxfId="8329" priority="8992">
      <formula>LEN(TRIM(K3713))&gt;0</formula>
    </cfRule>
  </conditionalFormatting>
  <conditionalFormatting sqref="M3713">
    <cfRule type="containsText" dxfId="8328" priority="8991" operator="containsText" text="Complete">
      <formula>NOT(ISERROR(SEARCH("Complete",M3713)))</formula>
    </cfRule>
  </conditionalFormatting>
  <conditionalFormatting sqref="I3713">
    <cfRule type="cellIs" dxfId="8327" priority="8990" operator="greaterThan">
      <formula>2.35</formula>
    </cfRule>
  </conditionalFormatting>
  <conditionalFormatting sqref="J3714">
    <cfRule type="notContainsBlanks" dxfId="8326" priority="8989">
      <formula>LEN(TRIM(J3714))&gt;0</formula>
    </cfRule>
  </conditionalFormatting>
  <conditionalFormatting sqref="K3714">
    <cfRule type="notContainsBlanks" dxfId="8325" priority="8988">
      <formula>LEN(TRIM(K3714))&gt;0</formula>
    </cfRule>
  </conditionalFormatting>
  <conditionalFormatting sqref="M3714">
    <cfRule type="containsText" dxfId="8324" priority="8987" operator="containsText" text="Complete">
      <formula>NOT(ISERROR(SEARCH("Complete",M3714)))</formula>
    </cfRule>
  </conditionalFormatting>
  <conditionalFormatting sqref="I3714">
    <cfRule type="cellIs" dxfId="8323" priority="8986" operator="greaterThan">
      <formula>2.35</formula>
    </cfRule>
  </conditionalFormatting>
  <conditionalFormatting sqref="J3715">
    <cfRule type="notContainsBlanks" dxfId="8322" priority="8985">
      <formula>LEN(TRIM(J3715))&gt;0</formula>
    </cfRule>
  </conditionalFormatting>
  <conditionalFormatting sqref="K3715">
    <cfRule type="notContainsBlanks" dxfId="8321" priority="8984">
      <formula>LEN(TRIM(K3715))&gt;0</formula>
    </cfRule>
  </conditionalFormatting>
  <conditionalFormatting sqref="M3715">
    <cfRule type="containsText" dxfId="8320" priority="8983" operator="containsText" text="Complete">
      <formula>NOT(ISERROR(SEARCH("Complete",M3715)))</formula>
    </cfRule>
  </conditionalFormatting>
  <conditionalFormatting sqref="I3715">
    <cfRule type="cellIs" dxfId="8319" priority="8982" operator="greaterThan">
      <formula>2.35</formula>
    </cfRule>
  </conditionalFormatting>
  <conditionalFormatting sqref="J3716">
    <cfRule type="notContainsBlanks" dxfId="8318" priority="8981">
      <formula>LEN(TRIM(J3716))&gt;0</formula>
    </cfRule>
  </conditionalFormatting>
  <conditionalFormatting sqref="K3716">
    <cfRule type="notContainsBlanks" dxfId="8317" priority="8980">
      <formula>LEN(TRIM(K3716))&gt;0</formula>
    </cfRule>
  </conditionalFormatting>
  <conditionalFormatting sqref="M3716">
    <cfRule type="containsText" dxfId="8316" priority="8979" operator="containsText" text="Complete">
      <formula>NOT(ISERROR(SEARCH("Complete",M3716)))</formula>
    </cfRule>
  </conditionalFormatting>
  <conditionalFormatting sqref="I3716">
    <cfRule type="cellIs" dxfId="8315" priority="8978" operator="greaterThan">
      <formula>2.35</formula>
    </cfRule>
  </conditionalFormatting>
  <conditionalFormatting sqref="J3717">
    <cfRule type="notContainsBlanks" dxfId="8314" priority="8977">
      <formula>LEN(TRIM(J3717))&gt;0</formula>
    </cfRule>
  </conditionalFormatting>
  <conditionalFormatting sqref="K3717">
    <cfRule type="notContainsBlanks" dxfId="8313" priority="8976">
      <formula>LEN(TRIM(K3717))&gt;0</formula>
    </cfRule>
  </conditionalFormatting>
  <conditionalFormatting sqref="M3717">
    <cfRule type="containsText" dxfId="8312" priority="8975" operator="containsText" text="Complete">
      <formula>NOT(ISERROR(SEARCH("Complete",M3717)))</formula>
    </cfRule>
  </conditionalFormatting>
  <conditionalFormatting sqref="I3717">
    <cfRule type="cellIs" dxfId="8311" priority="8974" operator="greaterThan">
      <formula>2.35</formula>
    </cfRule>
  </conditionalFormatting>
  <conditionalFormatting sqref="J3718">
    <cfRule type="notContainsBlanks" dxfId="8310" priority="8973">
      <formula>LEN(TRIM(J3718))&gt;0</formula>
    </cfRule>
  </conditionalFormatting>
  <conditionalFormatting sqref="K3718">
    <cfRule type="notContainsBlanks" dxfId="8309" priority="8972">
      <formula>LEN(TRIM(K3718))&gt;0</formula>
    </cfRule>
  </conditionalFormatting>
  <conditionalFormatting sqref="M3718">
    <cfRule type="containsText" dxfId="8308" priority="8971" operator="containsText" text="Complete">
      <formula>NOT(ISERROR(SEARCH("Complete",M3718)))</formula>
    </cfRule>
  </conditionalFormatting>
  <conditionalFormatting sqref="I3718">
    <cfRule type="cellIs" dxfId="8307" priority="8970" operator="greaterThan">
      <formula>2.35</formula>
    </cfRule>
  </conditionalFormatting>
  <conditionalFormatting sqref="J3719">
    <cfRule type="notContainsBlanks" dxfId="8306" priority="8969">
      <formula>LEN(TRIM(J3719))&gt;0</formula>
    </cfRule>
  </conditionalFormatting>
  <conditionalFormatting sqref="K3719">
    <cfRule type="notContainsBlanks" dxfId="8305" priority="8968">
      <formula>LEN(TRIM(K3719))&gt;0</formula>
    </cfRule>
  </conditionalFormatting>
  <conditionalFormatting sqref="M3719">
    <cfRule type="containsText" dxfId="8304" priority="8967" operator="containsText" text="Complete">
      <formula>NOT(ISERROR(SEARCH("Complete",M3719)))</formula>
    </cfRule>
  </conditionalFormatting>
  <conditionalFormatting sqref="I3719">
    <cfRule type="cellIs" dxfId="8303" priority="8966" operator="greaterThan">
      <formula>2.35</formula>
    </cfRule>
  </conditionalFormatting>
  <conditionalFormatting sqref="J3720">
    <cfRule type="notContainsBlanks" dxfId="8302" priority="8965">
      <formula>LEN(TRIM(J3720))&gt;0</formula>
    </cfRule>
  </conditionalFormatting>
  <conditionalFormatting sqref="K3720">
    <cfRule type="notContainsBlanks" dxfId="8301" priority="8964">
      <formula>LEN(TRIM(K3720))&gt;0</formula>
    </cfRule>
  </conditionalFormatting>
  <conditionalFormatting sqref="M3720">
    <cfRule type="containsText" dxfId="8300" priority="8963" operator="containsText" text="Complete">
      <formula>NOT(ISERROR(SEARCH("Complete",M3720)))</formula>
    </cfRule>
  </conditionalFormatting>
  <conditionalFormatting sqref="I3720">
    <cfRule type="cellIs" dxfId="8299" priority="8962" operator="greaterThan">
      <formula>2.35</formula>
    </cfRule>
  </conditionalFormatting>
  <conditionalFormatting sqref="J3721">
    <cfRule type="notContainsBlanks" dxfId="8298" priority="8961">
      <formula>LEN(TRIM(J3721))&gt;0</formula>
    </cfRule>
  </conditionalFormatting>
  <conditionalFormatting sqref="K3721">
    <cfRule type="notContainsBlanks" dxfId="8297" priority="8960">
      <formula>LEN(TRIM(K3721))&gt;0</formula>
    </cfRule>
  </conditionalFormatting>
  <conditionalFormatting sqref="M3721">
    <cfRule type="containsText" dxfId="8296" priority="8959" operator="containsText" text="Complete">
      <formula>NOT(ISERROR(SEARCH("Complete",M3721)))</formula>
    </cfRule>
  </conditionalFormatting>
  <conditionalFormatting sqref="I3721">
    <cfRule type="cellIs" dxfId="8295" priority="8958" operator="greaterThan">
      <formula>2.35</formula>
    </cfRule>
  </conditionalFormatting>
  <conditionalFormatting sqref="J3722">
    <cfRule type="notContainsBlanks" dxfId="8294" priority="8957">
      <formula>LEN(TRIM(J3722))&gt;0</formula>
    </cfRule>
  </conditionalFormatting>
  <conditionalFormatting sqref="K3722">
    <cfRule type="notContainsBlanks" dxfId="8293" priority="8956">
      <formula>LEN(TRIM(K3722))&gt;0</formula>
    </cfRule>
  </conditionalFormatting>
  <conditionalFormatting sqref="M3722">
    <cfRule type="containsText" dxfId="8292" priority="8955" operator="containsText" text="Complete">
      <formula>NOT(ISERROR(SEARCH("Complete",M3722)))</formula>
    </cfRule>
  </conditionalFormatting>
  <conditionalFormatting sqref="I3722">
    <cfRule type="cellIs" dxfId="8291" priority="8954" operator="greaterThan">
      <formula>2.35</formula>
    </cfRule>
  </conditionalFormatting>
  <conditionalFormatting sqref="J3723">
    <cfRule type="notContainsBlanks" dxfId="8290" priority="8953">
      <formula>LEN(TRIM(J3723))&gt;0</formula>
    </cfRule>
  </conditionalFormatting>
  <conditionalFormatting sqref="K3723">
    <cfRule type="notContainsBlanks" dxfId="8289" priority="8952">
      <formula>LEN(TRIM(K3723))&gt;0</formula>
    </cfRule>
  </conditionalFormatting>
  <conditionalFormatting sqref="M3723">
    <cfRule type="containsText" dxfId="8288" priority="8951" operator="containsText" text="Complete">
      <formula>NOT(ISERROR(SEARCH("Complete",M3723)))</formula>
    </cfRule>
  </conditionalFormatting>
  <conditionalFormatting sqref="I3723">
    <cfRule type="cellIs" dxfId="8287" priority="8950" operator="greaterThan">
      <formula>2.35</formula>
    </cfRule>
  </conditionalFormatting>
  <conditionalFormatting sqref="J3724">
    <cfRule type="notContainsBlanks" dxfId="8286" priority="8949">
      <formula>LEN(TRIM(J3724))&gt;0</formula>
    </cfRule>
  </conditionalFormatting>
  <conditionalFormatting sqref="K3724">
    <cfRule type="notContainsBlanks" dxfId="8285" priority="8948">
      <formula>LEN(TRIM(K3724))&gt;0</formula>
    </cfRule>
  </conditionalFormatting>
  <conditionalFormatting sqref="M3724">
    <cfRule type="containsText" dxfId="8284" priority="8947" operator="containsText" text="Complete">
      <formula>NOT(ISERROR(SEARCH("Complete",M3724)))</formula>
    </cfRule>
  </conditionalFormatting>
  <conditionalFormatting sqref="I3724">
    <cfRule type="cellIs" dxfId="8283" priority="8946" operator="greaterThan">
      <formula>2.35</formula>
    </cfRule>
  </conditionalFormatting>
  <conditionalFormatting sqref="J3725">
    <cfRule type="notContainsBlanks" dxfId="8282" priority="8945">
      <formula>LEN(TRIM(J3725))&gt;0</formula>
    </cfRule>
  </conditionalFormatting>
  <conditionalFormatting sqref="K3725">
    <cfRule type="notContainsBlanks" dxfId="8281" priority="8944">
      <formula>LEN(TRIM(K3725))&gt;0</formula>
    </cfRule>
  </conditionalFormatting>
  <conditionalFormatting sqref="M3725">
    <cfRule type="containsText" dxfId="8280" priority="8943" operator="containsText" text="Complete">
      <formula>NOT(ISERROR(SEARCH("Complete",M3725)))</formula>
    </cfRule>
  </conditionalFormatting>
  <conditionalFormatting sqref="I3725">
    <cfRule type="cellIs" dxfId="8279" priority="8942" operator="greaterThan">
      <formula>2.35</formula>
    </cfRule>
  </conditionalFormatting>
  <conditionalFormatting sqref="J3726">
    <cfRule type="notContainsBlanks" dxfId="8278" priority="8941">
      <formula>LEN(TRIM(J3726))&gt;0</formula>
    </cfRule>
  </conditionalFormatting>
  <conditionalFormatting sqref="K3726">
    <cfRule type="notContainsBlanks" dxfId="8277" priority="8940">
      <formula>LEN(TRIM(K3726))&gt;0</formula>
    </cfRule>
  </conditionalFormatting>
  <conditionalFormatting sqref="M3726">
    <cfRule type="containsText" dxfId="8276" priority="8939" operator="containsText" text="Complete">
      <formula>NOT(ISERROR(SEARCH("Complete",M3726)))</formula>
    </cfRule>
  </conditionalFormatting>
  <conditionalFormatting sqref="I3726">
    <cfRule type="cellIs" dxfId="8275" priority="8938" operator="greaterThan">
      <formula>2.35</formula>
    </cfRule>
  </conditionalFormatting>
  <conditionalFormatting sqref="J3727">
    <cfRule type="notContainsBlanks" dxfId="8274" priority="8937">
      <formula>LEN(TRIM(J3727))&gt;0</formula>
    </cfRule>
  </conditionalFormatting>
  <conditionalFormatting sqref="K3727">
    <cfRule type="notContainsBlanks" dxfId="8273" priority="8936">
      <formula>LEN(TRIM(K3727))&gt;0</formula>
    </cfRule>
  </conditionalFormatting>
  <conditionalFormatting sqref="M3727">
    <cfRule type="containsText" dxfId="8272" priority="8935" operator="containsText" text="Complete">
      <formula>NOT(ISERROR(SEARCH("Complete",M3727)))</formula>
    </cfRule>
  </conditionalFormatting>
  <conditionalFormatting sqref="I3727">
    <cfRule type="cellIs" dxfId="8271" priority="8934" operator="greaterThan">
      <formula>2.35</formula>
    </cfRule>
  </conditionalFormatting>
  <conditionalFormatting sqref="J3728">
    <cfRule type="notContainsBlanks" dxfId="8270" priority="8933">
      <formula>LEN(TRIM(J3728))&gt;0</formula>
    </cfRule>
  </conditionalFormatting>
  <conditionalFormatting sqref="K3728">
    <cfRule type="notContainsBlanks" dxfId="8269" priority="8932">
      <formula>LEN(TRIM(K3728))&gt;0</formula>
    </cfRule>
  </conditionalFormatting>
  <conditionalFormatting sqref="M3728">
    <cfRule type="containsText" dxfId="8268" priority="8931" operator="containsText" text="Complete">
      <formula>NOT(ISERROR(SEARCH("Complete",M3728)))</formula>
    </cfRule>
  </conditionalFormatting>
  <conditionalFormatting sqref="I3728">
    <cfRule type="cellIs" dxfId="8267" priority="8930" operator="greaterThan">
      <formula>2.35</formula>
    </cfRule>
  </conditionalFormatting>
  <conditionalFormatting sqref="J3729">
    <cfRule type="notContainsBlanks" dxfId="8266" priority="8929">
      <formula>LEN(TRIM(J3729))&gt;0</formula>
    </cfRule>
  </conditionalFormatting>
  <conditionalFormatting sqref="K3729">
    <cfRule type="notContainsBlanks" dxfId="8265" priority="8928">
      <formula>LEN(TRIM(K3729))&gt;0</formula>
    </cfRule>
  </conditionalFormatting>
  <conditionalFormatting sqref="M3729">
    <cfRule type="containsText" dxfId="8264" priority="8927" operator="containsText" text="Complete">
      <formula>NOT(ISERROR(SEARCH("Complete",M3729)))</formula>
    </cfRule>
  </conditionalFormatting>
  <conditionalFormatting sqref="I3729">
    <cfRule type="cellIs" dxfId="8263" priority="8926" operator="greaterThan">
      <formula>2.35</formula>
    </cfRule>
  </conditionalFormatting>
  <conditionalFormatting sqref="J3730">
    <cfRule type="notContainsBlanks" dxfId="8262" priority="8925">
      <formula>LEN(TRIM(J3730))&gt;0</formula>
    </cfRule>
  </conditionalFormatting>
  <conditionalFormatting sqref="K3730">
    <cfRule type="notContainsBlanks" dxfId="8261" priority="8924">
      <formula>LEN(TRIM(K3730))&gt;0</formula>
    </cfRule>
  </conditionalFormatting>
  <conditionalFormatting sqref="M3730">
    <cfRule type="containsText" dxfId="8260" priority="8923" operator="containsText" text="Complete">
      <formula>NOT(ISERROR(SEARCH("Complete",M3730)))</formula>
    </cfRule>
  </conditionalFormatting>
  <conditionalFormatting sqref="I3730">
    <cfRule type="cellIs" dxfId="8259" priority="8922" operator="greaterThan">
      <formula>2.35</formula>
    </cfRule>
  </conditionalFormatting>
  <conditionalFormatting sqref="J3731">
    <cfRule type="notContainsBlanks" dxfId="8258" priority="8921">
      <formula>LEN(TRIM(J3731))&gt;0</formula>
    </cfRule>
  </conditionalFormatting>
  <conditionalFormatting sqref="K3731">
    <cfRule type="notContainsBlanks" dxfId="8257" priority="8920">
      <formula>LEN(TRIM(K3731))&gt;0</formula>
    </cfRule>
  </conditionalFormatting>
  <conditionalFormatting sqref="M3731">
    <cfRule type="containsText" dxfId="8256" priority="8919" operator="containsText" text="Complete">
      <formula>NOT(ISERROR(SEARCH("Complete",M3731)))</formula>
    </cfRule>
  </conditionalFormatting>
  <conditionalFormatting sqref="I3731">
    <cfRule type="cellIs" dxfId="8255" priority="8918" operator="greaterThan">
      <formula>2.35</formula>
    </cfRule>
  </conditionalFormatting>
  <conditionalFormatting sqref="J3732">
    <cfRule type="notContainsBlanks" dxfId="8254" priority="8917">
      <formula>LEN(TRIM(J3732))&gt;0</formula>
    </cfRule>
  </conditionalFormatting>
  <conditionalFormatting sqref="K3732">
    <cfRule type="notContainsBlanks" dxfId="8253" priority="8916">
      <formula>LEN(TRIM(K3732))&gt;0</formula>
    </cfRule>
  </conditionalFormatting>
  <conditionalFormatting sqref="M3732">
    <cfRule type="containsText" dxfId="8252" priority="8915" operator="containsText" text="Complete">
      <formula>NOT(ISERROR(SEARCH("Complete",M3732)))</formula>
    </cfRule>
  </conditionalFormatting>
  <conditionalFormatting sqref="I3732">
    <cfRule type="cellIs" dxfId="8251" priority="8914" operator="greaterThan">
      <formula>2.35</formula>
    </cfRule>
  </conditionalFormatting>
  <conditionalFormatting sqref="J3733">
    <cfRule type="notContainsBlanks" dxfId="8250" priority="8913">
      <formula>LEN(TRIM(J3733))&gt;0</formula>
    </cfRule>
  </conditionalFormatting>
  <conditionalFormatting sqref="K3733">
    <cfRule type="notContainsBlanks" dxfId="8249" priority="8912">
      <formula>LEN(TRIM(K3733))&gt;0</formula>
    </cfRule>
  </conditionalFormatting>
  <conditionalFormatting sqref="M3733">
    <cfRule type="containsText" dxfId="8248" priority="8911" operator="containsText" text="Complete">
      <formula>NOT(ISERROR(SEARCH("Complete",M3733)))</formula>
    </cfRule>
  </conditionalFormatting>
  <conditionalFormatting sqref="I3733">
    <cfRule type="cellIs" dxfId="8247" priority="8910" operator="greaterThan">
      <formula>2.35</formula>
    </cfRule>
  </conditionalFormatting>
  <conditionalFormatting sqref="J3734">
    <cfRule type="notContainsBlanks" dxfId="8246" priority="8909">
      <formula>LEN(TRIM(J3734))&gt;0</formula>
    </cfRule>
  </conditionalFormatting>
  <conditionalFormatting sqref="K3734">
    <cfRule type="notContainsBlanks" dxfId="8245" priority="8908">
      <formula>LEN(TRIM(K3734))&gt;0</formula>
    </cfRule>
  </conditionalFormatting>
  <conditionalFormatting sqref="M3734">
    <cfRule type="containsText" dxfId="8244" priority="8907" operator="containsText" text="Complete">
      <formula>NOT(ISERROR(SEARCH("Complete",M3734)))</formula>
    </cfRule>
  </conditionalFormatting>
  <conditionalFormatting sqref="I3734">
    <cfRule type="cellIs" dxfId="8243" priority="8906" operator="greaterThan">
      <formula>2.35</formula>
    </cfRule>
  </conditionalFormatting>
  <conditionalFormatting sqref="J3735">
    <cfRule type="notContainsBlanks" dxfId="8242" priority="8905">
      <formula>LEN(TRIM(J3735))&gt;0</formula>
    </cfRule>
  </conditionalFormatting>
  <conditionalFormatting sqref="K3735">
    <cfRule type="notContainsBlanks" dxfId="8241" priority="8904">
      <formula>LEN(TRIM(K3735))&gt;0</formula>
    </cfRule>
  </conditionalFormatting>
  <conditionalFormatting sqref="M3735">
    <cfRule type="containsText" dxfId="8240" priority="8903" operator="containsText" text="Complete">
      <formula>NOT(ISERROR(SEARCH("Complete",M3735)))</formula>
    </cfRule>
  </conditionalFormatting>
  <conditionalFormatting sqref="I3735">
    <cfRule type="cellIs" dxfId="8239" priority="8902" operator="greaterThan">
      <formula>2.35</formula>
    </cfRule>
  </conditionalFormatting>
  <conditionalFormatting sqref="J3736">
    <cfRule type="notContainsBlanks" dxfId="8238" priority="8901">
      <formula>LEN(TRIM(J3736))&gt;0</formula>
    </cfRule>
  </conditionalFormatting>
  <conditionalFormatting sqref="K3736">
    <cfRule type="notContainsBlanks" dxfId="8237" priority="8900">
      <formula>LEN(TRIM(K3736))&gt;0</formula>
    </cfRule>
  </conditionalFormatting>
  <conditionalFormatting sqref="M3736">
    <cfRule type="containsText" dxfId="8236" priority="8899" operator="containsText" text="Complete">
      <formula>NOT(ISERROR(SEARCH("Complete",M3736)))</formula>
    </cfRule>
  </conditionalFormatting>
  <conditionalFormatting sqref="I3736">
    <cfRule type="cellIs" dxfId="8235" priority="8898" operator="greaterThan">
      <formula>2.35</formula>
    </cfRule>
  </conditionalFormatting>
  <conditionalFormatting sqref="J3737">
    <cfRule type="notContainsBlanks" dxfId="8234" priority="8897">
      <formula>LEN(TRIM(J3737))&gt;0</formula>
    </cfRule>
  </conditionalFormatting>
  <conditionalFormatting sqref="K3737">
    <cfRule type="notContainsBlanks" dxfId="8233" priority="8896">
      <formula>LEN(TRIM(K3737))&gt;0</formula>
    </cfRule>
  </conditionalFormatting>
  <conditionalFormatting sqref="M3737">
    <cfRule type="containsText" dxfId="8232" priority="8895" operator="containsText" text="Complete">
      <formula>NOT(ISERROR(SEARCH("Complete",M3737)))</formula>
    </cfRule>
  </conditionalFormatting>
  <conditionalFormatting sqref="I3737">
    <cfRule type="cellIs" dxfId="8231" priority="8894" operator="greaterThan">
      <formula>2.35</formula>
    </cfRule>
  </conditionalFormatting>
  <conditionalFormatting sqref="J3738">
    <cfRule type="notContainsBlanks" dxfId="8230" priority="8893">
      <formula>LEN(TRIM(J3738))&gt;0</formula>
    </cfRule>
  </conditionalFormatting>
  <conditionalFormatting sqref="K3738">
    <cfRule type="notContainsBlanks" dxfId="8229" priority="8892">
      <formula>LEN(TRIM(K3738))&gt;0</formula>
    </cfRule>
  </conditionalFormatting>
  <conditionalFormatting sqref="M3738">
    <cfRule type="containsText" dxfId="8228" priority="8891" operator="containsText" text="Complete">
      <formula>NOT(ISERROR(SEARCH("Complete",M3738)))</formula>
    </cfRule>
  </conditionalFormatting>
  <conditionalFormatting sqref="I3738">
    <cfRule type="cellIs" dxfId="8227" priority="8890" operator="greaterThan">
      <formula>2.35</formula>
    </cfRule>
  </conditionalFormatting>
  <conditionalFormatting sqref="J3739">
    <cfRule type="notContainsBlanks" dxfId="8226" priority="8889">
      <formula>LEN(TRIM(J3739))&gt;0</formula>
    </cfRule>
  </conditionalFormatting>
  <conditionalFormatting sqref="K3739">
    <cfRule type="notContainsBlanks" dxfId="8225" priority="8888">
      <formula>LEN(TRIM(K3739))&gt;0</formula>
    </cfRule>
  </conditionalFormatting>
  <conditionalFormatting sqref="M3739">
    <cfRule type="containsText" dxfId="8224" priority="8887" operator="containsText" text="Complete">
      <formula>NOT(ISERROR(SEARCH("Complete",M3739)))</formula>
    </cfRule>
  </conditionalFormatting>
  <conditionalFormatting sqref="I3739">
    <cfRule type="cellIs" dxfId="8223" priority="8886" operator="greaterThan">
      <formula>2.35</formula>
    </cfRule>
  </conditionalFormatting>
  <conditionalFormatting sqref="J3740">
    <cfRule type="notContainsBlanks" dxfId="8222" priority="8885">
      <formula>LEN(TRIM(J3740))&gt;0</formula>
    </cfRule>
  </conditionalFormatting>
  <conditionalFormatting sqref="K3740">
    <cfRule type="notContainsBlanks" dxfId="8221" priority="8884">
      <formula>LEN(TRIM(K3740))&gt;0</formula>
    </cfRule>
  </conditionalFormatting>
  <conditionalFormatting sqref="M3740">
    <cfRule type="containsText" dxfId="8220" priority="8883" operator="containsText" text="Complete">
      <formula>NOT(ISERROR(SEARCH("Complete",M3740)))</formula>
    </cfRule>
  </conditionalFormatting>
  <conditionalFormatting sqref="I3740">
    <cfRule type="cellIs" dxfId="8219" priority="8882" operator="greaterThan">
      <formula>2.35</formula>
    </cfRule>
  </conditionalFormatting>
  <conditionalFormatting sqref="J3741">
    <cfRule type="notContainsBlanks" dxfId="8218" priority="8881">
      <formula>LEN(TRIM(J3741))&gt;0</formula>
    </cfRule>
  </conditionalFormatting>
  <conditionalFormatting sqref="K3741">
    <cfRule type="notContainsBlanks" dxfId="8217" priority="8880">
      <formula>LEN(TRIM(K3741))&gt;0</formula>
    </cfRule>
  </conditionalFormatting>
  <conditionalFormatting sqref="M3741">
    <cfRule type="containsText" dxfId="8216" priority="8879" operator="containsText" text="Complete">
      <formula>NOT(ISERROR(SEARCH("Complete",M3741)))</formula>
    </cfRule>
  </conditionalFormatting>
  <conditionalFormatting sqref="I3741">
    <cfRule type="cellIs" dxfId="8215" priority="8878" operator="greaterThan">
      <formula>2.35</formula>
    </cfRule>
  </conditionalFormatting>
  <conditionalFormatting sqref="J3742">
    <cfRule type="notContainsBlanks" dxfId="8214" priority="8877">
      <formula>LEN(TRIM(J3742))&gt;0</formula>
    </cfRule>
  </conditionalFormatting>
  <conditionalFormatting sqref="K3742">
    <cfRule type="notContainsBlanks" dxfId="8213" priority="8876">
      <formula>LEN(TRIM(K3742))&gt;0</formula>
    </cfRule>
  </conditionalFormatting>
  <conditionalFormatting sqref="M3742">
    <cfRule type="containsText" dxfId="8212" priority="8875" operator="containsText" text="Complete">
      <formula>NOT(ISERROR(SEARCH("Complete",M3742)))</formula>
    </cfRule>
  </conditionalFormatting>
  <conditionalFormatting sqref="I3742">
    <cfRule type="cellIs" dxfId="8211" priority="8874" operator="greaterThan">
      <formula>2.35</formula>
    </cfRule>
  </conditionalFormatting>
  <conditionalFormatting sqref="J3743">
    <cfRule type="notContainsBlanks" dxfId="8210" priority="8873">
      <formula>LEN(TRIM(J3743))&gt;0</formula>
    </cfRule>
  </conditionalFormatting>
  <conditionalFormatting sqref="K3743">
    <cfRule type="notContainsBlanks" dxfId="8209" priority="8872">
      <formula>LEN(TRIM(K3743))&gt;0</formula>
    </cfRule>
  </conditionalFormatting>
  <conditionalFormatting sqref="M3743">
    <cfRule type="containsText" dxfId="8208" priority="8871" operator="containsText" text="Complete">
      <formula>NOT(ISERROR(SEARCH("Complete",M3743)))</formula>
    </cfRule>
  </conditionalFormatting>
  <conditionalFormatting sqref="I3743">
    <cfRule type="cellIs" dxfId="8207" priority="8870" operator="greaterThan">
      <formula>2.35</formula>
    </cfRule>
  </conditionalFormatting>
  <conditionalFormatting sqref="J3744">
    <cfRule type="notContainsBlanks" dxfId="8206" priority="8869">
      <formula>LEN(TRIM(J3744))&gt;0</formula>
    </cfRule>
  </conditionalFormatting>
  <conditionalFormatting sqref="K3744">
    <cfRule type="notContainsBlanks" dxfId="8205" priority="8868">
      <formula>LEN(TRIM(K3744))&gt;0</formula>
    </cfRule>
  </conditionalFormatting>
  <conditionalFormatting sqref="M3744">
    <cfRule type="containsText" dxfId="8204" priority="8867" operator="containsText" text="Complete">
      <formula>NOT(ISERROR(SEARCH("Complete",M3744)))</formula>
    </cfRule>
  </conditionalFormatting>
  <conditionalFormatting sqref="I3744">
    <cfRule type="cellIs" dxfId="8203" priority="8866" operator="greaterThan">
      <formula>2.35</formula>
    </cfRule>
  </conditionalFormatting>
  <conditionalFormatting sqref="J3745">
    <cfRule type="notContainsBlanks" dxfId="8202" priority="8865">
      <formula>LEN(TRIM(J3745))&gt;0</formula>
    </cfRule>
  </conditionalFormatting>
  <conditionalFormatting sqref="K3745">
    <cfRule type="notContainsBlanks" dxfId="8201" priority="8864">
      <formula>LEN(TRIM(K3745))&gt;0</formula>
    </cfRule>
  </conditionalFormatting>
  <conditionalFormatting sqref="M3745">
    <cfRule type="containsText" dxfId="8200" priority="8863" operator="containsText" text="Complete">
      <formula>NOT(ISERROR(SEARCH("Complete",M3745)))</formula>
    </cfRule>
  </conditionalFormatting>
  <conditionalFormatting sqref="I3745">
    <cfRule type="cellIs" dxfId="8199" priority="8862" operator="greaterThan">
      <formula>2.35</formula>
    </cfRule>
  </conditionalFormatting>
  <conditionalFormatting sqref="J3746">
    <cfRule type="notContainsBlanks" dxfId="8198" priority="8861">
      <formula>LEN(TRIM(J3746))&gt;0</formula>
    </cfRule>
  </conditionalFormatting>
  <conditionalFormatting sqref="K3746">
    <cfRule type="notContainsBlanks" dxfId="8197" priority="8860">
      <formula>LEN(TRIM(K3746))&gt;0</formula>
    </cfRule>
  </conditionalFormatting>
  <conditionalFormatting sqref="M3746">
    <cfRule type="containsText" dxfId="8196" priority="8859" operator="containsText" text="Complete">
      <formula>NOT(ISERROR(SEARCH("Complete",M3746)))</formula>
    </cfRule>
  </conditionalFormatting>
  <conditionalFormatting sqref="I3746">
    <cfRule type="cellIs" dxfId="8195" priority="8858" operator="greaterThan">
      <formula>2.35</formula>
    </cfRule>
  </conditionalFormatting>
  <conditionalFormatting sqref="J3747">
    <cfRule type="notContainsBlanks" dxfId="8194" priority="8857">
      <formula>LEN(TRIM(J3747))&gt;0</formula>
    </cfRule>
  </conditionalFormatting>
  <conditionalFormatting sqref="K3747">
    <cfRule type="notContainsBlanks" dxfId="8193" priority="8856">
      <formula>LEN(TRIM(K3747))&gt;0</formula>
    </cfRule>
  </conditionalFormatting>
  <conditionalFormatting sqref="M3747">
    <cfRule type="containsText" dxfId="8192" priority="8855" operator="containsText" text="Complete">
      <formula>NOT(ISERROR(SEARCH("Complete",M3747)))</formula>
    </cfRule>
  </conditionalFormatting>
  <conditionalFormatting sqref="I3747">
    <cfRule type="cellIs" dxfId="8191" priority="8854" operator="greaterThan">
      <formula>2.35</formula>
    </cfRule>
  </conditionalFormatting>
  <conditionalFormatting sqref="J3748">
    <cfRule type="notContainsBlanks" dxfId="8190" priority="8853">
      <formula>LEN(TRIM(J3748))&gt;0</formula>
    </cfRule>
  </conditionalFormatting>
  <conditionalFormatting sqref="K3748">
    <cfRule type="notContainsBlanks" dxfId="8189" priority="8852">
      <formula>LEN(TRIM(K3748))&gt;0</formula>
    </cfRule>
  </conditionalFormatting>
  <conditionalFormatting sqref="M3748">
    <cfRule type="containsText" dxfId="8188" priority="8851" operator="containsText" text="Complete">
      <formula>NOT(ISERROR(SEARCH("Complete",M3748)))</formula>
    </cfRule>
  </conditionalFormatting>
  <conditionalFormatting sqref="I3748">
    <cfRule type="cellIs" dxfId="8187" priority="8850" operator="greaterThan">
      <formula>2.35</formula>
    </cfRule>
  </conditionalFormatting>
  <conditionalFormatting sqref="J3749">
    <cfRule type="notContainsBlanks" dxfId="8186" priority="8849">
      <formula>LEN(TRIM(J3749))&gt;0</formula>
    </cfRule>
  </conditionalFormatting>
  <conditionalFormatting sqref="K3749">
    <cfRule type="notContainsBlanks" dxfId="8185" priority="8848">
      <formula>LEN(TRIM(K3749))&gt;0</formula>
    </cfRule>
  </conditionalFormatting>
  <conditionalFormatting sqref="M3749">
    <cfRule type="containsText" dxfId="8184" priority="8847" operator="containsText" text="Complete">
      <formula>NOT(ISERROR(SEARCH("Complete",M3749)))</formula>
    </cfRule>
  </conditionalFormatting>
  <conditionalFormatting sqref="I3749">
    <cfRule type="cellIs" dxfId="8183" priority="8846" operator="greaterThan">
      <formula>2.35</formula>
    </cfRule>
  </conditionalFormatting>
  <conditionalFormatting sqref="J3750">
    <cfRule type="notContainsBlanks" dxfId="8182" priority="8845">
      <formula>LEN(TRIM(J3750))&gt;0</formula>
    </cfRule>
  </conditionalFormatting>
  <conditionalFormatting sqref="K3750">
    <cfRule type="notContainsBlanks" dxfId="8181" priority="8844">
      <formula>LEN(TRIM(K3750))&gt;0</formula>
    </cfRule>
  </conditionalFormatting>
  <conditionalFormatting sqref="M3750">
    <cfRule type="containsText" dxfId="8180" priority="8843" operator="containsText" text="Complete">
      <formula>NOT(ISERROR(SEARCH("Complete",M3750)))</formula>
    </cfRule>
  </conditionalFormatting>
  <conditionalFormatting sqref="I3750">
    <cfRule type="cellIs" dxfId="8179" priority="8842" operator="greaterThan">
      <formula>2.35</formula>
    </cfRule>
  </conditionalFormatting>
  <conditionalFormatting sqref="J3751">
    <cfRule type="notContainsBlanks" dxfId="8178" priority="8841">
      <formula>LEN(TRIM(J3751))&gt;0</formula>
    </cfRule>
  </conditionalFormatting>
  <conditionalFormatting sqref="K3751">
    <cfRule type="notContainsBlanks" dxfId="8177" priority="8840">
      <formula>LEN(TRIM(K3751))&gt;0</formula>
    </cfRule>
  </conditionalFormatting>
  <conditionalFormatting sqref="M3751">
    <cfRule type="containsText" dxfId="8176" priority="8839" operator="containsText" text="Complete">
      <formula>NOT(ISERROR(SEARCH("Complete",M3751)))</formula>
    </cfRule>
  </conditionalFormatting>
  <conditionalFormatting sqref="I3751">
    <cfRule type="cellIs" dxfId="8175" priority="8838" operator="greaterThan">
      <formula>2.35</formula>
    </cfRule>
  </conditionalFormatting>
  <conditionalFormatting sqref="J3752">
    <cfRule type="notContainsBlanks" dxfId="8174" priority="8837">
      <formula>LEN(TRIM(J3752))&gt;0</formula>
    </cfRule>
  </conditionalFormatting>
  <conditionalFormatting sqref="K3752">
    <cfRule type="notContainsBlanks" dxfId="8173" priority="8836">
      <formula>LEN(TRIM(K3752))&gt;0</formula>
    </cfRule>
  </conditionalFormatting>
  <conditionalFormatting sqref="M3752">
    <cfRule type="containsText" dxfId="8172" priority="8835" operator="containsText" text="Complete">
      <formula>NOT(ISERROR(SEARCH("Complete",M3752)))</formula>
    </cfRule>
  </conditionalFormatting>
  <conditionalFormatting sqref="I3752">
    <cfRule type="cellIs" dxfId="8171" priority="8834" operator="greaterThan">
      <formula>2.35</formula>
    </cfRule>
  </conditionalFormatting>
  <conditionalFormatting sqref="J3753">
    <cfRule type="notContainsBlanks" dxfId="8170" priority="8833">
      <formula>LEN(TRIM(J3753))&gt;0</formula>
    </cfRule>
  </conditionalFormatting>
  <conditionalFormatting sqref="K3753">
    <cfRule type="notContainsBlanks" dxfId="8169" priority="8832">
      <formula>LEN(TRIM(K3753))&gt;0</formula>
    </cfRule>
  </conditionalFormatting>
  <conditionalFormatting sqref="M3753">
    <cfRule type="containsText" dxfId="8168" priority="8831" operator="containsText" text="Complete">
      <formula>NOT(ISERROR(SEARCH("Complete",M3753)))</formula>
    </cfRule>
  </conditionalFormatting>
  <conditionalFormatting sqref="I3753">
    <cfRule type="cellIs" dxfId="8167" priority="8830" operator="greaterThan">
      <formula>2.35</formula>
    </cfRule>
  </conditionalFormatting>
  <conditionalFormatting sqref="J3754">
    <cfRule type="notContainsBlanks" dxfId="8166" priority="8829">
      <formula>LEN(TRIM(J3754))&gt;0</formula>
    </cfRule>
  </conditionalFormatting>
  <conditionalFormatting sqref="K3754">
    <cfRule type="notContainsBlanks" dxfId="8165" priority="8828">
      <formula>LEN(TRIM(K3754))&gt;0</formula>
    </cfRule>
  </conditionalFormatting>
  <conditionalFormatting sqref="M3754">
    <cfRule type="containsText" dxfId="8164" priority="8827" operator="containsText" text="Complete">
      <formula>NOT(ISERROR(SEARCH("Complete",M3754)))</formula>
    </cfRule>
  </conditionalFormatting>
  <conditionalFormatting sqref="I3754">
    <cfRule type="cellIs" dxfId="8163" priority="8826" operator="greaterThan">
      <formula>2.35</formula>
    </cfRule>
  </conditionalFormatting>
  <conditionalFormatting sqref="J3755">
    <cfRule type="notContainsBlanks" dxfId="8162" priority="8821">
      <formula>LEN(TRIM(J3755))&gt;0</formula>
    </cfRule>
  </conditionalFormatting>
  <conditionalFormatting sqref="K3755">
    <cfRule type="notContainsBlanks" dxfId="8161" priority="8820">
      <formula>LEN(TRIM(K3755))&gt;0</formula>
    </cfRule>
  </conditionalFormatting>
  <conditionalFormatting sqref="M3755">
    <cfRule type="containsText" dxfId="8160" priority="8819" operator="containsText" text="Complete">
      <formula>NOT(ISERROR(SEARCH("Complete",M3755)))</formula>
    </cfRule>
  </conditionalFormatting>
  <conditionalFormatting sqref="I3755">
    <cfRule type="cellIs" dxfId="8159" priority="8818" operator="greaterThan">
      <formula>2.35</formula>
    </cfRule>
  </conditionalFormatting>
  <conditionalFormatting sqref="J3756">
    <cfRule type="notContainsBlanks" dxfId="8158" priority="8817">
      <formula>LEN(TRIM(J3756))&gt;0</formula>
    </cfRule>
  </conditionalFormatting>
  <conditionalFormatting sqref="K3756">
    <cfRule type="notContainsBlanks" dxfId="8157" priority="8816">
      <formula>LEN(TRIM(K3756))&gt;0</formula>
    </cfRule>
  </conditionalFormatting>
  <conditionalFormatting sqref="M3756">
    <cfRule type="containsText" dxfId="8156" priority="8815" operator="containsText" text="Complete">
      <formula>NOT(ISERROR(SEARCH("Complete",M3756)))</formula>
    </cfRule>
  </conditionalFormatting>
  <conditionalFormatting sqref="I3756">
    <cfRule type="cellIs" dxfId="8155" priority="8814" operator="greaterThan">
      <formula>2.35</formula>
    </cfRule>
  </conditionalFormatting>
  <conditionalFormatting sqref="J3757">
    <cfRule type="notContainsBlanks" dxfId="8154" priority="8813">
      <formula>LEN(TRIM(J3757))&gt;0</formula>
    </cfRule>
  </conditionalFormatting>
  <conditionalFormatting sqref="K3757">
    <cfRule type="notContainsBlanks" dxfId="8153" priority="8812">
      <formula>LEN(TRIM(K3757))&gt;0</formula>
    </cfRule>
  </conditionalFormatting>
  <conditionalFormatting sqref="M3757">
    <cfRule type="containsText" dxfId="8152" priority="8811" operator="containsText" text="Complete">
      <formula>NOT(ISERROR(SEARCH("Complete",M3757)))</formula>
    </cfRule>
  </conditionalFormatting>
  <conditionalFormatting sqref="I3757">
    <cfRule type="cellIs" dxfId="8151" priority="8810" operator="greaterThan">
      <formula>2.35</formula>
    </cfRule>
  </conditionalFormatting>
  <conditionalFormatting sqref="J3758">
    <cfRule type="notContainsBlanks" dxfId="8150" priority="8809">
      <formula>LEN(TRIM(J3758))&gt;0</formula>
    </cfRule>
  </conditionalFormatting>
  <conditionalFormatting sqref="K3758">
    <cfRule type="notContainsBlanks" dxfId="8149" priority="8808">
      <formula>LEN(TRIM(K3758))&gt;0</formula>
    </cfRule>
  </conditionalFormatting>
  <conditionalFormatting sqref="M3758">
    <cfRule type="containsText" dxfId="8148" priority="8807" operator="containsText" text="Complete">
      <formula>NOT(ISERROR(SEARCH("Complete",M3758)))</formula>
    </cfRule>
  </conditionalFormatting>
  <conditionalFormatting sqref="I3758">
    <cfRule type="cellIs" dxfId="8147" priority="8806" operator="greaterThan">
      <formula>2.35</formula>
    </cfRule>
  </conditionalFormatting>
  <conditionalFormatting sqref="J3759">
    <cfRule type="notContainsBlanks" dxfId="8146" priority="8805">
      <formula>LEN(TRIM(J3759))&gt;0</formula>
    </cfRule>
  </conditionalFormatting>
  <conditionalFormatting sqref="K3759">
    <cfRule type="notContainsBlanks" dxfId="8145" priority="8804">
      <formula>LEN(TRIM(K3759))&gt;0</formula>
    </cfRule>
  </conditionalFormatting>
  <conditionalFormatting sqref="M3759">
    <cfRule type="containsText" dxfId="8144" priority="8803" operator="containsText" text="Complete">
      <formula>NOT(ISERROR(SEARCH("Complete",M3759)))</formula>
    </cfRule>
  </conditionalFormatting>
  <conditionalFormatting sqref="I3759">
    <cfRule type="cellIs" dxfId="8143" priority="8802" operator="greaterThan">
      <formula>2.35</formula>
    </cfRule>
  </conditionalFormatting>
  <conditionalFormatting sqref="J3760">
    <cfRule type="notContainsBlanks" dxfId="8142" priority="8801">
      <formula>LEN(TRIM(J3760))&gt;0</formula>
    </cfRule>
  </conditionalFormatting>
  <conditionalFormatting sqref="K3760">
    <cfRule type="notContainsBlanks" dxfId="8141" priority="8800">
      <formula>LEN(TRIM(K3760))&gt;0</formula>
    </cfRule>
  </conditionalFormatting>
  <conditionalFormatting sqref="M3760">
    <cfRule type="containsText" dxfId="8140" priority="8799" operator="containsText" text="Complete">
      <formula>NOT(ISERROR(SEARCH("Complete",M3760)))</formula>
    </cfRule>
  </conditionalFormatting>
  <conditionalFormatting sqref="I3760">
    <cfRule type="cellIs" dxfId="8139" priority="8798" operator="greaterThan">
      <formula>2.35</formula>
    </cfRule>
  </conditionalFormatting>
  <conditionalFormatting sqref="J3761">
    <cfRule type="notContainsBlanks" dxfId="8138" priority="8797">
      <formula>LEN(TRIM(J3761))&gt;0</formula>
    </cfRule>
  </conditionalFormatting>
  <conditionalFormatting sqref="K3761">
    <cfRule type="notContainsBlanks" dxfId="8137" priority="8796">
      <formula>LEN(TRIM(K3761))&gt;0</formula>
    </cfRule>
  </conditionalFormatting>
  <conditionalFormatting sqref="M3761">
    <cfRule type="containsText" dxfId="8136" priority="8795" operator="containsText" text="Complete">
      <formula>NOT(ISERROR(SEARCH("Complete",M3761)))</formula>
    </cfRule>
  </conditionalFormatting>
  <conditionalFormatting sqref="I3761">
    <cfRule type="cellIs" dxfId="8135" priority="8794" operator="greaterThan">
      <formula>2.35</formula>
    </cfRule>
  </conditionalFormatting>
  <conditionalFormatting sqref="J3762">
    <cfRule type="notContainsBlanks" dxfId="8134" priority="8793">
      <formula>LEN(TRIM(J3762))&gt;0</formula>
    </cfRule>
  </conditionalFormatting>
  <conditionalFormatting sqref="K3762">
    <cfRule type="notContainsBlanks" dxfId="8133" priority="8792">
      <formula>LEN(TRIM(K3762))&gt;0</formula>
    </cfRule>
  </conditionalFormatting>
  <conditionalFormatting sqref="M3762">
    <cfRule type="containsText" dxfId="8132" priority="8791" operator="containsText" text="Complete">
      <formula>NOT(ISERROR(SEARCH("Complete",M3762)))</formula>
    </cfRule>
  </conditionalFormatting>
  <conditionalFormatting sqref="I3762">
    <cfRule type="cellIs" dxfId="8131" priority="8790" operator="greaterThan">
      <formula>2.35</formula>
    </cfRule>
  </conditionalFormatting>
  <conditionalFormatting sqref="J3763">
    <cfRule type="notContainsBlanks" dxfId="8130" priority="8789">
      <formula>LEN(TRIM(J3763))&gt;0</formula>
    </cfRule>
  </conditionalFormatting>
  <conditionalFormatting sqref="K3763">
    <cfRule type="notContainsBlanks" dxfId="8129" priority="8788">
      <formula>LEN(TRIM(K3763))&gt;0</formula>
    </cfRule>
  </conditionalFormatting>
  <conditionalFormatting sqref="M3763">
    <cfRule type="containsText" dxfId="8128" priority="8787" operator="containsText" text="Complete">
      <formula>NOT(ISERROR(SEARCH("Complete",M3763)))</formula>
    </cfRule>
  </conditionalFormatting>
  <conditionalFormatting sqref="I3763">
    <cfRule type="cellIs" dxfId="8127" priority="8786" operator="greaterThan">
      <formula>2.35</formula>
    </cfRule>
  </conditionalFormatting>
  <conditionalFormatting sqref="J3764">
    <cfRule type="notContainsBlanks" dxfId="8126" priority="8785">
      <formula>LEN(TRIM(J3764))&gt;0</formula>
    </cfRule>
  </conditionalFormatting>
  <conditionalFormatting sqref="K3764">
    <cfRule type="notContainsBlanks" dxfId="8125" priority="8784">
      <formula>LEN(TRIM(K3764))&gt;0</formula>
    </cfRule>
  </conditionalFormatting>
  <conditionalFormatting sqref="M3764">
    <cfRule type="containsText" dxfId="8124" priority="8783" operator="containsText" text="Complete">
      <formula>NOT(ISERROR(SEARCH("Complete",M3764)))</formula>
    </cfRule>
  </conditionalFormatting>
  <conditionalFormatting sqref="I3764">
    <cfRule type="cellIs" dxfId="8123" priority="8782" operator="greaterThan">
      <formula>2.35</formula>
    </cfRule>
  </conditionalFormatting>
  <conditionalFormatting sqref="J3765">
    <cfRule type="notContainsBlanks" dxfId="8122" priority="8781">
      <formula>LEN(TRIM(J3765))&gt;0</formula>
    </cfRule>
  </conditionalFormatting>
  <conditionalFormatting sqref="K3765">
    <cfRule type="notContainsBlanks" dxfId="8121" priority="8780">
      <formula>LEN(TRIM(K3765))&gt;0</formula>
    </cfRule>
  </conditionalFormatting>
  <conditionalFormatting sqref="M3765">
    <cfRule type="containsText" dxfId="8120" priority="8779" operator="containsText" text="Complete">
      <formula>NOT(ISERROR(SEARCH("Complete",M3765)))</formula>
    </cfRule>
  </conditionalFormatting>
  <conditionalFormatting sqref="I3765">
    <cfRule type="cellIs" dxfId="8119" priority="8778" operator="greaterThan">
      <formula>2.35</formula>
    </cfRule>
  </conditionalFormatting>
  <conditionalFormatting sqref="J3766">
    <cfRule type="notContainsBlanks" dxfId="8118" priority="8777">
      <formula>LEN(TRIM(J3766))&gt;0</formula>
    </cfRule>
  </conditionalFormatting>
  <conditionalFormatting sqref="K3766">
    <cfRule type="notContainsBlanks" dxfId="8117" priority="8776">
      <formula>LEN(TRIM(K3766))&gt;0</formula>
    </cfRule>
  </conditionalFormatting>
  <conditionalFormatting sqref="M3766">
    <cfRule type="containsText" dxfId="8116" priority="8775" operator="containsText" text="Complete">
      <formula>NOT(ISERROR(SEARCH("Complete",M3766)))</formula>
    </cfRule>
  </conditionalFormatting>
  <conditionalFormatting sqref="I3766">
    <cfRule type="cellIs" dxfId="8115" priority="8774" operator="greaterThan">
      <formula>2.35</formula>
    </cfRule>
  </conditionalFormatting>
  <conditionalFormatting sqref="J3767">
    <cfRule type="notContainsBlanks" dxfId="8114" priority="8773">
      <formula>LEN(TRIM(J3767))&gt;0</formula>
    </cfRule>
  </conditionalFormatting>
  <conditionalFormatting sqref="K3767">
    <cfRule type="notContainsBlanks" dxfId="8113" priority="8772">
      <formula>LEN(TRIM(K3767))&gt;0</formula>
    </cfRule>
  </conditionalFormatting>
  <conditionalFormatting sqref="M3767">
    <cfRule type="containsText" dxfId="8112" priority="8771" operator="containsText" text="Complete">
      <formula>NOT(ISERROR(SEARCH("Complete",M3767)))</formula>
    </cfRule>
  </conditionalFormatting>
  <conditionalFormatting sqref="I3767">
    <cfRule type="cellIs" dxfId="8111" priority="8770" operator="greaterThan">
      <formula>2.35</formula>
    </cfRule>
  </conditionalFormatting>
  <conditionalFormatting sqref="J3768">
    <cfRule type="notContainsBlanks" dxfId="8110" priority="8769">
      <formula>LEN(TRIM(J3768))&gt;0</formula>
    </cfRule>
  </conditionalFormatting>
  <conditionalFormatting sqref="K3768">
    <cfRule type="notContainsBlanks" dxfId="8109" priority="8768">
      <formula>LEN(TRIM(K3768))&gt;0</formula>
    </cfRule>
  </conditionalFormatting>
  <conditionalFormatting sqref="M3768">
    <cfRule type="containsText" dxfId="8108" priority="8767" operator="containsText" text="Complete">
      <formula>NOT(ISERROR(SEARCH("Complete",M3768)))</formula>
    </cfRule>
  </conditionalFormatting>
  <conditionalFormatting sqref="I3768">
    <cfRule type="cellIs" dxfId="8107" priority="8766" operator="greaterThan">
      <formula>2.35</formula>
    </cfRule>
  </conditionalFormatting>
  <conditionalFormatting sqref="J3769">
    <cfRule type="notContainsBlanks" dxfId="8106" priority="8765">
      <formula>LEN(TRIM(J3769))&gt;0</formula>
    </cfRule>
  </conditionalFormatting>
  <conditionalFormatting sqref="K3769">
    <cfRule type="notContainsBlanks" dxfId="8105" priority="8764">
      <formula>LEN(TRIM(K3769))&gt;0</formula>
    </cfRule>
  </conditionalFormatting>
  <conditionalFormatting sqref="M3769">
    <cfRule type="containsText" dxfId="8104" priority="8763" operator="containsText" text="Complete">
      <formula>NOT(ISERROR(SEARCH("Complete",M3769)))</formula>
    </cfRule>
  </conditionalFormatting>
  <conditionalFormatting sqref="I3769">
    <cfRule type="cellIs" dxfId="8103" priority="8762" operator="greaterThan">
      <formula>2.35</formula>
    </cfRule>
  </conditionalFormatting>
  <conditionalFormatting sqref="J3770">
    <cfRule type="notContainsBlanks" dxfId="8102" priority="8761">
      <formula>LEN(TRIM(J3770))&gt;0</formula>
    </cfRule>
  </conditionalFormatting>
  <conditionalFormatting sqref="K3770">
    <cfRule type="notContainsBlanks" dxfId="8101" priority="8760">
      <formula>LEN(TRIM(K3770))&gt;0</formula>
    </cfRule>
  </conditionalFormatting>
  <conditionalFormatting sqref="M3770">
    <cfRule type="containsText" dxfId="8100" priority="8759" operator="containsText" text="Complete">
      <formula>NOT(ISERROR(SEARCH("Complete",M3770)))</formula>
    </cfRule>
  </conditionalFormatting>
  <conditionalFormatting sqref="I3770">
    <cfRule type="cellIs" dxfId="8099" priority="8758" operator="greaterThan">
      <formula>2.35</formula>
    </cfRule>
  </conditionalFormatting>
  <conditionalFormatting sqref="J3771">
    <cfRule type="notContainsBlanks" dxfId="8098" priority="8757">
      <formula>LEN(TRIM(J3771))&gt;0</formula>
    </cfRule>
  </conditionalFormatting>
  <conditionalFormatting sqref="K3771">
    <cfRule type="notContainsBlanks" dxfId="8097" priority="8756">
      <formula>LEN(TRIM(K3771))&gt;0</formula>
    </cfRule>
  </conditionalFormatting>
  <conditionalFormatting sqref="M3771">
    <cfRule type="containsText" dxfId="8096" priority="8755" operator="containsText" text="Complete">
      <formula>NOT(ISERROR(SEARCH("Complete",M3771)))</formula>
    </cfRule>
  </conditionalFormatting>
  <conditionalFormatting sqref="I3771">
    <cfRule type="cellIs" dxfId="8095" priority="8754" operator="greaterThan">
      <formula>2.35</formula>
    </cfRule>
  </conditionalFormatting>
  <conditionalFormatting sqref="J3772">
    <cfRule type="notContainsBlanks" dxfId="8094" priority="8753">
      <formula>LEN(TRIM(J3772))&gt;0</formula>
    </cfRule>
  </conditionalFormatting>
  <conditionalFormatting sqref="K3772">
    <cfRule type="notContainsBlanks" dxfId="8093" priority="8752">
      <formula>LEN(TRIM(K3772))&gt;0</formula>
    </cfRule>
  </conditionalFormatting>
  <conditionalFormatting sqref="M3772">
    <cfRule type="containsText" dxfId="8092" priority="8751" operator="containsText" text="Complete">
      <formula>NOT(ISERROR(SEARCH("Complete",M3772)))</formula>
    </cfRule>
  </conditionalFormatting>
  <conditionalFormatting sqref="I3772">
    <cfRule type="cellIs" dxfId="8091" priority="8750" operator="greaterThan">
      <formula>2.35</formula>
    </cfRule>
  </conditionalFormatting>
  <conditionalFormatting sqref="J3773">
    <cfRule type="notContainsBlanks" dxfId="8090" priority="8749">
      <formula>LEN(TRIM(J3773))&gt;0</formula>
    </cfRule>
  </conditionalFormatting>
  <conditionalFormatting sqref="K3773">
    <cfRule type="notContainsBlanks" dxfId="8089" priority="8748">
      <formula>LEN(TRIM(K3773))&gt;0</formula>
    </cfRule>
  </conditionalFormatting>
  <conditionalFormatting sqref="M3773">
    <cfRule type="containsText" dxfId="8088" priority="8747" operator="containsText" text="Complete">
      <formula>NOT(ISERROR(SEARCH("Complete",M3773)))</formula>
    </cfRule>
  </conditionalFormatting>
  <conditionalFormatting sqref="I3773">
    <cfRule type="cellIs" dxfId="8087" priority="8746" operator="greaterThan">
      <formula>2.35</formula>
    </cfRule>
  </conditionalFormatting>
  <conditionalFormatting sqref="J3774">
    <cfRule type="notContainsBlanks" dxfId="8086" priority="8745">
      <formula>LEN(TRIM(J3774))&gt;0</formula>
    </cfRule>
  </conditionalFormatting>
  <conditionalFormatting sqref="K3774">
    <cfRule type="notContainsBlanks" dxfId="8085" priority="8744">
      <formula>LEN(TRIM(K3774))&gt;0</formula>
    </cfRule>
  </conditionalFormatting>
  <conditionalFormatting sqref="M3774">
    <cfRule type="containsText" dxfId="8084" priority="8743" operator="containsText" text="Complete">
      <formula>NOT(ISERROR(SEARCH("Complete",M3774)))</formula>
    </cfRule>
  </conditionalFormatting>
  <conditionalFormatting sqref="I3774">
    <cfRule type="cellIs" dxfId="8083" priority="8742" operator="greaterThan">
      <formula>2.35</formula>
    </cfRule>
  </conditionalFormatting>
  <conditionalFormatting sqref="J3775">
    <cfRule type="notContainsBlanks" dxfId="8082" priority="8741">
      <formula>LEN(TRIM(J3775))&gt;0</formula>
    </cfRule>
  </conditionalFormatting>
  <conditionalFormatting sqref="K3775">
    <cfRule type="notContainsBlanks" dxfId="8081" priority="8740">
      <formula>LEN(TRIM(K3775))&gt;0</formula>
    </cfRule>
  </conditionalFormatting>
  <conditionalFormatting sqref="M3775">
    <cfRule type="containsText" dxfId="8080" priority="8739" operator="containsText" text="Complete">
      <formula>NOT(ISERROR(SEARCH("Complete",M3775)))</formula>
    </cfRule>
  </conditionalFormatting>
  <conditionalFormatting sqref="I3775">
    <cfRule type="cellIs" dxfId="8079" priority="8738" operator="greaterThan">
      <formula>2.35</formula>
    </cfRule>
  </conditionalFormatting>
  <conditionalFormatting sqref="J3776">
    <cfRule type="notContainsBlanks" dxfId="8078" priority="8737">
      <formula>LEN(TRIM(J3776))&gt;0</formula>
    </cfRule>
  </conditionalFormatting>
  <conditionalFormatting sqref="K3776">
    <cfRule type="notContainsBlanks" dxfId="8077" priority="8736">
      <formula>LEN(TRIM(K3776))&gt;0</formula>
    </cfRule>
  </conditionalFormatting>
  <conditionalFormatting sqref="M3776">
    <cfRule type="containsText" dxfId="8076" priority="8735" operator="containsText" text="Complete">
      <formula>NOT(ISERROR(SEARCH("Complete",M3776)))</formula>
    </cfRule>
  </conditionalFormatting>
  <conditionalFormatting sqref="I3776">
    <cfRule type="cellIs" dxfId="8075" priority="8734" operator="greaterThan">
      <formula>2.35</formula>
    </cfRule>
  </conditionalFormatting>
  <conditionalFormatting sqref="J3777">
    <cfRule type="notContainsBlanks" dxfId="8074" priority="8733">
      <formula>LEN(TRIM(J3777))&gt;0</formula>
    </cfRule>
  </conditionalFormatting>
  <conditionalFormatting sqref="K3777">
    <cfRule type="notContainsBlanks" dxfId="8073" priority="8732">
      <formula>LEN(TRIM(K3777))&gt;0</formula>
    </cfRule>
  </conditionalFormatting>
  <conditionalFormatting sqref="M3777">
    <cfRule type="containsText" dxfId="8072" priority="8731" operator="containsText" text="Complete">
      <formula>NOT(ISERROR(SEARCH("Complete",M3777)))</formula>
    </cfRule>
  </conditionalFormatting>
  <conditionalFormatting sqref="I3777">
    <cfRule type="cellIs" dxfId="8071" priority="8730" operator="greaterThan">
      <formula>2.35</formula>
    </cfRule>
  </conditionalFormatting>
  <conditionalFormatting sqref="J3778">
    <cfRule type="notContainsBlanks" dxfId="8070" priority="8729">
      <formula>LEN(TRIM(J3778))&gt;0</formula>
    </cfRule>
  </conditionalFormatting>
  <conditionalFormatting sqref="K3778">
    <cfRule type="notContainsBlanks" dxfId="8069" priority="8728">
      <formula>LEN(TRIM(K3778))&gt;0</formula>
    </cfRule>
  </conditionalFormatting>
  <conditionalFormatting sqref="M3778">
    <cfRule type="containsText" dxfId="8068" priority="8727" operator="containsText" text="Complete">
      <formula>NOT(ISERROR(SEARCH("Complete",M3778)))</formula>
    </cfRule>
  </conditionalFormatting>
  <conditionalFormatting sqref="I3778">
    <cfRule type="cellIs" dxfId="8067" priority="8726" operator="greaterThan">
      <formula>2.35</formula>
    </cfRule>
  </conditionalFormatting>
  <conditionalFormatting sqref="J3779">
    <cfRule type="notContainsBlanks" dxfId="8066" priority="8725">
      <formula>LEN(TRIM(J3779))&gt;0</formula>
    </cfRule>
  </conditionalFormatting>
  <conditionalFormatting sqref="K3779">
    <cfRule type="notContainsBlanks" dxfId="8065" priority="8724">
      <formula>LEN(TRIM(K3779))&gt;0</formula>
    </cfRule>
  </conditionalFormatting>
  <conditionalFormatting sqref="M3779">
    <cfRule type="containsText" dxfId="8064" priority="8723" operator="containsText" text="Complete">
      <formula>NOT(ISERROR(SEARCH("Complete",M3779)))</formula>
    </cfRule>
  </conditionalFormatting>
  <conditionalFormatting sqref="I3779">
    <cfRule type="cellIs" dxfId="8063" priority="8722" operator="greaterThan">
      <formula>2.35</formula>
    </cfRule>
  </conditionalFormatting>
  <conditionalFormatting sqref="J3780">
    <cfRule type="notContainsBlanks" dxfId="8062" priority="8721">
      <formula>LEN(TRIM(J3780))&gt;0</formula>
    </cfRule>
  </conditionalFormatting>
  <conditionalFormatting sqref="K3780">
    <cfRule type="notContainsBlanks" dxfId="8061" priority="8720">
      <formula>LEN(TRIM(K3780))&gt;0</formula>
    </cfRule>
  </conditionalFormatting>
  <conditionalFormatting sqref="M3780">
    <cfRule type="containsText" dxfId="8060" priority="8719" operator="containsText" text="Complete">
      <formula>NOT(ISERROR(SEARCH("Complete",M3780)))</formula>
    </cfRule>
  </conditionalFormatting>
  <conditionalFormatting sqref="I3780">
    <cfRule type="cellIs" dxfId="8059" priority="8718" operator="greaterThan">
      <formula>2.35</formula>
    </cfRule>
  </conditionalFormatting>
  <conditionalFormatting sqref="J3781">
    <cfRule type="notContainsBlanks" dxfId="8058" priority="8717">
      <formula>LEN(TRIM(J3781))&gt;0</formula>
    </cfRule>
  </conditionalFormatting>
  <conditionalFormatting sqref="K3781">
    <cfRule type="notContainsBlanks" dxfId="8057" priority="8716">
      <formula>LEN(TRIM(K3781))&gt;0</formula>
    </cfRule>
  </conditionalFormatting>
  <conditionalFormatting sqref="M3781">
    <cfRule type="containsText" dxfId="8056" priority="8715" operator="containsText" text="Complete">
      <formula>NOT(ISERROR(SEARCH("Complete",M3781)))</formula>
    </cfRule>
  </conditionalFormatting>
  <conditionalFormatting sqref="I3781">
    <cfRule type="cellIs" dxfId="8055" priority="8714" operator="greaterThan">
      <formula>2.35</formula>
    </cfRule>
  </conditionalFormatting>
  <conditionalFormatting sqref="J3782">
    <cfRule type="notContainsBlanks" dxfId="8054" priority="8713">
      <formula>LEN(TRIM(J3782))&gt;0</formula>
    </cfRule>
  </conditionalFormatting>
  <conditionalFormatting sqref="K3782">
    <cfRule type="notContainsBlanks" dxfId="8053" priority="8712">
      <formula>LEN(TRIM(K3782))&gt;0</formula>
    </cfRule>
  </conditionalFormatting>
  <conditionalFormatting sqref="M3782">
    <cfRule type="containsText" dxfId="8052" priority="8711" operator="containsText" text="Complete">
      <formula>NOT(ISERROR(SEARCH("Complete",M3782)))</formula>
    </cfRule>
  </conditionalFormatting>
  <conditionalFormatting sqref="I3782">
    <cfRule type="cellIs" dxfId="8051" priority="8710" operator="greaterThan">
      <formula>2.35</formula>
    </cfRule>
  </conditionalFormatting>
  <conditionalFormatting sqref="J3783">
    <cfRule type="notContainsBlanks" dxfId="8050" priority="8709">
      <formula>LEN(TRIM(J3783))&gt;0</formula>
    </cfRule>
  </conditionalFormatting>
  <conditionalFormatting sqref="K3783">
    <cfRule type="notContainsBlanks" dxfId="8049" priority="8708">
      <formula>LEN(TRIM(K3783))&gt;0</formula>
    </cfRule>
  </conditionalFormatting>
  <conditionalFormatting sqref="M3783">
    <cfRule type="containsText" dxfId="8048" priority="8707" operator="containsText" text="Complete">
      <formula>NOT(ISERROR(SEARCH("Complete",M3783)))</formula>
    </cfRule>
  </conditionalFormatting>
  <conditionalFormatting sqref="I3783">
    <cfRule type="cellIs" dxfId="8047" priority="8706" operator="greaterThan">
      <formula>2.35</formula>
    </cfRule>
  </conditionalFormatting>
  <conditionalFormatting sqref="J3784">
    <cfRule type="notContainsBlanks" dxfId="8046" priority="8705">
      <formula>LEN(TRIM(J3784))&gt;0</formula>
    </cfRule>
  </conditionalFormatting>
  <conditionalFormatting sqref="K3784">
    <cfRule type="notContainsBlanks" dxfId="8045" priority="8704">
      <formula>LEN(TRIM(K3784))&gt;0</formula>
    </cfRule>
  </conditionalFormatting>
  <conditionalFormatting sqref="M3784">
    <cfRule type="containsText" dxfId="8044" priority="8703" operator="containsText" text="Complete">
      <formula>NOT(ISERROR(SEARCH("Complete",M3784)))</formula>
    </cfRule>
  </conditionalFormatting>
  <conditionalFormatting sqref="I3784">
    <cfRule type="cellIs" dxfId="8043" priority="8702" operator="greaterThan">
      <formula>2.35</formula>
    </cfRule>
  </conditionalFormatting>
  <conditionalFormatting sqref="J3785">
    <cfRule type="notContainsBlanks" dxfId="8042" priority="8701">
      <formula>LEN(TRIM(J3785))&gt;0</formula>
    </cfRule>
  </conditionalFormatting>
  <conditionalFormatting sqref="K3785">
    <cfRule type="notContainsBlanks" dxfId="8041" priority="8700">
      <formula>LEN(TRIM(K3785))&gt;0</formula>
    </cfRule>
  </conditionalFormatting>
  <conditionalFormatting sqref="M3785">
    <cfRule type="containsText" dxfId="8040" priority="8699" operator="containsText" text="Complete">
      <formula>NOT(ISERROR(SEARCH("Complete",M3785)))</formula>
    </cfRule>
  </conditionalFormatting>
  <conditionalFormatting sqref="I3785">
    <cfRule type="cellIs" dxfId="8039" priority="8698" operator="greaterThan">
      <formula>2.35</formula>
    </cfRule>
  </conditionalFormatting>
  <conditionalFormatting sqref="J3786">
    <cfRule type="notContainsBlanks" dxfId="8038" priority="8697">
      <formula>LEN(TRIM(J3786))&gt;0</formula>
    </cfRule>
  </conditionalFormatting>
  <conditionalFormatting sqref="K3786">
    <cfRule type="notContainsBlanks" dxfId="8037" priority="8696">
      <formula>LEN(TRIM(K3786))&gt;0</formula>
    </cfRule>
  </conditionalFormatting>
  <conditionalFormatting sqref="M3786">
    <cfRule type="containsText" dxfId="8036" priority="8695" operator="containsText" text="Complete">
      <formula>NOT(ISERROR(SEARCH("Complete",M3786)))</formula>
    </cfRule>
  </conditionalFormatting>
  <conditionalFormatting sqref="I3786">
    <cfRule type="cellIs" dxfId="8035" priority="8694" operator="greaterThan">
      <formula>2.35</formula>
    </cfRule>
  </conditionalFormatting>
  <conditionalFormatting sqref="J3787">
    <cfRule type="notContainsBlanks" dxfId="8034" priority="8693">
      <formula>LEN(TRIM(J3787))&gt;0</formula>
    </cfRule>
  </conditionalFormatting>
  <conditionalFormatting sqref="K3787">
    <cfRule type="notContainsBlanks" dxfId="8033" priority="8692">
      <formula>LEN(TRIM(K3787))&gt;0</formula>
    </cfRule>
  </conditionalFormatting>
  <conditionalFormatting sqref="M3787">
    <cfRule type="containsText" dxfId="8032" priority="8691" operator="containsText" text="Complete">
      <formula>NOT(ISERROR(SEARCH("Complete",M3787)))</formula>
    </cfRule>
  </conditionalFormatting>
  <conditionalFormatting sqref="I3787">
    <cfRule type="cellIs" dxfId="8031" priority="8690" operator="greaterThan">
      <formula>2.35</formula>
    </cfRule>
  </conditionalFormatting>
  <conditionalFormatting sqref="J3788">
    <cfRule type="notContainsBlanks" dxfId="8030" priority="8689">
      <formula>LEN(TRIM(J3788))&gt;0</formula>
    </cfRule>
  </conditionalFormatting>
  <conditionalFormatting sqref="K3788">
    <cfRule type="notContainsBlanks" dxfId="8029" priority="8688">
      <formula>LEN(TRIM(K3788))&gt;0</formula>
    </cfRule>
  </conditionalFormatting>
  <conditionalFormatting sqref="M3788">
    <cfRule type="containsText" dxfId="8028" priority="8687" operator="containsText" text="Complete">
      <formula>NOT(ISERROR(SEARCH("Complete",M3788)))</formula>
    </cfRule>
  </conditionalFormatting>
  <conditionalFormatting sqref="I3788">
    <cfRule type="cellIs" dxfId="8027" priority="8686" operator="greaterThan">
      <formula>2.35</formula>
    </cfRule>
  </conditionalFormatting>
  <conditionalFormatting sqref="J3789">
    <cfRule type="notContainsBlanks" dxfId="8026" priority="8685">
      <formula>LEN(TRIM(J3789))&gt;0</formula>
    </cfRule>
  </conditionalFormatting>
  <conditionalFormatting sqref="K3789">
    <cfRule type="notContainsBlanks" dxfId="8025" priority="8684">
      <formula>LEN(TRIM(K3789))&gt;0</formula>
    </cfRule>
  </conditionalFormatting>
  <conditionalFormatting sqref="M3789">
    <cfRule type="containsText" dxfId="8024" priority="8683" operator="containsText" text="Complete">
      <formula>NOT(ISERROR(SEARCH("Complete",M3789)))</formula>
    </cfRule>
  </conditionalFormatting>
  <conditionalFormatting sqref="I3789">
    <cfRule type="cellIs" dxfId="8023" priority="8682" operator="greaterThan">
      <formula>2.35</formula>
    </cfRule>
  </conditionalFormatting>
  <conditionalFormatting sqref="J3790">
    <cfRule type="notContainsBlanks" dxfId="8022" priority="8681">
      <formula>LEN(TRIM(J3790))&gt;0</formula>
    </cfRule>
  </conditionalFormatting>
  <conditionalFormatting sqref="K3790">
    <cfRule type="notContainsBlanks" dxfId="8021" priority="8680">
      <formula>LEN(TRIM(K3790))&gt;0</formula>
    </cfRule>
  </conditionalFormatting>
  <conditionalFormatting sqref="M3790">
    <cfRule type="containsText" dxfId="8020" priority="8679" operator="containsText" text="Complete">
      <formula>NOT(ISERROR(SEARCH("Complete",M3790)))</formula>
    </cfRule>
  </conditionalFormatting>
  <conditionalFormatting sqref="I3790">
    <cfRule type="cellIs" dxfId="8019" priority="8678" operator="greaterThan">
      <formula>2.35</formula>
    </cfRule>
  </conditionalFormatting>
  <conditionalFormatting sqref="J3791">
    <cfRule type="notContainsBlanks" dxfId="8018" priority="8677">
      <formula>LEN(TRIM(J3791))&gt;0</formula>
    </cfRule>
  </conditionalFormatting>
  <conditionalFormatting sqref="K3791">
    <cfRule type="notContainsBlanks" dxfId="8017" priority="8676">
      <formula>LEN(TRIM(K3791))&gt;0</formula>
    </cfRule>
  </conditionalFormatting>
  <conditionalFormatting sqref="M3791">
    <cfRule type="containsText" dxfId="8016" priority="8675" operator="containsText" text="Complete">
      <formula>NOT(ISERROR(SEARCH("Complete",M3791)))</formula>
    </cfRule>
  </conditionalFormatting>
  <conditionalFormatting sqref="I3791">
    <cfRule type="cellIs" dxfId="8015" priority="8674" operator="greaterThan">
      <formula>2.35</formula>
    </cfRule>
  </conditionalFormatting>
  <conditionalFormatting sqref="J3792">
    <cfRule type="notContainsBlanks" dxfId="8014" priority="8669">
      <formula>LEN(TRIM(J3792))&gt;0</formula>
    </cfRule>
  </conditionalFormatting>
  <conditionalFormatting sqref="K3792">
    <cfRule type="notContainsBlanks" dxfId="8013" priority="8668">
      <formula>LEN(TRIM(K3792))&gt;0</formula>
    </cfRule>
  </conditionalFormatting>
  <conditionalFormatting sqref="M3792">
    <cfRule type="containsText" dxfId="8012" priority="8667" operator="containsText" text="Complete">
      <formula>NOT(ISERROR(SEARCH("Complete",M3792)))</formula>
    </cfRule>
  </conditionalFormatting>
  <conditionalFormatting sqref="I3792">
    <cfRule type="cellIs" dxfId="8011" priority="8666" operator="greaterThan">
      <formula>2.35</formula>
    </cfRule>
  </conditionalFormatting>
  <conditionalFormatting sqref="J3793">
    <cfRule type="notContainsBlanks" dxfId="8010" priority="8665">
      <formula>LEN(TRIM(J3793))&gt;0</formula>
    </cfRule>
  </conditionalFormatting>
  <conditionalFormatting sqref="K3793">
    <cfRule type="notContainsBlanks" dxfId="8009" priority="8664">
      <formula>LEN(TRIM(K3793))&gt;0</formula>
    </cfRule>
  </conditionalFormatting>
  <conditionalFormatting sqref="M3793">
    <cfRule type="containsText" dxfId="8008" priority="8663" operator="containsText" text="Complete">
      <formula>NOT(ISERROR(SEARCH("Complete",M3793)))</formula>
    </cfRule>
  </conditionalFormatting>
  <conditionalFormatting sqref="I3793">
    <cfRule type="cellIs" dxfId="8007" priority="8662" operator="greaterThan">
      <formula>2.35</formula>
    </cfRule>
  </conditionalFormatting>
  <conditionalFormatting sqref="J3794">
    <cfRule type="notContainsBlanks" dxfId="8006" priority="8661">
      <formula>LEN(TRIM(J3794))&gt;0</formula>
    </cfRule>
  </conditionalFormatting>
  <conditionalFormatting sqref="K3794">
    <cfRule type="notContainsBlanks" dxfId="8005" priority="8660">
      <formula>LEN(TRIM(K3794))&gt;0</formula>
    </cfRule>
  </conditionalFormatting>
  <conditionalFormatting sqref="M3794">
    <cfRule type="containsText" dxfId="8004" priority="8659" operator="containsText" text="Complete">
      <formula>NOT(ISERROR(SEARCH("Complete",M3794)))</formula>
    </cfRule>
  </conditionalFormatting>
  <conditionalFormatting sqref="I3794">
    <cfRule type="cellIs" dxfId="8003" priority="8658" operator="greaterThan">
      <formula>2.35</formula>
    </cfRule>
  </conditionalFormatting>
  <conditionalFormatting sqref="J3795">
    <cfRule type="notContainsBlanks" dxfId="8002" priority="8657">
      <formula>LEN(TRIM(J3795))&gt;0</formula>
    </cfRule>
  </conditionalFormatting>
  <conditionalFormatting sqref="K3795">
    <cfRule type="notContainsBlanks" dxfId="8001" priority="8656">
      <formula>LEN(TRIM(K3795))&gt;0</formula>
    </cfRule>
  </conditionalFormatting>
  <conditionalFormatting sqref="M3795">
    <cfRule type="containsText" dxfId="8000" priority="8655" operator="containsText" text="Complete">
      <formula>NOT(ISERROR(SEARCH("Complete",M3795)))</formula>
    </cfRule>
  </conditionalFormatting>
  <conditionalFormatting sqref="I3795">
    <cfRule type="cellIs" dxfId="7999" priority="8654" operator="greaterThan">
      <formula>2.35</formula>
    </cfRule>
  </conditionalFormatting>
  <conditionalFormatting sqref="J3796">
    <cfRule type="notContainsBlanks" dxfId="7998" priority="8653">
      <formula>LEN(TRIM(J3796))&gt;0</formula>
    </cfRule>
  </conditionalFormatting>
  <conditionalFormatting sqref="K3796">
    <cfRule type="notContainsBlanks" dxfId="7997" priority="8652">
      <formula>LEN(TRIM(K3796))&gt;0</formula>
    </cfRule>
  </conditionalFormatting>
  <conditionalFormatting sqref="M3796">
    <cfRule type="containsText" dxfId="7996" priority="8651" operator="containsText" text="Complete">
      <formula>NOT(ISERROR(SEARCH("Complete",M3796)))</formula>
    </cfRule>
  </conditionalFormatting>
  <conditionalFormatting sqref="I3796">
    <cfRule type="cellIs" dxfId="7995" priority="8650" operator="greaterThan">
      <formula>2.35</formula>
    </cfRule>
  </conditionalFormatting>
  <conditionalFormatting sqref="J3797">
    <cfRule type="notContainsBlanks" dxfId="7994" priority="8649">
      <formula>LEN(TRIM(J3797))&gt;0</formula>
    </cfRule>
  </conditionalFormatting>
  <conditionalFormatting sqref="K3797">
    <cfRule type="notContainsBlanks" dxfId="7993" priority="8648">
      <formula>LEN(TRIM(K3797))&gt;0</formula>
    </cfRule>
  </conditionalFormatting>
  <conditionalFormatting sqref="M3797">
    <cfRule type="containsText" dxfId="7992" priority="8647" operator="containsText" text="Complete">
      <formula>NOT(ISERROR(SEARCH("Complete",M3797)))</formula>
    </cfRule>
  </conditionalFormatting>
  <conditionalFormatting sqref="I3797">
    <cfRule type="cellIs" dxfId="7991" priority="8646" operator="greaterThan">
      <formula>2.35</formula>
    </cfRule>
  </conditionalFormatting>
  <conditionalFormatting sqref="J3798">
    <cfRule type="notContainsBlanks" dxfId="7990" priority="8645">
      <formula>LEN(TRIM(J3798))&gt;0</formula>
    </cfRule>
  </conditionalFormatting>
  <conditionalFormatting sqref="K3798">
    <cfRule type="notContainsBlanks" dxfId="7989" priority="8644">
      <formula>LEN(TRIM(K3798))&gt;0</formula>
    </cfRule>
  </conditionalFormatting>
  <conditionalFormatting sqref="M3798">
    <cfRule type="containsText" dxfId="7988" priority="8643" operator="containsText" text="Complete">
      <formula>NOT(ISERROR(SEARCH("Complete",M3798)))</formula>
    </cfRule>
  </conditionalFormatting>
  <conditionalFormatting sqref="I3798">
    <cfRule type="cellIs" dxfId="7987" priority="8642" operator="greaterThan">
      <formula>2.35</formula>
    </cfRule>
  </conditionalFormatting>
  <conditionalFormatting sqref="J3799">
    <cfRule type="notContainsBlanks" dxfId="7986" priority="8641">
      <formula>LEN(TRIM(J3799))&gt;0</formula>
    </cfRule>
  </conditionalFormatting>
  <conditionalFormatting sqref="K3799">
    <cfRule type="notContainsBlanks" dxfId="7985" priority="8640">
      <formula>LEN(TRIM(K3799))&gt;0</formula>
    </cfRule>
  </conditionalFormatting>
  <conditionalFormatting sqref="M3799">
    <cfRule type="containsText" dxfId="7984" priority="8639" operator="containsText" text="Complete">
      <formula>NOT(ISERROR(SEARCH("Complete",M3799)))</formula>
    </cfRule>
  </conditionalFormatting>
  <conditionalFormatting sqref="I3799">
    <cfRule type="cellIs" dxfId="7983" priority="8638" operator="greaterThan">
      <formula>2.35</formula>
    </cfRule>
  </conditionalFormatting>
  <conditionalFormatting sqref="J3800">
    <cfRule type="notContainsBlanks" dxfId="7982" priority="8637">
      <formula>LEN(TRIM(J3800))&gt;0</formula>
    </cfRule>
  </conditionalFormatting>
  <conditionalFormatting sqref="K3800">
    <cfRule type="notContainsBlanks" dxfId="7981" priority="8636">
      <formula>LEN(TRIM(K3800))&gt;0</formula>
    </cfRule>
  </conditionalFormatting>
  <conditionalFormatting sqref="M3800">
    <cfRule type="containsText" dxfId="7980" priority="8635" operator="containsText" text="Complete">
      <formula>NOT(ISERROR(SEARCH("Complete",M3800)))</formula>
    </cfRule>
  </conditionalFormatting>
  <conditionalFormatting sqref="I3800">
    <cfRule type="cellIs" dxfId="7979" priority="8634" operator="greaterThan">
      <formula>2.35</formula>
    </cfRule>
  </conditionalFormatting>
  <conditionalFormatting sqref="J3801">
    <cfRule type="notContainsBlanks" dxfId="7978" priority="8633">
      <formula>LEN(TRIM(J3801))&gt;0</formula>
    </cfRule>
  </conditionalFormatting>
  <conditionalFormatting sqref="K3801">
    <cfRule type="notContainsBlanks" dxfId="7977" priority="8632">
      <formula>LEN(TRIM(K3801))&gt;0</formula>
    </cfRule>
  </conditionalFormatting>
  <conditionalFormatting sqref="M3801">
    <cfRule type="containsText" dxfId="7976" priority="8631" operator="containsText" text="Complete">
      <formula>NOT(ISERROR(SEARCH("Complete",M3801)))</formula>
    </cfRule>
  </conditionalFormatting>
  <conditionalFormatting sqref="I3801">
    <cfRule type="cellIs" dxfId="7975" priority="8630" operator="greaterThan">
      <formula>2.35</formula>
    </cfRule>
  </conditionalFormatting>
  <conditionalFormatting sqref="J3802">
    <cfRule type="notContainsBlanks" dxfId="7974" priority="8629">
      <formula>LEN(TRIM(J3802))&gt;0</formula>
    </cfRule>
  </conditionalFormatting>
  <conditionalFormatting sqref="K3802">
    <cfRule type="notContainsBlanks" dxfId="7973" priority="8628">
      <formula>LEN(TRIM(K3802))&gt;0</formula>
    </cfRule>
  </conditionalFormatting>
  <conditionalFormatting sqref="M3802">
    <cfRule type="containsText" dxfId="7972" priority="8627" operator="containsText" text="Complete">
      <formula>NOT(ISERROR(SEARCH("Complete",M3802)))</formula>
    </cfRule>
  </conditionalFormatting>
  <conditionalFormatting sqref="I3802">
    <cfRule type="cellIs" dxfId="7971" priority="8626" operator="greaterThan">
      <formula>2.35</formula>
    </cfRule>
  </conditionalFormatting>
  <conditionalFormatting sqref="J3803">
    <cfRule type="notContainsBlanks" dxfId="7970" priority="8625">
      <formula>LEN(TRIM(J3803))&gt;0</formula>
    </cfRule>
  </conditionalFormatting>
  <conditionalFormatting sqref="K3803">
    <cfRule type="notContainsBlanks" dxfId="7969" priority="8624">
      <formula>LEN(TRIM(K3803))&gt;0</formula>
    </cfRule>
  </conditionalFormatting>
  <conditionalFormatting sqref="M3803">
    <cfRule type="containsText" dxfId="7968" priority="8623" operator="containsText" text="Complete">
      <formula>NOT(ISERROR(SEARCH("Complete",M3803)))</formula>
    </cfRule>
  </conditionalFormatting>
  <conditionalFormatting sqref="I3803">
    <cfRule type="cellIs" dxfId="7967" priority="8622" operator="greaterThan">
      <formula>2.35</formula>
    </cfRule>
  </conditionalFormatting>
  <conditionalFormatting sqref="J3804">
    <cfRule type="notContainsBlanks" dxfId="7966" priority="8621">
      <formula>LEN(TRIM(J3804))&gt;0</formula>
    </cfRule>
  </conditionalFormatting>
  <conditionalFormatting sqref="K3804">
    <cfRule type="notContainsBlanks" dxfId="7965" priority="8620">
      <formula>LEN(TRIM(K3804))&gt;0</formula>
    </cfRule>
  </conditionalFormatting>
  <conditionalFormatting sqref="M3804">
    <cfRule type="containsText" dxfId="7964" priority="8619" operator="containsText" text="Complete">
      <formula>NOT(ISERROR(SEARCH("Complete",M3804)))</formula>
    </cfRule>
  </conditionalFormatting>
  <conditionalFormatting sqref="I3804">
    <cfRule type="cellIs" dxfId="7963" priority="8618" operator="greaterThan">
      <formula>2.35</formula>
    </cfRule>
  </conditionalFormatting>
  <conditionalFormatting sqref="J3805">
    <cfRule type="notContainsBlanks" dxfId="7962" priority="8617">
      <formula>LEN(TRIM(J3805))&gt;0</formula>
    </cfRule>
  </conditionalFormatting>
  <conditionalFormatting sqref="K3805">
    <cfRule type="notContainsBlanks" dxfId="7961" priority="8616">
      <formula>LEN(TRIM(K3805))&gt;0</formula>
    </cfRule>
  </conditionalFormatting>
  <conditionalFormatting sqref="M3805">
    <cfRule type="containsText" dxfId="7960" priority="8615" operator="containsText" text="Complete">
      <formula>NOT(ISERROR(SEARCH("Complete",M3805)))</formula>
    </cfRule>
  </conditionalFormatting>
  <conditionalFormatting sqref="I3805">
    <cfRule type="cellIs" dxfId="7959" priority="8614" operator="greaterThan">
      <formula>2.35</formula>
    </cfRule>
  </conditionalFormatting>
  <conditionalFormatting sqref="J3806">
    <cfRule type="notContainsBlanks" dxfId="7958" priority="8613">
      <formula>LEN(TRIM(J3806))&gt;0</formula>
    </cfRule>
  </conditionalFormatting>
  <conditionalFormatting sqref="K3806">
    <cfRule type="notContainsBlanks" dxfId="7957" priority="8612">
      <formula>LEN(TRIM(K3806))&gt;0</formula>
    </cfRule>
  </conditionalFormatting>
  <conditionalFormatting sqref="M3806">
    <cfRule type="containsText" dxfId="7956" priority="8611" operator="containsText" text="Complete">
      <formula>NOT(ISERROR(SEARCH("Complete",M3806)))</formula>
    </cfRule>
  </conditionalFormatting>
  <conditionalFormatting sqref="I3806">
    <cfRule type="cellIs" dxfId="7955" priority="8610" operator="greaterThan">
      <formula>2.35</formula>
    </cfRule>
  </conditionalFormatting>
  <conditionalFormatting sqref="J3807">
    <cfRule type="notContainsBlanks" dxfId="7954" priority="8609">
      <formula>LEN(TRIM(J3807))&gt;0</formula>
    </cfRule>
  </conditionalFormatting>
  <conditionalFormatting sqref="K3807">
    <cfRule type="notContainsBlanks" dxfId="7953" priority="8608">
      <formula>LEN(TRIM(K3807))&gt;0</formula>
    </cfRule>
  </conditionalFormatting>
  <conditionalFormatting sqref="M3807">
    <cfRule type="containsText" dxfId="7952" priority="8607" operator="containsText" text="Complete">
      <formula>NOT(ISERROR(SEARCH("Complete",M3807)))</formula>
    </cfRule>
  </conditionalFormatting>
  <conditionalFormatting sqref="I3807">
    <cfRule type="cellIs" dxfId="7951" priority="8606" operator="greaterThan">
      <formula>2.35</formula>
    </cfRule>
  </conditionalFormatting>
  <conditionalFormatting sqref="J3808">
    <cfRule type="notContainsBlanks" dxfId="7950" priority="8605">
      <formula>LEN(TRIM(J3808))&gt;0</formula>
    </cfRule>
  </conditionalFormatting>
  <conditionalFormatting sqref="K3808">
    <cfRule type="notContainsBlanks" dxfId="7949" priority="8604">
      <formula>LEN(TRIM(K3808))&gt;0</formula>
    </cfRule>
  </conditionalFormatting>
  <conditionalFormatting sqref="M3808">
    <cfRule type="containsText" dxfId="7948" priority="8603" operator="containsText" text="Complete">
      <formula>NOT(ISERROR(SEARCH("Complete",M3808)))</formula>
    </cfRule>
  </conditionalFormatting>
  <conditionalFormatting sqref="I3808">
    <cfRule type="cellIs" dxfId="7947" priority="8602" operator="greaterThan">
      <formula>2.35</formula>
    </cfRule>
  </conditionalFormatting>
  <conditionalFormatting sqref="J3809">
    <cfRule type="notContainsBlanks" dxfId="7946" priority="8601">
      <formula>LEN(TRIM(J3809))&gt;0</formula>
    </cfRule>
  </conditionalFormatting>
  <conditionalFormatting sqref="K3809">
    <cfRule type="notContainsBlanks" dxfId="7945" priority="8600">
      <formula>LEN(TRIM(K3809))&gt;0</formula>
    </cfRule>
  </conditionalFormatting>
  <conditionalFormatting sqref="M3809">
    <cfRule type="containsText" dxfId="7944" priority="8599" operator="containsText" text="Complete">
      <formula>NOT(ISERROR(SEARCH("Complete",M3809)))</formula>
    </cfRule>
  </conditionalFormatting>
  <conditionalFormatting sqref="I3809">
    <cfRule type="cellIs" dxfId="7943" priority="8598" operator="greaterThan">
      <formula>2.35</formula>
    </cfRule>
  </conditionalFormatting>
  <conditionalFormatting sqref="J3810">
    <cfRule type="notContainsBlanks" dxfId="7942" priority="8597">
      <formula>LEN(TRIM(J3810))&gt;0</formula>
    </cfRule>
  </conditionalFormatting>
  <conditionalFormatting sqref="K3810">
    <cfRule type="notContainsBlanks" dxfId="7941" priority="8596">
      <formula>LEN(TRIM(K3810))&gt;0</formula>
    </cfRule>
  </conditionalFormatting>
  <conditionalFormatting sqref="M3810">
    <cfRule type="containsText" dxfId="7940" priority="8595" operator="containsText" text="Complete">
      <formula>NOT(ISERROR(SEARCH("Complete",M3810)))</formula>
    </cfRule>
  </conditionalFormatting>
  <conditionalFormatting sqref="I3810">
    <cfRule type="cellIs" dxfId="7939" priority="8594" operator="greaterThan">
      <formula>2.35</formula>
    </cfRule>
  </conditionalFormatting>
  <conditionalFormatting sqref="J3811">
    <cfRule type="notContainsBlanks" dxfId="7938" priority="8593">
      <formula>LEN(TRIM(J3811))&gt;0</formula>
    </cfRule>
  </conditionalFormatting>
  <conditionalFormatting sqref="K3811">
    <cfRule type="notContainsBlanks" dxfId="7937" priority="8592">
      <formula>LEN(TRIM(K3811))&gt;0</formula>
    </cfRule>
  </conditionalFormatting>
  <conditionalFormatting sqref="M3811">
    <cfRule type="containsText" dxfId="7936" priority="8591" operator="containsText" text="Complete">
      <formula>NOT(ISERROR(SEARCH("Complete",M3811)))</formula>
    </cfRule>
  </conditionalFormatting>
  <conditionalFormatting sqref="I3811">
    <cfRule type="cellIs" dxfId="7935" priority="8590" operator="greaterThan">
      <formula>2.35</formula>
    </cfRule>
  </conditionalFormatting>
  <conditionalFormatting sqref="J3812">
    <cfRule type="notContainsBlanks" dxfId="7934" priority="8589">
      <formula>LEN(TRIM(J3812))&gt;0</formula>
    </cfRule>
  </conditionalFormatting>
  <conditionalFormatting sqref="K3812">
    <cfRule type="notContainsBlanks" dxfId="7933" priority="8588">
      <formula>LEN(TRIM(K3812))&gt;0</formula>
    </cfRule>
  </conditionalFormatting>
  <conditionalFormatting sqref="M3812">
    <cfRule type="containsText" dxfId="7932" priority="8587" operator="containsText" text="Complete">
      <formula>NOT(ISERROR(SEARCH("Complete",M3812)))</formula>
    </cfRule>
  </conditionalFormatting>
  <conditionalFormatting sqref="I3812">
    <cfRule type="cellIs" dxfId="7931" priority="8586" operator="greaterThan">
      <formula>2.35</formula>
    </cfRule>
  </conditionalFormatting>
  <conditionalFormatting sqref="J3813">
    <cfRule type="notContainsBlanks" dxfId="7930" priority="8585">
      <formula>LEN(TRIM(J3813))&gt;0</formula>
    </cfRule>
  </conditionalFormatting>
  <conditionalFormatting sqref="K3813">
    <cfRule type="notContainsBlanks" dxfId="7929" priority="8584">
      <formula>LEN(TRIM(K3813))&gt;0</formula>
    </cfRule>
  </conditionalFormatting>
  <conditionalFormatting sqref="M3813">
    <cfRule type="containsText" dxfId="7928" priority="8583" operator="containsText" text="Complete">
      <formula>NOT(ISERROR(SEARCH("Complete",M3813)))</formula>
    </cfRule>
  </conditionalFormatting>
  <conditionalFormatting sqref="I3813">
    <cfRule type="cellIs" dxfId="7927" priority="8582" operator="greaterThan">
      <formula>2.35</formula>
    </cfRule>
  </conditionalFormatting>
  <conditionalFormatting sqref="J3814">
    <cfRule type="notContainsBlanks" dxfId="7926" priority="8581">
      <formula>LEN(TRIM(J3814))&gt;0</formula>
    </cfRule>
  </conditionalFormatting>
  <conditionalFormatting sqref="K3814">
    <cfRule type="notContainsBlanks" dxfId="7925" priority="8580">
      <formula>LEN(TRIM(K3814))&gt;0</formula>
    </cfRule>
  </conditionalFormatting>
  <conditionalFormatting sqref="M3814">
    <cfRule type="containsText" dxfId="7924" priority="8579" operator="containsText" text="Complete">
      <formula>NOT(ISERROR(SEARCH("Complete",M3814)))</formula>
    </cfRule>
  </conditionalFormatting>
  <conditionalFormatting sqref="I3814">
    <cfRule type="cellIs" dxfId="7923" priority="8578" operator="greaterThan">
      <formula>2.35</formula>
    </cfRule>
  </conditionalFormatting>
  <conditionalFormatting sqref="J3815">
    <cfRule type="notContainsBlanks" dxfId="7922" priority="8577">
      <formula>LEN(TRIM(J3815))&gt;0</formula>
    </cfRule>
  </conditionalFormatting>
  <conditionalFormatting sqref="K3815">
    <cfRule type="notContainsBlanks" dxfId="7921" priority="8576">
      <formula>LEN(TRIM(K3815))&gt;0</formula>
    </cfRule>
  </conditionalFormatting>
  <conditionalFormatting sqref="M3815">
    <cfRule type="containsText" dxfId="7920" priority="8575" operator="containsText" text="Complete">
      <formula>NOT(ISERROR(SEARCH("Complete",M3815)))</formula>
    </cfRule>
  </conditionalFormatting>
  <conditionalFormatting sqref="I3815">
    <cfRule type="cellIs" dxfId="7919" priority="8574" operator="greaterThan">
      <formula>2.35</formula>
    </cfRule>
  </conditionalFormatting>
  <conditionalFormatting sqref="J3816">
    <cfRule type="notContainsBlanks" dxfId="7918" priority="8573">
      <formula>LEN(TRIM(J3816))&gt;0</formula>
    </cfRule>
  </conditionalFormatting>
  <conditionalFormatting sqref="K3816">
    <cfRule type="notContainsBlanks" dxfId="7917" priority="8572">
      <formula>LEN(TRIM(K3816))&gt;0</formula>
    </cfRule>
  </conditionalFormatting>
  <conditionalFormatting sqref="M3816">
    <cfRule type="containsText" dxfId="7916" priority="8571" operator="containsText" text="Complete">
      <formula>NOT(ISERROR(SEARCH("Complete",M3816)))</formula>
    </cfRule>
  </conditionalFormatting>
  <conditionalFormatting sqref="I3816">
    <cfRule type="cellIs" dxfId="7915" priority="8570" operator="greaterThan">
      <formula>2.35</formula>
    </cfRule>
  </conditionalFormatting>
  <conditionalFormatting sqref="J3817">
    <cfRule type="notContainsBlanks" dxfId="7914" priority="8569">
      <formula>LEN(TRIM(J3817))&gt;0</formula>
    </cfRule>
  </conditionalFormatting>
  <conditionalFormatting sqref="K3817">
    <cfRule type="notContainsBlanks" dxfId="7913" priority="8568">
      <formula>LEN(TRIM(K3817))&gt;0</formula>
    </cfRule>
  </conditionalFormatting>
  <conditionalFormatting sqref="M3817">
    <cfRule type="containsText" dxfId="7912" priority="8567" operator="containsText" text="Complete">
      <formula>NOT(ISERROR(SEARCH("Complete",M3817)))</formula>
    </cfRule>
  </conditionalFormatting>
  <conditionalFormatting sqref="I3817">
    <cfRule type="cellIs" dxfId="7911" priority="8566" operator="greaterThan">
      <formula>2.35</formula>
    </cfRule>
  </conditionalFormatting>
  <conditionalFormatting sqref="J3818">
    <cfRule type="notContainsBlanks" dxfId="7910" priority="8565">
      <formula>LEN(TRIM(J3818))&gt;0</formula>
    </cfRule>
  </conditionalFormatting>
  <conditionalFormatting sqref="K3818">
    <cfRule type="notContainsBlanks" dxfId="7909" priority="8564">
      <formula>LEN(TRIM(K3818))&gt;0</formula>
    </cfRule>
  </conditionalFormatting>
  <conditionalFormatting sqref="M3818">
    <cfRule type="containsText" dxfId="7908" priority="8563" operator="containsText" text="Complete">
      <formula>NOT(ISERROR(SEARCH("Complete",M3818)))</formula>
    </cfRule>
  </conditionalFormatting>
  <conditionalFormatting sqref="I3818">
    <cfRule type="cellIs" dxfId="7907" priority="8562" operator="greaterThan">
      <formula>2.35</formula>
    </cfRule>
  </conditionalFormatting>
  <conditionalFormatting sqref="J3819">
    <cfRule type="notContainsBlanks" dxfId="7906" priority="8561">
      <formula>LEN(TRIM(J3819))&gt;0</formula>
    </cfRule>
  </conditionalFormatting>
  <conditionalFormatting sqref="K3819">
    <cfRule type="notContainsBlanks" dxfId="7905" priority="8560">
      <formula>LEN(TRIM(K3819))&gt;0</formula>
    </cfRule>
  </conditionalFormatting>
  <conditionalFormatting sqref="M3819">
    <cfRule type="containsText" dxfId="7904" priority="8559" operator="containsText" text="Complete">
      <formula>NOT(ISERROR(SEARCH("Complete",M3819)))</formula>
    </cfRule>
  </conditionalFormatting>
  <conditionalFormatting sqref="I3819">
    <cfRule type="cellIs" dxfId="7903" priority="8558" operator="greaterThan">
      <formula>2.35</formula>
    </cfRule>
  </conditionalFormatting>
  <conditionalFormatting sqref="J3820">
    <cfRule type="notContainsBlanks" dxfId="7902" priority="8557">
      <formula>LEN(TRIM(J3820))&gt;0</formula>
    </cfRule>
  </conditionalFormatting>
  <conditionalFormatting sqref="K3820">
    <cfRule type="notContainsBlanks" dxfId="7901" priority="8556">
      <formula>LEN(TRIM(K3820))&gt;0</formula>
    </cfRule>
  </conditionalFormatting>
  <conditionalFormatting sqref="M3820">
    <cfRule type="containsText" dxfId="7900" priority="8555" operator="containsText" text="Complete">
      <formula>NOT(ISERROR(SEARCH("Complete",M3820)))</formula>
    </cfRule>
  </conditionalFormatting>
  <conditionalFormatting sqref="I3820">
    <cfRule type="cellIs" dxfId="7899" priority="8554" operator="greaterThan">
      <formula>2.35</formula>
    </cfRule>
  </conditionalFormatting>
  <conditionalFormatting sqref="J3821">
    <cfRule type="notContainsBlanks" dxfId="7898" priority="8553">
      <formula>LEN(TRIM(J3821))&gt;0</formula>
    </cfRule>
  </conditionalFormatting>
  <conditionalFormatting sqref="K3821">
    <cfRule type="notContainsBlanks" dxfId="7897" priority="8552">
      <formula>LEN(TRIM(K3821))&gt;0</formula>
    </cfRule>
  </conditionalFormatting>
  <conditionalFormatting sqref="M3821">
    <cfRule type="containsText" dxfId="7896" priority="8551" operator="containsText" text="Complete">
      <formula>NOT(ISERROR(SEARCH("Complete",M3821)))</formula>
    </cfRule>
  </conditionalFormatting>
  <conditionalFormatting sqref="I3821">
    <cfRule type="cellIs" dxfId="7895" priority="8550" operator="greaterThan">
      <formula>2.35</formula>
    </cfRule>
  </conditionalFormatting>
  <conditionalFormatting sqref="J3822">
    <cfRule type="notContainsBlanks" dxfId="7894" priority="8549">
      <formula>LEN(TRIM(J3822))&gt;0</formula>
    </cfRule>
  </conditionalFormatting>
  <conditionalFormatting sqref="K3822">
    <cfRule type="notContainsBlanks" dxfId="7893" priority="8548">
      <formula>LEN(TRIM(K3822))&gt;0</formula>
    </cfRule>
  </conditionalFormatting>
  <conditionalFormatting sqref="M3822">
    <cfRule type="containsText" dxfId="7892" priority="8547" operator="containsText" text="Complete">
      <formula>NOT(ISERROR(SEARCH("Complete",M3822)))</formula>
    </cfRule>
  </conditionalFormatting>
  <conditionalFormatting sqref="I3822">
    <cfRule type="cellIs" dxfId="7891" priority="8546" operator="greaterThan">
      <formula>2.35</formula>
    </cfRule>
  </conditionalFormatting>
  <conditionalFormatting sqref="J3823">
    <cfRule type="notContainsBlanks" dxfId="7890" priority="8545">
      <formula>LEN(TRIM(J3823))&gt;0</formula>
    </cfRule>
  </conditionalFormatting>
  <conditionalFormatting sqref="K3823">
    <cfRule type="notContainsBlanks" dxfId="7889" priority="8544">
      <formula>LEN(TRIM(K3823))&gt;0</formula>
    </cfRule>
  </conditionalFormatting>
  <conditionalFormatting sqref="M3823">
    <cfRule type="containsText" dxfId="7888" priority="8543" operator="containsText" text="Complete">
      <formula>NOT(ISERROR(SEARCH("Complete",M3823)))</formula>
    </cfRule>
  </conditionalFormatting>
  <conditionalFormatting sqref="I3823">
    <cfRule type="cellIs" dxfId="7887" priority="8542" operator="greaterThan">
      <formula>2.35</formula>
    </cfRule>
  </conditionalFormatting>
  <conditionalFormatting sqref="J3824">
    <cfRule type="notContainsBlanks" dxfId="7886" priority="8541">
      <formula>LEN(TRIM(J3824))&gt;0</formula>
    </cfRule>
  </conditionalFormatting>
  <conditionalFormatting sqref="K3824">
    <cfRule type="notContainsBlanks" dxfId="7885" priority="8540">
      <formula>LEN(TRIM(K3824))&gt;0</formula>
    </cfRule>
  </conditionalFormatting>
  <conditionalFormatting sqref="M3824">
    <cfRule type="containsText" dxfId="7884" priority="8539" operator="containsText" text="Complete">
      <formula>NOT(ISERROR(SEARCH("Complete",M3824)))</formula>
    </cfRule>
  </conditionalFormatting>
  <conditionalFormatting sqref="I3824">
    <cfRule type="cellIs" dxfId="7883" priority="8538" operator="greaterThan">
      <formula>2.35</formula>
    </cfRule>
  </conditionalFormatting>
  <conditionalFormatting sqref="J3825">
    <cfRule type="notContainsBlanks" dxfId="7882" priority="8533">
      <formula>LEN(TRIM(J3825))&gt;0</formula>
    </cfRule>
  </conditionalFormatting>
  <conditionalFormatting sqref="K3825">
    <cfRule type="notContainsBlanks" dxfId="7881" priority="8532">
      <formula>LEN(TRIM(K3825))&gt;0</formula>
    </cfRule>
  </conditionalFormatting>
  <conditionalFormatting sqref="M3825">
    <cfRule type="containsText" dxfId="7880" priority="8531" operator="containsText" text="Complete">
      <formula>NOT(ISERROR(SEARCH("Complete",M3825)))</formula>
    </cfRule>
  </conditionalFormatting>
  <conditionalFormatting sqref="I3825">
    <cfRule type="cellIs" dxfId="7879" priority="8530" operator="greaterThan">
      <formula>2.35</formula>
    </cfRule>
  </conditionalFormatting>
  <conditionalFormatting sqref="J3826">
    <cfRule type="notContainsBlanks" dxfId="7878" priority="8517">
      <formula>LEN(TRIM(J3826))&gt;0</formula>
    </cfRule>
  </conditionalFormatting>
  <conditionalFormatting sqref="K3826">
    <cfRule type="notContainsBlanks" dxfId="7877" priority="8516">
      <formula>LEN(TRIM(K3826))&gt;0</formula>
    </cfRule>
  </conditionalFormatting>
  <conditionalFormatting sqref="M3826">
    <cfRule type="containsText" dxfId="7876" priority="8515" operator="containsText" text="Complete">
      <formula>NOT(ISERROR(SEARCH("Complete",M3826)))</formula>
    </cfRule>
  </conditionalFormatting>
  <conditionalFormatting sqref="I3826">
    <cfRule type="cellIs" dxfId="7875" priority="8514" operator="greaterThan">
      <formula>2.35</formula>
    </cfRule>
  </conditionalFormatting>
  <conditionalFormatting sqref="J3827">
    <cfRule type="notContainsBlanks" dxfId="7874" priority="8513">
      <formula>LEN(TRIM(J3827))&gt;0</formula>
    </cfRule>
  </conditionalFormatting>
  <conditionalFormatting sqref="K3827">
    <cfRule type="notContainsBlanks" dxfId="7873" priority="8512">
      <formula>LEN(TRIM(K3827))&gt;0</formula>
    </cfRule>
  </conditionalFormatting>
  <conditionalFormatting sqref="M3827">
    <cfRule type="containsText" dxfId="7872" priority="8511" operator="containsText" text="Complete">
      <formula>NOT(ISERROR(SEARCH("Complete",M3827)))</formula>
    </cfRule>
  </conditionalFormatting>
  <conditionalFormatting sqref="I3827">
    <cfRule type="cellIs" dxfId="7871" priority="8510" operator="greaterThan">
      <formula>2.35</formula>
    </cfRule>
  </conditionalFormatting>
  <conditionalFormatting sqref="J3828">
    <cfRule type="notContainsBlanks" dxfId="7870" priority="8505">
      <formula>LEN(TRIM(J3828))&gt;0</formula>
    </cfRule>
  </conditionalFormatting>
  <conditionalFormatting sqref="K3828">
    <cfRule type="notContainsBlanks" dxfId="7869" priority="8504">
      <formula>LEN(TRIM(K3828))&gt;0</formula>
    </cfRule>
  </conditionalFormatting>
  <conditionalFormatting sqref="M3828">
    <cfRule type="containsText" dxfId="7868" priority="8503" operator="containsText" text="Complete">
      <formula>NOT(ISERROR(SEARCH("Complete",M3828)))</formula>
    </cfRule>
  </conditionalFormatting>
  <conditionalFormatting sqref="I3828">
    <cfRule type="cellIs" dxfId="7867" priority="8502" operator="greaterThan">
      <formula>2.35</formula>
    </cfRule>
  </conditionalFormatting>
  <conditionalFormatting sqref="J3829">
    <cfRule type="notContainsBlanks" dxfId="7866" priority="8501">
      <formula>LEN(TRIM(J3829))&gt;0</formula>
    </cfRule>
  </conditionalFormatting>
  <conditionalFormatting sqref="K3829">
    <cfRule type="notContainsBlanks" dxfId="7865" priority="8500">
      <formula>LEN(TRIM(K3829))&gt;0</formula>
    </cfRule>
  </conditionalFormatting>
  <conditionalFormatting sqref="M3829">
    <cfRule type="containsText" dxfId="7864" priority="8499" operator="containsText" text="Complete">
      <formula>NOT(ISERROR(SEARCH("Complete",M3829)))</formula>
    </cfRule>
  </conditionalFormatting>
  <conditionalFormatting sqref="I3829">
    <cfRule type="cellIs" dxfId="7863" priority="8498" operator="greaterThan">
      <formula>2.35</formula>
    </cfRule>
  </conditionalFormatting>
  <conditionalFormatting sqref="J3830">
    <cfRule type="notContainsBlanks" dxfId="7862" priority="8497">
      <formula>LEN(TRIM(J3830))&gt;0</formula>
    </cfRule>
  </conditionalFormatting>
  <conditionalFormatting sqref="K3830">
    <cfRule type="notContainsBlanks" dxfId="7861" priority="8496">
      <formula>LEN(TRIM(K3830))&gt;0</formula>
    </cfRule>
  </conditionalFormatting>
  <conditionalFormatting sqref="M3830">
    <cfRule type="containsText" dxfId="7860" priority="8495" operator="containsText" text="Complete">
      <formula>NOT(ISERROR(SEARCH("Complete",M3830)))</formula>
    </cfRule>
  </conditionalFormatting>
  <conditionalFormatting sqref="I3830">
    <cfRule type="cellIs" dxfId="7859" priority="8494" operator="greaterThan">
      <formula>2.35</formula>
    </cfRule>
  </conditionalFormatting>
  <conditionalFormatting sqref="J3831">
    <cfRule type="notContainsBlanks" dxfId="7858" priority="8493">
      <formula>LEN(TRIM(J3831))&gt;0</formula>
    </cfRule>
  </conditionalFormatting>
  <conditionalFormatting sqref="K3831">
    <cfRule type="notContainsBlanks" dxfId="7857" priority="8492">
      <formula>LEN(TRIM(K3831))&gt;0</formula>
    </cfRule>
  </conditionalFormatting>
  <conditionalFormatting sqref="M3831">
    <cfRule type="containsText" dxfId="7856" priority="8491" operator="containsText" text="Complete">
      <formula>NOT(ISERROR(SEARCH("Complete",M3831)))</formula>
    </cfRule>
  </conditionalFormatting>
  <conditionalFormatting sqref="I3831">
    <cfRule type="cellIs" dxfId="7855" priority="8490" operator="greaterThan">
      <formula>2.35</formula>
    </cfRule>
  </conditionalFormatting>
  <conditionalFormatting sqref="J3832">
    <cfRule type="notContainsBlanks" dxfId="7854" priority="8489">
      <formula>LEN(TRIM(J3832))&gt;0</formula>
    </cfRule>
  </conditionalFormatting>
  <conditionalFormatting sqref="K3832">
    <cfRule type="notContainsBlanks" dxfId="7853" priority="8488">
      <formula>LEN(TRIM(K3832))&gt;0</formula>
    </cfRule>
  </conditionalFormatting>
  <conditionalFormatting sqref="M3832">
    <cfRule type="containsText" dxfId="7852" priority="8487" operator="containsText" text="Complete">
      <formula>NOT(ISERROR(SEARCH("Complete",M3832)))</formula>
    </cfRule>
  </conditionalFormatting>
  <conditionalFormatting sqref="I3832">
    <cfRule type="cellIs" dxfId="7851" priority="8486" operator="greaterThan">
      <formula>2.35</formula>
    </cfRule>
  </conditionalFormatting>
  <conditionalFormatting sqref="J3833">
    <cfRule type="notContainsBlanks" dxfId="7850" priority="8485">
      <formula>LEN(TRIM(J3833))&gt;0</formula>
    </cfRule>
  </conditionalFormatting>
  <conditionalFormatting sqref="K3833">
    <cfRule type="notContainsBlanks" dxfId="7849" priority="8484">
      <formula>LEN(TRIM(K3833))&gt;0</formula>
    </cfRule>
  </conditionalFormatting>
  <conditionalFormatting sqref="M3833">
    <cfRule type="containsText" dxfId="7848" priority="8483" operator="containsText" text="Complete">
      <formula>NOT(ISERROR(SEARCH("Complete",M3833)))</formula>
    </cfRule>
  </conditionalFormatting>
  <conditionalFormatting sqref="I3833">
    <cfRule type="cellIs" dxfId="7847" priority="8482" operator="greaterThan">
      <formula>2.35</formula>
    </cfRule>
  </conditionalFormatting>
  <conditionalFormatting sqref="J3834">
    <cfRule type="notContainsBlanks" dxfId="7846" priority="8481">
      <formula>LEN(TRIM(J3834))&gt;0</formula>
    </cfRule>
  </conditionalFormatting>
  <conditionalFormatting sqref="K3834">
    <cfRule type="notContainsBlanks" dxfId="7845" priority="8480">
      <formula>LEN(TRIM(K3834))&gt;0</formula>
    </cfRule>
  </conditionalFormatting>
  <conditionalFormatting sqref="M3834">
    <cfRule type="containsText" dxfId="7844" priority="8479" operator="containsText" text="Complete">
      <formula>NOT(ISERROR(SEARCH("Complete",M3834)))</formula>
    </cfRule>
  </conditionalFormatting>
  <conditionalFormatting sqref="I3834">
    <cfRule type="cellIs" dxfId="7843" priority="8478" operator="greaterThan">
      <formula>2.35</formula>
    </cfRule>
  </conditionalFormatting>
  <conditionalFormatting sqref="J3835">
    <cfRule type="notContainsBlanks" dxfId="7842" priority="8477">
      <formula>LEN(TRIM(J3835))&gt;0</formula>
    </cfRule>
  </conditionalFormatting>
  <conditionalFormatting sqref="K3835">
    <cfRule type="notContainsBlanks" dxfId="7841" priority="8476">
      <formula>LEN(TRIM(K3835))&gt;0</formula>
    </cfRule>
  </conditionalFormatting>
  <conditionalFormatting sqref="M3835">
    <cfRule type="containsText" dxfId="7840" priority="8475" operator="containsText" text="Complete">
      <formula>NOT(ISERROR(SEARCH("Complete",M3835)))</formula>
    </cfRule>
  </conditionalFormatting>
  <conditionalFormatting sqref="I3835">
    <cfRule type="cellIs" dxfId="7839" priority="8474" operator="greaterThan">
      <formula>2.35</formula>
    </cfRule>
  </conditionalFormatting>
  <conditionalFormatting sqref="J3836">
    <cfRule type="notContainsBlanks" dxfId="7838" priority="8473">
      <formula>LEN(TRIM(J3836))&gt;0</formula>
    </cfRule>
  </conditionalFormatting>
  <conditionalFormatting sqref="K3836">
    <cfRule type="notContainsBlanks" dxfId="7837" priority="8472">
      <formula>LEN(TRIM(K3836))&gt;0</formula>
    </cfRule>
  </conditionalFormatting>
  <conditionalFormatting sqref="M3836">
    <cfRule type="containsText" dxfId="7836" priority="8471" operator="containsText" text="Complete">
      <formula>NOT(ISERROR(SEARCH("Complete",M3836)))</formula>
    </cfRule>
  </conditionalFormatting>
  <conditionalFormatting sqref="I3836">
    <cfRule type="cellIs" dxfId="7835" priority="8470" operator="greaterThan">
      <formula>2.35</formula>
    </cfRule>
  </conditionalFormatting>
  <conditionalFormatting sqref="J3837">
    <cfRule type="notContainsBlanks" dxfId="7834" priority="8469">
      <formula>LEN(TRIM(J3837))&gt;0</formula>
    </cfRule>
  </conditionalFormatting>
  <conditionalFormatting sqref="K3837">
    <cfRule type="notContainsBlanks" dxfId="7833" priority="8468">
      <formula>LEN(TRIM(K3837))&gt;0</formula>
    </cfRule>
  </conditionalFormatting>
  <conditionalFormatting sqref="M3837">
    <cfRule type="containsText" dxfId="7832" priority="8467" operator="containsText" text="Complete">
      <formula>NOT(ISERROR(SEARCH("Complete",M3837)))</formula>
    </cfRule>
  </conditionalFormatting>
  <conditionalFormatting sqref="I3837">
    <cfRule type="cellIs" dxfId="7831" priority="8466" operator="greaterThan">
      <formula>2.35</formula>
    </cfRule>
  </conditionalFormatting>
  <conditionalFormatting sqref="J3838">
    <cfRule type="notContainsBlanks" dxfId="7830" priority="8465">
      <formula>LEN(TRIM(J3838))&gt;0</formula>
    </cfRule>
  </conditionalFormatting>
  <conditionalFormatting sqref="K3838">
    <cfRule type="notContainsBlanks" dxfId="7829" priority="8464">
      <formula>LEN(TRIM(K3838))&gt;0</formula>
    </cfRule>
  </conditionalFormatting>
  <conditionalFormatting sqref="M3838">
    <cfRule type="containsText" dxfId="7828" priority="8463" operator="containsText" text="Complete">
      <formula>NOT(ISERROR(SEARCH("Complete",M3838)))</formula>
    </cfRule>
  </conditionalFormatting>
  <conditionalFormatting sqref="I3838">
    <cfRule type="cellIs" dxfId="7827" priority="8462" operator="greaterThan">
      <formula>2.35</formula>
    </cfRule>
  </conditionalFormatting>
  <conditionalFormatting sqref="J3839">
    <cfRule type="notContainsBlanks" dxfId="7826" priority="8461">
      <formula>LEN(TRIM(J3839))&gt;0</formula>
    </cfRule>
  </conditionalFormatting>
  <conditionalFormatting sqref="K3839">
    <cfRule type="notContainsBlanks" dxfId="7825" priority="8460">
      <formula>LEN(TRIM(K3839))&gt;0</formula>
    </cfRule>
  </conditionalFormatting>
  <conditionalFormatting sqref="M3839">
    <cfRule type="containsText" dxfId="7824" priority="8459" operator="containsText" text="Complete">
      <formula>NOT(ISERROR(SEARCH("Complete",M3839)))</formula>
    </cfRule>
  </conditionalFormatting>
  <conditionalFormatting sqref="I3839">
    <cfRule type="cellIs" dxfId="7823" priority="8458" operator="greaterThan">
      <formula>2.35</formula>
    </cfRule>
  </conditionalFormatting>
  <conditionalFormatting sqref="J3840">
    <cfRule type="notContainsBlanks" dxfId="7822" priority="8457">
      <formula>LEN(TRIM(J3840))&gt;0</formula>
    </cfRule>
  </conditionalFormatting>
  <conditionalFormatting sqref="K3840">
    <cfRule type="notContainsBlanks" dxfId="7821" priority="8456">
      <formula>LEN(TRIM(K3840))&gt;0</formula>
    </cfRule>
  </conditionalFormatting>
  <conditionalFormatting sqref="M3840">
    <cfRule type="containsText" dxfId="7820" priority="8455" operator="containsText" text="Complete">
      <formula>NOT(ISERROR(SEARCH("Complete",M3840)))</formula>
    </cfRule>
  </conditionalFormatting>
  <conditionalFormatting sqref="I3840">
    <cfRule type="cellIs" dxfId="7819" priority="8454" operator="greaterThan">
      <formula>2.35</formula>
    </cfRule>
  </conditionalFormatting>
  <conditionalFormatting sqref="J3841">
    <cfRule type="notContainsBlanks" dxfId="7818" priority="8453">
      <formula>LEN(TRIM(J3841))&gt;0</formula>
    </cfRule>
  </conditionalFormatting>
  <conditionalFormatting sqref="K3841">
    <cfRule type="notContainsBlanks" dxfId="7817" priority="8452">
      <formula>LEN(TRIM(K3841))&gt;0</formula>
    </cfRule>
  </conditionalFormatting>
  <conditionalFormatting sqref="M3841">
    <cfRule type="containsText" dxfId="7816" priority="8451" operator="containsText" text="Complete">
      <formula>NOT(ISERROR(SEARCH("Complete",M3841)))</formula>
    </cfRule>
  </conditionalFormatting>
  <conditionalFormatting sqref="I3841">
    <cfRule type="cellIs" dxfId="7815" priority="8450" operator="greaterThan">
      <formula>2.35</formula>
    </cfRule>
  </conditionalFormatting>
  <conditionalFormatting sqref="J3842">
    <cfRule type="notContainsBlanks" dxfId="7814" priority="8449">
      <formula>LEN(TRIM(J3842))&gt;0</formula>
    </cfRule>
  </conditionalFormatting>
  <conditionalFormatting sqref="K3842">
    <cfRule type="notContainsBlanks" dxfId="7813" priority="8448">
      <formula>LEN(TRIM(K3842))&gt;0</formula>
    </cfRule>
  </conditionalFormatting>
  <conditionalFormatting sqref="M3842">
    <cfRule type="containsText" dxfId="7812" priority="8447" operator="containsText" text="Complete">
      <formula>NOT(ISERROR(SEARCH("Complete",M3842)))</formula>
    </cfRule>
  </conditionalFormatting>
  <conditionalFormatting sqref="I3842">
    <cfRule type="cellIs" dxfId="7811" priority="8446" operator="greaterThan">
      <formula>2.35</formula>
    </cfRule>
  </conditionalFormatting>
  <conditionalFormatting sqref="J1048576">
    <cfRule type="notContainsBlanks" dxfId="7810" priority="8445">
      <formula>LEN(TRIM(J1048576))&gt;0</formula>
    </cfRule>
  </conditionalFormatting>
  <conditionalFormatting sqref="K1048576">
    <cfRule type="notContainsBlanks" dxfId="7809" priority="8444">
      <formula>LEN(TRIM(K1048576))&gt;0</formula>
    </cfRule>
  </conditionalFormatting>
  <conditionalFormatting sqref="M1048576">
    <cfRule type="containsText" dxfId="7808" priority="8443" operator="containsText" text="Complete">
      <formula>NOT(ISERROR(SEARCH("Complete",M1048576)))</formula>
    </cfRule>
  </conditionalFormatting>
  <conditionalFormatting sqref="I1048576">
    <cfRule type="cellIs" dxfId="7807" priority="8442" operator="greaterThan">
      <formula>2.35</formula>
    </cfRule>
  </conditionalFormatting>
  <conditionalFormatting sqref="J3843">
    <cfRule type="notContainsBlanks" dxfId="7806" priority="8441">
      <formula>LEN(TRIM(J3843))&gt;0</formula>
    </cfRule>
  </conditionalFormatting>
  <conditionalFormatting sqref="K3843">
    <cfRule type="notContainsBlanks" dxfId="7805" priority="8440">
      <formula>LEN(TRIM(K3843))&gt;0</formula>
    </cfRule>
  </conditionalFormatting>
  <conditionalFormatting sqref="M3843">
    <cfRule type="containsText" dxfId="7804" priority="8439" operator="containsText" text="Complete">
      <formula>NOT(ISERROR(SEARCH("Complete",M3843)))</formula>
    </cfRule>
  </conditionalFormatting>
  <conditionalFormatting sqref="I3843">
    <cfRule type="cellIs" dxfId="7803" priority="8438" operator="greaterThan">
      <formula>2.35</formula>
    </cfRule>
  </conditionalFormatting>
  <conditionalFormatting sqref="I3844">
    <cfRule type="cellIs" dxfId="7802" priority="8434" operator="greaterThan">
      <formula>2.35</formula>
    </cfRule>
  </conditionalFormatting>
  <conditionalFormatting sqref="J3844">
    <cfRule type="notContainsBlanks" dxfId="7801" priority="8433">
      <formula>LEN(TRIM(J3844))&gt;0</formula>
    </cfRule>
  </conditionalFormatting>
  <conditionalFormatting sqref="K3844">
    <cfRule type="notContainsBlanks" dxfId="7800" priority="8432">
      <formula>LEN(TRIM(K3844))&gt;0</formula>
    </cfRule>
  </conditionalFormatting>
  <conditionalFormatting sqref="M3844">
    <cfRule type="containsText" dxfId="7799" priority="8431" operator="containsText" text="Complete">
      <formula>NOT(ISERROR(SEARCH("Complete",M3844)))</formula>
    </cfRule>
  </conditionalFormatting>
  <conditionalFormatting sqref="I3845">
    <cfRule type="cellIs" dxfId="7798" priority="8430" operator="greaterThan">
      <formula>2.35</formula>
    </cfRule>
  </conditionalFormatting>
  <conditionalFormatting sqref="J3845">
    <cfRule type="notContainsBlanks" dxfId="7797" priority="8429">
      <formula>LEN(TRIM(J3845))&gt;0</formula>
    </cfRule>
  </conditionalFormatting>
  <conditionalFormatting sqref="K3845">
    <cfRule type="notContainsBlanks" dxfId="7796" priority="8428">
      <formula>LEN(TRIM(K3845))&gt;0</formula>
    </cfRule>
  </conditionalFormatting>
  <conditionalFormatting sqref="M3845">
    <cfRule type="containsText" dxfId="7795" priority="8427" operator="containsText" text="Complete">
      <formula>NOT(ISERROR(SEARCH("Complete",M3845)))</formula>
    </cfRule>
  </conditionalFormatting>
  <conditionalFormatting sqref="I3846">
    <cfRule type="cellIs" dxfId="7794" priority="8426" operator="greaterThan">
      <formula>2.35</formula>
    </cfRule>
  </conditionalFormatting>
  <conditionalFormatting sqref="J3846">
    <cfRule type="notContainsBlanks" dxfId="7793" priority="8425">
      <formula>LEN(TRIM(J3846))&gt;0</formula>
    </cfRule>
  </conditionalFormatting>
  <conditionalFormatting sqref="K3846">
    <cfRule type="notContainsBlanks" dxfId="7792" priority="8424">
      <formula>LEN(TRIM(K3846))&gt;0</formula>
    </cfRule>
  </conditionalFormatting>
  <conditionalFormatting sqref="M3846">
    <cfRule type="containsText" dxfId="7791" priority="8423" operator="containsText" text="Complete">
      <formula>NOT(ISERROR(SEARCH("Complete",M3846)))</formula>
    </cfRule>
  </conditionalFormatting>
  <conditionalFormatting sqref="I3847">
    <cfRule type="cellIs" dxfId="7790" priority="8422" operator="greaterThan">
      <formula>2.35</formula>
    </cfRule>
  </conditionalFormatting>
  <conditionalFormatting sqref="J3847">
    <cfRule type="notContainsBlanks" dxfId="7789" priority="8421">
      <formula>LEN(TRIM(J3847))&gt;0</formula>
    </cfRule>
  </conditionalFormatting>
  <conditionalFormatting sqref="K3847">
    <cfRule type="notContainsBlanks" dxfId="7788" priority="8420">
      <formula>LEN(TRIM(K3847))&gt;0</formula>
    </cfRule>
  </conditionalFormatting>
  <conditionalFormatting sqref="M3847">
    <cfRule type="containsText" dxfId="7787" priority="8419" operator="containsText" text="Complete">
      <formula>NOT(ISERROR(SEARCH("Complete",M3847)))</formula>
    </cfRule>
  </conditionalFormatting>
  <conditionalFormatting sqref="I3848">
    <cfRule type="cellIs" dxfId="7786" priority="8418" operator="greaterThan">
      <formula>2.35</formula>
    </cfRule>
  </conditionalFormatting>
  <conditionalFormatting sqref="J3848">
    <cfRule type="notContainsBlanks" dxfId="7785" priority="8417">
      <formula>LEN(TRIM(J3848))&gt;0</formula>
    </cfRule>
  </conditionalFormatting>
  <conditionalFormatting sqref="K3848">
    <cfRule type="notContainsBlanks" dxfId="7784" priority="8416">
      <formula>LEN(TRIM(K3848))&gt;0</formula>
    </cfRule>
  </conditionalFormatting>
  <conditionalFormatting sqref="M3848">
    <cfRule type="containsText" dxfId="7783" priority="8415" operator="containsText" text="Complete">
      <formula>NOT(ISERROR(SEARCH("Complete",M3848)))</formula>
    </cfRule>
  </conditionalFormatting>
  <conditionalFormatting sqref="I3849">
    <cfRule type="cellIs" dxfId="7782" priority="8414" operator="greaterThan">
      <formula>2.35</formula>
    </cfRule>
  </conditionalFormatting>
  <conditionalFormatting sqref="J3849">
    <cfRule type="notContainsBlanks" dxfId="7781" priority="8413">
      <formula>LEN(TRIM(J3849))&gt;0</formula>
    </cfRule>
  </conditionalFormatting>
  <conditionalFormatting sqref="K3849">
    <cfRule type="notContainsBlanks" dxfId="7780" priority="8412">
      <formula>LEN(TRIM(K3849))&gt;0</formula>
    </cfRule>
  </conditionalFormatting>
  <conditionalFormatting sqref="M3849">
    <cfRule type="containsText" dxfId="7779" priority="8411" operator="containsText" text="Complete">
      <formula>NOT(ISERROR(SEARCH("Complete",M3849)))</formula>
    </cfRule>
  </conditionalFormatting>
  <conditionalFormatting sqref="I3850">
    <cfRule type="cellIs" dxfId="7778" priority="8410" operator="greaterThan">
      <formula>2.35</formula>
    </cfRule>
  </conditionalFormatting>
  <conditionalFormatting sqref="J3850">
    <cfRule type="notContainsBlanks" dxfId="7777" priority="8409">
      <formula>LEN(TRIM(J3850))&gt;0</formula>
    </cfRule>
  </conditionalFormatting>
  <conditionalFormatting sqref="K3850">
    <cfRule type="notContainsBlanks" dxfId="7776" priority="8408">
      <formula>LEN(TRIM(K3850))&gt;0</formula>
    </cfRule>
  </conditionalFormatting>
  <conditionalFormatting sqref="M3850">
    <cfRule type="containsText" dxfId="7775" priority="8407" operator="containsText" text="Complete">
      <formula>NOT(ISERROR(SEARCH("Complete",M3850)))</formula>
    </cfRule>
  </conditionalFormatting>
  <conditionalFormatting sqref="I3851">
    <cfRule type="cellIs" dxfId="7774" priority="8406" operator="greaterThan">
      <formula>2.35</formula>
    </cfRule>
  </conditionalFormatting>
  <conditionalFormatting sqref="J3851">
    <cfRule type="notContainsBlanks" dxfId="7773" priority="8405">
      <formula>LEN(TRIM(J3851))&gt;0</formula>
    </cfRule>
  </conditionalFormatting>
  <conditionalFormatting sqref="K3851">
    <cfRule type="notContainsBlanks" dxfId="7772" priority="8404">
      <formula>LEN(TRIM(K3851))&gt;0</formula>
    </cfRule>
  </conditionalFormatting>
  <conditionalFormatting sqref="M3851">
    <cfRule type="containsText" dxfId="7771" priority="8403" operator="containsText" text="Complete">
      <formula>NOT(ISERROR(SEARCH("Complete",M3851)))</formula>
    </cfRule>
  </conditionalFormatting>
  <conditionalFormatting sqref="I3852">
    <cfRule type="cellIs" dxfId="7770" priority="8402" operator="greaterThan">
      <formula>2.35</formula>
    </cfRule>
  </conditionalFormatting>
  <conditionalFormatting sqref="J3852">
    <cfRule type="notContainsBlanks" dxfId="7769" priority="8401">
      <formula>LEN(TRIM(J3852))&gt;0</formula>
    </cfRule>
  </conditionalFormatting>
  <conditionalFormatting sqref="K3852">
    <cfRule type="notContainsBlanks" dxfId="7768" priority="8400">
      <formula>LEN(TRIM(K3852))&gt;0</formula>
    </cfRule>
  </conditionalFormatting>
  <conditionalFormatting sqref="M3852">
    <cfRule type="containsText" dxfId="7767" priority="8399" operator="containsText" text="Complete">
      <formula>NOT(ISERROR(SEARCH("Complete",M3852)))</formula>
    </cfRule>
  </conditionalFormatting>
  <conditionalFormatting sqref="J3853">
    <cfRule type="notContainsBlanks" dxfId="7766" priority="8397">
      <formula>LEN(TRIM(J3853))&gt;0</formula>
    </cfRule>
  </conditionalFormatting>
  <conditionalFormatting sqref="K3853">
    <cfRule type="notContainsBlanks" dxfId="7765" priority="8396">
      <formula>LEN(TRIM(K3853))&gt;0</formula>
    </cfRule>
  </conditionalFormatting>
  <conditionalFormatting sqref="I3853">
    <cfRule type="cellIs" dxfId="7764" priority="8394" operator="greaterThan">
      <formula>2.35</formula>
    </cfRule>
  </conditionalFormatting>
  <conditionalFormatting sqref="M3853">
    <cfRule type="containsText" dxfId="7763" priority="8393" operator="containsText" text="Complete">
      <formula>NOT(ISERROR(SEARCH("Complete",M3853)))</formula>
    </cfRule>
  </conditionalFormatting>
  <conditionalFormatting sqref="I3854">
    <cfRule type="cellIs" dxfId="7762" priority="8380" operator="greaterThan">
      <formula>2.35</formula>
    </cfRule>
  </conditionalFormatting>
  <conditionalFormatting sqref="J3854">
    <cfRule type="notContainsBlanks" dxfId="7761" priority="8379">
      <formula>LEN(TRIM(J3854))&gt;0</formula>
    </cfRule>
  </conditionalFormatting>
  <conditionalFormatting sqref="K3854">
    <cfRule type="notContainsBlanks" dxfId="7760" priority="8378">
      <formula>LEN(TRIM(K3854))&gt;0</formula>
    </cfRule>
  </conditionalFormatting>
  <conditionalFormatting sqref="M3854">
    <cfRule type="containsText" dxfId="7759" priority="8377" operator="containsText" text="Complete">
      <formula>NOT(ISERROR(SEARCH("Complete",M3854)))</formula>
    </cfRule>
  </conditionalFormatting>
  <conditionalFormatting sqref="I3855">
    <cfRule type="cellIs" dxfId="7758" priority="8376" operator="greaterThan">
      <formula>2.35</formula>
    </cfRule>
  </conditionalFormatting>
  <conditionalFormatting sqref="J3855">
    <cfRule type="notContainsBlanks" dxfId="7757" priority="8375">
      <formula>LEN(TRIM(J3855))&gt;0</formula>
    </cfRule>
  </conditionalFormatting>
  <conditionalFormatting sqref="K3855">
    <cfRule type="notContainsBlanks" dxfId="7756" priority="8374">
      <formula>LEN(TRIM(K3855))&gt;0</formula>
    </cfRule>
  </conditionalFormatting>
  <conditionalFormatting sqref="M3855">
    <cfRule type="containsText" dxfId="7755" priority="8373" operator="containsText" text="Complete">
      <formula>NOT(ISERROR(SEARCH("Complete",M3855)))</formula>
    </cfRule>
  </conditionalFormatting>
  <conditionalFormatting sqref="I3856">
    <cfRule type="cellIs" dxfId="7754" priority="8372" operator="greaterThan">
      <formula>2.35</formula>
    </cfRule>
  </conditionalFormatting>
  <conditionalFormatting sqref="J3856">
    <cfRule type="notContainsBlanks" dxfId="7753" priority="8371">
      <formula>LEN(TRIM(J3856))&gt;0</formula>
    </cfRule>
  </conditionalFormatting>
  <conditionalFormatting sqref="K3856">
    <cfRule type="notContainsBlanks" dxfId="7752" priority="8370">
      <formula>LEN(TRIM(K3856))&gt;0</formula>
    </cfRule>
  </conditionalFormatting>
  <conditionalFormatting sqref="M3856">
    <cfRule type="containsText" dxfId="7751" priority="8369" operator="containsText" text="Complete">
      <formula>NOT(ISERROR(SEARCH("Complete",M3856)))</formula>
    </cfRule>
  </conditionalFormatting>
  <conditionalFormatting sqref="I3857">
    <cfRule type="cellIs" dxfId="7750" priority="8364" operator="greaterThan">
      <formula>2.35</formula>
    </cfRule>
  </conditionalFormatting>
  <conditionalFormatting sqref="J3857">
    <cfRule type="notContainsBlanks" dxfId="7749" priority="8363">
      <formula>LEN(TRIM(J3857))&gt;0</formula>
    </cfRule>
  </conditionalFormatting>
  <conditionalFormatting sqref="K3857">
    <cfRule type="notContainsBlanks" dxfId="7748" priority="8362">
      <formula>LEN(TRIM(K3857))&gt;0</formula>
    </cfRule>
  </conditionalFormatting>
  <conditionalFormatting sqref="M3857">
    <cfRule type="containsText" dxfId="7747" priority="8361" operator="containsText" text="Complete">
      <formula>NOT(ISERROR(SEARCH("Complete",M3857)))</formula>
    </cfRule>
  </conditionalFormatting>
  <conditionalFormatting sqref="I3858">
    <cfRule type="cellIs" dxfId="7746" priority="8360" operator="greaterThan">
      <formula>2.35</formula>
    </cfRule>
  </conditionalFormatting>
  <conditionalFormatting sqref="J3858">
    <cfRule type="notContainsBlanks" dxfId="7745" priority="8359">
      <formula>LEN(TRIM(J3858))&gt;0</formula>
    </cfRule>
  </conditionalFormatting>
  <conditionalFormatting sqref="K3858">
    <cfRule type="notContainsBlanks" dxfId="7744" priority="8358">
      <formula>LEN(TRIM(K3858))&gt;0</formula>
    </cfRule>
  </conditionalFormatting>
  <conditionalFormatting sqref="M3858">
    <cfRule type="containsText" dxfId="7743" priority="8357" operator="containsText" text="Complete">
      <formula>NOT(ISERROR(SEARCH("Complete",M3858)))</formula>
    </cfRule>
  </conditionalFormatting>
  <conditionalFormatting sqref="I3859">
    <cfRule type="cellIs" dxfId="7742" priority="8212" operator="greaterThan">
      <formula>2.35</formula>
    </cfRule>
  </conditionalFormatting>
  <conditionalFormatting sqref="J3859">
    <cfRule type="notContainsBlanks" dxfId="7741" priority="8211">
      <formula>LEN(TRIM(J3859))&gt;0</formula>
    </cfRule>
  </conditionalFormatting>
  <conditionalFormatting sqref="K3859">
    <cfRule type="notContainsBlanks" dxfId="7740" priority="8210">
      <formula>LEN(TRIM(K3859))&gt;0</formula>
    </cfRule>
  </conditionalFormatting>
  <conditionalFormatting sqref="M3859">
    <cfRule type="containsText" dxfId="7739" priority="8209" operator="containsText" text="Complete">
      <formula>NOT(ISERROR(SEARCH("Complete",M3859)))</formula>
    </cfRule>
  </conditionalFormatting>
  <conditionalFormatting sqref="I3860">
    <cfRule type="cellIs" dxfId="7738" priority="8208" operator="greaterThan">
      <formula>2.35</formula>
    </cfRule>
  </conditionalFormatting>
  <conditionalFormatting sqref="J3860">
    <cfRule type="notContainsBlanks" dxfId="7737" priority="8207">
      <formula>LEN(TRIM(J3860))&gt;0</formula>
    </cfRule>
  </conditionalFormatting>
  <conditionalFormatting sqref="K3860">
    <cfRule type="notContainsBlanks" dxfId="7736" priority="8206">
      <formula>LEN(TRIM(K3860))&gt;0</formula>
    </cfRule>
  </conditionalFormatting>
  <conditionalFormatting sqref="M3860">
    <cfRule type="containsText" dxfId="7735" priority="8205" operator="containsText" text="Complete">
      <formula>NOT(ISERROR(SEARCH("Complete",M3860)))</formula>
    </cfRule>
  </conditionalFormatting>
  <conditionalFormatting sqref="I3861">
    <cfRule type="cellIs" dxfId="7734" priority="8204" operator="greaterThan">
      <formula>2.35</formula>
    </cfRule>
  </conditionalFormatting>
  <conditionalFormatting sqref="J3861">
    <cfRule type="notContainsBlanks" dxfId="7733" priority="8203">
      <formula>LEN(TRIM(J3861))&gt;0</formula>
    </cfRule>
  </conditionalFormatting>
  <conditionalFormatting sqref="K3861">
    <cfRule type="notContainsBlanks" dxfId="7732" priority="8202">
      <formula>LEN(TRIM(K3861))&gt;0</formula>
    </cfRule>
  </conditionalFormatting>
  <conditionalFormatting sqref="M3861">
    <cfRule type="containsText" dxfId="7731" priority="8201" operator="containsText" text="Complete">
      <formula>NOT(ISERROR(SEARCH("Complete",M3861)))</formula>
    </cfRule>
  </conditionalFormatting>
  <conditionalFormatting sqref="I3862">
    <cfRule type="cellIs" dxfId="7730" priority="8200" operator="greaterThan">
      <formula>2.35</formula>
    </cfRule>
  </conditionalFormatting>
  <conditionalFormatting sqref="J3862">
    <cfRule type="notContainsBlanks" dxfId="7729" priority="8199">
      <formula>LEN(TRIM(J3862))&gt;0</formula>
    </cfRule>
  </conditionalFormatting>
  <conditionalFormatting sqref="K3862">
    <cfRule type="notContainsBlanks" dxfId="7728" priority="8198">
      <formula>LEN(TRIM(K3862))&gt;0</formula>
    </cfRule>
  </conditionalFormatting>
  <conditionalFormatting sqref="M3862">
    <cfRule type="containsText" dxfId="7727" priority="8197" operator="containsText" text="Complete">
      <formula>NOT(ISERROR(SEARCH("Complete",M3862)))</formula>
    </cfRule>
  </conditionalFormatting>
  <conditionalFormatting sqref="I3863">
    <cfRule type="cellIs" dxfId="7726" priority="8196" operator="greaterThan">
      <formula>2.35</formula>
    </cfRule>
  </conditionalFormatting>
  <conditionalFormatting sqref="J3863">
    <cfRule type="notContainsBlanks" dxfId="7725" priority="8195">
      <formula>LEN(TRIM(J3863))&gt;0</formula>
    </cfRule>
  </conditionalFormatting>
  <conditionalFormatting sqref="K3863">
    <cfRule type="notContainsBlanks" dxfId="7724" priority="8194">
      <formula>LEN(TRIM(K3863))&gt;0</formula>
    </cfRule>
  </conditionalFormatting>
  <conditionalFormatting sqref="M3863">
    <cfRule type="containsText" dxfId="7723" priority="8193" operator="containsText" text="Complete">
      <formula>NOT(ISERROR(SEARCH("Complete",M3863)))</formula>
    </cfRule>
  </conditionalFormatting>
  <conditionalFormatting sqref="I3864">
    <cfRule type="cellIs" dxfId="7722" priority="8192" operator="greaterThan">
      <formula>2.35</formula>
    </cfRule>
  </conditionalFormatting>
  <conditionalFormatting sqref="J3864">
    <cfRule type="notContainsBlanks" dxfId="7721" priority="8191">
      <formula>LEN(TRIM(J3864))&gt;0</formula>
    </cfRule>
  </conditionalFormatting>
  <conditionalFormatting sqref="K3864">
    <cfRule type="notContainsBlanks" dxfId="7720" priority="8190">
      <formula>LEN(TRIM(K3864))&gt;0</formula>
    </cfRule>
  </conditionalFormatting>
  <conditionalFormatting sqref="M3864">
    <cfRule type="containsText" dxfId="7719" priority="8189" operator="containsText" text="Complete">
      <formula>NOT(ISERROR(SEARCH("Complete",M3864)))</formula>
    </cfRule>
  </conditionalFormatting>
  <conditionalFormatting sqref="I3865">
    <cfRule type="cellIs" dxfId="7718" priority="8188" operator="greaterThan">
      <formula>2.35</formula>
    </cfRule>
  </conditionalFormatting>
  <conditionalFormatting sqref="J3865">
    <cfRule type="notContainsBlanks" dxfId="7717" priority="8187">
      <formula>LEN(TRIM(J3865))&gt;0</formula>
    </cfRule>
  </conditionalFormatting>
  <conditionalFormatting sqref="K3865">
    <cfRule type="notContainsBlanks" dxfId="7716" priority="8186">
      <formula>LEN(TRIM(K3865))&gt;0</formula>
    </cfRule>
  </conditionalFormatting>
  <conditionalFormatting sqref="M3865">
    <cfRule type="containsText" dxfId="7715" priority="8185" operator="containsText" text="Complete">
      <formula>NOT(ISERROR(SEARCH("Complete",M3865)))</formula>
    </cfRule>
  </conditionalFormatting>
  <conditionalFormatting sqref="I3866">
    <cfRule type="cellIs" dxfId="7714" priority="8184" operator="greaterThan">
      <formula>2.35</formula>
    </cfRule>
  </conditionalFormatting>
  <conditionalFormatting sqref="J3866">
    <cfRule type="notContainsBlanks" dxfId="7713" priority="8183">
      <formula>LEN(TRIM(J3866))&gt;0</formula>
    </cfRule>
  </conditionalFormatting>
  <conditionalFormatting sqref="K3866">
    <cfRule type="notContainsBlanks" dxfId="7712" priority="8182">
      <formula>LEN(TRIM(K3866))&gt;0</formula>
    </cfRule>
  </conditionalFormatting>
  <conditionalFormatting sqref="M3866">
    <cfRule type="containsText" dxfId="7711" priority="8181" operator="containsText" text="Complete">
      <formula>NOT(ISERROR(SEARCH("Complete",M3866)))</formula>
    </cfRule>
  </conditionalFormatting>
  <conditionalFormatting sqref="I3867">
    <cfRule type="cellIs" dxfId="7710" priority="8180" operator="greaterThan">
      <formula>2.35</formula>
    </cfRule>
  </conditionalFormatting>
  <conditionalFormatting sqref="J3867">
    <cfRule type="notContainsBlanks" dxfId="7709" priority="8179">
      <formula>LEN(TRIM(J3867))&gt;0</formula>
    </cfRule>
  </conditionalFormatting>
  <conditionalFormatting sqref="K3867">
    <cfRule type="notContainsBlanks" dxfId="7708" priority="8178">
      <formula>LEN(TRIM(K3867))&gt;0</formula>
    </cfRule>
  </conditionalFormatting>
  <conditionalFormatting sqref="M3867">
    <cfRule type="containsText" dxfId="7707" priority="8177" operator="containsText" text="Complete">
      <formula>NOT(ISERROR(SEARCH("Complete",M3867)))</formula>
    </cfRule>
  </conditionalFormatting>
  <conditionalFormatting sqref="I3868">
    <cfRule type="cellIs" dxfId="7706" priority="8176" operator="greaterThan">
      <formula>2.35</formula>
    </cfRule>
  </conditionalFormatting>
  <conditionalFormatting sqref="J3868">
    <cfRule type="notContainsBlanks" dxfId="7705" priority="8175">
      <formula>LEN(TRIM(J3868))&gt;0</formula>
    </cfRule>
  </conditionalFormatting>
  <conditionalFormatting sqref="K3868">
    <cfRule type="notContainsBlanks" dxfId="7704" priority="8174">
      <formula>LEN(TRIM(K3868))&gt;0</formula>
    </cfRule>
  </conditionalFormatting>
  <conditionalFormatting sqref="M3868">
    <cfRule type="containsText" dxfId="7703" priority="8173" operator="containsText" text="Complete">
      <formula>NOT(ISERROR(SEARCH("Complete",M3868)))</formula>
    </cfRule>
  </conditionalFormatting>
  <conditionalFormatting sqref="I3869:I3870">
    <cfRule type="cellIs" dxfId="7702" priority="8172" operator="greaterThan">
      <formula>2.35</formula>
    </cfRule>
  </conditionalFormatting>
  <conditionalFormatting sqref="J3869:J3870">
    <cfRule type="notContainsBlanks" dxfId="7701" priority="8171">
      <formula>LEN(TRIM(J3869))&gt;0</formula>
    </cfRule>
  </conditionalFormatting>
  <conditionalFormatting sqref="K3869:K3870">
    <cfRule type="notContainsBlanks" dxfId="7700" priority="8170">
      <formula>LEN(TRIM(K3869))&gt;0</formula>
    </cfRule>
  </conditionalFormatting>
  <conditionalFormatting sqref="M3869:M3870">
    <cfRule type="containsText" dxfId="7699" priority="8169" operator="containsText" text="Complete">
      <formula>NOT(ISERROR(SEARCH("Complete",M3869)))</formula>
    </cfRule>
  </conditionalFormatting>
  <conditionalFormatting sqref="I3871">
    <cfRule type="cellIs" dxfId="7698" priority="8084" operator="greaterThan">
      <formula>2.35</formula>
    </cfRule>
  </conditionalFormatting>
  <conditionalFormatting sqref="J3871">
    <cfRule type="notContainsBlanks" dxfId="7697" priority="8083">
      <formula>LEN(TRIM(J3871))&gt;0</formula>
    </cfRule>
  </conditionalFormatting>
  <conditionalFormatting sqref="K3871">
    <cfRule type="notContainsBlanks" dxfId="7696" priority="8082">
      <formula>LEN(TRIM(K3871))&gt;0</formula>
    </cfRule>
  </conditionalFormatting>
  <conditionalFormatting sqref="M3871">
    <cfRule type="containsText" dxfId="7695" priority="8081" operator="containsText" text="Complete">
      <formula>NOT(ISERROR(SEARCH("Complete",M3871)))</formula>
    </cfRule>
  </conditionalFormatting>
  <conditionalFormatting sqref="I3872">
    <cfRule type="cellIs" dxfId="7694" priority="8076" operator="greaterThan">
      <formula>2.35</formula>
    </cfRule>
  </conditionalFormatting>
  <conditionalFormatting sqref="J3872">
    <cfRule type="notContainsBlanks" dxfId="7693" priority="8075">
      <formula>LEN(TRIM(J3872))&gt;0</formula>
    </cfRule>
  </conditionalFormatting>
  <conditionalFormatting sqref="K3872">
    <cfRule type="notContainsBlanks" dxfId="7692" priority="8074">
      <formula>LEN(TRIM(K3872))&gt;0</formula>
    </cfRule>
  </conditionalFormatting>
  <conditionalFormatting sqref="M3872">
    <cfRule type="containsText" dxfId="7691" priority="8073" operator="containsText" text="Complete">
      <formula>NOT(ISERROR(SEARCH("Complete",M3872)))</formula>
    </cfRule>
  </conditionalFormatting>
  <conditionalFormatting sqref="I3873">
    <cfRule type="cellIs" dxfId="7690" priority="8072" operator="greaterThan">
      <formula>2.35</formula>
    </cfRule>
  </conditionalFormatting>
  <conditionalFormatting sqref="J3873">
    <cfRule type="notContainsBlanks" dxfId="7689" priority="8071">
      <formula>LEN(TRIM(J3873))&gt;0</formula>
    </cfRule>
  </conditionalFormatting>
  <conditionalFormatting sqref="K3873">
    <cfRule type="notContainsBlanks" dxfId="7688" priority="8070">
      <formula>LEN(TRIM(K3873))&gt;0</formula>
    </cfRule>
  </conditionalFormatting>
  <conditionalFormatting sqref="M3873">
    <cfRule type="containsText" dxfId="7687" priority="8069" operator="containsText" text="Complete">
      <formula>NOT(ISERROR(SEARCH("Complete",M3873)))</formula>
    </cfRule>
  </conditionalFormatting>
  <conditionalFormatting sqref="I3874">
    <cfRule type="cellIs" dxfId="7686" priority="8068" operator="greaterThan">
      <formula>2.35</formula>
    </cfRule>
  </conditionalFormatting>
  <conditionalFormatting sqref="J3874">
    <cfRule type="notContainsBlanks" dxfId="7685" priority="8067">
      <formula>LEN(TRIM(J3874))&gt;0</formula>
    </cfRule>
  </conditionalFormatting>
  <conditionalFormatting sqref="K3874">
    <cfRule type="notContainsBlanks" dxfId="7684" priority="8066">
      <formula>LEN(TRIM(K3874))&gt;0</formula>
    </cfRule>
  </conditionalFormatting>
  <conditionalFormatting sqref="M3874">
    <cfRule type="containsText" dxfId="7683" priority="8065" operator="containsText" text="Complete">
      <formula>NOT(ISERROR(SEARCH("Complete",M3874)))</formula>
    </cfRule>
  </conditionalFormatting>
  <conditionalFormatting sqref="I3875">
    <cfRule type="cellIs" dxfId="7682" priority="8064" operator="greaterThan">
      <formula>2.35</formula>
    </cfRule>
  </conditionalFormatting>
  <conditionalFormatting sqref="J3875">
    <cfRule type="notContainsBlanks" dxfId="7681" priority="8063">
      <formula>LEN(TRIM(J3875))&gt;0</formula>
    </cfRule>
  </conditionalFormatting>
  <conditionalFormatting sqref="K3875">
    <cfRule type="notContainsBlanks" dxfId="7680" priority="8062">
      <formula>LEN(TRIM(K3875))&gt;0</formula>
    </cfRule>
  </conditionalFormatting>
  <conditionalFormatting sqref="M3875">
    <cfRule type="containsText" dxfId="7679" priority="8061" operator="containsText" text="Complete">
      <formula>NOT(ISERROR(SEARCH("Complete",M3875)))</formula>
    </cfRule>
  </conditionalFormatting>
  <conditionalFormatting sqref="I3876">
    <cfRule type="cellIs" dxfId="7678" priority="8060" operator="greaterThan">
      <formula>2.35</formula>
    </cfRule>
  </conditionalFormatting>
  <conditionalFormatting sqref="J3876">
    <cfRule type="notContainsBlanks" dxfId="7677" priority="8059">
      <formula>LEN(TRIM(J3876))&gt;0</formula>
    </cfRule>
  </conditionalFormatting>
  <conditionalFormatting sqref="K3876">
    <cfRule type="notContainsBlanks" dxfId="7676" priority="8058">
      <formula>LEN(TRIM(K3876))&gt;0</formula>
    </cfRule>
  </conditionalFormatting>
  <conditionalFormatting sqref="M3876">
    <cfRule type="containsText" dxfId="7675" priority="8057" operator="containsText" text="Complete">
      <formula>NOT(ISERROR(SEARCH("Complete",M3876)))</formula>
    </cfRule>
  </conditionalFormatting>
  <conditionalFormatting sqref="I3877">
    <cfRule type="cellIs" dxfId="7674" priority="8056" operator="greaterThan">
      <formula>2.35</formula>
    </cfRule>
  </conditionalFormatting>
  <conditionalFormatting sqref="J3877">
    <cfRule type="notContainsBlanks" dxfId="7673" priority="8055">
      <formula>LEN(TRIM(J3877))&gt;0</formula>
    </cfRule>
  </conditionalFormatting>
  <conditionalFormatting sqref="K3877">
    <cfRule type="notContainsBlanks" dxfId="7672" priority="8054">
      <formula>LEN(TRIM(K3877))&gt;0</formula>
    </cfRule>
  </conditionalFormatting>
  <conditionalFormatting sqref="M3877">
    <cfRule type="containsText" dxfId="7671" priority="8053" operator="containsText" text="Complete">
      <formula>NOT(ISERROR(SEARCH("Complete",M3877)))</formula>
    </cfRule>
  </conditionalFormatting>
  <conditionalFormatting sqref="I3878">
    <cfRule type="cellIs" dxfId="7670" priority="8052" operator="greaterThan">
      <formula>2.35</formula>
    </cfRule>
  </conditionalFormatting>
  <conditionalFormatting sqref="J3878">
    <cfRule type="notContainsBlanks" dxfId="7669" priority="8051">
      <formula>LEN(TRIM(J3878))&gt;0</formula>
    </cfRule>
  </conditionalFormatting>
  <conditionalFormatting sqref="K3878">
    <cfRule type="notContainsBlanks" dxfId="7668" priority="8050">
      <formula>LEN(TRIM(K3878))&gt;0</formula>
    </cfRule>
  </conditionalFormatting>
  <conditionalFormatting sqref="M3878">
    <cfRule type="containsText" dxfId="7667" priority="8049" operator="containsText" text="Complete">
      <formula>NOT(ISERROR(SEARCH("Complete",M3878)))</formula>
    </cfRule>
  </conditionalFormatting>
  <conditionalFormatting sqref="I3879">
    <cfRule type="cellIs" dxfId="7666" priority="8048" operator="greaterThan">
      <formula>2.35</formula>
    </cfRule>
  </conditionalFormatting>
  <conditionalFormatting sqref="J3879">
    <cfRule type="notContainsBlanks" dxfId="7665" priority="8047">
      <formula>LEN(TRIM(J3879))&gt;0</formula>
    </cfRule>
  </conditionalFormatting>
  <conditionalFormatting sqref="K3879">
    <cfRule type="notContainsBlanks" dxfId="7664" priority="8046">
      <formula>LEN(TRIM(K3879))&gt;0</formula>
    </cfRule>
  </conditionalFormatting>
  <conditionalFormatting sqref="M3879">
    <cfRule type="containsText" dxfId="7663" priority="8045" operator="containsText" text="Complete">
      <formula>NOT(ISERROR(SEARCH("Complete",M3879)))</formula>
    </cfRule>
  </conditionalFormatting>
  <conditionalFormatting sqref="I3880">
    <cfRule type="cellIs" dxfId="7662" priority="8044" operator="greaterThan">
      <formula>2.35</formula>
    </cfRule>
  </conditionalFormatting>
  <conditionalFormatting sqref="J3880">
    <cfRule type="notContainsBlanks" dxfId="7661" priority="8043">
      <formula>LEN(TRIM(J3880))&gt;0</formula>
    </cfRule>
  </conditionalFormatting>
  <conditionalFormatting sqref="K3880">
    <cfRule type="notContainsBlanks" dxfId="7660" priority="8042">
      <formula>LEN(TRIM(K3880))&gt;0</formula>
    </cfRule>
  </conditionalFormatting>
  <conditionalFormatting sqref="M3880">
    <cfRule type="containsText" dxfId="7659" priority="8041" operator="containsText" text="Complete">
      <formula>NOT(ISERROR(SEARCH("Complete",M3880)))</formula>
    </cfRule>
  </conditionalFormatting>
  <conditionalFormatting sqref="I3881">
    <cfRule type="cellIs" dxfId="7658" priority="8040" operator="greaterThan">
      <formula>2.35</formula>
    </cfRule>
  </conditionalFormatting>
  <conditionalFormatting sqref="J3881">
    <cfRule type="notContainsBlanks" dxfId="7657" priority="8039">
      <formula>LEN(TRIM(J3881))&gt;0</formula>
    </cfRule>
  </conditionalFormatting>
  <conditionalFormatting sqref="K3881">
    <cfRule type="notContainsBlanks" dxfId="7656" priority="8038">
      <formula>LEN(TRIM(K3881))&gt;0</formula>
    </cfRule>
  </conditionalFormatting>
  <conditionalFormatting sqref="M3881">
    <cfRule type="containsText" dxfId="7655" priority="8037" operator="containsText" text="Complete">
      <formula>NOT(ISERROR(SEARCH("Complete",M3881)))</formula>
    </cfRule>
  </conditionalFormatting>
  <conditionalFormatting sqref="I3882">
    <cfRule type="cellIs" dxfId="7654" priority="8036" operator="greaterThan">
      <formula>2.35</formula>
    </cfRule>
  </conditionalFormatting>
  <conditionalFormatting sqref="J3882">
    <cfRule type="notContainsBlanks" dxfId="7653" priority="8035">
      <formula>LEN(TRIM(J3882))&gt;0</formula>
    </cfRule>
  </conditionalFormatting>
  <conditionalFormatting sqref="K3882">
    <cfRule type="notContainsBlanks" dxfId="7652" priority="8034">
      <formula>LEN(TRIM(K3882))&gt;0</formula>
    </cfRule>
  </conditionalFormatting>
  <conditionalFormatting sqref="M3882">
    <cfRule type="containsText" dxfId="7651" priority="8033" operator="containsText" text="Complete">
      <formula>NOT(ISERROR(SEARCH("Complete",M3882)))</formula>
    </cfRule>
  </conditionalFormatting>
  <conditionalFormatting sqref="I3883">
    <cfRule type="cellIs" dxfId="7650" priority="8032" operator="greaterThan">
      <formula>2.35</formula>
    </cfRule>
  </conditionalFormatting>
  <conditionalFormatting sqref="J3883">
    <cfRule type="notContainsBlanks" dxfId="7649" priority="8031">
      <formula>LEN(TRIM(J3883))&gt;0</formula>
    </cfRule>
  </conditionalFormatting>
  <conditionalFormatting sqref="K3883">
    <cfRule type="notContainsBlanks" dxfId="7648" priority="8030">
      <formula>LEN(TRIM(K3883))&gt;0</formula>
    </cfRule>
  </conditionalFormatting>
  <conditionalFormatting sqref="M3883">
    <cfRule type="containsText" dxfId="7647" priority="8029" operator="containsText" text="Complete">
      <formula>NOT(ISERROR(SEARCH("Complete",M3883)))</formula>
    </cfRule>
  </conditionalFormatting>
  <conditionalFormatting sqref="I3884">
    <cfRule type="cellIs" dxfId="7646" priority="8028" operator="greaterThan">
      <formula>2.35</formula>
    </cfRule>
  </conditionalFormatting>
  <conditionalFormatting sqref="J3884">
    <cfRule type="notContainsBlanks" dxfId="7645" priority="8027">
      <formula>LEN(TRIM(J3884))&gt;0</formula>
    </cfRule>
  </conditionalFormatting>
  <conditionalFormatting sqref="K3884">
    <cfRule type="notContainsBlanks" dxfId="7644" priority="8026">
      <formula>LEN(TRIM(K3884))&gt;0</formula>
    </cfRule>
  </conditionalFormatting>
  <conditionalFormatting sqref="M3884">
    <cfRule type="containsText" dxfId="7643" priority="8025" operator="containsText" text="Complete">
      <formula>NOT(ISERROR(SEARCH("Complete",M3884)))</formula>
    </cfRule>
  </conditionalFormatting>
  <conditionalFormatting sqref="I3885">
    <cfRule type="cellIs" dxfId="7642" priority="8024" operator="greaterThan">
      <formula>2.35</formula>
    </cfRule>
  </conditionalFormatting>
  <conditionalFormatting sqref="J3885">
    <cfRule type="notContainsBlanks" dxfId="7641" priority="8023">
      <formula>LEN(TRIM(J3885))&gt;0</formula>
    </cfRule>
  </conditionalFormatting>
  <conditionalFormatting sqref="K3885">
    <cfRule type="notContainsBlanks" dxfId="7640" priority="8022">
      <formula>LEN(TRIM(K3885))&gt;0</formula>
    </cfRule>
  </conditionalFormatting>
  <conditionalFormatting sqref="M3885">
    <cfRule type="containsText" dxfId="7639" priority="8021" operator="containsText" text="Complete">
      <formula>NOT(ISERROR(SEARCH("Complete",M3885)))</formula>
    </cfRule>
  </conditionalFormatting>
  <conditionalFormatting sqref="I3886">
    <cfRule type="cellIs" dxfId="7638" priority="8020" operator="greaterThan">
      <formula>2.35</formula>
    </cfRule>
  </conditionalFormatting>
  <conditionalFormatting sqref="J3886">
    <cfRule type="notContainsBlanks" dxfId="7637" priority="8019">
      <formula>LEN(TRIM(J3886))&gt;0</formula>
    </cfRule>
  </conditionalFormatting>
  <conditionalFormatting sqref="K3886">
    <cfRule type="notContainsBlanks" dxfId="7636" priority="8018">
      <formula>LEN(TRIM(K3886))&gt;0</formula>
    </cfRule>
  </conditionalFormatting>
  <conditionalFormatting sqref="M3886">
    <cfRule type="containsText" dxfId="7635" priority="8017" operator="containsText" text="Complete">
      <formula>NOT(ISERROR(SEARCH("Complete",M3886)))</formula>
    </cfRule>
  </conditionalFormatting>
  <conditionalFormatting sqref="I3887">
    <cfRule type="cellIs" dxfId="7634" priority="8016" operator="greaterThan">
      <formula>2.35</formula>
    </cfRule>
  </conditionalFormatting>
  <conditionalFormatting sqref="J3887">
    <cfRule type="notContainsBlanks" dxfId="7633" priority="8015">
      <formula>LEN(TRIM(J3887))&gt;0</formula>
    </cfRule>
  </conditionalFormatting>
  <conditionalFormatting sqref="K3887">
    <cfRule type="notContainsBlanks" dxfId="7632" priority="8014">
      <formula>LEN(TRIM(K3887))&gt;0</formula>
    </cfRule>
  </conditionalFormatting>
  <conditionalFormatting sqref="M3887">
    <cfRule type="containsText" dxfId="7631" priority="8013" operator="containsText" text="Complete">
      <formula>NOT(ISERROR(SEARCH("Complete",M3887)))</formula>
    </cfRule>
  </conditionalFormatting>
  <conditionalFormatting sqref="I3888">
    <cfRule type="cellIs" dxfId="7630" priority="8012" operator="greaterThan">
      <formula>2.35</formula>
    </cfRule>
  </conditionalFormatting>
  <conditionalFormatting sqref="J3888">
    <cfRule type="notContainsBlanks" dxfId="7629" priority="8011">
      <formula>LEN(TRIM(J3888))&gt;0</formula>
    </cfRule>
  </conditionalFormatting>
  <conditionalFormatting sqref="K3888">
    <cfRule type="notContainsBlanks" dxfId="7628" priority="8010">
      <formula>LEN(TRIM(K3888))&gt;0</formula>
    </cfRule>
  </conditionalFormatting>
  <conditionalFormatting sqref="M3888">
    <cfRule type="containsText" dxfId="7627" priority="8009" operator="containsText" text="Complete">
      <formula>NOT(ISERROR(SEARCH("Complete",M3888)))</formula>
    </cfRule>
  </conditionalFormatting>
  <conditionalFormatting sqref="I3889">
    <cfRule type="cellIs" dxfId="7626" priority="8008" operator="greaterThan">
      <formula>2.35</formula>
    </cfRule>
  </conditionalFormatting>
  <conditionalFormatting sqref="J3889">
    <cfRule type="notContainsBlanks" dxfId="7625" priority="8007">
      <formula>LEN(TRIM(J3889))&gt;0</formula>
    </cfRule>
  </conditionalFormatting>
  <conditionalFormatting sqref="K3889">
    <cfRule type="notContainsBlanks" dxfId="7624" priority="8006">
      <formula>LEN(TRIM(K3889))&gt;0</formula>
    </cfRule>
  </conditionalFormatting>
  <conditionalFormatting sqref="M3889">
    <cfRule type="containsText" dxfId="7623" priority="8005" operator="containsText" text="Complete">
      <formula>NOT(ISERROR(SEARCH("Complete",M3889)))</formula>
    </cfRule>
  </conditionalFormatting>
  <conditionalFormatting sqref="I3890">
    <cfRule type="cellIs" dxfId="7622" priority="8004" operator="greaterThan">
      <formula>2.35</formula>
    </cfRule>
  </conditionalFormatting>
  <conditionalFormatting sqref="J3890">
    <cfRule type="notContainsBlanks" dxfId="7621" priority="8003">
      <formula>LEN(TRIM(J3890))&gt;0</formula>
    </cfRule>
  </conditionalFormatting>
  <conditionalFormatting sqref="K3890">
    <cfRule type="notContainsBlanks" dxfId="7620" priority="8002">
      <formula>LEN(TRIM(K3890))&gt;0</formula>
    </cfRule>
  </conditionalFormatting>
  <conditionalFormatting sqref="M3890">
    <cfRule type="containsText" dxfId="7619" priority="8001" operator="containsText" text="Complete">
      <formula>NOT(ISERROR(SEARCH("Complete",M3890)))</formula>
    </cfRule>
  </conditionalFormatting>
  <conditionalFormatting sqref="I3891">
    <cfRule type="cellIs" dxfId="7618" priority="8000" operator="greaterThan">
      <formula>2.35</formula>
    </cfRule>
  </conditionalFormatting>
  <conditionalFormatting sqref="J3891">
    <cfRule type="notContainsBlanks" dxfId="7617" priority="7999">
      <formula>LEN(TRIM(J3891))&gt;0</formula>
    </cfRule>
  </conditionalFormatting>
  <conditionalFormatting sqref="K3891">
    <cfRule type="notContainsBlanks" dxfId="7616" priority="7998">
      <formula>LEN(TRIM(K3891))&gt;0</formula>
    </cfRule>
  </conditionalFormatting>
  <conditionalFormatting sqref="M3891">
    <cfRule type="containsText" dxfId="7615" priority="7997" operator="containsText" text="Complete">
      <formula>NOT(ISERROR(SEARCH("Complete",M3891)))</formula>
    </cfRule>
  </conditionalFormatting>
  <conditionalFormatting sqref="I3892">
    <cfRule type="cellIs" dxfId="7614" priority="7996" operator="greaterThan">
      <formula>2.35</formula>
    </cfRule>
  </conditionalFormatting>
  <conditionalFormatting sqref="J3892">
    <cfRule type="notContainsBlanks" dxfId="7613" priority="7995">
      <formula>LEN(TRIM(J3892))&gt;0</formula>
    </cfRule>
  </conditionalFormatting>
  <conditionalFormatting sqref="K3892">
    <cfRule type="notContainsBlanks" dxfId="7612" priority="7994">
      <formula>LEN(TRIM(K3892))&gt;0</formula>
    </cfRule>
  </conditionalFormatting>
  <conditionalFormatting sqref="M3892">
    <cfRule type="containsText" dxfId="7611" priority="7993" operator="containsText" text="Complete">
      <formula>NOT(ISERROR(SEARCH("Complete",M3892)))</formula>
    </cfRule>
  </conditionalFormatting>
  <conditionalFormatting sqref="I3893">
    <cfRule type="cellIs" dxfId="7610" priority="7992" operator="greaterThan">
      <formula>2.35</formula>
    </cfRule>
  </conditionalFormatting>
  <conditionalFormatting sqref="J3893">
    <cfRule type="notContainsBlanks" dxfId="7609" priority="7991">
      <formula>LEN(TRIM(J3893))&gt;0</formula>
    </cfRule>
  </conditionalFormatting>
  <conditionalFormatting sqref="K3893">
    <cfRule type="notContainsBlanks" dxfId="7608" priority="7990">
      <formula>LEN(TRIM(K3893))&gt;0</formula>
    </cfRule>
  </conditionalFormatting>
  <conditionalFormatting sqref="M3893">
    <cfRule type="containsText" dxfId="7607" priority="7989" operator="containsText" text="Complete">
      <formula>NOT(ISERROR(SEARCH("Complete",M3893)))</formula>
    </cfRule>
  </conditionalFormatting>
  <conditionalFormatting sqref="I3894">
    <cfRule type="cellIs" dxfId="7606" priority="7988" operator="greaterThan">
      <formula>2.35</formula>
    </cfRule>
  </conditionalFormatting>
  <conditionalFormatting sqref="J3894">
    <cfRule type="notContainsBlanks" dxfId="7605" priority="7987">
      <formula>LEN(TRIM(J3894))&gt;0</formula>
    </cfRule>
  </conditionalFormatting>
  <conditionalFormatting sqref="K3894">
    <cfRule type="notContainsBlanks" dxfId="7604" priority="7986">
      <formula>LEN(TRIM(K3894))&gt;0</formula>
    </cfRule>
  </conditionalFormatting>
  <conditionalFormatting sqref="M3894">
    <cfRule type="containsText" dxfId="7603" priority="7985" operator="containsText" text="Complete">
      <formula>NOT(ISERROR(SEARCH("Complete",M3894)))</formula>
    </cfRule>
  </conditionalFormatting>
  <conditionalFormatting sqref="I3895">
    <cfRule type="cellIs" dxfId="7602" priority="7984" operator="greaterThan">
      <formula>2.35</formula>
    </cfRule>
  </conditionalFormatting>
  <conditionalFormatting sqref="J3895">
    <cfRule type="notContainsBlanks" dxfId="7601" priority="7983">
      <formula>LEN(TRIM(J3895))&gt;0</formula>
    </cfRule>
  </conditionalFormatting>
  <conditionalFormatting sqref="K3895">
    <cfRule type="notContainsBlanks" dxfId="7600" priority="7982">
      <formula>LEN(TRIM(K3895))&gt;0</formula>
    </cfRule>
  </conditionalFormatting>
  <conditionalFormatting sqref="M3895">
    <cfRule type="containsText" dxfId="7599" priority="7981" operator="containsText" text="Complete">
      <formula>NOT(ISERROR(SEARCH("Complete",M3895)))</formula>
    </cfRule>
  </conditionalFormatting>
  <conditionalFormatting sqref="I3896">
    <cfRule type="cellIs" dxfId="7598" priority="7980" operator="greaterThan">
      <formula>2.35</formula>
    </cfRule>
  </conditionalFormatting>
  <conditionalFormatting sqref="J3896">
    <cfRule type="notContainsBlanks" dxfId="7597" priority="7979">
      <formula>LEN(TRIM(J3896))&gt;0</formula>
    </cfRule>
  </conditionalFormatting>
  <conditionalFormatting sqref="K3896">
    <cfRule type="notContainsBlanks" dxfId="7596" priority="7978">
      <formula>LEN(TRIM(K3896))&gt;0</formula>
    </cfRule>
  </conditionalFormatting>
  <conditionalFormatting sqref="M3896">
    <cfRule type="containsText" dxfId="7595" priority="7977" operator="containsText" text="Complete">
      <formula>NOT(ISERROR(SEARCH("Complete",M3896)))</formula>
    </cfRule>
  </conditionalFormatting>
  <conditionalFormatting sqref="I3897">
    <cfRule type="cellIs" dxfId="7594" priority="7976" operator="greaterThan">
      <formula>2.35</formula>
    </cfRule>
  </conditionalFormatting>
  <conditionalFormatting sqref="J3897">
    <cfRule type="notContainsBlanks" dxfId="7593" priority="7975">
      <formula>LEN(TRIM(J3897))&gt;0</formula>
    </cfRule>
  </conditionalFormatting>
  <conditionalFormatting sqref="K3897">
    <cfRule type="notContainsBlanks" dxfId="7592" priority="7974">
      <formula>LEN(TRIM(K3897))&gt;0</formula>
    </cfRule>
  </conditionalFormatting>
  <conditionalFormatting sqref="M3897">
    <cfRule type="containsText" dxfId="7591" priority="7973" operator="containsText" text="Complete">
      <formula>NOT(ISERROR(SEARCH("Complete",M3897)))</formula>
    </cfRule>
  </conditionalFormatting>
  <conditionalFormatting sqref="I3898">
    <cfRule type="cellIs" dxfId="7590" priority="7972" operator="greaterThan">
      <formula>2.35</formula>
    </cfRule>
  </conditionalFormatting>
  <conditionalFormatting sqref="J3898">
    <cfRule type="notContainsBlanks" dxfId="7589" priority="7971">
      <formula>LEN(TRIM(J3898))&gt;0</formula>
    </cfRule>
  </conditionalFormatting>
  <conditionalFormatting sqref="K3898">
    <cfRule type="notContainsBlanks" dxfId="7588" priority="7970">
      <formula>LEN(TRIM(K3898))&gt;0</formula>
    </cfRule>
  </conditionalFormatting>
  <conditionalFormatting sqref="M3898">
    <cfRule type="containsText" dxfId="7587" priority="7969" operator="containsText" text="Complete">
      <formula>NOT(ISERROR(SEARCH("Complete",M3898)))</formula>
    </cfRule>
  </conditionalFormatting>
  <conditionalFormatting sqref="I3899">
    <cfRule type="cellIs" dxfId="7586" priority="7968" operator="greaterThan">
      <formula>2.35</formula>
    </cfRule>
  </conditionalFormatting>
  <conditionalFormatting sqref="J3899">
    <cfRule type="notContainsBlanks" dxfId="7585" priority="7967">
      <formula>LEN(TRIM(J3899))&gt;0</formula>
    </cfRule>
  </conditionalFormatting>
  <conditionalFormatting sqref="K3899">
    <cfRule type="notContainsBlanks" dxfId="7584" priority="7966">
      <formula>LEN(TRIM(K3899))&gt;0</formula>
    </cfRule>
  </conditionalFormatting>
  <conditionalFormatting sqref="M3899">
    <cfRule type="containsText" dxfId="7583" priority="7965" operator="containsText" text="Complete">
      <formula>NOT(ISERROR(SEARCH("Complete",M3899)))</formula>
    </cfRule>
  </conditionalFormatting>
  <conditionalFormatting sqref="I3900">
    <cfRule type="cellIs" dxfId="7582" priority="7964" operator="greaterThan">
      <formula>2.35</formula>
    </cfRule>
  </conditionalFormatting>
  <conditionalFormatting sqref="J3900">
    <cfRule type="notContainsBlanks" dxfId="7581" priority="7963">
      <formula>LEN(TRIM(J3900))&gt;0</formula>
    </cfRule>
  </conditionalFormatting>
  <conditionalFormatting sqref="K3900">
    <cfRule type="notContainsBlanks" dxfId="7580" priority="7962">
      <formula>LEN(TRIM(K3900))&gt;0</formula>
    </cfRule>
  </conditionalFormatting>
  <conditionalFormatting sqref="M3900">
    <cfRule type="containsText" dxfId="7579" priority="7961" operator="containsText" text="Complete">
      <formula>NOT(ISERROR(SEARCH("Complete",M3900)))</formula>
    </cfRule>
  </conditionalFormatting>
  <conditionalFormatting sqref="I3901">
    <cfRule type="cellIs" dxfId="7578" priority="7960" operator="greaterThan">
      <formula>2.35</formula>
    </cfRule>
  </conditionalFormatting>
  <conditionalFormatting sqref="J3901">
    <cfRule type="notContainsBlanks" dxfId="7577" priority="7959">
      <formula>LEN(TRIM(J3901))&gt;0</formula>
    </cfRule>
  </conditionalFormatting>
  <conditionalFormatting sqref="K3901">
    <cfRule type="notContainsBlanks" dxfId="7576" priority="7958">
      <formula>LEN(TRIM(K3901))&gt;0</formula>
    </cfRule>
  </conditionalFormatting>
  <conditionalFormatting sqref="M3901">
    <cfRule type="containsText" dxfId="7575" priority="7957" operator="containsText" text="Complete">
      <formula>NOT(ISERROR(SEARCH("Complete",M3901)))</formula>
    </cfRule>
  </conditionalFormatting>
  <conditionalFormatting sqref="I3902">
    <cfRule type="cellIs" dxfId="7574" priority="7956" operator="greaterThan">
      <formula>2.35</formula>
    </cfRule>
  </conditionalFormatting>
  <conditionalFormatting sqref="J3902">
    <cfRule type="notContainsBlanks" dxfId="7573" priority="7955">
      <formula>LEN(TRIM(J3902))&gt;0</formula>
    </cfRule>
  </conditionalFormatting>
  <conditionalFormatting sqref="K3902">
    <cfRule type="notContainsBlanks" dxfId="7572" priority="7954">
      <formula>LEN(TRIM(K3902))&gt;0</formula>
    </cfRule>
  </conditionalFormatting>
  <conditionalFormatting sqref="M3902">
    <cfRule type="containsText" dxfId="7571" priority="7953" operator="containsText" text="Complete">
      <formula>NOT(ISERROR(SEARCH("Complete",M3902)))</formula>
    </cfRule>
  </conditionalFormatting>
  <conditionalFormatting sqref="I3903">
    <cfRule type="cellIs" dxfId="7570" priority="7952" operator="greaterThan">
      <formula>2.35</formula>
    </cfRule>
  </conditionalFormatting>
  <conditionalFormatting sqref="J3903">
    <cfRule type="notContainsBlanks" dxfId="7569" priority="7951">
      <formula>LEN(TRIM(J3903))&gt;0</formula>
    </cfRule>
  </conditionalFormatting>
  <conditionalFormatting sqref="K3903">
    <cfRule type="notContainsBlanks" dxfId="7568" priority="7950">
      <formula>LEN(TRIM(K3903))&gt;0</formula>
    </cfRule>
  </conditionalFormatting>
  <conditionalFormatting sqref="M3903">
    <cfRule type="containsText" dxfId="7567" priority="7949" operator="containsText" text="Complete">
      <formula>NOT(ISERROR(SEARCH("Complete",M3903)))</formula>
    </cfRule>
  </conditionalFormatting>
  <conditionalFormatting sqref="I3904">
    <cfRule type="cellIs" dxfId="7566" priority="7948" operator="greaterThan">
      <formula>2.35</formula>
    </cfRule>
  </conditionalFormatting>
  <conditionalFormatting sqref="J3904">
    <cfRule type="notContainsBlanks" dxfId="7565" priority="7947">
      <formula>LEN(TRIM(J3904))&gt;0</formula>
    </cfRule>
  </conditionalFormatting>
  <conditionalFormatting sqref="K3904">
    <cfRule type="notContainsBlanks" dxfId="7564" priority="7946">
      <formula>LEN(TRIM(K3904))&gt;0</formula>
    </cfRule>
  </conditionalFormatting>
  <conditionalFormatting sqref="M3904">
    <cfRule type="containsText" dxfId="7563" priority="7945" operator="containsText" text="Complete">
      <formula>NOT(ISERROR(SEARCH("Complete",M3904)))</formula>
    </cfRule>
  </conditionalFormatting>
  <conditionalFormatting sqref="I3905">
    <cfRule type="cellIs" dxfId="7562" priority="7944" operator="greaterThan">
      <formula>2.35</formula>
    </cfRule>
  </conditionalFormatting>
  <conditionalFormatting sqref="J3905">
    <cfRule type="notContainsBlanks" dxfId="7561" priority="7943">
      <formula>LEN(TRIM(J3905))&gt;0</formula>
    </cfRule>
  </conditionalFormatting>
  <conditionalFormatting sqref="K3905">
    <cfRule type="notContainsBlanks" dxfId="7560" priority="7942">
      <formula>LEN(TRIM(K3905))&gt;0</formula>
    </cfRule>
  </conditionalFormatting>
  <conditionalFormatting sqref="M3905">
    <cfRule type="containsText" dxfId="7559" priority="7941" operator="containsText" text="Complete">
      <formula>NOT(ISERROR(SEARCH("Complete",M3905)))</formula>
    </cfRule>
  </conditionalFormatting>
  <conditionalFormatting sqref="I3906">
    <cfRule type="cellIs" dxfId="7558" priority="7940" operator="greaterThan">
      <formula>2.35</formula>
    </cfRule>
  </conditionalFormatting>
  <conditionalFormatting sqref="J3906">
    <cfRule type="notContainsBlanks" dxfId="7557" priority="7939">
      <formula>LEN(TRIM(J3906))&gt;0</formula>
    </cfRule>
  </conditionalFormatting>
  <conditionalFormatting sqref="K3906">
    <cfRule type="notContainsBlanks" dxfId="7556" priority="7938">
      <formula>LEN(TRIM(K3906))&gt;0</formula>
    </cfRule>
  </conditionalFormatting>
  <conditionalFormatting sqref="M3906">
    <cfRule type="containsText" dxfId="7555" priority="7937" operator="containsText" text="Complete">
      <formula>NOT(ISERROR(SEARCH("Complete",M3906)))</formula>
    </cfRule>
  </conditionalFormatting>
  <conditionalFormatting sqref="I3907">
    <cfRule type="cellIs" dxfId="7554" priority="7936" operator="greaterThan">
      <formula>2.35</formula>
    </cfRule>
  </conditionalFormatting>
  <conditionalFormatting sqref="J3907">
    <cfRule type="notContainsBlanks" dxfId="7553" priority="7935">
      <formula>LEN(TRIM(J3907))&gt;0</formula>
    </cfRule>
  </conditionalFormatting>
  <conditionalFormatting sqref="K3907">
    <cfRule type="notContainsBlanks" dxfId="7552" priority="7934">
      <formula>LEN(TRIM(K3907))&gt;0</formula>
    </cfRule>
  </conditionalFormatting>
  <conditionalFormatting sqref="M3907">
    <cfRule type="containsText" dxfId="7551" priority="7933" operator="containsText" text="Complete">
      <formula>NOT(ISERROR(SEARCH("Complete",M3907)))</formula>
    </cfRule>
  </conditionalFormatting>
  <conditionalFormatting sqref="I3908">
    <cfRule type="cellIs" dxfId="7550" priority="7932" operator="greaterThan">
      <formula>2.35</formula>
    </cfRule>
  </conditionalFormatting>
  <conditionalFormatting sqref="J3908">
    <cfRule type="notContainsBlanks" dxfId="7549" priority="7931">
      <formula>LEN(TRIM(J3908))&gt;0</formula>
    </cfRule>
  </conditionalFormatting>
  <conditionalFormatting sqref="K3908">
    <cfRule type="notContainsBlanks" dxfId="7548" priority="7930">
      <formula>LEN(TRIM(K3908))&gt;0</formula>
    </cfRule>
  </conditionalFormatting>
  <conditionalFormatting sqref="M3908">
    <cfRule type="containsText" dxfId="7547" priority="7929" operator="containsText" text="Complete">
      <formula>NOT(ISERROR(SEARCH("Complete",M3908)))</formula>
    </cfRule>
  </conditionalFormatting>
  <conditionalFormatting sqref="I3909">
    <cfRule type="cellIs" dxfId="7546" priority="7928" operator="greaterThan">
      <formula>2.35</formula>
    </cfRule>
  </conditionalFormatting>
  <conditionalFormatting sqref="J3909">
    <cfRule type="notContainsBlanks" dxfId="7545" priority="7927">
      <formula>LEN(TRIM(J3909))&gt;0</formula>
    </cfRule>
  </conditionalFormatting>
  <conditionalFormatting sqref="K3909">
    <cfRule type="notContainsBlanks" dxfId="7544" priority="7926">
      <formula>LEN(TRIM(K3909))&gt;0</formula>
    </cfRule>
  </conditionalFormatting>
  <conditionalFormatting sqref="M3909">
    <cfRule type="containsText" dxfId="7543" priority="7925" operator="containsText" text="Complete">
      <formula>NOT(ISERROR(SEARCH("Complete",M3909)))</formula>
    </cfRule>
  </conditionalFormatting>
  <conditionalFormatting sqref="I3910">
    <cfRule type="cellIs" dxfId="7542" priority="7924" operator="greaterThan">
      <formula>2.35</formula>
    </cfRule>
  </conditionalFormatting>
  <conditionalFormatting sqref="J3910">
    <cfRule type="notContainsBlanks" dxfId="7541" priority="7923">
      <formula>LEN(TRIM(J3910))&gt;0</formula>
    </cfRule>
  </conditionalFormatting>
  <conditionalFormatting sqref="K3910">
    <cfRule type="notContainsBlanks" dxfId="7540" priority="7922">
      <formula>LEN(TRIM(K3910))&gt;0</formula>
    </cfRule>
  </conditionalFormatting>
  <conditionalFormatting sqref="M3910">
    <cfRule type="containsText" dxfId="7539" priority="7921" operator="containsText" text="Complete">
      <formula>NOT(ISERROR(SEARCH("Complete",M3910)))</formula>
    </cfRule>
  </conditionalFormatting>
  <conditionalFormatting sqref="I3911">
    <cfRule type="cellIs" dxfId="7538" priority="7862" operator="greaterThan">
      <formula>2.35</formula>
    </cfRule>
  </conditionalFormatting>
  <conditionalFormatting sqref="J3911">
    <cfRule type="notContainsBlanks" dxfId="7537" priority="7861">
      <formula>LEN(TRIM(J3911))&gt;0</formula>
    </cfRule>
  </conditionalFormatting>
  <conditionalFormatting sqref="K3911">
    <cfRule type="notContainsBlanks" dxfId="7536" priority="7860">
      <formula>LEN(TRIM(K3911))&gt;0</formula>
    </cfRule>
  </conditionalFormatting>
  <conditionalFormatting sqref="M3911">
    <cfRule type="containsText" dxfId="7535" priority="7859" operator="containsText" text="Complete">
      <formula>NOT(ISERROR(SEARCH("Complete",M3911)))</formula>
    </cfRule>
  </conditionalFormatting>
  <conditionalFormatting sqref="I3912">
    <cfRule type="cellIs" dxfId="7534" priority="7762" operator="greaterThan">
      <formula>2.35</formula>
    </cfRule>
  </conditionalFormatting>
  <conditionalFormatting sqref="J3912">
    <cfRule type="notContainsBlanks" dxfId="7533" priority="7761">
      <formula>LEN(TRIM(J3912))&gt;0</formula>
    </cfRule>
  </conditionalFormatting>
  <conditionalFormatting sqref="K3912">
    <cfRule type="notContainsBlanks" dxfId="7532" priority="7760">
      <formula>LEN(TRIM(K3912))&gt;0</formula>
    </cfRule>
  </conditionalFormatting>
  <conditionalFormatting sqref="M3912">
    <cfRule type="containsText" dxfId="7531" priority="7759" operator="containsText" text="Complete">
      <formula>NOT(ISERROR(SEARCH("Complete",M3912)))</formula>
    </cfRule>
  </conditionalFormatting>
  <conditionalFormatting sqref="I3913">
    <cfRule type="cellIs" dxfId="7530" priority="7742" operator="greaterThan">
      <formula>2.35</formula>
    </cfRule>
  </conditionalFormatting>
  <conditionalFormatting sqref="J3913">
    <cfRule type="notContainsBlanks" dxfId="7529" priority="7741">
      <formula>LEN(TRIM(J3913))&gt;0</formula>
    </cfRule>
  </conditionalFormatting>
  <conditionalFormatting sqref="K3913">
    <cfRule type="notContainsBlanks" dxfId="7528" priority="7740">
      <formula>LEN(TRIM(K3913))&gt;0</formula>
    </cfRule>
  </conditionalFormatting>
  <conditionalFormatting sqref="M3913">
    <cfRule type="containsText" dxfId="7527" priority="7739" operator="containsText" text="Complete">
      <formula>NOT(ISERROR(SEARCH("Complete",M3913)))</formula>
    </cfRule>
  </conditionalFormatting>
  <conditionalFormatting sqref="I3914">
    <cfRule type="cellIs" dxfId="7526" priority="7738" operator="greaterThan">
      <formula>2.35</formula>
    </cfRule>
  </conditionalFormatting>
  <conditionalFormatting sqref="J3914">
    <cfRule type="notContainsBlanks" dxfId="7525" priority="7737">
      <formula>LEN(TRIM(J3914))&gt;0</formula>
    </cfRule>
  </conditionalFormatting>
  <conditionalFormatting sqref="K3914">
    <cfRule type="notContainsBlanks" dxfId="7524" priority="7736">
      <formula>LEN(TRIM(K3914))&gt;0</formula>
    </cfRule>
  </conditionalFormatting>
  <conditionalFormatting sqref="M3914">
    <cfRule type="containsText" dxfId="7523" priority="7735" operator="containsText" text="Complete">
      <formula>NOT(ISERROR(SEARCH("Complete",M3914)))</formula>
    </cfRule>
  </conditionalFormatting>
  <conditionalFormatting sqref="I3915">
    <cfRule type="cellIs" dxfId="7522" priority="7734" operator="greaterThan">
      <formula>2.35</formula>
    </cfRule>
  </conditionalFormatting>
  <conditionalFormatting sqref="J3915">
    <cfRule type="notContainsBlanks" dxfId="7521" priority="7733">
      <formula>LEN(TRIM(J3915))&gt;0</formula>
    </cfRule>
  </conditionalFormatting>
  <conditionalFormatting sqref="K3915">
    <cfRule type="notContainsBlanks" dxfId="7520" priority="7732">
      <formula>LEN(TRIM(K3915))&gt;0</formula>
    </cfRule>
  </conditionalFormatting>
  <conditionalFormatting sqref="M3915">
    <cfRule type="containsText" dxfId="7519" priority="7731" operator="containsText" text="Complete">
      <formula>NOT(ISERROR(SEARCH("Complete",M3915)))</formula>
    </cfRule>
  </conditionalFormatting>
  <conditionalFormatting sqref="I3916">
    <cfRule type="cellIs" dxfId="7518" priority="7730" operator="greaterThan">
      <formula>2.35</formula>
    </cfRule>
  </conditionalFormatting>
  <conditionalFormatting sqref="J3916">
    <cfRule type="notContainsBlanks" dxfId="7517" priority="7729">
      <formula>LEN(TRIM(J3916))&gt;0</formula>
    </cfRule>
  </conditionalFormatting>
  <conditionalFormatting sqref="K3916">
    <cfRule type="notContainsBlanks" dxfId="7516" priority="7728">
      <formula>LEN(TRIM(K3916))&gt;0</formula>
    </cfRule>
  </conditionalFormatting>
  <conditionalFormatting sqref="M3916">
    <cfRule type="containsText" dxfId="7515" priority="7727" operator="containsText" text="Complete">
      <formula>NOT(ISERROR(SEARCH("Complete",M3916)))</formula>
    </cfRule>
  </conditionalFormatting>
  <conditionalFormatting sqref="I3917">
    <cfRule type="cellIs" dxfId="7514" priority="7726" operator="greaterThan">
      <formula>2.35</formula>
    </cfRule>
  </conditionalFormatting>
  <conditionalFormatting sqref="J3917">
    <cfRule type="notContainsBlanks" dxfId="7513" priority="7725">
      <formula>LEN(TRIM(J3917))&gt;0</formula>
    </cfRule>
  </conditionalFormatting>
  <conditionalFormatting sqref="K3917">
    <cfRule type="notContainsBlanks" dxfId="7512" priority="7724">
      <formula>LEN(TRIM(K3917))&gt;0</formula>
    </cfRule>
  </conditionalFormatting>
  <conditionalFormatting sqref="M3917">
    <cfRule type="containsText" dxfId="7511" priority="7723" operator="containsText" text="Complete">
      <formula>NOT(ISERROR(SEARCH("Complete",M3917)))</formula>
    </cfRule>
  </conditionalFormatting>
  <conditionalFormatting sqref="I3918">
    <cfRule type="cellIs" dxfId="7510" priority="7722" operator="greaterThan">
      <formula>2.35</formula>
    </cfRule>
  </conditionalFormatting>
  <conditionalFormatting sqref="J3918">
    <cfRule type="notContainsBlanks" dxfId="7509" priority="7721">
      <formula>LEN(TRIM(J3918))&gt;0</formula>
    </cfRule>
  </conditionalFormatting>
  <conditionalFormatting sqref="K3918">
    <cfRule type="notContainsBlanks" dxfId="7508" priority="7720">
      <formula>LEN(TRIM(K3918))&gt;0</formula>
    </cfRule>
  </conditionalFormatting>
  <conditionalFormatting sqref="M3918">
    <cfRule type="containsText" dxfId="7507" priority="7719" operator="containsText" text="Complete">
      <formula>NOT(ISERROR(SEARCH("Complete",M3918)))</formula>
    </cfRule>
  </conditionalFormatting>
  <conditionalFormatting sqref="I3919">
    <cfRule type="cellIs" dxfId="7506" priority="7718" operator="greaterThan">
      <formula>2.35</formula>
    </cfRule>
  </conditionalFormatting>
  <conditionalFormatting sqref="J3919">
    <cfRule type="notContainsBlanks" dxfId="7505" priority="7717">
      <formula>LEN(TRIM(J3919))&gt;0</formula>
    </cfRule>
  </conditionalFormatting>
  <conditionalFormatting sqref="K3919">
    <cfRule type="notContainsBlanks" dxfId="7504" priority="7716">
      <formula>LEN(TRIM(K3919))&gt;0</formula>
    </cfRule>
  </conditionalFormatting>
  <conditionalFormatting sqref="M3919">
    <cfRule type="containsText" dxfId="7503" priority="7715" operator="containsText" text="Complete">
      <formula>NOT(ISERROR(SEARCH("Complete",M3919)))</formula>
    </cfRule>
  </conditionalFormatting>
  <conditionalFormatting sqref="I3920">
    <cfRule type="cellIs" dxfId="7502" priority="7714" operator="greaterThan">
      <formula>2.35</formula>
    </cfRule>
  </conditionalFormatting>
  <conditionalFormatting sqref="J3920">
    <cfRule type="notContainsBlanks" dxfId="7501" priority="7713">
      <formula>LEN(TRIM(J3920))&gt;0</formula>
    </cfRule>
  </conditionalFormatting>
  <conditionalFormatting sqref="K3920">
    <cfRule type="notContainsBlanks" dxfId="7500" priority="7712">
      <formula>LEN(TRIM(K3920))&gt;0</formula>
    </cfRule>
  </conditionalFormatting>
  <conditionalFormatting sqref="M3920">
    <cfRule type="containsText" dxfId="7499" priority="7711" operator="containsText" text="Complete">
      <formula>NOT(ISERROR(SEARCH("Complete",M3920)))</formula>
    </cfRule>
  </conditionalFormatting>
  <conditionalFormatting sqref="I3921">
    <cfRule type="cellIs" dxfId="7498" priority="7710" operator="greaterThan">
      <formula>2.35</formula>
    </cfRule>
  </conditionalFormatting>
  <conditionalFormatting sqref="J3921">
    <cfRule type="notContainsBlanks" dxfId="7497" priority="7709">
      <formula>LEN(TRIM(J3921))&gt;0</formula>
    </cfRule>
  </conditionalFormatting>
  <conditionalFormatting sqref="K3921">
    <cfRule type="notContainsBlanks" dxfId="7496" priority="7708">
      <formula>LEN(TRIM(K3921))&gt;0</formula>
    </cfRule>
  </conditionalFormatting>
  <conditionalFormatting sqref="M3921">
    <cfRule type="containsText" dxfId="7495" priority="7707" operator="containsText" text="Complete">
      <formula>NOT(ISERROR(SEARCH("Complete",M3921)))</formula>
    </cfRule>
  </conditionalFormatting>
  <conditionalFormatting sqref="I3922">
    <cfRule type="cellIs" dxfId="7494" priority="7706" operator="greaterThan">
      <formula>2.35</formula>
    </cfRule>
  </conditionalFormatting>
  <conditionalFormatting sqref="J3922">
    <cfRule type="notContainsBlanks" dxfId="7493" priority="7705">
      <formula>LEN(TRIM(J3922))&gt;0</formula>
    </cfRule>
  </conditionalFormatting>
  <conditionalFormatting sqref="K3922">
    <cfRule type="notContainsBlanks" dxfId="7492" priority="7704">
      <formula>LEN(TRIM(K3922))&gt;0</formula>
    </cfRule>
  </conditionalFormatting>
  <conditionalFormatting sqref="M3922">
    <cfRule type="containsText" dxfId="7491" priority="7703" operator="containsText" text="Complete">
      <formula>NOT(ISERROR(SEARCH("Complete",M3922)))</formula>
    </cfRule>
  </conditionalFormatting>
  <conditionalFormatting sqref="I3923">
    <cfRule type="cellIs" dxfId="7490" priority="7702" operator="greaterThan">
      <formula>2.35</formula>
    </cfRule>
  </conditionalFormatting>
  <conditionalFormatting sqref="J3923">
    <cfRule type="notContainsBlanks" dxfId="7489" priority="7701">
      <formula>LEN(TRIM(J3923))&gt;0</formula>
    </cfRule>
  </conditionalFormatting>
  <conditionalFormatting sqref="K3923">
    <cfRule type="notContainsBlanks" dxfId="7488" priority="7700">
      <formula>LEN(TRIM(K3923))&gt;0</formula>
    </cfRule>
  </conditionalFormatting>
  <conditionalFormatting sqref="M3923">
    <cfRule type="containsText" dxfId="7487" priority="7699" operator="containsText" text="Complete">
      <formula>NOT(ISERROR(SEARCH("Complete",M3923)))</formula>
    </cfRule>
  </conditionalFormatting>
  <conditionalFormatting sqref="I3924">
    <cfRule type="cellIs" dxfId="7486" priority="7698" operator="greaterThan">
      <formula>2.35</formula>
    </cfRule>
  </conditionalFormatting>
  <conditionalFormatting sqref="J3924">
    <cfRule type="notContainsBlanks" dxfId="7485" priority="7697">
      <formula>LEN(TRIM(J3924))&gt;0</formula>
    </cfRule>
  </conditionalFormatting>
  <conditionalFormatting sqref="K3924">
    <cfRule type="notContainsBlanks" dxfId="7484" priority="7696">
      <formula>LEN(TRIM(K3924))&gt;0</formula>
    </cfRule>
  </conditionalFormatting>
  <conditionalFormatting sqref="M3924">
    <cfRule type="containsText" dxfId="7483" priority="7695" operator="containsText" text="Complete">
      <formula>NOT(ISERROR(SEARCH("Complete",M3924)))</formula>
    </cfRule>
  </conditionalFormatting>
  <conditionalFormatting sqref="I3925">
    <cfRule type="cellIs" dxfId="7482" priority="7694" operator="greaterThan">
      <formula>2.35</formula>
    </cfRule>
  </conditionalFormatting>
  <conditionalFormatting sqref="J3925">
    <cfRule type="notContainsBlanks" dxfId="7481" priority="7693">
      <formula>LEN(TRIM(J3925))&gt;0</formula>
    </cfRule>
  </conditionalFormatting>
  <conditionalFormatting sqref="K3925">
    <cfRule type="notContainsBlanks" dxfId="7480" priority="7692">
      <formula>LEN(TRIM(K3925))&gt;0</formula>
    </cfRule>
  </conditionalFormatting>
  <conditionalFormatting sqref="M3925">
    <cfRule type="containsText" dxfId="7479" priority="7691" operator="containsText" text="Complete">
      <formula>NOT(ISERROR(SEARCH("Complete",M3925)))</formula>
    </cfRule>
  </conditionalFormatting>
  <conditionalFormatting sqref="I3926">
    <cfRule type="cellIs" dxfId="7478" priority="7690" operator="greaterThan">
      <formula>2.35</formula>
    </cfRule>
  </conditionalFormatting>
  <conditionalFormatting sqref="J3926">
    <cfRule type="notContainsBlanks" dxfId="7477" priority="7689">
      <formula>LEN(TRIM(J3926))&gt;0</formula>
    </cfRule>
  </conditionalFormatting>
  <conditionalFormatting sqref="K3926">
    <cfRule type="notContainsBlanks" dxfId="7476" priority="7688">
      <formula>LEN(TRIM(K3926))&gt;0</formula>
    </cfRule>
  </conditionalFormatting>
  <conditionalFormatting sqref="M3926">
    <cfRule type="containsText" dxfId="7475" priority="7687" operator="containsText" text="Complete">
      <formula>NOT(ISERROR(SEARCH("Complete",M3926)))</formula>
    </cfRule>
  </conditionalFormatting>
  <conditionalFormatting sqref="I3927">
    <cfRule type="cellIs" dxfId="7474" priority="7686" operator="greaterThan">
      <formula>2.35</formula>
    </cfRule>
  </conditionalFormatting>
  <conditionalFormatting sqref="J3927">
    <cfRule type="notContainsBlanks" dxfId="7473" priority="7685">
      <formula>LEN(TRIM(J3927))&gt;0</formula>
    </cfRule>
  </conditionalFormatting>
  <conditionalFormatting sqref="K3927">
    <cfRule type="notContainsBlanks" dxfId="7472" priority="7684">
      <formula>LEN(TRIM(K3927))&gt;0</formula>
    </cfRule>
  </conditionalFormatting>
  <conditionalFormatting sqref="M3927">
    <cfRule type="containsText" dxfId="7471" priority="7683" operator="containsText" text="Complete">
      <formula>NOT(ISERROR(SEARCH("Complete",M3927)))</formula>
    </cfRule>
  </conditionalFormatting>
  <conditionalFormatting sqref="I3928">
    <cfRule type="cellIs" dxfId="7470" priority="7682" operator="greaterThan">
      <formula>2.35</formula>
    </cfRule>
  </conditionalFormatting>
  <conditionalFormatting sqref="J3928">
    <cfRule type="notContainsBlanks" dxfId="7469" priority="7681">
      <formula>LEN(TRIM(J3928))&gt;0</formula>
    </cfRule>
  </conditionalFormatting>
  <conditionalFormatting sqref="K3928">
    <cfRule type="notContainsBlanks" dxfId="7468" priority="7680">
      <formula>LEN(TRIM(K3928))&gt;0</formula>
    </cfRule>
  </conditionalFormatting>
  <conditionalFormatting sqref="M3928">
    <cfRule type="containsText" dxfId="7467" priority="7679" operator="containsText" text="Complete">
      <formula>NOT(ISERROR(SEARCH("Complete",M3928)))</formula>
    </cfRule>
  </conditionalFormatting>
  <conditionalFormatting sqref="I3929">
    <cfRule type="cellIs" dxfId="7466" priority="7678" operator="greaterThan">
      <formula>2.35</formula>
    </cfRule>
  </conditionalFormatting>
  <conditionalFormatting sqref="J3929">
    <cfRule type="notContainsBlanks" dxfId="7465" priority="7677">
      <formula>LEN(TRIM(J3929))&gt;0</formula>
    </cfRule>
  </conditionalFormatting>
  <conditionalFormatting sqref="K3929">
    <cfRule type="notContainsBlanks" dxfId="7464" priority="7676">
      <formula>LEN(TRIM(K3929))&gt;0</formula>
    </cfRule>
  </conditionalFormatting>
  <conditionalFormatting sqref="M3929">
    <cfRule type="containsText" dxfId="7463" priority="7675" operator="containsText" text="Complete">
      <formula>NOT(ISERROR(SEARCH("Complete",M3929)))</formula>
    </cfRule>
  </conditionalFormatting>
  <conditionalFormatting sqref="I3930">
    <cfRule type="cellIs" dxfId="7462" priority="7674" operator="greaterThan">
      <formula>2.35</formula>
    </cfRule>
  </conditionalFormatting>
  <conditionalFormatting sqref="J3930">
    <cfRule type="notContainsBlanks" dxfId="7461" priority="7673">
      <formula>LEN(TRIM(J3930))&gt;0</formula>
    </cfRule>
  </conditionalFormatting>
  <conditionalFormatting sqref="K3930">
    <cfRule type="notContainsBlanks" dxfId="7460" priority="7672">
      <formula>LEN(TRIM(K3930))&gt;0</formula>
    </cfRule>
  </conditionalFormatting>
  <conditionalFormatting sqref="M3930">
    <cfRule type="containsText" dxfId="7459" priority="7671" operator="containsText" text="Complete">
      <formula>NOT(ISERROR(SEARCH("Complete",M3930)))</formula>
    </cfRule>
  </conditionalFormatting>
  <conditionalFormatting sqref="I3931">
    <cfRule type="cellIs" dxfId="7458" priority="7670" operator="greaterThan">
      <formula>2.35</formula>
    </cfRule>
  </conditionalFormatting>
  <conditionalFormatting sqref="J3931">
    <cfRule type="notContainsBlanks" dxfId="7457" priority="7669">
      <formula>LEN(TRIM(J3931))&gt;0</formula>
    </cfRule>
  </conditionalFormatting>
  <conditionalFormatting sqref="K3931">
    <cfRule type="notContainsBlanks" dxfId="7456" priority="7668">
      <formula>LEN(TRIM(K3931))&gt;0</formula>
    </cfRule>
  </conditionalFormatting>
  <conditionalFormatting sqref="M3931">
    <cfRule type="containsText" dxfId="7455" priority="7667" operator="containsText" text="Complete">
      <formula>NOT(ISERROR(SEARCH("Complete",M3931)))</formula>
    </cfRule>
  </conditionalFormatting>
  <conditionalFormatting sqref="I3932">
    <cfRule type="cellIs" dxfId="7454" priority="7666" operator="greaterThan">
      <formula>2.35</formula>
    </cfRule>
  </conditionalFormatting>
  <conditionalFormatting sqref="J3932">
    <cfRule type="notContainsBlanks" dxfId="7453" priority="7665">
      <formula>LEN(TRIM(J3932))&gt;0</formula>
    </cfRule>
  </conditionalFormatting>
  <conditionalFormatting sqref="K3932">
    <cfRule type="notContainsBlanks" dxfId="7452" priority="7664">
      <formula>LEN(TRIM(K3932))&gt;0</formula>
    </cfRule>
  </conditionalFormatting>
  <conditionalFormatting sqref="M3932">
    <cfRule type="containsText" dxfId="7451" priority="7663" operator="containsText" text="Complete">
      <formula>NOT(ISERROR(SEARCH("Complete",M3932)))</formula>
    </cfRule>
  </conditionalFormatting>
  <conditionalFormatting sqref="I3933">
    <cfRule type="cellIs" dxfId="7450" priority="7662" operator="greaterThan">
      <formula>2.35</formula>
    </cfRule>
  </conditionalFormatting>
  <conditionalFormatting sqref="J3933">
    <cfRule type="notContainsBlanks" dxfId="7449" priority="7661">
      <formula>LEN(TRIM(J3933))&gt;0</formula>
    </cfRule>
  </conditionalFormatting>
  <conditionalFormatting sqref="K3933">
    <cfRule type="notContainsBlanks" dxfId="7448" priority="7660">
      <formula>LEN(TRIM(K3933))&gt;0</formula>
    </cfRule>
  </conditionalFormatting>
  <conditionalFormatting sqref="M3933">
    <cfRule type="containsText" dxfId="7447" priority="7659" operator="containsText" text="Complete">
      <formula>NOT(ISERROR(SEARCH("Complete",M3933)))</formula>
    </cfRule>
  </conditionalFormatting>
  <conditionalFormatting sqref="I3934">
    <cfRule type="cellIs" dxfId="7446" priority="7658" operator="greaterThan">
      <formula>2.35</formula>
    </cfRule>
  </conditionalFormatting>
  <conditionalFormatting sqref="J3934">
    <cfRule type="notContainsBlanks" dxfId="7445" priority="7657">
      <formula>LEN(TRIM(J3934))&gt;0</formula>
    </cfRule>
  </conditionalFormatting>
  <conditionalFormatting sqref="K3934">
    <cfRule type="notContainsBlanks" dxfId="7444" priority="7656">
      <formula>LEN(TRIM(K3934))&gt;0</formula>
    </cfRule>
  </conditionalFormatting>
  <conditionalFormatting sqref="M3934">
    <cfRule type="containsText" dxfId="7443" priority="7655" operator="containsText" text="Complete">
      <formula>NOT(ISERROR(SEARCH("Complete",M3934)))</formula>
    </cfRule>
  </conditionalFormatting>
  <conditionalFormatting sqref="I3935">
    <cfRule type="cellIs" dxfId="7442" priority="7654" operator="greaterThan">
      <formula>2.35</formula>
    </cfRule>
  </conditionalFormatting>
  <conditionalFormatting sqref="J3935">
    <cfRule type="notContainsBlanks" dxfId="7441" priority="7653">
      <formula>LEN(TRIM(J3935))&gt;0</formula>
    </cfRule>
  </conditionalFormatting>
  <conditionalFormatting sqref="K3935">
    <cfRule type="notContainsBlanks" dxfId="7440" priority="7652">
      <formula>LEN(TRIM(K3935))&gt;0</formula>
    </cfRule>
  </conditionalFormatting>
  <conditionalFormatting sqref="M3935">
    <cfRule type="containsText" dxfId="7439" priority="7651" operator="containsText" text="Complete">
      <formula>NOT(ISERROR(SEARCH("Complete",M3935)))</formula>
    </cfRule>
  </conditionalFormatting>
  <conditionalFormatting sqref="I3936">
    <cfRule type="cellIs" dxfId="7438" priority="7650" operator="greaterThan">
      <formula>2.35</formula>
    </cfRule>
  </conditionalFormatting>
  <conditionalFormatting sqref="J3936">
    <cfRule type="notContainsBlanks" dxfId="7437" priority="7649">
      <formula>LEN(TRIM(J3936))&gt;0</formula>
    </cfRule>
  </conditionalFormatting>
  <conditionalFormatting sqref="K3936">
    <cfRule type="notContainsBlanks" dxfId="7436" priority="7648">
      <formula>LEN(TRIM(K3936))&gt;0</formula>
    </cfRule>
  </conditionalFormatting>
  <conditionalFormatting sqref="M3936">
    <cfRule type="containsText" dxfId="7435" priority="7647" operator="containsText" text="Complete">
      <formula>NOT(ISERROR(SEARCH("Complete",M3936)))</formula>
    </cfRule>
  </conditionalFormatting>
  <conditionalFormatting sqref="I3937">
    <cfRule type="cellIs" dxfId="7434" priority="7646" operator="greaterThan">
      <formula>2.35</formula>
    </cfRule>
  </conditionalFormatting>
  <conditionalFormatting sqref="J3937">
    <cfRule type="notContainsBlanks" dxfId="7433" priority="7645">
      <formula>LEN(TRIM(J3937))&gt;0</formula>
    </cfRule>
  </conditionalFormatting>
  <conditionalFormatting sqref="K3937">
    <cfRule type="notContainsBlanks" dxfId="7432" priority="7644">
      <formula>LEN(TRIM(K3937))&gt;0</formula>
    </cfRule>
  </conditionalFormatting>
  <conditionalFormatting sqref="M3937">
    <cfRule type="containsText" dxfId="7431" priority="7643" operator="containsText" text="Complete">
      <formula>NOT(ISERROR(SEARCH("Complete",M3937)))</formula>
    </cfRule>
  </conditionalFormatting>
  <conditionalFormatting sqref="I3938">
    <cfRule type="cellIs" dxfId="7430" priority="7642" operator="greaterThan">
      <formula>2.35</formula>
    </cfRule>
  </conditionalFormatting>
  <conditionalFormatting sqref="J3938">
    <cfRule type="notContainsBlanks" dxfId="7429" priority="7641">
      <formula>LEN(TRIM(J3938))&gt;0</formula>
    </cfRule>
  </conditionalFormatting>
  <conditionalFormatting sqref="K3938">
    <cfRule type="notContainsBlanks" dxfId="7428" priority="7640">
      <formula>LEN(TRIM(K3938))&gt;0</formula>
    </cfRule>
  </conditionalFormatting>
  <conditionalFormatting sqref="M3938">
    <cfRule type="containsText" dxfId="7427" priority="7639" operator="containsText" text="Complete">
      <formula>NOT(ISERROR(SEARCH("Complete",M3938)))</formula>
    </cfRule>
  </conditionalFormatting>
  <conditionalFormatting sqref="I3939">
    <cfRule type="cellIs" dxfId="7426" priority="7638" operator="greaterThan">
      <formula>2.35</formula>
    </cfRule>
  </conditionalFormatting>
  <conditionalFormatting sqref="J3939">
    <cfRule type="notContainsBlanks" dxfId="7425" priority="7637">
      <formula>LEN(TRIM(J3939))&gt;0</formula>
    </cfRule>
  </conditionalFormatting>
  <conditionalFormatting sqref="K3939">
    <cfRule type="notContainsBlanks" dxfId="7424" priority="7636">
      <formula>LEN(TRIM(K3939))&gt;0</formula>
    </cfRule>
  </conditionalFormatting>
  <conditionalFormatting sqref="M3939">
    <cfRule type="containsText" dxfId="7423" priority="7635" operator="containsText" text="Complete">
      <formula>NOT(ISERROR(SEARCH("Complete",M3939)))</formula>
    </cfRule>
  </conditionalFormatting>
  <conditionalFormatting sqref="I3940">
    <cfRule type="cellIs" dxfId="7422" priority="7634" operator="greaterThan">
      <formula>2.35</formula>
    </cfRule>
  </conditionalFormatting>
  <conditionalFormatting sqref="J3940">
    <cfRule type="notContainsBlanks" dxfId="7421" priority="7633">
      <formula>LEN(TRIM(J3940))&gt;0</formula>
    </cfRule>
  </conditionalFormatting>
  <conditionalFormatting sqref="K3940">
    <cfRule type="notContainsBlanks" dxfId="7420" priority="7632">
      <formula>LEN(TRIM(K3940))&gt;0</formula>
    </cfRule>
  </conditionalFormatting>
  <conditionalFormatting sqref="M3940">
    <cfRule type="containsText" dxfId="7419" priority="7631" operator="containsText" text="Complete">
      <formula>NOT(ISERROR(SEARCH("Complete",M3940)))</formula>
    </cfRule>
  </conditionalFormatting>
  <conditionalFormatting sqref="I3941">
    <cfRule type="cellIs" dxfId="7418" priority="7630" operator="greaterThan">
      <formula>2.35</formula>
    </cfRule>
  </conditionalFormatting>
  <conditionalFormatting sqref="J3941">
    <cfRule type="notContainsBlanks" dxfId="7417" priority="7629">
      <formula>LEN(TRIM(J3941))&gt;0</formula>
    </cfRule>
  </conditionalFormatting>
  <conditionalFormatting sqref="K3941">
    <cfRule type="notContainsBlanks" dxfId="7416" priority="7628">
      <formula>LEN(TRIM(K3941))&gt;0</formula>
    </cfRule>
  </conditionalFormatting>
  <conditionalFormatting sqref="M3941">
    <cfRule type="containsText" dxfId="7415" priority="7627" operator="containsText" text="Complete">
      <formula>NOT(ISERROR(SEARCH("Complete",M3941)))</formula>
    </cfRule>
  </conditionalFormatting>
  <conditionalFormatting sqref="I3942">
    <cfRule type="cellIs" dxfId="7414" priority="7626" operator="greaterThan">
      <formula>2.35</formula>
    </cfRule>
  </conditionalFormatting>
  <conditionalFormatting sqref="J3942">
    <cfRule type="notContainsBlanks" dxfId="7413" priority="7625">
      <formula>LEN(TRIM(J3942))&gt;0</formula>
    </cfRule>
  </conditionalFormatting>
  <conditionalFormatting sqref="K3942">
    <cfRule type="notContainsBlanks" dxfId="7412" priority="7624">
      <formula>LEN(TRIM(K3942))&gt;0</formula>
    </cfRule>
  </conditionalFormatting>
  <conditionalFormatting sqref="M3942">
    <cfRule type="containsText" dxfId="7411" priority="7623" operator="containsText" text="Complete">
      <formula>NOT(ISERROR(SEARCH("Complete",M3942)))</formula>
    </cfRule>
  </conditionalFormatting>
  <conditionalFormatting sqref="I3943">
    <cfRule type="cellIs" dxfId="7410" priority="7622" operator="greaterThan">
      <formula>2.35</formula>
    </cfRule>
  </conditionalFormatting>
  <conditionalFormatting sqref="J3943">
    <cfRule type="notContainsBlanks" dxfId="7409" priority="7621">
      <formula>LEN(TRIM(J3943))&gt;0</formula>
    </cfRule>
  </conditionalFormatting>
  <conditionalFormatting sqref="K3943">
    <cfRule type="notContainsBlanks" dxfId="7408" priority="7620">
      <formula>LEN(TRIM(K3943))&gt;0</formula>
    </cfRule>
  </conditionalFormatting>
  <conditionalFormatting sqref="M3943">
    <cfRule type="containsText" dxfId="7407" priority="7619" operator="containsText" text="Complete">
      <formula>NOT(ISERROR(SEARCH("Complete",M3943)))</formula>
    </cfRule>
  </conditionalFormatting>
  <conditionalFormatting sqref="I3944">
    <cfRule type="cellIs" dxfId="7406" priority="7618" operator="greaterThan">
      <formula>2.35</formula>
    </cfRule>
  </conditionalFormatting>
  <conditionalFormatting sqref="J3944">
    <cfRule type="notContainsBlanks" dxfId="7405" priority="7617">
      <formula>LEN(TRIM(J3944))&gt;0</formula>
    </cfRule>
  </conditionalFormatting>
  <conditionalFormatting sqref="K3944">
    <cfRule type="notContainsBlanks" dxfId="7404" priority="7616">
      <formula>LEN(TRIM(K3944))&gt;0</formula>
    </cfRule>
  </conditionalFormatting>
  <conditionalFormatting sqref="M3944">
    <cfRule type="containsText" dxfId="7403" priority="7615" operator="containsText" text="Complete">
      <formula>NOT(ISERROR(SEARCH("Complete",M3944)))</formula>
    </cfRule>
  </conditionalFormatting>
  <conditionalFormatting sqref="I3945">
    <cfRule type="cellIs" dxfId="7402" priority="7614" operator="greaterThan">
      <formula>2.35</formula>
    </cfRule>
  </conditionalFormatting>
  <conditionalFormatting sqref="J3945">
    <cfRule type="notContainsBlanks" dxfId="7401" priority="7613">
      <formula>LEN(TRIM(J3945))&gt;0</formula>
    </cfRule>
  </conditionalFormatting>
  <conditionalFormatting sqref="K3945">
    <cfRule type="notContainsBlanks" dxfId="7400" priority="7612">
      <formula>LEN(TRIM(K3945))&gt;0</formula>
    </cfRule>
  </conditionalFormatting>
  <conditionalFormatting sqref="M3945">
    <cfRule type="containsText" dxfId="7399" priority="7611" operator="containsText" text="Complete">
      <formula>NOT(ISERROR(SEARCH("Complete",M3945)))</formula>
    </cfRule>
  </conditionalFormatting>
  <conditionalFormatting sqref="I3946">
    <cfRule type="cellIs" dxfId="7398" priority="7610" operator="greaterThan">
      <formula>2.35</formula>
    </cfRule>
  </conditionalFormatting>
  <conditionalFormatting sqref="J3946">
    <cfRule type="notContainsBlanks" dxfId="7397" priority="7609">
      <formula>LEN(TRIM(J3946))&gt;0</formula>
    </cfRule>
  </conditionalFormatting>
  <conditionalFormatting sqref="K3946">
    <cfRule type="notContainsBlanks" dxfId="7396" priority="7608">
      <formula>LEN(TRIM(K3946))&gt;0</formula>
    </cfRule>
  </conditionalFormatting>
  <conditionalFormatting sqref="M3946">
    <cfRule type="containsText" dxfId="7395" priority="7607" operator="containsText" text="Complete">
      <formula>NOT(ISERROR(SEARCH("Complete",M3946)))</formula>
    </cfRule>
  </conditionalFormatting>
  <conditionalFormatting sqref="I3947">
    <cfRule type="cellIs" dxfId="7394" priority="7606" operator="greaterThan">
      <formula>2.35</formula>
    </cfRule>
  </conditionalFormatting>
  <conditionalFormatting sqref="J3947">
    <cfRule type="notContainsBlanks" dxfId="7393" priority="7605">
      <formula>LEN(TRIM(J3947))&gt;0</formula>
    </cfRule>
  </conditionalFormatting>
  <conditionalFormatting sqref="K3947">
    <cfRule type="notContainsBlanks" dxfId="7392" priority="7604">
      <formula>LEN(TRIM(K3947))&gt;0</formula>
    </cfRule>
  </conditionalFormatting>
  <conditionalFormatting sqref="M3947">
    <cfRule type="containsText" dxfId="7391" priority="7603" operator="containsText" text="Complete">
      <formula>NOT(ISERROR(SEARCH("Complete",M3947)))</formula>
    </cfRule>
  </conditionalFormatting>
  <conditionalFormatting sqref="I3948">
    <cfRule type="cellIs" dxfId="7390" priority="7602" operator="greaterThan">
      <formula>2.35</formula>
    </cfRule>
  </conditionalFormatting>
  <conditionalFormatting sqref="J3948">
    <cfRule type="notContainsBlanks" dxfId="7389" priority="7601">
      <formula>LEN(TRIM(J3948))&gt;0</formula>
    </cfRule>
  </conditionalFormatting>
  <conditionalFormatting sqref="K3948">
    <cfRule type="notContainsBlanks" dxfId="7388" priority="7600">
      <formula>LEN(TRIM(K3948))&gt;0</formula>
    </cfRule>
  </conditionalFormatting>
  <conditionalFormatting sqref="M3948">
    <cfRule type="containsText" dxfId="7387" priority="7599" operator="containsText" text="Complete">
      <formula>NOT(ISERROR(SEARCH("Complete",M3948)))</formula>
    </cfRule>
  </conditionalFormatting>
  <conditionalFormatting sqref="I3949">
    <cfRule type="cellIs" dxfId="7386" priority="7598" operator="greaterThan">
      <formula>2.35</formula>
    </cfRule>
  </conditionalFormatting>
  <conditionalFormatting sqref="J3949">
    <cfRule type="notContainsBlanks" dxfId="7385" priority="7597">
      <formula>LEN(TRIM(J3949))&gt;0</formula>
    </cfRule>
  </conditionalFormatting>
  <conditionalFormatting sqref="K3949">
    <cfRule type="notContainsBlanks" dxfId="7384" priority="7596">
      <formula>LEN(TRIM(K3949))&gt;0</formula>
    </cfRule>
  </conditionalFormatting>
  <conditionalFormatting sqref="M3949">
    <cfRule type="containsText" dxfId="7383" priority="7595" operator="containsText" text="Complete">
      <formula>NOT(ISERROR(SEARCH("Complete",M3949)))</formula>
    </cfRule>
  </conditionalFormatting>
  <conditionalFormatting sqref="I3950">
    <cfRule type="cellIs" dxfId="7382" priority="7594" operator="greaterThan">
      <formula>2.35</formula>
    </cfRule>
  </conditionalFormatting>
  <conditionalFormatting sqref="J3950">
    <cfRule type="notContainsBlanks" dxfId="7381" priority="7593">
      <formula>LEN(TRIM(J3950))&gt;0</formula>
    </cfRule>
  </conditionalFormatting>
  <conditionalFormatting sqref="K3950">
    <cfRule type="notContainsBlanks" dxfId="7380" priority="7592">
      <formula>LEN(TRIM(K3950))&gt;0</formula>
    </cfRule>
  </conditionalFormatting>
  <conditionalFormatting sqref="M3950">
    <cfRule type="containsText" dxfId="7379" priority="7591" operator="containsText" text="Complete">
      <formula>NOT(ISERROR(SEARCH("Complete",M3950)))</formula>
    </cfRule>
  </conditionalFormatting>
  <conditionalFormatting sqref="I3951">
    <cfRule type="cellIs" dxfId="7378" priority="7590" operator="greaterThan">
      <formula>2.35</formula>
    </cfRule>
  </conditionalFormatting>
  <conditionalFormatting sqref="J3951">
    <cfRule type="notContainsBlanks" dxfId="7377" priority="7589">
      <formula>LEN(TRIM(J3951))&gt;0</formula>
    </cfRule>
  </conditionalFormatting>
  <conditionalFormatting sqref="K3951">
    <cfRule type="notContainsBlanks" dxfId="7376" priority="7588">
      <formula>LEN(TRIM(K3951))&gt;0</formula>
    </cfRule>
  </conditionalFormatting>
  <conditionalFormatting sqref="M3951">
    <cfRule type="containsText" dxfId="7375" priority="7587" operator="containsText" text="Complete">
      <formula>NOT(ISERROR(SEARCH("Complete",M3951)))</formula>
    </cfRule>
  </conditionalFormatting>
  <conditionalFormatting sqref="I3952">
    <cfRule type="cellIs" dxfId="7374" priority="7586" operator="greaterThan">
      <formula>2.35</formula>
    </cfRule>
  </conditionalFormatting>
  <conditionalFormatting sqref="J3952">
    <cfRule type="notContainsBlanks" dxfId="7373" priority="7585">
      <formula>LEN(TRIM(J3952))&gt;0</formula>
    </cfRule>
  </conditionalFormatting>
  <conditionalFormatting sqref="K3952">
    <cfRule type="notContainsBlanks" dxfId="7372" priority="7584">
      <formula>LEN(TRIM(K3952))&gt;0</formula>
    </cfRule>
  </conditionalFormatting>
  <conditionalFormatting sqref="M3952">
    <cfRule type="containsText" dxfId="7371" priority="7583" operator="containsText" text="Complete">
      <formula>NOT(ISERROR(SEARCH("Complete",M3952)))</formula>
    </cfRule>
  </conditionalFormatting>
  <conditionalFormatting sqref="I3953">
    <cfRule type="cellIs" dxfId="7370" priority="7582" operator="greaterThan">
      <formula>2.35</formula>
    </cfRule>
  </conditionalFormatting>
  <conditionalFormatting sqref="J3953">
    <cfRule type="notContainsBlanks" dxfId="7369" priority="7581">
      <formula>LEN(TRIM(J3953))&gt;0</formula>
    </cfRule>
  </conditionalFormatting>
  <conditionalFormatting sqref="K3953">
    <cfRule type="notContainsBlanks" dxfId="7368" priority="7580">
      <formula>LEN(TRIM(K3953))&gt;0</formula>
    </cfRule>
  </conditionalFormatting>
  <conditionalFormatting sqref="M3953">
    <cfRule type="containsText" dxfId="7367" priority="7579" operator="containsText" text="Complete">
      <formula>NOT(ISERROR(SEARCH("Complete",M3953)))</formula>
    </cfRule>
  </conditionalFormatting>
  <conditionalFormatting sqref="I3954">
    <cfRule type="cellIs" dxfId="7366" priority="7578" operator="greaterThan">
      <formula>2.35</formula>
    </cfRule>
  </conditionalFormatting>
  <conditionalFormatting sqref="J3954">
    <cfRule type="notContainsBlanks" dxfId="7365" priority="7577">
      <formula>LEN(TRIM(J3954))&gt;0</formula>
    </cfRule>
  </conditionalFormatting>
  <conditionalFormatting sqref="K3954">
    <cfRule type="notContainsBlanks" dxfId="7364" priority="7576">
      <formula>LEN(TRIM(K3954))&gt;0</formula>
    </cfRule>
  </conditionalFormatting>
  <conditionalFormatting sqref="M3954">
    <cfRule type="containsText" dxfId="7363" priority="7575" operator="containsText" text="Complete">
      <formula>NOT(ISERROR(SEARCH("Complete",M3954)))</formula>
    </cfRule>
  </conditionalFormatting>
  <conditionalFormatting sqref="I3955">
    <cfRule type="cellIs" dxfId="7362" priority="7574" operator="greaterThan">
      <formula>2.35</formula>
    </cfRule>
  </conditionalFormatting>
  <conditionalFormatting sqref="J3955">
    <cfRule type="notContainsBlanks" dxfId="7361" priority="7573">
      <formula>LEN(TRIM(J3955))&gt;0</formula>
    </cfRule>
  </conditionalFormatting>
  <conditionalFormatting sqref="K3955">
    <cfRule type="notContainsBlanks" dxfId="7360" priority="7572">
      <formula>LEN(TRIM(K3955))&gt;0</formula>
    </cfRule>
  </conditionalFormatting>
  <conditionalFormatting sqref="M3955">
    <cfRule type="containsText" dxfId="7359" priority="7571" operator="containsText" text="Complete">
      <formula>NOT(ISERROR(SEARCH("Complete",M3955)))</formula>
    </cfRule>
  </conditionalFormatting>
  <conditionalFormatting sqref="I3956">
    <cfRule type="cellIs" dxfId="7358" priority="7570" operator="greaterThan">
      <formula>2.35</formula>
    </cfRule>
  </conditionalFormatting>
  <conditionalFormatting sqref="J3956">
    <cfRule type="notContainsBlanks" dxfId="7357" priority="7569">
      <formula>LEN(TRIM(J3956))&gt;0</formula>
    </cfRule>
  </conditionalFormatting>
  <conditionalFormatting sqref="K3956">
    <cfRule type="notContainsBlanks" dxfId="7356" priority="7568">
      <formula>LEN(TRIM(K3956))&gt;0</formula>
    </cfRule>
  </conditionalFormatting>
  <conditionalFormatting sqref="M3956">
    <cfRule type="containsText" dxfId="7355" priority="7567" operator="containsText" text="Complete">
      <formula>NOT(ISERROR(SEARCH("Complete",M3956)))</formula>
    </cfRule>
  </conditionalFormatting>
  <conditionalFormatting sqref="I3957">
    <cfRule type="cellIs" dxfId="7354" priority="7566" operator="greaterThan">
      <formula>2.35</formula>
    </cfRule>
  </conditionalFormatting>
  <conditionalFormatting sqref="J3957">
    <cfRule type="notContainsBlanks" dxfId="7353" priority="7565">
      <formula>LEN(TRIM(J3957))&gt;0</formula>
    </cfRule>
  </conditionalFormatting>
  <conditionalFormatting sqref="K3957">
    <cfRule type="notContainsBlanks" dxfId="7352" priority="7564">
      <formula>LEN(TRIM(K3957))&gt;0</formula>
    </cfRule>
  </conditionalFormatting>
  <conditionalFormatting sqref="M3957">
    <cfRule type="containsText" dxfId="7351" priority="7563" operator="containsText" text="Complete">
      <formula>NOT(ISERROR(SEARCH("Complete",M3957)))</formula>
    </cfRule>
  </conditionalFormatting>
  <conditionalFormatting sqref="I3958">
    <cfRule type="cellIs" dxfId="7350" priority="7562" operator="greaterThan">
      <formula>2.35</formula>
    </cfRule>
  </conditionalFormatting>
  <conditionalFormatting sqref="J3958">
    <cfRule type="notContainsBlanks" dxfId="7349" priority="7561">
      <formula>LEN(TRIM(J3958))&gt;0</formula>
    </cfRule>
  </conditionalFormatting>
  <conditionalFormatting sqref="K3958">
    <cfRule type="notContainsBlanks" dxfId="7348" priority="7560">
      <formula>LEN(TRIM(K3958))&gt;0</formula>
    </cfRule>
  </conditionalFormatting>
  <conditionalFormatting sqref="M3958">
    <cfRule type="containsText" dxfId="7347" priority="7559" operator="containsText" text="Complete">
      <formula>NOT(ISERROR(SEARCH("Complete",M3958)))</formula>
    </cfRule>
  </conditionalFormatting>
  <conditionalFormatting sqref="I3959">
    <cfRule type="cellIs" dxfId="7346" priority="7558" operator="greaterThan">
      <formula>2.35</formula>
    </cfRule>
  </conditionalFormatting>
  <conditionalFormatting sqref="J3959">
    <cfRule type="notContainsBlanks" dxfId="7345" priority="7557">
      <formula>LEN(TRIM(J3959))&gt;0</formula>
    </cfRule>
  </conditionalFormatting>
  <conditionalFormatting sqref="K3959">
    <cfRule type="notContainsBlanks" dxfId="7344" priority="7556">
      <formula>LEN(TRIM(K3959))&gt;0</formula>
    </cfRule>
  </conditionalFormatting>
  <conditionalFormatting sqref="M3959">
    <cfRule type="containsText" dxfId="7343" priority="7555" operator="containsText" text="Complete">
      <formula>NOT(ISERROR(SEARCH("Complete",M3959)))</formula>
    </cfRule>
  </conditionalFormatting>
  <conditionalFormatting sqref="I3960">
    <cfRule type="cellIs" dxfId="7342" priority="7554" operator="greaterThan">
      <formula>2.35</formula>
    </cfRule>
  </conditionalFormatting>
  <conditionalFormatting sqref="J3960">
    <cfRule type="notContainsBlanks" dxfId="7341" priority="7553">
      <formula>LEN(TRIM(J3960))&gt;0</formula>
    </cfRule>
  </conditionalFormatting>
  <conditionalFormatting sqref="K3960">
    <cfRule type="notContainsBlanks" dxfId="7340" priority="7552">
      <formula>LEN(TRIM(K3960))&gt;0</formula>
    </cfRule>
  </conditionalFormatting>
  <conditionalFormatting sqref="M3960">
    <cfRule type="containsText" dxfId="7339" priority="7551" operator="containsText" text="Complete">
      <formula>NOT(ISERROR(SEARCH("Complete",M3960)))</formula>
    </cfRule>
  </conditionalFormatting>
  <conditionalFormatting sqref="I3961">
    <cfRule type="cellIs" dxfId="7338" priority="7550" operator="greaterThan">
      <formula>2.35</formula>
    </cfRule>
  </conditionalFormatting>
  <conditionalFormatting sqref="J3961">
    <cfRule type="notContainsBlanks" dxfId="7337" priority="7549">
      <formula>LEN(TRIM(J3961))&gt;0</formula>
    </cfRule>
  </conditionalFormatting>
  <conditionalFormatting sqref="K3961">
    <cfRule type="notContainsBlanks" dxfId="7336" priority="7548">
      <formula>LEN(TRIM(K3961))&gt;0</formula>
    </cfRule>
  </conditionalFormatting>
  <conditionalFormatting sqref="M3961">
    <cfRule type="containsText" dxfId="7335" priority="7547" operator="containsText" text="Complete">
      <formula>NOT(ISERROR(SEARCH("Complete",M3961)))</formula>
    </cfRule>
  </conditionalFormatting>
  <conditionalFormatting sqref="I3962">
    <cfRule type="cellIs" dxfId="7334" priority="7546" operator="greaterThan">
      <formula>2.35</formula>
    </cfRule>
  </conditionalFormatting>
  <conditionalFormatting sqref="J3962">
    <cfRule type="notContainsBlanks" dxfId="7333" priority="7545">
      <formula>LEN(TRIM(J3962))&gt;0</formula>
    </cfRule>
  </conditionalFormatting>
  <conditionalFormatting sqref="K3962">
    <cfRule type="notContainsBlanks" dxfId="7332" priority="7544">
      <formula>LEN(TRIM(K3962))&gt;0</formula>
    </cfRule>
  </conditionalFormatting>
  <conditionalFormatting sqref="M3962">
    <cfRule type="containsText" dxfId="7331" priority="7543" operator="containsText" text="Complete">
      <formula>NOT(ISERROR(SEARCH("Complete",M3962)))</formula>
    </cfRule>
  </conditionalFormatting>
  <conditionalFormatting sqref="I3963">
    <cfRule type="cellIs" dxfId="7330" priority="7542" operator="greaterThan">
      <formula>2.35</formula>
    </cfRule>
  </conditionalFormatting>
  <conditionalFormatting sqref="J3963">
    <cfRule type="notContainsBlanks" dxfId="7329" priority="7541">
      <formula>LEN(TRIM(J3963))&gt;0</formula>
    </cfRule>
  </conditionalFormatting>
  <conditionalFormatting sqref="K3963">
    <cfRule type="notContainsBlanks" dxfId="7328" priority="7540">
      <formula>LEN(TRIM(K3963))&gt;0</formula>
    </cfRule>
  </conditionalFormatting>
  <conditionalFormatting sqref="M3963">
    <cfRule type="containsText" dxfId="7327" priority="7539" operator="containsText" text="Complete">
      <formula>NOT(ISERROR(SEARCH("Complete",M3963)))</formula>
    </cfRule>
  </conditionalFormatting>
  <conditionalFormatting sqref="I3964">
    <cfRule type="cellIs" dxfId="7326" priority="7538" operator="greaterThan">
      <formula>2.35</formula>
    </cfRule>
  </conditionalFormatting>
  <conditionalFormatting sqref="J3964">
    <cfRule type="notContainsBlanks" dxfId="7325" priority="7537">
      <formula>LEN(TRIM(J3964))&gt;0</formula>
    </cfRule>
  </conditionalFormatting>
  <conditionalFormatting sqref="K3964">
    <cfRule type="notContainsBlanks" dxfId="7324" priority="7536">
      <formula>LEN(TRIM(K3964))&gt;0</formula>
    </cfRule>
  </conditionalFormatting>
  <conditionalFormatting sqref="M3964">
    <cfRule type="containsText" dxfId="7323" priority="7535" operator="containsText" text="Complete">
      <formula>NOT(ISERROR(SEARCH("Complete",M3964)))</formula>
    </cfRule>
  </conditionalFormatting>
  <conditionalFormatting sqref="I3965">
    <cfRule type="cellIs" dxfId="7322" priority="7534" operator="greaterThan">
      <formula>2.35</formula>
    </cfRule>
  </conditionalFormatting>
  <conditionalFormatting sqref="J3965">
    <cfRule type="notContainsBlanks" dxfId="7321" priority="7533">
      <formula>LEN(TRIM(J3965))&gt;0</formula>
    </cfRule>
  </conditionalFormatting>
  <conditionalFormatting sqref="K3965">
    <cfRule type="notContainsBlanks" dxfId="7320" priority="7532">
      <formula>LEN(TRIM(K3965))&gt;0</formula>
    </cfRule>
  </conditionalFormatting>
  <conditionalFormatting sqref="M3965">
    <cfRule type="containsText" dxfId="7319" priority="7531" operator="containsText" text="Complete">
      <formula>NOT(ISERROR(SEARCH("Complete",M3965)))</formula>
    </cfRule>
  </conditionalFormatting>
  <conditionalFormatting sqref="I3966">
    <cfRule type="cellIs" dxfId="7318" priority="7530" operator="greaterThan">
      <formula>2.35</formula>
    </cfRule>
  </conditionalFormatting>
  <conditionalFormatting sqref="J3966">
    <cfRule type="notContainsBlanks" dxfId="7317" priority="7529">
      <formula>LEN(TRIM(J3966))&gt;0</formula>
    </cfRule>
  </conditionalFormatting>
  <conditionalFormatting sqref="K3966">
    <cfRule type="notContainsBlanks" dxfId="7316" priority="7528">
      <formula>LEN(TRIM(K3966))&gt;0</formula>
    </cfRule>
  </conditionalFormatting>
  <conditionalFormatting sqref="M3966">
    <cfRule type="containsText" dxfId="7315" priority="7527" operator="containsText" text="Complete">
      <formula>NOT(ISERROR(SEARCH("Complete",M3966)))</formula>
    </cfRule>
  </conditionalFormatting>
  <conditionalFormatting sqref="I3967">
    <cfRule type="cellIs" dxfId="7314" priority="7526" operator="greaterThan">
      <formula>2.35</formula>
    </cfRule>
  </conditionalFormatting>
  <conditionalFormatting sqref="J3967">
    <cfRule type="notContainsBlanks" dxfId="7313" priority="7525">
      <formula>LEN(TRIM(J3967))&gt;0</formula>
    </cfRule>
  </conditionalFormatting>
  <conditionalFormatting sqref="K3967">
    <cfRule type="notContainsBlanks" dxfId="7312" priority="7524">
      <formula>LEN(TRIM(K3967))&gt;0</formula>
    </cfRule>
  </conditionalFormatting>
  <conditionalFormatting sqref="M3967">
    <cfRule type="containsText" dxfId="7311" priority="7523" operator="containsText" text="Complete">
      <formula>NOT(ISERROR(SEARCH("Complete",M3967)))</formula>
    </cfRule>
  </conditionalFormatting>
  <conditionalFormatting sqref="I3968">
    <cfRule type="cellIs" dxfId="7310" priority="7522" operator="greaterThan">
      <formula>2.35</formula>
    </cfRule>
  </conditionalFormatting>
  <conditionalFormatting sqref="J3968">
    <cfRule type="notContainsBlanks" dxfId="7309" priority="7521">
      <formula>LEN(TRIM(J3968))&gt;0</formula>
    </cfRule>
  </conditionalFormatting>
  <conditionalFormatting sqref="K3968">
    <cfRule type="notContainsBlanks" dxfId="7308" priority="7520">
      <formula>LEN(TRIM(K3968))&gt;0</formula>
    </cfRule>
  </conditionalFormatting>
  <conditionalFormatting sqref="M3968">
    <cfRule type="containsText" dxfId="7307" priority="7519" operator="containsText" text="Complete">
      <formula>NOT(ISERROR(SEARCH("Complete",M3968)))</formula>
    </cfRule>
  </conditionalFormatting>
  <conditionalFormatting sqref="I3969">
    <cfRule type="cellIs" dxfId="7306" priority="7518" operator="greaterThan">
      <formula>2.35</formula>
    </cfRule>
  </conditionalFormatting>
  <conditionalFormatting sqref="J3969">
    <cfRule type="notContainsBlanks" dxfId="7305" priority="7517">
      <formula>LEN(TRIM(J3969))&gt;0</formula>
    </cfRule>
  </conditionalFormatting>
  <conditionalFormatting sqref="K3969">
    <cfRule type="notContainsBlanks" dxfId="7304" priority="7516">
      <formula>LEN(TRIM(K3969))&gt;0</formula>
    </cfRule>
  </conditionalFormatting>
  <conditionalFormatting sqref="M3969">
    <cfRule type="containsText" dxfId="7303" priority="7515" operator="containsText" text="Complete">
      <formula>NOT(ISERROR(SEARCH("Complete",M3969)))</formula>
    </cfRule>
  </conditionalFormatting>
  <conditionalFormatting sqref="I3970">
    <cfRule type="cellIs" dxfId="7302" priority="7514" operator="greaterThan">
      <formula>2.35</formula>
    </cfRule>
  </conditionalFormatting>
  <conditionalFormatting sqref="J3970">
    <cfRule type="notContainsBlanks" dxfId="7301" priority="7513">
      <formula>LEN(TRIM(J3970))&gt;0</formula>
    </cfRule>
  </conditionalFormatting>
  <conditionalFormatting sqref="K3970">
    <cfRule type="notContainsBlanks" dxfId="7300" priority="7512">
      <formula>LEN(TRIM(K3970))&gt;0</formula>
    </cfRule>
  </conditionalFormatting>
  <conditionalFormatting sqref="M3970">
    <cfRule type="containsText" dxfId="7299" priority="7511" operator="containsText" text="Complete">
      <formula>NOT(ISERROR(SEARCH("Complete",M3970)))</formula>
    </cfRule>
  </conditionalFormatting>
  <conditionalFormatting sqref="I3971">
    <cfRule type="cellIs" dxfId="7298" priority="7510" operator="greaterThan">
      <formula>2.35</formula>
    </cfRule>
  </conditionalFormatting>
  <conditionalFormatting sqref="J3971">
    <cfRule type="notContainsBlanks" dxfId="7297" priority="7509">
      <formula>LEN(TRIM(J3971))&gt;0</formula>
    </cfRule>
  </conditionalFormatting>
  <conditionalFormatting sqref="K3971">
    <cfRule type="notContainsBlanks" dxfId="7296" priority="7508">
      <formula>LEN(TRIM(K3971))&gt;0</formula>
    </cfRule>
  </conditionalFormatting>
  <conditionalFormatting sqref="M3971">
    <cfRule type="containsText" dxfId="7295" priority="7507" operator="containsText" text="Complete">
      <formula>NOT(ISERROR(SEARCH("Complete",M3971)))</formula>
    </cfRule>
  </conditionalFormatting>
  <conditionalFormatting sqref="I3972">
    <cfRule type="cellIs" dxfId="7294" priority="7506" operator="greaterThan">
      <formula>2.35</formula>
    </cfRule>
  </conditionalFormatting>
  <conditionalFormatting sqref="J3972">
    <cfRule type="notContainsBlanks" dxfId="7293" priority="7505">
      <formula>LEN(TRIM(J3972))&gt;0</formula>
    </cfRule>
  </conditionalFormatting>
  <conditionalFormatting sqref="K3972">
    <cfRule type="notContainsBlanks" dxfId="7292" priority="7504">
      <formula>LEN(TRIM(K3972))&gt;0</formula>
    </cfRule>
  </conditionalFormatting>
  <conditionalFormatting sqref="M3972">
    <cfRule type="containsText" dxfId="7291" priority="7503" operator="containsText" text="Complete">
      <formula>NOT(ISERROR(SEARCH("Complete",M3972)))</formula>
    </cfRule>
  </conditionalFormatting>
  <conditionalFormatting sqref="I3973">
    <cfRule type="cellIs" dxfId="7290" priority="7502" operator="greaterThan">
      <formula>2.35</formula>
    </cfRule>
  </conditionalFormatting>
  <conditionalFormatting sqref="J3973">
    <cfRule type="notContainsBlanks" dxfId="7289" priority="7501">
      <formula>LEN(TRIM(J3973))&gt;0</formula>
    </cfRule>
  </conditionalFormatting>
  <conditionalFormatting sqref="K3973">
    <cfRule type="notContainsBlanks" dxfId="7288" priority="7500">
      <formula>LEN(TRIM(K3973))&gt;0</formula>
    </cfRule>
  </conditionalFormatting>
  <conditionalFormatting sqref="M3973">
    <cfRule type="containsText" dxfId="7287" priority="7499" operator="containsText" text="Complete">
      <formula>NOT(ISERROR(SEARCH("Complete",M3973)))</formula>
    </cfRule>
  </conditionalFormatting>
  <conditionalFormatting sqref="I3974">
    <cfRule type="cellIs" dxfId="7286" priority="7498" operator="greaterThan">
      <formula>2.35</formula>
    </cfRule>
  </conditionalFormatting>
  <conditionalFormatting sqref="J3974">
    <cfRule type="notContainsBlanks" dxfId="7285" priority="7497">
      <formula>LEN(TRIM(J3974))&gt;0</formula>
    </cfRule>
  </conditionalFormatting>
  <conditionalFormatting sqref="K3974">
    <cfRule type="notContainsBlanks" dxfId="7284" priority="7496">
      <formula>LEN(TRIM(K3974))&gt;0</formula>
    </cfRule>
  </conditionalFormatting>
  <conditionalFormatting sqref="M3974">
    <cfRule type="containsText" dxfId="7283" priority="7495" operator="containsText" text="Complete">
      <formula>NOT(ISERROR(SEARCH("Complete",M3974)))</formula>
    </cfRule>
  </conditionalFormatting>
  <conditionalFormatting sqref="I3975">
    <cfRule type="cellIs" dxfId="7282" priority="7494" operator="greaterThan">
      <formula>2.35</formula>
    </cfRule>
  </conditionalFormatting>
  <conditionalFormatting sqref="J3975">
    <cfRule type="notContainsBlanks" dxfId="7281" priority="7493">
      <formula>LEN(TRIM(J3975))&gt;0</formula>
    </cfRule>
  </conditionalFormatting>
  <conditionalFormatting sqref="K3975">
    <cfRule type="notContainsBlanks" dxfId="7280" priority="7492">
      <formula>LEN(TRIM(K3975))&gt;0</formula>
    </cfRule>
  </conditionalFormatting>
  <conditionalFormatting sqref="M3975">
    <cfRule type="containsText" dxfId="7279" priority="7491" operator="containsText" text="Complete">
      <formula>NOT(ISERROR(SEARCH("Complete",M3975)))</formula>
    </cfRule>
  </conditionalFormatting>
  <conditionalFormatting sqref="I3976">
    <cfRule type="cellIs" dxfId="7278" priority="7490" operator="greaterThan">
      <formula>2.35</formula>
    </cfRule>
  </conditionalFormatting>
  <conditionalFormatting sqref="J3976">
    <cfRule type="notContainsBlanks" dxfId="7277" priority="7489">
      <formula>LEN(TRIM(J3976))&gt;0</formula>
    </cfRule>
  </conditionalFormatting>
  <conditionalFormatting sqref="K3976">
    <cfRule type="notContainsBlanks" dxfId="7276" priority="7488">
      <formula>LEN(TRIM(K3976))&gt;0</formula>
    </cfRule>
  </conditionalFormatting>
  <conditionalFormatting sqref="M3976">
    <cfRule type="containsText" dxfId="7275" priority="7487" operator="containsText" text="Complete">
      <formula>NOT(ISERROR(SEARCH("Complete",M3976)))</formula>
    </cfRule>
  </conditionalFormatting>
  <conditionalFormatting sqref="I3977">
    <cfRule type="cellIs" dxfId="7274" priority="7486" operator="greaterThan">
      <formula>2.35</formula>
    </cfRule>
  </conditionalFormatting>
  <conditionalFormatting sqref="J3977">
    <cfRule type="notContainsBlanks" dxfId="7273" priority="7485">
      <formula>LEN(TRIM(J3977))&gt;0</formula>
    </cfRule>
  </conditionalFormatting>
  <conditionalFormatting sqref="K3977">
    <cfRule type="notContainsBlanks" dxfId="7272" priority="7484">
      <formula>LEN(TRIM(K3977))&gt;0</formula>
    </cfRule>
  </conditionalFormatting>
  <conditionalFormatting sqref="M3977">
    <cfRule type="containsText" dxfId="7271" priority="7483" operator="containsText" text="Complete">
      <formula>NOT(ISERROR(SEARCH("Complete",M3977)))</formula>
    </cfRule>
  </conditionalFormatting>
  <conditionalFormatting sqref="I3978">
    <cfRule type="cellIs" dxfId="7270" priority="7482" operator="greaterThan">
      <formula>2.35</formula>
    </cfRule>
  </conditionalFormatting>
  <conditionalFormatting sqref="J3978">
    <cfRule type="notContainsBlanks" dxfId="7269" priority="7481">
      <formula>LEN(TRIM(J3978))&gt;0</formula>
    </cfRule>
  </conditionalFormatting>
  <conditionalFormatting sqref="K3978">
    <cfRule type="notContainsBlanks" dxfId="7268" priority="7480">
      <formula>LEN(TRIM(K3978))&gt;0</formula>
    </cfRule>
  </conditionalFormatting>
  <conditionalFormatting sqref="M3978">
    <cfRule type="containsText" dxfId="7267" priority="7479" operator="containsText" text="Complete">
      <formula>NOT(ISERROR(SEARCH("Complete",M3978)))</formula>
    </cfRule>
  </conditionalFormatting>
  <conditionalFormatting sqref="I3979">
    <cfRule type="cellIs" dxfId="7266" priority="7478" operator="greaterThan">
      <formula>2.35</formula>
    </cfRule>
  </conditionalFormatting>
  <conditionalFormatting sqref="J3979">
    <cfRule type="notContainsBlanks" dxfId="7265" priority="7477">
      <formula>LEN(TRIM(J3979))&gt;0</formula>
    </cfRule>
  </conditionalFormatting>
  <conditionalFormatting sqref="K3979">
    <cfRule type="notContainsBlanks" dxfId="7264" priority="7476">
      <formula>LEN(TRIM(K3979))&gt;0</formula>
    </cfRule>
  </conditionalFormatting>
  <conditionalFormatting sqref="M3979">
    <cfRule type="containsText" dxfId="7263" priority="7475" operator="containsText" text="Complete">
      <formula>NOT(ISERROR(SEARCH("Complete",M3979)))</formula>
    </cfRule>
  </conditionalFormatting>
  <conditionalFormatting sqref="I3980">
    <cfRule type="cellIs" dxfId="7262" priority="7474" operator="greaterThan">
      <formula>2.35</formula>
    </cfRule>
  </conditionalFormatting>
  <conditionalFormatting sqref="J3980">
    <cfRule type="notContainsBlanks" dxfId="7261" priority="7473">
      <formula>LEN(TRIM(J3980))&gt;0</formula>
    </cfRule>
  </conditionalFormatting>
  <conditionalFormatting sqref="K3980">
    <cfRule type="notContainsBlanks" dxfId="7260" priority="7472">
      <formula>LEN(TRIM(K3980))&gt;0</formula>
    </cfRule>
  </conditionalFormatting>
  <conditionalFormatting sqref="M3980">
    <cfRule type="containsText" dxfId="7259" priority="7471" operator="containsText" text="Complete">
      <formula>NOT(ISERROR(SEARCH("Complete",M3980)))</formula>
    </cfRule>
  </conditionalFormatting>
  <conditionalFormatting sqref="I3981">
    <cfRule type="cellIs" dxfId="7258" priority="7470" operator="greaterThan">
      <formula>2.35</formula>
    </cfRule>
  </conditionalFormatting>
  <conditionalFormatting sqref="J3981">
    <cfRule type="notContainsBlanks" dxfId="7257" priority="7469">
      <formula>LEN(TRIM(J3981))&gt;0</formula>
    </cfRule>
  </conditionalFormatting>
  <conditionalFormatting sqref="K3981">
    <cfRule type="notContainsBlanks" dxfId="7256" priority="7468">
      <formula>LEN(TRIM(K3981))&gt;0</formula>
    </cfRule>
  </conditionalFormatting>
  <conditionalFormatting sqref="M3981">
    <cfRule type="containsText" dxfId="7255" priority="7467" operator="containsText" text="Complete">
      <formula>NOT(ISERROR(SEARCH("Complete",M3981)))</formula>
    </cfRule>
  </conditionalFormatting>
  <conditionalFormatting sqref="I3982">
    <cfRule type="cellIs" dxfId="7254" priority="7466" operator="greaterThan">
      <formula>2.35</formula>
    </cfRule>
  </conditionalFormatting>
  <conditionalFormatting sqref="J3982">
    <cfRule type="notContainsBlanks" dxfId="7253" priority="7465">
      <formula>LEN(TRIM(J3982))&gt;0</formula>
    </cfRule>
  </conditionalFormatting>
  <conditionalFormatting sqref="K3982">
    <cfRule type="notContainsBlanks" dxfId="7252" priority="7464">
      <formula>LEN(TRIM(K3982))&gt;0</formula>
    </cfRule>
  </conditionalFormatting>
  <conditionalFormatting sqref="M3982">
    <cfRule type="containsText" dxfId="7251" priority="7463" operator="containsText" text="Complete">
      <formula>NOT(ISERROR(SEARCH("Complete",M3982)))</formula>
    </cfRule>
  </conditionalFormatting>
  <conditionalFormatting sqref="I3983">
    <cfRule type="cellIs" dxfId="7250" priority="7462" operator="greaterThan">
      <formula>2.35</formula>
    </cfRule>
  </conditionalFormatting>
  <conditionalFormatting sqref="J3983">
    <cfRule type="notContainsBlanks" dxfId="7249" priority="7461">
      <formula>LEN(TRIM(J3983))&gt;0</formula>
    </cfRule>
  </conditionalFormatting>
  <conditionalFormatting sqref="K3983">
    <cfRule type="notContainsBlanks" dxfId="7248" priority="7460">
      <formula>LEN(TRIM(K3983))&gt;0</formula>
    </cfRule>
  </conditionalFormatting>
  <conditionalFormatting sqref="M3983">
    <cfRule type="containsText" dxfId="7247" priority="7459" operator="containsText" text="Complete">
      <formula>NOT(ISERROR(SEARCH("Complete",M3983)))</formula>
    </cfRule>
  </conditionalFormatting>
  <conditionalFormatting sqref="I3984">
    <cfRule type="cellIs" dxfId="7246" priority="7458" operator="greaterThan">
      <formula>2.35</formula>
    </cfRule>
  </conditionalFormatting>
  <conditionalFormatting sqref="J3984">
    <cfRule type="notContainsBlanks" dxfId="7245" priority="7457">
      <formula>LEN(TRIM(J3984))&gt;0</formula>
    </cfRule>
  </conditionalFormatting>
  <conditionalFormatting sqref="K3984">
    <cfRule type="notContainsBlanks" dxfId="7244" priority="7456">
      <formula>LEN(TRIM(K3984))&gt;0</formula>
    </cfRule>
  </conditionalFormatting>
  <conditionalFormatting sqref="M3984">
    <cfRule type="containsText" dxfId="7243" priority="7455" operator="containsText" text="Complete">
      <formula>NOT(ISERROR(SEARCH("Complete",M3984)))</formula>
    </cfRule>
  </conditionalFormatting>
  <conditionalFormatting sqref="I3985">
    <cfRule type="cellIs" dxfId="7242" priority="7454" operator="greaterThan">
      <formula>2.35</formula>
    </cfRule>
  </conditionalFormatting>
  <conditionalFormatting sqref="J3985">
    <cfRule type="notContainsBlanks" dxfId="7241" priority="7453">
      <formula>LEN(TRIM(J3985))&gt;0</formula>
    </cfRule>
  </conditionalFormatting>
  <conditionalFormatting sqref="K3985">
    <cfRule type="notContainsBlanks" dxfId="7240" priority="7452">
      <formula>LEN(TRIM(K3985))&gt;0</formula>
    </cfRule>
  </conditionalFormatting>
  <conditionalFormatting sqref="M3985">
    <cfRule type="containsText" dxfId="7239" priority="7451" operator="containsText" text="Complete">
      <formula>NOT(ISERROR(SEARCH("Complete",M3985)))</formula>
    </cfRule>
  </conditionalFormatting>
  <conditionalFormatting sqref="I3986">
    <cfRule type="cellIs" dxfId="7238" priority="7450" operator="greaterThan">
      <formula>2.35</formula>
    </cfRule>
  </conditionalFormatting>
  <conditionalFormatting sqref="J3986">
    <cfRule type="notContainsBlanks" dxfId="7237" priority="7449">
      <formula>LEN(TRIM(J3986))&gt;0</formula>
    </cfRule>
  </conditionalFormatting>
  <conditionalFormatting sqref="K3986">
    <cfRule type="notContainsBlanks" dxfId="7236" priority="7448">
      <formula>LEN(TRIM(K3986))&gt;0</formula>
    </cfRule>
  </conditionalFormatting>
  <conditionalFormatting sqref="M3986">
    <cfRule type="containsText" dxfId="7235" priority="7447" operator="containsText" text="Complete">
      <formula>NOT(ISERROR(SEARCH("Complete",M3986)))</formula>
    </cfRule>
  </conditionalFormatting>
  <conditionalFormatting sqref="I3987">
    <cfRule type="cellIs" dxfId="7234" priority="7446" operator="greaterThan">
      <formula>2.35</formula>
    </cfRule>
  </conditionalFormatting>
  <conditionalFormatting sqref="J3987">
    <cfRule type="notContainsBlanks" dxfId="7233" priority="7445">
      <formula>LEN(TRIM(J3987))&gt;0</formula>
    </cfRule>
  </conditionalFormatting>
  <conditionalFormatting sqref="K3987">
    <cfRule type="notContainsBlanks" dxfId="7232" priority="7444">
      <formula>LEN(TRIM(K3987))&gt;0</formula>
    </cfRule>
  </conditionalFormatting>
  <conditionalFormatting sqref="M3987">
    <cfRule type="containsText" dxfId="7231" priority="7443" operator="containsText" text="Complete">
      <formula>NOT(ISERROR(SEARCH("Complete",M3987)))</formula>
    </cfRule>
  </conditionalFormatting>
  <conditionalFormatting sqref="I3988">
    <cfRule type="cellIs" dxfId="7230" priority="7442" operator="greaterThan">
      <formula>2.35</formula>
    </cfRule>
  </conditionalFormatting>
  <conditionalFormatting sqref="J3988">
    <cfRule type="notContainsBlanks" dxfId="7229" priority="7441">
      <formula>LEN(TRIM(J3988))&gt;0</formula>
    </cfRule>
  </conditionalFormatting>
  <conditionalFormatting sqref="K3988">
    <cfRule type="notContainsBlanks" dxfId="7228" priority="7440">
      <formula>LEN(TRIM(K3988))&gt;0</formula>
    </cfRule>
  </conditionalFormatting>
  <conditionalFormatting sqref="M3988">
    <cfRule type="containsText" dxfId="7227" priority="7439" operator="containsText" text="Complete">
      <formula>NOT(ISERROR(SEARCH("Complete",M3988)))</formula>
    </cfRule>
  </conditionalFormatting>
  <conditionalFormatting sqref="I3989">
    <cfRule type="cellIs" dxfId="7226" priority="7438" operator="greaterThan">
      <formula>2.35</formula>
    </cfRule>
  </conditionalFormatting>
  <conditionalFormatting sqref="J3989">
    <cfRule type="notContainsBlanks" dxfId="7225" priority="7437">
      <formula>LEN(TRIM(J3989))&gt;0</formula>
    </cfRule>
  </conditionalFormatting>
  <conditionalFormatting sqref="K3989">
    <cfRule type="notContainsBlanks" dxfId="7224" priority="7436">
      <formula>LEN(TRIM(K3989))&gt;0</formula>
    </cfRule>
  </conditionalFormatting>
  <conditionalFormatting sqref="M3989">
    <cfRule type="containsText" dxfId="7223" priority="7435" operator="containsText" text="Complete">
      <formula>NOT(ISERROR(SEARCH("Complete",M3989)))</formula>
    </cfRule>
  </conditionalFormatting>
  <conditionalFormatting sqref="I3990">
    <cfRule type="cellIs" dxfId="7222" priority="7434" operator="greaterThan">
      <formula>2.35</formula>
    </cfRule>
  </conditionalFormatting>
  <conditionalFormatting sqref="J3990">
    <cfRule type="notContainsBlanks" dxfId="7221" priority="7433">
      <formula>LEN(TRIM(J3990))&gt;0</formula>
    </cfRule>
  </conditionalFormatting>
  <conditionalFormatting sqref="K3990">
    <cfRule type="notContainsBlanks" dxfId="7220" priority="7432">
      <formula>LEN(TRIM(K3990))&gt;0</formula>
    </cfRule>
  </conditionalFormatting>
  <conditionalFormatting sqref="M3990">
    <cfRule type="containsText" dxfId="7219" priority="7431" operator="containsText" text="Complete">
      <formula>NOT(ISERROR(SEARCH("Complete",M3990)))</formula>
    </cfRule>
  </conditionalFormatting>
  <conditionalFormatting sqref="I3991">
    <cfRule type="cellIs" dxfId="7218" priority="7430" operator="greaterThan">
      <formula>2.35</formula>
    </cfRule>
  </conditionalFormatting>
  <conditionalFormatting sqref="J3991">
    <cfRule type="notContainsBlanks" dxfId="7217" priority="7429">
      <formula>LEN(TRIM(J3991))&gt;0</formula>
    </cfRule>
  </conditionalFormatting>
  <conditionalFormatting sqref="K3991">
    <cfRule type="notContainsBlanks" dxfId="7216" priority="7428">
      <formula>LEN(TRIM(K3991))&gt;0</formula>
    </cfRule>
  </conditionalFormatting>
  <conditionalFormatting sqref="M3991">
    <cfRule type="containsText" dxfId="7215" priority="7427" operator="containsText" text="Complete">
      <formula>NOT(ISERROR(SEARCH("Complete",M3991)))</formula>
    </cfRule>
  </conditionalFormatting>
  <conditionalFormatting sqref="I3992">
    <cfRule type="cellIs" dxfId="7214" priority="7426" operator="greaterThan">
      <formula>2.35</formula>
    </cfRule>
  </conditionalFormatting>
  <conditionalFormatting sqref="J3992">
    <cfRule type="notContainsBlanks" dxfId="7213" priority="7425">
      <formula>LEN(TRIM(J3992))&gt;0</formula>
    </cfRule>
  </conditionalFormatting>
  <conditionalFormatting sqref="K3992">
    <cfRule type="notContainsBlanks" dxfId="7212" priority="7424">
      <formula>LEN(TRIM(K3992))&gt;0</formula>
    </cfRule>
  </conditionalFormatting>
  <conditionalFormatting sqref="M3992">
    <cfRule type="containsText" dxfId="7211" priority="7423" operator="containsText" text="Complete">
      <formula>NOT(ISERROR(SEARCH("Complete",M3992)))</formula>
    </cfRule>
  </conditionalFormatting>
  <conditionalFormatting sqref="I3993">
    <cfRule type="cellIs" dxfId="7210" priority="7422" operator="greaterThan">
      <formula>2.35</formula>
    </cfRule>
  </conditionalFormatting>
  <conditionalFormatting sqref="J3993">
    <cfRule type="notContainsBlanks" dxfId="7209" priority="7421">
      <formula>LEN(TRIM(J3993))&gt;0</formula>
    </cfRule>
  </conditionalFormatting>
  <conditionalFormatting sqref="K3993">
    <cfRule type="notContainsBlanks" dxfId="7208" priority="7420">
      <formula>LEN(TRIM(K3993))&gt;0</formula>
    </cfRule>
  </conditionalFormatting>
  <conditionalFormatting sqref="M3993">
    <cfRule type="containsText" dxfId="7207" priority="7419" operator="containsText" text="Complete">
      <formula>NOT(ISERROR(SEARCH("Complete",M3993)))</formula>
    </cfRule>
  </conditionalFormatting>
  <conditionalFormatting sqref="I3994">
    <cfRule type="cellIs" dxfId="7206" priority="7418" operator="greaterThan">
      <formula>2.35</formula>
    </cfRule>
  </conditionalFormatting>
  <conditionalFormatting sqref="J3994">
    <cfRule type="notContainsBlanks" dxfId="7205" priority="7417">
      <formula>LEN(TRIM(J3994))&gt;0</formula>
    </cfRule>
  </conditionalFormatting>
  <conditionalFormatting sqref="K3994">
    <cfRule type="notContainsBlanks" dxfId="7204" priority="7416">
      <formula>LEN(TRIM(K3994))&gt;0</formula>
    </cfRule>
  </conditionalFormatting>
  <conditionalFormatting sqref="M3994">
    <cfRule type="containsText" dxfId="7203" priority="7415" operator="containsText" text="Complete">
      <formula>NOT(ISERROR(SEARCH("Complete",M3994)))</formula>
    </cfRule>
  </conditionalFormatting>
  <conditionalFormatting sqref="I3995">
    <cfRule type="cellIs" dxfId="7202" priority="7414" operator="greaterThan">
      <formula>2.35</formula>
    </cfRule>
  </conditionalFormatting>
  <conditionalFormatting sqref="J3995">
    <cfRule type="notContainsBlanks" dxfId="7201" priority="7413">
      <formula>LEN(TRIM(J3995))&gt;0</formula>
    </cfRule>
  </conditionalFormatting>
  <conditionalFormatting sqref="K3995">
    <cfRule type="notContainsBlanks" dxfId="7200" priority="7412">
      <formula>LEN(TRIM(K3995))&gt;0</formula>
    </cfRule>
  </conditionalFormatting>
  <conditionalFormatting sqref="M3995">
    <cfRule type="containsText" dxfId="7199" priority="7411" operator="containsText" text="Complete">
      <formula>NOT(ISERROR(SEARCH("Complete",M3995)))</formula>
    </cfRule>
  </conditionalFormatting>
  <conditionalFormatting sqref="I3996">
    <cfRule type="cellIs" dxfId="7198" priority="7410" operator="greaterThan">
      <formula>2.35</formula>
    </cfRule>
  </conditionalFormatting>
  <conditionalFormatting sqref="J3996">
    <cfRule type="notContainsBlanks" dxfId="7197" priority="7409">
      <formula>LEN(TRIM(J3996))&gt;0</formula>
    </cfRule>
  </conditionalFormatting>
  <conditionalFormatting sqref="K3996">
    <cfRule type="notContainsBlanks" dxfId="7196" priority="7408">
      <formula>LEN(TRIM(K3996))&gt;0</formula>
    </cfRule>
  </conditionalFormatting>
  <conditionalFormatting sqref="M3996">
    <cfRule type="containsText" dxfId="7195" priority="7407" operator="containsText" text="Complete">
      <formula>NOT(ISERROR(SEARCH("Complete",M3996)))</formula>
    </cfRule>
  </conditionalFormatting>
  <conditionalFormatting sqref="I3997">
    <cfRule type="cellIs" dxfId="7194" priority="7406" operator="greaterThan">
      <formula>2.35</formula>
    </cfRule>
  </conditionalFormatting>
  <conditionalFormatting sqref="J3997">
    <cfRule type="notContainsBlanks" dxfId="7193" priority="7405">
      <formula>LEN(TRIM(J3997))&gt;0</formula>
    </cfRule>
  </conditionalFormatting>
  <conditionalFormatting sqref="K3997">
    <cfRule type="notContainsBlanks" dxfId="7192" priority="7404">
      <formula>LEN(TRIM(K3997))&gt;0</formula>
    </cfRule>
  </conditionalFormatting>
  <conditionalFormatting sqref="M3997">
    <cfRule type="containsText" dxfId="7191" priority="7403" operator="containsText" text="Complete">
      <formula>NOT(ISERROR(SEARCH("Complete",M3997)))</formula>
    </cfRule>
  </conditionalFormatting>
  <conditionalFormatting sqref="I3998">
    <cfRule type="cellIs" dxfId="7190" priority="7402" operator="greaterThan">
      <formula>2.35</formula>
    </cfRule>
  </conditionalFormatting>
  <conditionalFormatting sqref="J3998">
    <cfRule type="notContainsBlanks" dxfId="7189" priority="7401">
      <formula>LEN(TRIM(J3998))&gt;0</formula>
    </cfRule>
  </conditionalFormatting>
  <conditionalFormatting sqref="K3998">
    <cfRule type="notContainsBlanks" dxfId="7188" priority="7400">
      <formula>LEN(TRIM(K3998))&gt;0</formula>
    </cfRule>
  </conditionalFormatting>
  <conditionalFormatting sqref="M3998">
    <cfRule type="containsText" dxfId="7187" priority="7399" operator="containsText" text="Complete">
      <formula>NOT(ISERROR(SEARCH("Complete",M3998)))</formula>
    </cfRule>
  </conditionalFormatting>
  <conditionalFormatting sqref="I3999">
    <cfRule type="cellIs" dxfId="7186" priority="7398" operator="greaterThan">
      <formula>2.35</formula>
    </cfRule>
  </conditionalFormatting>
  <conditionalFormatting sqref="J3999">
    <cfRule type="notContainsBlanks" dxfId="7185" priority="7397">
      <formula>LEN(TRIM(J3999))&gt;0</formula>
    </cfRule>
  </conditionalFormatting>
  <conditionalFormatting sqref="K3999">
    <cfRule type="notContainsBlanks" dxfId="7184" priority="7396">
      <formula>LEN(TRIM(K3999))&gt;0</formula>
    </cfRule>
  </conditionalFormatting>
  <conditionalFormatting sqref="M3999">
    <cfRule type="containsText" dxfId="7183" priority="7395" operator="containsText" text="Complete">
      <formula>NOT(ISERROR(SEARCH("Complete",M3999)))</formula>
    </cfRule>
  </conditionalFormatting>
  <conditionalFormatting sqref="I4000">
    <cfRule type="cellIs" dxfId="7182" priority="7394" operator="greaterThan">
      <formula>2.35</formula>
    </cfRule>
  </conditionalFormatting>
  <conditionalFormatting sqref="J4000">
    <cfRule type="notContainsBlanks" dxfId="7181" priority="7393">
      <formula>LEN(TRIM(J4000))&gt;0</formula>
    </cfRule>
  </conditionalFormatting>
  <conditionalFormatting sqref="K4000">
    <cfRule type="notContainsBlanks" dxfId="7180" priority="7392">
      <formula>LEN(TRIM(K4000))&gt;0</formula>
    </cfRule>
  </conditionalFormatting>
  <conditionalFormatting sqref="M4000">
    <cfRule type="containsText" dxfId="7179" priority="7391" operator="containsText" text="Complete">
      <formula>NOT(ISERROR(SEARCH("Complete",M4000)))</formula>
    </cfRule>
  </conditionalFormatting>
  <conditionalFormatting sqref="I4001">
    <cfRule type="cellIs" dxfId="7178" priority="7390" operator="greaterThan">
      <formula>2.35</formula>
    </cfRule>
  </conditionalFormatting>
  <conditionalFormatting sqref="J4001">
    <cfRule type="notContainsBlanks" dxfId="7177" priority="7389">
      <formula>LEN(TRIM(J4001))&gt;0</formula>
    </cfRule>
  </conditionalFormatting>
  <conditionalFormatting sqref="K4001">
    <cfRule type="notContainsBlanks" dxfId="7176" priority="7388">
      <formula>LEN(TRIM(K4001))&gt;0</formula>
    </cfRule>
  </conditionalFormatting>
  <conditionalFormatting sqref="M4001">
    <cfRule type="containsText" dxfId="7175" priority="7387" operator="containsText" text="Complete">
      <formula>NOT(ISERROR(SEARCH("Complete",M4001)))</formula>
    </cfRule>
  </conditionalFormatting>
  <conditionalFormatting sqref="I4002">
    <cfRule type="cellIs" dxfId="7174" priority="7386" operator="greaterThan">
      <formula>2.35</formula>
    </cfRule>
  </conditionalFormatting>
  <conditionalFormatting sqref="J4002">
    <cfRule type="notContainsBlanks" dxfId="7173" priority="7385">
      <formula>LEN(TRIM(J4002))&gt;0</formula>
    </cfRule>
  </conditionalFormatting>
  <conditionalFormatting sqref="K4002">
    <cfRule type="notContainsBlanks" dxfId="7172" priority="7384">
      <formula>LEN(TRIM(K4002))&gt;0</formula>
    </cfRule>
  </conditionalFormatting>
  <conditionalFormatting sqref="M4002">
    <cfRule type="containsText" dxfId="7171" priority="7383" operator="containsText" text="Complete">
      <formula>NOT(ISERROR(SEARCH("Complete",M4002)))</formula>
    </cfRule>
  </conditionalFormatting>
  <conditionalFormatting sqref="I4003">
    <cfRule type="cellIs" dxfId="7170" priority="7382" operator="greaterThan">
      <formula>2.35</formula>
    </cfRule>
  </conditionalFormatting>
  <conditionalFormatting sqref="J4003">
    <cfRule type="notContainsBlanks" dxfId="7169" priority="7381">
      <formula>LEN(TRIM(J4003))&gt;0</formula>
    </cfRule>
  </conditionalFormatting>
  <conditionalFormatting sqref="K4003">
    <cfRule type="notContainsBlanks" dxfId="7168" priority="7380">
      <formula>LEN(TRIM(K4003))&gt;0</formula>
    </cfRule>
  </conditionalFormatting>
  <conditionalFormatting sqref="M4003">
    <cfRule type="containsText" dxfId="7167" priority="7379" operator="containsText" text="Complete">
      <formula>NOT(ISERROR(SEARCH("Complete",M4003)))</formula>
    </cfRule>
  </conditionalFormatting>
  <conditionalFormatting sqref="I4004">
    <cfRule type="cellIs" dxfId="7166" priority="7378" operator="greaterThan">
      <formula>2.35</formula>
    </cfRule>
  </conditionalFormatting>
  <conditionalFormatting sqref="J4004">
    <cfRule type="notContainsBlanks" dxfId="7165" priority="7377">
      <formula>LEN(TRIM(J4004))&gt;0</formula>
    </cfRule>
  </conditionalFormatting>
  <conditionalFormatting sqref="K4004">
    <cfRule type="notContainsBlanks" dxfId="7164" priority="7376">
      <formula>LEN(TRIM(K4004))&gt;0</formula>
    </cfRule>
  </conditionalFormatting>
  <conditionalFormatting sqref="M4004">
    <cfRule type="containsText" dxfId="7163" priority="7375" operator="containsText" text="Complete">
      <formula>NOT(ISERROR(SEARCH("Complete",M4004)))</formula>
    </cfRule>
  </conditionalFormatting>
  <conditionalFormatting sqref="I4005">
    <cfRule type="cellIs" dxfId="7162" priority="7374" operator="greaterThan">
      <formula>2.35</formula>
    </cfRule>
  </conditionalFormatting>
  <conditionalFormatting sqref="J4005">
    <cfRule type="notContainsBlanks" dxfId="7161" priority="7373">
      <formula>LEN(TRIM(J4005))&gt;0</formula>
    </cfRule>
  </conditionalFormatting>
  <conditionalFormatting sqref="K4005">
    <cfRule type="notContainsBlanks" dxfId="7160" priority="7372">
      <formula>LEN(TRIM(K4005))&gt;0</formula>
    </cfRule>
  </conditionalFormatting>
  <conditionalFormatting sqref="M4005">
    <cfRule type="containsText" dxfId="7159" priority="7371" operator="containsText" text="Complete">
      <formula>NOT(ISERROR(SEARCH("Complete",M4005)))</formula>
    </cfRule>
  </conditionalFormatting>
  <conditionalFormatting sqref="I4006">
    <cfRule type="cellIs" dxfId="7158" priority="7370" operator="greaterThan">
      <formula>2.35</formula>
    </cfRule>
  </conditionalFormatting>
  <conditionalFormatting sqref="J4006">
    <cfRule type="notContainsBlanks" dxfId="7157" priority="7369">
      <formula>LEN(TRIM(J4006))&gt;0</formula>
    </cfRule>
  </conditionalFormatting>
  <conditionalFormatting sqref="K4006">
    <cfRule type="notContainsBlanks" dxfId="7156" priority="7368">
      <formula>LEN(TRIM(K4006))&gt;0</formula>
    </cfRule>
  </conditionalFormatting>
  <conditionalFormatting sqref="M4006">
    <cfRule type="containsText" dxfId="7155" priority="7367" operator="containsText" text="Complete">
      <formula>NOT(ISERROR(SEARCH("Complete",M4006)))</formula>
    </cfRule>
  </conditionalFormatting>
  <conditionalFormatting sqref="I4007">
    <cfRule type="cellIs" dxfId="7154" priority="7366" operator="greaterThan">
      <formula>2.35</formula>
    </cfRule>
  </conditionalFormatting>
  <conditionalFormatting sqref="J4007">
    <cfRule type="notContainsBlanks" dxfId="7153" priority="7365">
      <formula>LEN(TRIM(J4007))&gt;0</formula>
    </cfRule>
  </conditionalFormatting>
  <conditionalFormatting sqref="K4007">
    <cfRule type="notContainsBlanks" dxfId="7152" priority="7364">
      <formula>LEN(TRIM(K4007))&gt;0</formula>
    </cfRule>
  </conditionalFormatting>
  <conditionalFormatting sqref="M4007">
    <cfRule type="containsText" dxfId="7151" priority="7363" operator="containsText" text="Complete">
      <formula>NOT(ISERROR(SEARCH("Complete",M4007)))</formula>
    </cfRule>
  </conditionalFormatting>
  <conditionalFormatting sqref="I4008">
    <cfRule type="cellIs" dxfId="7150" priority="7362" operator="greaterThan">
      <formula>2.35</formula>
    </cfRule>
  </conditionalFormatting>
  <conditionalFormatting sqref="J4008">
    <cfRule type="notContainsBlanks" dxfId="7149" priority="7361">
      <formula>LEN(TRIM(J4008))&gt;0</formula>
    </cfRule>
  </conditionalFormatting>
  <conditionalFormatting sqref="K4008">
    <cfRule type="notContainsBlanks" dxfId="7148" priority="7360">
      <formula>LEN(TRIM(K4008))&gt;0</formula>
    </cfRule>
  </conditionalFormatting>
  <conditionalFormatting sqref="M4008">
    <cfRule type="containsText" dxfId="7147" priority="7359" operator="containsText" text="Complete">
      <formula>NOT(ISERROR(SEARCH("Complete",M4008)))</formula>
    </cfRule>
  </conditionalFormatting>
  <conditionalFormatting sqref="I4009">
    <cfRule type="cellIs" dxfId="7146" priority="7358" operator="greaterThan">
      <formula>2.35</formula>
    </cfRule>
  </conditionalFormatting>
  <conditionalFormatting sqref="J4009">
    <cfRule type="notContainsBlanks" dxfId="7145" priority="7357">
      <formula>LEN(TRIM(J4009))&gt;0</formula>
    </cfRule>
  </conditionalFormatting>
  <conditionalFormatting sqref="K4009">
    <cfRule type="notContainsBlanks" dxfId="7144" priority="7356">
      <formula>LEN(TRIM(K4009))&gt;0</formula>
    </cfRule>
  </conditionalFormatting>
  <conditionalFormatting sqref="M4009">
    <cfRule type="containsText" dxfId="7143" priority="7355" operator="containsText" text="Complete">
      <formula>NOT(ISERROR(SEARCH("Complete",M4009)))</formula>
    </cfRule>
  </conditionalFormatting>
  <conditionalFormatting sqref="I4010">
    <cfRule type="cellIs" dxfId="7142" priority="7354" operator="greaterThan">
      <formula>2.35</formula>
    </cfRule>
  </conditionalFormatting>
  <conditionalFormatting sqref="J4010">
    <cfRule type="notContainsBlanks" dxfId="7141" priority="7353">
      <formula>LEN(TRIM(J4010))&gt;0</formula>
    </cfRule>
  </conditionalFormatting>
  <conditionalFormatting sqref="K4010">
    <cfRule type="notContainsBlanks" dxfId="7140" priority="7352">
      <formula>LEN(TRIM(K4010))&gt;0</formula>
    </cfRule>
  </conditionalFormatting>
  <conditionalFormatting sqref="M4010">
    <cfRule type="containsText" dxfId="7139" priority="7351" operator="containsText" text="Complete">
      <formula>NOT(ISERROR(SEARCH("Complete",M4010)))</formula>
    </cfRule>
  </conditionalFormatting>
  <conditionalFormatting sqref="I4011">
    <cfRule type="cellIs" dxfId="7138" priority="7350" operator="greaterThan">
      <formula>2.35</formula>
    </cfRule>
  </conditionalFormatting>
  <conditionalFormatting sqref="J4011">
    <cfRule type="notContainsBlanks" dxfId="7137" priority="7349">
      <formula>LEN(TRIM(J4011))&gt;0</formula>
    </cfRule>
  </conditionalFormatting>
  <conditionalFormatting sqref="K4011">
    <cfRule type="notContainsBlanks" dxfId="7136" priority="7348">
      <formula>LEN(TRIM(K4011))&gt;0</formula>
    </cfRule>
  </conditionalFormatting>
  <conditionalFormatting sqref="M4011">
    <cfRule type="containsText" dxfId="7135" priority="7347" operator="containsText" text="Complete">
      <formula>NOT(ISERROR(SEARCH("Complete",M4011)))</formula>
    </cfRule>
  </conditionalFormatting>
  <conditionalFormatting sqref="I4012">
    <cfRule type="cellIs" dxfId="7134" priority="7346" operator="greaterThan">
      <formula>2.35</formula>
    </cfRule>
  </conditionalFormatting>
  <conditionalFormatting sqref="J4012">
    <cfRule type="notContainsBlanks" dxfId="7133" priority="7345">
      <formula>LEN(TRIM(J4012))&gt;0</formula>
    </cfRule>
  </conditionalFormatting>
  <conditionalFormatting sqref="K4012">
    <cfRule type="notContainsBlanks" dxfId="7132" priority="7344">
      <formula>LEN(TRIM(K4012))&gt;0</formula>
    </cfRule>
  </conditionalFormatting>
  <conditionalFormatting sqref="M4012">
    <cfRule type="containsText" dxfId="7131" priority="7343" operator="containsText" text="Complete">
      <formula>NOT(ISERROR(SEARCH("Complete",M4012)))</formula>
    </cfRule>
  </conditionalFormatting>
  <conditionalFormatting sqref="I4013">
    <cfRule type="cellIs" dxfId="7130" priority="7342" operator="greaterThan">
      <formula>2.35</formula>
    </cfRule>
  </conditionalFormatting>
  <conditionalFormatting sqref="J4013">
    <cfRule type="notContainsBlanks" dxfId="7129" priority="7341">
      <formula>LEN(TRIM(J4013))&gt;0</formula>
    </cfRule>
  </conditionalFormatting>
  <conditionalFormatting sqref="K4013">
    <cfRule type="notContainsBlanks" dxfId="7128" priority="7340">
      <formula>LEN(TRIM(K4013))&gt;0</formula>
    </cfRule>
  </conditionalFormatting>
  <conditionalFormatting sqref="M4013">
    <cfRule type="containsText" dxfId="7127" priority="7339" operator="containsText" text="Complete">
      <formula>NOT(ISERROR(SEARCH("Complete",M4013)))</formula>
    </cfRule>
  </conditionalFormatting>
  <conditionalFormatting sqref="I4014">
    <cfRule type="cellIs" dxfId="7126" priority="7338" operator="greaterThan">
      <formula>2.35</formula>
    </cfRule>
  </conditionalFormatting>
  <conditionalFormatting sqref="J4014">
    <cfRule type="notContainsBlanks" dxfId="7125" priority="7337">
      <formula>LEN(TRIM(J4014))&gt;0</formula>
    </cfRule>
  </conditionalFormatting>
  <conditionalFormatting sqref="K4014">
    <cfRule type="notContainsBlanks" dxfId="7124" priority="7336">
      <formula>LEN(TRIM(K4014))&gt;0</formula>
    </cfRule>
  </conditionalFormatting>
  <conditionalFormatting sqref="M4014">
    <cfRule type="containsText" dxfId="7123" priority="7335" operator="containsText" text="Complete">
      <formula>NOT(ISERROR(SEARCH("Complete",M4014)))</formula>
    </cfRule>
  </conditionalFormatting>
  <conditionalFormatting sqref="I4015">
    <cfRule type="cellIs" dxfId="7122" priority="7334" operator="greaterThan">
      <formula>2.35</formula>
    </cfRule>
  </conditionalFormatting>
  <conditionalFormatting sqref="J4015">
    <cfRule type="notContainsBlanks" dxfId="7121" priority="7333">
      <formula>LEN(TRIM(J4015))&gt;0</formula>
    </cfRule>
  </conditionalFormatting>
  <conditionalFormatting sqref="K4015">
    <cfRule type="notContainsBlanks" dxfId="7120" priority="7332">
      <formula>LEN(TRIM(K4015))&gt;0</formula>
    </cfRule>
  </conditionalFormatting>
  <conditionalFormatting sqref="M4015">
    <cfRule type="containsText" dxfId="7119" priority="7331" operator="containsText" text="Complete">
      <formula>NOT(ISERROR(SEARCH("Complete",M4015)))</formula>
    </cfRule>
  </conditionalFormatting>
  <conditionalFormatting sqref="I4016">
    <cfRule type="cellIs" dxfId="7118" priority="7330" operator="greaterThan">
      <formula>2.35</formula>
    </cfRule>
  </conditionalFormatting>
  <conditionalFormatting sqref="J4016">
    <cfRule type="notContainsBlanks" dxfId="7117" priority="7329">
      <formula>LEN(TRIM(J4016))&gt;0</formula>
    </cfRule>
  </conditionalFormatting>
  <conditionalFormatting sqref="K4016">
    <cfRule type="notContainsBlanks" dxfId="7116" priority="7328">
      <formula>LEN(TRIM(K4016))&gt;0</formula>
    </cfRule>
  </conditionalFormatting>
  <conditionalFormatting sqref="M4016">
    <cfRule type="containsText" dxfId="7115" priority="7327" operator="containsText" text="Complete">
      <formula>NOT(ISERROR(SEARCH("Complete",M4016)))</formula>
    </cfRule>
  </conditionalFormatting>
  <conditionalFormatting sqref="I4017">
    <cfRule type="cellIs" dxfId="7114" priority="7326" operator="greaterThan">
      <formula>2.35</formula>
    </cfRule>
  </conditionalFormatting>
  <conditionalFormatting sqref="J4017">
    <cfRule type="notContainsBlanks" dxfId="7113" priority="7325">
      <formula>LEN(TRIM(J4017))&gt;0</formula>
    </cfRule>
  </conditionalFormatting>
  <conditionalFormatting sqref="K4017">
    <cfRule type="notContainsBlanks" dxfId="7112" priority="7324">
      <formula>LEN(TRIM(K4017))&gt;0</formula>
    </cfRule>
  </conditionalFormatting>
  <conditionalFormatting sqref="M4017">
    <cfRule type="containsText" dxfId="7111" priority="7323" operator="containsText" text="Complete">
      <formula>NOT(ISERROR(SEARCH("Complete",M4017)))</formula>
    </cfRule>
  </conditionalFormatting>
  <conditionalFormatting sqref="I4018">
    <cfRule type="cellIs" dxfId="7110" priority="7322" operator="greaterThan">
      <formula>2.35</formula>
    </cfRule>
  </conditionalFormatting>
  <conditionalFormatting sqref="J4018">
    <cfRule type="notContainsBlanks" dxfId="7109" priority="7321">
      <formula>LEN(TRIM(J4018))&gt;0</formula>
    </cfRule>
  </conditionalFormatting>
  <conditionalFormatting sqref="K4018">
    <cfRule type="notContainsBlanks" dxfId="7108" priority="7320">
      <formula>LEN(TRIM(K4018))&gt;0</formula>
    </cfRule>
  </conditionalFormatting>
  <conditionalFormatting sqref="M4018">
    <cfRule type="containsText" dxfId="7107" priority="7319" operator="containsText" text="Complete">
      <formula>NOT(ISERROR(SEARCH("Complete",M4018)))</formula>
    </cfRule>
  </conditionalFormatting>
  <conditionalFormatting sqref="I4019">
    <cfRule type="cellIs" dxfId="7106" priority="7318" operator="greaterThan">
      <formula>2.35</formula>
    </cfRule>
  </conditionalFormatting>
  <conditionalFormatting sqref="J4019">
    <cfRule type="notContainsBlanks" dxfId="7105" priority="7317">
      <formula>LEN(TRIM(J4019))&gt;0</formula>
    </cfRule>
  </conditionalFormatting>
  <conditionalFormatting sqref="K4019">
    <cfRule type="notContainsBlanks" dxfId="7104" priority="7316">
      <formula>LEN(TRIM(K4019))&gt;0</formula>
    </cfRule>
  </conditionalFormatting>
  <conditionalFormatting sqref="M4019">
    <cfRule type="containsText" dxfId="7103" priority="7315" operator="containsText" text="Complete">
      <formula>NOT(ISERROR(SEARCH("Complete",M4019)))</formula>
    </cfRule>
  </conditionalFormatting>
  <conditionalFormatting sqref="I4020">
    <cfRule type="cellIs" dxfId="7102" priority="7314" operator="greaterThan">
      <formula>2.35</formula>
    </cfRule>
  </conditionalFormatting>
  <conditionalFormatting sqref="J4020">
    <cfRule type="notContainsBlanks" dxfId="7101" priority="7313">
      <formula>LEN(TRIM(J4020))&gt;0</formula>
    </cfRule>
  </conditionalFormatting>
  <conditionalFormatting sqref="K4020">
    <cfRule type="notContainsBlanks" dxfId="7100" priority="7312">
      <formula>LEN(TRIM(K4020))&gt;0</formula>
    </cfRule>
  </conditionalFormatting>
  <conditionalFormatting sqref="M4020">
    <cfRule type="containsText" dxfId="7099" priority="7311" operator="containsText" text="Complete">
      <formula>NOT(ISERROR(SEARCH("Complete",M4020)))</formula>
    </cfRule>
  </conditionalFormatting>
  <conditionalFormatting sqref="I4021">
    <cfRule type="cellIs" dxfId="7098" priority="7310" operator="greaterThan">
      <formula>2.35</formula>
    </cfRule>
  </conditionalFormatting>
  <conditionalFormatting sqref="J4021">
    <cfRule type="notContainsBlanks" dxfId="7097" priority="7309">
      <formula>LEN(TRIM(J4021))&gt;0</formula>
    </cfRule>
  </conditionalFormatting>
  <conditionalFormatting sqref="K4021">
    <cfRule type="notContainsBlanks" dxfId="7096" priority="7308">
      <formula>LEN(TRIM(K4021))&gt;0</formula>
    </cfRule>
  </conditionalFormatting>
  <conditionalFormatting sqref="M4021">
    <cfRule type="containsText" dxfId="7095" priority="7307" operator="containsText" text="Complete">
      <formula>NOT(ISERROR(SEARCH("Complete",M4021)))</formula>
    </cfRule>
  </conditionalFormatting>
  <conditionalFormatting sqref="I4022">
    <cfRule type="cellIs" dxfId="7094" priority="7306" operator="greaterThan">
      <formula>2.35</formula>
    </cfRule>
  </conditionalFormatting>
  <conditionalFormatting sqref="J4022">
    <cfRule type="notContainsBlanks" dxfId="7093" priority="7305">
      <formula>LEN(TRIM(J4022))&gt;0</formula>
    </cfRule>
  </conditionalFormatting>
  <conditionalFormatting sqref="K4022">
    <cfRule type="notContainsBlanks" dxfId="7092" priority="7304">
      <formula>LEN(TRIM(K4022))&gt;0</formula>
    </cfRule>
  </conditionalFormatting>
  <conditionalFormatting sqref="M4022">
    <cfRule type="containsText" dxfId="7091" priority="7303" operator="containsText" text="Complete">
      <formula>NOT(ISERROR(SEARCH("Complete",M4022)))</formula>
    </cfRule>
  </conditionalFormatting>
  <conditionalFormatting sqref="I4023">
    <cfRule type="cellIs" dxfId="7090" priority="7302" operator="greaterThan">
      <formula>2.35</formula>
    </cfRule>
  </conditionalFormatting>
  <conditionalFormatting sqref="J4023">
    <cfRule type="notContainsBlanks" dxfId="7089" priority="7301">
      <formula>LEN(TRIM(J4023))&gt;0</formula>
    </cfRule>
  </conditionalFormatting>
  <conditionalFormatting sqref="K4023">
    <cfRule type="notContainsBlanks" dxfId="7088" priority="7300">
      <formula>LEN(TRIM(K4023))&gt;0</formula>
    </cfRule>
  </conditionalFormatting>
  <conditionalFormatting sqref="M4023">
    <cfRule type="containsText" dxfId="7087" priority="7299" operator="containsText" text="Complete">
      <formula>NOT(ISERROR(SEARCH("Complete",M4023)))</formula>
    </cfRule>
  </conditionalFormatting>
  <conditionalFormatting sqref="I4024">
    <cfRule type="cellIs" dxfId="7086" priority="7298" operator="greaterThan">
      <formula>2.35</formula>
    </cfRule>
  </conditionalFormatting>
  <conditionalFormatting sqref="J4024">
    <cfRule type="notContainsBlanks" dxfId="7085" priority="7297">
      <formula>LEN(TRIM(J4024))&gt;0</formula>
    </cfRule>
  </conditionalFormatting>
  <conditionalFormatting sqref="K4024">
    <cfRule type="notContainsBlanks" dxfId="7084" priority="7296">
      <formula>LEN(TRIM(K4024))&gt;0</formula>
    </cfRule>
  </conditionalFormatting>
  <conditionalFormatting sqref="M4024">
    <cfRule type="containsText" dxfId="7083" priority="7295" operator="containsText" text="Complete">
      <formula>NOT(ISERROR(SEARCH("Complete",M4024)))</formula>
    </cfRule>
  </conditionalFormatting>
  <conditionalFormatting sqref="I4025">
    <cfRule type="cellIs" dxfId="7082" priority="7294" operator="greaterThan">
      <formula>2.35</formula>
    </cfRule>
  </conditionalFormatting>
  <conditionalFormatting sqref="J4025">
    <cfRule type="notContainsBlanks" dxfId="7081" priority="7293">
      <formula>LEN(TRIM(J4025))&gt;0</formula>
    </cfRule>
  </conditionalFormatting>
  <conditionalFormatting sqref="K4025">
    <cfRule type="notContainsBlanks" dxfId="7080" priority="7292">
      <formula>LEN(TRIM(K4025))&gt;0</formula>
    </cfRule>
  </conditionalFormatting>
  <conditionalFormatting sqref="M4025">
    <cfRule type="containsText" dxfId="7079" priority="7291" operator="containsText" text="Complete">
      <formula>NOT(ISERROR(SEARCH("Complete",M4025)))</formula>
    </cfRule>
  </conditionalFormatting>
  <conditionalFormatting sqref="I4026">
    <cfRule type="cellIs" dxfId="7078" priority="7290" operator="greaterThan">
      <formula>2.35</formula>
    </cfRule>
  </conditionalFormatting>
  <conditionalFormatting sqref="J4026">
    <cfRule type="notContainsBlanks" dxfId="7077" priority="7289">
      <formula>LEN(TRIM(J4026))&gt;0</formula>
    </cfRule>
  </conditionalFormatting>
  <conditionalFormatting sqref="K4026">
    <cfRule type="notContainsBlanks" dxfId="7076" priority="7288">
      <formula>LEN(TRIM(K4026))&gt;0</formula>
    </cfRule>
  </conditionalFormatting>
  <conditionalFormatting sqref="M4026">
    <cfRule type="containsText" dxfId="7075" priority="7287" operator="containsText" text="Complete">
      <formula>NOT(ISERROR(SEARCH("Complete",M4026)))</formula>
    </cfRule>
  </conditionalFormatting>
  <conditionalFormatting sqref="I4027">
    <cfRule type="cellIs" dxfId="7074" priority="7286" operator="greaterThan">
      <formula>2.35</formula>
    </cfRule>
  </conditionalFormatting>
  <conditionalFormatting sqref="J4027">
    <cfRule type="notContainsBlanks" dxfId="7073" priority="7285">
      <formula>LEN(TRIM(J4027))&gt;0</formula>
    </cfRule>
  </conditionalFormatting>
  <conditionalFormatting sqref="K4027">
    <cfRule type="notContainsBlanks" dxfId="7072" priority="7284">
      <formula>LEN(TRIM(K4027))&gt;0</formula>
    </cfRule>
  </conditionalFormatting>
  <conditionalFormatting sqref="M4027">
    <cfRule type="containsText" dxfId="7071" priority="7283" operator="containsText" text="Complete">
      <formula>NOT(ISERROR(SEARCH("Complete",M4027)))</formula>
    </cfRule>
  </conditionalFormatting>
  <conditionalFormatting sqref="I4028">
    <cfRule type="cellIs" dxfId="7070" priority="7282" operator="greaterThan">
      <formula>2.35</formula>
    </cfRule>
  </conditionalFormatting>
  <conditionalFormatting sqref="J4028">
    <cfRule type="notContainsBlanks" dxfId="7069" priority="7281">
      <formula>LEN(TRIM(J4028))&gt;0</formula>
    </cfRule>
  </conditionalFormatting>
  <conditionalFormatting sqref="K4028">
    <cfRule type="notContainsBlanks" dxfId="7068" priority="7280">
      <formula>LEN(TRIM(K4028))&gt;0</formula>
    </cfRule>
  </conditionalFormatting>
  <conditionalFormatting sqref="M4028">
    <cfRule type="containsText" dxfId="7067" priority="7279" operator="containsText" text="Complete">
      <formula>NOT(ISERROR(SEARCH("Complete",M4028)))</formula>
    </cfRule>
  </conditionalFormatting>
  <conditionalFormatting sqref="I4029">
    <cfRule type="cellIs" dxfId="7066" priority="7278" operator="greaterThan">
      <formula>2.35</formula>
    </cfRule>
  </conditionalFormatting>
  <conditionalFormatting sqref="J4029">
    <cfRule type="notContainsBlanks" dxfId="7065" priority="7277">
      <formula>LEN(TRIM(J4029))&gt;0</formula>
    </cfRule>
  </conditionalFormatting>
  <conditionalFormatting sqref="K4029">
    <cfRule type="notContainsBlanks" dxfId="7064" priority="7276">
      <formula>LEN(TRIM(K4029))&gt;0</formula>
    </cfRule>
  </conditionalFormatting>
  <conditionalFormatting sqref="M4029">
    <cfRule type="containsText" dxfId="7063" priority="7275" operator="containsText" text="Complete">
      <formula>NOT(ISERROR(SEARCH("Complete",M4029)))</formula>
    </cfRule>
  </conditionalFormatting>
  <conditionalFormatting sqref="I4030">
    <cfRule type="cellIs" dxfId="7062" priority="7274" operator="greaterThan">
      <formula>2.35</formula>
    </cfRule>
  </conditionalFormatting>
  <conditionalFormatting sqref="J4030">
    <cfRule type="notContainsBlanks" dxfId="7061" priority="7273">
      <formula>LEN(TRIM(J4030))&gt;0</formula>
    </cfRule>
  </conditionalFormatting>
  <conditionalFormatting sqref="K4030">
    <cfRule type="notContainsBlanks" dxfId="7060" priority="7272">
      <formula>LEN(TRIM(K4030))&gt;0</formula>
    </cfRule>
  </conditionalFormatting>
  <conditionalFormatting sqref="M4030">
    <cfRule type="containsText" dxfId="7059" priority="7271" operator="containsText" text="Complete">
      <formula>NOT(ISERROR(SEARCH("Complete",M4030)))</formula>
    </cfRule>
  </conditionalFormatting>
  <conditionalFormatting sqref="I4031">
    <cfRule type="cellIs" dxfId="7058" priority="7270" operator="greaterThan">
      <formula>2.35</formula>
    </cfRule>
  </conditionalFormatting>
  <conditionalFormatting sqref="J4031">
    <cfRule type="notContainsBlanks" dxfId="7057" priority="7269">
      <formula>LEN(TRIM(J4031))&gt;0</formula>
    </cfRule>
  </conditionalFormatting>
  <conditionalFormatting sqref="K4031">
    <cfRule type="notContainsBlanks" dxfId="7056" priority="7268">
      <formula>LEN(TRIM(K4031))&gt;0</formula>
    </cfRule>
  </conditionalFormatting>
  <conditionalFormatting sqref="M4031">
    <cfRule type="containsText" dxfId="7055" priority="7267" operator="containsText" text="Complete">
      <formula>NOT(ISERROR(SEARCH("Complete",M4031)))</formula>
    </cfRule>
  </conditionalFormatting>
  <conditionalFormatting sqref="I4032">
    <cfRule type="cellIs" dxfId="7054" priority="7266" operator="greaterThan">
      <formula>2.35</formula>
    </cfRule>
  </conditionalFormatting>
  <conditionalFormatting sqref="J4032">
    <cfRule type="notContainsBlanks" dxfId="7053" priority="7265">
      <formula>LEN(TRIM(J4032))&gt;0</formula>
    </cfRule>
  </conditionalFormatting>
  <conditionalFormatting sqref="K4032">
    <cfRule type="notContainsBlanks" dxfId="7052" priority="7264">
      <formula>LEN(TRIM(K4032))&gt;0</formula>
    </cfRule>
  </conditionalFormatting>
  <conditionalFormatting sqref="M4032">
    <cfRule type="containsText" dxfId="7051" priority="7263" operator="containsText" text="Complete">
      <formula>NOT(ISERROR(SEARCH("Complete",M4032)))</formula>
    </cfRule>
  </conditionalFormatting>
  <conditionalFormatting sqref="I4033">
    <cfRule type="cellIs" dxfId="7050" priority="7262" operator="greaterThan">
      <formula>2.35</formula>
    </cfRule>
  </conditionalFormatting>
  <conditionalFormatting sqref="J4033">
    <cfRule type="notContainsBlanks" dxfId="7049" priority="7261">
      <formula>LEN(TRIM(J4033))&gt;0</formula>
    </cfRule>
  </conditionalFormatting>
  <conditionalFormatting sqref="K4033">
    <cfRule type="notContainsBlanks" dxfId="7048" priority="7260">
      <formula>LEN(TRIM(K4033))&gt;0</formula>
    </cfRule>
  </conditionalFormatting>
  <conditionalFormatting sqref="M4033">
    <cfRule type="containsText" dxfId="7047" priority="7259" operator="containsText" text="Complete">
      <formula>NOT(ISERROR(SEARCH("Complete",M4033)))</formula>
    </cfRule>
  </conditionalFormatting>
  <conditionalFormatting sqref="I4034">
    <cfRule type="cellIs" dxfId="7046" priority="7258" operator="greaterThan">
      <formula>2.35</formula>
    </cfRule>
  </conditionalFormatting>
  <conditionalFormatting sqref="J4034">
    <cfRule type="notContainsBlanks" dxfId="7045" priority="7257">
      <formula>LEN(TRIM(J4034))&gt;0</formula>
    </cfRule>
  </conditionalFormatting>
  <conditionalFormatting sqref="K4034">
    <cfRule type="notContainsBlanks" dxfId="7044" priority="7256">
      <formula>LEN(TRIM(K4034))&gt;0</formula>
    </cfRule>
  </conditionalFormatting>
  <conditionalFormatting sqref="M4034">
    <cfRule type="containsText" dxfId="7043" priority="7255" operator="containsText" text="Complete">
      <formula>NOT(ISERROR(SEARCH("Complete",M4034)))</formula>
    </cfRule>
  </conditionalFormatting>
  <conditionalFormatting sqref="I4035">
    <cfRule type="cellIs" dxfId="7042" priority="7254" operator="greaterThan">
      <formula>2.35</formula>
    </cfRule>
  </conditionalFormatting>
  <conditionalFormatting sqref="J4035">
    <cfRule type="notContainsBlanks" dxfId="7041" priority="7253">
      <formula>LEN(TRIM(J4035))&gt;0</formula>
    </cfRule>
  </conditionalFormatting>
  <conditionalFormatting sqref="K4035">
    <cfRule type="notContainsBlanks" dxfId="7040" priority="7252">
      <formula>LEN(TRIM(K4035))&gt;0</formula>
    </cfRule>
  </conditionalFormatting>
  <conditionalFormatting sqref="M4035">
    <cfRule type="containsText" dxfId="7039" priority="7251" operator="containsText" text="Complete">
      <formula>NOT(ISERROR(SEARCH("Complete",M4035)))</formula>
    </cfRule>
  </conditionalFormatting>
  <conditionalFormatting sqref="I4036">
    <cfRule type="cellIs" dxfId="7038" priority="7250" operator="greaterThan">
      <formula>2.35</formula>
    </cfRule>
  </conditionalFormatting>
  <conditionalFormatting sqref="J4036">
    <cfRule type="notContainsBlanks" dxfId="7037" priority="7249">
      <formula>LEN(TRIM(J4036))&gt;0</formula>
    </cfRule>
  </conditionalFormatting>
  <conditionalFormatting sqref="K4036">
    <cfRule type="notContainsBlanks" dxfId="7036" priority="7248">
      <formula>LEN(TRIM(K4036))&gt;0</formula>
    </cfRule>
  </conditionalFormatting>
  <conditionalFormatting sqref="M4036">
    <cfRule type="containsText" dxfId="7035" priority="7247" operator="containsText" text="Complete">
      <formula>NOT(ISERROR(SEARCH("Complete",M4036)))</formula>
    </cfRule>
  </conditionalFormatting>
  <conditionalFormatting sqref="I4037">
    <cfRule type="cellIs" dxfId="7034" priority="7246" operator="greaterThan">
      <formula>2.35</formula>
    </cfRule>
  </conditionalFormatting>
  <conditionalFormatting sqref="J4037">
    <cfRule type="notContainsBlanks" dxfId="7033" priority="7245">
      <formula>LEN(TRIM(J4037))&gt;0</formula>
    </cfRule>
  </conditionalFormatting>
  <conditionalFormatting sqref="K4037">
    <cfRule type="notContainsBlanks" dxfId="7032" priority="7244">
      <formula>LEN(TRIM(K4037))&gt;0</formula>
    </cfRule>
  </conditionalFormatting>
  <conditionalFormatting sqref="M4037">
    <cfRule type="containsText" dxfId="7031" priority="7243" operator="containsText" text="Complete">
      <formula>NOT(ISERROR(SEARCH("Complete",M4037)))</formula>
    </cfRule>
  </conditionalFormatting>
  <conditionalFormatting sqref="I4038">
    <cfRule type="cellIs" dxfId="7030" priority="7242" operator="greaterThan">
      <formula>2.35</formula>
    </cfRule>
  </conditionalFormatting>
  <conditionalFormatting sqref="J4038">
    <cfRule type="notContainsBlanks" dxfId="7029" priority="7241">
      <formula>LEN(TRIM(J4038))&gt;0</formula>
    </cfRule>
  </conditionalFormatting>
  <conditionalFormatting sqref="K4038">
    <cfRule type="notContainsBlanks" dxfId="7028" priority="7240">
      <formula>LEN(TRIM(K4038))&gt;0</formula>
    </cfRule>
  </conditionalFormatting>
  <conditionalFormatting sqref="M4038">
    <cfRule type="containsText" dxfId="7027" priority="7239" operator="containsText" text="Complete">
      <formula>NOT(ISERROR(SEARCH("Complete",M4038)))</formula>
    </cfRule>
  </conditionalFormatting>
  <conditionalFormatting sqref="I4039">
    <cfRule type="cellIs" dxfId="7026" priority="7238" operator="greaterThan">
      <formula>2.35</formula>
    </cfRule>
  </conditionalFormatting>
  <conditionalFormatting sqref="J4039">
    <cfRule type="notContainsBlanks" dxfId="7025" priority="7237">
      <formula>LEN(TRIM(J4039))&gt;0</formula>
    </cfRule>
  </conditionalFormatting>
  <conditionalFormatting sqref="K4039">
    <cfRule type="notContainsBlanks" dxfId="7024" priority="7236">
      <formula>LEN(TRIM(K4039))&gt;0</formula>
    </cfRule>
  </conditionalFormatting>
  <conditionalFormatting sqref="M4039">
    <cfRule type="containsText" dxfId="7023" priority="7235" operator="containsText" text="Complete">
      <formula>NOT(ISERROR(SEARCH("Complete",M4039)))</formula>
    </cfRule>
  </conditionalFormatting>
  <conditionalFormatting sqref="I4040">
    <cfRule type="cellIs" dxfId="7022" priority="7234" operator="greaterThan">
      <formula>2.35</formula>
    </cfRule>
  </conditionalFormatting>
  <conditionalFormatting sqref="J4040">
    <cfRule type="notContainsBlanks" dxfId="7021" priority="7233">
      <formula>LEN(TRIM(J4040))&gt;0</formula>
    </cfRule>
  </conditionalFormatting>
  <conditionalFormatting sqref="K4040">
    <cfRule type="notContainsBlanks" dxfId="7020" priority="7232">
      <formula>LEN(TRIM(K4040))&gt;0</formula>
    </cfRule>
  </conditionalFormatting>
  <conditionalFormatting sqref="M4040">
    <cfRule type="containsText" dxfId="7019" priority="7231" operator="containsText" text="Complete">
      <formula>NOT(ISERROR(SEARCH("Complete",M4040)))</formula>
    </cfRule>
  </conditionalFormatting>
  <conditionalFormatting sqref="I4041">
    <cfRule type="cellIs" dxfId="7018" priority="7230" operator="greaterThan">
      <formula>2.35</formula>
    </cfRule>
  </conditionalFormatting>
  <conditionalFormatting sqref="J4041">
    <cfRule type="notContainsBlanks" dxfId="7017" priority="7229">
      <formula>LEN(TRIM(J4041))&gt;0</formula>
    </cfRule>
  </conditionalFormatting>
  <conditionalFormatting sqref="K4041">
    <cfRule type="notContainsBlanks" dxfId="7016" priority="7228">
      <formula>LEN(TRIM(K4041))&gt;0</formula>
    </cfRule>
  </conditionalFormatting>
  <conditionalFormatting sqref="M4041">
    <cfRule type="containsText" dxfId="7015" priority="7227" operator="containsText" text="Complete">
      <formula>NOT(ISERROR(SEARCH("Complete",M4041)))</formula>
    </cfRule>
  </conditionalFormatting>
  <conditionalFormatting sqref="I4042">
    <cfRule type="cellIs" dxfId="7014" priority="7226" operator="greaterThan">
      <formula>2.35</formula>
    </cfRule>
  </conditionalFormatting>
  <conditionalFormatting sqref="J4042">
    <cfRule type="notContainsBlanks" dxfId="7013" priority="7225">
      <formula>LEN(TRIM(J4042))&gt;0</formula>
    </cfRule>
  </conditionalFormatting>
  <conditionalFormatting sqref="K4042">
    <cfRule type="notContainsBlanks" dxfId="7012" priority="7224">
      <formula>LEN(TRIM(K4042))&gt;0</formula>
    </cfRule>
  </conditionalFormatting>
  <conditionalFormatting sqref="M4042">
    <cfRule type="containsText" dxfId="7011" priority="7223" operator="containsText" text="Complete">
      <formula>NOT(ISERROR(SEARCH("Complete",M4042)))</formula>
    </cfRule>
  </conditionalFormatting>
  <conditionalFormatting sqref="I4043">
    <cfRule type="cellIs" dxfId="7010" priority="7222" operator="greaterThan">
      <formula>2.35</formula>
    </cfRule>
  </conditionalFormatting>
  <conditionalFormatting sqref="J4043">
    <cfRule type="notContainsBlanks" dxfId="7009" priority="7221">
      <formula>LEN(TRIM(J4043))&gt;0</formula>
    </cfRule>
  </conditionalFormatting>
  <conditionalFormatting sqref="K4043">
    <cfRule type="notContainsBlanks" dxfId="7008" priority="7220">
      <formula>LEN(TRIM(K4043))&gt;0</formula>
    </cfRule>
  </conditionalFormatting>
  <conditionalFormatting sqref="M4043">
    <cfRule type="containsText" dxfId="7007" priority="7219" operator="containsText" text="Complete">
      <formula>NOT(ISERROR(SEARCH("Complete",M4043)))</formula>
    </cfRule>
  </conditionalFormatting>
  <conditionalFormatting sqref="I4044">
    <cfRule type="cellIs" dxfId="7006" priority="7218" operator="greaterThan">
      <formula>2.35</formula>
    </cfRule>
  </conditionalFormatting>
  <conditionalFormatting sqref="J4044">
    <cfRule type="notContainsBlanks" dxfId="7005" priority="7217">
      <formula>LEN(TRIM(J4044))&gt;0</formula>
    </cfRule>
  </conditionalFormatting>
  <conditionalFormatting sqref="K4044">
    <cfRule type="notContainsBlanks" dxfId="7004" priority="7216">
      <formula>LEN(TRIM(K4044))&gt;0</formula>
    </cfRule>
  </conditionalFormatting>
  <conditionalFormatting sqref="M4044">
    <cfRule type="containsText" dxfId="7003" priority="7215" operator="containsText" text="Complete">
      <formula>NOT(ISERROR(SEARCH("Complete",M4044)))</formula>
    </cfRule>
  </conditionalFormatting>
  <conditionalFormatting sqref="I4045">
    <cfRule type="cellIs" dxfId="7002" priority="7214" operator="greaterThan">
      <formula>2.35</formula>
    </cfRule>
  </conditionalFormatting>
  <conditionalFormatting sqref="J4045">
    <cfRule type="notContainsBlanks" dxfId="7001" priority="7213">
      <formula>LEN(TRIM(J4045))&gt;0</formula>
    </cfRule>
  </conditionalFormatting>
  <conditionalFormatting sqref="K4045">
    <cfRule type="notContainsBlanks" dxfId="7000" priority="7212">
      <formula>LEN(TRIM(K4045))&gt;0</formula>
    </cfRule>
  </conditionalFormatting>
  <conditionalFormatting sqref="M4045">
    <cfRule type="containsText" dxfId="6999" priority="7211" operator="containsText" text="Complete">
      <formula>NOT(ISERROR(SEARCH("Complete",M4045)))</formula>
    </cfRule>
  </conditionalFormatting>
  <conditionalFormatting sqref="I4046">
    <cfRule type="cellIs" dxfId="6998" priority="7210" operator="greaterThan">
      <formula>2.35</formula>
    </cfRule>
  </conditionalFormatting>
  <conditionalFormatting sqref="J4046">
    <cfRule type="notContainsBlanks" dxfId="6997" priority="7209">
      <formula>LEN(TRIM(J4046))&gt;0</formula>
    </cfRule>
  </conditionalFormatting>
  <conditionalFormatting sqref="K4046">
    <cfRule type="notContainsBlanks" dxfId="6996" priority="7208">
      <formula>LEN(TRIM(K4046))&gt;0</formula>
    </cfRule>
  </conditionalFormatting>
  <conditionalFormatting sqref="M4046">
    <cfRule type="containsText" dxfId="6995" priority="7207" operator="containsText" text="Complete">
      <formula>NOT(ISERROR(SEARCH("Complete",M4046)))</formula>
    </cfRule>
  </conditionalFormatting>
  <conditionalFormatting sqref="I4047">
    <cfRule type="cellIs" dxfId="6994" priority="7206" operator="greaterThan">
      <formula>2.35</formula>
    </cfRule>
  </conditionalFormatting>
  <conditionalFormatting sqref="J4047">
    <cfRule type="notContainsBlanks" dxfId="6993" priority="7205">
      <formula>LEN(TRIM(J4047))&gt;0</formula>
    </cfRule>
  </conditionalFormatting>
  <conditionalFormatting sqref="K4047">
    <cfRule type="notContainsBlanks" dxfId="6992" priority="7204">
      <formula>LEN(TRIM(K4047))&gt;0</formula>
    </cfRule>
  </conditionalFormatting>
  <conditionalFormatting sqref="M4047">
    <cfRule type="containsText" dxfId="6991" priority="7203" operator="containsText" text="Complete">
      <formula>NOT(ISERROR(SEARCH("Complete",M4047)))</formula>
    </cfRule>
  </conditionalFormatting>
  <conditionalFormatting sqref="I4048">
    <cfRule type="cellIs" dxfId="6990" priority="7202" operator="greaterThan">
      <formula>2.35</formula>
    </cfRule>
  </conditionalFormatting>
  <conditionalFormatting sqref="J4048">
    <cfRule type="notContainsBlanks" dxfId="6989" priority="7201">
      <formula>LEN(TRIM(J4048))&gt;0</formula>
    </cfRule>
  </conditionalFormatting>
  <conditionalFormatting sqref="K4048">
    <cfRule type="notContainsBlanks" dxfId="6988" priority="7200">
      <formula>LEN(TRIM(K4048))&gt;0</formula>
    </cfRule>
  </conditionalFormatting>
  <conditionalFormatting sqref="M4048">
    <cfRule type="containsText" dxfId="6987" priority="7199" operator="containsText" text="Complete">
      <formula>NOT(ISERROR(SEARCH("Complete",M4048)))</formula>
    </cfRule>
  </conditionalFormatting>
  <conditionalFormatting sqref="I4049">
    <cfRule type="cellIs" dxfId="6986" priority="7198" operator="greaterThan">
      <formula>2.35</formula>
    </cfRule>
  </conditionalFormatting>
  <conditionalFormatting sqref="J4049">
    <cfRule type="notContainsBlanks" dxfId="6985" priority="7197">
      <formula>LEN(TRIM(J4049))&gt;0</formula>
    </cfRule>
  </conditionalFormatting>
  <conditionalFormatting sqref="K4049">
    <cfRule type="notContainsBlanks" dxfId="6984" priority="7196">
      <formula>LEN(TRIM(K4049))&gt;0</formula>
    </cfRule>
  </conditionalFormatting>
  <conditionalFormatting sqref="M4049">
    <cfRule type="containsText" dxfId="6983" priority="7195" operator="containsText" text="Complete">
      <formula>NOT(ISERROR(SEARCH("Complete",M4049)))</formula>
    </cfRule>
  </conditionalFormatting>
  <conditionalFormatting sqref="I4050">
    <cfRule type="cellIs" dxfId="6982" priority="7194" operator="greaterThan">
      <formula>2.35</formula>
    </cfRule>
  </conditionalFormatting>
  <conditionalFormatting sqref="J4050">
    <cfRule type="notContainsBlanks" dxfId="6981" priority="7193">
      <formula>LEN(TRIM(J4050))&gt;0</formula>
    </cfRule>
  </conditionalFormatting>
  <conditionalFormatting sqref="K4050">
    <cfRule type="notContainsBlanks" dxfId="6980" priority="7192">
      <formula>LEN(TRIM(K4050))&gt;0</formula>
    </cfRule>
  </conditionalFormatting>
  <conditionalFormatting sqref="M4050">
    <cfRule type="containsText" dxfId="6979" priority="7191" operator="containsText" text="Complete">
      <formula>NOT(ISERROR(SEARCH("Complete",M4050)))</formula>
    </cfRule>
  </conditionalFormatting>
  <conditionalFormatting sqref="I4051">
    <cfRule type="cellIs" dxfId="6978" priority="7190" operator="greaterThan">
      <formula>2.35</formula>
    </cfRule>
  </conditionalFormatting>
  <conditionalFormatting sqref="J4051">
    <cfRule type="notContainsBlanks" dxfId="6977" priority="7189">
      <formula>LEN(TRIM(J4051))&gt;0</formula>
    </cfRule>
  </conditionalFormatting>
  <conditionalFormatting sqref="K4051">
    <cfRule type="notContainsBlanks" dxfId="6976" priority="7188">
      <formula>LEN(TRIM(K4051))&gt;0</formula>
    </cfRule>
  </conditionalFormatting>
  <conditionalFormatting sqref="M4051">
    <cfRule type="containsText" dxfId="6975" priority="7187" operator="containsText" text="Complete">
      <formula>NOT(ISERROR(SEARCH("Complete",M4051)))</formula>
    </cfRule>
  </conditionalFormatting>
  <conditionalFormatting sqref="I4052">
    <cfRule type="cellIs" dxfId="6974" priority="7186" operator="greaterThan">
      <formula>2.35</formula>
    </cfRule>
  </conditionalFormatting>
  <conditionalFormatting sqref="J4052">
    <cfRule type="notContainsBlanks" dxfId="6973" priority="7185">
      <formula>LEN(TRIM(J4052))&gt;0</formula>
    </cfRule>
  </conditionalFormatting>
  <conditionalFormatting sqref="K4052">
    <cfRule type="notContainsBlanks" dxfId="6972" priority="7184">
      <formula>LEN(TRIM(K4052))&gt;0</formula>
    </cfRule>
  </conditionalFormatting>
  <conditionalFormatting sqref="M4052">
    <cfRule type="containsText" dxfId="6971" priority="7183" operator="containsText" text="Complete">
      <formula>NOT(ISERROR(SEARCH("Complete",M4052)))</formula>
    </cfRule>
  </conditionalFormatting>
  <conditionalFormatting sqref="I4053">
    <cfRule type="cellIs" dxfId="6970" priority="7182" operator="greaterThan">
      <formula>2.35</formula>
    </cfRule>
  </conditionalFormatting>
  <conditionalFormatting sqref="J4053">
    <cfRule type="notContainsBlanks" dxfId="6969" priority="7181">
      <formula>LEN(TRIM(J4053))&gt;0</formula>
    </cfRule>
  </conditionalFormatting>
  <conditionalFormatting sqref="K4053">
    <cfRule type="notContainsBlanks" dxfId="6968" priority="7180">
      <formula>LEN(TRIM(K4053))&gt;0</formula>
    </cfRule>
  </conditionalFormatting>
  <conditionalFormatting sqref="M4053">
    <cfRule type="containsText" dxfId="6967" priority="7179" operator="containsText" text="Complete">
      <formula>NOT(ISERROR(SEARCH("Complete",M4053)))</formula>
    </cfRule>
  </conditionalFormatting>
  <conditionalFormatting sqref="I4054">
    <cfRule type="cellIs" dxfId="6966" priority="7178" operator="greaterThan">
      <formula>2.35</formula>
    </cfRule>
  </conditionalFormatting>
  <conditionalFormatting sqref="J4054">
    <cfRule type="notContainsBlanks" dxfId="6965" priority="7177">
      <formula>LEN(TRIM(J4054))&gt;0</formula>
    </cfRule>
  </conditionalFormatting>
  <conditionalFormatting sqref="K4054">
    <cfRule type="notContainsBlanks" dxfId="6964" priority="7176">
      <formula>LEN(TRIM(K4054))&gt;0</formula>
    </cfRule>
  </conditionalFormatting>
  <conditionalFormatting sqref="M4054">
    <cfRule type="containsText" dxfId="6963" priority="7175" operator="containsText" text="Complete">
      <formula>NOT(ISERROR(SEARCH("Complete",M4054)))</formula>
    </cfRule>
  </conditionalFormatting>
  <conditionalFormatting sqref="I4055">
    <cfRule type="cellIs" dxfId="6962" priority="7174" operator="greaterThan">
      <formula>2.35</formula>
    </cfRule>
  </conditionalFormatting>
  <conditionalFormatting sqref="J4055">
    <cfRule type="notContainsBlanks" dxfId="6961" priority="7173">
      <formula>LEN(TRIM(J4055))&gt;0</formula>
    </cfRule>
  </conditionalFormatting>
  <conditionalFormatting sqref="K4055">
    <cfRule type="notContainsBlanks" dxfId="6960" priority="7172">
      <formula>LEN(TRIM(K4055))&gt;0</formula>
    </cfRule>
  </conditionalFormatting>
  <conditionalFormatting sqref="M4055">
    <cfRule type="containsText" dxfId="6959" priority="7171" operator="containsText" text="Complete">
      <formula>NOT(ISERROR(SEARCH("Complete",M4055)))</formula>
    </cfRule>
  </conditionalFormatting>
  <conditionalFormatting sqref="I4056">
    <cfRule type="cellIs" dxfId="6958" priority="7170" operator="greaterThan">
      <formula>2.35</formula>
    </cfRule>
  </conditionalFormatting>
  <conditionalFormatting sqref="J4056">
    <cfRule type="notContainsBlanks" dxfId="6957" priority="7169">
      <formula>LEN(TRIM(J4056))&gt;0</formula>
    </cfRule>
  </conditionalFormatting>
  <conditionalFormatting sqref="K4056">
    <cfRule type="notContainsBlanks" dxfId="6956" priority="7168">
      <formula>LEN(TRIM(K4056))&gt;0</formula>
    </cfRule>
  </conditionalFormatting>
  <conditionalFormatting sqref="M4056">
    <cfRule type="containsText" dxfId="6955" priority="7167" operator="containsText" text="Complete">
      <formula>NOT(ISERROR(SEARCH("Complete",M4056)))</formula>
    </cfRule>
  </conditionalFormatting>
  <conditionalFormatting sqref="I4057">
    <cfRule type="cellIs" dxfId="6954" priority="7166" operator="greaterThan">
      <formula>2.35</formula>
    </cfRule>
  </conditionalFormatting>
  <conditionalFormatting sqref="J4057">
    <cfRule type="notContainsBlanks" dxfId="6953" priority="7165">
      <formula>LEN(TRIM(J4057))&gt;0</formula>
    </cfRule>
  </conditionalFormatting>
  <conditionalFormatting sqref="K4057">
    <cfRule type="notContainsBlanks" dxfId="6952" priority="7164">
      <formula>LEN(TRIM(K4057))&gt;0</formula>
    </cfRule>
  </conditionalFormatting>
  <conditionalFormatting sqref="M4057">
    <cfRule type="containsText" dxfId="6951" priority="7163" operator="containsText" text="Complete">
      <formula>NOT(ISERROR(SEARCH("Complete",M4057)))</formula>
    </cfRule>
  </conditionalFormatting>
  <conditionalFormatting sqref="I4058">
    <cfRule type="cellIs" dxfId="6950" priority="7162" operator="greaterThan">
      <formula>2.35</formula>
    </cfRule>
  </conditionalFormatting>
  <conditionalFormatting sqref="J4058">
    <cfRule type="notContainsBlanks" dxfId="6949" priority="7161">
      <formula>LEN(TRIM(J4058))&gt;0</formula>
    </cfRule>
  </conditionalFormatting>
  <conditionalFormatting sqref="K4058">
    <cfRule type="notContainsBlanks" dxfId="6948" priority="7160">
      <formula>LEN(TRIM(K4058))&gt;0</formula>
    </cfRule>
  </conditionalFormatting>
  <conditionalFormatting sqref="M4058">
    <cfRule type="containsText" dxfId="6947" priority="7159" operator="containsText" text="Complete">
      <formula>NOT(ISERROR(SEARCH("Complete",M4058)))</formula>
    </cfRule>
  </conditionalFormatting>
  <conditionalFormatting sqref="I4059">
    <cfRule type="cellIs" dxfId="6946" priority="7158" operator="greaterThan">
      <formula>2.35</formula>
    </cfRule>
  </conditionalFormatting>
  <conditionalFormatting sqref="J4059">
    <cfRule type="notContainsBlanks" dxfId="6945" priority="7157">
      <formula>LEN(TRIM(J4059))&gt;0</formula>
    </cfRule>
  </conditionalFormatting>
  <conditionalFormatting sqref="K4059">
    <cfRule type="notContainsBlanks" dxfId="6944" priority="7156">
      <formula>LEN(TRIM(K4059))&gt;0</formula>
    </cfRule>
  </conditionalFormatting>
  <conditionalFormatting sqref="M4059">
    <cfRule type="containsText" dxfId="6943" priority="7155" operator="containsText" text="Complete">
      <formula>NOT(ISERROR(SEARCH("Complete",M4059)))</formula>
    </cfRule>
  </conditionalFormatting>
  <conditionalFormatting sqref="I4060">
    <cfRule type="cellIs" dxfId="6942" priority="7154" operator="greaterThan">
      <formula>2.35</formula>
    </cfRule>
  </conditionalFormatting>
  <conditionalFormatting sqref="J4060">
    <cfRule type="notContainsBlanks" dxfId="6941" priority="7153">
      <formula>LEN(TRIM(J4060))&gt;0</formula>
    </cfRule>
  </conditionalFormatting>
  <conditionalFormatting sqref="K4060">
    <cfRule type="notContainsBlanks" dxfId="6940" priority="7152">
      <formula>LEN(TRIM(K4060))&gt;0</formula>
    </cfRule>
  </conditionalFormatting>
  <conditionalFormatting sqref="M4060">
    <cfRule type="containsText" dxfId="6939" priority="7151" operator="containsText" text="Complete">
      <formula>NOT(ISERROR(SEARCH("Complete",M4060)))</formula>
    </cfRule>
  </conditionalFormatting>
  <conditionalFormatting sqref="I4061">
    <cfRule type="cellIs" dxfId="6938" priority="7150" operator="greaterThan">
      <formula>2.35</formula>
    </cfRule>
  </conditionalFormatting>
  <conditionalFormatting sqref="J4061">
    <cfRule type="notContainsBlanks" dxfId="6937" priority="7149">
      <formula>LEN(TRIM(J4061))&gt;0</formula>
    </cfRule>
  </conditionalFormatting>
  <conditionalFormatting sqref="K4061">
    <cfRule type="notContainsBlanks" dxfId="6936" priority="7148">
      <formula>LEN(TRIM(K4061))&gt;0</formula>
    </cfRule>
  </conditionalFormatting>
  <conditionalFormatting sqref="M4061">
    <cfRule type="containsText" dxfId="6935" priority="7147" operator="containsText" text="Complete">
      <formula>NOT(ISERROR(SEARCH("Complete",M4061)))</formula>
    </cfRule>
  </conditionalFormatting>
  <conditionalFormatting sqref="I4062">
    <cfRule type="cellIs" dxfId="6934" priority="7146" operator="greaterThan">
      <formula>2.35</formula>
    </cfRule>
  </conditionalFormatting>
  <conditionalFormatting sqref="J4062">
    <cfRule type="notContainsBlanks" dxfId="6933" priority="7145">
      <formula>LEN(TRIM(J4062))&gt;0</formula>
    </cfRule>
  </conditionalFormatting>
  <conditionalFormatting sqref="K4062">
    <cfRule type="notContainsBlanks" dxfId="6932" priority="7144">
      <formula>LEN(TRIM(K4062))&gt;0</formula>
    </cfRule>
  </conditionalFormatting>
  <conditionalFormatting sqref="M4062">
    <cfRule type="containsText" dxfId="6931" priority="7143" operator="containsText" text="Complete">
      <formula>NOT(ISERROR(SEARCH("Complete",M4062)))</formula>
    </cfRule>
  </conditionalFormatting>
  <conditionalFormatting sqref="I4063">
    <cfRule type="cellIs" dxfId="6930" priority="7142" operator="greaterThan">
      <formula>2.35</formula>
    </cfRule>
  </conditionalFormatting>
  <conditionalFormatting sqref="J4063">
    <cfRule type="notContainsBlanks" dxfId="6929" priority="7141">
      <formula>LEN(TRIM(J4063))&gt;0</formula>
    </cfRule>
  </conditionalFormatting>
  <conditionalFormatting sqref="K4063">
    <cfRule type="notContainsBlanks" dxfId="6928" priority="7140">
      <formula>LEN(TRIM(K4063))&gt;0</formula>
    </cfRule>
  </conditionalFormatting>
  <conditionalFormatting sqref="M4063">
    <cfRule type="containsText" dxfId="6927" priority="7139" operator="containsText" text="Complete">
      <formula>NOT(ISERROR(SEARCH("Complete",M4063)))</formula>
    </cfRule>
  </conditionalFormatting>
  <conditionalFormatting sqref="I4064">
    <cfRule type="cellIs" dxfId="6926" priority="7134" operator="greaterThan">
      <formula>2.35</formula>
    </cfRule>
  </conditionalFormatting>
  <conditionalFormatting sqref="J4064">
    <cfRule type="notContainsBlanks" dxfId="6925" priority="7133">
      <formula>LEN(TRIM(J4064))&gt;0</formula>
    </cfRule>
  </conditionalFormatting>
  <conditionalFormatting sqref="K4064">
    <cfRule type="notContainsBlanks" dxfId="6924" priority="7132">
      <formula>LEN(TRIM(K4064))&gt;0</formula>
    </cfRule>
  </conditionalFormatting>
  <conditionalFormatting sqref="M4064">
    <cfRule type="containsText" dxfId="6923" priority="7131" operator="containsText" text="Complete">
      <formula>NOT(ISERROR(SEARCH("Complete",M4064)))</formula>
    </cfRule>
  </conditionalFormatting>
  <conditionalFormatting sqref="I4065">
    <cfRule type="cellIs" dxfId="6922" priority="7130" operator="greaterThan">
      <formula>2.35</formula>
    </cfRule>
  </conditionalFormatting>
  <conditionalFormatting sqref="J4065">
    <cfRule type="notContainsBlanks" dxfId="6921" priority="7129">
      <formula>LEN(TRIM(J4065))&gt;0</formula>
    </cfRule>
  </conditionalFormatting>
  <conditionalFormatting sqref="K4065">
    <cfRule type="notContainsBlanks" dxfId="6920" priority="7128">
      <formula>LEN(TRIM(K4065))&gt;0</formula>
    </cfRule>
  </conditionalFormatting>
  <conditionalFormatting sqref="M4065">
    <cfRule type="containsText" dxfId="6919" priority="7127" operator="containsText" text="Complete">
      <formula>NOT(ISERROR(SEARCH("Complete",M4065)))</formula>
    </cfRule>
  </conditionalFormatting>
  <conditionalFormatting sqref="I4066">
    <cfRule type="cellIs" dxfId="6918" priority="7126" operator="greaterThan">
      <formula>2.35</formula>
    </cfRule>
  </conditionalFormatting>
  <conditionalFormatting sqref="J4066">
    <cfRule type="notContainsBlanks" dxfId="6917" priority="7125">
      <formula>LEN(TRIM(J4066))&gt;0</formula>
    </cfRule>
  </conditionalFormatting>
  <conditionalFormatting sqref="K4066">
    <cfRule type="notContainsBlanks" dxfId="6916" priority="7124">
      <formula>LEN(TRIM(K4066))&gt;0</formula>
    </cfRule>
  </conditionalFormatting>
  <conditionalFormatting sqref="M4066">
    <cfRule type="containsText" dxfId="6915" priority="7123" operator="containsText" text="Complete">
      <formula>NOT(ISERROR(SEARCH("Complete",M4066)))</formula>
    </cfRule>
  </conditionalFormatting>
  <conditionalFormatting sqref="I4067">
    <cfRule type="cellIs" dxfId="6914" priority="7122" operator="greaterThan">
      <formula>2.35</formula>
    </cfRule>
  </conditionalFormatting>
  <conditionalFormatting sqref="J4067">
    <cfRule type="notContainsBlanks" dxfId="6913" priority="7121">
      <formula>LEN(TRIM(J4067))&gt;0</formula>
    </cfRule>
  </conditionalFormatting>
  <conditionalFormatting sqref="K4067">
    <cfRule type="notContainsBlanks" dxfId="6912" priority="7120">
      <formula>LEN(TRIM(K4067))&gt;0</formula>
    </cfRule>
  </conditionalFormatting>
  <conditionalFormatting sqref="M4067">
    <cfRule type="containsText" dxfId="6911" priority="7119" operator="containsText" text="Complete">
      <formula>NOT(ISERROR(SEARCH("Complete",M4067)))</formula>
    </cfRule>
  </conditionalFormatting>
  <conditionalFormatting sqref="I4068">
    <cfRule type="cellIs" dxfId="6910" priority="7118" operator="greaterThan">
      <formula>2.35</formula>
    </cfRule>
  </conditionalFormatting>
  <conditionalFormatting sqref="J4068">
    <cfRule type="notContainsBlanks" dxfId="6909" priority="7117">
      <formula>LEN(TRIM(J4068))&gt;0</formula>
    </cfRule>
  </conditionalFormatting>
  <conditionalFormatting sqref="K4068">
    <cfRule type="notContainsBlanks" dxfId="6908" priority="7116">
      <formula>LEN(TRIM(K4068))&gt;0</formula>
    </cfRule>
  </conditionalFormatting>
  <conditionalFormatting sqref="M4068">
    <cfRule type="containsText" dxfId="6907" priority="7115" operator="containsText" text="Complete">
      <formula>NOT(ISERROR(SEARCH("Complete",M4068)))</formula>
    </cfRule>
  </conditionalFormatting>
  <conditionalFormatting sqref="I4069">
    <cfRule type="cellIs" dxfId="6906" priority="7114" operator="greaterThan">
      <formula>2.35</formula>
    </cfRule>
  </conditionalFormatting>
  <conditionalFormatting sqref="J4069">
    <cfRule type="notContainsBlanks" dxfId="6905" priority="7113">
      <formula>LEN(TRIM(J4069))&gt;0</formula>
    </cfRule>
  </conditionalFormatting>
  <conditionalFormatting sqref="K4069">
    <cfRule type="notContainsBlanks" dxfId="6904" priority="7112">
      <formula>LEN(TRIM(K4069))&gt;0</formula>
    </cfRule>
  </conditionalFormatting>
  <conditionalFormatting sqref="M4069">
    <cfRule type="containsText" dxfId="6903" priority="7111" operator="containsText" text="Complete">
      <formula>NOT(ISERROR(SEARCH("Complete",M4069)))</formula>
    </cfRule>
  </conditionalFormatting>
  <conditionalFormatting sqref="I4070">
    <cfRule type="cellIs" dxfId="6902" priority="7110" operator="greaterThan">
      <formula>2.35</formula>
    </cfRule>
  </conditionalFormatting>
  <conditionalFormatting sqref="J4070">
    <cfRule type="notContainsBlanks" dxfId="6901" priority="7109">
      <formula>LEN(TRIM(J4070))&gt;0</formula>
    </cfRule>
  </conditionalFormatting>
  <conditionalFormatting sqref="K4070">
    <cfRule type="notContainsBlanks" dxfId="6900" priority="7108">
      <formula>LEN(TRIM(K4070))&gt;0</formula>
    </cfRule>
  </conditionalFormatting>
  <conditionalFormatting sqref="M4070">
    <cfRule type="containsText" dxfId="6899" priority="7107" operator="containsText" text="Complete">
      <formula>NOT(ISERROR(SEARCH("Complete",M4070)))</formula>
    </cfRule>
  </conditionalFormatting>
  <conditionalFormatting sqref="I4071">
    <cfRule type="cellIs" dxfId="6898" priority="7106" operator="greaterThan">
      <formula>2.35</formula>
    </cfRule>
  </conditionalFormatting>
  <conditionalFormatting sqref="J4071">
    <cfRule type="notContainsBlanks" dxfId="6897" priority="7105">
      <formula>LEN(TRIM(J4071))&gt;0</formula>
    </cfRule>
  </conditionalFormatting>
  <conditionalFormatting sqref="K4071">
    <cfRule type="notContainsBlanks" dxfId="6896" priority="7104">
      <formula>LEN(TRIM(K4071))&gt;0</formula>
    </cfRule>
  </conditionalFormatting>
  <conditionalFormatting sqref="M4071">
    <cfRule type="containsText" dxfId="6895" priority="7103" operator="containsText" text="Complete">
      <formula>NOT(ISERROR(SEARCH("Complete",M4071)))</formula>
    </cfRule>
  </conditionalFormatting>
  <conditionalFormatting sqref="I4072">
    <cfRule type="cellIs" dxfId="6894" priority="7102" operator="greaterThan">
      <formula>2.35</formula>
    </cfRule>
  </conditionalFormatting>
  <conditionalFormatting sqref="J4072">
    <cfRule type="notContainsBlanks" dxfId="6893" priority="7101">
      <formula>LEN(TRIM(J4072))&gt;0</formula>
    </cfRule>
  </conditionalFormatting>
  <conditionalFormatting sqref="K4072">
    <cfRule type="notContainsBlanks" dxfId="6892" priority="7100">
      <formula>LEN(TRIM(K4072))&gt;0</formula>
    </cfRule>
  </conditionalFormatting>
  <conditionalFormatting sqref="M4072">
    <cfRule type="containsText" dxfId="6891" priority="7099" operator="containsText" text="Complete">
      <formula>NOT(ISERROR(SEARCH("Complete",M4072)))</formula>
    </cfRule>
  </conditionalFormatting>
  <conditionalFormatting sqref="I4073">
    <cfRule type="cellIs" dxfId="6890" priority="7098" operator="greaterThan">
      <formula>2.35</formula>
    </cfRule>
  </conditionalFormatting>
  <conditionalFormatting sqref="J4073">
    <cfRule type="notContainsBlanks" dxfId="6889" priority="7097">
      <formula>LEN(TRIM(J4073))&gt;0</formula>
    </cfRule>
  </conditionalFormatting>
  <conditionalFormatting sqref="K4073">
    <cfRule type="notContainsBlanks" dxfId="6888" priority="7096">
      <formula>LEN(TRIM(K4073))&gt;0</formula>
    </cfRule>
  </conditionalFormatting>
  <conditionalFormatting sqref="M4073">
    <cfRule type="containsText" dxfId="6887" priority="7095" operator="containsText" text="Complete">
      <formula>NOT(ISERROR(SEARCH("Complete",M4073)))</formula>
    </cfRule>
  </conditionalFormatting>
  <conditionalFormatting sqref="I4074">
    <cfRule type="cellIs" dxfId="6886" priority="7094" operator="greaterThan">
      <formula>2.35</formula>
    </cfRule>
  </conditionalFormatting>
  <conditionalFormatting sqref="J4074">
    <cfRule type="notContainsBlanks" dxfId="6885" priority="7093">
      <formula>LEN(TRIM(J4074))&gt;0</formula>
    </cfRule>
  </conditionalFormatting>
  <conditionalFormatting sqref="K4074">
    <cfRule type="notContainsBlanks" dxfId="6884" priority="7092">
      <formula>LEN(TRIM(K4074))&gt;0</formula>
    </cfRule>
  </conditionalFormatting>
  <conditionalFormatting sqref="M4074">
    <cfRule type="containsText" dxfId="6883" priority="7091" operator="containsText" text="Complete">
      <formula>NOT(ISERROR(SEARCH("Complete",M4074)))</formula>
    </cfRule>
  </conditionalFormatting>
  <conditionalFormatting sqref="I4075">
    <cfRule type="cellIs" dxfId="6882" priority="7090" operator="greaterThan">
      <formula>2.35</formula>
    </cfRule>
  </conditionalFormatting>
  <conditionalFormatting sqref="J4075">
    <cfRule type="notContainsBlanks" dxfId="6881" priority="7089">
      <formula>LEN(TRIM(J4075))&gt;0</formula>
    </cfRule>
  </conditionalFormatting>
  <conditionalFormatting sqref="K4075">
    <cfRule type="notContainsBlanks" dxfId="6880" priority="7088">
      <formula>LEN(TRIM(K4075))&gt;0</formula>
    </cfRule>
  </conditionalFormatting>
  <conditionalFormatting sqref="M4075">
    <cfRule type="containsText" dxfId="6879" priority="7087" operator="containsText" text="Complete">
      <formula>NOT(ISERROR(SEARCH("Complete",M4075)))</formula>
    </cfRule>
  </conditionalFormatting>
  <conditionalFormatting sqref="I4076">
    <cfRule type="cellIs" dxfId="6878" priority="7086" operator="greaterThan">
      <formula>2.35</formula>
    </cfRule>
  </conditionalFormatting>
  <conditionalFormatting sqref="J4076">
    <cfRule type="notContainsBlanks" dxfId="6877" priority="7085">
      <formula>LEN(TRIM(J4076))&gt;0</formula>
    </cfRule>
  </conditionalFormatting>
  <conditionalFormatting sqref="K4076">
    <cfRule type="notContainsBlanks" dxfId="6876" priority="7084">
      <formula>LEN(TRIM(K4076))&gt;0</formula>
    </cfRule>
  </conditionalFormatting>
  <conditionalFormatting sqref="M4076">
    <cfRule type="containsText" dxfId="6875" priority="7083" operator="containsText" text="Complete">
      <formula>NOT(ISERROR(SEARCH("Complete",M4076)))</formula>
    </cfRule>
  </conditionalFormatting>
  <conditionalFormatting sqref="I4077">
    <cfRule type="cellIs" dxfId="6874" priority="7082" operator="greaterThan">
      <formula>2.35</formula>
    </cfRule>
  </conditionalFormatting>
  <conditionalFormatting sqref="J4077">
    <cfRule type="notContainsBlanks" dxfId="6873" priority="7081">
      <formula>LEN(TRIM(J4077))&gt;0</formula>
    </cfRule>
  </conditionalFormatting>
  <conditionalFormatting sqref="K4077">
    <cfRule type="notContainsBlanks" dxfId="6872" priority="7080">
      <formula>LEN(TRIM(K4077))&gt;0</formula>
    </cfRule>
  </conditionalFormatting>
  <conditionalFormatting sqref="M4077">
    <cfRule type="containsText" dxfId="6871" priority="7079" operator="containsText" text="Complete">
      <formula>NOT(ISERROR(SEARCH("Complete",M4077)))</formula>
    </cfRule>
  </conditionalFormatting>
  <conditionalFormatting sqref="I4078">
    <cfRule type="cellIs" dxfId="6870" priority="7078" operator="greaterThan">
      <formula>2.35</formula>
    </cfRule>
  </conditionalFormatting>
  <conditionalFormatting sqref="J4078">
    <cfRule type="notContainsBlanks" dxfId="6869" priority="7077">
      <formula>LEN(TRIM(J4078))&gt;0</formula>
    </cfRule>
  </conditionalFormatting>
  <conditionalFormatting sqref="K4078">
    <cfRule type="notContainsBlanks" dxfId="6868" priority="7076">
      <formula>LEN(TRIM(K4078))&gt;0</formula>
    </cfRule>
  </conditionalFormatting>
  <conditionalFormatting sqref="M4078">
    <cfRule type="containsText" dxfId="6867" priority="7075" operator="containsText" text="Complete">
      <formula>NOT(ISERROR(SEARCH("Complete",M4078)))</formula>
    </cfRule>
  </conditionalFormatting>
  <conditionalFormatting sqref="I4079">
    <cfRule type="cellIs" dxfId="6866" priority="7074" operator="greaterThan">
      <formula>2.35</formula>
    </cfRule>
  </conditionalFormatting>
  <conditionalFormatting sqref="J4079">
    <cfRule type="notContainsBlanks" dxfId="6865" priority="7073">
      <formula>LEN(TRIM(J4079))&gt;0</formula>
    </cfRule>
  </conditionalFormatting>
  <conditionalFormatting sqref="K4079">
    <cfRule type="notContainsBlanks" dxfId="6864" priority="7072">
      <formula>LEN(TRIM(K4079))&gt;0</formula>
    </cfRule>
  </conditionalFormatting>
  <conditionalFormatting sqref="M4079">
    <cfRule type="containsText" dxfId="6863" priority="7071" operator="containsText" text="Complete">
      <formula>NOT(ISERROR(SEARCH("Complete",M4079)))</formula>
    </cfRule>
  </conditionalFormatting>
  <conditionalFormatting sqref="I4080">
    <cfRule type="cellIs" dxfId="6862" priority="7070" operator="greaterThan">
      <formula>2.35</formula>
    </cfRule>
  </conditionalFormatting>
  <conditionalFormatting sqref="J4080">
    <cfRule type="notContainsBlanks" dxfId="6861" priority="7069">
      <formula>LEN(TRIM(J4080))&gt;0</formula>
    </cfRule>
  </conditionalFormatting>
  <conditionalFormatting sqref="K4080">
    <cfRule type="notContainsBlanks" dxfId="6860" priority="7068">
      <formula>LEN(TRIM(K4080))&gt;0</formula>
    </cfRule>
  </conditionalFormatting>
  <conditionalFormatting sqref="M4080">
    <cfRule type="containsText" dxfId="6859" priority="7067" operator="containsText" text="Complete">
      <formula>NOT(ISERROR(SEARCH("Complete",M4080)))</formula>
    </cfRule>
  </conditionalFormatting>
  <conditionalFormatting sqref="I4081">
    <cfRule type="cellIs" dxfId="6858" priority="7066" operator="greaterThan">
      <formula>2.35</formula>
    </cfRule>
  </conditionalFormatting>
  <conditionalFormatting sqref="J4081">
    <cfRule type="notContainsBlanks" dxfId="6857" priority="7065">
      <formula>LEN(TRIM(J4081))&gt;0</formula>
    </cfRule>
  </conditionalFormatting>
  <conditionalFormatting sqref="K4081">
    <cfRule type="notContainsBlanks" dxfId="6856" priority="7064">
      <formula>LEN(TRIM(K4081))&gt;0</formula>
    </cfRule>
  </conditionalFormatting>
  <conditionalFormatting sqref="M4081">
    <cfRule type="containsText" dxfId="6855" priority="7063" operator="containsText" text="Complete">
      <formula>NOT(ISERROR(SEARCH("Complete",M4081)))</formula>
    </cfRule>
  </conditionalFormatting>
  <conditionalFormatting sqref="I4082">
    <cfRule type="cellIs" dxfId="6854" priority="7062" operator="greaterThan">
      <formula>2.35</formula>
    </cfRule>
  </conditionalFormatting>
  <conditionalFormatting sqref="J4082">
    <cfRule type="notContainsBlanks" dxfId="6853" priority="7061">
      <formula>LEN(TRIM(J4082))&gt;0</formula>
    </cfRule>
  </conditionalFormatting>
  <conditionalFormatting sqref="K4082">
    <cfRule type="notContainsBlanks" dxfId="6852" priority="7060">
      <formula>LEN(TRIM(K4082))&gt;0</formula>
    </cfRule>
  </conditionalFormatting>
  <conditionalFormatting sqref="M4082">
    <cfRule type="containsText" dxfId="6851" priority="7059" operator="containsText" text="Complete">
      <formula>NOT(ISERROR(SEARCH("Complete",M4082)))</formula>
    </cfRule>
  </conditionalFormatting>
  <conditionalFormatting sqref="I4083">
    <cfRule type="cellIs" dxfId="6850" priority="7058" operator="greaterThan">
      <formula>2.35</formula>
    </cfRule>
  </conditionalFormatting>
  <conditionalFormatting sqref="J4083">
    <cfRule type="notContainsBlanks" dxfId="6849" priority="7057">
      <formula>LEN(TRIM(J4083))&gt;0</formula>
    </cfRule>
  </conditionalFormatting>
  <conditionalFormatting sqref="K4083">
    <cfRule type="notContainsBlanks" dxfId="6848" priority="7056">
      <formula>LEN(TRIM(K4083))&gt;0</formula>
    </cfRule>
  </conditionalFormatting>
  <conditionalFormatting sqref="M4083">
    <cfRule type="containsText" dxfId="6847" priority="7055" operator="containsText" text="Complete">
      <formula>NOT(ISERROR(SEARCH("Complete",M4083)))</formula>
    </cfRule>
  </conditionalFormatting>
  <conditionalFormatting sqref="I4084">
    <cfRule type="cellIs" dxfId="6846" priority="7054" operator="greaterThan">
      <formula>2.35</formula>
    </cfRule>
  </conditionalFormatting>
  <conditionalFormatting sqref="J4084">
    <cfRule type="notContainsBlanks" dxfId="6845" priority="7053">
      <formula>LEN(TRIM(J4084))&gt;0</formula>
    </cfRule>
  </conditionalFormatting>
  <conditionalFormatting sqref="K4084">
    <cfRule type="notContainsBlanks" dxfId="6844" priority="7052">
      <formula>LEN(TRIM(K4084))&gt;0</formula>
    </cfRule>
  </conditionalFormatting>
  <conditionalFormatting sqref="M4084">
    <cfRule type="containsText" dxfId="6843" priority="7051" operator="containsText" text="Complete">
      <formula>NOT(ISERROR(SEARCH("Complete",M4084)))</formula>
    </cfRule>
  </conditionalFormatting>
  <conditionalFormatting sqref="I4085">
    <cfRule type="cellIs" dxfId="6842" priority="7050" operator="greaterThan">
      <formula>2.35</formula>
    </cfRule>
  </conditionalFormatting>
  <conditionalFormatting sqref="J4085">
    <cfRule type="notContainsBlanks" dxfId="6841" priority="7049">
      <formula>LEN(TRIM(J4085))&gt;0</formula>
    </cfRule>
  </conditionalFormatting>
  <conditionalFormatting sqref="K4085">
    <cfRule type="notContainsBlanks" dxfId="6840" priority="7048">
      <formula>LEN(TRIM(K4085))&gt;0</formula>
    </cfRule>
  </conditionalFormatting>
  <conditionalFormatting sqref="M4085">
    <cfRule type="containsText" dxfId="6839" priority="7047" operator="containsText" text="Complete">
      <formula>NOT(ISERROR(SEARCH("Complete",M4085)))</formula>
    </cfRule>
  </conditionalFormatting>
  <conditionalFormatting sqref="I4086">
    <cfRule type="cellIs" dxfId="6838" priority="7046" operator="greaterThan">
      <formula>2.35</formula>
    </cfRule>
  </conditionalFormatting>
  <conditionalFormatting sqref="J4086">
    <cfRule type="notContainsBlanks" dxfId="6837" priority="7045">
      <formula>LEN(TRIM(J4086))&gt;0</formula>
    </cfRule>
  </conditionalFormatting>
  <conditionalFormatting sqref="K4086">
    <cfRule type="notContainsBlanks" dxfId="6836" priority="7044">
      <formula>LEN(TRIM(K4086))&gt;0</formula>
    </cfRule>
  </conditionalFormatting>
  <conditionalFormatting sqref="M4086">
    <cfRule type="containsText" dxfId="6835" priority="7043" operator="containsText" text="Complete">
      <formula>NOT(ISERROR(SEARCH("Complete",M4086)))</formula>
    </cfRule>
  </conditionalFormatting>
  <conditionalFormatting sqref="I4087">
    <cfRule type="cellIs" dxfId="6834" priority="7042" operator="greaterThan">
      <formula>2.35</formula>
    </cfRule>
  </conditionalFormatting>
  <conditionalFormatting sqref="J4087">
    <cfRule type="notContainsBlanks" dxfId="6833" priority="7041">
      <formula>LEN(TRIM(J4087))&gt;0</formula>
    </cfRule>
  </conditionalFormatting>
  <conditionalFormatting sqref="K4087">
    <cfRule type="notContainsBlanks" dxfId="6832" priority="7040">
      <formula>LEN(TRIM(K4087))&gt;0</formula>
    </cfRule>
  </conditionalFormatting>
  <conditionalFormatting sqref="M4087">
    <cfRule type="containsText" dxfId="6831" priority="7039" operator="containsText" text="Complete">
      <formula>NOT(ISERROR(SEARCH("Complete",M4087)))</formula>
    </cfRule>
  </conditionalFormatting>
  <conditionalFormatting sqref="I4088">
    <cfRule type="cellIs" dxfId="6830" priority="7038" operator="greaterThan">
      <formula>2.35</formula>
    </cfRule>
  </conditionalFormatting>
  <conditionalFormatting sqref="J4088">
    <cfRule type="notContainsBlanks" dxfId="6829" priority="7037">
      <formula>LEN(TRIM(J4088))&gt;0</formula>
    </cfRule>
  </conditionalFormatting>
  <conditionalFormatting sqref="K4088">
    <cfRule type="notContainsBlanks" dxfId="6828" priority="7036">
      <formula>LEN(TRIM(K4088))&gt;0</formula>
    </cfRule>
  </conditionalFormatting>
  <conditionalFormatting sqref="M4088">
    <cfRule type="containsText" dxfId="6827" priority="7035" operator="containsText" text="Complete">
      <formula>NOT(ISERROR(SEARCH("Complete",M4088)))</formula>
    </cfRule>
  </conditionalFormatting>
  <conditionalFormatting sqref="I4089">
    <cfRule type="cellIs" dxfId="6826" priority="7034" operator="greaterThan">
      <formula>2.35</formula>
    </cfRule>
  </conditionalFormatting>
  <conditionalFormatting sqref="J4089">
    <cfRule type="notContainsBlanks" dxfId="6825" priority="7033">
      <formula>LEN(TRIM(J4089))&gt;0</formula>
    </cfRule>
  </conditionalFormatting>
  <conditionalFormatting sqref="K4089">
    <cfRule type="notContainsBlanks" dxfId="6824" priority="7032">
      <formula>LEN(TRIM(K4089))&gt;0</formula>
    </cfRule>
  </conditionalFormatting>
  <conditionalFormatting sqref="M4089">
    <cfRule type="containsText" dxfId="6823" priority="7031" operator="containsText" text="Complete">
      <formula>NOT(ISERROR(SEARCH("Complete",M4089)))</formula>
    </cfRule>
  </conditionalFormatting>
  <conditionalFormatting sqref="I4090">
    <cfRule type="cellIs" dxfId="6822" priority="7030" operator="greaterThan">
      <formula>2.35</formula>
    </cfRule>
  </conditionalFormatting>
  <conditionalFormatting sqref="J4090">
    <cfRule type="notContainsBlanks" dxfId="6821" priority="7029">
      <formula>LEN(TRIM(J4090))&gt;0</formula>
    </cfRule>
  </conditionalFormatting>
  <conditionalFormatting sqref="K4090">
    <cfRule type="notContainsBlanks" dxfId="6820" priority="7028">
      <formula>LEN(TRIM(K4090))&gt;0</formula>
    </cfRule>
  </conditionalFormatting>
  <conditionalFormatting sqref="M4090">
    <cfRule type="containsText" dxfId="6819" priority="7027" operator="containsText" text="Complete">
      <formula>NOT(ISERROR(SEARCH("Complete",M4090)))</formula>
    </cfRule>
  </conditionalFormatting>
  <conditionalFormatting sqref="I4091">
    <cfRule type="cellIs" dxfId="6818" priority="7026" operator="greaterThan">
      <formula>2.35</formula>
    </cfRule>
  </conditionalFormatting>
  <conditionalFormatting sqref="J4091">
    <cfRule type="notContainsBlanks" dxfId="6817" priority="7025">
      <formula>LEN(TRIM(J4091))&gt;0</formula>
    </cfRule>
  </conditionalFormatting>
  <conditionalFormatting sqref="K4091">
    <cfRule type="notContainsBlanks" dxfId="6816" priority="7024">
      <formula>LEN(TRIM(K4091))&gt;0</formula>
    </cfRule>
  </conditionalFormatting>
  <conditionalFormatting sqref="M4091">
    <cfRule type="containsText" dxfId="6815" priority="7023" operator="containsText" text="Complete">
      <formula>NOT(ISERROR(SEARCH("Complete",M4091)))</formula>
    </cfRule>
  </conditionalFormatting>
  <conditionalFormatting sqref="I4092">
    <cfRule type="cellIs" dxfId="6814" priority="7022" operator="greaterThan">
      <formula>2.35</formula>
    </cfRule>
  </conditionalFormatting>
  <conditionalFormatting sqref="J4092">
    <cfRule type="notContainsBlanks" dxfId="6813" priority="7021">
      <formula>LEN(TRIM(J4092))&gt;0</formula>
    </cfRule>
  </conditionalFormatting>
  <conditionalFormatting sqref="K4092">
    <cfRule type="notContainsBlanks" dxfId="6812" priority="7020">
      <formula>LEN(TRIM(K4092))&gt;0</formula>
    </cfRule>
  </conditionalFormatting>
  <conditionalFormatting sqref="M4092">
    <cfRule type="containsText" dxfId="6811" priority="7019" operator="containsText" text="Complete">
      <formula>NOT(ISERROR(SEARCH("Complete",M4092)))</formula>
    </cfRule>
  </conditionalFormatting>
  <conditionalFormatting sqref="I4093">
    <cfRule type="cellIs" dxfId="6810" priority="7018" operator="greaterThan">
      <formula>2.35</formula>
    </cfRule>
  </conditionalFormatting>
  <conditionalFormatting sqref="J4093">
    <cfRule type="notContainsBlanks" dxfId="6809" priority="7017">
      <formula>LEN(TRIM(J4093))&gt;0</formula>
    </cfRule>
  </conditionalFormatting>
  <conditionalFormatting sqref="K4093">
    <cfRule type="notContainsBlanks" dxfId="6808" priority="7016">
      <formula>LEN(TRIM(K4093))&gt;0</formula>
    </cfRule>
  </conditionalFormatting>
  <conditionalFormatting sqref="M4093">
    <cfRule type="containsText" dxfId="6807" priority="7015" operator="containsText" text="Complete">
      <formula>NOT(ISERROR(SEARCH("Complete",M4093)))</formula>
    </cfRule>
  </conditionalFormatting>
  <conditionalFormatting sqref="I4094">
    <cfRule type="cellIs" dxfId="6806" priority="7014" operator="greaterThan">
      <formula>2.35</formula>
    </cfRule>
  </conditionalFormatting>
  <conditionalFormatting sqref="J4094">
    <cfRule type="notContainsBlanks" dxfId="6805" priority="7013">
      <formula>LEN(TRIM(J4094))&gt;0</formula>
    </cfRule>
  </conditionalFormatting>
  <conditionalFormatting sqref="K4094">
    <cfRule type="notContainsBlanks" dxfId="6804" priority="7012">
      <formula>LEN(TRIM(K4094))&gt;0</formula>
    </cfRule>
  </conditionalFormatting>
  <conditionalFormatting sqref="M4094">
    <cfRule type="containsText" dxfId="6803" priority="7011" operator="containsText" text="Complete">
      <formula>NOT(ISERROR(SEARCH("Complete",M4094)))</formula>
    </cfRule>
  </conditionalFormatting>
  <conditionalFormatting sqref="I4095">
    <cfRule type="cellIs" dxfId="6802" priority="7010" operator="greaterThan">
      <formula>2.35</formula>
    </cfRule>
  </conditionalFormatting>
  <conditionalFormatting sqref="J4095">
    <cfRule type="notContainsBlanks" dxfId="6801" priority="7009">
      <formula>LEN(TRIM(J4095))&gt;0</formula>
    </cfRule>
  </conditionalFormatting>
  <conditionalFormatting sqref="K4095">
    <cfRule type="notContainsBlanks" dxfId="6800" priority="7008">
      <formula>LEN(TRIM(K4095))&gt;0</formula>
    </cfRule>
  </conditionalFormatting>
  <conditionalFormatting sqref="M4095">
    <cfRule type="containsText" dxfId="6799" priority="7007" operator="containsText" text="Complete">
      <formula>NOT(ISERROR(SEARCH("Complete",M4095)))</formula>
    </cfRule>
  </conditionalFormatting>
  <conditionalFormatting sqref="I4096">
    <cfRule type="cellIs" dxfId="6798" priority="7006" operator="greaterThan">
      <formula>2.35</formula>
    </cfRule>
  </conditionalFormatting>
  <conditionalFormatting sqref="J4096">
    <cfRule type="notContainsBlanks" dxfId="6797" priority="7005">
      <formula>LEN(TRIM(J4096))&gt;0</formula>
    </cfRule>
  </conditionalFormatting>
  <conditionalFormatting sqref="K4096">
    <cfRule type="notContainsBlanks" dxfId="6796" priority="7004">
      <formula>LEN(TRIM(K4096))&gt;0</formula>
    </cfRule>
  </conditionalFormatting>
  <conditionalFormatting sqref="M4096">
    <cfRule type="containsText" dxfId="6795" priority="7003" operator="containsText" text="Complete">
      <formula>NOT(ISERROR(SEARCH("Complete",M4096)))</formula>
    </cfRule>
  </conditionalFormatting>
  <conditionalFormatting sqref="I4097">
    <cfRule type="cellIs" dxfId="6794" priority="7002" operator="greaterThan">
      <formula>2.35</formula>
    </cfRule>
  </conditionalFormatting>
  <conditionalFormatting sqref="J4097">
    <cfRule type="notContainsBlanks" dxfId="6793" priority="7001">
      <formula>LEN(TRIM(J4097))&gt;0</formula>
    </cfRule>
  </conditionalFormatting>
  <conditionalFormatting sqref="K4097">
    <cfRule type="notContainsBlanks" dxfId="6792" priority="7000">
      <formula>LEN(TRIM(K4097))&gt;0</formula>
    </cfRule>
  </conditionalFormatting>
  <conditionalFormatting sqref="M4097">
    <cfRule type="containsText" dxfId="6791" priority="6999" operator="containsText" text="Complete">
      <formula>NOT(ISERROR(SEARCH("Complete",M4097)))</formula>
    </cfRule>
  </conditionalFormatting>
  <conditionalFormatting sqref="I4098">
    <cfRule type="cellIs" dxfId="6790" priority="6998" operator="greaterThan">
      <formula>2.35</formula>
    </cfRule>
  </conditionalFormatting>
  <conditionalFormatting sqref="J4098">
    <cfRule type="notContainsBlanks" dxfId="6789" priority="6997">
      <formula>LEN(TRIM(J4098))&gt;0</formula>
    </cfRule>
  </conditionalFormatting>
  <conditionalFormatting sqref="K4098">
    <cfRule type="notContainsBlanks" dxfId="6788" priority="6996">
      <formula>LEN(TRIM(K4098))&gt;0</formula>
    </cfRule>
  </conditionalFormatting>
  <conditionalFormatting sqref="M4098">
    <cfRule type="containsText" dxfId="6787" priority="6995" operator="containsText" text="Complete">
      <formula>NOT(ISERROR(SEARCH("Complete",M4098)))</formula>
    </cfRule>
  </conditionalFormatting>
  <conditionalFormatting sqref="I4099">
    <cfRule type="cellIs" dxfId="6786" priority="6994" operator="greaterThan">
      <formula>2.35</formula>
    </cfRule>
  </conditionalFormatting>
  <conditionalFormatting sqref="J4099">
    <cfRule type="notContainsBlanks" dxfId="6785" priority="6993">
      <formula>LEN(TRIM(J4099))&gt;0</formula>
    </cfRule>
  </conditionalFormatting>
  <conditionalFormatting sqref="K4099">
    <cfRule type="notContainsBlanks" dxfId="6784" priority="6992">
      <formula>LEN(TRIM(K4099))&gt;0</formula>
    </cfRule>
  </conditionalFormatting>
  <conditionalFormatting sqref="M4099">
    <cfRule type="containsText" dxfId="6783" priority="6991" operator="containsText" text="Complete">
      <formula>NOT(ISERROR(SEARCH("Complete",M4099)))</formula>
    </cfRule>
  </conditionalFormatting>
  <conditionalFormatting sqref="I4100">
    <cfRule type="cellIs" dxfId="6782" priority="6990" operator="greaterThan">
      <formula>2.35</formula>
    </cfRule>
  </conditionalFormatting>
  <conditionalFormatting sqref="J4100">
    <cfRule type="notContainsBlanks" dxfId="6781" priority="6989">
      <formula>LEN(TRIM(J4100))&gt;0</formula>
    </cfRule>
  </conditionalFormatting>
  <conditionalFormatting sqref="K4100">
    <cfRule type="notContainsBlanks" dxfId="6780" priority="6988">
      <formula>LEN(TRIM(K4100))&gt;0</formula>
    </cfRule>
  </conditionalFormatting>
  <conditionalFormatting sqref="M4100">
    <cfRule type="containsText" dxfId="6779" priority="6987" operator="containsText" text="Complete">
      <formula>NOT(ISERROR(SEARCH("Complete",M4100)))</formula>
    </cfRule>
  </conditionalFormatting>
  <conditionalFormatting sqref="I4101">
    <cfRule type="cellIs" dxfId="6778" priority="6986" operator="greaterThan">
      <formula>2.35</formula>
    </cfRule>
  </conditionalFormatting>
  <conditionalFormatting sqref="J4101">
    <cfRule type="notContainsBlanks" dxfId="6777" priority="6985">
      <formula>LEN(TRIM(J4101))&gt;0</formula>
    </cfRule>
  </conditionalFormatting>
  <conditionalFormatting sqref="K4101">
    <cfRule type="notContainsBlanks" dxfId="6776" priority="6984">
      <formula>LEN(TRIM(K4101))&gt;0</formula>
    </cfRule>
  </conditionalFormatting>
  <conditionalFormatting sqref="M4101">
    <cfRule type="containsText" dxfId="6775" priority="6983" operator="containsText" text="Complete">
      <formula>NOT(ISERROR(SEARCH("Complete",M4101)))</formula>
    </cfRule>
  </conditionalFormatting>
  <conditionalFormatting sqref="I4102">
    <cfRule type="cellIs" dxfId="6774" priority="6982" operator="greaterThan">
      <formula>2.35</formula>
    </cfRule>
  </conditionalFormatting>
  <conditionalFormatting sqref="J4102">
    <cfRule type="notContainsBlanks" dxfId="6773" priority="6981">
      <formula>LEN(TRIM(J4102))&gt;0</formula>
    </cfRule>
  </conditionalFormatting>
  <conditionalFormatting sqref="K4102">
    <cfRule type="notContainsBlanks" dxfId="6772" priority="6980">
      <formula>LEN(TRIM(K4102))&gt;0</formula>
    </cfRule>
  </conditionalFormatting>
  <conditionalFormatting sqref="M4102">
    <cfRule type="containsText" dxfId="6771" priority="6979" operator="containsText" text="Complete">
      <formula>NOT(ISERROR(SEARCH("Complete",M4102)))</formula>
    </cfRule>
  </conditionalFormatting>
  <conditionalFormatting sqref="I4103">
    <cfRule type="cellIs" dxfId="6770" priority="6978" operator="greaterThan">
      <formula>2.35</formula>
    </cfRule>
  </conditionalFormatting>
  <conditionalFormatting sqref="J4103">
    <cfRule type="notContainsBlanks" dxfId="6769" priority="6977">
      <formula>LEN(TRIM(J4103))&gt;0</formula>
    </cfRule>
  </conditionalFormatting>
  <conditionalFormatting sqref="K4103">
    <cfRule type="notContainsBlanks" dxfId="6768" priority="6976">
      <formula>LEN(TRIM(K4103))&gt;0</formula>
    </cfRule>
  </conditionalFormatting>
  <conditionalFormatting sqref="M4103">
    <cfRule type="containsText" dxfId="6767" priority="6975" operator="containsText" text="Complete">
      <formula>NOT(ISERROR(SEARCH("Complete",M4103)))</formula>
    </cfRule>
  </conditionalFormatting>
  <conditionalFormatting sqref="I4104">
    <cfRule type="cellIs" dxfId="6766" priority="6974" operator="greaterThan">
      <formula>2.35</formula>
    </cfRule>
  </conditionalFormatting>
  <conditionalFormatting sqref="J4104">
    <cfRule type="notContainsBlanks" dxfId="6765" priority="6973">
      <formula>LEN(TRIM(J4104))&gt;0</formula>
    </cfRule>
  </conditionalFormatting>
  <conditionalFormatting sqref="K4104">
    <cfRule type="notContainsBlanks" dxfId="6764" priority="6972">
      <formula>LEN(TRIM(K4104))&gt;0</formula>
    </cfRule>
  </conditionalFormatting>
  <conditionalFormatting sqref="M4104">
    <cfRule type="containsText" dxfId="6763" priority="6971" operator="containsText" text="Complete">
      <formula>NOT(ISERROR(SEARCH("Complete",M4104)))</formula>
    </cfRule>
  </conditionalFormatting>
  <conditionalFormatting sqref="I4105">
    <cfRule type="cellIs" dxfId="6762" priority="6970" operator="greaterThan">
      <formula>2.35</formula>
    </cfRule>
  </conditionalFormatting>
  <conditionalFormatting sqref="J4105">
    <cfRule type="notContainsBlanks" dxfId="6761" priority="6969">
      <formula>LEN(TRIM(J4105))&gt;0</formula>
    </cfRule>
  </conditionalFormatting>
  <conditionalFormatting sqref="K4105">
    <cfRule type="notContainsBlanks" dxfId="6760" priority="6968">
      <formula>LEN(TRIM(K4105))&gt;0</formula>
    </cfRule>
  </conditionalFormatting>
  <conditionalFormatting sqref="M4105">
    <cfRule type="containsText" dxfId="6759" priority="6967" operator="containsText" text="Complete">
      <formula>NOT(ISERROR(SEARCH("Complete",M4105)))</formula>
    </cfRule>
  </conditionalFormatting>
  <conditionalFormatting sqref="I4106">
    <cfRule type="cellIs" dxfId="6758" priority="6966" operator="greaterThan">
      <formula>2.35</formula>
    </cfRule>
  </conditionalFormatting>
  <conditionalFormatting sqref="J4106">
    <cfRule type="notContainsBlanks" dxfId="6757" priority="6965">
      <formula>LEN(TRIM(J4106))&gt;0</formula>
    </cfRule>
  </conditionalFormatting>
  <conditionalFormatting sqref="K4106">
    <cfRule type="notContainsBlanks" dxfId="6756" priority="6964">
      <formula>LEN(TRIM(K4106))&gt;0</formula>
    </cfRule>
  </conditionalFormatting>
  <conditionalFormatting sqref="M4106">
    <cfRule type="containsText" dxfId="6755" priority="6963" operator="containsText" text="Complete">
      <formula>NOT(ISERROR(SEARCH("Complete",M4106)))</formula>
    </cfRule>
  </conditionalFormatting>
  <conditionalFormatting sqref="I4107">
    <cfRule type="cellIs" dxfId="6754" priority="6962" operator="greaterThan">
      <formula>2.35</formula>
    </cfRule>
  </conditionalFormatting>
  <conditionalFormatting sqref="J4107">
    <cfRule type="notContainsBlanks" dxfId="6753" priority="6961">
      <formula>LEN(TRIM(J4107))&gt;0</formula>
    </cfRule>
  </conditionalFormatting>
  <conditionalFormatting sqref="K4107">
    <cfRule type="notContainsBlanks" dxfId="6752" priority="6960">
      <formula>LEN(TRIM(K4107))&gt;0</formula>
    </cfRule>
  </conditionalFormatting>
  <conditionalFormatting sqref="M4107">
    <cfRule type="containsText" dxfId="6751" priority="6959" operator="containsText" text="Complete">
      <formula>NOT(ISERROR(SEARCH("Complete",M4107)))</formula>
    </cfRule>
  </conditionalFormatting>
  <conditionalFormatting sqref="I4108">
    <cfRule type="cellIs" dxfId="6750" priority="6958" operator="greaterThan">
      <formula>2.35</formula>
    </cfRule>
  </conditionalFormatting>
  <conditionalFormatting sqref="J4108">
    <cfRule type="notContainsBlanks" dxfId="6749" priority="6957">
      <formula>LEN(TRIM(J4108))&gt;0</formula>
    </cfRule>
  </conditionalFormatting>
  <conditionalFormatting sqref="K4108">
    <cfRule type="notContainsBlanks" dxfId="6748" priority="6956">
      <formula>LEN(TRIM(K4108))&gt;0</formula>
    </cfRule>
  </conditionalFormatting>
  <conditionalFormatting sqref="M4108">
    <cfRule type="containsText" dxfId="6747" priority="6955" operator="containsText" text="Complete">
      <formula>NOT(ISERROR(SEARCH("Complete",M4108)))</formula>
    </cfRule>
  </conditionalFormatting>
  <conditionalFormatting sqref="I4109">
    <cfRule type="cellIs" dxfId="6746" priority="6954" operator="greaterThan">
      <formula>2.35</formula>
    </cfRule>
  </conditionalFormatting>
  <conditionalFormatting sqref="J4109">
    <cfRule type="notContainsBlanks" dxfId="6745" priority="6953">
      <formula>LEN(TRIM(J4109))&gt;0</formula>
    </cfRule>
  </conditionalFormatting>
  <conditionalFormatting sqref="K4109">
    <cfRule type="notContainsBlanks" dxfId="6744" priority="6952">
      <formula>LEN(TRIM(K4109))&gt;0</formula>
    </cfRule>
  </conditionalFormatting>
  <conditionalFormatting sqref="M4109">
    <cfRule type="containsText" dxfId="6743" priority="6951" operator="containsText" text="Complete">
      <formula>NOT(ISERROR(SEARCH("Complete",M4109)))</formula>
    </cfRule>
  </conditionalFormatting>
  <conditionalFormatting sqref="I4110">
    <cfRule type="cellIs" dxfId="6742" priority="6950" operator="greaterThan">
      <formula>2.35</formula>
    </cfRule>
  </conditionalFormatting>
  <conditionalFormatting sqref="J4110">
    <cfRule type="notContainsBlanks" dxfId="6741" priority="6949">
      <formula>LEN(TRIM(J4110))&gt;0</formula>
    </cfRule>
  </conditionalFormatting>
  <conditionalFormatting sqref="K4110">
    <cfRule type="notContainsBlanks" dxfId="6740" priority="6948">
      <formula>LEN(TRIM(K4110))&gt;0</formula>
    </cfRule>
  </conditionalFormatting>
  <conditionalFormatting sqref="M4110">
    <cfRule type="containsText" dxfId="6739" priority="6947" operator="containsText" text="Complete">
      <formula>NOT(ISERROR(SEARCH("Complete",M4110)))</formula>
    </cfRule>
  </conditionalFormatting>
  <conditionalFormatting sqref="I4111">
    <cfRule type="cellIs" dxfId="6738" priority="6946" operator="greaterThan">
      <formula>2.35</formula>
    </cfRule>
  </conditionalFormatting>
  <conditionalFormatting sqref="J4111">
    <cfRule type="notContainsBlanks" dxfId="6737" priority="6945">
      <formula>LEN(TRIM(J4111))&gt;0</formula>
    </cfRule>
  </conditionalFormatting>
  <conditionalFormatting sqref="K4111">
    <cfRule type="notContainsBlanks" dxfId="6736" priority="6944">
      <formula>LEN(TRIM(K4111))&gt;0</formula>
    </cfRule>
  </conditionalFormatting>
  <conditionalFormatting sqref="M4111">
    <cfRule type="containsText" dxfId="6735" priority="6943" operator="containsText" text="Complete">
      <formula>NOT(ISERROR(SEARCH("Complete",M4111)))</formula>
    </cfRule>
  </conditionalFormatting>
  <conditionalFormatting sqref="I4112">
    <cfRule type="cellIs" dxfId="6734" priority="6942" operator="greaterThan">
      <formula>2.35</formula>
    </cfRule>
  </conditionalFormatting>
  <conditionalFormatting sqref="J4112">
    <cfRule type="notContainsBlanks" dxfId="6733" priority="6941">
      <formula>LEN(TRIM(J4112))&gt;0</formula>
    </cfRule>
  </conditionalFormatting>
  <conditionalFormatting sqref="K4112">
    <cfRule type="notContainsBlanks" dxfId="6732" priority="6940">
      <formula>LEN(TRIM(K4112))&gt;0</formula>
    </cfRule>
  </conditionalFormatting>
  <conditionalFormatting sqref="M4112">
    <cfRule type="containsText" dxfId="6731" priority="6939" operator="containsText" text="Complete">
      <formula>NOT(ISERROR(SEARCH("Complete",M4112)))</formula>
    </cfRule>
  </conditionalFormatting>
  <conditionalFormatting sqref="I4113">
    <cfRule type="cellIs" dxfId="6730" priority="6938" operator="greaterThan">
      <formula>2.35</formula>
    </cfRule>
  </conditionalFormatting>
  <conditionalFormatting sqref="J4113">
    <cfRule type="notContainsBlanks" dxfId="6729" priority="6937">
      <formula>LEN(TRIM(J4113))&gt;0</formula>
    </cfRule>
  </conditionalFormatting>
  <conditionalFormatting sqref="K4113">
    <cfRule type="notContainsBlanks" dxfId="6728" priority="6936">
      <formula>LEN(TRIM(K4113))&gt;0</formula>
    </cfRule>
  </conditionalFormatting>
  <conditionalFormatting sqref="M4113">
    <cfRule type="containsText" dxfId="6727" priority="6935" operator="containsText" text="Complete">
      <formula>NOT(ISERROR(SEARCH("Complete",M4113)))</formula>
    </cfRule>
  </conditionalFormatting>
  <conditionalFormatting sqref="I4114">
    <cfRule type="cellIs" dxfId="6726" priority="6934" operator="greaterThan">
      <formula>2.35</formula>
    </cfRule>
  </conditionalFormatting>
  <conditionalFormatting sqref="J4114">
    <cfRule type="notContainsBlanks" dxfId="6725" priority="6933">
      <formula>LEN(TRIM(J4114))&gt;0</formula>
    </cfRule>
  </conditionalFormatting>
  <conditionalFormatting sqref="K4114">
    <cfRule type="notContainsBlanks" dxfId="6724" priority="6932">
      <formula>LEN(TRIM(K4114))&gt;0</formula>
    </cfRule>
  </conditionalFormatting>
  <conditionalFormatting sqref="M4114">
    <cfRule type="containsText" dxfId="6723" priority="6931" operator="containsText" text="Complete">
      <formula>NOT(ISERROR(SEARCH("Complete",M4114)))</formula>
    </cfRule>
  </conditionalFormatting>
  <conditionalFormatting sqref="I4115">
    <cfRule type="cellIs" dxfId="6722" priority="6930" operator="greaterThan">
      <formula>2.35</formula>
    </cfRule>
  </conditionalFormatting>
  <conditionalFormatting sqref="J4115">
    <cfRule type="notContainsBlanks" dxfId="6721" priority="6929">
      <formula>LEN(TRIM(J4115))&gt;0</formula>
    </cfRule>
  </conditionalFormatting>
  <conditionalFormatting sqref="K4115">
    <cfRule type="notContainsBlanks" dxfId="6720" priority="6928">
      <formula>LEN(TRIM(K4115))&gt;0</formula>
    </cfRule>
  </conditionalFormatting>
  <conditionalFormatting sqref="M4115">
    <cfRule type="containsText" dxfId="6719" priority="6927" operator="containsText" text="Complete">
      <formula>NOT(ISERROR(SEARCH("Complete",M4115)))</formula>
    </cfRule>
  </conditionalFormatting>
  <conditionalFormatting sqref="I4116">
    <cfRule type="cellIs" dxfId="6718" priority="6926" operator="greaterThan">
      <formula>2.35</formula>
    </cfRule>
  </conditionalFormatting>
  <conditionalFormatting sqref="J4116">
    <cfRule type="notContainsBlanks" dxfId="6717" priority="6925">
      <formula>LEN(TRIM(J4116))&gt;0</formula>
    </cfRule>
  </conditionalFormatting>
  <conditionalFormatting sqref="K4116">
    <cfRule type="notContainsBlanks" dxfId="6716" priority="6924">
      <formula>LEN(TRIM(K4116))&gt;0</formula>
    </cfRule>
  </conditionalFormatting>
  <conditionalFormatting sqref="M4116">
    <cfRule type="containsText" dxfId="6715" priority="6923" operator="containsText" text="Complete">
      <formula>NOT(ISERROR(SEARCH("Complete",M4116)))</formula>
    </cfRule>
  </conditionalFormatting>
  <conditionalFormatting sqref="I4117">
    <cfRule type="cellIs" dxfId="6714" priority="6922" operator="greaterThan">
      <formula>2.35</formula>
    </cfRule>
  </conditionalFormatting>
  <conditionalFormatting sqref="J4117">
    <cfRule type="notContainsBlanks" dxfId="6713" priority="6921">
      <formula>LEN(TRIM(J4117))&gt;0</formula>
    </cfRule>
  </conditionalFormatting>
  <conditionalFormatting sqref="K4117">
    <cfRule type="notContainsBlanks" dxfId="6712" priority="6920">
      <formula>LEN(TRIM(K4117))&gt;0</formula>
    </cfRule>
  </conditionalFormatting>
  <conditionalFormatting sqref="M4117">
    <cfRule type="containsText" dxfId="6711" priority="6919" operator="containsText" text="Complete">
      <formula>NOT(ISERROR(SEARCH("Complete",M4117)))</formula>
    </cfRule>
  </conditionalFormatting>
  <conditionalFormatting sqref="I4118">
    <cfRule type="cellIs" dxfId="6710" priority="6918" operator="greaterThan">
      <formula>2.35</formula>
    </cfRule>
  </conditionalFormatting>
  <conditionalFormatting sqref="J4118">
    <cfRule type="notContainsBlanks" dxfId="6709" priority="6917">
      <formula>LEN(TRIM(J4118))&gt;0</formula>
    </cfRule>
  </conditionalFormatting>
  <conditionalFormatting sqref="K4118">
    <cfRule type="notContainsBlanks" dxfId="6708" priority="6916">
      <formula>LEN(TRIM(K4118))&gt;0</formula>
    </cfRule>
  </conditionalFormatting>
  <conditionalFormatting sqref="M4118">
    <cfRule type="containsText" dxfId="6707" priority="6915" operator="containsText" text="Complete">
      <formula>NOT(ISERROR(SEARCH("Complete",M4118)))</formula>
    </cfRule>
  </conditionalFormatting>
  <conditionalFormatting sqref="I4119">
    <cfRule type="cellIs" dxfId="6706" priority="6914" operator="greaterThan">
      <formula>2.35</formula>
    </cfRule>
  </conditionalFormatting>
  <conditionalFormatting sqref="J4119">
    <cfRule type="notContainsBlanks" dxfId="6705" priority="6913">
      <formula>LEN(TRIM(J4119))&gt;0</formula>
    </cfRule>
  </conditionalFormatting>
  <conditionalFormatting sqref="K4119">
    <cfRule type="notContainsBlanks" dxfId="6704" priority="6912">
      <formula>LEN(TRIM(K4119))&gt;0</formula>
    </cfRule>
  </conditionalFormatting>
  <conditionalFormatting sqref="M4119">
    <cfRule type="containsText" dxfId="6703" priority="6911" operator="containsText" text="Complete">
      <formula>NOT(ISERROR(SEARCH("Complete",M4119)))</formula>
    </cfRule>
  </conditionalFormatting>
  <conditionalFormatting sqref="I4120">
    <cfRule type="cellIs" dxfId="6702" priority="6910" operator="greaterThan">
      <formula>2.35</formula>
    </cfRule>
  </conditionalFormatting>
  <conditionalFormatting sqref="J4120">
    <cfRule type="notContainsBlanks" dxfId="6701" priority="6909">
      <formula>LEN(TRIM(J4120))&gt;0</formula>
    </cfRule>
  </conditionalFormatting>
  <conditionalFormatting sqref="K4120">
    <cfRule type="notContainsBlanks" dxfId="6700" priority="6908">
      <formula>LEN(TRIM(K4120))&gt;0</formula>
    </cfRule>
  </conditionalFormatting>
  <conditionalFormatting sqref="M4120">
    <cfRule type="containsText" dxfId="6699" priority="6907" operator="containsText" text="Complete">
      <formula>NOT(ISERROR(SEARCH("Complete",M4120)))</formula>
    </cfRule>
  </conditionalFormatting>
  <conditionalFormatting sqref="I4121">
    <cfRule type="cellIs" dxfId="6698" priority="6906" operator="greaterThan">
      <formula>2.35</formula>
    </cfRule>
  </conditionalFormatting>
  <conditionalFormatting sqref="J4121">
    <cfRule type="notContainsBlanks" dxfId="6697" priority="6905">
      <formula>LEN(TRIM(J4121))&gt;0</formula>
    </cfRule>
  </conditionalFormatting>
  <conditionalFormatting sqref="K4121">
    <cfRule type="notContainsBlanks" dxfId="6696" priority="6904">
      <formula>LEN(TRIM(K4121))&gt;0</formula>
    </cfRule>
  </conditionalFormatting>
  <conditionalFormatting sqref="M4121">
    <cfRule type="containsText" dxfId="6695" priority="6903" operator="containsText" text="Complete">
      <formula>NOT(ISERROR(SEARCH("Complete",M4121)))</formula>
    </cfRule>
  </conditionalFormatting>
  <conditionalFormatting sqref="I4122">
    <cfRule type="cellIs" dxfId="6694" priority="6902" operator="greaterThan">
      <formula>2.35</formula>
    </cfRule>
  </conditionalFormatting>
  <conditionalFormatting sqref="J4122">
    <cfRule type="notContainsBlanks" dxfId="6693" priority="6901">
      <formula>LEN(TRIM(J4122))&gt;0</formula>
    </cfRule>
  </conditionalFormatting>
  <conditionalFormatting sqref="K4122">
    <cfRule type="notContainsBlanks" dxfId="6692" priority="6900">
      <formula>LEN(TRIM(K4122))&gt;0</formula>
    </cfRule>
  </conditionalFormatting>
  <conditionalFormatting sqref="M4122">
    <cfRule type="containsText" dxfId="6691" priority="6899" operator="containsText" text="Complete">
      <formula>NOT(ISERROR(SEARCH("Complete",M4122)))</formula>
    </cfRule>
  </conditionalFormatting>
  <conditionalFormatting sqref="I4123">
    <cfRule type="cellIs" dxfId="6690" priority="6898" operator="greaterThan">
      <formula>2.35</formula>
    </cfRule>
  </conditionalFormatting>
  <conditionalFormatting sqref="J4123">
    <cfRule type="notContainsBlanks" dxfId="6689" priority="6897">
      <formula>LEN(TRIM(J4123))&gt;0</formula>
    </cfRule>
  </conditionalFormatting>
  <conditionalFormatting sqref="K4123">
    <cfRule type="notContainsBlanks" dxfId="6688" priority="6896">
      <formula>LEN(TRIM(K4123))&gt;0</formula>
    </cfRule>
  </conditionalFormatting>
  <conditionalFormatting sqref="M4123">
    <cfRule type="containsText" dxfId="6687" priority="6895" operator="containsText" text="Complete">
      <formula>NOT(ISERROR(SEARCH("Complete",M4123)))</formula>
    </cfRule>
  </conditionalFormatting>
  <conditionalFormatting sqref="I4124">
    <cfRule type="cellIs" dxfId="6686" priority="6894" operator="greaterThan">
      <formula>2.35</formula>
    </cfRule>
  </conditionalFormatting>
  <conditionalFormatting sqref="J4124">
    <cfRule type="notContainsBlanks" dxfId="6685" priority="6893">
      <formula>LEN(TRIM(J4124))&gt;0</formula>
    </cfRule>
  </conditionalFormatting>
  <conditionalFormatting sqref="K4124">
    <cfRule type="notContainsBlanks" dxfId="6684" priority="6892">
      <formula>LEN(TRIM(K4124))&gt;0</formula>
    </cfRule>
  </conditionalFormatting>
  <conditionalFormatting sqref="M4124">
    <cfRule type="containsText" dxfId="6683" priority="6891" operator="containsText" text="Complete">
      <formula>NOT(ISERROR(SEARCH("Complete",M4124)))</formula>
    </cfRule>
  </conditionalFormatting>
  <conditionalFormatting sqref="I4125">
    <cfRule type="cellIs" dxfId="6682" priority="6890" operator="greaterThan">
      <formula>2.35</formula>
    </cfRule>
  </conditionalFormatting>
  <conditionalFormatting sqref="J4125">
    <cfRule type="notContainsBlanks" dxfId="6681" priority="6889">
      <formula>LEN(TRIM(J4125))&gt;0</formula>
    </cfRule>
  </conditionalFormatting>
  <conditionalFormatting sqref="K4125">
    <cfRule type="notContainsBlanks" dxfId="6680" priority="6888">
      <formula>LEN(TRIM(K4125))&gt;0</formula>
    </cfRule>
  </conditionalFormatting>
  <conditionalFormatting sqref="M4125">
    <cfRule type="containsText" dxfId="6679" priority="6887" operator="containsText" text="Complete">
      <formula>NOT(ISERROR(SEARCH("Complete",M4125)))</formula>
    </cfRule>
  </conditionalFormatting>
  <conditionalFormatting sqref="I4126">
    <cfRule type="cellIs" dxfId="6678" priority="6886" operator="greaterThan">
      <formula>2.35</formula>
    </cfRule>
  </conditionalFormatting>
  <conditionalFormatting sqref="J4126">
    <cfRule type="notContainsBlanks" dxfId="6677" priority="6885">
      <formula>LEN(TRIM(J4126))&gt;0</formula>
    </cfRule>
  </conditionalFormatting>
  <conditionalFormatting sqref="K4126">
    <cfRule type="notContainsBlanks" dxfId="6676" priority="6884">
      <formula>LEN(TRIM(K4126))&gt;0</formula>
    </cfRule>
  </conditionalFormatting>
  <conditionalFormatting sqref="M4126">
    <cfRule type="containsText" dxfId="6675" priority="6883" operator="containsText" text="Complete">
      <formula>NOT(ISERROR(SEARCH("Complete",M4126)))</formula>
    </cfRule>
  </conditionalFormatting>
  <conditionalFormatting sqref="I4127">
    <cfRule type="cellIs" dxfId="6674" priority="6882" operator="greaterThan">
      <formula>2.35</formula>
    </cfRule>
  </conditionalFormatting>
  <conditionalFormatting sqref="J4127">
    <cfRule type="notContainsBlanks" dxfId="6673" priority="6881">
      <formula>LEN(TRIM(J4127))&gt;0</formula>
    </cfRule>
  </conditionalFormatting>
  <conditionalFormatting sqref="K4127">
    <cfRule type="notContainsBlanks" dxfId="6672" priority="6880">
      <formula>LEN(TRIM(K4127))&gt;0</formula>
    </cfRule>
  </conditionalFormatting>
  <conditionalFormatting sqref="M4127">
    <cfRule type="containsText" dxfId="6671" priority="6879" operator="containsText" text="Complete">
      <formula>NOT(ISERROR(SEARCH("Complete",M4127)))</formula>
    </cfRule>
  </conditionalFormatting>
  <conditionalFormatting sqref="I4128">
    <cfRule type="cellIs" dxfId="6670" priority="6878" operator="greaterThan">
      <formula>2.35</formula>
    </cfRule>
  </conditionalFormatting>
  <conditionalFormatting sqref="J4128">
    <cfRule type="notContainsBlanks" dxfId="6669" priority="6877">
      <formula>LEN(TRIM(J4128))&gt;0</formula>
    </cfRule>
  </conditionalFormatting>
  <conditionalFormatting sqref="K4128">
    <cfRule type="notContainsBlanks" dxfId="6668" priority="6876">
      <formula>LEN(TRIM(K4128))&gt;0</formula>
    </cfRule>
  </conditionalFormatting>
  <conditionalFormatting sqref="M4128">
    <cfRule type="containsText" dxfId="6667" priority="6875" operator="containsText" text="Complete">
      <formula>NOT(ISERROR(SEARCH("Complete",M4128)))</formula>
    </cfRule>
  </conditionalFormatting>
  <conditionalFormatting sqref="I4129">
    <cfRule type="cellIs" dxfId="6666" priority="6874" operator="greaterThan">
      <formula>2.35</formula>
    </cfRule>
  </conditionalFormatting>
  <conditionalFormatting sqref="J4129">
    <cfRule type="notContainsBlanks" dxfId="6665" priority="6873">
      <formula>LEN(TRIM(J4129))&gt;0</formula>
    </cfRule>
  </conditionalFormatting>
  <conditionalFormatting sqref="K4129">
    <cfRule type="notContainsBlanks" dxfId="6664" priority="6872">
      <formula>LEN(TRIM(K4129))&gt;0</formula>
    </cfRule>
  </conditionalFormatting>
  <conditionalFormatting sqref="M4129">
    <cfRule type="containsText" dxfId="6663" priority="6871" operator="containsText" text="Complete">
      <formula>NOT(ISERROR(SEARCH("Complete",M4129)))</formula>
    </cfRule>
  </conditionalFormatting>
  <conditionalFormatting sqref="I4130">
    <cfRule type="cellIs" dxfId="6662" priority="6870" operator="greaterThan">
      <formula>2.35</formula>
    </cfRule>
  </conditionalFormatting>
  <conditionalFormatting sqref="J4130">
    <cfRule type="notContainsBlanks" dxfId="6661" priority="6869">
      <formula>LEN(TRIM(J4130))&gt;0</formula>
    </cfRule>
  </conditionalFormatting>
  <conditionalFormatting sqref="K4130">
    <cfRule type="notContainsBlanks" dxfId="6660" priority="6868">
      <formula>LEN(TRIM(K4130))&gt;0</formula>
    </cfRule>
  </conditionalFormatting>
  <conditionalFormatting sqref="M4130">
    <cfRule type="containsText" dxfId="6659" priority="6867" operator="containsText" text="Complete">
      <formula>NOT(ISERROR(SEARCH("Complete",M4130)))</formula>
    </cfRule>
  </conditionalFormatting>
  <conditionalFormatting sqref="I4131">
    <cfRule type="cellIs" dxfId="6658" priority="6866" operator="greaterThan">
      <formula>2.35</formula>
    </cfRule>
  </conditionalFormatting>
  <conditionalFormatting sqref="J4131">
    <cfRule type="notContainsBlanks" dxfId="6657" priority="6865">
      <formula>LEN(TRIM(J4131))&gt;0</formula>
    </cfRule>
  </conditionalFormatting>
  <conditionalFormatting sqref="K4131">
    <cfRule type="notContainsBlanks" dxfId="6656" priority="6864">
      <formula>LEN(TRIM(K4131))&gt;0</formula>
    </cfRule>
  </conditionalFormatting>
  <conditionalFormatting sqref="M4131">
    <cfRule type="containsText" dxfId="6655" priority="6863" operator="containsText" text="Complete">
      <formula>NOT(ISERROR(SEARCH("Complete",M4131)))</formula>
    </cfRule>
  </conditionalFormatting>
  <conditionalFormatting sqref="I4132">
    <cfRule type="cellIs" dxfId="6654" priority="6862" operator="greaterThan">
      <formula>2.35</formula>
    </cfRule>
  </conditionalFormatting>
  <conditionalFormatting sqref="J4132">
    <cfRule type="notContainsBlanks" dxfId="6653" priority="6861">
      <formula>LEN(TRIM(J4132))&gt;0</formula>
    </cfRule>
  </conditionalFormatting>
  <conditionalFormatting sqref="K4132">
    <cfRule type="notContainsBlanks" dxfId="6652" priority="6860">
      <formula>LEN(TRIM(K4132))&gt;0</formula>
    </cfRule>
  </conditionalFormatting>
  <conditionalFormatting sqref="M4132">
    <cfRule type="containsText" dxfId="6651" priority="6859" operator="containsText" text="Complete">
      <formula>NOT(ISERROR(SEARCH("Complete",M4132)))</formula>
    </cfRule>
  </conditionalFormatting>
  <conditionalFormatting sqref="I4133">
    <cfRule type="cellIs" dxfId="6650" priority="6858" operator="greaterThan">
      <formula>2.35</formula>
    </cfRule>
  </conditionalFormatting>
  <conditionalFormatting sqref="J4133">
    <cfRule type="notContainsBlanks" dxfId="6649" priority="6857">
      <formula>LEN(TRIM(J4133))&gt;0</formula>
    </cfRule>
  </conditionalFormatting>
  <conditionalFormatting sqref="K4133">
    <cfRule type="notContainsBlanks" dxfId="6648" priority="6856">
      <formula>LEN(TRIM(K4133))&gt;0</formula>
    </cfRule>
  </conditionalFormatting>
  <conditionalFormatting sqref="M4133">
    <cfRule type="containsText" dxfId="6647" priority="6855" operator="containsText" text="Complete">
      <formula>NOT(ISERROR(SEARCH("Complete",M4133)))</formula>
    </cfRule>
  </conditionalFormatting>
  <conditionalFormatting sqref="I4134">
    <cfRule type="cellIs" dxfId="6646" priority="6854" operator="greaterThan">
      <formula>2.35</formula>
    </cfRule>
  </conditionalFormatting>
  <conditionalFormatting sqref="J4134">
    <cfRule type="notContainsBlanks" dxfId="6645" priority="6853">
      <formula>LEN(TRIM(J4134))&gt;0</formula>
    </cfRule>
  </conditionalFormatting>
  <conditionalFormatting sqref="K4134">
    <cfRule type="notContainsBlanks" dxfId="6644" priority="6852">
      <formula>LEN(TRIM(K4134))&gt;0</formula>
    </cfRule>
  </conditionalFormatting>
  <conditionalFormatting sqref="M4134">
    <cfRule type="containsText" dxfId="6643" priority="6851" operator="containsText" text="Complete">
      <formula>NOT(ISERROR(SEARCH("Complete",M4134)))</formula>
    </cfRule>
  </conditionalFormatting>
  <conditionalFormatting sqref="I4135">
    <cfRule type="cellIs" dxfId="6642" priority="6850" operator="greaterThan">
      <formula>2.35</formula>
    </cfRule>
  </conditionalFormatting>
  <conditionalFormatting sqref="J4135">
    <cfRule type="notContainsBlanks" dxfId="6641" priority="6849">
      <formula>LEN(TRIM(J4135))&gt;0</formula>
    </cfRule>
  </conditionalFormatting>
  <conditionalFormatting sqref="K4135">
    <cfRule type="notContainsBlanks" dxfId="6640" priority="6848">
      <formula>LEN(TRIM(K4135))&gt;0</formula>
    </cfRule>
  </conditionalFormatting>
  <conditionalFormatting sqref="M4135">
    <cfRule type="containsText" dxfId="6639" priority="6847" operator="containsText" text="Complete">
      <formula>NOT(ISERROR(SEARCH("Complete",M4135)))</formula>
    </cfRule>
  </conditionalFormatting>
  <conditionalFormatting sqref="I4136">
    <cfRule type="cellIs" dxfId="6638" priority="6846" operator="greaterThan">
      <formula>2.35</formula>
    </cfRule>
  </conditionalFormatting>
  <conditionalFormatting sqref="J4136">
    <cfRule type="notContainsBlanks" dxfId="6637" priority="6845">
      <formula>LEN(TRIM(J4136))&gt;0</formula>
    </cfRule>
  </conditionalFormatting>
  <conditionalFormatting sqref="K4136">
    <cfRule type="notContainsBlanks" dxfId="6636" priority="6844">
      <formula>LEN(TRIM(K4136))&gt;0</formula>
    </cfRule>
  </conditionalFormatting>
  <conditionalFormatting sqref="M4136">
    <cfRule type="containsText" dxfId="6635" priority="6843" operator="containsText" text="Complete">
      <formula>NOT(ISERROR(SEARCH("Complete",M4136)))</formula>
    </cfRule>
  </conditionalFormatting>
  <conditionalFormatting sqref="I4137">
    <cfRule type="cellIs" dxfId="6634" priority="6842" operator="greaterThan">
      <formula>2.35</formula>
    </cfRule>
  </conditionalFormatting>
  <conditionalFormatting sqref="J4137">
    <cfRule type="notContainsBlanks" dxfId="6633" priority="6841">
      <formula>LEN(TRIM(J4137))&gt;0</formula>
    </cfRule>
  </conditionalFormatting>
  <conditionalFormatting sqref="K4137">
    <cfRule type="notContainsBlanks" dxfId="6632" priority="6840">
      <formula>LEN(TRIM(K4137))&gt;0</formula>
    </cfRule>
  </conditionalFormatting>
  <conditionalFormatting sqref="M4137">
    <cfRule type="containsText" dxfId="6631" priority="6839" operator="containsText" text="Complete">
      <formula>NOT(ISERROR(SEARCH("Complete",M4137)))</formula>
    </cfRule>
  </conditionalFormatting>
  <conditionalFormatting sqref="I4138">
    <cfRule type="cellIs" dxfId="6630" priority="6838" operator="greaterThan">
      <formula>2.35</formula>
    </cfRule>
  </conditionalFormatting>
  <conditionalFormatting sqref="J4138">
    <cfRule type="notContainsBlanks" dxfId="6629" priority="6837">
      <formula>LEN(TRIM(J4138))&gt;0</formula>
    </cfRule>
  </conditionalFormatting>
  <conditionalFormatting sqref="K4138">
    <cfRule type="notContainsBlanks" dxfId="6628" priority="6836">
      <formula>LEN(TRIM(K4138))&gt;0</formula>
    </cfRule>
  </conditionalFormatting>
  <conditionalFormatting sqref="M4138">
    <cfRule type="containsText" dxfId="6627" priority="6835" operator="containsText" text="Complete">
      <formula>NOT(ISERROR(SEARCH("Complete",M4138)))</formula>
    </cfRule>
  </conditionalFormatting>
  <conditionalFormatting sqref="I4139">
    <cfRule type="cellIs" dxfId="6626" priority="6834" operator="greaterThan">
      <formula>2.35</formula>
    </cfRule>
  </conditionalFormatting>
  <conditionalFormatting sqref="J4139">
    <cfRule type="notContainsBlanks" dxfId="6625" priority="6833">
      <formula>LEN(TRIM(J4139))&gt;0</formula>
    </cfRule>
  </conditionalFormatting>
  <conditionalFormatting sqref="K4139">
    <cfRule type="notContainsBlanks" dxfId="6624" priority="6832">
      <formula>LEN(TRIM(K4139))&gt;0</formula>
    </cfRule>
  </conditionalFormatting>
  <conditionalFormatting sqref="M4139">
    <cfRule type="containsText" dxfId="6623" priority="6831" operator="containsText" text="Complete">
      <formula>NOT(ISERROR(SEARCH("Complete",M4139)))</formula>
    </cfRule>
  </conditionalFormatting>
  <conditionalFormatting sqref="I4140">
    <cfRule type="cellIs" dxfId="6622" priority="6830" operator="greaterThan">
      <formula>2.35</formula>
    </cfRule>
  </conditionalFormatting>
  <conditionalFormatting sqref="J4140">
    <cfRule type="notContainsBlanks" dxfId="6621" priority="6829">
      <formula>LEN(TRIM(J4140))&gt;0</formula>
    </cfRule>
  </conditionalFormatting>
  <conditionalFormatting sqref="K4140">
    <cfRule type="notContainsBlanks" dxfId="6620" priority="6828">
      <formula>LEN(TRIM(K4140))&gt;0</formula>
    </cfRule>
  </conditionalFormatting>
  <conditionalFormatting sqref="M4140">
    <cfRule type="containsText" dxfId="6619" priority="6827" operator="containsText" text="Complete">
      <formula>NOT(ISERROR(SEARCH("Complete",M4140)))</formula>
    </cfRule>
  </conditionalFormatting>
  <conditionalFormatting sqref="I4141">
    <cfRule type="cellIs" dxfId="6618" priority="6826" operator="greaterThan">
      <formula>2.35</formula>
    </cfRule>
  </conditionalFormatting>
  <conditionalFormatting sqref="J4141">
    <cfRule type="notContainsBlanks" dxfId="6617" priority="6825">
      <formula>LEN(TRIM(J4141))&gt;0</formula>
    </cfRule>
  </conditionalFormatting>
  <conditionalFormatting sqref="K4141">
    <cfRule type="notContainsBlanks" dxfId="6616" priority="6824">
      <formula>LEN(TRIM(K4141))&gt;0</formula>
    </cfRule>
  </conditionalFormatting>
  <conditionalFormatting sqref="M4141">
    <cfRule type="containsText" dxfId="6615" priority="6823" operator="containsText" text="Complete">
      <formula>NOT(ISERROR(SEARCH("Complete",M4141)))</formula>
    </cfRule>
  </conditionalFormatting>
  <conditionalFormatting sqref="I4142">
    <cfRule type="cellIs" dxfId="6614" priority="6822" operator="greaterThan">
      <formula>2.35</formula>
    </cfRule>
  </conditionalFormatting>
  <conditionalFormatting sqref="J4142">
    <cfRule type="notContainsBlanks" dxfId="6613" priority="6821">
      <formula>LEN(TRIM(J4142))&gt;0</formula>
    </cfRule>
  </conditionalFormatting>
  <conditionalFormatting sqref="K4142">
    <cfRule type="notContainsBlanks" dxfId="6612" priority="6820">
      <formula>LEN(TRIM(K4142))&gt;0</formula>
    </cfRule>
  </conditionalFormatting>
  <conditionalFormatting sqref="M4142">
    <cfRule type="containsText" dxfId="6611" priority="6819" operator="containsText" text="Complete">
      <formula>NOT(ISERROR(SEARCH("Complete",M4142)))</formula>
    </cfRule>
  </conditionalFormatting>
  <conditionalFormatting sqref="I4143">
    <cfRule type="cellIs" dxfId="6610" priority="6818" operator="greaterThan">
      <formula>2.35</formula>
    </cfRule>
  </conditionalFormatting>
  <conditionalFormatting sqref="J4143">
    <cfRule type="notContainsBlanks" dxfId="6609" priority="6817">
      <formula>LEN(TRIM(J4143))&gt;0</formula>
    </cfRule>
  </conditionalFormatting>
  <conditionalFormatting sqref="K4143">
    <cfRule type="notContainsBlanks" dxfId="6608" priority="6816">
      <formula>LEN(TRIM(K4143))&gt;0</formula>
    </cfRule>
  </conditionalFormatting>
  <conditionalFormatting sqref="M4143">
    <cfRule type="containsText" dxfId="6607" priority="6815" operator="containsText" text="Complete">
      <formula>NOT(ISERROR(SEARCH("Complete",M4143)))</formula>
    </cfRule>
  </conditionalFormatting>
  <conditionalFormatting sqref="I4144">
    <cfRule type="cellIs" dxfId="6606" priority="6814" operator="greaterThan">
      <formula>2.35</formula>
    </cfRule>
  </conditionalFormatting>
  <conditionalFormatting sqref="J4144">
    <cfRule type="notContainsBlanks" dxfId="6605" priority="6813">
      <formula>LEN(TRIM(J4144))&gt;0</formula>
    </cfRule>
  </conditionalFormatting>
  <conditionalFormatting sqref="K4144">
    <cfRule type="notContainsBlanks" dxfId="6604" priority="6812">
      <formula>LEN(TRIM(K4144))&gt;0</formula>
    </cfRule>
  </conditionalFormatting>
  <conditionalFormatting sqref="M4144">
    <cfRule type="containsText" dxfId="6603" priority="6811" operator="containsText" text="Complete">
      <formula>NOT(ISERROR(SEARCH("Complete",M4144)))</formula>
    </cfRule>
  </conditionalFormatting>
  <conditionalFormatting sqref="I4145">
    <cfRule type="cellIs" dxfId="6602" priority="6810" operator="greaterThan">
      <formula>2.35</formula>
    </cfRule>
  </conditionalFormatting>
  <conditionalFormatting sqref="J4145">
    <cfRule type="notContainsBlanks" dxfId="6601" priority="6809">
      <formula>LEN(TRIM(J4145))&gt;0</formula>
    </cfRule>
  </conditionalFormatting>
  <conditionalFormatting sqref="K4145">
    <cfRule type="notContainsBlanks" dxfId="6600" priority="6808">
      <formula>LEN(TRIM(K4145))&gt;0</formula>
    </cfRule>
  </conditionalFormatting>
  <conditionalFormatting sqref="M4145">
    <cfRule type="containsText" dxfId="6599" priority="6807" operator="containsText" text="Complete">
      <formula>NOT(ISERROR(SEARCH("Complete",M4145)))</formula>
    </cfRule>
  </conditionalFormatting>
  <conditionalFormatting sqref="I4146">
    <cfRule type="cellIs" dxfId="6598" priority="6806" operator="greaterThan">
      <formula>2.35</formula>
    </cfRule>
  </conditionalFormatting>
  <conditionalFormatting sqref="J4146">
    <cfRule type="notContainsBlanks" dxfId="6597" priority="6805">
      <formula>LEN(TRIM(J4146))&gt;0</formula>
    </cfRule>
  </conditionalFormatting>
  <conditionalFormatting sqref="K4146">
    <cfRule type="notContainsBlanks" dxfId="6596" priority="6804">
      <formula>LEN(TRIM(K4146))&gt;0</formula>
    </cfRule>
  </conditionalFormatting>
  <conditionalFormatting sqref="M4146">
    <cfRule type="containsText" dxfId="6595" priority="6803" operator="containsText" text="Complete">
      <formula>NOT(ISERROR(SEARCH("Complete",M4146)))</formula>
    </cfRule>
  </conditionalFormatting>
  <conditionalFormatting sqref="I4147">
    <cfRule type="cellIs" dxfId="6594" priority="6802" operator="greaterThan">
      <formula>2.35</formula>
    </cfRule>
  </conditionalFormatting>
  <conditionalFormatting sqref="J4147">
    <cfRule type="notContainsBlanks" dxfId="6593" priority="6801">
      <formula>LEN(TRIM(J4147))&gt;0</formula>
    </cfRule>
  </conditionalFormatting>
  <conditionalFormatting sqref="K4147">
    <cfRule type="notContainsBlanks" dxfId="6592" priority="6800">
      <formula>LEN(TRIM(K4147))&gt;0</formula>
    </cfRule>
  </conditionalFormatting>
  <conditionalFormatting sqref="M4147">
    <cfRule type="containsText" dxfId="6591" priority="6799" operator="containsText" text="Complete">
      <formula>NOT(ISERROR(SEARCH("Complete",M4147)))</formula>
    </cfRule>
  </conditionalFormatting>
  <conditionalFormatting sqref="I4148">
    <cfRule type="cellIs" dxfId="6590" priority="6798" operator="greaterThan">
      <formula>2.35</formula>
    </cfRule>
  </conditionalFormatting>
  <conditionalFormatting sqref="J4148">
    <cfRule type="notContainsBlanks" dxfId="6589" priority="6797">
      <formula>LEN(TRIM(J4148))&gt;0</formula>
    </cfRule>
  </conditionalFormatting>
  <conditionalFormatting sqref="K4148">
    <cfRule type="notContainsBlanks" dxfId="6588" priority="6796">
      <formula>LEN(TRIM(K4148))&gt;0</formula>
    </cfRule>
  </conditionalFormatting>
  <conditionalFormatting sqref="M4148">
    <cfRule type="containsText" dxfId="6587" priority="6795" operator="containsText" text="Complete">
      <formula>NOT(ISERROR(SEARCH("Complete",M4148)))</formula>
    </cfRule>
  </conditionalFormatting>
  <conditionalFormatting sqref="I4149">
    <cfRule type="cellIs" dxfId="6586" priority="6794" operator="greaterThan">
      <formula>2.35</formula>
    </cfRule>
  </conditionalFormatting>
  <conditionalFormatting sqref="J4149">
    <cfRule type="notContainsBlanks" dxfId="6585" priority="6793">
      <formula>LEN(TRIM(J4149))&gt;0</formula>
    </cfRule>
  </conditionalFormatting>
  <conditionalFormatting sqref="K4149">
    <cfRule type="notContainsBlanks" dxfId="6584" priority="6792">
      <formula>LEN(TRIM(K4149))&gt;0</formula>
    </cfRule>
  </conditionalFormatting>
  <conditionalFormatting sqref="M4149">
    <cfRule type="containsText" dxfId="6583" priority="6791" operator="containsText" text="Complete">
      <formula>NOT(ISERROR(SEARCH("Complete",M4149)))</formula>
    </cfRule>
  </conditionalFormatting>
  <conditionalFormatting sqref="I4150">
    <cfRule type="cellIs" dxfId="6582" priority="6790" operator="greaterThan">
      <formula>2.35</formula>
    </cfRule>
  </conditionalFormatting>
  <conditionalFormatting sqref="J4150">
    <cfRule type="notContainsBlanks" dxfId="6581" priority="6789">
      <formula>LEN(TRIM(J4150))&gt;0</formula>
    </cfRule>
  </conditionalFormatting>
  <conditionalFormatting sqref="K4150">
    <cfRule type="notContainsBlanks" dxfId="6580" priority="6788">
      <formula>LEN(TRIM(K4150))&gt;0</formula>
    </cfRule>
  </conditionalFormatting>
  <conditionalFormatting sqref="M4150">
    <cfRule type="containsText" dxfId="6579" priority="6787" operator="containsText" text="Complete">
      <formula>NOT(ISERROR(SEARCH("Complete",M4150)))</formula>
    </cfRule>
  </conditionalFormatting>
  <conditionalFormatting sqref="I4151">
    <cfRule type="cellIs" dxfId="6578" priority="6786" operator="greaterThan">
      <formula>2.35</formula>
    </cfRule>
  </conditionalFormatting>
  <conditionalFormatting sqref="J4151">
    <cfRule type="notContainsBlanks" dxfId="6577" priority="6785">
      <formula>LEN(TRIM(J4151))&gt;0</formula>
    </cfRule>
  </conditionalFormatting>
  <conditionalFormatting sqref="K4151">
    <cfRule type="notContainsBlanks" dxfId="6576" priority="6784">
      <formula>LEN(TRIM(K4151))&gt;0</formula>
    </cfRule>
  </conditionalFormatting>
  <conditionalFormatting sqref="M4151">
    <cfRule type="containsText" dxfId="6575" priority="6783" operator="containsText" text="Complete">
      <formula>NOT(ISERROR(SEARCH("Complete",M4151)))</formula>
    </cfRule>
  </conditionalFormatting>
  <conditionalFormatting sqref="I4152">
    <cfRule type="cellIs" dxfId="6574" priority="6782" operator="greaterThan">
      <formula>2.35</formula>
    </cfRule>
  </conditionalFormatting>
  <conditionalFormatting sqref="J4152">
    <cfRule type="notContainsBlanks" dxfId="6573" priority="6781">
      <formula>LEN(TRIM(J4152))&gt;0</formula>
    </cfRule>
  </conditionalFormatting>
  <conditionalFormatting sqref="K4152">
    <cfRule type="notContainsBlanks" dxfId="6572" priority="6780">
      <formula>LEN(TRIM(K4152))&gt;0</formula>
    </cfRule>
  </conditionalFormatting>
  <conditionalFormatting sqref="M4152">
    <cfRule type="containsText" dxfId="6571" priority="6779" operator="containsText" text="Complete">
      <formula>NOT(ISERROR(SEARCH("Complete",M4152)))</formula>
    </cfRule>
  </conditionalFormatting>
  <conditionalFormatting sqref="I4153">
    <cfRule type="cellIs" dxfId="6570" priority="6778" operator="greaterThan">
      <formula>2.35</formula>
    </cfRule>
  </conditionalFormatting>
  <conditionalFormatting sqref="J4153">
    <cfRule type="notContainsBlanks" dxfId="6569" priority="6777">
      <formula>LEN(TRIM(J4153))&gt;0</formula>
    </cfRule>
  </conditionalFormatting>
  <conditionalFormatting sqref="K4153">
    <cfRule type="notContainsBlanks" dxfId="6568" priority="6776">
      <formula>LEN(TRIM(K4153))&gt;0</formula>
    </cfRule>
  </conditionalFormatting>
  <conditionalFormatting sqref="M4153">
    <cfRule type="containsText" dxfId="6567" priority="6775" operator="containsText" text="Complete">
      <formula>NOT(ISERROR(SEARCH("Complete",M4153)))</formula>
    </cfRule>
  </conditionalFormatting>
  <conditionalFormatting sqref="I4154">
    <cfRule type="cellIs" dxfId="6566" priority="6774" operator="greaterThan">
      <formula>2.35</formula>
    </cfRule>
  </conditionalFormatting>
  <conditionalFormatting sqref="J4154">
    <cfRule type="notContainsBlanks" dxfId="6565" priority="6773">
      <formula>LEN(TRIM(J4154))&gt;0</formula>
    </cfRule>
  </conditionalFormatting>
  <conditionalFormatting sqref="K4154">
    <cfRule type="notContainsBlanks" dxfId="6564" priority="6772">
      <formula>LEN(TRIM(K4154))&gt;0</formula>
    </cfRule>
  </conditionalFormatting>
  <conditionalFormatting sqref="M4154">
    <cfRule type="containsText" dxfId="6563" priority="6771" operator="containsText" text="Complete">
      <formula>NOT(ISERROR(SEARCH("Complete",M4154)))</formula>
    </cfRule>
  </conditionalFormatting>
  <conditionalFormatting sqref="I4155">
    <cfRule type="cellIs" dxfId="6562" priority="6770" operator="greaterThan">
      <formula>2.35</formula>
    </cfRule>
  </conditionalFormatting>
  <conditionalFormatting sqref="J4155">
    <cfRule type="notContainsBlanks" dxfId="6561" priority="6769">
      <formula>LEN(TRIM(J4155))&gt;0</formula>
    </cfRule>
  </conditionalFormatting>
  <conditionalFormatting sqref="K4155">
    <cfRule type="notContainsBlanks" dxfId="6560" priority="6768">
      <formula>LEN(TRIM(K4155))&gt;0</formula>
    </cfRule>
  </conditionalFormatting>
  <conditionalFormatting sqref="M4155">
    <cfRule type="containsText" dxfId="6559" priority="6767" operator="containsText" text="Complete">
      <formula>NOT(ISERROR(SEARCH("Complete",M4155)))</formula>
    </cfRule>
  </conditionalFormatting>
  <conditionalFormatting sqref="I4156">
    <cfRule type="cellIs" dxfId="6558" priority="6766" operator="greaterThan">
      <formula>2.35</formula>
    </cfRule>
  </conditionalFormatting>
  <conditionalFormatting sqref="J4156">
    <cfRule type="notContainsBlanks" dxfId="6557" priority="6765">
      <formula>LEN(TRIM(J4156))&gt;0</formula>
    </cfRule>
  </conditionalFormatting>
  <conditionalFormatting sqref="K4156">
    <cfRule type="notContainsBlanks" dxfId="6556" priority="6764">
      <formula>LEN(TRIM(K4156))&gt;0</formula>
    </cfRule>
  </conditionalFormatting>
  <conditionalFormatting sqref="M4156">
    <cfRule type="containsText" dxfId="6555" priority="6763" operator="containsText" text="Complete">
      <formula>NOT(ISERROR(SEARCH("Complete",M4156)))</formula>
    </cfRule>
  </conditionalFormatting>
  <conditionalFormatting sqref="I4157">
    <cfRule type="cellIs" dxfId="6554" priority="6762" operator="greaterThan">
      <formula>2.35</formula>
    </cfRule>
  </conditionalFormatting>
  <conditionalFormatting sqref="J4157">
    <cfRule type="notContainsBlanks" dxfId="6553" priority="6761">
      <formula>LEN(TRIM(J4157))&gt;0</formula>
    </cfRule>
  </conditionalFormatting>
  <conditionalFormatting sqref="K4157">
    <cfRule type="notContainsBlanks" dxfId="6552" priority="6760">
      <formula>LEN(TRIM(K4157))&gt;0</formula>
    </cfRule>
  </conditionalFormatting>
  <conditionalFormatting sqref="M4157">
    <cfRule type="containsText" dxfId="6551" priority="6759" operator="containsText" text="Complete">
      <formula>NOT(ISERROR(SEARCH("Complete",M4157)))</formula>
    </cfRule>
  </conditionalFormatting>
  <conditionalFormatting sqref="I4158">
    <cfRule type="cellIs" dxfId="6550" priority="6758" operator="greaterThan">
      <formula>2.35</formula>
    </cfRule>
  </conditionalFormatting>
  <conditionalFormatting sqref="J4158">
    <cfRule type="notContainsBlanks" dxfId="6549" priority="6757">
      <formula>LEN(TRIM(J4158))&gt;0</formula>
    </cfRule>
  </conditionalFormatting>
  <conditionalFormatting sqref="K4158">
    <cfRule type="notContainsBlanks" dxfId="6548" priority="6756">
      <formula>LEN(TRIM(K4158))&gt;0</formula>
    </cfRule>
  </conditionalFormatting>
  <conditionalFormatting sqref="M4158">
    <cfRule type="containsText" dxfId="6547" priority="6755" operator="containsText" text="Complete">
      <formula>NOT(ISERROR(SEARCH("Complete",M4158)))</formula>
    </cfRule>
  </conditionalFormatting>
  <conditionalFormatting sqref="I4159">
    <cfRule type="cellIs" dxfId="6546" priority="6754" operator="greaterThan">
      <formula>2.35</formula>
    </cfRule>
  </conditionalFormatting>
  <conditionalFormatting sqref="J4159">
    <cfRule type="notContainsBlanks" dxfId="6545" priority="6753">
      <formula>LEN(TRIM(J4159))&gt;0</formula>
    </cfRule>
  </conditionalFormatting>
  <conditionalFormatting sqref="K4159">
    <cfRule type="notContainsBlanks" dxfId="6544" priority="6752">
      <formula>LEN(TRIM(K4159))&gt;0</formula>
    </cfRule>
  </conditionalFormatting>
  <conditionalFormatting sqref="M4159">
    <cfRule type="containsText" dxfId="6543" priority="6751" operator="containsText" text="Complete">
      <formula>NOT(ISERROR(SEARCH("Complete",M4159)))</formula>
    </cfRule>
  </conditionalFormatting>
  <conditionalFormatting sqref="I4160">
    <cfRule type="cellIs" dxfId="6542" priority="6750" operator="greaterThan">
      <formula>2.35</formula>
    </cfRule>
  </conditionalFormatting>
  <conditionalFormatting sqref="J4160">
    <cfRule type="notContainsBlanks" dxfId="6541" priority="6749">
      <formula>LEN(TRIM(J4160))&gt;0</formula>
    </cfRule>
  </conditionalFormatting>
  <conditionalFormatting sqref="K4160">
    <cfRule type="notContainsBlanks" dxfId="6540" priority="6748">
      <formula>LEN(TRIM(K4160))&gt;0</formula>
    </cfRule>
  </conditionalFormatting>
  <conditionalFormatting sqref="M4160">
    <cfRule type="containsText" dxfId="6539" priority="6747" operator="containsText" text="Complete">
      <formula>NOT(ISERROR(SEARCH("Complete",M4160)))</formula>
    </cfRule>
  </conditionalFormatting>
  <conditionalFormatting sqref="I4161">
    <cfRule type="cellIs" dxfId="6538" priority="6746" operator="greaterThan">
      <formula>2.35</formula>
    </cfRule>
  </conditionalFormatting>
  <conditionalFormatting sqref="J4161">
    <cfRule type="notContainsBlanks" dxfId="6537" priority="6745">
      <formula>LEN(TRIM(J4161))&gt;0</formula>
    </cfRule>
  </conditionalFormatting>
  <conditionalFormatting sqref="K4161">
    <cfRule type="notContainsBlanks" dxfId="6536" priority="6744">
      <formula>LEN(TRIM(K4161))&gt;0</formula>
    </cfRule>
  </conditionalFormatting>
  <conditionalFormatting sqref="M4161">
    <cfRule type="containsText" dxfId="6535" priority="6743" operator="containsText" text="Complete">
      <formula>NOT(ISERROR(SEARCH("Complete",M4161)))</formula>
    </cfRule>
  </conditionalFormatting>
  <conditionalFormatting sqref="I4162">
    <cfRule type="cellIs" dxfId="6534" priority="6742" operator="greaterThan">
      <formula>2.35</formula>
    </cfRule>
  </conditionalFormatting>
  <conditionalFormatting sqref="J4162">
    <cfRule type="notContainsBlanks" dxfId="6533" priority="6741">
      <formula>LEN(TRIM(J4162))&gt;0</formula>
    </cfRule>
  </conditionalFormatting>
  <conditionalFormatting sqref="K4162">
    <cfRule type="notContainsBlanks" dxfId="6532" priority="6740">
      <formula>LEN(TRIM(K4162))&gt;0</formula>
    </cfRule>
  </conditionalFormatting>
  <conditionalFormatting sqref="M4162">
    <cfRule type="containsText" dxfId="6531" priority="6739" operator="containsText" text="Complete">
      <formula>NOT(ISERROR(SEARCH("Complete",M4162)))</formula>
    </cfRule>
  </conditionalFormatting>
  <conditionalFormatting sqref="I4163">
    <cfRule type="cellIs" dxfId="6530" priority="6738" operator="greaterThan">
      <formula>2.35</formula>
    </cfRule>
  </conditionalFormatting>
  <conditionalFormatting sqref="J4163">
    <cfRule type="notContainsBlanks" dxfId="6529" priority="6737">
      <formula>LEN(TRIM(J4163))&gt;0</formula>
    </cfRule>
  </conditionalFormatting>
  <conditionalFormatting sqref="K4163">
    <cfRule type="notContainsBlanks" dxfId="6528" priority="6736">
      <formula>LEN(TRIM(K4163))&gt;0</formula>
    </cfRule>
  </conditionalFormatting>
  <conditionalFormatting sqref="M4163">
    <cfRule type="containsText" dxfId="6527" priority="6735" operator="containsText" text="Complete">
      <formula>NOT(ISERROR(SEARCH("Complete",M4163)))</formula>
    </cfRule>
  </conditionalFormatting>
  <conditionalFormatting sqref="I4164">
    <cfRule type="cellIs" dxfId="6526" priority="6734" operator="greaterThan">
      <formula>2.35</formula>
    </cfRule>
  </conditionalFormatting>
  <conditionalFormatting sqref="J4164">
    <cfRule type="notContainsBlanks" dxfId="6525" priority="6733">
      <formula>LEN(TRIM(J4164))&gt;0</formula>
    </cfRule>
  </conditionalFormatting>
  <conditionalFormatting sqref="K4164">
    <cfRule type="notContainsBlanks" dxfId="6524" priority="6732">
      <formula>LEN(TRIM(K4164))&gt;0</formula>
    </cfRule>
  </conditionalFormatting>
  <conditionalFormatting sqref="M4164">
    <cfRule type="containsText" dxfId="6523" priority="6731" operator="containsText" text="Complete">
      <formula>NOT(ISERROR(SEARCH("Complete",M4164)))</formula>
    </cfRule>
  </conditionalFormatting>
  <conditionalFormatting sqref="I4165">
    <cfRule type="cellIs" dxfId="6522" priority="6730" operator="greaterThan">
      <formula>2.35</formula>
    </cfRule>
  </conditionalFormatting>
  <conditionalFormatting sqref="J4165">
    <cfRule type="notContainsBlanks" dxfId="6521" priority="6729">
      <formula>LEN(TRIM(J4165))&gt;0</formula>
    </cfRule>
  </conditionalFormatting>
  <conditionalFormatting sqref="K4165">
    <cfRule type="notContainsBlanks" dxfId="6520" priority="6728">
      <formula>LEN(TRIM(K4165))&gt;0</formula>
    </cfRule>
  </conditionalFormatting>
  <conditionalFormatting sqref="M4165">
    <cfRule type="containsText" dxfId="6519" priority="6727" operator="containsText" text="Complete">
      <formula>NOT(ISERROR(SEARCH("Complete",M4165)))</formula>
    </cfRule>
  </conditionalFormatting>
  <conditionalFormatting sqref="I4166">
    <cfRule type="cellIs" dxfId="6518" priority="6726" operator="greaterThan">
      <formula>2.35</formula>
    </cfRule>
  </conditionalFormatting>
  <conditionalFormatting sqref="J4166">
    <cfRule type="notContainsBlanks" dxfId="6517" priority="6725">
      <formula>LEN(TRIM(J4166))&gt;0</formula>
    </cfRule>
  </conditionalFormatting>
  <conditionalFormatting sqref="K4166">
    <cfRule type="notContainsBlanks" dxfId="6516" priority="6724">
      <formula>LEN(TRIM(K4166))&gt;0</formula>
    </cfRule>
  </conditionalFormatting>
  <conditionalFormatting sqref="M4166">
    <cfRule type="containsText" dxfId="6515" priority="6723" operator="containsText" text="Complete">
      <formula>NOT(ISERROR(SEARCH("Complete",M4166)))</formula>
    </cfRule>
  </conditionalFormatting>
  <conditionalFormatting sqref="I4167">
    <cfRule type="cellIs" dxfId="6514" priority="6722" operator="greaterThan">
      <formula>2.35</formula>
    </cfRule>
  </conditionalFormatting>
  <conditionalFormatting sqref="J4167">
    <cfRule type="notContainsBlanks" dxfId="6513" priority="6721">
      <formula>LEN(TRIM(J4167))&gt;0</formula>
    </cfRule>
  </conditionalFormatting>
  <conditionalFormatting sqref="K4167">
    <cfRule type="notContainsBlanks" dxfId="6512" priority="6720">
      <formula>LEN(TRIM(K4167))&gt;0</formula>
    </cfRule>
  </conditionalFormatting>
  <conditionalFormatting sqref="M4167">
    <cfRule type="containsText" dxfId="6511" priority="6719" operator="containsText" text="Complete">
      <formula>NOT(ISERROR(SEARCH("Complete",M4167)))</formula>
    </cfRule>
  </conditionalFormatting>
  <conditionalFormatting sqref="I4168">
    <cfRule type="cellIs" dxfId="6510" priority="6718" operator="greaterThan">
      <formula>2.35</formula>
    </cfRule>
  </conditionalFormatting>
  <conditionalFormatting sqref="J4168">
    <cfRule type="notContainsBlanks" dxfId="6509" priority="6717">
      <formula>LEN(TRIM(J4168))&gt;0</formula>
    </cfRule>
  </conditionalFormatting>
  <conditionalFormatting sqref="K4168">
    <cfRule type="notContainsBlanks" dxfId="6508" priority="6716">
      <formula>LEN(TRIM(K4168))&gt;0</formula>
    </cfRule>
  </conditionalFormatting>
  <conditionalFormatting sqref="M4168">
    <cfRule type="containsText" dxfId="6507" priority="6715" operator="containsText" text="Complete">
      <formula>NOT(ISERROR(SEARCH("Complete",M4168)))</formula>
    </cfRule>
  </conditionalFormatting>
  <conditionalFormatting sqref="I4169">
    <cfRule type="cellIs" dxfId="6506" priority="6714" operator="greaterThan">
      <formula>2.35</formula>
    </cfRule>
  </conditionalFormatting>
  <conditionalFormatting sqref="J4169">
    <cfRule type="notContainsBlanks" dxfId="6505" priority="6713">
      <formula>LEN(TRIM(J4169))&gt;0</formula>
    </cfRule>
  </conditionalFormatting>
  <conditionalFormatting sqref="K4169">
    <cfRule type="notContainsBlanks" dxfId="6504" priority="6712">
      <formula>LEN(TRIM(K4169))&gt;0</formula>
    </cfRule>
  </conditionalFormatting>
  <conditionalFormatting sqref="M4169">
    <cfRule type="containsText" dxfId="6503" priority="6711" operator="containsText" text="Complete">
      <formula>NOT(ISERROR(SEARCH("Complete",M4169)))</formula>
    </cfRule>
  </conditionalFormatting>
  <conditionalFormatting sqref="I4170">
    <cfRule type="cellIs" dxfId="6502" priority="6710" operator="greaterThan">
      <formula>2.35</formula>
    </cfRule>
  </conditionalFormatting>
  <conditionalFormatting sqref="J4170">
    <cfRule type="notContainsBlanks" dxfId="6501" priority="6709">
      <formula>LEN(TRIM(J4170))&gt;0</formula>
    </cfRule>
  </conditionalFormatting>
  <conditionalFormatting sqref="K4170">
    <cfRule type="notContainsBlanks" dxfId="6500" priority="6708">
      <formula>LEN(TRIM(K4170))&gt;0</formula>
    </cfRule>
  </conditionalFormatting>
  <conditionalFormatting sqref="M4170">
    <cfRule type="containsText" dxfId="6499" priority="6707" operator="containsText" text="Complete">
      <formula>NOT(ISERROR(SEARCH("Complete",M4170)))</formula>
    </cfRule>
  </conditionalFormatting>
  <conditionalFormatting sqref="I4171">
    <cfRule type="cellIs" dxfId="6498" priority="6706" operator="greaterThan">
      <formula>2.35</formula>
    </cfRule>
  </conditionalFormatting>
  <conditionalFormatting sqref="J4171">
    <cfRule type="notContainsBlanks" dxfId="6497" priority="6705">
      <formula>LEN(TRIM(J4171))&gt;0</formula>
    </cfRule>
  </conditionalFormatting>
  <conditionalFormatting sqref="K4171">
    <cfRule type="notContainsBlanks" dxfId="6496" priority="6704">
      <formula>LEN(TRIM(K4171))&gt;0</formula>
    </cfRule>
  </conditionalFormatting>
  <conditionalFormatting sqref="M4171">
    <cfRule type="containsText" dxfId="6495" priority="6703" operator="containsText" text="Complete">
      <formula>NOT(ISERROR(SEARCH("Complete",M4171)))</formula>
    </cfRule>
  </conditionalFormatting>
  <conditionalFormatting sqref="I4172">
    <cfRule type="cellIs" dxfId="6494" priority="6702" operator="greaterThan">
      <formula>2.35</formula>
    </cfRule>
  </conditionalFormatting>
  <conditionalFormatting sqref="J4172">
    <cfRule type="notContainsBlanks" dxfId="6493" priority="6701">
      <formula>LEN(TRIM(J4172))&gt;0</formula>
    </cfRule>
  </conditionalFormatting>
  <conditionalFormatting sqref="K4172">
    <cfRule type="notContainsBlanks" dxfId="6492" priority="6700">
      <formula>LEN(TRIM(K4172))&gt;0</formula>
    </cfRule>
  </conditionalFormatting>
  <conditionalFormatting sqref="M4172">
    <cfRule type="containsText" dxfId="6491" priority="6699" operator="containsText" text="Complete">
      <formula>NOT(ISERROR(SEARCH("Complete",M4172)))</formula>
    </cfRule>
  </conditionalFormatting>
  <conditionalFormatting sqref="I4173">
    <cfRule type="cellIs" dxfId="6490" priority="6698" operator="greaterThan">
      <formula>2.35</formula>
    </cfRule>
  </conditionalFormatting>
  <conditionalFormatting sqref="J4173">
    <cfRule type="notContainsBlanks" dxfId="6489" priority="6697">
      <formula>LEN(TRIM(J4173))&gt;0</formula>
    </cfRule>
  </conditionalFormatting>
  <conditionalFormatting sqref="K4173">
    <cfRule type="notContainsBlanks" dxfId="6488" priority="6696">
      <formula>LEN(TRIM(K4173))&gt;0</formula>
    </cfRule>
  </conditionalFormatting>
  <conditionalFormatting sqref="M4173">
    <cfRule type="containsText" dxfId="6487" priority="6695" operator="containsText" text="Complete">
      <formula>NOT(ISERROR(SEARCH("Complete",M4173)))</formula>
    </cfRule>
  </conditionalFormatting>
  <conditionalFormatting sqref="I4174">
    <cfRule type="cellIs" dxfId="6486" priority="6694" operator="greaterThan">
      <formula>2.35</formula>
    </cfRule>
  </conditionalFormatting>
  <conditionalFormatting sqref="J4174">
    <cfRule type="notContainsBlanks" dxfId="6485" priority="6693">
      <formula>LEN(TRIM(J4174))&gt;0</formula>
    </cfRule>
  </conditionalFormatting>
  <conditionalFormatting sqref="K4174">
    <cfRule type="notContainsBlanks" dxfId="6484" priority="6692">
      <formula>LEN(TRIM(K4174))&gt;0</formula>
    </cfRule>
  </conditionalFormatting>
  <conditionalFormatting sqref="M4174">
    <cfRule type="containsText" dxfId="6483" priority="6691" operator="containsText" text="Complete">
      <formula>NOT(ISERROR(SEARCH("Complete",M4174)))</formula>
    </cfRule>
  </conditionalFormatting>
  <conditionalFormatting sqref="I4175">
    <cfRule type="cellIs" dxfId="6482" priority="6690" operator="greaterThan">
      <formula>2.35</formula>
    </cfRule>
  </conditionalFormatting>
  <conditionalFormatting sqref="J4175">
    <cfRule type="notContainsBlanks" dxfId="6481" priority="6689">
      <formula>LEN(TRIM(J4175))&gt;0</formula>
    </cfRule>
  </conditionalFormatting>
  <conditionalFormatting sqref="K4175">
    <cfRule type="notContainsBlanks" dxfId="6480" priority="6688">
      <formula>LEN(TRIM(K4175))&gt;0</formula>
    </cfRule>
  </conditionalFormatting>
  <conditionalFormatting sqref="M4175">
    <cfRule type="containsText" dxfId="6479" priority="6687" operator="containsText" text="Complete">
      <formula>NOT(ISERROR(SEARCH("Complete",M4175)))</formula>
    </cfRule>
  </conditionalFormatting>
  <conditionalFormatting sqref="I4176">
    <cfRule type="cellIs" dxfId="6478" priority="6686" operator="greaterThan">
      <formula>2.35</formula>
    </cfRule>
  </conditionalFormatting>
  <conditionalFormatting sqref="J4176">
    <cfRule type="notContainsBlanks" dxfId="6477" priority="6685">
      <formula>LEN(TRIM(J4176))&gt;0</formula>
    </cfRule>
  </conditionalFormatting>
  <conditionalFormatting sqref="K4176">
    <cfRule type="notContainsBlanks" dxfId="6476" priority="6684">
      <formula>LEN(TRIM(K4176))&gt;0</formula>
    </cfRule>
  </conditionalFormatting>
  <conditionalFormatting sqref="M4176">
    <cfRule type="containsText" dxfId="6475" priority="6683" operator="containsText" text="Complete">
      <formula>NOT(ISERROR(SEARCH("Complete",M4176)))</formula>
    </cfRule>
  </conditionalFormatting>
  <conditionalFormatting sqref="I4177">
    <cfRule type="cellIs" dxfId="6474" priority="6682" operator="greaterThan">
      <formula>2.35</formula>
    </cfRule>
  </conditionalFormatting>
  <conditionalFormatting sqref="J4177">
    <cfRule type="notContainsBlanks" dxfId="6473" priority="6681">
      <formula>LEN(TRIM(J4177))&gt;0</formula>
    </cfRule>
  </conditionalFormatting>
  <conditionalFormatting sqref="K4177">
    <cfRule type="notContainsBlanks" dxfId="6472" priority="6680">
      <formula>LEN(TRIM(K4177))&gt;0</formula>
    </cfRule>
  </conditionalFormatting>
  <conditionalFormatting sqref="M4177">
    <cfRule type="containsText" dxfId="6471" priority="6679" operator="containsText" text="Complete">
      <formula>NOT(ISERROR(SEARCH("Complete",M4177)))</formula>
    </cfRule>
  </conditionalFormatting>
  <conditionalFormatting sqref="I4178">
    <cfRule type="cellIs" dxfId="6470" priority="6678" operator="greaterThan">
      <formula>2.35</formula>
    </cfRule>
  </conditionalFormatting>
  <conditionalFormatting sqref="J4178">
    <cfRule type="notContainsBlanks" dxfId="6469" priority="6677">
      <formula>LEN(TRIM(J4178))&gt;0</formula>
    </cfRule>
  </conditionalFormatting>
  <conditionalFormatting sqref="K4178">
    <cfRule type="notContainsBlanks" dxfId="6468" priority="6676">
      <formula>LEN(TRIM(K4178))&gt;0</formula>
    </cfRule>
  </conditionalFormatting>
  <conditionalFormatting sqref="M4178">
    <cfRule type="containsText" dxfId="6467" priority="6675" operator="containsText" text="Complete">
      <formula>NOT(ISERROR(SEARCH("Complete",M4178)))</formula>
    </cfRule>
  </conditionalFormatting>
  <conditionalFormatting sqref="I4179">
    <cfRule type="cellIs" dxfId="6466" priority="6674" operator="greaterThan">
      <formula>2.35</formula>
    </cfRule>
  </conditionalFormatting>
  <conditionalFormatting sqref="J4179">
    <cfRule type="notContainsBlanks" dxfId="6465" priority="6673">
      <formula>LEN(TRIM(J4179))&gt;0</formula>
    </cfRule>
  </conditionalFormatting>
  <conditionalFormatting sqref="K4179">
    <cfRule type="notContainsBlanks" dxfId="6464" priority="6672">
      <formula>LEN(TRIM(K4179))&gt;0</formula>
    </cfRule>
  </conditionalFormatting>
  <conditionalFormatting sqref="M4179">
    <cfRule type="containsText" dxfId="6463" priority="6671" operator="containsText" text="Complete">
      <formula>NOT(ISERROR(SEARCH("Complete",M4179)))</formula>
    </cfRule>
  </conditionalFormatting>
  <conditionalFormatting sqref="I4180">
    <cfRule type="cellIs" dxfId="6462" priority="6670" operator="greaterThan">
      <formula>2.35</formula>
    </cfRule>
  </conditionalFormatting>
  <conditionalFormatting sqref="J4180">
    <cfRule type="notContainsBlanks" dxfId="6461" priority="6669">
      <formula>LEN(TRIM(J4180))&gt;0</formula>
    </cfRule>
  </conditionalFormatting>
  <conditionalFormatting sqref="K4180">
    <cfRule type="notContainsBlanks" dxfId="6460" priority="6668">
      <formula>LEN(TRIM(K4180))&gt;0</formula>
    </cfRule>
  </conditionalFormatting>
  <conditionalFormatting sqref="M4180">
    <cfRule type="containsText" dxfId="6459" priority="6667" operator="containsText" text="Complete">
      <formula>NOT(ISERROR(SEARCH("Complete",M4180)))</formula>
    </cfRule>
  </conditionalFormatting>
  <conditionalFormatting sqref="I4181">
    <cfRule type="cellIs" dxfId="6458" priority="6666" operator="greaterThan">
      <formula>2.35</formula>
    </cfRule>
  </conditionalFormatting>
  <conditionalFormatting sqref="J4181">
    <cfRule type="notContainsBlanks" dxfId="6457" priority="6665">
      <formula>LEN(TRIM(J4181))&gt;0</formula>
    </cfRule>
  </conditionalFormatting>
  <conditionalFormatting sqref="K4181">
    <cfRule type="notContainsBlanks" dxfId="6456" priority="6664">
      <formula>LEN(TRIM(K4181))&gt;0</formula>
    </cfRule>
  </conditionalFormatting>
  <conditionalFormatting sqref="M4181">
    <cfRule type="containsText" dxfId="6455" priority="6663" operator="containsText" text="Complete">
      <formula>NOT(ISERROR(SEARCH("Complete",M4181)))</formula>
    </cfRule>
  </conditionalFormatting>
  <conditionalFormatting sqref="I4182">
    <cfRule type="cellIs" dxfId="6454" priority="6662" operator="greaterThan">
      <formula>2.35</formula>
    </cfRule>
  </conditionalFormatting>
  <conditionalFormatting sqref="J4182">
    <cfRule type="notContainsBlanks" dxfId="6453" priority="6661">
      <formula>LEN(TRIM(J4182))&gt;0</formula>
    </cfRule>
  </conditionalFormatting>
  <conditionalFormatting sqref="K4182">
    <cfRule type="notContainsBlanks" dxfId="6452" priority="6660">
      <formula>LEN(TRIM(K4182))&gt;0</formula>
    </cfRule>
  </conditionalFormatting>
  <conditionalFormatting sqref="M4182">
    <cfRule type="containsText" dxfId="6451" priority="6659" operator="containsText" text="Complete">
      <formula>NOT(ISERROR(SEARCH("Complete",M4182)))</formula>
    </cfRule>
  </conditionalFormatting>
  <conditionalFormatting sqref="I4183">
    <cfRule type="cellIs" dxfId="6450" priority="6658" operator="greaterThan">
      <formula>2.35</formula>
    </cfRule>
  </conditionalFormatting>
  <conditionalFormatting sqref="J4183">
    <cfRule type="notContainsBlanks" dxfId="6449" priority="6657">
      <formula>LEN(TRIM(J4183))&gt;0</formula>
    </cfRule>
  </conditionalFormatting>
  <conditionalFormatting sqref="K4183">
    <cfRule type="notContainsBlanks" dxfId="6448" priority="6656">
      <formula>LEN(TRIM(K4183))&gt;0</formula>
    </cfRule>
  </conditionalFormatting>
  <conditionalFormatting sqref="M4183">
    <cfRule type="containsText" dxfId="6447" priority="6655" operator="containsText" text="Complete">
      <formula>NOT(ISERROR(SEARCH("Complete",M4183)))</formula>
    </cfRule>
  </conditionalFormatting>
  <conditionalFormatting sqref="I4184">
    <cfRule type="cellIs" dxfId="6446" priority="6654" operator="greaterThan">
      <formula>2.35</formula>
    </cfRule>
  </conditionalFormatting>
  <conditionalFormatting sqref="J4184">
    <cfRule type="notContainsBlanks" dxfId="6445" priority="6653">
      <formula>LEN(TRIM(J4184))&gt;0</formula>
    </cfRule>
  </conditionalFormatting>
  <conditionalFormatting sqref="K4184">
    <cfRule type="notContainsBlanks" dxfId="6444" priority="6652">
      <formula>LEN(TRIM(K4184))&gt;0</formula>
    </cfRule>
  </conditionalFormatting>
  <conditionalFormatting sqref="M4184">
    <cfRule type="containsText" dxfId="6443" priority="6651" operator="containsText" text="Complete">
      <formula>NOT(ISERROR(SEARCH("Complete",M4184)))</formula>
    </cfRule>
  </conditionalFormatting>
  <conditionalFormatting sqref="I4185">
    <cfRule type="cellIs" dxfId="6442" priority="6650" operator="greaterThan">
      <formula>2.35</formula>
    </cfRule>
  </conditionalFormatting>
  <conditionalFormatting sqref="J4185">
    <cfRule type="notContainsBlanks" dxfId="6441" priority="6649">
      <formula>LEN(TRIM(J4185))&gt;0</formula>
    </cfRule>
  </conditionalFormatting>
  <conditionalFormatting sqref="K4185">
    <cfRule type="notContainsBlanks" dxfId="6440" priority="6648">
      <formula>LEN(TRIM(K4185))&gt;0</formula>
    </cfRule>
  </conditionalFormatting>
  <conditionalFormatting sqref="M4185">
    <cfRule type="containsText" dxfId="6439" priority="6647" operator="containsText" text="Complete">
      <formula>NOT(ISERROR(SEARCH("Complete",M4185)))</formula>
    </cfRule>
  </conditionalFormatting>
  <conditionalFormatting sqref="I4186">
    <cfRule type="cellIs" dxfId="6438" priority="6646" operator="greaterThan">
      <formula>2.35</formula>
    </cfRule>
  </conditionalFormatting>
  <conditionalFormatting sqref="J4186">
    <cfRule type="notContainsBlanks" dxfId="6437" priority="6645">
      <formula>LEN(TRIM(J4186))&gt;0</formula>
    </cfRule>
  </conditionalFormatting>
  <conditionalFormatting sqref="K4186">
    <cfRule type="notContainsBlanks" dxfId="6436" priority="6644">
      <formula>LEN(TRIM(K4186))&gt;0</formula>
    </cfRule>
  </conditionalFormatting>
  <conditionalFormatting sqref="M4186">
    <cfRule type="containsText" dxfId="6435" priority="6643" operator="containsText" text="Complete">
      <formula>NOT(ISERROR(SEARCH("Complete",M4186)))</formula>
    </cfRule>
  </conditionalFormatting>
  <conditionalFormatting sqref="I4187">
    <cfRule type="cellIs" dxfId="6434" priority="6642" operator="greaterThan">
      <formula>2.35</formula>
    </cfRule>
  </conditionalFormatting>
  <conditionalFormatting sqref="J4187">
    <cfRule type="notContainsBlanks" dxfId="6433" priority="6641">
      <formula>LEN(TRIM(J4187))&gt;0</formula>
    </cfRule>
  </conditionalFormatting>
  <conditionalFormatting sqref="K4187">
    <cfRule type="notContainsBlanks" dxfId="6432" priority="6640">
      <formula>LEN(TRIM(K4187))&gt;0</formula>
    </cfRule>
  </conditionalFormatting>
  <conditionalFormatting sqref="M4187">
    <cfRule type="containsText" dxfId="6431" priority="6639" operator="containsText" text="Complete">
      <formula>NOT(ISERROR(SEARCH("Complete",M4187)))</formula>
    </cfRule>
  </conditionalFormatting>
  <conditionalFormatting sqref="I4188">
    <cfRule type="cellIs" dxfId="6430" priority="6638" operator="greaterThan">
      <formula>2.35</formula>
    </cfRule>
  </conditionalFormatting>
  <conditionalFormatting sqref="J4188">
    <cfRule type="notContainsBlanks" dxfId="6429" priority="6637">
      <formula>LEN(TRIM(J4188))&gt;0</formula>
    </cfRule>
  </conditionalFormatting>
  <conditionalFormatting sqref="K4188">
    <cfRule type="notContainsBlanks" dxfId="6428" priority="6636">
      <formula>LEN(TRIM(K4188))&gt;0</formula>
    </cfRule>
  </conditionalFormatting>
  <conditionalFormatting sqref="M4188">
    <cfRule type="containsText" dxfId="6427" priority="6635" operator="containsText" text="Complete">
      <formula>NOT(ISERROR(SEARCH("Complete",M4188)))</formula>
    </cfRule>
  </conditionalFormatting>
  <conditionalFormatting sqref="I4189">
    <cfRule type="cellIs" dxfId="6426" priority="6634" operator="greaterThan">
      <formula>2.35</formula>
    </cfRule>
  </conditionalFormatting>
  <conditionalFormatting sqref="J4189">
    <cfRule type="notContainsBlanks" dxfId="6425" priority="6633">
      <formula>LEN(TRIM(J4189))&gt;0</formula>
    </cfRule>
  </conditionalFormatting>
  <conditionalFormatting sqref="K4189">
    <cfRule type="notContainsBlanks" dxfId="6424" priority="6632">
      <formula>LEN(TRIM(K4189))&gt;0</formula>
    </cfRule>
  </conditionalFormatting>
  <conditionalFormatting sqref="M4189">
    <cfRule type="containsText" dxfId="6423" priority="6631" operator="containsText" text="Complete">
      <formula>NOT(ISERROR(SEARCH("Complete",M4189)))</formula>
    </cfRule>
  </conditionalFormatting>
  <conditionalFormatting sqref="I4190">
    <cfRule type="cellIs" dxfId="6422" priority="6630" operator="greaterThan">
      <formula>2.35</formula>
    </cfRule>
  </conditionalFormatting>
  <conditionalFormatting sqref="J4190">
    <cfRule type="notContainsBlanks" dxfId="6421" priority="6629">
      <formula>LEN(TRIM(J4190))&gt;0</formula>
    </cfRule>
  </conditionalFormatting>
  <conditionalFormatting sqref="K4190">
    <cfRule type="notContainsBlanks" dxfId="6420" priority="6628">
      <formula>LEN(TRIM(K4190))&gt;0</formula>
    </cfRule>
  </conditionalFormatting>
  <conditionalFormatting sqref="M4190">
    <cfRule type="containsText" dxfId="6419" priority="6627" operator="containsText" text="Complete">
      <formula>NOT(ISERROR(SEARCH("Complete",M4190)))</formula>
    </cfRule>
  </conditionalFormatting>
  <conditionalFormatting sqref="I4191">
    <cfRule type="cellIs" dxfId="6418" priority="6626" operator="greaterThan">
      <formula>2.35</formula>
    </cfRule>
  </conditionalFormatting>
  <conditionalFormatting sqref="J4191">
    <cfRule type="notContainsBlanks" dxfId="6417" priority="6625">
      <formula>LEN(TRIM(J4191))&gt;0</formula>
    </cfRule>
  </conditionalFormatting>
  <conditionalFormatting sqref="K4191">
    <cfRule type="notContainsBlanks" dxfId="6416" priority="6624">
      <formula>LEN(TRIM(K4191))&gt;0</formula>
    </cfRule>
  </conditionalFormatting>
  <conditionalFormatting sqref="M4191">
    <cfRule type="containsText" dxfId="6415" priority="6623" operator="containsText" text="Complete">
      <formula>NOT(ISERROR(SEARCH("Complete",M4191)))</formula>
    </cfRule>
  </conditionalFormatting>
  <conditionalFormatting sqref="I4192">
    <cfRule type="cellIs" dxfId="6414" priority="6622" operator="greaterThan">
      <formula>2.35</formula>
    </cfRule>
  </conditionalFormatting>
  <conditionalFormatting sqref="J4192">
    <cfRule type="notContainsBlanks" dxfId="6413" priority="6621">
      <formula>LEN(TRIM(J4192))&gt;0</formula>
    </cfRule>
  </conditionalFormatting>
  <conditionalFormatting sqref="K4192">
    <cfRule type="notContainsBlanks" dxfId="6412" priority="6620">
      <formula>LEN(TRIM(K4192))&gt;0</formula>
    </cfRule>
  </conditionalFormatting>
  <conditionalFormatting sqref="M4192">
    <cfRule type="containsText" dxfId="6411" priority="6619" operator="containsText" text="Complete">
      <formula>NOT(ISERROR(SEARCH("Complete",M4192)))</formula>
    </cfRule>
  </conditionalFormatting>
  <conditionalFormatting sqref="I4193">
    <cfRule type="cellIs" dxfId="6410" priority="6618" operator="greaterThan">
      <formula>2.35</formula>
    </cfRule>
  </conditionalFormatting>
  <conditionalFormatting sqref="J4193">
    <cfRule type="notContainsBlanks" dxfId="6409" priority="6617">
      <formula>LEN(TRIM(J4193))&gt;0</formula>
    </cfRule>
  </conditionalFormatting>
  <conditionalFormatting sqref="K4193">
    <cfRule type="notContainsBlanks" dxfId="6408" priority="6616">
      <formula>LEN(TRIM(K4193))&gt;0</formula>
    </cfRule>
  </conditionalFormatting>
  <conditionalFormatting sqref="M4193">
    <cfRule type="containsText" dxfId="6407" priority="6615" operator="containsText" text="Complete">
      <formula>NOT(ISERROR(SEARCH("Complete",M4193)))</formula>
    </cfRule>
  </conditionalFormatting>
  <conditionalFormatting sqref="I4194">
    <cfRule type="cellIs" dxfId="6406" priority="6614" operator="greaterThan">
      <formula>2.35</formula>
    </cfRule>
  </conditionalFormatting>
  <conditionalFormatting sqref="J4194">
    <cfRule type="notContainsBlanks" dxfId="6405" priority="6613">
      <formula>LEN(TRIM(J4194))&gt;0</formula>
    </cfRule>
  </conditionalFormatting>
  <conditionalFormatting sqref="K4194">
    <cfRule type="notContainsBlanks" dxfId="6404" priority="6612">
      <formula>LEN(TRIM(K4194))&gt;0</formula>
    </cfRule>
  </conditionalFormatting>
  <conditionalFormatting sqref="M4194">
    <cfRule type="containsText" dxfId="6403" priority="6611" operator="containsText" text="Complete">
      <formula>NOT(ISERROR(SEARCH("Complete",M4194)))</formula>
    </cfRule>
  </conditionalFormatting>
  <conditionalFormatting sqref="I4195">
    <cfRule type="cellIs" dxfId="6402" priority="6610" operator="greaterThan">
      <formula>2.35</formula>
    </cfRule>
  </conditionalFormatting>
  <conditionalFormatting sqref="J4195">
    <cfRule type="notContainsBlanks" dxfId="6401" priority="6609">
      <formula>LEN(TRIM(J4195))&gt;0</formula>
    </cfRule>
  </conditionalFormatting>
  <conditionalFormatting sqref="K4195">
    <cfRule type="notContainsBlanks" dxfId="6400" priority="6608">
      <formula>LEN(TRIM(K4195))&gt;0</formula>
    </cfRule>
  </conditionalFormatting>
  <conditionalFormatting sqref="M4195">
    <cfRule type="containsText" dxfId="6399" priority="6607" operator="containsText" text="Complete">
      <formula>NOT(ISERROR(SEARCH("Complete",M4195)))</formula>
    </cfRule>
  </conditionalFormatting>
  <conditionalFormatting sqref="I4196">
    <cfRule type="cellIs" dxfId="6398" priority="6606" operator="greaterThan">
      <formula>2.35</formula>
    </cfRule>
  </conditionalFormatting>
  <conditionalFormatting sqref="J4196">
    <cfRule type="notContainsBlanks" dxfId="6397" priority="6605">
      <formula>LEN(TRIM(J4196))&gt;0</formula>
    </cfRule>
  </conditionalFormatting>
  <conditionalFormatting sqref="K4196">
    <cfRule type="notContainsBlanks" dxfId="6396" priority="6604">
      <formula>LEN(TRIM(K4196))&gt;0</formula>
    </cfRule>
  </conditionalFormatting>
  <conditionalFormatting sqref="M4196">
    <cfRule type="containsText" dxfId="6395" priority="6603" operator="containsText" text="Complete">
      <formula>NOT(ISERROR(SEARCH("Complete",M4196)))</formula>
    </cfRule>
  </conditionalFormatting>
  <conditionalFormatting sqref="I4197">
    <cfRule type="cellIs" dxfId="6394" priority="6602" operator="greaterThan">
      <formula>2.35</formula>
    </cfRule>
  </conditionalFormatting>
  <conditionalFormatting sqref="J4197">
    <cfRule type="notContainsBlanks" dxfId="6393" priority="6601">
      <formula>LEN(TRIM(J4197))&gt;0</formula>
    </cfRule>
  </conditionalFormatting>
  <conditionalFormatting sqref="K4197">
    <cfRule type="notContainsBlanks" dxfId="6392" priority="6600">
      <formula>LEN(TRIM(K4197))&gt;0</formula>
    </cfRule>
  </conditionalFormatting>
  <conditionalFormatting sqref="M4197">
    <cfRule type="containsText" dxfId="6391" priority="6599" operator="containsText" text="Complete">
      <formula>NOT(ISERROR(SEARCH("Complete",M4197)))</formula>
    </cfRule>
  </conditionalFormatting>
  <conditionalFormatting sqref="I4198">
    <cfRule type="cellIs" dxfId="6390" priority="6598" operator="greaterThan">
      <formula>2.35</formula>
    </cfRule>
  </conditionalFormatting>
  <conditionalFormatting sqref="J4198">
    <cfRule type="notContainsBlanks" dxfId="6389" priority="6597">
      <formula>LEN(TRIM(J4198))&gt;0</formula>
    </cfRule>
  </conditionalFormatting>
  <conditionalFormatting sqref="K4198">
    <cfRule type="notContainsBlanks" dxfId="6388" priority="6596">
      <formula>LEN(TRIM(K4198))&gt;0</formula>
    </cfRule>
  </conditionalFormatting>
  <conditionalFormatting sqref="M4198">
    <cfRule type="containsText" dxfId="6387" priority="6595" operator="containsText" text="Complete">
      <formula>NOT(ISERROR(SEARCH("Complete",M4198)))</formula>
    </cfRule>
  </conditionalFormatting>
  <conditionalFormatting sqref="I4199">
    <cfRule type="cellIs" dxfId="6386" priority="6594" operator="greaterThan">
      <formula>2.35</formula>
    </cfRule>
  </conditionalFormatting>
  <conditionalFormatting sqref="J4199">
    <cfRule type="notContainsBlanks" dxfId="6385" priority="6593">
      <formula>LEN(TRIM(J4199))&gt;0</formula>
    </cfRule>
  </conditionalFormatting>
  <conditionalFormatting sqref="K4199">
    <cfRule type="notContainsBlanks" dxfId="6384" priority="6592">
      <formula>LEN(TRIM(K4199))&gt;0</formula>
    </cfRule>
  </conditionalFormatting>
  <conditionalFormatting sqref="M4199">
    <cfRule type="containsText" dxfId="6383" priority="6591" operator="containsText" text="Complete">
      <formula>NOT(ISERROR(SEARCH("Complete",M4199)))</formula>
    </cfRule>
  </conditionalFormatting>
  <conditionalFormatting sqref="I4200">
    <cfRule type="cellIs" dxfId="6382" priority="6590" operator="greaterThan">
      <formula>2.35</formula>
    </cfRule>
  </conditionalFormatting>
  <conditionalFormatting sqref="J4200">
    <cfRule type="notContainsBlanks" dxfId="6381" priority="6589">
      <formula>LEN(TRIM(J4200))&gt;0</formula>
    </cfRule>
  </conditionalFormatting>
  <conditionalFormatting sqref="K4200">
    <cfRule type="notContainsBlanks" dxfId="6380" priority="6588">
      <formula>LEN(TRIM(K4200))&gt;0</formula>
    </cfRule>
  </conditionalFormatting>
  <conditionalFormatting sqref="M4200">
    <cfRule type="containsText" dxfId="6379" priority="6587" operator="containsText" text="Complete">
      <formula>NOT(ISERROR(SEARCH("Complete",M4200)))</formula>
    </cfRule>
  </conditionalFormatting>
  <conditionalFormatting sqref="I4201">
    <cfRule type="cellIs" dxfId="6378" priority="6586" operator="greaterThan">
      <formula>2.35</formula>
    </cfRule>
  </conditionalFormatting>
  <conditionalFormatting sqref="J4201">
    <cfRule type="notContainsBlanks" dxfId="6377" priority="6585">
      <formula>LEN(TRIM(J4201))&gt;0</formula>
    </cfRule>
  </conditionalFormatting>
  <conditionalFormatting sqref="K4201">
    <cfRule type="notContainsBlanks" dxfId="6376" priority="6584">
      <formula>LEN(TRIM(K4201))&gt;0</formula>
    </cfRule>
  </conditionalFormatting>
  <conditionalFormatting sqref="M4201">
    <cfRule type="containsText" dxfId="6375" priority="6583" operator="containsText" text="Complete">
      <formula>NOT(ISERROR(SEARCH("Complete",M4201)))</formula>
    </cfRule>
  </conditionalFormatting>
  <conditionalFormatting sqref="I4202">
    <cfRule type="cellIs" dxfId="6374" priority="6582" operator="greaterThan">
      <formula>2.35</formula>
    </cfRule>
  </conditionalFormatting>
  <conditionalFormatting sqref="J4202">
    <cfRule type="notContainsBlanks" dxfId="6373" priority="6581">
      <formula>LEN(TRIM(J4202))&gt;0</formula>
    </cfRule>
  </conditionalFormatting>
  <conditionalFormatting sqref="K4202">
    <cfRule type="notContainsBlanks" dxfId="6372" priority="6580">
      <formula>LEN(TRIM(K4202))&gt;0</formula>
    </cfRule>
  </conditionalFormatting>
  <conditionalFormatting sqref="M4202">
    <cfRule type="containsText" dxfId="6371" priority="6579" operator="containsText" text="Complete">
      <formula>NOT(ISERROR(SEARCH("Complete",M4202)))</formula>
    </cfRule>
  </conditionalFormatting>
  <conditionalFormatting sqref="I4203">
    <cfRule type="cellIs" dxfId="6370" priority="6578" operator="greaterThan">
      <formula>2.35</formula>
    </cfRule>
  </conditionalFormatting>
  <conditionalFormatting sqref="J4203">
    <cfRule type="notContainsBlanks" dxfId="6369" priority="6577">
      <formula>LEN(TRIM(J4203))&gt;0</formula>
    </cfRule>
  </conditionalFormatting>
  <conditionalFormatting sqref="K4203">
    <cfRule type="notContainsBlanks" dxfId="6368" priority="6576">
      <formula>LEN(TRIM(K4203))&gt;0</formula>
    </cfRule>
  </conditionalFormatting>
  <conditionalFormatting sqref="M4203">
    <cfRule type="containsText" dxfId="6367" priority="6575" operator="containsText" text="Complete">
      <formula>NOT(ISERROR(SEARCH("Complete",M4203)))</formula>
    </cfRule>
  </conditionalFormatting>
  <conditionalFormatting sqref="I4204">
    <cfRule type="cellIs" dxfId="6366" priority="6574" operator="greaterThan">
      <formula>2.35</formula>
    </cfRule>
  </conditionalFormatting>
  <conditionalFormatting sqref="J4204">
    <cfRule type="notContainsBlanks" dxfId="6365" priority="6573">
      <formula>LEN(TRIM(J4204))&gt;0</formula>
    </cfRule>
  </conditionalFormatting>
  <conditionalFormatting sqref="K4204">
    <cfRule type="notContainsBlanks" dxfId="6364" priority="6572">
      <formula>LEN(TRIM(K4204))&gt;0</formula>
    </cfRule>
  </conditionalFormatting>
  <conditionalFormatting sqref="M4204">
    <cfRule type="containsText" dxfId="6363" priority="6571" operator="containsText" text="Complete">
      <formula>NOT(ISERROR(SEARCH("Complete",M4204)))</formula>
    </cfRule>
  </conditionalFormatting>
  <conditionalFormatting sqref="I4205">
    <cfRule type="cellIs" dxfId="6362" priority="6570" operator="greaterThan">
      <formula>2.35</formula>
    </cfRule>
  </conditionalFormatting>
  <conditionalFormatting sqref="J4205">
    <cfRule type="notContainsBlanks" dxfId="6361" priority="6569">
      <formula>LEN(TRIM(J4205))&gt;0</formula>
    </cfRule>
  </conditionalFormatting>
  <conditionalFormatting sqref="K4205">
    <cfRule type="notContainsBlanks" dxfId="6360" priority="6568">
      <formula>LEN(TRIM(K4205))&gt;0</formula>
    </cfRule>
  </conditionalFormatting>
  <conditionalFormatting sqref="M4205">
    <cfRule type="containsText" dxfId="6359" priority="6567" operator="containsText" text="Complete">
      <formula>NOT(ISERROR(SEARCH("Complete",M4205)))</formula>
    </cfRule>
  </conditionalFormatting>
  <conditionalFormatting sqref="I4206">
    <cfRule type="cellIs" dxfId="6358" priority="6566" operator="greaterThan">
      <formula>2.35</formula>
    </cfRule>
  </conditionalFormatting>
  <conditionalFormatting sqref="J4206">
    <cfRule type="notContainsBlanks" dxfId="6357" priority="6565">
      <formula>LEN(TRIM(J4206))&gt;0</formula>
    </cfRule>
  </conditionalFormatting>
  <conditionalFormatting sqref="K4206">
    <cfRule type="notContainsBlanks" dxfId="6356" priority="6564">
      <formula>LEN(TRIM(K4206))&gt;0</formula>
    </cfRule>
  </conditionalFormatting>
  <conditionalFormatting sqref="M4206">
    <cfRule type="containsText" dxfId="6355" priority="6563" operator="containsText" text="Complete">
      <formula>NOT(ISERROR(SEARCH("Complete",M4206)))</formula>
    </cfRule>
  </conditionalFormatting>
  <conditionalFormatting sqref="I4207">
    <cfRule type="cellIs" dxfId="6354" priority="6562" operator="greaterThan">
      <formula>2.35</formula>
    </cfRule>
  </conditionalFormatting>
  <conditionalFormatting sqref="J4207">
    <cfRule type="notContainsBlanks" dxfId="6353" priority="6561">
      <formula>LEN(TRIM(J4207))&gt;0</formula>
    </cfRule>
  </conditionalFormatting>
  <conditionalFormatting sqref="K4207">
    <cfRule type="notContainsBlanks" dxfId="6352" priority="6560">
      <formula>LEN(TRIM(K4207))&gt;0</formula>
    </cfRule>
  </conditionalFormatting>
  <conditionalFormatting sqref="M4207">
    <cfRule type="containsText" dxfId="6351" priority="6559" operator="containsText" text="Complete">
      <formula>NOT(ISERROR(SEARCH("Complete",M4207)))</formula>
    </cfRule>
  </conditionalFormatting>
  <conditionalFormatting sqref="I4208">
    <cfRule type="cellIs" dxfId="6350" priority="6558" operator="greaterThan">
      <formula>2.35</formula>
    </cfRule>
  </conditionalFormatting>
  <conditionalFormatting sqref="J4208">
    <cfRule type="notContainsBlanks" dxfId="6349" priority="6557">
      <formula>LEN(TRIM(J4208))&gt;0</formula>
    </cfRule>
  </conditionalFormatting>
  <conditionalFormatting sqref="K4208">
    <cfRule type="notContainsBlanks" dxfId="6348" priority="6556">
      <formula>LEN(TRIM(K4208))&gt;0</formula>
    </cfRule>
  </conditionalFormatting>
  <conditionalFormatting sqref="M4208">
    <cfRule type="containsText" dxfId="6347" priority="6555" operator="containsText" text="Complete">
      <formula>NOT(ISERROR(SEARCH("Complete",M4208)))</formula>
    </cfRule>
  </conditionalFormatting>
  <conditionalFormatting sqref="I4209">
    <cfRule type="cellIs" dxfId="6346" priority="6554" operator="greaterThan">
      <formula>2.35</formula>
    </cfRule>
  </conditionalFormatting>
  <conditionalFormatting sqref="J4209">
    <cfRule type="notContainsBlanks" dxfId="6345" priority="6553">
      <formula>LEN(TRIM(J4209))&gt;0</formula>
    </cfRule>
  </conditionalFormatting>
  <conditionalFormatting sqref="K4209">
    <cfRule type="notContainsBlanks" dxfId="6344" priority="6552">
      <formula>LEN(TRIM(K4209))&gt;0</formula>
    </cfRule>
  </conditionalFormatting>
  <conditionalFormatting sqref="M4209">
    <cfRule type="containsText" dxfId="6343" priority="6551" operator="containsText" text="Complete">
      <formula>NOT(ISERROR(SEARCH("Complete",M4209)))</formula>
    </cfRule>
  </conditionalFormatting>
  <conditionalFormatting sqref="I4210">
    <cfRule type="cellIs" dxfId="6342" priority="6550" operator="greaterThan">
      <formula>2.35</formula>
    </cfRule>
  </conditionalFormatting>
  <conditionalFormatting sqref="J4210">
    <cfRule type="notContainsBlanks" dxfId="6341" priority="6549">
      <formula>LEN(TRIM(J4210))&gt;0</formula>
    </cfRule>
  </conditionalFormatting>
  <conditionalFormatting sqref="K4210">
    <cfRule type="notContainsBlanks" dxfId="6340" priority="6548">
      <formula>LEN(TRIM(K4210))&gt;0</formula>
    </cfRule>
  </conditionalFormatting>
  <conditionalFormatting sqref="M4210">
    <cfRule type="containsText" dxfId="6339" priority="6547" operator="containsText" text="Complete">
      <formula>NOT(ISERROR(SEARCH("Complete",M4210)))</formula>
    </cfRule>
  </conditionalFormatting>
  <conditionalFormatting sqref="I4211">
    <cfRule type="cellIs" dxfId="6338" priority="6546" operator="greaterThan">
      <formula>2.35</formula>
    </cfRule>
  </conditionalFormatting>
  <conditionalFormatting sqref="J4211">
    <cfRule type="notContainsBlanks" dxfId="6337" priority="6545">
      <formula>LEN(TRIM(J4211))&gt;0</formula>
    </cfRule>
  </conditionalFormatting>
  <conditionalFormatting sqref="K4211">
    <cfRule type="notContainsBlanks" dxfId="6336" priority="6544">
      <formula>LEN(TRIM(K4211))&gt;0</formula>
    </cfRule>
  </conditionalFormatting>
  <conditionalFormatting sqref="M4211">
    <cfRule type="containsText" dxfId="6335" priority="6543" operator="containsText" text="Complete">
      <formula>NOT(ISERROR(SEARCH("Complete",M4211)))</formula>
    </cfRule>
  </conditionalFormatting>
  <conditionalFormatting sqref="I4212">
    <cfRule type="cellIs" dxfId="6334" priority="6542" operator="greaterThan">
      <formula>2.35</formula>
    </cfRule>
  </conditionalFormatting>
  <conditionalFormatting sqref="J4212">
    <cfRule type="notContainsBlanks" dxfId="6333" priority="6541">
      <formula>LEN(TRIM(J4212))&gt;0</formula>
    </cfRule>
  </conditionalFormatting>
  <conditionalFormatting sqref="K4212">
    <cfRule type="notContainsBlanks" dxfId="6332" priority="6540">
      <formula>LEN(TRIM(K4212))&gt;0</formula>
    </cfRule>
  </conditionalFormatting>
  <conditionalFormatting sqref="M4212">
    <cfRule type="containsText" dxfId="6331" priority="6539" operator="containsText" text="Complete">
      <formula>NOT(ISERROR(SEARCH("Complete",M4212)))</formula>
    </cfRule>
  </conditionalFormatting>
  <conditionalFormatting sqref="I4213">
    <cfRule type="cellIs" dxfId="6330" priority="6538" operator="greaterThan">
      <formula>2.35</formula>
    </cfRule>
  </conditionalFormatting>
  <conditionalFormatting sqref="J4213">
    <cfRule type="notContainsBlanks" dxfId="6329" priority="6537">
      <formula>LEN(TRIM(J4213))&gt;0</formula>
    </cfRule>
  </conditionalFormatting>
  <conditionalFormatting sqref="K4213">
    <cfRule type="notContainsBlanks" dxfId="6328" priority="6536">
      <formula>LEN(TRIM(K4213))&gt;0</formula>
    </cfRule>
  </conditionalFormatting>
  <conditionalFormatting sqref="M4213">
    <cfRule type="containsText" dxfId="6327" priority="6535" operator="containsText" text="Complete">
      <formula>NOT(ISERROR(SEARCH("Complete",M4213)))</formula>
    </cfRule>
  </conditionalFormatting>
  <conditionalFormatting sqref="I4214">
    <cfRule type="cellIs" dxfId="6326" priority="6534" operator="greaterThan">
      <formula>2.35</formula>
    </cfRule>
  </conditionalFormatting>
  <conditionalFormatting sqref="J4214">
    <cfRule type="notContainsBlanks" dxfId="6325" priority="6533">
      <formula>LEN(TRIM(J4214))&gt;0</formula>
    </cfRule>
  </conditionalFormatting>
  <conditionalFormatting sqref="K4214">
    <cfRule type="notContainsBlanks" dxfId="6324" priority="6532">
      <formula>LEN(TRIM(K4214))&gt;0</formula>
    </cfRule>
  </conditionalFormatting>
  <conditionalFormatting sqref="M4214">
    <cfRule type="containsText" dxfId="6323" priority="6531" operator="containsText" text="Complete">
      <formula>NOT(ISERROR(SEARCH("Complete",M4214)))</formula>
    </cfRule>
  </conditionalFormatting>
  <conditionalFormatting sqref="I4215">
    <cfRule type="cellIs" dxfId="6322" priority="6530" operator="greaterThan">
      <formula>2.35</formula>
    </cfRule>
  </conditionalFormatting>
  <conditionalFormatting sqref="J4215">
    <cfRule type="notContainsBlanks" dxfId="6321" priority="6529">
      <formula>LEN(TRIM(J4215))&gt;0</formula>
    </cfRule>
  </conditionalFormatting>
  <conditionalFormatting sqref="K4215">
    <cfRule type="notContainsBlanks" dxfId="6320" priority="6528">
      <formula>LEN(TRIM(K4215))&gt;0</formula>
    </cfRule>
  </conditionalFormatting>
  <conditionalFormatting sqref="M4215">
    <cfRule type="containsText" dxfId="6319" priority="6527" operator="containsText" text="Complete">
      <formula>NOT(ISERROR(SEARCH("Complete",M4215)))</formula>
    </cfRule>
  </conditionalFormatting>
  <conditionalFormatting sqref="I4216">
    <cfRule type="cellIs" dxfId="6318" priority="6526" operator="greaterThan">
      <formula>2.35</formula>
    </cfRule>
  </conditionalFormatting>
  <conditionalFormatting sqref="J4216">
    <cfRule type="notContainsBlanks" dxfId="6317" priority="6525">
      <formula>LEN(TRIM(J4216))&gt;0</formula>
    </cfRule>
  </conditionalFormatting>
  <conditionalFormatting sqref="K4216">
    <cfRule type="notContainsBlanks" dxfId="6316" priority="6524">
      <formula>LEN(TRIM(K4216))&gt;0</formula>
    </cfRule>
  </conditionalFormatting>
  <conditionalFormatting sqref="M4216">
    <cfRule type="containsText" dxfId="6315" priority="6523" operator="containsText" text="Complete">
      <formula>NOT(ISERROR(SEARCH("Complete",M4216)))</formula>
    </cfRule>
  </conditionalFormatting>
  <conditionalFormatting sqref="I4217">
    <cfRule type="cellIs" dxfId="6314" priority="6522" operator="greaterThan">
      <formula>2.35</formula>
    </cfRule>
  </conditionalFormatting>
  <conditionalFormatting sqref="J4217">
    <cfRule type="notContainsBlanks" dxfId="6313" priority="6521">
      <formula>LEN(TRIM(J4217))&gt;0</formula>
    </cfRule>
  </conditionalFormatting>
  <conditionalFormatting sqref="K4217">
    <cfRule type="notContainsBlanks" dxfId="6312" priority="6520">
      <formula>LEN(TRIM(K4217))&gt;0</formula>
    </cfRule>
  </conditionalFormatting>
  <conditionalFormatting sqref="M4217">
    <cfRule type="containsText" dxfId="6311" priority="6519" operator="containsText" text="Complete">
      <formula>NOT(ISERROR(SEARCH("Complete",M4217)))</formula>
    </cfRule>
  </conditionalFormatting>
  <conditionalFormatting sqref="I4218">
    <cfRule type="cellIs" dxfId="6310" priority="6518" operator="greaterThan">
      <formula>2.35</formula>
    </cfRule>
  </conditionalFormatting>
  <conditionalFormatting sqref="J4218">
    <cfRule type="notContainsBlanks" dxfId="6309" priority="6517">
      <formula>LEN(TRIM(J4218))&gt;0</formula>
    </cfRule>
  </conditionalFormatting>
  <conditionalFormatting sqref="K4218">
    <cfRule type="notContainsBlanks" dxfId="6308" priority="6516">
      <formula>LEN(TRIM(K4218))&gt;0</formula>
    </cfRule>
  </conditionalFormatting>
  <conditionalFormatting sqref="M4218">
    <cfRule type="containsText" dxfId="6307" priority="6515" operator="containsText" text="Complete">
      <formula>NOT(ISERROR(SEARCH("Complete",M4218)))</formula>
    </cfRule>
  </conditionalFormatting>
  <conditionalFormatting sqref="I4219">
    <cfRule type="cellIs" dxfId="6306" priority="6514" operator="greaterThan">
      <formula>2.35</formula>
    </cfRule>
  </conditionalFormatting>
  <conditionalFormatting sqref="J4219">
    <cfRule type="notContainsBlanks" dxfId="6305" priority="6513">
      <formula>LEN(TRIM(J4219))&gt;0</formula>
    </cfRule>
  </conditionalFormatting>
  <conditionalFormatting sqref="K4219">
    <cfRule type="notContainsBlanks" dxfId="6304" priority="6512">
      <formula>LEN(TRIM(K4219))&gt;0</formula>
    </cfRule>
  </conditionalFormatting>
  <conditionalFormatting sqref="M4219">
    <cfRule type="containsText" dxfId="6303" priority="6511" operator="containsText" text="Complete">
      <formula>NOT(ISERROR(SEARCH("Complete",M4219)))</formula>
    </cfRule>
  </conditionalFormatting>
  <conditionalFormatting sqref="I4220">
    <cfRule type="cellIs" dxfId="6302" priority="6510" operator="greaterThan">
      <formula>2.35</formula>
    </cfRule>
  </conditionalFormatting>
  <conditionalFormatting sqref="J4220">
    <cfRule type="notContainsBlanks" dxfId="6301" priority="6509">
      <formula>LEN(TRIM(J4220))&gt;0</formula>
    </cfRule>
  </conditionalFormatting>
  <conditionalFormatting sqref="K4220">
    <cfRule type="notContainsBlanks" dxfId="6300" priority="6508">
      <formula>LEN(TRIM(K4220))&gt;0</formula>
    </cfRule>
  </conditionalFormatting>
  <conditionalFormatting sqref="M4220">
    <cfRule type="containsText" dxfId="6299" priority="6507" operator="containsText" text="Complete">
      <formula>NOT(ISERROR(SEARCH("Complete",M4220)))</formula>
    </cfRule>
  </conditionalFormatting>
  <conditionalFormatting sqref="I4221">
    <cfRule type="cellIs" dxfId="6298" priority="6506" operator="greaterThan">
      <formula>2.35</formula>
    </cfRule>
  </conditionalFormatting>
  <conditionalFormatting sqref="J4221">
    <cfRule type="notContainsBlanks" dxfId="6297" priority="6505">
      <formula>LEN(TRIM(J4221))&gt;0</formula>
    </cfRule>
  </conditionalFormatting>
  <conditionalFormatting sqref="K4221">
    <cfRule type="notContainsBlanks" dxfId="6296" priority="6504">
      <formula>LEN(TRIM(K4221))&gt;0</formula>
    </cfRule>
  </conditionalFormatting>
  <conditionalFormatting sqref="M4221">
    <cfRule type="containsText" dxfId="6295" priority="6503" operator="containsText" text="Complete">
      <formula>NOT(ISERROR(SEARCH("Complete",M4221)))</formula>
    </cfRule>
  </conditionalFormatting>
  <conditionalFormatting sqref="I4222">
    <cfRule type="cellIs" dxfId="6294" priority="6502" operator="greaterThan">
      <formula>2.35</formula>
    </cfRule>
  </conditionalFormatting>
  <conditionalFormatting sqref="J4222">
    <cfRule type="notContainsBlanks" dxfId="6293" priority="6501">
      <formula>LEN(TRIM(J4222))&gt;0</formula>
    </cfRule>
  </conditionalFormatting>
  <conditionalFormatting sqref="K4222">
    <cfRule type="notContainsBlanks" dxfId="6292" priority="6500">
      <formula>LEN(TRIM(K4222))&gt;0</formula>
    </cfRule>
  </conditionalFormatting>
  <conditionalFormatting sqref="M4222">
    <cfRule type="containsText" dxfId="6291" priority="6499" operator="containsText" text="Complete">
      <formula>NOT(ISERROR(SEARCH("Complete",M4222)))</formula>
    </cfRule>
  </conditionalFormatting>
  <conditionalFormatting sqref="I4223">
    <cfRule type="cellIs" dxfId="6290" priority="6498" operator="greaterThan">
      <formula>2.35</formula>
    </cfRule>
  </conditionalFormatting>
  <conditionalFormatting sqref="J4223">
    <cfRule type="notContainsBlanks" dxfId="6289" priority="6497">
      <formula>LEN(TRIM(J4223))&gt;0</formula>
    </cfRule>
  </conditionalFormatting>
  <conditionalFormatting sqref="K4223">
    <cfRule type="notContainsBlanks" dxfId="6288" priority="6496">
      <formula>LEN(TRIM(K4223))&gt;0</formula>
    </cfRule>
  </conditionalFormatting>
  <conditionalFormatting sqref="M4223">
    <cfRule type="containsText" dxfId="6287" priority="6495" operator="containsText" text="Complete">
      <formula>NOT(ISERROR(SEARCH("Complete",M4223)))</formula>
    </cfRule>
  </conditionalFormatting>
  <conditionalFormatting sqref="I4224">
    <cfRule type="cellIs" dxfId="6286" priority="6494" operator="greaterThan">
      <formula>2.35</formula>
    </cfRule>
  </conditionalFormatting>
  <conditionalFormatting sqref="J4224">
    <cfRule type="notContainsBlanks" dxfId="6285" priority="6493">
      <formula>LEN(TRIM(J4224))&gt;0</formula>
    </cfRule>
  </conditionalFormatting>
  <conditionalFormatting sqref="K4224">
    <cfRule type="notContainsBlanks" dxfId="6284" priority="6492">
      <formula>LEN(TRIM(K4224))&gt;0</formula>
    </cfRule>
  </conditionalFormatting>
  <conditionalFormatting sqref="M4224">
    <cfRule type="containsText" dxfId="6283" priority="6491" operator="containsText" text="Complete">
      <formula>NOT(ISERROR(SEARCH("Complete",M4224)))</formula>
    </cfRule>
  </conditionalFormatting>
  <conditionalFormatting sqref="I4225">
    <cfRule type="cellIs" dxfId="6282" priority="6490" operator="greaterThan">
      <formula>2.35</formula>
    </cfRule>
  </conditionalFormatting>
  <conditionalFormatting sqref="J4225">
    <cfRule type="notContainsBlanks" dxfId="6281" priority="6489">
      <formula>LEN(TRIM(J4225))&gt;0</formula>
    </cfRule>
  </conditionalFormatting>
  <conditionalFormatting sqref="K4225">
    <cfRule type="notContainsBlanks" dxfId="6280" priority="6488">
      <formula>LEN(TRIM(K4225))&gt;0</formula>
    </cfRule>
  </conditionalFormatting>
  <conditionalFormatting sqref="M4225">
    <cfRule type="containsText" dxfId="6279" priority="6487" operator="containsText" text="Complete">
      <formula>NOT(ISERROR(SEARCH("Complete",M4225)))</formula>
    </cfRule>
  </conditionalFormatting>
  <conditionalFormatting sqref="I4226">
    <cfRule type="cellIs" dxfId="6278" priority="6486" operator="greaterThan">
      <formula>2.35</formula>
    </cfRule>
  </conditionalFormatting>
  <conditionalFormatting sqref="J4226">
    <cfRule type="notContainsBlanks" dxfId="6277" priority="6485">
      <formula>LEN(TRIM(J4226))&gt;0</formula>
    </cfRule>
  </conditionalFormatting>
  <conditionalFormatting sqref="K4226">
    <cfRule type="notContainsBlanks" dxfId="6276" priority="6484">
      <formula>LEN(TRIM(K4226))&gt;0</formula>
    </cfRule>
  </conditionalFormatting>
  <conditionalFormatting sqref="M4226">
    <cfRule type="containsText" dxfId="6275" priority="6483" operator="containsText" text="Complete">
      <formula>NOT(ISERROR(SEARCH("Complete",M4226)))</formula>
    </cfRule>
  </conditionalFormatting>
  <conditionalFormatting sqref="I4227">
    <cfRule type="cellIs" dxfId="6274" priority="6482" operator="greaterThan">
      <formula>2.35</formula>
    </cfRule>
  </conditionalFormatting>
  <conditionalFormatting sqref="J4227">
    <cfRule type="notContainsBlanks" dxfId="6273" priority="6481">
      <formula>LEN(TRIM(J4227))&gt;0</formula>
    </cfRule>
  </conditionalFormatting>
  <conditionalFormatting sqref="K4227">
    <cfRule type="notContainsBlanks" dxfId="6272" priority="6480">
      <formula>LEN(TRIM(K4227))&gt;0</formula>
    </cfRule>
  </conditionalFormatting>
  <conditionalFormatting sqref="M4227">
    <cfRule type="containsText" dxfId="6271" priority="6479" operator="containsText" text="Complete">
      <formula>NOT(ISERROR(SEARCH("Complete",M4227)))</formula>
    </cfRule>
  </conditionalFormatting>
  <conditionalFormatting sqref="I4228">
    <cfRule type="cellIs" dxfId="6270" priority="6478" operator="greaterThan">
      <formula>2.35</formula>
    </cfRule>
  </conditionalFormatting>
  <conditionalFormatting sqref="J4228">
    <cfRule type="notContainsBlanks" dxfId="6269" priority="6477">
      <formula>LEN(TRIM(J4228))&gt;0</formula>
    </cfRule>
  </conditionalFormatting>
  <conditionalFormatting sqref="K4228">
    <cfRule type="notContainsBlanks" dxfId="6268" priority="6476">
      <formula>LEN(TRIM(K4228))&gt;0</formula>
    </cfRule>
  </conditionalFormatting>
  <conditionalFormatting sqref="M4228">
    <cfRule type="containsText" dxfId="6267" priority="6475" operator="containsText" text="Complete">
      <formula>NOT(ISERROR(SEARCH("Complete",M4228)))</formula>
    </cfRule>
  </conditionalFormatting>
  <conditionalFormatting sqref="I4229">
    <cfRule type="cellIs" dxfId="6266" priority="6474" operator="greaterThan">
      <formula>2.35</formula>
    </cfRule>
  </conditionalFormatting>
  <conditionalFormatting sqref="J4229">
    <cfRule type="notContainsBlanks" dxfId="6265" priority="6473">
      <formula>LEN(TRIM(J4229))&gt;0</formula>
    </cfRule>
  </conditionalFormatting>
  <conditionalFormatting sqref="K4229">
    <cfRule type="notContainsBlanks" dxfId="6264" priority="6472">
      <formula>LEN(TRIM(K4229))&gt;0</formula>
    </cfRule>
  </conditionalFormatting>
  <conditionalFormatting sqref="M4229">
    <cfRule type="containsText" dxfId="6263" priority="6471" operator="containsText" text="Complete">
      <formula>NOT(ISERROR(SEARCH("Complete",M4229)))</formula>
    </cfRule>
  </conditionalFormatting>
  <conditionalFormatting sqref="I4230">
    <cfRule type="cellIs" dxfId="6262" priority="6470" operator="greaterThan">
      <formula>2.35</formula>
    </cfRule>
  </conditionalFormatting>
  <conditionalFormatting sqref="J4230">
    <cfRule type="notContainsBlanks" dxfId="6261" priority="6469">
      <formula>LEN(TRIM(J4230))&gt;0</formula>
    </cfRule>
  </conditionalFormatting>
  <conditionalFormatting sqref="K4230">
    <cfRule type="notContainsBlanks" dxfId="6260" priority="6468">
      <formula>LEN(TRIM(K4230))&gt;0</formula>
    </cfRule>
  </conditionalFormatting>
  <conditionalFormatting sqref="M4230">
    <cfRule type="containsText" dxfId="6259" priority="6467" operator="containsText" text="Complete">
      <formula>NOT(ISERROR(SEARCH("Complete",M4230)))</formula>
    </cfRule>
  </conditionalFormatting>
  <conditionalFormatting sqref="I4231">
    <cfRule type="cellIs" dxfId="6258" priority="6466" operator="greaterThan">
      <formula>2.35</formula>
    </cfRule>
  </conditionalFormatting>
  <conditionalFormatting sqref="J4231">
    <cfRule type="notContainsBlanks" dxfId="6257" priority="6465">
      <formula>LEN(TRIM(J4231))&gt;0</formula>
    </cfRule>
  </conditionalFormatting>
  <conditionalFormatting sqref="K4231">
    <cfRule type="notContainsBlanks" dxfId="6256" priority="6464">
      <formula>LEN(TRIM(K4231))&gt;0</formula>
    </cfRule>
  </conditionalFormatting>
  <conditionalFormatting sqref="M4231">
    <cfRule type="containsText" dxfId="6255" priority="6463" operator="containsText" text="Complete">
      <formula>NOT(ISERROR(SEARCH("Complete",M4231)))</formula>
    </cfRule>
  </conditionalFormatting>
  <conditionalFormatting sqref="I4232">
    <cfRule type="cellIs" dxfId="6254" priority="6462" operator="greaterThan">
      <formula>2.35</formula>
    </cfRule>
  </conditionalFormatting>
  <conditionalFormatting sqref="J4232">
    <cfRule type="notContainsBlanks" dxfId="6253" priority="6461">
      <formula>LEN(TRIM(J4232))&gt;0</formula>
    </cfRule>
  </conditionalFormatting>
  <conditionalFormatting sqref="K4232">
    <cfRule type="notContainsBlanks" dxfId="6252" priority="6460">
      <formula>LEN(TRIM(K4232))&gt;0</formula>
    </cfRule>
  </conditionalFormatting>
  <conditionalFormatting sqref="M4232">
    <cfRule type="containsText" dxfId="6251" priority="6459" operator="containsText" text="Complete">
      <formula>NOT(ISERROR(SEARCH("Complete",M4232)))</formula>
    </cfRule>
  </conditionalFormatting>
  <conditionalFormatting sqref="I4233">
    <cfRule type="cellIs" dxfId="6250" priority="6458" operator="greaterThan">
      <formula>2.35</formula>
    </cfRule>
  </conditionalFormatting>
  <conditionalFormatting sqref="J4233">
    <cfRule type="notContainsBlanks" dxfId="6249" priority="6457">
      <formula>LEN(TRIM(J4233))&gt;0</formula>
    </cfRule>
  </conditionalFormatting>
  <conditionalFormatting sqref="K4233">
    <cfRule type="notContainsBlanks" dxfId="6248" priority="6456">
      <formula>LEN(TRIM(K4233))&gt;0</formula>
    </cfRule>
  </conditionalFormatting>
  <conditionalFormatting sqref="M4233">
    <cfRule type="containsText" dxfId="6247" priority="6455" operator="containsText" text="Complete">
      <formula>NOT(ISERROR(SEARCH("Complete",M4233)))</formula>
    </cfRule>
  </conditionalFormatting>
  <conditionalFormatting sqref="I4234">
    <cfRule type="cellIs" dxfId="6246" priority="6454" operator="greaterThan">
      <formula>2.35</formula>
    </cfRule>
  </conditionalFormatting>
  <conditionalFormatting sqref="J4234">
    <cfRule type="notContainsBlanks" dxfId="6245" priority="6453">
      <formula>LEN(TRIM(J4234))&gt;0</formula>
    </cfRule>
  </conditionalFormatting>
  <conditionalFormatting sqref="K4234">
    <cfRule type="notContainsBlanks" dxfId="6244" priority="6452">
      <formula>LEN(TRIM(K4234))&gt;0</formula>
    </cfRule>
  </conditionalFormatting>
  <conditionalFormatting sqref="M4234">
    <cfRule type="containsText" dxfId="6243" priority="6451" operator="containsText" text="Complete">
      <formula>NOT(ISERROR(SEARCH("Complete",M4234)))</formula>
    </cfRule>
  </conditionalFormatting>
  <conditionalFormatting sqref="I4235">
    <cfRule type="cellIs" dxfId="6242" priority="6450" operator="greaterThan">
      <formula>2.35</formula>
    </cfRule>
  </conditionalFormatting>
  <conditionalFormatting sqref="J4235">
    <cfRule type="notContainsBlanks" dxfId="6241" priority="6449">
      <formula>LEN(TRIM(J4235))&gt;0</formula>
    </cfRule>
  </conditionalFormatting>
  <conditionalFormatting sqref="K4235">
    <cfRule type="notContainsBlanks" dxfId="6240" priority="6448">
      <formula>LEN(TRIM(K4235))&gt;0</formula>
    </cfRule>
  </conditionalFormatting>
  <conditionalFormatting sqref="M4235">
    <cfRule type="containsText" dxfId="6239" priority="6447" operator="containsText" text="Complete">
      <formula>NOT(ISERROR(SEARCH("Complete",M4235)))</formula>
    </cfRule>
  </conditionalFormatting>
  <conditionalFormatting sqref="I4236">
    <cfRule type="cellIs" dxfId="6238" priority="6446" operator="greaterThan">
      <formula>2.35</formula>
    </cfRule>
  </conditionalFormatting>
  <conditionalFormatting sqref="J4236">
    <cfRule type="notContainsBlanks" dxfId="6237" priority="6445">
      <formula>LEN(TRIM(J4236))&gt;0</formula>
    </cfRule>
  </conditionalFormatting>
  <conditionalFormatting sqref="K4236">
    <cfRule type="notContainsBlanks" dxfId="6236" priority="6444">
      <formula>LEN(TRIM(K4236))&gt;0</formula>
    </cfRule>
  </conditionalFormatting>
  <conditionalFormatting sqref="M4236">
    <cfRule type="containsText" dxfId="6235" priority="6443" operator="containsText" text="Complete">
      <formula>NOT(ISERROR(SEARCH("Complete",M4236)))</formula>
    </cfRule>
  </conditionalFormatting>
  <conditionalFormatting sqref="I4237">
    <cfRule type="cellIs" dxfId="6234" priority="6442" operator="greaterThan">
      <formula>2.35</formula>
    </cfRule>
  </conditionalFormatting>
  <conditionalFormatting sqref="J4237">
    <cfRule type="notContainsBlanks" dxfId="6233" priority="6441">
      <formula>LEN(TRIM(J4237))&gt;0</formula>
    </cfRule>
  </conditionalFormatting>
  <conditionalFormatting sqref="K4237">
    <cfRule type="notContainsBlanks" dxfId="6232" priority="6440">
      <formula>LEN(TRIM(K4237))&gt;0</formula>
    </cfRule>
  </conditionalFormatting>
  <conditionalFormatting sqref="M4237">
    <cfRule type="containsText" dxfId="6231" priority="6439" operator="containsText" text="Complete">
      <formula>NOT(ISERROR(SEARCH("Complete",M4237)))</formula>
    </cfRule>
  </conditionalFormatting>
  <conditionalFormatting sqref="I4238">
    <cfRule type="cellIs" dxfId="6230" priority="6438" operator="greaterThan">
      <formula>2.35</formula>
    </cfRule>
  </conditionalFormatting>
  <conditionalFormatting sqref="J4238">
    <cfRule type="notContainsBlanks" dxfId="6229" priority="6437">
      <formula>LEN(TRIM(J4238))&gt;0</formula>
    </cfRule>
  </conditionalFormatting>
  <conditionalFormatting sqref="K4238">
    <cfRule type="notContainsBlanks" dxfId="6228" priority="6436">
      <formula>LEN(TRIM(K4238))&gt;0</formula>
    </cfRule>
  </conditionalFormatting>
  <conditionalFormatting sqref="M4238">
    <cfRule type="containsText" dxfId="6227" priority="6435" operator="containsText" text="Complete">
      <formula>NOT(ISERROR(SEARCH("Complete",M4238)))</formula>
    </cfRule>
  </conditionalFormatting>
  <conditionalFormatting sqref="I4239">
    <cfRule type="cellIs" dxfId="6226" priority="6434" operator="greaterThan">
      <formula>2.35</formula>
    </cfRule>
  </conditionalFormatting>
  <conditionalFormatting sqref="J4239">
    <cfRule type="notContainsBlanks" dxfId="6225" priority="6433">
      <formula>LEN(TRIM(J4239))&gt;0</formula>
    </cfRule>
  </conditionalFormatting>
  <conditionalFormatting sqref="K4239">
    <cfRule type="notContainsBlanks" dxfId="6224" priority="6432">
      <formula>LEN(TRIM(K4239))&gt;0</formula>
    </cfRule>
  </conditionalFormatting>
  <conditionalFormatting sqref="M4239">
    <cfRule type="containsText" dxfId="6223" priority="6431" operator="containsText" text="Complete">
      <formula>NOT(ISERROR(SEARCH("Complete",M4239)))</formula>
    </cfRule>
  </conditionalFormatting>
  <conditionalFormatting sqref="I4240">
    <cfRule type="cellIs" dxfId="6222" priority="6430" operator="greaterThan">
      <formula>2.35</formula>
    </cfRule>
  </conditionalFormatting>
  <conditionalFormatting sqref="J4240">
    <cfRule type="notContainsBlanks" dxfId="6221" priority="6429">
      <formula>LEN(TRIM(J4240))&gt;0</formula>
    </cfRule>
  </conditionalFormatting>
  <conditionalFormatting sqref="K4240">
    <cfRule type="notContainsBlanks" dxfId="6220" priority="6428">
      <formula>LEN(TRIM(K4240))&gt;0</formula>
    </cfRule>
  </conditionalFormatting>
  <conditionalFormatting sqref="M4240">
    <cfRule type="containsText" dxfId="6219" priority="6427" operator="containsText" text="Complete">
      <formula>NOT(ISERROR(SEARCH("Complete",M4240)))</formula>
    </cfRule>
  </conditionalFormatting>
  <conditionalFormatting sqref="I4241">
    <cfRule type="cellIs" dxfId="6218" priority="6426" operator="greaterThan">
      <formula>2.35</formula>
    </cfRule>
  </conditionalFormatting>
  <conditionalFormatting sqref="J4241">
    <cfRule type="notContainsBlanks" dxfId="6217" priority="6425">
      <formula>LEN(TRIM(J4241))&gt;0</formula>
    </cfRule>
  </conditionalFormatting>
  <conditionalFormatting sqref="K4241">
    <cfRule type="notContainsBlanks" dxfId="6216" priority="6424">
      <formula>LEN(TRIM(K4241))&gt;0</formula>
    </cfRule>
  </conditionalFormatting>
  <conditionalFormatting sqref="M4241">
    <cfRule type="containsText" dxfId="6215" priority="6423" operator="containsText" text="Complete">
      <formula>NOT(ISERROR(SEARCH("Complete",M4241)))</formula>
    </cfRule>
  </conditionalFormatting>
  <conditionalFormatting sqref="I4242">
    <cfRule type="cellIs" dxfId="6214" priority="6422" operator="greaterThan">
      <formula>2.35</formula>
    </cfRule>
  </conditionalFormatting>
  <conditionalFormatting sqref="J4242">
    <cfRule type="notContainsBlanks" dxfId="6213" priority="6421">
      <formula>LEN(TRIM(J4242))&gt;0</formula>
    </cfRule>
  </conditionalFormatting>
  <conditionalFormatting sqref="K4242">
    <cfRule type="notContainsBlanks" dxfId="6212" priority="6420">
      <formula>LEN(TRIM(K4242))&gt;0</formula>
    </cfRule>
  </conditionalFormatting>
  <conditionalFormatting sqref="M4242">
    <cfRule type="containsText" dxfId="6211" priority="6419" operator="containsText" text="Complete">
      <formula>NOT(ISERROR(SEARCH("Complete",M4242)))</formula>
    </cfRule>
  </conditionalFormatting>
  <conditionalFormatting sqref="I4243">
    <cfRule type="cellIs" dxfId="6210" priority="6418" operator="greaterThan">
      <formula>2.35</formula>
    </cfRule>
  </conditionalFormatting>
  <conditionalFormatting sqref="J4243">
    <cfRule type="notContainsBlanks" dxfId="6209" priority="6417">
      <formula>LEN(TRIM(J4243))&gt;0</formula>
    </cfRule>
  </conditionalFormatting>
  <conditionalFormatting sqref="K4243">
    <cfRule type="notContainsBlanks" dxfId="6208" priority="6416">
      <formula>LEN(TRIM(K4243))&gt;0</formula>
    </cfRule>
  </conditionalFormatting>
  <conditionalFormatting sqref="M4243">
    <cfRule type="containsText" dxfId="6207" priority="6415" operator="containsText" text="Complete">
      <formula>NOT(ISERROR(SEARCH("Complete",M4243)))</formula>
    </cfRule>
  </conditionalFormatting>
  <conditionalFormatting sqref="I4244">
    <cfRule type="cellIs" dxfId="6206" priority="6414" operator="greaterThan">
      <formula>2.35</formula>
    </cfRule>
  </conditionalFormatting>
  <conditionalFormatting sqref="J4244">
    <cfRule type="notContainsBlanks" dxfId="6205" priority="6413">
      <formula>LEN(TRIM(J4244))&gt;0</formula>
    </cfRule>
  </conditionalFormatting>
  <conditionalFormatting sqref="K4244">
    <cfRule type="notContainsBlanks" dxfId="6204" priority="6412">
      <formula>LEN(TRIM(K4244))&gt;0</formula>
    </cfRule>
  </conditionalFormatting>
  <conditionalFormatting sqref="M4244">
    <cfRule type="containsText" dxfId="6203" priority="6411" operator="containsText" text="Complete">
      <formula>NOT(ISERROR(SEARCH("Complete",M4244)))</formula>
    </cfRule>
  </conditionalFormatting>
  <conditionalFormatting sqref="I4245">
    <cfRule type="cellIs" dxfId="6202" priority="6410" operator="greaterThan">
      <formula>2.35</formula>
    </cfRule>
  </conditionalFormatting>
  <conditionalFormatting sqref="J4245">
    <cfRule type="notContainsBlanks" dxfId="6201" priority="6409">
      <formula>LEN(TRIM(J4245))&gt;0</formula>
    </cfRule>
  </conditionalFormatting>
  <conditionalFormatting sqref="K4245">
    <cfRule type="notContainsBlanks" dxfId="6200" priority="6408">
      <formula>LEN(TRIM(K4245))&gt;0</formula>
    </cfRule>
  </conditionalFormatting>
  <conditionalFormatting sqref="M4245">
    <cfRule type="containsText" dxfId="6199" priority="6407" operator="containsText" text="Complete">
      <formula>NOT(ISERROR(SEARCH("Complete",M4245)))</formula>
    </cfRule>
  </conditionalFormatting>
  <conditionalFormatting sqref="I4246">
    <cfRule type="cellIs" dxfId="6198" priority="6406" operator="greaterThan">
      <formula>2.35</formula>
    </cfRule>
  </conditionalFormatting>
  <conditionalFormatting sqref="J4246">
    <cfRule type="notContainsBlanks" dxfId="6197" priority="6405">
      <formula>LEN(TRIM(J4246))&gt;0</formula>
    </cfRule>
  </conditionalFormatting>
  <conditionalFormatting sqref="K4246">
    <cfRule type="notContainsBlanks" dxfId="6196" priority="6404">
      <formula>LEN(TRIM(K4246))&gt;0</formula>
    </cfRule>
  </conditionalFormatting>
  <conditionalFormatting sqref="M4246">
    <cfRule type="containsText" dxfId="6195" priority="6403" operator="containsText" text="Complete">
      <formula>NOT(ISERROR(SEARCH("Complete",M4246)))</formula>
    </cfRule>
  </conditionalFormatting>
  <conditionalFormatting sqref="I4247">
    <cfRule type="cellIs" dxfId="6194" priority="6402" operator="greaterThan">
      <formula>2.35</formula>
    </cfRule>
  </conditionalFormatting>
  <conditionalFormatting sqref="J4247">
    <cfRule type="notContainsBlanks" dxfId="6193" priority="6401">
      <formula>LEN(TRIM(J4247))&gt;0</formula>
    </cfRule>
  </conditionalFormatting>
  <conditionalFormatting sqref="K4247">
    <cfRule type="notContainsBlanks" dxfId="6192" priority="6400">
      <formula>LEN(TRIM(K4247))&gt;0</formula>
    </cfRule>
  </conditionalFormatting>
  <conditionalFormatting sqref="M4247">
    <cfRule type="containsText" dxfId="6191" priority="6399" operator="containsText" text="Complete">
      <formula>NOT(ISERROR(SEARCH("Complete",M4247)))</formula>
    </cfRule>
  </conditionalFormatting>
  <conditionalFormatting sqref="I4248">
    <cfRule type="cellIs" dxfId="6190" priority="6398" operator="greaterThan">
      <formula>2.35</formula>
    </cfRule>
  </conditionalFormatting>
  <conditionalFormatting sqref="J4248">
    <cfRule type="notContainsBlanks" dxfId="6189" priority="6397">
      <formula>LEN(TRIM(J4248))&gt;0</formula>
    </cfRule>
  </conditionalFormatting>
  <conditionalFormatting sqref="K4248">
    <cfRule type="notContainsBlanks" dxfId="6188" priority="6396">
      <formula>LEN(TRIM(K4248))&gt;0</formula>
    </cfRule>
  </conditionalFormatting>
  <conditionalFormatting sqref="M4248">
    <cfRule type="containsText" dxfId="6187" priority="6395" operator="containsText" text="Complete">
      <formula>NOT(ISERROR(SEARCH("Complete",M4248)))</formula>
    </cfRule>
  </conditionalFormatting>
  <conditionalFormatting sqref="I4249">
    <cfRule type="cellIs" dxfId="6186" priority="6394" operator="greaterThan">
      <formula>2.35</formula>
    </cfRule>
  </conditionalFormatting>
  <conditionalFormatting sqref="J4249">
    <cfRule type="notContainsBlanks" dxfId="6185" priority="6393">
      <formula>LEN(TRIM(J4249))&gt;0</formula>
    </cfRule>
  </conditionalFormatting>
  <conditionalFormatting sqref="K4249">
    <cfRule type="notContainsBlanks" dxfId="6184" priority="6392">
      <formula>LEN(TRIM(K4249))&gt;0</formula>
    </cfRule>
  </conditionalFormatting>
  <conditionalFormatting sqref="M4249">
    <cfRule type="containsText" dxfId="6183" priority="6391" operator="containsText" text="Complete">
      <formula>NOT(ISERROR(SEARCH("Complete",M4249)))</formula>
    </cfRule>
  </conditionalFormatting>
  <conditionalFormatting sqref="I4250">
    <cfRule type="cellIs" dxfId="6182" priority="6390" operator="greaterThan">
      <formula>2.35</formula>
    </cfRule>
  </conditionalFormatting>
  <conditionalFormatting sqref="J4250">
    <cfRule type="notContainsBlanks" dxfId="6181" priority="6389">
      <formula>LEN(TRIM(J4250))&gt;0</formula>
    </cfRule>
  </conditionalFormatting>
  <conditionalFormatting sqref="K4250">
    <cfRule type="notContainsBlanks" dxfId="6180" priority="6388">
      <formula>LEN(TRIM(K4250))&gt;0</formula>
    </cfRule>
  </conditionalFormatting>
  <conditionalFormatting sqref="M4250">
    <cfRule type="containsText" dxfId="6179" priority="6387" operator="containsText" text="Complete">
      <formula>NOT(ISERROR(SEARCH("Complete",M4250)))</formula>
    </cfRule>
  </conditionalFormatting>
  <conditionalFormatting sqref="I4251">
    <cfRule type="cellIs" dxfId="6178" priority="6386" operator="greaterThan">
      <formula>2.35</formula>
    </cfRule>
  </conditionalFormatting>
  <conditionalFormatting sqref="J4251">
    <cfRule type="notContainsBlanks" dxfId="6177" priority="6385">
      <formula>LEN(TRIM(J4251))&gt;0</formula>
    </cfRule>
  </conditionalFormatting>
  <conditionalFormatting sqref="K4251">
    <cfRule type="notContainsBlanks" dxfId="6176" priority="6384">
      <formula>LEN(TRIM(K4251))&gt;0</formula>
    </cfRule>
  </conditionalFormatting>
  <conditionalFormatting sqref="M4251">
    <cfRule type="containsText" dxfId="6175" priority="6383" operator="containsText" text="Complete">
      <formula>NOT(ISERROR(SEARCH("Complete",M4251)))</formula>
    </cfRule>
  </conditionalFormatting>
  <conditionalFormatting sqref="I4252">
    <cfRule type="cellIs" dxfId="6174" priority="6382" operator="greaterThan">
      <formula>2.35</formula>
    </cfRule>
  </conditionalFormatting>
  <conditionalFormatting sqref="J4252">
    <cfRule type="notContainsBlanks" dxfId="6173" priority="6381">
      <formula>LEN(TRIM(J4252))&gt;0</formula>
    </cfRule>
  </conditionalFormatting>
  <conditionalFormatting sqref="K4252">
    <cfRule type="notContainsBlanks" dxfId="6172" priority="6380">
      <formula>LEN(TRIM(K4252))&gt;0</formula>
    </cfRule>
  </conditionalFormatting>
  <conditionalFormatting sqref="M4252">
    <cfRule type="containsText" dxfId="6171" priority="6379" operator="containsText" text="Complete">
      <formula>NOT(ISERROR(SEARCH("Complete",M4252)))</formula>
    </cfRule>
  </conditionalFormatting>
  <conditionalFormatting sqref="I4253">
    <cfRule type="cellIs" dxfId="6170" priority="6378" operator="greaterThan">
      <formula>2.35</formula>
    </cfRule>
  </conditionalFormatting>
  <conditionalFormatting sqref="J4253">
    <cfRule type="notContainsBlanks" dxfId="6169" priority="6377">
      <formula>LEN(TRIM(J4253))&gt;0</formula>
    </cfRule>
  </conditionalFormatting>
  <conditionalFormatting sqref="K4253">
    <cfRule type="notContainsBlanks" dxfId="6168" priority="6376">
      <formula>LEN(TRIM(K4253))&gt;0</formula>
    </cfRule>
  </conditionalFormatting>
  <conditionalFormatting sqref="M4253">
    <cfRule type="containsText" dxfId="6167" priority="6375" operator="containsText" text="Complete">
      <formula>NOT(ISERROR(SEARCH("Complete",M4253)))</formula>
    </cfRule>
  </conditionalFormatting>
  <conditionalFormatting sqref="I4254">
    <cfRule type="cellIs" dxfId="6166" priority="6374" operator="greaterThan">
      <formula>2.35</formula>
    </cfRule>
  </conditionalFormatting>
  <conditionalFormatting sqref="J4254">
    <cfRule type="notContainsBlanks" dxfId="6165" priority="6373">
      <formula>LEN(TRIM(J4254))&gt;0</formula>
    </cfRule>
  </conditionalFormatting>
  <conditionalFormatting sqref="K4254">
    <cfRule type="notContainsBlanks" dxfId="6164" priority="6372">
      <formula>LEN(TRIM(K4254))&gt;0</formula>
    </cfRule>
  </conditionalFormatting>
  <conditionalFormatting sqref="M4254">
    <cfRule type="containsText" dxfId="6163" priority="6371" operator="containsText" text="Complete">
      <formula>NOT(ISERROR(SEARCH("Complete",M4254)))</formula>
    </cfRule>
  </conditionalFormatting>
  <conditionalFormatting sqref="I4255">
    <cfRule type="cellIs" dxfId="6162" priority="6370" operator="greaterThan">
      <formula>2.35</formula>
    </cfRule>
  </conditionalFormatting>
  <conditionalFormatting sqref="J4255">
    <cfRule type="notContainsBlanks" dxfId="6161" priority="6369">
      <formula>LEN(TRIM(J4255))&gt;0</formula>
    </cfRule>
  </conditionalFormatting>
  <conditionalFormatting sqref="K4255">
    <cfRule type="notContainsBlanks" dxfId="6160" priority="6368">
      <formula>LEN(TRIM(K4255))&gt;0</formula>
    </cfRule>
  </conditionalFormatting>
  <conditionalFormatting sqref="M4255">
    <cfRule type="containsText" dxfId="6159" priority="6367" operator="containsText" text="Complete">
      <formula>NOT(ISERROR(SEARCH("Complete",M4255)))</formula>
    </cfRule>
  </conditionalFormatting>
  <conditionalFormatting sqref="I4256">
    <cfRule type="cellIs" dxfId="6158" priority="6366" operator="greaterThan">
      <formula>2.35</formula>
    </cfRule>
  </conditionalFormatting>
  <conditionalFormatting sqref="J4256">
    <cfRule type="notContainsBlanks" dxfId="6157" priority="6365">
      <formula>LEN(TRIM(J4256))&gt;0</formula>
    </cfRule>
  </conditionalFormatting>
  <conditionalFormatting sqref="K4256">
    <cfRule type="notContainsBlanks" dxfId="6156" priority="6364">
      <formula>LEN(TRIM(K4256))&gt;0</formula>
    </cfRule>
  </conditionalFormatting>
  <conditionalFormatting sqref="M4256">
    <cfRule type="containsText" dxfId="6155" priority="6363" operator="containsText" text="Complete">
      <formula>NOT(ISERROR(SEARCH("Complete",M4256)))</formula>
    </cfRule>
  </conditionalFormatting>
  <conditionalFormatting sqref="I4257">
    <cfRule type="cellIs" dxfId="6154" priority="6362" operator="greaterThan">
      <formula>2.35</formula>
    </cfRule>
  </conditionalFormatting>
  <conditionalFormatting sqref="J4257">
    <cfRule type="notContainsBlanks" dxfId="6153" priority="6361">
      <formula>LEN(TRIM(J4257))&gt;0</formula>
    </cfRule>
  </conditionalFormatting>
  <conditionalFormatting sqref="K4257">
    <cfRule type="notContainsBlanks" dxfId="6152" priority="6360">
      <formula>LEN(TRIM(K4257))&gt;0</formula>
    </cfRule>
  </conditionalFormatting>
  <conditionalFormatting sqref="M4257">
    <cfRule type="containsText" dxfId="6151" priority="6359" operator="containsText" text="Complete">
      <formula>NOT(ISERROR(SEARCH("Complete",M4257)))</formula>
    </cfRule>
  </conditionalFormatting>
  <conditionalFormatting sqref="I4258">
    <cfRule type="cellIs" dxfId="6150" priority="6358" operator="greaterThan">
      <formula>2.35</formula>
    </cfRule>
  </conditionalFormatting>
  <conditionalFormatting sqref="J4258">
    <cfRule type="notContainsBlanks" dxfId="6149" priority="6357">
      <formula>LEN(TRIM(J4258))&gt;0</formula>
    </cfRule>
  </conditionalFormatting>
  <conditionalFormatting sqref="K4258">
    <cfRule type="notContainsBlanks" dxfId="6148" priority="6356">
      <formula>LEN(TRIM(K4258))&gt;0</formula>
    </cfRule>
  </conditionalFormatting>
  <conditionalFormatting sqref="M4258">
    <cfRule type="containsText" dxfId="6147" priority="6355" operator="containsText" text="Complete">
      <formula>NOT(ISERROR(SEARCH("Complete",M4258)))</formula>
    </cfRule>
  </conditionalFormatting>
  <conditionalFormatting sqref="I4259">
    <cfRule type="cellIs" dxfId="6146" priority="6354" operator="greaterThan">
      <formula>2.35</formula>
    </cfRule>
  </conditionalFormatting>
  <conditionalFormatting sqref="J4259">
    <cfRule type="notContainsBlanks" dxfId="6145" priority="6353">
      <formula>LEN(TRIM(J4259))&gt;0</formula>
    </cfRule>
  </conditionalFormatting>
  <conditionalFormatting sqref="K4259">
    <cfRule type="notContainsBlanks" dxfId="6144" priority="6352">
      <formula>LEN(TRIM(K4259))&gt;0</formula>
    </cfRule>
  </conditionalFormatting>
  <conditionalFormatting sqref="M4259">
    <cfRule type="containsText" dxfId="6143" priority="6351" operator="containsText" text="Complete">
      <formula>NOT(ISERROR(SEARCH("Complete",M4259)))</formula>
    </cfRule>
  </conditionalFormatting>
  <conditionalFormatting sqref="I4260">
    <cfRule type="cellIs" dxfId="6142" priority="6350" operator="greaterThan">
      <formula>2.35</formula>
    </cfRule>
  </conditionalFormatting>
  <conditionalFormatting sqref="J4260">
    <cfRule type="notContainsBlanks" dxfId="6141" priority="6349">
      <formula>LEN(TRIM(J4260))&gt;0</formula>
    </cfRule>
  </conditionalFormatting>
  <conditionalFormatting sqref="K4260">
    <cfRule type="notContainsBlanks" dxfId="6140" priority="6348">
      <formula>LEN(TRIM(K4260))&gt;0</formula>
    </cfRule>
  </conditionalFormatting>
  <conditionalFormatting sqref="M4260">
    <cfRule type="containsText" dxfId="6139" priority="6347" operator="containsText" text="Complete">
      <formula>NOT(ISERROR(SEARCH("Complete",M4260)))</formula>
    </cfRule>
  </conditionalFormatting>
  <conditionalFormatting sqref="I4261">
    <cfRule type="cellIs" dxfId="6138" priority="6346" operator="greaterThan">
      <formula>2.35</formula>
    </cfRule>
  </conditionalFormatting>
  <conditionalFormatting sqref="J4261">
    <cfRule type="notContainsBlanks" dxfId="6137" priority="6345">
      <formula>LEN(TRIM(J4261))&gt;0</formula>
    </cfRule>
  </conditionalFormatting>
  <conditionalFormatting sqref="K4261">
    <cfRule type="notContainsBlanks" dxfId="6136" priority="6344">
      <formula>LEN(TRIM(K4261))&gt;0</formula>
    </cfRule>
  </conditionalFormatting>
  <conditionalFormatting sqref="M4261">
    <cfRule type="containsText" dxfId="6135" priority="6343" operator="containsText" text="Complete">
      <formula>NOT(ISERROR(SEARCH("Complete",M4261)))</formula>
    </cfRule>
  </conditionalFormatting>
  <conditionalFormatting sqref="I4262">
    <cfRule type="cellIs" dxfId="6134" priority="6342" operator="greaterThan">
      <formula>2.35</formula>
    </cfRule>
  </conditionalFormatting>
  <conditionalFormatting sqref="J4262">
    <cfRule type="notContainsBlanks" dxfId="6133" priority="6341">
      <formula>LEN(TRIM(J4262))&gt;0</formula>
    </cfRule>
  </conditionalFormatting>
  <conditionalFormatting sqref="K4262">
    <cfRule type="notContainsBlanks" dxfId="6132" priority="6340">
      <formula>LEN(TRIM(K4262))&gt;0</formula>
    </cfRule>
  </conditionalFormatting>
  <conditionalFormatting sqref="M4262">
    <cfRule type="containsText" dxfId="6131" priority="6339" operator="containsText" text="Complete">
      <formula>NOT(ISERROR(SEARCH("Complete",M4262)))</formula>
    </cfRule>
  </conditionalFormatting>
  <conditionalFormatting sqref="I4263">
    <cfRule type="cellIs" dxfId="6130" priority="6338" operator="greaterThan">
      <formula>2.35</formula>
    </cfRule>
  </conditionalFormatting>
  <conditionalFormatting sqref="J4263">
    <cfRule type="notContainsBlanks" dxfId="6129" priority="6337">
      <formula>LEN(TRIM(J4263))&gt;0</formula>
    </cfRule>
  </conditionalFormatting>
  <conditionalFormatting sqref="K4263">
    <cfRule type="notContainsBlanks" dxfId="6128" priority="6336">
      <formula>LEN(TRIM(K4263))&gt;0</formula>
    </cfRule>
  </conditionalFormatting>
  <conditionalFormatting sqref="M4263">
    <cfRule type="containsText" dxfId="6127" priority="6335" operator="containsText" text="Complete">
      <formula>NOT(ISERROR(SEARCH("Complete",M4263)))</formula>
    </cfRule>
  </conditionalFormatting>
  <conditionalFormatting sqref="I4264">
    <cfRule type="cellIs" dxfId="6126" priority="6334" operator="greaterThan">
      <formula>2.35</formula>
    </cfRule>
  </conditionalFormatting>
  <conditionalFormatting sqref="J4264">
    <cfRule type="notContainsBlanks" dxfId="6125" priority="6333">
      <formula>LEN(TRIM(J4264))&gt;0</formula>
    </cfRule>
  </conditionalFormatting>
  <conditionalFormatting sqref="K4264">
    <cfRule type="notContainsBlanks" dxfId="6124" priority="6332">
      <formula>LEN(TRIM(K4264))&gt;0</formula>
    </cfRule>
  </conditionalFormatting>
  <conditionalFormatting sqref="M4264">
    <cfRule type="containsText" dxfId="6123" priority="6331" operator="containsText" text="Complete">
      <formula>NOT(ISERROR(SEARCH("Complete",M4264)))</formula>
    </cfRule>
  </conditionalFormatting>
  <conditionalFormatting sqref="I4265">
    <cfRule type="cellIs" dxfId="6122" priority="6330" operator="greaterThan">
      <formula>2.35</formula>
    </cfRule>
  </conditionalFormatting>
  <conditionalFormatting sqref="J4265">
    <cfRule type="notContainsBlanks" dxfId="6121" priority="6329">
      <formula>LEN(TRIM(J4265))&gt;0</formula>
    </cfRule>
  </conditionalFormatting>
  <conditionalFormatting sqref="K4265">
    <cfRule type="notContainsBlanks" dxfId="6120" priority="6328">
      <formula>LEN(TRIM(K4265))&gt;0</formula>
    </cfRule>
  </conditionalFormatting>
  <conditionalFormatting sqref="M4265">
    <cfRule type="containsText" dxfId="6119" priority="6327" operator="containsText" text="Complete">
      <formula>NOT(ISERROR(SEARCH("Complete",M4265)))</formula>
    </cfRule>
  </conditionalFormatting>
  <conditionalFormatting sqref="I4266">
    <cfRule type="cellIs" dxfId="6118" priority="6326" operator="greaterThan">
      <formula>2.35</formula>
    </cfRule>
  </conditionalFormatting>
  <conditionalFormatting sqref="J4266">
    <cfRule type="notContainsBlanks" dxfId="6117" priority="6325">
      <formula>LEN(TRIM(J4266))&gt;0</formula>
    </cfRule>
  </conditionalFormatting>
  <conditionalFormatting sqref="K4266">
    <cfRule type="notContainsBlanks" dxfId="6116" priority="6324">
      <formula>LEN(TRIM(K4266))&gt;0</formula>
    </cfRule>
  </conditionalFormatting>
  <conditionalFormatting sqref="M4266">
    <cfRule type="containsText" dxfId="6115" priority="6323" operator="containsText" text="Complete">
      <formula>NOT(ISERROR(SEARCH("Complete",M4266)))</formula>
    </cfRule>
  </conditionalFormatting>
  <conditionalFormatting sqref="I4267">
    <cfRule type="cellIs" dxfId="6114" priority="6322" operator="greaterThan">
      <formula>2.35</formula>
    </cfRule>
  </conditionalFormatting>
  <conditionalFormatting sqref="J4267">
    <cfRule type="notContainsBlanks" dxfId="6113" priority="6321">
      <formula>LEN(TRIM(J4267))&gt;0</formula>
    </cfRule>
  </conditionalFormatting>
  <conditionalFormatting sqref="K4267">
    <cfRule type="notContainsBlanks" dxfId="6112" priority="6320">
      <formula>LEN(TRIM(K4267))&gt;0</formula>
    </cfRule>
  </conditionalFormatting>
  <conditionalFormatting sqref="M4267">
    <cfRule type="containsText" dxfId="6111" priority="6319" operator="containsText" text="Complete">
      <formula>NOT(ISERROR(SEARCH("Complete",M4267)))</formula>
    </cfRule>
  </conditionalFormatting>
  <conditionalFormatting sqref="I4268">
    <cfRule type="cellIs" dxfId="6110" priority="6318" operator="greaterThan">
      <formula>2.35</formula>
    </cfRule>
  </conditionalFormatting>
  <conditionalFormatting sqref="J4268">
    <cfRule type="notContainsBlanks" dxfId="6109" priority="6317">
      <formula>LEN(TRIM(J4268))&gt;0</formula>
    </cfRule>
  </conditionalFormatting>
  <conditionalFormatting sqref="K4268">
    <cfRule type="notContainsBlanks" dxfId="6108" priority="6316">
      <formula>LEN(TRIM(K4268))&gt;0</formula>
    </cfRule>
  </conditionalFormatting>
  <conditionalFormatting sqref="M4268">
    <cfRule type="containsText" dxfId="6107" priority="6315" operator="containsText" text="Complete">
      <formula>NOT(ISERROR(SEARCH("Complete",M4268)))</formula>
    </cfRule>
  </conditionalFormatting>
  <conditionalFormatting sqref="I4269">
    <cfRule type="cellIs" dxfId="6106" priority="6314" operator="greaterThan">
      <formula>2.35</formula>
    </cfRule>
  </conditionalFormatting>
  <conditionalFormatting sqref="J4269">
    <cfRule type="notContainsBlanks" dxfId="6105" priority="6313">
      <formula>LEN(TRIM(J4269))&gt;0</formula>
    </cfRule>
  </conditionalFormatting>
  <conditionalFormatting sqref="K4269">
    <cfRule type="notContainsBlanks" dxfId="6104" priority="6312">
      <formula>LEN(TRIM(K4269))&gt;0</formula>
    </cfRule>
  </conditionalFormatting>
  <conditionalFormatting sqref="M4269">
    <cfRule type="containsText" dxfId="6103" priority="6311" operator="containsText" text="Complete">
      <formula>NOT(ISERROR(SEARCH("Complete",M4269)))</formula>
    </cfRule>
  </conditionalFormatting>
  <conditionalFormatting sqref="I4270">
    <cfRule type="cellIs" dxfId="6102" priority="6310" operator="greaterThan">
      <formula>2.35</formula>
    </cfRule>
  </conditionalFormatting>
  <conditionalFormatting sqref="J4270">
    <cfRule type="notContainsBlanks" dxfId="6101" priority="6309">
      <formula>LEN(TRIM(J4270))&gt;0</formula>
    </cfRule>
  </conditionalFormatting>
  <conditionalFormatting sqref="K4270">
    <cfRule type="notContainsBlanks" dxfId="6100" priority="6308">
      <formula>LEN(TRIM(K4270))&gt;0</formula>
    </cfRule>
  </conditionalFormatting>
  <conditionalFormatting sqref="M4270">
    <cfRule type="containsText" dxfId="6099" priority="6307" operator="containsText" text="Complete">
      <formula>NOT(ISERROR(SEARCH("Complete",M4270)))</formula>
    </cfRule>
  </conditionalFormatting>
  <conditionalFormatting sqref="I4271">
    <cfRule type="cellIs" dxfId="6098" priority="6306" operator="greaterThan">
      <formula>2.35</formula>
    </cfRule>
  </conditionalFormatting>
  <conditionalFormatting sqref="J4271">
    <cfRule type="notContainsBlanks" dxfId="6097" priority="6305">
      <formula>LEN(TRIM(J4271))&gt;0</formula>
    </cfRule>
  </conditionalFormatting>
  <conditionalFormatting sqref="K4271">
    <cfRule type="notContainsBlanks" dxfId="6096" priority="6304">
      <formula>LEN(TRIM(K4271))&gt;0</formula>
    </cfRule>
  </conditionalFormatting>
  <conditionalFormatting sqref="M4271">
    <cfRule type="containsText" dxfId="6095" priority="6303" operator="containsText" text="Complete">
      <formula>NOT(ISERROR(SEARCH("Complete",M4271)))</formula>
    </cfRule>
  </conditionalFormatting>
  <conditionalFormatting sqref="I4272">
    <cfRule type="cellIs" dxfId="6094" priority="6302" operator="greaterThan">
      <formula>2.35</formula>
    </cfRule>
  </conditionalFormatting>
  <conditionalFormatting sqref="J4272">
    <cfRule type="notContainsBlanks" dxfId="6093" priority="6301">
      <formula>LEN(TRIM(J4272))&gt;0</formula>
    </cfRule>
  </conditionalFormatting>
  <conditionalFormatting sqref="K4272">
    <cfRule type="notContainsBlanks" dxfId="6092" priority="6300">
      <formula>LEN(TRIM(K4272))&gt;0</formula>
    </cfRule>
  </conditionalFormatting>
  <conditionalFormatting sqref="M4272">
    <cfRule type="containsText" dxfId="6091" priority="6299" operator="containsText" text="Complete">
      <formula>NOT(ISERROR(SEARCH("Complete",M4272)))</formula>
    </cfRule>
  </conditionalFormatting>
  <conditionalFormatting sqref="I4273">
    <cfRule type="cellIs" dxfId="6090" priority="6298" operator="greaterThan">
      <formula>2.35</formula>
    </cfRule>
  </conditionalFormatting>
  <conditionalFormatting sqref="J4273">
    <cfRule type="notContainsBlanks" dxfId="6089" priority="6297">
      <formula>LEN(TRIM(J4273))&gt;0</formula>
    </cfRule>
  </conditionalFormatting>
  <conditionalFormatting sqref="K4273">
    <cfRule type="notContainsBlanks" dxfId="6088" priority="6296">
      <formula>LEN(TRIM(K4273))&gt;0</formula>
    </cfRule>
  </conditionalFormatting>
  <conditionalFormatting sqref="M4273">
    <cfRule type="containsText" dxfId="6087" priority="6295" operator="containsText" text="Complete">
      <formula>NOT(ISERROR(SEARCH("Complete",M4273)))</formula>
    </cfRule>
  </conditionalFormatting>
  <conditionalFormatting sqref="I4274">
    <cfRule type="cellIs" dxfId="6086" priority="6294" operator="greaterThan">
      <formula>2.35</formula>
    </cfRule>
  </conditionalFormatting>
  <conditionalFormatting sqref="J4274">
    <cfRule type="notContainsBlanks" dxfId="6085" priority="6293">
      <formula>LEN(TRIM(J4274))&gt;0</formula>
    </cfRule>
  </conditionalFormatting>
  <conditionalFormatting sqref="K4274">
    <cfRule type="notContainsBlanks" dxfId="6084" priority="6292">
      <formula>LEN(TRIM(K4274))&gt;0</formula>
    </cfRule>
  </conditionalFormatting>
  <conditionalFormatting sqref="M4274">
    <cfRule type="containsText" dxfId="6083" priority="6291" operator="containsText" text="Complete">
      <formula>NOT(ISERROR(SEARCH("Complete",M4274)))</formula>
    </cfRule>
  </conditionalFormatting>
  <conditionalFormatting sqref="I4275">
    <cfRule type="cellIs" dxfId="6082" priority="6290" operator="greaterThan">
      <formula>2.35</formula>
    </cfRule>
  </conditionalFormatting>
  <conditionalFormatting sqref="J4275">
    <cfRule type="notContainsBlanks" dxfId="6081" priority="6289">
      <formula>LEN(TRIM(J4275))&gt;0</formula>
    </cfRule>
  </conditionalFormatting>
  <conditionalFormatting sqref="K4275">
    <cfRule type="notContainsBlanks" dxfId="6080" priority="6288">
      <formula>LEN(TRIM(K4275))&gt;0</formula>
    </cfRule>
  </conditionalFormatting>
  <conditionalFormatting sqref="M4275">
    <cfRule type="containsText" dxfId="6079" priority="6287" operator="containsText" text="Complete">
      <formula>NOT(ISERROR(SEARCH("Complete",M4275)))</formula>
    </cfRule>
  </conditionalFormatting>
  <conditionalFormatting sqref="I4276">
    <cfRule type="cellIs" dxfId="6078" priority="6286" operator="greaterThan">
      <formula>2.35</formula>
    </cfRule>
  </conditionalFormatting>
  <conditionalFormatting sqref="J4276">
    <cfRule type="notContainsBlanks" dxfId="6077" priority="6285">
      <formula>LEN(TRIM(J4276))&gt;0</formula>
    </cfRule>
  </conditionalFormatting>
  <conditionalFormatting sqref="K4276">
    <cfRule type="notContainsBlanks" dxfId="6076" priority="6284">
      <formula>LEN(TRIM(K4276))&gt;0</formula>
    </cfRule>
  </conditionalFormatting>
  <conditionalFormatting sqref="M4276">
    <cfRule type="containsText" dxfId="6075" priority="6283" operator="containsText" text="Complete">
      <formula>NOT(ISERROR(SEARCH("Complete",M4276)))</formula>
    </cfRule>
  </conditionalFormatting>
  <conditionalFormatting sqref="I4277">
    <cfRule type="cellIs" dxfId="6074" priority="6282" operator="greaterThan">
      <formula>2.35</formula>
    </cfRule>
  </conditionalFormatting>
  <conditionalFormatting sqref="J4277">
    <cfRule type="notContainsBlanks" dxfId="6073" priority="6281">
      <formula>LEN(TRIM(J4277))&gt;0</formula>
    </cfRule>
  </conditionalFormatting>
  <conditionalFormatting sqref="K4277">
    <cfRule type="notContainsBlanks" dxfId="6072" priority="6280">
      <formula>LEN(TRIM(K4277))&gt;0</formula>
    </cfRule>
  </conditionalFormatting>
  <conditionalFormatting sqref="M4277">
    <cfRule type="containsText" dxfId="6071" priority="6279" operator="containsText" text="Complete">
      <formula>NOT(ISERROR(SEARCH("Complete",M4277)))</formula>
    </cfRule>
  </conditionalFormatting>
  <conditionalFormatting sqref="I4278">
    <cfRule type="cellIs" dxfId="6070" priority="6278" operator="greaterThan">
      <formula>2.35</formula>
    </cfRule>
  </conditionalFormatting>
  <conditionalFormatting sqref="J4278">
    <cfRule type="notContainsBlanks" dxfId="6069" priority="6277">
      <formula>LEN(TRIM(J4278))&gt;0</formula>
    </cfRule>
  </conditionalFormatting>
  <conditionalFormatting sqref="K4278">
    <cfRule type="notContainsBlanks" dxfId="6068" priority="6276">
      <formula>LEN(TRIM(K4278))&gt;0</formula>
    </cfRule>
  </conditionalFormatting>
  <conditionalFormatting sqref="M4278">
    <cfRule type="containsText" dxfId="6067" priority="6275" operator="containsText" text="Complete">
      <formula>NOT(ISERROR(SEARCH("Complete",M4278)))</formula>
    </cfRule>
  </conditionalFormatting>
  <conditionalFormatting sqref="I4279">
    <cfRule type="cellIs" dxfId="6066" priority="6274" operator="greaterThan">
      <formula>2.35</formula>
    </cfRule>
  </conditionalFormatting>
  <conditionalFormatting sqref="J4279">
    <cfRule type="notContainsBlanks" dxfId="6065" priority="6273">
      <formula>LEN(TRIM(J4279))&gt;0</formula>
    </cfRule>
  </conditionalFormatting>
  <conditionalFormatting sqref="K4279">
    <cfRule type="notContainsBlanks" dxfId="6064" priority="6272">
      <formula>LEN(TRIM(K4279))&gt;0</formula>
    </cfRule>
  </conditionalFormatting>
  <conditionalFormatting sqref="M4279">
    <cfRule type="containsText" dxfId="6063" priority="6271" operator="containsText" text="Complete">
      <formula>NOT(ISERROR(SEARCH("Complete",M4279)))</formula>
    </cfRule>
  </conditionalFormatting>
  <conditionalFormatting sqref="I4280">
    <cfRule type="cellIs" dxfId="6062" priority="6262" operator="greaterThan">
      <formula>2.35</formula>
    </cfRule>
  </conditionalFormatting>
  <conditionalFormatting sqref="J4280">
    <cfRule type="notContainsBlanks" dxfId="6061" priority="6261">
      <formula>LEN(TRIM(J4280))&gt;0</formula>
    </cfRule>
  </conditionalFormatting>
  <conditionalFormatting sqref="K4280">
    <cfRule type="notContainsBlanks" dxfId="6060" priority="6260">
      <formula>LEN(TRIM(K4280))&gt;0</formula>
    </cfRule>
  </conditionalFormatting>
  <conditionalFormatting sqref="M4280">
    <cfRule type="containsText" dxfId="6059" priority="6259" operator="containsText" text="Complete">
      <formula>NOT(ISERROR(SEARCH("Complete",M4280)))</formula>
    </cfRule>
  </conditionalFormatting>
  <conditionalFormatting sqref="I4281">
    <cfRule type="cellIs" dxfId="6058" priority="6258" operator="greaterThan">
      <formula>2.35</formula>
    </cfRule>
  </conditionalFormatting>
  <conditionalFormatting sqref="J4281">
    <cfRule type="notContainsBlanks" dxfId="6057" priority="6257">
      <formula>LEN(TRIM(J4281))&gt;0</formula>
    </cfRule>
  </conditionalFormatting>
  <conditionalFormatting sqref="K4281">
    <cfRule type="notContainsBlanks" dxfId="6056" priority="6256">
      <formula>LEN(TRIM(K4281))&gt;0</formula>
    </cfRule>
  </conditionalFormatting>
  <conditionalFormatting sqref="M4281">
    <cfRule type="containsText" dxfId="6055" priority="6255" operator="containsText" text="Complete">
      <formula>NOT(ISERROR(SEARCH("Complete",M4281)))</formula>
    </cfRule>
  </conditionalFormatting>
  <conditionalFormatting sqref="I4282">
    <cfRule type="cellIs" dxfId="6054" priority="6254" operator="greaterThan">
      <formula>2.35</formula>
    </cfRule>
  </conditionalFormatting>
  <conditionalFormatting sqref="J4282">
    <cfRule type="notContainsBlanks" dxfId="6053" priority="6253">
      <formula>LEN(TRIM(J4282))&gt;0</formula>
    </cfRule>
  </conditionalFormatting>
  <conditionalFormatting sqref="K4282">
    <cfRule type="notContainsBlanks" dxfId="6052" priority="6252">
      <formula>LEN(TRIM(K4282))&gt;0</formula>
    </cfRule>
  </conditionalFormatting>
  <conditionalFormatting sqref="M4282">
    <cfRule type="containsText" dxfId="6051" priority="6251" operator="containsText" text="Complete">
      <formula>NOT(ISERROR(SEARCH("Complete",M4282)))</formula>
    </cfRule>
  </conditionalFormatting>
  <conditionalFormatting sqref="I4283">
    <cfRule type="cellIs" dxfId="6050" priority="6250" operator="greaterThan">
      <formula>2.35</formula>
    </cfRule>
  </conditionalFormatting>
  <conditionalFormatting sqref="J4283">
    <cfRule type="notContainsBlanks" dxfId="6049" priority="6249">
      <formula>LEN(TRIM(J4283))&gt;0</formula>
    </cfRule>
  </conditionalFormatting>
  <conditionalFormatting sqref="K4283">
    <cfRule type="notContainsBlanks" dxfId="6048" priority="6248">
      <formula>LEN(TRIM(K4283))&gt;0</formula>
    </cfRule>
  </conditionalFormatting>
  <conditionalFormatting sqref="M4283">
    <cfRule type="containsText" dxfId="6047" priority="6247" operator="containsText" text="Complete">
      <formula>NOT(ISERROR(SEARCH("Complete",M4283)))</formula>
    </cfRule>
  </conditionalFormatting>
  <conditionalFormatting sqref="I4284">
    <cfRule type="cellIs" dxfId="6046" priority="6246" operator="greaterThan">
      <formula>2.35</formula>
    </cfRule>
  </conditionalFormatting>
  <conditionalFormatting sqref="J4284">
    <cfRule type="notContainsBlanks" dxfId="6045" priority="6245">
      <formula>LEN(TRIM(J4284))&gt;0</formula>
    </cfRule>
  </conditionalFormatting>
  <conditionalFormatting sqref="K4284">
    <cfRule type="notContainsBlanks" dxfId="6044" priority="6244">
      <formula>LEN(TRIM(K4284))&gt;0</formula>
    </cfRule>
  </conditionalFormatting>
  <conditionalFormatting sqref="M4284">
    <cfRule type="containsText" dxfId="6043" priority="6243" operator="containsText" text="Complete">
      <formula>NOT(ISERROR(SEARCH("Complete",M4284)))</formula>
    </cfRule>
  </conditionalFormatting>
  <conditionalFormatting sqref="I4285">
    <cfRule type="cellIs" dxfId="6042" priority="6242" operator="greaterThan">
      <formula>2.35</formula>
    </cfRule>
  </conditionalFormatting>
  <conditionalFormatting sqref="J4285">
    <cfRule type="notContainsBlanks" dxfId="6041" priority="6241">
      <formula>LEN(TRIM(J4285))&gt;0</formula>
    </cfRule>
  </conditionalFormatting>
  <conditionalFormatting sqref="K4285">
    <cfRule type="notContainsBlanks" dxfId="6040" priority="6240">
      <formula>LEN(TRIM(K4285))&gt;0</formula>
    </cfRule>
  </conditionalFormatting>
  <conditionalFormatting sqref="M4285">
    <cfRule type="containsText" dxfId="6039" priority="6239" operator="containsText" text="Complete">
      <formula>NOT(ISERROR(SEARCH("Complete",M4285)))</formula>
    </cfRule>
  </conditionalFormatting>
  <conditionalFormatting sqref="I4286">
    <cfRule type="cellIs" dxfId="6038" priority="6238" operator="greaterThan">
      <formula>2.35</formula>
    </cfRule>
  </conditionalFormatting>
  <conditionalFormatting sqref="J4286">
    <cfRule type="notContainsBlanks" dxfId="6037" priority="6237">
      <formula>LEN(TRIM(J4286))&gt;0</formula>
    </cfRule>
  </conditionalFormatting>
  <conditionalFormatting sqref="K4286">
    <cfRule type="notContainsBlanks" dxfId="6036" priority="6236">
      <formula>LEN(TRIM(K4286))&gt;0</formula>
    </cfRule>
  </conditionalFormatting>
  <conditionalFormatting sqref="M4286">
    <cfRule type="containsText" dxfId="6035" priority="6235" operator="containsText" text="Complete">
      <formula>NOT(ISERROR(SEARCH("Complete",M4286)))</formula>
    </cfRule>
  </conditionalFormatting>
  <conditionalFormatting sqref="I4287">
    <cfRule type="cellIs" dxfId="6034" priority="6234" operator="greaterThan">
      <formula>2.35</formula>
    </cfRule>
  </conditionalFormatting>
  <conditionalFormatting sqref="J4287">
    <cfRule type="notContainsBlanks" dxfId="6033" priority="6233">
      <formula>LEN(TRIM(J4287))&gt;0</formula>
    </cfRule>
  </conditionalFormatting>
  <conditionalFormatting sqref="K4287">
    <cfRule type="notContainsBlanks" dxfId="6032" priority="6232">
      <formula>LEN(TRIM(K4287))&gt;0</formula>
    </cfRule>
  </conditionalFormatting>
  <conditionalFormatting sqref="M4287">
    <cfRule type="containsText" dxfId="6031" priority="6231" operator="containsText" text="Complete">
      <formula>NOT(ISERROR(SEARCH("Complete",M4287)))</formula>
    </cfRule>
  </conditionalFormatting>
  <conditionalFormatting sqref="I4288">
    <cfRule type="cellIs" dxfId="6030" priority="6230" operator="greaterThan">
      <formula>2.35</formula>
    </cfRule>
  </conditionalFormatting>
  <conditionalFormatting sqref="J4288">
    <cfRule type="notContainsBlanks" dxfId="6029" priority="6229">
      <formula>LEN(TRIM(J4288))&gt;0</formula>
    </cfRule>
  </conditionalFormatting>
  <conditionalFormatting sqref="K4288">
    <cfRule type="notContainsBlanks" dxfId="6028" priority="6228">
      <formula>LEN(TRIM(K4288))&gt;0</formula>
    </cfRule>
  </conditionalFormatting>
  <conditionalFormatting sqref="M4288">
    <cfRule type="containsText" dxfId="6027" priority="6227" operator="containsText" text="Complete">
      <formula>NOT(ISERROR(SEARCH("Complete",M4288)))</formula>
    </cfRule>
  </conditionalFormatting>
  <conditionalFormatting sqref="I4289">
    <cfRule type="cellIs" dxfId="6026" priority="6226" operator="greaterThan">
      <formula>2.35</formula>
    </cfRule>
  </conditionalFormatting>
  <conditionalFormatting sqref="J4289">
    <cfRule type="notContainsBlanks" dxfId="6025" priority="6225">
      <formula>LEN(TRIM(J4289))&gt;0</formula>
    </cfRule>
  </conditionalFormatting>
  <conditionalFormatting sqref="K4289">
    <cfRule type="notContainsBlanks" dxfId="6024" priority="6224">
      <formula>LEN(TRIM(K4289))&gt;0</formula>
    </cfRule>
  </conditionalFormatting>
  <conditionalFormatting sqref="M4289">
    <cfRule type="containsText" dxfId="6023" priority="6223" operator="containsText" text="Complete">
      <formula>NOT(ISERROR(SEARCH("Complete",M4289)))</formula>
    </cfRule>
  </conditionalFormatting>
  <conditionalFormatting sqref="I4290">
    <cfRule type="cellIs" dxfId="6022" priority="6222" operator="greaterThan">
      <formula>2.35</formula>
    </cfRule>
  </conditionalFormatting>
  <conditionalFormatting sqref="J4290">
    <cfRule type="notContainsBlanks" dxfId="6021" priority="6221">
      <formula>LEN(TRIM(J4290))&gt;0</formula>
    </cfRule>
  </conditionalFormatting>
  <conditionalFormatting sqref="K4290">
    <cfRule type="notContainsBlanks" dxfId="6020" priority="6220">
      <formula>LEN(TRIM(K4290))&gt;0</formula>
    </cfRule>
  </conditionalFormatting>
  <conditionalFormatting sqref="M4290">
    <cfRule type="containsText" dxfId="6019" priority="6219" operator="containsText" text="Complete">
      <formula>NOT(ISERROR(SEARCH("Complete",M4290)))</formula>
    </cfRule>
  </conditionalFormatting>
  <conditionalFormatting sqref="I4291">
    <cfRule type="cellIs" dxfId="6018" priority="6218" operator="greaterThan">
      <formula>2.35</formula>
    </cfRule>
  </conditionalFormatting>
  <conditionalFormatting sqref="J4291">
    <cfRule type="notContainsBlanks" dxfId="6017" priority="6217">
      <formula>LEN(TRIM(J4291))&gt;0</formula>
    </cfRule>
  </conditionalFormatting>
  <conditionalFormatting sqref="K4291">
    <cfRule type="notContainsBlanks" dxfId="6016" priority="6216">
      <formula>LEN(TRIM(K4291))&gt;0</formula>
    </cfRule>
  </conditionalFormatting>
  <conditionalFormatting sqref="M4291">
    <cfRule type="containsText" dxfId="6015" priority="6215" operator="containsText" text="Complete">
      <formula>NOT(ISERROR(SEARCH("Complete",M4291)))</formula>
    </cfRule>
  </conditionalFormatting>
  <conditionalFormatting sqref="I4292">
    <cfRule type="cellIs" dxfId="6014" priority="6214" operator="greaterThan">
      <formula>2.35</formula>
    </cfRule>
  </conditionalFormatting>
  <conditionalFormatting sqref="J4292">
    <cfRule type="notContainsBlanks" dxfId="6013" priority="6213">
      <formula>LEN(TRIM(J4292))&gt;0</formula>
    </cfRule>
  </conditionalFormatting>
  <conditionalFormatting sqref="K4292">
    <cfRule type="notContainsBlanks" dxfId="6012" priority="6212">
      <formula>LEN(TRIM(K4292))&gt;0</formula>
    </cfRule>
  </conditionalFormatting>
  <conditionalFormatting sqref="M4292">
    <cfRule type="containsText" dxfId="6011" priority="6211" operator="containsText" text="Complete">
      <formula>NOT(ISERROR(SEARCH("Complete",M4292)))</formula>
    </cfRule>
  </conditionalFormatting>
  <conditionalFormatting sqref="I4293">
    <cfRule type="cellIs" dxfId="6010" priority="6210" operator="greaterThan">
      <formula>2.35</formula>
    </cfRule>
  </conditionalFormatting>
  <conditionalFormatting sqref="J4293">
    <cfRule type="notContainsBlanks" dxfId="6009" priority="6209">
      <formula>LEN(TRIM(J4293))&gt;0</formula>
    </cfRule>
  </conditionalFormatting>
  <conditionalFormatting sqref="K4293">
    <cfRule type="notContainsBlanks" dxfId="6008" priority="6208">
      <formula>LEN(TRIM(K4293))&gt;0</formula>
    </cfRule>
  </conditionalFormatting>
  <conditionalFormatting sqref="M4293">
    <cfRule type="containsText" dxfId="6007" priority="6207" operator="containsText" text="Complete">
      <formula>NOT(ISERROR(SEARCH("Complete",M4293)))</formula>
    </cfRule>
  </conditionalFormatting>
  <conditionalFormatting sqref="I4294">
    <cfRule type="cellIs" dxfId="6006" priority="6206" operator="greaterThan">
      <formula>2.35</formula>
    </cfRule>
  </conditionalFormatting>
  <conditionalFormatting sqref="J4294">
    <cfRule type="notContainsBlanks" dxfId="6005" priority="6205">
      <formula>LEN(TRIM(J4294))&gt;0</formula>
    </cfRule>
  </conditionalFormatting>
  <conditionalFormatting sqref="K4294">
    <cfRule type="notContainsBlanks" dxfId="6004" priority="6204">
      <formula>LEN(TRIM(K4294))&gt;0</formula>
    </cfRule>
  </conditionalFormatting>
  <conditionalFormatting sqref="M4294">
    <cfRule type="containsText" dxfId="6003" priority="6203" operator="containsText" text="Complete">
      <formula>NOT(ISERROR(SEARCH("Complete",M4294)))</formula>
    </cfRule>
  </conditionalFormatting>
  <conditionalFormatting sqref="I4295">
    <cfRule type="cellIs" dxfId="6002" priority="6202" operator="greaterThan">
      <formula>2.35</formula>
    </cfRule>
  </conditionalFormatting>
  <conditionalFormatting sqref="J4295">
    <cfRule type="notContainsBlanks" dxfId="6001" priority="6201">
      <formula>LEN(TRIM(J4295))&gt;0</formula>
    </cfRule>
  </conditionalFormatting>
  <conditionalFormatting sqref="K4295">
    <cfRule type="notContainsBlanks" dxfId="6000" priority="6200">
      <formula>LEN(TRIM(K4295))&gt;0</formula>
    </cfRule>
  </conditionalFormatting>
  <conditionalFormatting sqref="M4295">
    <cfRule type="containsText" dxfId="5999" priority="6199" operator="containsText" text="Complete">
      <formula>NOT(ISERROR(SEARCH("Complete",M4295)))</formula>
    </cfRule>
  </conditionalFormatting>
  <conditionalFormatting sqref="I4296">
    <cfRule type="cellIs" dxfId="5998" priority="6198" operator="greaterThan">
      <formula>2.35</formula>
    </cfRule>
  </conditionalFormatting>
  <conditionalFormatting sqref="J4296">
    <cfRule type="notContainsBlanks" dxfId="5997" priority="6197">
      <formula>LEN(TRIM(J4296))&gt;0</formula>
    </cfRule>
  </conditionalFormatting>
  <conditionalFormatting sqref="K4296">
    <cfRule type="notContainsBlanks" dxfId="5996" priority="6196">
      <formula>LEN(TRIM(K4296))&gt;0</formula>
    </cfRule>
  </conditionalFormatting>
  <conditionalFormatting sqref="M4296">
    <cfRule type="containsText" dxfId="5995" priority="6195" operator="containsText" text="Complete">
      <formula>NOT(ISERROR(SEARCH("Complete",M4296)))</formula>
    </cfRule>
  </conditionalFormatting>
  <conditionalFormatting sqref="I4297">
    <cfRule type="cellIs" dxfId="5994" priority="6194" operator="greaterThan">
      <formula>2.35</formula>
    </cfRule>
  </conditionalFormatting>
  <conditionalFormatting sqref="J4297">
    <cfRule type="notContainsBlanks" dxfId="5993" priority="6193">
      <formula>LEN(TRIM(J4297))&gt;0</formula>
    </cfRule>
  </conditionalFormatting>
  <conditionalFormatting sqref="K4297">
    <cfRule type="notContainsBlanks" dxfId="5992" priority="6192">
      <formula>LEN(TRIM(K4297))&gt;0</formula>
    </cfRule>
  </conditionalFormatting>
  <conditionalFormatting sqref="M4297">
    <cfRule type="containsText" dxfId="5991" priority="6191" operator="containsText" text="Complete">
      <formula>NOT(ISERROR(SEARCH("Complete",M4297)))</formula>
    </cfRule>
  </conditionalFormatting>
  <conditionalFormatting sqref="I4298">
    <cfRule type="cellIs" dxfId="5990" priority="6190" operator="greaterThan">
      <formula>2.35</formula>
    </cfRule>
  </conditionalFormatting>
  <conditionalFormatting sqref="J4298">
    <cfRule type="notContainsBlanks" dxfId="5989" priority="6189">
      <formula>LEN(TRIM(J4298))&gt;0</formula>
    </cfRule>
  </conditionalFormatting>
  <conditionalFormatting sqref="K4298">
    <cfRule type="notContainsBlanks" dxfId="5988" priority="6188">
      <formula>LEN(TRIM(K4298))&gt;0</formula>
    </cfRule>
  </conditionalFormatting>
  <conditionalFormatting sqref="M4298">
    <cfRule type="containsText" dxfId="5987" priority="6187" operator="containsText" text="Complete">
      <formula>NOT(ISERROR(SEARCH("Complete",M4298)))</formula>
    </cfRule>
  </conditionalFormatting>
  <conditionalFormatting sqref="I4299">
    <cfRule type="cellIs" dxfId="5986" priority="6186" operator="greaterThan">
      <formula>2.35</formula>
    </cfRule>
  </conditionalFormatting>
  <conditionalFormatting sqref="J4299">
    <cfRule type="notContainsBlanks" dxfId="5985" priority="6185">
      <formula>LEN(TRIM(J4299))&gt;0</formula>
    </cfRule>
  </conditionalFormatting>
  <conditionalFormatting sqref="K4299">
    <cfRule type="notContainsBlanks" dxfId="5984" priority="6184">
      <formula>LEN(TRIM(K4299))&gt;0</formula>
    </cfRule>
  </conditionalFormatting>
  <conditionalFormatting sqref="M4299">
    <cfRule type="containsText" dxfId="5983" priority="6183" operator="containsText" text="Complete">
      <formula>NOT(ISERROR(SEARCH("Complete",M4299)))</formula>
    </cfRule>
  </conditionalFormatting>
  <conditionalFormatting sqref="I4300">
    <cfRule type="cellIs" dxfId="5982" priority="6182" operator="greaterThan">
      <formula>2.35</formula>
    </cfRule>
  </conditionalFormatting>
  <conditionalFormatting sqref="J4300">
    <cfRule type="notContainsBlanks" dxfId="5981" priority="6181">
      <formula>LEN(TRIM(J4300))&gt;0</formula>
    </cfRule>
  </conditionalFormatting>
  <conditionalFormatting sqref="K4300">
    <cfRule type="notContainsBlanks" dxfId="5980" priority="6180">
      <formula>LEN(TRIM(K4300))&gt;0</formula>
    </cfRule>
  </conditionalFormatting>
  <conditionalFormatting sqref="M4300">
    <cfRule type="containsText" dxfId="5979" priority="6179" operator="containsText" text="Complete">
      <formula>NOT(ISERROR(SEARCH("Complete",M4300)))</formula>
    </cfRule>
  </conditionalFormatting>
  <conditionalFormatting sqref="I4301">
    <cfRule type="cellIs" dxfId="5978" priority="6178" operator="greaterThan">
      <formula>2.35</formula>
    </cfRule>
  </conditionalFormatting>
  <conditionalFormatting sqref="J4301">
    <cfRule type="notContainsBlanks" dxfId="5977" priority="6177">
      <formula>LEN(TRIM(J4301))&gt;0</formula>
    </cfRule>
  </conditionalFormatting>
  <conditionalFormatting sqref="K4301">
    <cfRule type="notContainsBlanks" dxfId="5976" priority="6176">
      <formula>LEN(TRIM(K4301))&gt;0</formula>
    </cfRule>
  </conditionalFormatting>
  <conditionalFormatting sqref="M4301">
    <cfRule type="containsText" dxfId="5975" priority="6175" operator="containsText" text="Complete">
      <formula>NOT(ISERROR(SEARCH("Complete",M4301)))</formula>
    </cfRule>
  </conditionalFormatting>
  <conditionalFormatting sqref="I4302">
    <cfRule type="cellIs" dxfId="5974" priority="6174" operator="greaterThan">
      <formula>2.35</formula>
    </cfRule>
  </conditionalFormatting>
  <conditionalFormatting sqref="J4302">
    <cfRule type="notContainsBlanks" dxfId="5973" priority="6173">
      <formula>LEN(TRIM(J4302))&gt;0</formula>
    </cfRule>
  </conditionalFormatting>
  <conditionalFormatting sqref="K4302">
    <cfRule type="notContainsBlanks" dxfId="5972" priority="6172">
      <formula>LEN(TRIM(K4302))&gt;0</formula>
    </cfRule>
  </conditionalFormatting>
  <conditionalFormatting sqref="M4302">
    <cfRule type="containsText" dxfId="5971" priority="6171" operator="containsText" text="Complete">
      <formula>NOT(ISERROR(SEARCH("Complete",M4302)))</formula>
    </cfRule>
  </conditionalFormatting>
  <conditionalFormatting sqref="I4303">
    <cfRule type="cellIs" dxfId="5970" priority="6170" operator="greaterThan">
      <formula>2.35</formula>
    </cfRule>
  </conditionalFormatting>
  <conditionalFormatting sqref="J4303">
    <cfRule type="notContainsBlanks" dxfId="5969" priority="6169">
      <formula>LEN(TRIM(J4303))&gt;0</formula>
    </cfRule>
  </conditionalFormatting>
  <conditionalFormatting sqref="K4303">
    <cfRule type="notContainsBlanks" dxfId="5968" priority="6168">
      <formula>LEN(TRIM(K4303))&gt;0</formula>
    </cfRule>
  </conditionalFormatting>
  <conditionalFormatting sqref="M4303">
    <cfRule type="containsText" dxfId="5967" priority="6167" operator="containsText" text="Complete">
      <formula>NOT(ISERROR(SEARCH("Complete",M4303)))</formula>
    </cfRule>
  </conditionalFormatting>
  <conditionalFormatting sqref="I4304">
    <cfRule type="cellIs" dxfId="5966" priority="6166" operator="greaterThan">
      <formula>2.35</formula>
    </cfRule>
  </conditionalFormatting>
  <conditionalFormatting sqref="J4304">
    <cfRule type="notContainsBlanks" dxfId="5965" priority="6165">
      <formula>LEN(TRIM(J4304))&gt;0</formula>
    </cfRule>
  </conditionalFormatting>
  <conditionalFormatting sqref="K4304">
    <cfRule type="notContainsBlanks" dxfId="5964" priority="6164">
      <formula>LEN(TRIM(K4304))&gt;0</formula>
    </cfRule>
  </conditionalFormatting>
  <conditionalFormatting sqref="M4304">
    <cfRule type="containsText" dxfId="5963" priority="6163" operator="containsText" text="Complete">
      <formula>NOT(ISERROR(SEARCH("Complete",M4304)))</formula>
    </cfRule>
  </conditionalFormatting>
  <conditionalFormatting sqref="I4305">
    <cfRule type="cellIs" dxfId="5962" priority="6162" operator="greaterThan">
      <formula>2.35</formula>
    </cfRule>
  </conditionalFormatting>
  <conditionalFormatting sqref="J4305">
    <cfRule type="notContainsBlanks" dxfId="5961" priority="6161">
      <formula>LEN(TRIM(J4305))&gt;0</formula>
    </cfRule>
  </conditionalFormatting>
  <conditionalFormatting sqref="K4305">
    <cfRule type="notContainsBlanks" dxfId="5960" priority="6160">
      <formula>LEN(TRIM(K4305))&gt;0</formula>
    </cfRule>
  </conditionalFormatting>
  <conditionalFormatting sqref="M4305">
    <cfRule type="containsText" dxfId="5959" priority="6159" operator="containsText" text="Complete">
      <formula>NOT(ISERROR(SEARCH("Complete",M4305)))</formula>
    </cfRule>
  </conditionalFormatting>
  <conditionalFormatting sqref="I4306">
    <cfRule type="cellIs" dxfId="5958" priority="6158" operator="greaterThan">
      <formula>2.35</formula>
    </cfRule>
  </conditionalFormatting>
  <conditionalFormatting sqref="J4306">
    <cfRule type="notContainsBlanks" dxfId="5957" priority="6157">
      <formula>LEN(TRIM(J4306))&gt;0</formula>
    </cfRule>
  </conditionalFormatting>
  <conditionalFormatting sqref="K4306">
    <cfRule type="notContainsBlanks" dxfId="5956" priority="6156">
      <formula>LEN(TRIM(K4306))&gt;0</formula>
    </cfRule>
  </conditionalFormatting>
  <conditionalFormatting sqref="M4306">
    <cfRule type="containsText" dxfId="5955" priority="6155" operator="containsText" text="Complete">
      <formula>NOT(ISERROR(SEARCH("Complete",M4306)))</formula>
    </cfRule>
  </conditionalFormatting>
  <conditionalFormatting sqref="I4307">
    <cfRule type="cellIs" dxfId="5954" priority="6154" operator="greaterThan">
      <formula>2.35</formula>
    </cfRule>
  </conditionalFormatting>
  <conditionalFormatting sqref="J4307">
    <cfRule type="notContainsBlanks" dxfId="5953" priority="6153">
      <formula>LEN(TRIM(J4307))&gt;0</formula>
    </cfRule>
  </conditionalFormatting>
  <conditionalFormatting sqref="K4307">
    <cfRule type="notContainsBlanks" dxfId="5952" priority="6152">
      <formula>LEN(TRIM(K4307))&gt;0</formula>
    </cfRule>
  </conditionalFormatting>
  <conditionalFormatting sqref="M4307">
    <cfRule type="containsText" dxfId="5951" priority="6151" operator="containsText" text="Complete">
      <formula>NOT(ISERROR(SEARCH("Complete",M4307)))</formula>
    </cfRule>
  </conditionalFormatting>
  <conditionalFormatting sqref="I4308">
    <cfRule type="cellIs" dxfId="5950" priority="6150" operator="greaterThan">
      <formula>2.35</formula>
    </cfRule>
  </conditionalFormatting>
  <conditionalFormatting sqref="J4308">
    <cfRule type="notContainsBlanks" dxfId="5949" priority="6149">
      <formula>LEN(TRIM(J4308))&gt;0</formula>
    </cfRule>
  </conditionalFormatting>
  <conditionalFormatting sqref="K4308">
    <cfRule type="notContainsBlanks" dxfId="5948" priority="6148">
      <formula>LEN(TRIM(K4308))&gt;0</formula>
    </cfRule>
  </conditionalFormatting>
  <conditionalFormatting sqref="M4308">
    <cfRule type="containsText" dxfId="5947" priority="6147" operator="containsText" text="Complete">
      <formula>NOT(ISERROR(SEARCH("Complete",M4308)))</formula>
    </cfRule>
  </conditionalFormatting>
  <conditionalFormatting sqref="I4309">
    <cfRule type="cellIs" dxfId="5946" priority="6146" operator="greaterThan">
      <formula>2.35</formula>
    </cfRule>
  </conditionalFormatting>
  <conditionalFormatting sqref="J4309">
    <cfRule type="notContainsBlanks" dxfId="5945" priority="6145">
      <formula>LEN(TRIM(J4309))&gt;0</formula>
    </cfRule>
  </conditionalFormatting>
  <conditionalFormatting sqref="K4309">
    <cfRule type="notContainsBlanks" dxfId="5944" priority="6144">
      <formula>LEN(TRIM(K4309))&gt;0</formula>
    </cfRule>
  </conditionalFormatting>
  <conditionalFormatting sqref="M4309">
    <cfRule type="containsText" dxfId="5943" priority="6143" operator="containsText" text="Complete">
      <formula>NOT(ISERROR(SEARCH("Complete",M4309)))</formula>
    </cfRule>
  </conditionalFormatting>
  <conditionalFormatting sqref="I4310">
    <cfRule type="cellIs" dxfId="5942" priority="6138" operator="greaterThan">
      <formula>2.35</formula>
    </cfRule>
  </conditionalFormatting>
  <conditionalFormatting sqref="J4310">
    <cfRule type="notContainsBlanks" dxfId="5941" priority="6137">
      <formula>LEN(TRIM(J4310))&gt;0</formula>
    </cfRule>
  </conditionalFormatting>
  <conditionalFormatting sqref="K4310">
    <cfRule type="notContainsBlanks" dxfId="5940" priority="6136">
      <formula>LEN(TRIM(K4310))&gt;0</formula>
    </cfRule>
  </conditionalFormatting>
  <conditionalFormatting sqref="M4310">
    <cfRule type="containsText" dxfId="5939" priority="6135" operator="containsText" text="Complete">
      <formula>NOT(ISERROR(SEARCH("Complete",M4310)))</formula>
    </cfRule>
  </conditionalFormatting>
  <conditionalFormatting sqref="I4311">
    <cfRule type="cellIs" dxfId="5938" priority="6134" operator="greaterThan">
      <formula>2.35</formula>
    </cfRule>
  </conditionalFormatting>
  <conditionalFormatting sqref="J4311">
    <cfRule type="notContainsBlanks" dxfId="5937" priority="6133">
      <formula>LEN(TRIM(J4311))&gt;0</formula>
    </cfRule>
  </conditionalFormatting>
  <conditionalFormatting sqref="K4311">
    <cfRule type="notContainsBlanks" dxfId="5936" priority="6132">
      <formula>LEN(TRIM(K4311))&gt;0</formula>
    </cfRule>
  </conditionalFormatting>
  <conditionalFormatting sqref="M4311">
    <cfRule type="containsText" dxfId="5935" priority="6131" operator="containsText" text="Complete">
      <formula>NOT(ISERROR(SEARCH("Complete",M4311)))</formula>
    </cfRule>
  </conditionalFormatting>
  <conditionalFormatting sqref="I4312">
    <cfRule type="cellIs" dxfId="5934" priority="6130" operator="greaterThan">
      <formula>2.35</formula>
    </cfRule>
  </conditionalFormatting>
  <conditionalFormatting sqref="J4312">
    <cfRule type="notContainsBlanks" dxfId="5933" priority="6129">
      <formula>LEN(TRIM(J4312))&gt;0</formula>
    </cfRule>
  </conditionalFormatting>
  <conditionalFormatting sqref="K4312">
    <cfRule type="notContainsBlanks" dxfId="5932" priority="6128">
      <formula>LEN(TRIM(K4312))&gt;0</formula>
    </cfRule>
  </conditionalFormatting>
  <conditionalFormatting sqref="M4312">
    <cfRule type="containsText" dxfId="5931" priority="6127" operator="containsText" text="Complete">
      <formula>NOT(ISERROR(SEARCH("Complete",M4312)))</formula>
    </cfRule>
  </conditionalFormatting>
  <conditionalFormatting sqref="I4313">
    <cfRule type="cellIs" dxfId="5930" priority="6126" operator="greaterThan">
      <formula>2.35</formula>
    </cfRule>
  </conditionalFormatting>
  <conditionalFormatting sqref="J4313">
    <cfRule type="notContainsBlanks" dxfId="5929" priority="6125">
      <formula>LEN(TRIM(J4313))&gt;0</formula>
    </cfRule>
  </conditionalFormatting>
  <conditionalFormatting sqref="K4313">
    <cfRule type="notContainsBlanks" dxfId="5928" priority="6124">
      <formula>LEN(TRIM(K4313))&gt;0</formula>
    </cfRule>
  </conditionalFormatting>
  <conditionalFormatting sqref="M4313">
    <cfRule type="containsText" dxfId="5927" priority="6123" operator="containsText" text="Complete">
      <formula>NOT(ISERROR(SEARCH("Complete",M4313)))</formula>
    </cfRule>
  </conditionalFormatting>
  <conditionalFormatting sqref="I4314">
    <cfRule type="cellIs" dxfId="5926" priority="6122" operator="greaterThan">
      <formula>2.35</formula>
    </cfRule>
  </conditionalFormatting>
  <conditionalFormatting sqref="J4314">
    <cfRule type="notContainsBlanks" dxfId="5925" priority="6121">
      <formula>LEN(TRIM(J4314))&gt;0</formula>
    </cfRule>
  </conditionalFormatting>
  <conditionalFormatting sqref="K4314">
    <cfRule type="notContainsBlanks" dxfId="5924" priority="6120">
      <formula>LEN(TRIM(K4314))&gt;0</formula>
    </cfRule>
  </conditionalFormatting>
  <conditionalFormatting sqref="M4314">
    <cfRule type="containsText" dxfId="5923" priority="6119" operator="containsText" text="Complete">
      <formula>NOT(ISERROR(SEARCH("Complete",M4314)))</formula>
    </cfRule>
  </conditionalFormatting>
  <conditionalFormatting sqref="I4315">
    <cfRule type="cellIs" dxfId="5922" priority="6118" operator="greaterThan">
      <formula>2.35</formula>
    </cfRule>
  </conditionalFormatting>
  <conditionalFormatting sqref="J4315">
    <cfRule type="notContainsBlanks" dxfId="5921" priority="6117">
      <formula>LEN(TRIM(J4315))&gt;0</formula>
    </cfRule>
  </conditionalFormatting>
  <conditionalFormatting sqref="K4315">
    <cfRule type="notContainsBlanks" dxfId="5920" priority="6116">
      <formula>LEN(TRIM(K4315))&gt;0</formula>
    </cfRule>
  </conditionalFormatting>
  <conditionalFormatting sqref="M4315">
    <cfRule type="containsText" dxfId="5919" priority="6115" operator="containsText" text="Complete">
      <formula>NOT(ISERROR(SEARCH("Complete",M4315)))</formula>
    </cfRule>
  </conditionalFormatting>
  <conditionalFormatting sqref="I4316">
    <cfRule type="cellIs" dxfId="5918" priority="6114" operator="greaterThan">
      <formula>2.35</formula>
    </cfRule>
  </conditionalFormatting>
  <conditionalFormatting sqref="J4316">
    <cfRule type="notContainsBlanks" dxfId="5917" priority="6113">
      <formula>LEN(TRIM(J4316))&gt;0</formula>
    </cfRule>
  </conditionalFormatting>
  <conditionalFormatting sqref="K4316">
    <cfRule type="notContainsBlanks" dxfId="5916" priority="6112">
      <formula>LEN(TRIM(K4316))&gt;0</formula>
    </cfRule>
  </conditionalFormatting>
  <conditionalFormatting sqref="M4316">
    <cfRule type="containsText" dxfId="5915" priority="6111" operator="containsText" text="Complete">
      <formula>NOT(ISERROR(SEARCH("Complete",M4316)))</formula>
    </cfRule>
  </conditionalFormatting>
  <conditionalFormatting sqref="I4317">
    <cfRule type="cellIs" dxfId="5914" priority="6110" operator="greaterThan">
      <formula>2.35</formula>
    </cfRule>
  </conditionalFormatting>
  <conditionalFormatting sqref="J4317">
    <cfRule type="notContainsBlanks" dxfId="5913" priority="6109">
      <formula>LEN(TRIM(J4317))&gt;0</formula>
    </cfRule>
  </conditionalFormatting>
  <conditionalFormatting sqref="K4317">
    <cfRule type="notContainsBlanks" dxfId="5912" priority="6108">
      <formula>LEN(TRIM(K4317))&gt;0</formula>
    </cfRule>
  </conditionalFormatting>
  <conditionalFormatting sqref="M4317">
    <cfRule type="containsText" dxfId="5911" priority="6107" operator="containsText" text="Complete">
      <formula>NOT(ISERROR(SEARCH("Complete",M4317)))</formula>
    </cfRule>
  </conditionalFormatting>
  <conditionalFormatting sqref="I4318">
    <cfRule type="cellIs" dxfId="5910" priority="6106" operator="greaterThan">
      <formula>2.35</formula>
    </cfRule>
  </conditionalFormatting>
  <conditionalFormatting sqref="J4318">
    <cfRule type="notContainsBlanks" dxfId="5909" priority="6105">
      <formula>LEN(TRIM(J4318))&gt;0</formula>
    </cfRule>
  </conditionalFormatting>
  <conditionalFormatting sqref="K4318">
    <cfRule type="notContainsBlanks" dxfId="5908" priority="6104">
      <formula>LEN(TRIM(K4318))&gt;0</formula>
    </cfRule>
  </conditionalFormatting>
  <conditionalFormatting sqref="M4318">
    <cfRule type="containsText" dxfId="5907" priority="6103" operator="containsText" text="Complete">
      <formula>NOT(ISERROR(SEARCH("Complete",M4318)))</formula>
    </cfRule>
  </conditionalFormatting>
  <conditionalFormatting sqref="I4319">
    <cfRule type="cellIs" dxfId="5906" priority="6102" operator="greaterThan">
      <formula>2.35</formula>
    </cfRule>
  </conditionalFormatting>
  <conditionalFormatting sqref="J4319">
    <cfRule type="notContainsBlanks" dxfId="5905" priority="6101">
      <formula>LEN(TRIM(J4319))&gt;0</formula>
    </cfRule>
  </conditionalFormatting>
  <conditionalFormatting sqref="K4319">
    <cfRule type="notContainsBlanks" dxfId="5904" priority="6100">
      <formula>LEN(TRIM(K4319))&gt;0</formula>
    </cfRule>
  </conditionalFormatting>
  <conditionalFormatting sqref="M4319">
    <cfRule type="containsText" dxfId="5903" priority="6099" operator="containsText" text="Complete">
      <formula>NOT(ISERROR(SEARCH("Complete",M4319)))</formula>
    </cfRule>
  </conditionalFormatting>
  <conditionalFormatting sqref="I4320">
    <cfRule type="cellIs" dxfId="5902" priority="6098" operator="greaterThan">
      <formula>2.35</formula>
    </cfRule>
  </conditionalFormatting>
  <conditionalFormatting sqref="J4320">
    <cfRule type="notContainsBlanks" dxfId="5901" priority="6097">
      <formula>LEN(TRIM(J4320))&gt;0</formula>
    </cfRule>
  </conditionalFormatting>
  <conditionalFormatting sqref="K4320">
    <cfRule type="notContainsBlanks" dxfId="5900" priority="6096">
      <formula>LEN(TRIM(K4320))&gt;0</formula>
    </cfRule>
  </conditionalFormatting>
  <conditionalFormatting sqref="M4320">
    <cfRule type="containsText" dxfId="5899" priority="6095" operator="containsText" text="Complete">
      <formula>NOT(ISERROR(SEARCH("Complete",M4320)))</formula>
    </cfRule>
  </conditionalFormatting>
  <conditionalFormatting sqref="I4321">
    <cfRule type="cellIs" dxfId="5898" priority="6094" operator="greaterThan">
      <formula>2.35</formula>
    </cfRule>
  </conditionalFormatting>
  <conditionalFormatting sqref="J4321">
    <cfRule type="notContainsBlanks" dxfId="5897" priority="6093">
      <formula>LEN(TRIM(J4321))&gt;0</formula>
    </cfRule>
  </conditionalFormatting>
  <conditionalFormatting sqref="K4321">
    <cfRule type="notContainsBlanks" dxfId="5896" priority="6092">
      <formula>LEN(TRIM(K4321))&gt;0</formula>
    </cfRule>
  </conditionalFormatting>
  <conditionalFormatting sqref="M4321">
    <cfRule type="containsText" dxfId="5895" priority="6091" operator="containsText" text="Complete">
      <formula>NOT(ISERROR(SEARCH("Complete",M4321)))</formula>
    </cfRule>
  </conditionalFormatting>
  <conditionalFormatting sqref="I4322">
    <cfRule type="cellIs" dxfId="5894" priority="6090" operator="greaterThan">
      <formula>2.35</formula>
    </cfRule>
  </conditionalFormatting>
  <conditionalFormatting sqref="J4322">
    <cfRule type="notContainsBlanks" dxfId="5893" priority="6089">
      <formula>LEN(TRIM(J4322))&gt;0</formula>
    </cfRule>
  </conditionalFormatting>
  <conditionalFormatting sqref="K4322">
    <cfRule type="notContainsBlanks" dxfId="5892" priority="6088">
      <formula>LEN(TRIM(K4322))&gt;0</formula>
    </cfRule>
  </conditionalFormatting>
  <conditionalFormatting sqref="M4322">
    <cfRule type="containsText" dxfId="5891" priority="6087" operator="containsText" text="Complete">
      <formula>NOT(ISERROR(SEARCH("Complete",M4322)))</formula>
    </cfRule>
  </conditionalFormatting>
  <conditionalFormatting sqref="I4323">
    <cfRule type="cellIs" dxfId="5890" priority="6086" operator="greaterThan">
      <formula>2.35</formula>
    </cfRule>
  </conditionalFormatting>
  <conditionalFormatting sqref="J4323">
    <cfRule type="notContainsBlanks" dxfId="5889" priority="6085">
      <formula>LEN(TRIM(J4323))&gt;0</formula>
    </cfRule>
  </conditionalFormatting>
  <conditionalFormatting sqref="K4323">
    <cfRule type="notContainsBlanks" dxfId="5888" priority="6084">
      <formula>LEN(TRIM(K4323))&gt;0</formula>
    </cfRule>
  </conditionalFormatting>
  <conditionalFormatting sqref="M4323">
    <cfRule type="containsText" dxfId="5887" priority="6083" operator="containsText" text="Complete">
      <formula>NOT(ISERROR(SEARCH("Complete",M4323)))</formula>
    </cfRule>
  </conditionalFormatting>
  <conditionalFormatting sqref="I4324">
    <cfRule type="cellIs" dxfId="5886" priority="6082" operator="greaterThan">
      <formula>2.35</formula>
    </cfRule>
  </conditionalFormatting>
  <conditionalFormatting sqref="J4324">
    <cfRule type="notContainsBlanks" dxfId="5885" priority="6081">
      <formula>LEN(TRIM(J4324))&gt;0</formula>
    </cfRule>
  </conditionalFormatting>
  <conditionalFormatting sqref="K4324">
    <cfRule type="notContainsBlanks" dxfId="5884" priority="6080">
      <formula>LEN(TRIM(K4324))&gt;0</formula>
    </cfRule>
  </conditionalFormatting>
  <conditionalFormatting sqref="M4324">
    <cfRule type="containsText" dxfId="5883" priority="6079" operator="containsText" text="Complete">
      <formula>NOT(ISERROR(SEARCH("Complete",M4324)))</formula>
    </cfRule>
  </conditionalFormatting>
  <conditionalFormatting sqref="I4325">
    <cfRule type="cellIs" dxfId="5882" priority="6078" operator="greaterThan">
      <formula>2.35</formula>
    </cfRule>
  </conditionalFormatting>
  <conditionalFormatting sqref="J4325">
    <cfRule type="notContainsBlanks" dxfId="5881" priority="6077">
      <formula>LEN(TRIM(J4325))&gt;0</formula>
    </cfRule>
  </conditionalFormatting>
  <conditionalFormatting sqref="K4325">
    <cfRule type="notContainsBlanks" dxfId="5880" priority="6076">
      <formula>LEN(TRIM(K4325))&gt;0</formula>
    </cfRule>
  </conditionalFormatting>
  <conditionalFormatting sqref="M4325">
    <cfRule type="containsText" dxfId="5879" priority="6075" operator="containsText" text="Complete">
      <formula>NOT(ISERROR(SEARCH("Complete",M4325)))</formula>
    </cfRule>
  </conditionalFormatting>
  <conditionalFormatting sqref="I4326">
    <cfRule type="cellIs" dxfId="5878" priority="6074" operator="greaterThan">
      <formula>2.35</formula>
    </cfRule>
  </conditionalFormatting>
  <conditionalFormatting sqref="J4326">
    <cfRule type="notContainsBlanks" dxfId="5877" priority="6073">
      <formula>LEN(TRIM(J4326))&gt;0</formula>
    </cfRule>
  </conditionalFormatting>
  <conditionalFormatting sqref="K4326">
    <cfRule type="notContainsBlanks" dxfId="5876" priority="6072">
      <formula>LEN(TRIM(K4326))&gt;0</formula>
    </cfRule>
  </conditionalFormatting>
  <conditionalFormatting sqref="M4326">
    <cfRule type="containsText" dxfId="5875" priority="6071" operator="containsText" text="Complete">
      <formula>NOT(ISERROR(SEARCH("Complete",M4326)))</formula>
    </cfRule>
  </conditionalFormatting>
  <conditionalFormatting sqref="I4327">
    <cfRule type="cellIs" dxfId="5874" priority="6070" operator="greaterThan">
      <formula>2.35</formula>
    </cfRule>
  </conditionalFormatting>
  <conditionalFormatting sqref="J4327">
    <cfRule type="notContainsBlanks" dxfId="5873" priority="6069">
      <formula>LEN(TRIM(J4327))&gt;0</formula>
    </cfRule>
  </conditionalFormatting>
  <conditionalFormatting sqref="K4327">
    <cfRule type="notContainsBlanks" dxfId="5872" priority="6068">
      <formula>LEN(TRIM(K4327))&gt;0</formula>
    </cfRule>
  </conditionalFormatting>
  <conditionalFormatting sqref="M4327">
    <cfRule type="containsText" dxfId="5871" priority="6067" operator="containsText" text="Complete">
      <formula>NOT(ISERROR(SEARCH("Complete",M4327)))</formula>
    </cfRule>
  </conditionalFormatting>
  <conditionalFormatting sqref="I4328">
    <cfRule type="cellIs" dxfId="5870" priority="6066" operator="greaterThan">
      <formula>2.35</formula>
    </cfRule>
  </conditionalFormatting>
  <conditionalFormatting sqref="J4328">
    <cfRule type="notContainsBlanks" dxfId="5869" priority="6065">
      <formula>LEN(TRIM(J4328))&gt;0</formula>
    </cfRule>
  </conditionalFormatting>
  <conditionalFormatting sqref="K4328">
    <cfRule type="notContainsBlanks" dxfId="5868" priority="6064">
      <formula>LEN(TRIM(K4328))&gt;0</formula>
    </cfRule>
  </conditionalFormatting>
  <conditionalFormatting sqref="M4328">
    <cfRule type="containsText" dxfId="5867" priority="6063" operator="containsText" text="Complete">
      <formula>NOT(ISERROR(SEARCH("Complete",M4328)))</formula>
    </cfRule>
  </conditionalFormatting>
  <conditionalFormatting sqref="I4329">
    <cfRule type="cellIs" dxfId="5866" priority="6062" operator="greaterThan">
      <formula>2.35</formula>
    </cfRule>
  </conditionalFormatting>
  <conditionalFormatting sqref="J4329">
    <cfRule type="notContainsBlanks" dxfId="5865" priority="6061">
      <formula>LEN(TRIM(J4329))&gt;0</formula>
    </cfRule>
  </conditionalFormatting>
  <conditionalFormatting sqref="K4329">
    <cfRule type="notContainsBlanks" dxfId="5864" priority="6060">
      <formula>LEN(TRIM(K4329))&gt;0</formula>
    </cfRule>
  </conditionalFormatting>
  <conditionalFormatting sqref="M4329">
    <cfRule type="containsText" dxfId="5863" priority="6059" operator="containsText" text="Complete">
      <formula>NOT(ISERROR(SEARCH("Complete",M4329)))</formula>
    </cfRule>
  </conditionalFormatting>
  <conditionalFormatting sqref="I4330">
    <cfRule type="cellIs" dxfId="5862" priority="6058" operator="greaterThan">
      <formula>2.35</formula>
    </cfRule>
  </conditionalFormatting>
  <conditionalFormatting sqref="J4330">
    <cfRule type="notContainsBlanks" dxfId="5861" priority="6057">
      <formula>LEN(TRIM(J4330))&gt;0</formula>
    </cfRule>
  </conditionalFormatting>
  <conditionalFormatting sqref="K4330">
    <cfRule type="notContainsBlanks" dxfId="5860" priority="6056">
      <formula>LEN(TRIM(K4330))&gt;0</formula>
    </cfRule>
  </conditionalFormatting>
  <conditionalFormatting sqref="M4330">
    <cfRule type="containsText" dxfId="5859" priority="6055" operator="containsText" text="Complete">
      <formula>NOT(ISERROR(SEARCH("Complete",M4330)))</formula>
    </cfRule>
  </conditionalFormatting>
  <conditionalFormatting sqref="I4331">
    <cfRule type="cellIs" dxfId="5858" priority="6054" operator="greaterThan">
      <formula>2.35</formula>
    </cfRule>
  </conditionalFormatting>
  <conditionalFormatting sqref="J4331">
    <cfRule type="notContainsBlanks" dxfId="5857" priority="6053">
      <formula>LEN(TRIM(J4331))&gt;0</formula>
    </cfRule>
  </conditionalFormatting>
  <conditionalFormatting sqref="K4331">
    <cfRule type="notContainsBlanks" dxfId="5856" priority="6052">
      <formula>LEN(TRIM(K4331))&gt;0</formula>
    </cfRule>
  </conditionalFormatting>
  <conditionalFormatting sqref="M4331">
    <cfRule type="containsText" dxfId="5855" priority="6051" operator="containsText" text="Complete">
      <formula>NOT(ISERROR(SEARCH("Complete",M4331)))</formula>
    </cfRule>
  </conditionalFormatting>
  <conditionalFormatting sqref="I4332">
    <cfRule type="cellIs" dxfId="5854" priority="6050" operator="greaterThan">
      <formula>2.35</formula>
    </cfRule>
  </conditionalFormatting>
  <conditionalFormatting sqref="J4332">
    <cfRule type="notContainsBlanks" dxfId="5853" priority="6049">
      <formula>LEN(TRIM(J4332))&gt;0</formula>
    </cfRule>
  </conditionalFormatting>
  <conditionalFormatting sqref="K4332">
    <cfRule type="notContainsBlanks" dxfId="5852" priority="6048">
      <formula>LEN(TRIM(K4332))&gt;0</formula>
    </cfRule>
  </conditionalFormatting>
  <conditionalFormatting sqref="M4332">
    <cfRule type="containsText" dxfId="5851" priority="6047" operator="containsText" text="Complete">
      <formula>NOT(ISERROR(SEARCH("Complete",M4332)))</formula>
    </cfRule>
  </conditionalFormatting>
  <conditionalFormatting sqref="I4333">
    <cfRule type="cellIs" dxfId="5850" priority="6046" operator="greaterThan">
      <formula>2.35</formula>
    </cfRule>
  </conditionalFormatting>
  <conditionalFormatting sqref="J4333">
    <cfRule type="notContainsBlanks" dxfId="5849" priority="6045">
      <formula>LEN(TRIM(J4333))&gt;0</formula>
    </cfRule>
  </conditionalFormatting>
  <conditionalFormatting sqref="K4333">
    <cfRule type="notContainsBlanks" dxfId="5848" priority="6044">
      <formula>LEN(TRIM(K4333))&gt;0</formula>
    </cfRule>
  </conditionalFormatting>
  <conditionalFormatting sqref="M4333">
    <cfRule type="containsText" dxfId="5847" priority="6043" operator="containsText" text="Complete">
      <formula>NOT(ISERROR(SEARCH("Complete",M4333)))</formula>
    </cfRule>
  </conditionalFormatting>
  <conditionalFormatting sqref="I4334">
    <cfRule type="cellIs" dxfId="5846" priority="6042" operator="greaterThan">
      <formula>2.35</formula>
    </cfRule>
  </conditionalFormatting>
  <conditionalFormatting sqref="J4334">
    <cfRule type="notContainsBlanks" dxfId="5845" priority="6041">
      <formula>LEN(TRIM(J4334))&gt;0</formula>
    </cfRule>
  </conditionalFormatting>
  <conditionalFormatting sqref="K4334">
    <cfRule type="notContainsBlanks" dxfId="5844" priority="6040">
      <formula>LEN(TRIM(K4334))&gt;0</formula>
    </cfRule>
  </conditionalFormatting>
  <conditionalFormatting sqref="M4334">
    <cfRule type="containsText" dxfId="5843" priority="6039" operator="containsText" text="Complete">
      <formula>NOT(ISERROR(SEARCH("Complete",M4334)))</formula>
    </cfRule>
  </conditionalFormatting>
  <conditionalFormatting sqref="I4335">
    <cfRule type="cellIs" dxfId="5842" priority="6038" operator="greaterThan">
      <formula>2.35</formula>
    </cfRule>
  </conditionalFormatting>
  <conditionalFormatting sqref="J4335">
    <cfRule type="notContainsBlanks" dxfId="5841" priority="6037">
      <formula>LEN(TRIM(J4335))&gt;0</formula>
    </cfRule>
  </conditionalFormatting>
  <conditionalFormatting sqref="K4335">
    <cfRule type="notContainsBlanks" dxfId="5840" priority="6036">
      <formula>LEN(TRIM(K4335))&gt;0</formula>
    </cfRule>
  </conditionalFormatting>
  <conditionalFormatting sqref="M4335">
    <cfRule type="containsText" dxfId="5839" priority="6035" operator="containsText" text="Complete">
      <formula>NOT(ISERROR(SEARCH("Complete",M4335)))</formula>
    </cfRule>
  </conditionalFormatting>
  <conditionalFormatting sqref="I4336">
    <cfRule type="cellIs" dxfId="5838" priority="6034" operator="greaterThan">
      <formula>2.35</formula>
    </cfRule>
  </conditionalFormatting>
  <conditionalFormatting sqref="J4336">
    <cfRule type="notContainsBlanks" dxfId="5837" priority="6033">
      <formula>LEN(TRIM(J4336))&gt;0</formula>
    </cfRule>
  </conditionalFormatting>
  <conditionalFormatting sqref="K4336">
    <cfRule type="notContainsBlanks" dxfId="5836" priority="6032">
      <formula>LEN(TRIM(K4336))&gt;0</formula>
    </cfRule>
  </conditionalFormatting>
  <conditionalFormatting sqref="M4336">
    <cfRule type="containsText" dxfId="5835" priority="6031" operator="containsText" text="Complete">
      <formula>NOT(ISERROR(SEARCH("Complete",M4336)))</formula>
    </cfRule>
  </conditionalFormatting>
  <conditionalFormatting sqref="I4337">
    <cfRule type="cellIs" dxfId="5834" priority="6030" operator="greaterThan">
      <formula>2.35</formula>
    </cfRule>
  </conditionalFormatting>
  <conditionalFormatting sqref="J4337">
    <cfRule type="notContainsBlanks" dxfId="5833" priority="6029">
      <formula>LEN(TRIM(J4337))&gt;0</formula>
    </cfRule>
  </conditionalFormatting>
  <conditionalFormatting sqref="K4337">
    <cfRule type="notContainsBlanks" dxfId="5832" priority="6028">
      <formula>LEN(TRIM(K4337))&gt;0</formula>
    </cfRule>
  </conditionalFormatting>
  <conditionalFormatting sqref="M4337">
    <cfRule type="containsText" dxfId="5831" priority="6027" operator="containsText" text="Complete">
      <formula>NOT(ISERROR(SEARCH("Complete",M4337)))</formula>
    </cfRule>
  </conditionalFormatting>
  <conditionalFormatting sqref="I4338">
    <cfRule type="cellIs" dxfId="5830" priority="6026" operator="greaterThan">
      <formula>2.35</formula>
    </cfRule>
  </conditionalFormatting>
  <conditionalFormatting sqref="J4338">
    <cfRule type="notContainsBlanks" dxfId="5829" priority="6025">
      <formula>LEN(TRIM(J4338))&gt;0</formula>
    </cfRule>
  </conditionalFormatting>
  <conditionalFormatting sqref="K4338">
    <cfRule type="notContainsBlanks" dxfId="5828" priority="6024">
      <formula>LEN(TRIM(K4338))&gt;0</formula>
    </cfRule>
  </conditionalFormatting>
  <conditionalFormatting sqref="M4338">
    <cfRule type="containsText" dxfId="5827" priority="6023" operator="containsText" text="Complete">
      <formula>NOT(ISERROR(SEARCH("Complete",M4338)))</formula>
    </cfRule>
  </conditionalFormatting>
  <conditionalFormatting sqref="I4339">
    <cfRule type="cellIs" dxfId="5826" priority="6022" operator="greaterThan">
      <formula>2.35</formula>
    </cfRule>
  </conditionalFormatting>
  <conditionalFormatting sqref="J4339">
    <cfRule type="notContainsBlanks" dxfId="5825" priority="6021">
      <formula>LEN(TRIM(J4339))&gt;0</formula>
    </cfRule>
  </conditionalFormatting>
  <conditionalFormatting sqref="K4339">
    <cfRule type="notContainsBlanks" dxfId="5824" priority="6020">
      <formula>LEN(TRIM(K4339))&gt;0</formula>
    </cfRule>
  </conditionalFormatting>
  <conditionalFormatting sqref="M4339">
    <cfRule type="containsText" dxfId="5823" priority="6019" operator="containsText" text="Complete">
      <formula>NOT(ISERROR(SEARCH("Complete",M4339)))</formula>
    </cfRule>
  </conditionalFormatting>
  <conditionalFormatting sqref="I4340">
    <cfRule type="cellIs" dxfId="5822" priority="6018" operator="greaterThan">
      <formula>2.35</formula>
    </cfRule>
  </conditionalFormatting>
  <conditionalFormatting sqref="J4340">
    <cfRule type="notContainsBlanks" dxfId="5821" priority="6017">
      <formula>LEN(TRIM(J4340))&gt;0</formula>
    </cfRule>
  </conditionalFormatting>
  <conditionalFormatting sqref="K4340">
    <cfRule type="notContainsBlanks" dxfId="5820" priority="6016">
      <formula>LEN(TRIM(K4340))&gt;0</formula>
    </cfRule>
  </conditionalFormatting>
  <conditionalFormatting sqref="M4340">
    <cfRule type="containsText" dxfId="5819" priority="6015" operator="containsText" text="Complete">
      <formula>NOT(ISERROR(SEARCH("Complete",M4340)))</formula>
    </cfRule>
  </conditionalFormatting>
  <conditionalFormatting sqref="I4341">
    <cfRule type="cellIs" dxfId="5818" priority="6014" operator="greaterThan">
      <formula>2.35</formula>
    </cfRule>
  </conditionalFormatting>
  <conditionalFormatting sqref="J4341">
    <cfRule type="notContainsBlanks" dxfId="5817" priority="6013">
      <formula>LEN(TRIM(J4341))&gt;0</formula>
    </cfRule>
  </conditionalFormatting>
  <conditionalFormatting sqref="K4341">
    <cfRule type="notContainsBlanks" dxfId="5816" priority="6012">
      <formula>LEN(TRIM(K4341))&gt;0</formula>
    </cfRule>
  </conditionalFormatting>
  <conditionalFormatting sqref="M4341">
    <cfRule type="containsText" dxfId="5815" priority="6011" operator="containsText" text="Complete">
      <formula>NOT(ISERROR(SEARCH("Complete",M4341)))</formula>
    </cfRule>
  </conditionalFormatting>
  <conditionalFormatting sqref="I4342">
    <cfRule type="cellIs" dxfId="5814" priority="6010" operator="greaterThan">
      <formula>2.35</formula>
    </cfRule>
  </conditionalFormatting>
  <conditionalFormatting sqref="J4342">
    <cfRule type="notContainsBlanks" dxfId="5813" priority="6009">
      <formula>LEN(TRIM(J4342))&gt;0</formula>
    </cfRule>
  </conditionalFormatting>
  <conditionalFormatting sqref="K4342">
    <cfRule type="notContainsBlanks" dxfId="5812" priority="6008">
      <formula>LEN(TRIM(K4342))&gt;0</formula>
    </cfRule>
  </conditionalFormatting>
  <conditionalFormatting sqref="M4342">
    <cfRule type="containsText" dxfId="5811" priority="6007" operator="containsText" text="Complete">
      <formula>NOT(ISERROR(SEARCH("Complete",M4342)))</formula>
    </cfRule>
  </conditionalFormatting>
  <conditionalFormatting sqref="I4343">
    <cfRule type="cellIs" dxfId="5810" priority="6006" operator="greaterThan">
      <formula>2.35</formula>
    </cfRule>
  </conditionalFormatting>
  <conditionalFormatting sqref="J4343">
    <cfRule type="notContainsBlanks" dxfId="5809" priority="6005">
      <formula>LEN(TRIM(J4343))&gt;0</formula>
    </cfRule>
  </conditionalFormatting>
  <conditionalFormatting sqref="K4343">
    <cfRule type="notContainsBlanks" dxfId="5808" priority="6004">
      <formula>LEN(TRIM(K4343))&gt;0</formula>
    </cfRule>
  </conditionalFormatting>
  <conditionalFormatting sqref="M4343">
    <cfRule type="containsText" dxfId="5807" priority="6003" operator="containsText" text="Complete">
      <formula>NOT(ISERROR(SEARCH("Complete",M4343)))</formula>
    </cfRule>
  </conditionalFormatting>
  <conditionalFormatting sqref="I4344">
    <cfRule type="cellIs" dxfId="5806" priority="6002" operator="greaterThan">
      <formula>2.35</formula>
    </cfRule>
  </conditionalFormatting>
  <conditionalFormatting sqref="J4344">
    <cfRule type="notContainsBlanks" dxfId="5805" priority="6001">
      <formula>LEN(TRIM(J4344))&gt;0</formula>
    </cfRule>
  </conditionalFormatting>
  <conditionalFormatting sqref="K4344">
    <cfRule type="notContainsBlanks" dxfId="5804" priority="6000">
      <formula>LEN(TRIM(K4344))&gt;0</formula>
    </cfRule>
  </conditionalFormatting>
  <conditionalFormatting sqref="M4344">
    <cfRule type="containsText" dxfId="5803" priority="5999" operator="containsText" text="Complete">
      <formula>NOT(ISERROR(SEARCH("Complete",M4344)))</formula>
    </cfRule>
  </conditionalFormatting>
  <conditionalFormatting sqref="I4345">
    <cfRule type="cellIs" dxfId="5802" priority="5998" operator="greaterThan">
      <formula>2.35</formula>
    </cfRule>
  </conditionalFormatting>
  <conditionalFormatting sqref="J4345">
    <cfRule type="notContainsBlanks" dxfId="5801" priority="5997">
      <formula>LEN(TRIM(J4345))&gt;0</formula>
    </cfRule>
  </conditionalFormatting>
  <conditionalFormatting sqref="K4345">
    <cfRule type="notContainsBlanks" dxfId="5800" priority="5996">
      <formula>LEN(TRIM(K4345))&gt;0</formula>
    </cfRule>
  </conditionalFormatting>
  <conditionalFormatting sqref="M4345">
    <cfRule type="containsText" dxfId="5799" priority="5995" operator="containsText" text="Complete">
      <formula>NOT(ISERROR(SEARCH("Complete",M4345)))</formula>
    </cfRule>
  </conditionalFormatting>
  <conditionalFormatting sqref="I4346">
    <cfRule type="cellIs" dxfId="5798" priority="5994" operator="greaterThan">
      <formula>2.35</formula>
    </cfRule>
  </conditionalFormatting>
  <conditionalFormatting sqref="J4346">
    <cfRule type="notContainsBlanks" dxfId="5797" priority="5993">
      <formula>LEN(TRIM(J4346))&gt;0</formula>
    </cfRule>
  </conditionalFormatting>
  <conditionalFormatting sqref="K4346">
    <cfRule type="notContainsBlanks" dxfId="5796" priority="5992">
      <formula>LEN(TRIM(K4346))&gt;0</formula>
    </cfRule>
  </conditionalFormatting>
  <conditionalFormatting sqref="M4346">
    <cfRule type="containsText" dxfId="5795" priority="5991" operator="containsText" text="Complete">
      <formula>NOT(ISERROR(SEARCH("Complete",M4346)))</formula>
    </cfRule>
  </conditionalFormatting>
  <conditionalFormatting sqref="I4347">
    <cfRule type="cellIs" dxfId="5794" priority="5990" operator="greaterThan">
      <formula>2.35</formula>
    </cfRule>
  </conditionalFormatting>
  <conditionalFormatting sqref="J4347">
    <cfRule type="notContainsBlanks" dxfId="5793" priority="5989">
      <formula>LEN(TRIM(J4347))&gt;0</formula>
    </cfRule>
  </conditionalFormatting>
  <conditionalFormatting sqref="K4347">
    <cfRule type="notContainsBlanks" dxfId="5792" priority="5988">
      <formula>LEN(TRIM(K4347))&gt;0</formula>
    </cfRule>
  </conditionalFormatting>
  <conditionalFormatting sqref="M4347">
    <cfRule type="containsText" dxfId="5791" priority="5987" operator="containsText" text="Complete">
      <formula>NOT(ISERROR(SEARCH("Complete",M4347)))</formula>
    </cfRule>
  </conditionalFormatting>
  <conditionalFormatting sqref="I4348">
    <cfRule type="cellIs" dxfId="5790" priority="5986" operator="greaterThan">
      <formula>2.35</formula>
    </cfRule>
  </conditionalFormatting>
  <conditionalFormatting sqref="J4348">
    <cfRule type="notContainsBlanks" dxfId="5789" priority="5985">
      <formula>LEN(TRIM(J4348))&gt;0</formula>
    </cfRule>
  </conditionalFormatting>
  <conditionalFormatting sqref="K4348">
    <cfRule type="notContainsBlanks" dxfId="5788" priority="5984">
      <formula>LEN(TRIM(K4348))&gt;0</formula>
    </cfRule>
  </conditionalFormatting>
  <conditionalFormatting sqref="M4348">
    <cfRule type="containsText" dxfId="5787" priority="5983" operator="containsText" text="Complete">
      <formula>NOT(ISERROR(SEARCH("Complete",M4348)))</formula>
    </cfRule>
  </conditionalFormatting>
  <conditionalFormatting sqref="I4349">
    <cfRule type="cellIs" dxfId="5786" priority="5982" operator="greaterThan">
      <formula>2.35</formula>
    </cfRule>
  </conditionalFormatting>
  <conditionalFormatting sqref="J4349">
    <cfRule type="notContainsBlanks" dxfId="5785" priority="5981">
      <formula>LEN(TRIM(J4349))&gt;0</formula>
    </cfRule>
  </conditionalFormatting>
  <conditionalFormatting sqref="K4349">
    <cfRule type="notContainsBlanks" dxfId="5784" priority="5980">
      <formula>LEN(TRIM(K4349))&gt;0</formula>
    </cfRule>
  </conditionalFormatting>
  <conditionalFormatting sqref="M4349">
    <cfRule type="containsText" dxfId="5783" priority="5979" operator="containsText" text="Complete">
      <formula>NOT(ISERROR(SEARCH("Complete",M4349)))</formula>
    </cfRule>
  </conditionalFormatting>
  <conditionalFormatting sqref="I4350">
    <cfRule type="cellIs" dxfId="5782" priority="5978" operator="greaterThan">
      <formula>2.35</formula>
    </cfRule>
  </conditionalFormatting>
  <conditionalFormatting sqref="J4350">
    <cfRule type="notContainsBlanks" dxfId="5781" priority="5977">
      <formula>LEN(TRIM(J4350))&gt;0</formula>
    </cfRule>
  </conditionalFormatting>
  <conditionalFormatting sqref="K4350">
    <cfRule type="notContainsBlanks" dxfId="5780" priority="5976">
      <formula>LEN(TRIM(K4350))&gt;0</formula>
    </cfRule>
  </conditionalFormatting>
  <conditionalFormatting sqref="M4350">
    <cfRule type="containsText" dxfId="5779" priority="5975" operator="containsText" text="Complete">
      <formula>NOT(ISERROR(SEARCH("Complete",M4350)))</formula>
    </cfRule>
  </conditionalFormatting>
  <conditionalFormatting sqref="I4351">
    <cfRule type="cellIs" dxfId="5778" priority="5974" operator="greaterThan">
      <formula>2.35</formula>
    </cfRule>
  </conditionalFormatting>
  <conditionalFormatting sqref="J4351">
    <cfRule type="notContainsBlanks" dxfId="5777" priority="5973">
      <formula>LEN(TRIM(J4351))&gt;0</formula>
    </cfRule>
  </conditionalFormatting>
  <conditionalFormatting sqref="K4351">
    <cfRule type="notContainsBlanks" dxfId="5776" priority="5972">
      <formula>LEN(TRIM(K4351))&gt;0</formula>
    </cfRule>
  </conditionalFormatting>
  <conditionalFormatting sqref="M4351">
    <cfRule type="containsText" dxfId="5775" priority="5971" operator="containsText" text="Complete">
      <formula>NOT(ISERROR(SEARCH("Complete",M4351)))</formula>
    </cfRule>
  </conditionalFormatting>
  <conditionalFormatting sqref="I4352">
    <cfRule type="cellIs" dxfId="5774" priority="5970" operator="greaterThan">
      <formula>2.35</formula>
    </cfRule>
  </conditionalFormatting>
  <conditionalFormatting sqref="J4352">
    <cfRule type="notContainsBlanks" dxfId="5773" priority="5969">
      <formula>LEN(TRIM(J4352))&gt;0</formula>
    </cfRule>
  </conditionalFormatting>
  <conditionalFormatting sqref="K4352">
    <cfRule type="notContainsBlanks" dxfId="5772" priority="5968">
      <formula>LEN(TRIM(K4352))&gt;0</formula>
    </cfRule>
  </conditionalFormatting>
  <conditionalFormatting sqref="M4352">
    <cfRule type="containsText" dxfId="5771" priority="5967" operator="containsText" text="Complete">
      <formula>NOT(ISERROR(SEARCH("Complete",M4352)))</formula>
    </cfRule>
  </conditionalFormatting>
  <conditionalFormatting sqref="I4353">
    <cfRule type="cellIs" dxfId="5770" priority="5966" operator="greaterThan">
      <formula>2.35</formula>
    </cfRule>
  </conditionalFormatting>
  <conditionalFormatting sqref="J4353">
    <cfRule type="notContainsBlanks" dxfId="5769" priority="5965">
      <formula>LEN(TRIM(J4353))&gt;0</formula>
    </cfRule>
  </conditionalFormatting>
  <conditionalFormatting sqref="K4353">
    <cfRule type="notContainsBlanks" dxfId="5768" priority="5964">
      <formula>LEN(TRIM(K4353))&gt;0</formula>
    </cfRule>
  </conditionalFormatting>
  <conditionalFormatting sqref="M4353">
    <cfRule type="containsText" dxfId="5767" priority="5963" operator="containsText" text="Complete">
      <formula>NOT(ISERROR(SEARCH("Complete",M4353)))</formula>
    </cfRule>
  </conditionalFormatting>
  <conditionalFormatting sqref="I4354">
    <cfRule type="cellIs" dxfId="5766" priority="5962" operator="greaterThan">
      <formula>2.35</formula>
    </cfRule>
  </conditionalFormatting>
  <conditionalFormatting sqref="J4354">
    <cfRule type="notContainsBlanks" dxfId="5765" priority="5961">
      <formula>LEN(TRIM(J4354))&gt;0</formula>
    </cfRule>
  </conditionalFormatting>
  <conditionalFormatting sqref="K4354">
    <cfRule type="notContainsBlanks" dxfId="5764" priority="5960">
      <formula>LEN(TRIM(K4354))&gt;0</formula>
    </cfRule>
  </conditionalFormatting>
  <conditionalFormatting sqref="M4354">
    <cfRule type="containsText" dxfId="5763" priority="5959" operator="containsText" text="Complete">
      <formula>NOT(ISERROR(SEARCH("Complete",M4354)))</formula>
    </cfRule>
  </conditionalFormatting>
  <conditionalFormatting sqref="I4355">
    <cfRule type="cellIs" dxfId="5762" priority="5958" operator="greaterThan">
      <formula>2.35</formula>
    </cfRule>
  </conditionalFormatting>
  <conditionalFormatting sqref="J4355">
    <cfRule type="notContainsBlanks" dxfId="5761" priority="5957">
      <formula>LEN(TRIM(J4355))&gt;0</formula>
    </cfRule>
  </conditionalFormatting>
  <conditionalFormatting sqref="K4355">
    <cfRule type="notContainsBlanks" dxfId="5760" priority="5956">
      <formula>LEN(TRIM(K4355))&gt;0</formula>
    </cfRule>
  </conditionalFormatting>
  <conditionalFormatting sqref="M4355">
    <cfRule type="containsText" dxfId="5759" priority="5955" operator="containsText" text="Complete">
      <formula>NOT(ISERROR(SEARCH("Complete",M4355)))</formula>
    </cfRule>
  </conditionalFormatting>
  <conditionalFormatting sqref="I4356">
    <cfRule type="cellIs" dxfId="5758" priority="5954" operator="greaterThan">
      <formula>2.35</formula>
    </cfRule>
  </conditionalFormatting>
  <conditionalFormatting sqref="J4356">
    <cfRule type="notContainsBlanks" dxfId="5757" priority="5953">
      <formula>LEN(TRIM(J4356))&gt;0</formula>
    </cfRule>
  </conditionalFormatting>
  <conditionalFormatting sqref="K4356">
    <cfRule type="notContainsBlanks" dxfId="5756" priority="5952">
      <formula>LEN(TRIM(K4356))&gt;0</formula>
    </cfRule>
  </conditionalFormatting>
  <conditionalFormatting sqref="M4356">
    <cfRule type="containsText" dxfId="5755" priority="5951" operator="containsText" text="Complete">
      <formula>NOT(ISERROR(SEARCH("Complete",M4356)))</formula>
    </cfRule>
  </conditionalFormatting>
  <conditionalFormatting sqref="I4357">
    <cfRule type="cellIs" dxfId="5754" priority="5950" operator="greaterThan">
      <formula>2.35</formula>
    </cfRule>
  </conditionalFormatting>
  <conditionalFormatting sqref="J4357">
    <cfRule type="notContainsBlanks" dxfId="5753" priority="5949">
      <formula>LEN(TRIM(J4357))&gt;0</formula>
    </cfRule>
  </conditionalFormatting>
  <conditionalFormatting sqref="K4357">
    <cfRule type="notContainsBlanks" dxfId="5752" priority="5948">
      <formula>LEN(TRIM(K4357))&gt;0</formula>
    </cfRule>
  </conditionalFormatting>
  <conditionalFormatting sqref="M4357">
    <cfRule type="containsText" dxfId="5751" priority="5947" operator="containsText" text="Complete">
      <formula>NOT(ISERROR(SEARCH("Complete",M4357)))</formula>
    </cfRule>
  </conditionalFormatting>
  <conditionalFormatting sqref="I4358">
    <cfRule type="cellIs" dxfId="5750" priority="5946" operator="greaterThan">
      <formula>2.35</formula>
    </cfRule>
  </conditionalFormatting>
  <conditionalFormatting sqref="J4358">
    <cfRule type="notContainsBlanks" dxfId="5749" priority="5945">
      <formula>LEN(TRIM(J4358))&gt;0</formula>
    </cfRule>
  </conditionalFormatting>
  <conditionalFormatting sqref="K4358">
    <cfRule type="notContainsBlanks" dxfId="5748" priority="5944">
      <formula>LEN(TRIM(K4358))&gt;0</formula>
    </cfRule>
  </conditionalFormatting>
  <conditionalFormatting sqref="M4358">
    <cfRule type="containsText" dxfId="5747" priority="5943" operator="containsText" text="Complete">
      <formula>NOT(ISERROR(SEARCH("Complete",M4358)))</formula>
    </cfRule>
  </conditionalFormatting>
  <conditionalFormatting sqref="I4359">
    <cfRule type="cellIs" dxfId="5746" priority="5942" operator="greaterThan">
      <formula>2.35</formula>
    </cfRule>
  </conditionalFormatting>
  <conditionalFormatting sqref="J4359">
    <cfRule type="notContainsBlanks" dxfId="5745" priority="5941">
      <formula>LEN(TRIM(J4359))&gt;0</formula>
    </cfRule>
  </conditionalFormatting>
  <conditionalFormatting sqref="K4359">
    <cfRule type="notContainsBlanks" dxfId="5744" priority="5940">
      <formula>LEN(TRIM(K4359))&gt;0</formula>
    </cfRule>
  </conditionalFormatting>
  <conditionalFormatting sqref="M4359">
    <cfRule type="containsText" dxfId="5743" priority="5939" operator="containsText" text="Complete">
      <formula>NOT(ISERROR(SEARCH("Complete",M4359)))</formula>
    </cfRule>
  </conditionalFormatting>
  <conditionalFormatting sqref="I4360">
    <cfRule type="cellIs" dxfId="5742" priority="5938" operator="greaterThan">
      <formula>2.35</formula>
    </cfRule>
  </conditionalFormatting>
  <conditionalFormatting sqref="J4360">
    <cfRule type="notContainsBlanks" dxfId="5741" priority="5937">
      <formula>LEN(TRIM(J4360))&gt;0</formula>
    </cfRule>
  </conditionalFormatting>
  <conditionalFormatting sqref="K4360">
    <cfRule type="notContainsBlanks" dxfId="5740" priority="5936">
      <formula>LEN(TRIM(K4360))&gt;0</formula>
    </cfRule>
  </conditionalFormatting>
  <conditionalFormatting sqref="M4360">
    <cfRule type="containsText" dxfId="5739" priority="5935" operator="containsText" text="Complete">
      <formula>NOT(ISERROR(SEARCH("Complete",M4360)))</formula>
    </cfRule>
  </conditionalFormatting>
  <conditionalFormatting sqref="I4361">
    <cfRule type="cellIs" dxfId="5738" priority="5934" operator="greaterThan">
      <formula>2.35</formula>
    </cfRule>
  </conditionalFormatting>
  <conditionalFormatting sqref="J4361">
    <cfRule type="notContainsBlanks" dxfId="5737" priority="5933">
      <formula>LEN(TRIM(J4361))&gt;0</formula>
    </cfRule>
  </conditionalFormatting>
  <conditionalFormatting sqref="K4361">
    <cfRule type="notContainsBlanks" dxfId="5736" priority="5932">
      <formula>LEN(TRIM(K4361))&gt;0</formula>
    </cfRule>
  </conditionalFormatting>
  <conditionalFormatting sqref="M4361">
    <cfRule type="containsText" dxfId="5735" priority="5931" operator="containsText" text="Complete">
      <formula>NOT(ISERROR(SEARCH("Complete",M4361)))</formula>
    </cfRule>
  </conditionalFormatting>
  <conditionalFormatting sqref="I4362">
    <cfRule type="cellIs" dxfId="5734" priority="5930" operator="greaterThan">
      <formula>2.35</formula>
    </cfRule>
  </conditionalFormatting>
  <conditionalFormatting sqref="J4362">
    <cfRule type="notContainsBlanks" dxfId="5733" priority="5929">
      <formula>LEN(TRIM(J4362))&gt;0</formula>
    </cfRule>
  </conditionalFormatting>
  <conditionalFormatting sqref="K4362">
    <cfRule type="notContainsBlanks" dxfId="5732" priority="5928">
      <formula>LEN(TRIM(K4362))&gt;0</formula>
    </cfRule>
  </conditionalFormatting>
  <conditionalFormatting sqref="M4362">
    <cfRule type="containsText" dxfId="5731" priority="5927" operator="containsText" text="Complete">
      <formula>NOT(ISERROR(SEARCH("Complete",M4362)))</formula>
    </cfRule>
  </conditionalFormatting>
  <conditionalFormatting sqref="I4363">
    <cfRule type="cellIs" dxfId="5730" priority="5926" operator="greaterThan">
      <formula>2.35</formula>
    </cfRule>
  </conditionalFormatting>
  <conditionalFormatting sqref="J4363">
    <cfRule type="notContainsBlanks" dxfId="5729" priority="5925">
      <formula>LEN(TRIM(J4363))&gt;0</formula>
    </cfRule>
  </conditionalFormatting>
  <conditionalFormatting sqref="K4363">
    <cfRule type="notContainsBlanks" dxfId="5728" priority="5924">
      <formula>LEN(TRIM(K4363))&gt;0</formula>
    </cfRule>
  </conditionalFormatting>
  <conditionalFormatting sqref="M4363">
    <cfRule type="containsText" dxfId="5727" priority="5923" operator="containsText" text="Complete">
      <formula>NOT(ISERROR(SEARCH("Complete",M4363)))</formula>
    </cfRule>
  </conditionalFormatting>
  <conditionalFormatting sqref="I4364">
    <cfRule type="cellIs" dxfId="5726" priority="5922" operator="greaterThan">
      <formula>2.35</formula>
    </cfRule>
  </conditionalFormatting>
  <conditionalFormatting sqref="J4364">
    <cfRule type="notContainsBlanks" dxfId="5725" priority="5921">
      <formula>LEN(TRIM(J4364))&gt;0</formula>
    </cfRule>
  </conditionalFormatting>
  <conditionalFormatting sqref="K4364">
    <cfRule type="notContainsBlanks" dxfId="5724" priority="5920">
      <formula>LEN(TRIM(K4364))&gt;0</formula>
    </cfRule>
  </conditionalFormatting>
  <conditionalFormatting sqref="M4364">
    <cfRule type="containsText" dxfId="5723" priority="5919" operator="containsText" text="Complete">
      <formula>NOT(ISERROR(SEARCH("Complete",M4364)))</formula>
    </cfRule>
  </conditionalFormatting>
  <conditionalFormatting sqref="I4365">
    <cfRule type="cellIs" dxfId="5722" priority="5918" operator="greaterThan">
      <formula>2.35</formula>
    </cfRule>
  </conditionalFormatting>
  <conditionalFormatting sqref="J4365">
    <cfRule type="notContainsBlanks" dxfId="5721" priority="5917">
      <formula>LEN(TRIM(J4365))&gt;0</formula>
    </cfRule>
  </conditionalFormatting>
  <conditionalFormatting sqref="K4365">
    <cfRule type="notContainsBlanks" dxfId="5720" priority="5916">
      <formula>LEN(TRIM(K4365))&gt;0</formula>
    </cfRule>
  </conditionalFormatting>
  <conditionalFormatting sqref="M4365">
    <cfRule type="containsText" dxfId="5719" priority="5915" operator="containsText" text="Complete">
      <formula>NOT(ISERROR(SEARCH("Complete",M4365)))</formula>
    </cfRule>
  </conditionalFormatting>
  <conditionalFormatting sqref="I4366">
    <cfRule type="cellIs" dxfId="5718" priority="5914" operator="greaterThan">
      <formula>2.35</formula>
    </cfRule>
  </conditionalFormatting>
  <conditionalFormatting sqref="J4366">
    <cfRule type="notContainsBlanks" dxfId="5717" priority="5913">
      <formula>LEN(TRIM(J4366))&gt;0</formula>
    </cfRule>
  </conditionalFormatting>
  <conditionalFormatting sqref="K4366">
    <cfRule type="notContainsBlanks" dxfId="5716" priority="5912">
      <formula>LEN(TRIM(K4366))&gt;0</formula>
    </cfRule>
  </conditionalFormatting>
  <conditionalFormatting sqref="M4366">
    <cfRule type="containsText" dxfId="5715" priority="5911" operator="containsText" text="Complete">
      <formula>NOT(ISERROR(SEARCH("Complete",M4366)))</formula>
    </cfRule>
  </conditionalFormatting>
  <conditionalFormatting sqref="I4367">
    <cfRule type="cellIs" dxfId="5714" priority="5910" operator="greaterThan">
      <formula>2.35</formula>
    </cfRule>
  </conditionalFormatting>
  <conditionalFormatting sqref="J4367">
    <cfRule type="notContainsBlanks" dxfId="5713" priority="5909">
      <formula>LEN(TRIM(J4367))&gt;0</formula>
    </cfRule>
  </conditionalFormatting>
  <conditionalFormatting sqref="K4367">
    <cfRule type="notContainsBlanks" dxfId="5712" priority="5908">
      <formula>LEN(TRIM(K4367))&gt;0</formula>
    </cfRule>
  </conditionalFormatting>
  <conditionalFormatting sqref="M4367">
    <cfRule type="containsText" dxfId="5711" priority="5907" operator="containsText" text="Complete">
      <formula>NOT(ISERROR(SEARCH("Complete",M4367)))</formula>
    </cfRule>
  </conditionalFormatting>
  <conditionalFormatting sqref="I4368">
    <cfRule type="cellIs" dxfId="5710" priority="5906" operator="greaterThan">
      <formula>2.35</formula>
    </cfRule>
  </conditionalFormatting>
  <conditionalFormatting sqref="J4368">
    <cfRule type="notContainsBlanks" dxfId="5709" priority="5905">
      <formula>LEN(TRIM(J4368))&gt;0</formula>
    </cfRule>
  </conditionalFormatting>
  <conditionalFormatting sqref="K4368">
    <cfRule type="notContainsBlanks" dxfId="5708" priority="5904">
      <formula>LEN(TRIM(K4368))&gt;0</formula>
    </cfRule>
  </conditionalFormatting>
  <conditionalFormatting sqref="M4368">
    <cfRule type="containsText" dxfId="5707" priority="5903" operator="containsText" text="Complete">
      <formula>NOT(ISERROR(SEARCH("Complete",M4368)))</formula>
    </cfRule>
  </conditionalFormatting>
  <conditionalFormatting sqref="I4369">
    <cfRule type="cellIs" dxfId="5706" priority="5902" operator="greaterThan">
      <formula>2.35</formula>
    </cfRule>
  </conditionalFormatting>
  <conditionalFormatting sqref="J4369">
    <cfRule type="notContainsBlanks" dxfId="5705" priority="5901">
      <formula>LEN(TRIM(J4369))&gt;0</formula>
    </cfRule>
  </conditionalFormatting>
  <conditionalFormatting sqref="K4369">
    <cfRule type="notContainsBlanks" dxfId="5704" priority="5900">
      <formula>LEN(TRIM(K4369))&gt;0</formula>
    </cfRule>
  </conditionalFormatting>
  <conditionalFormatting sqref="M4369">
    <cfRule type="containsText" dxfId="5703" priority="5899" operator="containsText" text="Complete">
      <formula>NOT(ISERROR(SEARCH("Complete",M4369)))</formula>
    </cfRule>
  </conditionalFormatting>
  <conditionalFormatting sqref="I4370">
    <cfRule type="cellIs" dxfId="5702" priority="5898" operator="greaterThan">
      <formula>2.35</formula>
    </cfRule>
  </conditionalFormatting>
  <conditionalFormatting sqref="J4370">
    <cfRule type="notContainsBlanks" dxfId="5701" priority="5897">
      <formula>LEN(TRIM(J4370))&gt;0</formula>
    </cfRule>
  </conditionalFormatting>
  <conditionalFormatting sqref="K4370">
    <cfRule type="notContainsBlanks" dxfId="5700" priority="5896">
      <formula>LEN(TRIM(K4370))&gt;0</formula>
    </cfRule>
  </conditionalFormatting>
  <conditionalFormatting sqref="M4370">
    <cfRule type="containsText" dxfId="5699" priority="5895" operator="containsText" text="Complete">
      <formula>NOT(ISERROR(SEARCH("Complete",M4370)))</formula>
    </cfRule>
  </conditionalFormatting>
  <conditionalFormatting sqref="I4371">
    <cfRule type="cellIs" dxfId="5698" priority="5894" operator="greaterThan">
      <formula>2.35</formula>
    </cfRule>
  </conditionalFormatting>
  <conditionalFormatting sqref="J4371">
    <cfRule type="notContainsBlanks" dxfId="5697" priority="5893">
      <formula>LEN(TRIM(J4371))&gt;0</formula>
    </cfRule>
  </conditionalFormatting>
  <conditionalFormatting sqref="K4371">
    <cfRule type="notContainsBlanks" dxfId="5696" priority="5892">
      <formula>LEN(TRIM(K4371))&gt;0</formula>
    </cfRule>
  </conditionalFormatting>
  <conditionalFormatting sqref="M4371">
    <cfRule type="containsText" dxfId="5695" priority="5891" operator="containsText" text="Complete">
      <formula>NOT(ISERROR(SEARCH("Complete",M4371)))</formula>
    </cfRule>
  </conditionalFormatting>
  <conditionalFormatting sqref="I4372">
    <cfRule type="cellIs" dxfId="5694" priority="5890" operator="greaterThan">
      <formula>2.35</formula>
    </cfRule>
  </conditionalFormatting>
  <conditionalFormatting sqref="J4372">
    <cfRule type="notContainsBlanks" dxfId="5693" priority="5889">
      <formula>LEN(TRIM(J4372))&gt;0</formula>
    </cfRule>
  </conditionalFormatting>
  <conditionalFormatting sqref="K4372">
    <cfRule type="notContainsBlanks" dxfId="5692" priority="5888">
      <formula>LEN(TRIM(K4372))&gt;0</formula>
    </cfRule>
  </conditionalFormatting>
  <conditionalFormatting sqref="M4372">
    <cfRule type="containsText" dxfId="5691" priority="5887" operator="containsText" text="Complete">
      <formula>NOT(ISERROR(SEARCH("Complete",M4372)))</formula>
    </cfRule>
  </conditionalFormatting>
  <conditionalFormatting sqref="I4373">
    <cfRule type="cellIs" dxfId="5690" priority="5886" operator="greaterThan">
      <formula>2.35</formula>
    </cfRule>
  </conditionalFormatting>
  <conditionalFormatting sqref="J4373">
    <cfRule type="notContainsBlanks" dxfId="5689" priority="5885">
      <formula>LEN(TRIM(J4373))&gt;0</formula>
    </cfRule>
  </conditionalFormatting>
  <conditionalFormatting sqref="K4373">
    <cfRule type="notContainsBlanks" dxfId="5688" priority="5884">
      <formula>LEN(TRIM(K4373))&gt;0</formula>
    </cfRule>
  </conditionalFormatting>
  <conditionalFormatting sqref="M4373">
    <cfRule type="containsText" dxfId="5687" priority="5883" operator="containsText" text="Complete">
      <formula>NOT(ISERROR(SEARCH("Complete",M4373)))</formula>
    </cfRule>
  </conditionalFormatting>
  <conditionalFormatting sqref="I4374">
    <cfRule type="cellIs" dxfId="5686" priority="5882" operator="greaterThan">
      <formula>2.35</formula>
    </cfRule>
  </conditionalFormatting>
  <conditionalFormatting sqref="J4374">
    <cfRule type="notContainsBlanks" dxfId="5685" priority="5881">
      <formula>LEN(TRIM(J4374))&gt;0</formula>
    </cfRule>
  </conditionalFormatting>
  <conditionalFormatting sqref="K4374">
    <cfRule type="notContainsBlanks" dxfId="5684" priority="5880">
      <formula>LEN(TRIM(K4374))&gt;0</formula>
    </cfRule>
  </conditionalFormatting>
  <conditionalFormatting sqref="M4374">
    <cfRule type="containsText" dxfId="5683" priority="5879" operator="containsText" text="Complete">
      <formula>NOT(ISERROR(SEARCH("Complete",M4374)))</formula>
    </cfRule>
  </conditionalFormatting>
  <conditionalFormatting sqref="I4375">
    <cfRule type="cellIs" dxfId="5682" priority="5878" operator="greaterThan">
      <formula>2.35</formula>
    </cfRule>
  </conditionalFormatting>
  <conditionalFormatting sqref="J4375">
    <cfRule type="notContainsBlanks" dxfId="5681" priority="5877">
      <formula>LEN(TRIM(J4375))&gt;0</formula>
    </cfRule>
  </conditionalFormatting>
  <conditionalFormatting sqref="K4375">
    <cfRule type="notContainsBlanks" dxfId="5680" priority="5876">
      <formula>LEN(TRIM(K4375))&gt;0</formula>
    </cfRule>
  </conditionalFormatting>
  <conditionalFormatting sqref="M4375">
    <cfRule type="containsText" dxfId="5679" priority="5875" operator="containsText" text="Complete">
      <formula>NOT(ISERROR(SEARCH("Complete",M4375)))</formula>
    </cfRule>
  </conditionalFormatting>
  <conditionalFormatting sqref="I4376">
    <cfRule type="cellIs" dxfId="5678" priority="5874" operator="greaterThan">
      <formula>2.35</formula>
    </cfRule>
  </conditionalFormatting>
  <conditionalFormatting sqref="J4376">
    <cfRule type="notContainsBlanks" dxfId="5677" priority="5873">
      <formula>LEN(TRIM(J4376))&gt;0</formula>
    </cfRule>
  </conditionalFormatting>
  <conditionalFormatting sqref="K4376">
    <cfRule type="notContainsBlanks" dxfId="5676" priority="5872">
      <formula>LEN(TRIM(K4376))&gt;0</formula>
    </cfRule>
  </conditionalFormatting>
  <conditionalFormatting sqref="M4376">
    <cfRule type="containsText" dxfId="5675" priority="5871" operator="containsText" text="Complete">
      <formula>NOT(ISERROR(SEARCH("Complete",M4376)))</formula>
    </cfRule>
  </conditionalFormatting>
  <conditionalFormatting sqref="I4377">
    <cfRule type="cellIs" dxfId="5674" priority="5870" operator="greaterThan">
      <formula>2.35</formula>
    </cfRule>
  </conditionalFormatting>
  <conditionalFormatting sqref="J4377">
    <cfRule type="notContainsBlanks" dxfId="5673" priority="5869">
      <formula>LEN(TRIM(J4377))&gt;0</formula>
    </cfRule>
  </conditionalFormatting>
  <conditionalFormatting sqref="K4377">
    <cfRule type="notContainsBlanks" dxfId="5672" priority="5868">
      <formula>LEN(TRIM(K4377))&gt;0</formula>
    </cfRule>
  </conditionalFormatting>
  <conditionalFormatting sqref="M4377">
    <cfRule type="containsText" dxfId="5671" priority="5867" operator="containsText" text="Complete">
      <formula>NOT(ISERROR(SEARCH("Complete",M4377)))</formula>
    </cfRule>
  </conditionalFormatting>
  <conditionalFormatting sqref="I4378">
    <cfRule type="cellIs" dxfId="5670" priority="5866" operator="greaterThan">
      <formula>2.35</formula>
    </cfRule>
  </conditionalFormatting>
  <conditionalFormatting sqref="J4378">
    <cfRule type="notContainsBlanks" dxfId="5669" priority="5865">
      <formula>LEN(TRIM(J4378))&gt;0</formula>
    </cfRule>
  </conditionalFormatting>
  <conditionalFormatting sqref="K4378">
    <cfRule type="notContainsBlanks" dxfId="5668" priority="5864">
      <formula>LEN(TRIM(K4378))&gt;0</formula>
    </cfRule>
  </conditionalFormatting>
  <conditionalFormatting sqref="M4378">
    <cfRule type="containsText" dxfId="5667" priority="5863" operator="containsText" text="Complete">
      <formula>NOT(ISERROR(SEARCH("Complete",M4378)))</formula>
    </cfRule>
  </conditionalFormatting>
  <conditionalFormatting sqref="I4379">
    <cfRule type="cellIs" dxfId="5666" priority="5862" operator="greaterThan">
      <formula>2.35</formula>
    </cfRule>
  </conditionalFormatting>
  <conditionalFormatting sqref="J4379">
    <cfRule type="notContainsBlanks" dxfId="5665" priority="5861">
      <formula>LEN(TRIM(J4379))&gt;0</formula>
    </cfRule>
  </conditionalFormatting>
  <conditionalFormatting sqref="K4379">
    <cfRule type="notContainsBlanks" dxfId="5664" priority="5860">
      <formula>LEN(TRIM(K4379))&gt;0</formula>
    </cfRule>
  </conditionalFormatting>
  <conditionalFormatting sqref="M4379">
    <cfRule type="containsText" dxfId="5663" priority="5859" operator="containsText" text="Complete">
      <formula>NOT(ISERROR(SEARCH("Complete",M4379)))</formula>
    </cfRule>
  </conditionalFormatting>
  <conditionalFormatting sqref="I4380">
    <cfRule type="cellIs" dxfId="5662" priority="5858" operator="greaterThan">
      <formula>2.35</formula>
    </cfRule>
  </conditionalFormatting>
  <conditionalFormatting sqref="J4380">
    <cfRule type="notContainsBlanks" dxfId="5661" priority="5857">
      <formula>LEN(TRIM(J4380))&gt;0</formula>
    </cfRule>
  </conditionalFormatting>
  <conditionalFormatting sqref="K4380">
    <cfRule type="notContainsBlanks" dxfId="5660" priority="5856">
      <formula>LEN(TRIM(K4380))&gt;0</formula>
    </cfRule>
  </conditionalFormatting>
  <conditionalFormatting sqref="M4380">
    <cfRule type="containsText" dxfId="5659" priority="5855" operator="containsText" text="Complete">
      <formula>NOT(ISERROR(SEARCH("Complete",M4380)))</formula>
    </cfRule>
  </conditionalFormatting>
  <conditionalFormatting sqref="I4381">
    <cfRule type="cellIs" dxfId="5658" priority="5854" operator="greaterThan">
      <formula>2.35</formula>
    </cfRule>
  </conditionalFormatting>
  <conditionalFormatting sqref="J4381">
    <cfRule type="notContainsBlanks" dxfId="5657" priority="5853">
      <formula>LEN(TRIM(J4381))&gt;0</formula>
    </cfRule>
  </conditionalFormatting>
  <conditionalFormatting sqref="K4381">
    <cfRule type="notContainsBlanks" dxfId="5656" priority="5852">
      <formula>LEN(TRIM(K4381))&gt;0</formula>
    </cfRule>
  </conditionalFormatting>
  <conditionalFormatting sqref="M4381">
    <cfRule type="containsText" dxfId="5655" priority="5851" operator="containsText" text="Complete">
      <formula>NOT(ISERROR(SEARCH("Complete",M4381)))</formula>
    </cfRule>
  </conditionalFormatting>
  <conditionalFormatting sqref="I4382">
    <cfRule type="cellIs" dxfId="5654" priority="5850" operator="greaterThan">
      <formula>2.35</formula>
    </cfRule>
  </conditionalFormatting>
  <conditionalFormatting sqref="J4382">
    <cfRule type="notContainsBlanks" dxfId="5653" priority="5849">
      <formula>LEN(TRIM(J4382))&gt;0</formula>
    </cfRule>
  </conditionalFormatting>
  <conditionalFormatting sqref="K4382">
    <cfRule type="notContainsBlanks" dxfId="5652" priority="5848">
      <formula>LEN(TRIM(K4382))&gt;0</formula>
    </cfRule>
  </conditionalFormatting>
  <conditionalFormatting sqref="M4382">
    <cfRule type="containsText" dxfId="5651" priority="5847" operator="containsText" text="Complete">
      <formula>NOT(ISERROR(SEARCH("Complete",M4382)))</formula>
    </cfRule>
  </conditionalFormatting>
  <conditionalFormatting sqref="I4383">
    <cfRule type="cellIs" dxfId="5650" priority="5846" operator="greaterThan">
      <formula>2.35</formula>
    </cfRule>
  </conditionalFormatting>
  <conditionalFormatting sqref="J4383">
    <cfRule type="notContainsBlanks" dxfId="5649" priority="5845">
      <formula>LEN(TRIM(J4383))&gt;0</formula>
    </cfRule>
  </conditionalFormatting>
  <conditionalFormatting sqref="K4383">
    <cfRule type="notContainsBlanks" dxfId="5648" priority="5844">
      <formula>LEN(TRIM(K4383))&gt;0</formula>
    </cfRule>
  </conditionalFormatting>
  <conditionalFormatting sqref="M4383">
    <cfRule type="containsText" dxfId="5647" priority="5843" operator="containsText" text="Complete">
      <formula>NOT(ISERROR(SEARCH("Complete",M4383)))</formula>
    </cfRule>
  </conditionalFormatting>
  <conditionalFormatting sqref="I4384">
    <cfRule type="cellIs" dxfId="5646" priority="5842" operator="greaterThan">
      <formula>2.35</formula>
    </cfRule>
  </conditionalFormatting>
  <conditionalFormatting sqref="J4384">
    <cfRule type="notContainsBlanks" dxfId="5645" priority="5841">
      <formula>LEN(TRIM(J4384))&gt;0</formula>
    </cfRule>
  </conditionalFormatting>
  <conditionalFormatting sqref="K4384">
    <cfRule type="notContainsBlanks" dxfId="5644" priority="5840">
      <formula>LEN(TRIM(K4384))&gt;0</formula>
    </cfRule>
  </conditionalFormatting>
  <conditionalFormatting sqref="M4384">
    <cfRule type="containsText" dxfId="5643" priority="5839" operator="containsText" text="Complete">
      <formula>NOT(ISERROR(SEARCH("Complete",M4384)))</formula>
    </cfRule>
  </conditionalFormatting>
  <conditionalFormatting sqref="I4385">
    <cfRule type="cellIs" dxfId="5642" priority="5838" operator="greaterThan">
      <formula>2.35</formula>
    </cfRule>
  </conditionalFormatting>
  <conditionalFormatting sqref="J4385">
    <cfRule type="notContainsBlanks" dxfId="5641" priority="5837">
      <formula>LEN(TRIM(J4385))&gt;0</formula>
    </cfRule>
  </conditionalFormatting>
  <conditionalFormatting sqref="K4385">
    <cfRule type="notContainsBlanks" dxfId="5640" priority="5836">
      <formula>LEN(TRIM(K4385))&gt;0</formula>
    </cfRule>
  </conditionalFormatting>
  <conditionalFormatting sqref="M4385">
    <cfRule type="containsText" dxfId="5639" priority="5835" operator="containsText" text="Complete">
      <formula>NOT(ISERROR(SEARCH("Complete",M4385)))</formula>
    </cfRule>
  </conditionalFormatting>
  <conditionalFormatting sqref="I4386">
    <cfRule type="cellIs" dxfId="5638" priority="5834" operator="greaterThan">
      <formula>2.35</formula>
    </cfRule>
  </conditionalFormatting>
  <conditionalFormatting sqref="J4386">
    <cfRule type="notContainsBlanks" dxfId="5637" priority="5833">
      <formula>LEN(TRIM(J4386))&gt;0</formula>
    </cfRule>
  </conditionalFormatting>
  <conditionalFormatting sqref="K4386">
    <cfRule type="notContainsBlanks" dxfId="5636" priority="5832">
      <formula>LEN(TRIM(K4386))&gt;0</formula>
    </cfRule>
  </conditionalFormatting>
  <conditionalFormatting sqref="M4386">
    <cfRule type="containsText" dxfId="5635" priority="5831" operator="containsText" text="Complete">
      <formula>NOT(ISERROR(SEARCH("Complete",M4386)))</formula>
    </cfRule>
  </conditionalFormatting>
  <conditionalFormatting sqref="I4387">
    <cfRule type="cellIs" dxfId="5634" priority="5830" operator="greaterThan">
      <formula>2.35</formula>
    </cfRule>
  </conditionalFormatting>
  <conditionalFormatting sqref="J4387">
    <cfRule type="notContainsBlanks" dxfId="5633" priority="5829">
      <formula>LEN(TRIM(J4387))&gt;0</formula>
    </cfRule>
  </conditionalFormatting>
  <conditionalFormatting sqref="K4387">
    <cfRule type="notContainsBlanks" dxfId="5632" priority="5828">
      <formula>LEN(TRIM(K4387))&gt;0</formula>
    </cfRule>
  </conditionalFormatting>
  <conditionalFormatting sqref="M4387">
    <cfRule type="containsText" dxfId="5631" priority="5827" operator="containsText" text="Complete">
      <formula>NOT(ISERROR(SEARCH("Complete",M4387)))</formula>
    </cfRule>
  </conditionalFormatting>
  <conditionalFormatting sqref="I4388">
    <cfRule type="cellIs" dxfId="5630" priority="5826" operator="greaterThan">
      <formula>2.35</formula>
    </cfRule>
  </conditionalFormatting>
  <conditionalFormatting sqref="J4388">
    <cfRule type="notContainsBlanks" dxfId="5629" priority="5825">
      <formula>LEN(TRIM(J4388))&gt;0</formula>
    </cfRule>
  </conditionalFormatting>
  <conditionalFormatting sqref="K4388">
    <cfRule type="notContainsBlanks" dxfId="5628" priority="5824">
      <formula>LEN(TRIM(K4388))&gt;0</formula>
    </cfRule>
  </conditionalFormatting>
  <conditionalFormatting sqref="M4388">
    <cfRule type="containsText" dxfId="5627" priority="5823" operator="containsText" text="Complete">
      <formula>NOT(ISERROR(SEARCH("Complete",M4388)))</formula>
    </cfRule>
  </conditionalFormatting>
  <conditionalFormatting sqref="I4389">
    <cfRule type="cellIs" dxfId="5626" priority="5822" operator="greaterThan">
      <formula>2.35</formula>
    </cfRule>
  </conditionalFormatting>
  <conditionalFormatting sqref="J4389">
    <cfRule type="notContainsBlanks" dxfId="5625" priority="5821">
      <formula>LEN(TRIM(J4389))&gt;0</formula>
    </cfRule>
  </conditionalFormatting>
  <conditionalFormatting sqref="K4389">
    <cfRule type="notContainsBlanks" dxfId="5624" priority="5820">
      <formula>LEN(TRIM(K4389))&gt;0</formula>
    </cfRule>
  </conditionalFormatting>
  <conditionalFormatting sqref="M4389">
    <cfRule type="containsText" dxfId="5623" priority="5819" operator="containsText" text="Complete">
      <formula>NOT(ISERROR(SEARCH("Complete",M4389)))</formula>
    </cfRule>
  </conditionalFormatting>
  <conditionalFormatting sqref="I4390">
    <cfRule type="cellIs" dxfId="5622" priority="5818" operator="greaterThan">
      <formula>2.35</formula>
    </cfRule>
  </conditionalFormatting>
  <conditionalFormatting sqref="J4390">
    <cfRule type="notContainsBlanks" dxfId="5621" priority="5817">
      <formula>LEN(TRIM(J4390))&gt;0</formula>
    </cfRule>
  </conditionalFormatting>
  <conditionalFormatting sqref="K4390">
    <cfRule type="notContainsBlanks" dxfId="5620" priority="5816">
      <formula>LEN(TRIM(K4390))&gt;0</formula>
    </cfRule>
  </conditionalFormatting>
  <conditionalFormatting sqref="M4390">
    <cfRule type="containsText" dxfId="5619" priority="5815" operator="containsText" text="Complete">
      <formula>NOT(ISERROR(SEARCH("Complete",M4390)))</formula>
    </cfRule>
  </conditionalFormatting>
  <conditionalFormatting sqref="I4391">
    <cfRule type="cellIs" dxfId="5618" priority="5814" operator="greaterThan">
      <formula>2.35</formula>
    </cfRule>
  </conditionalFormatting>
  <conditionalFormatting sqref="J4391">
    <cfRule type="notContainsBlanks" dxfId="5617" priority="5813">
      <formula>LEN(TRIM(J4391))&gt;0</formula>
    </cfRule>
  </conditionalFormatting>
  <conditionalFormatting sqref="K4391">
    <cfRule type="notContainsBlanks" dxfId="5616" priority="5812">
      <formula>LEN(TRIM(K4391))&gt;0</formula>
    </cfRule>
  </conditionalFormatting>
  <conditionalFormatting sqref="M4391">
    <cfRule type="containsText" dxfId="5615" priority="5811" operator="containsText" text="Complete">
      <formula>NOT(ISERROR(SEARCH("Complete",M4391)))</formula>
    </cfRule>
  </conditionalFormatting>
  <conditionalFormatting sqref="I4392">
    <cfRule type="cellIs" dxfId="5614" priority="5810" operator="greaterThan">
      <formula>2.35</formula>
    </cfRule>
  </conditionalFormatting>
  <conditionalFormatting sqref="J4392">
    <cfRule type="notContainsBlanks" dxfId="5613" priority="5809">
      <formula>LEN(TRIM(J4392))&gt;0</formula>
    </cfRule>
  </conditionalFormatting>
  <conditionalFormatting sqref="K4392">
    <cfRule type="notContainsBlanks" dxfId="5612" priority="5808">
      <formula>LEN(TRIM(K4392))&gt;0</formula>
    </cfRule>
  </conditionalFormatting>
  <conditionalFormatting sqref="M4392">
    <cfRule type="containsText" dxfId="5611" priority="5807" operator="containsText" text="Complete">
      <formula>NOT(ISERROR(SEARCH("Complete",M4392)))</formula>
    </cfRule>
  </conditionalFormatting>
  <conditionalFormatting sqref="I4393">
    <cfRule type="cellIs" dxfId="5610" priority="5806" operator="greaterThan">
      <formula>2.35</formula>
    </cfRule>
  </conditionalFormatting>
  <conditionalFormatting sqref="J4393">
    <cfRule type="notContainsBlanks" dxfId="5609" priority="5805">
      <formula>LEN(TRIM(J4393))&gt;0</formula>
    </cfRule>
  </conditionalFormatting>
  <conditionalFormatting sqref="K4393">
    <cfRule type="notContainsBlanks" dxfId="5608" priority="5804">
      <formula>LEN(TRIM(K4393))&gt;0</formula>
    </cfRule>
  </conditionalFormatting>
  <conditionalFormatting sqref="M4393">
    <cfRule type="containsText" dxfId="5607" priority="5803" operator="containsText" text="Complete">
      <formula>NOT(ISERROR(SEARCH("Complete",M4393)))</formula>
    </cfRule>
  </conditionalFormatting>
  <conditionalFormatting sqref="I4394">
    <cfRule type="cellIs" dxfId="5606" priority="5802" operator="greaterThan">
      <formula>2.35</formula>
    </cfRule>
  </conditionalFormatting>
  <conditionalFormatting sqref="J4394">
    <cfRule type="notContainsBlanks" dxfId="5605" priority="5801">
      <formula>LEN(TRIM(J4394))&gt;0</formula>
    </cfRule>
  </conditionalFormatting>
  <conditionalFormatting sqref="K4394">
    <cfRule type="notContainsBlanks" dxfId="5604" priority="5800">
      <formula>LEN(TRIM(K4394))&gt;0</formula>
    </cfRule>
  </conditionalFormatting>
  <conditionalFormatting sqref="M4394">
    <cfRule type="containsText" dxfId="5603" priority="5799" operator="containsText" text="Complete">
      <formula>NOT(ISERROR(SEARCH("Complete",M4394)))</formula>
    </cfRule>
  </conditionalFormatting>
  <conditionalFormatting sqref="I4395">
    <cfRule type="cellIs" dxfId="5602" priority="5798" operator="greaterThan">
      <formula>2.35</formula>
    </cfRule>
  </conditionalFormatting>
  <conditionalFormatting sqref="J4395">
    <cfRule type="notContainsBlanks" dxfId="5601" priority="5797">
      <formula>LEN(TRIM(J4395))&gt;0</formula>
    </cfRule>
  </conditionalFormatting>
  <conditionalFormatting sqref="K4395">
    <cfRule type="notContainsBlanks" dxfId="5600" priority="5796">
      <formula>LEN(TRIM(K4395))&gt;0</formula>
    </cfRule>
  </conditionalFormatting>
  <conditionalFormatting sqref="M4395">
    <cfRule type="containsText" dxfId="5599" priority="5795" operator="containsText" text="Complete">
      <formula>NOT(ISERROR(SEARCH("Complete",M4395)))</formula>
    </cfRule>
  </conditionalFormatting>
  <conditionalFormatting sqref="I4396">
    <cfRule type="cellIs" dxfId="5598" priority="5794" operator="greaterThan">
      <formula>2.35</formula>
    </cfRule>
  </conditionalFormatting>
  <conditionalFormatting sqref="J4396">
    <cfRule type="notContainsBlanks" dxfId="5597" priority="5793">
      <formula>LEN(TRIM(J4396))&gt;0</formula>
    </cfRule>
  </conditionalFormatting>
  <conditionalFormatting sqref="K4396">
    <cfRule type="notContainsBlanks" dxfId="5596" priority="5792">
      <formula>LEN(TRIM(K4396))&gt;0</formula>
    </cfRule>
  </conditionalFormatting>
  <conditionalFormatting sqref="M4396">
    <cfRule type="containsText" dxfId="5595" priority="5791" operator="containsText" text="Complete">
      <formula>NOT(ISERROR(SEARCH("Complete",M4396)))</formula>
    </cfRule>
  </conditionalFormatting>
  <conditionalFormatting sqref="I4397">
    <cfRule type="cellIs" dxfId="5594" priority="5790" operator="greaterThan">
      <formula>2.35</formula>
    </cfRule>
  </conditionalFormatting>
  <conditionalFormatting sqref="J4397">
    <cfRule type="notContainsBlanks" dxfId="5593" priority="5789">
      <formula>LEN(TRIM(J4397))&gt;0</formula>
    </cfRule>
  </conditionalFormatting>
  <conditionalFormatting sqref="K4397">
    <cfRule type="notContainsBlanks" dxfId="5592" priority="5788">
      <formula>LEN(TRIM(K4397))&gt;0</formula>
    </cfRule>
  </conditionalFormatting>
  <conditionalFormatting sqref="M4397">
    <cfRule type="containsText" dxfId="5591" priority="5787" operator="containsText" text="Complete">
      <formula>NOT(ISERROR(SEARCH("Complete",M4397)))</formula>
    </cfRule>
  </conditionalFormatting>
  <conditionalFormatting sqref="I4398">
    <cfRule type="cellIs" dxfId="5590" priority="5786" operator="greaterThan">
      <formula>2.35</formula>
    </cfRule>
  </conditionalFormatting>
  <conditionalFormatting sqref="J4398">
    <cfRule type="notContainsBlanks" dxfId="5589" priority="5785">
      <formula>LEN(TRIM(J4398))&gt;0</formula>
    </cfRule>
  </conditionalFormatting>
  <conditionalFormatting sqref="K4398">
    <cfRule type="notContainsBlanks" dxfId="5588" priority="5784">
      <formula>LEN(TRIM(K4398))&gt;0</formula>
    </cfRule>
  </conditionalFormatting>
  <conditionalFormatting sqref="M4398">
    <cfRule type="containsText" dxfId="5587" priority="5783" operator="containsText" text="Complete">
      <formula>NOT(ISERROR(SEARCH("Complete",M4398)))</formula>
    </cfRule>
  </conditionalFormatting>
  <conditionalFormatting sqref="I4399">
    <cfRule type="cellIs" dxfId="5586" priority="5782" operator="greaterThan">
      <formula>2.35</formula>
    </cfRule>
  </conditionalFormatting>
  <conditionalFormatting sqref="J4399">
    <cfRule type="notContainsBlanks" dxfId="5585" priority="5781">
      <formula>LEN(TRIM(J4399))&gt;0</formula>
    </cfRule>
  </conditionalFormatting>
  <conditionalFormatting sqref="K4399">
    <cfRule type="notContainsBlanks" dxfId="5584" priority="5780">
      <formula>LEN(TRIM(K4399))&gt;0</formula>
    </cfRule>
  </conditionalFormatting>
  <conditionalFormatting sqref="M4399">
    <cfRule type="containsText" dxfId="5583" priority="5779" operator="containsText" text="Complete">
      <formula>NOT(ISERROR(SEARCH("Complete",M4399)))</formula>
    </cfRule>
  </conditionalFormatting>
  <conditionalFormatting sqref="I4400">
    <cfRule type="cellIs" dxfId="5582" priority="5778" operator="greaterThan">
      <formula>2.35</formula>
    </cfRule>
  </conditionalFormatting>
  <conditionalFormatting sqref="J4400">
    <cfRule type="notContainsBlanks" dxfId="5581" priority="5777">
      <formula>LEN(TRIM(J4400))&gt;0</formula>
    </cfRule>
  </conditionalFormatting>
  <conditionalFormatting sqref="K4400">
    <cfRule type="notContainsBlanks" dxfId="5580" priority="5776">
      <formula>LEN(TRIM(K4400))&gt;0</formula>
    </cfRule>
  </conditionalFormatting>
  <conditionalFormatting sqref="M4400">
    <cfRule type="containsText" dxfId="5579" priority="5775" operator="containsText" text="Complete">
      <formula>NOT(ISERROR(SEARCH("Complete",M4400)))</formula>
    </cfRule>
  </conditionalFormatting>
  <conditionalFormatting sqref="I4401">
    <cfRule type="cellIs" dxfId="5578" priority="5774" operator="greaterThan">
      <formula>2.35</formula>
    </cfRule>
  </conditionalFormatting>
  <conditionalFormatting sqref="J4401">
    <cfRule type="notContainsBlanks" dxfId="5577" priority="5773">
      <formula>LEN(TRIM(J4401))&gt;0</formula>
    </cfRule>
  </conditionalFormatting>
  <conditionalFormatting sqref="K4401">
    <cfRule type="notContainsBlanks" dxfId="5576" priority="5772">
      <formula>LEN(TRIM(K4401))&gt;0</formula>
    </cfRule>
  </conditionalFormatting>
  <conditionalFormatting sqref="M4401">
    <cfRule type="containsText" dxfId="5575" priority="5771" operator="containsText" text="Complete">
      <formula>NOT(ISERROR(SEARCH("Complete",M4401)))</formula>
    </cfRule>
  </conditionalFormatting>
  <conditionalFormatting sqref="I4402">
    <cfRule type="cellIs" dxfId="5574" priority="5770" operator="greaterThan">
      <formula>2.35</formula>
    </cfRule>
  </conditionalFormatting>
  <conditionalFormatting sqref="J4402">
    <cfRule type="notContainsBlanks" dxfId="5573" priority="5769">
      <formula>LEN(TRIM(J4402))&gt;0</formula>
    </cfRule>
  </conditionalFormatting>
  <conditionalFormatting sqref="K4402">
    <cfRule type="notContainsBlanks" dxfId="5572" priority="5768">
      <formula>LEN(TRIM(K4402))&gt;0</formula>
    </cfRule>
  </conditionalFormatting>
  <conditionalFormatting sqref="M4402">
    <cfRule type="containsText" dxfId="5571" priority="5767" operator="containsText" text="Complete">
      <formula>NOT(ISERROR(SEARCH("Complete",M4402)))</formula>
    </cfRule>
  </conditionalFormatting>
  <conditionalFormatting sqref="I4403">
    <cfRule type="cellIs" dxfId="5570" priority="5766" operator="greaterThan">
      <formula>2.35</formula>
    </cfRule>
  </conditionalFormatting>
  <conditionalFormatting sqref="J4403">
    <cfRule type="notContainsBlanks" dxfId="5569" priority="5765">
      <formula>LEN(TRIM(J4403))&gt;0</formula>
    </cfRule>
  </conditionalFormatting>
  <conditionalFormatting sqref="K4403">
    <cfRule type="notContainsBlanks" dxfId="5568" priority="5764">
      <formula>LEN(TRIM(K4403))&gt;0</formula>
    </cfRule>
  </conditionalFormatting>
  <conditionalFormatting sqref="M4403">
    <cfRule type="containsText" dxfId="5567" priority="5763" operator="containsText" text="Complete">
      <formula>NOT(ISERROR(SEARCH("Complete",M4403)))</formula>
    </cfRule>
  </conditionalFormatting>
  <conditionalFormatting sqref="I4404">
    <cfRule type="cellIs" dxfId="5566" priority="5762" operator="greaterThan">
      <formula>2.35</formula>
    </cfRule>
  </conditionalFormatting>
  <conditionalFormatting sqref="J4404">
    <cfRule type="notContainsBlanks" dxfId="5565" priority="5761">
      <formula>LEN(TRIM(J4404))&gt;0</formula>
    </cfRule>
  </conditionalFormatting>
  <conditionalFormatting sqref="K4404">
    <cfRule type="notContainsBlanks" dxfId="5564" priority="5760">
      <formula>LEN(TRIM(K4404))&gt;0</formula>
    </cfRule>
  </conditionalFormatting>
  <conditionalFormatting sqref="M4404">
    <cfRule type="containsText" dxfId="5563" priority="5759" operator="containsText" text="Complete">
      <formula>NOT(ISERROR(SEARCH("Complete",M4404)))</formula>
    </cfRule>
  </conditionalFormatting>
  <conditionalFormatting sqref="I4405">
    <cfRule type="cellIs" dxfId="5562" priority="5758" operator="greaterThan">
      <formula>2.35</formula>
    </cfRule>
  </conditionalFormatting>
  <conditionalFormatting sqref="J4405">
    <cfRule type="notContainsBlanks" dxfId="5561" priority="5757">
      <formula>LEN(TRIM(J4405))&gt;0</formula>
    </cfRule>
  </conditionalFormatting>
  <conditionalFormatting sqref="K4405">
    <cfRule type="notContainsBlanks" dxfId="5560" priority="5756">
      <formula>LEN(TRIM(K4405))&gt;0</formula>
    </cfRule>
  </conditionalFormatting>
  <conditionalFormatting sqref="M4405">
    <cfRule type="containsText" dxfId="5559" priority="5755" operator="containsText" text="Complete">
      <formula>NOT(ISERROR(SEARCH("Complete",M4405)))</formula>
    </cfRule>
  </conditionalFormatting>
  <conditionalFormatting sqref="I4406">
    <cfRule type="cellIs" dxfId="5558" priority="5754" operator="greaterThan">
      <formula>2.35</formula>
    </cfRule>
  </conditionalFormatting>
  <conditionalFormatting sqref="J4406">
    <cfRule type="notContainsBlanks" dxfId="5557" priority="5753">
      <formula>LEN(TRIM(J4406))&gt;0</formula>
    </cfRule>
  </conditionalFormatting>
  <conditionalFormatting sqref="K4406">
    <cfRule type="notContainsBlanks" dxfId="5556" priority="5752">
      <formula>LEN(TRIM(K4406))&gt;0</formula>
    </cfRule>
  </conditionalFormatting>
  <conditionalFormatting sqref="M4406">
    <cfRule type="containsText" dxfId="5555" priority="5751" operator="containsText" text="Complete">
      <formula>NOT(ISERROR(SEARCH("Complete",M4406)))</formula>
    </cfRule>
  </conditionalFormatting>
  <conditionalFormatting sqref="I4407">
    <cfRule type="cellIs" dxfId="5554" priority="5750" operator="greaterThan">
      <formula>2.35</formula>
    </cfRule>
  </conditionalFormatting>
  <conditionalFormatting sqref="J4407">
    <cfRule type="notContainsBlanks" dxfId="5553" priority="5749">
      <formula>LEN(TRIM(J4407))&gt;0</formula>
    </cfRule>
  </conditionalFormatting>
  <conditionalFormatting sqref="K4407">
    <cfRule type="notContainsBlanks" dxfId="5552" priority="5748">
      <formula>LEN(TRIM(K4407))&gt;0</formula>
    </cfRule>
  </conditionalFormatting>
  <conditionalFormatting sqref="M4407">
    <cfRule type="containsText" dxfId="5551" priority="5747" operator="containsText" text="Complete">
      <formula>NOT(ISERROR(SEARCH("Complete",M4407)))</formula>
    </cfRule>
  </conditionalFormatting>
  <conditionalFormatting sqref="I4408">
    <cfRule type="cellIs" dxfId="5550" priority="5746" operator="greaterThan">
      <formula>2.35</formula>
    </cfRule>
  </conditionalFormatting>
  <conditionalFormatting sqref="J4408">
    <cfRule type="notContainsBlanks" dxfId="5549" priority="5745">
      <formula>LEN(TRIM(J4408))&gt;0</formula>
    </cfRule>
  </conditionalFormatting>
  <conditionalFormatting sqref="K4408">
    <cfRule type="notContainsBlanks" dxfId="5548" priority="5744">
      <formula>LEN(TRIM(K4408))&gt;0</formula>
    </cfRule>
  </conditionalFormatting>
  <conditionalFormatting sqref="M4408">
    <cfRule type="containsText" dxfId="5547" priority="5743" operator="containsText" text="Complete">
      <formula>NOT(ISERROR(SEARCH("Complete",M4408)))</formula>
    </cfRule>
  </conditionalFormatting>
  <conditionalFormatting sqref="I4409">
    <cfRule type="cellIs" dxfId="5546" priority="5742" operator="greaterThan">
      <formula>2.35</formula>
    </cfRule>
  </conditionalFormatting>
  <conditionalFormatting sqref="J4409">
    <cfRule type="notContainsBlanks" dxfId="5545" priority="5741">
      <formula>LEN(TRIM(J4409))&gt;0</formula>
    </cfRule>
  </conditionalFormatting>
  <conditionalFormatting sqref="K4409">
    <cfRule type="notContainsBlanks" dxfId="5544" priority="5740">
      <formula>LEN(TRIM(K4409))&gt;0</formula>
    </cfRule>
  </conditionalFormatting>
  <conditionalFormatting sqref="M4409">
    <cfRule type="containsText" dxfId="5543" priority="5739" operator="containsText" text="Complete">
      <formula>NOT(ISERROR(SEARCH("Complete",M4409)))</formula>
    </cfRule>
  </conditionalFormatting>
  <conditionalFormatting sqref="I4410">
    <cfRule type="cellIs" dxfId="5542" priority="5738" operator="greaterThan">
      <formula>2.35</formula>
    </cfRule>
  </conditionalFormatting>
  <conditionalFormatting sqref="J4410">
    <cfRule type="notContainsBlanks" dxfId="5541" priority="5737">
      <formula>LEN(TRIM(J4410))&gt;0</formula>
    </cfRule>
  </conditionalFormatting>
  <conditionalFormatting sqref="K4410">
    <cfRule type="notContainsBlanks" dxfId="5540" priority="5736">
      <formula>LEN(TRIM(K4410))&gt;0</formula>
    </cfRule>
  </conditionalFormatting>
  <conditionalFormatting sqref="M4410">
    <cfRule type="containsText" dxfId="5539" priority="5735" operator="containsText" text="Complete">
      <formula>NOT(ISERROR(SEARCH("Complete",M4410)))</formula>
    </cfRule>
  </conditionalFormatting>
  <conditionalFormatting sqref="I4411">
    <cfRule type="cellIs" dxfId="5538" priority="5734" operator="greaterThan">
      <formula>2.35</formula>
    </cfRule>
  </conditionalFormatting>
  <conditionalFormatting sqref="J4411">
    <cfRule type="notContainsBlanks" dxfId="5537" priority="5733">
      <formula>LEN(TRIM(J4411))&gt;0</formula>
    </cfRule>
  </conditionalFormatting>
  <conditionalFormatting sqref="K4411">
    <cfRule type="notContainsBlanks" dxfId="5536" priority="5732">
      <formula>LEN(TRIM(K4411))&gt;0</formula>
    </cfRule>
  </conditionalFormatting>
  <conditionalFormatting sqref="M4411">
    <cfRule type="containsText" dxfId="5535" priority="5731" operator="containsText" text="Complete">
      <formula>NOT(ISERROR(SEARCH("Complete",M4411)))</formula>
    </cfRule>
  </conditionalFormatting>
  <conditionalFormatting sqref="I4412">
    <cfRule type="cellIs" dxfId="5534" priority="5722" operator="greaterThan">
      <formula>2.35</formula>
    </cfRule>
  </conditionalFormatting>
  <conditionalFormatting sqref="J4412">
    <cfRule type="notContainsBlanks" dxfId="5533" priority="5721">
      <formula>LEN(TRIM(J4412))&gt;0</formula>
    </cfRule>
  </conditionalFormatting>
  <conditionalFormatting sqref="K4412">
    <cfRule type="notContainsBlanks" dxfId="5532" priority="5720">
      <formula>LEN(TRIM(K4412))&gt;0</formula>
    </cfRule>
  </conditionalFormatting>
  <conditionalFormatting sqref="M4412">
    <cfRule type="containsText" dxfId="5531" priority="5719" operator="containsText" text="Complete">
      <formula>NOT(ISERROR(SEARCH("Complete",M4412)))</formula>
    </cfRule>
  </conditionalFormatting>
  <conditionalFormatting sqref="I4413">
    <cfRule type="cellIs" dxfId="5530" priority="5718" operator="greaterThan">
      <formula>2.35</formula>
    </cfRule>
  </conditionalFormatting>
  <conditionalFormatting sqref="J4413">
    <cfRule type="notContainsBlanks" dxfId="5529" priority="5717">
      <formula>LEN(TRIM(J4413))&gt;0</formula>
    </cfRule>
  </conditionalFormatting>
  <conditionalFormatting sqref="K4413">
    <cfRule type="notContainsBlanks" dxfId="5528" priority="5716">
      <formula>LEN(TRIM(K4413))&gt;0</formula>
    </cfRule>
  </conditionalFormatting>
  <conditionalFormatting sqref="M4413">
    <cfRule type="containsText" dxfId="5527" priority="5715" operator="containsText" text="Complete">
      <formula>NOT(ISERROR(SEARCH("Complete",M4413)))</formula>
    </cfRule>
  </conditionalFormatting>
  <conditionalFormatting sqref="I4414">
    <cfRule type="cellIs" dxfId="5526" priority="5714" operator="greaterThan">
      <formula>2.35</formula>
    </cfRule>
  </conditionalFormatting>
  <conditionalFormatting sqref="J4414">
    <cfRule type="notContainsBlanks" dxfId="5525" priority="5713">
      <formula>LEN(TRIM(J4414))&gt;0</formula>
    </cfRule>
  </conditionalFormatting>
  <conditionalFormatting sqref="K4414">
    <cfRule type="notContainsBlanks" dxfId="5524" priority="5712">
      <formula>LEN(TRIM(K4414))&gt;0</formula>
    </cfRule>
  </conditionalFormatting>
  <conditionalFormatting sqref="M4414">
    <cfRule type="containsText" dxfId="5523" priority="5711" operator="containsText" text="Complete">
      <formula>NOT(ISERROR(SEARCH("Complete",M4414)))</formula>
    </cfRule>
  </conditionalFormatting>
  <conditionalFormatting sqref="I4415">
    <cfRule type="cellIs" dxfId="5522" priority="5710" operator="greaterThan">
      <formula>2.35</formula>
    </cfRule>
  </conditionalFormatting>
  <conditionalFormatting sqref="J4415">
    <cfRule type="notContainsBlanks" dxfId="5521" priority="5709">
      <formula>LEN(TRIM(J4415))&gt;0</formula>
    </cfRule>
  </conditionalFormatting>
  <conditionalFormatting sqref="K4415">
    <cfRule type="notContainsBlanks" dxfId="5520" priority="5708">
      <formula>LEN(TRIM(K4415))&gt;0</formula>
    </cfRule>
  </conditionalFormatting>
  <conditionalFormatting sqref="M4415">
    <cfRule type="containsText" dxfId="5519" priority="5707" operator="containsText" text="Complete">
      <formula>NOT(ISERROR(SEARCH("Complete",M4415)))</formula>
    </cfRule>
  </conditionalFormatting>
  <conditionalFormatting sqref="I4416">
    <cfRule type="cellIs" dxfId="5518" priority="5706" operator="greaterThan">
      <formula>2.35</formula>
    </cfRule>
  </conditionalFormatting>
  <conditionalFormatting sqref="J4416">
    <cfRule type="notContainsBlanks" dxfId="5517" priority="5705">
      <formula>LEN(TRIM(J4416))&gt;0</formula>
    </cfRule>
  </conditionalFormatting>
  <conditionalFormatting sqref="K4416">
    <cfRule type="notContainsBlanks" dxfId="5516" priority="5704">
      <formula>LEN(TRIM(K4416))&gt;0</formula>
    </cfRule>
  </conditionalFormatting>
  <conditionalFormatting sqref="M4416">
    <cfRule type="containsText" dxfId="5515" priority="5703" operator="containsText" text="Complete">
      <formula>NOT(ISERROR(SEARCH("Complete",M4416)))</formula>
    </cfRule>
  </conditionalFormatting>
  <conditionalFormatting sqref="I4417">
    <cfRule type="cellIs" dxfId="5514" priority="5702" operator="greaterThan">
      <formula>2.35</formula>
    </cfRule>
  </conditionalFormatting>
  <conditionalFormatting sqref="J4417">
    <cfRule type="notContainsBlanks" dxfId="5513" priority="5701">
      <formula>LEN(TRIM(J4417))&gt;0</formula>
    </cfRule>
  </conditionalFormatting>
  <conditionalFormatting sqref="K4417">
    <cfRule type="notContainsBlanks" dxfId="5512" priority="5700">
      <formula>LEN(TRIM(K4417))&gt;0</formula>
    </cfRule>
  </conditionalFormatting>
  <conditionalFormatting sqref="M4417">
    <cfRule type="containsText" dxfId="5511" priority="5699" operator="containsText" text="Complete">
      <formula>NOT(ISERROR(SEARCH("Complete",M4417)))</formula>
    </cfRule>
  </conditionalFormatting>
  <conditionalFormatting sqref="I4418">
    <cfRule type="cellIs" dxfId="5510" priority="5698" operator="greaterThan">
      <formula>2.35</formula>
    </cfRule>
  </conditionalFormatting>
  <conditionalFormatting sqref="J4418">
    <cfRule type="notContainsBlanks" dxfId="5509" priority="5697">
      <formula>LEN(TRIM(J4418))&gt;0</formula>
    </cfRule>
  </conditionalFormatting>
  <conditionalFormatting sqref="K4418">
    <cfRule type="notContainsBlanks" dxfId="5508" priority="5696">
      <formula>LEN(TRIM(K4418))&gt;0</formula>
    </cfRule>
  </conditionalFormatting>
  <conditionalFormatting sqref="M4418">
    <cfRule type="containsText" dxfId="5507" priority="5695" operator="containsText" text="Complete">
      <formula>NOT(ISERROR(SEARCH("Complete",M4418)))</formula>
    </cfRule>
  </conditionalFormatting>
  <conditionalFormatting sqref="I4419">
    <cfRule type="cellIs" dxfId="5506" priority="5694" operator="greaterThan">
      <formula>2.35</formula>
    </cfRule>
  </conditionalFormatting>
  <conditionalFormatting sqref="J4419">
    <cfRule type="notContainsBlanks" dxfId="5505" priority="5693">
      <formula>LEN(TRIM(J4419))&gt;0</formula>
    </cfRule>
  </conditionalFormatting>
  <conditionalFormatting sqref="K4419">
    <cfRule type="notContainsBlanks" dxfId="5504" priority="5692">
      <formula>LEN(TRIM(K4419))&gt;0</formula>
    </cfRule>
  </conditionalFormatting>
  <conditionalFormatting sqref="M4419">
    <cfRule type="containsText" dxfId="5503" priority="5691" operator="containsText" text="Complete">
      <formula>NOT(ISERROR(SEARCH("Complete",M4419)))</formula>
    </cfRule>
  </conditionalFormatting>
  <conditionalFormatting sqref="I4420">
    <cfRule type="cellIs" dxfId="5502" priority="5690" operator="greaterThan">
      <formula>2.35</formula>
    </cfRule>
  </conditionalFormatting>
  <conditionalFormatting sqref="J4420">
    <cfRule type="notContainsBlanks" dxfId="5501" priority="5689">
      <formula>LEN(TRIM(J4420))&gt;0</formula>
    </cfRule>
  </conditionalFormatting>
  <conditionalFormatting sqref="K4420">
    <cfRule type="notContainsBlanks" dxfId="5500" priority="5688">
      <formula>LEN(TRIM(K4420))&gt;0</formula>
    </cfRule>
  </conditionalFormatting>
  <conditionalFormatting sqref="M4420">
    <cfRule type="containsText" dxfId="5499" priority="5687" operator="containsText" text="Complete">
      <formula>NOT(ISERROR(SEARCH("Complete",M4420)))</formula>
    </cfRule>
  </conditionalFormatting>
  <conditionalFormatting sqref="I4421">
    <cfRule type="cellIs" dxfId="5498" priority="5686" operator="greaterThan">
      <formula>2.35</formula>
    </cfRule>
  </conditionalFormatting>
  <conditionalFormatting sqref="J4421">
    <cfRule type="notContainsBlanks" dxfId="5497" priority="5685">
      <formula>LEN(TRIM(J4421))&gt;0</formula>
    </cfRule>
  </conditionalFormatting>
  <conditionalFormatting sqref="K4421">
    <cfRule type="notContainsBlanks" dxfId="5496" priority="5684">
      <formula>LEN(TRIM(K4421))&gt;0</formula>
    </cfRule>
  </conditionalFormatting>
  <conditionalFormatting sqref="M4421">
    <cfRule type="containsText" dxfId="5495" priority="5683" operator="containsText" text="Complete">
      <formula>NOT(ISERROR(SEARCH("Complete",M4421)))</formula>
    </cfRule>
  </conditionalFormatting>
  <conditionalFormatting sqref="I4422">
    <cfRule type="cellIs" dxfId="5494" priority="5682" operator="greaterThan">
      <formula>2.35</formula>
    </cfRule>
  </conditionalFormatting>
  <conditionalFormatting sqref="J4422">
    <cfRule type="notContainsBlanks" dxfId="5493" priority="5681">
      <formula>LEN(TRIM(J4422))&gt;0</formula>
    </cfRule>
  </conditionalFormatting>
  <conditionalFormatting sqref="K4422">
    <cfRule type="notContainsBlanks" dxfId="5492" priority="5680">
      <formula>LEN(TRIM(K4422))&gt;0</formula>
    </cfRule>
  </conditionalFormatting>
  <conditionalFormatting sqref="M4422">
    <cfRule type="containsText" dxfId="5491" priority="5679" operator="containsText" text="Complete">
      <formula>NOT(ISERROR(SEARCH("Complete",M4422)))</formula>
    </cfRule>
  </conditionalFormatting>
  <conditionalFormatting sqref="I4423">
    <cfRule type="cellIs" dxfId="5490" priority="5678" operator="greaterThan">
      <formula>2.35</formula>
    </cfRule>
  </conditionalFormatting>
  <conditionalFormatting sqref="J4423">
    <cfRule type="notContainsBlanks" dxfId="5489" priority="5677">
      <formula>LEN(TRIM(J4423))&gt;0</formula>
    </cfRule>
  </conditionalFormatting>
  <conditionalFormatting sqref="K4423">
    <cfRule type="notContainsBlanks" dxfId="5488" priority="5676">
      <formula>LEN(TRIM(K4423))&gt;0</formula>
    </cfRule>
  </conditionalFormatting>
  <conditionalFormatting sqref="M4423">
    <cfRule type="containsText" dxfId="5487" priority="5675" operator="containsText" text="Complete">
      <formula>NOT(ISERROR(SEARCH("Complete",M4423)))</formula>
    </cfRule>
  </conditionalFormatting>
  <conditionalFormatting sqref="I4424">
    <cfRule type="cellIs" dxfId="5486" priority="5674" operator="greaterThan">
      <formula>2.35</formula>
    </cfRule>
  </conditionalFormatting>
  <conditionalFormatting sqref="J4424">
    <cfRule type="notContainsBlanks" dxfId="5485" priority="5673">
      <formula>LEN(TRIM(J4424))&gt;0</formula>
    </cfRule>
  </conditionalFormatting>
  <conditionalFormatting sqref="K4424">
    <cfRule type="notContainsBlanks" dxfId="5484" priority="5672">
      <formula>LEN(TRIM(K4424))&gt;0</formula>
    </cfRule>
  </conditionalFormatting>
  <conditionalFormatting sqref="M4424">
    <cfRule type="containsText" dxfId="5483" priority="5671" operator="containsText" text="Complete">
      <formula>NOT(ISERROR(SEARCH("Complete",M4424)))</formula>
    </cfRule>
  </conditionalFormatting>
  <conditionalFormatting sqref="I4425">
    <cfRule type="cellIs" dxfId="5482" priority="5670" operator="greaterThan">
      <formula>2.35</formula>
    </cfRule>
  </conditionalFormatting>
  <conditionalFormatting sqref="J4425">
    <cfRule type="notContainsBlanks" dxfId="5481" priority="5669">
      <formula>LEN(TRIM(J4425))&gt;0</formula>
    </cfRule>
  </conditionalFormatting>
  <conditionalFormatting sqref="K4425">
    <cfRule type="notContainsBlanks" dxfId="5480" priority="5668">
      <formula>LEN(TRIM(K4425))&gt;0</formula>
    </cfRule>
  </conditionalFormatting>
  <conditionalFormatting sqref="M4425">
    <cfRule type="containsText" dxfId="5479" priority="5667" operator="containsText" text="Complete">
      <formula>NOT(ISERROR(SEARCH("Complete",M4425)))</formula>
    </cfRule>
  </conditionalFormatting>
  <conditionalFormatting sqref="I4426">
    <cfRule type="cellIs" dxfId="5478" priority="5666" operator="greaterThan">
      <formula>2.35</formula>
    </cfRule>
  </conditionalFormatting>
  <conditionalFormatting sqref="J4426">
    <cfRule type="notContainsBlanks" dxfId="5477" priority="5665">
      <formula>LEN(TRIM(J4426))&gt;0</formula>
    </cfRule>
  </conditionalFormatting>
  <conditionalFormatting sqref="K4426">
    <cfRule type="notContainsBlanks" dxfId="5476" priority="5664">
      <formula>LEN(TRIM(K4426))&gt;0</formula>
    </cfRule>
  </conditionalFormatting>
  <conditionalFormatting sqref="M4426">
    <cfRule type="containsText" dxfId="5475" priority="5663" operator="containsText" text="Complete">
      <formula>NOT(ISERROR(SEARCH("Complete",M4426)))</formula>
    </cfRule>
  </conditionalFormatting>
  <conditionalFormatting sqref="I4427">
    <cfRule type="cellIs" dxfId="5474" priority="5662" operator="greaterThan">
      <formula>2.35</formula>
    </cfRule>
  </conditionalFormatting>
  <conditionalFormatting sqref="J4427">
    <cfRule type="notContainsBlanks" dxfId="5473" priority="5661">
      <formula>LEN(TRIM(J4427))&gt;0</formula>
    </cfRule>
  </conditionalFormatting>
  <conditionalFormatting sqref="K4427">
    <cfRule type="notContainsBlanks" dxfId="5472" priority="5660">
      <formula>LEN(TRIM(K4427))&gt;0</formula>
    </cfRule>
  </conditionalFormatting>
  <conditionalFormatting sqref="M4427">
    <cfRule type="containsText" dxfId="5471" priority="5659" operator="containsText" text="Complete">
      <formula>NOT(ISERROR(SEARCH("Complete",M4427)))</formula>
    </cfRule>
  </conditionalFormatting>
  <conditionalFormatting sqref="I4428">
    <cfRule type="cellIs" dxfId="5470" priority="5658" operator="greaterThan">
      <formula>2.35</formula>
    </cfRule>
  </conditionalFormatting>
  <conditionalFormatting sqref="J4428">
    <cfRule type="notContainsBlanks" dxfId="5469" priority="5657">
      <formula>LEN(TRIM(J4428))&gt;0</formula>
    </cfRule>
  </conditionalFormatting>
  <conditionalFormatting sqref="K4428">
    <cfRule type="notContainsBlanks" dxfId="5468" priority="5656">
      <formula>LEN(TRIM(K4428))&gt;0</formula>
    </cfRule>
  </conditionalFormatting>
  <conditionalFormatting sqref="M4428">
    <cfRule type="containsText" dxfId="5467" priority="5655" operator="containsText" text="Complete">
      <formula>NOT(ISERROR(SEARCH("Complete",M4428)))</formula>
    </cfRule>
  </conditionalFormatting>
  <conditionalFormatting sqref="I4429">
    <cfRule type="cellIs" dxfId="5466" priority="5654" operator="greaterThan">
      <formula>2.35</formula>
    </cfRule>
  </conditionalFormatting>
  <conditionalFormatting sqref="J4429">
    <cfRule type="notContainsBlanks" dxfId="5465" priority="5653">
      <formula>LEN(TRIM(J4429))&gt;0</formula>
    </cfRule>
  </conditionalFormatting>
  <conditionalFormatting sqref="K4429">
    <cfRule type="notContainsBlanks" dxfId="5464" priority="5652">
      <formula>LEN(TRIM(K4429))&gt;0</formula>
    </cfRule>
  </conditionalFormatting>
  <conditionalFormatting sqref="M4429">
    <cfRule type="containsText" dxfId="5463" priority="5651" operator="containsText" text="Complete">
      <formula>NOT(ISERROR(SEARCH("Complete",M4429)))</formula>
    </cfRule>
  </conditionalFormatting>
  <conditionalFormatting sqref="J4430">
    <cfRule type="notContainsBlanks" dxfId="5462" priority="5649">
      <formula>LEN(TRIM(J4430))&gt;0</formula>
    </cfRule>
  </conditionalFormatting>
  <conditionalFormatting sqref="K4430">
    <cfRule type="notContainsBlanks" dxfId="5461" priority="5648">
      <formula>LEN(TRIM(K4430))&gt;0</formula>
    </cfRule>
  </conditionalFormatting>
  <conditionalFormatting sqref="M4430">
    <cfRule type="containsText" dxfId="5460" priority="5647" operator="containsText" text="Complete">
      <formula>NOT(ISERROR(SEARCH("Complete",M4430)))</formula>
    </cfRule>
  </conditionalFormatting>
  <conditionalFormatting sqref="I4430">
    <cfRule type="cellIs" dxfId="5459" priority="5646" operator="greaterThan">
      <formula>2.35</formula>
    </cfRule>
  </conditionalFormatting>
  <conditionalFormatting sqref="I4431">
    <cfRule type="cellIs" dxfId="5458" priority="5645" operator="greaterThan">
      <formula>2.35</formula>
    </cfRule>
  </conditionalFormatting>
  <conditionalFormatting sqref="J4431">
    <cfRule type="notContainsBlanks" dxfId="5457" priority="5644">
      <formula>LEN(TRIM(J4431))&gt;0</formula>
    </cfRule>
  </conditionalFormatting>
  <conditionalFormatting sqref="K4431">
    <cfRule type="notContainsBlanks" dxfId="5456" priority="5643">
      <formula>LEN(TRIM(K4431))&gt;0</formula>
    </cfRule>
  </conditionalFormatting>
  <conditionalFormatting sqref="M4431">
    <cfRule type="containsText" dxfId="5455" priority="5642" operator="containsText" text="Complete">
      <formula>NOT(ISERROR(SEARCH("Complete",M4431)))</formula>
    </cfRule>
  </conditionalFormatting>
  <conditionalFormatting sqref="I4432">
    <cfRule type="cellIs" dxfId="5454" priority="5641" operator="greaterThan">
      <formula>2.35</formula>
    </cfRule>
  </conditionalFormatting>
  <conditionalFormatting sqref="J4432">
    <cfRule type="notContainsBlanks" dxfId="5453" priority="5640">
      <formula>LEN(TRIM(J4432))&gt;0</formula>
    </cfRule>
  </conditionalFormatting>
  <conditionalFormatting sqref="K4432">
    <cfRule type="notContainsBlanks" dxfId="5452" priority="5639">
      <formula>LEN(TRIM(K4432))&gt;0</formula>
    </cfRule>
  </conditionalFormatting>
  <conditionalFormatting sqref="M4432">
    <cfRule type="containsText" dxfId="5451" priority="5638" operator="containsText" text="Complete">
      <formula>NOT(ISERROR(SEARCH("Complete",M4432)))</formula>
    </cfRule>
  </conditionalFormatting>
  <conditionalFormatting sqref="I4433">
    <cfRule type="cellIs" dxfId="5450" priority="5637" operator="greaterThan">
      <formula>2.35</formula>
    </cfRule>
  </conditionalFormatting>
  <conditionalFormatting sqref="J4433">
    <cfRule type="notContainsBlanks" dxfId="5449" priority="5636">
      <formula>LEN(TRIM(J4433))&gt;0</formula>
    </cfRule>
  </conditionalFormatting>
  <conditionalFormatting sqref="K4433">
    <cfRule type="notContainsBlanks" dxfId="5448" priority="5635">
      <formula>LEN(TRIM(K4433))&gt;0</formula>
    </cfRule>
  </conditionalFormatting>
  <conditionalFormatting sqref="M4433">
    <cfRule type="containsText" dxfId="5447" priority="5634" operator="containsText" text="Complete">
      <formula>NOT(ISERROR(SEARCH("Complete",M4433)))</formula>
    </cfRule>
  </conditionalFormatting>
  <conditionalFormatting sqref="I4434">
    <cfRule type="cellIs" dxfId="5446" priority="5633" operator="greaterThan">
      <formula>2.35</formula>
    </cfRule>
  </conditionalFormatting>
  <conditionalFormatting sqref="J4434">
    <cfRule type="notContainsBlanks" dxfId="5445" priority="5632">
      <formula>LEN(TRIM(J4434))&gt;0</formula>
    </cfRule>
  </conditionalFormatting>
  <conditionalFormatting sqref="K4434">
    <cfRule type="notContainsBlanks" dxfId="5444" priority="5631">
      <formula>LEN(TRIM(K4434))&gt;0</formula>
    </cfRule>
  </conditionalFormatting>
  <conditionalFormatting sqref="M4434">
    <cfRule type="containsText" dxfId="5443" priority="5630" operator="containsText" text="Complete">
      <formula>NOT(ISERROR(SEARCH("Complete",M4434)))</formula>
    </cfRule>
  </conditionalFormatting>
  <conditionalFormatting sqref="I4435">
    <cfRule type="cellIs" dxfId="5442" priority="5629" operator="greaterThan">
      <formula>2.35</formula>
    </cfRule>
  </conditionalFormatting>
  <conditionalFormatting sqref="J4435">
    <cfRule type="notContainsBlanks" dxfId="5441" priority="5628">
      <formula>LEN(TRIM(J4435))&gt;0</formula>
    </cfRule>
  </conditionalFormatting>
  <conditionalFormatting sqref="K4435">
    <cfRule type="notContainsBlanks" dxfId="5440" priority="5627">
      <formula>LEN(TRIM(K4435))&gt;0</formula>
    </cfRule>
  </conditionalFormatting>
  <conditionalFormatting sqref="M4435">
    <cfRule type="containsText" dxfId="5439" priority="5626" operator="containsText" text="Complete">
      <formula>NOT(ISERROR(SEARCH("Complete",M4435)))</formula>
    </cfRule>
  </conditionalFormatting>
  <conditionalFormatting sqref="I4436">
    <cfRule type="cellIs" dxfId="5438" priority="5625" operator="greaterThan">
      <formula>2.35</formula>
    </cfRule>
  </conditionalFormatting>
  <conditionalFormatting sqref="J4436">
    <cfRule type="notContainsBlanks" dxfId="5437" priority="5624">
      <formula>LEN(TRIM(J4436))&gt;0</formula>
    </cfRule>
  </conditionalFormatting>
  <conditionalFormatting sqref="K4436">
    <cfRule type="notContainsBlanks" dxfId="5436" priority="5623">
      <formula>LEN(TRIM(K4436))&gt;0</formula>
    </cfRule>
  </conditionalFormatting>
  <conditionalFormatting sqref="M4436">
    <cfRule type="containsText" dxfId="5435" priority="5622" operator="containsText" text="Complete">
      <formula>NOT(ISERROR(SEARCH("Complete",M4436)))</formula>
    </cfRule>
  </conditionalFormatting>
  <conditionalFormatting sqref="I4437">
    <cfRule type="cellIs" dxfId="5434" priority="5621" operator="greaterThan">
      <formula>2.35</formula>
    </cfRule>
  </conditionalFormatting>
  <conditionalFormatting sqref="J4437">
    <cfRule type="notContainsBlanks" dxfId="5433" priority="5620">
      <formula>LEN(TRIM(J4437))&gt;0</formula>
    </cfRule>
  </conditionalFormatting>
  <conditionalFormatting sqref="K4437">
    <cfRule type="notContainsBlanks" dxfId="5432" priority="5619">
      <formula>LEN(TRIM(K4437))&gt;0</formula>
    </cfRule>
  </conditionalFormatting>
  <conditionalFormatting sqref="M4437">
    <cfRule type="containsText" dxfId="5431" priority="5618" operator="containsText" text="Complete">
      <formula>NOT(ISERROR(SEARCH("Complete",M4437)))</formula>
    </cfRule>
  </conditionalFormatting>
  <conditionalFormatting sqref="I4438">
    <cfRule type="cellIs" dxfId="5430" priority="5617" operator="greaterThan">
      <formula>2.35</formula>
    </cfRule>
  </conditionalFormatting>
  <conditionalFormatting sqref="J4438">
    <cfRule type="notContainsBlanks" dxfId="5429" priority="5616">
      <formula>LEN(TRIM(J4438))&gt;0</formula>
    </cfRule>
  </conditionalFormatting>
  <conditionalFormatting sqref="K4438">
    <cfRule type="notContainsBlanks" dxfId="5428" priority="5615">
      <formula>LEN(TRIM(K4438))&gt;0</formula>
    </cfRule>
  </conditionalFormatting>
  <conditionalFormatting sqref="M4438">
    <cfRule type="containsText" dxfId="5427" priority="5614" operator="containsText" text="Complete">
      <formula>NOT(ISERROR(SEARCH("Complete",M4438)))</formula>
    </cfRule>
  </conditionalFormatting>
  <conditionalFormatting sqref="I4439">
    <cfRule type="cellIs" dxfId="5426" priority="5613" operator="greaterThan">
      <formula>2.35</formula>
    </cfRule>
  </conditionalFormatting>
  <conditionalFormatting sqref="J4439">
    <cfRule type="notContainsBlanks" dxfId="5425" priority="5612">
      <formula>LEN(TRIM(J4439))&gt;0</formula>
    </cfRule>
  </conditionalFormatting>
  <conditionalFormatting sqref="K4439">
    <cfRule type="notContainsBlanks" dxfId="5424" priority="5611">
      <formula>LEN(TRIM(K4439))&gt;0</formula>
    </cfRule>
  </conditionalFormatting>
  <conditionalFormatting sqref="M4439">
    <cfRule type="containsText" dxfId="5423" priority="5610" operator="containsText" text="Complete">
      <formula>NOT(ISERROR(SEARCH("Complete",M4439)))</formula>
    </cfRule>
  </conditionalFormatting>
  <conditionalFormatting sqref="I4440">
    <cfRule type="cellIs" dxfId="5422" priority="5609" operator="greaterThan">
      <formula>2.35</formula>
    </cfRule>
  </conditionalFormatting>
  <conditionalFormatting sqref="J4440">
    <cfRule type="notContainsBlanks" dxfId="5421" priority="5608">
      <formula>LEN(TRIM(J4440))&gt;0</formula>
    </cfRule>
  </conditionalFormatting>
  <conditionalFormatting sqref="K4440">
    <cfRule type="notContainsBlanks" dxfId="5420" priority="5607">
      <formula>LEN(TRIM(K4440))&gt;0</formula>
    </cfRule>
  </conditionalFormatting>
  <conditionalFormatting sqref="M4440">
    <cfRule type="containsText" dxfId="5419" priority="5606" operator="containsText" text="Complete">
      <formula>NOT(ISERROR(SEARCH("Complete",M4440)))</formula>
    </cfRule>
  </conditionalFormatting>
  <conditionalFormatting sqref="I4441">
    <cfRule type="cellIs" dxfId="5418" priority="5605" operator="greaterThan">
      <formula>2.35</formula>
    </cfRule>
  </conditionalFormatting>
  <conditionalFormatting sqref="J4441">
    <cfRule type="notContainsBlanks" dxfId="5417" priority="5604">
      <formula>LEN(TRIM(J4441))&gt;0</formula>
    </cfRule>
  </conditionalFormatting>
  <conditionalFormatting sqref="K4441">
    <cfRule type="notContainsBlanks" dxfId="5416" priority="5603">
      <formula>LEN(TRIM(K4441))&gt;0</formula>
    </cfRule>
  </conditionalFormatting>
  <conditionalFormatting sqref="M4441">
    <cfRule type="containsText" dxfId="5415" priority="5602" operator="containsText" text="Complete">
      <formula>NOT(ISERROR(SEARCH("Complete",M4441)))</formula>
    </cfRule>
  </conditionalFormatting>
  <conditionalFormatting sqref="I4442">
    <cfRule type="cellIs" dxfId="5414" priority="5601" operator="greaterThan">
      <formula>2.35</formula>
    </cfRule>
  </conditionalFormatting>
  <conditionalFormatting sqref="J4442">
    <cfRule type="notContainsBlanks" dxfId="5413" priority="5600">
      <formula>LEN(TRIM(J4442))&gt;0</formula>
    </cfRule>
  </conditionalFormatting>
  <conditionalFormatting sqref="K4442">
    <cfRule type="notContainsBlanks" dxfId="5412" priority="5599">
      <formula>LEN(TRIM(K4442))&gt;0</formula>
    </cfRule>
  </conditionalFormatting>
  <conditionalFormatting sqref="M4442">
    <cfRule type="containsText" dxfId="5411" priority="5598" operator="containsText" text="Complete">
      <formula>NOT(ISERROR(SEARCH("Complete",M4442)))</formula>
    </cfRule>
  </conditionalFormatting>
  <conditionalFormatting sqref="I4443">
    <cfRule type="cellIs" dxfId="5410" priority="5597" operator="greaterThan">
      <formula>2.35</formula>
    </cfRule>
  </conditionalFormatting>
  <conditionalFormatting sqref="J4443">
    <cfRule type="notContainsBlanks" dxfId="5409" priority="5596">
      <formula>LEN(TRIM(J4443))&gt;0</formula>
    </cfRule>
  </conditionalFormatting>
  <conditionalFormatting sqref="K4443">
    <cfRule type="notContainsBlanks" dxfId="5408" priority="5595">
      <formula>LEN(TRIM(K4443))&gt;0</formula>
    </cfRule>
  </conditionalFormatting>
  <conditionalFormatting sqref="M4443">
    <cfRule type="containsText" dxfId="5407" priority="5594" operator="containsText" text="Complete">
      <formula>NOT(ISERROR(SEARCH("Complete",M4443)))</formula>
    </cfRule>
  </conditionalFormatting>
  <conditionalFormatting sqref="I4444">
    <cfRule type="cellIs" dxfId="5406" priority="5593" operator="greaterThan">
      <formula>2.35</formula>
    </cfRule>
  </conditionalFormatting>
  <conditionalFormatting sqref="J4444">
    <cfRule type="notContainsBlanks" dxfId="5405" priority="5592">
      <formula>LEN(TRIM(J4444))&gt;0</formula>
    </cfRule>
  </conditionalFormatting>
  <conditionalFormatting sqref="K4444">
    <cfRule type="notContainsBlanks" dxfId="5404" priority="5591">
      <formula>LEN(TRIM(K4444))&gt;0</formula>
    </cfRule>
  </conditionalFormatting>
  <conditionalFormatting sqref="M4444">
    <cfRule type="containsText" dxfId="5403" priority="5590" operator="containsText" text="Complete">
      <formula>NOT(ISERROR(SEARCH("Complete",M4444)))</formula>
    </cfRule>
  </conditionalFormatting>
  <conditionalFormatting sqref="I4445">
    <cfRule type="cellIs" dxfId="5402" priority="5589" operator="greaterThan">
      <formula>2.35</formula>
    </cfRule>
  </conditionalFormatting>
  <conditionalFormatting sqref="J4445">
    <cfRule type="notContainsBlanks" dxfId="5401" priority="5588">
      <formula>LEN(TRIM(J4445))&gt;0</formula>
    </cfRule>
  </conditionalFormatting>
  <conditionalFormatting sqref="K4445">
    <cfRule type="notContainsBlanks" dxfId="5400" priority="5587">
      <formula>LEN(TRIM(K4445))&gt;0</formula>
    </cfRule>
  </conditionalFormatting>
  <conditionalFormatting sqref="M4445">
    <cfRule type="containsText" dxfId="5399" priority="5586" operator="containsText" text="Complete">
      <formula>NOT(ISERROR(SEARCH("Complete",M4445)))</formula>
    </cfRule>
  </conditionalFormatting>
  <conditionalFormatting sqref="I4446">
    <cfRule type="cellIs" dxfId="5398" priority="5585" operator="greaterThan">
      <formula>2.35</formula>
    </cfRule>
  </conditionalFormatting>
  <conditionalFormatting sqref="J4446">
    <cfRule type="notContainsBlanks" dxfId="5397" priority="5584">
      <formula>LEN(TRIM(J4446))&gt;0</formula>
    </cfRule>
  </conditionalFormatting>
  <conditionalFormatting sqref="K4446">
    <cfRule type="notContainsBlanks" dxfId="5396" priority="5583">
      <formula>LEN(TRIM(K4446))&gt;0</formula>
    </cfRule>
  </conditionalFormatting>
  <conditionalFormatting sqref="M4446">
    <cfRule type="containsText" dxfId="5395" priority="5582" operator="containsText" text="Complete">
      <formula>NOT(ISERROR(SEARCH("Complete",M4446)))</formula>
    </cfRule>
  </conditionalFormatting>
  <conditionalFormatting sqref="I4447">
    <cfRule type="cellIs" dxfId="5394" priority="5581" operator="greaterThan">
      <formula>2.35</formula>
    </cfRule>
  </conditionalFormatting>
  <conditionalFormatting sqref="J4447">
    <cfRule type="notContainsBlanks" dxfId="5393" priority="5580">
      <formula>LEN(TRIM(J4447))&gt;0</formula>
    </cfRule>
  </conditionalFormatting>
  <conditionalFormatting sqref="K4447">
    <cfRule type="notContainsBlanks" dxfId="5392" priority="5579">
      <formula>LEN(TRIM(K4447))&gt;0</formula>
    </cfRule>
  </conditionalFormatting>
  <conditionalFormatting sqref="M4447">
    <cfRule type="containsText" dxfId="5391" priority="5578" operator="containsText" text="Complete">
      <formula>NOT(ISERROR(SEARCH("Complete",M4447)))</formula>
    </cfRule>
  </conditionalFormatting>
  <conditionalFormatting sqref="I4448">
    <cfRule type="cellIs" dxfId="5390" priority="5577" operator="greaterThan">
      <formula>2.35</formula>
    </cfRule>
  </conditionalFormatting>
  <conditionalFormatting sqref="J4448">
    <cfRule type="notContainsBlanks" dxfId="5389" priority="5576">
      <formula>LEN(TRIM(J4448))&gt;0</formula>
    </cfRule>
  </conditionalFormatting>
  <conditionalFormatting sqref="K4448">
    <cfRule type="notContainsBlanks" dxfId="5388" priority="5575">
      <formula>LEN(TRIM(K4448))&gt;0</formula>
    </cfRule>
  </conditionalFormatting>
  <conditionalFormatting sqref="M4448">
    <cfRule type="containsText" dxfId="5387" priority="5574" operator="containsText" text="Complete">
      <formula>NOT(ISERROR(SEARCH("Complete",M4448)))</formula>
    </cfRule>
  </conditionalFormatting>
  <conditionalFormatting sqref="I4449">
    <cfRule type="cellIs" dxfId="5386" priority="5573" operator="greaterThan">
      <formula>2.35</formula>
    </cfRule>
  </conditionalFormatting>
  <conditionalFormatting sqref="J4449">
    <cfRule type="notContainsBlanks" dxfId="5385" priority="5572">
      <formula>LEN(TRIM(J4449))&gt;0</formula>
    </cfRule>
  </conditionalFormatting>
  <conditionalFormatting sqref="K4449">
    <cfRule type="notContainsBlanks" dxfId="5384" priority="5571">
      <formula>LEN(TRIM(K4449))&gt;0</formula>
    </cfRule>
  </conditionalFormatting>
  <conditionalFormatting sqref="M4449">
    <cfRule type="containsText" dxfId="5383" priority="5570" operator="containsText" text="Complete">
      <formula>NOT(ISERROR(SEARCH("Complete",M4449)))</formula>
    </cfRule>
  </conditionalFormatting>
  <conditionalFormatting sqref="I4450">
    <cfRule type="cellIs" dxfId="5382" priority="5569" operator="greaterThan">
      <formula>2.35</formula>
    </cfRule>
  </conditionalFormatting>
  <conditionalFormatting sqref="J4450">
    <cfRule type="notContainsBlanks" dxfId="5381" priority="5568">
      <formula>LEN(TRIM(J4450))&gt;0</formula>
    </cfRule>
  </conditionalFormatting>
  <conditionalFormatting sqref="K4450">
    <cfRule type="notContainsBlanks" dxfId="5380" priority="5567">
      <formula>LEN(TRIM(K4450))&gt;0</formula>
    </cfRule>
  </conditionalFormatting>
  <conditionalFormatting sqref="M4450">
    <cfRule type="containsText" dxfId="5379" priority="5566" operator="containsText" text="Complete">
      <formula>NOT(ISERROR(SEARCH("Complete",M4450)))</formula>
    </cfRule>
  </conditionalFormatting>
  <conditionalFormatting sqref="I4451">
    <cfRule type="cellIs" dxfId="5378" priority="5565" operator="greaterThan">
      <formula>2.35</formula>
    </cfRule>
  </conditionalFormatting>
  <conditionalFormatting sqref="J4451">
    <cfRule type="notContainsBlanks" dxfId="5377" priority="5564">
      <formula>LEN(TRIM(J4451))&gt;0</formula>
    </cfRule>
  </conditionalFormatting>
  <conditionalFormatting sqref="K4451">
    <cfRule type="notContainsBlanks" dxfId="5376" priority="5563">
      <formula>LEN(TRIM(K4451))&gt;0</formula>
    </cfRule>
  </conditionalFormatting>
  <conditionalFormatting sqref="M4451">
    <cfRule type="containsText" dxfId="5375" priority="5562" operator="containsText" text="Complete">
      <formula>NOT(ISERROR(SEARCH("Complete",M4451)))</formula>
    </cfRule>
  </conditionalFormatting>
  <conditionalFormatting sqref="I4452">
    <cfRule type="cellIs" dxfId="5374" priority="5561" operator="greaterThan">
      <formula>2.35</formula>
    </cfRule>
  </conditionalFormatting>
  <conditionalFormatting sqref="J4452">
    <cfRule type="notContainsBlanks" dxfId="5373" priority="5560">
      <formula>LEN(TRIM(J4452))&gt;0</formula>
    </cfRule>
  </conditionalFormatting>
  <conditionalFormatting sqref="K4452">
    <cfRule type="notContainsBlanks" dxfId="5372" priority="5559">
      <formula>LEN(TRIM(K4452))&gt;0</formula>
    </cfRule>
  </conditionalFormatting>
  <conditionalFormatting sqref="M4452">
    <cfRule type="containsText" dxfId="5371" priority="5558" operator="containsText" text="Complete">
      <formula>NOT(ISERROR(SEARCH("Complete",M4452)))</formula>
    </cfRule>
  </conditionalFormatting>
  <conditionalFormatting sqref="I4453">
    <cfRule type="cellIs" dxfId="5370" priority="5557" operator="greaterThan">
      <formula>2.35</formula>
    </cfRule>
  </conditionalFormatting>
  <conditionalFormatting sqref="J4453">
    <cfRule type="notContainsBlanks" dxfId="5369" priority="5556">
      <formula>LEN(TRIM(J4453))&gt;0</formula>
    </cfRule>
  </conditionalFormatting>
  <conditionalFormatting sqref="K4453">
    <cfRule type="notContainsBlanks" dxfId="5368" priority="5555">
      <formula>LEN(TRIM(K4453))&gt;0</formula>
    </cfRule>
  </conditionalFormatting>
  <conditionalFormatting sqref="M4453">
    <cfRule type="containsText" dxfId="5367" priority="5554" operator="containsText" text="Complete">
      <formula>NOT(ISERROR(SEARCH("Complete",M4453)))</formula>
    </cfRule>
  </conditionalFormatting>
  <conditionalFormatting sqref="I4454">
    <cfRule type="cellIs" dxfId="5366" priority="5553" operator="greaterThan">
      <formula>2.35</formula>
    </cfRule>
  </conditionalFormatting>
  <conditionalFormatting sqref="J4454">
    <cfRule type="notContainsBlanks" dxfId="5365" priority="5552">
      <formula>LEN(TRIM(J4454))&gt;0</formula>
    </cfRule>
  </conditionalFormatting>
  <conditionalFormatting sqref="K4454">
    <cfRule type="notContainsBlanks" dxfId="5364" priority="5551">
      <formula>LEN(TRIM(K4454))&gt;0</formula>
    </cfRule>
  </conditionalFormatting>
  <conditionalFormatting sqref="M4454">
    <cfRule type="containsText" dxfId="5363" priority="5550" operator="containsText" text="Complete">
      <formula>NOT(ISERROR(SEARCH("Complete",M4454)))</formula>
    </cfRule>
  </conditionalFormatting>
  <conditionalFormatting sqref="I4455">
    <cfRule type="cellIs" dxfId="5362" priority="5549" operator="greaterThan">
      <formula>2.35</formula>
    </cfRule>
  </conditionalFormatting>
  <conditionalFormatting sqref="J4455">
    <cfRule type="notContainsBlanks" dxfId="5361" priority="5548">
      <formula>LEN(TRIM(J4455))&gt;0</formula>
    </cfRule>
  </conditionalFormatting>
  <conditionalFormatting sqref="K4455">
    <cfRule type="notContainsBlanks" dxfId="5360" priority="5547">
      <formula>LEN(TRIM(K4455))&gt;0</formula>
    </cfRule>
  </conditionalFormatting>
  <conditionalFormatting sqref="M4455">
    <cfRule type="containsText" dxfId="5359" priority="5546" operator="containsText" text="Complete">
      <formula>NOT(ISERROR(SEARCH("Complete",M4455)))</formula>
    </cfRule>
  </conditionalFormatting>
  <conditionalFormatting sqref="I4456">
    <cfRule type="cellIs" dxfId="5358" priority="5545" operator="greaterThan">
      <formula>2.35</formula>
    </cfRule>
  </conditionalFormatting>
  <conditionalFormatting sqref="J4456">
    <cfRule type="notContainsBlanks" dxfId="5357" priority="5544">
      <formula>LEN(TRIM(J4456))&gt;0</formula>
    </cfRule>
  </conditionalFormatting>
  <conditionalFormatting sqref="K4456">
    <cfRule type="notContainsBlanks" dxfId="5356" priority="5543">
      <formula>LEN(TRIM(K4456))&gt;0</formula>
    </cfRule>
  </conditionalFormatting>
  <conditionalFormatting sqref="M4456">
    <cfRule type="containsText" dxfId="5355" priority="5542" operator="containsText" text="Complete">
      <formula>NOT(ISERROR(SEARCH("Complete",M4456)))</formula>
    </cfRule>
  </conditionalFormatting>
  <conditionalFormatting sqref="I4457">
    <cfRule type="cellIs" dxfId="5354" priority="5541" operator="greaterThan">
      <formula>2.35</formula>
    </cfRule>
  </conditionalFormatting>
  <conditionalFormatting sqref="J4457">
    <cfRule type="notContainsBlanks" dxfId="5353" priority="5540">
      <formula>LEN(TRIM(J4457))&gt;0</formula>
    </cfRule>
  </conditionalFormatting>
  <conditionalFormatting sqref="K4457">
    <cfRule type="notContainsBlanks" dxfId="5352" priority="5539">
      <formula>LEN(TRIM(K4457))&gt;0</formula>
    </cfRule>
  </conditionalFormatting>
  <conditionalFormatting sqref="M4457">
    <cfRule type="containsText" dxfId="5351" priority="5538" operator="containsText" text="Complete">
      <formula>NOT(ISERROR(SEARCH("Complete",M4457)))</formula>
    </cfRule>
  </conditionalFormatting>
  <conditionalFormatting sqref="I4458">
    <cfRule type="cellIs" dxfId="5350" priority="5537" operator="greaterThan">
      <formula>2.35</formula>
    </cfRule>
  </conditionalFormatting>
  <conditionalFormatting sqref="J4458">
    <cfRule type="notContainsBlanks" dxfId="5349" priority="5536">
      <formula>LEN(TRIM(J4458))&gt;0</formula>
    </cfRule>
  </conditionalFormatting>
  <conditionalFormatting sqref="K4458">
    <cfRule type="notContainsBlanks" dxfId="5348" priority="5535">
      <formula>LEN(TRIM(K4458))&gt;0</formula>
    </cfRule>
  </conditionalFormatting>
  <conditionalFormatting sqref="M4458">
    <cfRule type="containsText" dxfId="5347" priority="5534" operator="containsText" text="Complete">
      <formula>NOT(ISERROR(SEARCH("Complete",M4458)))</formula>
    </cfRule>
  </conditionalFormatting>
  <conditionalFormatting sqref="I4459">
    <cfRule type="cellIs" dxfId="5346" priority="5533" operator="greaterThan">
      <formula>2.35</formula>
    </cfRule>
  </conditionalFormatting>
  <conditionalFormatting sqref="J4459">
    <cfRule type="notContainsBlanks" dxfId="5345" priority="5532">
      <formula>LEN(TRIM(J4459))&gt;0</formula>
    </cfRule>
  </conditionalFormatting>
  <conditionalFormatting sqref="K4459">
    <cfRule type="notContainsBlanks" dxfId="5344" priority="5531">
      <formula>LEN(TRIM(K4459))&gt;0</formula>
    </cfRule>
  </conditionalFormatting>
  <conditionalFormatting sqref="M4459">
    <cfRule type="containsText" dxfId="5343" priority="5530" operator="containsText" text="Complete">
      <formula>NOT(ISERROR(SEARCH("Complete",M4459)))</formula>
    </cfRule>
  </conditionalFormatting>
  <conditionalFormatting sqref="I4460">
    <cfRule type="cellIs" dxfId="5342" priority="5529" operator="greaterThan">
      <formula>2.35</formula>
    </cfRule>
  </conditionalFormatting>
  <conditionalFormatting sqref="J4460">
    <cfRule type="notContainsBlanks" dxfId="5341" priority="5528">
      <formula>LEN(TRIM(J4460))&gt;0</formula>
    </cfRule>
  </conditionalFormatting>
  <conditionalFormatting sqref="K4460">
    <cfRule type="notContainsBlanks" dxfId="5340" priority="5527">
      <formula>LEN(TRIM(K4460))&gt;0</formula>
    </cfRule>
  </conditionalFormatting>
  <conditionalFormatting sqref="M4460">
    <cfRule type="containsText" dxfId="5339" priority="5526" operator="containsText" text="Complete">
      <formula>NOT(ISERROR(SEARCH("Complete",M4460)))</formula>
    </cfRule>
  </conditionalFormatting>
  <conditionalFormatting sqref="I4461">
    <cfRule type="cellIs" dxfId="5338" priority="5525" operator="greaterThan">
      <formula>2.35</formula>
    </cfRule>
  </conditionalFormatting>
  <conditionalFormatting sqref="J4461">
    <cfRule type="notContainsBlanks" dxfId="5337" priority="5524">
      <formula>LEN(TRIM(J4461))&gt;0</formula>
    </cfRule>
  </conditionalFormatting>
  <conditionalFormatting sqref="K4461">
    <cfRule type="notContainsBlanks" dxfId="5336" priority="5523">
      <formula>LEN(TRIM(K4461))&gt;0</formula>
    </cfRule>
  </conditionalFormatting>
  <conditionalFormatting sqref="M4461">
    <cfRule type="containsText" dxfId="5335" priority="5522" operator="containsText" text="Complete">
      <formula>NOT(ISERROR(SEARCH("Complete",M4461)))</formula>
    </cfRule>
  </conditionalFormatting>
  <conditionalFormatting sqref="I4462">
    <cfRule type="cellIs" dxfId="5334" priority="5521" operator="greaterThan">
      <formula>2.35</formula>
    </cfRule>
  </conditionalFormatting>
  <conditionalFormatting sqref="J4462">
    <cfRule type="notContainsBlanks" dxfId="5333" priority="5520">
      <formula>LEN(TRIM(J4462))&gt;0</formula>
    </cfRule>
  </conditionalFormatting>
  <conditionalFormatting sqref="K4462">
    <cfRule type="notContainsBlanks" dxfId="5332" priority="5519">
      <formula>LEN(TRIM(K4462))&gt;0</formula>
    </cfRule>
  </conditionalFormatting>
  <conditionalFormatting sqref="M4462">
    <cfRule type="containsText" dxfId="5331" priority="5518" operator="containsText" text="Complete">
      <formula>NOT(ISERROR(SEARCH("Complete",M4462)))</formula>
    </cfRule>
  </conditionalFormatting>
  <conditionalFormatting sqref="I4463">
    <cfRule type="cellIs" dxfId="5330" priority="5517" operator="greaterThan">
      <formula>2.35</formula>
    </cfRule>
  </conditionalFormatting>
  <conditionalFormatting sqref="J4463">
    <cfRule type="notContainsBlanks" dxfId="5329" priority="5516">
      <formula>LEN(TRIM(J4463))&gt;0</formula>
    </cfRule>
  </conditionalFormatting>
  <conditionalFormatting sqref="K4463">
    <cfRule type="notContainsBlanks" dxfId="5328" priority="5515">
      <formula>LEN(TRIM(K4463))&gt;0</formula>
    </cfRule>
  </conditionalFormatting>
  <conditionalFormatting sqref="M4463">
    <cfRule type="containsText" dxfId="5327" priority="5514" operator="containsText" text="Complete">
      <formula>NOT(ISERROR(SEARCH("Complete",M4463)))</formula>
    </cfRule>
  </conditionalFormatting>
  <conditionalFormatting sqref="I4464">
    <cfRule type="cellIs" dxfId="5326" priority="5513" operator="greaterThan">
      <formula>2.35</formula>
    </cfRule>
  </conditionalFormatting>
  <conditionalFormatting sqref="J4464">
    <cfRule type="notContainsBlanks" dxfId="5325" priority="5512">
      <formula>LEN(TRIM(J4464))&gt;0</formula>
    </cfRule>
  </conditionalFormatting>
  <conditionalFormatting sqref="K4464">
    <cfRule type="notContainsBlanks" dxfId="5324" priority="5511">
      <formula>LEN(TRIM(K4464))&gt;0</formula>
    </cfRule>
  </conditionalFormatting>
  <conditionalFormatting sqref="M4464">
    <cfRule type="containsText" dxfId="5323" priority="5510" operator="containsText" text="Complete">
      <formula>NOT(ISERROR(SEARCH("Complete",M4464)))</formula>
    </cfRule>
  </conditionalFormatting>
  <conditionalFormatting sqref="I4465">
    <cfRule type="cellIs" dxfId="5322" priority="5509" operator="greaterThan">
      <formula>2.35</formula>
    </cfRule>
  </conditionalFormatting>
  <conditionalFormatting sqref="J4465">
    <cfRule type="notContainsBlanks" dxfId="5321" priority="5508">
      <formula>LEN(TRIM(J4465))&gt;0</formula>
    </cfRule>
  </conditionalFormatting>
  <conditionalFormatting sqref="K4465">
    <cfRule type="notContainsBlanks" dxfId="5320" priority="5507">
      <formula>LEN(TRIM(K4465))&gt;0</formula>
    </cfRule>
  </conditionalFormatting>
  <conditionalFormatting sqref="M4465">
    <cfRule type="containsText" dxfId="5319" priority="5506" operator="containsText" text="Complete">
      <formula>NOT(ISERROR(SEARCH("Complete",M4465)))</formula>
    </cfRule>
  </conditionalFormatting>
  <conditionalFormatting sqref="I4466">
    <cfRule type="cellIs" dxfId="5318" priority="5505" operator="greaterThan">
      <formula>2.35</formula>
    </cfRule>
  </conditionalFormatting>
  <conditionalFormatting sqref="J4466">
    <cfRule type="notContainsBlanks" dxfId="5317" priority="5504">
      <formula>LEN(TRIM(J4466))&gt;0</formula>
    </cfRule>
  </conditionalFormatting>
  <conditionalFormatting sqref="K4466">
    <cfRule type="notContainsBlanks" dxfId="5316" priority="5503">
      <formula>LEN(TRIM(K4466))&gt;0</formula>
    </cfRule>
  </conditionalFormatting>
  <conditionalFormatting sqref="M4466">
    <cfRule type="containsText" dxfId="5315" priority="5502" operator="containsText" text="Complete">
      <formula>NOT(ISERROR(SEARCH("Complete",M4466)))</formula>
    </cfRule>
  </conditionalFormatting>
  <conditionalFormatting sqref="I4467">
    <cfRule type="cellIs" dxfId="5314" priority="5501" operator="greaterThan">
      <formula>2.35</formula>
    </cfRule>
  </conditionalFormatting>
  <conditionalFormatting sqref="J4467">
    <cfRule type="notContainsBlanks" dxfId="5313" priority="5500">
      <formula>LEN(TRIM(J4467))&gt;0</formula>
    </cfRule>
  </conditionalFormatting>
  <conditionalFormatting sqref="K4467">
    <cfRule type="notContainsBlanks" dxfId="5312" priority="5499">
      <formula>LEN(TRIM(K4467))&gt;0</formula>
    </cfRule>
  </conditionalFormatting>
  <conditionalFormatting sqref="M4467">
    <cfRule type="containsText" dxfId="5311" priority="5498" operator="containsText" text="Complete">
      <formula>NOT(ISERROR(SEARCH("Complete",M4467)))</formula>
    </cfRule>
  </conditionalFormatting>
  <conditionalFormatting sqref="I4468">
    <cfRule type="cellIs" dxfId="5310" priority="5497" operator="greaterThan">
      <formula>2.35</formula>
    </cfRule>
  </conditionalFormatting>
  <conditionalFormatting sqref="J4468">
    <cfRule type="notContainsBlanks" dxfId="5309" priority="5496">
      <formula>LEN(TRIM(J4468))&gt;0</formula>
    </cfRule>
  </conditionalFormatting>
  <conditionalFormatting sqref="K4468">
    <cfRule type="notContainsBlanks" dxfId="5308" priority="5495">
      <formula>LEN(TRIM(K4468))&gt;0</formula>
    </cfRule>
  </conditionalFormatting>
  <conditionalFormatting sqref="M4468">
    <cfRule type="containsText" dxfId="5307" priority="5494" operator="containsText" text="Complete">
      <formula>NOT(ISERROR(SEARCH("Complete",M4468)))</formula>
    </cfRule>
  </conditionalFormatting>
  <conditionalFormatting sqref="I4469">
    <cfRule type="cellIs" dxfId="5306" priority="5493" operator="greaterThan">
      <formula>2.35</formula>
    </cfRule>
  </conditionalFormatting>
  <conditionalFormatting sqref="J4469">
    <cfRule type="notContainsBlanks" dxfId="5305" priority="5492">
      <formula>LEN(TRIM(J4469))&gt;0</formula>
    </cfRule>
  </conditionalFormatting>
  <conditionalFormatting sqref="K4469">
    <cfRule type="notContainsBlanks" dxfId="5304" priority="5491">
      <formula>LEN(TRIM(K4469))&gt;0</formula>
    </cfRule>
  </conditionalFormatting>
  <conditionalFormatting sqref="M4469">
    <cfRule type="containsText" dxfId="5303" priority="5490" operator="containsText" text="Complete">
      <formula>NOT(ISERROR(SEARCH("Complete",M4469)))</formula>
    </cfRule>
  </conditionalFormatting>
  <conditionalFormatting sqref="I4470">
    <cfRule type="cellIs" dxfId="5302" priority="5489" operator="greaterThan">
      <formula>2.35</formula>
    </cfRule>
  </conditionalFormatting>
  <conditionalFormatting sqref="J4470">
    <cfRule type="notContainsBlanks" dxfId="5301" priority="5488">
      <formula>LEN(TRIM(J4470))&gt;0</formula>
    </cfRule>
  </conditionalFormatting>
  <conditionalFormatting sqref="K4470">
    <cfRule type="notContainsBlanks" dxfId="5300" priority="5487">
      <formula>LEN(TRIM(K4470))&gt;0</formula>
    </cfRule>
  </conditionalFormatting>
  <conditionalFormatting sqref="M4470">
    <cfRule type="containsText" dxfId="5299" priority="5486" operator="containsText" text="Complete">
      <formula>NOT(ISERROR(SEARCH("Complete",M4470)))</formula>
    </cfRule>
  </conditionalFormatting>
  <conditionalFormatting sqref="I4471">
    <cfRule type="cellIs" dxfId="5298" priority="5485" operator="greaterThan">
      <formula>2.35</formula>
    </cfRule>
  </conditionalFormatting>
  <conditionalFormatting sqref="J4471">
    <cfRule type="notContainsBlanks" dxfId="5297" priority="5484">
      <formula>LEN(TRIM(J4471))&gt;0</formula>
    </cfRule>
  </conditionalFormatting>
  <conditionalFormatting sqref="K4471">
    <cfRule type="notContainsBlanks" dxfId="5296" priority="5483">
      <formula>LEN(TRIM(K4471))&gt;0</formula>
    </cfRule>
  </conditionalFormatting>
  <conditionalFormatting sqref="M4471">
    <cfRule type="containsText" dxfId="5295" priority="5482" operator="containsText" text="Complete">
      <formula>NOT(ISERROR(SEARCH("Complete",M4471)))</formula>
    </cfRule>
  </conditionalFormatting>
  <conditionalFormatting sqref="I4472">
    <cfRule type="cellIs" dxfId="5294" priority="5481" operator="greaterThan">
      <formula>2.35</formula>
    </cfRule>
  </conditionalFormatting>
  <conditionalFormatting sqref="J4472">
    <cfRule type="notContainsBlanks" dxfId="5293" priority="5480">
      <formula>LEN(TRIM(J4472))&gt;0</formula>
    </cfRule>
  </conditionalFormatting>
  <conditionalFormatting sqref="K4472">
    <cfRule type="notContainsBlanks" dxfId="5292" priority="5479">
      <formula>LEN(TRIM(K4472))&gt;0</formula>
    </cfRule>
  </conditionalFormatting>
  <conditionalFormatting sqref="M4472">
    <cfRule type="containsText" dxfId="5291" priority="5478" operator="containsText" text="Complete">
      <formula>NOT(ISERROR(SEARCH("Complete",M4472)))</formula>
    </cfRule>
  </conditionalFormatting>
  <conditionalFormatting sqref="I4473">
    <cfRule type="cellIs" dxfId="5290" priority="5477" operator="greaterThan">
      <formula>2.35</formula>
    </cfRule>
  </conditionalFormatting>
  <conditionalFormatting sqref="J4473">
    <cfRule type="notContainsBlanks" dxfId="5289" priority="5476">
      <formula>LEN(TRIM(J4473))&gt;0</formula>
    </cfRule>
  </conditionalFormatting>
  <conditionalFormatting sqref="K4473">
    <cfRule type="notContainsBlanks" dxfId="5288" priority="5475">
      <formula>LEN(TRIM(K4473))&gt;0</formula>
    </cfRule>
  </conditionalFormatting>
  <conditionalFormatting sqref="M4473">
    <cfRule type="containsText" dxfId="5287" priority="5474" operator="containsText" text="Complete">
      <formula>NOT(ISERROR(SEARCH("Complete",M4473)))</formula>
    </cfRule>
  </conditionalFormatting>
  <conditionalFormatting sqref="I4474">
    <cfRule type="cellIs" dxfId="5286" priority="5473" operator="greaterThan">
      <formula>2.35</formula>
    </cfRule>
  </conditionalFormatting>
  <conditionalFormatting sqref="J4474">
    <cfRule type="notContainsBlanks" dxfId="5285" priority="5472">
      <formula>LEN(TRIM(J4474))&gt;0</formula>
    </cfRule>
  </conditionalFormatting>
  <conditionalFormatting sqref="K4474">
    <cfRule type="notContainsBlanks" dxfId="5284" priority="5471">
      <formula>LEN(TRIM(K4474))&gt;0</formula>
    </cfRule>
  </conditionalFormatting>
  <conditionalFormatting sqref="M4474">
    <cfRule type="containsText" dxfId="5283" priority="5470" operator="containsText" text="Complete">
      <formula>NOT(ISERROR(SEARCH("Complete",M4474)))</formula>
    </cfRule>
  </conditionalFormatting>
  <conditionalFormatting sqref="I4475">
    <cfRule type="cellIs" dxfId="5282" priority="5469" operator="greaterThan">
      <formula>2.35</formula>
    </cfRule>
  </conditionalFormatting>
  <conditionalFormatting sqref="J4475">
    <cfRule type="notContainsBlanks" dxfId="5281" priority="5468">
      <formula>LEN(TRIM(J4475))&gt;0</formula>
    </cfRule>
  </conditionalFormatting>
  <conditionalFormatting sqref="K4475">
    <cfRule type="notContainsBlanks" dxfId="5280" priority="5467">
      <formula>LEN(TRIM(K4475))&gt;0</formula>
    </cfRule>
  </conditionalFormatting>
  <conditionalFormatting sqref="M4475">
    <cfRule type="containsText" dxfId="5279" priority="5466" operator="containsText" text="Complete">
      <formula>NOT(ISERROR(SEARCH("Complete",M4475)))</formula>
    </cfRule>
  </conditionalFormatting>
  <conditionalFormatting sqref="I4476">
    <cfRule type="cellIs" dxfId="5278" priority="5465" operator="greaterThan">
      <formula>2.35</formula>
    </cfRule>
  </conditionalFormatting>
  <conditionalFormatting sqref="J4476">
    <cfRule type="notContainsBlanks" dxfId="5277" priority="5464">
      <formula>LEN(TRIM(J4476))&gt;0</formula>
    </cfRule>
  </conditionalFormatting>
  <conditionalFormatting sqref="K4476">
    <cfRule type="notContainsBlanks" dxfId="5276" priority="5463">
      <formula>LEN(TRIM(K4476))&gt;0</formula>
    </cfRule>
  </conditionalFormatting>
  <conditionalFormatting sqref="M4476">
    <cfRule type="containsText" dxfId="5275" priority="5462" operator="containsText" text="Complete">
      <formula>NOT(ISERROR(SEARCH("Complete",M4476)))</formula>
    </cfRule>
  </conditionalFormatting>
  <conditionalFormatting sqref="I4477">
    <cfRule type="cellIs" dxfId="5274" priority="5461" operator="greaterThan">
      <formula>2.35</formula>
    </cfRule>
  </conditionalFormatting>
  <conditionalFormatting sqref="J4477">
    <cfRule type="notContainsBlanks" dxfId="5273" priority="5460">
      <formula>LEN(TRIM(J4477))&gt;0</formula>
    </cfRule>
  </conditionalFormatting>
  <conditionalFormatting sqref="K4477">
    <cfRule type="notContainsBlanks" dxfId="5272" priority="5459">
      <formula>LEN(TRIM(K4477))&gt;0</formula>
    </cfRule>
  </conditionalFormatting>
  <conditionalFormatting sqref="M4477">
    <cfRule type="containsText" dxfId="5271" priority="5458" operator="containsText" text="Complete">
      <formula>NOT(ISERROR(SEARCH("Complete",M4477)))</formula>
    </cfRule>
  </conditionalFormatting>
  <conditionalFormatting sqref="I4478">
    <cfRule type="cellIs" dxfId="5270" priority="5457" operator="greaterThan">
      <formula>2.35</formula>
    </cfRule>
  </conditionalFormatting>
  <conditionalFormatting sqref="J4478">
    <cfRule type="notContainsBlanks" dxfId="5269" priority="5456">
      <formula>LEN(TRIM(J4478))&gt;0</formula>
    </cfRule>
  </conditionalFormatting>
  <conditionalFormatting sqref="K4478">
    <cfRule type="notContainsBlanks" dxfId="5268" priority="5455">
      <formula>LEN(TRIM(K4478))&gt;0</formula>
    </cfRule>
  </conditionalFormatting>
  <conditionalFormatting sqref="M4478">
    <cfRule type="containsText" dxfId="5267" priority="5454" operator="containsText" text="Complete">
      <formula>NOT(ISERROR(SEARCH("Complete",M4478)))</formula>
    </cfRule>
  </conditionalFormatting>
  <conditionalFormatting sqref="I4479">
    <cfRule type="cellIs" dxfId="5266" priority="5453" operator="greaterThan">
      <formula>2.35</formula>
    </cfRule>
  </conditionalFormatting>
  <conditionalFormatting sqref="J4479">
    <cfRule type="notContainsBlanks" dxfId="5265" priority="5452">
      <formula>LEN(TRIM(J4479))&gt;0</formula>
    </cfRule>
  </conditionalFormatting>
  <conditionalFormatting sqref="K4479">
    <cfRule type="notContainsBlanks" dxfId="5264" priority="5451">
      <formula>LEN(TRIM(K4479))&gt;0</formula>
    </cfRule>
  </conditionalFormatting>
  <conditionalFormatting sqref="M4479">
    <cfRule type="containsText" dxfId="5263" priority="5450" operator="containsText" text="Complete">
      <formula>NOT(ISERROR(SEARCH("Complete",M4479)))</formula>
    </cfRule>
  </conditionalFormatting>
  <conditionalFormatting sqref="I4480">
    <cfRule type="cellIs" dxfId="5262" priority="5449" operator="greaterThan">
      <formula>2.35</formula>
    </cfRule>
  </conditionalFormatting>
  <conditionalFormatting sqref="J4480">
    <cfRule type="notContainsBlanks" dxfId="5261" priority="5448">
      <formula>LEN(TRIM(J4480))&gt;0</formula>
    </cfRule>
  </conditionalFormatting>
  <conditionalFormatting sqref="K4480">
    <cfRule type="notContainsBlanks" dxfId="5260" priority="5447">
      <formula>LEN(TRIM(K4480))&gt;0</formula>
    </cfRule>
  </conditionalFormatting>
  <conditionalFormatting sqref="M4480">
    <cfRule type="containsText" dxfId="5259" priority="5446" operator="containsText" text="Complete">
      <formula>NOT(ISERROR(SEARCH("Complete",M4480)))</formula>
    </cfRule>
  </conditionalFormatting>
  <conditionalFormatting sqref="I4481">
    <cfRule type="cellIs" dxfId="5258" priority="5445" operator="greaterThan">
      <formula>2.35</formula>
    </cfRule>
  </conditionalFormatting>
  <conditionalFormatting sqref="J4481">
    <cfRule type="notContainsBlanks" dxfId="5257" priority="5444">
      <formula>LEN(TRIM(J4481))&gt;0</formula>
    </cfRule>
  </conditionalFormatting>
  <conditionalFormatting sqref="K4481">
    <cfRule type="notContainsBlanks" dxfId="5256" priority="5443">
      <formula>LEN(TRIM(K4481))&gt;0</formula>
    </cfRule>
  </conditionalFormatting>
  <conditionalFormatting sqref="M4481">
    <cfRule type="containsText" dxfId="5255" priority="5442" operator="containsText" text="Complete">
      <formula>NOT(ISERROR(SEARCH("Complete",M4481)))</formula>
    </cfRule>
  </conditionalFormatting>
  <conditionalFormatting sqref="I4482">
    <cfRule type="cellIs" dxfId="5254" priority="5433" operator="greaterThan">
      <formula>2.35</formula>
    </cfRule>
  </conditionalFormatting>
  <conditionalFormatting sqref="J4482">
    <cfRule type="notContainsBlanks" dxfId="5253" priority="5432">
      <formula>LEN(TRIM(J4482))&gt;0</formula>
    </cfRule>
  </conditionalFormatting>
  <conditionalFormatting sqref="K4482">
    <cfRule type="notContainsBlanks" dxfId="5252" priority="5431">
      <formula>LEN(TRIM(K4482))&gt;0</formula>
    </cfRule>
  </conditionalFormatting>
  <conditionalFormatting sqref="M4482">
    <cfRule type="containsText" dxfId="5251" priority="5430" operator="containsText" text="Complete">
      <formula>NOT(ISERROR(SEARCH("Complete",M4482)))</formula>
    </cfRule>
  </conditionalFormatting>
  <conditionalFormatting sqref="I4483">
    <cfRule type="cellIs" dxfId="5250" priority="5429" operator="greaterThan">
      <formula>2.35</formula>
    </cfRule>
  </conditionalFormatting>
  <conditionalFormatting sqref="J4483">
    <cfRule type="notContainsBlanks" dxfId="5249" priority="5428">
      <formula>LEN(TRIM(J4483))&gt;0</formula>
    </cfRule>
  </conditionalFormatting>
  <conditionalFormatting sqref="K4483">
    <cfRule type="notContainsBlanks" dxfId="5248" priority="5427">
      <formula>LEN(TRIM(K4483))&gt;0</formula>
    </cfRule>
  </conditionalFormatting>
  <conditionalFormatting sqref="M4483">
    <cfRule type="containsText" dxfId="5247" priority="5426" operator="containsText" text="Complete">
      <formula>NOT(ISERROR(SEARCH("Complete",M4483)))</formula>
    </cfRule>
  </conditionalFormatting>
  <conditionalFormatting sqref="I4484">
    <cfRule type="cellIs" dxfId="5246" priority="5425" operator="greaterThan">
      <formula>2.35</formula>
    </cfRule>
  </conditionalFormatting>
  <conditionalFormatting sqref="J4484">
    <cfRule type="notContainsBlanks" dxfId="5245" priority="5424">
      <formula>LEN(TRIM(J4484))&gt;0</formula>
    </cfRule>
  </conditionalFormatting>
  <conditionalFormatting sqref="K4484">
    <cfRule type="notContainsBlanks" dxfId="5244" priority="5423">
      <formula>LEN(TRIM(K4484))&gt;0</formula>
    </cfRule>
  </conditionalFormatting>
  <conditionalFormatting sqref="M4484">
    <cfRule type="containsText" dxfId="5243" priority="5422" operator="containsText" text="Complete">
      <formula>NOT(ISERROR(SEARCH("Complete",M4484)))</formula>
    </cfRule>
  </conditionalFormatting>
  <conditionalFormatting sqref="I4485">
    <cfRule type="cellIs" dxfId="5242" priority="5421" operator="greaterThan">
      <formula>2.35</formula>
    </cfRule>
  </conditionalFormatting>
  <conditionalFormatting sqref="J4485">
    <cfRule type="notContainsBlanks" dxfId="5241" priority="5420">
      <formula>LEN(TRIM(J4485))&gt;0</formula>
    </cfRule>
  </conditionalFormatting>
  <conditionalFormatting sqref="K4485">
    <cfRule type="notContainsBlanks" dxfId="5240" priority="5419">
      <formula>LEN(TRIM(K4485))&gt;0</formula>
    </cfRule>
  </conditionalFormatting>
  <conditionalFormatting sqref="M4485">
    <cfRule type="containsText" dxfId="5239" priority="5418" operator="containsText" text="Complete">
      <formula>NOT(ISERROR(SEARCH("Complete",M4485)))</formula>
    </cfRule>
  </conditionalFormatting>
  <conditionalFormatting sqref="I4486">
    <cfRule type="cellIs" dxfId="5238" priority="5417" operator="greaterThan">
      <formula>2.35</formula>
    </cfRule>
  </conditionalFormatting>
  <conditionalFormatting sqref="J4486">
    <cfRule type="notContainsBlanks" dxfId="5237" priority="5416">
      <formula>LEN(TRIM(J4486))&gt;0</formula>
    </cfRule>
  </conditionalFormatting>
  <conditionalFormatting sqref="K4486">
    <cfRule type="notContainsBlanks" dxfId="5236" priority="5415">
      <formula>LEN(TRIM(K4486))&gt;0</formula>
    </cfRule>
  </conditionalFormatting>
  <conditionalFormatting sqref="M4486">
    <cfRule type="containsText" dxfId="5235" priority="5414" operator="containsText" text="Complete">
      <formula>NOT(ISERROR(SEARCH("Complete",M4486)))</formula>
    </cfRule>
  </conditionalFormatting>
  <conditionalFormatting sqref="I4487">
    <cfRule type="cellIs" dxfId="5234" priority="5413" operator="greaterThan">
      <formula>2.35</formula>
    </cfRule>
  </conditionalFormatting>
  <conditionalFormatting sqref="J4487">
    <cfRule type="notContainsBlanks" dxfId="5233" priority="5412">
      <formula>LEN(TRIM(J4487))&gt;0</formula>
    </cfRule>
  </conditionalFormatting>
  <conditionalFormatting sqref="K4487">
    <cfRule type="notContainsBlanks" dxfId="5232" priority="5411">
      <formula>LEN(TRIM(K4487))&gt;0</formula>
    </cfRule>
  </conditionalFormatting>
  <conditionalFormatting sqref="M4487">
    <cfRule type="containsText" dxfId="5231" priority="5410" operator="containsText" text="Complete">
      <formula>NOT(ISERROR(SEARCH("Complete",M4487)))</formula>
    </cfRule>
  </conditionalFormatting>
  <conditionalFormatting sqref="I4488">
    <cfRule type="cellIs" dxfId="5230" priority="5409" operator="greaterThan">
      <formula>2.35</formula>
    </cfRule>
  </conditionalFormatting>
  <conditionalFormatting sqref="J4488">
    <cfRule type="notContainsBlanks" dxfId="5229" priority="5408">
      <formula>LEN(TRIM(J4488))&gt;0</formula>
    </cfRule>
  </conditionalFormatting>
  <conditionalFormatting sqref="K4488">
    <cfRule type="notContainsBlanks" dxfId="5228" priority="5407">
      <formula>LEN(TRIM(K4488))&gt;0</formula>
    </cfRule>
  </conditionalFormatting>
  <conditionalFormatting sqref="M4488">
    <cfRule type="containsText" dxfId="5227" priority="5406" operator="containsText" text="Complete">
      <formula>NOT(ISERROR(SEARCH("Complete",M4488)))</formula>
    </cfRule>
  </conditionalFormatting>
  <conditionalFormatting sqref="I4489">
    <cfRule type="cellIs" dxfId="5226" priority="5405" operator="greaterThan">
      <formula>2.35</formula>
    </cfRule>
  </conditionalFormatting>
  <conditionalFormatting sqref="J4489">
    <cfRule type="notContainsBlanks" dxfId="5225" priority="5404">
      <formula>LEN(TRIM(J4489))&gt;0</formula>
    </cfRule>
  </conditionalFormatting>
  <conditionalFormatting sqref="K4489">
    <cfRule type="notContainsBlanks" dxfId="5224" priority="5403">
      <formula>LEN(TRIM(K4489))&gt;0</formula>
    </cfRule>
  </conditionalFormatting>
  <conditionalFormatting sqref="M4489">
    <cfRule type="containsText" dxfId="5223" priority="5402" operator="containsText" text="Complete">
      <formula>NOT(ISERROR(SEARCH("Complete",M4489)))</formula>
    </cfRule>
  </conditionalFormatting>
  <conditionalFormatting sqref="I4490">
    <cfRule type="cellIs" dxfId="5222" priority="5401" operator="greaterThan">
      <formula>2.35</formula>
    </cfRule>
  </conditionalFormatting>
  <conditionalFormatting sqref="J4490">
    <cfRule type="notContainsBlanks" dxfId="5221" priority="5400">
      <formula>LEN(TRIM(J4490))&gt;0</formula>
    </cfRule>
  </conditionalFormatting>
  <conditionalFormatting sqref="K4490">
    <cfRule type="notContainsBlanks" dxfId="5220" priority="5399">
      <formula>LEN(TRIM(K4490))&gt;0</formula>
    </cfRule>
  </conditionalFormatting>
  <conditionalFormatting sqref="M4490">
    <cfRule type="containsText" dxfId="5219" priority="5398" operator="containsText" text="Complete">
      <formula>NOT(ISERROR(SEARCH("Complete",M4490)))</formula>
    </cfRule>
  </conditionalFormatting>
  <conditionalFormatting sqref="I4491">
    <cfRule type="cellIs" dxfId="5218" priority="5397" operator="greaterThan">
      <formula>2.35</formula>
    </cfRule>
  </conditionalFormatting>
  <conditionalFormatting sqref="J4491">
    <cfRule type="notContainsBlanks" dxfId="5217" priority="5396">
      <formula>LEN(TRIM(J4491))&gt;0</formula>
    </cfRule>
  </conditionalFormatting>
  <conditionalFormatting sqref="K4491">
    <cfRule type="notContainsBlanks" dxfId="5216" priority="5395">
      <formula>LEN(TRIM(K4491))&gt;0</formula>
    </cfRule>
  </conditionalFormatting>
  <conditionalFormatting sqref="M4491">
    <cfRule type="containsText" dxfId="5215" priority="5394" operator="containsText" text="Complete">
      <formula>NOT(ISERROR(SEARCH("Complete",M4491)))</formula>
    </cfRule>
  </conditionalFormatting>
  <conditionalFormatting sqref="I4492">
    <cfRule type="cellIs" dxfId="5214" priority="5393" operator="greaterThan">
      <formula>2.35</formula>
    </cfRule>
  </conditionalFormatting>
  <conditionalFormatting sqref="J4492">
    <cfRule type="notContainsBlanks" dxfId="5213" priority="5392">
      <formula>LEN(TRIM(J4492))&gt;0</formula>
    </cfRule>
  </conditionalFormatting>
  <conditionalFormatting sqref="K4492">
    <cfRule type="notContainsBlanks" dxfId="5212" priority="5391">
      <formula>LEN(TRIM(K4492))&gt;0</formula>
    </cfRule>
  </conditionalFormatting>
  <conditionalFormatting sqref="M4492">
    <cfRule type="containsText" dxfId="5211" priority="5390" operator="containsText" text="Complete">
      <formula>NOT(ISERROR(SEARCH("Complete",M4492)))</formula>
    </cfRule>
  </conditionalFormatting>
  <conditionalFormatting sqref="I4493">
    <cfRule type="cellIs" dxfId="5210" priority="5389" operator="greaterThan">
      <formula>2.35</formula>
    </cfRule>
  </conditionalFormatting>
  <conditionalFormatting sqref="J4493">
    <cfRule type="notContainsBlanks" dxfId="5209" priority="5388">
      <formula>LEN(TRIM(J4493))&gt;0</formula>
    </cfRule>
  </conditionalFormatting>
  <conditionalFormatting sqref="K4493">
    <cfRule type="notContainsBlanks" dxfId="5208" priority="5387">
      <formula>LEN(TRIM(K4493))&gt;0</formula>
    </cfRule>
  </conditionalFormatting>
  <conditionalFormatting sqref="M4493">
    <cfRule type="containsText" dxfId="5207" priority="5386" operator="containsText" text="Complete">
      <formula>NOT(ISERROR(SEARCH("Complete",M4493)))</formula>
    </cfRule>
  </conditionalFormatting>
  <conditionalFormatting sqref="I4494">
    <cfRule type="cellIs" dxfId="5206" priority="5385" operator="greaterThan">
      <formula>2.35</formula>
    </cfRule>
  </conditionalFormatting>
  <conditionalFormatting sqref="J4494">
    <cfRule type="notContainsBlanks" dxfId="5205" priority="5384">
      <formula>LEN(TRIM(J4494))&gt;0</formula>
    </cfRule>
  </conditionalFormatting>
  <conditionalFormatting sqref="K4494">
    <cfRule type="notContainsBlanks" dxfId="5204" priority="5383">
      <formula>LEN(TRIM(K4494))&gt;0</formula>
    </cfRule>
  </conditionalFormatting>
  <conditionalFormatting sqref="M4494">
    <cfRule type="containsText" dxfId="5203" priority="5382" operator="containsText" text="Complete">
      <formula>NOT(ISERROR(SEARCH("Complete",M4494)))</formula>
    </cfRule>
  </conditionalFormatting>
  <conditionalFormatting sqref="I4495">
    <cfRule type="cellIs" dxfId="5202" priority="5381" operator="greaterThan">
      <formula>2.35</formula>
    </cfRule>
  </conditionalFormatting>
  <conditionalFormatting sqref="J4495">
    <cfRule type="notContainsBlanks" dxfId="5201" priority="5380">
      <formula>LEN(TRIM(J4495))&gt;0</formula>
    </cfRule>
  </conditionalFormatting>
  <conditionalFormatting sqref="K4495">
    <cfRule type="notContainsBlanks" dxfId="5200" priority="5379">
      <formula>LEN(TRIM(K4495))&gt;0</formula>
    </cfRule>
  </conditionalFormatting>
  <conditionalFormatting sqref="M4495">
    <cfRule type="containsText" dxfId="5199" priority="5378" operator="containsText" text="Complete">
      <formula>NOT(ISERROR(SEARCH("Complete",M4495)))</formula>
    </cfRule>
  </conditionalFormatting>
  <conditionalFormatting sqref="I4496">
    <cfRule type="cellIs" dxfId="5198" priority="5377" operator="greaterThan">
      <formula>2.35</formula>
    </cfRule>
  </conditionalFormatting>
  <conditionalFormatting sqref="J4496">
    <cfRule type="notContainsBlanks" dxfId="5197" priority="5376">
      <formula>LEN(TRIM(J4496))&gt;0</formula>
    </cfRule>
  </conditionalFormatting>
  <conditionalFormatting sqref="K4496">
    <cfRule type="notContainsBlanks" dxfId="5196" priority="5375">
      <formula>LEN(TRIM(K4496))&gt;0</formula>
    </cfRule>
  </conditionalFormatting>
  <conditionalFormatting sqref="M4496">
    <cfRule type="containsText" dxfId="5195" priority="5374" operator="containsText" text="Complete">
      <formula>NOT(ISERROR(SEARCH("Complete",M4496)))</formula>
    </cfRule>
  </conditionalFormatting>
  <conditionalFormatting sqref="I4497">
    <cfRule type="cellIs" dxfId="5194" priority="5373" operator="greaterThan">
      <formula>2.35</formula>
    </cfRule>
  </conditionalFormatting>
  <conditionalFormatting sqref="J4497">
    <cfRule type="notContainsBlanks" dxfId="5193" priority="5372">
      <formula>LEN(TRIM(J4497))&gt;0</formula>
    </cfRule>
  </conditionalFormatting>
  <conditionalFormatting sqref="K4497">
    <cfRule type="notContainsBlanks" dxfId="5192" priority="5371">
      <formula>LEN(TRIM(K4497))&gt;0</formula>
    </cfRule>
  </conditionalFormatting>
  <conditionalFormatting sqref="M4497">
    <cfRule type="containsText" dxfId="5191" priority="5370" operator="containsText" text="Complete">
      <formula>NOT(ISERROR(SEARCH("Complete",M4497)))</formula>
    </cfRule>
  </conditionalFormatting>
  <conditionalFormatting sqref="I4498">
    <cfRule type="cellIs" dxfId="5190" priority="5369" operator="greaterThan">
      <formula>2.35</formula>
    </cfRule>
  </conditionalFormatting>
  <conditionalFormatting sqref="J4498">
    <cfRule type="notContainsBlanks" dxfId="5189" priority="5368">
      <formula>LEN(TRIM(J4498))&gt;0</formula>
    </cfRule>
  </conditionalFormatting>
  <conditionalFormatting sqref="K4498">
    <cfRule type="notContainsBlanks" dxfId="5188" priority="5367">
      <formula>LEN(TRIM(K4498))&gt;0</formula>
    </cfRule>
  </conditionalFormatting>
  <conditionalFormatting sqref="M4498">
    <cfRule type="containsText" dxfId="5187" priority="5366" operator="containsText" text="Complete">
      <formula>NOT(ISERROR(SEARCH("Complete",M4498)))</formula>
    </cfRule>
  </conditionalFormatting>
  <conditionalFormatting sqref="I4499">
    <cfRule type="cellIs" dxfId="5186" priority="5365" operator="greaterThan">
      <formula>2.35</formula>
    </cfRule>
  </conditionalFormatting>
  <conditionalFormatting sqref="J4499">
    <cfRule type="notContainsBlanks" dxfId="5185" priority="5364">
      <formula>LEN(TRIM(J4499))&gt;0</formula>
    </cfRule>
  </conditionalFormatting>
  <conditionalFormatting sqref="K4499">
    <cfRule type="notContainsBlanks" dxfId="5184" priority="5363">
      <formula>LEN(TRIM(K4499))&gt;0</formula>
    </cfRule>
  </conditionalFormatting>
  <conditionalFormatting sqref="M4499">
    <cfRule type="containsText" dxfId="5183" priority="5362" operator="containsText" text="Complete">
      <formula>NOT(ISERROR(SEARCH("Complete",M4499)))</formula>
    </cfRule>
  </conditionalFormatting>
  <conditionalFormatting sqref="I4500">
    <cfRule type="cellIs" dxfId="5182" priority="5361" operator="greaterThan">
      <formula>2.35</formula>
    </cfRule>
  </conditionalFormatting>
  <conditionalFormatting sqref="J4500">
    <cfRule type="notContainsBlanks" dxfId="5181" priority="5360">
      <formula>LEN(TRIM(J4500))&gt;0</formula>
    </cfRule>
  </conditionalFormatting>
  <conditionalFormatting sqref="K4500">
    <cfRule type="notContainsBlanks" dxfId="5180" priority="5359">
      <formula>LEN(TRIM(K4500))&gt;0</formula>
    </cfRule>
  </conditionalFormatting>
  <conditionalFormatting sqref="M4500">
    <cfRule type="containsText" dxfId="5179" priority="5358" operator="containsText" text="Complete">
      <formula>NOT(ISERROR(SEARCH("Complete",M4500)))</formula>
    </cfRule>
  </conditionalFormatting>
  <conditionalFormatting sqref="I4501">
    <cfRule type="cellIs" dxfId="5178" priority="5357" operator="greaterThan">
      <formula>2.35</formula>
    </cfRule>
  </conditionalFormatting>
  <conditionalFormatting sqref="J4501">
    <cfRule type="notContainsBlanks" dxfId="5177" priority="5356">
      <formula>LEN(TRIM(J4501))&gt;0</formula>
    </cfRule>
  </conditionalFormatting>
  <conditionalFormatting sqref="K4501">
    <cfRule type="notContainsBlanks" dxfId="5176" priority="5355">
      <formula>LEN(TRIM(K4501))&gt;0</formula>
    </cfRule>
  </conditionalFormatting>
  <conditionalFormatting sqref="M4501">
    <cfRule type="containsText" dxfId="5175" priority="5354" operator="containsText" text="Complete">
      <formula>NOT(ISERROR(SEARCH("Complete",M4501)))</formula>
    </cfRule>
  </conditionalFormatting>
  <conditionalFormatting sqref="I4502">
    <cfRule type="cellIs" dxfId="5174" priority="5353" operator="greaterThan">
      <formula>2.35</formula>
    </cfRule>
  </conditionalFormatting>
  <conditionalFormatting sqref="J4502">
    <cfRule type="notContainsBlanks" dxfId="5173" priority="5352">
      <formula>LEN(TRIM(J4502))&gt;0</formula>
    </cfRule>
  </conditionalFormatting>
  <conditionalFormatting sqref="K4502">
    <cfRule type="notContainsBlanks" dxfId="5172" priority="5351">
      <formula>LEN(TRIM(K4502))&gt;0</formula>
    </cfRule>
  </conditionalFormatting>
  <conditionalFormatting sqref="M4502">
    <cfRule type="containsText" dxfId="5171" priority="5350" operator="containsText" text="Complete">
      <formula>NOT(ISERROR(SEARCH("Complete",M4502)))</formula>
    </cfRule>
  </conditionalFormatting>
  <conditionalFormatting sqref="I4503">
    <cfRule type="cellIs" dxfId="5170" priority="5349" operator="greaterThan">
      <formula>2.35</formula>
    </cfRule>
  </conditionalFormatting>
  <conditionalFormatting sqref="J4503">
    <cfRule type="notContainsBlanks" dxfId="5169" priority="5348">
      <formula>LEN(TRIM(J4503))&gt;0</formula>
    </cfRule>
  </conditionalFormatting>
  <conditionalFormatting sqref="K4503">
    <cfRule type="notContainsBlanks" dxfId="5168" priority="5347">
      <formula>LEN(TRIM(K4503))&gt;0</formula>
    </cfRule>
  </conditionalFormatting>
  <conditionalFormatting sqref="M4503">
    <cfRule type="containsText" dxfId="5167" priority="5346" operator="containsText" text="Complete">
      <formula>NOT(ISERROR(SEARCH("Complete",M4503)))</formula>
    </cfRule>
  </conditionalFormatting>
  <conditionalFormatting sqref="I4504">
    <cfRule type="cellIs" dxfId="5166" priority="5345" operator="greaterThan">
      <formula>2.35</formula>
    </cfRule>
  </conditionalFormatting>
  <conditionalFormatting sqref="J4504">
    <cfRule type="notContainsBlanks" dxfId="5165" priority="5344">
      <formula>LEN(TRIM(J4504))&gt;0</formula>
    </cfRule>
  </conditionalFormatting>
  <conditionalFormatting sqref="K4504">
    <cfRule type="notContainsBlanks" dxfId="5164" priority="5343">
      <formula>LEN(TRIM(K4504))&gt;0</formula>
    </cfRule>
  </conditionalFormatting>
  <conditionalFormatting sqref="M4504">
    <cfRule type="containsText" dxfId="5163" priority="5342" operator="containsText" text="Complete">
      <formula>NOT(ISERROR(SEARCH("Complete",M4504)))</formula>
    </cfRule>
  </conditionalFormatting>
  <conditionalFormatting sqref="I4505">
    <cfRule type="cellIs" dxfId="5162" priority="5341" operator="greaterThan">
      <formula>2.35</formula>
    </cfRule>
  </conditionalFormatting>
  <conditionalFormatting sqref="J4505">
    <cfRule type="notContainsBlanks" dxfId="5161" priority="5340">
      <formula>LEN(TRIM(J4505))&gt;0</formula>
    </cfRule>
  </conditionalFormatting>
  <conditionalFormatting sqref="K4505">
    <cfRule type="notContainsBlanks" dxfId="5160" priority="5339">
      <formula>LEN(TRIM(K4505))&gt;0</formula>
    </cfRule>
  </conditionalFormatting>
  <conditionalFormatting sqref="M4505">
    <cfRule type="containsText" dxfId="5159" priority="5338" operator="containsText" text="Complete">
      <formula>NOT(ISERROR(SEARCH("Complete",M4505)))</formula>
    </cfRule>
  </conditionalFormatting>
  <conditionalFormatting sqref="I4506">
    <cfRule type="cellIs" dxfId="5158" priority="5337" operator="greaterThan">
      <formula>2.35</formula>
    </cfRule>
  </conditionalFormatting>
  <conditionalFormatting sqref="J4506">
    <cfRule type="notContainsBlanks" dxfId="5157" priority="5336">
      <formula>LEN(TRIM(J4506))&gt;0</formula>
    </cfRule>
  </conditionalFormatting>
  <conditionalFormatting sqref="K4506">
    <cfRule type="notContainsBlanks" dxfId="5156" priority="5335">
      <formula>LEN(TRIM(K4506))&gt;0</formula>
    </cfRule>
  </conditionalFormatting>
  <conditionalFormatting sqref="M4506">
    <cfRule type="containsText" dxfId="5155" priority="5334" operator="containsText" text="Complete">
      <formula>NOT(ISERROR(SEARCH("Complete",M4506)))</formula>
    </cfRule>
  </conditionalFormatting>
  <conditionalFormatting sqref="I4507">
    <cfRule type="cellIs" dxfId="5154" priority="5333" operator="greaterThan">
      <formula>2.35</formula>
    </cfRule>
  </conditionalFormatting>
  <conditionalFormatting sqref="J4507">
    <cfRule type="notContainsBlanks" dxfId="5153" priority="5332">
      <formula>LEN(TRIM(J4507))&gt;0</formula>
    </cfRule>
  </conditionalFormatting>
  <conditionalFormatting sqref="K4507">
    <cfRule type="notContainsBlanks" dxfId="5152" priority="5331">
      <formula>LEN(TRIM(K4507))&gt;0</formula>
    </cfRule>
  </conditionalFormatting>
  <conditionalFormatting sqref="M4507">
    <cfRule type="containsText" dxfId="5151" priority="5330" operator="containsText" text="Complete">
      <formula>NOT(ISERROR(SEARCH("Complete",M4507)))</formula>
    </cfRule>
  </conditionalFormatting>
  <conditionalFormatting sqref="I4508">
    <cfRule type="cellIs" dxfId="5150" priority="5329" operator="greaterThan">
      <formula>2.35</formula>
    </cfRule>
  </conditionalFormatting>
  <conditionalFormatting sqref="J4508">
    <cfRule type="notContainsBlanks" dxfId="5149" priority="5328">
      <formula>LEN(TRIM(J4508))&gt;0</formula>
    </cfRule>
  </conditionalFormatting>
  <conditionalFormatting sqref="K4508">
    <cfRule type="notContainsBlanks" dxfId="5148" priority="5327">
      <formula>LEN(TRIM(K4508))&gt;0</formula>
    </cfRule>
  </conditionalFormatting>
  <conditionalFormatting sqref="M4508">
    <cfRule type="containsText" dxfId="5147" priority="5326" operator="containsText" text="Complete">
      <formula>NOT(ISERROR(SEARCH("Complete",M4508)))</formula>
    </cfRule>
  </conditionalFormatting>
  <conditionalFormatting sqref="I4509">
    <cfRule type="cellIs" dxfId="5146" priority="5325" operator="greaterThan">
      <formula>2.35</formula>
    </cfRule>
  </conditionalFormatting>
  <conditionalFormatting sqref="J4509">
    <cfRule type="notContainsBlanks" dxfId="5145" priority="5324">
      <formula>LEN(TRIM(J4509))&gt;0</formula>
    </cfRule>
  </conditionalFormatting>
  <conditionalFormatting sqref="K4509">
    <cfRule type="notContainsBlanks" dxfId="5144" priority="5323">
      <formula>LEN(TRIM(K4509))&gt;0</formula>
    </cfRule>
  </conditionalFormatting>
  <conditionalFormatting sqref="M4509">
    <cfRule type="containsText" dxfId="5143" priority="5322" operator="containsText" text="Complete">
      <formula>NOT(ISERROR(SEARCH("Complete",M4509)))</formula>
    </cfRule>
  </conditionalFormatting>
  <conditionalFormatting sqref="I4510">
    <cfRule type="cellIs" dxfId="5142" priority="5321" operator="greaterThan">
      <formula>2.35</formula>
    </cfRule>
  </conditionalFormatting>
  <conditionalFormatting sqref="J4510">
    <cfRule type="notContainsBlanks" dxfId="5141" priority="5320">
      <formula>LEN(TRIM(J4510))&gt;0</formula>
    </cfRule>
  </conditionalFormatting>
  <conditionalFormatting sqref="K4510">
    <cfRule type="notContainsBlanks" dxfId="5140" priority="5319">
      <formula>LEN(TRIM(K4510))&gt;0</formula>
    </cfRule>
  </conditionalFormatting>
  <conditionalFormatting sqref="M4510">
    <cfRule type="containsText" dxfId="5139" priority="5318" operator="containsText" text="Complete">
      <formula>NOT(ISERROR(SEARCH("Complete",M4510)))</formula>
    </cfRule>
  </conditionalFormatting>
  <conditionalFormatting sqref="I4511">
    <cfRule type="cellIs" dxfId="5138" priority="5317" operator="greaterThan">
      <formula>2.35</formula>
    </cfRule>
  </conditionalFormatting>
  <conditionalFormatting sqref="J4511">
    <cfRule type="notContainsBlanks" dxfId="5137" priority="5316">
      <formula>LEN(TRIM(J4511))&gt;0</formula>
    </cfRule>
  </conditionalFormatting>
  <conditionalFormatting sqref="K4511">
    <cfRule type="notContainsBlanks" dxfId="5136" priority="5315">
      <formula>LEN(TRIM(K4511))&gt;0</formula>
    </cfRule>
  </conditionalFormatting>
  <conditionalFormatting sqref="M4511">
    <cfRule type="containsText" dxfId="5135" priority="5314" operator="containsText" text="Complete">
      <formula>NOT(ISERROR(SEARCH("Complete",M4511)))</formula>
    </cfRule>
  </conditionalFormatting>
  <conditionalFormatting sqref="I4512">
    <cfRule type="cellIs" dxfId="5134" priority="5313" operator="greaterThan">
      <formula>2.35</formula>
    </cfRule>
  </conditionalFormatting>
  <conditionalFormatting sqref="J4512">
    <cfRule type="notContainsBlanks" dxfId="5133" priority="5312">
      <formula>LEN(TRIM(J4512))&gt;0</formula>
    </cfRule>
  </conditionalFormatting>
  <conditionalFormatting sqref="K4512">
    <cfRule type="notContainsBlanks" dxfId="5132" priority="5311">
      <formula>LEN(TRIM(K4512))&gt;0</formula>
    </cfRule>
  </conditionalFormatting>
  <conditionalFormatting sqref="M4512">
    <cfRule type="containsText" dxfId="5131" priority="5310" operator="containsText" text="Complete">
      <formula>NOT(ISERROR(SEARCH("Complete",M4512)))</formula>
    </cfRule>
  </conditionalFormatting>
  <conditionalFormatting sqref="I4513">
    <cfRule type="cellIs" dxfId="5130" priority="5309" operator="greaterThan">
      <formula>2.35</formula>
    </cfRule>
  </conditionalFormatting>
  <conditionalFormatting sqref="J4513">
    <cfRule type="notContainsBlanks" dxfId="5129" priority="5308">
      <formula>LEN(TRIM(J4513))&gt;0</formula>
    </cfRule>
  </conditionalFormatting>
  <conditionalFormatting sqref="K4513">
    <cfRule type="notContainsBlanks" dxfId="5128" priority="5307">
      <formula>LEN(TRIM(K4513))&gt;0</formula>
    </cfRule>
  </conditionalFormatting>
  <conditionalFormatting sqref="M4513">
    <cfRule type="containsText" dxfId="5127" priority="5306" operator="containsText" text="Complete">
      <formula>NOT(ISERROR(SEARCH("Complete",M4513)))</formula>
    </cfRule>
  </conditionalFormatting>
  <conditionalFormatting sqref="I4514">
    <cfRule type="cellIs" dxfId="5126" priority="5305" operator="greaterThan">
      <formula>2.35</formula>
    </cfRule>
  </conditionalFormatting>
  <conditionalFormatting sqref="J4514">
    <cfRule type="notContainsBlanks" dxfId="5125" priority="5304">
      <formula>LEN(TRIM(J4514))&gt;0</formula>
    </cfRule>
  </conditionalFormatting>
  <conditionalFormatting sqref="K4514">
    <cfRule type="notContainsBlanks" dxfId="5124" priority="5303">
      <formula>LEN(TRIM(K4514))&gt;0</formula>
    </cfRule>
  </conditionalFormatting>
  <conditionalFormatting sqref="M4514">
    <cfRule type="containsText" dxfId="5123" priority="5302" operator="containsText" text="Complete">
      <formula>NOT(ISERROR(SEARCH("Complete",M4514)))</formula>
    </cfRule>
  </conditionalFormatting>
  <conditionalFormatting sqref="I4515">
    <cfRule type="cellIs" dxfId="5122" priority="5301" operator="greaterThan">
      <formula>2.35</formula>
    </cfRule>
  </conditionalFormatting>
  <conditionalFormatting sqref="J4515">
    <cfRule type="notContainsBlanks" dxfId="5121" priority="5300">
      <formula>LEN(TRIM(J4515))&gt;0</formula>
    </cfRule>
  </conditionalFormatting>
  <conditionalFormatting sqref="K4515">
    <cfRule type="notContainsBlanks" dxfId="5120" priority="5299">
      <formula>LEN(TRIM(K4515))&gt;0</formula>
    </cfRule>
  </conditionalFormatting>
  <conditionalFormatting sqref="M4515">
    <cfRule type="containsText" dxfId="5119" priority="5298" operator="containsText" text="Complete">
      <formula>NOT(ISERROR(SEARCH("Complete",M4515)))</formula>
    </cfRule>
  </conditionalFormatting>
  <conditionalFormatting sqref="I4516">
    <cfRule type="cellIs" dxfId="5118" priority="5297" operator="greaterThan">
      <formula>2.35</formula>
    </cfRule>
  </conditionalFormatting>
  <conditionalFormatting sqref="J4516">
    <cfRule type="notContainsBlanks" dxfId="5117" priority="5296">
      <formula>LEN(TRIM(J4516))&gt;0</formula>
    </cfRule>
  </conditionalFormatting>
  <conditionalFormatting sqref="K4516">
    <cfRule type="notContainsBlanks" dxfId="5116" priority="5295">
      <formula>LEN(TRIM(K4516))&gt;0</formula>
    </cfRule>
  </conditionalFormatting>
  <conditionalFormatting sqref="M4516">
    <cfRule type="containsText" dxfId="5115" priority="5294" operator="containsText" text="Complete">
      <formula>NOT(ISERROR(SEARCH("Complete",M4516)))</formula>
    </cfRule>
  </conditionalFormatting>
  <conditionalFormatting sqref="I4517">
    <cfRule type="cellIs" dxfId="5114" priority="5293" operator="greaterThan">
      <formula>2.35</formula>
    </cfRule>
  </conditionalFormatting>
  <conditionalFormatting sqref="J4517">
    <cfRule type="notContainsBlanks" dxfId="5113" priority="5292">
      <formula>LEN(TRIM(J4517))&gt;0</formula>
    </cfRule>
  </conditionalFormatting>
  <conditionalFormatting sqref="K4517">
    <cfRule type="notContainsBlanks" dxfId="5112" priority="5291">
      <formula>LEN(TRIM(K4517))&gt;0</formula>
    </cfRule>
  </conditionalFormatting>
  <conditionalFormatting sqref="M4517">
    <cfRule type="containsText" dxfId="5111" priority="5290" operator="containsText" text="Complete">
      <formula>NOT(ISERROR(SEARCH("Complete",M4517)))</formula>
    </cfRule>
  </conditionalFormatting>
  <conditionalFormatting sqref="I4518">
    <cfRule type="cellIs" dxfId="5110" priority="5289" operator="greaterThan">
      <formula>2.35</formula>
    </cfRule>
  </conditionalFormatting>
  <conditionalFormatting sqref="J4518">
    <cfRule type="notContainsBlanks" dxfId="5109" priority="5288">
      <formula>LEN(TRIM(J4518))&gt;0</formula>
    </cfRule>
  </conditionalFormatting>
  <conditionalFormatting sqref="K4518">
    <cfRule type="notContainsBlanks" dxfId="5108" priority="5287">
      <formula>LEN(TRIM(K4518))&gt;0</formula>
    </cfRule>
  </conditionalFormatting>
  <conditionalFormatting sqref="M4518">
    <cfRule type="containsText" dxfId="5107" priority="5286" operator="containsText" text="Complete">
      <formula>NOT(ISERROR(SEARCH("Complete",M4518)))</formula>
    </cfRule>
  </conditionalFormatting>
  <conditionalFormatting sqref="I4519">
    <cfRule type="cellIs" dxfId="5106" priority="5285" operator="greaterThan">
      <formula>2.35</formula>
    </cfRule>
  </conditionalFormatting>
  <conditionalFormatting sqref="J4519">
    <cfRule type="notContainsBlanks" dxfId="5105" priority="5284">
      <formula>LEN(TRIM(J4519))&gt;0</formula>
    </cfRule>
  </conditionalFormatting>
  <conditionalFormatting sqref="K4519">
    <cfRule type="notContainsBlanks" dxfId="5104" priority="5283">
      <formula>LEN(TRIM(K4519))&gt;0</formula>
    </cfRule>
  </conditionalFormatting>
  <conditionalFormatting sqref="M4519">
    <cfRule type="containsText" dxfId="5103" priority="5282" operator="containsText" text="Complete">
      <formula>NOT(ISERROR(SEARCH("Complete",M4519)))</formula>
    </cfRule>
  </conditionalFormatting>
  <conditionalFormatting sqref="I4520">
    <cfRule type="cellIs" dxfId="5102" priority="5281" operator="greaterThan">
      <formula>2.35</formula>
    </cfRule>
  </conditionalFormatting>
  <conditionalFormatting sqref="J4520">
    <cfRule type="notContainsBlanks" dxfId="5101" priority="5280">
      <formula>LEN(TRIM(J4520))&gt;0</formula>
    </cfRule>
  </conditionalFormatting>
  <conditionalFormatting sqref="K4520">
    <cfRule type="notContainsBlanks" dxfId="5100" priority="5279">
      <formula>LEN(TRIM(K4520))&gt;0</formula>
    </cfRule>
  </conditionalFormatting>
  <conditionalFormatting sqref="M4520">
    <cfRule type="containsText" dxfId="5099" priority="5278" operator="containsText" text="Complete">
      <formula>NOT(ISERROR(SEARCH("Complete",M4520)))</formula>
    </cfRule>
  </conditionalFormatting>
  <conditionalFormatting sqref="I4521">
    <cfRule type="cellIs" dxfId="5098" priority="5277" operator="greaterThan">
      <formula>2.35</formula>
    </cfRule>
  </conditionalFormatting>
  <conditionalFormatting sqref="J4521">
    <cfRule type="notContainsBlanks" dxfId="5097" priority="5276">
      <formula>LEN(TRIM(J4521))&gt;0</formula>
    </cfRule>
  </conditionalFormatting>
  <conditionalFormatting sqref="K4521">
    <cfRule type="notContainsBlanks" dxfId="5096" priority="5275">
      <formula>LEN(TRIM(K4521))&gt;0</formula>
    </cfRule>
  </conditionalFormatting>
  <conditionalFormatting sqref="M4521">
    <cfRule type="containsText" dxfId="5095" priority="5274" operator="containsText" text="Complete">
      <formula>NOT(ISERROR(SEARCH("Complete",M4521)))</formula>
    </cfRule>
  </conditionalFormatting>
  <conditionalFormatting sqref="I4522">
    <cfRule type="cellIs" dxfId="5094" priority="5273" operator="greaterThan">
      <formula>2.35</formula>
    </cfRule>
  </conditionalFormatting>
  <conditionalFormatting sqref="J4522">
    <cfRule type="notContainsBlanks" dxfId="5093" priority="5272">
      <formula>LEN(TRIM(J4522))&gt;0</formula>
    </cfRule>
  </conditionalFormatting>
  <conditionalFormatting sqref="K4522">
    <cfRule type="notContainsBlanks" dxfId="5092" priority="5271">
      <formula>LEN(TRIM(K4522))&gt;0</formula>
    </cfRule>
  </conditionalFormatting>
  <conditionalFormatting sqref="M4522">
    <cfRule type="containsText" dxfId="5091" priority="5270" operator="containsText" text="Complete">
      <formula>NOT(ISERROR(SEARCH("Complete",M4522)))</formula>
    </cfRule>
  </conditionalFormatting>
  <conditionalFormatting sqref="I4523">
    <cfRule type="cellIs" dxfId="5090" priority="5269" operator="greaterThan">
      <formula>2.35</formula>
    </cfRule>
  </conditionalFormatting>
  <conditionalFormatting sqref="J4523">
    <cfRule type="notContainsBlanks" dxfId="5089" priority="5268">
      <formula>LEN(TRIM(J4523))&gt;0</formula>
    </cfRule>
  </conditionalFormatting>
  <conditionalFormatting sqref="K4523">
    <cfRule type="notContainsBlanks" dxfId="5088" priority="5267">
      <formula>LEN(TRIM(K4523))&gt;0</formula>
    </cfRule>
  </conditionalFormatting>
  <conditionalFormatting sqref="M4523">
    <cfRule type="containsText" dxfId="5087" priority="5266" operator="containsText" text="Complete">
      <formula>NOT(ISERROR(SEARCH("Complete",M4523)))</formula>
    </cfRule>
  </conditionalFormatting>
  <conditionalFormatting sqref="I4524">
    <cfRule type="cellIs" dxfId="5086" priority="5265" operator="greaterThan">
      <formula>2.35</formula>
    </cfRule>
  </conditionalFormatting>
  <conditionalFormatting sqref="J4524">
    <cfRule type="notContainsBlanks" dxfId="5085" priority="5264">
      <formula>LEN(TRIM(J4524))&gt;0</formula>
    </cfRule>
  </conditionalFormatting>
  <conditionalFormatting sqref="K4524">
    <cfRule type="notContainsBlanks" dxfId="5084" priority="5263">
      <formula>LEN(TRIM(K4524))&gt;0</formula>
    </cfRule>
  </conditionalFormatting>
  <conditionalFormatting sqref="M4524">
    <cfRule type="containsText" dxfId="5083" priority="5262" operator="containsText" text="Complete">
      <formula>NOT(ISERROR(SEARCH("Complete",M4524)))</formula>
    </cfRule>
  </conditionalFormatting>
  <conditionalFormatting sqref="I4525">
    <cfRule type="cellIs" dxfId="5082" priority="5261" operator="greaterThan">
      <formula>2.35</formula>
    </cfRule>
  </conditionalFormatting>
  <conditionalFormatting sqref="J4525">
    <cfRule type="notContainsBlanks" dxfId="5081" priority="5260">
      <formula>LEN(TRIM(J4525))&gt;0</formula>
    </cfRule>
  </conditionalFormatting>
  <conditionalFormatting sqref="K4525">
    <cfRule type="notContainsBlanks" dxfId="5080" priority="5259">
      <formula>LEN(TRIM(K4525))&gt;0</formula>
    </cfRule>
  </conditionalFormatting>
  <conditionalFormatting sqref="M4525">
    <cfRule type="containsText" dxfId="5079" priority="5258" operator="containsText" text="Complete">
      <formula>NOT(ISERROR(SEARCH("Complete",M4525)))</formula>
    </cfRule>
  </conditionalFormatting>
  <conditionalFormatting sqref="I4526">
    <cfRule type="cellIs" dxfId="5078" priority="5257" operator="greaterThan">
      <formula>2.35</formula>
    </cfRule>
  </conditionalFormatting>
  <conditionalFormatting sqref="J4526">
    <cfRule type="notContainsBlanks" dxfId="5077" priority="5256">
      <formula>LEN(TRIM(J4526))&gt;0</formula>
    </cfRule>
  </conditionalFormatting>
  <conditionalFormatting sqref="K4526">
    <cfRule type="notContainsBlanks" dxfId="5076" priority="5255">
      <formula>LEN(TRIM(K4526))&gt;0</formula>
    </cfRule>
  </conditionalFormatting>
  <conditionalFormatting sqref="M4526">
    <cfRule type="containsText" dxfId="5075" priority="5254" operator="containsText" text="Complete">
      <formula>NOT(ISERROR(SEARCH("Complete",M4526)))</formula>
    </cfRule>
  </conditionalFormatting>
  <conditionalFormatting sqref="I4527">
    <cfRule type="cellIs" dxfId="5074" priority="5253" operator="greaterThan">
      <formula>2.35</formula>
    </cfRule>
  </conditionalFormatting>
  <conditionalFormatting sqref="J4527">
    <cfRule type="notContainsBlanks" dxfId="5073" priority="5252">
      <formula>LEN(TRIM(J4527))&gt;0</formula>
    </cfRule>
  </conditionalFormatting>
  <conditionalFormatting sqref="K4527">
    <cfRule type="notContainsBlanks" dxfId="5072" priority="5251">
      <formula>LEN(TRIM(K4527))&gt;0</formula>
    </cfRule>
  </conditionalFormatting>
  <conditionalFormatting sqref="M4527">
    <cfRule type="containsText" dxfId="5071" priority="5250" operator="containsText" text="Complete">
      <formula>NOT(ISERROR(SEARCH("Complete",M4527)))</formula>
    </cfRule>
  </conditionalFormatting>
  <conditionalFormatting sqref="I4528">
    <cfRule type="cellIs" dxfId="5070" priority="5249" operator="greaterThan">
      <formula>2.35</formula>
    </cfRule>
  </conditionalFormatting>
  <conditionalFormatting sqref="J4528">
    <cfRule type="notContainsBlanks" dxfId="5069" priority="5248">
      <formula>LEN(TRIM(J4528))&gt;0</formula>
    </cfRule>
  </conditionalFormatting>
  <conditionalFormatting sqref="K4528">
    <cfRule type="notContainsBlanks" dxfId="5068" priority="5247">
      <formula>LEN(TRIM(K4528))&gt;0</formula>
    </cfRule>
  </conditionalFormatting>
  <conditionalFormatting sqref="M4528">
    <cfRule type="containsText" dxfId="5067" priority="5246" operator="containsText" text="Complete">
      <formula>NOT(ISERROR(SEARCH("Complete",M4528)))</formula>
    </cfRule>
  </conditionalFormatting>
  <conditionalFormatting sqref="I4529">
    <cfRule type="cellIs" dxfId="5066" priority="5245" operator="greaterThan">
      <formula>2.35</formula>
    </cfRule>
  </conditionalFormatting>
  <conditionalFormatting sqref="J4529">
    <cfRule type="notContainsBlanks" dxfId="5065" priority="5244">
      <formula>LEN(TRIM(J4529))&gt;0</formula>
    </cfRule>
  </conditionalFormatting>
  <conditionalFormatting sqref="K4529">
    <cfRule type="notContainsBlanks" dxfId="5064" priority="5243">
      <formula>LEN(TRIM(K4529))&gt;0</formula>
    </cfRule>
  </conditionalFormatting>
  <conditionalFormatting sqref="M4529">
    <cfRule type="containsText" dxfId="5063" priority="5242" operator="containsText" text="Complete">
      <formula>NOT(ISERROR(SEARCH("Complete",M4529)))</formula>
    </cfRule>
  </conditionalFormatting>
  <conditionalFormatting sqref="I4530">
    <cfRule type="cellIs" dxfId="5062" priority="5241" operator="greaterThan">
      <formula>2.35</formula>
    </cfRule>
  </conditionalFormatting>
  <conditionalFormatting sqref="J4530">
    <cfRule type="notContainsBlanks" dxfId="5061" priority="5240">
      <formula>LEN(TRIM(J4530))&gt;0</formula>
    </cfRule>
  </conditionalFormatting>
  <conditionalFormatting sqref="K4530">
    <cfRule type="notContainsBlanks" dxfId="5060" priority="5239">
      <formula>LEN(TRIM(K4530))&gt;0</formula>
    </cfRule>
  </conditionalFormatting>
  <conditionalFormatting sqref="M4530">
    <cfRule type="containsText" dxfId="5059" priority="5238" operator="containsText" text="Complete">
      <formula>NOT(ISERROR(SEARCH("Complete",M4530)))</formula>
    </cfRule>
  </conditionalFormatting>
  <conditionalFormatting sqref="I4531">
    <cfRule type="cellIs" dxfId="5058" priority="5237" operator="greaterThan">
      <formula>2.35</formula>
    </cfRule>
  </conditionalFormatting>
  <conditionalFormatting sqref="J4531">
    <cfRule type="notContainsBlanks" dxfId="5057" priority="5236">
      <formula>LEN(TRIM(J4531))&gt;0</formula>
    </cfRule>
  </conditionalFormatting>
  <conditionalFormatting sqref="K4531">
    <cfRule type="notContainsBlanks" dxfId="5056" priority="5235">
      <formula>LEN(TRIM(K4531))&gt;0</formula>
    </cfRule>
  </conditionalFormatting>
  <conditionalFormatting sqref="M4531">
    <cfRule type="containsText" dxfId="5055" priority="5234" operator="containsText" text="Complete">
      <formula>NOT(ISERROR(SEARCH("Complete",M4531)))</formula>
    </cfRule>
  </conditionalFormatting>
  <conditionalFormatting sqref="I4532">
    <cfRule type="cellIs" dxfId="5054" priority="5233" operator="greaterThan">
      <formula>2.35</formula>
    </cfRule>
  </conditionalFormatting>
  <conditionalFormatting sqref="J4532">
    <cfRule type="notContainsBlanks" dxfId="5053" priority="5232">
      <formula>LEN(TRIM(J4532))&gt;0</formula>
    </cfRule>
  </conditionalFormatting>
  <conditionalFormatting sqref="K4532">
    <cfRule type="notContainsBlanks" dxfId="5052" priority="5231">
      <formula>LEN(TRIM(K4532))&gt;0</formula>
    </cfRule>
  </conditionalFormatting>
  <conditionalFormatting sqref="M4532">
    <cfRule type="containsText" dxfId="5051" priority="5230" operator="containsText" text="Complete">
      <formula>NOT(ISERROR(SEARCH("Complete",M4532)))</formula>
    </cfRule>
  </conditionalFormatting>
  <conditionalFormatting sqref="I4533">
    <cfRule type="cellIs" dxfId="5050" priority="5229" operator="greaterThan">
      <formula>2.35</formula>
    </cfRule>
  </conditionalFormatting>
  <conditionalFormatting sqref="J4533">
    <cfRule type="notContainsBlanks" dxfId="5049" priority="5228">
      <formula>LEN(TRIM(J4533))&gt;0</formula>
    </cfRule>
  </conditionalFormatting>
  <conditionalFormatting sqref="K4533">
    <cfRule type="notContainsBlanks" dxfId="5048" priority="5227">
      <formula>LEN(TRIM(K4533))&gt;0</formula>
    </cfRule>
  </conditionalFormatting>
  <conditionalFormatting sqref="M4533">
    <cfRule type="containsText" dxfId="5047" priority="5226" operator="containsText" text="Complete">
      <formula>NOT(ISERROR(SEARCH("Complete",M4533)))</formula>
    </cfRule>
  </conditionalFormatting>
  <conditionalFormatting sqref="I4534">
    <cfRule type="cellIs" dxfId="5046" priority="5225" operator="greaterThan">
      <formula>2.35</formula>
    </cfRule>
  </conditionalFormatting>
  <conditionalFormatting sqref="J4534">
    <cfRule type="notContainsBlanks" dxfId="5045" priority="5224">
      <formula>LEN(TRIM(J4534))&gt;0</formula>
    </cfRule>
  </conditionalFormatting>
  <conditionalFormatting sqref="K4534">
    <cfRule type="notContainsBlanks" dxfId="5044" priority="5223">
      <formula>LEN(TRIM(K4534))&gt;0</formula>
    </cfRule>
  </conditionalFormatting>
  <conditionalFormatting sqref="M4534">
    <cfRule type="containsText" dxfId="5043" priority="5222" operator="containsText" text="Complete">
      <formula>NOT(ISERROR(SEARCH("Complete",M4534)))</formula>
    </cfRule>
  </conditionalFormatting>
  <conditionalFormatting sqref="I4535">
    <cfRule type="cellIs" dxfId="5042" priority="5221" operator="greaterThan">
      <formula>2.35</formula>
    </cfRule>
  </conditionalFormatting>
  <conditionalFormatting sqref="J4535">
    <cfRule type="notContainsBlanks" dxfId="5041" priority="5220">
      <formula>LEN(TRIM(J4535))&gt;0</formula>
    </cfRule>
  </conditionalFormatting>
  <conditionalFormatting sqref="K4535">
    <cfRule type="notContainsBlanks" dxfId="5040" priority="5219">
      <formula>LEN(TRIM(K4535))&gt;0</formula>
    </cfRule>
  </conditionalFormatting>
  <conditionalFormatting sqref="M4535">
    <cfRule type="containsText" dxfId="5039" priority="5218" operator="containsText" text="Complete">
      <formula>NOT(ISERROR(SEARCH("Complete",M4535)))</formula>
    </cfRule>
  </conditionalFormatting>
  <conditionalFormatting sqref="I4536">
    <cfRule type="cellIs" dxfId="5038" priority="5217" operator="greaterThan">
      <formula>2.35</formula>
    </cfRule>
  </conditionalFormatting>
  <conditionalFormatting sqref="J4536">
    <cfRule type="notContainsBlanks" dxfId="5037" priority="5216">
      <formula>LEN(TRIM(J4536))&gt;0</formula>
    </cfRule>
  </conditionalFormatting>
  <conditionalFormatting sqref="K4536">
    <cfRule type="notContainsBlanks" dxfId="5036" priority="5215">
      <formula>LEN(TRIM(K4536))&gt;0</formula>
    </cfRule>
  </conditionalFormatting>
  <conditionalFormatting sqref="M4536">
    <cfRule type="containsText" dxfId="5035" priority="5214" operator="containsText" text="Complete">
      <formula>NOT(ISERROR(SEARCH("Complete",M4536)))</formula>
    </cfRule>
  </conditionalFormatting>
  <conditionalFormatting sqref="I4537">
    <cfRule type="cellIs" dxfId="5034" priority="5213" operator="greaterThan">
      <formula>2.35</formula>
    </cfRule>
  </conditionalFormatting>
  <conditionalFormatting sqref="J4537">
    <cfRule type="notContainsBlanks" dxfId="5033" priority="5212">
      <formula>LEN(TRIM(J4537))&gt;0</formula>
    </cfRule>
  </conditionalFormatting>
  <conditionalFormatting sqref="K4537">
    <cfRule type="notContainsBlanks" dxfId="5032" priority="5211">
      <formula>LEN(TRIM(K4537))&gt;0</formula>
    </cfRule>
  </conditionalFormatting>
  <conditionalFormatting sqref="M4537">
    <cfRule type="containsText" dxfId="5031" priority="5210" operator="containsText" text="Complete">
      <formula>NOT(ISERROR(SEARCH("Complete",M4537)))</formula>
    </cfRule>
  </conditionalFormatting>
  <conditionalFormatting sqref="I4538">
    <cfRule type="cellIs" dxfId="5030" priority="5209" operator="greaterThan">
      <formula>2.35</formula>
    </cfRule>
  </conditionalFormatting>
  <conditionalFormatting sqref="J4538">
    <cfRule type="notContainsBlanks" dxfId="5029" priority="5208">
      <formula>LEN(TRIM(J4538))&gt;0</formula>
    </cfRule>
  </conditionalFormatting>
  <conditionalFormatting sqref="K4538">
    <cfRule type="notContainsBlanks" dxfId="5028" priority="5207">
      <formula>LEN(TRIM(K4538))&gt;0</formula>
    </cfRule>
  </conditionalFormatting>
  <conditionalFormatting sqref="M4538">
    <cfRule type="containsText" dxfId="5027" priority="5206" operator="containsText" text="Complete">
      <formula>NOT(ISERROR(SEARCH("Complete",M4538)))</formula>
    </cfRule>
  </conditionalFormatting>
  <conditionalFormatting sqref="I4539">
    <cfRule type="cellIs" dxfId="5026" priority="5205" operator="greaterThan">
      <formula>2.35</formula>
    </cfRule>
  </conditionalFormatting>
  <conditionalFormatting sqref="J4539">
    <cfRule type="notContainsBlanks" dxfId="5025" priority="5204">
      <formula>LEN(TRIM(J4539))&gt;0</formula>
    </cfRule>
  </conditionalFormatting>
  <conditionalFormatting sqref="K4539">
    <cfRule type="notContainsBlanks" dxfId="5024" priority="5203">
      <formula>LEN(TRIM(K4539))&gt;0</formula>
    </cfRule>
  </conditionalFormatting>
  <conditionalFormatting sqref="M4539">
    <cfRule type="containsText" dxfId="5023" priority="5202" operator="containsText" text="Complete">
      <formula>NOT(ISERROR(SEARCH("Complete",M4539)))</formula>
    </cfRule>
  </conditionalFormatting>
  <conditionalFormatting sqref="I4540">
    <cfRule type="cellIs" dxfId="5022" priority="5201" operator="greaterThan">
      <formula>2.35</formula>
    </cfRule>
  </conditionalFormatting>
  <conditionalFormatting sqref="J4540">
    <cfRule type="notContainsBlanks" dxfId="5021" priority="5200">
      <formula>LEN(TRIM(J4540))&gt;0</formula>
    </cfRule>
  </conditionalFormatting>
  <conditionalFormatting sqref="K4540">
    <cfRule type="notContainsBlanks" dxfId="5020" priority="5199">
      <formula>LEN(TRIM(K4540))&gt;0</formula>
    </cfRule>
  </conditionalFormatting>
  <conditionalFormatting sqref="M4540">
    <cfRule type="containsText" dxfId="5019" priority="5198" operator="containsText" text="Complete">
      <formula>NOT(ISERROR(SEARCH("Complete",M4540)))</formula>
    </cfRule>
  </conditionalFormatting>
  <conditionalFormatting sqref="I4541">
    <cfRule type="cellIs" dxfId="5018" priority="5197" operator="greaterThan">
      <formula>2.35</formula>
    </cfRule>
  </conditionalFormatting>
  <conditionalFormatting sqref="J4541">
    <cfRule type="notContainsBlanks" dxfId="5017" priority="5196">
      <formula>LEN(TRIM(J4541))&gt;0</formula>
    </cfRule>
  </conditionalFormatting>
  <conditionalFormatting sqref="K4541">
    <cfRule type="notContainsBlanks" dxfId="5016" priority="5195">
      <formula>LEN(TRIM(K4541))&gt;0</formula>
    </cfRule>
  </conditionalFormatting>
  <conditionalFormatting sqref="M4541">
    <cfRule type="containsText" dxfId="5015" priority="5194" operator="containsText" text="Complete">
      <formula>NOT(ISERROR(SEARCH("Complete",M4541)))</formula>
    </cfRule>
  </conditionalFormatting>
  <conditionalFormatting sqref="I4542">
    <cfRule type="cellIs" dxfId="5014" priority="5193" operator="greaterThan">
      <formula>2.35</formula>
    </cfRule>
  </conditionalFormatting>
  <conditionalFormatting sqref="J4542">
    <cfRule type="notContainsBlanks" dxfId="5013" priority="5192">
      <formula>LEN(TRIM(J4542))&gt;0</formula>
    </cfRule>
  </conditionalFormatting>
  <conditionalFormatting sqref="K4542">
    <cfRule type="notContainsBlanks" dxfId="5012" priority="5191">
      <formula>LEN(TRIM(K4542))&gt;0</formula>
    </cfRule>
  </conditionalFormatting>
  <conditionalFormatting sqref="M4542">
    <cfRule type="containsText" dxfId="5011" priority="5190" operator="containsText" text="Complete">
      <formula>NOT(ISERROR(SEARCH("Complete",M4542)))</formula>
    </cfRule>
  </conditionalFormatting>
  <conditionalFormatting sqref="I4543">
    <cfRule type="cellIs" dxfId="5010" priority="5189" operator="greaterThan">
      <formula>2.35</formula>
    </cfRule>
  </conditionalFormatting>
  <conditionalFormatting sqref="J4543">
    <cfRule type="notContainsBlanks" dxfId="5009" priority="5188">
      <formula>LEN(TRIM(J4543))&gt;0</formula>
    </cfRule>
  </conditionalFormatting>
  <conditionalFormatting sqref="K4543">
    <cfRule type="notContainsBlanks" dxfId="5008" priority="5187">
      <formula>LEN(TRIM(K4543))&gt;0</formula>
    </cfRule>
  </conditionalFormatting>
  <conditionalFormatting sqref="M4543">
    <cfRule type="containsText" dxfId="5007" priority="5186" operator="containsText" text="Complete">
      <formula>NOT(ISERROR(SEARCH("Complete",M4543)))</formula>
    </cfRule>
  </conditionalFormatting>
  <conditionalFormatting sqref="J4544">
    <cfRule type="notContainsBlanks" dxfId="5006" priority="5184">
      <formula>LEN(TRIM(J4544))&gt;0</formula>
    </cfRule>
  </conditionalFormatting>
  <conditionalFormatting sqref="K4544">
    <cfRule type="notContainsBlanks" dxfId="5005" priority="5183">
      <formula>LEN(TRIM(K4544))&gt;0</formula>
    </cfRule>
  </conditionalFormatting>
  <conditionalFormatting sqref="M4544">
    <cfRule type="containsText" dxfId="5004" priority="5182" operator="containsText" text="Complete">
      <formula>NOT(ISERROR(SEARCH("Complete",M4544)))</formula>
    </cfRule>
  </conditionalFormatting>
  <conditionalFormatting sqref="I4544">
    <cfRule type="cellIs" dxfId="5003" priority="5181" operator="greaterThan">
      <formula>2.35</formula>
    </cfRule>
  </conditionalFormatting>
  <conditionalFormatting sqref="I4545">
    <cfRule type="cellIs" dxfId="5002" priority="5180" operator="greaterThan">
      <formula>2.35</formula>
    </cfRule>
  </conditionalFormatting>
  <conditionalFormatting sqref="J4545">
    <cfRule type="notContainsBlanks" dxfId="5001" priority="5179">
      <formula>LEN(TRIM(J4545))&gt;0</formula>
    </cfRule>
  </conditionalFormatting>
  <conditionalFormatting sqref="K4545">
    <cfRule type="notContainsBlanks" dxfId="5000" priority="5178">
      <formula>LEN(TRIM(K4545))&gt;0</formula>
    </cfRule>
  </conditionalFormatting>
  <conditionalFormatting sqref="M4545">
    <cfRule type="containsText" dxfId="4999" priority="5177" operator="containsText" text="Complete">
      <formula>NOT(ISERROR(SEARCH("Complete",M4545)))</formula>
    </cfRule>
  </conditionalFormatting>
  <conditionalFormatting sqref="I4546">
    <cfRule type="cellIs" dxfId="4998" priority="5176" operator="greaterThan">
      <formula>2.35</formula>
    </cfRule>
  </conditionalFormatting>
  <conditionalFormatting sqref="J4546">
    <cfRule type="notContainsBlanks" dxfId="4997" priority="5175">
      <formula>LEN(TRIM(J4546))&gt;0</formula>
    </cfRule>
  </conditionalFormatting>
  <conditionalFormatting sqref="K4546">
    <cfRule type="notContainsBlanks" dxfId="4996" priority="5174">
      <formula>LEN(TRIM(K4546))&gt;0</formula>
    </cfRule>
  </conditionalFormatting>
  <conditionalFormatting sqref="M4546">
    <cfRule type="containsText" dxfId="4995" priority="5173" operator="containsText" text="Complete">
      <formula>NOT(ISERROR(SEARCH("Complete",M4546)))</formula>
    </cfRule>
  </conditionalFormatting>
  <conditionalFormatting sqref="I4547">
    <cfRule type="cellIs" dxfId="4994" priority="5172" operator="greaterThan">
      <formula>2.35</formula>
    </cfRule>
  </conditionalFormatting>
  <conditionalFormatting sqref="J4547">
    <cfRule type="notContainsBlanks" dxfId="4993" priority="5171">
      <formula>LEN(TRIM(J4547))&gt;0</formula>
    </cfRule>
  </conditionalFormatting>
  <conditionalFormatting sqref="K4547">
    <cfRule type="notContainsBlanks" dxfId="4992" priority="5170">
      <formula>LEN(TRIM(K4547))&gt;0</formula>
    </cfRule>
  </conditionalFormatting>
  <conditionalFormatting sqref="M4547">
    <cfRule type="containsText" dxfId="4991" priority="5169" operator="containsText" text="Complete">
      <formula>NOT(ISERROR(SEARCH("Complete",M4547)))</formula>
    </cfRule>
  </conditionalFormatting>
  <conditionalFormatting sqref="I4548">
    <cfRule type="cellIs" dxfId="4990" priority="5168" operator="greaterThan">
      <formula>2.35</formula>
    </cfRule>
  </conditionalFormatting>
  <conditionalFormatting sqref="J4548">
    <cfRule type="notContainsBlanks" dxfId="4989" priority="5167">
      <formula>LEN(TRIM(J4548))&gt;0</formula>
    </cfRule>
  </conditionalFormatting>
  <conditionalFormatting sqref="K4548">
    <cfRule type="notContainsBlanks" dxfId="4988" priority="5166">
      <formula>LEN(TRIM(K4548))&gt;0</formula>
    </cfRule>
  </conditionalFormatting>
  <conditionalFormatting sqref="M4548">
    <cfRule type="containsText" dxfId="4987" priority="5165" operator="containsText" text="Complete">
      <formula>NOT(ISERROR(SEARCH("Complete",M4548)))</formula>
    </cfRule>
  </conditionalFormatting>
  <conditionalFormatting sqref="I4549">
    <cfRule type="cellIs" dxfId="4986" priority="5164" operator="greaterThan">
      <formula>2.35</formula>
    </cfRule>
  </conditionalFormatting>
  <conditionalFormatting sqref="J4549">
    <cfRule type="notContainsBlanks" dxfId="4985" priority="5163">
      <formula>LEN(TRIM(J4549))&gt;0</formula>
    </cfRule>
  </conditionalFormatting>
  <conditionalFormatting sqref="K4549">
    <cfRule type="notContainsBlanks" dxfId="4984" priority="5162">
      <formula>LEN(TRIM(K4549))&gt;0</formula>
    </cfRule>
  </conditionalFormatting>
  <conditionalFormatting sqref="M4549">
    <cfRule type="containsText" dxfId="4983" priority="5161" operator="containsText" text="Complete">
      <formula>NOT(ISERROR(SEARCH("Complete",M4549)))</formula>
    </cfRule>
  </conditionalFormatting>
  <conditionalFormatting sqref="I4550">
    <cfRule type="cellIs" dxfId="4982" priority="5160" operator="greaterThan">
      <formula>2.35</formula>
    </cfRule>
  </conditionalFormatting>
  <conditionalFormatting sqref="J4550">
    <cfRule type="notContainsBlanks" dxfId="4981" priority="5159">
      <formula>LEN(TRIM(J4550))&gt;0</formula>
    </cfRule>
  </conditionalFormatting>
  <conditionalFormatting sqref="K4550">
    <cfRule type="notContainsBlanks" dxfId="4980" priority="5158">
      <formula>LEN(TRIM(K4550))&gt;0</formula>
    </cfRule>
  </conditionalFormatting>
  <conditionalFormatting sqref="M4550">
    <cfRule type="containsText" dxfId="4979" priority="5157" operator="containsText" text="Complete">
      <formula>NOT(ISERROR(SEARCH("Complete",M4550)))</formula>
    </cfRule>
  </conditionalFormatting>
  <conditionalFormatting sqref="I4551">
    <cfRule type="cellIs" dxfId="4978" priority="5156" operator="greaterThan">
      <formula>2.35</formula>
    </cfRule>
  </conditionalFormatting>
  <conditionalFormatting sqref="J4551">
    <cfRule type="notContainsBlanks" dxfId="4977" priority="5155">
      <formula>LEN(TRIM(J4551))&gt;0</formula>
    </cfRule>
  </conditionalFormatting>
  <conditionalFormatting sqref="K4551">
    <cfRule type="notContainsBlanks" dxfId="4976" priority="5154">
      <formula>LEN(TRIM(K4551))&gt;0</formula>
    </cfRule>
  </conditionalFormatting>
  <conditionalFormatting sqref="M4551">
    <cfRule type="containsText" dxfId="4975" priority="5153" operator="containsText" text="Complete">
      <formula>NOT(ISERROR(SEARCH("Complete",M4551)))</formula>
    </cfRule>
  </conditionalFormatting>
  <conditionalFormatting sqref="I4552">
    <cfRule type="cellIs" dxfId="4974" priority="5152" operator="greaterThan">
      <formula>2.35</formula>
    </cfRule>
  </conditionalFormatting>
  <conditionalFormatting sqref="J4552">
    <cfRule type="notContainsBlanks" dxfId="4973" priority="5151">
      <formula>LEN(TRIM(J4552))&gt;0</formula>
    </cfRule>
  </conditionalFormatting>
  <conditionalFormatting sqref="K4552">
    <cfRule type="notContainsBlanks" dxfId="4972" priority="5150">
      <formula>LEN(TRIM(K4552))&gt;0</formula>
    </cfRule>
  </conditionalFormatting>
  <conditionalFormatting sqref="M4552">
    <cfRule type="containsText" dxfId="4971" priority="5149" operator="containsText" text="Complete">
      <formula>NOT(ISERROR(SEARCH("Complete",M4552)))</formula>
    </cfRule>
  </conditionalFormatting>
  <conditionalFormatting sqref="I4553">
    <cfRule type="cellIs" dxfId="4970" priority="5148" operator="greaterThan">
      <formula>2.35</formula>
    </cfRule>
  </conditionalFormatting>
  <conditionalFormatting sqref="J4553">
    <cfRule type="notContainsBlanks" dxfId="4969" priority="5147">
      <formula>LEN(TRIM(J4553))&gt;0</formula>
    </cfRule>
  </conditionalFormatting>
  <conditionalFormatting sqref="K4553">
    <cfRule type="notContainsBlanks" dxfId="4968" priority="5146">
      <formula>LEN(TRIM(K4553))&gt;0</formula>
    </cfRule>
  </conditionalFormatting>
  <conditionalFormatting sqref="M4553">
    <cfRule type="containsText" dxfId="4967" priority="5145" operator="containsText" text="Complete">
      <formula>NOT(ISERROR(SEARCH("Complete",M4553)))</formula>
    </cfRule>
  </conditionalFormatting>
  <conditionalFormatting sqref="I4554">
    <cfRule type="cellIs" dxfId="4966" priority="5144" operator="greaterThan">
      <formula>2.35</formula>
    </cfRule>
  </conditionalFormatting>
  <conditionalFormatting sqref="J4554">
    <cfRule type="notContainsBlanks" dxfId="4965" priority="5143">
      <formula>LEN(TRIM(J4554))&gt;0</formula>
    </cfRule>
  </conditionalFormatting>
  <conditionalFormatting sqref="K4554">
    <cfRule type="notContainsBlanks" dxfId="4964" priority="5142">
      <formula>LEN(TRIM(K4554))&gt;0</formula>
    </cfRule>
  </conditionalFormatting>
  <conditionalFormatting sqref="M4554">
    <cfRule type="containsText" dxfId="4963" priority="5141" operator="containsText" text="Complete">
      <formula>NOT(ISERROR(SEARCH("Complete",M4554)))</formula>
    </cfRule>
  </conditionalFormatting>
  <conditionalFormatting sqref="I4555">
    <cfRule type="cellIs" dxfId="4962" priority="5136" operator="greaterThan">
      <formula>2.35</formula>
    </cfRule>
  </conditionalFormatting>
  <conditionalFormatting sqref="J4555">
    <cfRule type="notContainsBlanks" dxfId="4961" priority="5135">
      <formula>LEN(TRIM(J4555))&gt;0</formula>
    </cfRule>
  </conditionalFormatting>
  <conditionalFormatting sqref="K4555">
    <cfRule type="notContainsBlanks" dxfId="4960" priority="5134">
      <formula>LEN(TRIM(K4555))&gt;0</formula>
    </cfRule>
  </conditionalFormatting>
  <conditionalFormatting sqref="M4555">
    <cfRule type="containsText" dxfId="4959" priority="5133" operator="containsText" text="Complete">
      <formula>NOT(ISERROR(SEARCH("Complete",M4555)))</formula>
    </cfRule>
  </conditionalFormatting>
  <conditionalFormatting sqref="I4556">
    <cfRule type="cellIs" dxfId="4958" priority="5132" operator="greaterThan">
      <formula>2.35</formula>
    </cfRule>
  </conditionalFormatting>
  <conditionalFormatting sqref="J4556">
    <cfRule type="notContainsBlanks" dxfId="4957" priority="5131">
      <formula>LEN(TRIM(J4556))&gt;0</formula>
    </cfRule>
  </conditionalFormatting>
  <conditionalFormatting sqref="K4556">
    <cfRule type="notContainsBlanks" dxfId="4956" priority="5130">
      <formula>LEN(TRIM(K4556))&gt;0</formula>
    </cfRule>
  </conditionalFormatting>
  <conditionalFormatting sqref="M4556">
    <cfRule type="containsText" dxfId="4955" priority="5129" operator="containsText" text="Complete">
      <formula>NOT(ISERROR(SEARCH("Complete",M4556)))</formula>
    </cfRule>
  </conditionalFormatting>
  <conditionalFormatting sqref="I4557">
    <cfRule type="cellIs" dxfId="4954" priority="5128" operator="greaterThan">
      <formula>2.35</formula>
    </cfRule>
  </conditionalFormatting>
  <conditionalFormatting sqref="J4557">
    <cfRule type="notContainsBlanks" dxfId="4953" priority="5127">
      <formula>LEN(TRIM(J4557))&gt;0</formula>
    </cfRule>
  </conditionalFormatting>
  <conditionalFormatting sqref="K4557">
    <cfRule type="notContainsBlanks" dxfId="4952" priority="5126">
      <formula>LEN(TRIM(K4557))&gt;0</formula>
    </cfRule>
  </conditionalFormatting>
  <conditionalFormatting sqref="M4557">
    <cfRule type="containsText" dxfId="4951" priority="5125" operator="containsText" text="Complete">
      <formula>NOT(ISERROR(SEARCH("Complete",M4557)))</formula>
    </cfRule>
  </conditionalFormatting>
  <conditionalFormatting sqref="I4558">
    <cfRule type="cellIs" dxfId="4950" priority="5124" operator="greaterThan">
      <formula>2.35</formula>
    </cfRule>
  </conditionalFormatting>
  <conditionalFormatting sqref="J4558">
    <cfRule type="notContainsBlanks" dxfId="4949" priority="5123">
      <formula>LEN(TRIM(J4558))&gt;0</formula>
    </cfRule>
  </conditionalFormatting>
  <conditionalFormatting sqref="K4558">
    <cfRule type="notContainsBlanks" dxfId="4948" priority="5122">
      <formula>LEN(TRIM(K4558))&gt;0</formula>
    </cfRule>
  </conditionalFormatting>
  <conditionalFormatting sqref="M4558">
    <cfRule type="containsText" dxfId="4947" priority="5121" operator="containsText" text="Complete">
      <formula>NOT(ISERROR(SEARCH("Complete",M4558)))</formula>
    </cfRule>
  </conditionalFormatting>
  <conditionalFormatting sqref="I4559">
    <cfRule type="cellIs" dxfId="4946" priority="5120" operator="greaterThan">
      <formula>2.35</formula>
    </cfRule>
  </conditionalFormatting>
  <conditionalFormatting sqref="J4559">
    <cfRule type="notContainsBlanks" dxfId="4945" priority="5119">
      <formula>LEN(TRIM(J4559))&gt;0</formula>
    </cfRule>
  </conditionalFormatting>
  <conditionalFormatting sqref="K4559">
    <cfRule type="notContainsBlanks" dxfId="4944" priority="5118">
      <formula>LEN(TRIM(K4559))&gt;0</formula>
    </cfRule>
  </conditionalFormatting>
  <conditionalFormatting sqref="M4559">
    <cfRule type="containsText" dxfId="4943" priority="5117" operator="containsText" text="Complete">
      <formula>NOT(ISERROR(SEARCH("Complete",M4559)))</formula>
    </cfRule>
  </conditionalFormatting>
  <conditionalFormatting sqref="I4560">
    <cfRule type="cellIs" dxfId="4942" priority="5116" operator="greaterThan">
      <formula>2.35</formula>
    </cfRule>
  </conditionalFormatting>
  <conditionalFormatting sqref="J4560">
    <cfRule type="notContainsBlanks" dxfId="4941" priority="5115">
      <formula>LEN(TRIM(J4560))&gt;0</formula>
    </cfRule>
  </conditionalFormatting>
  <conditionalFormatting sqref="K4560">
    <cfRule type="notContainsBlanks" dxfId="4940" priority="5114">
      <formula>LEN(TRIM(K4560))&gt;0</formula>
    </cfRule>
  </conditionalFormatting>
  <conditionalFormatting sqref="M4560">
    <cfRule type="containsText" dxfId="4939" priority="5113" operator="containsText" text="Complete">
      <formula>NOT(ISERROR(SEARCH("Complete",M4560)))</formula>
    </cfRule>
  </conditionalFormatting>
  <conditionalFormatting sqref="I4561">
    <cfRule type="cellIs" dxfId="4938" priority="5112" operator="greaterThan">
      <formula>2.35</formula>
    </cfRule>
  </conditionalFormatting>
  <conditionalFormatting sqref="J4561">
    <cfRule type="notContainsBlanks" dxfId="4937" priority="5111">
      <formula>LEN(TRIM(J4561))&gt;0</formula>
    </cfRule>
  </conditionalFormatting>
  <conditionalFormatting sqref="K4561">
    <cfRule type="notContainsBlanks" dxfId="4936" priority="5110">
      <formula>LEN(TRIM(K4561))&gt;0</formula>
    </cfRule>
  </conditionalFormatting>
  <conditionalFormatting sqref="M4561">
    <cfRule type="containsText" dxfId="4935" priority="5109" operator="containsText" text="Complete">
      <formula>NOT(ISERROR(SEARCH("Complete",M4561)))</formula>
    </cfRule>
  </conditionalFormatting>
  <conditionalFormatting sqref="I4562">
    <cfRule type="cellIs" dxfId="4934" priority="5108" operator="greaterThan">
      <formula>2.35</formula>
    </cfRule>
  </conditionalFormatting>
  <conditionalFormatting sqref="J4562">
    <cfRule type="notContainsBlanks" dxfId="4933" priority="5107">
      <formula>LEN(TRIM(J4562))&gt;0</formula>
    </cfRule>
  </conditionalFormatting>
  <conditionalFormatting sqref="K4562">
    <cfRule type="notContainsBlanks" dxfId="4932" priority="5106">
      <formula>LEN(TRIM(K4562))&gt;0</formula>
    </cfRule>
  </conditionalFormatting>
  <conditionalFormatting sqref="M4562">
    <cfRule type="containsText" dxfId="4931" priority="5105" operator="containsText" text="Complete">
      <formula>NOT(ISERROR(SEARCH("Complete",M4562)))</formula>
    </cfRule>
  </conditionalFormatting>
  <conditionalFormatting sqref="I4563">
    <cfRule type="cellIs" dxfId="4930" priority="5104" operator="greaterThan">
      <formula>2.35</formula>
    </cfRule>
  </conditionalFormatting>
  <conditionalFormatting sqref="J4563">
    <cfRule type="notContainsBlanks" dxfId="4929" priority="5103">
      <formula>LEN(TRIM(J4563))&gt;0</formula>
    </cfRule>
  </conditionalFormatting>
  <conditionalFormatting sqref="K4563">
    <cfRule type="notContainsBlanks" dxfId="4928" priority="5102">
      <formula>LEN(TRIM(K4563))&gt;0</formula>
    </cfRule>
  </conditionalFormatting>
  <conditionalFormatting sqref="M4563">
    <cfRule type="containsText" dxfId="4927" priority="5101" operator="containsText" text="Complete">
      <formula>NOT(ISERROR(SEARCH("Complete",M4563)))</formula>
    </cfRule>
  </conditionalFormatting>
  <conditionalFormatting sqref="I4564">
    <cfRule type="cellIs" dxfId="4926" priority="5100" operator="greaterThan">
      <formula>2.35</formula>
    </cfRule>
  </conditionalFormatting>
  <conditionalFormatting sqref="J4564">
    <cfRule type="notContainsBlanks" dxfId="4925" priority="5099">
      <formula>LEN(TRIM(J4564))&gt;0</formula>
    </cfRule>
  </conditionalFormatting>
  <conditionalFormatting sqref="K4564">
    <cfRule type="notContainsBlanks" dxfId="4924" priority="5098">
      <formula>LEN(TRIM(K4564))&gt;0</formula>
    </cfRule>
  </conditionalFormatting>
  <conditionalFormatting sqref="M4564">
    <cfRule type="containsText" dxfId="4923" priority="5097" operator="containsText" text="Complete">
      <formula>NOT(ISERROR(SEARCH("Complete",M4564)))</formula>
    </cfRule>
  </conditionalFormatting>
  <conditionalFormatting sqref="I4565">
    <cfRule type="cellIs" dxfId="4922" priority="5096" operator="greaterThan">
      <formula>2.35</formula>
    </cfRule>
  </conditionalFormatting>
  <conditionalFormatting sqref="J4565">
    <cfRule type="notContainsBlanks" dxfId="4921" priority="5095">
      <formula>LEN(TRIM(J4565))&gt;0</formula>
    </cfRule>
  </conditionalFormatting>
  <conditionalFormatting sqref="K4565">
    <cfRule type="notContainsBlanks" dxfId="4920" priority="5094">
      <formula>LEN(TRIM(K4565))&gt;0</formula>
    </cfRule>
  </conditionalFormatting>
  <conditionalFormatting sqref="M4565">
    <cfRule type="containsText" dxfId="4919" priority="5093" operator="containsText" text="Complete">
      <formula>NOT(ISERROR(SEARCH("Complete",M4565)))</formula>
    </cfRule>
  </conditionalFormatting>
  <conditionalFormatting sqref="I4566">
    <cfRule type="cellIs" dxfId="4918" priority="5092" operator="greaterThan">
      <formula>2.35</formula>
    </cfRule>
  </conditionalFormatting>
  <conditionalFormatting sqref="J4566">
    <cfRule type="notContainsBlanks" dxfId="4917" priority="5091">
      <formula>LEN(TRIM(J4566))&gt;0</formula>
    </cfRule>
  </conditionalFormatting>
  <conditionalFormatting sqref="K4566">
    <cfRule type="notContainsBlanks" dxfId="4916" priority="5090">
      <formula>LEN(TRIM(K4566))&gt;0</formula>
    </cfRule>
  </conditionalFormatting>
  <conditionalFormatting sqref="M4566">
    <cfRule type="containsText" dxfId="4915" priority="5089" operator="containsText" text="Complete">
      <formula>NOT(ISERROR(SEARCH("Complete",M4566)))</formula>
    </cfRule>
  </conditionalFormatting>
  <conditionalFormatting sqref="I4567">
    <cfRule type="cellIs" dxfId="4914" priority="5088" operator="greaterThan">
      <formula>2.35</formula>
    </cfRule>
  </conditionalFormatting>
  <conditionalFormatting sqref="J4567">
    <cfRule type="notContainsBlanks" dxfId="4913" priority="5087">
      <formula>LEN(TRIM(J4567))&gt;0</formula>
    </cfRule>
  </conditionalFormatting>
  <conditionalFormatting sqref="K4567">
    <cfRule type="notContainsBlanks" dxfId="4912" priority="5086">
      <formula>LEN(TRIM(K4567))&gt;0</formula>
    </cfRule>
  </conditionalFormatting>
  <conditionalFormatting sqref="M4567">
    <cfRule type="containsText" dxfId="4911" priority="5085" operator="containsText" text="Complete">
      <formula>NOT(ISERROR(SEARCH("Complete",M4567)))</formula>
    </cfRule>
  </conditionalFormatting>
  <conditionalFormatting sqref="I4568">
    <cfRule type="cellIs" dxfId="4910" priority="5084" operator="greaterThan">
      <formula>2.35</formula>
    </cfRule>
  </conditionalFormatting>
  <conditionalFormatting sqref="J4568">
    <cfRule type="notContainsBlanks" dxfId="4909" priority="5083">
      <formula>LEN(TRIM(J4568))&gt;0</formula>
    </cfRule>
  </conditionalFormatting>
  <conditionalFormatting sqref="K4568">
    <cfRule type="notContainsBlanks" dxfId="4908" priority="5082">
      <formula>LEN(TRIM(K4568))&gt;0</formula>
    </cfRule>
  </conditionalFormatting>
  <conditionalFormatting sqref="M4568">
    <cfRule type="containsText" dxfId="4907" priority="5081" operator="containsText" text="Complete">
      <formula>NOT(ISERROR(SEARCH("Complete",M4568)))</formula>
    </cfRule>
  </conditionalFormatting>
  <conditionalFormatting sqref="I4569">
    <cfRule type="cellIs" dxfId="4906" priority="5080" operator="greaterThan">
      <formula>2.35</formula>
    </cfRule>
  </conditionalFormatting>
  <conditionalFormatting sqref="J4569">
    <cfRule type="notContainsBlanks" dxfId="4905" priority="5079">
      <formula>LEN(TRIM(J4569))&gt;0</formula>
    </cfRule>
  </conditionalFormatting>
  <conditionalFormatting sqref="K4569">
    <cfRule type="notContainsBlanks" dxfId="4904" priority="5078">
      <formula>LEN(TRIM(K4569))&gt;0</formula>
    </cfRule>
  </conditionalFormatting>
  <conditionalFormatting sqref="M4569">
    <cfRule type="containsText" dxfId="4903" priority="5077" operator="containsText" text="Complete">
      <formula>NOT(ISERROR(SEARCH("Complete",M4569)))</formula>
    </cfRule>
  </conditionalFormatting>
  <conditionalFormatting sqref="I4570">
    <cfRule type="cellIs" dxfId="4902" priority="5076" operator="greaterThan">
      <formula>2.35</formula>
    </cfRule>
  </conditionalFormatting>
  <conditionalFormatting sqref="J4570">
    <cfRule type="notContainsBlanks" dxfId="4901" priority="5075">
      <formula>LEN(TRIM(J4570))&gt;0</formula>
    </cfRule>
  </conditionalFormatting>
  <conditionalFormatting sqref="K4570">
    <cfRule type="notContainsBlanks" dxfId="4900" priority="5074">
      <formula>LEN(TRIM(K4570))&gt;0</formula>
    </cfRule>
  </conditionalFormatting>
  <conditionalFormatting sqref="M4570">
    <cfRule type="containsText" dxfId="4899" priority="5073" operator="containsText" text="Complete">
      <formula>NOT(ISERROR(SEARCH("Complete",M4570)))</formula>
    </cfRule>
  </conditionalFormatting>
  <conditionalFormatting sqref="I4571">
    <cfRule type="cellIs" dxfId="4898" priority="5072" operator="greaterThan">
      <formula>2.35</formula>
    </cfRule>
  </conditionalFormatting>
  <conditionalFormatting sqref="J4571">
    <cfRule type="notContainsBlanks" dxfId="4897" priority="5071">
      <formula>LEN(TRIM(J4571))&gt;0</formula>
    </cfRule>
  </conditionalFormatting>
  <conditionalFormatting sqref="K4571">
    <cfRule type="notContainsBlanks" dxfId="4896" priority="5070">
      <formula>LEN(TRIM(K4571))&gt;0</formula>
    </cfRule>
  </conditionalFormatting>
  <conditionalFormatting sqref="M4571">
    <cfRule type="containsText" dxfId="4895" priority="5069" operator="containsText" text="Complete">
      <formula>NOT(ISERROR(SEARCH("Complete",M4571)))</formula>
    </cfRule>
  </conditionalFormatting>
  <conditionalFormatting sqref="I4572">
    <cfRule type="cellIs" dxfId="4894" priority="5068" operator="greaterThan">
      <formula>2.35</formula>
    </cfRule>
  </conditionalFormatting>
  <conditionalFormatting sqref="J4572">
    <cfRule type="notContainsBlanks" dxfId="4893" priority="5067">
      <formula>LEN(TRIM(J4572))&gt;0</formula>
    </cfRule>
  </conditionalFormatting>
  <conditionalFormatting sqref="K4572">
    <cfRule type="notContainsBlanks" dxfId="4892" priority="5066">
      <formula>LEN(TRIM(K4572))&gt;0</formula>
    </cfRule>
  </conditionalFormatting>
  <conditionalFormatting sqref="M4572">
    <cfRule type="containsText" dxfId="4891" priority="5065" operator="containsText" text="Complete">
      <formula>NOT(ISERROR(SEARCH("Complete",M4572)))</formula>
    </cfRule>
  </conditionalFormatting>
  <conditionalFormatting sqref="I4573">
    <cfRule type="cellIs" dxfId="4890" priority="5064" operator="greaterThan">
      <formula>2.35</formula>
    </cfRule>
  </conditionalFormatting>
  <conditionalFormatting sqref="J4573">
    <cfRule type="notContainsBlanks" dxfId="4889" priority="5063">
      <formula>LEN(TRIM(J4573))&gt;0</formula>
    </cfRule>
  </conditionalFormatting>
  <conditionalFormatting sqref="K4573">
    <cfRule type="notContainsBlanks" dxfId="4888" priority="5062">
      <formula>LEN(TRIM(K4573))&gt;0</formula>
    </cfRule>
  </conditionalFormatting>
  <conditionalFormatting sqref="M4573">
    <cfRule type="containsText" dxfId="4887" priority="5061" operator="containsText" text="Complete">
      <formula>NOT(ISERROR(SEARCH("Complete",M4573)))</formula>
    </cfRule>
  </conditionalFormatting>
  <conditionalFormatting sqref="I4574">
    <cfRule type="cellIs" dxfId="4886" priority="5060" operator="greaterThan">
      <formula>2.35</formula>
    </cfRule>
  </conditionalFormatting>
  <conditionalFormatting sqref="J4574">
    <cfRule type="notContainsBlanks" dxfId="4885" priority="5059">
      <formula>LEN(TRIM(J4574))&gt;0</formula>
    </cfRule>
  </conditionalFormatting>
  <conditionalFormatting sqref="K4574">
    <cfRule type="notContainsBlanks" dxfId="4884" priority="5058">
      <formula>LEN(TRIM(K4574))&gt;0</formula>
    </cfRule>
  </conditionalFormatting>
  <conditionalFormatting sqref="M4574">
    <cfRule type="containsText" dxfId="4883" priority="5057" operator="containsText" text="Complete">
      <formula>NOT(ISERROR(SEARCH("Complete",M4574)))</formula>
    </cfRule>
  </conditionalFormatting>
  <conditionalFormatting sqref="I4575">
    <cfRule type="cellIs" dxfId="4882" priority="5056" operator="greaterThan">
      <formula>2.35</formula>
    </cfRule>
  </conditionalFormatting>
  <conditionalFormatting sqref="J4575">
    <cfRule type="notContainsBlanks" dxfId="4881" priority="5055">
      <formula>LEN(TRIM(J4575))&gt;0</formula>
    </cfRule>
  </conditionalFormatting>
  <conditionalFormatting sqref="K4575">
    <cfRule type="notContainsBlanks" dxfId="4880" priority="5054">
      <formula>LEN(TRIM(K4575))&gt;0</formula>
    </cfRule>
  </conditionalFormatting>
  <conditionalFormatting sqref="M4575">
    <cfRule type="containsText" dxfId="4879" priority="5053" operator="containsText" text="Complete">
      <formula>NOT(ISERROR(SEARCH("Complete",M4575)))</formula>
    </cfRule>
  </conditionalFormatting>
  <conditionalFormatting sqref="I4576">
    <cfRule type="cellIs" dxfId="4878" priority="5052" operator="greaterThan">
      <formula>2.35</formula>
    </cfRule>
  </conditionalFormatting>
  <conditionalFormatting sqref="J4576">
    <cfRule type="notContainsBlanks" dxfId="4877" priority="5051">
      <formula>LEN(TRIM(J4576))&gt;0</formula>
    </cfRule>
  </conditionalFormatting>
  <conditionalFormatting sqref="K4576">
    <cfRule type="notContainsBlanks" dxfId="4876" priority="5050">
      <formula>LEN(TRIM(K4576))&gt;0</formula>
    </cfRule>
  </conditionalFormatting>
  <conditionalFormatting sqref="M4576">
    <cfRule type="containsText" dxfId="4875" priority="5049" operator="containsText" text="Complete">
      <formula>NOT(ISERROR(SEARCH("Complete",M4576)))</formula>
    </cfRule>
  </conditionalFormatting>
  <conditionalFormatting sqref="I4577">
    <cfRule type="cellIs" dxfId="4874" priority="5048" operator="greaterThan">
      <formula>2.35</formula>
    </cfRule>
  </conditionalFormatting>
  <conditionalFormatting sqref="J4577">
    <cfRule type="notContainsBlanks" dxfId="4873" priority="5047">
      <formula>LEN(TRIM(J4577))&gt;0</formula>
    </cfRule>
  </conditionalFormatting>
  <conditionalFormatting sqref="K4577">
    <cfRule type="notContainsBlanks" dxfId="4872" priority="5046">
      <formula>LEN(TRIM(K4577))&gt;0</formula>
    </cfRule>
  </conditionalFormatting>
  <conditionalFormatting sqref="M4577">
    <cfRule type="containsText" dxfId="4871" priority="5045" operator="containsText" text="Complete">
      <formula>NOT(ISERROR(SEARCH("Complete",M4577)))</formula>
    </cfRule>
  </conditionalFormatting>
  <conditionalFormatting sqref="I4578">
    <cfRule type="cellIs" dxfId="4870" priority="5044" operator="greaterThan">
      <formula>2.35</formula>
    </cfRule>
  </conditionalFormatting>
  <conditionalFormatting sqref="J4578">
    <cfRule type="notContainsBlanks" dxfId="4869" priority="5043">
      <formula>LEN(TRIM(J4578))&gt;0</formula>
    </cfRule>
  </conditionalFormatting>
  <conditionalFormatting sqref="K4578">
    <cfRule type="notContainsBlanks" dxfId="4868" priority="5042">
      <formula>LEN(TRIM(K4578))&gt;0</formula>
    </cfRule>
  </conditionalFormatting>
  <conditionalFormatting sqref="M4578">
    <cfRule type="containsText" dxfId="4867" priority="5041" operator="containsText" text="Complete">
      <formula>NOT(ISERROR(SEARCH("Complete",M4578)))</formula>
    </cfRule>
  </conditionalFormatting>
  <conditionalFormatting sqref="I4579">
    <cfRule type="cellIs" dxfId="4866" priority="5040" operator="greaterThan">
      <formula>2.35</formula>
    </cfRule>
  </conditionalFormatting>
  <conditionalFormatting sqref="J4579">
    <cfRule type="notContainsBlanks" dxfId="4865" priority="5039">
      <formula>LEN(TRIM(J4579))&gt;0</formula>
    </cfRule>
  </conditionalFormatting>
  <conditionalFormatting sqref="K4579">
    <cfRule type="notContainsBlanks" dxfId="4864" priority="5038">
      <formula>LEN(TRIM(K4579))&gt;0</formula>
    </cfRule>
  </conditionalFormatting>
  <conditionalFormatting sqref="M4579">
    <cfRule type="containsText" dxfId="4863" priority="5037" operator="containsText" text="Complete">
      <formula>NOT(ISERROR(SEARCH("Complete",M4579)))</formula>
    </cfRule>
  </conditionalFormatting>
  <conditionalFormatting sqref="I4580">
    <cfRule type="cellIs" dxfId="4862" priority="5036" operator="greaterThan">
      <formula>2.35</formula>
    </cfRule>
  </conditionalFormatting>
  <conditionalFormatting sqref="J4580">
    <cfRule type="notContainsBlanks" dxfId="4861" priority="5035">
      <formula>LEN(TRIM(J4580))&gt;0</formula>
    </cfRule>
  </conditionalFormatting>
  <conditionalFormatting sqref="K4580">
    <cfRule type="notContainsBlanks" dxfId="4860" priority="5034">
      <formula>LEN(TRIM(K4580))&gt;0</formula>
    </cfRule>
  </conditionalFormatting>
  <conditionalFormatting sqref="M4580">
    <cfRule type="containsText" dxfId="4859" priority="5033" operator="containsText" text="Complete">
      <formula>NOT(ISERROR(SEARCH("Complete",M4580)))</formula>
    </cfRule>
  </conditionalFormatting>
  <conditionalFormatting sqref="I4581">
    <cfRule type="cellIs" dxfId="4858" priority="5032" operator="greaterThan">
      <formula>2.35</formula>
    </cfRule>
  </conditionalFormatting>
  <conditionalFormatting sqref="J4581">
    <cfRule type="notContainsBlanks" dxfId="4857" priority="5031">
      <formula>LEN(TRIM(J4581))&gt;0</formula>
    </cfRule>
  </conditionalFormatting>
  <conditionalFormatting sqref="K4581">
    <cfRule type="notContainsBlanks" dxfId="4856" priority="5030">
      <formula>LEN(TRIM(K4581))&gt;0</formula>
    </cfRule>
  </conditionalFormatting>
  <conditionalFormatting sqref="M4581">
    <cfRule type="containsText" dxfId="4855" priority="5029" operator="containsText" text="Complete">
      <formula>NOT(ISERROR(SEARCH("Complete",M4581)))</formula>
    </cfRule>
  </conditionalFormatting>
  <conditionalFormatting sqref="I4582">
    <cfRule type="cellIs" dxfId="4854" priority="5028" operator="greaterThan">
      <formula>2.35</formula>
    </cfRule>
  </conditionalFormatting>
  <conditionalFormatting sqref="J4582">
    <cfRule type="notContainsBlanks" dxfId="4853" priority="5027">
      <formula>LEN(TRIM(J4582))&gt;0</formula>
    </cfRule>
  </conditionalFormatting>
  <conditionalFormatting sqref="K4582">
    <cfRule type="notContainsBlanks" dxfId="4852" priority="5026">
      <formula>LEN(TRIM(K4582))&gt;0</formula>
    </cfRule>
  </conditionalFormatting>
  <conditionalFormatting sqref="M4582">
    <cfRule type="containsText" dxfId="4851" priority="5025" operator="containsText" text="Complete">
      <formula>NOT(ISERROR(SEARCH("Complete",M4582)))</formula>
    </cfRule>
  </conditionalFormatting>
  <conditionalFormatting sqref="I4583">
    <cfRule type="cellIs" dxfId="4850" priority="5024" operator="greaterThan">
      <formula>2.35</formula>
    </cfRule>
  </conditionalFormatting>
  <conditionalFormatting sqref="J4583">
    <cfRule type="notContainsBlanks" dxfId="4849" priority="5023">
      <formula>LEN(TRIM(J4583))&gt;0</formula>
    </cfRule>
  </conditionalFormatting>
  <conditionalFormatting sqref="K4583">
    <cfRule type="notContainsBlanks" dxfId="4848" priority="5022">
      <formula>LEN(TRIM(K4583))&gt;0</formula>
    </cfRule>
  </conditionalFormatting>
  <conditionalFormatting sqref="M4583">
    <cfRule type="containsText" dxfId="4847" priority="5021" operator="containsText" text="Complete">
      <formula>NOT(ISERROR(SEARCH("Complete",M4583)))</formula>
    </cfRule>
  </conditionalFormatting>
  <conditionalFormatting sqref="I4584">
    <cfRule type="cellIs" dxfId="4846" priority="5020" operator="greaterThan">
      <formula>2.35</formula>
    </cfRule>
  </conditionalFormatting>
  <conditionalFormatting sqref="J4584">
    <cfRule type="notContainsBlanks" dxfId="4845" priority="5019">
      <formula>LEN(TRIM(J4584))&gt;0</formula>
    </cfRule>
  </conditionalFormatting>
  <conditionalFormatting sqref="K4584">
    <cfRule type="notContainsBlanks" dxfId="4844" priority="5018">
      <formula>LEN(TRIM(K4584))&gt;0</formula>
    </cfRule>
  </conditionalFormatting>
  <conditionalFormatting sqref="M4584">
    <cfRule type="containsText" dxfId="4843" priority="5017" operator="containsText" text="Complete">
      <formula>NOT(ISERROR(SEARCH("Complete",M4584)))</formula>
    </cfRule>
  </conditionalFormatting>
  <conditionalFormatting sqref="I4585">
    <cfRule type="cellIs" dxfId="4842" priority="5016" operator="greaterThan">
      <formula>2.35</formula>
    </cfRule>
  </conditionalFormatting>
  <conditionalFormatting sqref="J4585">
    <cfRule type="notContainsBlanks" dxfId="4841" priority="5015">
      <formula>LEN(TRIM(J4585))&gt;0</formula>
    </cfRule>
  </conditionalFormatting>
  <conditionalFormatting sqref="K4585">
    <cfRule type="notContainsBlanks" dxfId="4840" priority="5014">
      <formula>LEN(TRIM(K4585))&gt;0</formula>
    </cfRule>
  </conditionalFormatting>
  <conditionalFormatting sqref="M4585">
    <cfRule type="containsText" dxfId="4839" priority="5013" operator="containsText" text="Complete">
      <formula>NOT(ISERROR(SEARCH("Complete",M4585)))</formula>
    </cfRule>
  </conditionalFormatting>
  <conditionalFormatting sqref="I4586">
    <cfRule type="cellIs" dxfId="4838" priority="5012" operator="greaterThan">
      <formula>2.35</formula>
    </cfRule>
  </conditionalFormatting>
  <conditionalFormatting sqref="J4586">
    <cfRule type="notContainsBlanks" dxfId="4837" priority="5011">
      <formula>LEN(TRIM(J4586))&gt;0</formula>
    </cfRule>
  </conditionalFormatting>
  <conditionalFormatting sqref="K4586">
    <cfRule type="notContainsBlanks" dxfId="4836" priority="5010">
      <formula>LEN(TRIM(K4586))&gt;0</formula>
    </cfRule>
  </conditionalFormatting>
  <conditionalFormatting sqref="M4586">
    <cfRule type="containsText" dxfId="4835" priority="5009" operator="containsText" text="Complete">
      <formula>NOT(ISERROR(SEARCH("Complete",M4586)))</formula>
    </cfRule>
  </conditionalFormatting>
  <conditionalFormatting sqref="I4587">
    <cfRule type="cellIs" dxfId="4834" priority="5008" operator="greaterThan">
      <formula>2.35</formula>
    </cfRule>
  </conditionalFormatting>
  <conditionalFormatting sqref="J4587">
    <cfRule type="notContainsBlanks" dxfId="4833" priority="5007">
      <formula>LEN(TRIM(J4587))&gt;0</formula>
    </cfRule>
  </conditionalFormatting>
  <conditionalFormatting sqref="K4587">
    <cfRule type="notContainsBlanks" dxfId="4832" priority="5006">
      <formula>LEN(TRIM(K4587))&gt;0</formula>
    </cfRule>
  </conditionalFormatting>
  <conditionalFormatting sqref="M4587">
    <cfRule type="containsText" dxfId="4831" priority="5005" operator="containsText" text="Complete">
      <formula>NOT(ISERROR(SEARCH("Complete",M4587)))</formula>
    </cfRule>
  </conditionalFormatting>
  <conditionalFormatting sqref="I4588">
    <cfRule type="cellIs" dxfId="4830" priority="5004" operator="greaterThan">
      <formula>2.35</formula>
    </cfRule>
  </conditionalFormatting>
  <conditionalFormatting sqref="J4588">
    <cfRule type="notContainsBlanks" dxfId="4829" priority="5003">
      <formula>LEN(TRIM(J4588))&gt;0</formula>
    </cfRule>
  </conditionalFormatting>
  <conditionalFormatting sqref="K4588">
    <cfRule type="notContainsBlanks" dxfId="4828" priority="5002">
      <formula>LEN(TRIM(K4588))&gt;0</formula>
    </cfRule>
  </conditionalFormatting>
  <conditionalFormatting sqref="M4588">
    <cfRule type="containsText" dxfId="4827" priority="5001" operator="containsText" text="Complete">
      <formula>NOT(ISERROR(SEARCH("Complete",M4588)))</formula>
    </cfRule>
  </conditionalFormatting>
  <conditionalFormatting sqref="I4589">
    <cfRule type="cellIs" dxfId="4826" priority="5000" operator="greaterThan">
      <formula>2.35</formula>
    </cfRule>
  </conditionalFormatting>
  <conditionalFormatting sqref="J4589">
    <cfRule type="notContainsBlanks" dxfId="4825" priority="4999">
      <formula>LEN(TRIM(J4589))&gt;0</formula>
    </cfRule>
  </conditionalFormatting>
  <conditionalFormatting sqref="K4589">
    <cfRule type="notContainsBlanks" dxfId="4824" priority="4998">
      <formula>LEN(TRIM(K4589))&gt;0</formula>
    </cfRule>
  </conditionalFormatting>
  <conditionalFormatting sqref="M4589">
    <cfRule type="containsText" dxfId="4823" priority="4997" operator="containsText" text="Complete">
      <formula>NOT(ISERROR(SEARCH("Complete",M4589)))</formula>
    </cfRule>
  </conditionalFormatting>
  <conditionalFormatting sqref="I4590">
    <cfRule type="cellIs" dxfId="4822" priority="4996" operator="greaterThan">
      <formula>2.35</formula>
    </cfRule>
  </conditionalFormatting>
  <conditionalFormatting sqref="J4590">
    <cfRule type="notContainsBlanks" dxfId="4821" priority="4995">
      <formula>LEN(TRIM(J4590))&gt;0</formula>
    </cfRule>
  </conditionalFormatting>
  <conditionalFormatting sqref="K4590">
    <cfRule type="notContainsBlanks" dxfId="4820" priority="4994">
      <formula>LEN(TRIM(K4590))&gt;0</formula>
    </cfRule>
  </conditionalFormatting>
  <conditionalFormatting sqref="M4590">
    <cfRule type="containsText" dxfId="4819" priority="4993" operator="containsText" text="Complete">
      <formula>NOT(ISERROR(SEARCH("Complete",M4590)))</formula>
    </cfRule>
  </conditionalFormatting>
  <conditionalFormatting sqref="I4591">
    <cfRule type="cellIs" dxfId="4818" priority="4992" operator="greaterThan">
      <formula>2.35</formula>
    </cfRule>
  </conditionalFormatting>
  <conditionalFormatting sqref="J4591">
    <cfRule type="notContainsBlanks" dxfId="4817" priority="4991">
      <formula>LEN(TRIM(J4591))&gt;0</formula>
    </cfRule>
  </conditionalFormatting>
  <conditionalFormatting sqref="K4591">
    <cfRule type="notContainsBlanks" dxfId="4816" priority="4990">
      <formula>LEN(TRIM(K4591))&gt;0</formula>
    </cfRule>
  </conditionalFormatting>
  <conditionalFormatting sqref="M4591">
    <cfRule type="containsText" dxfId="4815" priority="4989" operator="containsText" text="Complete">
      <formula>NOT(ISERROR(SEARCH("Complete",M4591)))</formula>
    </cfRule>
  </conditionalFormatting>
  <conditionalFormatting sqref="I4592">
    <cfRule type="cellIs" dxfId="4814" priority="4988" operator="greaterThan">
      <formula>2.35</formula>
    </cfRule>
  </conditionalFormatting>
  <conditionalFormatting sqref="J4592">
    <cfRule type="notContainsBlanks" dxfId="4813" priority="4987">
      <formula>LEN(TRIM(J4592))&gt;0</formula>
    </cfRule>
  </conditionalFormatting>
  <conditionalFormatting sqref="K4592">
    <cfRule type="notContainsBlanks" dxfId="4812" priority="4986">
      <formula>LEN(TRIM(K4592))&gt;0</formula>
    </cfRule>
  </conditionalFormatting>
  <conditionalFormatting sqref="M4592">
    <cfRule type="containsText" dxfId="4811" priority="4985" operator="containsText" text="Complete">
      <formula>NOT(ISERROR(SEARCH("Complete",M4592)))</formula>
    </cfRule>
  </conditionalFormatting>
  <conditionalFormatting sqref="I4593">
    <cfRule type="cellIs" dxfId="4810" priority="4984" operator="greaterThan">
      <formula>2.35</formula>
    </cfRule>
  </conditionalFormatting>
  <conditionalFormatting sqref="J4593">
    <cfRule type="notContainsBlanks" dxfId="4809" priority="4983">
      <formula>LEN(TRIM(J4593))&gt;0</formula>
    </cfRule>
  </conditionalFormatting>
  <conditionalFormatting sqref="K4593">
    <cfRule type="notContainsBlanks" dxfId="4808" priority="4982">
      <formula>LEN(TRIM(K4593))&gt;0</formula>
    </cfRule>
  </conditionalFormatting>
  <conditionalFormatting sqref="M4593">
    <cfRule type="containsText" dxfId="4807" priority="4981" operator="containsText" text="Complete">
      <formula>NOT(ISERROR(SEARCH("Complete",M4593)))</formula>
    </cfRule>
  </conditionalFormatting>
  <conditionalFormatting sqref="I4594">
    <cfRule type="cellIs" dxfId="4806" priority="4980" operator="greaterThan">
      <formula>2.35</formula>
    </cfRule>
  </conditionalFormatting>
  <conditionalFormatting sqref="J4594">
    <cfRule type="notContainsBlanks" dxfId="4805" priority="4979">
      <formula>LEN(TRIM(J4594))&gt;0</formula>
    </cfRule>
  </conditionalFormatting>
  <conditionalFormatting sqref="K4594">
    <cfRule type="notContainsBlanks" dxfId="4804" priority="4978">
      <formula>LEN(TRIM(K4594))&gt;0</formula>
    </cfRule>
  </conditionalFormatting>
  <conditionalFormatting sqref="M4594">
    <cfRule type="containsText" dxfId="4803" priority="4977" operator="containsText" text="Complete">
      <formula>NOT(ISERROR(SEARCH("Complete",M4594)))</formula>
    </cfRule>
  </conditionalFormatting>
  <conditionalFormatting sqref="I4595">
    <cfRule type="cellIs" dxfId="4802" priority="4976" operator="greaterThan">
      <formula>2.35</formula>
    </cfRule>
  </conditionalFormatting>
  <conditionalFormatting sqref="J4595">
    <cfRule type="notContainsBlanks" dxfId="4801" priority="4975">
      <formula>LEN(TRIM(J4595))&gt;0</formula>
    </cfRule>
  </conditionalFormatting>
  <conditionalFormatting sqref="K4595">
    <cfRule type="notContainsBlanks" dxfId="4800" priority="4974">
      <formula>LEN(TRIM(K4595))&gt;0</formula>
    </cfRule>
  </conditionalFormatting>
  <conditionalFormatting sqref="M4595">
    <cfRule type="containsText" dxfId="4799" priority="4973" operator="containsText" text="Complete">
      <formula>NOT(ISERROR(SEARCH("Complete",M4595)))</formula>
    </cfRule>
  </conditionalFormatting>
  <conditionalFormatting sqref="I4596">
    <cfRule type="cellIs" dxfId="4798" priority="4972" operator="greaterThan">
      <formula>2.35</formula>
    </cfRule>
  </conditionalFormatting>
  <conditionalFormatting sqref="J4596">
    <cfRule type="notContainsBlanks" dxfId="4797" priority="4971">
      <formula>LEN(TRIM(J4596))&gt;0</formula>
    </cfRule>
  </conditionalFormatting>
  <conditionalFormatting sqref="K4596">
    <cfRule type="notContainsBlanks" dxfId="4796" priority="4970">
      <formula>LEN(TRIM(K4596))&gt;0</formula>
    </cfRule>
  </conditionalFormatting>
  <conditionalFormatting sqref="M4596">
    <cfRule type="containsText" dxfId="4795" priority="4969" operator="containsText" text="Complete">
      <formula>NOT(ISERROR(SEARCH("Complete",M4596)))</formula>
    </cfRule>
  </conditionalFormatting>
  <conditionalFormatting sqref="I4597">
    <cfRule type="cellIs" dxfId="4794" priority="4968" operator="greaterThan">
      <formula>2.35</formula>
    </cfRule>
  </conditionalFormatting>
  <conditionalFormatting sqref="J4597">
    <cfRule type="notContainsBlanks" dxfId="4793" priority="4967">
      <formula>LEN(TRIM(J4597))&gt;0</formula>
    </cfRule>
  </conditionalFormatting>
  <conditionalFormatting sqref="K4597">
    <cfRule type="notContainsBlanks" dxfId="4792" priority="4966">
      <formula>LEN(TRIM(K4597))&gt;0</formula>
    </cfRule>
  </conditionalFormatting>
  <conditionalFormatting sqref="M4597">
    <cfRule type="containsText" dxfId="4791" priority="4965" operator="containsText" text="Complete">
      <formula>NOT(ISERROR(SEARCH("Complete",M4597)))</formula>
    </cfRule>
  </conditionalFormatting>
  <conditionalFormatting sqref="I4598">
    <cfRule type="cellIs" dxfId="4790" priority="4964" operator="greaterThan">
      <formula>2.35</formula>
    </cfRule>
  </conditionalFormatting>
  <conditionalFormatting sqref="J4598">
    <cfRule type="notContainsBlanks" dxfId="4789" priority="4963">
      <formula>LEN(TRIM(J4598))&gt;0</formula>
    </cfRule>
  </conditionalFormatting>
  <conditionalFormatting sqref="K4598">
    <cfRule type="notContainsBlanks" dxfId="4788" priority="4962">
      <formula>LEN(TRIM(K4598))&gt;0</formula>
    </cfRule>
  </conditionalFormatting>
  <conditionalFormatting sqref="M4598">
    <cfRule type="containsText" dxfId="4787" priority="4961" operator="containsText" text="Complete">
      <formula>NOT(ISERROR(SEARCH("Complete",M4598)))</formula>
    </cfRule>
  </conditionalFormatting>
  <conditionalFormatting sqref="I4599">
    <cfRule type="cellIs" dxfId="4786" priority="4960" operator="greaterThan">
      <formula>2.35</formula>
    </cfRule>
  </conditionalFormatting>
  <conditionalFormatting sqref="J4599">
    <cfRule type="notContainsBlanks" dxfId="4785" priority="4959">
      <formula>LEN(TRIM(J4599))&gt;0</formula>
    </cfRule>
  </conditionalFormatting>
  <conditionalFormatting sqref="K4599">
    <cfRule type="notContainsBlanks" dxfId="4784" priority="4958">
      <formula>LEN(TRIM(K4599))&gt;0</formula>
    </cfRule>
  </conditionalFormatting>
  <conditionalFormatting sqref="M4599">
    <cfRule type="containsText" dxfId="4783" priority="4957" operator="containsText" text="Complete">
      <formula>NOT(ISERROR(SEARCH("Complete",M4599)))</formula>
    </cfRule>
  </conditionalFormatting>
  <conditionalFormatting sqref="I4600">
    <cfRule type="cellIs" dxfId="4782" priority="4956" operator="greaterThan">
      <formula>2.35</formula>
    </cfRule>
  </conditionalFormatting>
  <conditionalFormatting sqref="J4600">
    <cfRule type="notContainsBlanks" dxfId="4781" priority="4955">
      <formula>LEN(TRIM(J4600))&gt;0</formula>
    </cfRule>
  </conditionalFormatting>
  <conditionalFormatting sqref="K4600">
    <cfRule type="notContainsBlanks" dxfId="4780" priority="4954">
      <formula>LEN(TRIM(K4600))&gt;0</formula>
    </cfRule>
  </conditionalFormatting>
  <conditionalFormatting sqref="M4600">
    <cfRule type="containsText" dxfId="4779" priority="4953" operator="containsText" text="Complete">
      <formula>NOT(ISERROR(SEARCH("Complete",M4600)))</formula>
    </cfRule>
  </conditionalFormatting>
  <conditionalFormatting sqref="I4601">
    <cfRule type="cellIs" dxfId="4778" priority="4952" operator="greaterThan">
      <formula>2.35</formula>
    </cfRule>
  </conditionalFormatting>
  <conditionalFormatting sqref="J4601">
    <cfRule type="notContainsBlanks" dxfId="4777" priority="4951">
      <formula>LEN(TRIM(J4601))&gt;0</formula>
    </cfRule>
  </conditionalFormatting>
  <conditionalFormatting sqref="K4601">
    <cfRule type="notContainsBlanks" dxfId="4776" priority="4950">
      <formula>LEN(TRIM(K4601))&gt;0</formula>
    </cfRule>
  </conditionalFormatting>
  <conditionalFormatting sqref="M4601">
    <cfRule type="containsText" dxfId="4775" priority="4949" operator="containsText" text="Complete">
      <formula>NOT(ISERROR(SEARCH("Complete",M4601)))</formula>
    </cfRule>
  </conditionalFormatting>
  <conditionalFormatting sqref="I4602">
    <cfRule type="cellIs" dxfId="4774" priority="4948" operator="greaterThan">
      <formula>2.35</formula>
    </cfRule>
  </conditionalFormatting>
  <conditionalFormatting sqref="J4602">
    <cfRule type="notContainsBlanks" dxfId="4773" priority="4947">
      <formula>LEN(TRIM(J4602))&gt;0</formula>
    </cfRule>
  </conditionalFormatting>
  <conditionalFormatting sqref="K4602">
    <cfRule type="notContainsBlanks" dxfId="4772" priority="4946">
      <formula>LEN(TRIM(K4602))&gt;0</formula>
    </cfRule>
  </conditionalFormatting>
  <conditionalFormatting sqref="M4602">
    <cfRule type="containsText" dxfId="4771" priority="4945" operator="containsText" text="Complete">
      <formula>NOT(ISERROR(SEARCH("Complete",M4602)))</formula>
    </cfRule>
  </conditionalFormatting>
  <conditionalFormatting sqref="I4603">
    <cfRule type="cellIs" dxfId="4770" priority="4944" operator="greaterThan">
      <formula>2.35</formula>
    </cfRule>
  </conditionalFormatting>
  <conditionalFormatting sqref="J4603">
    <cfRule type="notContainsBlanks" dxfId="4769" priority="4943">
      <formula>LEN(TRIM(J4603))&gt;0</formula>
    </cfRule>
  </conditionalFormatting>
  <conditionalFormatting sqref="K4603">
    <cfRule type="notContainsBlanks" dxfId="4768" priority="4942">
      <formula>LEN(TRIM(K4603))&gt;0</formula>
    </cfRule>
  </conditionalFormatting>
  <conditionalFormatting sqref="M4603">
    <cfRule type="containsText" dxfId="4767" priority="4941" operator="containsText" text="Complete">
      <formula>NOT(ISERROR(SEARCH("Complete",M4603)))</formula>
    </cfRule>
  </conditionalFormatting>
  <conditionalFormatting sqref="I4604">
    <cfRule type="cellIs" dxfId="4766" priority="4940" operator="greaterThan">
      <formula>2.35</formula>
    </cfRule>
  </conditionalFormatting>
  <conditionalFormatting sqref="J4604">
    <cfRule type="notContainsBlanks" dxfId="4765" priority="4939">
      <formula>LEN(TRIM(J4604))&gt;0</formula>
    </cfRule>
  </conditionalFormatting>
  <conditionalFormatting sqref="K4604">
    <cfRule type="notContainsBlanks" dxfId="4764" priority="4938">
      <formula>LEN(TRIM(K4604))&gt;0</formula>
    </cfRule>
  </conditionalFormatting>
  <conditionalFormatting sqref="M4604">
    <cfRule type="containsText" dxfId="4763" priority="4937" operator="containsText" text="Complete">
      <formula>NOT(ISERROR(SEARCH("Complete",M4604)))</formula>
    </cfRule>
  </conditionalFormatting>
  <conditionalFormatting sqref="I4605">
    <cfRule type="cellIs" dxfId="4762" priority="4936" operator="greaterThan">
      <formula>2.35</formula>
    </cfRule>
  </conditionalFormatting>
  <conditionalFormatting sqref="J4605">
    <cfRule type="notContainsBlanks" dxfId="4761" priority="4935">
      <formula>LEN(TRIM(J4605))&gt;0</formula>
    </cfRule>
  </conditionalFormatting>
  <conditionalFormatting sqref="K4605">
    <cfRule type="notContainsBlanks" dxfId="4760" priority="4934">
      <formula>LEN(TRIM(K4605))&gt;0</formula>
    </cfRule>
  </conditionalFormatting>
  <conditionalFormatting sqref="M4605">
    <cfRule type="containsText" dxfId="4759" priority="4933" operator="containsText" text="Complete">
      <formula>NOT(ISERROR(SEARCH("Complete",M4605)))</formula>
    </cfRule>
  </conditionalFormatting>
  <conditionalFormatting sqref="I4606">
    <cfRule type="cellIs" dxfId="4758" priority="4932" operator="greaterThan">
      <formula>2.35</formula>
    </cfRule>
  </conditionalFormatting>
  <conditionalFormatting sqref="J4606">
    <cfRule type="notContainsBlanks" dxfId="4757" priority="4931">
      <formula>LEN(TRIM(J4606))&gt;0</formula>
    </cfRule>
  </conditionalFormatting>
  <conditionalFormatting sqref="K4606">
    <cfRule type="notContainsBlanks" dxfId="4756" priority="4930">
      <formula>LEN(TRIM(K4606))&gt;0</formula>
    </cfRule>
  </conditionalFormatting>
  <conditionalFormatting sqref="M4606">
    <cfRule type="containsText" dxfId="4755" priority="4929" operator="containsText" text="Complete">
      <formula>NOT(ISERROR(SEARCH("Complete",M4606)))</formula>
    </cfRule>
  </conditionalFormatting>
  <conditionalFormatting sqref="I4607">
    <cfRule type="cellIs" dxfId="4754" priority="4928" operator="greaterThan">
      <formula>2.35</formula>
    </cfRule>
  </conditionalFormatting>
  <conditionalFormatting sqref="J4607">
    <cfRule type="notContainsBlanks" dxfId="4753" priority="4927">
      <formula>LEN(TRIM(J4607))&gt;0</formula>
    </cfRule>
  </conditionalFormatting>
  <conditionalFormatting sqref="K4607">
    <cfRule type="notContainsBlanks" dxfId="4752" priority="4926">
      <formula>LEN(TRIM(K4607))&gt;0</formula>
    </cfRule>
  </conditionalFormatting>
  <conditionalFormatting sqref="M4607">
    <cfRule type="containsText" dxfId="4751" priority="4925" operator="containsText" text="Complete">
      <formula>NOT(ISERROR(SEARCH("Complete",M4607)))</formula>
    </cfRule>
  </conditionalFormatting>
  <conditionalFormatting sqref="I4608">
    <cfRule type="cellIs" dxfId="4750" priority="4924" operator="greaterThan">
      <formula>2.35</formula>
    </cfRule>
  </conditionalFormatting>
  <conditionalFormatting sqref="J4608">
    <cfRule type="notContainsBlanks" dxfId="4749" priority="4923">
      <formula>LEN(TRIM(J4608))&gt;0</formula>
    </cfRule>
  </conditionalFormatting>
  <conditionalFormatting sqref="K4608">
    <cfRule type="notContainsBlanks" dxfId="4748" priority="4922">
      <formula>LEN(TRIM(K4608))&gt;0</formula>
    </cfRule>
  </conditionalFormatting>
  <conditionalFormatting sqref="M4608">
    <cfRule type="containsText" dxfId="4747" priority="4921" operator="containsText" text="Complete">
      <formula>NOT(ISERROR(SEARCH("Complete",M4608)))</formula>
    </cfRule>
  </conditionalFormatting>
  <conditionalFormatting sqref="I4609">
    <cfRule type="cellIs" dxfId="4746" priority="4920" operator="greaterThan">
      <formula>2.35</formula>
    </cfRule>
  </conditionalFormatting>
  <conditionalFormatting sqref="J4609">
    <cfRule type="notContainsBlanks" dxfId="4745" priority="4919">
      <formula>LEN(TRIM(J4609))&gt;0</formula>
    </cfRule>
  </conditionalFormatting>
  <conditionalFormatting sqref="K4609">
    <cfRule type="notContainsBlanks" dxfId="4744" priority="4918">
      <formula>LEN(TRIM(K4609))&gt;0</formula>
    </cfRule>
  </conditionalFormatting>
  <conditionalFormatting sqref="M4609">
    <cfRule type="containsText" dxfId="4743" priority="4917" operator="containsText" text="Complete">
      <formula>NOT(ISERROR(SEARCH("Complete",M4609)))</formula>
    </cfRule>
  </conditionalFormatting>
  <conditionalFormatting sqref="I4610">
    <cfRule type="cellIs" dxfId="4742" priority="4916" operator="greaterThan">
      <formula>2.35</formula>
    </cfRule>
  </conditionalFormatting>
  <conditionalFormatting sqref="J4610">
    <cfRule type="notContainsBlanks" dxfId="4741" priority="4915">
      <formula>LEN(TRIM(J4610))&gt;0</formula>
    </cfRule>
  </conditionalFormatting>
  <conditionalFormatting sqref="K4610">
    <cfRule type="notContainsBlanks" dxfId="4740" priority="4914">
      <formula>LEN(TRIM(K4610))&gt;0</formula>
    </cfRule>
  </conditionalFormatting>
  <conditionalFormatting sqref="M4610">
    <cfRule type="containsText" dxfId="4739" priority="4913" operator="containsText" text="Complete">
      <formula>NOT(ISERROR(SEARCH("Complete",M4610)))</formula>
    </cfRule>
  </conditionalFormatting>
  <conditionalFormatting sqref="I4611">
    <cfRule type="cellIs" dxfId="4738" priority="4912" operator="greaterThan">
      <formula>2.35</formula>
    </cfRule>
  </conditionalFormatting>
  <conditionalFormatting sqref="J4611">
    <cfRule type="notContainsBlanks" dxfId="4737" priority="4911">
      <formula>LEN(TRIM(J4611))&gt;0</formula>
    </cfRule>
  </conditionalFormatting>
  <conditionalFormatting sqref="K4611">
    <cfRule type="notContainsBlanks" dxfId="4736" priority="4910">
      <formula>LEN(TRIM(K4611))&gt;0</formula>
    </cfRule>
  </conditionalFormatting>
  <conditionalFormatting sqref="M4611">
    <cfRule type="containsText" dxfId="4735" priority="4909" operator="containsText" text="Complete">
      <formula>NOT(ISERROR(SEARCH("Complete",M4611)))</formula>
    </cfRule>
  </conditionalFormatting>
  <conditionalFormatting sqref="I4612">
    <cfRule type="cellIs" dxfId="4734" priority="4908" operator="greaterThan">
      <formula>2.35</formula>
    </cfRule>
  </conditionalFormatting>
  <conditionalFormatting sqref="J4612">
    <cfRule type="notContainsBlanks" dxfId="4733" priority="4907">
      <formula>LEN(TRIM(J4612))&gt;0</formula>
    </cfRule>
  </conditionalFormatting>
  <conditionalFormatting sqref="K4612">
    <cfRule type="notContainsBlanks" dxfId="4732" priority="4906">
      <formula>LEN(TRIM(K4612))&gt;0</formula>
    </cfRule>
  </conditionalFormatting>
  <conditionalFormatting sqref="M4612">
    <cfRule type="containsText" dxfId="4731" priority="4905" operator="containsText" text="Complete">
      <formula>NOT(ISERROR(SEARCH("Complete",M4612)))</formula>
    </cfRule>
  </conditionalFormatting>
  <conditionalFormatting sqref="I4613">
    <cfRule type="cellIs" dxfId="4730" priority="4904" operator="greaterThan">
      <formula>2.35</formula>
    </cfRule>
  </conditionalFormatting>
  <conditionalFormatting sqref="J4613">
    <cfRule type="notContainsBlanks" dxfId="4729" priority="4903">
      <formula>LEN(TRIM(J4613))&gt;0</formula>
    </cfRule>
  </conditionalFormatting>
  <conditionalFormatting sqref="K4613">
    <cfRule type="notContainsBlanks" dxfId="4728" priority="4902">
      <formula>LEN(TRIM(K4613))&gt;0</formula>
    </cfRule>
  </conditionalFormatting>
  <conditionalFormatting sqref="M4613">
    <cfRule type="containsText" dxfId="4727" priority="4901" operator="containsText" text="Complete">
      <formula>NOT(ISERROR(SEARCH("Complete",M4613)))</formula>
    </cfRule>
  </conditionalFormatting>
  <conditionalFormatting sqref="I4614">
    <cfRule type="cellIs" dxfId="4726" priority="4900" operator="greaterThan">
      <formula>2.35</formula>
    </cfRule>
  </conditionalFormatting>
  <conditionalFormatting sqref="J4614">
    <cfRule type="notContainsBlanks" dxfId="4725" priority="4899">
      <formula>LEN(TRIM(J4614))&gt;0</formula>
    </cfRule>
  </conditionalFormatting>
  <conditionalFormatting sqref="K4614">
    <cfRule type="notContainsBlanks" dxfId="4724" priority="4898">
      <formula>LEN(TRIM(K4614))&gt;0</formula>
    </cfRule>
  </conditionalFormatting>
  <conditionalFormatting sqref="M4614">
    <cfRule type="containsText" dxfId="4723" priority="4897" operator="containsText" text="Complete">
      <formula>NOT(ISERROR(SEARCH("Complete",M4614)))</formula>
    </cfRule>
  </conditionalFormatting>
  <conditionalFormatting sqref="I4615">
    <cfRule type="cellIs" dxfId="4722" priority="4896" operator="greaterThan">
      <formula>2.35</formula>
    </cfRule>
  </conditionalFormatting>
  <conditionalFormatting sqref="J4615">
    <cfRule type="notContainsBlanks" dxfId="4721" priority="4895">
      <formula>LEN(TRIM(J4615))&gt;0</formula>
    </cfRule>
  </conditionalFormatting>
  <conditionalFormatting sqref="K4615">
    <cfRule type="notContainsBlanks" dxfId="4720" priority="4894">
      <formula>LEN(TRIM(K4615))&gt;0</formula>
    </cfRule>
  </conditionalFormatting>
  <conditionalFormatting sqref="M4615">
    <cfRule type="containsText" dxfId="4719" priority="4893" operator="containsText" text="Complete">
      <formula>NOT(ISERROR(SEARCH("Complete",M4615)))</formula>
    </cfRule>
  </conditionalFormatting>
  <conditionalFormatting sqref="I4616">
    <cfRule type="cellIs" dxfId="4718" priority="4892" operator="greaterThan">
      <formula>2.35</formula>
    </cfRule>
  </conditionalFormatting>
  <conditionalFormatting sqref="J4616">
    <cfRule type="notContainsBlanks" dxfId="4717" priority="4891">
      <formula>LEN(TRIM(J4616))&gt;0</formula>
    </cfRule>
  </conditionalFormatting>
  <conditionalFormatting sqref="K4616">
    <cfRule type="notContainsBlanks" dxfId="4716" priority="4890">
      <formula>LEN(TRIM(K4616))&gt;0</formula>
    </cfRule>
  </conditionalFormatting>
  <conditionalFormatting sqref="M4616">
    <cfRule type="containsText" dxfId="4715" priority="4889" operator="containsText" text="Complete">
      <formula>NOT(ISERROR(SEARCH("Complete",M4616)))</formula>
    </cfRule>
  </conditionalFormatting>
  <conditionalFormatting sqref="I4617">
    <cfRule type="cellIs" dxfId="4714" priority="4888" operator="greaterThan">
      <formula>2.35</formula>
    </cfRule>
  </conditionalFormatting>
  <conditionalFormatting sqref="J4617">
    <cfRule type="notContainsBlanks" dxfId="4713" priority="4887">
      <formula>LEN(TRIM(J4617))&gt;0</formula>
    </cfRule>
  </conditionalFormatting>
  <conditionalFormatting sqref="K4617">
    <cfRule type="notContainsBlanks" dxfId="4712" priority="4886">
      <formula>LEN(TRIM(K4617))&gt;0</formula>
    </cfRule>
  </conditionalFormatting>
  <conditionalFormatting sqref="M4617">
    <cfRule type="containsText" dxfId="4711" priority="4885" operator="containsText" text="Complete">
      <formula>NOT(ISERROR(SEARCH("Complete",M4617)))</formula>
    </cfRule>
  </conditionalFormatting>
  <conditionalFormatting sqref="I4618">
    <cfRule type="cellIs" dxfId="4710" priority="4884" operator="greaterThan">
      <formula>2.35</formula>
    </cfRule>
  </conditionalFormatting>
  <conditionalFormatting sqref="J4618">
    <cfRule type="notContainsBlanks" dxfId="4709" priority="4883">
      <formula>LEN(TRIM(J4618))&gt;0</formula>
    </cfRule>
  </conditionalFormatting>
  <conditionalFormatting sqref="K4618">
    <cfRule type="notContainsBlanks" dxfId="4708" priority="4882">
      <formula>LEN(TRIM(K4618))&gt;0</formula>
    </cfRule>
  </conditionalFormatting>
  <conditionalFormatting sqref="M4618">
    <cfRule type="containsText" dxfId="4707" priority="4881" operator="containsText" text="Complete">
      <formula>NOT(ISERROR(SEARCH("Complete",M4618)))</formula>
    </cfRule>
  </conditionalFormatting>
  <conditionalFormatting sqref="I4619">
    <cfRule type="cellIs" dxfId="4706" priority="4880" operator="greaterThan">
      <formula>2.35</formula>
    </cfRule>
  </conditionalFormatting>
  <conditionalFormatting sqref="J4619">
    <cfRule type="notContainsBlanks" dxfId="4705" priority="4879">
      <formula>LEN(TRIM(J4619))&gt;0</formula>
    </cfRule>
  </conditionalFormatting>
  <conditionalFormatting sqref="K4619">
    <cfRule type="notContainsBlanks" dxfId="4704" priority="4878">
      <formula>LEN(TRIM(K4619))&gt;0</formula>
    </cfRule>
  </conditionalFormatting>
  <conditionalFormatting sqref="M4619">
    <cfRule type="containsText" dxfId="4703" priority="4877" operator="containsText" text="Complete">
      <formula>NOT(ISERROR(SEARCH("Complete",M4619)))</formula>
    </cfRule>
  </conditionalFormatting>
  <conditionalFormatting sqref="I4620">
    <cfRule type="cellIs" dxfId="4702" priority="4876" operator="greaterThan">
      <formula>2.35</formula>
    </cfRule>
  </conditionalFormatting>
  <conditionalFormatting sqref="J4620">
    <cfRule type="notContainsBlanks" dxfId="4701" priority="4875">
      <formula>LEN(TRIM(J4620))&gt;0</formula>
    </cfRule>
  </conditionalFormatting>
  <conditionalFormatting sqref="K4620">
    <cfRule type="notContainsBlanks" dxfId="4700" priority="4874">
      <formula>LEN(TRIM(K4620))&gt;0</formula>
    </cfRule>
  </conditionalFormatting>
  <conditionalFormatting sqref="M4620">
    <cfRule type="containsText" dxfId="4699" priority="4873" operator="containsText" text="Complete">
      <formula>NOT(ISERROR(SEARCH("Complete",M4620)))</formula>
    </cfRule>
  </conditionalFormatting>
  <conditionalFormatting sqref="I4621">
    <cfRule type="cellIs" dxfId="4698" priority="4872" operator="greaterThan">
      <formula>2.35</formula>
    </cfRule>
  </conditionalFormatting>
  <conditionalFormatting sqref="J4621">
    <cfRule type="notContainsBlanks" dxfId="4697" priority="4871">
      <formula>LEN(TRIM(J4621))&gt;0</formula>
    </cfRule>
  </conditionalFormatting>
  <conditionalFormatting sqref="K4621">
    <cfRule type="notContainsBlanks" dxfId="4696" priority="4870">
      <formula>LEN(TRIM(K4621))&gt;0</formula>
    </cfRule>
  </conditionalFormatting>
  <conditionalFormatting sqref="M4621">
    <cfRule type="containsText" dxfId="4695" priority="4869" operator="containsText" text="Complete">
      <formula>NOT(ISERROR(SEARCH("Complete",M4621)))</formula>
    </cfRule>
  </conditionalFormatting>
  <conditionalFormatting sqref="I4622">
    <cfRule type="cellIs" dxfId="4694" priority="4868" operator="greaterThan">
      <formula>2.35</formula>
    </cfRule>
  </conditionalFormatting>
  <conditionalFormatting sqref="J4622">
    <cfRule type="notContainsBlanks" dxfId="4693" priority="4867">
      <formula>LEN(TRIM(J4622))&gt;0</formula>
    </cfRule>
  </conditionalFormatting>
  <conditionalFormatting sqref="K4622">
    <cfRule type="notContainsBlanks" dxfId="4692" priority="4866">
      <formula>LEN(TRIM(K4622))&gt;0</formula>
    </cfRule>
  </conditionalFormatting>
  <conditionalFormatting sqref="M4622">
    <cfRule type="containsText" dxfId="4691" priority="4865" operator="containsText" text="Complete">
      <formula>NOT(ISERROR(SEARCH("Complete",M4622)))</formula>
    </cfRule>
  </conditionalFormatting>
  <conditionalFormatting sqref="I4623">
    <cfRule type="cellIs" dxfId="4690" priority="4864" operator="greaterThan">
      <formula>2.35</formula>
    </cfRule>
  </conditionalFormatting>
  <conditionalFormatting sqref="J4623">
    <cfRule type="notContainsBlanks" dxfId="4689" priority="4863">
      <formula>LEN(TRIM(J4623))&gt;0</formula>
    </cfRule>
  </conditionalFormatting>
  <conditionalFormatting sqref="K4623">
    <cfRule type="notContainsBlanks" dxfId="4688" priority="4862">
      <formula>LEN(TRIM(K4623))&gt;0</formula>
    </cfRule>
  </conditionalFormatting>
  <conditionalFormatting sqref="M4623">
    <cfRule type="containsText" dxfId="4687" priority="4861" operator="containsText" text="Complete">
      <formula>NOT(ISERROR(SEARCH("Complete",M4623)))</formula>
    </cfRule>
  </conditionalFormatting>
  <conditionalFormatting sqref="I4624">
    <cfRule type="cellIs" dxfId="4686" priority="4860" operator="greaterThan">
      <formula>2.35</formula>
    </cfRule>
  </conditionalFormatting>
  <conditionalFormatting sqref="J4624">
    <cfRule type="notContainsBlanks" dxfId="4685" priority="4859">
      <formula>LEN(TRIM(J4624))&gt;0</formula>
    </cfRule>
  </conditionalFormatting>
  <conditionalFormatting sqref="K4624">
    <cfRule type="notContainsBlanks" dxfId="4684" priority="4858">
      <formula>LEN(TRIM(K4624))&gt;0</formula>
    </cfRule>
  </conditionalFormatting>
  <conditionalFormatting sqref="M4624">
    <cfRule type="containsText" dxfId="4683" priority="4857" operator="containsText" text="Complete">
      <formula>NOT(ISERROR(SEARCH("Complete",M4624)))</formula>
    </cfRule>
  </conditionalFormatting>
  <conditionalFormatting sqref="I4625">
    <cfRule type="cellIs" dxfId="4682" priority="4856" operator="greaterThan">
      <formula>2.35</formula>
    </cfRule>
  </conditionalFormatting>
  <conditionalFormatting sqref="J4625">
    <cfRule type="notContainsBlanks" dxfId="4681" priority="4855">
      <formula>LEN(TRIM(J4625))&gt;0</formula>
    </cfRule>
  </conditionalFormatting>
  <conditionalFormatting sqref="K4625">
    <cfRule type="notContainsBlanks" dxfId="4680" priority="4854">
      <formula>LEN(TRIM(K4625))&gt;0</formula>
    </cfRule>
  </conditionalFormatting>
  <conditionalFormatting sqref="M4625">
    <cfRule type="containsText" dxfId="4679" priority="4853" operator="containsText" text="Complete">
      <formula>NOT(ISERROR(SEARCH("Complete",M4625)))</formula>
    </cfRule>
  </conditionalFormatting>
  <conditionalFormatting sqref="I4626">
    <cfRule type="cellIs" dxfId="4678" priority="4852" operator="greaterThan">
      <formula>2.35</formula>
    </cfRule>
  </conditionalFormatting>
  <conditionalFormatting sqref="J4626">
    <cfRule type="notContainsBlanks" dxfId="4677" priority="4851">
      <formula>LEN(TRIM(J4626))&gt;0</formula>
    </cfRule>
  </conditionalFormatting>
  <conditionalFormatting sqref="K4626">
    <cfRule type="notContainsBlanks" dxfId="4676" priority="4850">
      <formula>LEN(TRIM(K4626))&gt;0</formula>
    </cfRule>
  </conditionalFormatting>
  <conditionalFormatting sqref="M4626">
    <cfRule type="containsText" dxfId="4675" priority="4849" operator="containsText" text="Complete">
      <formula>NOT(ISERROR(SEARCH("Complete",M4626)))</formula>
    </cfRule>
  </conditionalFormatting>
  <conditionalFormatting sqref="I4627">
    <cfRule type="cellIs" dxfId="4674" priority="4848" operator="greaterThan">
      <formula>2.35</formula>
    </cfRule>
  </conditionalFormatting>
  <conditionalFormatting sqref="J4627">
    <cfRule type="notContainsBlanks" dxfId="4673" priority="4847">
      <formula>LEN(TRIM(J4627))&gt;0</formula>
    </cfRule>
  </conditionalFormatting>
  <conditionalFormatting sqref="K4627">
    <cfRule type="notContainsBlanks" dxfId="4672" priority="4846">
      <formula>LEN(TRIM(K4627))&gt;0</formula>
    </cfRule>
  </conditionalFormatting>
  <conditionalFormatting sqref="M4627">
    <cfRule type="containsText" dxfId="4671" priority="4845" operator="containsText" text="Complete">
      <formula>NOT(ISERROR(SEARCH("Complete",M4627)))</formula>
    </cfRule>
  </conditionalFormatting>
  <conditionalFormatting sqref="I4628">
    <cfRule type="cellIs" dxfId="4670" priority="4844" operator="greaterThan">
      <formula>2.35</formula>
    </cfRule>
  </conditionalFormatting>
  <conditionalFormatting sqref="J4628">
    <cfRule type="notContainsBlanks" dxfId="4669" priority="4843">
      <formula>LEN(TRIM(J4628))&gt;0</formula>
    </cfRule>
  </conditionalFormatting>
  <conditionalFormatting sqref="K4628">
    <cfRule type="notContainsBlanks" dxfId="4668" priority="4842">
      <formula>LEN(TRIM(K4628))&gt;0</formula>
    </cfRule>
  </conditionalFormatting>
  <conditionalFormatting sqref="M4628">
    <cfRule type="containsText" dxfId="4667" priority="4841" operator="containsText" text="Complete">
      <formula>NOT(ISERROR(SEARCH("Complete",M4628)))</formula>
    </cfRule>
  </conditionalFormatting>
  <conditionalFormatting sqref="I4629">
    <cfRule type="cellIs" dxfId="4666" priority="4840" operator="greaterThan">
      <formula>2.35</formula>
    </cfRule>
  </conditionalFormatting>
  <conditionalFormatting sqref="J4629">
    <cfRule type="notContainsBlanks" dxfId="4665" priority="4839">
      <formula>LEN(TRIM(J4629))&gt;0</formula>
    </cfRule>
  </conditionalFormatting>
  <conditionalFormatting sqref="K4629">
    <cfRule type="notContainsBlanks" dxfId="4664" priority="4838">
      <formula>LEN(TRIM(K4629))&gt;0</formula>
    </cfRule>
  </conditionalFormatting>
  <conditionalFormatting sqref="M4629">
    <cfRule type="containsText" dxfId="4663" priority="4837" operator="containsText" text="Complete">
      <formula>NOT(ISERROR(SEARCH("Complete",M4629)))</formula>
    </cfRule>
  </conditionalFormatting>
  <conditionalFormatting sqref="I4630">
    <cfRule type="cellIs" dxfId="4662" priority="4836" operator="greaterThan">
      <formula>2.35</formula>
    </cfRule>
  </conditionalFormatting>
  <conditionalFormatting sqref="J4630">
    <cfRule type="notContainsBlanks" dxfId="4661" priority="4835">
      <formula>LEN(TRIM(J4630))&gt;0</formula>
    </cfRule>
  </conditionalFormatting>
  <conditionalFormatting sqref="K4630">
    <cfRule type="notContainsBlanks" dxfId="4660" priority="4834">
      <formula>LEN(TRIM(K4630))&gt;0</formula>
    </cfRule>
  </conditionalFormatting>
  <conditionalFormatting sqref="M4630">
    <cfRule type="containsText" dxfId="4659" priority="4833" operator="containsText" text="Complete">
      <formula>NOT(ISERROR(SEARCH("Complete",M4630)))</formula>
    </cfRule>
  </conditionalFormatting>
  <conditionalFormatting sqref="I4631">
    <cfRule type="cellIs" dxfId="4658" priority="4832" operator="greaterThan">
      <formula>2.35</formula>
    </cfRule>
  </conditionalFormatting>
  <conditionalFormatting sqref="J4631">
    <cfRule type="notContainsBlanks" dxfId="4657" priority="4831">
      <formula>LEN(TRIM(J4631))&gt;0</formula>
    </cfRule>
  </conditionalFormatting>
  <conditionalFormatting sqref="K4631">
    <cfRule type="notContainsBlanks" dxfId="4656" priority="4830">
      <formula>LEN(TRIM(K4631))&gt;0</formula>
    </cfRule>
  </conditionalFormatting>
  <conditionalFormatting sqref="M4631">
    <cfRule type="containsText" dxfId="4655" priority="4829" operator="containsText" text="Complete">
      <formula>NOT(ISERROR(SEARCH("Complete",M4631)))</formula>
    </cfRule>
  </conditionalFormatting>
  <conditionalFormatting sqref="I4632">
    <cfRule type="cellIs" dxfId="4654" priority="4828" operator="greaterThan">
      <formula>2.35</formula>
    </cfRule>
  </conditionalFormatting>
  <conditionalFormatting sqref="J4632">
    <cfRule type="notContainsBlanks" dxfId="4653" priority="4827">
      <formula>LEN(TRIM(J4632))&gt;0</formula>
    </cfRule>
  </conditionalFormatting>
  <conditionalFormatting sqref="K4632">
    <cfRule type="notContainsBlanks" dxfId="4652" priority="4826">
      <formula>LEN(TRIM(K4632))&gt;0</formula>
    </cfRule>
  </conditionalFormatting>
  <conditionalFormatting sqref="M4632">
    <cfRule type="containsText" dxfId="4651" priority="4825" operator="containsText" text="Complete">
      <formula>NOT(ISERROR(SEARCH("Complete",M4632)))</formula>
    </cfRule>
  </conditionalFormatting>
  <conditionalFormatting sqref="I4633">
    <cfRule type="cellIs" dxfId="4650" priority="4824" operator="greaterThan">
      <formula>2.35</formula>
    </cfRule>
  </conditionalFormatting>
  <conditionalFormatting sqref="J4633">
    <cfRule type="notContainsBlanks" dxfId="4649" priority="4823">
      <formula>LEN(TRIM(J4633))&gt;0</formula>
    </cfRule>
  </conditionalFormatting>
  <conditionalFormatting sqref="K4633">
    <cfRule type="notContainsBlanks" dxfId="4648" priority="4822">
      <formula>LEN(TRIM(K4633))&gt;0</formula>
    </cfRule>
  </conditionalFormatting>
  <conditionalFormatting sqref="M4633">
    <cfRule type="containsText" dxfId="4647" priority="4821" operator="containsText" text="Complete">
      <formula>NOT(ISERROR(SEARCH("Complete",M4633)))</formula>
    </cfRule>
  </conditionalFormatting>
  <conditionalFormatting sqref="I4634">
    <cfRule type="cellIs" dxfId="4646" priority="4820" operator="greaterThan">
      <formula>2.35</formula>
    </cfRule>
  </conditionalFormatting>
  <conditionalFormatting sqref="J4634">
    <cfRule type="notContainsBlanks" dxfId="4645" priority="4819">
      <formula>LEN(TRIM(J4634))&gt;0</formula>
    </cfRule>
  </conditionalFormatting>
  <conditionalFormatting sqref="K4634">
    <cfRule type="notContainsBlanks" dxfId="4644" priority="4818">
      <formula>LEN(TRIM(K4634))&gt;0</formula>
    </cfRule>
  </conditionalFormatting>
  <conditionalFormatting sqref="M4634">
    <cfRule type="containsText" dxfId="4643" priority="4817" operator="containsText" text="Complete">
      <formula>NOT(ISERROR(SEARCH("Complete",M4634)))</formula>
    </cfRule>
  </conditionalFormatting>
  <conditionalFormatting sqref="I4635">
    <cfRule type="cellIs" dxfId="4642" priority="4816" operator="greaterThan">
      <formula>2.35</formula>
    </cfRule>
  </conditionalFormatting>
  <conditionalFormatting sqref="J4635">
    <cfRule type="notContainsBlanks" dxfId="4641" priority="4815">
      <formula>LEN(TRIM(J4635))&gt;0</formula>
    </cfRule>
  </conditionalFormatting>
  <conditionalFormatting sqref="K4635">
    <cfRule type="notContainsBlanks" dxfId="4640" priority="4814">
      <formula>LEN(TRIM(K4635))&gt;0</formula>
    </cfRule>
  </conditionalFormatting>
  <conditionalFormatting sqref="M4635">
    <cfRule type="containsText" dxfId="4639" priority="4813" operator="containsText" text="Complete">
      <formula>NOT(ISERROR(SEARCH("Complete",M4635)))</formula>
    </cfRule>
  </conditionalFormatting>
  <conditionalFormatting sqref="I4636">
    <cfRule type="cellIs" dxfId="4638" priority="4812" operator="greaterThan">
      <formula>2.35</formula>
    </cfRule>
  </conditionalFormatting>
  <conditionalFormatting sqref="J4636">
    <cfRule type="notContainsBlanks" dxfId="4637" priority="4811">
      <formula>LEN(TRIM(J4636))&gt;0</formula>
    </cfRule>
  </conditionalFormatting>
  <conditionalFormatting sqref="K4636">
    <cfRule type="notContainsBlanks" dxfId="4636" priority="4810">
      <formula>LEN(TRIM(K4636))&gt;0</formula>
    </cfRule>
  </conditionalFormatting>
  <conditionalFormatting sqref="M4636">
    <cfRule type="containsText" dxfId="4635" priority="4809" operator="containsText" text="Complete">
      <formula>NOT(ISERROR(SEARCH("Complete",M4636)))</formula>
    </cfRule>
  </conditionalFormatting>
  <conditionalFormatting sqref="I4637">
    <cfRule type="cellIs" dxfId="4634" priority="4808" operator="greaterThan">
      <formula>2.35</formula>
    </cfRule>
  </conditionalFormatting>
  <conditionalFormatting sqref="J4637">
    <cfRule type="notContainsBlanks" dxfId="4633" priority="4807">
      <formula>LEN(TRIM(J4637))&gt;0</formula>
    </cfRule>
  </conditionalFormatting>
  <conditionalFormatting sqref="K4637">
    <cfRule type="notContainsBlanks" dxfId="4632" priority="4806">
      <formula>LEN(TRIM(K4637))&gt;0</formula>
    </cfRule>
  </conditionalFormatting>
  <conditionalFormatting sqref="M4637">
    <cfRule type="containsText" dxfId="4631" priority="4805" operator="containsText" text="Complete">
      <formula>NOT(ISERROR(SEARCH("Complete",M4637)))</formula>
    </cfRule>
  </conditionalFormatting>
  <conditionalFormatting sqref="I4638">
    <cfRule type="cellIs" dxfId="4630" priority="4804" operator="greaterThan">
      <formula>2.35</formula>
    </cfRule>
  </conditionalFormatting>
  <conditionalFormatting sqref="J4638">
    <cfRule type="notContainsBlanks" dxfId="4629" priority="4803">
      <formula>LEN(TRIM(J4638))&gt;0</formula>
    </cfRule>
  </conditionalFormatting>
  <conditionalFormatting sqref="K4638">
    <cfRule type="notContainsBlanks" dxfId="4628" priority="4802">
      <formula>LEN(TRIM(K4638))&gt;0</formula>
    </cfRule>
  </conditionalFormatting>
  <conditionalFormatting sqref="M4638">
    <cfRule type="containsText" dxfId="4627" priority="4801" operator="containsText" text="Complete">
      <formula>NOT(ISERROR(SEARCH("Complete",M4638)))</formula>
    </cfRule>
  </conditionalFormatting>
  <conditionalFormatting sqref="I4639">
    <cfRule type="cellIs" dxfId="4626" priority="4800" operator="greaterThan">
      <formula>2.35</formula>
    </cfRule>
  </conditionalFormatting>
  <conditionalFormatting sqref="J4639">
    <cfRule type="notContainsBlanks" dxfId="4625" priority="4799">
      <formula>LEN(TRIM(J4639))&gt;0</formula>
    </cfRule>
  </conditionalFormatting>
  <conditionalFormatting sqref="K4639">
    <cfRule type="notContainsBlanks" dxfId="4624" priority="4798">
      <formula>LEN(TRIM(K4639))&gt;0</formula>
    </cfRule>
  </conditionalFormatting>
  <conditionalFormatting sqref="M4639">
    <cfRule type="containsText" dxfId="4623" priority="4797" operator="containsText" text="Complete">
      <formula>NOT(ISERROR(SEARCH("Complete",M4639)))</formula>
    </cfRule>
  </conditionalFormatting>
  <conditionalFormatting sqref="I4640">
    <cfRule type="cellIs" dxfId="4622" priority="4796" operator="greaterThan">
      <formula>2.35</formula>
    </cfRule>
  </conditionalFormatting>
  <conditionalFormatting sqref="J4640">
    <cfRule type="notContainsBlanks" dxfId="4621" priority="4795">
      <formula>LEN(TRIM(J4640))&gt;0</formula>
    </cfRule>
  </conditionalFormatting>
  <conditionalFormatting sqref="K4640">
    <cfRule type="notContainsBlanks" dxfId="4620" priority="4794">
      <formula>LEN(TRIM(K4640))&gt;0</formula>
    </cfRule>
  </conditionalFormatting>
  <conditionalFormatting sqref="M4640">
    <cfRule type="containsText" dxfId="4619" priority="4793" operator="containsText" text="Complete">
      <formula>NOT(ISERROR(SEARCH("Complete",M4640)))</formula>
    </cfRule>
  </conditionalFormatting>
  <conditionalFormatting sqref="I4641">
    <cfRule type="cellIs" dxfId="4618" priority="4792" operator="greaterThan">
      <formula>2.35</formula>
    </cfRule>
  </conditionalFormatting>
  <conditionalFormatting sqref="J4641">
    <cfRule type="notContainsBlanks" dxfId="4617" priority="4791">
      <formula>LEN(TRIM(J4641))&gt;0</formula>
    </cfRule>
  </conditionalFormatting>
  <conditionalFormatting sqref="K4641">
    <cfRule type="notContainsBlanks" dxfId="4616" priority="4790">
      <formula>LEN(TRIM(K4641))&gt;0</formula>
    </cfRule>
  </conditionalFormatting>
  <conditionalFormatting sqref="M4641">
    <cfRule type="containsText" dxfId="4615" priority="4789" operator="containsText" text="Complete">
      <formula>NOT(ISERROR(SEARCH("Complete",M4641)))</formula>
    </cfRule>
  </conditionalFormatting>
  <conditionalFormatting sqref="I4642">
    <cfRule type="cellIs" dxfId="4614" priority="4788" operator="greaterThan">
      <formula>2.35</formula>
    </cfRule>
  </conditionalFormatting>
  <conditionalFormatting sqref="J4642">
    <cfRule type="notContainsBlanks" dxfId="4613" priority="4787">
      <formula>LEN(TRIM(J4642))&gt;0</formula>
    </cfRule>
  </conditionalFormatting>
  <conditionalFormatting sqref="K4642">
    <cfRule type="notContainsBlanks" dxfId="4612" priority="4786">
      <formula>LEN(TRIM(K4642))&gt;0</formula>
    </cfRule>
  </conditionalFormatting>
  <conditionalFormatting sqref="M4642">
    <cfRule type="containsText" dxfId="4611" priority="4785" operator="containsText" text="Complete">
      <formula>NOT(ISERROR(SEARCH("Complete",M4642)))</formula>
    </cfRule>
  </conditionalFormatting>
  <conditionalFormatting sqref="I4643">
    <cfRule type="cellIs" dxfId="4610" priority="4784" operator="greaterThan">
      <formula>2.35</formula>
    </cfRule>
  </conditionalFormatting>
  <conditionalFormatting sqref="J4643">
    <cfRule type="notContainsBlanks" dxfId="4609" priority="4783">
      <formula>LEN(TRIM(J4643))&gt;0</formula>
    </cfRule>
  </conditionalFormatting>
  <conditionalFormatting sqref="K4643">
    <cfRule type="notContainsBlanks" dxfId="4608" priority="4782">
      <formula>LEN(TRIM(K4643))&gt;0</formula>
    </cfRule>
  </conditionalFormatting>
  <conditionalFormatting sqref="M4643">
    <cfRule type="containsText" dxfId="4607" priority="4781" operator="containsText" text="Complete">
      <formula>NOT(ISERROR(SEARCH("Complete",M4643)))</formula>
    </cfRule>
  </conditionalFormatting>
  <conditionalFormatting sqref="I4644">
    <cfRule type="cellIs" dxfId="4606" priority="4780" operator="greaterThan">
      <formula>2.35</formula>
    </cfRule>
  </conditionalFormatting>
  <conditionalFormatting sqref="J4644">
    <cfRule type="notContainsBlanks" dxfId="4605" priority="4779">
      <formula>LEN(TRIM(J4644))&gt;0</formula>
    </cfRule>
  </conditionalFormatting>
  <conditionalFormatting sqref="K4644">
    <cfRule type="notContainsBlanks" dxfId="4604" priority="4778">
      <formula>LEN(TRIM(K4644))&gt;0</formula>
    </cfRule>
  </conditionalFormatting>
  <conditionalFormatting sqref="M4644">
    <cfRule type="containsText" dxfId="4603" priority="4777" operator="containsText" text="Complete">
      <formula>NOT(ISERROR(SEARCH("Complete",M4644)))</formula>
    </cfRule>
  </conditionalFormatting>
  <conditionalFormatting sqref="I4645">
    <cfRule type="cellIs" dxfId="4602" priority="4776" operator="greaterThan">
      <formula>2.35</formula>
    </cfRule>
  </conditionalFormatting>
  <conditionalFormatting sqref="J4645">
    <cfRule type="notContainsBlanks" dxfId="4601" priority="4775">
      <formula>LEN(TRIM(J4645))&gt;0</formula>
    </cfRule>
  </conditionalFormatting>
  <conditionalFormatting sqref="K4645">
    <cfRule type="notContainsBlanks" dxfId="4600" priority="4774">
      <formula>LEN(TRIM(K4645))&gt;0</formula>
    </cfRule>
  </conditionalFormatting>
  <conditionalFormatting sqref="M4645">
    <cfRule type="containsText" dxfId="4599" priority="4773" operator="containsText" text="Complete">
      <formula>NOT(ISERROR(SEARCH("Complete",M4645)))</formula>
    </cfRule>
  </conditionalFormatting>
  <conditionalFormatting sqref="I4646">
    <cfRule type="cellIs" dxfId="4598" priority="4772" operator="greaterThan">
      <formula>2.35</formula>
    </cfRule>
  </conditionalFormatting>
  <conditionalFormatting sqref="J4646">
    <cfRule type="notContainsBlanks" dxfId="4597" priority="4771">
      <formula>LEN(TRIM(J4646))&gt;0</formula>
    </cfRule>
  </conditionalFormatting>
  <conditionalFormatting sqref="K4646">
    <cfRule type="notContainsBlanks" dxfId="4596" priority="4770">
      <formula>LEN(TRIM(K4646))&gt;0</formula>
    </cfRule>
  </conditionalFormatting>
  <conditionalFormatting sqref="M4646">
    <cfRule type="containsText" dxfId="4595" priority="4769" operator="containsText" text="Complete">
      <formula>NOT(ISERROR(SEARCH("Complete",M4646)))</formula>
    </cfRule>
  </conditionalFormatting>
  <conditionalFormatting sqref="I4647">
    <cfRule type="cellIs" dxfId="4594" priority="4768" operator="greaterThan">
      <formula>2.35</formula>
    </cfRule>
  </conditionalFormatting>
  <conditionalFormatting sqref="J4647">
    <cfRule type="notContainsBlanks" dxfId="4593" priority="4767">
      <formula>LEN(TRIM(J4647))&gt;0</formula>
    </cfRule>
  </conditionalFormatting>
  <conditionalFormatting sqref="K4647">
    <cfRule type="notContainsBlanks" dxfId="4592" priority="4766">
      <formula>LEN(TRIM(K4647))&gt;0</formula>
    </cfRule>
  </conditionalFormatting>
  <conditionalFormatting sqref="M4647">
    <cfRule type="containsText" dxfId="4591" priority="4765" operator="containsText" text="Complete">
      <formula>NOT(ISERROR(SEARCH("Complete",M4647)))</formula>
    </cfRule>
  </conditionalFormatting>
  <conditionalFormatting sqref="I4648">
    <cfRule type="cellIs" dxfId="4590" priority="4764" operator="greaterThan">
      <formula>2.35</formula>
    </cfRule>
  </conditionalFormatting>
  <conditionalFormatting sqref="J4648">
    <cfRule type="notContainsBlanks" dxfId="4589" priority="4763">
      <formula>LEN(TRIM(J4648))&gt;0</formula>
    </cfRule>
  </conditionalFormatting>
  <conditionalFormatting sqref="K4648">
    <cfRule type="notContainsBlanks" dxfId="4588" priority="4762">
      <formula>LEN(TRIM(K4648))&gt;0</formula>
    </cfRule>
  </conditionalFormatting>
  <conditionalFormatting sqref="M4648">
    <cfRule type="containsText" dxfId="4587" priority="4761" operator="containsText" text="Complete">
      <formula>NOT(ISERROR(SEARCH("Complete",M4648)))</formula>
    </cfRule>
  </conditionalFormatting>
  <conditionalFormatting sqref="I4649">
    <cfRule type="cellIs" dxfId="4586" priority="4760" operator="greaterThan">
      <formula>2.35</formula>
    </cfRule>
  </conditionalFormatting>
  <conditionalFormatting sqref="J4649">
    <cfRule type="notContainsBlanks" dxfId="4585" priority="4759">
      <formula>LEN(TRIM(J4649))&gt;0</formula>
    </cfRule>
  </conditionalFormatting>
  <conditionalFormatting sqref="K4649">
    <cfRule type="notContainsBlanks" dxfId="4584" priority="4758">
      <formula>LEN(TRIM(K4649))&gt;0</formula>
    </cfRule>
  </conditionalFormatting>
  <conditionalFormatting sqref="M4649">
    <cfRule type="containsText" dxfId="4583" priority="4757" operator="containsText" text="Complete">
      <formula>NOT(ISERROR(SEARCH("Complete",M4649)))</formula>
    </cfRule>
  </conditionalFormatting>
  <conditionalFormatting sqref="I4650">
    <cfRule type="cellIs" dxfId="4582" priority="4756" operator="greaterThan">
      <formula>2.35</formula>
    </cfRule>
  </conditionalFormatting>
  <conditionalFormatting sqref="J4650">
    <cfRule type="notContainsBlanks" dxfId="4581" priority="4755">
      <formula>LEN(TRIM(J4650))&gt;0</formula>
    </cfRule>
  </conditionalFormatting>
  <conditionalFormatting sqref="K4650">
    <cfRule type="notContainsBlanks" dxfId="4580" priority="4754">
      <formula>LEN(TRIM(K4650))&gt;0</formula>
    </cfRule>
  </conditionalFormatting>
  <conditionalFormatting sqref="M4650">
    <cfRule type="containsText" dxfId="4579" priority="4753" operator="containsText" text="Complete">
      <formula>NOT(ISERROR(SEARCH("Complete",M4650)))</formula>
    </cfRule>
  </conditionalFormatting>
  <conditionalFormatting sqref="I4651">
    <cfRule type="cellIs" dxfId="4578" priority="4752" operator="greaterThan">
      <formula>2.35</formula>
    </cfRule>
  </conditionalFormatting>
  <conditionalFormatting sqref="J4651">
    <cfRule type="notContainsBlanks" dxfId="4577" priority="4751">
      <formula>LEN(TRIM(J4651))&gt;0</formula>
    </cfRule>
  </conditionalFormatting>
  <conditionalFormatting sqref="K4651">
    <cfRule type="notContainsBlanks" dxfId="4576" priority="4750">
      <formula>LEN(TRIM(K4651))&gt;0</formula>
    </cfRule>
  </conditionalFormatting>
  <conditionalFormatting sqref="M4651">
    <cfRule type="containsText" dxfId="4575" priority="4749" operator="containsText" text="Complete">
      <formula>NOT(ISERROR(SEARCH("Complete",M4651)))</formula>
    </cfRule>
  </conditionalFormatting>
  <conditionalFormatting sqref="I4652">
    <cfRule type="cellIs" dxfId="4574" priority="4748" operator="greaterThan">
      <formula>2.35</formula>
    </cfRule>
  </conditionalFormatting>
  <conditionalFormatting sqref="J4652">
    <cfRule type="notContainsBlanks" dxfId="4573" priority="4747">
      <formula>LEN(TRIM(J4652))&gt;0</formula>
    </cfRule>
  </conditionalFormatting>
  <conditionalFormatting sqref="K4652">
    <cfRule type="notContainsBlanks" dxfId="4572" priority="4746">
      <formula>LEN(TRIM(K4652))&gt;0</formula>
    </cfRule>
  </conditionalFormatting>
  <conditionalFormatting sqref="M4652">
    <cfRule type="containsText" dxfId="4571" priority="4745" operator="containsText" text="Complete">
      <formula>NOT(ISERROR(SEARCH("Complete",M4652)))</formula>
    </cfRule>
  </conditionalFormatting>
  <conditionalFormatting sqref="I4653">
    <cfRule type="cellIs" dxfId="4570" priority="4744" operator="greaterThan">
      <formula>2.35</formula>
    </cfRule>
  </conditionalFormatting>
  <conditionalFormatting sqref="J4653">
    <cfRule type="notContainsBlanks" dxfId="4569" priority="4743">
      <formula>LEN(TRIM(J4653))&gt;0</formula>
    </cfRule>
  </conditionalFormatting>
  <conditionalFormatting sqref="K4653">
    <cfRule type="notContainsBlanks" dxfId="4568" priority="4742">
      <formula>LEN(TRIM(K4653))&gt;0</formula>
    </cfRule>
  </conditionalFormatting>
  <conditionalFormatting sqref="M4653">
    <cfRule type="containsText" dxfId="4567" priority="4741" operator="containsText" text="Complete">
      <formula>NOT(ISERROR(SEARCH("Complete",M4653)))</formula>
    </cfRule>
  </conditionalFormatting>
  <conditionalFormatting sqref="I4654">
    <cfRule type="cellIs" dxfId="4566" priority="4740" operator="greaterThan">
      <formula>2.35</formula>
    </cfRule>
  </conditionalFormatting>
  <conditionalFormatting sqref="J4654">
    <cfRule type="notContainsBlanks" dxfId="4565" priority="4739">
      <formula>LEN(TRIM(J4654))&gt;0</formula>
    </cfRule>
  </conditionalFormatting>
  <conditionalFormatting sqref="K4654">
    <cfRule type="notContainsBlanks" dxfId="4564" priority="4738">
      <formula>LEN(TRIM(K4654))&gt;0</formula>
    </cfRule>
  </conditionalFormatting>
  <conditionalFormatting sqref="M4654">
    <cfRule type="containsText" dxfId="4563" priority="4737" operator="containsText" text="Complete">
      <formula>NOT(ISERROR(SEARCH("Complete",M4654)))</formula>
    </cfRule>
  </conditionalFormatting>
  <conditionalFormatting sqref="I4655">
    <cfRule type="cellIs" dxfId="4562" priority="4736" operator="greaterThan">
      <formula>2.35</formula>
    </cfRule>
  </conditionalFormatting>
  <conditionalFormatting sqref="J4655">
    <cfRule type="notContainsBlanks" dxfId="4561" priority="4735">
      <formula>LEN(TRIM(J4655))&gt;0</formula>
    </cfRule>
  </conditionalFormatting>
  <conditionalFormatting sqref="K4655">
    <cfRule type="notContainsBlanks" dxfId="4560" priority="4734">
      <formula>LEN(TRIM(K4655))&gt;0</formula>
    </cfRule>
  </conditionalFormatting>
  <conditionalFormatting sqref="M4655">
    <cfRule type="containsText" dxfId="4559" priority="4733" operator="containsText" text="Complete">
      <formula>NOT(ISERROR(SEARCH("Complete",M4655)))</formula>
    </cfRule>
  </conditionalFormatting>
  <conditionalFormatting sqref="I4656">
    <cfRule type="cellIs" dxfId="4558" priority="4732" operator="greaterThan">
      <formula>2.35</formula>
    </cfRule>
  </conditionalFormatting>
  <conditionalFormatting sqref="J4656">
    <cfRule type="notContainsBlanks" dxfId="4557" priority="4731">
      <formula>LEN(TRIM(J4656))&gt;0</formula>
    </cfRule>
  </conditionalFormatting>
  <conditionalFormatting sqref="K4656">
    <cfRule type="notContainsBlanks" dxfId="4556" priority="4730">
      <formula>LEN(TRIM(K4656))&gt;0</formula>
    </cfRule>
  </conditionalFormatting>
  <conditionalFormatting sqref="M4656">
    <cfRule type="containsText" dxfId="4555" priority="4729" operator="containsText" text="Complete">
      <formula>NOT(ISERROR(SEARCH("Complete",M4656)))</formula>
    </cfRule>
  </conditionalFormatting>
  <conditionalFormatting sqref="I4657">
    <cfRule type="cellIs" dxfId="4554" priority="4728" operator="greaterThan">
      <formula>2.35</formula>
    </cfRule>
  </conditionalFormatting>
  <conditionalFormatting sqref="J4657">
    <cfRule type="notContainsBlanks" dxfId="4553" priority="4727">
      <formula>LEN(TRIM(J4657))&gt;0</formula>
    </cfRule>
  </conditionalFormatting>
  <conditionalFormatting sqref="K4657">
    <cfRule type="notContainsBlanks" dxfId="4552" priority="4726">
      <formula>LEN(TRIM(K4657))&gt;0</formula>
    </cfRule>
  </conditionalFormatting>
  <conditionalFormatting sqref="M4657">
    <cfRule type="containsText" dxfId="4551" priority="4725" operator="containsText" text="Complete">
      <formula>NOT(ISERROR(SEARCH("Complete",M4657)))</formula>
    </cfRule>
  </conditionalFormatting>
  <conditionalFormatting sqref="I4658">
    <cfRule type="cellIs" dxfId="4550" priority="4724" operator="greaterThan">
      <formula>2.35</formula>
    </cfRule>
  </conditionalFormatting>
  <conditionalFormatting sqref="J4658">
    <cfRule type="notContainsBlanks" dxfId="4549" priority="4723">
      <formula>LEN(TRIM(J4658))&gt;0</formula>
    </cfRule>
  </conditionalFormatting>
  <conditionalFormatting sqref="K4658">
    <cfRule type="notContainsBlanks" dxfId="4548" priority="4722">
      <formula>LEN(TRIM(K4658))&gt;0</formula>
    </cfRule>
  </conditionalFormatting>
  <conditionalFormatting sqref="M4658">
    <cfRule type="containsText" dxfId="4547" priority="4721" operator="containsText" text="Complete">
      <formula>NOT(ISERROR(SEARCH("Complete",M4658)))</formula>
    </cfRule>
  </conditionalFormatting>
  <conditionalFormatting sqref="I4659">
    <cfRule type="cellIs" dxfId="4546" priority="4720" operator="greaterThan">
      <formula>2.35</formula>
    </cfRule>
  </conditionalFormatting>
  <conditionalFormatting sqref="J4659">
    <cfRule type="notContainsBlanks" dxfId="4545" priority="4719">
      <formula>LEN(TRIM(J4659))&gt;0</formula>
    </cfRule>
  </conditionalFormatting>
  <conditionalFormatting sqref="K4659">
    <cfRule type="notContainsBlanks" dxfId="4544" priority="4718">
      <formula>LEN(TRIM(K4659))&gt;0</formula>
    </cfRule>
  </conditionalFormatting>
  <conditionalFormatting sqref="M4659">
    <cfRule type="containsText" dxfId="4543" priority="4717" operator="containsText" text="Complete">
      <formula>NOT(ISERROR(SEARCH("Complete",M4659)))</formula>
    </cfRule>
  </conditionalFormatting>
  <conditionalFormatting sqref="I4660">
    <cfRule type="cellIs" dxfId="4542" priority="4716" operator="greaterThan">
      <formula>2.35</formula>
    </cfRule>
  </conditionalFormatting>
  <conditionalFormatting sqref="J4660">
    <cfRule type="notContainsBlanks" dxfId="4541" priority="4715">
      <formula>LEN(TRIM(J4660))&gt;0</formula>
    </cfRule>
  </conditionalFormatting>
  <conditionalFormatting sqref="K4660">
    <cfRule type="notContainsBlanks" dxfId="4540" priority="4714">
      <formula>LEN(TRIM(K4660))&gt;0</formula>
    </cfRule>
  </conditionalFormatting>
  <conditionalFormatting sqref="M4660">
    <cfRule type="containsText" dxfId="4539" priority="4713" operator="containsText" text="Complete">
      <formula>NOT(ISERROR(SEARCH("Complete",M4660)))</formula>
    </cfRule>
  </conditionalFormatting>
  <conditionalFormatting sqref="I4661">
    <cfRule type="cellIs" dxfId="4538" priority="4712" operator="greaterThan">
      <formula>2.35</formula>
    </cfRule>
  </conditionalFormatting>
  <conditionalFormatting sqref="J4661">
    <cfRule type="notContainsBlanks" dxfId="4537" priority="4711">
      <formula>LEN(TRIM(J4661))&gt;0</formula>
    </cfRule>
  </conditionalFormatting>
  <conditionalFormatting sqref="K4661">
    <cfRule type="notContainsBlanks" dxfId="4536" priority="4710">
      <formula>LEN(TRIM(K4661))&gt;0</formula>
    </cfRule>
  </conditionalFormatting>
  <conditionalFormatting sqref="M4661">
    <cfRule type="containsText" dxfId="4535" priority="4709" operator="containsText" text="Complete">
      <formula>NOT(ISERROR(SEARCH("Complete",M4661)))</formula>
    </cfRule>
  </conditionalFormatting>
  <conditionalFormatting sqref="I4662">
    <cfRule type="cellIs" dxfId="4534" priority="4708" operator="greaterThan">
      <formula>2.35</formula>
    </cfRule>
  </conditionalFormatting>
  <conditionalFormatting sqref="J4662">
    <cfRule type="notContainsBlanks" dxfId="4533" priority="4707">
      <formula>LEN(TRIM(J4662))&gt;0</formula>
    </cfRule>
  </conditionalFormatting>
  <conditionalFormatting sqref="K4662">
    <cfRule type="notContainsBlanks" dxfId="4532" priority="4706">
      <formula>LEN(TRIM(K4662))&gt;0</formula>
    </cfRule>
  </conditionalFormatting>
  <conditionalFormatting sqref="M4662">
    <cfRule type="containsText" dxfId="4531" priority="4705" operator="containsText" text="Complete">
      <formula>NOT(ISERROR(SEARCH("Complete",M4662)))</formula>
    </cfRule>
  </conditionalFormatting>
  <conditionalFormatting sqref="I4663">
    <cfRule type="cellIs" dxfId="4530" priority="4704" operator="greaterThan">
      <formula>2.35</formula>
    </cfRule>
  </conditionalFormatting>
  <conditionalFormatting sqref="J4663">
    <cfRule type="notContainsBlanks" dxfId="4529" priority="4703">
      <formula>LEN(TRIM(J4663))&gt;0</formula>
    </cfRule>
  </conditionalFormatting>
  <conditionalFormatting sqref="K4663">
    <cfRule type="notContainsBlanks" dxfId="4528" priority="4702">
      <formula>LEN(TRIM(K4663))&gt;0</formula>
    </cfRule>
  </conditionalFormatting>
  <conditionalFormatting sqref="M4663">
    <cfRule type="containsText" dxfId="4527" priority="4701" operator="containsText" text="Complete">
      <formula>NOT(ISERROR(SEARCH("Complete",M4663)))</formula>
    </cfRule>
  </conditionalFormatting>
  <conditionalFormatting sqref="I4664">
    <cfRule type="cellIs" dxfId="4526" priority="4700" operator="greaterThan">
      <formula>2.35</formula>
    </cfRule>
  </conditionalFormatting>
  <conditionalFormatting sqref="J4664">
    <cfRule type="notContainsBlanks" dxfId="4525" priority="4699">
      <formula>LEN(TRIM(J4664))&gt;0</formula>
    </cfRule>
  </conditionalFormatting>
  <conditionalFormatting sqref="K4664">
    <cfRule type="notContainsBlanks" dxfId="4524" priority="4698">
      <formula>LEN(TRIM(K4664))&gt;0</formula>
    </cfRule>
  </conditionalFormatting>
  <conditionalFormatting sqref="M4664">
    <cfRule type="containsText" dxfId="4523" priority="4697" operator="containsText" text="Complete">
      <formula>NOT(ISERROR(SEARCH("Complete",M4664)))</formula>
    </cfRule>
  </conditionalFormatting>
  <conditionalFormatting sqref="I4665">
    <cfRule type="cellIs" dxfId="4522" priority="4696" operator="greaterThan">
      <formula>2.35</formula>
    </cfRule>
  </conditionalFormatting>
  <conditionalFormatting sqref="J4665">
    <cfRule type="notContainsBlanks" dxfId="4521" priority="4695">
      <formula>LEN(TRIM(J4665))&gt;0</formula>
    </cfRule>
  </conditionalFormatting>
  <conditionalFormatting sqref="K4665">
    <cfRule type="notContainsBlanks" dxfId="4520" priority="4694">
      <formula>LEN(TRIM(K4665))&gt;0</formula>
    </cfRule>
  </conditionalFormatting>
  <conditionalFormatting sqref="M4665">
    <cfRule type="containsText" dxfId="4519" priority="4693" operator="containsText" text="Complete">
      <formula>NOT(ISERROR(SEARCH("Complete",M4665)))</formula>
    </cfRule>
  </conditionalFormatting>
  <conditionalFormatting sqref="I4666">
    <cfRule type="cellIs" dxfId="4518" priority="4692" operator="greaterThan">
      <formula>2.35</formula>
    </cfRule>
  </conditionalFormatting>
  <conditionalFormatting sqref="J4666">
    <cfRule type="notContainsBlanks" dxfId="4517" priority="4691">
      <formula>LEN(TRIM(J4666))&gt;0</formula>
    </cfRule>
  </conditionalFormatting>
  <conditionalFormatting sqref="K4666">
    <cfRule type="notContainsBlanks" dxfId="4516" priority="4690">
      <formula>LEN(TRIM(K4666))&gt;0</formula>
    </cfRule>
  </conditionalFormatting>
  <conditionalFormatting sqref="M4666">
    <cfRule type="containsText" dxfId="4515" priority="4689" operator="containsText" text="Complete">
      <formula>NOT(ISERROR(SEARCH("Complete",M4666)))</formula>
    </cfRule>
  </conditionalFormatting>
  <conditionalFormatting sqref="I4667">
    <cfRule type="cellIs" dxfId="4514" priority="4688" operator="greaterThan">
      <formula>2.35</formula>
    </cfRule>
  </conditionalFormatting>
  <conditionalFormatting sqref="J4667">
    <cfRule type="notContainsBlanks" dxfId="4513" priority="4687">
      <formula>LEN(TRIM(J4667))&gt;0</formula>
    </cfRule>
  </conditionalFormatting>
  <conditionalFormatting sqref="K4667">
    <cfRule type="notContainsBlanks" dxfId="4512" priority="4686">
      <formula>LEN(TRIM(K4667))&gt;0</formula>
    </cfRule>
  </conditionalFormatting>
  <conditionalFormatting sqref="M4667">
    <cfRule type="containsText" dxfId="4511" priority="4685" operator="containsText" text="Complete">
      <formula>NOT(ISERROR(SEARCH("Complete",M4667)))</formula>
    </cfRule>
  </conditionalFormatting>
  <conditionalFormatting sqref="I4668">
    <cfRule type="cellIs" dxfId="4510" priority="4684" operator="greaterThan">
      <formula>2.35</formula>
    </cfRule>
  </conditionalFormatting>
  <conditionalFormatting sqref="J4668">
    <cfRule type="notContainsBlanks" dxfId="4509" priority="4683">
      <formula>LEN(TRIM(J4668))&gt;0</formula>
    </cfRule>
  </conditionalFormatting>
  <conditionalFormatting sqref="K4668">
    <cfRule type="notContainsBlanks" dxfId="4508" priority="4682">
      <formula>LEN(TRIM(K4668))&gt;0</formula>
    </cfRule>
  </conditionalFormatting>
  <conditionalFormatting sqref="M4668">
    <cfRule type="containsText" dxfId="4507" priority="4681" operator="containsText" text="Complete">
      <formula>NOT(ISERROR(SEARCH("Complete",M4668)))</formula>
    </cfRule>
  </conditionalFormatting>
  <conditionalFormatting sqref="I4669">
    <cfRule type="cellIs" dxfId="4506" priority="4680" operator="greaterThan">
      <formula>2.35</formula>
    </cfRule>
  </conditionalFormatting>
  <conditionalFormatting sqref="J4669">
    <cfRule type="notContainsBlanks" dxfId="4505" priority="4679">
      <formula>LEN(TRIM(J4669))&gt;0</formula>
    </cfRule>
  </conditionalFormatting>
  <conditionalFormatting sqref="K4669">
    <cfRule type="notContainsBlanks" dxfId="4504" priority="4678">
      <formula>LEN(TRIM(K4669))&gt;0</formula>
    </cfRule>
  </conditionalFormatting>
  <conditionalFormatting sqref="M4669">
    <cfRule type="containsText" dxfId="4503" priority="4677" operator="containsText" text="Complete">
      <formula>NOT(ISERROR(SEARCH("Complete",M4669)))</formula>
    </cfRule>
  </conditionalFormatting>
  <conditionalFormatting sqref="I4670">
    <cfRule type="cellIs" dxfId="4502" priority="4676" operator="greaterThan">
      <formula>2.35</formula>
    </cfRule>
  </conditionalFormatting>
  <conditionalFormatting sqref="J4670">
    <cfRule type="notContainsBlanks" dxfId="4501" priority="4675">
      <formula>LEN(TRIM(J4670))&gt;0</formula>
    </cfRule>
  </conditionalFormatting>
  <conditionalFormatting sqref="K4670">
    <cfRule type="notContainsBlanks" dxfId="4500" priority="4674">
      <formula>LEN(TRIM(K4670))&gt;0</formula>
    </cfRule>
  </conditionalFormatting>
  <conditionalFormatting sqref="M4670">
    <cfRule type="containsText" dxfId="4499" priority="4673" operator="containsText" text="Complete">
      <formula>NOT(ISERROR(SEARCH("Complete",M4670)))</formula>
    </cfRule>
  </conditionalFormatting>
  <conditionalFormatting sqref="I4671">
    <cfRule type="cellIs" dxfId="4498" priority="4672" operator="greaterThan">
      <formula>2.35</formula>
    </cfRule>
  </conditionalFormatting>
  <conditionalFormatting sqref="J4671">
    <cfRule type="notContainsBlanks" dxfId="4497" priority="4671">
      <formula>LEN(TRIM(J4671))&gt;0</formula>
    </cfRule>
  </conditionalFormatting>
  <conditionalFormatting sqref="K4671">
    <cfRule type="notContainsBlanks" dxfId="4496" priority="4670">
      <formula>LEN(TRIM(K4671))&gt;0</formula>
    </cfRule>
  </conditionalFormatting>
  <conditionalFormatting sqref="M4671">
    <cfRule type="containsText" dxfId="4495" priority="4669" operator="containsText" text="Complete">
      <formula>NOT(ISERROR(SEARCH("Complete",M4671)))</formula>
    </cfRule>
  </conditionalFormatting>
  <conditionalFormatting sqref="I4672">
    <cfRule type="cellIs" dxfId="4494" priority="4668" operator="greaterThan">
      <formula>2.35</formula>
    </cfRule>
  </conditionalFormatting>
  <conditionalFormatting sqref="J4672">
    <cfRule type="notContainsBlanks" dxfId="4493" priority="4667">
      <formula>LEN(TRIM(J4672))&gt;0</formula>
    </cfRule>
  </conditionalFormatting>
  <conditionalFormatting sqref="K4672">
    <cfRule type="notContainsBlanks" dxfId="4492" priority="4666">
      <formula>LEN(TRIM(K4672))&gt;0</formula>
    </cfRule>
  </conditionalFormatting>
  <conditionalFormatting sqref="M4672">
    <cfRule type="containsText" dxfId="4491" priority="4665" operator="containsText" text="Complete">
      <formula>NOT(ISERROR(SEARCH("Complete",M4672)))</formula>
    </cfRule>
  </conditionalFormatting>
  <conditionalFormatting sqref="I4673">
    <cfRule type="cellIs" dxfId="4490" priority="4664" operator="greaterThan">
      <formula>2.35</formula>
    </cfRule>
  </conditionalFormatting>
  <conditionalFormatting sqref="J4673">
    <cfRule type="notContainsBlanks" dxfId="4489" priority="4663">
      <formula>LEN(TRIM(J4673))&gt;0</formula>
    </cfRule>
  </conditionalFormatting>
  <conditionalFormatting sqref="K4673">
    <cfRule type="notContainsBlanks" dxfId="4488" priority="4662">
      <formula>LEN(TRIM(K4673))&gt;0</formula>
    </cfRule>
  </conditionalFormatting>
  <conditionalFormatting sqref="M4673">
    <cfRule type="containsText" dxfId="4487" priority="4661" operator="containsText" text="Complete">
      <formula>NOT(ISERROR(SEARCH("Complete",M4673)))</formula>
    </cfRule>
  </conditionalFormatting>
  <conditionalFormatting sqref="I4674">
    <cfRule type="cellIs" dxfId="4486" priority="4660" operator="greaterThan">
      <formula>2.35</formula>
    </cfRule>
  </conditionalFormatting>
  <conditionalFormatting sqref="J4674">
    <cfRule type="notContainsBlanks" dxfId="4485" priority="4659">
      <formula>LEN(TRIM(J4674))&gt;0</formula>
    </cfRule>
  </conditionalFormatting>
  <conditionalFormatting sqref="K4674">
    <cfRule type="notContainsBlanks" dxfId="4484" priority="4658">
      <formula>LEN(TRIM(K4674))&gt;0</formula>
    </cfRule>
  </conditionalFormatting>
  <conditionalFormatting sqref="M4674">
    <cfRule type="containsText" dxfId="4483" priority="4657" operator="containsText" text="Complete">
      <formula>NOT(ISERROR(SEARCH("Complete",M4674)))</formula>
    </cfRule>
  </conditionalFormatting>
  <conditionalFormatting sqref="I4675">
    <cfRule type="cellIs" dxfId="4482" priority="4656" operator="greaterThan">
      <formula>2.35</formula>
    </cfRule>
  </conditionalFormatting>
  <conditionalFormatting sqref="J4675">
    <cfRule type="notContainsBlanks" dxfId="4481" priority="4655">
      <formula>LEN(TRIM(J4675))&gt;0</formula>
    </cfRule>
  </conditionalFormatting>
  <conditionalFormatting sqref="K4675">
    <cfRule type="notContainsBlanks" dxfId="4480" priority="4654">
      <formula>LEN(TRIM(K4675))&gt;0</formula>
    </cfRule>
  </conditionalFormatting>
  <conditionalFormatting sqref="M4675">
    <cfRule type="containsText" dxfId="4479" priority="4653" operator="containsText" text="Complete">
      <formula>NOT(ISERROR(SEARCH("Complete",M4675)))</formula>
    </cfRule>
  </conditionalFormatting>
  <conditionalFormatting sqref="I4676">
    <cfRule type="cellIs" dxfId="4478" priority="4652" operator="greaterThan">
      <formula>2.35</formula>
    </cfRule>
  </conditionalFormatting>
  <conditionalFormatting sqref="J4676">
    <cfRule type="notContainsBlanks" dxfId="4477" priority="4651">
      <formula>LEN(TRIM(J4676))&gt;0</formula>
    </cfRule>
  </conditionalFormatting>
  <conditionalFormatting sqref="K4676">
    <cfRule type="notContainsBlanks" dxfId="4476" priority="4650">
      <formula>LEN(TRIM(K4676))&gt;0</formula>
    </cfRule>
  </conditionalFormatting>
  <conditionalFormatting sqref="M4676">
    <cfRule type="containsText" dxfId="4475" priority="4649" operator="containsText" text="Complete">
      <formula>NOT(ISERROR(SEARCH("Complete",M4676)))</formula>
    </cfRule>
  </conditionalFormatting>
  <conditionalFormatting sqref="I4677">
    <cfRule type="cellIs" dxfId="4474" priority="4648" operator="greaterThan">
      <formula>2.35</formula>
    </cfRule>
  </conditionalFormatting>
  <conditionalFormatting sqref="J4677">
    <cfRule type="notContainsBlanks" dxfId="4473" priority="4647">
      <formula>LEN(TRIM(J4677))&gt;0</formula>
    </cfRule>
  </conditionalFormatting>
  <conditionalFormatting sqref="K4677">
    <cfRule type="notContainsBlanks" dxfId="4472" priority="4646">
      <formula>LEN(TRIM(K4677))&gt;0</formula>
    </cfRule>
  </conditionalFormatting>
  <conditionalFormatting sqref="M4677">
    <cfRule type="containsText" dxfId="4471" priority="4645" operator="containsText" text="Complete">
      <formula>NOT(ISERROR(SEARCH("Complete",M4677)))</formula>
    </cfRule>
  </conditionalFormatting>
  <conditionalFormatting sqref="I4678">
    <cfRule type="cellIs" dxfId="4470" priority="4644" operator="greaterThan">
      <formula>2.35</formula>
    </cfRule>
  </conditionalFormatting>
  <conditionalFormatting sqref="J4678">
    <cfRule type="notContainsBlanks" dxfId="4469" priority="4643">
      <formula>LEN(TRIM(J4678))&gt;0</formula>
    </cfRule>
  </conditionalFormatting>
  <conditionalFormatting sqref="K4678">
    <cfRule type="notContainsBlanks" dxfId="4468" priority="4642">
      <formula>LEN(TRIM(K4678))&gt;0</formula>
    </cfRule>
  </conditionalFormatting>
  <conditionalFormatting sqref="M4678">
    <cfRule type="containsText" dxfId="4467" priority="4641" operator="containsText" text="Complete">
      <formula>NOT(ISERROR(SEARCH("Complete",M4678)))</formula>
    </cfRule>
  </conditionalFormatting>
  <conditionalFormatting sqref="I4679">
    <cfRule type="cellIs" dxfId="4466" priority="4640" operator="greaterThan">
      <formula>2.35</formula>
    </cfRule>
  </conditionalFormatting>
  <conditionalFormatting sqref="J4679">
    <cfRule type="notContainsBlanks" dxfId="4465" priority="4639">
      <formula>LEN(TRIM(J4679))&gt;0</formula>
    </cfRule>
  </conditionalFormatting>
  <conditionalFormatting sqref="K4679">
    <cfRule type="notContainsBlanks" dxfId="4464" priority="4638">
      <formula>LEN(TRIM(K4679))&gt;0</formula>
    </cfRule>
  </conditionalFormatting>
  <conditionalFormatting sqref="M4679">
    <cfRule type="containsText" dxfId="4463" priority="4637" operator="containsText" text="Complete">
      <formula>NOT(ISERROR(SEARCH("Complete",M4679)))</formula>
    </cfRule>
  </conditionalFormatting>
  <conditionalFormatting sqref="I4680">
    <cfRule type="cellIs" dxfId="4462" priority="4636" operator="greaterThan">
      <formula>2.35</formula>
    </cfRule>
  </conditionalFormatting>
  <conditionalFormatting sqref="J4680">
    <cfRule type="notContainsBlanks" dxfId="4461" priority="4635">
      <formula>LEN(TRIM(J4680))&gt;0</formula>
    </cfRule>
  </conditionalFormatting>
  <conditionalFormatting sqref="K4680">
    <cfRule type="notContainsBlanks" dxfId="4460" priority="4634">
      <formula>LEN(TRIM(K4680))&gt;0</formula>
    </cfRule>
  </conditionalFormatting>
  <conditionalFormatting sqref="M4680">
    <cfRule type="containsText" dxfId="4459" priority="4633" operator="containsText" text="Complete">
      <formula>NOT(ISERROR(SEARCH("Complete",M4680)))</formula>
    </cfRule>
  </conditionalFormatting>
  <conditionalFormatting sqref="I4681">
    <cfRule type="cellIs" dxfId="4458" priority="4632" operator="greaterThan">
      <formula>2.35</formula>
    </cfRule>
  </conditionalFormatting>
  <conditionalFormatting sqref="J4681">
    <cfRule type="notContainsBlanks" dxfId="4457" priority="4631">
      <formula>LEN(TRIM(J4681))&gt;0</formula>
    </cfRule>
  </conditionalFormatting>
  <conditionalFormatting sqref="K4681">
    <cfRule type="notContainsBlanks" dxfId="4456" priority="4630">
      <formula>LEN(TRIM(K4681))&gt;0</formula>
    </cfRule>
  </conditionalFormatting>
  <conditionalFormatting sqref="M4681">
    <cfRule type="containsText" dxfId="4455" priority="4629" operator="containsText" text="Complete">
      <formula>NOT(ISERROR(SEARCH("Complete",M4681)))</formula>
    </cfRule>
  </conditionalFormatting>
  <conditionalFormatting sqref="I4682">
    <cfRule type="cellIs" dxfId="4454" priority="4628" operator="greaterThan">
      <formula>2.35</formula>
    </cfRule>
  </conditionalFormatting>
  <conditionalFormatting sqref="J4682">
    <cfRule type="notContainsBlanks" dxfId="4453" priority="4627">
      <formula>LEN(TRIM(J4682))&gt;0</formula>
    </cfRule>
  </conditionalFormatting>
  <conditionalFormatting sqref="K4682">
    <cfRule type="notContainsBlanks" dxfId="4452" priority="4626">
      <formula>LEN(TRIM(K4682))&gt;0</formula>
    </cfRule>
  </conditionalFormatting>
  <conditionalFormatting sqref="M4682">
    <cfRule type="containsText" dxfId="4451" priority="4625" operator="containsText" text="Complete">
      <formula>NOT(ISERROR(SEARCH("Complete",M4682)))</formula>
    </cfRule>
  </conditionalFormatting>
  <conditionalFormatting sqref="I4683">
    <cfRule type="cellIs" dxfId="4450" priority="4624" operator="greaterThan">
      <formula>2.35</formula>
    </cfRule>
  </conditionalFormatting>
  <conditionalFormatting sqref="J4683">
    <cfRule type="notContainsBlanks" dxfId="4449" priority="4623">
      <formula>LEN(TRIM(J4683))&gt;0</formula>
    </cfRule>
  </conditionalFormatting>
  <conditionalFormatting sqref="K4683">
    <cfRule type="notContainsBlanks" dxfId="4448" priority="4622">
      <formula>LEN(TRIM(K4683))&gt;0</formula>
    </cfRule>
  </conditionalFormatting>
  <conditionalFormatting sqref="M4683">
    <cfRule type="containsText" dxfId="4447" priority="4621" operator="containsText" text="Complete">
      <formula>NOT(ISERROR(SEARCH("Complete",M4683)))</formula>
    </cfRule>
  </conditionalFormatting>
  <conditionalFormatting sqref="I4684">
    <cfRule type="cellIs" dxfId="4446" priority="4620" operator="greaterThan">
      <formula>2.35</formula>
    </cfRule>
  </conditionalFormatting>
  <conditionalFormatting sqref="J4684">
    <cfRule type="notContainsBlanks" dxfId="4445" priority="4619">
      <formula>LEN(TRIM(J4684))&gt;0</formula>
    </cfRule>
  </conditionalFormatting>
  <conditionalFormatting sqref="K4684">
    <cfRule type="notContainsBlanks" dxfId="4444" priority="4618">
      <formula>LEN(TRIM(K4684))&gt;0</formula>
    </cfRule>
  </conditionalFormatting>
  <conditionalFormatting sqref="M4684">
    <cfRule type="containsText" dxfId="4443" priority="4617" operator="containsText" text="Complete">
      <formula>NOT(ISERROR(SEARCH("Complete",M4684)))</formula>
    </cfRule>
  </conditionalFormatting>
  <conditionalFormatting sqref="I4685">
    <cfRule type="cellIs" dxfId="4442" priority="4616" operator="greaterThan">
      <formula>2.35</formula>
    </cfRule>
  </conditionalFormatting>
  <conditionalFormatting sqref="J4685">
    <cfRule type="notContainsBlanks" dxfId="4441" priority="4615">
      <formula>LEN(TRIM(J4685))&gt;0</formula>
    </cfRule>
  </conditionalFormatting>
  <conditionalFormatting sqref="K4685">
    <cfRule type="notContainsBlanks" dxfId="4440" priority="4614">
      <formula>LEN(TRIM(K4685))&gt;0</formula>
    </cfRule>
  </conditionalFormatting>
  <conditionalFormatting sqref="M4685">
    <cfRule type="containsText" dxfId="4439" priority="4613" operator="containsText" text="Complete">
      <formula>NOT(ISERROR(SEARCH("Complete",M4685)))</formula>
    </cfRule>
  </conditionalFormatting>
  <conditionalFormatting sqref="I4686">
    <cfRule type="cellIs" dxfId="4438" priority="4612" operator="greaterThan">
      <formula>2.35</formula>
    </cfRule>
  </conditionalFormatting>
  <conditionalFormatting sqref="J4686">
    <cfRule type="notContainsBlanks" dxfId="4437" priority="4611">
      <formula>LEN(TRIM(J4686))&gt;0</formula>
    </cfRule>
  </conditionalFormatting>
  <conditionalFormatting sqref="K4686">
    <cfRule type="notContainsBlanks" dxfId="4436" priority="4610">
      <formula>LEN(TRIM(K4686))&gt;0</formula>
    </cfRule>
  </conditionalFormatting>
  <conditionalFormatting sqref="M4686">
    <cfRule type="containsText" dxfId="4435" priority="4609" operator="containsText" text="Complete">
      <formula>NOT(ISERROR(SEARCH("Complete",M4686)))</formula>
    </cfRule>
  </conditionalFormatting>
  <conditionalFormatting sqref="I4687">
    <cfRule type="cellIs" dxfId="4434" priority="4608" operator="greaterThan">
      <formula>2.35</formula>
    </cfRule>
  </conditionalFormatting>
  <conditionalFormatting sqref="J4687">
    <cfRule type="notContainsBlanks" dxfId="4433" priority="4607">
      <formula>LEN(TRIM(J4687))&gt;0</formula>
    </cfRule>
  </conditionalFormatting>
  <conditionalFormatting sqref="K4687">
    <cfRule type="notContainsBlanks" dxfId="4432" priority="4606">
      <formula>LEN(TRIM(K4687))&gt;0</formula>
    </cfRule>
  </conditionalFormatting>
  <conditionalFormatting sqref="M4687">
    <cfRule type="containsText" dxfId="4431" priority="4605" operator="containsText" text="Complete">
      <formula>NOT(ISERROR(SEARCH("Complete",M4687)))</formula>
    </cfRule>
  </conditionalFormatting>
  <conditionalFormatting sqref="I4688">
    <cfRule type="cellIs" dxfId="4430" priority="4604" operator="greaterThan">
      <formula>2.35</formula>
    </cfRule>
  </conditionalFormatting>
  <conditionalFormatting sqref="J4688">
    <cfRule type="notContainsBlanks" dxfId="4429" priority="4603">
      <formula>LEN(TRIM(J4688))&gt;0</formula>
    </cfRule>
  </conditionalFormatting>
  <conditionalFormatting sqref="K4688">
    <cfRule type="notContainsBlanks" dxfId="4428" priority="4602">
      <formula>LEN(TRIM(K4688))&gt;0</formula>
    </cfRule>
  </conditionalFormatting>
  <conditionalFormatting sqref="M4688">
    <cfRule type="containsText" dxfId="4427" priority="4601" operator="containsText" text="Complete">
      <formula>NOT(ISERROR(SEARCH("Complete",M4688)))</formula>
    </cfRule>
  </conditionalFormatting>
  <conditionalFormatting sqref="I4689">
    <cfRule type="cellIs" dxfId="4426" priority="4600" operator="greaterThan">
      <formula>2.35</formula>
    </cfRule>
  </conditionalFormatting>
  <conditionalFormatting sqref="J4689">
    <cfRule type="notContainsBlanks" dxfId="4425" priority="4599">
      <formula>LEN(TRIM(J4689))&gt;0</formula>
    </cfRule>
  </conditionalFormatting>
  <conditionalFormatting sqref="K4689">
    <cfRule type="notContainsBlanks" dxfId="4424" priority="4598">
      <formula>LEN(TRIM(K4689))&gt;0</formula>
    </cfRule>
  </conditionalFormatting>
  <conditionalFormatting sqref="M4689">
    <cfRule type="containsText" dxfId="4423" priority="4597" operator="containsText" text="Complete">
      <formula>NOT(ISERROR(SEARCH("Complete",M4689)))</formula>
    </cfRule>
  </conditionalFormatting>
  <conditionalFormatting sqref="I4690">
    <cfRule type="cellIs" dxfId="4422" priority="4596" operator="greaterThan">
      <formula>2.35</formula>
    </cfRule>
  </conditionalFormatting>
  <conditionalFormatting sqref="J4690">
    <cfRule type="notContainsBlanks" dxfId="4421" priority="4595">
      <formula>LEN(TRIM(J4690))&gt;0</formula>
    </cfRule>
  </conditionalFormatting>
  <conditionalFormatting sqref="K4690">
    <cfRule type="notContainsBlanks" dxfId="4420" priority="4594">
      <formula>LEN(TRIM(K4690))&gt;0</formula>
    </cfRule>
  </conditionalFormatting>
  <conditionalFormatting sqref="M4690">
    <cfRule type="containsText" dxfId="4419" priority="4593" operator="containsText" text="Complete">
      <formula>NOT(ISERROR(SEARCH("Complete",M4690)))</formula>
    </cfRule>
  </conditionalFormatting>
  <conditionalFormatting sqref="I4691">
    <cfRule type="cellIs" dxfId="4418" priority="4592" operator="greaterThan">
      <formula>2.35</formula>
    </cfRule>
  </conditionalFormatting>
  <conditionalFormatting sqref="J4691">
    <cfRule type="notContainsBlanks" dxfId="4417" priority="4591">
      <formula>LEN(TRIM(J4691))&gt;0</formula>
    </cfRule>
  </conditionalFormatting>
  <conditionalFormatting sqref="K4691">
    <cfRule type="notContainsBlanks" dxfId="4416" priority="4590">
      <formula>LEN(TRIM(K4691))&gt;0</formula>
    </cfRule>
  </conditionalFormatting>
  <conditionalFormatting sqref="M4691">
    <cfRule type="containsText" dxfId="4415" priority="4589" operator="containsText" text="Complete">
      <formula>NOT(ISERROR(SEARCH("Complete",M4691)))</formula>
    </cfRule>
  </conditionalFormatting>
  <conditionalFormatting sqref="I4692">
    <cfRule type="cellIs" dxfId="4414" priority="4588" operator="greaterThan">
      <formula>2.35</formula>
    </cfRule>
  </conditionalFormatting>
  <conditionalFormatting sqref="J4692">
    <cfRule type="notContainsBlanks" dxfId="4413" priority="4587">
      <formula>LEN(TRIM(J4692))&gt;0</formula>
    </cfRule>
  </conditionalFormatting>
  <conditionalFormatting sqref="K4692">
    <cfRule type="notContainsBlanks" dxfId="4412" priority="4586">
      <formula>LEN(TRIM(K4692))&gt;0</formula>
    </cfRule>
  </conditionalFormatting>
  <conditionalFormatting sqref="M4692">
    <cfRule type="containsText" dxfId="4411" priority="4585" operator="containsText" text="Complete">
      <formula>NOT(ISERROR(SEARCH("Complete",M4692)))</formula>
    </cfRule>
  </conditionalFormatting>
  <conditionalFormatting sqref="I4693">
    <cfRule type="cellIs" dxfId="4410" priority="4584" operator="greaterThan">
      <formula>2.35</formula>
    </cfRule>
  </conditionalFormatting>
  <conditionalFormatting sqref="J4693">
    <cfRule type="notContainsBlanks" dxfId="4409" priority="4583">
      <formula>LEN(TRIM(J4693))&gt;0</formula>
    </cfRule>
  </conditionalFormatting>
  <conditionalFormatting sqref="K4693">
    <cfRule type="notContainsBlanks" dxfId="4408" priority="4582">
      <formula>LEN(TRIM(K4693))&gt;0</formula>
    </cfRule>
  </conditionalFormatting>
  <conditionalFormatting sqref="M4693">
    <cfRule type="containsText" dxfId="4407" priority="4581" operator="containsText" text="Complete">
      <formula>NOT(ISERROR(SEARCH("Complete",M4693)))</formula>
    </cfRule>
  </conditionalFormatting>
  <conditionalFormatting sqref="I4694">
    <cfRule type="cellIs" dxfId="4406" priority="4580" operator="greaterThan">
      <formula>2.35</formula>
    </cfRule>
  </conditionalFormatting>
  <conditionalFormatting sqref="J4694">
    <cfRule type="notContainsBlanks" dxfId="4405" priority="4579">
      <formula>LEN(TRIM(J4694))&gt;0</formula>
    </cfRule>
  </conditionalFormatting>
  <conditionalFormatting sqref="K4694">
    <cfRule type="notContainsBlanks" dxfId="4404" priority="4578">
      <formula>LEN(TRIM(K4694))&gt;0</formula>
    </cfRule>
  </conditionalFormatting>
  <conditionalFormatting sqref="M4694">
    <cfRule type="containsText" dxfId="4403" priority="4577" operator="containsText" text="Complete">
      <formula>NOT(ISERROR(SEARCH("Complete",M4694)))</formula>
    </cfRule>
  </conditionalFormatting>
  <conditionalFormatting sqref="I4695">
    <cfRule type="cellIs" dxfId="4402" priority="4576" operator="greaterThan">
      <formula>2.35</formula>
    </cfRule>
  </conditionalFormatting>
  <conditionalFormatting sqref="J4695">
    <cfRule type="notContainsBlanks" dxfId="4401" priority="4575">
      <formula>LEN(TRIM(J4695))&gt;0</formula>
    </cfRule>
  </conditionalFormatting>
  <conditionalFormatting sqref="K4695">
    <cfRule type="notContainsBlanks" dxfId="4400" priority="4574">
      <formula>LEN(TRIM(K4695))&gt;0</formula>
    </cfRule>
  </conditionalFormatting>
  <conditionalFormatting sqref="M4695">
    <cfRule type="containsText" dxfId="4399" priority="4573" operator="containsText" text="Complete">
      <formula>NOT(ISERROR(SEARCH("Complete",M4695)))</formula>
    </cfRule>
  </conditionalFormatting>
  <conditionalFormatting sqref="I4696">
    <cfRule type="cellIs" dxfId="4398" priority="4572" operator="greaterThan">
      <formula>2.35</formula>
    </cfRule>
  </conditionalFormatting>
  <conditionalFormatting sqref="J4696">
    <cfRule type="notContainsBlanks" dxfId="4397" priority="4571">
      <formula>LEN(TRIM(J4696))&gt;0</formula>
    </cfRule>
  </conditionalFormatting>
  <conditionalFormatting sqref="K4696">
    <cfRule type="notContainsBlanks" dxfId="4396" priority="4570">
      <formula>LEN(TRIM(K4696))&gt;0</formula>
    </cfRule>
  </conditionalFormatting>
  <conditionalFormatting sqref="M4696">
    <cfRule type="containsText" dxfId="4395" priority="4569" operator="containsText" text="Complete">
      <formula>NOT(ISERROR(SEARCH("Complete",M4696)))</formula>
    </cfRule>
  </conditionalFormatting>
  <conditionalFormatting sqref="I4697">
    <cfRule type="cellIs" dxfId="4394" priority="4568" operator="greaterThan">
      <formula>2.35</formula>
    </cfRule>
  </conditionalFormatting>
  <conditionalFormatting sqref="J4697">
    <cfRule type="notContainsBlanks" dxfId="4393" priority="4567">
      <formula>LEN(TRIM(J4697))&gt;0</formula>
    </cfRule>
  </conditionalFormatting>
  <conditionalFormatting sqref="K4697">
    <cfRule type="notContainsBlanks" dxfId="4392" priority="4566">
      <formula>LEN(TRIM(K4697))&gt;0</formula>
    </cfRule>
  </conditionalFormatting>
  <conditionalFormatting sqref="M4697">
    <cfRule type="containsText" dxfId="4391" priority="4565" operator="containsText" text="Complete">
      <formula>NOT(ISERROR(SEARCH("Complete",M4697)))</formula>
    </cfRule>
  </conditionalFormatting>
  <conditionalFormatting sqref="I4698">
    <cfRule type="cellIs" dxfId="4390" priority="4564" operator="greaterThan">
      <formula>2.35</formula>
    </cfRule>
  </conditionalFormatting>
  <conditionalFormatting sqref="J4698">
    <cfRule type="notContainsBlanks" dxfId="4389" priority="4563">
      <formula>LEN(TRIM(J4698))&gt;0</formula>
    </cfRule>
  </conditionalFormatting>
  <conditionalFormatting sqref="K4698">
    <cfRule type="notContainsBlanks" dxfId="4388" priority="4562">
      <formula>LEN(TRIM(K4698))&gt;0</formula>
    </cfRule>
  </conditionalFormatting>
  <conditionalFormatting sqref="M4698">
    <cfRule type="containsText" dxfId="4387" priority="4561" operator="containsText" text="Complete">
      <formula>NOT(ISERROR(SEARCH("Complete",M4698)))</formula>
    </cfRule>
  </conditionalFormatting>
  <conditionalFormatting sqref="I4699">
    <cfRule type="cellIs" dxfId="4386" priority="4560" operator="greaterThan">
      <formula>2.35</formula>
    </cfRule>
  </conditionalFormatting>
  <conditionalFormatting sqref="J4699">
    <cfRule type="notContainsBlanks" dxfId="4385" priority="4559">
      <formula>LEN(TRIM(J4699))&gt;0</formula>
    </cfRule>
  </conditionalFormatting>
  <conditionalFormatting sqref="K4699">
    <cfRule type="notContainsBlanks" dxfId="4384" priority="4558">
      <formula>LEN(TRIM(K4699))&gt;0</formula>
    </cfRule>
  </conditionalFormatting>
  <conditionalFormatting sqref="M4699">
    <cfRule type="containsText" dxfId="4383" priority="4557" operator="containsText" text="Complete">
      <formula>NOT(ISERROR(SEARCH("Complete",M4699)))</formula>
    </cfRule>
  </conditionalFormatting>
  <conditionalFormatting sqref="I4700">
    <cfRule type="cellIs" dxfId="4382" priority="4556" operator="greaterThan">
      <formula>2.35</formula>
    </cfRule>
  </conditionalFormatting>
  <conditionalFormatting sqref="J4700">
    <cfRule type="notContainsBlanks" dxfId="4381" priority="4555">
      <formula>LEN(TRIM(J4700))&gt;0</formula>
    </cfRule>
  </conditionalFormatting>
  <conditionalFormatting sqref="K4700">
    <cfRule type="notContainsBlanks" dxfId="4380" priority="4554">
      <formula>LEN(TRIM(K4700))&gt;0</formula>
    </cfRule>
  </conditionalFormatting>
  <conditionalFormatting sqref="M4700">
    <cfRule type="containsText" dxfId="4379" priority="4553" operator="containsText" text="Complete">
      <formula>NOT(ISERROR(SEARCH("Complete",M4700)))</formula>
    </cfRule>
  </conditionalFormatting>
  <conditionalFormatting sqref="I4701">
    <cfRule type="cellIs" dxfId="4378" priority="4552" operator="greaterThan">
      <formula>2.35</formula>
    </cfRule>
  </conditionalFormatting>
  <conditionalFormatting sqref="J4701">
    <cfRule type="notContainsBlanks" dxfId="4377" priority="4551">
      <formula>LEN(TRIM(J4701))&gt;0</formula>
    </cfRule>
  </conditionalFormatting>
  <conditionalFormatting sqref="K4701">
    <cfRule type="notContainsBlanks" dxfId="4376" priority="4550">
      <formula>LEN(TRIM(K4701))&gt;0</formula>
    </cfRule>
  </conditionalFormatting>
  <conditionalFormatting sqref="M4701">
    <cfRule type="containsText" dxfId="4375" priority="4549" operator="containsText" text="Complete">
      <formula>NOT(ISERROR(SEARCH("Complete",M4701)))</formula>
    </cfRule>
  </conditionalFormatting>
  <conditionalFormatting sqref="I4702">
    <cfRule type="cellIs" dxfId="4374" priority="4548" operator="greaterThan">
      <formula>2.35</formula>
    </cfRule>
  </conditionalFormatting>
  <conditionalFormatting sqref="J4702">
    <cfRule type="notContainsBlanks" dxfId="4373" priority="4547">
      <formula>LEN(TRIM(J4702))&gt;0</formula>
    </cfRule>
  </conditionalFormatting>
  <conditionalFormatting sqref="K4702">
    <cfRule type="notContainsBlanks" dxfId="4372" priority="4546">
      <formula>LEN(TRIM(K4702))&gt;0</formula>
    </cfRule>
  </conditionalFormatting>
  <conditionalFormatting sqref="M4702">
    <cfRule type="containsText" dxfId="4371" priority="4545" operator="containsText" text="Complete">
      <formula>NOT(ISERROR(SEARCH("Complete",M4702)))</formula>
    </cfRule>
  </conditionalFormatting>
  <conditionalFormatting sqref="I4703">
    <cfRule type="cellIs" dxfId="4370" priority="4544" operator="greaterThan">
      <formula>2.35</formula>
    </cfRule>
  </conditionalFormatting>
  <conditionalFormatting sqref="J4703">
    <cfRule type="notContainsBlanks" dxfId="4369" priority="4543">
      <formula>LEN(TRIM(J4703))&gt;0</formula>
    </cfRule>
  </conditionalFormatting>
  <conditionalFormatting sqref="K4703">
    <cfRule type="notContainsBlanks" dxfId="4368" priority="4542">
      <formula>LEN(TRIM(K4703))&gt;0</formula>
    </cfRule>
  </conditionalFormatting>
  <conditionalFormatting sqref="M4703">
    <cfRule type="containsText" dxfId="4367" priority="4541" operator="containsText" text="Complete">
      <formula>NOT(ISERROR(SEARCH("Complete",M4703)))</formula>
    </cfRule>
  </conditionalFormatting>
  <conditionalFormatting sqref="I4704">
    <cfRule type="cellIs" dxfId="4366" priority="4540" operator="greaterThan">
      <formula>2.35</formula>
    </cfRule>
  </conditionalFormatting>
  <conditionalFormatting sqref="J4704">
    <cfRule type="notContainsBlanks" dxfId="4365" priority="4539">
      <formula>LEN(TRIM(J4704))&gt;0</formula>
    </cfRule>
  </conditionalFormatting>
  <conditionalFormatting sqref="K4704">
    <cfRule type="notContainsBlanks" dxfId="4364" priority="4538">
      <formula>LEN(TRIM(K4704))&gt;0</formula>
    </cfRule>
  </conditionalFormatting>
  <conditionalFormatting sqref="M4704">
    <cfRule type="containsText" dxfId="4363" priority="4537" operator="containsText" text="Complete">
      <formula>NOT(ISERROR(SEARCH("Complete",M4704)))</formula>
    </cfRule>
  </conditionalFormatting>
  <conditionalFormatting sqref="I4705">
    <cfRule type="cellIs" dxfId="4362" priority="4536" operator="greaterThan">
      <formula>2.35</formula>
    </cfRule>
  </conditionalFormatting>
  <conditionalFormatting sqref="J4705">
    <cfRule type="notContainsBlanks" dxfId="4361" priority="4535">
      <formula>LEN(TRIM(J4705))&gt;0</formula>
    </cfRule>
  </conditionalFormatting>
  <conditionalFormatting sqref="K4705">
    <cfRule type="notContainsBlanks" dxfId="4360" priority="4534">
      <formula>LEN(TRIM(K4705))&gt;0</formula>
    </cfRule>
  </conditionalFormatting>
  <conditionalFormatting sqref="M4705">
    <cfRule type="containsText" dxfId="4359" priority="4533" operator="containsText" text="Complete">
      <formula>NOT(ISERROR(SEARCH("Complete",M4705)))</formula>
    </cfRule>
  </conditionalFormatting>
  <conditionalFormatting sqref="I4706">
    <cfRule type="cellIs" dxfId="4358" priority="4532" operator="greaterThan">
      <formula>2.35</formula>
    </cfRule>
  </conditionalFormatting>
  <conditionalFormatting sqref="J4706">
    <cfRule type="notContainsBlanks" dxfId="4357" priority="4531">
      <formula>LEN(TRIM(J4706))&gt;0</formula>
    </cfRule>
  </conditionalFormatting>
  <conditionalFormatting sqref="K4706">
    <cfRule type="notContainsBlanks" dxfId="4356" priority="4530">
      <formula>LEN(TRIM(K4706))&gt;0</formula>
    </cfRule>
  </conditionalFormatting>
  <conditionalFormatting sqref="M4706">
    <cfRule type="containsText" dxfId="4355" priority="4529" operator="containsText" text="Complete">
      <formula>NOT(ISERROR(SEARCH("Complete",M4706)))</formula>
    </cfRule>
  </conditionalFormatting>
  <conditionalFormatting sqref="I4707">
    <cfRule type="cellIs" dxfId="4354" priority="4528" operator="greaterThan">
      <formula>2.35</formula>
    </cfRule>
  </conditionalFormatting>
  <conditionalFormatting sqref="J4707">
    <cfRule type="notContainsBlanks" dxfId="4353" priority="4527">
      <formula>LEN(TRIM(J4707))&gt;0</formula>
    </cfRule>
  </conditionalFormatting>
  <conditionalFormatting sqref="K4707">
    <cfRule type="notContainsBlanks" dxfId="4352" priority="4526">
      <formula>LEN(TRIM(K4707))&gt;0</formula>
    </cfRule>
  </conditionalFormatting>
  <conditionalFormatting sqref="M4707">
    <cfRule type="containsText" dxfId="4351" priority="4525" operator="containsText" text="Complete">
      <formula>NOT(ISERROR(SEARCH("Complete",M4707)))</formula>
    </cfRule>
  </conditionalFormatting>
  <conditionalFormatting sqref="I4708">
    <cfRule type="cellIs" dxfId="4350" priority="4524" operator="greaterThan">
      <formula>2.35</formula>
    </cfRule>
  </conditionalFormatting>
  <conditionalFormatting sqref="J4708">
    <cfRule type="notContainsBlanks" dxfId="4349" priority="4523">
      <formula>LEN(TRIM(J4708))&gt;0</formula>
    </cfRule>
  </conditionalFormatting>
  <conditionalFormatting sqref="K4708">
    <cfRule type="notContainsBlanks" dxfId="4348" priority="4522">
      <formula>LEN(TRIM(K4708))&gt;0</formula>
    </cfRule>
  </conditionalFormatting>
  <conditionalFormatting sqref="M4708">
    <cfRule type="containsText" dxfId="4347" priority="4521" operator="containsText" text="Complete">
      <formula>NOT(ISERROR(SEARCH("Complete",M4708)))</formula>
    </cfRule>
  </conditionalFormatting>
  <conditionalFormatting sqref="I4709">
    <cfRule type="cellIs" dxfId="4346" priority="4520" operator="greaterThan">
      <formula>2.35</formula>
    </cfRule>
  </conditionalFormatting>
  <conditionalFormatting sqref="J4709">
    <cfRule type="notContainsBlanks" dxfId="4345" priority="4519">
      <formula>LEN(TRIM(J4709))&gt;0</formula>
    </cfRule>
  </conditionalFormatting>
  <conditionalFormatting sqref="K4709">
    <cfRule type="notContainsBlanks" dxfId="4344" priority="4518">
      <formula>LEN(TRIM(K4709))&gt;0</formula>
    </cfRule>
  </conditionalFormatting>
  <conditionalFormatting sqref="M4709">
    <cfRule type="containsText" dxfId="4343" priority="4517" operator="containsText" text="Complete">
      <formula>NOT(ISERROR(SEARCH("Complete",M4709)))</formula>
    </cfRule>
  </conditionalFormatting>
  <conditionalFormatting sqref="I4710">
    <cfRule type="cellIs" dxfId="4342" priority="4516" operator="greaterThan">
      <formula>2.35</formula>
    </cfRule>
  </conditionalFormatting>
  <conditionalFormatting sqref="J4710">
    <cfRule type="notContainsBlanks" dxfId="4341" priority="4515">
      <formula>LEN(TRIM(J4710))&gt;0</formula>
    </cfRule>
  </conditionalFormatting>
  <conditionalFormatting sqref="K4710">
    <cfRule type="notContainsBlanks" dxfId="4340" priority="4514">
      <formula>LEN(TRIM(K4710))&gt;0</formula>
    </cfRule>
  </conditionalFormatting>
  <conditionalFormatting sqref="M4710">
    <cfRule type="containsText" dxfId="4339" priority="4513" operator="containsText" text="Complete">
      <formula>NOT(ISERROR(SEARCH("Complete",M4710)))</formula>
    </cfRule>
  </conditionalFormatting>
  <conditionalFormatting sqref="I4711">
    <cfRule type="cellIs" dxfId="4338" priority="4512" operator="greaterThan">
      <formula>2.35</formula>
    </cfRule>
  </conditionalFormatting>
  <conditionalFormatting sqref="J4711">
    <cfRule type="notContainsBlanks" dxfId="4337" priority="4511">
      <formula>LEN(TRIM(J4711))&gt;0</formula>
    </cfRule>
  </conditionalFormatting>
  <conditionalFormatting sqref="K4711">
    <cfRule type="notContainsBlanks" dxfId="4336" priority="4510">
      <formula>LEN(TRIM(K4711))&gt;0</formula>
    </cfRule>
  </conditionalFormatting>
  <conditionalFormatting sqref="M4711">
    <cfRule type="containsText" dxfId="4335" priority="4509" operator="containsText" text="Complete">
      <formula>NOT(ISERROR(SEARCH("Complete",M4711)))</formula>
    </cfRule>
  </conditionalFormatting>
  <conditionalFormatting sqref="I4712">
    <cfRule type="cellIs" dxfId="4334" priority="4508" operator="greaterThan">
      <formula>2.35</formula>
    </cfRule>
  </conditionalFormatting>
  <conditionalFormatting sqref="J4712">
    <cfRule type="notContainsBlanks" dxfId="4333" priority="4507">
      <formula>LEN(TRIM(J4712))&gt;0</formula>
    </cfRule>
  </conditionalFormatting>
  <conditionalFormatting sqref="K4712">
    <cfRule type="notContainsBlanks" dxfId="4332" priority="4506">
      <formula>LEN(TRIM(K4712))&gt;0</formula>
    </cfRule>
  </conditionalFormatting>
  <conditionalFormatting sqref="M4712">
    <cfRule type="containsText" dxfId="4331" priority="4505" operator="containsText" text="Complete">
      <formula>NOT(ISERROR(SEARCH("Complete",M4712)))</formula>
    </cfRule>
  </conditionalFormatting>
  <conditionalFormatting sqref="I4713">
    <cfRule type="cellIs" dxfId="4330" priority="4504" operator="greaterThan">
      <formula>2.35</formula>
    </cfRule>
  </conditionalFormatting>
  <conditionalFormatting sqref="J4713">
    <cfRule type="notContainsBlanks" dxfId="4329" priority="4503">
      <formula>LEN(TRIM(J4713))&gt;0</formula>
    </cfRule>
  </conditionalFormatting>
  <conditionalFormatting sqref="K4713">
    <cfRule type="notContainsBlanks" dxfId="4328" priority="4502">
      <formula>LEN(TRIM(K4713))&gt;0</formula>
    </cfRule>
  </conditionalFormatting>
  <conditionalFormatting sqref="M4713">
    <cfRule type="containsText" dxfId="4327" priority="4501" operator="containsText" text="Complete">
      <formula>NOT(ISERROR(SEARCH("Complete",M4713)))</formula>
    </cfRule>
  </conditionalFormatting>
  <conditionalFormatting sqref="I4714">
    <cfRule type="cellIs" dxfId="4326" priority="4500" operator="greaterThan">
      <formula>2.35</formula>
    </cfRule>
  </conditionalFormatting>
  <conditionalFormatting sqref="J4714">
    <cfRule type="notContainsBlanks" dxfId="4325" priority="4499">
      <formula>LEN(TRIM(J4714))&gt;0</formula>
    </cfRule>
  </conditionalFormatting>
  <conditionalFormatting sqref="K4714">
    <cfRule type="notContainsBlanks" dxfId="4324" priority="4498">
      <formula>LEN(TRIM(K4714))&gt;0</formula>
    </cfRule>
  </conditionalFormatting>
  <conditionalFormatting sqref="M4714">
    <cfRule type="containsText" dxfId="4323" priority="4497" operator="containsText" text="Complete">
      <formula>NOT(ISERROR(SEARCH("Complete",M4714)))</formula>
    </cfRule>
  </conditionalFormatting>
  <conditionalFormatting sqref="I4715">
    <cfRule type="cellIs" dxfId="4322" priority="4496" operator="greaterThan">
      <formula>2.35</formula>
    </cfRule>
  </conditionalFormatting>
  <conditionalFormatting sqref="J4715">
    <cfRule type="notContainsBlanks" dxfId="4321" priority="4495">
      <formula>LEN(TRIM(J4715))&gt;0</formula>
    </cfRule>
  </conditionalFormatting>
  <conditionalFormatting sqref="K4715">
    <cfRule type="notContainsBlanks" dxfId="4320" priority="4494">
      <formula>LEN(TRIM(K4715))&gt;0</formula>
    </cfRule>
  </conditionalFormatting>
  <conditionalFormatting sqref="M4715">
    <cfRule type="containsText" dxfId="4319" priority="4493" operator="containsText" text="Complete">
      <formula>NOT(ISERROR(SEARCH("Complete",M4715)))</formula>
    </cfRule>
  </conditionalFormatting>
  <conditionalFormatting sqref="I4716">
    <cfRule type="cellIs" dxfId="4318" priority="4492" operator="greaterThan">
      <formula>2.35</formula>
    </cfRule>
  </conditionalFormatting>
  <conditionalFormatting sqref="J4716">
    <cfRule type="notContainsBlanks" dxfId="4317" priority="4491">
      <formula>LEN(TRIM(J4716))&gt;0</formula>
    </cfRule>
  </conditionalFormatting>
  <conditionalFormatting sqref="K4716">
    <cfRule type="notContainsBlanks" dxfId="4316" priority="4490">
      <formula>LEN(TRIM(K4716))&gt;0</formula>
    </cfRule>
  </conditionalFormatting>
  <conditionalFormatting sqref="M4716">
    <cfRule type="containsText" dxfId="4315" priority="4489" operator="containsText" text="Complete">
      <formula>NOT(ISERROR(SEARCH("Complete",M4716)))</formula>
    </cfRule>
  </conditionalFormatting>
  <conditionalFormatting sqref="I4717">
    <cfRule type="cellIs" dxfId="4314" priority="4488" operator="greaterThan">
      <formula>2.35</formula>
    </cfRule>
  </conditionalFormatting>
  <conditionalFormatting sqref="J4717">
    <cfRule type="notContainsBlanks" dxfId="4313" priority="4487">
      <formula>LEN(TRIM(J4717))&gt;0</formula>
    </cfRule>
  </conditionalFormatting>
  <conditionalFormatting sqref="K4717">
    <cfRule type="notContainsBlanks" dxfId="4312" priority="4486">
      <formula>LEN(TRIM(K4717))&gt;0</formula>
    </cfRule>
  </conditionalFormatting>
  <conditionalFormatting sqref="M4717">
    <cfRule type="containsText" dxfId="4311" priority="4485" operator="containsText" text="Complete">
      <formula>NOT(ISERROR(SEARCH("Complete",M4717)))</formula>
    </cfRule>
  </conditionalFormatting>
  <conditionalFormatting sqref="I4718">
    <cfRule type="cellIs" dxfId="4310" priority="4484" operator="greaterThan">
      <formula>2.35</formula>
    </cfRule>
  </conditionalFormatting>
  <conditionalFormatting sqref="J4718">
    <cfRule type="notContainsBlanks" dxfId="4309" priority="4483">
      <formula>LEN(TRIM(J4718))&gt;0</formula>
    </cfRule>
  </conditionalFormatting>
  <conditionalFormatting sqref="K4718">
    <cfRule type="notContainsBlanks" dxfId="4308" priority="4482">
      <formula>LEN(TRIM(K4718))&gt;0</formula>
    </cfRule>
  </conditionalFormatting>
  <conditionalFormatting sqref="M4718">
    <cfRule type="containsText" dxfId="4307" priority="4481" operator="containsText" text="Complete">
      <formula>NOT(ISERROR(SEARCH("Complete",M4718)))</formula>
    </cfRule>
  </conditionalFormatting>
  <conditionalFormatting sqref="I4719">
    <cfRule type="cellIs" dxfId="4306" priority="4480" operator="greaterThan">
      <formula>2.35</formula>
    </cfRule>
  </conditionalFormatting>
  <conditionalFormatting sqref="J4719">
    <cfRule type="notContainsBlanks" dxfId="4305" priority="4479">
      <formula>LEN(TRIM(J4719))&gt;0</formula>
    </cfRule>
  </conditionalFormatting>
  <conditionalFormatting sqref="K4719">
    <cfRule type="notContainsBlanks" dxfId="4304" priority="4478">
      <formula>LEN(TRIM(K4719))&gt;0</formula>
    </cfRule>
  </conditionalFormatting>
  <conditionalFormatting sqref="M4719">
    <cfRule type="containsText" dxfId="4303" priority="4477" operator="containsText" text="Complete">
      <formula>NOT(ISERROR(SEARCH("Complete",M4719)))</formula>
    </cfRule>
  </conditionalFormatting>
  <conditionalFormatting sqref="I4720">
    <cfRule type="cellIs" dxfId="4302" priority="4476" operator="greaterThan">
      <formula>2.35</formula>
    </cfRule>
  </conditionalFormatting>
  <conditionalFormatting sqref="J4720">
    <cfRule type="notContainsBlanks" dxfId="4301" priority="4475">
      <formula>LEN(TRIM(J4720))&gt;0</formula>
    </cfRule>
  </conditionalFormatting>
  <conditionalFormatting sqref="K4720">
    <cfRule type="notContainsBlanks" dxfId="4300" priority="4474">
      <formula>LEN(TRIM(K4720))&gt;0</formula>
    </cfRule>
  </conditionalFormatting>
  <conditionalFormatting sqref="M4720">
    <cfRule type="containsText" dxfId="4299" priority="4473" operator="containsText" text="Complete">
      <formula>NOT(ISERROR(SEARCH("Complete",M4720)))</formula>
    </cfRule>
  </conditionalFormatting>
  <conditionalFormatting sqref="I4721">
    <cfRule type="cellIs" dxfId="4298" priority="4472" operator="greaterThan">
      <formula>2.35</formula>
    </cfRule>
  </conditionalFormatting>
  <conditionalFormatting sqref="J4721">
    <cfRule type="notContainsBlanks" dxfId="4297" priority="4471">
      <formula>LEN(TRIM(J4721))&gt;0</formula>
    </cfRule>
  </conditionalFormatting>
  <conditionalFormatting sqref="K4721">
    <cfRule type="notContainsBlanks" dxfId="4296" priority="4470">
      <formula>LEN(TRIM(K4721))&gt;0</formula>
    </cfRule>
  </conditionalFormatting>
  <conditionalFormatting sqref="M4721">
    <cfRule type="containsText" dxfId="4295" priority="4469" operator="containsText" text="Complete">
      <formula>NOT(ISERROR(SEARCH("Complete",M4721)))</formula>
    </cfRule>
  </conditionalFormatting>
  <conditionalFormatting sqref="I4722">
    <cfRule type="cellIs" dxfId="4294" priority="4468" operator="greaterThan">
      <formula>2.35</formula>
    </cfRule>
  </conditionalFormatting>
  <conditionalFormatting sqref="J4722">
    <cfRule type="notContainsBlanks" dxfId="4293" priority="4467">
      <formula>LEN(TRIM(J4722))&gt;0</formula>
    </cfRule>
  </conditionalFormatting>
  <conditionalFormatting sqref="K4722">
    <cfRule type="notContainsBlanks" dxfId="4292" priority="4466">
      <formula>LEN(TRIM(K4722))&gt;0</formula>
    </cfRule>
  </conditionalFormatting>
  <conditionalFormatting sqref="M4722">
    <cfRule type="containsText" dxfId="4291" priority="4465" operator="containsText" text="Complete">
      <formula>NOT(ISERROR(SEARCH("Complete",M4722)))</formula>
    </cfRule>
  </conditionalFormatting>
  <conditionalFormatting sqref="I4723">
    <cfRule type="cellIs" dxfId="4290" priority="4464" operator="greaterThan">
      <formula>2.35</formula>
    </cfRule>
  </conditionalFormatting>
  <conditionalFormatting sqref="J4723">
    <cfRule type="notContainsBlanks" dxfId="4289" priority="4463">
      <formula>LEN(TRIM(J4723))&gt;0</formula>
    </cfRule>
  </conditionalFormatting>
  <conditionalFormatting sqref="K4723">
    <cfRule type="notContainsBlanks" dxfId="4288" priority="4462">
      <formula>LEN(TRIM(K4723))&gt;0</formula>
    </cfRule>
  </conditionalFormatting>
  <conditionalFormatting sqref="M4723">
    <cfRule type="containsText" dxfId="4287" priority="4461" operator="containsText" text="Complete">
      <formula>NOT(ISERROR(SEARCH("Complete",M4723)))</formula>
    </cfRule>
  </conditionalFormatting>
  <conditionalFormatting sqref="I4724">
    <cfRule type="cellIs" dxfId="4286" priority="4460" operator="greaterThan">
      <formula>2.35</formula>
    </cfRule>
  </conditionalFormatting>
  <conditionalFormatting sqref="J4724">
    <cfRule type="notContainsBlanks" dxfId="4285" priority="4459">
      <formula>LEN(TRIM(J4724))&gt;0</formula>
    </cfRule>
  </conditionalFormatting>
  <conditionalFormatting sqref="K4724">
    <cfRule type="notContainsBlanks" dxfId="4284" priority="4458">
      <formula>LEN(TRIM(K4724))&gt;0</formula>
    </cfRule>
  </conditionalFormatting>
  <conditionalFormatting sqref="M4724">
    <cfRule type="containsText" dxfId="4283" priority="4457" operator="containsText" text="Complete">
      <formula>NOT(ISERROR(SEARCH("Complete",M4724)))</formula>
    </cfRule>
  </conditionalFormatting>
  <conditionalFormatting sqref="I4725">
    <cfRule type="cellIs" dxfId="4282" priority="4456" operator="greaterThan">
      <formula>2.35</formula>
    </cfRule>
  </conditionalFormatting>
  <conditionalFormatting sqref="J4725">
    <cfRule type="notContainsBlanks" dxfId="4281" priority="4455">
      <formula>LEN(TRIM(J4725))&gt;0</formula>
    </cfRule>
  </conditionalFormatting>
  <conditionalFormatting sqref="K4725">
    <cfRule type="notContainsBlanks" dxfId="4280" priority="4454">
      <formula>LEN(TRIM(K4725))&gt;0</formula>
    </cfRule>
  </conditionalFormatting>
  <conditionalFormatting sqref="M4725">
    <cfRule type="containsText" dxfId="4279" priority="4453" operator="containsText" text="Complete">
      <formula>NOT(ISERROR(SEARCH("Complete",M4725)))</formula>
    </cfRule>
  </conditionalFormatting>
  <conditionalFormatting sqref="I4726">
    <cfRule type="cellIs" dxfId="4278" priority="4452" operator="greaterThan">
      <formula>2.35</formula>
    </cfRule>
  </conditionalFormatting>
  <conditionalFormatting sqref="J4726">
    <cfRule type="notContainsBlanks" dxfId="4277" priority="4451">
      <formula>LEN(TRIM(J4726))&gt;0</formula>
    </cfRule>
  </conditionalFormatting>
  <conditionalFormatting sqref="K4726">
    <cfRule type="notContainsBlanks" dxfId="4276" priority="4450">
      <formula>LEN(TRIM(K4726))&gt;0</formula>
    </cfRule>
  </conditionalFormatting>
  <conditionalFormatting sqref="M4726">
    <cfRule type="containsText" dxfId="4275" priority="4449" operator="containsText" text="Complete">
      <formula>NOT(ISERROR(SEARCH("Complete",M4726)))</formula>
    </cfRule>
  </conditionalFormatting>
  <conditionalFormatting sqref="I4727">
    <cfRule type="cellIs" dxfId="4274" priority="4448" operator="greaterThan">
      <formula>2.35</formula>
    </cfRule>
  </conditionalFormatting>
  <conditionalFormatting sqref="J4727">
    <cfRule type="notContainsBlanks" dxfId="4273" priority="4447">
      <formula>LEN(TRIM(J4727))&gt;0</formula>
    </cfRule>
  </conditionalFormatting>
  <conditionalFormatting sqref="K4727">
    <cfRule type="notContainsBlanks" dxfId="4272" priority="4446">
      <formula>LEN(TRIM(K4727))&gt;0</formula>
    </cfRule>
  </conditionalFormatting>
  <conditionalFormatting sqref="M4727">
    <cfRule type="containsText" dxfId="4271" priority="4445" operator="containsText" text="Complete">
      <formula>NOT(ISERROR(SEARCH("Complete",M4727)))</formula>
    </cfRule>
  </conditionalFormatting>
  <conditionalFormatting sqref="I4728">
    <cfRule type="cellIs" dxfId="4270" priority="4444" operator="greaterThan">
      <formula>2.35</formula>
    </cfRule>
  </conditionalFormatting>
  <conditionalFormatting sqref="J4728">
    <cfRule type="notContainsBlanks" dxfId="4269" priority="4443">
      <formula>LEN(TRIM(J4728))&gt;0</formula>
    </cfRule>
  </conditionalFormatting>
  <conditionalFormatting sqref="K4728">
    <cfRule type="notContainsBlanks" dxfId="4268" priority="4442">
      <formula>LEN(TRIM(K4728))&gt;0</formula>
    </cfRule>
  </conditionalFormatting>
  <conditionalFormatting sqref="M4728">
    <cfRule type="containsText" dxfId="4267" priority="4441" operator="containsText" text="Complete">
      <formula>NOT(ISERROR(SEARCH("Complete",M4728)))</formula>
    </cfRule>
  </conditionalFormatting>
  <conditionalFormatting sqref="I4729">
    <cfRule type="cellIs" dxfId="4266" priority="4440" operator="greaterThan">
      <formula>2.35</formula>
    </cfRule>
  </conditionalFormatting>
  <conditionalFormatting sqref="J4729">
    <cfRule type="notContainsBlanks" dxfId="4265" priority="4439">
      <formula>LEN(TRIM(J4729))&gt;0</formula>
    </cfRule>
  </conditionalFormatting>
  <conditionalFormatting sqref="K4729">
    <cfRule type="notContainsBlanks" dxfId="4264" priority="4438">
      <formula>LEN(TRIM(K4729))&gt;0</formula>
    </cfRule>
  </conditionalFormatting>
  <conditionalFormatting sqref="M4729">
    <cfRule type="containsText" dxfId="4263" priority="4437" operator="containsText" text="Complete">
      <formula>NOT(ISERROR(SEARCH("Complete",M4729)))</formula>
    </cfRule>
  </conditionalFormatting>
  <conditionalFormatting sqref="I4730">
    <cfRule type="cellIs" dxfId="4262" priority="4436" operator="greaterThan">
      <formula>2.35</formula>
    </cfRule>
  </conditionalFormatting>
  <conditionalFormatting sqref="J4730">
    <cfRule type="notContainsBlanks" dxfId="4261" priority="4435">
      <formula>LEN(TRIM(J4730))&gt;0</formula>
    </cfRule>
  </conditionalFormatting>
  <conditionalFormatting sqref="K4730">
    <cfRule type="notContainsBlanks" dxfId="4260" priority="4434">
      <formula>LEN(TRIM(K4730))&gt;0</formula>
    </cfRule>
  </conditionalFormatting>
  <conditionalFormatting sqref="M4730">
    <cfRule type="containsText" dxfId="4259" priority="4433" operator="containsText" text="Complete">
      <formula>NOT(ISERROR(SEARCH("Complete",M4730)))</formula>
    </cfRule>
  </conditionalFormatting>
  <conditionalFormatting sqref="I4731">
    <cfRule type="cellIs" dxfId="4258" priority="4432" operator="greaterThan">
      <formula>2.35</formula>
    </cfRule>
  </conditionalFormatting>
  <conditionalFormatting sqref="J4731">
    <cfRule type="notContainsBlanks" dxfId="4257" priority="4431">
      <formula>LEN(TRIM(J4731))&gt;0</formula>
    </cfRule>
  </conditionalFormatting>
  <conditionalFormatting sqref="K4731">
    <cfRule type="notContainsBlanks" dxfId="4256" priority="4430">
      <formula>LEN(TRIM(K4731))&gt;0</formula>
    </cfRule>
  </conditionalFormatting>
  <conditionalFormatting sqref="M4731">
    <cfRule type="containsText" dxfId="4255" priority="4429" operator="containsText" text="Complete">
      <formula>NOT(ISERROR(SEARCH("Complete",M4731)))</formula>
    </cfRule>
  </conditionalFormatting>
  <conditionalFormatting sqref="I4732">
    <cfRule type="cellIs" dxfId="4254" priority="4428" operator="greaterThan">
      <formula>2.35</formula>
    </cfRule>
  </conditionalFormatting>
  <conditionalFormatting sqref="J4732">
    <cfRule type="notContainsBlanks" dxfId="4253" priority="4427">
      <formula>LEN(TRIM(J4732))&gt;0</formula>
    </cfRule>
  </conditionalFormatting>
  <conditionalFormatting sqref="K4732">
    <cfRule type="notContainsBlanks" dxfId="4252" priority="4426">
      <formula>LEN(TRIM(K4732))&gt;0</formula>
    </cfRule>
  </conditionalFormatting>
  <conditionalFormatting sqref="M4732">
    <cfRule type="containsText" dxfId="4251" priority="4425" operator="containsText" text="Complete">
      <formula>NOT(ISERROR(SEARCH("Complete",M4732)))</formula>
    </cfRule>
  </conditionalFormatting>
  <conditionalFormatting sqref="I4733">
    <cfRule type="cellIs" dxfId="4250" priority="4424" operator="greaterThan">
      <formula>2.35</formula>
    </cfRule>
  </conditionalFormatting>
  <conditionalFormatting sqref="J4733">
    <cfRule type="notContainsBlanks" dxfId="4249" priority="4423">
      <formula>LEN(TRIM(J4733))&gt;0</formula>
    </cfRule>
  </conditionalFormatting>
  <conditionalFormatting sqref="K4733">
    <cfRule type="notContainsBlanks" dxfId="4248" priority="4422">
      <formula>LEN(TRIM(K4733))&gt;0</formula>
    </cfRule>
  </conditionalFormatting>
  <conditionalFormatting sqref="M4733">
    <cfRule type="containsText" dxfId="4247" priority="4421" operator="containsText" text="Complete">
      <formula>NOT(ISERROR(SEARCH("Complete",M4733)))</formula>
    </cfRule>
  </conditionalFormatting>
  <conditionalFormatting sqref="I4734">
    <cfRule type="cellIs" dxfId="4246" priority="4420" operator="greaterThan">
      <formula>2.35</formula>
    </cfRule>
  </conditionalFormatting>
  <conditionalFormatting sqref="J4734">
    <cfRule type="notContainsBlanks" dxfId="4245" priority="4419">
      <formula>LEN(TRIM(J4734))&gt;0</formula>
    </cfRule>
  </conditionalFormatting>
  <conditionalFormatting sqref="K4734">
    <cfRule type="notContainsBlanks" dxfId="4244" priority="4418">
      <formula>LEN(TRIM(K4734))&gt;0</formula>
    </cfRule>
  </conditionalFormatting>
  <conditionalFormatting sqref="M4734">
    <cfRule type="containsText" dxfId="4243" priority="4417" operator="containsText" text="Complete">
      <formula>NOT(ISERROR(SEARCH("Complete",M4734)))</formula>
    </cfRule>
  </conditionalFormatting>
  <conditionalFormatting sqref="I4735">
    <cfRule type="cellIs" dxfId="4242" priority="4416" operator="greaterThan">
      <formula>2.35</formula>
    </cfRule>
  </conditionalFormatting>
  <conditionalFormatting sqref="J4735">
    <cfRule type="notContainsBlanks" dxfId="4241" priority="4415">
      <formula>LEN(TRIM(J4735))&gt;0</formula>
    </cfRule>
  </conditionalFormatting>
  <conditionalFormatting sqref="K4735">
    <cfRule type="notContainsBlanks" dxfId="4240" priority="4414">
      <formula>LEN(TRIM(K4735))&gt;0</formula>
    </cfRule>
  </conditionalFormatting>
  <conditionalFormatting sqref="M4735">
    <cfRule type="containsText" dxfId="4239" priority="4413" operator="containsText" text="Complete">
      <formula>NOT(ISERROR(SEARCH("Complete",M4735)))</formula>
    </cfRule>
  </conditionalFormatting>
  <conditionalFormatting sqref="I4736">
    <cfRule type="cellIs" dxfId="4238" priority="4412" operator="greaterThan">
      <formula>2.35</formula>
    </cfRule>
  </conditionalFormatting>
  <conditionalFormatting sqref="J4736">
    <cfRule type="notContainsBlanks" dxfId="4237" priority="4411">
      <formula>LEN(TRIM(J4736))&gt;0</formula>
    </cfRule>
  </conditionalFormatting>
  <conditionalFormatting sqref="K4736">
    <cfRule type="notContainsBlanks" dxfId="4236" priority="4410">
      <formula>LEN(TRIM(K4736))&gt;0</formula>
    </cfRule>
  </conditionalFormatting>
  <conditionalFormatting sqref="M4736">
    <cfRule type="containsText" dxfId="4235" priority="4409" operator="containsText" text="Complete">
      <formula>NOT(ISERROR(SEARCH("Complete",M4736)))</formula>
    </cfRule>
  </conditionalFormatting>
  <conditionalFormatting sqref="I4737">
    <cfRule type="cellIs" dxfId="4234" priority="4408" operator="greaterThan">
      <formula>2.35</formula>
    </cfRule>
  </conditionalFormatting>
  <conditionalFormatting sqref="J4737">
    <cfRule type="notContainsBlanks" dxfId="4233" priority="4407">
      <formula>LEN(TRIM(J4737))&gt;0</formula>
    </cfRule>
  </conditionalFormatting>
  <conditionalFormatting sqref="K4737">
    <cfRule type="notContainsBlanks" dxfId="4232" priority="4406">
      <formula>LEN(TRIM(K4737))&gt;0</formula>
    </cfRule>
  </conditionalFormatting>
  <conditionalFormatting sqref="M4737">
    <cfRule type="containsText" dxfId="4231" priority="4405" operator="containsText" text="Complete">
      <formula>NOT(ISERROR(SEARCH("Complete",M4737)))</formula>
    </cfRule>
  </conditionalFormatting>
  <conditionalFormatting sqref="I4738">
    <cfRule type="cellIs" dxfId="4230" priority="4404" operator="greaterThan">
      <formula>2.35</formula>
    </cfRule>
  </conditionalFormatting>
  <conditionalFormatting sqref="J4738">
    <cfRule type="notContainsBlanks" dxfId="4229" priority="4403">
      <formula>LEN(TRIM(J4738))&gt;0</formula>
    </cfRule>
  </conditionalFormatting>
  <conditionalFormatting sqref="K4738">
    <cfRule type="notContainsBlanks" dxfId="4228" priority="4402">
      <formula>LEN(TRIM(K4738))&gt;0</formula>
    </cfRule>
  </conditionalFormatting>
  <conditionalFormatting sqref="M4738">
    <cfRule type="containsText" dxfId="4227" priority="4401" operator="containsText" text="Complete">
      <formula>NOT(ISERROR(SEARCH("Complete",M4738)))</formula>
    </cfRule>
  </conditionalFormatting>
  <conditionalFormatting sqref="I4739">
    <cfRule type="cellIs" dxfId="4226" priority="4400" operator="greaterThan">
      <formula>2.35</formula>
    </cfRule>
  </conditionalFormatting>
  <conditionalFormatting sqref="J4739">
    <cfRule type="notContainsBlanks" dxfId="4225" priority="4399">
      <formula>LEN(TRIM(J4739))&gt;0</formula>
    </cfRule>
  </conditionalFormatting>
  <conditionalFormatting sqref="K4739">
    <cfRule type="notContainsBlanks" dxfId="4224" priority="4398">
      <formula>LEN(TRIM(K4739))&gt;0</formula>
    </cfRule>
  </conditionalFormatting>
  <conditionalFormatting sqref="M4739">
    <cfRule type="containsText" dxfId="4223" priority="4397" operator="containsText" text="Complete">
      <formula>NOT(ISERROR(SEARCH("Complete",M4739)))</formula>
    </cfRule>
  </conditionalFormatting>
  <conditionalFormatting sqref="I4740">
    <cfRule type="cellIs" dxfId="4222" priority="4396" operator="greaterThan">
      <formula>2.35</formula>
    </cfRule>
  </conditionalFormatting>
  <conditionalFormatting sqref="J4740">
    <cfRule type="notContainsBlanks" dxfId="4221" priority="4395">
      <formula>LEN(TRIM(J4740))&gt;0</formula>
    </cfRule>
  </conditionalFormatting>
  <conditionalFormatting sqref="K4740">
    <cfRule type="notContainsBlanks" dxfId="4220" priority="4394">
      <formula>LEN(TRIM(K4740))&gt;0</formula>
    </cfRule>
  </conditionalFormatting>
  <conditionalFormatting sqref="M4740">
    <cfRule type="containsText" dxfId="4219" priority="4393" operator="containsText" text="Complete">
      <formula>NOT(ISERROR(SEARCH("Complete",M4740)))</formula>
    </cfRule>
  </conditionalFormatting>
  <conditionalFormatting sqref="I4741">
    <cfRule type="cellIs" dxfId="4218" priority="4392" operator="greaterThan">
      <formula>2.35</formula>
    </cfRule>
  </conditionalFormatting>
  <conditionalFormatting sqref="J4741">
    <cfRule type="notContainsBlanks" dxfId="4217" priority="4391">
      <formula>LEN(TRIM(J4741))&gt;0</formula>
    </cfRule>
  </conditionalFormatting>
  <conditionalFormatting sqref="K4741">
    <cfRule type="notContainsBlanks" dxfId="4216" priority="4390">
      <formula>LEN(TRIM(K4741))&gt;0</formula>
    </cfRule>
  </conditionalFormatting>
  <conditionalFormatting sqref="M4741">
    <cfRule type="containsText" dxfId="4215" priority="4389" operator="containsText" text="Complete">
      <formula>NOT(ISERROR(SEARCH("Complete",M4741)))</formula>
    </cfRule>
  </conditionalFormatting>
  <conditionalFormatting sqref="I4742">
    <cfRule type="cellIs" dxfId="4214" priority="4388" operator="greaterThan">
      <formula>2.35</formula>
    </cfRule>
  </conditionalFormatting>
  <conditionalFormatting sqref="J4742">
    <cfRule type="notContainsBlanks" dxfId="4213" priority="4387">
      <formula>LEN(TRIM(J4742))&gt;0</formula>
    </cfRule>
  </conditionalFormatting>
  <conditionalFormatting sqref="K4742">
    <cfRule type="notContainsBlanks" dxfId="4212" priority="4386">
      <formula>LEN(TRIM(K4742))&gt;0</formula>
    </cfRule>
  </conditionalFormatting>
  <conditionalFormatting sqref="M4742">
    <cfRule type="containsText" dxfId="4211" priority="4385" operator="containsText" text="Complete">
      <formula>NOT(ISERROR(SEARCH("Complete",M4742)))</formula>
    </cfRule>
  </conditionalFormatting>
  <conditionalFormatting sqref="I4743">
    <cfRule type="cellIs" dxfId="4210" priority="4384" operator="greaterThan">
      <formula>2.35</formula>
    </cfRule>
  </conditionalFormatting>
  <conditionalFormatting sqref="J4743">
    <cfRule type="notContainsBlanks" dxfId="4209" priority="4383">
      <formula>LEN(TRIM(J4743))&gt;0</formula>
    </cfRule>
  </conditionalFormatting>
  <conditionalFormatting sqref="K4743">
    <cfRule type="notContainsBlanks" dxfId="4208" priority="4382">
      <formula>LEN(TRIM(K4743))&gt;0</formula>
    </cfRule>
  </conditionalFormatting>
  <conditionalFormatting sqref="M4743">
    <cfRule type="containsText" dxfId="4207" priority="4381" operator="containsText" text="Complete">
      <formula>NOT(ISERROR(SEARCH("Complete",M4743)))</formula>
    </cfRule>
  </conditionalFormatting>
  <conditionalFormatting sqref="I4744">
    <cfRule type="cellIs" dxfId="4206" priority="4380" operator="greaterThan">
      <formula>2.35</formula>
    </cfRule>
  </conditionalFormatting>
  <conditionalFormatting sqref="J4744">
    <cfRule type="notContainsBlanks" dxfId="4205" priority="4379">
      <formula>LEN(TRIM(J4744))&gt;0</formula>
    </cfRule>
  </conditionalFormatting>
  <conditionalFormatting sqref="K4744">
    <cfRule type="notContainsBlanks" dxfId="4204" priority="4378">
      <formula>LEN(TRIM(K4744))&gt;0</formula>
    </cfRule>
  </conditionalFormatting>
  <conditionalFormatting sqref="M4744">
    <cfRule type="containsText" dxfId="4203" priority="4377" operator="containsText" text="Complete">
      <formula>NOT(ISERROR(SEARCH("Complete",M4744)))</formula>
    </cfRule>
  </conditionalFormatting>
  <conditionalFormatting sqref="I4745">
    <cfRule type="cellIs" dxfId="4202" priority="4376" operator="greaterThan">
      <formula>2.35</formula>
    </cfRule>
  </conditionalFormatting>
  <conditionalFormatting sqref="J4745">
    <cfRule type="notContainsBlanks" dxfId="4201" priority="4375">
      <formula>LEN(TRIM(J4745))&gt;0</formula>
    </cfRule>
  </conditionalFormatting>
  <conditionalFormatting sqref="K4745">
    <cfRule type="notContainsBlanks" dxfId="4200" priority="4374">
      <formula>LEN(TRIM(K4745))&gt;0</formula>
    </cfRule>
  </conditionalFormatting>
  <conditionalFormatting sqref="M4745">
    <cfRule type="containsText" dxfId="4199" priority="4373" operator="containsText" text="Complete">
      <formula>NOT(ISERROR(SEARCH("Complete",M4745)))</formula>
    </cfRule>
  </conditionalFormatting>
  <conditionalFormatting sqref="I4746">
    <cfRule type="cellIs" dxfId="4198" priority="4372" operator="greaterThan">
      <formula>2.35</formula>
    </cfRule>
  </conditionalFormatting>
  <conditionalFormatting sqref="J4746">
    <cfRule type="notContainsBlanks" dxfId="4197" priority="4371">
      <formula>LEN(TRIM(J4746))&gt;0</formula>
    </cfRule>
  </conditionalFormatting>
  <conditionalFormatting sqref="K4746">
    <cfRule type="notContainsBlanks" dxfId="4196" priority="4370">
      <formula>LEN(TRIM(K4746))&gt;0</formula>
    </cfRule>
  </conditionalFormatting>
  <conditionalFormatting sqref="M4746">
    <cfRule type="containsText" dxfId="4195" priority="4369" operator="containsText" text="Complete">
      <formula>NOT(ISERROR(SEARCH("Complete",M4746)))</formula>
    </cfRule>
  </conditionalFormatting>
  <conditionalFormatting sqref="I4747">
    <cfRule type="cellIs" dxfId="4194" priority="4364" operator="greaterThan">
      <formula>2.35</formula>
    </cfRule>
  </conditionalFormatting>
  <conditionalFormatting sqref="J4747">
    <cfRule type="notContainsBlanks" dxfId="4193" priority="4363">
      <formula>LEN(TRIM(J4747))&gt;0</formula>
    </cfRule>
  </conditionalFormatting>
  <conditionalFormatting sqref="K4747">
    <cfRule type="notContainsBlanks" dxfId="4192" priority="4362">
      <formula>LEN(TRIM(K4747))&gt;0</formula>
    </cfRule>
  </conditionalFormatting>
  <conditionalFormatting sqref="M4747">
    <cfRule type="containsText" dxfId="4191" priority="4361" operator="containsText" text="Complete">
      <formula>NOT(ISERROR(SEARCH("Complete",M4747)))</formula>
    </cfRule>
  </conditionalFormatting>
  <conditionalFormatting sqref="I4748">
    <cfRule type="cellIs" dxfId="4190" priority="4360" operator="greaterThan">
      <formula>2.35</formula>
    </cfRule>
  </conditionalFormatting>
  <conditionalFormatting sqref="J4748">
    <cfRule type="notContainsBlanks" dxfId="4189" priority="4359">
      <formula>LEN(TRIM(J4748))&gt;0</formula>
    </cfRule>
  </conditionalFormatting>
  <conditionalFormatting sqref="K4748">
    <cfRule type="notContainsBlanks" dxfId="4188" priority="4358">
      <formula>LEN(TRIM(K4748))&gt;0</formula>
    </cfRule>
  </conditionalFormatting>
  <conditionalFormatting sqref="M4748">
    <cfRule type="containsText" dxfId="4187" priority="4357" operator="containsText" text="Complete">
      <formula>NOT(ISERROR(SEARCH("Complete",M4748)))</formula>
    </cfRule>
  </conditionalFormatting>
  <conditionalFormatting sqref="I4749">
    <cfRule type="cellIs" dxfId="4186" priority="4356" operator="greaterThan">
      <formula>2.35</formula>
    </cfRule>
  </conditionalFormatting>
  <conditionalFormatting sqref="J4749">
    <cfRule type="notContainsBlanks" dxfId="4185" priority="4355">
      <formula>LEN(TRIM(J4749))&gt;0</formula>
    </cfRule>
  </conditionalFormatting>
  <conditionalFormatting sqref="K4749">
    <cfRule type="notContainsBlanks" dxfId="4184" priority="4354">
      <formula>LEN(TRIM(K4749))&gt;0</formula>
    </cfRule>
  </conditionalFormatting>
  <conditionalFormatting sqref="M4749">
    <cfRule type="containsText" dxfId="4183" priority="4353" operator="containsText" text="Complete">
      <formula>NOT(ISERROR(SEARCH("Complete",M4749)))</formula>
    </cfRule>
  </conditionalFormatting>
  <conditionalFormatting sqref="I4750">
    <cfRule type="cellIs" dxfId="4182" priority="4352" operator="greaterThan">
      <formula>2.35</formula>
    </cfRule>
  </conditionalFormatting>
  <conditionalFormatting sqref="J4750">
    <cfRule type="notContainsBlanks" dxfId="4181" priority="4351">
      <formula>LEN(TRIM(J4750))&gt;0</formula>
    </cfRule>
  </conditionalFormatting>
  <conditionalFormatting sqref="K4750">
    <cfRule type="notContainsBlanks" dxfId="4180" priority="4350">
      <formula>LEN(TRIM(K4750))&gt;0</formula>
    </cfRule>
  </conditionalFormatting>
  <conditionalFormatting sqref="M4750">
    <cfRule type="containsText" dxfId="4179" priority="4349" operator="containsText" text="Complete">
      <formula>NOT(ISERROR(SEARCH("Complete",M4750)))</formula>
    </cfRule>
  </conditionalFormatting>
  <conditionalFormatting sqref="I4751">
    <cfRule type="cellIs" dxfId="4178" priority="4348" operator="greaterThan">
      <formula>2.35</formula>
    </cfRule>
  </conditionalFormatting>
  <conditionalFormatting sqref="J4751">
    <cfRule type="notContainsBlanks" dxfId="4177" priority="4347">
      <formula>LEN(TRIM(J4751))&gt;0</formula>
    </cfRule>
  </conditionalFormatting>
  <conditionalFormatting sqref="K4751">
    <cfRule type="notContainsBlanks" dxfId="4176" priority="4346">
      <formula>LEN(TRIM(K4751))&gt;0</formula>
    </cfRule>
  </conditionalFormatting>
  <conditionalFormatting sqref="M4751">
    <cfRule type="containsText" dxfId="4175" priority="4345" operator="containsText" text="Complete">
      <formula>NOT(ISERROR(SEARCH("Complete",M4751)))</formula>
    </cfRule>
  </conditionalFormatting>
  <conditionalFormatting sqref="I4752">
    <cfRule type="cellIs" dxfId="4174" priority="4344" operator="greaterThan">
      <formula>2.35</formula>
    </cfRule>
  </conditionalFormatting>
  <conditionalFormatting sqref="J4752">
    <cfRule type="notContainsBlanks" dxfId="4173" priority="4343">
      <formula>LEN(TRIM(J4752))&gt;0</formula>
    </cfRule>
  </conditionalFormatting>
  <conditionalFormatting sqref="K4752">
    <cfRule type="notContainsBlanks" dxfId="4172" priority="4342">
      <formula>LEN(TRIM(K4752))&gt;0</formula>
    </cfRule>
  </conditionalFormatting>
  <conditionalFormatting sqref="M4752">
    <cfRule type="containsText" dxfId="4171" priority="4341" operator="containsText" text="Complete">
      <formula>NOT(ISERROR(SEARCH("Complete",M4752)))</formula>
    </cfRule>
  </conditionalFormatting>
  <conditionalFormatting sqref="I4753">
    <cfRule type="cellIs" dxfId="4170" priority="4340" operator="greaterThan">
      <formula>2.35</formula>
    </cfRule>
  </conditionalFormatting>
  <conditionalFormatting sqref="J4753">
    <cfRule type="notContainsBlanks" dxfId="4169" priority="4339">
      <formula>LEN(TRIM(J4753))&gt;0</formula>
    </cfRule>
  </conditionalFormatting>
  <conditionalFormatting sqref="K4753">
    <cfRule type="notContainsBlanks" dxfId="4168" priority="4338">
      <formula>LEN(TRIM(K4753))&gt;0</formula>
    </cfRule>
  </conditionalFormatting>
  <conditionalFormatting sqref="M4753">
    <cfRule type="containsText" dxfId="4167" priority="4337" operator="containsText" text="Complete">
      <formula>NOT(ISERROR(SEARCH("Complete",M4753)))</formula>
    </cfRule>
  </conditionalFormatting>
  <conditionalFormatting sqref="I4754">
    <cfRule type="cellIs" dxfId="4166" priority="4336" operator="greaterThan">
      <formula>2.35</formula>
    </cfRule>
  </conditionalFormatting>
  <conditionalFormatting sqref="J4754">
    <cfRule type="notContainsBlanks" dxfId="4165" priority="4335">
      <formula>LEN(TRIM(J4754))&gt;0</formula>
    </cfRule>
  </conditionalFormatting>
  <conditionalFormatting sqref="K4754">
    <cfRule type="notContainsBlanks" dxfId="4164" priority="4334">
      <formula>LEN(TRIM(K4754))&gt;0</formula>
    </cfRule>
  </conditionalFormatting>
  <conditionalFormatting sqref="M4754">
    <cfRule type="containsText" dxfId="4163" priority="4333" operator="containsText" text="Complete">
      <formula>NOT(ISERROR(SEARCH("Complete",M4754)))</formula>
    </cfRule>
  </conditionalFormatting>
  <conditionalFormatting sqref="I4755">
    <cfRule type="cellIs" dxfId="4162" priority="4332" operator="greaterThan">
      <formula>2.35</formula>
    </cfRule>
  </conditionalFormatting>
  <conditionalFormatting sqref="J4755">
    <cfRule type="notContainsBlanks" dxfId="4161" priority="4331">
      <formula>LEN(TRIM(J4755))&gt;0</formula>
    </cfRule>
  </conditionalFormatting>
  <conditionalFormatting sqref="K4755">
    <cfRule type="notContainsBlanks" dxfId="4160" priority="4330">
      <formula>LEN(TRIM(K4755))&gt;0</formula>
    </cfRule>
  </conditionalFormatting>
  <conditionalFormatting sqref="M4755">
    <cfRule type="containsText" dxfId="4159" priority="4329" operator="containsText" text="Complete">
      <formula>NOT(ISERROR(SEARCH("Complete",M4755)))</formula>
    </cfRule>
  </conditionalFormatting>
  <conditionalFormatting sqref="I4756">
    <cfRule type="cellIs" dxfId="4158" priority="4328" operator="greaterThan">
      <formula>2.35</formula>
    </cfRule>
  </conditionalFormatting>
  <conditionalFormatting sqref="J4756">
    <cfRule type="notContainsBlanks" dxfId="4157" priority="4327">
      <formula>LEN(TRIM(J4756))&gt;0</formula>
    </cfRule>
  </conditionalFormatting>
  <conditionalFormatting sqref="K4756">
    <cfRule type="notContainsBlanks" dxfId="4156" priority="4326">
      <formula>LEN(TRIM(K4756))&gt;0</formula>
    </cfRule>
  </conditionalFormatting>
  <conditionalFormatting sqref="M4756">
    <cfRule type="containsText" dxfId="4155" priority="4325" operator="containsText" text="Complete">
      <formula>NOT(ISERROR(SEARCH("Complete",M4756)))</formula>
    </cfRule>
  </conditionalFormatting>
  <conditionalFormatting sqref="I4757">
    <cfRule type="cellIs" dxfId="4154" priority="4324" operator="greaterThan">
      <formula>2.35</formula>
    </cfRule>
  </conditionalFormatting>
  <conditionalFormatting sqref="J4757">
    <cfRule type="notContainsBlanks" dxfId="4153" priority="4323">
      <formula>LEN(TRIM(J4757))&gt;0</formula>
    </cfRule>
  </conditionalFormatting>
  <conditionalFormatting sqref="K4757">
    <cfRule type="notContainsBlanks" dxfId="4152" priority="4322">
      <formula>LEN(TRIM(K4757))&gt;0</formula>
    </cfRule>
  </conditionalFormatting>
  <conditionalFormatting sqref="M4757">
    <cfRule type="containsText" dxfId="4151" priority="4321" operator="containsText" text="Complete">
      <formula>NOT(ISERROR(SEARCH("Complete",M4757)))</formula>
    </cfRule>
  </conditionalFormatting>
  <conditionalFormatting sqref="I4758">
    <cfRule type="cellIs" dxfId="4150" priority="4320" operator="greaterThan">
      <formula>2.35</formula>
    </cfRule>
  </conditionalFormatting>
  <conditionalFormatting sqref="J4758">
    <cfRule type="notContainsBlanks" dxfId="4149" priority="4319">
      <formula>LEN(TRIM(J4758))&gt;0</formula>
    </cfRule>
  </conditionalFormatting>
  <conditionalFormatting sqref="K4758">
    <cfRule type="notContainsBlanks" dxfId="4148" priority="4318">
      <formula>LEN(TRIM(K4758))&gt;0</formula>
    </cfRule>
  </conditionalFormatting>
  <conditionalFormatting sqref="M4758">
    <cfRule type="containsText" dxfId="4147" priority="4317" operator="containsText" text="Complete">
      <formula>NOT(ISERROR(SEARCH("Complete",M4758)))</formula>
    </cfRule>
  </conditionalFormatting>
  <conditionalFormatting sqref="I4759">
    <cfRule type="cellIs" dxfId="4146" priority="4316" operator="greaterThan">
      <formula>2.35</formula>
    </cfRule>
  </conditionalFormatting>
  <conditionalFormatting sqref="J4759">
    <cfRule type="notContainsBlanks" dxfId="4145" priority="4315">
      <formula>LEN(TRIM(J4759))&gt;0</formula>
    </cfRule>
  </conditionalFormatting>
  <conditionalFormatting sqref="K4759">
    <cfRule type="notContainsBlanks" dxfId="4144" priority="4314">
      <formula>LEN(TRIM(K4759))&gt;0</formula>
    </cfRule>
  </conditionalFormatting>
  <conditionalFormatting sqref="M4759">
    <cfRule type="containsText" dxfId="4143" priority="4313" operator="containsText" text="Complete">
      <formula>NOT(ISERROR(SEARCH("Complete",M4759)))</formula>
    </cfRule>
  </conditionalFormatting>
  <conditionalFormatting sqref="I4760">
    <cfRule type="cellIs" dxfId="4142" priority="4312" operator="greaterThan">
      <formula>2.35</formula>
    </cfRule>
  </conditionalFormatting>
  <conditionalFormatting sqref="J4760">
    <cfRule type="notContainsBlanks" dxfId="4141" priority="4311">
      <formula>LEN(TRIM(J4760))&gt;0</formula>
    </cfRule>
  </conditionalFormatting>
  <conditionalFormatting sqref="K4760">
    <cfRule type="notContainsBlanks" dxfId="4140" priority="4310">
      <formula>LEN(TRIM(K4760))&gt;0</formula>
    </cfRule>
  </conditionalFormatting>
  <conditionalFormatting sqref="M4760">
    <cfRule type="containsText" dxfId="4139" priority="4309" operator="containsText" text="Complete">
      <formula>NOT(ISERROR(SEARCH("Complete",M4760)))</formula>
    </cfRule>
  </conditionalFormatting>
  <conditionalFormatting sqref="I4761">
    <cfRule type="cellIs" dxfId="4138" priority="4308" operator="greaterThan">
      <formula>2.35</formula>
    </cfRule>
  </conditionalFormatting>
  <conditionalFormatting sqref="J4761">
    <cfRule type="notContainsBlanks" dxfId="4137" priority="4307">
      <formula>LEN(TRIM(J4761))&gt;0</formula>
    </cfRule>
  </conditionalFormatting>
  <conditionalFormatting sqref="K4761">
    <cfRule type="notContainsBlanks" dxfId="4136" priority="4306">
      <formula>LEN(TRIM(K4761))&gt;0</formula>
    </cfRule>
  </conditionalFormatting>
  <conditionalFormatting sqref="M4761">
    <cfRule type="containsText" dxfId="4135" priority="4305" operator="containsText" text="Complete">
      <formula>NOT(ISERROR(SEARCH("Complete",M4761)))</formula>
    </cfRule>
  </conditionalFormatting>
  <conditionalFormatting sqref="I4762">
    <cfRule type="cellIs" dxfId="4134" priority="4304" operator="greaterThan">
      <formula>2.35</formula>
    </cfRule>
  </conditionalFormatting>
  <conditionalFormatting sqref="J4762">
    <cfRule type="notContainsBlanks" dxfId="4133" priority="4303">
      <formula>LEN(TRIM(J4762))&gt;0</formula>
    </cfRule>
  </conditionalFormatting>
  <conditionalFormatting sqref="K4762">
    <cfRule type="notContainsBlanks" dxfId="4132" priority="4302">
      <formula>LEN(TRIM(K4762))&gt;0</formula>
    </cfRule>
  </conditionalFormatting>
  <conditionalFormatting sqref="M4762">
    <cfRule type="containsText" dxfId="4131" priority="4301" operator="containsText" text="Complete">
      <formula>NOT(ISERROR(SEARCH("Complete",M4762)))</formula>
    </cfRule>
  </conditionalFormatting>
  <conditionalFormatting sqref="I4763">
    <cfRule type="cellIs" dxfId="4130" priority="4300" operator="greaterThan">
      <formula>2.35</formula>
    </cfRule>
  </conditionalFormatting>
  <conditionalFormatting sqref="J4763">
    <cfRule type="notContainsBlanks" dxfId="4129" priority="4299">
      <formula>LEN(TRIM(J4763))&gt;0</formula>
    </cfRule>
  </conditionalFormatting>
  <conditionalFormatting sqref="K4763">
    <cfRule type="notContainsBlanks" dxfId="4128" priority="4298">
      <formula>LEN(TRIM(K4763))&gt;0</formula>
    </cfRule>
  </conditionalFormatting>
  <conditionalFormatting sqref="M4763">
    <cfRule type="containsText" dxfId="4127" priority="4297" operator="containsText" text="Complete">
      <formula>NOT(ISERROR(SEARCH("Complete",M4763)))</formula>
    </cfRule>
  </conditionalFormatting>
  <conditionalFormatting sqref="I4764">
    <cfRule type="cellIs" dxfId="4126" priority="4296" operator="greaterThan">
      <formula>2.35</formula>
    </cfRule>
  </conditionalFormatting>
  <conditionalFormatting sqref="J4764">
    <cfRule type="notContainsBlanks" dxfId="4125" priority="4295">
      <formula>LEN(TRIM(J4764))&gt;0</formula>
    </cfRule>
  </conditionalFormatting>
  <conditionalFormatting sqref="K4764">
    <cfRule type="notContainsBlanks" dxfId="4124" priority="4294">
      <formula>LEN(TRIM(K4764))&gt;0</formula>
    </cfRule>
  </conditionalFormatting>
  <conditionalFormatting sqref="M4764">
    <cfRule type="containsText" dxfId="4123" priority="4293" operator="containsText" text="Complete">
      <formula>NOT(ISERROR(SEARCH("Complete",M4764)))</formula>
    </cfRule>
  </conditionalFormatting>
  <conditionalFormatting sqref="I4765">
    <cfRule type="cellIs" dxfId="4122" priority="4292" operator="greaterThan">
      <formula>2.35</formula>
    </cfRule>
  </conditionalFormatting>
  <conditionalFormatting sqref="J4765">
    <cfRule type="notContainsBlanks" dxfId="4121" priority="4291">
      <formula>LEN(TRIM(J4765))&gt;0</formula>
    </cfRule>
  </conditionalFormatting>
  <conditionalFormatting sqref="K4765">
    <cfRule type="notContainsBlanks" dxfId="4120" priority="4290">
      <formula>LEN(TRIM(K4765))&gt;0</formula>
    </cfRule>
  </conditionalFormatting>
  <conditionalFormatting sqref="M4765">
    <cfRule type="containsText" dxfId="4119" priority="4289" operator="containsText" text="Complete">
      <formula>NOT(ISERROR(SEARCH("Complete",M4765)))</formula>
    </cfRule>
  </conditionalFormatting>
  <conditionalFormatting sqref="I4766">
    <cfRule type="cellIs" dxfId="4118" priority="4288" operator="greaterThan">
      <formula>2.35</formula>
    </cfRule>
  </conditionalFormatting>
  <conditionalFormatting sqref="J4766">
    <cfRule type="notContainsBlanks" dxfId="4117" priority="4287">
      <formula>LEN(TRIM(J4766))&gt;0</formula>
    </cfRule>
  </conditionalFormatting>
  <conditionalFormatting sqref="K4766">
    <cfRule type="notContainsBlanks" dxfId="4116" priority="4286">
      <formula>LEN(TRIM(K4766))&gt;0</formula>
    </cfRule>
  </conditionalFormatting>
  <conditionalFormatting sqref="M4766">
    <cfRule type="containsText" dxfId="4115" priority="4285" operator="containsText" text="Complete">
      <formula>NOT(ISERROR(SEARCH("Complete",M4766)))</formula>
    </cfRule>
  </conditionalFormatting>
  <conditionalFormatting sqref="I4767">
    <cfRule type="cellIs" dxfId="4114" priority="4284" operator="greaterThan">
      <formula>2.35</formula>
    </cfRule>
  </conditionalFormatting>
  <conditionalFormatting sqref="J4767">
    <cfRule type="notContainsBlanks" dxfId="4113" priority="4283">
      <formula>LEN(TRIM(J4767))&gt;0</formula>
    </cfRule>
  </conditionalFormatting>
  <conditionalFormatting sqref="K4767">
    <cfRule type="notContainsBlanks" dxfId="4112" priority="4282">
      <formula>LEN(TRIM(K4767))&gt;0</formula>
    </cfRule>
  </conditionalFormatting>
  <conditionalFormatting sqref="M4767">
    <cfRule type="containsText" dxfId="4111" priority="4281" operator="containsText" text="Complete">
      <formula>NOT(ISERROR(SEARCH("Complete",M4767)))</formula>
    </cfRule>
  </conditionalFormatting>
  <conditionalFormatting sqref="I4768">
    <cfRule type="cellIs" dxfId="4110" priority="4280" operator="greaterThan">
      <formula>2.35</formula>
    </cfRule>
  </conditionalFormatting>
  <conditionalFormatting sqref="J4768">
    <cfRule type="notContainsBlanks" dxfId="4109" priority="4279">
      <formula>LEN(TRIM(J4768))&gt;0</formula>
    </cfRule>
  </conditionalFormatting>
  <conditionalFormatting sqref="K4768">
    <cfRule type="notContainsBlanks" dxfId="4108" priority="4278">
      <formula>LEN(TRIM(K4768))&gt;0</formula>
    </cfRule>
  </conditionalFormatting>
  <conditionalFormatting sqref="M4768">
    <cfRule type="containsText" dxfId="4107" priority="4277" operator="containsText" text="Complete">
      <formula>NOT(ISERROR(SEARCH("Complete",M4768)))</formula>
    </cfRule>
  </conditionalFormatting>
  <conditionalFormatting sqref="I4769">
    <cfRule type="cellIs" dxfId="4106" priority="4276" operator="greaterThan">
      <formula>2.35</formula>
    </cfRule>
  </conditionalFormatting>
  <conditionalFormatting sqref="J4769">
    <cfRule type="notContainsBlanks" dxfId="4105" priority="4275">
      <formula>LEN(TRIM(J4769))&gt;0</formula>
    </cfRule>
  </conditionalFormatting>
  <conditionalFormatting sqref="K4769">
    <cfRule type="notContainsBlanks" dxfId="4104" priority="4274">
      <formula>LEN(TRIM(K4769))&gt;0</formula>
    </cfRule>
  </conditionalFormatting>
  <conditionalFormatting sqref="M4769">
    <cfRule type="containsText" dxfId="4103" priority="4273" operator="containsText" text="Complete">
      <formula>NOT(ISERROR(SEARCH("Complete",M4769)))</formula>
    </cfRule>
  </conditionalFormatting>
  <conditionalFormatting sqref="I4770">
    <cfRule type="cellIs" dxfId="4102" priority="4272" operator="greaterThan">
      <formula>2.35</formula>
    </cfRule>
  </conditionalFormatting>
  <conditionalFormatting sqref="J4770">
    <cfRule type="notContainsBlanks" dxfId="4101" priority="4271">
      <formula>LEN(TRIM(J4770))&gt;0</formula>
    </cfRule>
  </conditionalFormatting>
  <conditionalFormatting sqref="K4770">
    <cfRule type="notContainsBlanks" dxfId="4100" priority="4270">
      <formula>LEN(TRIM(K4770))&gt;0</formula>
    </cfRule>
  </conditionalFormatting>
  <conditionalFormatting sqref="M4770">
    <cfRule type="containsText" dxfId="4099" priority="4269" operator="containsText" text="Complete">
      <formula>NOT(ISERROR(SEARCH("Complete",M4770)))</formula>
    </cfRule>
  </conditionalFormatting>
  <conditionalFormatting sqref="I4771">
    <cfRule type="cellIs" dxfId="4098" priority="4268" operator="greaterThan">
      <formula>2.35</formula>
    </cfRule>
  </conditionalFormatting>
  <conditionalFormatting sqref="J4771">
    <cfRule type="notContainsBlanks" dxfId="4097" priority="4267">
      <formula>LEN(TRIM(J4771))&gt;0</formula>
    </cfRule>
  </conditionalFormatting>
  <conditionalFormatting sqref="K4771">
    <cfRule type="notContainsBlanks" dxfId="4096" priority="4266">
      <formula>LEN(TRIM(K4771))&gt;0</formula>
    </cfRule>
  </conditionalFormatting>
  <conditionalFormatting sqref="M4771">
    <cfRule type="containsText" dxfId="4095" priority="4265" operator="containsText" text="Complete">
      <formula>NOT(ISERROR(SEARCH("Complete",M4771)))</formula>
    </cfRule>
  </conditionalFormatting>
  <conditionalFormatting sqref="I4772">
    <cfRule type="cellIs" dxfId="4094" priority="4264" operator="greaterThan">
      <formula>2.35</formula>
    </cfRule>
  </conditionalFormatting>
  <conditionalFormatting sqref="J4772">
    <cfRule type="notContainsBlanks" dxfId="4093" priority="4263">
      <formula>LEN(TRIM(J4772))&gt;0</formula>
    </cfRule>
  </conditionalFormatting>
  <conditionalFormatting sqref="K4772">
    <cfRule type="notContainsBlanks" dxfId="4092" priority="4262">
      <formula>LEN(TRIM(K4772))&gt;0</formula>
    </cfRule>
  </conditionalFormatting>
  <conditionalFormatting sqref="M4772">
    <cfRule type="containsText" dxfId="4091" priority="4261" operator="containsText" text="Complete">
      <formula>NOT(ISERROR(SEARCH("Complete",M4772)))</formula>
    </cfRule>
  </conditionalFormatting>
  <conditionalFormatting sqref="I4773">
    <cfRule type="cellIs" dxfId="4090" priority="4260" operator="greaterThan">
      <formula>2.35</formula>
    </cfRule>
  </conditionalFormatting>
  <conditionalFormatting sqref="J4773">
    <cfRule type="notContainsBlanks" dxfId="4089" priority="4259">
      <formula>LEN(TRIM(J4773))&gt;0</formula>
    </cfRule>
  </conditionalFormatting>
  <conditionalFormatting sqref="K4773">
    <cfRule type="notContainsBlanks" dxfId="4088" priority="4258">
      <formula>LEN(TRIM(K4773))&gt;0</formula>
    </cfRule>
  </conditionalFormatting>
  <conditionalFormatting sqref="M4773">
    <cfRule type="containsText" dxfId="4087" priority="4257" operator="containsText" text="Complete">
      <formula>NOT(ISERROR(SEARCH("Complete",M4773)))</formula>
    </cfRule>
  </conditionalFormatting>
  <conditionalFormatting sqref="I4774">
    <cfRule type="cellIs" dxfId="4086" priority="4256" operator="greaterThan">
      <formula>2.35</formula>
    </cfRule>
  </conditionalFormatting>
  <conditionalFormatting sqref="J4774">
    <cfRule type="notContainsBlanks" dxfId="4085" priority="4255">
      <formula>LEN(TRIM(J4774))&gt;0</formula>
    </cfRule>
  </conditionalFormatting>
  <conditionalFormatting sqref="K4774">
    <cfRule type="notContainsBlanks" dxfId="4084" priority="4254">
      <formula>LEN(TRIM(K4774))&gt;0</formula>
    </cfRule>
  </conditionalFormatting>
  <conditionalFormatting sqref="M4774">
    <cfRule type="containsText" dxfId="4083" priority="4253" operator="containsText" text="Complete">
      <formula>NOT(ISERROR(SEARCH("Complete",M4774)))</formula>
    </cfRule>
  </conditionalFormatting>
  <conditionalFormatting sqref="I4775">
    <cfRule type="cellIs" dxfId="4082" priority="4252" operator="greaterThan">
      <formula>2.35</formula>
    </cfRule>
  </conditionalFormatting>
  <conditionalFormatting sqref="J4775">
    <cfRule type="notContainsBlanks" dxfId="4081" priority="4251">
      <formula>LEN(TRIM(J4775))&gt;0</formula>
    </cfRule>
  </conditionalFormatting>
  <conditionalFormatting sqref="K4775">
    <cfRule type="notContainsBlanks" dxfId="4080" priority="4250">
      <formula>LEN(TRIM(K4775))&gt;0</formula>
    </cfRule>
  </conditionalFormatting>
  <conditionalFormatting sqref="M4775">
    <cfRule type="containsText" dxfId="4079" priority="4249" operator="containsText" text="Complete">
      <formula>NOT(ISERROR(SEARCH("Complete",M4775)))</formula>
    </cfRule>
  </conditionalFormatting>
  <conditionalFormatting sqref="I4776">
    <cfRule type="cellIs" dxfId="4078" priority="4248" operator="greaterThan">
      <formula>2.35</formula>
    </cfRule>
  </conditionalFormatting>
  <conditionalFormatting sqref="J4776">
    <cfRule type="notContainsBlanks" dxfId="4077" priority="4247">
      <formula>LEN(TRIM(J4776))&gt;0</formula>
    </cfRule>
  </conditionalFormatting>
  <conditionalFormatting sqref="K4776">
    <cfRule type="notContainsBlanks" dxfId="4076" priority="4246">
      <formula>LEN(TRIM(K4776))&gt;0</formula>
    </cfRule>
  </conditionalFormatting>
  <conditionalFormatting sqref="M4776">
    <cfRule type="containsText" dxfId="4075" priority="4245" operator="containsText" text="Complete">
      <formula>NOT(ISERROR(SEARCH("Complete",M4776)))</formula>
    </cfRule>
  </conditionalFormatting>
  <conditionalFormatting sqref="I4777">
    <cfRule type="cellIs" dxfId="4074" priority="4244" operator="greaterThan">
      <formula>2.35</formula>
    </cfRule>
  </conditionalFormatting>
  <conditionalFormatting sqref="J4777">
    <cfRule type="notContainsBlanks" dxfId="4073" priority="4243">
      <formula>LEN(TRIM(J4777))&gt;0</formula>
    </cfRule>
  </conditionalFormatting>
  <conditionalFormatting sqref="K4777">
    <cfRule type="notContainsBlanks" dxfId="4072" priority="4242">
      <formula>LEN(TRIM(K4777))&gt;0</formula>
    </cfRule>
  </conditionalFormatting>
  <conditionalFormatting sqref="M4777">
    <cfRule type="containsText" dxfId="4071" priority="4241" operator="containsText" text="Complete">
      <formula>NOT(ISERROR(SEARCH("Complete",M4777)))</formula>
    </cfRule>
  </conditionalFormatting>
  <conditionalFormatting sqref="I4778">
    <cfRule type="cellIs" dxfId="4070" priority="4240" operator="greaterThan">
      <formula>2.35</formula>
    </cfRule>
  </conditionalFormatting>
  <conditionalFormatting sqref="J4778">
    <cfRule type="notContainsBlanks" dxfId="4069" priority="4239">
      <formula>LEN(TRIM(J4778))&gt;0</formula>
    </cfRule>
  </conditionalFormatting>
  <conditionalFormatting sqref="K4778">
    <cfRule type="notContainsBlanks" dxfId="4068" priority="4238">
      <formula>LEN(TRIM(K4778))&gt;0</formula>
    </cfRule>
  </conditionalFormatting>
  <conditionalFormatting sqref="M4778">
    <cfRule type="containsText" dxfId="4067" priority="4237" operator="containsText" text="Complete">
      <formula>NOT(ISERROR(SEARCH("Complete",M4778)))</formula>
    </cfRule>
  </conditionalFormatting>
  <conditionalFormatting sqref="I4779">
    <cfRule type="cellIs" dxfId="4066" priority="4236" operator="greaterThan">
      <formula>2.35</formula>
    </cfRule>
  </conditionalFormatting>
  <conditionalFormatting sqref="J4779">
    <cfRule type="notContainsBlanks" dxfId="4065" priority="4235">
      <formula>LEN(TRIM(J4779))&gt;0</formula>
    </cfRule>
  </conditionalFormatting>
  <conditionalFormatting sqref="K4779">
    <cfRule type="notContainsBlanks" dxfId="4064" priority="4234">
      <formula>LEN(TRIM(K4779))&gt;0</formula>
    </cfRule>
  </conditionalFormatting>
  <conditionalFormatting sqref="M4779">
    <cfRule type="containsText" dxfId="4063" priority="4233" operator="containsText" text="Complete">
      <formula>NOT(ISERROR(SEARCH("Complete",M4779)))</formula>
    </cfRule>
  </conditionalFormatting>
  <conditionalFormatting sqref="I4780">
    <cfRule type="cellIs" dxfId="4062" priority="4232" operator="greaterThan">
      <formula>2.35</formula>
    </cfRule>
  </conditionalFormatting>
  <conditionalFormatting sqref="J4780">
    <cfRule type="notContainsBlanks" dxfId="4061" priority="4231">
      <formula>LEN(TRIM(J4780))&gt;0</formula>
    </cfRule>
  </conditionalFormatting>
  <conditionalFormatting sqref="K4780">
    <cfRule type="notContainsBlanks" dxfId="4060" priority="4230">
      <formula>LEN(TRIM(K4780))&gt;0</formula>
    </cfRule>
  </conditionalFormatting>
  <conditionalFormatting sqref="M4780">
    <cfRule type="containsText" dxfId="4059" priority="4229" operator="containsText" text="Complete">
      <formula>NOT(ISERROR(SEARCH("Complete",M4780)))</formula>
    </cfRule>
  </conditionalFormatting>
  <conditionalFormatting sqref="I4781">
    <cfRule type="cellIs" dxfId="4058" priority="4228" operator="greaterThan">
      <formula>2.35</formula>
    </cfRule>
  </conditionalFormatting>
  <conditionalFormatting sqref="J4781">
    <cfRule type="notContainsBlanks" dxfId="4057" priority="4227">
      <formula>LEN(TRIM(J4781))&gt;0</formula>
    </cfRule>
  </conditionalFormatting>
  <conditionalFormatting sqref="K4781">
    <cfRule type="notContainsBlanks" dxfId="4056" priority="4226">
      <formula>LEN(TRIM(K4781))&gt;0</formula>
    </cfRule>
  </conditionalFormatting>
  <conditionalFormatting sqref="M4781">
    <cfRule type="containsText" dxfId="4055" priority="4225" operator="containsText" text="Complete">
      <formula>NOT(ISERROR(SEARCH("Complete",M4781)))</formula>
    </cfRule>
  </conditionalFormatting>
  <conditionalFormatting sqref="I4782">
    <cfRule type="cellIs" dxfId="4054" priority="4224" operator="greaterThan">
      <formula>2.35</formula>
    </cfRule>
  </conditionalFormatting>
  <conditionalFormatting sqref="J4782">
    <cfRule type="notContainsBlanks" dxfId="4053" priority="4223">
      <formula>LEN(TRIM(J4782))&gt;0</formula>
    </cfRule>
  </conditionalFormatting>
  <conditionalFormatting sqref="K4782">
    <cfRule type="notContainsBlanks" dxfId="4052" priority="4222">
      <formula>LEN(TRIM(K4782))&gt;0</formula>
    </cfRule>
  </conditionalFormatting>
  <conditionalFormatting sqref="M4782">
    <cfRule type="containsText" dxfId="4051" priority="4221" operator="containsText" text="Complete">
      <formula>NOT(ISERROR(SEARCH("Complete",M4782)))</formula>
    </cfRule>
  </conditionalFormatting>
  <conditionalFormatting sqref="I4783">
    <cfRule type="cellIs" dxfId="4050" priority="4220" operator="greaterThan">
      <formula>2.35</formula>
    </cfRule>
  </conditionalFormatting>
  <conditionalFormatting sqref="J4783">
    <cfRule type="notContainsBlanks" dxfId="4049" priority="4219">
      <formula>LEN(TRIM(J4783))&gt;0</formula>
    </cfRule>
  </conditionalFormatting>
  <conditionalFormatting sqref="K4783">
    <cfRule type="notContainsBlanks" dxfId="4048" priority="4218">
      <formula>LEN(TRIM(K4783))&gt;0</formula>
    </cfRule>
  </conditionalFormatting>
  <conditionalFormatting sqref="M4783">
    <cfRule type="containsText" dxfId="4047" priority="4217" operator="containsText" text="Complete">
      <formula>NOT(ISERROR(SEARCH("Complete",M4783)))</formula>
    </cfRule>
  </conditionalFormatting>
  <conditionalFormatting sqref="I4784">
    <cfRule type="cellIs" dxfId="4046" priority="4216" operator="greaterThan">
      <formula>2.35</formula>
    </cfRule>
  </conditionalFormatting>
  <conditionalFormatting sqref="J4784">
    <cfRule type="notContainsBlanks" dxfId="4045" priority="4215">
      <formula>LEN(TRIM(J4784))&gt;0</formula>
    </cfRule>
  </conditionalFormatting>
  <conditionalFormatting sqref="K4784">
    <cfRule type="notContainsBlanks" dxfId="4044" priority="4214">
      <formula>LEN(TRIM(K4784))&gt;0</formula>
    </cfRule>
  </conditionalFormatting>
  <conditionalFormatting sqref="M4784">
    <cfRule type="containsText" dxfId="4043" priority="4213" operator="containsText" text="Complete">
      <formula>NOT(ISERROR(SEARCH("Complete",M4784)))</formula>
    </cfRule>
  </conditionalFormatting>
  <conditionalFormatting sqref="I4785">
    <cfRule type="cellIs" dxfId="4042" priority="4212" operator="greaterThan">
      <formula>2.35</formula>
    </cfRule>
  </conditionalFormatting>
  <conditionalFormatting sqref="J4785">
    <cfRule type="notContainsBlanks" dxfId="4041" priority="4211">
      <formula>LEN(TRIM(J4785))&gt;0</formula>
    </cfRule>
  </conditionalFormatting>
  <conditionalFormatting sqref="K4785">
    <cfRule type="notContainsBlanks" dxfId="4040" priority="4210">
      <formula>LEN(TRIM(K4785))&gt;0</formula>
    </cfRule>
  </conditionalFormatting>
  <conditionalFormatting sqref="M4785">
    <cfRule type="containsText" dxfId="4039" priority="4209" operator="containsText" text="Complete">
      <formula>NOT(ISERROR(SEARCH("Complete",M4785)))</formula>
    </cfRule>
  </conditionalFormatting>
  <conditionalFormatting sqref="I4786">
    <cfRule type="cellIs" dxfId="4038" priority="4208" operator="greaterThan">
      <formula>2.35</formula>
    </cfRule>
  </conditionalFormatting>
  <conditionalFormatting sqref="J4786">
    <cfRule type="notContainsBlanks" dxfId="4037" priority="4207">
      <formula>LEN(TRIM(J4786))&gt;0</formula>
    </cfRule>
  </conditionalFormatting>
  <conditionalFormatting sqref="K4786">
    <cfRule type="notContainsBlanks" dxfId="4036" priority="4206">
      <formula>LEN(TRIM(K4786))&gt;0</formula>
    </cfRule>
  </conditionalFormatting>
  <conditionalFormatting sqref="M4786">
    <cfRule type="containsText" dxfId="4035" priority="4205" operator="containsText" text="Complete">
      <formula>NOT(ISERROR(SEARCH("Complete",M4786)))</formula>
    </cfRule>
  </conditionalFormatting>
  <conditionalFormatting sqref="I4787">
    <cfRule type="cellIs" dxfId="4034" priority="4204" operator="greaterThan">
      <formula>2.35</formula>
    </cfRule>
  </conditionalFormatting>
  <conditionalFormatting sqref="J4787">
    <cfRule type="notContainsBlanks" dxfId="4033" priority="4203">
      <formula>LEN(TRIM(J4787))&gt;0</formula>
    </cfRule>
  </conditionalFormatting>
  <conditionalFormatting sqref="K4787">
    <cfRule type="notContainsBlanks" dxfId="4032" priority="4202">
      <formula>LEN(TRIM(K4787))&gt;0</formula>
    </cfRule>
  </conditionalFormatting>
  <conditionalFormatting sqref="M4787">
    <cfRule type="containsText" dxfId="4031" priority="4201" operator="containsText" text="Complete">
      <formula>NOT(ISERROR(SEARCH("Complete",M4787)))</formula>
    </cfRule>
  </conditionalFormatting>
  <conditionalFormatting sqref="I4788">
    <cfRule type="cellIs" dxfId="4030" priority="4200" operator="greaterThan">
      <formula>2.35</formula>
    </cfRule>
  </conditionalFormatting>
  <conditionalFormatting sqref="J4788">
    <cfRule type="notContainsBlanks" dxfId="4029" priority="4199">
      <formula>LEN(TRIM(J4788))&gt;0</formula>
    </cfRule>
  </conditionalFormatting>
  <conditionalFormatting sqref="K4788">
    <cfRule type="notContainsBlanks" dxfId="4028" priority="4198">
      <formula>LEN(TRIM(K4788))&gt;0</formula>
    </cfRule>
  </conditionalFormatting>
  <conditionalFormatting sqref="M4788">
    <cfRule type="containsText" dxfId="4027" priority="4197" operator="containsText" text="Complete">
      <formula>NOT(ISERROR(SEARCH("Complete",M4788)))</formula>
    </cfRule>
  </conditionalFormatting>
  <conditionalFormatting sqref="I4789">
    <cfRule type="cellIs" dxfId="4026" priority="4196" operator="greaterThan">
      <formula>2.35</formula>
    </cfRule>
  </conditionalFormatting>
  <conditionalFormatting sqref="J4789">
    <cfRule type="notContainsBlanks" dxfId="4025" priority="4195">
      <formula>LEN(TRIM(J4789))&gt;0</formula>
    </cfRule>
  </conditionalFormatting>
  <conditionalFormatting sqref="K4789">
    <cfRule type="notContainsBlanks" dxfId="4024" priority="4194">
      <formula>LEN(TRIM(K4789))&gt;0</formula>
    </cfRule>
  </conditionalFormatting>
  <conditionalFormatting sqref="M4789">
    <cfRule type="containsText" dxfId="4023" priority="4193" operator="containsText" text="Complete">
      <formula>NOT(ISERROR(SEARCH("Complete",M4789)))</formula>
    </cfRule>
  </conditionalFormatting>
  <conditionalFormatting sqref="I4790">
    <cfRule type="cellIs" dxfId="4022" priority="4192" operator="greaterThan">
      <formula>2.35</formula>
    </cfRule>
  </conditionalFormatting>
  <conditionalFormatting sqref="J4790">
    <cfRule type="notContainsBlanks" dxfId="4021" priority="4191">
      <formula>LEN(TRIM(J4790))&gt;0</formula>
    </cfRule>
  </conditionalFormatting>
  <conditionalFormatting sqref="K4790">
    <cfRule type="notContainsBlanks" dxfId="4020" priority="4190">
      <formula>LEN(TRIM(K4790))&gt;0</formula>
    </cfRule>
  </conditionalFormatting>
  <conditionalFormatting sqref="M4790">
    <cfRule type="containsText" dxfId="4019" priority="4189" operator="containsText" text="Complete">
      <formula>NOT(ISERROR(SEARCH("Complete",M4790)))</formula>
    </cfRule>
  </conditionalFormatting>
  <conditionalFormatting sqref="I4791">
    <cfRule type="cellIs" dxfId="4018" priority="4188" operator="greaterThan">
      <formula>2.35</formula>
    </cfRule>
  </conditionalFormatting>
  <conditionalFormatting sqref="J4791">
    <cfRule type="notContainsBlanks" dxfId="4017" priority="4187">
      <formula>LEN(TRIM(J4791))&gt;0</formula>
    </cfRule>
  </conditionalFormatting>
  <conditionalFormatting sqref="K4791">
    <cfRule type="notContainsBlanks" dxfId="4016" priority="4186">
      <formula>LEN(TRIM(K4791))&gt;0</formula>
    </cfRule>
  </conditionalFormatting>
  <conditionalFormatting sqref="M4791">
    <cfRule type="containsText" dxfId="4015" priority="4185" operator="containsText" text="Complete">
      <formula>NOT(ISERROR(SEARCH("Complete",M4791)))</formula>
    </cfRule>
  </conditionalFormatting>
  <conditionalFormatting sqref="I4792">
    <cfRule type="cellIs" dxfId="4014" priority="4184" operator="greaterThan">
      <formula>2.35</formula>
    </cfRule>
  </conditionalFormatting>
  <conditionalFormatting sqref="J4792">
    <cfRule type="notContainsBlanks" dxfId="4013" priority="4183">
      <formula>LEN(TRIM(J4792))&gt;0</formula>
    </cfRule>
  </conditionalFormatting>
  <conditionalFormatting sqref="K4792">
    <cfRule type="notContainsBlanks" dxfId="4012" priority="4182">
      <formula>LEN(TRIM(K4792))&gt;0</formula>
    </cfRule>
  </conditionalFormatting>
  <conditionalFormatting sqref="M4792">
    <cfRule type="containsText" dxfId="4011" priority="4181" operator="containsText" text="Complete">
      <formula>NOT(ISERROR(SEARCH("Complete",M4792)))</formula>
    </cfRule>
  </conditionalFormatting>
  <conditionalFormatting sqref="I4793">
    <cfRule type="cellIs" dxfId="4010" priority="4180" operator="greaterThan">
      <formula>2.35</formula>
    </cfRule>
  </conditionalFormatting>
  <conditionalFormatting sqref="J4793">
    <cfRule type="notContainsBlanks" dxfId="4009" priority="4179">
      <formula>LEN(TRIM(J4793))&gt;0</formula>
    </cfRule>
  </conditionalFormatting>
  <conditionalFormatting sqref="K4793">
    <cfRule type="notContainsBlanks" dxfId="4008" priority="4178">
      <formula>LEN(TRIM(K4793))&gt;0</formula>
    </cfRule>
  </conditionalFormatting>
  <conditionalFormatting sqref="M4793">
    <cfRule type="containsText" dxfId="4007" priority="4177" operator="containsText" text="Complete">
      <formula>NOT(ISERROR(SEARCH("Complete",M4793)))</formula>
    </cfRule>
  </conditionalFormatting>
  <conditionalFormatting sqref="I4794">
    <cfRule type="cellIs" dxfId="4006" priority="4176" operator="greaterThan">
      <formula>2.35</formula>
    </cfRule>
  </conditionalFormatting>
  <conditionalFormatting sqref="J4794">
    <cfRule type="notContainsBlanks" dxfId="4005" priority="4175">
      <formula>LEN(TRIM(J4794))&gt;0</formula>
    </cfRule>
  </conditionalFormatting>
  <conditionalFormatting sqref="K4794">
    <cfRule type="notContainsBlanks" dxfId="4004" priority="4174">
      <formula>LEN(TRIM(K4794))&gt;0</formula>
    </cfRule>
  </conditionalFormatting>
  <conditionalFormatting sqref="M4794">
    <cfRule type="containsText" dxfId="4003" priority="4173" operator="containsText" text="Complete">
      <formula>NOT(ISERROR(SEARCH("Complete",M4794)))</formula>
    </cfRule>
  </conditionalFormatting>
  <conditionalFormatting sqref="I4795">
    <cfRule type="cellIs" dxfId="4002" priority="4172" operator="greaterThan">
      <formula>2.35</formula>
    </cfRule>
  </conditionalFormatting>
  <conditionalFormatting sqref="J4795">
    <cfRule type="notContainsBlanks" dxfId="4001" priority="4171">
      <formula>LEN(TRIM(J4795))&gt;0</formula>
    </cfRule>
  </conditionalFormatting>
  <conditionalFormatting sqref="K4795">
    <cfRule type="notContainsBlanks" dxfId="4000" priority="4170">
      <formula>LEN(TRIM(K4795))&gt;0</formula>
    </cfRule>
  </conditionalFormatting>
  <conditionalFormatting sqref="M4795">
    <cfRule type="containsText" dxfId="3999" priority="4169" operator="containsText" text="Complete">
      <formula>NOT(ISERROR(SEARCH("Complete",M4795)))</formula>
    </cfRule>
  </conditionalFormatting>
  <conditionalFormatting sqref="I4796">
    <cfRule type="cellIs" dxfId="3998" priority="4168" operator="greaterThan">
      <formula>2.35</formula>
    </cfRule>
  </conditionalFormatting>
  <conditionalFormatting sqref="J4796">
    <cfRule type="notContainsBlanks" dxfId="3997" priority="4167">
      <formula>LEN(TRIM(J4796))&gt;0</formula>
    </cfRule>
  </conditionalFormatting>
  <conditionalFormatting sqref="K4796">
    <cfRule type="notContainsBlanks" dxfId="3996" priority="4166">
      <formula>LEN(TRIM(K4796))&gt;0</formula>
    </cfRule>
  </conditionalFormatting>
  <conditionalFormatting sqref="M4796">
    <cfRule type="containsText" dxfId="3995" priority="4165" operator="containsText" text="Complete">
      <formula>NOT(ISERROR(SEARCH("Complete",M4796)))</formula>
    </cfRule>
  </conditionalFormatting>
  <conditionalFormatting sqref="I4797">
    <cfRule type="cellIs" dxfId="3994" priority="4164" operator="greaterThan">
      <formula>2.35</formula>
    </cfRule>
  </conditionalFormatting>
  <conditionalFormatting sqref="J4797">
    <cfRule type="notContainsBlanks" dxfId="3993" priority="4163">
      <formula>LEN(TRIM(J4797))&gt;0</formula>
    </cfRule>
  </conditionalFormatting>
  <conditionalFormatting sqref="K4797">
    <cfRule type="notContainsBlanks" dxfId="3992" priority="4162">
      <formula>LEN(TRIM(K4797))&gt;0</formula>
    </cfRule>
  </conditionalFormatting>
  <conditionalFormatting sqref="M4797">
    <cfRule type="containsText" dxfId="3991" priority="4161" operator="containsText" text="Complete">
      <formula>NOT(ISERROR(SEARCH("Complete",M4797)))</formula>
    </cfRule>
  </conditionalFormatting>
  <conditionalFormatting sqref="I4798">
    <cfRule type="cellIs" dxfId="3990" priority="4160" operator="greaterThan">
      <formula>2.35</formula>
    </cfRule>
  </conditionalFormatting>
  <conditionalFormatting sqref="J4798">
    <cfRule type="notContainsBlanks" dxfId="3989" priority="4159">
      <formula>LEN(TRIM(J4798))&gt;0</formula>
    </cfRule>
  </conditionalFormatting>
  <conditionalFormatting sqref="K4798">
    <cfRule type="notContainsBlanks" dxfId="3988" priority="4158">
      <formula>LEN(TRIM(K4798))&gt;0</formula>
    </cfRule>
  </conditionalFormatting>
  <conditionalFormatting sqref="M4798">
    <cfRule type="containsText" dxfId="3987" priority="4157" operator="containsText" text="Complete">
      <formula>NOT(ISERROR(SEARCH("Complete",M4798)))</formula>
    </cfRule>
  </conditionalFormatting>
  <conditionalFormatting sqref="I4799">
    <cfRule type="cellIs" dxfId="3986" priority="4156" operator="greaterThan">
      <formula>2.35</formula>
    </cfRule>
  </conditionalFormatting>
  <conditionalFormatting sqref="J4799">
    <cfRule type="notContainsBlanks" dxfId="3985" priority="4155">
      <formula>LEN(TRIM(J4799))&gt;0</formula>
    </cfRule>
  </conditionalFormatting>
  <conditionalFormatting sqref="K4799">
    <cfRule type="notContainsBlanks" dxfId="3984" priority="4154">
      <formula>LEN(TRIM(K4799))&gt;0</formula>
    </cfRule>
  </conditionalFormatting>
  <conditionalFormatting sqref="M4799">
    <cfRule type="containsText" dxfId="3983" priority="4153" operator="containsText" text="Complete">
      <formula>NOT(ISERROR(SEARCH("Complete",M4799)))</formula>
    </cfRule>
  </conditionalFormatting>
  <conditionalFormatting sqref="I4800">
    <cfRule type="cellIs" dxfId="3982" priority="4152" operator="greaterThan">
      <formula>2.35</formula>
    </cfRule>
  </conditionalFormatting>
  <conditionalFormatting sqref="J4800">
    <cfRule type="notContainsBlanks" dxfId="3981" priority="4151">
      <formula>LEN(TRIM(J4800))&gt;0</formula>
    </cfRule>
  </conditionalFormatting>
  <conditionalFormatting sqref="K4800">
    <cfRule type="notContainsBlanks" dxfId="3980" priority="4150">
      <formula>LEN(TRIM(K4800))&gt;0</formula>
    </cfRule>
  </conditionalFormatting>
  <conditionalFormatting sqref="M4800">
    <cfRule type="containsText" dxfId="3979" priority="4149" operator="containsText" text="Complete">
      <formula>NOT(ISERROR(SEARCH("Complete",M4800)))</formula>
    </cfRule>
  </conditionalFormatting>
  <conditionalFormatting sqref="I4801">
    <cfRule type="cellIs" dxfId="3978" priority="4148" operator="greaterThan">
      <formula>2.35</formula>
    </cfRule>
  </conditionalFormatting>
  <conditionalFormatting sqref="J4801">
    <cfRule type="notContainsBlanks" dxfId="3977" priority="4147">
      <formula>LEN(TRIM(J4801))&gt;0</formula>
    </cfRule>
  </conditionalFormatting>
  <conditionalFormatting sqref="K4801">
    <cfRule type="notContainsBlanks" dxfId="3976" priority="4146">
      <formula>LEN(TRIM(K4801))&gt;0</formula>
    </cfRule>
  </conditionalFormatting>
  <conditionalFormatting sqref="M4801">
    <cfRule type="containsText" dxfId="3975" priority="4145" operator="containsText" text="Complete">
      <formula>NOT(ISERROR(SEARCH("Complete",M4801)))</formula>
    </cfRule>
  </conditionalFormatting>
  <conditionalFormatting sqref="I4802">
    <cfRule type="cellIs" dxfId="3974" priority="4144" operator="greaterThan">
      <formula>2.35</formula>
    </cfRule>
  </conditionalFormatting>
  <conditionalFormatting sqref="J4802">
    <cfRule type="notContainsBlanks" dxfId="3973" priority="4143">
      <formula>LEN(TRIM(J4802))&gt;0</formula>
    </cfRule>
  </conditionalFormatting>
  <conditionalFormatting sqref="K4802">
    <cfRule type="notContainsBlanks" dxfId="3972" priority="4142">
      <formula>LEN(TRIM(K4802))&gt;0</formula>
    </cfRule>
  </conditionalFormatting>
  <conditionalFormatting sqref="M4802">
    <cfRule type="containsText" dxfId="3971" priority="4141" operator="containsText" text="Complete">
      <formula>NOT(ISERROR(SEARCH("Complete",M4802)))</formula>
    </cfRule>
  </conditionalFormatting>
  <conditionalFormatting sqref="I4803">
    <cfRule type="cellIs" dxfId="3970" priority="4140" operator="greaterThan">
      <formula>2.35</formula>
    </cfRule>
  </conditionalFormatting>
  <conditionalFormatting sqref="J4803">
    <cfRule type="notContainsBlanks" dxfId="3969" priority="4139">
      <formula>LEN(TRIM(J4803))&gt;0</formula>
    </cfRule>
  </conditionalFormatting>
  <conditionalFormatting sqref="K4803">
    <cfRule type="notContainsBlanks" dxfId="3968" priority="4138">
      <formula>LEN(TRIM(K4803))&gt;0</formula>
    </cfRule>
  </conditionalFormatting>
  <conditionalFormatting sqref="M4803">
    <cfRule type="containsText" dxfId="3967" priority="4137" operator="containsText" text="Complete">
      <formula>NOT(ISERROR(SEARCH("Complete",M4803)))</formula>
    </cfRule>
  </conditionalFormatting>
  <conditionalFormatting sqref="I4804">
    <cfRule type="cellIs" dxfId="3966" priority="4136" operator="greaterThan">
      <formula>2.35</formula>
    </cfRule>
  </conditionalFormatting>
  <conditionalFormatting sqref="J4804">
    <cfRule type="notContainsBlanks" dxfId="3965" priority="4135">
      <formula>LEN(TRIM(J4804))&gt;0</formula>
    </cfRule>
  </conditionalFormatting>
  <conditionalFormatting sqref="K4804">
    <cfRule type="notContainsBlanks" dxfId="3964" priority="4134">
      <formula>LEN(TRIM(K4804))&gt;0</formula>
    </cfRule>
  </conditionalFormatting>
  <conditionalFormatting sqref="M4804">
    <cfRule type="containsText" dxfId="3963" priority="4133" operator="containsText" text="Complete">
      <formula>NOT(ISERROR(SEARCH("Complete",M4804)))</formula>
    </cfRule>
  </conditionalFormatting>
  <conditionalFormatting sqref="I4805">
    <cfRule type="cellIs" dxfId="3962" priority="4132" operator="greaterThan">
      <formula>2.35</formula>
    </cfRule>
  </conditionalFormatting>
  <conditionalFormatting sqref="J4805">
    <cfRule type="notContainsBlanks" dxfId="3961" priority="4131">
      <formula>LEN(TRIM(J4805))&gt;0</formula>
    </cfRule>
  </conditionalFormatting>
  <conditionalFormatting sqref="K4805">
    <cfRule type="notContainsBlanks" dxfId="3960" priority="4130">
      <formula>LEN(TRIM(K4805))&gt;0</formula>
    </cfRule>
  </conditionalFormatting>
  <conditionalFormatting sqref="M4805">
    <cfRule type="containsText" dxfId="3959" priority="4129" operator="containsText" text="Complete">
      <formula>NOT(ISERROR(SEARCH("Complete",M4805)))</formula>
    </cfRule>
  </conditionalFormatting>
  <conditionalFormatting sqref="I4806">
    <cfRule type="cellIs" dxfId="3958" priority="4128" operator="greaterThan">
      <formula>2.35</formula>
    </cfRule>
  </conditionalFormatting>
  <conditionalFormatting sqref="J4806">
    <cfRule type="notContainsBlanks" dxfId="3957" priority="4127">
      <formula>LEN(TRIM(J4806))&gt;0</formula>
    </cfRule>
  </conditionalFormatting>
  <conditionalFormatting sqref="K4806">
    <cfRule type="notContainsBlanks" dxfId="3956" priority="4126">
      <formula>LEN(TRIM(K4806))&gt;0</formula>
    </cfRule>
  </conditionalFormatting>
  <conditionalFormatting sqref="M4806">
    <cfRule type="containsText" dxfId="3955" priority="4125" operator="containsText" text="Complete">
      <formula>NOT(ISERROR(SEARCH("Complete",M4806)))</formula>
    </cfRule>
  </conditionalFormatting>
  <conditionalFormatting sqref="I4807">
    <cfRule type="cellIs" dxfId="3954" priority="4124" operator="greaterThan">
      <formula>2.35</formula>
    </cfRule>
  </conditionalFormatting>
  <conditionalFormatting sqref="J4807">
    <cfRule type="notContainsBlanks" dxfId="3953" priority="4123">
      <formula>LEN(TRIM(J4807))&gt;0</formula>
    </cfRule>
  </conditionalFormatting>
  <conditionalFormatting sqref="K4807">
    <cfRule type="notContainsBlanks" dxfId="3952" priority="4122">
      <formula>LEN(TRIM(K4807))&gt;0</formula>
    </cfRule>
  </conditionalFormatting>
  <conditionalFormatting sqref="M4807">
    <cfRule type="containsText" dxfId="3951" priority="4121" operator="containsText" text="Complete">
      <formula>NOT(ISERROR(SEARCH("Complete",M4807)))</formula>
    </cfRule>
  </conditionalFormatting>
  <conditionalFormatting sqref="I4808">
    <cfRule type="cellIs" dxfId="3950" priority="4120" operator="greaterThan">
      <formula>2.35</formula>
    </cfRule>
  </conditionalFormatting>
  <conditionalFormatting sqref="J4808">
    <cfRule type="notContainsBlanks" dxfId="3949" priority="4119">
      <formula>LEN(TRIM(J4808))&gt;0</formula>
    </cfRule>
  </conditionalFormatting>
  <conditionalFormatting sqref="K4808">
    <cfRule type="notContainsBlanks" dxfId="3948" priority="4118">
      <formula>LEN(TRIM(K4808))&gt;0</formula>
    </cfRule>
  </conditionalFormatting>
  <conditionalFormatting sqref="M4808">
    <cfRule type="containsText" dxfId="3947" priority="4117" operator="containsText" text="Complete">
      <formula>NOT(ISERROR(SEARCH("Complete",M4808)))</formula>
    </cfRule>
  </conditionalFormatting>
  <conditionalFormatting sqref="I4809">
    <cfRule type="cellIs" dxfId="3946" priority="4116" operator="greaterThan">
      <formula>2.35</formula>
    </cfRule>
  </conditionalFormatting>
  <conditionalFormatting sqref="J4809">
    <cfRule type="notContainsBlanks" dxfId="3945" priority="4115">
      <formula>LEN(TRIM(J4809))&gt;0</formula>
    </cfRule>
  </conditionalFormatting>
  <conditionalFormatting sqref="K4809">
    <cfRule type="notContainsBlanks" dxfId="3944" priority="4114">
      <formula>LEN(TRIM(K4809))&gt;0</formula>
    </cfRule>
  </conditionalFormatting>
  <conditionalFormatting sqref="M4809">
    <cfRule type="containsText" dxfId="3943" priority="4113" operator="containsText" text="Complete">
      <formula>NOT(ISERROR(SEARCH("Complete",M4809)))</formula>
    </cfRule>
  </conditionalFormatting>
  <conditionalFormatting sqref="I4810">
    <cfRule type="cellIs" dxfId="3942" priority="4112" operator="greaterThan">
      <formula>2.35</formula>
    </cfRule>
  </conditionalFormatting>
  <conditionalFormatting sqref="J4810">
    <cfRule type="notContainsBlanks" dxfId="3941" priority="4111">
      <formula>LEN(TRIM(J4810))&gt;0</formula>
    </cfRule>
  </conditionalFormatting>
  <conditionalFormatting sqref="K4810">
    <cfRule type="notContainsBlanks" dxfId="3940" priority="4110">
      <formula>LEN(TRIM(K4810))&gt;0</formula>
    </cfRule>
  </conditionalFormatting>
  <conditionalFormatting sqref="M4810">
    <cfRule type="containsText" dxfId="3939" priority="4109" operator="containsText" text="Complete">
      <formula>NOT(ISERROR(SEARCH("Complete",M4810)))</formula>
    </cfRule>
  </conditionalFormatting>
  <conditionalFormatting sqref="I4811">
    <cfRule type="cellIs" dxfId="3938" priority="4108" operator="greaterThan">
      <formula>2.35</formula>
    </cfRule>
  </conditionalFormatting>
  <conditionalFormatting sqref="J4811">
    <cfRule type="notContainsBlanks" dxfId="3937" priority="4107">
      <formula>LEN(TRIM(J4811))&gt;0</formula>
    </cfRule>
  </conditionalFormatting>
  <conditionalFormatting sqref="K4811">
    <cfRule type="notContainsBlanks" dxfId="3936" priority="4106">
      <formula>LEN(TRIM(K4811))&gt;0</formula>
    </cfRule>
  </conditionalFormatting>
  <conditionalFormatting sqref="M4811">
    <cfRule type="containsText" dxfId="3935" priority="4105" operator="containsText" text="Complete">
      <formula>NOT(ISERROR(SEARCH("Complete",M4811)))</formula>
    </cfRule>
  </conditionalFormatting>
  <conditionalFormatting sqref="I4812">
    <cfRule type="cellIs" dxfId="3934" priority="4104" operator="greaterThan">
      <formula>2.35</formula>
    </cfRule>
  </conditionalFormatting>
  <conditionalFormatting sqref="J4812">
    <cfRule type="notContainsBlanks" dxfId="3933" priority="4103">
      <formula>LEN(TRIM(J4812))&gt;0</formula>
    </cfRule>
  </conditionalFormatting>
  <conditionalFormatting sqref="K4812">
    <cfRule type="notContainsBlanks" dxfId="3932" priority="4102">
      <formula>LEN(TRIM(K4812))&gt;0</formula>
    </cfRule>
  </conditionalFormatting>
  <conditionalFormatting sqref="M4812">
    <cfRule type="containsText" dxfId="3931" priority="4101" operator="containsText" text="Complete">
      <formula>NOT(ISERROR(SEARCH("Complete",M4812)))</formula>
    </cfRule>
  </conditionalFormatting>
  <conditionalFormatting sqref="I4813">
    <cfRule type="cellIs" dxfId="3930" priority="4100" operator="greaterThan">
      <formula>2.35</formula>
    </cfRule>
  </conditionalFormatting>
  <conditionalFormatting sqref="J4813">
    <cfRule type="notContainsBlanks" dxfId="3929" priority="4099">
      <formula>LEN(TRIM(J4813))&gt;0</formula>
    </cfRule>
  </conditionalFormatting>
  <conditionalFormatting sqref="K4813">
    <cfRule type="notContainsBlanks" dxfId="3928" priority="4098">
      <formula>LEN(TRIM(K4813))&gt;0</formula>
    </cfRule>
  </conditionalFormatting>
  <conditionalFormatting sqref="M4813">
    <cfRule type="containsText" dxfId="3927" priority="4097" operator="containsText" text="Complete">
      <formula>NOT(ISERROR(SEARCH("Complete",M4813)))</formula>
    </cfRule>
  </conditionalFormatting>
  <conditionalFormatting sqref="I4814">
    <cfRule type="cellIs" dxfId="3926" priority="4096" operator="greaterThan">
      <formula>2.35</formula>
    </cfRule>
  </conditionalFormatting>
  <conditionalFormatting sqref="J4814">
    <cfRule type="notContainsBlanks" dxfId="3925" priority="4095">
      <formula>LEN(TRIM(J4814))&gt;0</formula>
    </cfRule>
  </conditionalFormatting>
  <conditionalFormatting sqref="K4814">
    <cfRule type="notContainsBlanks" dxfId="3924" priority="4094">
      <formula>LEN(TRIM(K4814))&gt;0</formula>
    </cfRule>
  </conditionalFormatting>
  <conditionalFormatting sqref="M4814">
    <cfRule type="containsText" dxfId="3923" priority="4093" operator="containsText" text="Complete">
      <formula>NOT(ISERROR(SEARCH("Complete",M4814)))</formula>
    </cfRule>
  </conditionalFormatting>
  <conditionalFormatting sqref="I4815">
    <cfRule type="cellIs" dxfId="3922" priority="4088" operator="greaterThan">
      <formula>2.35</formula>
    </cfRule>
  </conditionalFormatting>
  <conditionalFormatting sqref="J4815">
    <cfRule type="notContainsBlanks" dxfId="3921" priority="4087">
      <formula>LEN(TRIM(J4815))&gt;0</formula>
    </cfRule>
  </conditionalFormatting>
  <conditionalFormatting sqref="K4815">
    <cfRule type="notContainsBlanks" dxfId="3920" priority="4086">
      <formula>LEN(TRIM(K4815))&gt;0</formula>
    </cfRule>
  </conditionalFormatting>
  <conditionalFormatting sqref="M4815">
    <cfRule type="containsText" dxfId="3919" priority="4085" operator="containsText" text="Complete">
      <formula>NOT(ISERROR(SEARCH("Complete",M4815)))</formula>
    </cfRule>
  </conditionalFormatting>
  <conditionalFormatting sqref="I4816">
    <cfRule type="cellIs" dxfId="3918" priority="4084" operator="greaterThan">
      <formula>2.35</formula>
    </cfRule>
  </conditionalFormatting>
  <conditionalFormatting sqref="J4816">
    <cfRule type="notContainsBlanks" dxfId="3917" priority="4083">
      <formula>LEN(TRIM(J4816))&gt;0</formula>
    </cfRule>
  </conditionalFormatting>
  <conditionalFormatting sqref="K4816">
    <cfRule type="notContainsBlanks" dxfId="3916" priority="4082">
      <formula>LEN(TRIM(K4816))&gt;0</formula>
    </cfRule>
  </conditionalFormatting>
  <conditionalFormatting sqref="M4816">
    <cfRule type="containsText" dxfId="3915" priority="4081" operator="containsText" text="Complete">
      <formula>NOT(ISERROR(SEARCH("Complete",M4816)))</formula>
    </cfRule>
  </conditionalFormatting>
  <conditionalFormatting sqref="I4817">
    <cfRule type="cellIs" dxfId="3914" priority="4080" operator="greaterThan">
      <formula>2.35</formula>
    </cfRule>
  </conditionalFormatting>
  <conditionalFormatting sqref="J4817">
    <cfRule type="notContainsBlanks" dxfId="3913" priority="4079">
      <formula>LEN(TRIM(J4817))&gt;0</formula>
    </cfRule>
  </conditionalFormatting>
  <conditionalFormatting sqref="K4817">
    <cfRule type="notContainsBlanks" dxfId="3912" priority="4078">
      <formula>LEN(TRIM(K4817))&gt;0</formula>
    </cfRule>
  </conditionalFormatting>
  <conditionalFormatting sqref="M4817">
    <cfRule type="containsText" dxfId="3911" priority="4077" operator="containsText" text="Complete">
      <formula>NOT(ISERROR(SEARCH("Complete",M4817)))</formula>
    </cfRule>
  </conditionalFormatting>
  <conditionalFormatting sqref="I4818">
    <cfRule type="cellIs" dxfId="3910" priority="4076" operator="greaterThan">
      <formula>2.35</formula>
    </cfRule>
  </conditionalFormatting>
  <conditionalFormatting sqref="J4818">
    <cfRule type="notContainsBlanks" dxfId="3909" priority="4075">
      <formula>LEN(TRIM(J4818))&gt;0</formula>
    </cfRule>
  </conditionalFormatting>
  <conditionalFormatting sqref="K4818">
    <cfRule type="notContainsBlanks" dxfId="3908" priority="4074">
      <formula>LEN(TRIM(K4818))&gt;0</formula>
    </cfRule>
  </conditionalFormatting>
  <conditionalFormatting sqref="M4818">
    <cfRule type="containsText" dxfId="3907" priority="4073" operator="containsText" text="Complete">
      <formula>NOT(ISERROR(SEARCH("Complete",M4818)))</formula>
    </cfRule>
  </conditionalFormatting>
  <conditionalFormatting sqref="I4819">
    <cfRule type="cellIs" dxfId="3906" priority="4072" operator="greaterThan">
      <formula>2.35</formula>
    </cfRule>
  </conditionalFormatting>
  <conditionalFormatting sqref="J4819">
    <cfRule type="notContainsBlanks" dxfId="3905" priority="4071">
      <formula>LEN(TRIM(J4819))&gt;0</formula>
    </cfRule>
  </conditionalFormatting>
  <conditionalFormatting sqref="K4819">
    <cfRule type="notContainsBlanks" dxfId="3904" priority="4070">
      <formula>LEN(TRIM(K4819))&gt;0</formula>
    </cfRule>
  </conditionalFormatting>
  <conditionalFormatting sqref="M4819">
    <cfRule type="containsText" dxfId="3903" priority="4069" operator="containsText" text="Complete">
      <formula>NOT(ISERROR(SEARCH("Complete",M4819)))</formula>
    </cfRule>
  </conditionalFormatting>
  <conditionalFormatting sqref="I4820">
    <cfRule type="cellIs" dxfId="3902" priority="4068" operator="greaterThan">
      <formula>2.35</formula>
    </cfRule>
  </conditionalFormatting>
  <conditionalFormatting sqref="J4820">
    <cfRule type="notContainsBlanks" dxfId="3901" priority="4067">
      <formula>LEN(TRIM(J4820))&gt;0</formula>
    </cfRule>
  </conditionalFormatting>
  <conditionalFormatting sqref="K4820">
    <cfRule type="notContainsBlanks" dxfId="3900" priority="4066">
      <formula>LEN(TRIM(K4820))&gt;0</formula>
    </cfRule>
  </conditionalFormatting>
  <conditionalFormatting sqref="M4820">
    <cfRule type="containsText" dxfId="3899" priority="4065" operator="containsText" text="Complete">
      <formula>NOT(ISERROR(SEARCH("Complete",M4820)))</formula>
    </cfRule>
  </conditionalFormatting>
  <conditionalFormatting sqref="I4821">
    <cfRule type="cellIs" dxfId="3898" priority="4064" operator="greaterThan">
      <formula>2.35</formula>
    </cfRule>
  </conditionalFormatting>
  <conditionalFormatting sqref="J4821">
    <cfRule type="notContainsBlanks" dxfId="3897" priority="4063">
      <formula>LEN(TRIM(J4821))&gt;0</formula>
    </cfRule>
  </conditionalFormatting>
  <conditionalFormatting sqref="K4821">
    <cfRule type="notContainsBlanks" dxfId="3896" priority="4062">
      <formula>LEN(TRIM(K4821))&gt;0</formula>
    </cfRule>
  </conditionalFormatting>
  <conditionalFormatting sqref="M4821">
    <cfRule type="containsText" dxfId="3895" priority="4061" operator="containsText" text="Complete">
      <formula>NOT(ISERROR(SEARCH("Complete",M4821)))</formula>
    </cfRule>
  </conditionalFormatting>
  <conditionalFormatting sqref="I4822">
    <cfRule type="cellIs" dxfId="3894" priority="4060" operator="greaterThan">
      <formula>2.35</formula>
    </cfRule>
  </conditionalFormatting>
  <conditionalFormatting sqref="J4822">
    <cfRule type="notContainsBlanks" dxfId="3893" priority="4059">
      <formula>LEN(TRIM(J4822))&gt;0</formula>
    </cfRule>
  </conditionalFormatting>
  <conditionalFormatting sqref="K4822">
    <cfRule type="notContainsBlanks" dxfId="3892" priority="4058">
      <formula>LEN(TRIM(K4822))&gt;0</formula>
    </cfRule>
  </conditionalFormatting>
  <conditionalFormatting sqref="M4822">
    <cfRule type="containsText" dxfId="3891" priority="4057" operator="containsText" text="Complete">
      <formula>NOT(ISERROR(SEARCH("Complete",M4822)))</formula>
    </cfRule>
  </conditionalFormatting>
  <conditionalFormatting sqref="I4823">
    <cfRule type="cellIs" dxfId="3890" priority="4056" operator="greaterThan">
      <formula>2.35</formula>
    </cfRule>
  </conditionalFormatting>
  <conditionalFormatting sqref="J4823">
    <cfRule type="notContainsBlanks" dxfId="3889" priority="4055">
      <formula>LEN(TRIM(J4823))&gt;0</formula>
    </cfRule>
  </conditionalFormatting>
  <conditionalFormatting sqref="K4823">
    <cfRule type="notContainsBlanks" dxfId="3888" priority="4054">
      <formula>LEN(TRIM(K4823))&gt;0</formula>
    </cfRule>
  </conditionalFormatting>
  <conditionalFormatting sqref="M4823">
    <cfRule type="containsText" dxfId="3887" priority="4053" operator="containsText" text="Complete">
      <formula>NOT(ISERROR(SEARCH("Complete",M4823)))</formula>
    </cfRule>
  </conditionalFormatting>
  <conditionalFormatting sqref="I4824">
    <cfRule type="cellIs" dxfId="3886" priority="4052" operator="greaterThan">
      <formula>2.35</formula>
    </cfRule>
  </conditionalFormatting>
  <conditionalFormatting sqref="J4824">
    <cfRule type="notContainsBlanks" dxfId="3885" priority="4051">
      <formula>LEN(TRIM(J4824))&gt;0</formula>
    </cfRule>
  </conditionalFormatting>
  <conditionalFormatting sqref="K4824">
    <cfRule type="notContainsBlanks" dxfId="3884" priority="4050">
      <formula>LEN(TRIM(K4824))&gt;0</formula>
    </cfRule>
  </conditionalFormatting>
  <conditionalFormatting sqref="M4824">
    <cfRule type="containsText" dxfId="3883" priority="4049" operator="containsText" text="Complete">
      <formula>NOT(ISERROR(SEARCH("Complete",M4824)))</formula>
    </cfRule>
  </conditionalFormatting>
  <conditionalFormatting sqref="I4825">
    <cfRule type="cellIs" dxfId="3882" priority="4048" operator="greaterThan">
      <formula>2.35</formula>
    </cfRule>
  </conditionalFormatting>
  <conditionalFormatting sqref="J4825">
    <cfRule type="notContainsBlanks" dxfId="3881" priority="4047">
      <formula>LEN(TRIM(J4825))&gt;0</formula>
    </cfRule>
  </conditionalFormatting>
  <conditionalFormatting sqref="K4825">
    <cfRule type="notContainsBlanks" dxfId="3880" priority="4046">
      <formula>LEN(TRIM(K4825))&gt;0</formula>
    </cfRule>
  </conditionalFormatting>
  <conditionalFormatting sqref="M4825">
    <cfRule type="containsText" dxfId="3879" priority="4045" operator="containsText" text="Complete">
      <formula>NOT(ISERROR(SEARCH("Complete",M4825)))</formula>
    </cfRule>
  </conditionalFormatting>
  <conditionalFormatting sqref="I4826">
    <cfRule type="cellIs" dxfId="3878" priority="4044" operator="greaterThan">
      <formula>2.35</formula>
    </cfRule>
  </conditionalFormatting>
  <conditionalFormatting sqref="J4826">
    <cfRule type="notContainsBlanks" dxfId="3877" priority="4043">
      <formula>LEN(TRIM(J4826))&gt;0</formula>
    </cfRule>
  </conditionalFormatting>
  <conditionalFormatting sqref="K4826">
    <cfRule type="notContainsBlanks" dxfId="3876" priority="4042">
      <formula>LEN(TRIM(K4826))&gt;0</formula>
    </cfRule>
  </conditionalFormatting>
  <conditionalFormatting sqref="M4826">
    <cfRule type="containsText" dxfId="3875" priority="4041" operator="containsText" text="Complete">
      <formula>NOT(ISERROR(SEARCH("Complete",M4826)))</formula>
    </cfRule>
  </conditionalFormatting>
  <conditionalFormatting sqref="I4827">
    <cfRule type="cellIs" dxfId="3874" priority="4040" operator="greaterThan">
      <formula>2.35</formula>
    </cfRule>
  </conditionalFormatting>
  <conditionalFormatting sqref="J4827">
    <cfRule type="notContainsBlanks" dxfId="3873" priority="4039">
      <formula>LEN(TRIM(J4827))&gt;0</formula>
    </cfRule>
  </conditionalFormatting>
  <conditionalFormatting sqref="K4827">
    <cfRule type="notContainsBlanks" dxfId="3872" priority="4038">
      <formula>LEN(TRIM(K4827))&gt;0</formula>
    </cfRule>
  </conditionalFormatting>
  <conditionalFormatting sqref="M4827">
    <cfRule type="containsText" dxfId="3871" priority="4037" operator="containsText" text="Complete">
      <formula>NOT(ISERROR(SEARCH("Complete",M4827)))</formula>
    </cfRule>
  </conditionalFormatting>
  <conditionalFormatting sqref="I4828">
    <cfRule type="cellIs" dxfId="3870" priority="4036" operator="greaterThan">
      <formula>2.35</formula>
    </cfRule>
  </conditionalFormatting>
  <conditionalFormatting sqref="J4828">
    <cfRule type="notContainsBlanks" dxfId="3869" priority="4035">
      <formula>LEN(TRIM(J4828))&gt;0</formula>
    </cfRule>
  </conditionalFormatting>
  <conditionalFormatting sqref="K4828">
    <cfRule type="notContainsBlanks" dxfId="3868" priority="4034">
      <formula>LEN(TRIM(K4828))&gt;0</formula>
    </cfRule>
  </conditionalFormatting>
  <conditionalFormatting sqref="M4828">
    <cfRule type="containsText" dxfId="3867" priority="4033" operator="containsText" text="Complete">
      <formula>NOT(ISERROR(SEARCH("Complete",M4828)))</formula>
    </cfRule>
  </conditionalFormatting>
  <conditionalFormatting sqref="I4829">
    <cfRule type="cellIs" dxfId="3866" priority="4032" operator="greaterThan">
      <formula>2.35</formula>
    </cfRule>
  </conditionalFormatting>
  <conditionalFormatting sqref="J4829">
    <cfRule type="notContainsBlanks" dxfId="3865" priority="4031">
      <formula>LEN(TRIM(J4829))&gt;0</formula>
    </cfRule>
  </conditionalFormatting>
  <conditionalFormatting sqref="K4829">
    <cfRule type="notContainsBlanks" dxfId="3864" priority="4030">
      <formula>LEN(TRIM(K4829))&gt;0</formula>
    </cfRule>
  </conditionalFormatting>
  <conditionalFormatting sqref="M4829">
    <cfRule type="containsText" dxfId="3863" priority="4029" operator="containsText" text="Complete">
      <formula>NOT(ISERROR(SEARCH("Complete",M4829)))</formula>
    </cfRule>
  </conditionalFormatting>
  <conditionalFormatting sqref="I4830">
    <cfRule type="cellIs" dxfId="3862" priority="4028" operator="greaterThan">
      <formula>2.35</formula>
    </cfRule>
  </conditionalFormatting>
  <conditionalFormatting sqref="J4830">
    <cfRule type="notContainsBlanks" dxfId="3861" priority="4027">
      <formula>LEN(TRIM(J4830))&gt;0</formula>
    </cfRule>
  </conditionalFormatting>
  <conditionalFormatting sqref="K4830">
    <cfRule type="notContainsBlanks" dxfId="3860" priority="4026">
      <formula>LEN(TRIM(K4830))&gt;0</formula>
    </cfRule>
  </conditionalFormatting>
  <conditionalFormatting sqref="M4830">
    <cfRule type="containsText" dxfId="3859" priority="4025" operator="containsText" text="Complete">
      <formula>NOT(ISERROR(SEARCH("Complete",M4830)))</formula>
    </cfRule>
  </conditionalFormatting>
  <conditionalFormatting sqref="I4831">
    <cfRule type="cellIs" dxfId="3858" priority="4024" operator="greaterThan">
      <formula>2.35</formula>
    </cfRule>
  </conditionalFormatting>
  <conditionalFormatting sqref="J4831">
    <cfRule type="notContainsBlanks" dxfId="3857" priority="4023">
      <formula>LEN(TRIM(J4831))&gt;0</formula>
    </cfRule>
  </conditionalFormatting>
  <conditionalFormatting sqref="K4831">
    <cfRule type="notContainsBlanks" dxfId="3856" priority="4022">
      <formula>LEN(TRIM(K4831))&gt;0</formula>
    </cfRule>
  </conditionalFormatting>
  <conditionalFormatting sqref="M4831">
    <cfRule type="containsText" dxfId="3855" priority="4021" operator="containsText" text="Complete">
      <formula>NOT(ISERROR(SEARCH("Complete",M4831)))</formula>
    </cfRule>
  </conditionalFormatting>
  <conditionalFormatting sqref="I4832">
    <cfRule type="cellIs" dxfId="3854" priority="4020" operator="greaterThan">
      <formula>2.35</formula>
    </cfRule>
  </conditionalFormatting>
  <conditionalFormatting sqref="J4832">
    <cfRule type="notContainsBlanks" dxfId="3853" priority="4019">
      <formula>LEN(TRIM(J4832))&gt;0</formula>
    </cfRule>
  </conditionalFormatting>
  <conditionalFormatting sqref="K4832">
    <cfRule type="notContainsBlanks" dxfId="3852" priority="4018">
      <formula>LEN(TRIM(K4832))&gt;0</formula>
    </cfRule>
  </conditionalFormatting>
  <conditionalFormatting sqref="M4832">
    <cfRule type="containsText" dxfId="3851" priority="4017" operator="containsText" text="Complete">
      <formula>NOT(ISERROR(SEARCH("Complete",M4832)))</formula>
    </cfRule>
  </conditionalFormatting>
  <conditionalFormatting sqref="I4833">
    <cfRule type="cellIs" dxfId="3850" priority="4016" operator="greaterThan">
      <formula>2.35</formula>
    </cfRule>
  </conditionalFormatting>
  <conditionalFormatting sqref="J4833">
    <cfRule type="notContainsBlanks" dxfId="3849" priority="4015">
      <formula>LEN(TRIM(J4833))&gt;0</formula>
    </cfRule>
  </conditionalFormatting>
  <conditionalFormatting sqref="K4833">
    <cfRule type="notContainsBlanks" dxfId="3848" priority="4014">
      <formula>LEN(TRIM(K4833))&gt;0</formula>
    </cfRule>
  </conditionalFormatting>
  <conditionalFormatting sqref="M4833">
    <cfRule type="containsText" dxfId="3847" priority="4013" operator="containsText" text="Complete">
      <formula>NOT(ISERROR(SEARCH("Complete",M4833)))</formula>
    </cfRule>
  </conditionalFormatting>
  <conditionalFormatting sqref="I4834">
    <cfRule type="cellIs" dxfId="3846" priority="4012" operator="greaterThan">
      <formula>2.35</formula>
    </cfRule>
  </conditionalFormatting>
  <conditionalFormatting sqref="J4834">
    <cfRule type="notContainsBlanks" dxfId="3845" priority="4011">
      <formula>LEN(TRIM(J4834))&gt;0</formula>
    </cfRule>
  </conditionalFormatting>
  <conditionalFormatting sqref="K4834">
    <cfRule type="notContainsBlanks" dxfId="3844" priority="4010">
      <formula>LEN(TRIM(K4834))&gt;0</formula>
    </cfRule>
  </conditionalFormatting>
  <conditionalFormatting sqref="M4834">
    <cfRule type="containsText" dxfId="3843" priority="4009" operator="containsText" text="Complete">
      <formula>NOT(ISERROR(SEARCH("Complete",M4834)))</formula>
    </cfRule>
  </conditionalFormatting>
  <conditionalFormatting sqref="I4835">
    <cfRule type="cellIs" dxfId="3842" priority="4008" operator="greaterThan">
      <formula>2.35</formula>
    </cfRule>
  </conditionalFormatting>
  <conditionalFormatting sqref="J4835">
    <cfRule type="notContainsBlanks" dxfId="3841" priority="4007">
      <formula>LEN(TRIM(J4835))&gt;0</formula>
    </cfRule>
  </conditionalFormatting>
  <conditionalFormatting sqref="K4835">
    <cfRule type="notContainsBlanks" dxfId="3840" priority="4006">
      <formula>LEN(TRIM(K4835))&gt;0</formula>
    </cfRule>
  </conditionalFormatting>
  <conditionalFormatting sqref="M4835">
    <cfRule type="containsText" dxfId="3839" priority="4005" operator="containsText" text="Complete">
      <formula>NOT(ISERROR(SEARCH("Complete",M4835)))</formula>
    </cfRule>
  </conditionalFormatting>
  <conditionalFormatting sqref="I4836">
    <cfRule type="cellIs" dxfId="3838" priority="4004" operator="greaterThan">
      <formula>2.35</formula>
    </cfRule>
  </conditionalFormatting>
  <conditionalFormatting sqref="J4836">
    <cfRule type="notContainsBlanks" dxfId="3837" priority="4003">
      <formula>LEN(TRIM(J4836))&gt;0</formula>
    </cfRule>
  </conditionalFormatting>
  <conditionalFormatting sqref="K4836">
    <cfRule type="notContainsBlanks" dxfId="3836" priority="4002">
      <formula>LEN(TRIM(K4836))&gt;0</formula>
    </cfRule>
  </conditionalFormatting>
  <conditionalFormatting sqref="M4836">
    <cfRule type="containsText" dxfId="3835" priority="4001" operator="containsText" text="Complete">
      <formula>NOT(ISERROR(SEARCH("Complete",M4836)))</formula>
    </cfRule>
  </conditionalFormatting>
  <conditionalFormatting sqref="I4837">
    <cfRule type="cellIs" dxfId="3834" priority="4000" operator="greaterThan">
      <formula>2.35</formula>
    </cfRule>
  </conditionalFormatting>
  <conditionalFormatting sqref="J4837">
    <cfRule type="notContainsBlanks" dxfId="3833" priority="3999">
      <formula>LEN(TRIM(J4837))&gt;0</formula>
    </cfRule>
  </conditionalFormatting>
  <conditionalFormatting sqref="K4837">
    <cfRule type="notContainsBlanks" dxfId="3832" priority="3998">
      <formula>LEN(TRIM(K4837))&gt;0</formula>
    </cfRule>
  </conditionalFormatting>
  <conditionalFormatting sqref="M4837">
    <cfRule type="containsText" dxfId="3831" priority="3997" operator="containsText" text="Complete">
      <formula>NOT(ISERROR(SEARCH("Complete",M4837)))</formula>
    </cfRule>
  </conditionalFormatting>
  <conditionalFormatting sqref="I4838">
    <cfRule type="cellIs" dxfId="3830" priority="3996" operator="greaterThan">
      <formula>2.35</formula>
    </cfRule>
  </conditionalFormatting>
  <conditionalFormatting sqref="J4838">
    <cfRule type="notContainsBlanks" dxfId="3829" priority="3995">
      <formula>LEN(TRIM(J4838))&gt;0</formula>
    </cfRule>
  </conditionalFormatting>
  <conditionalFormatting sqref="K4838">
    <cfRule type="notContainsBlanks" dxfId="3828" priority="3994">
      <formula>LEN(TRIM(K4838))&gt;0</formula>
    </cfRule>
  </conditionalFormatting>
  <conditionalFormatting sqref="M4838">
    <cfRule type="containsText" dxfId="3827" priority="3993" operator="containsText" text="Complete">
      <formula>NOT(ISERROR(SEARCH("Complete",M4838)))</formula>
    </cfRule>
  </conditionalFormatting>
  <conditionalFormatting sqref="I4839">
    <cfRule type="cellIs" dxfId="3826" priority="3992" operator="greaterThan">
      <formula>2.35</formula>
    </cfRule>
  </conditionalFormatting>
  <conditionalFormatting sqref="J4839">
    <cfRule type="notContainsBlanks" dxfId="3825" priority="3991">
      <formula>LEN(TRIM(J4839))&gt;0</formula>
    </cfRule>
  </conditionalFormatting>
  <conditionalFormatting sqref="K4839">
    <cfRule type="notContainsBlanks" dxfId="3824" priority="3990">
      <formula>LEN(TRIM(K4839))&gt;0</formula>
    </cfRule>
  </conditionalFormatting>
  <conditionalFormatting sqref="M4839">
    <cfRule type="containsText" dxfId="3823" priority="3989" operator="containsText" text="Complete">
      <formula>NOT(ISERROR(SEARCH("Complete",M4839)))</formula>
    </cfRule>
  </conditionalFormatting>
  <conditionalFormatting sqref="I4840">
    <cfRule type="cellIs" dxfId="3822" priority="3988" operator="greaterThan">
      <formula>2.35</formula>
    </cfRule>
  </conditionalFormatting>
  <conditionalFormatting sqref="J4840">
    <cfRule type="notContainsBlanks" dxfId="3821" priority="3987">
      <formula>LEN(TRIM(J4840))&gt;0</formula>
    </cfRule>
  </conditionalFormatting>
  <conditionalFormatting sqref="K4840">
    <cfRule type="notContainsBlanks" dxfId="3820" priority="3986">
      <formula>LEN(TRIM(K4840))&gt;0</formula>
    </cfRule>
  </conditionalFormatting>
  <conditionalFormatting sqref="M4840">
    <cfRule type="containsText" dxfId="3819" priority="3985" operator="containsText" text="Complete">
      <formula>NOT(ISERROR(SEARCH("Complete",M4840)))</formula>
    </cfRule>
  </conditionalFormatting>
  <conditionalFormatting sqref="I4841">
    <cfRule type="cellIs" dxfId="3818" priority="3984" operator="greaterThan">
      <formula>2.35</formula>
    </cfRule>
  </conditionalFormatting>
  <conditionalFormatting sqref="J4841">
    <cfRule type="notContainsBlanks" dxfId="3817" priority="3983">
      <formula>LEN(TRIM(J4841))&gt;0</formula>
    </cfRule>
  </conditionalFormatting>
  <conditionalFormatting sqref="K4841">
    <cfRule type="notContainsBlanks" dxfId="3816" priority="3982">
      <formula>LEN(TRIM(K4841))&gt;0</formula>
    </cfRule>
  </conditionalFormatting>
  <conditionalFormatting sqref="M4841">
    <cfRule type="containsText" dxfId="3815" priority="3981" operator="containsText" text="Complete">
      <formula>NOT(ISERROR(SEARCH("Complete",M4841)))</formula>
    </cfRule>
  </conditionalFormatting>
  <conditionalFormatting sqref="I4842">
    <cfRule type="cellIs" dxfId="3814" priority="3980" operator="greaterThan">
      <formula>2.35</formula>
    </cfRule>
  </conditionalFormatting>
  <conditionalFormatting sqref="J4842">
    <cfRule type="notContainsBlanks" dxfId="3813" priority="3979">
      <formula>LEN(TRIM(J4842))&gt;0</formula>
    </cfRule>
  </conditionalFormatting>
  <conditionalFormatting sqref="K4842">
    <cfRule type="notContainsBlanks" dxfId="3812" priority="3978">
      <formula>LEN(TRIM(K4842))&gt;0</formula>
    </cfRule>
  </conditionalFormatting>
  <conditionalFormatting sqref="M4842">
    <cfRule type="containsText" dxfId="3811" priority="3977" operator="containsText" text="Complete">
      <formula>NOT(ISERROR(SEARCH("Complete",M4842)))</formula>
    </cfRule>
  </conditionalFormatting>
  <conditionalFormatting sqref="I4843">
    <cfRule type="cellIs" dxfId="3810" priority="3976" operator="greaterThan">
      <formula>2.35</formula>
    </cfRule>
  </conditionalFormatting>
  <conditionalFormatting sqref="J4843">
    <cfRule type="notContainsBlanks" dxfId="3809" priority="3975">
      <formula>LEN(TRIM(J4843))&gt;0</formula>
    </cfRule>
  </conditionalFormatting>
  <conditionalFormatting sqref="K4843">
    <cfRule type="notContainsBlanks" dxfId="3808" priority="3974">
      <formula>LEN(TRIM(K4843))&gt;0</formula>
    </cfRule>
  </conditionalFormatting>
  <conditionalFormatting sqref="M4843">
    <cfRule type="containsText" dxfId="3807" priority="3973" operator="containsText" text="Complete">
      <formula>NOT(ISERROR(SEARCH("Complete",M4843)))</formula>
    </cfRule>
  </conditionalFormatting>
  <conditionalFormatting sqref="I4844">
    <cfRule type="cellIs" dxfId="3806" priority="3972" operator="greaterThan">
      <formula>2.35</formula>
    </cfRule>
  </conditionalFormatting>
  <conditionalFormatting sqref="J4844">
    <cfRule type="notContainsBlanks" dxfId="3805" priority="3971">
      <formula>LEN(TRIM(J4844))&gt;0</formula>
    </cfRule>
  </conditionalFormatting>
  <conditionalFormatting sqref="K4844">
    <cfRule type="notContainsBlanks" dxfId="3804" priority="3970">
      <formula>LEN(TRIM(K4844))&gt;0</formula>
    </cfRule>
  </conditionalFormatting>
  <conditionalFormatting sqref="M4844">
    <cfRule type="containsText" dxfId="3803" priority="3969" operator="containsText" text="Complete">
      <formula>NOT(ISERROR(SEARCH("Complete",M4844)))</formula>
    </cfRule>
  </conditionalFormatting>
  <conditionalFormatting sqref="I4845">
    <cfRule type="cellIs" dxfId="3802" priority="3968" operator="greaterThan">
      <formula>2.35</formula>
    </cfRule>
  </conditionalFormatting>
  <conditionalFormatting sqref="J4845">
    <cfRule type="notContainsBlanks" dxfId="3801" priority="3967">
      <formula>LEN(TRIM(J4845))&gt;0</formula>
    </cfRule>
  </conditionalFormatting>
  <conditionalFormatting sqref="K4845">
    <cfRule type="notContainsBlanks" dxfId="3800" priority="3966">
      <formula>LEN(TRIM(K4845))&gt;0</formula>
    </cfRule>
  </conditionalFormatting>
  <conditionalFormatting sqref="M4845">
    <cfRule type="containsText" dxfId="3799" priority="3965" operator="containsText" text="Complete">
      <formula>NOT(ISERROR(SEARCH("Complete",M4845)))</formula>
    </cfRule>
  </conditionalFormatting>
  <conditionalFormatting sqref="I4846">
    <cfRule type="cellIs" dxfId="3798" priority="3964" operator="greaterThan">
      <formula>2.35</formula>
    </cfRule>
  </conditionalFormatting>
  <conditionalFormatting sqref="J4846">
    <cfRule type="notContainsBlanks" dxfId="3797" priority="3963">
      <formula>LEN(TRIM(J4846))&gt;0</formula>
    </cfRule>
  </conditionalFormatting>
  <conditionalFormatting sqref="K4846">
    <cfRule type="notContainsBlanks" dxfId="3796" priority="3962">
      <formula>LEN(TRIM(K4846))&gt;0</formula>
    </cfRule>
  </conditionalFormatting>
  <conditionalFormatting sqref="M4846">
    <cfRule type="containsText" dxfId="3795" priority="3961" operator="containsText" text="Complete">
      <formula>NOT(ISERROR(SEARCH("Complete",M4846)))</formula>
    </cfRule>
  </conditionalFormatting>
  <conditionalFormatting sqref="I4847">
    <cfRule type="cellIs" dxfId="3794" priority="3960" operator="greaterThan">
      <formula>2.35</formula>
    </cfRule>
  </conditionalFormatting>
  <conditionalFormatting sqref="J4847">
    <cfRule type="notContainsBlanks" dxfId="3793" priority="3959">
      <formula>LEN(TRIM(J4847))&gt;0</formula>
    </cfRule>
  </conditionalFormatting>
  <conditionalFormatting sqref="K4847">
    <cfRule type="notContainsBlanks" dxfId="3792" priority="3958">
      <formula>LEN(TRIM(K4847))&gt;0</formula>
    </cfRule>
  </conditionalFormatting>
  <conditionalFormatting sqref="M4847">
    <cfRule type="containsText" dxfId="3791" priority="3957" operator="containsText" text="Complete">
      <formula>NOT(ISERROR(SEARCH("Complete",M4847)))</formula>
    </cfRule>
  </conditionalFormatting>
  <conditionalFormatting sqref="I4848">
    <cfRule type="cellIs" dxfId="3790" priority="3956" operator="greaterThan">
      <formula>2.35</formula>
    </cfRule>
  </conditionalFormatting>
  <conditionalFormatting sqref="J4848">
    <cfRule type="notContainsBlanks" dxfId="3789" priority="3955">
      <formula>LEN(TRIM(J4848))&gt;0</formula>
    </cfRule>
  </conditionalFormatting>
  <conditionalFormatting sqref="K4848">
    <cfRule type="notContainsBlanks" dxfId="3788" priority="3954">
      <formula>LEN(TRIM(K4848))&gt;0</formula>
    </cfRule>
  </conditionalFormatting>
  <conditionalFormatting sqref="M4848">
    <cfRule type="containsText" dxfId="3787" priority="3953" operator="containsText" text="Complete">
      <formula>NOT(ISERROR(SEARCH("Complete",M4848)))</formula>
    </cfRule>
  </conditionalFormatting>
  <conditionalFormatting sqref="I4849">
    <cfRule type="cellIs" dxfId="3786" priority="3952" operator="greaterThan">
      <formula>2.35</formula>
    </cfRule>
  </conditionalFormatting>
  <conditionalFormatting sqref="J4849">
    <cfRule type="notContainsBlanks" dxfId="3785" priority="3951">
      <formula>LEN(TRIM(J4849))&gt;0</formula>
    </cfRule>
  </conditionalFormatting>
  <conditionalFormatting sqref="K4849">
    <cfRule type="notContainsBlanks" dxfId="3784" priority="3950">
      <formula>LEN(TRIM(K4849))&gt;0</formula>
    </cfRule>
  </conditionalFormatting>
  <conditionalFormatting sqref="M4849">
    <cfRule type="containsText" dxfId="3783" priority="3949" operator="containsText" text="Complete">
      <formula>NOT(ISERROR(SEARCH("Complete",M4849)))</formula>
    </cfRule>
  </conditionalFormatting>
  <conditionalFormatting sqref="I4850">
    <cfRule type="cellIs" dxfId="3782" priority="3948" operator="greaterThan">
      <formula>2.35</formula>
    </cfRule>
  </conditionalFormatting>
  <conditionalFormatting sqref="J4850">
    <cfRule type="notContainsBlanks" dxfId="3781" priority="3947">
      <formula>LEN(TRIM(J4850))&gt;0</formula>
    </cfRule>
  </conditionalFormatting>
  <conditionalFormatting sqref="K4850">
    <cfRule type="notContainsBlanks" dxfId="3780" priority="3946">
      <formula>LEN(TRIM(K4850))&gt;0</formula>
    </cfRule>
  </conditionalFormatting>
  <conditionalFormatting sqref="M4850">
    <cfRule type="containsText" dxfId="3779" priority="3945" operator="containsText" text="Complete">
      <formula>NOT(ISERROR(SEARCH("Complete",M4850)))</formula>
    </cfRule>
  </conditionalFormatting>
  <conditionalFormatting sqref="I4851">
    <cfRule type="cellIs" dxfId="3778" priority="3944" operator="greaterThan">
      <formula>2.35</formula>
    </cfRule>
  </conditionalFormatting>
  <conditionalFormatting sqref="J4851">
    <cfRule type="notContainsBlanks" dxfId="3777" priority="3943">
      <formula>LEN(TRIM(J4851))&gt;0</formula>
    </cfRule>
  </conditionalFormatting>
  <conditionalFormatting sqref="K4851">
    <cfRule type="notContainsBlanks" dxfId="3776" priority="3942">
      <formula>LEN(TRIM(K4851))&gt;0</formula>
    </cfRule>
  </conditionalFormatting>
  <conditionalFormatting sqref="M4851">
    <cfRule type="containsText" dxfId="3775" priority="3941" operator="containsText" text="Complete">
      <formula>NOT(ISERROR(SEARCH("Complete",M4851)))</formula>
    </cfRule>
  </conditionalFormatting>
  <conditionalFormatting sqref="I4852">
    <cfRule type="cellIs" dxfId="3774" priority="3940" operator="greaterThan">
      <formula>2.35</formula>
    </cfRule>
  </conditionalFormatting>
  <conditionalFormatting sqref="J4852">
    <cfRule type="notContainsBlanks" dxfId="3773" priority="3939">
      <formula>LEN(TRIM(J4852))&gt;0</formula>
    </cfRule>
  </conditionalFormatting>
  <conditionalFormatting sqref="K4852">
    <cfRule type="notContainsBlanks" dxfId="3772" priority="3938">
      <formula>LEN(TRIM(K4852))&gt;0</formula>
    </cfRule>
  </conditionalFormatting>
  <conditionalFormatting sqref="M4852">
    <cfRule type="containsText" dxfId="3771" priority="3937" operator="containsText" text="Complete">
      <formula>NOT(ISERROR(SEARCH("Complete",M4852)))</formula>
    </cfRule>
  </conditionalFormatting>
  <conditionalFormatting sqref="I4853">
    <cfRule type="cellIs" dxfId="3770" priority="3936" operator="greaterThan">
      <formula>2.35</formula>
    </cfRule>
  </conditionalFormatting>
  <conditionalFormatting sqref="J4853">
    <cfRule type="notContainsBlanks" dxfId="3769" priority="3935">
      <formula>LEN(TRIM(J4853))&gt;0</formula>
    </cfRule>
  </conditionalFormatting>
  <conditionalFormatting sqref="K4853">
    <cfRule type="notContainsBlanks" dxfId="3768" priority="3934">
      <formula>LEN(TRIM(K4853))&gt;0</formula>
    </cfRule>
  </conditionalFormatting>
  <conditionalFormatting sqref="M4853">
    <cfRule type="containsText" dxfId="3767" priority="3933" operator="containsText" text="Complete">
      <formula>NOT(ISERROR(SEARCH("Complete",M4853)))</formula>
    </cfRule>
  </conditionalFormatting>
  <conditionalFormatting sqref="I4854">
    <cfRule type="cellIs" dxfId="3766" priority="3932" operator="greaterThan">
      <formula>2.35</formula>
    </cfRule>
  </conditionalFormatting>
  <conditionalFormatting sqref="J4854">
    <cfRule type="notContainsBlanks" dxfId="3765" priority="3931">
      <formula>LEN(TRIM(J4854))&gt;0</formula>
    </cfRule>
  </conditionalFormatting>
  <conditionalFormatting sqref="K4854">
    <cfRule type="notContainsBlanks" dxfId="3764" priority="3930">
      <formula>LEN(TRIM(K4854))&gt;0</formula>
    </cfRule>
  </conditionalFormatting>
  <conditionalFormatting sqref="M4854">
    <cfRule type="containsText" dxfId="3763" priority="3929" operator="containsText" text="Complete">
      <formula>NOT(ISERROR(SEARCH("Complete",M4854)))</formula>
    </cfRule>
  </conditionalFormatting>
  <conditionalFormatting sqref="I4855">
    <cfRule type="cellIs" dxfId="3762" priority="3928" operator="greaterThan">
      <formula>2.35</formula>
    </cfRule>
  </conditionalFormatting>
  <conditionalFormatting sqref="J4855">
    <cfRule type="notContainsBlanks" dxfId="3761" priority="3927">
      <formula>LEN(TRIM(J4855))&gt;0</formula>
    </cfRule>
  </conditionalFormatting>
  <conditionalFormatting sqref="K4855">
    <cfRule type="notContainsBlanks" dxfId="3760" priority="3926">
      <formula>LEN(TRIM(K4855))&gt;0</formula>
    </cfRule>
  </conditionalFormatting>
  <conditionalFormatting sqref="M4855">
    <cfRule type="containsText" dxfId="3759" priority="3925" operator="containsText" text="Complete">
      <formula>NOT(ISERROR(SEARCH("Complete",M4855)))</formula>
    </cfRule>
  </conditionalFormatting>
  <conditionalFormatting sqref="I4856">
    <cfRule type="cellIs" dxfId="3758" priority="3924" operator="greaterThan">
      <formula>2.35</formula>
    </cfRule>
  </conditionalFormatting>
  <conditionalFormatting sqref="J4856">
    <cfRule type="notContainsBlanks" dxfId="3757" priority="3923">
      <formula>LEN(TRIM(J4856))&gt;0</formula>
    </cfRule>
  </conditionalFormatting>
  <conditionalFormatting sqref="K4856">
    <cfRule type="notContainsBlanks" dxfId="3756" priority="3922">
      <formula>LEN(TRIM(K4856))&gt;0</formula>
    </cfRule>
  </conditionalFormatting>
  <conditionalFormatting sqref="M4856">
    <cfRule type="containsText" dxfId="3755" priority="3921" operator="containsText" text="Complete">
      <formula>NOT(ISERROR(SEARCH("Complete",M4856)))</formula>
    </cfRule>
  </conditionalFormatting>
  <conditionalFormatting sqref="I4857">
    <cfRule type="cellIs" dxfId="3754" priority="3920" operator="greaterThan">
      <formula>2.35</formula>
    </cfRule>
  </conditionalFormatting>
  <conditionalFormatting sqref="J4857">
    <cfRule type="notContainsBlanks" dxfId="3753" priority="3919">
      <formula>LEN(TRIM(J4857))&gt;0</formula>
    </cfRule>
  </conditionalFormatting>
  <conditionalFormatting sqref="K4857">
    <cfRule type="notContainsBlanks" dxfId="3752" priority="3918">
      <formula>LEN(TRIM(K4857))&gt;0</formula>
    </cfRule>
  </conditionalFormatting>
  <conditionalFormatting sqref="M4857">
    <cfRule type="containsText" dxfId="3751" priority="3917" operator="containsText" text="Complete">
      <formula>NOT(ISERROR(SEARCH("Complete",M4857)))</formula>
    </cfRule>
  </conditionalFormatting>
  <conditionalFormatting sqref="I4858">
    <cfRule type="cellIs" dxfId="3750" priority="3916" operator="greaterThan">
      <formula>2.35</formula>
    </cfRule>
  </conditionalFormatting>
  <conditionalFormatting sqref="J4858">
    <cfRule type="notContainsBlanks" dxfId="3749" priority="3915">
      <formula>LEN(TRIM(J4858))&gt;0</formula>
    </cfRule>
  </conditionalFormatting>
  <conditionalFormatting sqref="K4858">
    <cfRule type="notContainsBlanks" dxfId="3748" priority="3914">
      <formula>LEN(TRIM(K4858))&gt;0</formula>
    </cfRule>
  </conditionalFormatting>
  <conditionalFormatting sqref="M4858">
    <cfRule type="containsText" dxfId="3747" priority="3913" operator="containsText" text="Complete">
      <formula>NOT(ISERROR(SEARCH("Complete",M4858)))</formula>
    </cfRule>
  </conditionalFormatting>
  <conditionalFormatting sqref="I4859">
    <cfRule type="cellIs" dxfId="3746" priority="3908" operator="greaterThan">
      <formula>2.35</formula>
    </cfRule>
  </conditionalFormatting>
  <conditionalFormatting sqref="J4859">
    <cfRule type="notContainsBlanks" dxfId="3745" priority="3907">
      <formula>LEN(TRIM(J4859))&gt;0</formula>
    </cfRule>
  </conditionalFormatting>
  <conditionalFormatting sqref="K4859">
    <cfRule type="notContainsBlanks" dxfId="3744" priority="3906">
      <formula>LEN(TRIM(K4859))&gt;0</formula>
    </cfRule>
  </conditionalFormatting>
  <conditionalFormatting sqref="M4859">
    <cfRule type="containsText" dxfId="3743" priority="3905" operator="containsText" text="Complete">
      <formula>NOT(ISERROR(SEARCH("Complete",M4859)))</formula>
    </cfRule>
  </conditionalFormatting>
  <conditionalFormatting sqref="I4860">
    <cfRule type="cellIs" dxfId="3742" priority="3904" operator="greaterThan">
      <formula>2.35</formula>
    </cfRule>
  </conditionalFormatting>
  <conditionalFormatting sqref="J4860">
    <cfRule type="notContainsBlanks" dxfId="3741" priority="3903">
      <formula>LEN(TRIM(J4860))&gt;0</formula>
    </cfRule>
  </conditionalFormatting>
  <conditionalFormatting sqref="K4860">
    <cfRule type="notContainsBlanks" dxfId="3740" priority="3902">
      <formula>LEN(TRIM(K4860))&gt;0</formula>
    </cfRule>
  </conditionalFormatting>
  <conditionalFormatting sqref="M4860">
    <cfRule type="containsText" dxfId="3739" priority="3901" operator="containsText" text="Complete">
      <formula>NOT(ISERROR(SEARCH("Complete",M4860)))</formula>
    </cfRule>
  </conditionalFormatting>
  <conditionalFormatting sqref="I4861">
    <cfRule type="cellIs" dxfId="3738" priority="3900" operator="greaterThan">
      <formula>2.35</formula>
    </cfRule>
  </conditionalFormatting>
  <conditionalFormatting sqref="J4861">
    <cfRule type="notContainsBlanks" dxfId="3737" priority="3899">
      <formula>LEN(TRIM(J4861))&gt;0</formula>
    </cfRule>
  </conditionalFormatting>
  <conditionalFormatting sqref="K4861">
    <cfRule type="notContainsBlanks" dxfId="3736" priority="3898">
      <formula>LEN(TRIM(K4861))&gt;0</formula>
    </cfRule>
  </conditionalFormatting>
  <conditionalFormatting sqref="M4861">
    <cfRule type="containsText" dxfId="3735" priority="3897" operator="containsText" text="Complete">
      <formula>NOT(ISERROR(SEARCH("Complete",M4861)))</formula>
    </cfRule>
  </conditionalFormatting>
  <conditionalFormatting sqref="I4862">
    <cfRule type="cellIs" dxfId="3734" priority="3896" operator="greaterThan">
      <formula>2.35</formula>
    </cfRule>
  </conditionalFormatting>
  <conditionalFormatting sqref="J4862">
    <cfRule type="notContainsBlanks" dxfId="3733" priority="3895">
      <formula>LEN(TRIM(J4862))&gt;0</formula>
    </cfRule>
  </conditionalFormatting>
  <conditionalFormatting sqref="K4862">
    <cfRule type="notContainsBlanks" dxfId="3732" priority="3894">
      <formula>LEN(TRIM(K4862))&gt;0</formula>
    </cfRule>
  </conditionalFormatting>
  <conditionalFormatting sqref="M4862">
    <cfRule type="containsText" dxfId="3731" priority="3893" operator="containsText" text="Complete">
      <formula>NOT(ISERROR(SEARCH("Complete",M4862)))</formula>
    </cfRule>
  </conditionalFormatting>
  <conditionalFormatting sqref="I4863">
    <cfRule type="cellIs" dxfId="3730" priority="3892" operator="greaterThan">
      <formula>2.35</formula>
    </cfRule>
  </conditionalFormatting>
  <conditionalFormatting sqref="J4863">
    <cfRule type="notContainsBlanks" dxfId="3729" priority="3891">
      <formula>LEN(TRIM(J4863))&gt;0</formula>
    </cfRule>
  </conditionalFormatting>
  <conditionalFormatting sqref="K4863">
    <cfRule type="notContainsBlanks" dxfId="3728" priority="3890">
      <formula>LEN(TRIM(K4863))&gt;0</formula>
    </cfRule>
  </conditionalFormatting>
  <conditionalFormatting sqref="M4863">
    <cfRule type="containsText" dxfId="3727" priority="3889" operator="containsText" text="Complete">
      <formula>NOT(ISERROR(SEARCH("Complete",M4863)))</formula>
    </cfRule>
  </conditionalFormatting>
  <conditionalFormatting sqref="I4864">
    <cfRule type="cellIs" dxfId="3726" priority="3888" operator="greaterThan">
      <formula>2.35</formula>
    </cfRule>
  </conditionalFormatting>
  <conditionalFormatting sqref="J4864">
    <cfRule type="notContainsBlanks" dxfId="3725" priority="3887">
      <formula>LEN(TRIM(J4864))&gt;0</formula>
    </cfRule>
  </conditionalFormatting>
  <conditionalFormatting sqref="K4864">
    <cfRule type="notContainsBlanks" dxfId="3724" priority="3886">
      <formula>LEN(TRIM(K4864))&gt;0</formula>
    </cfRule>
  </conditionalFormatting>
  <conditionalFormatting sqref="M4864">
    <cfRule type="containsText" dxfId="3723" priority="3885" operator="containsText" text="Complete">
      <formula>NOT(ISERROR(SEARCH("Complete",M4864)))</formula>
    </cfRule>
  </conditionalFormatting>
  <conditionalFormatting sqref="I4865">
    <cfRule type="cellIs" dxfId="3722" priority="3884" operator="greaterThan">
      <formula>2.35</formula>
    </cfRule>
  </conditionalFormatting>
  <conditionalFormatting sqref="J4865">
    <cfRule type="notContainsBlanks" dxfId="3721" priority="3883">
      <formula>LEN(TRIM(J4865))&gt;0</formula>
    </cfRule>
  </conditionalFormatting>
  <conditionalFormatting sqref="K4865">
    <cfRule type="notContainsBlanks" dxfId="3720" priority="3882">
      <formula>LEN(TRIM(K4865))&gt;0</formula>
    </cfRule>
  </conditionalFormatting>
  <conditionalFormatting sqref="M4865">
    <cfRule type="containsText" dxfId="3719" priority="3881" operator="containsText" text="Complete">
      <formula>NOT(ISERROR(SEARCH("Complete",M4865)))</formula>
    </cfRule>
  </conditionalFormatting>
  <conditionalFormatting sqref="I4866">
    <cfRule type="cellIs" dxfId="3718" priority="3880" operator="greaterThan">
      <formula>2.35</formula>
    </cfRule>
  </conditionalFormatting>
  <conditionalFormatting sqref="J4866">
    <cfRule type="notContainsBlanks" dxfId="3717" priority="3879">
      <formula>LEN(TRIM(J4866))&gt;0</formula>
    </cfRule>
  </conditionalFormatting>
  <conditionalFormatting sqref="K4866">
    <cfRule type="notContainsBlanks" dxfId="3716" priority="3878">
      <formula>LEN(TRIM(K4866))&gt;0</formula>
    </cfRule>
  </conditionalFormatting>
  <conditionalFormatting sqref="M4866">
    <cfRule type="containsText" dxfId="3715" priority="3877" operator="containsText" text="Complete">
      <formula>NOT(ISERROR(SEARCH("Complete",M4866)))</formula>
    </cfRule>
  </conditionalFormatting>
  <conditionalFormatting sqref="I4867">
    <cfRule type="cellIs" dxfId="3714" priority="3876" operator="greaterThan">
      <formula>2.35</formula>
    </cfRule>
  </conditionalFormatting>
  <conditionalFormatting sqref="J4867">
    <cfRule type="notContainsBlanks" dxfId="3713" priority="3875">
      <formula>LEN(TRIM(J4867))&gt;0</formula>
    </cfRule>
  </conditionalFormatting>
  <conditionalFormatting sqref="K4867">
    <cfRule type="notContainsBlanks" dxfId="3712" priority="3874">
      <formula>LEN(TRIM(K4867))&gt;0</formula>
    </cfRule>
  </conditionalFormatting>
  <conditionalFormatting sqref="M4867">
    <cfRule type="containsText" dxfId="3711" priority="3873" operator="containsText" text="Complete">
      <formula>NOT(ISERROR(SEARCH("Complete",M4867)))</formula>
    </cfRule>
  </conditionalFormatting>
  <conditionalFormatting sqref="I4868">
    <cfRule type="cellIs" dxfId="3710" priority="3872" operator="greaterThan">
      <formula>2.35</formula>
    </cfRule>
  </conditionalFormatting>
  <conditionalFormatting sqref="J4868">
    <cfRule type="notContainsBlanks" dxfId="3709" priority="3871">
      <formula>LEN(TRIM(J4868))&gt;0</formula>
    </cfRule>
  </conditionalFormatting>
  <conditionalFormatting sqref="K4868">
    <cfRule type="notContainsBlanks" dxfId="3708" priority="3870">
      <formula>LEN(TRIM(K4868))&gt;0</formula>
    </cfRule>
  </conditionalFormatting>
  <conditionalFormatting sqref="M4868">
    <cfRule type="containsText" dxfId="3707" priority="3869" operator="containsText" text="Complete">
      <formula>NOT(ISERROR(SEARCH("Complete",M4868)))</formula>
    </cfRule>
  </conditionalFormatting>
  <conditionalFormatting sqref="I4869">
    <cfRule type="cellIs" dxfId="3706" priority="3868" operator="greaterThan">
      <formula>2.35</formula>
    </cfRule>
  </conditionalFormatting>
  <conditionalFormatting sqref="J4869">
    <cfRule type="notContainsBlanks" dxfId="3705" priority="3867">
      <formula>LEN(TRIM(J4869))&gt;0</formula>
    </cfRule>
  </conditionalFormatting>
  <conditionalFormatting sqref="K4869">
    <cfRule type="notContainsBlanks" dxfId="3704" priority="3866">
      <formula>LEN(TRIM(K4869))&gt;0</formula>
    </cfRule>
  </conditionalFormatting>
  <conditionalFormatting sqref="M4869">
    <cfRule type="containsText" dxfId="3703" priority="3865" operator="containsText" text="Complete">
      <formula>NOT(ISERROR(SEARCH("Complete",M4869)))</formula>
    </cfRule>
  </conditionalFormatting>
  <conditionalFormatting sqref="I4870">
    <cfRule type="cellIs" dxfId="3702" priority="3864" operator="greaterThan">
      <formula>2.35</formula>
    </cfRule>
  </conditionalFormatting>
  <conditionalFormatting sqref="J4870">
    <cfRule type="notContainsBlanks" dxfId="3701" priority="3863">
      <formula>LEN(TRIM(J4870))&gt;0</formula>
    </cfRule>
  </conditionalFormatting>
  <conditionalFormatting sqref="K4870">
    <cfRule type="notContainsBlanks" dxfId="3700" priority="3862">
      <formula>LEN(TRIM(K4870))&gt;0</formula>
    </cfRule>
  </conditionalFormatting>
  <conditionalFormatting sqref="M4870">
    <cfRule type="containsText" dxfId="3699" priority="3861" operator="containsText" text="Complete">
      <formula>NOT(ISERROR(SEARCH("Complete",M4870)))</formula>
    </cfRule>
  </conditionalFormatting>
  <conditionalFormatting sqref="I4871">
    <cfRule type="cellIs" dxfId="3698" priority="3860" operator="greaterThan">
      <formula>2.35</formula>
    </cfRule>
  </conditionalFormatting>
  <conditionalFormatting sqref="J4871">
    <cfRule type="notContainsBlanks" dxfId="3697" priority="3859">
      <formula>LEN(TRIM(J4871))&gt;0</formula>
    </cfRule>
  </conditionalFormatting>
  <conditionalFormatting sqref="K4871">
    <cfRule type="notContainsBlanks" dxfId="3696" priority="3858">
      <formula>LEN(TRIM(K4871))&gt;0</formula>
    </cfRule>
  </conditionalFormatting>
  <conditionalFormatting sqref="M4871">
    <cfRule type="containsText" dxfId="3695" priority="3857" operator="containsText" text="Complete">
      <formula>NOT(ISERROR(SEARCH("Complete",M4871)))</formula>
    </cfRule>
  </conditionalFormatting>
  <conditionalFormatting sqref="I4872">
    <cfRule type="cellIs" dxfId="3694" priority="3856" operator="greaterThan">
      <formula>2.35</formula>
    </cfRule>
  </conditionalFormatting>
  <conditionalFormatting sqref="J4872">
    <cfRule type="notContainsBlanks" dxfId="3693" priority="3855">
      <formula>LEN(TRIM(J4872))&gt;0</formula>
    </cfRule>
  </conditionalFormatting>
  <conditionalFormatting sqref="K4872">
    <cfRule type="notContainsBlanks" dxfId="3692" priority="3854">
      <formula>LEN(TRIM(K4872))&gt;0</formula>
    </cfRule>
  </conditionalFormatting>
  <conditionalFormatting sqref="M4872">
    <cfRule type="containsText" dxfId="3691" priority="3853" operator="containsText" text="Complete">
      <formula>NOT(ISERROR(SEARCH("Complete",M4872)))</formula>
    </cfRule>
  </conditionalFormatting>
  <conditionalFormatting sqref="I4873">
    <cfRule type="cellIs" dxfId="3690" priority="3848" operator="greaterThan">
      <formula>2.35</formula>
    </cfRule>
  </conditionalFormatting>
  <conditionalFormatting sqref="J4873">
    <cfRule type="notContainsBlanks" dxfId="3689" priority="3847">
      <formula>LEN(TRIM(J4873))&gt;0</formula>
    </cfRule>
  </conditionalFormatting>
  <conditionalFormatting sqref="K4873">
    <cfRule type="notContainsBlanks" dxfId="3688" priority="3846">
      <formula>LEN(TRIM(K4873))&gt;0</formula>
    </cfRule>
  </conditionalFormatting>
  <conditionalFormatting sqref="M4873">
    <cfRule type="containsText" dxfId="3687" priority="3845" operator="containsText" text="Complete">
      <formula>NOT(ISERROR(SEARCH("Complete",M4873)))</formula>
    </cfRule>
  </conditionalFormatting>
  <conditionalFormatting sqref="I4874">
    <cfRule type="cellIs" dxfId="3686" priority="3844" operator="greaterThan">
      <formula>2.35</formula>
    </cfRule>
  </conditionalFormatting>
  <conditionalFormatting sqref="J4874">
    <cfRule type="notContainsBlanks" dxfId="3685" priority="3843">
      <formula>LEN(TRIM(J4874))&gt;0</formula>
    </cfRule>
  </conditionalFormatting>
  <conditionalFormatting sqref="K4874">
    <cfRule type="notContainsBlanks" dxfId="3684" priority="3842">
      <formula>LEN(TRIM(K4874))&gt;0</formula>
    </cfRule>
  </conditionalFormatting>
  <conditionalFormatting sqref="M4874">
    <cfRule type="containsText" dxfId="3683" priority="3841" operator="containsText" text="Complete">
      <formula>NOT(ISERROR(SEARCH("Complete",M4874)))</formula>
    </cfRule>
  </conditionalFormatting>
  <conditionalFormatting sqref="I4875">
    <cfRule type="cellIs" dxfId="3682" priority="3840" operator="greaterThan">
      <formula>2.35</formula>
    </cfRule>
  </conditionalFormatting>
  <conditionalFormatting sqref="J4875">
    <cfRule type="notContainsBlanks" dxfId="3681" priority="3839">
      <formula>LEN(TRIM(J4875))&gt;0</formula>
    </cfRule>
  </conditionalFormatting>
  <conditionalFormatting sqref="K4875">
    <cfRule type="notContainsBlanks" dxfId="3680" priority="3838">
      <formula>LEN(TRIM(K4875))&gt;0</formula>
    </cfRule>
  </conditionalFormatting>
  <conditionalFormatting sqref="M4875">
    <cfRule type="containsText" dxfId="3679" priority="3837" operator="containsText" text="Complete">
      <formula>NOT(ISERROR(SEARCH("Complete",M4875)))</formula>
    </cfRule>
  </conditionalFormatting>
  <conditionalFormatting sqref="I4876">
    <cfRule type="cellIs" dxfId="3678" priority="3836" operator="greaterThan">
      <formula>2.35</formula>
    </cfRule>
  </conditionalFormatting>
  <conditionalFormatting sqref="J4876">
    <cfRule type="notContainsBlanks" dxfId="3677" priority="3835">
      <formula>LEN(TRIM(J4876))&gt;0</formula>
    </cfRule>
  </conditionalFormatting>
  <conditionalFormatting sqref="K4876">
    <cfRule type="notContainsBlanks" dxfId="3676" priority="3834">
      <formula>LEN(TRIM(K4876))&gt;0</formula>
    </cfRule>
  </conditionalFormatting>
  <conditionalFormatting sqref="M4876">
    <cfRule type="containsText" dxfId="3675" priority="3833" operator="containsText" text="Complete">
      <formula>NOT(ISERROR(SEARCH("Complete",M4876)))</formula>
    </cfRule>
  </conditionalFormatting>
  <conditionalFormatting sqref="I4877">
    <cfRule type="cellIs" dxfId="3674" priority="3828" operator="greaterThan">
      <formula>2.35</formula>
    </cfRule>
  </conditionalFormatting>
  <conditionalFormatting sqref="J4877">
    <cfRule type="notContainsBlanks" dxfId="3673" priority="3827">
      <formula>LEN(TRIM(J4877))&gt;0</formula>
    </cfRule>
  </conditionalFormatting>
  <conditionalFormatting sqref="K4877">
    <cfRule type="notContainsBlanks" dxfId="3672" priority="3826">
      <formula>LEN(TRIM(K4877))&gt;0</formula>
    </cfRule>
  </conditionalFormatting>
  <conditionalFormatting sqref="M4877">
    <cfRule type="containsText" dxfId="3671" priority="3825" operator="containsText" text="Complete">
      <formula>NOT(ISERROR(SEARCH("Complete",M4877)))</formula>
    </cfRule>
  </conditionalFormatting>
  <conditionalFormatting sqref="I4878">
    <cfRule type="cellIs" dxfId="3670" priority="3824" operator="greaterThan">
      <formula>2.35</formula>
    </cfRule>
  </conditionalFormatting>
  <conditionalFormatting sqref="J4878">
    <cfRule type="notContainsBlanks" dxfId="3669" priority="3823">
      <formula>LEN(TRIM(J4878))&gt;0</formula>
    </cfRule>
  </conditionalFormatting>
  <conditionalFormatting sqref="K4878">
    <cfRule type="notContainsBlanks" dxfId="3668" priority="3822">
      <formula>LEN(TRIM(K4878))&gt;0</formula>
    </cfRule>
  </conditionalFormatting>
  <conditionalFormatting sqref="M4878">
    <cfRule type="containsText" dxfId="3667" priority="3821" operator="containsText" text="Complete">
      <formula>NOT(ISERROR(SEARCH("Complete",M4878)))</formula>
    </cfRule>
  </conditionalFormatting>
  <conditionalFormatting sqref="I4879">
    <cfRule type="cellIs" dxfId="3666" priority="3820" operator="greaterThan">
      <formula>2.35</formula>
    </cfRule>
  </conditionalFormatting>
  <conditionalFormatting sqref="J4879">
    <cfRule type="notContainsBlanks" dxfId="3665" priority="3819">
      <formula>LEN(TRIM(J4879))&gt;0</formula>
    </cfRule>
  </conditionalFormatting>
  <conditionalFormatting sqref="K4879">
    <cfRule type="notContainsBlanks" dxfId="3664" priority="3818">
      <formula>LEN(TRIM(K4879))&gt;0</formula>
    </cfRule>
  </conditionalFormatting>
  <conditionalFormatting sqref="M4879">
    <cfRule type="containsText" dxfId="3663" priority="3817" operator="containsText" text="Complete">
      <formula>NOT(ISERROR(SEARCH("Complete",M4879)))</formula>
    </cfRule>
  </conditionalFormatting>
  <conditionalFormatting sqref="I4880">
    <cfRule type="cellIs" dxfId="3662" priority="3816" operator="greaterThan">
      <formula>2.35</formula>
    </cfRule>
  </conditionalFormatting>
  <conditionalFormatting sqref="J4880">
    <cfRule type="notContainsBlanks" dxfId="3661" priority="3815">
      <formula>LEN(TRIM(J4880))&gt;0</formula>
    </cfRule>
  </conditionalFormatting>
  <conditionalFormatting sqref="K4880">
    <cfRule type="notContainsBlanks" dxfId="3660" priority="3814">
      <formula>LEN(TRIM(K4880))&gt;0</formula>
    </cfRule>
  </conditionalFormatting>
  <conditionalFormatting sqref="M4880">
    <cfRule type="containsText" dxfId="3659" priority="3813" operator="containsText" text="Complete">
      <formula>NOT(ISERROR(SEARCH("Complete",M4880)))</formula>
    </cfRule>
  </conditionalFormatting>
  <conditionalFormatting sqref="I4881">
    <cfRule type="cellIs" dxfId="3658" priority="3812" operator="greaterThan">
      <formula>2.35</formula>
    </cfRule>
  </conditionalFormatting>
  <conditionalFormatting sqref="J4881">
    <cfRule type="notContainsBlanks" dxfId="3657" priority="3811">
      <formula>LEN(TRIM(J4881))&gt;0</formula>
    </cfRule>
  </conditionalFormatting>
  <conditionalFormatting sqref="K4881">
    <cfRule type="notContainsBlanks" dxfId="3656" priority="3810">
      <formula>LEN(TRIM(K4881))&gt;0</formula>
    </cfRule>
  </conditionalFormatting>
  <conditionalFormatting sqref="M4881">
    <cfRule type="containsText" dxfId="3655" priority="3809" operator="containsText" text="Complete">
      <formula>NOT(ISERROR(SEARCH("Complete",M4881)))</formula>
    </cfRule>
  </conditionalFormatting>
  <conditionalFormatting sqref="I4882">
    <cfRule type="cellIs" dxfId="3654" priority="3808" operator="greaterThan">
      <formula>2.35</formula>
    </cfRule>
  </conditionalFormatting>
  <conditionalFormatting sqref="J4882">
    <cfRule type="notContainsBlanks" dxfId="3653" priority="3807">
      <formula>LEN(TRIM(J4882))&gt;0</formula>
    </cfRule>
  </conditionalFormatting>
  <conditionalFormatting sqref="K4882">
    <cfRule type="notContainsBlanks" dxfId="3652" priority="3806">
      <formula>LEN(TRIM(K4882))&gt;0</formula>
    </cfRule>
  </conditionalFormatting>
  <conditionalFormatting sqref="M4882">
    <cfRule type="containsText" dxfId="3651" priority="3805" operator="containsText" text="Complete">
      <formula>NOT(ISERROR(SEARCH("Complete",M4882)))</formula>
    </cfRule>
  </conditionalFormatting>
  <conditionalFormatting sqref="I4883">
    <cfRule type="cellIs" dxfId="3650" priority="3804" operator="greaterThan">
      <formula>2.35</formula>
    </cfRule>
  </conditionalFormatting>
  <conditionalFormatting sqref="J4883">
    <cfRule type="notContainsBlanks" dxfId="3649" priority="3803">
      <formula>LEN(TRIM(J4883))&gt;0</formula>
    </cfRule>
  </conditionalFormatting>
  <conditionalFormatting sqref="K4883">
    <cfRule type="notContainsBlanks" dxfId="3648" priority="3802">
      <formula>LEN(TRIM(K4883))&gt;0</formula>
    </cfRule>
  </conditionalFormatting>
  <conditionalFormatting sqref="M4883">
    <cfRule type="containsText" dxfId="3647" priority="3801" operator="containsText" text="Complete">
      <formula>NOT(ISERROR(SEARCH("Complete",M4883)))</formula>
    </cfRule>
  </conditionalFormatting>
  <conditionalFormatting sqref="I4884">
    <cfRule type="cellIs" dxfId="3646" priority="3800" operator="greaterThan">
      <formula>2.35</formula>
    </cfRule>
  </conditionalFormatting>
  <conditionalFormatting sqref="J4884">
    <cfRule type="notContainsBlanks" dxfId="3645" priority="3799">
      <formula>LEN(TRIM(J4884))&gt;0</formula>
    </cfRule>
  </conditionalFormatting>
  <conditionalFormatting sqref="K4884">
    <cfRule type="notContainsBlanks" dxfId="3644" priority="3798">
      <formula>LEN(TRIM(K4884))&gt;0</formula>
    </cfRule>
  </conditionalFormatting>
  <conditionalFormatting sqref="M4884">
    <cfRule type="containsText" dxfId="3643" priority="3797" operator="containsText" text="Complete">
      <formula>NOT(ISERROR(SEARCH("Complete",M4884)))</formula>
    </cfRule>
  </conditionalFormatting>
  <conditionalFormatting sqref="I4885">
    <cfRule type="cellIs" dxfId="3642" priority="3796" operator="greaterThan">
      <formula>2.35</formula>
    </cfRule>
  </conditionalFormatting>
  <conditionalFormatting sqref="J4885">
    <cfRule type="notContainsBlanks" dxfId="3641" priority="3795">
      <formula>LEN(TRIM(J4885))&gt;0</formula>
    </cfRule>
  </conditionalFormatting>
  <conditionalFormatting sqref="K4885">
    <cfRule type="notContainsBlanks" dxfId="3640" priority="3794">
      <formula>LEN(TRIM(K4885))&gt;0</formula>
    </cfRule>
  </conditionalFormatting>
  <conditionalFormatting sqref="M4885">
    <cfRule type="containsText" dxfId="3639" priority="3793" operator="containsText" text="Complete">
      <formula>NOT(ISERROR(SEARCH("Complete",M4885)))</formula>
    </cfRule>
  </conditionalFormatting>
  <conditionalFormatting sqref="I4886">
    <cfRule type="cellIs" dxfId="3638" priority="3792" operator="greaterThan">
      <formula>2.35</formula>
    </cfRule>
  </conditionalFormatting>
  <conditionalFormatting sqref="J4886">
    <cfRule type="notContainsBlanks" dxfId="3637" priority="3791">
      <formula>LEN(TRIM(J4886))&gt;0</formula>
    </cfRule>
  </conditionalFormatting>
  <conditionalFormatting sqref="K4886">
    <cfRule type="notContainsBlanks" dxfId="3636" priority="3790">
      <formula>LEN(TRIM(K4886))&gt;0</formula>
    </cfRule>
  </conditionalFormatting>
  <conditionalFormatting sqref="M4886">
    <cfRule type="containsText" dxfId="3635" priority="3789" operator="containsText" text="Complete">
      <formula>NOT(ISERROR(SEARCH("Complete",M4886)))</formula>
    </cfRule>
  </conditionalFormatting>
  <conditionalFormatting sqref="I4887">
    <cfRule type="cellIs" dxfId="3634" priority="3788" operator="greaterThan">
      <formula>2.35</formula>
    </cfRule>
  </conditionalFormatting>
  <conditionalFormatting sqref="J4887">
    <cfRule type="notContainsBlanks" dxfId="3633" priority="3787">
      <formula>LEN(TRIM(J4887))&gt;0</formula>
    </cfRule>
  </conditionalFormatting>
  <conditionalFormatting sqref="K4887">
    <cfRule type="notContainsBlanks" dxfId="3632" priority="3786">
      <formula>LEN(TRIM(K4887))&gt;0</formula>
    </cfRule>
  </conditionalFormatting>
  <conditionalFormatting sqref="M4887">
    <cfRule type="containsText" dxfId="3631" priority="3785" operator="containsText" text="Complete">
      <formula>NOT(ISERROR(SEARCH("Complete",M4887)))</formula>
    </cfRule>
  </conditionalFormatting>
  <conditionalFormatting sqref="I4888">
    <cfRule type="cellIs" dxfId="3630" priority="3784" operator="greaterThan">
      <formula>2.35</formula>
    </cfRule>
  </conditionalFormatting>
  <conditionalFormatting sqref="J4888">
    <cfRule type="notContainsBlanks" dxfId="3629" priority="3783">
      <formula>LEN(TRIM(J4888))&gt;0</formula>
    </cfRule>
  </conditionalFormatting>
  <conditionalFormatting sqref="K4888">
    <cfRule type="notContainsBlanks" dxfId="3628" priority="3782">
      <formula>LEN(TRIM(K4888))&gt;0</formula>
    </cfRule>
  </conditionalFormatting>
  <conditionalFormatting sqref="M4888">
    <cfRule type="containsText" dxfId="3627" priority="3781" operator="containsText" text="Complete">
      <formula>NOT(ISERROR(SEARCH("Complete",M4888)))</formula>
    </cfRule>
  </conditionalFormatting>
  <conditionalFormatting sqref="I4889">
    <cfRule type="cellIs" dxfId="3626" priority="3780" operator="greaterThan">
      <formula>2.35</formula>
    </cfRule>
  </conditionalFormatting>
  <conditionalFormatting sqref="J4889">
    <cfRule type="notContainsBlanks" dxfId="3625" priority="3779">
      <formula>LEN(TRIM(J4889))&gt;0</formula>
    </cfRule>
  </conditionalFormatting>
  <conditionalFormatting sqref="K4889">
    <cfRule type="notContainsBlanks" dxfId="3624" priority="3778">
      <formula>LEN(TRIM(K4889))&gt;0</formula>
    </cfRule>
  </conditionalFormatting>
  <conditionalFormatting sqref="M4889">
    <cfRule type="containsText" dxfId="3623" priority="3777" operator="containsText" text="Complete">
      <formula>NOT(ISERROR(SEARCH("Complete",M4889)))</formula>
    </cfRule>
  </conditionalFormatting>
  <conditionalFormatting sqref="I4890">
    <cfRule type="cellIs" dxfId="3622" priority="3772" operator="greaterThan">
      <formula>2.35</formula>
    </cfRule>
  </conditionalFormatting>
  <conditionalFormatting sqref="J4890">
    <cfRule type="notContainsBlanks" dxfId="3621" priority="3771">
      <formula>LEN(TRIM(J4890))&gt;0</formula>
    </cfRule>
  </conditionalFormatting>
  <conditionalFormatting sqref="K4890">
    <cfRule type="notContainsBlanks" dxfId="3620" priority="3770">
      <formula>LEN(TRIM(K4890))&gt;0</formula>
    </cfRule>
  </conditionalFormatting>
  <conditionalFormatting sqref="M4890">
    <cfRule type="containsText" dxfId="3619" priority="3769" operator="containsText" text="Complete">
      <formula>NOT(ISERROR(SEARCH("Complete",M4890)))</formula>
    </cfRule>
  </conditionalFormatting>
  <conditionalFormatting sqref="I4891">
    <cfRule type="cellIs" dxfId="3618" priority="3768" operator="greaterThan">
      <formula>2.35</formula>
    </cfRule>
  </conditionalFormatting>
  <conditionalFormatting sqref="J4891">
    <cfRule type="notContainsBlanks" dxfId="3617" priority="3767">
      <formula>LEN(TRIM(J4891))&gt;0</formula>
    </cfRule>
  </conditionalFormatting>
  <conditionalFormatting sqref="K4891">
    <cfRule type="notContainsBlanks" dxfId="3616" priority="3766">
      <formula>LEN(TRIM(K4891))&gt;0</formula>
    </cfRule>
  </conditionalFormatting>
  <conditionalFormatting sqref="M4891">
    <cfRule type="containsText" dxfId="3615" priority="3765" operator="containsText" text="Complete">
      <formula>NOT(ISERROR(SEARCH("Complete",M4891)))</formula>
    </cfRule>
  </conditionalFormatting>
  <conditionalFormatting sqref="I4892">
    <cfRule type="cellIs" dxfId="3614" priority="3764" operator="greaterThan">
      <formula>2.35</formula>
    </cfRule>
  </conditionalFormatting>
  <conditionalFormatting sqref="J4892">
    <cfRule type="notContainsBlanks" dxfId="3613" priority="3763">
      <formula>LEN(TRIM(J4892))&gt;0</formula>
    </cfRule>
  </conditionalFormatting>
  <conditionalFormatting sqref="K4892">
    <cfRule type="notContainsBlanks" dxfId="3612" priority="3762">
      <formula>LEN(TRIM(K4892))&gt;0</formula>
    </cfRule>
  </conditionalFormatting>
  <conditionalFormatting sqref="M4892">
    <cfRule type="containsText" dxfId="3611" priority="3761" operator="containsText" text="Complete">
      <formula>NOT(ISERROR(SEARCH("Complete",M4892)))</formula>
    </cfRule>
  </conditionalFormatting>
  <conditionalFormatting sqref="I4893">
    <cfRule type="cellIs" dxfId="3610" priority="3760" operator="greaterThan">
      <formula>2.35</formula>
    </cfRule>
  </conditionalFormatting>
  <conditionalFormatting sqref="J4893">
    <cfRule type="notContainsBlanks" dxfId="3609" priority="3759">
      <formula>LEN(TRIM(J4893))&gt;0</formula>
    </cfRule>
  </conditionalFormatting>
  <conditionalFormatting sqref="K4893">
    <cfRule type="notContainsBlanks" dxfId="3608" priority="3758">
      <formula>LEN(TRIM(K4893))&gt;0</formula>
    </cfRule>
  </conditionalFormatting>
  <conditionalFormatting sqref="M4893">
    <cfRule type="containsText" dxfId="3607" priority="3757" operator="containsText" text="Complete">
      <formula>NOT(ISERROR(SEARCH("Complete",M4893)))</formula>
    </cfRule>
  </conditionalFormatting>
  <conditionalFormatting sqref="I4894">
    <cfRule type="cellIs" dxfId="3606" priority="3756" operator="greaterThan">
      <formula>2.35</formula>
    </cfRule>
  </conditionalFormatting>
  <conditionalFormatting sqref="J4894">
    <cfRule type="notContainsBlanks" dxfId="3605" priority="3755">
      <formula>LEN(TRIM(J4894))&gt;0</formula>
    </cfRule>
  </conditionalFormatting>
  <conditionalFormatting sqref="K4894">
    <cfRule type="notContainsBlanks" dxfId="3604" priority="3754">
      <formula>LEN(TRIM(K4894))&gt;0</formula>
    </cfRule>
  </conditionalFormatting>
  <conditionalFormatting sqref="M4894">
    <cfRule type="containsText" dxfId="3603" priority="3753" operator="containsText" text="Complete">
      <formula>NOT(ISERROR(SEARCH("Complete",M4894)))</formula>
    </cfRule>
  </conditionalFormatting>
  <conditionalFormatting sqref="I4895">
    <cfRule type="cellIs" dxfId="3602" priority="3752" operator="greaterThan">
      <formula>2.35</formula>
    </cfRule>
  </conditionalFormatting>
  <conditionalFormatting sqref="J4895">
    <cfRule type="notContainsBlanks" dxfId="3601" priority="3751">
      <formula>LEN(TRIM(J4895))&gt;0</formula>
    </cfRule>
  </conditionalFormatting>
  <conditionalFormatting sqref="K4895">
    <cfRule type="notContainsBlanks" dxfId="3600" priority="3750">
      <formula>LEN(TRIM(K4895))&gt;0</formula>
    </cfRule>
  </conditionalFormatting>
  <conditionalFormatting sqref="M4895">
    <cfRule type="containsText" dxfId="3599" priority="3749" operator="containsText" text="Complete">
      <formula>NOT(ISERROR(SEARCH("Complete",M4895)))</formula>
    </cfRule>
  </conditionalFormatting>
  <conditionalFormatting sqref="I4896">
    <cfRule type="cellIs" dxfId="3598" priority="3748" operator="greaterThan">
      <formula>2.35</formula>
    </cfRule>
  </conditionalFormatting>
  <conditionalFormatting sqref="J4896">
    <cfRule type="notContainsBlanks" dxfId="3597" priority="3747">
      <formula>LEN(TRIM(J4896))&gt;0</formula>
    </cfRule>
  </conditionalFormatting>
  <conditionalFormatting sqref="K4896">
    <cfRule type="notContainsBlanks" dxfId="3596" priority="3746">
      <formula>LEN(TRIM(K4896))&gt;0</formula>
    </cfRule>
  </conditionalFormatting>
  <conditionalFormatting sqref="M4896">
    <cfRule type="containsText" dxfId="3595" priority="3745" operator="containsText" text="Complete">
      <formula>NOT(ISERROR(SEARCH("Complete",M4896)))</formula>
    </cfRule>
  </conditionalFormatting>
  <conditionalFormatting sqref="I4897">
    <cfRule type="cellIs" dxfId="3594" priority="3744" operator="greaterThan">
      <formula>2.35</formula>
    </cfRule>
  </conditionalFormatting>
  <conditionalFormatting sqref="J4897">
    <cfRule type="notContainsBlanks" dxfId="3593" priority="3743">
      <formula>LEN(TRIM(J4897))&gt;0</formula>
    </cfRule>
  </conditionalFormatting>
  <conditionalFormatting sqref="K4897">
    <cfRule type="notContainsBlanks" dxfId="3592" priority="3742">
      <formula>LEN(TRIM(K4897))&gt;0</formula>
    </cfRule>
  </conditionalFormatting>
  <conditionalFormatting sqref="M4897">
    <cfRule type="containsText" dxfId="3591" priority="3741" operator="containsText" text="Complete">
      <formula>NOT(ISERROR(SEARCH("Complete",M4897)))</formula>
    </cfRule>
  </conditionalFormatting>
  <conditionalFormatting sqref="I4898">
    <cfRule type="cellIs" dxfId="3590" priority="3740" operator="greaterThan">
      <formula>2.35</formula>
    </cfRule>
  </conditionalFormatting>
  <conditionalFormatting sqref="J4898">
    <cfRule type="notContainsBlanks" dxfId="3589" priority="3739">
      <formula>LEN(TRIM(J4898))&gt;0</formula>
    </cfRule>
  </conditionalFormatting>
  <conditionalFormatting sqref="K4898">
    <cfRule type="notContainsBlanks" dxfId="3588" priority="3738">
      <formula>LEN(TRIM(K4898))&gt;0</formula>
    </cfRule>
  </conditionalFormatting>
  <conditionalFormatting sqref="M4898">
    <cfRule type="containsText" dxfId="3587" priority="3737" operator="containsText" text="Complete">
      <formula>NOT(ISERROR(SEARCH("Complete",M4898)))</formula>
    </cfRule>
  </conditionalFormatting>
  <conditionalFormatting sqref="I4899">
    <cfRule type="cellIs" dxfId="3586" priority="3736" operator="greaterThan">
      <formula>2.35</formula>
    </cfRule>
  </conditionalFormatting>
  <conditionalFormatting sqref="J4899">
    <cfRule type="notContainsBlanks" dxfId="3585" priority="3735">
      <formula>LEN(TRIM(J4899))&gt;0</formula>
    </cfRule>
  </conditionalFormatting>
  <conditionalFormatting sqref="K4899">
    <cfRule type="notContainsBlanks" dxfId="3584" priority="3734">
      <formula>LEN(TRIM(K4899))&gt;0</formula>
    </cfRule>
  </conditionalFormatting>
  <conditionalFormatting sqref="M4899">
    <cfRule type="containsText" dxfId="3583" priority="3733" operator="containsText" text="Complete">
      <formula>NOT(ISERROR(SEARCH("Complete",M4899)))</formula>
    </cfRule>
  </conditionalFormatting>
  <conditionalFormatting sqref="I4900">
    <cfRule type="cellIs" dxfId="3582" priority="3732" operator="greaterThan">
      <formula>2.35</formula>
    </cfRule>
  </conditionalFormatting>
  <conditionalFormatting sqref="J4900">
    <cfRule type="notContainsBlanks" dxfId="3581" priority="3731">
      <formula>LEN(TRIM(J4900))&gt;0</formula>
    </cfRule>
  </conditionalFormatting>
  <conditionalFormatting sqref="K4900">
    <cfRule type="notContainsBlanks" dxfId="3580" priority="3730">
      <formula>LEN(TRIM(K4900))&gt;0</formula>
    </cfRule>
  </conditionalFormatting>
  <conditionalFormatting sqref="M4900">
    <cfRule type="containsText" dxfId="3579" priority="3729" operator="containsText" text="Complete">
      <formula>NOT(ISERROR(SEARCH("Complete",M4900)))</formula>
    </cfRule>
  </conditionalFormatting>
  <conditionalFormatting sqref="I4901">
    <cfRule type="cellIs" dxfId="3578" priority="3728" operator="greaterThan">
      <formula>2.35</formula>
    </cfRule>
  </conditionalFormatting>
  <conditionalFormatting sqref="J4901">
    <cfRule type="notContainsBlanks" dxfId="3577" priority="3727">
      <formula>LEN(TRIM(J4901))&gt;0</formula>
    </cfRule>
  </conditionalFormatting>
  <conditionalFormatting sqref="K4901">
    <cfRule type="notContainsBlanks" dxfId="3576" priority="3726">
      <formula>LEN(TRIM(K4901))&gt;0</formula>
    </cfRule>
  </conditionalFormatting>
  <conditionalFormatting sqref="M4901">
    <cfRule type="containsText" dxfId="3575" priority="3725" operator="containsText" text="Complete">
      <formula>NOT(ISERROR(SEARCH("Complete",M4901)))</formula>
    </cfRule>
  </conditionalFormatting>
  <conditionalFormatting sqref="I4902">
    <cfRule type="cellIs" dxfId="3574" priority="3724" operator="greaterThan">
      <formula>2.35</formula>
    </cfRule>
  </conditionalFormatting>
  <conditionalFormatting sqref="J4902">
    <cfRule type="notContainsBlanks" dxfId="3573" priority="3723">
      <formula>LEN(TRIM(J4902))&gt;0</formula>
    </cfRule>
  </conditionalFormatting>
  <conditionalFormatting sqref="K4902">
    <cfRule type="notContainsBlanks" dxfId="3572" priority="3722">
      <formula>LEN(TRIM(K4902))&gt;0</formula>
    </cfRule>
  </conditionalFormatting>
  <conditionalFormatting sqref="M4902">
    <cfRule type="containsText" dxfId="3571" priority="3721" operator="containsText" text="Complete">
      <formula>NOT(ISERROR(SEARCH("Complete",M4902)))</formula>
    </cfRule>
  </conditionalFormatting>
  <conditionalFormatting sqref="I4903">
    <cfRule type="cellIs" dxfId="3570" priority="3720" operator="greaterThan">
      <formula>2.35</formula>
    </cfRule>
  </conditionalFormatting>
  <conditionalFormatting sqref="J4903">
    <cfRule type="notContainsBlanks" dxfId="3569" priority="3719">
      <formula>LEN(TRIM(J4903))&gt;0</formula>
    </cfRule>
  </conditionalFormatting>
  <conditionalFormatting sqref="K4903">
    <cfRule type="notContainsBlanks" dxfId="3568" priority="3718">
      <formula>LEN(TRIM(K4903))&gt;0</formula>
    </cfRule>
  </conditionalFormatting>
  <conditionalFormatting sqref="M4903">
    <cfRule type="containsText" dxfId="3567" priority="3717" operator="containsText" text="Complete">
      <formula>NOT(ISERROR(SEARCH("Complete",M4903)))</formula>
    </cfRule>
  </conditionalFormatting>
  <conditionalFormatting sqref="I4904">
    <cfRule type="cellIs" dxfId="3566" priority="3716" operator="greaterThan">
      <formula>2.35</formula>
    </cfRule>
  </conditionalFormatting>
  <conditionalFormatting sqref="J4904">
    <cfRule type="notContainsBlanks" dxfId="3565" priority="3715">
      <formula>LEN(TRIM(J4904))&gt;0</formula>
    </cfRule>
  </conditionalFormatting>
  <conditionalFormatting sqref="K4904">
    <cfRule type="notContainsBlanks" dxfId="3564" priority="3714">
      <formula>LEN(TRIM(K4904))&gt;0</formula>
    </cfRule>
  </conditionalFormatting>
  <conditionalFormatting sqref="M4904">
    <cfRule type="containsText" dxfId="3563" priority="3713" operator="containsText" text="Complete">
      <formula>NOT(ISERROR(SEARCH("Complete",M4904)))</formula>
    </cfRule>
  </conditionalFormatting>
  <conditionalFormatting sqref="I4905">
    <cfRule type="cellIs" dxfId="3562" priority="3712" operator="greaterThan">
      <formula>2.35</formula>
    </cfRule>
  </conditionalFormatting>
  <conditionalFormatting sqref="J4905">
    <cfRule type="notContainsBlanks" dxfId="3561" priority="3711">
      <formula>LEN(TRIM(J4905))&gt;0</formula>
    </cfRule>
  </conditionalFormatting>
  <conditionalFormatting sqref="K4905">
    <cfRule type="notContainsBlanks" dxfId="3560" priority="3710">
      <formula>LEN(TRIM(K4905))&gt;0</formula>
    </cfRule>
  </conditionalFormatting>
  <conditionalFormatting sqref="M4905">
    <cfRule type="containsText" dxfId="3559" priority="3709" operator="containsText" text="Complete">
      <formula>NOT(ISERROR(SEARCH("Complete",M4905)))</formula>
    </cfRule>
  </conditionalFormatting>
  <conditionalFormatting sqref="I4906">
    <cfRule type="cellIs" dxfId="3558" priority="3708" operator="greaterThan">
      <formula>2.35</formula>
    </cfRule>
  </conditionalFormatting>
  <conditionalFormatting sqref="J4906">
    <cfRule type="notContainsBlanks" dxfId="3557" priority="3707">
      <formula>LEN(TRIM(J4906))&gt;0</formula>
    </cfRule>
  </conditionalFormatting>
  <conditionalFormatting sqref="K4906">
    <cfRule type="notContainsBlanks" dxfId="3556" priority="3706">
      <formula>LEN(TRIM(K4906))&gt;0</formula>
    </cfRule>
  </conditionalFormatting>
  <conditionalFormatting sqref="M4906">
    <cfRule type="containsText" dxfId="3555" priority="3705" operator="containsText" text="Complete">
      <formula>NOT(ISERROR(SEARCH("Complete",M4906)))</formula>
    </cfRule>
  </conditionalFormatting>
  <conditionalFormatting sqref="I4907">
    <cfRule type="cellIs" dxfId="3554" priority="3704" operator="greaterThan">
      <formula>2.35</formula>
    </cfRule>
  </conditionalFormatting>
  <conditionalFormatting sqref="J4907">
    <cfRule type="notContainsBlanks" dxfId="3553" priority="3703">
      <formula>LEN(TRIM(J4907))&gt;0</formula>
    </cfRule>
  </conditionalFormatting>
  <conditionalFormatting sqref="K4907">
    <cfRule type="notContainsBlanks" dxfId="3552" priority="3702">
      <formula>LEN(TRIM(K4907))&gt;0</formula>
    </cfRule>
  </conditionalFormatting>
  <conditionalFormatting sqref="M4907">
    <cfRule type="containsText" dxfId="3551" priority="3701" operator="containsText" text="Complete">
      <formula>NOT(ISERROR(SEARCH("Complete",M4907)))</formula>
    </cfRule>
  </conditionalFormatting>
  <conditionalFormatting sqref="I4908">
    <cfRule type="cellIs" dxfId="3550" priority="3700" operator="greaterThan">
      <formula>2.35</formula>
    </cfRule>
  </conditionalFormatting>
  <conditionalFormatting sqref="J4908">
    <cfRule type="notContainsBlanks" dxfId="3549" priority="3699">
      <formula>LEN(TRIM(J4908))&gt;0</formula>
    </cfRule>
  </conditionalFormatting>
  <conditionalFormatting sqref="K4908">
    <cfRule type="notContainsBlanks" dxfId="3548" priority="3698">
      <formula>LEN(TRIM(K4908))&gt;0</formula>
    </cfRule>
  </conditionalFormatting>
  <conditionalFormatting sqref="M4908">
    <cfRule type="containsText" dxfId="3547" priority="3697" operator="containsText" text="Complete">
      <formula>NOT(ISERROR(SEARCH("Complete",M4908)))</formula>
    </cfRule>
  </conditionalFormatting>
  <conditionalFormatting sqref="I4909">
    <cfRule type="cellIs" dxfId="3546" priority="3696" operator="greaterThan">
      <formula>2.35</formula>
    </cfRule>
  </conditionalFormatting>
  <conditionalFormatting sqref="J4909">
    <cfRule type="notContainsBlanks" dxfId="3545" priority="3695">
      <formula>LEN(TRIM(J4909))&gt;0</formula>
    </cfRule>
  </conditionalFormatting>
  <conditionalFormatting sqref="K4909">
    <cfRule type="notContainsBlanks" dxfId="3544" priority="3694">
      <formula>LEN(TRIM(K4909))&gt;0</formula>
    </cfRule>
  </conditionalFormatting>
  <conditionalFormatting sqref="M4909">
    <cfRule type="containsText" dxfId="3543" priority="3693" operator="containsText" text="Complete">
      <formula>NOT(ISERROR(SEARCH("Complete",M4909)))</formula>
    </cfRule>
  </conditionalFormatting>
  <conditionalFormatting sqref="I4910">
    <cfRule type="cellIs" dxfId="3542" priority="3692" operator="greaterThan">
      <formula>2.35</formula>
    </cfRule>
  </conditionalFormatting>
  <conditionalFormatting sqref="J4910">
    <cfRule type="notContainsBlanks" dxfId="3541" priority="3691">
      <formula>LEN(TRIM(J4910))&gt;0</formula>
    </cfRule>
  </conditionalFormatting>
  <conditionalFormatting sqref="K4910">
    <cfRule type="notContainsBlanks" dxfId="3540" priority="3690">
      <formula>LEN(TRIM(K4910))&gt;0</formula>
    </cfRule>
  </conditionalFormatting>
  <conditionalFormatting sqref="M4910">
    <cfRule type="containsText" dxfId="3539" priority="3689" operator="containsText" text="Complete">
      <formula>NOT(ISERROR(SEARCH("Complete",M4910)))</formula>
    </cfRule>
  </conditionalFormatting>
  <conditionalFormatting sqref="I4911">
    <cfRule type="cellIs" dxfId="3538" priority="3688" operator="greaterThan">
      <formula>2.35</formula>
    </cfRule>
  </conditionalFormatting>
  <conditionalFormatting sqref="J4911">
    <cfRule type="notContainsBlanks" dxfId="3537" priority="3687">
      <formula>LEN(TRIM(J4911))&gt;0</formula>
    </cfRule>
  </conditionalFormatting>
  <conditionalFormatting sqref="K4911">
    <cfRule type="notContainsBlanks" dxfId="3536" priority="3686">
      <formula>LEN(TRIM(K4911))&gt;0</formula>
    </cfRule>
  </conditionalFormatting>
  <conditionalFormatting sqref="M4911">
    <cfRule type="containsText" dxfId="3535" priority="3685" operator="containsText" text="Complete">
      <formula>NOT(ISERROR(SEARCH("Complete",M4911)))</formula>
    </cfRule>
  </conditionalFormatting>
  <conditionalFormatting sqref="I4912">
    <cfRule type="cellIs" dxfId="3534" priority="3684" operator="greaterThan">
      <formula>2.35</formula>
    </cfRule>
  </conditionalFormatting>
  <conditionalFormatting sqref="J4912">
    <cfRule type="notContainsBlanks" dxfId="3533" priority="3683">
      <formula>LEN(TRIM(J4912))&gt;0</formula>
    </cfRule>
  </conditionalFormatting>
  <conditionalFormatting sqref="K4912">
    <cfRule type="notContainsBlanks" dxfId="3532" priority="3682">
      <formula>LEN(TRIM(K4912))&gt;0</formula>
    </cfRule>
  </conditionalFormatting>
  <conditionalFormatting sqref="M4912">
    <cfRule type="containsText" dxfId="3531" priority="3681" operator="containsText" text="Complete">
      <formula>NOT(ISERROR(SEARCH("Complete",M4912)))</formula>
    </cfRule>
  </conditionalFormatting>
  <conditionalFormatting sqref="I4913">
    <cfRule type="cellIs" dxfId="3530" priority="3680" operator="greaterThan">
      <formula>2.35</formula>
    </cfRule>
  </conditionalFormatting>
  <conditionalFormatting sqref="J4913">
    <cfRule type="notContainsBlanks" dxfId="3529" priority="3679">
      <formula>LEN(TRIM(J4913))&gt;0</formula>
    </cfRule>
  </conditionalFormatting>
  <conditionalFormatting sqref="K4913">
    <cfRule type="notContainsBlanks" dxfId="3528" priority="3678">
      <formula>LEN(TRIM(K4913))&gt;0</formula>
    </cfRule>
  </conditionalFormatting>
  <conditionalFormatting sqref="M4913">
    <cfRule type="containsText" dxfId="3527" priority="3677" operator="containsText" text="Complete">
      <formula>NOT(ISERROR(SEARCH("Complete",M4913)))</formula>
    </cfRule>
  </conditionalFormatting>
  <conditionalFormatting sqref="I4914">
    <cfRule type="cellIs" dxfId="3526" priority="3676" operator="greaterThan">
      <formula>2.35</formula>
    </cfRule>
  </conditionalFormatting>
  <conditionalFormatting sqref="J4914">
    <cfRule type="notContainsBlanks" dxfId="3525" priority="3675">
      <formula>LEN(TRIM(J4914))&gt;0</formula>
    </cfRule>
  </conditionalFormatting>
  <conditionalFormatting sqref="K4914">
    <cfRule type="notContainsBlanks" dxfId="3524" priority="3674">
      <formula>LEN(TRIM(K4914))&gt;0</formula>
    </cfRule>
  </conditionalFormatting>
  <conditionalFormatting sqref="M4914">
    <cfRule type="containsText" dxfId="3523" priority="3673" operator="containsText" text="Complete">
      <formula>NOT(ISERROR(SEARCH("Complete",M4914)))</formula>
    </cfRule>
  </conditionalFormatting>
  <conditionalFormatting sqref="I4915">
    <cfRule type="cellIs" dxfId="3522" priority="3672" operator="greaterThan">
      <formula>2.35</formula>
    </cfRule>
  </conditionalFormatting>
  <conditionalFormatting sqref="J4915">
    <cfRule type="notContainsBlanks" dxfId="3521" priority="3671">
      <formula>LEN(TRIM(J4915))&gt;0</formula>
    </cfRule>
  </conditionalFormatting>
  <conditionalFormatting sqref="K4915">
    <cfRule type="notContainsBlanks" dxfId="3520" priority="3670">
      <formula>LEN(TRIM(K4915))&gt;0</formula>
    </cfRule>
  </conditionalFormatting>
  <conditionalFormatting sqref="M4915">
    <cfRule type="containsText" dxfId="3519" priority="3669" operator="containsText" text="Complete">
      <formula>NOT(ISERROR(SEARCH("Complete",M4915)))</formula>
    </cfRule>
  </conditionalFormatting>
  <conditionalFormatting sqref="I4916">
    <cfRule type="cellIs" dxfId="3518" priority="3668" operator="greaterThan">
      <formula>2.35</formula>
    </cfRule>
  </conditionalFormatting>
  <conditionalFormatting sqref="J4916">
    <cfRule type="notContainsBlanks" dxfId="3517" priority="3667">
      <formula>LEN(TRIM(J4916))&gt;0</formula>
    </cfRule>
  </conditionalFormatting>
  <conditionalFormatting sqref="K4916">
    <cfRule type="notContainsBlanks" dxfId="3516" priority="3666">
      <formula>LEN(TRIM(K4916))&gt;0</formula>
    </cfRule>
  </conditionalFormatting>
  <conditionalFormatting sqref="M4916">
    <cfRule type="containsText" dxfId="3515" priority="3665" operator="containsText" text="Complete">
      <formula>NOT(ISERROR(SEARCH("Complete",M4916)))</formula>
    </cfRule>
  </conditionalFormatting>
  <conditionalFormatting sqref="I4917">
    <cfRule type="cellIs" dxfId="3514" priority="3664" operator="greaterThan">
      <formula>2.35</formula>
    </cfRule>
  </conditionalFormatting>
  <conditionalFormatting sqref="J4917">
    <cfRule type="notContainsBlanks" dxfId="3513" priority="3663">
      <formula>LEN(TRIM(J4917))&gt;0</formula>
    </cfRule>
  </conditionalFormatting>
  <conditionalFormatting sqref="K4917">
    <cfRule type="notContainsBlanks" dxfId="3512" priority="3662">
      <formula>LEN(TRIM(K4917))&gt;0</formula>
    </cfRule>
  </conditionalFormatting>
  <conditionalFormatting sqref="M4917">
    <cfRule type="containsText" dxfId="3511" priority="3661" operator="containsText" text="Complete">
      <formula>NOT(ISERROR(SEARCH("Complete",M4917)))</formula>
    </cfRule>
  </conditionalFormatting>
  <conditionalFormatting sqref="I4918">
    <cfRule type="cellIs" dxfId="3510" priority="3660" operator="greaterThan">
      <formula>2.35</formula>
    </cfRule>
  </conditionalFormatting>
  <conditionalFormatting sqref="J4918">
    <cfRule type="notContainsBlanks" dxfId="3509" priority="3659">
      <formula>LEN(TRIM(J4918))&gt;0</formula>
    </cfRule>
  </conditionalFormatting>
  <conditionalFormatting sqref="K4918">
    <cfRule type="notContainsBlanks" dxfId="3508" priority="3658">
      <formula>LEN(TRIM(K4918))&gt;0</formula>
    </cfRule>
  </conditionalFormatting>
  <conditionalFormatting sqref="M4918">
    <cfRule type="containsText" dxfId="3507" priority="3657" operator="containsText" text="Complete">
      <formula>NOT(ISERROR(SEARCH("Complete",M4918)))</formula>
    </cfRule>
  </conditionalFormatting>
  <conditionalFormatting sqref="I4919">
    <cfRule type="cellIs" dxfId="3506" priority="3656" operator="greaterThan">
      <formula>2.35</formula>
    </cfRule>
  </conditionalFormatting>
  <conditionalFormatting sqref="J4919">
    <cfRule type="notContainsBlanks" dxfId="3505" priority="3655">
      <formula>LEN(TRIM(J4919))&gt;0</formula>
    </cfRule>
  </conditionalFormatting>
  <conditionalFormatting sqref="K4919">
    <cfRule type="notContainsBlanks" dxfId="3504" priority="3654">
      <formula>LEN(TRIM(K4919))&gt;0</formula>
    </cfRule>
  </conditionalFormatting>
  <conditionalFormatting sqref="M4919">
    <cfRule type="containsText" dxfId="3503" priority="3653" operator="containsText" text="Complete">
      <formula>NOT(ISERROR(SEARCH("Complete",M4919)))</formula>
    </cfRule>
  </conditionalFormatting>
  <conditionalFormatting sqref="I4920">
    <cfRule type="cellIs" dxfId="3502" priority="3652" operator="greaterThan">
      <formula>2.35</formula>
    </cfRule>
  </conditionalFormatting>
  <conditionalFormatting sqref="J4920">
    <cfRule type="notContainsBlanks" dxfId="3501" priority="3651">
      <formula>LEN(TRIM(J4920))&gt;0</formula>
    </cfRule>
  </conditionalFormatting>
  <conditionalFormatting sqref="K4920">
    <cfRule type="notContainsBlanks" dxfId="3500" priority="3650">
      <formula>LEN(TRIM(K4920))&gt;0</formula>
    </cfRule>
  </conditionalFormatting>
  <conditionalFormatting sqref="M4920">
    <cfRule type="containsText" dxfId="3499" priority="3649" operator="containsText" text="Complete">
      <formula>NOT(ISERROR(SEARCH("Complete",M4920)))</formula>
    </cfRule>
  </conditionalFormatting>
  <conditionalFormatting sqref="I4921">
    <cfRule type="cellIs" dxfId="3498" priority="3648" operator="greaterThan">
      <formula>2.35</formula>
    </cfRule>
  </conditionalFormatting>
  <conditionalFormatting sqref="J4921">
    <cfRule type="notContainsBlanks" dxfId="3497" priority="3647">
      <formula>LEN(TRIM(J4921))&gt;0</formula>
    </cfRule>
  </conditionalFormatting>
  <conditionalFormatting sqref="K4921">
    <cfRule type="notContainsBlanks" dxfId="3496" priority="3646">
      <formula>LEN(TRIM(K4921))&gt;0</formula>
    </cfRule>
  </conditionalFormatting>
  <conditionalFormatting sqref="M4921">
    <cfRule type="containsText" dxfId="3495" priority="3645" operator="containsText" text="Complete">
      <formula>NOT(ISERROR(SEARCH("Complete",M4921)))</formula>
    </cfRule>
  </conditionalFormatting>
  <conditionalFormatting sqref="I4922">
    <cfRule type="cellIs" dxfId="3494" priority="3644" operator="greaterThan">
      <formula>2.35</formula>
    </cfRule>
  </conditionalFormatting>
  <conditionalFormatting sqref="J4922">
    <cfRule type="notContainsBlanks" dxfId="3493" priority="3643">
      <formula>LEN(TRIM(J4922))&gt;0</formula>
    </cfRule>
  </conditionalFormatting>
  <conditionalFormatting sqref="K4922">
    <cfRule type="notContainsBlanks" dxfId="3492" priority="3642">
      <formula>LEN(TRIM(K4922))&gt;0</formula>
    </cfRule>
  </conditionalFormatting>
  <conditionalFormatting sqref="M4922">
    <cfRule type="containsText" dxfId="3491" priority="3641" operator="containsText" text="Complete">
      <formula>NOT(ISERROR(SEARCH("Complete",M4922)))</formula>
    </cfRule>
  </conditionalFormatting>
  <conditionalFormatting sqref="I4923">
    <cfRule type="cellIs" dxfId="3490" priority="3640" operator="greaterThan">
      <formula>2.35</formula>
    </cfRule>
  </conditionalFormatting>
  <conditionalFormatting sqref="J4923">
    <cfRule type="notContainsBlanks" dxfId="3489" priority="3639">
      <formula>LEN(TRIM(J4923))&gt;0</formula>
    </cfRule>
  </conditionalFormatting>
  <conditionalFormatting sqref="K4923">
    <cfRule type="notContainsBlanks" dxfId="3488" priority="3638">
      <formula>LEN(TRIM(K4923))&gt;0</formula>
    </cfRule>
  </conditionalFormatting>
  <conditionalFormatting sqref="M4923">
    <cfRule type="containsText" dxfId="3487" priority="3637" operator="containsText" text="Complete">
      <formula>NOT(ISERROR(SEARCH("Complete",M4923)))</formula>
    </cfRule>
  </conditionalFormatting>
  <conditionalFormatting sqref="I4924">
    <cfRule type="cellIs" dxfId="3486" priority="3636" operator="greaterThan">
      <formula>2.35</formula>
    </cfRule>
  </conditionalFormatting>
  <conditionalFormatting sqref="J4924">
    <cfRule type="notContainsBlanks" dxfId="3485" priority="3635">
      <formula>LEN(TRIM(J4924))&gt;0</formula>
    </cfRule>
  </conditionalFormatting>
  <conditionalFormatting sqref="K4924">
    <cfRule type="notContainsBlanks" dxfId="3484" priority="3634">
      <formula>LEN(TRIM(K4924))&gt;0</formula>
    </cfRule>
  </conditionalFormatting>
  <conditionalFormatting sqref="M4924">
    <cfRule type="containsText" dxfId="3483" priority="3633" operator="containsText" text="Complete">
      <formula>NOT(ISERROR(SEARCH("Complete",M4924)))</formula>
    </cfRule>
  </conditionalFormatting>
  <conditionalFormatting sqref="I4925">
    <cfRule type="cellIs" dxfId="3482" priority="3632" operator="greaterThan">
      <formula>2.35</formula>
    </cfRule>
  </conditionalFormatting>
  <conditionalFormatting sqref="J4925">
    <cfRule type="notContainsBlanks" dxfId="3481" priority="3631">
      <formula>LEN(TRIM(J4925))&gt;0</formula>
    </cfRule>
  </conditionalFormatting>
  <conditionalFormatting sqref="K4925">
    <cfRule type="notContainsBlanks" dxfId="3480" priority="3630">
      <formula>LEN(TRIM(K4925))&gt;0</formula>
    </cfRule>
  </conditionalFormatting>
  <conditionalFormatting sqref="M4925">
    <cfRule type="containsText" dxfId="3479" priority="3629" operator="containsText" text="Complete">
      <formula>NOT(ISERROR(SEARCH("Complete",M4925)))</formula>
    </cfRule>
  </conditionalFormatting>
  <conditionalFormatting sqref="I4926">
    <cfRule type="cellIs" dxfId="3478" priority="3628" operator="greaterThan">
      <formula>2.35</formula>
    </cfRule>
  </conditionalFormatting>
  <conditionalFormatting sqref="J4926">
    <cfRule type="notContainsBlanks" dxfId="3477" priority="3627">
      <formula>LEN(TRIM(J4926))&gt;0</formula>
    </cfRule>
  </conditionalFormatting>
  <conditionalFormatting sqref="K4926">
    <cfRule type="notContainsBlanks" dxfId="3476" priority="3626">
      <formula>LEN(TRIM(K4926))&gt;0</formula>
    </cfRule>
  </conditionalFormatting>
  <conditionalFormatting sqref="M4926">
    <cfRule type="containsText" dxfId="3475" priority="3625" operator="containsText" text="Complete">
      <formula>NOT(ISERROR(SEARCH("Complete",M4926)))</formula>
    </cfRule>
  </conditionalFormatting>
  <conditionalFormatting sqref="I4927">
    <cfRule type="cellIs" dxfId="3474" priority="3624" operator="greaterThan">
      <formula>2.35</formula>
    </cfRule>
  </conditionalFormatting>
  <conditionalFormatting sqref="J4927">
    <cfRule type="notContainsBlanks" dxfId="3473" priority="3623">
      <formula>LEN(TRIM(J4927))&gt;0</formula>
    </cfRule>
  </conditionalFormatting>
  <conditionalFormatting sqref="K4927">
    <cfRule type="notContainsBlanks" dxfId="3472" priority="3622">
      <formula>LEN(TRIM(K4927))&gt;0</formula>
    </cfRule>
  </conditionalFormatting>
  <conditionalFormatting sqref="M4927">
    <cfRule type="containsText" dxfId="3471" priority="3621" operator="containsText" text="Complete">
      <formula>NOT(ISERROR(SEARCH("Complete",M4927)))</formula>
    </cfRule>
  </conditionalFormatting>
  <conditionalFormatting sqref="I4928">
    <cfRule type="cellIs" dxfId="3470" priority="3620" operator="greaterThan">
      <formula>2.35</formula>
    </cfRule>
  </conditionalFormatting>
  <conditionalFormatting sqref="J4928">
    <cfRule type="notContainsBlanks" dxfId="3469" priority="3619">
      <formula>LEN(TRIM(J4928))&gt;0</formula>
    </cfRule>
  </conditionalFormatting>
  <conditionalFormatting sqref="K4928">
    <cfRule type="notContainsBlanks" dxfId="3468" priority="3618">
      <formula>LEN(TRIM(K4928))&gt;0</formula>
    </cfRule>
  </conditionalFormatting>
  <conditionalFormatting sqref="M4928">
    <cfRule type="containsText" dxfId="3467" priority="3617" operator="containsText" text="Complete">
      <formula>NOT(ISERROR(SEARCH("Complete",M4928)))</formula>
    </cfRule>
  </conditionalFormatting>
  <conditionalFormatting sqref="I4929">
    <cfRule type="cellIs" dxfId="3466" priority="3616" operator="greaterThan">
      <formula>2.35</formula>
    </cfRule>
  </conditionalFormatting>
  <conditionalFormatting sqref="J4929">
    <cfRule type="notContainsBlanks" dxfId="3465" priority="3615">
      <formula>LEN(TRIM(J4929))&gt;0</formula>
    </cfRule>
  </conditionalFormatting>
  <conditionalFormatting sqref="K4929">
    <cfRule type="notContainsBlanks" dxfId="3464" priority="3614">
      <formula>LEN(TRIM(K4929))&gt;0</formula>
    </cfRule>
  </conditionalFormatting>
  <conditionalFormatting sqref="M4929">
    <cfRule type="containsText" dxfId="3463" priority="3613" operator="containsText" text="Complete">
      <formula>NOT(ISERROR(SEARCH("Complete",M4929)))</formula>
    </cfRule>
  </conditionalFormatting>
  <conditionalFormatting sqref="I4930">
    <cfRule type="cellIs" dxfId="3462" priority="3612" operator="greaterThan">
      <formula>2.35</formula>
    </cfRule>
  </conditionalFormatting>
  <conditionalFormatting sqref="J4930">
    <cfRule type="notContainsBlanks" dxfId="3461" priority="3611">
      <formula>LEN(TRIM(J4930))&gt;0</formula>
    </cfRule>
  </conditionalFormatting>
  <conditionalFormatting sqref="K4930">
    <cfRule type="notContainsBlanks" dxfId="3460" priority="3610">
      <formula>LEN(TRIM(K4930))&gt;0</formula>
    </cfRule>
  </conditionalFormatting>
  <conditionalFormatting sqref="M4930">
    <cfRule type="containsText" dxfId="3459" priority="3609" operator="containsText" text="Complete">
      <formula>NOT(ISERROR(SEARCH("Complete",M4930)))</formula>
    </cfRule>
  </conditionalFormatting>
  <conditionalFormatting sqref="I4931">
    <cfRule type="cellIs" dxfId="3458" priority="3608" operator="greaterThan">
      <formula>2.35</formula>
    </cfRule>
  </conditionalFormatting>
  <conditionalFormatting sqref="J4931">
    <cfRule type="notContainsBlanks" dxfId="3457" priority="3607">
      <formula>LEN(TRIM(J4931))&gt;0</formula>
    </cfRule>
  </conditionalFormatting>
  <conditionalFormatting sqref="K4931">
    <cfRule type="notContainsBlanks" dxfId="3456" priority="3606">
      <formula>LEN(TRIM(K4931))&gt;0</formula>
    </cfRule>
  </conditionalFormatting>
  <conditionalFormatting sqref="M4931">
    <cfRule type="containsText" dxfId="3455" priority="3605" operator="containsText" text="Complete">
      <formula>NOT(ISERROR(SEARCH("Complete",M4931)))</formula>
    </cfRule>
  </conditionalFormatting>
  <conditionalFormatting sqref="I4932">
    <cfRule type="cellIs" dxfId="3454" priority="3604" operator="greaterThan">
      <formula>2.35</formula>
    </cfRule>
  </conditionalFormatting>
  <conditionalFormatting sqref="J4932">
    <cfRule type="notContainsBlanks" dxfId="3453" priority="3603">
      <formula>LEN(TRIM(J4932))&gt;0</formula>
    </cfRule>
  </conditionalFormatting>
  <conditionalFormatting sqref="K4932">
    <cfRule type="notContainsBlanks" dxfId="3452" priority="3602">
      <formula>LEN(TRIM(K4932))&gt;0</formula>
    </cfRule>
  </conditionalFormatting>
  <conditionalFormatting sqref="M4932">
    <cfRule type="containsText" dxfId="3451" priority="3601" operator="containsText" text="Complete">
      <formula>NOT(ISERROR(SEARCH("Complete",M4932)))</formula>
    </cfRule>
  </conditionalFormatting>
  <conditionalFormatting sqref="I4933">
    <cfRule type="cellIs" dxfId="3450" priority="3600" operator="greaterThan">
      <formula>2.35</formula>
    </cfRule>
  </conditionalFormatting>
  <conditionalFormatting sqref="J4933">
    <cfRule type="notContainsBlanks" dxfId="3449" priority="3599">
      <formula>LEN(TRIM(J4933))&gt;0</formula>
    </cfRule>
  </conditionalFormatting>
  <conditionalFormatting sqref="K4933">
    <cfRule type="notContainsBlanks" dxfId="3448" priority="3598">
      <formula>LEN(TRIM(K4933))&gt;0</formula>
    </cfRule>
  </conditionalFormatting>
  <conditionalFormatting sqref="M4933">
    <cfRule type="containsText" dxfId="3447" priority="3597" operator="containsText" text="Complete">
      <formula>NOT(ISERROR(SEARCH("Complete",M4933)))</formula>
    </cfRule>
  </conditionalFormatting>
  <conditionalFormatting sqref="I4934">
    <cfRule type="cellIs" dxfId="3446" priority="3596" operator="greaterThan">
      <formula>2.35</formula>
    </cfRule>
  </conditionalFormatting>
  <conditionalFormatting sqref="J4934">
    <cfRule type="notContainsBlanks" dxfId="3445" priority="3595">
      <formula>LEN(TRIM(J4934))&gt;0</formula>
    </cfRule>
  </conditionalFormatting>
  <conditionalFormatting sqref="K4934">
    <cfRule type="notContainsBlanks" dxfId="3444" priority="3594">
      <formula>LEN(TRIM(K4934))&gt;0</formula>
    </cfRule>
  </conditionalFormatting>
  <conditionalFormatting sqref="M4934">
    <cfRule type="containsText" dxfId="3443" priority="3593" operator="containsText" text="Complete">
      <formula>NOT(ISERROR(SEARCH("Complete",M4934)))</formula>
    </cfRule>
  </conditionalFormatting>
  <conditionalFormatting sqref="I4935">
    <cfRule type="cellIs" dxfId="3442" priority="3592" operator="greaterThan">
      <formula>2.35</formula>
    </cfRule>
  </conditionalFormatting>
  <conditionalFormatting sqref="J4935">
    <cfRule type="notContainsBlanks" dxfId="3441" priority="3591">
      <formula>LEN(TRIM(J4935))&gt;0</formula>
    </cfRule>
  </conditionalFormatting>
  <conditionalFormatting sqref="K4935">
    <cfRule type="notContainsBlanks" dxfId="3440" priority="3590">
      <formula>LEN(TRIM(K4935))&gt;0</formula>
    </cfRule>
  </conditionalFormatting>
  <conditionalFormatting sqref="M4935">
    <cfRule type="containsText" dxfId="3439" priority="3589" operator="containsText" text="Complete">
      <formula>NOT(ISERROR(SEARCH("Complete",M4935)))</formula>
    </cfRule>
  </conditionalFormatting>
  <conditionalFormatting sqref="I4936">
    <cfRule type="cellIs" dxfId="3438" priority="3588" operator="greaterThan">
      <formula>2.35</formula>
    </cfRule>
  </conditionalFormatting>
  <conditionalFormatting sqref="J4936">
    <cfRule type="notContainsBlanks" dxfId="3437" priority="3587">
      <formula>LEN(TRIM(J4936))&gt;0</formula>
    </cfRule>
  </conditionalFormatting>
  <conditionalFormatting sqref="K4936">
    <cfRule type="notContainsBlanks" dxfId="3436" priority="3586">
      <formula>LEN(TRIM(K4936))&gt;0</formula>
    </cfRule>
  </conditionalFormatting>
  <conditionalFormatting sqref="M4936">
    <cfRule type="containsText" dxfId="3435" priority="3585" operator="containsText" text="Complete">
      <formula>NOT(ISERROR(SEARCH("Complete",M4936)))</formula>
    </cfRule>
  </conditionalFormatting>
  <conditionalFormatting sqref="I4937">
    <cfRule type="cellIs" dxfId="3434" priority="3584" operator="greaterThan">
      <formula>2.35</formula>
    </cfRule>
  </conditionalFormatting>
  <conditionalFormatting sqref="J4937">
    <cfRule type="notContainsBlanks" dxfId="3433" priority="3583">
      <formula>LEN(TRIM(J4937))&gt;0</formula>
    </cfRule>
  </conditionalFormatting>
  <conditionalFormatting sqref="K4937">
    <cfRule type="notContainsBlanks" dxfId="3432" priority="3582">
      <formula>LEN(TRIM(K4937))&gt;0</formula>
    </cfRule>
  </conditionalFormatting>
  <conditionalFormatting sqref="M4937">
    <cfRule type="containsText" dxfId="3431" priority="3581" operator="containsText" text="Complete">
      <formula>NOT(ISERROR(SEARCH("Complete",M4937)))</formula>
    </cfRule>
  </conditionalFormatting>
  <conditionalFormatting sqref="I4938">
    <cfRule type="cellIs" dxfId="3430" priority="3580" operator="greaterThan">
      <formula>2.35</formula>
    </cfRule>
  </conditionalFormatting>
  <conditionalFormatting sqref="J4938">
    <cfRule type="notContainsBlanks" dxfId="3429" priority="3579">
      <formula>LEN(TRIM(J4938))&gt;0</formula>
    </cfRule>
  </conditionalFormatting>
  <conditionalFormatting sqref="K4938">
    <cfRule type="notContainsBlanks" dxfId="3428" priority="3578">
      <formula>LEN(TRIM(K4938))&gt;0</formula>
    </cfRule>
  </conditionalFormatting>
  <conditionalFormatting sqref="M4938">
    <cfRule type="containsText" dxfId="3427" priority="3577" operator="containsText" text="Complete">
      <formula>NOT(ISERROR(SEARCH("Complete",M4938)))</formula>
    </cfRule>
  </conditionalFormatting>
  <conditionalFormatting sqref="I4939">
    <cfRule type="cellIs" dxfId="3426" priority="3576" operator="greaterThan">
      <formula>2.35</formula>
    </cfRule>
  </conditionalFormatting>
  <conditionalFormatting sqref="J4939">
    <cfRule type="notContainsBlanks" dxfId="3425" priority="3575">
      <formula>LEN(TRIM(J4939))&gt;0</formula>
    </cfRule>
  </conditionalFormatting>
  <conditionalFormatting sqref="K4939">
    <cfRule type="notContainsBlanks" dxfId="3424" priority="3574">
      <formula>LEN(TRIM(K4939))&gt;0</formula>
    </cfRule>
  </conditionalFormatting>
  <conditionalFormatting sqref="M4939">
    <cfRule type="containsText" dxfId="3423" priority="3573" operator="containsText" text="Complete">
      <formula>NOT(ISERROR(SEARCH("Complete",M4939)))</formula>
    </cfRule>
  </conditionalFormatting>
  <conditionalFormatting sqref="I4940">
    <cfRule type="cellIs" dxfId="3422" priority="3572" operator="greaterThan">
      <formula>2.35</formula>
    </cfRule>
  </conditionalFormatting>
  <conditionalFormatting sqref="J4940">
    <cfRule type="notContainsBlanks" dxfId="3421" priority="3571">
      <formula>LEN(TRIM(J4940))&gt;0</formula>
    </cfRule>
  </conditionalFormatting>
  <conditionalFormatting sqref="K4940">
    <cfRule type="notContainsBlanks" dxfId="3420" priority="3570">
      <formula>LEN(TRIM(K4940))&gt;0</formula>
    </cfRule>
  </conditionalFormatting>
  <conditionalFormatting sqref="M4940">
    <cfRule type="containsText" dxfId="3419" priority="3569" operator="containsText" text="Complete">
      <formula>NOT(ISERROR(SEARCH("Complete",M4940)))</formula>
    </cfRule>
  </conditionalFormatting>
  <conditionalFormatting sqref="I4941">
    <cfRule type="cellIs" dxfId="3418" priority="3568" operator="greaterThan">
      <formula>2.35</formula>
    </cfRule>
  </conditionalFormatting>
  <conditionalFormatting sqref="J4941">
    <cfRule type="notContainsBlanks" dxfId="3417" priority="3567">
      <formula>LEN(TRIM(J4941))&gt;0</formula>
    </cfRule>
  </conditionalFormatting>
  <conditionalFormatting sqref="K4941">
    <cfRule type="notContainsBlanks" dxfId="3416" priority="3566">
      <formula>LEN(TRIM(K4941))&gt;0</formula>
    </cfRule>
  </conditionalFormatting>
  <conditionalFormatting sqref="M4941">
    <cfRule type="containsText" dxfId="3415" priority="3565" operator="containsText" text="Complete">
      <formula>NOT(ISERROR(SEARCH("Complete",M4941)))</formula>
    </cfRule>
  </conditionalFormatting>
  <conditionalFormatting sqref="I4942">
    <cfRule type="cellIs" dxfId="3414" priority="3564" operator="greaterThan">
      <formula>2.35</formula>
    </cfRule>
  </conditionalFormatting>
  <conditionalFormatting sqref="J4942">
    <cfRule type="notContainsBlanks" dxfId="3413" priority="3563">
      <formula>LEN(TRIM(J4942))&gt;0</formula>
    </cfRule>
  </conditionalFormatting>
  <conditionalFormatting sqref="K4942">
    <cfRule type="notContainsBlanks" dxfId="3412" priority="3562">
      <formula>LEN(TRIM(K4942))&gt;0</formula>
    </cfRule>
  </conditionalFormatting>
  <conditionalFormatting sqref="M4942">
    <cfRule type="containsText" dxfId="3411" priority="3561" operator="containsText" text="Complete">
      <formula>NOT(ISERROR(SEARCH("Complete",M4942)))</formula>
    </cfRule>
  </conditionalFormatting>
  <conditionalFormatting sqref="I4943">
    <cfRule type="cellIs" dxfId="3410" priority="3560" operator="greaterThan">
      <formula>2.35</formula>
    </cfRule>
  </conditionalFormatting>
  <conditionalFormatting sqref="J4943">
    <cfRule type="notContainsBlanks" dxfId="3409" priority="3559">
      <formula>LEN(TRIM(J4943))&gt;0</formula>
    </cfRule>
  </conditionalFormatting>
  <conditionalFormatting sqref="K4943">
    <cfRule type="notContainsBlanks" dxfId="3408" priority="3558">
      <formula>LEN(TRIM(K4943))&gt;0</formula>
    </cfRule>
  </conditionalFormatting>
  <conditionalFormatting sqref="M4943">
    <cfRule type="containsText" dxfId="3407" priority="3557" operator="containsText" text="Complete">
      <formula>NOT(ISERROR(SEARCH("Complete",M4943)))</formula>
    </cfRule>
  </conditionalFormatting>
  <conditionalFormatting sqref="I4944">
    <cfRule type="cellIs" dxfId="3406" priority="3556" operator="greaterThan">
      <formula>2.35</formula>
    </cfRule>
  </conditionalFormatting>
  <conditionalFormatting sqref="J4944">
    <cfRule type="notContainsBlanks" dxfId="3405" priority="3555">
      <formula>LEN(TRIM(J4944))&gt;0</formula>
    </cfRule>
  </conditionalFormatting>
  <conditionalFormatting sqref="K4944">
    <cfRule type="notContainsBlanks" dxfId="3404" priority="3554">
      <formula>LEN(TRIM(K4944))&gt;0</formula>
    </cfRule>
  </conditionalFormatting>
  <conditionalFormatting sqref="M4944">
    <cfRule type="containsText" dxfId="3403" priority="3553" operator="containsText" text="Complete">
      <formula>NOT(ISERROR(SEARCH("Complete",M4944)))</formula>
    </cfRule>
  </conditionalFormatting>
  <conditionalFormatting sqref="I4945">
    <cfRule type="cellIs" dxfId="3402" priority="3552" operator="greaterThan">
      <formula>2.35</formula>
    </cfRule>
  </conditionalFormatting>
  <conditionalFormatting sqref="J4945">
    <cfRule type="notContainsBlanks" dxfId="3401" priority="3551">
      <formula>LEN(TRIM(J4945))&gt;0</formula>
    </cfRule>
  </conditionalFormatting>
  <conditionalFormatting sqref="K4945">
    <cfRule type="notContainsBlanks" dxfId="3400" priority="3550">
      <formula>LEN(TRIM(K4945))&gt;0</formula>
    </cfRule>
  </conditionalFormatting>
  <conditionalFormatting sqref="M4945">
    <cfRule type="containsText" dxfId="3399" priority="3549" operator="containsText" text="Complete">
      <formula>NOT(ISERROR(SEARCH("Complete",M4945)))</formula>
    </cfRule>
  </conditionalFormatting>
  <conditionalFormatting sqref="I4946">
    <cfRule type="cellIs" dxfId="3398" priority="3548" operator="greaterThan">
      <formula>2.35</formula>
    </cfRule>
  </conditionalFormatting>
  <conditionalFormatting sqref="J4946">
    <cfRule type="notContainsBlanks" dxfId="3397" priority="3547">
      <formula>LEN(TRIM(J4946))&gt;0</formula>
    </cfRule>
  </conditionalFormatting>
  <conditionalFormatting sqref="K4946">
    <cfRule type="notContainsBlanks" dxfId="3396" priority="3546">
      <formula>LEN(TRIM(K4946))&gt;0</formula>
    </cfRule>
  </conditionalFormatting>
  <conditionalFormatting sqref="M4946">
    <cfRule type="containsText" dxfId="3395" priority="3545" operator="containsText" text="Complete">
      <formula>NOT(ISERROR(SEARCH("Complete",M4946)))</formula>
    </cfRule>
  </conditionalFormatting>
  <conditionalFormatting sqref="I4947">
    <cfRule type="cellIs" dxfId="3394" priority="3544" operator="greaterThan">
      <formula>2.35</formula>
    </cfRule>
  </conditionalFormatting>
  <conditionalFormatting sqref="J4947">
    <cfRule type="notContainsBlanks" dxfId="3393" priority="3543">
      <formula>LEN(TRIM(J4947))&gt;0</formula>
    </cfRule>
  </conditionalFormatting>
  <conditionalFormatting sqref="K4947">
    <cfRule type="notContainsBlanks" dxfId="3392" priority="3542">
      <formula>LEN(TRIM(K4947))&gt;0</formula>
    </cfRule>
  </conditionalFormatting>
  <conditionalFormatting sqref="M4947">
    <cfRule type="containsText" dxfId="3391" priority="3541" operator="containsText" text="Complete">
      <formula>NOT(ISERROR(SEARCH("Complete",M4947)))</formula>
    </cfRule>
  </conditionalFormatting>
  <conditionalFormatting sqref="I4948">
    <cfRule type="cellIs" dxfId="3390" priority="3540" operator="greaterThan">
      <formula>2.35</formula>
    </cfRule>
  </conditionalFormatting>
  <conditionalFormatting sqref="J4948">
    <cfRule type="notContainsBlanks" dxfId="3389" priority="3539">
      <formula>LEN(TRIM(J4948))&gt;0</formula>
    </cfRule>
  </conditionalFormatting>
  <conditionalFormatting sqref="K4948">
    <cfRule type="notContainsBlanks" dxfId="3388" priority="3538">
      <formula>LEN(TRIM(K4948))&gt;0</formula>
    </cfRule>
  </conditionalFormatting>
  <conditionalFormatting sqref="M4948">
    <cfRule type="containsText" dxfId="3387" priority="3537" operator="containsText" text="Complete">
      <formula>NOT(ISERROR(SEARCH("Complete",M4948)))</formula>
    </cfRule>
  </conditionalFormatting>
  <conditionalFormatting sqref="I4949">
    <cfRule type="cellIs" dxfId="3386" priority="3536" operator="greaterThan">
      <formula>2.35</formula>
    </cfRule>
  </conditionalFormatting>
  <conditionalFormatting sqref="J4949">
    <cfRule type="notContainsBlanks" dxfId="3385" priority="3535">
      <formula>LEN(TRIM(J4949))&gt;0</formula>
    </cfRule>
  </conditionalFormatting>
  <conditionalFormatting sqref="K4949">
    <cfRule type="notContainsBlanks" dxfId="3384" priority="3534">
      <formula>LEN(TRIM(K4949))&gt;0</formula>
    </cfRule>
  </conditionalFormatting>
  <conditionalFormatting sqref="M4949">
    <cfRule type="containsText" dxfId="3383" priority="3533" operator="containsText" text="Complete">
      <formula>NOT(ISERROR(SEARCH("Complete",M4949)))</formula>
    </cfRule>
  </conditionalFormatting>
  <conditionalFormatting sqref="I4950">
    <cfRule type="cellIs" dxfId="3382" priority="3532" operator="greaterThan">
      <formula>2.35</formula>
    </cfRule>
  </conditionalFormatting>
  <conditionalFormatting sqref="J4950">
    <cfRule type="notContainsBlanks" dxfId="3381" priority="3531">
      <formula>LEN(TRIM(J4950))&gt;0</formula>
    </cfRule>
  </conditionalFormatting>
  <conditionalFormatting sqref="K4950">
    <cfRule type="notContainsBlanks" dxfId="3380" priority="3530">
      <formula>LEN(TRIM(K4950))&gt;0</formula>
    </cfRule>
  </conditionalFormatting>
  <conditionalFormatting sqref="M4950">
    <cfRule type="containsText" dxfId="3379" priority="3529" operator="containsText" text="Complete">
      <formula>NOT(ISERROR(SEARCH("Complete",M4950)))</formula>
    </cfRule>
  </conditionalFormatting>
  <conditionalFormatting sqref="I4951">
    <cfRule type="cellIs" dxfId="3378" priority="3528" operator="greaterThan">
      <formula>2.35</formula>
    </cfRule>
  </conditionalFormatting>
  <conditionalFormatting sqref="J4951">
    <cfRule type="notContainsBlanks" dxfId="3377" priority="3527">
      <formula>LEN(TRIM(J4951))&gt;0</formula>
    </cfRule>
  </conditionalFormatting>
  <conditionalFormatting sqref="K4951">
    <cfRule type="notContainsBlanks" dxfId="3376" priority="3526">
      <formula>LEN(TRIM(K4951))&gt;0</formula>
    </cfRule>
  </conditionalFormatting>
  <conditionalFormatting sqref="M4951">
    <cfRule type="containsText" dxfId="3375" priority="3525" operator="containsText" text="Complete">
      <formula>NOT(ISERROR(SEARCH("Complete",M4951)))</formula>
    </cfRule>
  </conditionalFormatting>
  <conditionalFormatting sqref="I4952">
    <cfRule type="cellIs" dxfId="3374" priority="3524" operator="greaterThan">
      <formula>2.35</formula>
    </cfRule>
  </conditionalFormatting>
  <conditionalFormatting sqref="J4952">
    <cfRule type="notContainsBlanks" dxfId="3373" priority="3523">
      <formula>LEN(TRIM(J4952))&gt;0</formula>
    </cfRule>
  </conditionalFormatting>
  <conditionalFormatting sqref="K4952">
    <cfRule type="notContainsBlanks" dxfId="3372" priority="3522">
      <formula>LEN(TRIM(K4952))&gt;0</formula>
    </cfRule>
  </conditionalFormatting>
  <conditionalFormatting sqref="M4952">
    <cfRule type="containsText" dxfId="3371" priority="3521" operator="containsText" text="Complete">
      <formula>NOT(ISERROR(SEARCH("Complete",M4952)))</formula>
    </cfRule>
  </conditionalFormatting>
  <conditionalFormatting sqref="I4953">
    <cfRule type="cellIs" dxfId="3370" priority="3520" operator="greaterThan">
      <formula>2.35</formula>
    </cfRule>
  </conditionalFormatting>
  <conditionalFormatting sqref="J4953">
    <cfRule type="notContainsBlanks" dxfId="3369" priority="3519">
      <formula>LEN(TRIM(J4953))&gt;0</formula>
    </cfRule>
  </conditionalFormatting>
  <conditionalFormatting sqref="K4953">
    <cfRule type="notContainsBlanks" dxfId="3368" priority="3518">
      <formula>LEN(TRIM(K4953))&gt;0</formula>
    </cfRule>
  </conditionalFormatting>
  <conditionalFormatting sqref="M4953">
    <cfRule type="containsText" dxfId="3367" priority="3517" operator="containsText" text="Complete">
      <formula>NOT(ISERROR(SEARCH("Complete",M4953)))</formula>
    </cfRule>
  </conditionalFormatting>
  <conditionalFormatting sqref="I4954">
    <cfRule type="cellIs" dxfId="3366" priority="3516" operator="greaterThan">
      <formula>2.35</formula>
    </cfRule>
  </conditionalFormatting>
  <conditionalFormatting sqref="J4954">
    <cfRule type="notContainsBlanks" dxfId="3365" priority="3515">
      <formula>LEN(TRIM(J4954))&gt;0</formula>
    </cfRule>
  </conditionalFormatting>
  <conditionalFormatting sqref="K4954">
    <cfRule type="notContainsBlanks" dxfId="3364" priority="3514">
      <formula>LEN(TRIM(K4954))&gt;0</formula>
    </cfRule>
  </conditionalFormatting>
  <conditionalFormatting sqref="M4954">
    <cfRule type="containsText" dxfId="3363" priority="3513" operator="containsText" text="Complete">
      <formula>NOT(ISERROR(SEARCH("Complete",M4954)))</formula>
    </cfRule>
  </conditionalFormatting>
  <conditionalFormatting sqref="I4955">
    <cfRule type="cellIs" dxfId="3362" priority="3512" operator="greaterThan">
      <formula>2.35</formula>
    </cfRule>
  </conditionalFormatting>
  <conditionalFormatting sqref="J4955">
    <cfRule type="notContainsBlanks" dxfId="3361" priority="3511">
      <formula>LEN(TRIM(J4955))&gt;0</formula>
    </cfRule>
  </conditionalFormatting>
  <conditionalFormatting sqref="K4955">
    <cfRule type="notContainsBlanks" dxfId="3360" priority="3510">
      <formula>LEN(TRIM(K4955))&gt;0</formula>
    </cfRule>
  </conditionalFormatting>
  <conditionalFormatting sqref="M4955">
    <cfRule type="containsText" dxfId="3359" priority="3509" operator="containsText" text="Complete">
      <formula>NOT(ISERROR(SEARCH("Complete",M4955)))</formula>
    </cfRule>
  </conditionalFormatting>
  <conditionalFormatting sqref="I4956">
    <cfRule type="cellIs" dxfId="3358" priority="3508" operator="greaterThan">
      <formula>2.35</formula>
    </cfRule>
  </conditionalFormatting>
  <conditionalFormatting sqref="J4956">
    <cfRule type="notContainsBlanks" dxfId="3357" priority="3507">
      <formula>LEN(TRIM(J4956))&gt;0</formula>
    </cfRule>
  </conditionalFormatting>
  <conditionalFormatting sqref="K4956">
    <cfRule type="notContainsBlanks" dxfId="3356" priority="3506">
      <formula>LEN(TRIM(K4956))&gt;0</formula>
    </cfRule>
  </conditionalFormatting>
  <conditionalFormatting sqref="M4956">
    <cfRule type="containsText" dxfId="3355" priority="3505" operator="containsText" text="Complete">
      <formula>NOT(ISERROR(SEARCH("Complete",M4956)))</formula>
    </cfRule>
  </conditionalFormatting>
  <conditionalFormatting sqref="I4957">
    <cfRule type="cellIs" dxfId="3354" priority="3504" operator="greaterThan">
      <formula>2.35</formula>
    </cfRule>
  </conditionalFormatting>
  <conditionalFormatting sqref="J4957">
    <cfRule type="notContainsBlanks" dxfId="3353" priority="3503">
      <formula>LEN(TRIM(J4957))&gt;0</formula>
    </cfRule>
  </conditionalFormatting>
  <conditionalFormatting sqref="K4957">
    <cfRule type="notContainsBlanks" dxfId="3352" priority="3502">
      <formula>LEN(TRIM(K4957))&gt;0</formula>
    </cfRule>
  </conditionalFormatting>
  <conditionalFormatting sqref="M4957">
    <cfRule type="containsText" dxfId="3351" priority="3501" operator="containsText" text="Complete">
      <formula>NOT(ISERROR(SEARCH("Complete",M4957)))</formula>
    </cfRule>
  </conditionalFormatting>
  <conditionalFormatting sqref="I4958">
    <cfRule type="cellIs" dxfId="3350" priority="3500" operator="greaterThan">
      <formula>2.35</formula>
    </cfRule>
  </conditionalFormatting>
  <conditionalFormatting sqref="J4958">
    <cfRule type="notContainsBlanks" dxfId="3349" priority="3499">
      <formula>LEN(TRIM(J4958))&gt;0</formula>
    </cfRule>
  </conditionalFormatting>
  <conditionalFormatting sqref="K4958">
    <cfRule type="notContainsBlanks" dxfId="3348" priority="3498">
      <formula>LEN(TRIM(K4958))&gt;0</formula>
    </cfRule>
  </conditionalFormatting>
  <conditionalFormatting sqref="M4958">
    <cfRule type="containsText" dxfId="3347" priority="3497" operator="containsText" text="Complete">
      <formula>NOT(ISERROR(SEARCH("Complete",M4958)))</formula>
    </cfRule>
  </conditionalFormatting>
  <conditionalFormatting sqref="I4959">
    <cfRule type="cellIs" dxfId="3346" priority="3496" operator="greaterThan">
      <formula>2.35</formula>
    </cfRule>
  </conditionalFormatting>
  <conditionalFormatting sqref="J4959">
    <cfRule type="notContainsBlanks" dxfId="3345" priority="3495">
      <formula>LEN(TRIM(J4959))&gt;0</formula>
    </cfRule>
  </conditionalFormatting>
  <conditionalFormatting sqref="K4959">
    <cfRule type="notContainsBlanks" dxfId="3344" priority="3494">
      <formula>LEN(TRIM(K4959))&gt;0</formula>
    </cfRule>
  </conditionalFormatting>
  <conditionalFormatting sqref="M4959">
    <cfRule type="containsText" dxfId="3343" priority="3493" operator="containsText" text="Complete">
      <formula>NOT(ISERROR(SEARCH("Complete",M4959)))</formula>
    </cfRule>
  </conditionalFormatting>
  <conditionalFormatting sqref="I4960">
    <cfRule type="cellIs" dxfId="3342" priority="3492" operator="greaterThan">
      <formula>2.35</formula>
    </cfRule>
  </conditionalFormatting>
  <conditionalFormatting sqref="J4960">
    <cfRule type="notContainsBlanks" dxfId="3341" priority="3491">
      <formula>LEN(TRIM(J4960))&gt;0</formula>
    </cfRule>
  </conditionalFormatting>
  <conditionalFormatting sqref="K4960">
    <cfRule type="notContainsBlanks" dxfId="3340" priority="3490">
      <formula>LEN(TRIM(K4960))&gt;0</formula>
    </cfRule>
  </conditionalFormatting>
  <conditionalFormatting sqref="M4960">
    <cfRule type="containsText" dxfId="3339" priority="3489" operator="containsText" text="Complete">
      <formula>NOT(ISERROR(SEARCH("Complete",M4960)))</formula>
    </cfRule>
  </conditionalFormatting>
  <conditionalFormatting sqref="I4961">
    <cfRule type="cellIs" dxfId="3338" priority="3488" operator="greaterThan">
      <formula>2.35</formula>
    </cfRule>
  </conditionalFormatting>
  <conditionalFormatting sqref="J4961">
    <cfRule type="notContainsBlanks" dxfId="3337" priority="3487">
      <formula>LEN(TRIM(J4961))&gt;0</formula>
    </cfRule>
  </conditionalFormatting>
  <conditionalFormatting sqref="K4961">
    <cfRule type="notContainsBlanks" dxfId="3336" priority="3486">
      <formula>LEN(TRIM(K4961))&gt;0</formula>
    </cfRule>
  </conditionalFormatting>
  <conditionalFormatting sqref="M4961">
    <cfRule type="containsText" dxfId="3335" priority="3485" operator="containsText" text="Complete">
      <formula>NOT(ISERROR(SEARCH("Complete",M4961)))</formula>
    </cfRule>
  </conditionalFormatting>
  <conditionalFormatting sqref="I4962">
    <cfRule type="cellIs" dxfId="3334" priority="3484" operator="greaterThan">
      <formula>2.35</formula>
    </cfRule>
  </conditionalFormatting>
  <conditionalFormatting sqref="J4962">
    <cfRule type="notContainsBlanks" dxfId="3333" priority="3483">
      <formula>LEN(TRIM(J4962))&gt;0</formula>
    </cfRule>
  </conditionalFormatting>
  <conditionalFormatting sqref="K4962">
    <cfRule type="notContainsBlanks" dxfId="3332" priority="3482">
      <formula>LEN(TRIM(K4962))&gt;0</formula>
    </cfRule>
  </conditionalFormatting>
  <conditionalFormatting sqref="M4962">
    <cfRule type="containsText" dxfId="3331" priority="3481" operator="containsText" text="Complete">
      <formula>NOT(ISERROR(SEARCH("Complete",M4962)))</formula>
    </cfRule>
  </conditionalFormatting>
  <conditionalFormatting sqref="I4963">
    <cfRule type="cellIs" dxfId="3330" priority="3480" operator="greaterThan">
      <formula>2.35</formula>
    </cfRule>
  </conditionalFormatting>
  <conditionalFormatting sqref="J4963">
    <cfRule type="notContainsBlanks" dxfId="3329" priority="3479">
      <formula>LEN(TRIM(J4963))&gt;0</formula>
    </cfRule>
  </conditionalFormatting>
  <conditionalFormatting sqref="K4963">
    <cfRule type="notContainsBlanks" dxfId="3328" priority="3478">
      <formula>LEN(TRIM(K4963))&gt;0</formula>
    </cfRule>
  </conditionalFormatting>
  <conditionalFormatting sqref="M4963">
    <cfRule type="containsText" dxfId="3327" priority="3477" operator="containsText" text="Complete">
      <formula>NOT(ISERROR(SEARCH("Complete",M4963)))</formula>
    </cfRule>
  </conditionalFormatting>
  <conditionalFormatting sqref="I4964">
    <cfRule type="cellIs" dxfId="3326" priority="3476" operator="greaterThan">
      <formula>2.35</formula>
    </cfRule>
  </conditionalFormatting>
  <conditionalFormatting sqref="J4964">
    <cfRule type="notContainsBlanks" dxfId="3325" priority="3475">
      <formula>LEN(TRIM(J4964))&gt;0</formula>
    </cfRule>
  </conditionalFormatting>
  <conditionalFormatting sqref="K4964">
    <cfRule type="notContainsBlanks" dxfId="3324" priority="3474">
      <formula>LEN(TRIM(K4964))&gt;0</formula>
    </cfRule>
  </conditionalFormatting>
  <conditionalFormatting sqref="M4964">
    <cfRule type="containsText" dxfId="3323" priority="3473" operator="containsText" text="Complete">
      <formula>NOT(ISERROR(SEARCH("Complete",M4964)))</formula>
    </cfRule>
  </conditionalFormatting>
  <conditionalFormatting sqref="I4965">
    <cfRule type="cellIs" dxfId="3322" priority="3472" operator="greaterThan">
      <formula>2.35</formula>
    </cfRule>
  </conditionalFormatting>
  <conditionalFormatting sqref="J4965">
    <cfRule type="notContainsBlanks" dxfId="3321" priority="3471">
      <formula>LEN(TRIM(J4965))&gt;0</formula>
    </cfRule>
  </conditionalFormatting>
  <conditionalFormatting sqref="K4965">
    <cfRule type="notContainsBlanks" dxfId="3320" priority="3470">
      <formula>LEN(TRIM(K4965))&gt;0</formula>
    </cfRule>
  </conditionalFormatting>
  <conditionalFormatting sqref="M4965">
    <cfRule type="containsText" dxfId="3319" priority="3469" operator="containsText" text="Complete">
      <formula>NOT(ISERROR(SEARCH("Complete",M4965)))</formula>
    </cfRule>
  </conditionalFormatting>
  <conditionalFormatting sqref="I4966">
    <cfRule type="cellIs" dxfId="3318" priority="3468" operator="greaterThan">
      <formula>2.35</formula>
    </cfRule>
  </conditionalFormatting>
  <conditionalFormatting sqref="J4966">
    <cfRule type="notContainsBlanks" dxfId="3317" priority="3467">
      <formula>LEN(TRIM(J4966))&gt;0</formula>
    </cfRule>
  </conditionalFormatting>
  <conditionalFormatting sqref="K4966">
    <cfRule type="notContainsBlanks" dxfId="3316" priority="3466">
      <formula>LEN(TRIM(K4966))&gt;0</formula>
    </cfRule>
  </conditionalFormatting>
  <conditionalFormatting sqref="M4966">
    <cfRule type="containsText" dxfId="3315" priority="3465" operator="containsText" text="Complete">
      <formula>NOT(ISERROR(SEARCH("Complete",M4966)))</formula>
    </cfRule>
  </conditionalFormatting>
  <conditionalFormatting sqref="I4967">
    <cfRule type="cellIs" dxfId="3314" priority="3464" operator="greaterThan">
      <formula>2.35</formula>
    </cfRule>
  </conditionalFormatting>
  <conditionalFormatting sqref="J4967">
    <cfRule type="notContainsBlanks" dxfId="3313" priority="3463">
      <formula>LEN(TRIM(J4967))&gt;0</formula>
    </cfRule>
  </conditionalFormatting>
  <conditionalFormatting sqref="K4967">
    <cfRule type="notContainsBlanks" dxfId="3312" priority="3462">
      <formula>LEN(TRIM(K4967))&gt;0</formula>
    </cfRule>
  </conditionalFormatting>
  <conditionalFormatting sqref="M4967">
    <cfRule type="containsText" dxfId="3311" priority="3461" operator="containsText" text="Complete">
      <formula>NOT(ISERROR(SEARCH("Complete",M4967)))</formula>
    </cfRule>
  </conditionalFormatting>
  <conditionalFormatting sqref="I4968">
    <cfRule type="cellIs" dxfId="3310" priority="3460" operator="greaterThan">
      <formula>2.35</formula>
    </cfRule>
  </conditionalFormatting>
  <conditionalFormatting sqref="J4968">
    <cfRule type="notContainsBlanks" dxfId="3309" priority="3459">
      <formula>LEN(TRIM(J4968))&gt;0</formula>
    </cfRule>
  </conditionalFormatting>
  <conditionalFormatting sqref="K4968">
    <cfRule type="notContainsBlanks" dxfId="3308" priority="3458">
      <formula>LEN(TRIM(K4968))&gt;0</formula>
    </cfRule>
  </conditionalFormatting>
  <conditionalFormatting sqref="M4968">
    <cfRule type="containsText" dxfId="3307" priority="3457" operator="containsText" text="Complete">
      <formula>NOT(ISERROR(SEARCH("Complete",M4968)))</formula>
    </cfRule>
  </conditionalFormatting>
  <conditionalFormatting sqref="I4969">
    <cfRule type="cellIs" dxfId="3306" priority="3456" operator="greaterThan">
      <formula>2.35</formula>
    </cfRule>
  </conditionalFormatting>
  <conditionalFormatting sqref="J4969">
    <cfRule type="notContainsBlanks" dxfId="3305" priority="3455">
      <formula>LEN(TRIM(J4969))&gt;0</formula>
    </cfRule>
  </conditionalFormatting>
  <conditionalFormatting sqref="K4969">
    <cfRule type="notContainsBlanks" dxfId="3304" priority="3454">
      <formula>LEN(TRIM(K4969))&gt;0</formula>
    </cfRule>
  </conditionalFormatting>
  <conditionalFormatting sqref="M4969">
    <cfRule type="containsText" dxfId="3303" priority="3453" operator="containsText" text="Complete">
      <formula>NOT(ISERROR(SEARCH("Complete",M4969)))</formula>
    </cfRule>
  </conditionalFormatting>
  <conditionalFormatting sqref="I4970">
    <cfRule type="cellIs" dxfId="3302" priority="3452" operator="greaterThan">
      <formula>2.35</formula>
    </cfRule>
  </conditionalFormatting>
  <conditionalFormatting sqref="J4970">
    <cfRule type="notContainsBlanks" dxfId="3301" priority="3451">
      <formula>LEN(TRIM(J4970))&gt;0</formula>
    </cfRule>
  </conditionalFormatting>
  <conditionalFormatting sqref="K4970">
    <cfRule type="notContainsBlanks" dxfId="3300" priority="3450">
      <formula>LEN(TRIM(K4970))&gt;0</formula>
    </cfRule>
  </conditionalFormatting>
  <conditionalFormatting sqref="M4970">
    <cfRule type="containsText" dxfId="3299" priority="3449" operator="containsText" text="Complete">
      <formula>NOT(ISERROR(SEARCH("Complete",M4970)))</formula>
    </cfRule>
  </conditionalFormatting>
  <conditionalFormatting sqref="I4971">
    <cfRule type="cellIs" dxfId="3298" priority="3448" operator="greaterThan">
      <formula>2.35</formula>
    </cfRule>
  </conditionalFormatting>
  <conditionalFormatting sqref="J4971">
    <cfRule type="notContainsBlanks" dxfId="3297" priority="3447">
      <formula>LEN(TRIM(J4971))&gt;0</formula>
    </cfRule>
  </conditionalFormatting>
  <conditionalFormatting sqref="K4971">
    <cfRule type="notContainsBlanks" dxfId="3296" priority="3446">
      <formula>LEN(TRIM(K4971))&gt;0</formula>
    </cfRule>
  </conditionalFormatting>
  <conditionalFormatting sqref="M4971">
    <cfRule type="containsText" dxfId="3295" priority="3445" operator="containsText" text="Complete">
      <formula>NOT(ISERROR(SEARCH("Complete",M4971)))</formula>
    </cfRule>
  </conditionalFormatting>
  <conditionalFormatting sqref="I4972">
    <cfRule type="cellIs" dxfId="3294" priority="3444" operator="greaterThan">
      <formula>2.35</formula>
    </cfRule>
  </conditionalFormatting>
  <conditionalFormatting sqref="J4972">
    <cfRule type="notContainsBlanks" dxfId="3293" priority="3443">
      <formula>LEN(TRIM(J4972))&gt;0</formula>
    </cfRule>
  </conditionalFormatting>
  <conditionalFormatting sqref="K4972">
    <cfRule type="notContainsBlanks" dxfId="3292" priority="3442">
      <formula>LEN(TRIM(K4972))&gt;0</formula>
    </cfRule>
  </conditionalFormatting>
  <conditionalFormatting sqref="M4972">
    <cfRule type="containsText" dxfId="3291" priority="3441" operator="containsText" text="Complete">
      <formula>NOT(ISERROR(SEARCH("Complete",M4972)))</formula>
    </cfRule>
  </conditionalFormatting>
  <conditionalFormatting sqref="I4973">
    <cfRule type="cellIs" dxfId="3290" priority="3440" operator="greaterThan">
      <formula>2.35</formula>
    </cfRule>
  </conditionalFormatting>
  <conditionalFormatting sqref="J4973">
    <cfRule type="notContainsBlanks" dxfId="3289" priority="3439">
      <formula>LEN(TRIM(J4973))&gt;0</formula>
    </cfRule>
  </conditionalFormatting>
  <conditionalFormatting sqref="K4973">
    <cfRule type="notContainsBlanks" dxfId="3288" priority="3438">
      <formula>LEN(TRIM(K4973))&gt;0</formula>
    </cfRule>
  </conditionalFormatting>
  <conditionalFormatting sqref="M4973">
    <cfRule type="containsText" dxfId="3287" priority="3437" operator="containsText" text="Complete">
      <formula>NOT(ISERROR(SEARCH("Complete",M4973)))</formula>
    </cfRule>
  </conditionalFormatting>
  <conditionalFormatting sqref="I4974">
    <cfRule type="cellIs" dxfId="3286" priority="3436" operator="greaterThan">
      <formula>2.35</formula>
    </cfRule>
  </conditionalFormatting>
  <conditionalFormatting sqref="J4974">
    <cfRule type="notContainsBlanks" dxfId="3285" priority="3435">
      <formula>LEN(TRIM(J4974))&gt;0</formula>
    </cfRule>
  </conditionalFormatting>
  <conditionalFormatting sqref="K4974">
    <cfRule type="notContainsBlanks" dxfId="3284" priority="3434">
      <formula>LEN(TRIM(K4974))&gt;0</formula>
    </cfRule>
  </conditionalFormatting>
  <conditionalFormatting sqref="M4974">
    <cfRule type="containsText" dxfId="3283" priority="3433" operator="containsText" text="Complete">
      <formula>NOT(ISERROR(SEARCH("Complete",M4974)))</formula>
    </cfRule>
  </conditionalFormatting>
  <conditionalFormatting sqref="I4975">
    <cfRule type="cellIs" dxfId="3282" priority="3432" operator="greaterThan">
      <formula>2.35</formula>
    </cfRule>
  </conditionalFormatting>
  <conditionalFormatting sqref="J4975">
    <cfRule type="notContainsBlanks" dxfId="3281" priority="3431">
      <formula>LEN(TRIM(J4975))&gt;0</formula>
    </cfRule>
  </conditionalFormatting>
  <conditionalFormatting sqref="K4975">
    <cfRule type="notContainsBlanks" dxfId="3280" priority="3430">
      <formula>LEN(TRIM(K4975))&gt;0</formula>
    </cfRule>
  </conditionalFormatting>
  <conditionalFormatting sqref="M4975">
    <cfRule type="containsText" dxfId="3279" priority="3429" operator="containsText" text="Complete">
      <formula>NOT(ISERROR(SEARCH("Complete",M4975)))</formula>
    </cfRule>
  </conditionalFormatting>
  <conditionalFormatting sqref="I4976">
    <cfRule type="cellIs" dxfId="3278" priority="3428" operator="greaterThan">
      <formula>2.35</formula>
    </cfRule>
  </conditionalFormatting>
  <conditionalFormatting sqref="J4976">
    <cfRule type="notContainsBlanks" dxfId="3277" priority="3427">
      <formula>LEN(TRIM(J4976))&gt;0</formula>
    </cfRule>
  </conditionalFormatting>
  <conditionalFormatting sqref="K4976">
    <cfRule type="notContainsBlanks" dxfId="3276" priority="3426">
      <formula>LEN(TRIM(K4976))&gt;0</formula>
    </cfRule>
  </conditionalFormatting>
  <conditionalFormatting sqref="M4976">
    <cfRule type="containsText" dxfId="3275" priority="3425" operator="containsText" text="Complete">
      <formula>NOT(ISERROR(SEARCH("Complete",M4976)))</formula>
    </cfRule>
  </conditionalFormatting>
  <conditionalFormatting sqref="I4977">
    <cfRule type="cellIs" dxfId="3274" priority="3424" operator="greaterThan">
      <formula>2.35</formula>
    </cfRule>
  </conditionalFormatting>
  <conditionalFormatting sqref="J4977">
    <cfRule type="notContainsBlanks" dxfId="3273" priority="3423">
      <formula>LEN(TRIM(J4977))&gt;0</formula>
    </cfRule>
  </conditionalFormatting>
  <conditionalFormatting sqref="K4977">
    <cfRule type="notContainsBlanks" dxfId="3272" priority="3422">
      <formula>LEN(TRIM(K4977))&gt;0</formula>
    </cfRule>
  </conditionalFormatting>
  <conditionalFormatting sqref="M4977">
    <cfRule type="containsText" dxfId="3271" priority="3421" operator="containsText" text="Complete">
      <formula>NOT(ISERROR(SEARCH("Complete",M4977)))</formula>
    </cfRule>
  </conditionalFormatting>
  <conditionalFormatting sqref="I4978">
    <cfRule type="cellIs" dxfId="3270" priority="3420" operator="greaterThan">
      <formula>2.35</formula>
    </cfRule>
  </conditionalFormatting>
  <conditionalFormatting sqref="J4978">
    <cfRule type="notContainsBlanks" dxfId="3269" priority="3419">
      <formula>LEN(TRIM(J4978))&gt;0</formula>
    </cfRule>
  </conditionalFormatting>
  <conditionalFormatting sqref="K4978">
    <cfRule type="notContainsBlanks" dxfId="3268" priority="3418">
      <formula>LEN(TRIM(K4978))&gt;0</formula>
    </cfRule>
  </conditionalFormatting>
  <conditionalFormatting sqref="M4978">
    <cfRule type="containsText" dxfId="3267" priority="3417" operator="containsText" text="Complete">
      <formula>NOT(ISERROR(SEARCH("Complete",M4978)))</formula>
    </cfRule>
  </conditionalFormatting>
  <conditionalFormatting sqref="I4979">
    <cfRule type="cellIs" dxfId="3266" priority="3412" operator="greaterThan">
      <formula>2.35</formula>
    </cfRule>
  </conditionalFormatting>
  <conditionalFormatting sqref="J4979">
    <cfRule type="notContainsBlanks" dxfId="3265" priority="3411">
      <formula>LEN(TRIM(J4979))&gt;0</formula>
    </cfRule>
  </conditionalFormatting>
  <conditionalFormatting sqref="K4979">
    <cfRule type="notContainsBlanks" dxfId="3264" priority="3410">
      <formula>LEN(TRIM(K4979))&gt;0</formula>
    </cfRule>
  </conditionalFormatting>
  <conditionalFormatting sqref="M4979">
    <cfRule type="containsText" dxfId="3263" priority="3409" operator="containsText" text="Complete">
      <formula>NOT(ISERROR(SEARCH("Complete",M4979)))</formula>
    </cfRule>
  </conditionalFormatting>
  <conditionalFormatting sqref="I4980">
    <cfRule type="cellIs" dxfId="3262" priority="3408" operator="greaterThan">
      <formula>2.35</formula>
    </cfRule>
  </conditionalFormatting>
  <conditionalFormatting sqref="J4980">
    <cfRule type="notContainsBlanks" dxfId="3261" priority="3407">
      <formula>LEN(TRIM(J4980))&gt;0</formula>
    </cfRule>
  </conditionalFormatting>
  <conditionalFormatting sqref="K4980">
    <cfRule type="notContainsBlanks" dxfId="3260" priority="3406">
      <formula>LEN(TRIM(K4980))&gt;0</formula>
    </cfRule>
  </conditionalFormatting>
  <conditionalFormatting sqref="M4980">
    <cfRule type="containsText" dxfId="3259" priority="3405" operator="containsText" text="Complete">
      <formula>NOT(ISERROR(SEARCH("Complete",M4980)))</formula>
    </cfRule>
  </conditionalFormatting>
  <conditionalFormatting sqref="I4981">
    <cfRule type="cellIs" dxfId="3258" priority="3404" operator="greaterThan">
      <formula>2.35</formula>
    </cfRule>
  </conditionalFormatting>
  <conditionalFormatting sqref="J4981">
    <cfRule type="notContainsBlanks" dxfId="3257" priority="3403">
      <formula>LEN(TRIM(J4981))&gt;0</formula>
    </cfRule>
  </conditionalFormatting>
  <conditionalFormatting sqref="K4981">
    <cfRule type="notContainsBlanks" dxfId="3256" priority="3402">
      <formula>LEN(TRIM(K4981))&gt;0</formula>
    </cfRule>
  </conditionalFormatting>
  <conditionalFormatting sqref="M4981">
    <cfRule type="containsText" dxfId="3255" priority="3401" operator="containsText" text="Complete">
      <formula>NOT(ISERROR(SEARCH("Complete",M4981)))</formula>
    </cfRule>
  </conditionalFormatting>
  <conditionalFormatting sqref="I4982">
    <cfRule type="cellIs" dxfId="3254" priority="3400" operator="greaterThan">
      <formula>2.35</formula>
    </cfRule>
  </conditionalFormatting>
  <conditionalFormatting sqref="J4982">
    <cfRule type="notContainsBlanks" dxfId="3253" priority="3399">
      <formula>LEN(TRIM(J4982))&gt;0</formula>
    </cfRule>
  </conditionalFormatting>
  <conditionalFormatting sqref="K4982">
    <cfRule type="notContainsBlanks" dxfId="3252" priority="3398">
      <formula>LEN(TRIM(K4982))&gt;0</formula>
    </cfRule>
  </conditionalFormatting>
  <conditionalFormatting sqref="M4982">
    <cfRule type="containsText" dxfId="3251" priority="3397" operator="containsText" text="Complete">
      <formula>NOT(ISERROR(SEARCH("Complete",M4982)))</formula>
    </cfRule>
  </conditionalFormatting>
  <conditionalFormatting sqref="I4983">
    <cfRule type="cellIs" dxfId="3250" priority="3396" operator="greaterThan">
      <formula>2.35</formula>
    </cfRule>
  </conditionalFormatting>
  <conditionalFormatting sqref="J4983">
    <cfRule type="notContainsBlanks" dxfId="3249" priority="3395">
      <formula>LEN(TRIM(J4983))&gt;0</formula>
    </cfRule>
  </conditionalFormatting>
  <conditionalFormatting sqref="K4983">
    <cfRule type="notContainsBlanks" dxfId="3248" priority="3394">
      <formula>LEN(TRIM(K4983))&gt;0</formula>
    </cfRule>
  </conditionalFormatting>
  <conditionalFormatting sqref="M4983">
    <cfRule type="containsText" dxfId="3247" priority="3393" operator="containsText" text="Complete">
      <formula>NOT(ISERROR(SEARCH("Complete",M4983)))</formula>
    </cfRule>
  </conditionalFormatting>
  <conditionalFormatting sqref="I4984">
    <cfRule type="cellIs" dxfId="3246" priority="3392" operator="greaterThan">
      <formula>2.35</formula>
    </cfRule>
  </conditionalFormatting>
  <conditionalFormatting sqref="J4984">
    <cfRule type="notContainsBlanks" dxfId="3245" priority="3391">
      <formula>LEN(TRIM(J4984))&gt;0</formula>
    </cfRule>
  </conditionalFormatting>
  <conditionalFormatting sqref="K4984">
    <cfRule type="notContainsBlanks" dxfId="3244" priority="3390">
      <formula>LEN(TRIM(K4984))&gt;0</formula>
    </cfRule>
  </conditionalFormatting>
  <conditionalFormatting sqref="M4984">
    <cfRule type="containsText" dxfId="3243" priority="3389" operator="containsText" text="Complete">
      <formula>NOT(ISERROR(SEARCH("Complete",M4984)))</formula>
    </cfRule>
  </conditionalFormatting>
  <conditionalFormatting sqref="I4985">
    <cfRule type="cellIs" dxfId="3242" priority="3388" operator="greaterThan">
      <formula>2.35</formula>
    </cfRule>
  </conditionalFormatting>
  <conditionalFormatting sqref="J4985">
    <cfRule type="notContainsBlanks" dxfId="3241" priority="3387">
      <formula>LEN(TRIM(J4985))&gt;0</formula>
    </cfRule>
  </conditionalFormatting>
  <conditionalFormatting sqref="K4985">
    <cfRule type="notContainsBlanks" dxfId="3240" priority="3386">
      <formula>LEN(TRIM(K4985))&gt;0</formula>
    </cfRule>
  </conditionalFormatting>
  <conditionalFormatting sqref="M4985">
    <cfRule type="containsText" dxfId="3239" priority="3385" operator="containsText" text="Complete">
      <formula>NOT(ISERROR(SEARCH("Complete",M4985)))</formula>
    </cfRule>
  </conditionalFormatting>
  <conditionalFormatting sqref="I4986">
    <cfRule type="cellIs" dxfId="3238" priority="3384" operator="greaterThan">
      <formula>2.35</formula>
    </cfRule>
  </conditionalFormatting>
  <conditionalFormatting sqref="J4986">
    <cfRule type="notContainsBlanks" dxfId="3237" priority="3383">
      <formula>LEN(TRIM(J4986))&gt;0</formula>
    </cfRule>
  </conditionalFormatting>
  <conditionalFormatting sqref="K4986">
    <cfRule type="notContainsBlanks" dxfId="3236" priority="3382">
      <formula>LEN(TRIM(K4986))&gt;0</formula>
    </cfRule>
  </conditionalFormatting>
  <conditionalFormatting sqref="M4986">
    <cfRule type="containsText" dxfId="3235" priority="3381" operator="containsText" text="Complete">
      <formula>NOT(ISERROR(SEARCH("Complete",M4986)))</formula>
    </cfRule>
  </conditionalFormatting>
  <conditionalFormatting sqref="I4987">
    <cfRule type="cellIs" dxfId="3234" priority="3380" operator="greaterThan">
      <formula>2.35</formula>
    </cfRule>
  </conditionalFormatting>
  <conditionalFormatting sqref="J4987">
    <cfRule type="notContainsBlanks" dxfId="3233" priority="3379">
      <formula>LEN(TRIM(J4987))&gt;0</formula>
    </cfRule>
  </conditionalFormatting>
  <conditionalFormatting sqref="K4987">
    <cfRule type="notContainsBlanks" dxfId="3232" priority="3378">
      <formula>LEN(TRIM(K4987))&gt;0</formula>
    </cfRule>
  </conditionalFormatting>
  <conditionalFormatting sqref="M4987">
    <cfRule type="containsText" dxfId="3231" priority="3377" operator="containsText" text="Complete">
      <formula>NOT(ISERROR(SEARCH("Complete",M4987)))</formula>
    </cfRule>
  </conditionalFormatting>
  <conditionalFormatting sqref="I4988">
    <cfRule type="cellIs" dxfId="3230" priority="3376" operator="greaterThan">
      <formula>2.35</formula>
    </cfRule>
  </conditionalFormatting>
  <conditionalFormatting sqref="J4988">
    <cfRule type="notContainsBlanks" dxfId="3229" priority="3375">
      <formula>LEN(TRIM(J4988))&gt;0</formula>
    </cfRule>
  </conditionalFormatting>
  <conditionalFormatting sqref="K4988">
    <cfRule type="notContainsBlanks" dxfId="3228" priority="3374">
      <formula>LEN(TRIM(K4988))&gt;0</formula>
    </cfRule>
  </conditionalFormatting>
  <conditionalFormatting sqref="M4988">
    <cfRule type="containsText" dxfId="3227" priority="3373" operator="containsText" text="Complete">
      <formula>NOT(ISERROR(SEARCH("Complete",M4988)))</formula>
    </cfRule>
  </conditionalFormatting>
  <conditionalFormatting sqref="I4989">
    <cfRule type="cellIs" dxfId="3226" priority="3372" operator="greaterThan">
      <formula>2.35</formula>
    </cfRule>
  </conditionalFormatting>
  <conditionalFormatting sqref="J4989">
    <cfRule type="notContainsBlanks" dxfId="3225" priority="3371">
      <formula>LEN(TRIM(J4989))&gt;0</formula>
    </cfRule>
  </conditionalFormatting>
  <conditionalFormatting sqref="K4989">
    <cfRule type="notContainsBlanks" dxfId="3224" priority="3370">
      <formula>LEN(TRIM(K4989))&gt;0</formula>
    </cfRule>
  </conditionalFormatting>
  <conditionalFormatting sqref="M4989">
    <cfRule type="containsText" dxfId="3223" priority="3369" operator="containsText" text="Complete">
      <formula>NOT(ISERROR(SEARCH("Complete",M4989)))</formula>
    </cfRule>
  </conditionalFormatting>
  <conditionalFormatting sqref="I4990">
    <cfRule type="cellIs" dxfId="3222" priority="3368" operator="greaterThan">
      <formula>2.35</formula>
    </cfRule>
  </conditionalFormatting>
  <conditionalFormatting sqref="J4990">
    <cfRule type="notContainsBlanks" dxfId="3221" priority="3367">
      <formula>LEN(TRIM(J4990))&gt;0</formula>
    </cfRule>
  </conditionalFormatting>
  <conditionalFormatting sqref="K4990">
    <cfRule type="notContainsBlanks" dxfId="3220" priority="3366">
      <formula>LEN(TRIM(K4990))&gt;0</formula>
    </cfRule>
  </conditionalFormatting>
  <conditionalFormatting sqref="M4990">
    <cfRule type="containsText" dxfId="3219" priority="3365" operator="containsText" text="Complete">
      <formula>NOT(ISERROR(SEARCH("Complete",M4990)))</formula>
    </cfRule>
  </conditionalFormatting>
  <conditionalFormatting sqref="I4991">
    <cfRule type="cellIs" dxfId="3218" priority="3364" operator="greaterThan">
      <formula>2.35</formula>
    </cfRule>
  </conditionalFormatting>
  <conditionalFormatting sqref="J4991">
    <cfRule type="notContainsBlanks" dxfId="3217" priority="3363">
      <formula>LEN(TRIM(J4991))&gt;0</formula>
    </cfRule>
  </conditionalFormatting>
  <conditionalFormatting sqref="K4991">
    <cfRule type="notContainsBlanks" dxfId="3216" priority="3362">
      <formula>LEN(TRIM(K4991))&gt;0</formula>
    </cfRule>
  </conditionalFormatting>
  <conditionalFormatting sqref="M4991">
    <cfRule type="containsText" dxfId="3215" priority="3361" operator="containsText" text="Complete">
      <formula>NOT(ISERROR(SEARCH("Complete",M4991)))</formula>
    </cfRule>
  </conditionalFormatting>
  <conditionalFormatting sqref="I4992">
    <cfRule type="cellIs" dxfId="3214" priority="3360" operator="greaterThan">
      <formula>2.35</formula>
    </cfRule>
  </conditionalFormatting>
  <conditionalFormatting sqref="J4992">
    <cfRule type="notContainsBlanks" dxfId="3213" priority="3359">
      <formula>LEN(TRIM(J4992))&gt;0</formula>
    </cfRule>
  </conditionalFormatting>
  <conditionalFormatting sqref="K4992">
    <cfRule type="notContainsBlanks" dxfId="3212" priority="3358">
      <formula>LEN(TRIM(K4992))&gt;0</formula>
    </cfRule>
  </conditionalFormatting>
  <conditionalFormatting sqref="M4992">
    <cfRule type="containsText" dxfId="3211" priority="3357" operator="containsText" text="Complete">
      <formula>NOT(ISERROR(SEARCH("Complete",M4992)))</formula>
    </cfRule>
  </conditionalFormatting>
  <conditionalFormatting sqref="I4993">
    <cfRule type="cellIs" dxfId="3210" priority="3356" operator="greaterThan">
      <formula>2.35</formula>
    </cfRule>
  </conditionalFormatting>
  <conditionalFormatting sqref="J4993">
    <cfRule type="notContainsBlanks" dxfId="3209" priority="3355">
      <formula>LEN(TRIM(J4993))&gt;0</formula>
    </cfRule>
  </conditionalFormatting>
  <conditionalFormatting sqref="K4993">
    <cfRule type="notContainsBlanks" dxfId="3208" priority="3354">
      <formula>LEN(TRIM(K4993))&gt;0</formula>
    </cfRule>
  </conditionalFormatting>
  <conditionalFormatting sqref="M4993">
    <cfRule type="containsText" dxfId="3207" priority="3353" operator="containsText" text="Complete">
      <formula>NOT(ISERROR(SEARCH("Complete",M4993)))</formula>
    </cfRule>
  </conditionalFormatting>
  <conditionalFormatting sqref="I4994">
    <cfRule type="cellIs" dxfId="3206" priority="3352" operator="greaterThan">
      <formula>2.35</formula>
    </cfRule>
  </conditionalFormatting>
  <conditionalFormatting sqref="J4994">
    <cfRule type="notContainsBlanks" dxfId="3205" priority="3351">
      <formula>LEN(TRIM(J4994))&gt;0</formula>
    </cfRule>
  </conditionalFormatting>
  <conditionalFormatting sqref="K4994">
    <cfRule type="notContainsBlanks" dxfId="3204" priority="3350">
      <formula>LEN(TRIM(K4994))&gt;0</formula>
    </cfRule>
  </conditionalFormatting>
  <conditionalFormatting sqref="M4994">
    <cfRule type="containsText" dxfId="3203" priority="3349" operator="containsText" text="Complete">
      <formula>NOT(ISERROR(SEARCH("Complete",M4994)))</formula>
    </cfRule>
  </conditionalFormatting>
  <conditionalFormatting sqref="I4995">
    <cfRule type="cellIs" dxfId="3202" priority="3348" operator="greaterThan">
      <formula>2.35</formula>
    </cfRule>
  </conditionalFormatting>
  <conditionalFormatting sqref="J4995">
    <cfRule type="notContainsBlanks" dxfId="3201" priority="3347">
      <formula>LEN(TRIM(J4995))&gt;0</formula>
    </cfRule>
  </conditionalFormatting>
  <conditionalFormatting sqref="K4995">
    <cfRule type="notContainsBlanks" dxfId="3200" priority="3346">
      <formula>LEN(TRIM(K4995))&gt;0</formula>
    </cfRule>
  </conditionalFormatting>
  <conditionalFormatting sqref="M4995">
    <cfRule type="containsText" dxfId="3199" priority="3345" operator="containsText" text="Complete">
      <formula>NOT(ISERROR(SEARCH("Complete",M4995)))</formula>
    </cfRule>
  </conditionalFormatting>
  <conditionalFormatting sqref="I4996">
    <cfRule type="cellIs" dxfId="3198" priority="3344" operator="greaterThan">
      <formula>2.35</formula>
    </cfRule>
  </conditionalFormatting>
  <conditionalFormatting sqref="J4996">
    <cfRule type="notContainsBlanks" dxfId="3197" priority="3343">
      <formula>LEN(TRIM(J4996))&gt;0</formula>
    </cfRule>
  </conditionalFormatting>
  <conditionalFormatting sqref="K4996">
    <cfRule type="notContainsBlanks" dxfId="3196" priority="3342">
      <formula>LEN(TRIM(K4996))&gt;0</formula>
    </cfRule>
  </conditionalFormatting>
  <conditionalFormatting sqref="M4996">
    <cfRule type="containsText" dxfId="3195" priority="3341" operator="containsText" text="Complete">
      <formula>NOT(ISERROR(SEARCH("Complete",M4996)))</formula>
    </cfRule>
  </conditionalFormatting>
  <conditionalFormatting sqref="I4997">
    <cfRule type="cellIs" dxfId="3194" priority="3340" operator="greaterThan">
      <formula>2.35</formula>
    </cfRule>
  </conditionalFormatting>
  <conditionalFormatting sqref="J4997">
    <cfRule type="notContainsBlanks" dxfId="3193" priority="3339">
      <formula>LEN(TRIM(J4997))&gt;0</formula>
    </cfRule>
  </conditionalFormatting>
  <conditionalFormatting sqref="K4997">
    <cfRule type="notContainsBlanks" dxfId="3192" priority="3338">
      <formula>LEN(TRIM(K4997))&gt;0</formula>
    </cfRule>
  </conditionalFormatting>
  <conditionalFormatting sqref="M4997">
    <cfRule type="containsText" dxfId="3191" priority="3337" operator="containsText" text="Complete">
      <formula>NOT(ISERROR(SEARCH("Complete",M4997)))</formula>
    </cfRule>
  </conditionalFormatting>
  <conditionalFormatting sqref="I4998">
    <cfRule type="cellIs" dxfId="3190" priority="3336" operator="greaterThan">
      <formula>2.35</formula>
    </cfRule>
  </conditionalFormatting>
  <conditionalFormatting sqref="J4998">
    <cfRule type="notContainsBlanks" dxfId="3189" priority="3335">
      <formula>LEN(TRIM(J4998))&gt;0</formula>
    </cfRule>
  </conditionalFormatting>
  <conditionalFormatting sqref="K4998">
    <cfRule type="notContainsBlanks" dxfId="3188" priority="3334">
      <formula>LEN(TRIM(K4998))&gt;0</formula>
    </cfRule>
  </conditionalFormatting>
  <conditionalFormatting sqref="M4998">
    <cfRule type="containsText" dxfId="3187" priority="3333" operator="containsText" text="Complete">
      <formula>NOT(ISERROR(SEARCH("Complete",M4998)))</formula>
    </cfRule>
  </conditionalFormatting>
  <conditionalFormatting sqref="I4999">
    <cfRule type="cellIs" dxfId="3186" priority="3332" operator="greaterThan">
      <formula>2.35</formula>
    </cfRule>
  </conditionalFormatting>
  <conditionalFormatting sqref="J4999">
    <cfRule type="notContainsBlanks" dxfId="3185" priority="3331">
      <formula>LEN(TRIM(J4999))&gt;0</formula>
    </cfRule>
  </conditionalFormatting>
  <conditionalFormatting sqref="K4999">
    <cfRule type="notContainsBlanks" dxfId="3184" priority="3330">
      <formula>LEN(TRIM(K4999))&gt;0</formula>
    </cfRule>
  </conditionalFormatting>
  <conditionalFormatting sqref="M4999">
    <cfRule type="containsText" dxfId="3183" priority="3329" operator="containsText" text="Complete">
      <formula>NOT(ISERROR(SEARCH("Complete",M4999)))</formula>
    </cfRule>
  </conditionalFormatting>
  <conditionalFormatting sqref="I5000">
    <cfRule type="cellIs" dxfId="3182" priority="3328" operator="greaterThan">
      <formula>2.35</formula>
    </cfRule>
  </conditionalFormatting>
  <conditionalFormatting sqref="J5000">
    <cfRule type="notContainsBlanks" dxfId="3181" priority="3327">
      <formula>LEN(TRIM(J5000))&gt;0</formula>
    </cfRule>
  </conditionalFormatting>
  <conditionalFormatting sqref="K5000">
    <cfRule type="notContainsBlanks" dxfId="3180" priority="3326">
      <formula>LEN(TRIM(K5000))&gt;0</formula>
    </cfRule>
  </conditionalFormatting>
  <conditionalFormatting sqref="M5000">
    <cfRule type="containsText" dxfId="3179" priority="3325" operator="containsText" text="Complete">
      <formula>NOT(ISERROR(SEARCH("Complete",M5000)))</formula>
    </cfRule>
  </conditionalFormatting>
  <conditionalFormatting sqref="I5001">
    <cfRule type="cellIs" dxfId="3178" priority="3324" operator="greaterThan">
      <formula>2.35</formula>
    </cfRule>
  </conditionalFormatting>
  <conditionalFormatting sqref="J5001">
    <cfRule type="notContainsBlanks" dxfId="3177" priority="3323">
      <formula>LEN(TRIM(J5001))&gt;0</formula>
    </cfRule>
  </conditionalFormatting>
  <conditionalFormatting sqref="K5001">
    <cfRule type="notContainsBlanks" dxfId="3176" priority="3322">
      <formula>LEN(TRIM(K5001))&gt;0</formula>
    </cfRule>
  </conditionalFormatting>
  <conditionalFormatting sqref="M5001">
    <cfRule type="containsText" dxfId="3175" priority="3321" operator="containsText" text="Complete">
      <formula>NOT(ISERROR(SEARCH("Complete",M5001)))</formula>
    </cfRule>
  </conditionalFormatting>
  <conditionalFormatting sqref="I5002">
    <cfRule type="cellIs" dxfId="3174" priority="3320" operator="greaterThan">
      <formula>2.35</formula>
    </cfRule>
  </conditionalFormatting>
  <conditionalFormatting sqref="J5002">
    <cfRule type="notContainsBlanks" dxfId="3173" priority="3319">
      <formula>LEN(TRIM(J5002))&gt;0</formula>
    </cfRule>
  </conditionalFormatting>
  <conditionalFormatting sqref="K5002">
    <cfRule type="notContainsBlanks" dxfId="3172" priority="3318">
      <formula>LEN(TRIM(K5002))&gt;0</formula>
    </cfRule>
  </conditionalFormatting>
  <conditionalFormatting sqref="M5002">
    <cfRule type="containsText" dxfId="3171" priority="3317" operator="containsText" text="Complete">
      <formula>NOT(ISERROR(SEARCH("Complete",M5002)))</formula>
    </cfRule>
  </conditionalFormatting>
  <conditionalFormatting sqref="I5003">
    <cfRule type="cellIs" dxfId="3170" priority="3316" operator="greaterThan">
      <formula>2.35</formula>
    </cfRule>
  </conditionalFormatting>
  <conditionalFormatting sqref="J5003">
    <cfRule type="notContainsBlanks" dxfId="3169" priority="3315">
      <formula>LEN(TRIM(J5003))&gt;0</formula>
    </cfRule>
  </conditionalFormatting>
  <conditionalFormatting sqref="K5003">
    <cfRule type="notContainsBlanks" dxfId="3168" priority="3314">
      <formula>LEN(TRIM(K5003))&gt;0</formula>
    </cfRule>
  </conditionalFormatting>
  <conditionalFormatting sqref="M5003">
    <cfRule type="containsText" dxfId="3167" priority="3313" operator="containsText" text="Complete">
      <formula>NOT(ISERROR(SEARCH("Complete",M5003)))</formula>
    </cfRule>
  </conditionalFormatting>
  <conditionalFormatting sqref="I5004">
    <cfRule type="cellIs" dxfId="3166" priority="3312" operator="greaterThan">
      <formula>2.35</formula>
    </cfRule>
  </conditionalFormatting>
  <conditionalFormatting sqref="J5004">
    <cfRule type="notContainsBlanks" dxfId="3165" priority="3311">
      <formula>LEN(TRIM(J5004))&gt;0</formula>
    </cfRule>
  </conditionalFormatting>
  <conditionalFormatting sqref="K5004">
    <cfRule type="notContainsBlanks" dxfId="3164" priority="3310">
      <formula>LEN(TRIM(K5004))&gt;0</formula>
    </cfRule>
  </conditionalFormatting>
  <conditionalFormatting sqref="M5004">
    <cfRule type="containsText" dxfId="3163" priority="3309" operator="containsText" text="Complete">
      <formula>NOT(ISERROR(SEARCH("Complete",M5004)))</formula>
    </cfRule>
  </conditionalFormatting>
  <conditionalFormatting sqref="I5005">
    <cfRule type="cellIs" dxfId="3162" priority="3308" operator="greaterThan">
      <formula>2.35</formula>
    </cfRule>
  </conditionalFormatting>
  <conditionalFormatting sqref="J5005">
    <cfRule type="notContainsBlanks" dxfId="3161" priority="3307">
      <formula>LEN(TRIM(J5005))&gt;0</formula>
    </cfRule>
  </conditionalFormatting>
  <conditionalFormatting sqref="K5005">
    <cfRule type="notContainsBlanks" dxfId="3160" priority="3306">
      <formula>LEN(TRIM(K5005))&gt;0</formula>
    </cfRule>
  </conditionalFormatting>
  <conditionalFormatting sqref="M5005">
    <cfRule type="containsText" dxfId="3159" priority="3305" operator="containsText" text="Complete">
      <formula>NOT(ISERROR(SEARCH("Complete",M5005)))</formula>
    </cfRule>
  </conditionalFormatting>
  <conditionalFormatting sqref="I5006">
    <cfRule type="cellIs" dxfId="3158" priority="3304" operator="greaterThan">
      <formula>2.35</formula>
    </cfRule>
  </conditionalFormatting>
  <conditionalFormatting sqref="J5006">
    <cfRule type="notContainsBlanks" dxfId="3157" priority="3303">
      <formula>LEN(TRIM(J5006))&gt;0</formula>
    </cfRule>
  </conditionalFormatting>
  <conditionalFormatting sqref="K5006">
    <cfRule type="notContainsBlanks" dxfId="3156" priority="3302">
      <formula>LEN(TRIM(K5006))&gt;0</formula>
    </cfRule>
  </conditionalFormatting>
  <conditionalFormatting sqref="M5006">
    <cfRule type="containsText" dxfId="3155" priority="3301" operator="containsText" text="Complete">
      <formula>NOT(ISERROR(SEARCH("Complete",M5006)))</formula>
    </cfRule>
  </conditionalFormatting>
  <conditionalFormatting sqref="I5007">
    <cfRule type="cellIs" dxfId="3154" priority="3300" operator="greaterThan">
      <formula>2.35</formula>
    </cfRule>
  </conditionalFormatting>
  <conditionalFormatting sqref="J5007">
    <cfRule type="notContainsBlanks" dxfId="3153" priority="3299">
      <formula>LEN(TRIM(J5007))&gt;0</formula>
    </cfRule>
  </conditionalFormatting>
  <conditionalFormatting sqref="K5007">
    <cfRule type="notContainsBlanks" dxfId="3152" priority="3298">
      <formula>LEN(TRIM(K5007))&gt;0</formula>
    </cfRule>
  </conditionalFormatting>
  <conditionalFormatting sqref="M5007">
    <cfRule type="containsText" dxfId="3151" priority="3297" operator="containsText" text="Complete">
      <formula>NOT(ISERROR(SEARCH("Complete",M5007)))</formula>
    </cfRule>
  </conditionalFormatting>
  <conditionalFormatting sqref="I5008">
    <cfRule type="cellIs" dxfId="3150" priority="3296" operator="greaterThan">
      <formula>2.35</formula>
    </cfRule>
  </conditionalFormatting>
  <conditionalFormatting sqref="J5008">
    <cfRule type="notContainsBlanks" dxfId="3149" priority="3295">
      <formula>LEN(TRIM(J5008))&gt;0</formula>
    </cfRule>
  </conditionalFormatting>
  <conditionalFormatting sqref="K5008">
    <cfRule type="notContainsBlanks" dxfId="3148" priority="3294">
      <formula>LEN(TRIM(K5008))&gt;0</formula>
    </cfRule>
  </conditionalFormatting>
  <conditionalFormatting sqref="M5008">
    <cfRule type="containsText" dxfId="3147" priority="3293" operator="containsText" text="Complete">
      <formula>NOT(ISERROR(SEARCH("Complete",M5008)))</formula>
    </cfRule>
  </conditionalFormatting>
  <conditionalFormatting sqref="I5009">
    <cfRule type="cellIs" dxfId="3146" priority="3292" operator="greaterThan">
      <formula>2.35</formula>
    </cfRule>
  </conditionalFormatting>
  <conditionalFormatting sqref="J5009">
    <cfRule type="notContainsBlanks" dxfId="3145" priority="3291">
      <formula>LEN(TRIM(J5009))&gt;0</formula>
    </cfRule>
  </conditionalFormatting>
  <conditionalFormatting sqref="K5009">
    <cfRule type="notContainsBlanks" dxfId="3144" priority="3290">
      <formula>LEN(TRIM(K5009))&gt;0</formula>
    </cfRule>
  </conditionalFormatting>
  <conditionalFormatting sqref="M5009">
    <cfRule type="containsText" dxfId="3143" priority="3289" operator="containsText" text="Complete">
      <formula>NOT(ISERROR(SEARCH("Complete",M5009)))</formula>
    </cfRule>
  </conditionalFormatting>
  <conditionalFormatting sqref="I5010">
    <cfRule type="cellIs" dxfId="3142" priority="3288" operator="greaterThan">
      <formula>2.35</formula>
    </cfRule>
  </conditionalFormatting>
  <conditionalFormatting sqref="J5010">
    <cfRule type="notContainsBlanks" dxfId="3141" priority="3287">
      <formula>LEN(TRIM(J5010))&gt;0</formula>
    </cfRule>
  </conditionalFormatting>
  <conditionalFormatting sqref="K5010">
    <cfRule type="notContainsBlanks" dxfId="3140" priority="3286">
      <formula>LEN(TRIM(K5010))&gt;0</formula>
    </cfRule>
  </conditionalFormatting>
  <conditionalFormatting sqref="M5010">
    <cfRule type="containsText" dxfId="3139" priority="3285" operator="containsText" text="Complete">
      <formula>NOT(ISERROR(SEARCH("Complete",M5010)))</formula>
    </cfRule>
  </conditionalFormatting>
  <conditionalFormatting sqref="I5011">
    <cfRule type="cellIs" dxfId="3138" priority="3284" operator="greaterThan">
      <formula>2.35</formula>
    </cfRule>
  </conditionalFormatting>
  <conditionalFormatting sqref="J5011">
    <cfRule type="notContainsBlanks" dxfId="3137" priority="3283">
      <formula>LEN(TRIM(J5011))&gt;0</formula>
    </cfRule>
  </conditionalFormatting>
  <conditionalFormatting sqref="K5011">
    <cfRule type="notContainsBlanks" dxfId="3136" priority="3282">
      <formula>LEN(TRIM(K5011))&gt;0</formula>
    </cfRule>
  </conditionalFormatting>
  <conditionalFormatting sqref="M5011">
    <cfRule type="containsText" dxfId="3135" priority="3281" operator="containsText" text="Complete">
      <formula>NOT(ISERROR(SEARCH("Complete",M5011)))</formula>
    </cfRule>
  </conditionalFormatting>
  <conditionalFormatting sqref="I5012">
    <cfRule type="cellIs" dxfId="3134" priority="3280" operator="greaterThan">
      <formula>2.35</formula>
    </cfRule>
  </conditionalFormatting>
  <conditionalFormatting sqref="J5012">
    <cfRule type="notContainsBlanks" dxfId="3133" priority="3279">
      <formula>LEN(TRIM(J5012))&gt;0</formula>
    </cfRule>
  </conditionalFormatting>
  <conditionalFormatting sqref="K5012">
    <cfRule type="notContainsBlanks" dxfId="3132" priority="3278">
      <formula>LEN(TRIM(K5012))&gt;0</formula>
    </cfRule>
  </conditionalFormatting>
  <conditionalFormatting sqref="M5012">
    <cfRule type="containsText" dxfId="3131" priority="3277" operator="containsText" text="Complete">
      <formula>NOT(ISERROR(SEARCH("Complete",M5012)))</formula>
    </cfRule>
  </conditionalFormatting>
  <conditionalFormatting sqref="I5013">
    <cfRule type="cellIs" dxfId="3130" priority="3276" operator="greaterThan">
      <formula>2.35</formula>
    </cfRule>
  </conditionalFormatting>
  <conditionalFormatting sqref="J5013">
    <cfRule type="notContainsBlanks" dxfId="3129" priority="3275">
      <formula>LEN(TRIM(J5013))&gt;0</formula>
    </cfRule>
  </conditionalFormatting>
  <conditionalFormatting sqref="K5013">
    <cfRule type="notContainsBlanks" dxfId="3128" priority="3274">
      <formula>LEN(TRIM(K5013))&gt;0</formula>
    </cfRule>
  </conditionalFormatting>
  <conditionalFormatting sqref="M5013">
    <cfRule type="containsText" dxfId="3127" priority="3273" operator="containsText" text="Complete">
      <formula>NOT(ISERROR(SEARCH("Complete",M5013)))</formula>
    </cfRule>
  </conditionalFormatting>
  <conditionalFormatting sqref="I5014">
    <cfRule type="cellIs" dxfId="3126" priority="3272" operator="greaterThan">
      <formula>2.35</formula>
    </cfRule>
  </conditionalFormatting>
  <conditionalFormatting sqref="J5014">
    <cfRule type="notContainsBlanks" dxfId="3125" priority="3271">
      <formula>LEN(TRIM(J5014))&gt;0</formula>
    </cfRule>
  </conditionalFormatting>
  <conditionalFormatting sqref="K5014">
    <cfRule type="notContainsBlanks" dxfId="3124" priority="3270">
      <formula>LEN(TRIM(K5014))&gt;0</formula>
    </cfRule>
  </conditionalFormatting>
  <conditionalFormatting sqref="M5014">
    <cfRule type="containsText" dxfId="3123" priority="3269" operator="containsText" text="Complete">
      <formula>NOT(ISERROR(SEARCH("Complete",M5014)))</formula>
    </cfRule>
  </conditionalFormatting>
  <conditionalFormatting sqref="I5015">
    <cfRule type="cellIs" dxfId="3122" priority="3268" operator="greaterThan">
      <formula>2.35</formula>
    </cfRule>
  </conditionalFormatting>
  <conditionalFormatting sqref="J5015">
    <cfRule type="notContainsBlanks" dxfId="3121" priority="3267">
      <formula>LEN(TRIM(J5015))&gt;0</formula>
    </cfRule>
  </conditionalFormatting>
  <conditionalFormatting sqref="K5015">
    <cfRule type="notContainsBlanks" dxfId="3120" priority="3266">
      <formula>LEN(TRIM(K5015))&gt;0</formula>
    </cfRule>
  </conditionalFormatting>
  <conditionalFormatting sqref="M5015">
    <cfRule type="containsText" dxfId="3119" priority="3265" operator="containsText" text="Complete">
      <formula>NOT(ISERROR(SEARCH("Complete",M5015)))</formula>
    </cfRule>
  </conditionalFormatting>
  <conditionalFormatting sqref="I5016">
    <cfRule type="cellIs" dxfId="3118" priority="3264" operator="greaterThan">
      <formula>2.35</formula>
    </cfRule>
  </conditionalFormatting>
  <conditionalFormatting sqref="J5016">
    <cfRule type="notContainsBlanks" dxfId="3117" priority="3263">
      <formula>LEN(TRIM(J5016))&gt;0</formula>
    </cfRule>
  </conditionalFormatting>
  <conditionalFormatting sqref="K5016">
    <cfRule type="notContainsBlanks" dxfId="3116" priority="3262">
      <formula>LEN(TRIM(K5016))&gt;0</formula>
    </cfRule>
  </conditionalFormatting>
  <conditionalFormatting sqref="M5016">
    <cfRule type="containsText" dxfId="3115" priority="3261" operator="containsText" text="Complete">
      <formula>NOT(ISERROR(SEARCH("Complete",M5016)))</formula>
    </cfRule>
  </conditionalFormatting>
  <conditionalFormatting sqref="I5017">
    <cfRule type="cellIs" dxfId="3114" priority="3260" operator="greaterThan">
      <formula>2.35</formula>
    </cfRule>
  </conditionalFormatting>
  <conditionalFormatting sqref="J5017">
    <cfRule type="notContainsBlanks" dxfId="3113" priority="3259">
      <formula>LEN(TRIM(J5017))&gt;0</formula>
    </cfRule>
  </conditionalFormatting>
  <conditionalFormatting sqref="K5017">
    <cfRule type="notContainsBlanks" dxfId="3112" priority="3258">
      <formula>LEN(TRIM(K5017))&gt;0</formula>
    </cfRule>
  </conditionalFormatting>
  <conditionalFormatting sqref="M5017">
    <cfRule type="containsText" dxfId="3111" priority="3257" operator="containsText" text="Complete">
      <formula>NOT(ISERROR(SEARCH("Complete",M5017)))</formula>
    </cfRule>
  </conditionalFormatting>
  <conditionalFormatting sqref="I5018">
    <cfRule type="cellIs" dxfId="3110" priority="3256" operator="greaterThan">
      <formula>2.35</formula>
    </cfRule>
  </conditionalFormatting>
  <conditionalFormatting sqref="J5018">
    <cfRule type="notContainsBlanks" dxfId="3109" priority="3255">
      <formula>LEN(TRIM(J5018))&gt;0</formula>
    </cfRule>
  </conditionalFormatting>
  <conditionalFormatting sqref="K5018">
    <cfRule type="notContainsBlanks" dxfId="3108" priority="3254">
      <formula>LEN(TRIM(K5018))&gt;0</formula>
    </cfRule>
  </conditionalFormatting>
  <conditionalFormatting sqref="M5018">
    <cfRule type="containsText" dxfId="3107" priority="3253" operator="containsText" text="Complete">
      <formula>NOT(ISERROR(SEARCH("Complete",M5018)))</formula>
    </cfRule>
  </conditionalFormatting>
  <conditionalFormatting sqref="I5019">
    <cfRule type="cellIs" dxfId="3106" priority="3252" operator="greaterThan">
      <formula>2.35</formula>
    </cfRule>
  </conditionalFormatting>
  <conditionalFormatting sqref="J5019">
    <cfRule type="notContainsBlanks" dxfId="3105" priority="3251">
      <formula>LEN(TRIM(J5019))&gt;0</formula>
    </cfRule>
  </conditionalFormatting>
  <conditionalFormatting sqref="K5019">
    <cfRule type="notContainsBlanks" dxfId="3104" priority="3250">
      <formula>LEN(TRIM(K5019))&gt;0</formula>
    </cfRule>
  </conditionalFormatting>
  <conditionalFormatting sqref="M5019">
    <cfRule type="containsText" dxfId="3103" priority="3249" operator="containsText" text="Complete">
      <formula>NOT(ISERROR(SEARCH("Complete",M5019)))</formula>
    </cfRule>
  </conditionalFormatting>
  <conditionalFormatting sqref="I5020">
    <cfRule type="cellIs" dxfId="3102" priority="3248" operator="greaterThan">
      <formula>2.35</formula>
    </cfRule>
  </conditionalFormatting>
  <conditionalFormatting sqref="J5020">
    <cfRule type="notContainsBlanks" dxfId="3101" priority="3247">
      <formula>LEN(TRIM(J5020))&gt;0</formula>
    </cfRule>
  </conditionalFormatting>
  <conditionalFormatting sqref="K5020">
    <cfRule type="notContainsBlanks" dxfId="3100" priority="3246">
      <formula>LEN(TRIM(K5020))&gt;0</formula>
    </cfRule>
  </conditionalFormatting>
  <conditionalFormatting sqref="M5020">
    <cfRule type="containsText" dxfId="3099" priority="3245" operator="containsText" text="Complete">
      <formula>NOT(ISERROR(SEARCH("Complete",M5020)))</formula>
    </cfRule>
  </conditionalFormatting>
  <conditionalFormatting sqref="I5021">
    <cfRule type="cellIs" dxfId="3098" priority="3244" operator="greaterThan">
      <formula>2.35</formula>
    </cfRule>
  </conditionalFormatting>
  <conditionalFormatting sqref="J5021">
    <cfRule type="notContainsBlanks" dxfId="3097" priority="3243">
      <formula>LEN(TRIM(J5021))&gt;0</formula>
    </cfRule>
  </conditionalFormatting>
  <conditionalFormatting sqref="K5021">
    <cfRule type="notContainsBlanks" dxfId="3096" priority="3242">
      <formula>LEN(TRIM(K5021))&gt;0</formula>
    </cfRule>
  </conditionalFormatting>
  <conditionalFormatting sqref="M5021">
    <cfRule type="containsText" dxfId="3095" priority="3241" operator="containsText" text="Complete">
      <formula>NOT(ISERROR(SEARCH("Complete",M5021)))</formula>
    </cfRule>
  </conditionalFormatting>
  <conditionalFormatting sqref="I5022">
    <cfRule type="cellIs" dxfId="3094" priority="3240" operator="greaterThan">
      <formula>2.35</formula>
    </cfRule>
  </conditionalFormatting>
  <conditionalFormatting sqref="J5022">
    <cfRule type="notContainsBlanks" dxfId="3093" priority="3239">
      <formula>LEN(TRIM(J5022))&gt;0</formula>
    </cfRule>
  </conditionalFormatting>
  <conditionalFormatting sqref="K5022">
    <cfRule type="notContainsBlanks" dxfId="3092" priority="3238">
      <formula>LEN(TRIM(K5022))&gt;0</formula>
    </cfRule>
  </conditionalFormatting>
  <conditionalFormatting sqref="M5022">
    <cfRule type="containsText" dxfId="3091" priority="3237" operator="containsText" text="Complete">
      <formula>NOT(ISERROR(SEARCH("Complete",M5022)))</formula>
    </cfRule>
  </conditionalFormatting>
  <conditionalFormatting sqref="I5023">
    <cfRule type="cellIs" dxfId="3090" priority="3236" operator="greaterThan">
      <formula>2.35</formula>
    </cfRule>
  </conditionalFormatting>
  <conditionalFormatting sqref="J5023">
    <cfRule type="notContainsBlanks" dxfId="3089" priority="3235">
      <formula>LEN(TRIM(J5023))&gt;0</formula>
    </cfRule>
  </conditionalFormatting>
  <conditionalFormatting sqref="K5023">
    <cfRule type="notContainsBlanks" dxfId="3088" priority="3234">
      <formula>LEN(TRIM(K5023))&gt;0</formula>
    </cfRule>
  </conditionalFormatting>
  <conditionalFormatting sqref="M5023">
    <cfRule type="containsText" dxfId="3087" priority="3233" operator="containsText" text="Complete">
      <formula>NOT(ISERROR(SEARCH("Complete",M5023)))</formula>
    </cfRule>
  </conditionalFormatting>
  <conditionalFormatting sqref="I5024">
    <cfRule type="cellIs" dxfId="3086" priority="3232" operator="greaterThan">
      <formula>2.35</formula>
    </cfRule>
  </conditionalFormatting>
  <conditionalFormatting sqref="J5024">
    <cfRule type="notContainsBlanks" dxfId="3085" priority="3231">
      <formula>LEN(TRIM(J5024))&gt;0</formula>
    </cfRule>
  </conditionalFormatting>
  <conditionalFormatting sqref="K5024">
    <cfRule type="notContainsBlanks" dxfId="3084" priority="3230">
      <formula>LEN(TRIM(K5024))&gt;0</formula>
    </cfRule>
  </conditionalFormatting>
  <conditionalFormatting sqref="M5024">
    <cfRule type="containsText" dxfId="3083" priority="3229" operator="containsText" text="Complete">
      <formula>NOT(ISERROR(SEARCH("Complete",M5024)))</formula>
    </cfRule>
  </conditionalFormatting>
  <conditionalFormatting sqref="I5025">
    <cfRule type="cellIs" dxfId="3082" priority="3228" operator="greaterThan">
      <formula>2.35</formula>
    </cfRule>
  </conditionalFormatting>
  <conditionalFormatting sqref="J5025">
    <cfRule type="notContainsBlanks" dxfId="3081" priority="3227">
      <formula>LEN(TRIM(J5025))&gt;0</formula>
    </cfRule>
  </conditionalFormatting>
  <conditionalFormatting sqref="K5025">
    <cfRule type="notContainsBlanks" dxfId="3080" priority="3226">
      <formula>LEN(TRIM(K5025))&gt;0</formula>
    </cfRule>
  </conditionalFormatting>
  <conditionalFormatting sqref="M5025">
    <cfRule type="containsText" dxfId="3079" priority="3225" operator="containsText" text="Complete">
      <formula>NOT(ISERROR(SEARCH("Complete",M5025)))</formula>
    </cfRule>
  </conditionalFormatting>
  <conditionalFormatting sqref="I5026">
    <cfRule type="cellIs" dxfId="3078" priority="3224" operator="greaterThan">
      <formula>2.35</formula>
    </cfRule>
  </conditionalFormatting>
  <conditionalFormatting sqref="J5026">
    <cfRule type="notContainsBlanks" dxfId="3077" priority="3223">
      <formula>LEN(TRIM(J5026))&gt;0</formula>
    </cfRule>
  </conditionalFormatting>
  <conditionalFormatting sqref="K5026">
    <cfRule type="notContainsBlanks" dxfId="3076" priority="3222">
      <formula>LEN(TRIM(K5026))&gt;0</formula>
    </cfRule>
  </conditionalFormatting>
  <conditionalFormatting sqref="M5026">
    <cfRule type="containsText" dxfId="3075" priority="3221" operator="containsText" text="Complete">
      <formula>NOT(ISERROR(SEARCH("Complete",M5026)))</formula>
    </cfRule>
  </conditionalFormatting>
  <conditionalFormatting sqref="I5027">
    <cfRule type="cellIs" dxfId="3074" priority="3220" operator="greaterThan">
      <formula>2.35</formula>
    </cfRule>
  </conditionalFormatting>
  <conditionalFormatting sqref="J5027">
    <cfRule type="notContainsBlanks" dxfId="3073" priority="3219">
      <formula>LEN(TRIM(J5027))&gt;0</formula>
    </cfRule>
  </conditionalFormatting>
  <conditionalFormatting sqref="K5027">
    <cfRule type="notContainsBlanks" dxfId="3072" priority="3218">
      <formula>LEN(TRIM(K5027))&gt;0</formula>
    </cfRule>
  </conditionalFormatting>
  <conditionalFormatting sqref="M5027">
    <cfRule type="containsText" dxfId="3071" priority="3217" operator="containsText" text="Complete">
      <formula>NOT(ISERROR(SEARCH("Complete",M5027)))</formula>
    </cfRule>
  </conditionalFormatting>
  <conditionalFormatting sqref="I5028">
    <cfRule type="cellIs" dxfId="3070" priority="3216" operator="greaterThan">
      <formula>2.35</formula>
    </cfRule>
  </conditionalFormatting>
  <conditionalFormatting sqref="J5028">
    <cfRule type="notContainsBlanks" dxfId="3069" priority="3215">
      <formula>LEN(TRIM(J5028))&gt;0</formula>
    </cfRule>
  </conditionalFormatting>
  <conditionalFormatting sqref="K5028">
    <cfRule type="notContainsBlanks" dxfId="3068" priority="3214">
      <formula>LEN(TRIM(K5028))&gt;0</formula>
    </cfRule>
  </conditionalFormatting>
  <conditionalFormatting sqref="M5028">
    <cfRule type="containsText" dxfId="3067" priority="3213" operator="containsText" text="Complete">
      <formula>NOT(ISERROR(SEARCH("Complete",M5028)))</formula>
    </cfRule>
  </conditionalFormatting>
  <conditionalFormatting sqref="I5029">
    <cfRule type="cellIs" dxfId="3066" priority="3212" operator="greaterThan">
      <formula>2.35</formula>
    </cfRule>
  </conditionalFormatting>
  <conditionalFormatting sqref="J5029">
    <cfRule type="notContainsBlanks" dxfId="3065" priority="3211">
      <formula>LEN(TRIM(J5029))&gt;0</formula>
    </cfRule>
  </conditionalFormatting>
  <conditionalFormatting sqref="K5029">
    <cfRule type="notContainsBlanks" dxfId="3064" priority="3210">
      <formula>LEN(TRIM(K5029))&gt;0</formula>
    </cfRule>
  </conditionalFormatting>
  <conditionalFormatting sqref="M5029">
    <cfRule type="containsText" dxfId="3063" priority="3209" operator="containsText" text="Complete">
      <formula>NOT(ISERROR(SEARCH("Complete",M5029)))</formula>
    </cfRule>
  </conditionalFormatting>
  <conditionalFormatting sqref="I5030">
    <cfRule type="cellIs" dxfId="3062" priority="3208" operator="greaterThan">
      <formula>2.35</formula>
    </cfRule>
  </conditionalFormatting>
  <conditionalFormatting sqref="J5030">
    <cfRule type="notContainsBlanks" dxfId="3061" priority="3207">
      <formula>LEN(TRIM(J5030))&gt;0</formula>
    </cfRule>
  </conditionalFormatting>
  <conditionalFormatting sqref="K5030">
    <cfRule type="notContainsBlanks" dxfId="3060" priority="3206">
      <formula>LEN(TRIM(K5030))&gt;0</formula>
    </cfRule>
  </conditionalFormatting>
  <conditionalFormatting sqref="M5030">
    <cfRule type="containsText" dxfId="3059" priority="3205" operator="containsText" text="Complete">
      <formula>NOT(ISERROR(SEARCH("Complete",M5030)))</formula>
    </cfRule>
  </conditionalFormatting>
  <conditionalFormatting sqref="I5031">
    <cfRule type="cellIs" dxfId="3058" priority="3204" operator="greaterThan">
      <formula>2.35</formula>
    </cfRule>
  </conditionalFormatting>
  <conditionalFormatting sqref="J5031">
    <cfRule type="notContainsBlanks" dxfId="3057" priority="3203">
      <formula>LEN(TRIM(J5031))&gt;0</formula>
    </cfRule>
  </conditionalFormatting>
  <conditionalFormatting sqref="K5031">
    <cfRule type="notContainsBlanks" dxfId="3056" priority="3202">
      <formula>LEN(TRIM(K5031))&gt;0</formula>
    </cfRule>
  </conditionalFormatting>
  <conditionalFormatting sqref="M5031">
    <cfRule type="containsText" dxfId="3055" priority="3201" operator="containsText" text="Complete">
      <formula>NOT(ISERROR(SEARCH("Complete",M5031)))</formula>
    </cfRule>
  </conditionalFormatting>
  <conditionalFormatting sqref="I5032">
    <cfRule type="cellIs" dxfId="3054" priority="3200" operator="greaterThan">
      <formula>2.35</formula>
    </cfRule>
  </conditionalFormatting>
  <conditionalFormatting sqref="J5032">
    <cfRule type="notContainsBlanks" dxfId="3053" priority="3199">
      <formula>LEN(TRIM(J5032))&gt;0</formula>
    </cfRule>
  </conditionalFormatting>
  <conditionalFormatting sqref="K5032">
    <cfRule type="notContainsBlanks" dxfId="3052" priority="3198">
      <formula>LEN(TRIM(K5032))&gt;0</formula>
    </cfRule>
  </conditionalFormatting>
  <conditionalFormatting sqref="M5032">
    <cfRule type="containsText" dxfId="3051" priority="3197" operator="containsText" text="Complete">
      <formula>NOT(ISERROR(SEARCH("Complete",M5032)))</formula>
    </cfRule>
  </conditionalFormatting>
  <conditionalFormatting sqref="I5033">
    <cfRule type="cellIs" dxfId="3050" priority="3196" operator="greaterThan">
      <formula>2.35</formula>
    </cfRule>
  </conditionalFormatting>
  <conditionalFormatting sqref="J5033">
    <cfRule type="notContainsBlanks" dxfId="3049" priority="3195">
      <formula>LEN(TRIM(J5033))&gt;0</formula>
    </cfRule>
  </conditionalFormatting>
  <conditionalFormatting sqref="K5033">
    <cfRule type="notContainsBlanks" dxfId="3048" priority="3194">
      <formula>LEN(TRIM(K5033))&gt;0</formula>
    </cfRule>
  </conditionalFormatting>
  <conditionalFormatting sqref="M5033">
    <cfRule type="containsText" dxfId="3047" priority="3193" operator="containsText" text="Complete">
      <formula>NOT(ISERROR(SEARCH("Complete",M5033)))</formula>
    </cfRule>
  </conditionalFormatting>
  <conditionalFormatting sqref="I5034">
    <cfRule type="cellIs" dxfId="3046" priority="3192" operator="greaterThan">
      <formula>2.35</formula>
    </cfRule>
  </conditionalFormatting>
  <conditionalFormatting sqref="J5034">
    <cfRule type="notContainsBlanks" dxfId="3045" priority="3191">
      <formula>LEN(TRIM(J5034))&gt;0</formula>
    </cfRule>
  </conditionalFormatting>
  <conditionalFormatting sqref="K5034">
    <cfRule type="notContainsBlanks" dxfId="3044" priority="3190">
      <formula>LEN(TRIM(K5034))&gt;0</formula>
    </cfRule>
  </conditionalFormatting>
  <conditionalFormatting sqref="M5034">
    <cfRule type="containsText" dxfId="3043" priority="3189" operator="containsText" text="Complete">
      <formula>NOT(ISERROR(SEARCH("Complete",M5034)))</formula>
    </cfRule>
  </conditionalFormatting>
  <conditionalFormatting sqref="I5035">
    <cfRule type="cellIs" dxfId="3042" priority="3188" operator="greaterThan">
      <formula>2.35</formula>
    </cfRule>
  </conditionalFormatting>
  <conditionalFormatting sqref="J5035">
    <cfRule type="notContainsBlanks" dxfId="3041" priority="3187">
      <formula>LEN(TRIM(J5035))&gt;0</formula>
    </cfRule>
  </conditionalFormatting>
  <conditionalFormatting sqref="K5035">
    <cfRule type="notContainsBlanks" dxfId="3040" priority="3186">
      <formula>LEN(TRIM(K5035))&gt;0</formula>
    </cfRule>
  </conditionalFormatting>
  <conditionalFormatting sqref="M5035">
    <cfRule type="containsText" dxfId="3039" priority="3185" operator="containsText" text="Complete">
      <formula>NOT(ISERROR(SEARCH("Complete",M5035)))</formula>
    </cfRule>
  </conditionalFormatting>
  <conditionalFormatting sqref="I5036">
    <cfRule type="cellIs" dxfId="3038" priority="3184" operator="greaterThan">
      <formula>2.35</formula>
    </cfRule>
  </conditionalFormatting>
  <conditionalFormatting sqref="J5036">
    <cfRule type="notContainsBlanks" dxfId="3037" priority="3183">
      <formula>LEN(TRIM(J5036))&gt;0</formula>
    </cfRule>
  </conditionalFormatting>
  <conditionalFormatting sqref="K5036">
    <cfRule type="notContainsBlanks" dxfId="3036" priority="3182">
      <formula>LEN(TRIM(K5036))&gt;0</formula>
    </cfRule>
  </conditionalFormatting>
  <conditionalFormatting sqref="M5036">
    <cfRule type="containsText" dxfId="3035" priority="3181" operator="containsText" text="Complete">
      <formula>NOT(ISERROR(SEARCH("Complete",M5036)))</formula>
    </cfRule>
  </conditionalFormatting>
  <conditionalFormatting sqref="I5037">
    <cfRule type="cellIs" dxfId="3034" priority="3180" operator="greaterThan">
      <formula>2.35</formula>
    </cfRule>
  </conditionalFormatting>
  <conditionalFormatting sqref="J5037">
    <cfRule type="notContainsBlanks" dxfId="3033" priority="3179">
      <formula>LEN(TRIM(J5037))&gt;0</formula>
    </cfRule>
  </conditionalFormatting>
  <conditionalFormatting sqref="K5037">
    <cfRule type="notContainsBlanks" dxfId="3032" priority="3178">
      <formula>LEN(TRIM(K5037))&gt;0</formula>
    </cfRule>
  </conditionalFormatting>
  <conditionalFormatting sqref="M5037">
    <cfRule type="containsText" dxfId="3031" priority="3177" operator="containsText" text="Complete">
      <formula>NOT(ISERROR(SEARCH("Complete",M5037)))</formula>
    </cfRule>
  </conditionalFormatting>
  <conditionalFormatting sqref="I5038">
    <cfRule type="cellIs" dxfId="3030" priority="3176" operator="greaterThan">
      <formula>2.35</formula>
    </cfRule>
  </conditionalFormatting>
  <conditionalFormatting sqref="J5038">
    <cfRule type="notContainsBlanks" dxfId="3029" priority="3175">
      <formula>LEN(TRIM(J5038))&gt;0</formula>
    </cfRule>
  </conditionalFormatting>
  <conditionalFormatting sqref="K5038">
    <cfRule type="notContainsBlanks" dxfId="3028" priority="3174">
      <formula>LEN(TRIM(K5038))&gt;0</formula>
    </cfRule>
  </conditionalFormatting>
  <conditionalFormatting sqref="M5038">
    <cfRule type="containsText" dxfId="3027" priority="3173" operator="containsText" text="Complete">
      <formula>NOT(ISERROR(SEARCH("Complete",M5038)))</formula>
    </cfRule>
  </conditionalFormatting>
  <conditionalFormatting sqref="I5039">
    <cfRule type="cellIs" dxfId="3026" priority="3172" operator="greaterThan">
      <formula>2.35</formula>
    </cfRule>
  </conditionalFormatting>
  <conditionalFormatting sqref="J5039">
    <cfRule type="notContainsBlanks" dxfId="3025" priority="3171">
      <formula>LEN(TRIM(J5039))&gt;0</formula>
    </cfRule>
  </conditionalFormatting>
  <conditionalFormatting sqref="K5039">
    <cfRule type="notContainsBlanks" dxfId="3024" priority="3170">
      <formula>LEN(TRIM(K5039))&gt;0</formula>
    </cfRule>
  </conditionalFormatting>
  <conditionalFormatting sqref="M5039">
    <cfRule type="containsText" dxfId="3023" priority="3169" operator="containsText" text="Complete">
      <formula>NOT(ISERROR(SEARCH("Complete",M5039)))</formula>
    </cfRule>
  </conditionalFormatting>
  <conditionalFormatting sqref="I5040">
    <cfRule type="cellIs" dxfId="3022" priority="3168" operator="greaterThan">
      <formula>2.35</formula>
    </cfRule>
  </conditionalFormatting>
  <conditionalFormatting sqref="J5040">
    <cfRule type="notContainsBlanks" dxfId="3021" priority="3167">
      <formula>LEN(TRIM(J5040))&gt;0</formula>
    </cfRule>
  </conditionalFormatting>
  <conditionalFormatting sqref="K5040">
    <cfRule type="notContainsBlanks" dxfId="3020" priority="3166">
      <formula>LEN(TRIM(K5040))&gt;0</formula>
    </cfRule>
  </conditionalFormatting>
  <conditionalFormatting sqref="M5040">
    <cfRule type="containsText" dxfId="3019" priority="3165" operator="containsText" text="Complete">
      <formula>NOT(ISERROR(SEARCH("Complete",M5040)))</formula>
    </cfRule>
  </conditionalFormatting>
  <conditionalFormatting sqref="I5041">
    <cfRule type="cellIs" dxfId="3018" priority="3164" operator="greaterThan">
      <formula>2.35</formula>
    </cfRule>
  </conditionalFormatting>
  <conditionalFormatting sqref="J5041">
    <cfRule type="notContainsBlanks" dxfId="3017" priority="3163">
      <formula>LEN(TRIM(J5041))&gt;0</formula>
    </cfRule>
  </conditionalFormatting>
  <conditionalFormatting sqref="K5041">
    <cfRule type="notContainsBlanks" dxfId="3016" priority="3162">
      <formula>LEN(TRIM(K5041))&gt;0</formula>
    </cfRule>
  </conditionalFormatting>
  <conditionalFormatting sqref="M5041">
    <cfRule type="containsText" dxfId="3015" priority="3161" operator="containsText" text="Complete">
      <formula>NOT(ISERROR(SEARCH("Complete",M5041)))</formula>
    </cfRule>
  </conditionalFormatting>
  <conditionalFormatting sqref="I5042">
    <cfRule type="cellIs" dxfId="3014" priority="3160" operator="greaterThan">
      <formula>2.35</formula>
    </cfRule>
  </conditionalFormatting>
  <conditionalFormatting sqref="J5042">
    <cfRule type="notContainsBlanks" dxfId="3013" priority="3159">
      <formula>LEN(TRIM(J5042))&gt;0</formula>
    </cfRule>
  </conditionalFormatting>
  <conditionalFormatting sqref="K5042">
    <cfRule type="notContainsBlanks" dxfId="3012" priority="3158">
      <formula>LEN(TRIM(K5042))&gt;0</formula>
    </cfRule>
  </conditionalFormatting>
  <conditionalFormatting sqref="M5042">
    <cfRule type="containsText" dxfId="3011" priority="3157" operator="containsText" text="Complete">
      <formula>NOT(ISERROR(SEARCH("Complete",M5042)))</formula>
    </cfRule>
  </conditionalFormatting>
  <conditionalFormatting sqref="I5043">
    <cfRule type="cellIs" dxfId="3010" priority="3156" operator="greaterThan">
      <formula>2.35</formula>
    </cfRule>
  </conditionalFormatting>
  <conditionalFormatting sqref="J5043">
    <cfRule type="notContainsBlanks" dxfId="3009" priority="3155">
      <formula>LEN(TRIM(J5043))&gt;0</formula>
    </cfRule>
  </conditionalFormatting>
  <conditionalFormatting sqref="K5043">
    <cfRule type="notContainsBlanks" dxfId="3008" priority="3154">
      <formula>LEN(TRIM(K5043))&gt;0</formula>
    </cfRule>
  </conditionalFormatting>
  <conditionalFormatting sqref="M5043">
    <cfRule type="containsText" dxfId="3007" priority="3153" operator="containsText" text="Complete">
      <formula>NOT(ISERROR(SEARCH("Complete",M5043)))</formula>
    </cfRule>
  </conditionalFormatting>
  <conditionalFormatting sqref="I5044">
    <cfRule type="cellIs" dxfId="3006" priority="3152" operator="greaterThan">
      <formula>2.35</formula>
    </cfRule>
  </conditionalFormatting>
  <conditionalFormatting sqref="J5044">
    <cfRule type="notContainsBlanks" dxfId="3005" priority="3151">
      <formula>LEN(TRIM(J5044))&gt;0</formula>
    </cfRule>
  </conditionalFormatting>
  <conditionalFormatting sqref="K5044">
    <cfRule type="notContainsBlanks" dxfId="3004" priority="3150">
      <formula>LEN(TRIM(K5044))&gt;0</formula>
    </cfRule>
  </conditionalFormatting>
  <conditionalFormatting sqref="M5044">
    <cfRule type="containsText" dxfId="3003" priority="3149" operator="containsText" text="Complete">
      <formula>NOT(ISERROR(SEARCH("Complete",M5044)))</formula>
    </cfRule>
  </conditionalFormatting>
  <conditionalFormatting sqref="I5045">
    <cfRule type="cellIs" dxfId="3002" priority="3148" operator="greaterThan">
      <formula>2.35</formula>
    </cfRule>
  </conditionalFormatting>
  <conditionalFormatting sqref="J5045">
    <cfRule type="notContainsBlanks" dxfId="3001" priority="3147">
      <formula>LEN(TRIM(J5045))&gt;0</formula>
    </cfRule>
  </conditionalFormatting>
  <conditionalFormatting sqref="K5045">
    <cfRule type="notContainsBlanks" dxfId="3000" priority="3146">
      <formula>LEN(TRIM(K5045))&gt;0</formula>
    </cfRule>
  </conditionalFormatting>
  <conditionalFormatting sqref="M5045">
    <cfRule type="containsText" dxfId="2999" priority="3145" operator="containsText" text="Complete">
      <formula>NOT(ISERROR(SEARCH("Complete",M5045)))</formula>
    </cfRule>
  </conditionalFormatting>
  <conditionalFormatting sqref="I5046">
    <cfRule type="cellIs" dxfId="2998" priority="3144" operator="greaterThan">
      <formula>2.35</formula>
    </cfRule>
  </conditionalFormatting>
  <conditionalFormatting sqref="J5046">
    <cfRule type="notContainsBlanks" dxfId="2997" priority="3143">
      <formula>LEN(TRIM(J5046))&gt;0</formula>
    </cfRule>
  </conditionalFormatting>
  <conditionalFormatting sqref="K5046">
    <cfRule type="notContainsBlanks" dxfId="2996" priority="3142">
      <formula>LEN(TRIM(K5046))&gt;0</formula>
    </cfRule>
  </conditionalFormatting>
  <conditionalFormatting sqref="M5046">
    <cfRule type="containsText" dxfId="2995" priority="3141" operator="containsText" text="Complete">
      <formula>NOT(ISERROR(SEARCH("Complete",M5046)))</formula>
    </cfRule>
  </conditionalFormatting>
  <conditionalFormatting sqref="I5047">
    <cfRule type="cellIs" dxfId="2994" priority="3140" operator="greaterThan">
      <formula>2.35</formula>
    </cfRule>
  </conditionalFormatting>
  <conditionalFormatting sqref="J5047">
    <cfRule type="notContainsBlanks" dxfId="2993" priority="3139">
      <formula>LEN(TRIM(J5047))&gt;0</formula>
    </cfRule>
  </conditionalFormatting>
  <conditionalFormatting sqref="K5047">
    <cfRule type="notContainsBlanks" dxfId="2992" priority="3138">
      <formula>LEN(TRIM(K5047))&gt;0</formula>
    </cfRule>
  </conditionalFormatting>
  <conditionalFormatting sqref="M5047">
    <cfRule type="containsText" dxfId="2991" priority="3137" operator="containsText" text="Complete">
      <formula>NOT(ISERROR(SEARCH("Complete",M5047)))</formula>
    </cfRule>
  </conditionalFormatting>
  <conditionalFormatting sqref="I5048">
    <cfRule type="cellIs" dxfId="2990" priority="3136" operator="greaterThan">
      <formula>2.35</formula>
    </cfRule>
  </conditionalFormatting>
  <conditionalFormatting sqref="J5048">
    <cfRule type="notContainsBlanks" dxfId="2989" priority="3135">
      <formula>LEN(TRIM(J5048))&gt;0</formula>
    </cfRule>
  </conditionalFormatting>
  <conditionalFormatting sqref="K5048">
    <cfRule type="notContainsBlanks" dxfId="2988" priority="3134">
      <formula>LEN(TRIM(K5048))&gt;0</formula>
    </cfRule>
  </conditionalFormatting>
  <conditionalFormatting sqref="M5048">
    <cfRule type="containsText" dxfId="2987" priority="3133" operator="containsText" text="Complete">
      <formula>NOT(ISERROR(SEARCH("Complete",M5048)))</formula>
    </cfRule>
  </conditionalFormatting>
  <conditionalFormatting sqref="I5049">
    <cfRule type="cellIs" dxfId="2986" priority="3132" operator="greaterThan">
      <formula>2.35</formula>
    </cfRule>
  </conditionalFormatting>
  <conditionalFormatting sqref="J5049">
    <cfRule type="notContainsBlanks" dxfId="2985" priority="3131">
      <formula>LEN(TRIM(J5049))&gt;0</formula>
    </cfRule>
  </conditionalFormatting>
  <conditionalFormatting sqref="K5049">
    <cfRule type="notContainsBlanks" dxfId="2984" priority="3130">
      <formula>LEN(TRIM(K5049))&gt;0</formula>
    </cfRule>
  </conditionalFormatting>
  <conditionalFormatting sqref="M5049">
    <cfRule type="containsText" dxfId="2983" priority="3129" operator="containsText" text="Complete">
      <formula>NOT(ISERROR(SEARCH("Complete",M5049)))</formula>
    </cfRule>
  </conditionalFormatting>
  <conditionalFormatting sqref="I5050">
    <cfRule type="cellIs" dxfId="2982" priority="3128" operator="greaterThan">
      <formula>2.35</formula>
    </cfRule>
  </conditionalFormatting>
  <conditionalFormatting sqref="J5050">
    <cfRule type="notContainsBlanks" dxfId="2981" priority="3127">
      <formula>LEN(TRIM(J5050))&gt;0</formula>
    </cfRule>
  </conditionalFormatting>
  <conditionalFormatting sqref="K5050">
    <cfRule type="notContainsBlanks" dxfId="2980" priority="3126">
      <formula>LEN(TRIM(K5050))&gt;0</formula>
    </cfRule>
  </conditionalFormatting>
  <conditionalFormatting sqref="M5050">
    <cfRule type="containsText" dxfId="2979" priority="3125" operator="containsText" text="Complete">
      <formula>NOT(ISERROR(SEARCH("Complete",M5050)))</formula>
    </cfRule>
  </conditionalFormatting>
  <conditionalFormatting sqref="I5051">
    <cfRule type="cellIs" dxfId="2978" priority="3124" operator="greaterThan">
      <formula>2.35</formula>
    </cfRule>
  </conditionalFormatting>
  <conditionalFormatting sqref="J5051">
    <cfRule type="notContainsBlanks" dxfId="2977" priority="3123">
      <formula>LEN(TRIM(J5051))&gt;0</formula>
    </cfRule>
  </conditionalFormatting>
  <conditionalFormatting sqref="K5051">
    <cfRule type="notContainsBlanks" dxfId="2976" priority="3122">
      <formula>LEN(TRIM(K5051))&gt;0</formula>
    </cfRule>
  </conditionalFormatting>
  <conditionalFormatting sqref="M5051">
    <cfRule type="containsText" dxfId="2975" priority="3121" operator="containsText" text="Complete">
      <formula>NOT(ISERROR(SEARCH("Complete",M5051)))</formula>
    </cfRule>
  </conditionalFormatting>
  <conditionalFormatting sqref="I5052">
    <cfRule type="cellIs" dxfId="2974" priority="3120" operator="greaterThan">
      <formula>2.35</formula>
    </cfRule>
  </conditionalFormatting>
  <conditionalFormatting sqref="J5052">
    <cfRule type="notContainsBlanks" dxfId="2973" priority="3119">
      <formula>LEN(TRIM(J5052))&gt;0</formula>
    </cfRule>
  </conditionalFormatting>
  <conditionalFormatting sqref="K5052">
    <cfRule type="notContainsBlanks" dxfId="2972" priority="3118">
      <formula>LEN(TRIM(K5052))&gt;0</formula>
    </cfRule>
  </conditionalFormatting>
  <conditionalFormatting sqref="M5052">
    <cfRule type="containsText" dxfId="2971" priority="3117" operator="containsText" text="Complete">
      <formula>NOT(ISERROR(SEARCH("Complete",M5052)))</formula>
    </cfRule>
  </conditionalFormatting>
  <conditionalFormatting sqref="I5053">
    <cfRule type="cellIs" dxfId="2970" priority="3116" operator="greaterThan">
      <formula>2.35</formula>
    </cfRule>
  </conditionalFormatting>
  <conditionalFormatting sqref="J5053">
    <cfRule type="notContainsBlanks" dxfId="2969" priority="3115">
      <formula>LEN(TRIM(J5053))&gt;0</formula>
    </cfRule>
  </conditionalFormatting>
  <conditionalFormatting sqref="K5053">
    <cfRule type="notContainsBlanks" dxfId="2968" priority="3114">
      <formula>LEN(TRIM(K5053))&gt;0</formula>
    </cfRule>
  </conditionalFormatting>
  <conditionalFormatting sqref="M5053">
    <cfRule type="containsText" dxfId="2967" priority="3113" operator="containsText" text="Complete">
      <formula>NOT(ISERROR(SEARCH("Complete",M5053)))</formula>
    </cfRule>
  </conditionalFormatting>
  <conditionalFormatting sqref="I5054">
    <cfRule type="cellIs" dxfId="2966" priority="3108" operator="greaterThan">
      <formula>2.35</formula>
    </cfRule>
  </conditionalFormatting>
  <conditionalFormatting sqref="J5054">
    <cfRule type="notContainsBlanks" dxfId="2965" priority="3107">
      <formula>LEN(TRIM(J5054))&gt;0</formula>
    </cfRule>
  </conditionalFormatting>
  <conditionalFormatting sqref="K5054">
    <cfRule type="notContainsBlanks" dxfId="2964" priority="3106">
      <formula>LEN(TRIM(K5054))&gt;0</formula>
    </cfRule>
  </conditionalFormatting>
  <conditionalFormatting sqref="M5054">
    <cfRule type="containsText" dxfId="2963" priority="3105" operator="containsText" text="Complete">
      <formula>NOT(ISERROR(SEARCH("Complete",M5054)))</formula>
    </cfRule>
  </conditionalFormatting>
  <conditionalFormatting sqref="I5055">
    <cfRule type="cellIs" dxfId="2962" priority="3104" operator="greaterThan">
      <formula>2.35</formula>
    </cfRule>
  </conditionalFormatting>
  <conditionalFormatting sqref="J5055">
    <cfRule type="notContainsBlanks" dxfId="2961" priority="3103">
      <formula>LEN(TRIM(J5055))&gt;0</formula>
    </cfRule>
  </conditionalFormatting>
  <conditionalFormatting sqref="K5055">
    <cfRule type="notContainsBlanks" dxfId="2960" priority="3102">
      <formula>LEN(TRIM(K5055))&gt;0</formula>
    </cfRule>
  </conditionalFormatting>
  <conditionalFormatting sqref="M5055">
    <cfRule type="containsText" dxfId="2959" priority="3101" operator="containsText" text="Complete">
      <formula>NOT(ISERROR(SEARCH("Complete",M5055)))</formula>
    </cfRule>
  </conditionalFormatting>
  <conditionalFormatting sqref="I5056">
    <cfRule type="cellIs" dxfId="2958" priority="3100" operator="greaterThan">
      <formula>2.35</formula>
    </cfRule>
  </conditionalFormatting>
  <conditionalFormatting sqref="J5056">
    <cfRule type="notContainsBlanks" dxfId="2957" priority="3099">
      <formula>LEN(TRIM(J5056))&gt;0</formula>
    </cfRule>
  </conditionalFormatting>
  <conditionalFormatting sqref="K5056">
    <cfRule type="notContainsBlanks" dxfId="2956" priority="3098">
      <formula>LEN(TRIM(K5056))&gt;0</formula>
    </cfRule>
  </conditionalFormatting>
  <conditionalFormatting sqref="M5056">
    <cfRule type="containsText" dxfId="2955" priority="3097" operator="containsText" text="Complete">
      <formula>NOT(ISERROR(SEARCH("Complete",M5056)))</formula>
    </cfRule>
  </conditionalFormatting>
  <conditionalFormatting sqref="I5057">
    <cfRule type="cellIs" dxfId="2954" priority="3096" operator="greaterThan">
      <formula>2.35</formula>
    </cfRule>
  </conditionalFormatting>
  <conditionalFormatting sqref="J5057">
    <cfRule type="notContainsBlanks" dxfId="2953" priority="3095">
      <formula>LEN(TRIM(J5057))&gt;0</formula>
    </cfRule>
  </conditionalFormatting>
  <conditionalFormatting sqref="K5057">
    <cfRule type="notContainsBlanks" dxfId="2952" priority="3094">
      <formula>LEN(TRIM(K5057))&gt;0</formula>
    </cfRule>
  </conditionalFormatting>
  <conditionalFormatting sqref="M5057">
    <cfRule type="containsText" dxfId="2951" priority="3093" operator="containsText" text="Complete">
      <formula>NOT(ISERROR(SEARCH("Complete",M5057)))</formula>
    </cfRule>
  </conditionalFormatting>
  <conditionalFormatting sqref="I5058">
    <cfRule type="cellIs" dxfId="2950" priority="3092" operator="greaterThan">
      <formula>2.35</formula>
    </cfRule>
  </conditionalFormatting>
  <conditionalFormatting sqref="J5058">
    <cfRule type="notContainsBlanks" dxfId="2949" priority="3091">
      <formula>LEN(TRIM(J5058))&gt;0</formula>
    </cfRule>
  </conditionalFormatting>
  <conditionalFormatting sqref="K5058">
    <cfRule type="notContainsBlanks" dxfId="2948" priority="3090">
      <formula>LEN(TRIM(K5058))&gt;0</formula>
    </cfRule>
  </conditionalFormatting>
  <conditionalFormatting sqref="M5058">
    <cfRule type="containsText" dxfId="2947" priority="3089" operator="containsText" text="Complete">
      <formula>NOT(ISERROR(SEARCH("Complete",M5058)))</formula>
    </cfRule>
  </conditionalFormatting>
  <conditionalFormatting sqref="I5059">
    <cfRule type="cellIs" dxfId="2946" priority="3088" operator="greaterThan">
      <formula>2.35</formula>
    </cfRule>
  </conditionalFormatting>
  <conditionalFormatting sqref="J5059">
    <cfRule type="notContainsBlanks" dxfId="2945" priority="3087">
      <formula>LEN(TRIM(J5059))&gt;0</formula>
    </cfRule>
  </conditionalFormatting>
  <conditionalFormatting sqref="K5059">
    <cfRule type="notContainsBlanks" dxfId="2944" priority="3086">
      <formula>LEN(TRIM(K5059))&gt;0</formula>
    </cfRule>
  </conditionalFormatting>
  <conditionalFormatting sqref="M5059">
    <cfRule type="containsText" dxfId="2943" priority="3085" operator="containsText" text="Complete">
      <formula>NOT(ISERROR(SEARCH("Complete",M5059)))</formula>
    </cfRule>
  </conditionalFormatting>
  <conditionalFormatting sqref="I5060">
    <cfRule type="cellIs" dxfId="2942" priority="3084" operator="greaterThan">
      <formula>2.35</formula>
    </cfRule>
  </conditionalFormatting>
  <conditionalFormatting sqref="J5060">
    <cfRule type="notContainsBlanks" dxfId="2941" priority="3083">
      <formula>LEN(TRIM(J5060))&gt;0</formula>
    </cfRule>
  </conditionalFormatting>
  <conditionalFormatting sqref="K5060">
    <cfRule type="notContainsBlanks" dxfId="2940" priority="3082">
      <formula>LEN(TRIM(K5060))&gt;0</formula>
    </cfRule>
  </conditionalFormatting>
  <conditionalFormatting sqref="M5060">
    <cfRule type="containsText" dxfId="2939" priority="3081" operator="containsText" text="Complete">
      <formula>NOT(ISERROR(SEARCH("Complete",M5060)))</formula>
    </cfRule>
  </conditionalFormatting>
  <conditionalFormatting sqref="I5061">
    <cfRule type="cellIs" dxfId="2938" priority="3080" operator="greaterThan">
      <formula>2.35</formula>
    </cfRule>
  </conditionalFormatting>
  <conditionalFormatting sqref="J5061">
    <cfRule type="notContainsBlanks" dxfId="2937" priority="3079">
      <formula>LEN(TRIM(J5061))&gt;0</formula>
    </cfRule>
  </conditionalFormatting>
  <conditionalFormatting sqref="K5061">
    <cfRule type="notContainsBlanks" dxfId="2936" priority="3078">
      <formula>LEN(TRIM(K5061))&gt;0</formula>
    </cfRule>
  </conditionalFormatting>
  <conditionalFormatting sqref="M5061">
    <cfRule type="containsText" dxfId="2935" priority="3077" operator="containsText" text="Complete">
      <formula>NOT(ISERROR(SEARCH("Complete",M5061)))</formula>
    </cfRule>
  </conditionalFormatting>
  <conditionalFormatting sqref="I5062">
    <cfRule type="cellIs" dxfId="2934" priority="3076" operator="greaterThan">
      <formula>2.35</formula>
    </cfRule>
  </conditionalFormatting>
  <conditionalFormatting sqref="J5062">
    <cfRule type="notContainsBlanks" dxfId="2933" priority="3075">
      <formula>LEN(TRIM(J5062))&gt;0</formula>
    </cfRule>
  </conditionalFormatting>
  <conditionalFormatting sqref="K5062">
    <cfRule type="notContainsBlanks" dxfId="2932" priority="3074">
      <formula>LEN(TRIM(K5062))&gt;0</formula>
    </cfRule>
  </conditionalFormatting>
  <conditionalFormatting sqref="M5062">
    <cfRule type="containsText" dxfId="2931" priority="3073" operator="containsText" text="Complete">
      <formula>NOT(ISERROR(SEARCH("Complete",M5062)))</formula>
    </cfRule>
  </conditionalFormatting>
  <conditionalFormatting sqref="I5063">
    <cfRule type="cellIs" dxfId="2930" priority="3072" operator="greaterThan">
      <formula>2.35</formula>
    </cfRule>
  </conditionalFormatting>
  <conditionalFormatting sqref="J5063">
    <cfRule type="notContainsBlanks" dxfId="2929" priority="3071">
      <formula>LEN(TRIM(J5063))&gt;0</formula>
    </cfRule>
  </conditionalFormatting>
  <conditionalFormatting sqref="K5063">
    <cfRule type="notContainsBlanks" dxfId="2928" priority="3070">
      <formula>LEN(TRIM(K5063))&gt;0</formula>
    </cfRule>
  </conditionalFormatting>
  <conditionalFormatting sqref="M5063">
    <cfRule type="containsText" dxfId="2927" priority="3069" operator="containsText" text="Complete">
      <formula>NOT(ISERROR(SEARCH("Complete",M5063)))</formula>
    </cfRule>
  </conditionalFormatting>
  <conditionalFormatting sqref="I5064">
    <cfRule type="cellIs" dxfId="2926" priority="3068" operator="greaterThan">
      <formula>2.35</formula>
    </cfRule>
  </conditionalFormatting>
  <conditionalFormatting sqref="J5064">
    <cfRule type="notContainsBlanks" dxfId="2925" priority="3067">
      <formula>LEN(TRIM(J5064))&gt;0</formula>
    </cfRule>
  </conditionalFormatting>
  <conditionalFormatting sqref="K5064">
    <cfRule type="notContainsBlanks" dxfId="2924" priority="3066">
      <formula>LEN(TRIM(K5064))&gt;0</formula>
    </cfRule>
  </conditionalFormatting>
  <conditionalFormatting sqref="M5064">
    <cfRule type="containsText" dxfId="2923" priority="3065" operator="containsText" text="Complete">
      <formula>NOT(ISERROR(SEARCH("Complete",M5064)))</formula>
    </cfRule>
  </conditionalFormatting>
  <conditionalFormatting sqref="I5065">
    <cfRule type="cellIs" dxfId="2922" priority="3056" operator="greaterThan">
      <formula>2.35</formula>
    </cfRule>
  </conditionalFormatting>
  <conditionalFormatting sqref="J5065">
    <cfRule type="notContainsBlanks" dxfId="2921" priority="3055">
      <formula>LEN(TRIM(J5065))&gt;0</formula>
    </cfRule>
  </conditionalFormatting>
  <conditionalFormatting sqref="K5065">
    <cfRule type="notContainsBlanks" dxfId="2920" priority="3054">
      <formula>LEN(TRIM(K5065))&gt;0</formula>
    </cfRule>
  </conditionalFormatting>
  <conditionalFormatting sqref="M5065">
    <cfRule type="containsText" dxfId="2919" priority="3053" operator="containsText" text="Complete">
      <formula>NOT(ISERROR(SEARCH("Complete",M5065)))</formula>
    </cfRule>
  </conditionalFormatting>
  <conditionalFormatting sqref="I5066">
    <cfRule type="cellIs" dxfId="2918" priority="3052" operator="greaterThan">
      <formula>2.35</formula>
    </cfRule>
  </conditionalFormatting>
  <conditionalFormatting sqref="J5066">
    <cfRule type="notContainsBlanks" dxfId="2917" priority="3051">
      <formula>LEN(TRIM(J5066))&gt;0</formula>
    </cfRule>
  </conditionalFormatting>
  <conditionalFormatting sqref="K5066">
    <cfRule type="notContainsBlanks" dxfId="2916" priority="3050">
      <formula>LEN(TRIM(K5066))&gt;0</formula>
    </cfRule>
  </conditionalFormatting>
  <conditionalFormatting sqref="M5066">
    <cfRule type="containsText" dxfId="2915" priority="3049" operator="containsText" text="Complete">
      <formula>NOT(ISERROR(SEARCH("Complete",M5066)))</formula>
    </cfRule>
  </conditionalFormatting>
  <conditionalFormatting sqref="I5067">
    <cfRule type="cellIs" dxfId="2914" priority="3048" operator="greaterThan">
      <formula>2.35</formula>
    </cfRule>
  </conditionalFormatting>
  <conditionalFormatting sqref="J5067">
    <cfRule type="notContainsBlanks" dxfId="2913" priority="3047">
      <formula>LEN(TRIM(J5067))&gt;0</formula>
    </cfRule>
  </conditionalFormatting>
  <conditionalFormatting sqref="K5067">
    <cfRule type="notContainsBlanks" dxfId="2912" priority="3046">
      <formula>LEN(TRIM(K5067))&gt;0</formula>
    </cfRule>
  </conditionalFormatting>
  <conditionalFormatting sqref="M5067">
    <cfRule type="containsText" dxfId="2911" priority="3045" operator="containsText" text="Complete">
      <formula>NOT(ISERROR(SEARCH("Complete",M5067)))</formula>
    </cfRule>
  </conditionalFormatting>
  <conditionalFormatting sqref="I5068">
    <cfRule type="cellIs" dxfId="2910" priority="3044" operator="greaterThan">
      <formula>2.35</formula>
    </cfRule>
  </conditionalFormatting>
  <conditionalFormatting sqref="J5068">
    <cfRule type="notContainsBlanks" dxfId="2909" priority="3043">
      <formula>LEN(TRIM(J5068))&gt;0</formula>
    </cfRule>
  </conditionalFormatting>
  <conditionalFormatting sqref="K5068">
    <cfRule type="notContainsBlanks" dxfId="2908" priority="3042">
      <formula>LEN(TRIM(K5068))&gt;0</formula>
    </cfRule>
  </conditionalFormatting>
  <conditionalFormatting sqref="M5068">
    <cfRule type="containsText" dxfId="2907" priority="3041" operator="containsText" text="Complete">
      <formula>NOT(ISERROR(SEARCH("Complete",M5068)))</formula>
    </cfRule>
  </conditionalFormatting>
  <conditionalFormatting sqref="I5069">
    <cfRule type="cellIs" dxfId="2906" priority="3040" operator="greaterThan">
      <formula>2.35</formula>
    </cfRule>
  </conditionalFormatting>
  <conditionalFormatting sqref="J5069">
    <cfRule type="notContainsBlanks" dxfId="2905" priority="3039">
      <formula>LEN(TRIM(J5069))&gt;0</formula>
    </cfRule>
  </conditionalFormatting>
  <conditionalFormatting sqref="K5069">
    <cfRule type="notContainsBlanks" dxfId="2904" priority="3038">
      <formula>LEN(TRIM(K5069))&gt;0</formula>
    </cfRule>
  </conditionalFormatting>
  <conditionalFormatting sqref="M5069">
    <cfRule type="containsText" dxfId="2903" priority="3037" operator="containsText" text="Complete">
      <formula>NOT(ISERROR(SEARCH("Complete",M5069)))</formula>
    </cfRule>
  </conditionalFormatting>
  <conditionalFormatting sqref="I5070">
    <cfRule type="cellIs" dxfId="2902" priority="3036" operator="greaterThan">
      <formula>2.35</formula>
    </cfRule>
  </conditionalFormatting>
  <conditionalFormatting sqref="J5070">
    <cfRule type="notContainsBlanks" dxfId="2901" priority="3035">
      <formula>LEN(TRIM(J5070))&gt;0</formula>
    </cfRule>
  </conditionalFormatting>
  <conditionalFormatting sqref="K5070">
    <cfRule type="notContainsBlanks" dxfId="2900" priority="3034">
      <formula>LEN(TRIM(K5070))&gt;0</formula>
    </cfRule>
  </conditionalFormatting>
  <conditionalFormatting sqref="M5070">
    <cfRule type="containsText" dxfId="2899" priority="3033" operator="containsText" text="Complete">
      <formula>NOT(ISERROR(SEARCH("Complete",M5070)))</formula>
    </cfRule>
  </conditionalFormatting>
  <conditionalFormatting sqref="I5071">
    <cfRule type="cellIs" dxfId="2898" priority="3032" operator="greaterThan">
      <formula>2.35</formula>
    </cfRule>
  </conditionalFormatting>
  <conditionalFormatting sqref="J5071">
    <cfRule type="notContainsBlanks" dxfId="2897" priority="3031">
      <formula>LEN(TRIM(J5071))&gt;0</formula>
    </cfRule>
  </conditionalFormatting>
  <conditionalFormatting sqref="K5071">
    <cfRule type="notContainsBlanks" dxfId="2896" priority="3030">
      <formula>LEN(TRIM(K5071))&gt;0</formula>
    </cfRule>
  </conditionalFormatting>
  <conditionalFormatting sqref="M5071">
    <cfRule type="containsText" dxfId="2895" priority="3029" operator="containsText" text="Complete">
      <formula>NOT(ISERROR(SEARCH("Complete",M5071)))</formula>
    </cfRule>
  </conditionalFormatting>
  <conditionalFormatting sqref="I5072">
    <cfRule type="cellIs" dxfId="2894" priority="3028" operator="greaterThan">
      <formula>2.35</formula>
    </cfRule>
  </conditionalFormatting>
  <conditionalFormatting sqref="J5072">
    <cfRule type="notContainsBlanks" dxfId="2893" priority="3027">
      <formula>LEN(TRIM(J5072))&gt;0</formula>
    </cfRule>
  </conditionalFormatting>
  <conditionalFormatting sqref="K5072">
    <cfRule type="notContainsBlanks" dxfId="2892" priority="3026">
      <formula>LEN(TRIM(K5072))&gt;0</formula>
    </cfRule>
  </conditionalFormatting>
  <conditionalFormatting sqref="M5072">
    <cfRule type="containsText" dxfId="2891" priority="3025" operator="containsText" text="Complete">
      <formula>NOT(ISERROR(SEARCH("Complete",M5072)))</formula>
    </cfRule>
  </conditionalFormatting>
  <conditionalFormatting sqref="I5073">
    <cfRule type="cellIs" dxfId="2890" priority="3024" operator="greaterThan">
      <formula>2.35</formula>
    </cfRule>
  </conditionalFormatting>
  <conditionalFormatting sqref="J5073">
    <cfRule type="notContainsBlanks" dxfId="2889" priority="3023">
      <formula>LEN(TRIM(J5073))&gt;0</formula>
    </cfRule>
  </conditionalFormatting>
  <conditionalFormatting sqref="K5073">
    <cfRule type="notContainsBlanks" dxfId="2888" priority="3022">
      <formula>LEN(TRIM(K5073))&gt;0</formula>
    </cfRule>
  </conditionalFormatting>
  <conditionalFormatting sqref="M5073">
    <cfRule type="containsText" dxfId="2887" priority="3021" operator="containsText" text="Complete">
      <formula>NOT(ISERROR(SEARCH("Complete",M5073)))</formula>
    </cfRule>
  </conditionalFormatting>
  <conditionalFormatting sqref="I5074">
    <cfRule type="cellIs" dxfId="2886" priority="3020" operator="greaterThan">
      <formula>2.35</formula>
    </cfRule>
  </conditionalFormatting>
  <conditionalFormatting sqref="J5074">
    <cfRule type="notContainsBlanks" dxfId="2885" priority="3019">
      <formula>LEN(TRIM(J5074))&gt;0</formula>
    </cfRule>
  </conditionalFormatting>
  <conditionalFormatting sqref="K5074">
    <cfRule type="notContainsBlanks" dxfId="2884" priority="3018">
      <formula>LEN(TRIM(K5074))&gt;0</formula>
    </cfRule>
  </conditionalFormatting>
  <conditionalFormatting sqref="M5074">
    <cfRule type="containsText" dxfId="2883" priority="3017" operator="containsText" text="Complete">
      <formula>NOT(ISERROR(SEARCH("Complete",M5074)))</formula>
    </cfRule>
  </conditionalFormatting>
  <conditionalFormatting sqref="I5075">
    <cfRule type="cellIs" dxfId="2882" priority="3016" operator="greaterThan">
      <formula>2.35</formula>
    </cfRule>
  </conditionalFormatting>
  <conditionalFormatting sqref="J5075">
    <cfRule type="notContainsBlanks" dxfId="2881" priority="3015">
      <formula>LEN(TRIM(J5075))&gt;0</formula>
    </cfRule>
  </conditionalFormatting>
  <conditionalFormatting sqref="K5075">
    <cfRule type="notContainsBlanks" dxfId="2880" priority="3014">
      <formula>LEN(TRIM(K5075))&gt;0</formula>
    </cfRule>
  </conditionalFormatting>
  <conditionalFormatting sqref="M5075">
    <cfRule type="containsText" dxfId="2879" priority="3013" operator="containsText" text="Complete">
      <formula>NOT(ISERROR(SEARCH("Complete",M5075)))</formula>
    </cfRule>
  </conditionalFormatting>
  <conditionalFormatting sqref="I5076">
    <cfRule type="cellIs" dxfId="2878" priority="3012" operator="greaterThan">
      <formula>2.35</formula>
    </cfRule>
  </conditionalFormatting>
  <conditionalFormatting sqref="J5076">
    <cfRule type="notContainsBlanks" dxfId="2877" priority="3011">
      <formula>LEN(TRIM(J5076))&gt;0</formula>
    </cfRule>
  </conditionalFormatting>
  <conditionalFormatting sqref="K5076">
    <cfRule type="notContainsBlanks" dxfId="2876" priority="3010">
      <formula>LEN(TRIM(K5076))&gt;0</formula>
    </cfRule>
  </conditionalFormatting>
  <conditionalFormatting sqref="M5076">
    <cfRule type="containsText" dxfId="2875" priority="3009" operator="containsText" text="Complete">
      <formula>NOT(ISERROR(SEARCH("Complete",M5076)))</formula>
    </cfRule>
  </conditionalFormatting>
  <conditionalFormatting sqref="I5077">
    <cfRule type="cellIs" dxfId="2874" priority="3008" operator="greaterThan">
      <formula>2.35</formula>
    </cfRule>
  </conditionalFormatting>
  <conditionalFormatting sqref="J5077">
    <cfRule type="notContainsBlanks" dxfId="2873" priority="3007">
      <formula>LEN(TRIM(J5077))&gt;0</formula>
    </cfRule>
  </conditionalFormatting>
  <conditionalFormatting sqref="K5077">
    <cfRule type="notContainsBlanks" dxfId="2872" priority="3006">
      <formula>LEN(TRIM(K5077))&gt;0</formula>
    </cfRule>
  </conditionalFormatting>
  <conditionalFormatting sqref="M5077">
    <cfRule type="containsText" dxfId="2871" priority="3005" operator="containsText" text="Complete">
      <formula>NOT(ISERROR(SEARCH("Complete",M5077)))</formula>
    </cfRule>
  </conditionalFormatting>
  <conditionalFormatting sqref="I5078">
    <cfRule type="cellIs" dxfId="2870" priority="3004" operator="greaterThan">
      <formula>2.35</formula>
    </cfRule>
  </conditionalFormatting>
  <conditionalFormatting sqref="J5078">
    <cfRule type="notContainsBlanks" dxfId="2869" priority="3003">
      <formula>LEN(TRIM(J5078))&gt;0</formula>
    </cfRule>
  </conditionalFormatting>
  <conditionalFormatting sqref="K5078">
    <cfRule type="notContainsBlanks" dxfId="2868" priority="3002">
      <formula>LEN(TRIM(K5078))&gt;0</formula>
    </cfRule>
  </conditionalFormatting>
  <conditionalFormatting sqref="M5078">
    <cfRule type="containsText" dxfId="2867" priority="3001" operator="containsText" text="Complete">
      <formula>NOT(ISERROR(SEARCH("Complete",M5078)))</formula>
    </cfRule>
  </conditionalFormatting>
  <conditionalFormatting sqref="I5079">
    <cfRule type="cellIs" dxfId="2866" priority="3000" operator="greaterThan">
      <formula>2.35</formula>
    </cfRule>
  </conditionalFormatting>
  <conditionalFormatting sqref="J5079">
    <cfRule type="notContainsBlanks" dxfId="2865" priority="2999">
      <formula>LEN(TRIM(J5079))&gt;0</formula>
    </cfRule>
  </conditionalFormatting>
  <conditionalFormatting sqref="K5079">
    <cfRule type="notContainsBlanks" dxfId="2864" priority="2998">
      <formula>LEN(TRIM(K5079))&gt;0</formula>
    </cfRule>
  </conditionalFormatting>
  <conditionalFormatting sqref="M5079">
    <cfRule type="containsText" dxfId="2863" priority="2997" operator="containsText" text="Complete">
      <formula>NOT(ISERROR(SEARCH("Complete",M5079)))</formula>
    </cfRule>
  </conditionalFormatting>
  <conditionalFormatting sqref="I5080">
    <cfRule type="cellIs" dxfId="2862" priority="2996" operator="greaterThan">
      <formula>2.35</formula>
    </cfRule>
  </conditionalFormatting>
  <conditionalFormatting sqref="J5080">
    <cfRule type="notContainsBlanks" dxfId="2861" priority="2995">
      <formula>LEN(TRIM(J5080))&gt;0</formula>
    </cfRule>
  </conditionalFormatting>
  <conditionalFormatting sqref="K5080">
    <cfRule type="notContainsBlanks" dxfId="2860" priority="2994">
      <formula>LEN(TRIM(K5080))&gt;0</formula>
    </cfRule>
  </conditionalFormatting>
  <conditionalFormatting sqref="M5080">
    <cfRule type="containsText" dxfId="2859" priority="2993" operator="containsText" text="Complete">
      <formula>NOT(ISERROR(SEARCH("Complete",M5080)))</formula>
    </cfRule>
  </conditionalFormatting>
  <conditionalFormatting sqref="I5081">
    <cfRule type="cellIs" dxfId="2858" priority="2992" operator="greaterThan">
      <formula>2.35</formula>
    </cfRule>
  </conditionalFormatting>
  <conditionalFormatting sqref="J5081">
    <cfRule type="notContainsBlanks" dxfId="2857" priority="2991">
      <formula>LEN(TRIM(J5081))&gt;0</formula>
    </cfRule>
  </conditionalFormatting>
  <conditionalFormatting sqref="K5081">
    <cfRule type="notContainsBlanks" dxfId="2856" priority="2990">
      <formula>LEN(TRIM(K5081))&gt;0</formula>
    </cfRule>
  </conditionalFormatting>
  <conditionalFormatting sqref="M5081">
    <cfRule type="containsText" dxfId="2855" priority="2989" operator="containsText" text="Complete">
      <formula>NOT(ISERROR(SEARCH("Complete",M5081)))</formula>
    </cfRule>
  </conditionalFormatting>
  <conditionalFormatting sqref="I5082">
    <cfRule type="cellIs" dxfId="2854" priority="2988" operator="greaterThan">
      <formula>2.35</formula>
    </cfRule>
  </conditionalFormatting>
  <conditionalFormatting sqref="J5082">
    <cfRule type="notContainsBlanks" dxfId="2853" priority="2987">
      <formula>LEN(TRIM(J5082))&gt;0</formula>
    </cfRule>
  </conditionalFormatting>
  <conditionalFormatting sqref="K5082">
    <cfRule type="notContainsBlanks" dxfId="2852" priority="2986">
      <formula>LEN(TRIM(K5082))&gt;0</formula>
    </cfRule>
  </conditionalFormatting>
  <conditionalFormatting sqref="M5082">
    <cfRule type="containsText" dxfId="2851" priority="2985" operator="containsText" text="Complete">
      <formula>NOT(ISERROR(SEARCH("Complete",M5082)))</formula>
    </cfRule>
  </conditionalFormatting>
  <conditionalFormatting sqref="I5083">
    <cfRule type="cellIs" dxfId="2850" priority="2984" operator="greaterThan">
      <formula>2.35</formula>
    </cfRule>
  </conditionalFormatting>
  <conditionalFormatting sqref="J5083">
    <cfRule type="notContainsBlanks" dxfId="2849" priority="2983">
      <formula>LEN(TRIM(J5083))&gt;0</formula>
    </cfRule>
  </conditionalFormatting>
  <conditionalFormatting sqref="K5083">
    <cfRule type="notContainsBlanks" dxfId="2848" priority="2982">
      <formula>LEN(TRIM(K5083))&gt;0</formula>
    </cfRule>
  </conditionalFormatting>
  <conditionalFormatting sqref="M5083">
    <cfRule type="containsText" dxfId="2847" priority="2981" operator="containsText" text="Complete">
      <formula>NOT(ISERROR(SEARCH("Complete",M5083)))</formula>
    </cfRule>
  </conditionalFormatting>
  <conditionalFormatting sqref="I5084">
    <cfRule type="cellIs" dxfId="2846" priority="2980" operator="greaterThan">
      <formula>2.35</formula>
    </cfRule>
  </conditionalFormatting>
  <conditionalFormatting sqref="J5084">
    <cfRule type="notContainsBlanks" dxfId="2845" priority="2979">
      <formula>LEN(TRIM(J5084))&gt;0</formula>
    </cfRule>
  </conditionalFormatting>
  <conditionalFormatting sqref="K5084">
    <cfRule type="notContainsBlanks" dxfId="2844" priority="2978">
      <formula>LEN(TRIM(K5084))&gt;0</formula>
    </cfRule>
  </conditionalFormatting>
  <conditionalFormatting sqref="M5084">
    <cfRule type="containsText" dxfId="2843" priority="2977" operator="containsText" text="Complete">
      <formula>NOT(ISERROR(SEARCH("Complete",M5084)))</formula>
    </cfRule>
  </conditionalFormatting>
  <conditionalFormatting sqref="I5085">
    <cfRule type="cellIs" dxfId="2842" priority="2976" operator="greaterThan">
      <formula>2.35</formula>
    </cfRule>
  </conditionalFormatting>
  <conditionalFormatting sqref="J5085">
    <cfRule type="notContainsBlanks" dxfId="2841" priority="2975">
      <formula>LEN(TRIM(J5085))&gt;0</formula>
    </cfRule>
  </conditionalFormatting>
  <conditionalFormatting sqref="K5085">
    <cfRule type="notContainsBlanks" dxfId="2840" priority="2974">
      <formula>LEN(TRIM(K5085))&gt;0</formula>
    </cfRule>
  </conditionalFormatting>
  <conditionalFormatting sqref="M5085">
    <cfRule type="containsText" dxfId="2839" priority="2973" operator="containsText" text="Complete">
      <formula>NOT(ISERROR(SEARCH("Complete",M5085)))</formula>
    </cfRule>
  </conditionalFormatting>
  <conditionalFormatting sqref="I5086">
    <cfRule type="cellIs" dxfId="2838" priority="2972" operator="greaterThan">
      <formula>2.35</formula>
    </cfRule>
  </conditionalFormatting>
  <conditionalFormatting sqref="J5086">
    <cfRule type="notContainsBlanks" dxfId="2837" priority="2971">
      <formula>LEN(TRIM(J5086))&gt;0</formula>
    </cfRule>
  </conditionalFormatting>
  <conditionalFormatting sqref="K5086">
    <cfRule type="notContainsBlanks" dxfId="2836" priority="2970">
      <formula>LEN(TRIM(K5086))&gt;0</formula>
    </cfRule>
  </conditionalFormatting>
  <conditionalFormatting sqref="M5086">
    <cfRule type="containsText" dxfId="2835" priority="2969" operator="containsText" text="Complete">
      <formula>NOT(ISERROR(SEARCH("Complete",M5086)))</formula>
    </cfRule>
  </conditionalFormatting>
  <conditionalFormatting sqref="I5087">
    <cfRule type="cellIs" dxfId="2834" priority="2968" operator="greaterThan">
      <formula>2.35</formula>
    </cfRule>
  </conditionalFormatting>
  <conditionalFormatting sqref="J5087">
    <cfRule type="notContainsBlanks" dxfId="2833" priority="2967">
      <formula>LEN(TRIM(J5087))&gt;0</formula>
    </cfRule>
  </conditionalFormatting>
  <conditionalFormatting sqref="K5087">
    <cfRule type="notContainsBlanks" dxfId="2832" priority="2966">
      <formula>LEN(TRIM(K5087))&gt;0</formula>
    </cfRule>
  </conditionalFormatting>
  <conditionalFormatting sqref="M5087">
    <cfRule type="containsText" dxfId="2831" priority="2965" operator="containsText" text="Complete">
      <formula>NOT(ISERROR(SEARCH("Complete",M5087)))</formula>
    </cfRule>
  </conditionalFormatting>
  <conditionalFormatting sqref="I5088">
    <cfRule type="cellIs" dxfId="2830" priority="2964" operator="greaterThan">
      <formula>2.35</formula>
    </cfRule>
  </conditionalFormatting>
  <conditionalFormatting sqref="J5088">
    <cfRule type="notContainsBlanks" dxfId="2829" priority="2963">
      <formula>LEN(TRIM(J5088))&gt;0</formula>
    </cfRule>
  </conditionalFormatting>
  <conditionalFormatting sqref="K5088">
    <cfRule type="notContainsBlanks" dxfId="2828" priority="2962">
      <formula>LEN(TRIM(K5088))&gt;0</formula>
    </cfRule>
  </conditionalFormatting>
  <conditionalFormatting sqref="M5088">
    <cfRule type="containsText" dxfId="2827" priority="2961" operator="containsText" text="Complete">
      <formula>NOT(ISERROR(SEARCH("Complete",M5088)))</formula>
    </cfRule>
  </conditionalFormatting>
  <conditionalFormatting sqref="I5089">
    <cfRule type="cellIs" dxfId="2826" priority="2960" operator="greaterThan">
      <formula>2.35</formula>
    </cfRule>
  </conditionalFormatting>
  <conditionalFormatting sqref="J5089">
    <cfRule type="notContainsBlanks" dxfId="2825" priority="2959">
      <formula>LEN(TRIM(J5089))&gt;0</formula>
    </cfRule>
  </conditionalFormatting>
  <conditionalFormatting sqref="K5089">
    <cfRule type="notContainsBlanks" dxfId="2824" priority="2958">
      <formula>LEN(TRIM(K5089))&gt;0</formula>
    </cfRule>
  </conditionalFormatting>
  <conditionalFormatting sqref="M5089">
    <cfRule type="containsText" dxfId="2823" priority="2957" operator="containsText" text="Complete">
      <formula>NOT(ISERROR(SEARCH("Complete",M5089)))</formula>
    </cfRule>
  </conditionalFormatting>
  <conditionalFormatting sqref="I5090">
    <cfRule type="cellIs" dxfId="2822" priority="2956" operator="greaterThan">
      <formula>2.35</formula>
    </cfRule>
  </conditionalFormatting>
  <conditionalFormatting sqref="J5090">
    <cfRule type="notContainsBlanks" dxfId="2821" priority="2955">
      <formula>LEN(TRIM(J5090))&gt;0</formula>
    </cfRule>
  </conditionalFormatting>
  <conditionalFormatting sqref="K5090">
    <cfRule type="notContainsBlanks" dxfId="2820" priority="2954">
      <formula>LEN(TRIM(K5090))&gt;0</formula>
    </cfRule>
  </conditionalFormatting>
  <conditionalFormatting sqref="M5090">
    <cfRule type="containsText" dxfId="2819" priority="2953" operator="containsText" text="Complete">
      <formula>NOT(ISERROR(SEARCH("Complete",M5090)))</formula>
    </cfRule>
  </conditionalFormatting>
  <conditionalFormatting sqref="I5091">
    <cfRule type="cellIs" dxfId="2818" priority="2952" operator="greaterThan">
      <formula>2.35</formula>
    </cfRule>
  </conditionalFormatting>
  <conditionalFormatting sqref="J5091">
    <cfRule type="notContainsBlanks" dxfId="2817" priority="2951">
      <formula>LEN(TRIM(J5091))&gt;0</formula>
    </cfRule>
  </conditionalFormatting>
  <conditionalFormatting sqref="K5091">
    <cfRule type="notContainsBlanks" dxfId="2816" priority="2950">
      <formula>LEN(TRIM(K5091))&gt;0</formula>
    </cfRule>
  </conditionalFormatting>
  <conditionalFormatting sqref="M5091">
    <cfRule type="containsText" dxfId="2815" priority="2949" operator="containsText" text="Complete">
      <formula>NOT(ISERROR(SEARCH("Complete",M5091)))</formula>
    </cfRule>
  </conditionalFormatting>
  <conditionalFormatting sqref="I5092">
    <cfRule type="cellIs" dxfId="2814" priority="2948" operator="greaterThan">
      <formula>2.35</formula>
    </cfRule>
  </conditionalFormatting>
  <conditionalFormatting sqref="J5092">
    <cfRule type="notContainsBlanks" dxfId="2813" priority="2947">
      <formula>LEN(TRIM(J5092))&gt;0</formula>
    </cfRule>
  </conditionalFormatting>
  <conditionalFormatting sqref="K5092">
    <cfRule type="notContainsBlanks" dxfId="2812" priority="2946">
      <formula>LEN(TRIM(K5092))&gt;0</formula>
    </cfRule>
  </conditionalFormatting>
  <conditionalFormatting sqref="M5092">
    <cfRule type="containsText" dxfId="2811" priority="2945" operator="containsText" text="Complete">
      <formula>NOT(ISERROR(SEARCH("Complete",M5092)))</formula>
    </cfRule>
  </conditionalFormatting>
  <conditionalFormatting sqref="I5093">
    <cfRule type="cellIs" dxfId="2810" priority="2944" operator="greaterThan">
      <formula>2.35</formula>
    </cfRule>
  </conditionalFormatting>
  <conditionalFormatting sqref="J5093">
    <cfRule type="notContainsBlanks" dxfId="2809" priority="2943">
      <formula>LEN(TRIM(J5093))&gt;0</formula>
    </cfRule>
  </conditionalFormatting>
  <conditionalFormatting sqref="K5093">
    <cfRule type="notContainsBlanks" dxfId="2808" priority="2942">
      <formula>LEN(TRIM(K5093))&gt;0</formula>
    </cfRule>
  </conditionalFormatting>
  <conditionalFormatting sqref="M5093">
    <cfRule type="containsText" dxfId="2807" priority="2941" operator="containsText" text="Complete">
      <formula>NOT(ISERROR(SEARCH("Complete",M5093)))</formula>
    </cfRule>
  </conditionalFormatting>
  <conditionalFormatting sqref="I5094">
    <cfRule type="cellIs" dxfId="2806" priority="2940" operator="greaterThan">
      <formula>2.35</formula>
    </cfRule>
  </conditionalFormatting>
  <conditionalFormatting sqref="J5094">
    <cfRule type="notContainsBlanks" dxfId="2805" priority="2939">
      <formula>LEN(TRIM(J5094))&gt;0</formula>
    </cfRule>
  </conditionalFormatting>
  <conditionalFormatting sqref="K5094">
    <cfRule type="notContainsBlanks" dxfId="2804" priority="2938">
      <formula>LEN(TRIM(K5094))&gt;0</formula>
    </cfRule>
  </conditionalFormatting>
  <conditionalFormatting sqref="M5094">
    <cfRule type="containsText" dxfId="2803" priority="2937" operator="containsText" text="Complete">
      <formula>NOT(ISERROR(SEARCH("Complete",M5094)))</formula>
    </cfRule>
  </conditionalFormatting>
  <conditionalFormatting sqref="I5095">
    <cfRule type="cellIs" dxfId="2802" priority="2936" operator="greaterThan">
      <formula>2.35</formula>
    </cfRule>
  </conditionalFormatting>
  <conditionalFormatting sqref="J5095">
    <cfRule type="notContainsBlanks" dxfId="2801" priority="2935">
      <formula>LEN(TRIM(J5095))&gt;0</formula>
    </cfRule>
  </conditionalFormatting>
  <conditionalFormatting sqref="K5095">
    <cfRule type="notContainsBlanks" dxfId="2800" priority="2934">
      <formula>LEN(TRIM(K5095))&gt;0</formula>
    </cfRule>
  </conditionalFormatting>
  <conditionalFormatting sqref="M5095">
    <cfRule type="containsText" dxfId="2799" priority="2933" operator="containsText" text="Complete">
      <formula>NOT(ISERROR(SEARCH("Complete",M5095)))</formula>
    </cfRule>
  </conditionalFormatting>
  <conditionalFormatting sqref="I5096">
    <cfRule type="cellIs" dxfId="2798" priority="2932" operator="greaterThan">
      <formula>2.35</formula>
    </cfRule>
  </conditionalFormatting>
  <conditionalFormatting sqref="J5096">
    <cfRule type="notContainsBlanks" dxfId="2797" priority="2931">
      <formula>LEN(TRIM(J5096))&gt;0</formula>
    </cfRule>
  </conditionalFormatting>
  <conditionalFormatting sqref="K5096">
    <cfRule type="notContainsBlanks" dxfId="2796" priority="2930">
      <formula>LEN(TRIM(K5096))&gt;0</formula>
    </cfRule>
  </conditionalFormatting>
  <conditionalFormatting sqref="M5096">
    <cfRule type="containsText" dxfId="2795" priority="2929" operator="containsText" text="Complete">
      <formula>NOT(ISERROR(SEARCH("Complete",M5096)))</formula>
    </cfRule>
  </conditionalFormatting>
  <conditionalFormatting sqref="I5097">
    <cfRule type="cellIs" dxfId="2794" priority="2928" operator="greaterThan">
      <formula>2.35</formula>
    </cfRule>
  </conditionalFormatting>
  <conditionalFormatting sqref="J5097">
    <cfRule type="notContainsBlanks" dxfId="2793" priority="2927">
      <formula>LEN(TRIM(J5097))&gt;0</formula>
    </cfRule>
  </conditionalFormatting>
  <conditionalFormatting sqref="K5097">
    <cfRule type="notContainsBlanks" dxfId="2792" priority="2926">
      <formula>LEN(TRIM(K5097))&gt;0</formula>
    </cfRule>
  </conditionalFormatting>
  <conditionalFormatting sqref="M5097">
    <cfRule type="containsText" dxfId="2791" priority="2925" operator="containsText" text="Complete">
      <formula>NOT(ISERROR(SEARCH("Complete",M5097)))</formula>
    </cfRule>
  </conditionalFormatting>
  <conditionalFormatting sqref="I5098">
    <cfRule type="cellIs" dxfId="2790" priority="2924" operator="greaterThan">
      <formula>2.35</formula>
    </cfRule>
  </conditionalFormatting>
  <conditionalFormatting sqref="J5098">
    <cfRule type="notContainsBlanks" dxfId="2789" priority="2923">
      <formula>LEN(TRIM(J5098))&gt;0</formula>
    </cfRule>
  </conditionalFormatting>
  <conditionalFormatting sqref="K5098">
    <cfRule type="notContainsBlanks" dxfId="2788" priority="2922">
      <formula>LEN(TRIM(K5098))&gt;0</formula>
    </cfRule>
  </conditionalFormatting>
  <conditionalFormatting sqref="M5098">
    <cfRule type="containsText" dxfId="2787" priority="2921" operator="containsText" text="Complete">
      <formula>NOT(ISERROR(SEARCH("Complete",M5098)))</formula>
    </cfRule>
  </conditionalFormatting>
  <conditionalFormatting sqref="I5099">
    <cfRule type="cellIs" dxfId="2786" priority="2920" operator="greaterThan">
      <formula>2.35</formula>
    </cfRule>
  </conditionalFormatting>
  <conditionalFormatting sqref="J5099">
    <cfRule type="notContainsBlanks" dxfId="2785" priority="2919">
      <formula>LEN(TRIM(J5099))&gt;0</formula>
    </cfRule>
  </conditionalFormatting>
  <conditionalFormatting sqref="K5099">
    <cfRule type="notContainsBlanks" dxfId="2784" priority="2918">
      <formula>LEN(TRIM(K5099))&gt;0</formula>
    </cfRule>
  </conditionalFormatting>
  <conditionalFormatting sqref="M5099">
    <cfRule type="containsText" dxfId="2783" priority="2917" operator="containsText" text="Complete">
      <formula>NOT(ISERROR(SEARCH("Complete",M5099)))</formula>
    </cfRule>
  </conditionalFormatting>
  <conditionalFormatting sqref="I5100">
    <cfRule type="cellIs" dxfId="2782" priority="2916" operator="greaterThan">
      <formula>2.35</formula>
    </cfRule>
  </conditionalFormatting>
  <conditionalFormatting sqref="J5100">
    <cfRule type="notContainsBlanks" dxfId="2781" priority="2915">
      <formula>LEN(TRIM(J5100))&gt;0</formula>
    </cfRule>
  </conditionalFormatting>
  <conditionalFormatting sqref="K5100">
    <cfRule type="notContainsBlanks" dxfId="2780" priority="2914">
      <formula>LEN(TRIM(K5100))&gt;0</formula>
    </cfRule>
  </conditionalFormatting>
  <conditionalFormatting sqref="M5100">
    <cfRule type="containsText" dxfId="2779" priority="2913" operator="containsText" text="Complete">
      <formula>NOT(ISERROR(SEARCH("Complete",M5100)))</formula>
    </cfRule>
  </conditionalFormatting>
  <conditionalFormatting sqref="I5101">
    <cfRule type="cellIs" dxfId="2778" priority="2912" operator="greaterThan">
      <formula>2.35</formula>
    </cfRule>
  </conditionalFormatting>
  <conditionalFormatting sqref="J5101">
    <cfRule type="notContainsBlanks" dxfId="2777" priority="2911">
      <formula>LEN(TRIM(J5101))&gt;0</formula>
    </cfRule>
  </conditionalFormatting>
  <conditionalFormatting sqref="K5101">
    <cfRule type="notContainsBlanks" dxfId="2776" priority="2910">
      <formula>LEN(TRIM(K5101))&gt;0</formula>
    </cfRule>
  </conditionalFormatting>
  <conditionalFormatting sqref="M5101">
    <cfRule type="containsText" dxfId="2775" priority="2909" operator="containsText" text="Complete">
      <formula>NOT(ISERROR(SEARCH("Complete",M5101)))</formula>
    </cfRule>
  </conditionalFormatting>
  <conditionalFormatting sqref="I5102">
    <cfRule type="cellIs" dxfId="2774" priority="2908" operator="greaterThan">
      <formula>2.35</formula>
    </cfRule>
  </conditionalFormatting>
  <conditionalFormatting sqref="J5102">
    <cfRule type="notContainsBlanks" dxfId="2773" priority="2907">
      <formula>LEN(TRIM(J5102))&gt;0</formula>
    </cfRule>
  </conditionalFormatting>
  <conditionalFormatting sqref="K5102">
    <cfRule type="notContainsBlanks" dxfId="2772" priority="2906">
      <formula>LEN(TRIM(K5102))&gt;0</formula>
    </cfRule>
  </conditionalFormatting>
  <conditionalFormatting sqref="M5102">
    <cfRule type="containsText" dxfId="2771" priority="2905" operator="containsText" text="Complete">
      <formula>NOT(ISERROR(SEARCH("Complete",M5102)))</formula>
    </cfRule>
  </conditionalFormatting>
  <conditionalFormatting sqref="I5103">
    <cfRule type="cellIs" dxfId="2770" priority="2900" operator="greaterThan">
      <formula>2.35</formula>
    </cfRule>
  </conditionalFormatting>
  <conditionalFormatting sqref="J5103">
    <cfRule type="notContainsBlanks" dxfId="2769" priority="2899">
      <formula>LEN(TRIM(J5103))&gt;0</formula>
    </cfRule>
  </conditionalFormatting>
  <conditionalFormatting sqref="K5103">
    <cfRule type="notContainsBlanks" dxfId="2768" priority="2898">
      <formula>LEN(TRIM(K5103))&gt;0</formula>
    </cfRule>
  </conditionalFormatting>
  <conditionalFormatting sqref="M5103">
    <cfRule type="containsText" dxfId="2767" priority="2897" operator="containsText" text="Complete">
      <formula>NOT(ISERROR(SEARCH("Complete",M5103)))</formula>
    </cfRule>
  </conditionalFormatting>
  <conditionalFormatting sqref="I5104">
    <cfRule type="cellIs" dxfId="2766" priority="2896" operator="greaterThan">
      <formula>2.35</formula>
    </cfRule>
  </conditionalFormatting>
  <conditionalFormatting sqref="J5104">
    <cfRule type="notContainsBlanks" dxfId="2765" priority="2895">
      <formula>LEN(TRIM(J5104))&gt;0</formula>
    </cfRule>
  </conditionalFormatting>
  <conditionalFormatting sqref="K5104">
    <cfRule type="notContainsBlanks" dxfId="2764" priority="2894">
      <formula>LEN(TRIM(K5104))&gt;0</formula>
    </cfRule>
  </conditionalFormatting>
  <conditionalFormatting sqref="M5104">
    <cfRule type="containsText" dxfId="2763" priority="2893" operator="containsText" text="Complete">
      <formula>NOT(ISERROR(SEARCH("Complete",M5104)))</formula>
    </cfRule>
  </conditionalFormatting>
  <conditionalFormatting sqref="I5105">
    <cfRule type="cellIs" dxfId="2762" priority="2892" operator="greaterThan">
      <formula>2.35</formula>
    </cfRule>
  </conditionalFormatting>
  <conditionalFormatting sqref="J5105">
    <cfRule type="notContainsBlanks" dxfId="2761" priority="2891">
      <formula>LEN(TRIM(J5105))&gt;0</formula>
    </cfRule>
  </conditionalFormatting>
  <conditionalFormatting sqref="K5105">
    <cfRule type="notContainsBlanks" dxfId="2760" priority="2890">
      <formula>LEN(TRIM(K5105))&gt;0</formula>
    </cfRule>
  </conditionalFormatting>
  <conditionalFormatting sqref="M5105">
    <cfRule type="containsText" dxfId="2759" priority="2889" operator="containsText" text="Complete">
      <formula>NOT(ISERROR(SEARCH("Complete",M5105)))</formula>
    </cfRule>
  </conditionalFormatting>
  <conditionalFormatting sqref="I5106">
    <cfRule type="cellIs" dxfId="2758" priority="2888" operator="greaterThan">
      <formula>2.35</formula>
    </cfRule>
  </conditionalFormatting>
  <conditionalFormatting sqref="J5106">
    <cfRule type="notContainsBlanks" dxfId="2757" priority="2887">
      <formula>LEN(TRIM(J5106))&gt;0</formula>
    </cfRule>
  </conditionalFormatting>
  <conditionalFormatting sqref="K5106">
    <cfRule type="notContainsBlanks" dxfId="2756" priority="2886">
      <formula>LEN(TRIM(K5106))&gt;0</formula>
    </cfRule>
  </conditionalFormatting>
  <conditionalFormatting sqref="M5106">
    <cfRule type="containsText" dxfId="2755" priority="2885" operator="containsText" text="Complete">
      <formula>NOT(ISERROR(SEARCH("Complete",M5106)))</formula>
    </cfRule>
  </conditionalFormatting>
  <conditionalFormatting sqref="I5107">
    <cfRule type="cellIs" dxfId="2754" priority="2884" operator="greaterThan">
      <formula>2.35</formula>
    </cfRule>
  </conditionalFormatting>
  <conditionalFormatting sqref="J5107">
    <cfRule type="notContainsBlanks" dxfId="2753" priority="2883">
      <formula>LEN(TRIM(J5107))&gt;0</formula>
    </cfRule>
  </conditionalFormatting>
  <conditionalFormatting sqref="K5107">
    <cfRule type="notContainsBlanks" dxfId="2752" priority="2882">
      <formula>LEN(TRIM(K5107))&gt;0</formula>
    </cfRule>
  </conditionalFormatting>
  <conditionalFormatting sqref="M5107">
    <cfRule type="containsText" dxfId="2751" priority="2881" operator="containsText" text="Complete">
      <formula>NOT(ISERROR(SEARCH("Complete",M5107)))</formula>
    </cfRule>
  </conditionalFormatting>
  <conditionalFormatting sqref="I5108">
    <cfRule type="cellIs" dxfId="2750" priority="2880" operator="greaterThan">
      <formula>2.35</formula>
    </cfRule>
  </conditionalFormatting>
  <conditionalFormatting sqref="J5108">
    <cfRule type="notContainsBlanks" dxfId="2749" priority="2879">
      <formula>LEN(TRIM(J5108))&gt;0</formula>
    </cfRule>
  </conditionalFormatting>
  <conditionalFormatting sqref="K5108">
    <cfRule type="notContainsBlanks" dxfId="2748" priority="2878">
      <formula>LEN(TRIM(K5108))&gt;0</formula>
    </cfRule>
  </conditionalFormatting>
  <conditionalFormatting sqref="M5108">
    <cfRule type="containsText" dxfId="2747" priority="2877" operator="containsText" text="Complete">
      <formula>NOT(ISERROR(SEARCH("Complete",M5108)))</formula>
    </cfRule>
  </conditionalFormatting>
  <conditionalFormatting sqref="I5109">
    <cfRule type="cellIs" dxfId="2746" priority="2876" operator="greaterThan">
      <formula>2.35</formula>
    </cfRule>
  </conditionalFormatting>
  <conditionalFormatting sqref="J5109">
    <cfRule type="notContainsBlanks" dxfId="2745" priority="2875">
      <formula>LEN(TRIM(J5109))&gt;0</formula>
    </cfRule>
  </conditionalFormatting>
  <conditionalFormatting sqref="K5109">
    <cfRule type="notContainsBlanks" dxfId="2744" priority="2874">
      <formula>LEN(TRIM(K5109))&gt;0</formula>
    </cfRule>
  </conditionalFormatting>
  <conditionalFormatting sqref="M5109">
    <cfRule type="containsText" dxfId="2743" priority="2873" operator="containsText" text="Complete">
      <formula>NOT(ISERROR(SEARCH("Complete",M5109)))</formula>
    </cfRule>
  </conditionalFormatting>
  <conditionalFormatting sqref="I5110">
    <cfRule type="cellIs" dxfId="2742" priority="2872" operator="greaterThan">
      <formula>2.35</formula>
    </cfRule>
  </conditionalFormatting>
  <conditionalFormatting sqref="J5110">
    <cfRule type="notContainsBlanks" dxfId="2741" priority="2871">
      <formula>LEN(TRIM(J5110))&gt;0</formula>
    </cfRule>
  </conditionalFormatting>
  <conditionalFormatting sqref="K5110">
    <cfRule type="notContainsBlanks" dxfId="2740" priority="2870">
      <formula>LEN(TRIM(K5110))&gt;0</formula>
    </cfRule>
  </conditionalFormatting>
  <conditionalFormatting sqref="M5110">
    <cfRule type="containsText" dxfId="2739" priority="2869" operator="containsText" text="Complete">
      <formula>NOT(ISERROR(SEARCH("Complete",M5110)))</formula>
    </cfRule>
  </conditionalFormatting>
  <conditionalFormatting sqref="I5111">
    <cfRule type="cellIs" dxfId="2738" priority="2868" operator="greaterThan">
      <formula>2.35</formula>
    </cfRule>
  </conditionalFormatting>
  <conditionalFormatting sqref="J5111">
    <cfRule type="notContainsBlanks" dxfId="2737" priority="2867">
      <formula>LEN(TRIM(J5111))&gt;0</formula>
    </cfRule>
  </conditionalFormatting>
  <conditionalFormatting sqref="K5111">
    <cfRule type="notContainsBlanks" dxfId="2736" priority="2866">
      <formula>LEN(TRIM(K5111))&gt;0</formula>
    </cfRule>
  </conditionalFormatting>
  <conditionalFormatting sqref="M5111">
    <cfRule type="containsText" dxfId="2735" priority="2865" operator="containsText" text="Complete">
      <formula>NOT(ISERROR(SEARCH("Complete",M5111)))</formula>
    </cfRule>
  </conditionalFormatting>
  <conditionalFormatting sqref="I5112">
    <cfRule type="cellIs" dxfId="2734" priority="2864" operator="greaterThan">
      <formula>2.35</formula>
    </cfRule>
  </conditionalFormatting>
  <conditionalFormatting sqref="J5112">
    <cfRule type="notContainsBlanks" dxfId="2733" priority="2863">
      <formula>LEN(TRIM(J5112))&gt;0</formula>
    </cfRule>
  </conditionalFormatting>
  <conditionalFormatting sqref="K5112">
    <cfRule type="notContainsBlanks" dxfId="2732" priority="2862">
      <formula>LEN(TRIM(K5112))&gt;0</formula>
    </cfRule>
  </conditionalFormatting>
  <conditionalFormatting sqref="M5112">
    <cfRule type="containsText" dxfId="2731" priority="2861" operator="containsText" text="Complete">
      <formula>NOT(ISERROR(SEARCH("Complete",M5112)))</formula>
    </cfRule>
  </conditionalFormatting>
  <conditionalFormatting sqref="I5113">
    <cfRule type="cellIs" dxfId="2730" priority="2860" operator="greaterThan">
      <formula>2.35</formula>
    </cfRule>
  </conditionalFormatting>
  <conditionalFormatting sqref="J5113">
    <cfRule type="notContainsBlanks" dxfId="2729" priority="2859">
      <formula>LEN(TRIM(J5113))&gt;0</formula>
    </cfRule>
  </conditionalFormatting>
  <conditionalFormatting sqref="K5113">
    <cfRule type="notContainsBlanks" dxfId="2728" priority="2858">
      <formula>LEN(TRIM(K5113))&gt;0</formula>
    </cfRule>
  </conditionalFormatting>
  <conditionalFormatting sqref="M5113">
    <cfRule type="containsText" dxfId="2727" priority="2857" operator="containsText" text="Complete">
      <formula>NOT(ISERROR(SEARCH("Complete",M5113)))</formula>
    </cfRule>
  </conditionalFormatting>
  <conditionalFormatting sqref="I5114">
    <cfRule type="cellIs" dxfId="2726" priority="2856" operator="greaterThan">
      <formula>2.35</formula>
    </cfRule>
  </conditionalFormatting>
  <conditionalFormatting sqref="J5114">
    <cfRule type="notContainsBlanks" dxfId="2725" priority="2855">
      <formula>LEN(TRIM(J5114))&gt;0</formula>
    </cfRule>
  </conditionalFormatting>
  <conditionalFormatting sqref="K5114">
    <cfRule type="notContainsBlanks" dxfId="2724" priority="2854">
      <formula>LEN(TRIM(K5114))&gt;0</formula>
    </cfRule>
  </conditionalFormatting>
  <conditionalFormatting sqref="M5114">
    <cfRule type="containsText" dxfId="2723" priority="2853" operator="containsText" text="Complete">
      <formula>NOT(ISERROR(SEARCH("Complete",M5114)))</formula>
    </cfRule>
  </conditionalFormatting>
  <conditionalFormatting sqref="I5115">
    <cfRule type="cellIs" dxfId="2722" priority="2852" operator="greaterThan">
      <formula>2.35</formula>
    </cfRule>
  </conditionalFormatting>
  <conditionalFormatting sqref="J5115">
    <cfRule type="notContainsBlanks" dxfId="2721" priority="2851">
      <formula>LEN(TRIM(J5115))&gt;0</formula>
    </cfRule>
  </conditionalFormatting>
  <conditionalFormatting sqref="K5115">
    <cfRule type="notContainsBlanks" dxfId="2720" priority="2850">
      <formula>LEN(TRIM(K5115))&gt;0</formula>
    </cfRule>
  </conditionalFormatting>
  <conditionalFormatting sqref="M5115">
    <cfRule type="containsText" dxfId="2719" priority="2849" operator="containsText" text="Complete">
      <formula>NOT(ISERROR(SEARCH("Complete",M5115)))</formula>
    </cfRule>
  </conditionalFormatting>
  <conditionalFormatting sqref="I5116">
    <cfRule type="cellIs" dxfId="2718" priority="2848" operator="greaterThan">
      <formula>2.35</formula>
    </cfRule>
  </conditionalFormatting>
  <conditionalFormatting sqref="J5116">
    <cfRule type="notContainsBlanks" dxfId="2717" priority="2847">
      <formula>LEN(TRIM(J5116))&gt;0</formula>
    </cfRule>
  </conditionalFormatting>
  <conditionalFormatting sqref="K5116">
    <cfRule type="notContainsBlanks" dxfId="2716" priority="2846">
      <formula>LEN(TRIM(K5116))&gt;0</formula>
    </cfRule>
  </conditionalFormatting>
  <conditionalFormatting sqref="M5116">
    <cfRule type="containsText" dxfId="2715" priority="2845" operator="containsText" text="Complete">
      <formula>NOT(ISERROR(SEARCH("Complete",M5116)))</formula>
    </cfRule>
  </conditionalFormatting>
  <conditionalFormatting sqref="I5117">
    <cfRule type="cellIs" dxfId="2714" priority="2844" operator="greaterThan">
      <formula>2.35</formula>
    </cfRule>
  </conditionalFormatting>
  <conditionalFormatting sqref="J5117">
    <cfRule type="notContainsBlanks" dxfId="2713" priority="2843">
      <formula>LEN(TRIM(J5117))&gt;0</formula>
    </cfRule>
  </conditionalFormatting>
  <conditionalFormatting sqref="K5117">
    <cfRule type="notContainsBlanks" dxfId="2712" priority="2842">
      <formula>LEN(TRIM(K5117))&gt;0</formula>
    </cfRule>
  </conditionalFormatting>
  <conditionalFormatting sqref="M5117">
    <cfRule type="containsText" dxfId="2711" priority="2841" operator="containsText" text="Complete">
      <formula>NOT(ISERROR(SEARCH("Complete",M5117)))</formula>
    </cfRule>
  </conditionalFormatting>
  <conditionalFormatting sqref="I5118">
    <cfRule type="cellIs" dxfId="2710" priority="2840" operator="greaterThan">
      <formula>2.35</formula>
    </cfRule>
  </conditionalFormatting>
  <conditionalFormatting sqref="J5118">
    <cfRule type="notContainsBlanks" dxfId="2709" priority="2839">
      <formula>LEN(TRIM(J5118))&gt;0</formula>
    </cfRule>
  </conditionalFormatting>
  <conditionalFormatting sqref="K5118">
    <cfRule type="notContainsBlanks" dxfId="2708" priority="2838">
      <formula>LEN(TRIM(K5118))&gt;0</formula>
    </cfRule>
  </conditionalFormatting>
  <conditionalFormatting sqref="M5118">
    <cfRule type="containsText" dxfId="2707" priority="2837" operator="containsText" text="Complete">
      <formula>NOT(ISERROR(SEARCH("Complete",M5118)))</formula>
    </cfRule>
  </conditionalFormatting>
  <conditionalFormatting sqref="I5119">
    <cfRule type="cellIs" dxfId="2706" priority="2836" operator="greaterThan">
      <formula>2.35</formula>
    </cfRule>
  </conditionalFormatting>
  <conditionalFormatting sqref="J5119">
    <cfRule type="notContainsBlanks" dxfId="2705" priority="2835">
      <formula>LEN(TRIM(J5119))&gt;0</formula>
    </cfRule>
  </conditionalFormatting>
  <conditionalFormatting sqref="K5119">
    <cfRule type="notContainsBlanks" dxfId="2704" priority="2834">
      <formula>LEN(TRIM(K5119))&gt;0</formula>
    </cfRule>
  </conditionalFormatting>
  <conditionalFormatting sqref="M5119">
    <cfRule type="containsText" dxfId="2703" priority="2833" operator="containsText" text="Complete">
      <formula>NOT(ISERROR(SEARCH("Complete",M5119)))</formula>
    </cfRule>
  </conditionalFormatting>
  <conditionalFormatting sqref="I5120">
    <cfRule type="cellIs" dxfId="2702" priority="2832" operator="greaterThan">
      <formula>2.35</formula>
    </cfRule>
  </conditionalFormatting>
  <conditionalFormatting sqref="J5120">
    <cfRule type="notContainsBlanks" dxfId="2701" priority="2831">
      <formula>LEN(TRIM(J5120))&gt;0</formula>
    </cfRule>
  </conditionalFormatting>
  <conditionalFormatting sqref="K5120">
    <cfRule type="notContainsBlanks" dxfId="2700" priority="2830">
      <formula>LEN(TRIM(K5120))&gt;0</formula>
    </cfRule>
  </conditionalFormatting>
  <conditionalFormatting sqref="M5120">
    <cfRule type="containsText" dxfId="2699" priority="2829" operator="containsText" text="Complete">
      <formula>NOT(ISERROR(SEARCH("Complete",M5120)))</formula>
    </cfRule>
  </conditionalFormatting>
  <conditionalFormatting sqref="I5121">
    <cfRule type="cellIs" dxfId="2698" priority="2828" operator="greaterThan">
      <formula>2.35</formula>
    </cfRule>
  </conditionalFormatting>
  <conditionalFormatting sqref="J5121">
    <cfRule type="notContainsBlanks" dxfId="2697" priority="2827">
      <formula>LEN(TRIM(J5121))&gt;0</formula>
    </cfRule>
  </conditionalFormatting>
  <conditionalFormatting sqref="K5121">
    <cfRule type="notContainsBlanks" dxfId="2696" priority="2826">
      <formula>LEN(TRIM(K5121))&gt;0</formula>
    </cfRule>
  </conditionalFormatting>
  <conditionalFormatting sqref="M5121">
    <cfRule type="containsText" dxfId="2695" priority="2825" operator="containsText" text="Complete">
      <formula>NOT(ISERROR(SEARCH("Complete",M5121)))</formula>
    </cfRule>
  </conditionalFormatting>
  <conditionalFormatting sqref="I5122">
    <cfRule type="cellIs" dxfId="2694" priority="2824" operator="greaterThan">
      <formula>2.35</formula>
    </cfRule>
  </conditionalFormatting>
  <conditionalFormatting sqref="J5122">
    <cfRule type="notContainsBlanks" dxfId="2693" priority="2823">
      <formula>LEN(TRIM(J5122))&gt;0</formula>
    </cfRule>
  </conditionalFormatting>
  <conditionalFormatting sqref="K5122">
    <cfRule type="notContainsBlanks" dxfId="2692" priority="2822">
      <formula>LEN(TRIM(K5122))&gt;0</formula>
    </cfRule>
  </conditionalFormatting>
  <conditionalFormatting sqref="M5122">
    <cfRule type="containsText" dxfId="2691" priority="2821" operator="containsText" text="Complete">
      <formula>NOT(ISERROR(SEARCH("Complete",M5122)))</formula>
    </cfRule>
  </conditionalFormatting>
  <conditionalFormatting sqref="I5123">
    <cfRule type="cellIs" dxfId="2690" priority="2820" operator="greaterThan">
      <formula>2.35</formula>
    </cfRule>
  </conditionalFormatting>
  <conditionalFormatting sqref="J5123">
    <cfRule type="notContainsBlanks" dxfId="2689" priority="2819">
      <formula>LEN(TRIM(J5123))&gt;0</formula>
    </cfRule>
  </conditionalFormatting>
  <conditionalFormatting sqref="K5123">
    <cfRule type="notContainsBlanks" dxfId="2688" priority="2818">
      <formula>LEN(TRIM(K5123))&gt;0</formula>
    </cfRule>
  </conditionalFormatting>
  <conditionalFormatting sqref="M5123">
    <cfRule type="containsText" dxfId="2687" priority="2817" operator="containsText" text="Complete">
      <formula>NOT(ISERROR(SEARCH("Complete",M5123)))</formula>
    </cfRule>
  </conditionalFormatting>
  <conditionalFormatting sqref="I5124">
    <cfRule type="cellIs" dxfId="2686" priority="2816" operator="greaterThan">
      <formula>2.35</formula>
    </cfRule>
  </conditionalFormatting>
  <conditionalFormatting sqref="J5124">
    <cfRule type="notContainsBlanks" dxfId="2685" priority="2815">
      <formula>LEN(TRIM(J5124))&gt;0</formula>
    </cfRule>
  </conditionalFormatting>
  <conditionalFormatting sqref="K5124">
    <cfRule type="notContainsBlanks" dxfId="2684" priority="2814">
      <formula>LEN(TRIM(K5124))&gt;0</formula>
    </cfRule>
  </conditionalFormatting>
  <conditionalFormatting sqref="M5124">
    <cfRule type="containsText" dxfId="2683" priority="2813" operator="containsText" text="Complete">
      <formula>NOT(ISERROR(SEARCH("Complete",M5124)))</formula>
    </cfRule>
  </conditionalFormatting>
  <conditionalFormatting sqref="I5125">
    <cfRule type="cellIs" dxfId="2682" priority="2812" operator="greaterThan">
      <formula>2.35</formula>
    </cfRule>
  </conditionalFormatting>
  <conditionalFormatting sqref="J5125">
    <cfRule type="notContainsBlanks" dxfId="2681" priority="2811">
      <formula>LEN(TRIM(J5125))&gt;0</formula>
    </cfRule>
  </conditionalFormatting>
  <conditionalFormatting sqref="K5125">
    <cfRule type="notContainsBlanks" dxfId="2680" priority="2810">
      <formula>LEN(TRIM(K5125))&gt;0</formula>
    </cfRule>
  </conditionalFormatting>
  <conditionalFormatting sqref="M5125">
    <cfRule type="containsText" dxfId="2679" priority="2809" operator="containsText" text="Complete">
      <formula>NOT(ISERROR(SEARCH("Complete",M5125)))</formula>
    </cfRule>
  </conditionalFormatting>
  <conditionalFormatting sqref="I5126">
    <cfRule type="cellIs" dxfId="2678" priority="2808" operator="greaterThan">
      <formula>2.35</formula>
    </cfRule>
  </conditionalFormatting>
  <conditionalFormatting sqref="J5126">
    <cfRule type="notContainsBlanks" dxfId="2677" priority="2807">
      <formula>LEN(TRIM(J5126))&gt;0</formula>
    </cfRule>
  </conditionalFormatting>
  <conditionalFormatting sqref="K5126">
    <cfRule type="notContainsBlanks" dxfId="2676" priority="2806">
      <formula>LEN(TRIM(K5126))&gt;0</formula>
    </cfRule>
  </conditionalFormatting>
  <conditionalFormatting sqref="M5126">
    <cfRule type="containsText" dxfId="2675" priority="2805" operator="containsText" text="Complete">
      <formula>NOT(ISERROR(SEARCH("Complete",M5126)))</formula>
    </cfRule>
  </conditionalFormatting>
  <conditionalFormatting sqref="I5127">
    <cfRule type="cellIs" dxfId="2674" priority="2804" operator="greaterThan">
      <formula>2.35</formula>
    </cfRule>
  </conditionalFormatting>
  <conditionalFormatting sqref="J5127">
    <cfRule type="notContainsBlanks" dxfId="2673" priority="2803">
      <formula>LEN(TRIM(J5127))&gt;0</formula>
    </cfRule>
  </conditionalFormatting>
  <conditionalFormatting sqref="K5127">
    <cfRule type="notContainsBlanks" dxfId="2672" priority="2802">
      <formula>LEN(TRIM(K5127))&gt;0</formula>
    </cfRule>
  </conditionalFormatting>
  <conditionalFormatting sqref="M5127">
    <cfRule type="containsText" dxfId="2671" priority="2801" operator="containsText" text="Complete">
      <formula>NOT(ISERROR(SEARCH("Complete",M5127)))</formula>
    </cfRule>
  </conditionalFormatting>
  <conditionalFormatting sqref="I5128">
    <cfRule type="cellIs" dxfId="2670" priority="2800" operator="greaterThan">
      <formula>2.35</formula>
    </cfRule>
  </conditionalFormatting>
  <conditionalFormatting sqref="J5128">
    <cfRule type="notContainsBlanks" dxfId="2669" priority="2799">
      <formula>LEN(TRIM(J5128))&gt;0</formula>
    </cfRule>
  </conditionalFormatting>
  <conditionalFormatting sqref="K5128">
    <cfRule type="notContainsBlanks" dxfId="2668" priority="2798">
      <formula>LEN(TRIM(K5128))&gt;0</formula>
    </cfRule>
  </conditionalFormatting>
  <conditionalFormatting sqref="M5128">
    <cfRule type="containsText" dxfId="2667" priority="2797" operator="containsText" text="Complete">
      <formula>NOT(ISERROR(SEARCH("Complete",M5128)))</formula>
    </cfRule>
  </conditionalFormatting>
  <conditionalFormatting sqref="I5129">
    <cfRule type="cellIs" dxfId="2666" priority="2796" operator="greaterThan">
      <formula>2.35</formula>
    </cfRule>
  </conditionalFormatting>
  <conditionalFormatting sqref="J5129">
    <cfRule type="notContainsBlanks" dxfId="2665" priority="2795">
      <formula>LEN(TRIM(J5129))&gt;0</formula>
    </cfRule>
  </conditionalFormatting>
  <conditionalFormatting sqref="K5129">
    <cfRule type="notContainsBlanks" dxfId="2664" priority="2794">
      <formula>LEN(TRIM(K5129))&gt;0</formula>
    </cfRule>
  </conditionalFormatting>
  <conditionalFormatting sqref="M5129">
    <cfRule type="containsText" dxfId="2663" priority="2793" operator="containsText" text="Complete">
      <formula>NOT(ISERROR(SEARCH("Complete",M5129)))</formula>
    </cfRule>
  </conditionalFormatting>
  <conditionalFormatting sqref="I5130">
    <cfRule type="cellIs" dxfId="2662" priority="2792" operator="greaterThan">
      <formula>2.35</formula>
    </cfRule>
  </conditionalFormatting>
  <conditionalFormatting sqref="J5130">
    <cfRule type="notContainsBlanks" dxfId="2661" priority="2791">
      <formula>LEN(TRIM(J5130))&gt;0</formula>
    </cfRule>
  </conditionalFormatting>
  <conditionalFormatting sqref="K5130">
    <cfRule type="notContainsBlanks" dxfId="2660" priority="2790">
      <formula>LEN(TRIM(K5130))&gt;0</formula>
    </cfRule>
  </conditionalFormatting>
  <conditionalFormatting sqref="M5130">
    <cfRule type="containsText" dxfId="2659" priority="2789" operator="containsText" text="Complete">
      <formula>NOT(ISERROR(SEARCH("Complete",M5130)))</formula>
    </cfRule>
  </conditionalFormatting>
  <conditionalFormatting sqref="I5131">
    <cfRule type="cellIs" dxfId="2658" priority="2788" operator="greaterThan">
      <formula>2.35</formula>
    </cfRule>
  </conditionalFormatting>
  <conditionalFormatting sqref="J5131">
    <cfRule type="notContainsBlanks" dxfId="2657" priority="2787">
      <formula>LEN(TRIM(J5131))&gt;0</formula>
    </cfRule>
  </conditionalFormatting>
  <conditionalFormatting sqref="K5131">
    <cfRule type="notContainsBlanks" dxfId="2656" priority="2786">
      <formula>LEN(TRIM(K5131))&gt;0</formula>
    </cfRule>
  </conditionalFormatting>
  <conditionalFormatting sqref="M5131">
    <cfRule type="containsText" dxfId="2655" priority="2785" operator="containsText" text="Complete">
      <formula>NOT(ISERROR(SEARCH("Complete",M5131)))</formula>
    </cfRule>
  </conditionalFormatting>
  <conditionalFormatting sqref="I5132">
    <cfRule type="cellIs" dxfId="2654" priority="2784" operator="greaterThan">
      <formula>2.35</formula>
    </cfRule>
  </conditionalFormatting>
  <conditionalFormatting sqref="J5132">
    <cfRule type="notContainsBlanks" dxfId="2653" priority="2783">
      <formula>LEN(TRIM(J5132))&gt;0</formula>
    </cfRule>
  </conditionalFormatting>
  <conditionalFormatting sqref="K5132">
    <cfRule type="notContainsBlanks" dxfId="2652" priority="2782">
      <formula>LEN(TRIM(K5132))&gt;0</formula>
    </cfRule>
  </conditionalFormatting>
  <conditionalFormatting sqref="M5132">
    <cfRule type="containsText" dxfId="2651" priority="2781" operator="containsText" text="Complete">
      <formula>NOT(ISERROR(SEARCH("Complete",M5132)))</formula>
    </cfRule>
  </conditionalFormatting>
  <conditionalFormatting sqref="I5133">
    <cfRule type="cellIs" dxfId="2650" priority="2780" operator="greaterThan">
      <formula>2.35</formula>
    </cfRule>
  </conditionalFormatting>
  <conditionalFormatting sqref="J5133">
    <cfRule type="notContainsBlanks" dxfId="2649" priority="2779">
      <formula>LEN(TRIM(J5133))&gt;0</formula>
    </cfRule>
  </conditionalFormatting>
  <conditionalFormatting sqref="K5133">
    <cfRule type="notContainsBlanks" dxfId="2648" priority="2778">
      <formula>LEN(TRIM(K5133))&gt;0</formula>
    </cfRule>
  </conditionalFormatting>
  <conditionalFormatting sqref="M5133">
    <cfRule type="containsText" dxfId="2647" priority="2777" operator="containsText" text="Complete">
      <formula>NOT(ISERROR(SEARCH("Complete",M5133)))</formula>
    </cfRule>
  </conditionalFormatting>
  <conditionalFormatting sqref="I5134">
    <cfRule type="cellIs" dxfId="2646" priority="2776" operator="greaterThan">
      <formula>2.35</formula>
    </cfRule>
  </conditionalFormatting>
  <conditionalFormatting sqref="J5134">
    <cfRule type="notContainsBlanks" dxfId="2645" priority="2775">
      <formula>LEN(TRIM(J5134))&gt;0</formula>
    </cfRule>
  </conditionalFormatting>
  <conditionalFormatting sqref="K5134">
    <cfRule type="notContainsBlanks" dxfId="2644" priority="2774">
      <formula>LEN(TRIM(K5134))&gt;0</formula>
    </cfRule>
  </conditionalFormatting>
  <conditionalFormatting sqref="M5134">
    <cfRule type="containsText" dxfId="2643" priority="2773" operator="containsText" text="Complete">
      <formula>NOT(ISERROR(SEARCH("Complete",M5134)))</formula>
    </cfRule>
  </conditionalFormatting>
  <conditionalFormatting sqref="I5135">
    <cfRule type="cellIs" dxfId="2642" priority="2772" operator="greaterThan">
      <formula>2.35</formula>
    </cfRule>
  </conditionalFormatting>
  <conditionalFormatting sqref="J5135">
    <cfRule type="notContainsBlanks" dxfId="2641" priority="2771">
      <formula>LEN(TRIM(J5135))&gt;0</formula>
    </cfRule>
  </conditionalFormatting>
  <conditionalFormatting sqref="K5135">
    <cfRule type="notContainsBlanks" dxfId="2640" priority="2770">
      <formula>LEN(TRIM(K5135))&gt;0</formula>
    </cfRule>
  </conditionalFormatting>
  <conditionalFormatting sqref="M5135">
    <cfRule type="containsText" dxfId="2639" priority="2769" operator="containsText" text="Complete">
      <formula>NOT(ISERROR(SEARCH("Complete",M5135)))</formula>
    </cfRule>
  </conditionalFormatting>
  <conditionalFormatting sqref="I5136">
    <cfRule type="cellIs" dxfId="2638" priority="2768" operator="greaterThan">
      <formula>2.35</formula>
    </cfRule>
  </conditionalFormatting>
  <conditionalFormatting sqref="J5136">
    <cfRule type="notContainsBlanks" dxfId="2637" priority="2767">
      <formula>LEN(TRIM(J5136))&gt;0</formula>
    </cfRule>
  </conditionalFormatting>
  <conditionalFormatting sqref="K5136">
    <cfRule type="notContainsBlanks" dxfId="2636" priority="2766">
      <formula>LEN(TRIM(K5136))&gt;0</formula>
    </cfRule>
  </conditionalFormatting>
  <conditionalFormatting sqref="M5136">
    <cfRule type="containsText" dxfId="2635" priority="2765" operator="containsText" text="Complete">
      <formula>NOT(ISERROR(SEARCH("Complete",M5136)))</formula>
    </cfRule>
  </conditionalFormatting>
  <conditionalFormatting sqref="I5137">
    <cfRule type="cellIs" dxfId="2634" priority="2764" operator="greaterThan">
      <formula>2.35</formula>
    </cfRule>
  </conditionalFormatting>
  <conditionalFormatting sqref="J5137">
    <cfRule type="notContainsBlanks" dxfId="2633" priority="2763">
      <formula>LEN(TRIM(J5137))&gt;0</formula>
    </cfRule>
  </conditionalFormatting>
  <conditionalFormatting sqref="K5137">
    <cfRule type="notContainsBlanks" dxfId="2632" priority="2762">
      <formula>LEN(TRIM(K5137))&gt;0</formula>
    </cfRule>
  </conditionalFormatting>
  <conditionalFormatting sqref="M5137">
    <cfRule type="containsText" dxfId="2631" priority="2761" operator="containsText" text="Complete">
      <formula>NOT(ISERROR(SEARCH("Complete",M5137)))</formula>
    </cfRule>
  </conditionalFormatting>
  <conditionalFormatting sqref="I5138">
    <cfRule type="cellIs" dxfId="2630" priority="2760" operator="greaterThan">
      <formula>2.35</formula>
    </cfRule>
  </conditionalFormatting>
  <conditionalFormatting sqref="J5138">
    <cfRule type="notContainsBlanks" dxfId="2629" priority="2759">
      <formula>LEN(TRIM(J5138))&gt;0</formula>
    </cfRule>
  </conditionalFormatting>
  <conditionalFormatting sqref="K5138">
    <cfRule type="notContainsBlanks" dxfId="2628" priority="2758">
      <formula>LEN(TRIM(K5138))&gt;0</formula>
    </cfRule>
  </conditionalFormatting>
  <conditionalFormatting sqref="M5138">
    <cfRule type="containsText" dxfId="2627" priority="2757" operator="containsText" text="Complete">
      <formula>NOT(ISERROR(SEARCH("Complete",M5138)))</formula>
    </cfRule>
  </conditionalFormatting>
  <conditionalFormatting sqref="I5139">
    <cfRule type="cellIs" dxfId="2626" priority="2756" operator="greaterThan">
      <formula>2.35</formula>
    </cfRule>
  </conditionalFormatting>
  <conditionalFormatting sqref="J5139">
    <cfRule type="notContainsBlanks" dxfId="2625" priority="2755">
      <formula>LEN(TRIM(J5139))&gt;0</formula>
    </cfRule>
  </conditionalFormatting>
  <conditionalFormatting sqref="K5139">
    <cfRule type="notContainsBlanks" dxfId="2624" priority="2754">
      <formula>LEN(TRIM(K5139))&gt;0</formula>
    </cfRule>
  </conditionalFormatting>
  <conditionalFormatting sqref="M5139">
    <cfRule type="containsText" dxfId="2623" priority="2753" operator="containsText" text="Complete">
      <formula>NOT(ISERROR(SEARCH("Complete",M5139)))</formula>
    </cfRule>
  </conditionalFormatting>
  <conditionalFormatting sqref="I5140">
    <cfRule type="cellIs" dxfId="2622" priority="2752" operator="greaterThan">
      <formula>2.35</formula>
    </cfRule>
  </conditionalFormatting>
  <conditionalFormatting sqref="J5140">
    <cfRule type="notContainsBlanks" dxfId="2621" priority="2751">
      <formula>LEN(TRIM(J5140))&gt;0</formula>
    </cfRule>
  </conditionalFormatting>
  <conditionalFormatting sqref="K5140">
    <cfRule type="notContainsBlanks" dxfId="2620" priority="2750">
      <formula>LEN(TRIM(K5140))&gt;0</formula>
    </cfRule>
  </conditionalFormatting>
  <conditionalFormatting sqref="M5140">
    <cfRule type="containsText" dxfId="2619" priority="2749" operator="containsText" text="Complete">
      <formula>NOT(ISERROR(SEARCH("Complete",M5140)))</formula>
    </cfRule>
  </conditionalFormatting>
  <conditionalFormatting sqref="I5141">
    <cfRule type="cellIs" dxfId="2618" priority="2748" operator="greaterThan">
      <formula>2.35</formula>
    </cfRule>
  </conditionalFormatting>
  <conditionalFormatting sqref="J5141">
    <cfRule type="notContainsBlanks" dxfId="2617" priority="2747">
      <formula>LEN(TRIM(J5141))&gt;0</formula>
    </cfRule>
  </conditionalFormatting>
  <conditionalFormatting sqref="K5141">
    <cfRule type="notContainsBlanks" dxfId="2616" priority="2746">
      <formula>LEN(TRIM(K5141))&gt;0</formula>
    </cfRule>
  </conditionalFormatting>
  <conditionalFormatting sqref="M5141">
    <cfRule type="containsText" dxfId="2615" priority="2745" operator="containsText" text="Complete">
      <formula>NOT(ISERROR(SEARCH("Complete",M5141)))</formula>
    </cfRule>
  </conditionalFormatting>
  <conditionalFormatting sqref="I5142">
    <cfRule type="cellIs" dxfId="2614" priority="2744" operator="greaterThan">
      <formula>2.35</formula>
    </cfRule>
  </conditionalFormatting>
  <conditionalFormatting sqref="J5142">
    <cfRule type="notContainsBlanks" dxfId="2613" priority="2743">
      <formula>LEN(TRIM(J5142))&gt;0</formula>
    </cfRule>
  </conditionalFormatting>
  <conditionalFormatting sqref="K5142">
    <cfRule type="notContainsBlanks" dxfId="2612" priority="2742">
      <formula>LEN(TRIM(K5142))&gt;0</formula>
    </cfRule>
  </conditionalFormatting>
  <conditionalFormatting sqref="M5142">
    <cfRule type="containsText" dxfId="2611" priority="2741" operator="containsText" text="Complete">
      <formula>NOT(ISERROR(SEARCH("Complete",M5142)))</formula>
    </cfRule>
  </conditionalFormatting>
  <conditionalFormatting sqref="I5143">
    <cfRule type="cellIs" dxfId="2610" priority="2740" operator="greaterThan">
      <formula>2.35</formula>
    </cfRule>
  </conditionalFormatting>
  <conditionalFormatting sqref="J5143">
    <cfRule type="notContainsBlanks" dxfId="2609" priority="2739">
      <formula>LEN(TRIM(J5143))&gt;0</formula>
    </cfRule>
  </conditionalFormatting>
  <conditionalFormatting sqref="K5143">
    <cfRule type="notContainsBlanks" dxfId="2608" priority="2738">
      <formula>LEN(TRIM(K5143))&gt;0</formula>
    </cfRule>
  </conditionalFormatting>
  <conditionalFormatting sqref="M5143">
    <cfRule type="containsText" dxfId="2607" priority="2737" operator="containsText" text="Complete">
      <formula>NOT(ISERROR(SEARCH("Complete",M5143)))</formula>
    </cfRule>
  </conditionalFormatting>
  <conditionalFormatting sqref="I5144">
    <cfRule type="cellIs" dxfId="2606" priority="2736" operator="greaterThan">
      <formula>2.35</formula>
    </cfRule>
  </conditionalFormatting>
  <conditionalFormatting sqref="J5144">
    <cfRule type="notContainsBlanks" dxfId="2605" priority="2735">
      <formula>LEN(TRIM(J5144))&gt;0</formula>
    </cfRule>
  </conditionalFormatting>
  <conditionalFormatting sqref="K5144">
    <cfRule type="notContainsBlanks" dxfId="2604" priority="2734">
      <formula>LEN(TRIM(K5144))&gt;0</formula>
    </cfRule>
  </conditionalFormatting>
  <conditionalFormatting sqref="M5144">
    <cfRule type="containsText" dxfId="2603" priority="2733" operator="containsText" text="Complete">
      <formula>NOT(ISERROR(SEARCH("Complete",M5144)))</formula>
    </cfRule>
  </conditionalFormatting>
  <conditionalFormatting sqref="I5145">
    <cfRule type="cellIs" dxfId="2602" priority="2732" operator="greaterThan">
      <formula>2.35</formula>
    </cfRule>
  </conditionalFormatting>
  <conditionalFormatting sqref="J5145">
    <cfRule type="notContainsBlanks" dxfId="2601" priority="2731">
      <formula>LEN(TRIM(J5145))&gt;0</formula>
    </cfRule>
  </conditionalFormatting>
  <conditionalFormatting sqref="K5145">
    <cfRule type="notContainsBlanks" dxfId="2600" priority="2730">
      <formula>LEN(TRIM(K5145))&gt;0</formula>
    </cfRule>
  </conditionalFormatting>
  <conditionalFormatting sqref="M5145">
    <cfRule type="containsText" dxfId="2599" priority="2729" operator="containsText" text="Complete">
      <formula>NOT(ISERROR(SEARCH("Complete",M5145)))</formula>
    </cfRule>
  </conditionalFormatting>
  <conditionalFormatting sqref="I5146">
    <cfRule type="cellIs" dxfId="2598" priority="2728" operator="greaterThan">
      <formula>2.35</formula>
    </cfRule>
  </conditionalFormatting>
  <conditionalFormatting sqref="J5146">
    <cfRule type="notContainsBlanks" dxfId="2597" priority="2727">
      <formula>LEN(TRIM(J5146))&gt;0</formula>
    </cfRule>
  </conditionalFormatting>
  <conditionalFormatting sqref="K5146">
    <cfRule type="notContainsBlanks" dxfId="2596" priority="2726">
      <formula>LEN(TRIM(K5146))&gt;0</formula>
    </cfRule>
  </conditionalFormatting>
  <conditionalFormatting sqref="M5146">
    <cfRule type="containsText" dxfId="2595" priority="2725" operator="containsText" text="Complete">
      <formula>NOT(ISERROR(SEARCH("Complete",M5146)))</formula>
    </cfRule>
  </conditionalFormatting>
  <conditionalFormatting sqref="I5147">
    <cfRule type="cellIs" dxfId="2594" priority="2724" operator="greaterThan">
      <formula>2.35</formula>
    </cfRule>
  </conditionalFormatting>
  <conditionalFormatting sqref="J5147">
    <cfRule type="notContainsBlanks" dxfId="2593" priority="2723">
      <formula>LEN(TRIM(J5147))&gt;0</formula>
    </cfRule>
  </conditionalFormatting>
  <conditionalFormatting sqref="K5147">
    <cfRule type="notContainsBlanks" dxfId="2592" priority="2722">
      <formula>LEN(TRIM(K5147))&gt;0</formula>
    </cfRule>
  </conditionalFormatting>
  <conditionalFormatting sqref="M5147">
    <cfRule type="containsText" dxfId="2591" priority="2721" operator="containsText" text="Complete">
      <formula>NOT(ISERROR(SEARCH("Complete",M5147)))</formula>
    </cfRule>
  </conditionalFormatting>
  <conditionalFormatting sqref="I5148">
    <cfRule type="cellIs" dxfId="2590" priority="2720" operator="greaterThan">
      <formula>2.35</formula>
    </cfRule>
  </conditionalFormatting>
  <conditionalFormatting sqref="J5148">
    <cfRule type="notContainsBlanks" dxfId="2589" priority="2719">
      <formula>LEN(TRIM(J5148))&gt;0</formula>
    </cfRule>
  </conditionalFormatting>
  <conditionalFormatting sqref="K5148">
    <cfRule type="notContainsBlanks" dxfId="2588" priority="2718">
      <formula>LEN(TRIM(K5148))&gt;0</formula>
    </cfRule>
  </conditionalFormatting>
  <conditionalFormatting sqref="M5148">
    <cfRule type="containsText" dxfId="2587" priority="2717" operator="containsText" text="Complete">
      <formula>NOT(ISERROR(SEARCH("Complete",M5148)))</formula>
    </cfRule>
  </conditionalFormatting>
  <conditionalFormatting sqref="I5149">
    <cfRule type="cellIs" dxfId="2586" priority="2716" operator="greaterThan">
      <formula>2.35</formula>
    </cfRule>
  </conditionalFormatting>
  <conditionalFormatting sqref="J5149">
    <cfRule type="notContainsBlanks" dxfId="2585" priority="2715">
      <formula>LEN(TRIM(J5149))&gt;0</formula>
    </cfRule>
  </conditionalFormatting>
  <conditionalFormatting sqref="K5149">
    <cfRule type="notContainsBlanks" dxfId="2584" priority="2714">
      <formula>LEN(TRIM(K5149))&gt;0</formula>
    </cfRule>
  </conditionalFormatting>
  <conditionalFormatting sqref="M5149">
    <cfRule type="containsText" dxfId="2583" priority="2713" operator="containsText" text="Complete">
      <formula>NOT(ISERROR(SEARCH("Complete",M5149)))</formula>
    </cfRule>
  </conditionalFormatting>
  <conditionalFormatting sqref="I5150">
    <cfRule type="cellIs" dxfId="2582" priority="2712" operator="greaterThan">
      <formula>2.35</formula>
    </cfRule>
  </conditionalFormatting>
  <conditionalFormatting sqref="J5150">
    <cfRule type="notContainsBlanks" dxfId="2581" priority="2711">
      <formula>LEN(TRIM(J5150))&gt;0</formula>
    </cfRule>
  </conditionalFormatting>
  <conditionalFormatting sqref="K5150">
    <cfRule type="notContainsBlanks" dxfId="2580" priority="2710">
      <formula>LEN(TRIM(K5150))&gt;0</formula>
    </cfRule>
  </conditionalFormatting>
  <conditionalFormatting sqref="M5150">
    <cfRule type="containsText" dxfId="2579" priority="2709" operator="containsText" text="Complete">
      <formula>NOT(ISERROR(SEARCH("Complete",M5150)))</formula>
    </cfRule>
  </conditionalFormatting>
  <conditionalFormatting sqref="I5151">
    <cfRule type="cellIs" dxfId="2578" priority="2708" operator="greaterThan">
      <formula>2.35</formula>
    </cfRule>
  </conditionalFormatting>
  <conditionalFormatting sqref="J5151">
    <cfRule type="notContainsBlanks" dxfId="2577" priority="2707">
      <formula>LEN(TRIM(J5151))&gt;0</formula>
    </cfRule>
  </conditionalFormatting>
  <conditionalFormatting sqref="K5151">
    <cfRule type="notContainsBlanks" dxfId="2576" priority="2706">
      <formula>LEN(TRIM(K5151))&gt;0</formula>
    </cfRule>
  </conditionalFormatting>
  <conditionalFormatting sqref="M5151">
    <cfRule type="containsText" dxfId="2575" priority="2705" operator="containsText" text="Complete">
      <formula>NOT(ISERROR(SEARCH("Complete",M5151)))</formula>
    </cfRule>
  </conditionalFormatting>
  <conditionalFormatting sqref="I5152">
    <cfRule type="cellIs" dxfId="2574" priority="2704" operator="greaterThan">
      <formula>2.35</formula>
    </cfRule>
  </conditionalFormatting>
  <conditionalFormatting sqref="J5152">
    <cfRule type="notContainsBlanks" dxfId="2573" priority="2703">
      <formula>LEN(TRIM(J5152))&gt;0</formula>
    </cfRule>
  </conditionalFormatting>
  <conditionalFormatting sqref="K5152">
    <cfRule type="notContainsBlanks" dxfId="2572" priority="2702">
      <formula>LEN(TRIM(K5152))&gt;0</formula>
    </cfRule>
  </conditionalFormatting>
  <conditionalFormatting sqref="M5152">
    <cfRule type="containsText" dxfId="2571" priority="2701" operator="containsText" text="Complete">
      <formula>NOT(ISERROR(SEARCH("Complete",M5152)))</formula>
    </cfRule>
  </conditionalFormatting>
  <conditionalFormatting sqref="I5153">
    <cfRule type="cellIs" dxfId="2570" priority="2700" operator="greaterThan">
      <formula>2.35</formula>
    </cfRule>
  </conditionalFormatting>
  <conditionalFormatting sqref="J5153">
    <cfRule type="notContainsBlanks" dxfId="2569" priority="2699">
      <formula>LEN(TRIM(J5153))&gt;0</formula>
    </cfRule>
  </conditionalFormatting>
  <conditionalFormatting sqref="K5153">
    <cfRule type="notContainsBlanks" dxfId="2568" priority="2698">
      <formula>LEN(TRIM(K5153))&gt;0</formula>
    </cfRule>
  </conditionalFormatting>
  <conditionalFormatting sqref="M5153">
    <cfRule type="containsText" dxfId="2567" priority="2697" operator="containsText" text="Complete">
      <formula>NOT(ISERROR(SEARCH("Complete",M5153)))</formula>
    </cfRule>
  </conditionalFormatting>
  <conditionalFormatting sqref="I5154">
    <cfRule type="cellIs" dxfId="2566" priority="2696" operator="greaterThan">
      <formula>2.35</formula>
    </cfRule>
  </conditionalFormatting>
  <conditionalFormatting sqref="J5154">
    <cfRule type="notContainsBlanks" dxfId="2565" priority="2695">
      <formula>LEN(TRIM(J5154))&gt;0</formula>
    </cfRule>
  </conditionalFormatting>
  <conditionalFormatting sqref="K5154">
    <cfRule type="notContainsBlanks" dxfId="2564" priority="2694">
      <formula>LEN(TRIM(K5154))&gt;0</formula>
    </cfRule>
  </conditionalFormatting>
  <conditionalFormatting sqref="M5154">
    <cfRule type="containsText" dxfId="2563" priority="2693" operator="containsText" text="Complete">
      <formula>NOT(ISERROR(SEARCH("Complete",M5154)))</formula>
    </cfRule>
  </conditionalFormatting>
  <conditionalFormatting sqref="I5155">
    <cfRule type="cellIs" dxfId="2562" priority="2688" operator="greaterThan">
      <formula>2.35</formula>
    </cfRule>
  </conditionalFormatting>
  <conditionalFormatting sqref="J5155">
    <cfRule type="notContainsBlanks" dxfId="2561" priority="2687">
      <formula>LEN(TRIM(J5155))&gt;0</formula>
    </cfRule>
  </conditionalFormatting>
  <conditionalFormatting sqref="K5155">
    <cfRule type="notContainsBlanks" dxfId="2560" priority="2686">
      <formula>LEN(TRIM(K5155))&gt;0</formula>
    </cfRule>
  </conditionalFormatting>
  <conditionalFormatting sqref="M5155">
    <cfRule type="containsText" dxfId="2559" priority="2685" operator="containsText" text="Complete">
      <formula>NOT(ISERROR(SEARCH("Complete",M5155)))</formula>
    </cfRule>
  </conditionalFormatting>
  <conditionalFormatting sqref="I5156">
    <cfRule type="cellIs" dxfId="2558" priority="2684" operator="greaterThan">
      <formula>2.35</formula>
    </cfRule>
  </conditionalFormatting>
  <conditionalFormatting sqref="J5156">
    <cfRule type="notContainsBlanks" dxfId="2557" priority="2683">
      <formula>LEN(TRIM(J5156))&gt;0</formula>
    </cfRule>
  </conditionalFormatting>
  <conditionalFormatting sqref="K5156">
    <cfRule type="notContainsBlanks" dxfId="2556" priority="2682">
      <formula>LEN(TRIM(K5156))&gt;0</formula>
    </cfRule>
  </conditionalFormatting>
  <conditionalFormatting sqref="M5156">
    <cfRule type="containsText" dxfId="2555" priority="2681" operator="containsText" text="Complete">
      <formula>NOT(ISERROR(SEARCH("Complete",M5156)))</formula>
    </cfRule>
  </conditionalFormatting>
  <conditionalFormatting sqref="I5157">
    <cfRule type="cellIs" dxfId="2554" priority="2680" operator="greaterThan">
      <formula>2.35</formula>
    </cfRule>
  </conditionalFormatting>
  <conditionalFormatting sqref="J5157">
    <cfRule type="notContainsBlanks" dxfId="2553" priority="2679">
      <formula>LEN(TRIM(J5157))&gt;0</formula>
    </cfRule>
  </conditionalFormatting>
  <conditionalFormatting sqref="K5157">
    <cfRule type="notContainsBlanks" dxfId="2552" priority="2678">
      <formula>LEN(TRIM(K5157))&gt;0</formula>
    </cfRule>
  </conditionalFormatting>
  <conditionalFormatting sqref="M5157">
    <cfRule type="containsText" dxfId="2551" priority="2677" operator="containsText" text="Complete">
      <formula>NOT(ISERROR(SEARCH("Complete",M5157)))</formula>
    </cfRule>
  </conditionalFormatting>
  <conditionalFormatting sqref="I5158">
    <cfRule type="cellIs" dxfId="2550" priority="2676" operator="greaterThan">
      <formula>2.35</formula>
    </cfRule>
  </conditionalFormatting>
  <conditionalFormatting sqref="J5158">
    <cfRule type="notContainsBlanks" dxfId="2549" priority="2675">
      <formula>LEN(TRIM(J5158))&gt;0</formula>
    </cfRule>
  </conditionalFormatting>
  <conditionalFormatting sqref="K5158">
    <cfRule type="notContainsBlanks" dxfId="2548" priority="2674">
      <formula>LEN(TRIM(K5158))&gt;0</formula>
    </cfRule>
  </conditionalFormatting>
  <conditionalFormatting sqref="M5158">
    <cfRule type="containsText" dxfId="2547" priority="2673" operator="containsText" text="Complete">
      <formula>NOT(ISERROR(SEARCH("Complete",M5158)))</formula>
    </cfRule>
  </conditionalFormatting>
  <conditionalFormatting sqref="I5159">
    <cfRule type="cellIs" dxfId="2546" priority="2672" operator="greaterThan">
      <formula>2.35</formula>
    </cfRule>
  </conditionalFormatting>
  <conditionalFormatting sqref="J5159">
    <cfRule type="notContainsBlanks" dxfId="2545" priority="2671">
      <formula>LEN(TRIM(J5159))&gt;0</formula>
    </cfRule>
  </conditionalFormatting>
  <conditionalFormatting sqref="K5159">
    <cfRule type="notContainsBlanks" dxfId="2544" priority="2670">
      <formula>LEN(TRIM(K5159))&gt;0</formula>
    </cfRule>
  </conditionalFormatting>
  <conditionalFormatting sqref="M5159">
    <cfRule type="containsText" dxfId="2543" priority="2669" operator="containsText" text="Complete">
      <formula>NOT(ISERROR(SEARCH("Complete",M5159)))</formula>
    </cfRule>
  </conditionalFormatting>
  <conditionalFormatting sqref="I5160">
    <cfRule type="cellIs" dxfId="2542" priority="2668" operator="greaterThan">
      <formula>2.35</formula>
    </cfRule>
  </conditionalFormatting>
  <conditionalFormatting sqref="J5160">
    <cfRule type="notContainsBlanks" dxfId="2541" priority="2667">
      <formula>LEN(TRIM(J5160))&gt;0</formula>
    </cfRule>
  </conditionalFormatting>
  <conditionalFormatting sqref="K5160">
    <cfRule type="notContainsBlanks" dxfId="2540" priority="2666">
      <formula>LEN(TRIM(K5160))&gt;0</formula>
    </cfRule>
  </conditionalFormatting>
  <conditionalFormatting sqref="M5160">
    <cfRule type="containsText" dxfId="2539" priority="2665" operator="containsText" text="Complete">
      <formula>NOT(ISERROR(SEARCH("Complete",M5160)))</formula>
    </cfRule>
  </conditionalFormatting>
  <conditionalFormatting sqref="I5161">
    <cfRule type="cellIs" dxfId="2538" priority="2664" operator="greaterThan">
      <formula>2.35</formula>
    </cfRule>
  </conditionalFormatting>
  <conditionalFormatting sqref="J5161">
    <cfRule type="notContainsBlanks" dxfId="2537" priority="2663">
      <formula>LEN(TRIM(J5161))&gt;0</formula>
    </cfRule>
  </conditionalFormatting>
  <conditionalFormatting sqref="K5161">
    <cfRule type="notContainsBlanks" dxfId="2536" priority="2662">
      <formula>LEN(TRIM(K5161))&gt;0</formula>
    </cfRule>
  </conditionalFormatting>
  <conditionalFormatting sqref="M5161">
    <cfRule type="containsText" dxfId="2535" priority="2661" operator="containsText" text="Complete">
      <formula>NOT(ISERROR(SEARCH("Complete",M5161)))</formula>
    </cfRule>
  </conditionalFormatting>
  <conditionalFormatting sqref="I5162">
    <cfRule type="cellIs" dxfId="2534" priority="2660" operator="greaterThan">
      <formula>2.35</formula>
    </cfRule>
  </conditionalFormatting>
  <conditionalFormatting sqref="J5162">
    <cfRule type="notContainsBlanks" dxfId="2533" priority="2659">
      <formula>LEN(TRIM(J5162))&gt;0</formula>
    </cfRule>
  </conditionalFormatting>
  <conditionalFormatting sqref="K5162">
    <cfRule type="notContainsBlanks" dxfId="2532" priority="2658">
      <formula>LEN(TRIM(K5162))&gt;0</formula>
    </cfRule>
  </conditionalFormatting>
  <conditionalFormatting sqref="M5162">
    <cfRule type="containsText" dxfId="2531" priority="2657" operator="containsText" text="Complete">
      <formula>NOT(ISERROR(SEARCH("Complete",M5162)))</formula>
    </cfRule>
  </conditionalFormatting>
  <conditionalFormatting sqref="I5163">
    <cfRule type="cellIs" dxfId="2530" priority="2656" operator="greaterThan">
      <formula>2.35</formula>
    </cfRule>
  </conditionalFormatting>
  <conditionalFormatting sqref="J5163">
    <cfRule type="notContainsBlanks" dxfId="2529" priority="2655">
      <formula>LEN(TRIM(J5163))&gt;0</formula>
    </cfRule>
  </conditionalFormatting>
  <conditionalFormatting sqref="K5163">
    <cfRule type="notContainsBlanks" dxfId="2528" priority="2654">
      <formula>LEN(TRIM(K5163))&gt;0</formula>
    </cfRule>
  </conditionalFormatting>
  <conditionalFormatting sqref="M5163">
    <cfRule type="containsText" dxfId="2527" priority="2653" operator="containsText" text="Complete">
      <formula>NOT(ISERROR(SEARCH("Complete",M5163)))</formula>
    </cfRule>
  </conditionalFormatting>
  <conditionalFormatting sqref="I5164">
    <cfRule type="cellIs" dxfId="2526" priority="2652" operator="greaterThan">
      <formula>2.35</formula>
    </cfRule>
  </conditionalFormatting>
  <conditionalFormatting sqref="J5164">
    <cfRule type="notContainsBlanks" dxfId="2525" priority="2651">
      <formula>LEN(TRIM(J5164))&gt;0</formula>
    </cfRule>
  </conditionalFormatting>
  <conditionalFormatting sqref="K5164">
    <cfRule type="notContainsBlanks" dxfId="2524" priority="2650">
      <formula>LEN(TRIM(K5164))&gt;0</formula>
    </cfRule>
  </conditionalFormatting>
  <conditionalFormatting sqref="M5164">
    <cfRule type="containsText" dxfId="2523" priority="2649" operator="containsText" text="Complete">
      <formula>NOT(ISERROR(SEARCH("Complete",M5164)))</formula>
    </cfRule>
  </conditionalFormatting>
  <conditionalFormatting sqref="I5165">
    <cfRule type="cellIs" dxfId="2522" priority="2648" operator="greaterThan">
      <formula>2.35</formula>
    </cfRule>
  </conditionalFormatting>
  <conditionalFormatting sqref="J5165">
    <cfRule type="notContainsBlanks" dxfId="2521" priority="2647">
      <formula>LEN(TRIM(J5165))&gt;0</formula>
    </cfRule>
  </conditionalFormatting>
  <conditionalFormatting sqref="K5165">
    <cfRule type="notContainsBlanks" dxfId="2520" priority="2646">
      <formula>LEN(TRIM(K5165))&gt;0</formula>
    </cfRule>
  </conditionalFormatting>
  <conditionalFormatting sqref="M5165">
    <cfRule type="containsText" dxfId="2519" priority="2645" operator="containsText" text="Complete">
      <formula>NOT(ISERROR(SEARCH("Complete",M5165)))</formula>
    </cfRule>
  </conditionalFormatting>
  <conditionalFormatting sqref="I5166">
    <cfRule type="cellIs" dxfId="2518" priority="2644" operator="greaterThan">
      <formula>2.35</formula>
    </cfRule>
  </conditionalFormatting>
  <conditionalFormatting sqref="J5166">
    <cfRule type="notContainsBlanks" dxfId="2517" priority="2643">
      <formula>LEN(TRIM(J5166))&gt;0</formula>
    </cfRule>
  </conditionalFormatting>
  <conditionalFormatting sqref="K5166">
    <cfRule type="notContainsBlanks" dxfId="2516" priority="2642">
      <formula>LEN(TRIM(K5166))&gt;0</formula>
    </cfRule>
  </conditionalFormatting>
  <conditionalFormatting sqref="M5166">
    <cfRule type="containsText" dxfId="2515" priority="2641" operator="containsText" text="Complete">
      <formula>NOT(ISERROR(SEARCH("Complete",M5166)))</formula>
    </cfRule>
  </conditionalFormatting>
  <conditionalFormatting sqref="I5167">
    <cfRule type="cellIs" dxfId="2514" priority="2640" operator="greaterThan">
      <formula>2.35</formula>
    </cfRule>
  </conditionalFormatting>
  <conditionalFormatting sqref="J5167">
    <cfRule type="notContainsBlanks" dxfId="2513" priority="2639">
      <formula>LEN(TRIM(J5167))&gt;0</formula>
    </cfRule>
  </conditionalFormatting>
  <conditionalFormatting sqref="K5167">
    <cfRule type="notContainsBlanks" dxfId="2512" priority="2638">
      <formula>LEN(TRIM(K5167))&gt;0</formula>
    </cfRule>
  </conditionalFormatting>
  <conditionalFormatting sqref="M5167">
    <cfRule type="containsText" dxfId="2511" priority="2637" operator="containsText" text="Complete">
      <formula>NOT(ISERROR(SEARCH("Complete",M5167)))</formula>
    </cfRule>
  </conditionalFormatting>
  <conditionalFormatting sqref="I5168">
    <cfRule type="cellIs" dxfId="2510" priority="2636" operator="greaterThan">
      <formula>2.35</formula>
    </cfRule>
  </conditionalFormatting>
  <conditionalFormatting sqref="J5168">
    <cfRule type="notContainsBlanks" dxfId="2509" priority="2635">
      <formula>LEN(TRIM(J5168))&gt;0</formula>
    </cfRule>
  </conditionalFormatting>
  <conditionalFormatting sqref="K5168">
    <cfRule type="notContainsBlanks" dxfId="2508" priority="2634">
      <formula>LEN(TRIM(K5168))&gt;0</formula>
    </cfRule>
  </conditionalFormatting>
  <conditionalFormatting sqref="M5168">
    <cfRule type="containsText" dxfId="2507" priority="2633" operator="containsText" text="Complete">
      <formula>NOT(ISERROR(SEARCH("Complete",M5168)))</formula>
    </cfRule>
  </conditionalFormatting>
  <conditionalFormatting sqref="I5169">
    <cfRule type="cellIs" dxfId="2506" priority="2632" operator="greaterThan">
      <formula>2.35</formula>
    </cfRule>
  </conditionalFormatting>
  <conditionalFormatting sqref="J5169">
    <cfRule type="notContainsBlanks" dxfId="2505" priority="2631">
      <formula>LEN(TRIM(J5169))&gt;0</formula>
    </cfRule>
  </conditionalFormatting>
  <conditionalFormatting sqref="K5169">
    <cfRule type="notContainsBlanks" dxfId="2504" priority="2630">
      <formula>LEN(TRIM(K5169))&gt;0</formula>
    </cfRule>
  </conditionalFormatting>
  <conditionalFormatting sqref="M5169">
    <cfRule type="containsText" dxfId="2503" priority="2629" operator="containsText" text="Complete">
      <formula>NOT(ISERROR(SEARCH("Complete",M5169)))</formula>
    </cfRule>
  </conditionalFormatting>
  <conditionalFormatting sqref="I5170">
    <cfRule type="cellIs" dxfId="2502" priority="2628" operator="greaterThan">
      <formula>2.35</formula>
    </cfRule>
  </conditionalFormatting>
  <conditionalFormatting sqref="J5170">
    <cfRule type="notContainsBlanks" dxfId="2501" priority="2627">
      <formula>LEN(TRIM(J5170))&gt;0</formula>
    </cfRule>
  </conditionalFormatting>
  <conditionalFormatting sqref="K5170">
    <cfRule type="notContainsBlanks" dxfId="2500" priority="2626">
      <formula>LEN(TRIM(K5170))&gt;0</formula>
    </cfRule>
  </conditionalFormatting>
  <conditionalFormatting sqref="M5170">
    <cfRule type="containsText" dxfId="2499" priority="2625" operator="containsText" text="Complete">
      <formula>NOT(ISERROR(SEARCH("Complete",M5170)))</formula>
    </cfRule>
  </conditionalFormatting>
  <conditionalFormatting sqref="I5171">
    <cfRule type="cellIs" dxfId="2498" priority="2624" operator="greaterThan">
      <formula>2.35</formula>
    </cfRule>
  </conditionalFormatting>
  <conditionalFormatting sqref="J5171">
    <cfRule type="notContainsBlanks" dxfId="2497" priority="2623">
      <formula>LEN(TRIM(J5171))&gt;0</formula>
    </cfRule>
  </conditionalFormatting>
  <conditionalFormatting sqref="K5171">
    <cfRule type="notContainsBlanks" dxfId="2496" priority="2622">
      <formula>LEN(TRIM(K5171))&gt;0</formula>
    </cfRule>
  </conditionalFormatting>
  <conditionalFormatting sqref="M5171">
    <cfRule type="containsText" dxfId="2495" priority="2621" operator="containsText" text="Complete">
      <formula>NOT(ISERROR(SEARCH("Complete",M5171)))</formula>
    </cfRule>
  </conditionalFormatting>
  <conditionalFormatting sqref="I5172">
    <cfRule type="cellIs" dxfId="2494" priority="2620" operator="greaterThan">
      <formula>2.35</formula>
    </cfRule>
  </conditionalFormatting>
  <conditionalFormatting sqref="J5172">
    <cfRule type="notContainsBlanks" dxfId="2493" priority="2619">
      <formula>LEN(TRIM(J5172))&gt;0</formula>
    </cfRule>
  </conditionalFormatting>
  <conditionalFormatting sqref="K5172">
    <cfRule type="notContainsBlanks" dxfId="2492" priority="2618">
      <formula>LEN(TRIM(K5172))&gt;0</formula>
    </cfRule>
  </conditionalFormatting>
  <conditionalFormatting sqref="M5172">
    <cfRule type="containsText" dxfId="2491" priority="2617" operator="containsText" text="Complete">
      <formula>NOT(ISERROR(SEARCH("Complete",M5172)))</formula>
    </cfRule>
  </conditionalFormatting>
  <conditionalFormatting sqref="I5173">
    <cfRule type="cellIs" dxfId="2490" priority="2616" operator="greaterThan">
      <formula>2.35</formula>
    </cfRule>
  </conditionalFormatting>
  <conditionalFormatting sqref="J5173">
    <cfRule type="notContainsBlanks" dxfId="2489" priority="2615">
      <formula>LEN(TRIM(J5173))&gt;0</formula>
    </cfRule>
  </conditionalFormatting>
  <conditionalFormatting sqref="K5173">
    <cfRule type="notContainsBlanks" dxfId="2488" priority="2614">
      <formula>LEN(TRIM(K5173))&gt;0</formula>
    </cfRule>
  </conditionalFormatting>
  <conditionalFormatting sqref="M5173">
    <cfRule type="containsText" dxfId="2487" priority="2613" operator="containsText" text="Complete">
      <formula>NOT(ISERROR(SEARCH("Complete",M5173)))</formula>
    </cfRule>
  </conditionalFormatting>
  <conditionalFormatting sqref="I5174">
    <cfRule type="cellIs" dxfId="2486" priority="2612" operator="greaterThan">
      <formula>2.35</formula>
    </cfRule>
  </conditionalFormatting>
  <conditionalFormatting sqref="J5174">
    <cfRule type="notContainsBlanks" dxfId="2485" priority="2611">
      <formula>LEN(TRIM(J5174))&gt;0</formula>
    </cfRule>
  </conditionalFormatting>
  <conditionalFormatting sqref="K5174">
    <cfRule type="notContainsBlanks" dxfId="2484" priority="2610">
      <formula>LEN(TRIM(K5174))&gt;0</formula>
    </cfRule>
  </conditionalFormatting>
  <conditionalFormatting sqref="M5174">
    <cfRule type="containsText" dxfId="2483" priority="2609" operator="containsText" text="Complete">
      <formula>NOT(ISERROR(SEARCH("Complete",M5174)))</formula>
    </cfRule>
  </conditionalFormatting>
  <conditionalFormatting sqref="I5175">
    <cfRule type="cellIs" dxfId="2482" priority="2608" operator="greaterThan">
      <formula>2.35</formula>
    </cfRule>
  </conditionalFormatting>
  <conditionalFormatting sqref="J5175">
    <cfRule type="notContainsBlanks" dxfId="2481" priority="2607">
      <formula>LEN(TRIM(J5175))&gt;0</formula>
    </cfRule>
  </conditionalFormatting>
  <conditionalFormatting sqref="K5175">
    <cfRule type="notContainsBlanks" dxfId="2480" priority="2606">
      <formula>LEN(TRIM(K5175))&gt;0</formula>
    </cfRule>
  </conditionalFormatting>
  <conditionalFormatting sqref="M5175">
    <cfRule type="containsText" dxfId="2479" priority="2605" operator="containsText" text="Complete">
      <formula>NOT(ISERROR(SEARCH("Complete",M5175)))</formula>
    </cfRule>
  </conditionalFormatting>
  <conditionalFormatting sqref="I5176">
    <cfRule type="cellIs" dxfId="2478" priority="2604" operator="greaterThan">
      <formula>2.35</formula>
    </cfRule>
  </conditionalFormatting>
  <conditionalFormatting sqref="J5176">
    <cfRule type="notContainsBlanks" dxfId="2477" priority="2603">
      <formula>LEN(TRIM(J5176))&gt;0</formula>
    </cfRule>
  </conditionalFormatting>
  <conditionalFormatting sqref="K5176">
    <cfRule type="notContainsBlanks" dxfId="2476" priority="2602">
      <formula>LEN(TRIM(K5176))&gt;0</formula>
    </cfRule>
  </conditionalFormatting>
  <conditionalFormatting sqref="M5176">
    <cfRule type="containsText" dxfId="2475" priority="2601" operator="containsText" text="Complete">
      <formula>NOT(ISERROR(SEARCH("Complete",M5176)))</formula>
    </cfRule>
  </conditionalFormatting>
  <conditionalFormatting sqref="I5177">
    <cfRule type="cellIs" dxfId="2474" priority="2600" operator="greaterThan">
      <formula>2.35</formula>
    </cfRule>
  </conditionalFormatting>
  <conditionalFormatting sqref="J5177">
    <cfRule type="notContainsBlanks" dxfId="2473" priority="2599">
      <formula>LEN(TRIM(J5177))&gt;0</formula>
    </cfRule>
  </conditionalFormatting>
  <conditionalFormatting sqref="K5177">
    <cfRule type="notContainsBlanks" dxfId="2472" priority="2598">
      <formula>LEN(TRIM(K5177))&gt;0</formula>
    </cfRule>
  </conditionalFormatting>
  <conditionalFormatting sqref="M5177">
    <cfRule type="containsText" dxfId="2471" priority="2597" operator="containsText" text="Complete">
      <formula>NOT(ISERROR(SEARCH("Complete",M5177)))</formula>
    </cfRule>
  </conditionalFormatting>
  <conditionalFormatting sqref="I5178">
    <cfRule type="cellIs" dxfId="2470" priority="2596" operator="greaterThan">
      <formula>2.35</formula>
    </cfRule>
  </conditionalFormatting>
  <conditionalFormatting sqref="J5178">
    <cfRule type="notContainsBlanks" dxfId="2469" priority="2595">
      <formula>LEN(TRIM(J5178))&gt;0</formula>
    </cfRule>
  </conditionalFormatting>
  <conditionalFormatting sqref="K5178">
    <cfRule type="notContainsBlanks" dxfId="2468" priority="2594">
      <formula>LEN(TRIM(K5178))&gt;0</formula>
    </cfRule>
  </conditionalFormatting>
  <conditionalFormatting sqref="M5178">
    <cfRule type="containsText" dxfId="2467" priority="2593" operator="containsText" text="Complete">
      <formula>NOT(ISERROR(SEARCH("Complete",M5178)))</formula>
    </cfRule>
  </conditionalFormatting>
  <conditionalFormatting sqref="I5179">
    <cfRule type="cellIs" dxfId="2466" priority="2592" operator="greaterThan">
      <formula>2.35</formula>
    </cfRule>
  </conditionalFormatting>
  <conditionalFormatting sqref="J5179">
    <cfRule type="notContainsBlanks" dxfId="2465" priority="2591">
      <formula>LEN(TRIM(J5179))&gt;0</formula>
    </cfRule>
  </conditionalFormatting>
  <conditionalFormatting sqref="K5179">
    <cfRule type="notContainsBlanks" dxfId="2464" priority="2590">
      <formula>LEN(TRIM(K5179))&gt;0</formula>
    </cfRule>
  </conditionalFormatting>
  <conditionalFormatting sqref="M5179">
    <cfRule type="containsText" dxfId="2463" priority="2589" operator="containsText" text="Complete">
      <formula>NOT(ISERROR(SEARCH("Complete",M5179)))</formula>
    </cfRule>
  </conditionalFormatting>
  <conditionalFormatting sqref="I5180">
    <cfRule type="cellIs" dxfId="2462" priority="2588" operator="greaterThan">
      <formula>2.35</formula>
    </cfRule>
  </conditionalFormatting>
  <conditionalFormatting sqref="J5180">
    <cfRule type="notContainsBlanks" dxfId="2461" priority="2587">
      <formula>LEN(TRIM(J5180))&gt;0</formula>
    </cfRule>
  </conditionalFormatting>
  <conditionalFormatting sqref="K5180">
    <cfRule type="notContainsBlanks" dxfId="2460" priority="2586">
      <formula>LEN(TRIM(K5180))&gt;0</formula>
    </cfRule>
  </conditionalFormatting>
  <conditionalFormatting sqref="M5180">
    <cfRule type="containsText" dxfId="2459" priority="2585" operator="containsText" text="Complete">
      <formula>NOT(ISERROR(SEARCH("Complete",M5180)))</formula>
    </cfRule>
  </conditionalFormatting>
  <conditionalFormatting sqref="I5181">
    <cfRule type="cellIs" dxfId="2458" priority="2584" operator="greaterThan">
      <formula>2.35</formula>
    </cfRule>
  </conditionalFormatting>
  <conditionalFormatting sqref="J5181">
    <cfRule type="notContainsBlanks" dxfId="2457" priority="2583">
      <formula>LEN(TRIM(J5181))&gt;0</formula>
    </cfRule>
  </conditionalFormatting>
  <conditionalFormatting sqref="K5181">
    <cfRule type="notContainsBlanks" dxfId="2456" priority="2582">
      <formula>LEN(TRIM(K5181))&gt;0</formula>
    </cfRule>
  </conditionalFormatting>
  <conditionalFormatting sqref="M5181">
    <cfRule type="containsText" dxfId="2455" priority="2581" operator="containsText" text="Complete">
      <formula>NOT(ISERROR(SEARCH("Complete",M5181)))</formula>
    </cfRule>
  </conditionalFormatting>
  <conditionalFormatting sqref="I5182">
    <cfRule type="cellIs" dxfId="2454" priority="2580" operator="greaterThan">
      <formula>2.35</formula>
    </cfRule>
  </conditionalFormatting>
  <conditionalFormatting sqref="J5182">
    <cfRule type="notContainsBlanks" dxfId="2453" priority="2579">
      <formula>LEN(TRIM(J5182))&gt;0</formula>
    </cfRule>
  </conditionalFormatting>
  <conditionalFormatting sqref="K5182">
    <cfRule type="notContainsBlanks" dxfId="2452" priority="2578">
      <formula>LEN(TRIM(K5182))&gt;0</formula>
    </cfRule>
  </conditionalFormatting>
  <conditionalFormatting sqref="M5182">
    <cfRule type="containsText" dxfId="2451" priority="2577" operator="containsText" text="Complete">
      <formula>NOT(ISERROR(SEARCH("Complete",M5182)))</formula>
    </cfRule>
  </conditionalFormatting>
  <conditionalFormatting sqref="I5183">
    <cfRule type="cellIs" dxfId="2450" priority="2576" operator="greaterThan">
      <formula>2.35</formula>
    </cfRule>
  </conditionalFormatting>
  <conditionalFormatting sqref="J5183">
    <cfRule type="notContainsBlanks" dxfId="2449" priority="2575">
      <formula>LEN(TRIM(J5183))&gt;0</formula>
    </cfRule>
  </conditionalFormatting>
  <conditionalFormatting sqref="K5183">
    <cfRule type="notContainsBlanks" dxfId="2448" priority="2574">
      <formula>LEN(TRIM(K5183))&gt;0</formula>
    </cfRule>
  </conditionalFormatting>
  <conditionalFormatting sqref="M5183">
    <cfRule type="containsText" dxfId="2447" priority="2573" operator="containsText" text="Complete">
      <formula>NOT(ISERROR(SEARCH("Complete",M5183)))</formula>
    </cfRule>
  </conditionalFormatting>
  <conditionalFormatting sqref="I5184">
    <cfRule type="cellIs" dxfId="2446" priority="2572" operator="greaterThan">
      <formula>2.35</formula>
    </cfRule>
  </conditionalFormatting>
  <conditionalFormatting sqref="J5184">
    <cfRule type="notContainsBlanks" dxfId="2445" priority="2571">
      <formula>LEN(TRIM(J5184))&gt;0</formula>
    </cfRule>
  </conditionalFormatting>
  <conditionalFormatting sqref="K5184">
    <cfRule type="notContainsBlanks" dxfId="2444" priority="2570">
      <formula>LEN(TRIM(K5184))&gt;0</formula>
    </cfRule>
  </conditionalFormatting>
  <conditionalFormatting sqref="M5184">
    <cfRule type="containsText" dxfId="2443" priority="2569" operator="containsText" text="Complete">
      <formula>NOT(ISERROR(SEARCH("Complete",M5184)))</formula>
    </cfRule>
  </conditionalFormatting>
  <conditionalFormatting sqref="I5185">
    <cfRule type="cellIs" dxfId="2442" priority="2568" operator="greaterThan">
      <formula>2.35</formula>
    </cfRule>
  </conditionalFormatting>
  <conditionalFormatting sqref="J5185">
    <cfRule type="notContainsBlanks" dxfId="2441" priority="2567">
      <formula>LEN(TRIM(J5185))&gt;0</formula>
    </cfRule>
  </conditionalFormatting>
  <conditionalFormatting sqref="K5185">
    <cfRule type="notContainsBlanks" dxfId="2440" priority="2566">
      <formula>LEN(TRIM(K5185))&gt;0</formula>
    </cfRule>
  </conditionalFormatting>
  <conditionalFormatting sqref="M5185">
    <cfRule type="containsText" dxfId="2439" priority="2565" operator="containsText" text="Complete">
      <formula>NOT(ISERROR(SEARCH("Complete",M5185)))</formula>
    </cfRule>
  </conditionalFormatting>
  <conditionalFormatting sqref="I5186">
    <cfRule type="cellIs" dxfId="2438" priority="2564" operator="greaterThan">
      <formula>2.35</formula>
    </cfRule>
  </conditionalFormatting>
  <conditionalFormatting sqref="J5186">
    <cfRule type="notContainsBlanks" dxfId="2437" priority="2563">
      <formula>LEN(TRIM(J5186))&gt;0</formula>
    </cfRule>
  </conditionalFormatting>
  <conditionalFormatting sqref="K5186">
    <cfRule type="notContainsBlanks" dxfId="2436" priority="2562">
      <formula>LEN(TRIM(K5186))&gt;0</formula>
    </cfRule>
  </conditionalFormatting>
  <conditionalFormatting sqref="M5186">
    <cfRule type="containsText" dxfId="2435" priority="2561" operator="containsText" text="Complete">
      <formula>NOT(ISERROR(SEARCH("Complete",M5186)))</formula>
    </cfRule>
  </conditionalFormatting>
  <conditionalFormatting sqref="I5187">
    <cfRule type="cellIs" dxfId="2434" priority="2560" operator="greaterThan">
      <formula>2.35</formula>
    </cfRule>
  </conditionalFormatting>
  <conditionalFormatting sqref="J5187">
    <cfRule type="notContainsBlanks" dxfId="2433" priority="2559">
      <formula>LEN(TRIM(J5187))&gt;0</formula>
    </cfRule>
  </conditionalFormatting>
  <conditionalFormatting sqref="K5187">
    <cfRule type="notContainsBlanks" dxfId="2432" priority="2558">
      <formula>LEN(TRIM(K5187))&gt;0</formula>
    </cfRule>
  </conditionalFormatting>
  <conditionalFormatting sqref="M5187">
    <cfRule type="containsText" dxfId="2431" priority="2557" operator="containsText" text="Complete">
      <formula>NOT(ISERROR(SEARCH("Complete",M5187)))</formula>
    </cfRule>
  </conditionalFormatting>
  <conditionalFormatting sqref="I5188">
    <cfRule type="cellIs" dxfId="2430" priority="2556" operator="greaterThan">
      <formula>2.35</formula>
    </cfRule>
  </conditionalFormatting>
  <conditionalFormatting sqref="J5188">
    <cfRule type="notContainsBlanks" dxfId="2429" priority="2555">
      <formula>LEN(TRIM(J5188))&gt;0</formula>
    </cfRule>
  </conditionalFormatting>
  <conditionalFormatting sqref="K5188">
    <cfRule type="notContainsBlanks" dxfId="2428" priority="2554">
      <formula>LEN(TRIM(K5188))&gt;0</formula>
    </cfRule>
  </conditionalFormatting>
  <conditionalFormatting sqref="M5188">
    <cfRule type="containsText" dxfId="2427" priority="2553" operator="containsText" text="Complete">
      <formula>NOT(ISERROR(SEARCH("Complete",M5188)))</formula>
    </cfRule>
  </conditionalFormatting>
  <conditionalFormatting sqref="I5189">
    <cfRule type="cellIs" dxfId="2426" priority="2552" operator="greaterThan">
      <formula>2.35</formula>
    </cfRule>
  </conditionalFormatting>
  <conditionalFormatting sqref="J5189">
    <cfRule type="notContainsBlanks" dxfId="2425" priority="2551">
      <formula>LEN(TRIM(J5189))&gt;0</formula>
    </cfRule>
  </conditionalFormatting>
  <conditionalFormatting sqref="K5189">
    <cfRule type="notContainsBlanks" dxfId="2424" priority="2550">
      <formula>LEN(TRIM(K5189))&gt;0</formula>
    </cfRule>
  </conditionalFormatting>
  <conditionalFormatting sqref="M5189">
    <cfRule type="containsText" dxfId="2423" priority="2549" operator="containsText" text="Complete">
      <formula>NOT(ISERROR(SEARCH("Complete",M5189)))</formula>
    </cfRule>
  </conditionalFormatting>
  <conditionalFormatting sqref="I5190">
    <cfRule type="cellIs" dxfId="2422" priority="2548" operator="greaterThan">
      <formula>2.35</formula>
    </cfRule>
  </conditionalFormatting>
  <conditionalFormatting sqref="J5190">
    <cfRule type="notContainsBlanks" dxfId="2421" priority="2547">
      <formula>LEN(TRIM(J5190))&gt;0</formula>
    </cfRule>
  </conditionalFormatting>
  <conditionalFormatting sqref="K5190">
    <cfRule type="notContainsBlanks" dxfId="2420" priority="2546">
      <formula>LEN(TRIM(K5190))&gt;0</formula>
    </cfRule>
  </conditionalFormatting>
  <conditionalFormatting sqref="M5190">
    <cfRule type="containsText" dxfId="2419" priority="2545" operator="containsText" text="Complete">
      <formula>NOT(ISERROR(SEARCH("Complete",M5190)))</formula>
    </cfRule>
  </conditionalFormatting>
  <conditionalFormatting sqref="I5191">
    <cfRule type="cellIs" dxfId="2418" priority="2544" operator="greaterThan">
      <formula>2.35</formula>
    </cfRule>
  </conditionalFormatting>
  <conditionalFormatting sqref="J5191">
    <cfRule type="notContainsBlanks" dxfId="2417" priority="2543">
      <formula>LEN(TRIM(J5191))&gt;0</formula>
    </cfRule>
  </conditionalFormatting>
  <conditionalFormatting sqref="K5191">
    <cfRule type="notContainsBlanks" dxfId="2416" priority="2542">
      <formula>LEN(TRIM(K5191))&gt;0</formula>
    </cfRule>
  </conditionalFormatting>
  <conditionalFormatting sqref="M5191">
    <cfRule type="containsText" dxfId="2415" priority="2541" operator="containsText" text="Complete">
      <formula>NOT(ISERROR(SEARCH("Complete",M5191)))</formula>
    </cfRule>
  </conditionalFormatting>
  <conditionalFormatting sqref="I5192">
    <cfRule type="cellIs" dxfId="2414" priority="2540" operator="greaterThan">
      <formula>2.35</formula>
    </cfRule>
  </conditionalFormatting>
  <conditionalFormatting sqref="J5192">
    <cfRule type="notContainsBlanks" dxfId="2413" priority="2539">
      <formula>LEN(TRIM(J5192))&gt;0</formula>
    </cfRule>
  </conditionalFormatting>
  <conditionalFormatting sqref="K5192">
    <cfRule type="notContainsBlanks" dxfId="2412" priority="2538">
      <formula>LEN(TRIM(K5192))&gt;0</formula>
    </cfRule>
  </conditionalFormatting>
  <conditionalFormatting sqref="M5192">
    <cfRule type="containsText" dxfId="2411" priority="2537" operator="containsText" text="Complete">
      <formula>NOT(ISERROR(SEARCH("Complete",M5192)))</formula>
    </cfRule>
  </conditionalFormatting>
  <conditionalFormatting sqref="I5193">
    <cfRule type="cellIs" dxfId="2410" priority="2536" operator="greaterThan">
      <formula>2.35</formula>
    </cfRule>
  </conditionalFormatting>
  <conditionalFormatting sqref="J5193">
    <cfRule type="notContainsBlanks" dxfId="2409" priority="2535">
      <formula>LEN(TRIM(J5193))&gt;0</formula>
    </cfRule>
  </conditionalFormatting>
  <conditionalFormatting sqref="K5193">
    <cfRule type="notContainsBlanks" dxfId="2408" priority="2534">
      <formula>LEN(TRIM(K5193))&gt;0</formula>
    </cfRule>
  </conditionalFormatting>
  <conditionalFormatting sqref="M5193">
    <cfRule type="containsText" dxfId="2407" priority="2533" operator="containsText" text="Complete">
      <formula>NOT(ISERROR(SEARCH("Complete",M5193)))</formula>
    </cfRule>
  </conditionalFormatting>
  <conditionalFormatting sqref="I5194">
    <cfRule type="cellIs" dxfId="2406" priority="2532" operator="greaterThan">
      <formula>2.35</formula>
    </cfRule>
  </conditionalFormatting>
  <conditionalFormatting sqref="J5194">
    <cfRule type="notContainsBlanks" dxfId="2405" priority="2531">
      <formula>LEN(TRIM(J5194))&gt;0</formula>
    </cfRule>
  </conditionalFormatting>
  <conditionalFormatting sqref="K5194">
    <cfRule type="notContainsBlanks" dxfId="2404" priority="2530">
      <formula>LEN(TRIM(K5194))&gt;0</formula>
    </cfRule>
  </conditionalFormatting>
  <conditionalFormatting sqref="M5194">
    <cfRule type="containsText" dxfId="2403" priority="2529" operator="containsText" text="Complete">
      <formula>NOT(ISERROR(SEARCH("Complete",M5194)))</formula>
    </cfRule>
  </conditionalFormatting>
  <conditionalFormatting sqref="I5195">
    <cfRule type="cellIs" dxfId="2402" priority="2528" operator="greaterThan">
      <formula>2.35</formula>
    </cfRule>
  </conditionalFormatting>
  <conditionalFormatting sqref="J5195">
    <cfRule type="notContainsBlanks" dxfId="2401" priority="2527">
      <formula>LEN(TRIM(J5195))&gt;0</formula>
    </cfRule>
  </conditionalFormatting>
  <conditionalFormatting sqref="K5195">
    <cfRule type="notContainsBlanks" dxfId="2400" priority="2526">
      <formula>LEN(TRIM(K5195))&gt;0</formula>
    </cfRule>
  </conditionalFormatting>
  <conditionalFormatting sqref="M5195">
    <cfRule type="containsText" dxfId="2399" priority="2525" operator="containsText" text="Complete">
      <formula>NOT(ISERROR(SEARCH("Complete",M5195)))</formula>
    </cfRule>
  </conditionalFormatting>
  <conditionalFormatting sqref="I5196">
    <cfRule type="cellIs" dxfId="2398" priority="2524" operator="greaterThan">
      <formula>2.35</formula>
    </cfRule>
  </conditionalFormatting>
  <conditionalFormatting sqref="J5196">
    <cfRule type="notContainsBlanks" dxfId="2397" priority="2523">
      <formula>LEN(TRIM(J5196))&gt;0</formula>
    </cfRule>
  </conditionalFormatting>
  <conditionalFormatting sqref="K5196">
    <cfRule type="notContainsBlanks" dxfId="2396" priority="2522">
      <formula>LEN(TRIM(K5196))&gt;0</formula>
    </cfRule>
  </conditionalFormatting>
  <conditionalFormatting sqref="M5196">
    <cfRule type="containsText" dxfId="2395" priority="2521" operator="containsText" text="Complete">
      <formula>NOT(ISERROR(SEARCH("Complete",M5196)))</formula>
    </cfRule>
  </conditionalFormatting>
  <conditionalFormatting sqref="I5197">
    <cfRule type="cellIs" dxfId="2394" priority="2520" operator="greaterThan">
      <formula>2.35</formula>
    </cfRule>
  </conditionalFormatting>
  <conditionalFormatting sqref="J5197">
    <cfRule type="notContainsBlanks" dxfId="2393" priority="2519">
      <formula>LEN(TRIM(J5197))&gt;0</formula>
    </cfRule>
  </conditionalFormatting>
  <conditionalFormatting sqref="K5197">
    <cfRule type="notContainsBlanks" dxfId="2392" priority="2518">
      <formula>LEN(TRIM(K5197))&gt;0</formula>
    </cfRule>
  </conditionalFormatting>
  <conditionalFormatting sqref="M5197">
    <cfRule type="containsText" dxfId="2391" priority="2517" operator="containsText" text="Complete">
      <formula>NOT(ISERROR(SEARCH("Complete",M5197)))</formula>
    </cfRule>
  </conditionalFormatting>
  <conditionalFormatting sqref="I5198">
    <cfRule type="cellIs" dxfId="2390" priority="2516" operator="greaterThan">
      <formula>2.35</formula>
    </cfRule>
  </conditionalFormatting>
  <conditionalFormatting sqref="J5198">
    <cfRule type="notContainsBlanks" dxfId="2389" priority="2515">
      <formula>LEN(TRIM(J5198))&gt;0</formula>
    </cfRule>
  </conditionalFormatting>
  <conditionalFormatting sqref="K5198">
    <cfRule type="notContainsBlanks" dxfId="2388" priority="2514">
      <formula>LEN(TRIM(K5198))&gt;0</formula>
    </cfRule>
  </conditionalFormatting>
  <conditionalFormatting sqref="M5198">
    <cfRule type="containsText" dxfId="2387" priority="2513" operator="containsText" text="Complete">
      <formula>NOT(ISERROR(SEARCH("Complete",M5198)))</formula>
    </cfRule>
  </conditionalFormatting>
  <conditionalFormatting sqref="I5199">
    <cfRule type="cellIs" dxfId="2386" priority="2512" operator="greaterThan">
      <formula>2.35</formula>
    </cfRule>
  </conditionalFormatting>
  <conditionalFormatting sqref="J5199">
    <cfRule type="notContainsBlanks" dxfId="2385" priority="2511">
      <formula>LEN(TRIM(J5199))&gt;0</formula>
    </cfRule>
  </conditionalFormatting>
  <conditionalFormatting sqref="K5199">
    <cfRule type="notContainsBlanks" dxfId="2384" priority="2510">
      <formula>LEN(TRIM(K5199))&gt;0</formula>
    </cfRule>
  </conditionalFormatting>
  <conditionalFormatting sqref="M5199">
    <cfRule type="containsText" dxfId="2383" priority="2509" operator="containsText" text="Complete">
      <formula>NOT(ISERROR(SEARCH("Complete",M5199)))</formula>
    </cfRule>
  </conditionalFormatting>
  <conditionalFormatting sqref="I5200">
    <cfRule type="cellIs" dxfId="2382" priority="2508" operator="greaterThan">
      <formula>2.35</formula>
    </cfRule>
  </conditionalFormatting>
  <conditionalFormatting sqref="J5200">
    <cfRule type="notContainsBlanks" dxfId="2381" priority="2507">
      <formula>LEN(TRIM(J5200))&gt;0</formula>
    </cfRule>
  </conditionalFormatting>
  <conditionalFormatting sqref="K5200">
    <cfRule type="notContainsBlanks" dxfId="2380" priority="2506">
      <formula>LEN(TRIM(K5200))&gt;0</formula>
    </cfRule>
  </conditionalFormatting>
  <conditionalFormatting sqref="M5200">
    <cfRule type="containsText" dxfId="2379" priority="2505" operator="containsText" text="Complete">
      <formula>NOT(ISERROR(SEARCH("Complete",M5200)))</formula>
    </cfRule>
  </conditionalFormatting>
  <conditionalFormatting sqref="I5201">
    <cfRule type="cellIs" dxfId="2378" priority="2504" operator="greaterThan">
      <formula>2.35</formula>
    </cfRule>
  </conditionalFormatting>
  <conditionalFormatting sqref="J5201">
    <cfRule type="notContainsBlanks" dxfId="2377" priority="2503">
      <formula>LEN(TRIM(J5201))&gt;0</formula>
    </cfRule>
  </conditionalFormatting>
  <conditionalFormatting sqref="K5201">
    <cfRule type="notContainsBlanks" dxfId="2376" priority="2502">
      <formula>LEN(TRIM(K5201))&gt;0</formula>
    </cfRule>
  </conditionalFormatting>
  <conditionalFormatting sqref="M5201">
    <cfRule type="containsText" dxfId="2375" priority="2501" operator="containsText" text="Complete">
      <formula>NOT(ISERROR(SEARCH("Complete",M5201)))</formula>
    </cfRule>
  </conditionalFormatting>
  <conditionalFormatting sqref="I5202">
    <cfRule type="cellIs" dxfId="2374" priority="2500" operator="greaterThan">
      <formula>2.35</formula>
    </cfRule>
  </conditionalFormatting>
  <conditionalFormatting sqref="J5202">
    <cfRule type="notContainsBlanks" dxfId="2373" priority="2499">
      <formula>LEN(TRIM(J5202))&gt;0</formula>
    </cfRule>
  </conditionalFormatting>
  <conditionalFormatting sqref="K5202">
    <cfRule type="notContainsBlanks" dxfId="2372" priority="2498">
      <formula>LEN(TRIM(K5202))&gt;0</formula>
    </cfRule>
  </conditionalFormatting>
  <conditionalFormatting sqref="M5202">
    <cfRule type="containsText" dxfId="2371" priority="2497" operator="containsText" text="Complete">
      <formula>NOT(ISERROR(SEARCH("Complete",M5202)))</formula>
    </cfRule>
  </conditionalFormatting>
  <conditionalFormatting sqref="I5203">
    <cfRule type="cellIs" dxfId="2370" priority="2496" operator="greaterThan">
      <formula>2.35</formula>
    </cfRule>
  </conditionalFormatting>
  <conditionalFormatting sqref="J5203">
    <cfRule type="notContainsBlanks" dxfId="2369" priority="2495">
      <formula>LEN(TRIM(J5203))&gt;0</formula>
    </cfRule>
  </conditionalFormatting>
  <conditionalFormatting sqref="K5203">
    <cfRule type="notContainsBlanks" dxfId="2368" priority="2494">
      <formula>LEN(TRIM(K5203))&gt;0</formula>
    </cfRule>
  </conditionalFormatting>
  <conditionalFormatting sqref="M5203">
    <cfRule type="containsText" dxfId="2367" priority="2493" operator="containsText" text="Complete">
      <formula>NOT(ISERROR(SEARCH("Complete",M5203)))</formula>
    </cfRule>
  </conditionalFormatting>
  <conditionalFormatting sqref="I5204">
    <cfRule type="cellIs" dxfId="2366" priority="2492" operator="greaterThan">
      <formula>2.35</formula>
    </cfRule>
  </conditionalFormatting>
  <conditionalFormatting sqref="J5204">
    <cfRule type="notContainsBlanks" dxfId="2365" priority="2491">
      <formula>LEN(TRIM(J5204))&gt;0</formula>
    </cfRule>
  </conditionalFormatting>
  <conditionalFormatting sqref="K5204">
    <cfRule type="notContainsBlanks" dxfId="2364" priority="2490">
      <formula>LEN(TRIM(K5204))&gt;0</formula>
    </cfRule>
  </conditionalFormatting>
  <conditionalFormatting sqref="M5204">
    <cfRule type="containsText" dxfId="2363" priority="2489" operator="containsText" text="Complete">
      <formula>NOT(ISERROR(SEARCH("Complete",M5204)))</formula>
    </cfRule>
  </conditionalFormatting>
  <conditionalFormatting sqref="I5205">
    <cfRule type="cellIs" dxfId="2362" priority="2488" operator="greaterThan">
      <formula>2.35</formula>
    </cfRule>
  </conditionalFormatting>
  <conditionalFormatting sqref="J5205">
    <cfRule type="notContainsBlanks" dxfId="2361" priority="2487">
      <formula>LEN(TRIM(J5205))&gt;0</formula>
    </cfRule>
  </conditionalFormatting>
  <conditionalFormatting sqref="K5205">
    <cfRule type="notContainsBlanks" dxfId="2360" priority="2486">
      <formula>LEN(TRIM(K5205))&gt;0</formula>
    </cfRule>
  </conditionalFormatting>
  <conditionalFormatting sqref="M5205">
    <cfRule type="containsText" dxfId="2359" priority="2485" operator="containsText" text="Complete">
      <formula>NOT(ISERROR(SEARCH("Complete",M5205)))</formula>
    </cfRule>
  </conditionalFormatting>
  <conditionalFormatting sqref="I5206">
    <cfRule type="cellIs" dxfId="2358" priority="2484" operator="greaterThan">
      <formula>2.35</formula>
    </cfRule>
  </conditionalFormatting>
  <conditionalFormatting sqref="J5206">
    <cfRule type="notContainsBlanks" dxfId="2357" priority="2483">
      <formula>LEN(TRIM(J5206))&gt;0</formula>
    </cfRule>
  </conditionalFormatting>
  <conditionalFormatting sqref="K5206">
    <cfRule type="notContainsBlanks" dxfId="2356" priority="2482">
      <formula>LEN(TRIM(K5206))&gt;0</formula>
    </cfRule>
  </conditionalFormatting>
  <conditionalFormatting sqref="M5206">
    <cfRule type="containsText" dxfId="2355" priority="2481" operator="containsText" text="Complete">
      <formula>NOT(ISERROR(SEARCH("Complete",M5206)))</formula>
    </cfRule>
  </conditionalFormatting>
  <conditionalFormatting sqref="I5207">
    <cfRule type="cellIs" dxfId="2354" priority="2480" operator="greaterThan">
      <formula>2.35</formula>
    </cfRule>
  </conditionalFormatting>
  <conditionalFormatting sqref="J5207">
    <cfRule type="notContainsBlanks" dxfId="2353" priority="2479">
      <formula>LEN(TRIM(J5207))&gt;0</formula>
    </cfRule>
  </conditionalFormatting>
  <conditionalFormatting sqref="K5207">
    <cfRule type="notContainsBlanks" dxfId="2352" priority="2478">
      <formula>LEN(TRIM(K5207))&gt;0</formula>
    </cfRule>
  </conditionalFormatting>
  <conditionalFormatting sqref="M5207">
    <cfRule type="containsText" dxfId="2351" priority="2477" operator="containsText" text="Complete">
      <formula>NOT(ISERROR(SEARCH("Complete",M5207)))</formula>
    </cfRule>
  </conditionalFormatting>
  <conditionalFormatting sqref="I5208">
    <cfRule type="cellIs" dxfId="2350" priority="2476" operator="greaterThan">
      <formula>2.35</formula>
    </cfRule>
  </conditionalFormatting>
  <conditionalFormatting sqref="J5208">
    <cfRule type="notContainsBlanks" dxfId="2349" priority="2475">
      <formula>LEN(TRIM(J5208))&gt;0</formula>
    </cfRule>
  </conditionalFormatting>
  <conditionalFormatting sqref="K5208">
    <cfRule type="notContainsBlanks" dxfId="2348" priority="2474">
      <formula>LEN(TRIM(K5208))&gt;0</formula>
    </cfRule>
  </conditionalFormatting>
  <conditionalFormatting sqref="M5208">
    <cfRule type="containsText" dxfId="2347" priority="2473" operator="containsText" text="Complete">
      <formula>NOT(ISERROR(SEARCH("Complete",M5208)))</formula>
    </cfRule>
  </conditionalFormatting>
  <conditionalFormatting sqref="I5209">
    <cfRule type="cellIs" dxfId="2346" priority="2472" operator="greaterThan">
      <formula>2.35</formula>
    </cfRule>
  </conditionalFormatting>
  <conditionalFormatting sqref="J5209">
    <cfRule type="notContainsBlanks" dxfId="2345" priority="2471">
      <formula>LEN(TRIM(J5209))&gt;0</formula>
    </cfRule>
  </conditionalFormatting>
  <conditionalFormatting sqref="K5209">
    <cfRule type="notContainsBlanks" dxfId="2344" priority="2470">
      <formula>LEN(TRIM(K5209))&gt;0</formula>
    </cfRule>
  </conditionalFormatting>
  <conditionalFormatting sqref="M5209">
    <cfRule type="containsText" dxfId="2343" priority="2469" operator="containsText" text="Complete">
      <formula>NOT(ISERROR(SEARCH("Complete",M5209)))</formula>
    </cfRule>
  </conditionalFormatting>
  <conditionalFormatting sqref="I5210">
    <cfRule type="cellIs" dxfId="2342" priority="2468" operator="greaterThan">
      <formula>2.35</formula>
    </cfRule>
  </conditionalFormatting>
  <conditionalFormatting sqref="J5210">
    <cfRule type="notContainsBlanks" dxfId="2341" priority="2467">
      <formula>LEN(TRIM(J5210))&gt;0</formula>
    </cfRule>
  </conditionalFormatting>
  <conditionalFormatting sqref="K5210">
    <cfRule type="notContainsBlanks" dxfId="2340" priority="2466">
      <formula>LEN(TRIM(K5210))&gt;0</formula>
    </cfRule>
  </conditionalFormatting>
  <conditionalFormatting sqref="M5210">
    <cfRule type="containsText" dxfId="2339" priority="2465" operator="containsText" text="Complete">
      <formula>NOT(ISERROR(SEARCH("Complete",M5210)))</formula>
    </cfRule>
  </conditionalFormatting>
  <conditionalFormatting sqref="I5211">
    <cfRule type="cellIs" dxfId="2338" priority="2464" operator="greaterThan">
      <formula>2.35</formula>
    </cfRule>
  </conditionalFormatting>
  <conditionalFormatting sqref="J5211">
    <cfRule type="notContainsBlanks" dxfId="2337" priority="2463">
      <formula>LEN(TRIM(J5211))&gt;0</formula>
    </cfRule>
  </conditionalFormatting>
  <conditionalFormatting sqref="K5211">
    <cfRule type="notContainsBlanks" dxfId="2336" priority="2462">
      <formula>LEN(TRIM(K5211))&gt;0</formula>
    </cfRule>
  </conditionalFormatting>
  <conditionalFormatting sqref="M5211">
    <cfRule type="containsText" dxfId="2335" priority="2461" operator="containsText" text="Complete">
      <formula>NOT(ISERROR(SEARCH("Complete",M5211)))</formula>
    </cfRule>
  </conditionalFormatting>
  <conditionalFormatting sqref="I5212">
    <cfRule type="cellIs" dxfId="2334" priority="2460" operator="greaterThan">
      <formula>2.35</formula>
    </cfRule>
  </conditionalFormatting>
  <conditionalFormatting sqref="J5212">
    <cfRule type="notContainsBlanks" dxfId="2333" priority="2459">
      <formula>LEN(TRIM(J5212))&gt;0</formula>
    </cfRule>
  </conditionalFormatting>
  <conditionalFormatting sqref="K5212">
    <cfRule type="notContainsBlanks" dxfId="2332" priority="2458">
      <formula>LEN(TRIM(K5212))&gt;0</formula>
    </cfRule>
  </conditionalFormatting>
  <conditionalFormatting sqref="M5212">
    <cfRule type="containsText" dxfId="2331" priority="2457" operator="containsText" text="Complete">
      <formula>NOT(ISERROR(SEARCH("Complete",M5212)))</formula>
    </cfRule>
  </conditionalFormatting>
  <conditionalFormatting sqref="I5213">
    <cfRule type="cellIs" dxfId="2330" priority="2456" operator="greaterThan">
      <formula>2.35</formula>
    </cfRule>
  </conditionalFormatting>
  <conditionalFormatting sqref="J5213">
    <cfRule type="notContainsBlanks" dxfId="2329" priority="2455">
      <formula>LEN(TRIM(J5213))&gt;0</formula>
    </cfRule>
  </conditionalFormatting>
  <conditionalFormatting sqref="K5213">
    <cfRule type="notContainsBlanks" dxfId="2328" priority="2454">
      <formula>LEN(TRIM(K5213))&gt;0</formula>
    </cfRule>
  </conditionalFormatting>
  <conditionalFormatting sqref="M5213">
    <cfRule type="containsText" dxfId="2327" priority="2453" operator="containsText" text="Complete">
      <formula>NOT(ISERROR(SEARCH("Complete",M5213)))</formula>
    </cfRule>
  </conditionalFormatting>
  <conditionalFormatting sqref="I5214">
    <cfRule type="cellIs" dxfId="2326" priority="2452" operator="greaterThan">
      <formula>2.35</formula>
    </cfRule>
  </conditionalFormatting>
  <conditionalFormatting sqref="J5214">
    <cfRule type="notContainsBlanks" dxfId="2325" priority="2451">
      <formula>LEN(TRIM(J5214))&gt;0</formula>
    </cfRule>
  </conditionalFormatting>
  <conditionalFormatting sqref="K5214">
    <cfRule type="notContainsBlanks" dxfId="2324" priority="2450">
      <formula>LEN(TRIM(K5214))&gt;0</formula>
    </cfRule>
  </conditionalFormatting>
  <conditionalFormatting sqref="M5214">
    <cfRule type="containsText" dxfId="2323" priority="2449" operator="containsText" text="Complete">
      <formula>NOT(ISERROR(SEARCH("Complete",M5214)))</formula>
    </cfRule>
  </conditionalFormatting>
  <conditionalFormatting sqref="I5215">
    <cfRule type="cellIs" dxfId="2322" priority="2448" operator="greaterThan">
      <formula>2.35</formula>
    </cfRule>
  </conditionalFormatting>
  <conditionalFormatting sqref="J5215">
    <cfRule type="notContainsBlanks" dxfId="2321" priority="2447">
      <formula>LEN(TRIM(J5215))&gt;0</formula>
    </cfRule>
  </conditionalFormatting>
  <conditionalFormatting sqref="K5215">
    <cfRule type="notContainsBlanks" dxfId="2320" priority="2446">
      <formula>LEN(TRIM(K5215))&gt;0</formula>
    </cfRule>
  </conditionalFormatting>
  <conditionalFormatting sqref="M5215">
    <cfRule type="containsText" dxfId="2319" priority="2445" operator="containsText" text="Complete">
      <formula>NOT(ISERROR(SEARCH("Complete",M5215)))</formula>
    </cfRule>
  </conditionalFormatting>
  <conditionalFormatting sqref="I5216">
    <cfRule type="cellIs" dxfId="2318" priority="2444" operator="greaterThan">
      <formula>2.35</formula>
    </cfRule>
  </conditionalFormatting>
  <conditionalFormatting sqref="J5216">
    <cfRule type="notContainsBlanks" dxfId="2317" priority="2443">
      <formula>LEN(TRIM(J5216))&gt;0</formula>
    </cfRule>
  </conditionalFormatting>
  <conditionalFormatting sqref="K5216">
    <cfRule type="notContainsBlanks" dxfId="2316" priority="2442">
      <formula>LEN(TRIM(K5216))&gt;0</formula>
    </cfRule>
  </conditionalFormatting>
  <conditionalFormatting sqref="M5216">
    <cfRule type="containsText" dxfId="2315" priority="2441" operator="containsText" text="Complete">
      <formula>NOT(ISERROR(SEARCH("Complete",M5216)))</formula>
    </cfRule>
  </conditionalFormatting>
  <conditionalFormatting sqref="I5217">
    <cfRule type="cellIs" dxfId="2314" priority="2440" operator="greaterThan">
      <formula>2.35</formula>
    </cfRule>
  </conditionalFormatting>
  <conditionalFormatting sqref="J5217">
    <cfRule type="notContainsBlanks" dxfId="2313" priority="2439">
      <formula>LEN(TRIM(J5217))&gt;0</formula>
    </cfRule>
  </conditionalFormatting>
  <conditionalFormatting sqref="K5217">
    <cfRule type="notContainsBlanks" dxfId="2312" priority="2438">
      <formula>LEN(TRIM(K5217))&gt;0</formula>
    </cfRule>
  </conditionalFormatting>
  <conditionalFormatting sqref="M5217">
    <cfRule type="containsText" dxfId="2311" priority="2437" operator="containsText" text="Complete">
      <formula>NOT(ISERROR(SEARCH("Complete",M5217)))</formula>
    </cfRule>
  </conditionalFormatting>
  <conditionalFormatting sqref="I5218">
    <cfRule type="cellIs" dxfId="2310" priority="2436" operator="greaterThan">
      <formula>2.35</formula>
    </cfRule>
  </conditionalFormatting>
  <conditionalFormatting sqref="J5218">
    <cfRule type="notContainsBlanks" dxfId="2309" priority="2435">
      <formula>LEN(TRIM(J5218))&gt;0</formula>
    </cfRule>
  </conditionalFormatting>
  <conditionalFormatting sqref="K5218">
    <cfRule type="notContainsBlanks" dxfId="2308" priority="2434">
      <formula>LEN(TRIM(K5218))&gt;0</formula>
    </cfRule>
  </conditionalFormatting>
  <conditionalFormatting sqref="M5218">
    <cfRule type="containsText" dxfId="2307" priority="2433" operator="containsText" text="Complete">
      <formula>NOT(ISERROR(SEARCH("Complete",M5218)))</formula>
    </cfRule>
  </conditionalFormatting>
  <conditionalFormatting sqref="I5219">
    <cfRule type="cellIs" dxfId="2306" priority="2432" operator="greaterThan">
      <formula>2.35</formula>
    </cfRule>
  </conditionalFormatting>
  <conditionalFormatting sqref="J5219">
    <cfRule type="notContainsBlanks" dxfId="2305" priority="2431">
      <formula>LEN(TRIM(J5219))&gt;0</formula>
    </cfRule>
  </conditionalFormatting>
  <conditionalFormatting sqref="K5219">
    <cfRule type="notContainsBlanks" dxfId="2304" priority="2430">
      <formula>LEN(TRIM(K5219))&gt;0</formula>
    </cfRule>
  </conditionalFormatting>
  <conditionalFormatting sqref="M5219">
    <cfRule type="containsText" dxfId="2303" priority="2429" operator="containsText" text="Complete">
      <formula>NOT(ISERROR(SEARCH("Complete",M5219)))</formula>
    </cfRule>
  </conditionalFormatting>
  <conditionalFormatting sqref="I5220">
    <cfRule type="cellIs" dxfId="2302" priority="2428" operator="greaterThan">
      <formula>2.35</formula>
    </cfRule>
  </conditionalFormatting>
  <conditionalFormatting sqref="J5220">
    <cfRule type="notContainsBlanks" dxfId="2301" priority="2427">
      <formula>LEN(TRIM(J5220))&gt;0</formula>
    </cfRule>
  </conditionalFormatting>
  <conditionalFormatting sqref="K5220">
    <cfRule type="notContainsBlanks" dxfId="2300" priority="2426">
      <formula>LEN(TRIM(K5220))&gt;0</formula>
    </cfRule>
  </conditionalFormatting>
  <conditionalFormatting sqref="M5220">
    <cfRule type="containsText" dxfId="2299" priority="2425" operator="containsText" text="Complete">
      <formula>NOT(ISERROR(SEARCH("Complete",M5220)))</formula>
    </cfRule>
  </conditionalFormatting>
  <conditionalFormatting sqref="I5221">
    <cfRule type="cellIs" dxfId="2298" priority="2424" operator="greaterThan">
      <formula>2.35</formula>
    </cfRule>
  </conditionalFormatting>
  <conditionalFormatting sqref="J5221">
    <cfRule type="notContainsBlanks" dxfId="2297" priority="2423">
      <formula>LEN(TRIM(J5221))&gt;0</formula>
    </cfRule>
  </conditionalFormatting>
  <conditionalFormatting sqref="K5221">
    <cfRule type="notContainsBlanks" dxfId="2296" priority="2422">
      <formula>LEN(TRIM(K5221))&gt;0</formula>
    </cfRule>
  </conditionalFormatting>
  <conditionalFormatting sqref="M5221">
    <cfRule type="containsText" dxfId="2295" priority="2421" operator="containsText" text="Complete">
      <formula>NOT(ISERROR(SEARCH("Complete",M5221)))</formula>
    </cfRule>
  </conditionalFormatting>
  <conditionalFormatting sqref="I5222">
    <cfRule type="cellIs" dxfId="2294" priority="2420" operator="greaterThan">
      <formula>2.35</formula>
    </cfRule>
  </conditionalFormatting>
  <conditionalFormatting sqref="J5222">
    <cfRule type="notContainsBlanks" dxfId="2293" priority="2419">
      <formula>LEN(TRIM(J5222))&gt;0</formula>
    </cfRule>
  </conditionalFormatting>
  <conditionalFormatting sqref="K5222">
    <cfRule type="notContainsBlanks" dxfId="2292" priority="2418">
      <formula>LEN(TRIM(K5222))&gt;0</formula>
    </cfRule>
  </conditionalFormatting>
  <conditionalFormatting sqref="M5222">
    <cfRule type="containsText" dxfId="2291" priority="2417" operator="containsText" text="Complete">
      <formula>NOT(ISERROR(SEARCH("Complete",M5222)))</formula>
    </cfRule>
  </conditionalFormatting>
  <conditionalFormatting sqref="I5223">
    <cfRule type="cellIs" dxfId="2290" priority="2416" operator="greaterThan">
      <formula>2.35</formula>
    </cfRule>
  </conditionalFormatting>
  <conditionalFormatting sqref="J5223">
    <cfRule type="notContainsBlanks" dxfId="2289" priority="2415">
      <formula>LEN(TRIM(J5223))&gt;0</formula>
    </cfRule>
  </conditionalFormatting>
  <conditionalFormatting sqref="K5223">
    <cfRule type="notContainsBlanks" dxfId="2288" priority="2414">
      <formula>LEN(TRIM(K5223))&gt;0</formula>
    </cfRule>
  </conditionalFormatting>
  <conditionalFormatting sqref="M5223">
    <cfRule type="containsText" dxfId="2287" priority="2413" operator="containsText" text="Complete">
      <formula>NOT(ISERROR(SEARCH("Complete",M5223)))</formula>
    </cfRule>
  </conditionalFormatting>
  <conditionalFormatting sqref="I5224">
    <cfRule type="cellIs" dxfId="2286" priority="2412" operator="greaterThan">
      <formula>2.35</formula>
    </cfRule>
  </conditionalFormatting>
  <conditionalFormatting sqref="J5224">
    <cfRule type="notContainsBlanks" dxfId="2285" priority="2411">
      <formula>LEN(TRIM(J5224))&gt;0</formula>
    </cfRule>
  </conditionalFormatting>
  <conditionalFormatting sqref="K5224">
    <cfRule type="notContainsBlanks" dxfId="2284" priority="2410">
      <formula>LEN(TRIM(K5224))&gt;0</formula>
    </cfRule>
  </conditionalFormatting>
  <conditionalFormatting sqref="M5224">
    <cfRule type="containsText" dxfId="2283" priority="2409" operator="containsText" text="Complete">
      <formula>NOT(ISERROR(SEARCH("Complete",M5224)))</formula>
    </cfRule>
  </conditionalFormatting>
  <conditionalFormatting sqref="I5225">
    <cfRule type="cellIs" dxfId="2282" priority="2408" operator="greaterThan">
      <formula>2.35</formula>
    </cfRule>
  </conditionalFormatting>
  <conditionalFormatting sqref="J5225">
    <cfRule type="notContainsBlanks" dxfId="2281" priority="2407">
      <formula>LEN(TRIM(J5225))&gt;0</formula>
    </cfRule>
  </conditionalFormatting>
  <conditionalFormatting sqref="K5225">
    <cfRule type="notContainsBlanks" dxfId="2280" priority="2406">
      <formula>LEN(TRIM(K5225))&gt;0</formula>
    </cfRule>
  </conditionalFormatting>
  <conditionalFormatting sqref="M5225">
    <cfRule type="containsText" dxfId="2279" priority="2405" operator="containsText" text="Complete">
      <formula>NOT(ISERROR(SEARCH("Complete",M5225)))</formula>
    </cfRule>
  </conditionalFormatting>
  <conditionalFormatting sqref="I5226">
    <cfRule type="cellIs" dxfId="2278" priority="2404" operator="greaterThan">
      <formula>2.35</formula>
    </cfRule>
  </conditionalFormatting>
  <conditionalFormatting sqref="J5226">
    <cfRule type="notContainsBlanks" dxfId="2277" priority="2403">
      <formula>LEN(TRIM(J5226))&gt;0</formula>
    </cfRule>
  </conditionalFormatting>
  <conditionalFormatting sqref="K5226">
    <cfRule type="notContainsBlanks" dxfId="2276" priority="2402">
      <formula>LEN(TRIM(K5226))&gt;0</formula>
    </cfRule>
  </conditionalFormatting>
  <conditionalFormatting sqref="M5226">
    <cfRule type="containsText" dxfId="2275" priority="2401" operator="containsText" text="Complete">
      <formula>NOT(ISERROR(SEARCH("Complete",M5226)))</formula>
    </cfRule>
  </conditionalFormatting>
  <conditionalFormatting sqref="I5227">
    <cfRule type="cellIs" dxfId="2274" priority="2400" operator="greaterThan">
      <formula>2.35</formula>
    </cfRule>
  </conditionalFormatting>
  <conditionalFormatting sqref="J5227">
    <cfRule type="notContainsBlanks" dxfId="2273" priority="2399">
      <formula>LEN(TRIM(J5227))&gt;0</formula>
    </cfRule>
  </conditionalFormatting>
  <conditionalFormatting sqref="K5227">
    <cfRule type="notContainsBlanks" dxfId="2272" priority="2398">
      <formula>LEN(TRIM(K5227))&gt;0</formula>
    </cfRule>
  </conditionalFormatting>
  <conditionalFormatting sqref="M5227">
    <cfRule type="containsText" dxfId="2271" priority="2397" operator="containsText" text="Complete">
      <formula>NOT(ISERROR(SEARCH("Complete",M5227)))</formula>
    </cfRule>
  </conditionalFormatting>
  <conditionalFormatting sqref="I5228">
    <cfRule type="cellIs" dxfId="2270" priority="2396" operator="greaterThan">
      <formula>2.35</formula>
    </cfRule>
  </conditionalFormatting>
  <conditionalFormatting sqref="J5228">
    <cfRule type="notContainsBlanks" dxfId="2269" priority="2395">
      <formula>LEN(TRIM(J5228))&gt;0</formula>
    </cfRule>
  </conditionalFormatting>
  <conditionalFormatting sqref="K5228">
    <cfRule type="notContainsBlanks" dxfId="2268" priority="2394">
      <formula>LEN(TRIM(K5228))&gt;0</formula>
    </cfRule>
  </conditionalFormatting>
  <conditionalFormatting sqref="M5228">
    <cfRule type="containsText" dxfId="2267" priority="2393" operator="containsText" text="Complete">
      <formula>NOT(ISERROR(SEARCH("Complete",M5228)))</formula>
    </cfRule>
  </conditionalFormatting>
  <conditionalFormatting sqref="I5229">
    <cfRule type="cellIs" dxfId="2266" priority="2392" operator="greaterThan">
      <formula>2.35</formula>
    </cfRule>
  </conditionalFormatting>
  <conditionalFormatting sqref="J5229">
    <cfRule type="notContainsBlanks" dxfId="2265" priority="2391">
      <formula>LEN(TRIM(J5229))&gt;0</formula>
    </cfRule>
  </conditionalFormatting>
  <conditionalFormatting sqref="K5229">
    <cfRule type="notContainsBlanks" dxfId="2264" priority="2390">
      <formula>LEN(TRIM(K5229))&gt;0</formula>
    </cfRule>
  </conditionalFormatting>
  <conditionalFormatting sqref="M5229">
    <cfRule type="containsText" dxfId="2263" priority="2389" operator="containsText" text="Complete">
      <formula>NOT(ISERROR(SEARCH("Complete",M5229)))</formula>
    </cfRule>
  </conditionalFormatting>
  <conditionalFormatting sqref="I5230">
    <cfRule type="cellIs" dxfId="2262" priority="2388" operator="greaterThan">
      <formula>2.35</formula>
    </cfRule>
  </conditionalFormatting>
  <conditionalFormatting sqref="J5230">
    <cfRule type="notContainsBlanks" dxfId="2261" priority="2387">
      <formula>LEN(TRIM(J5230))&gt;0</formula>
    </cfRule>
  </conditionalFormatting>
  <conditionalFormatting sqref="K5230">
    <cfRule type="notContainsBlanks" dxfId="2260" priority="2386">
      <formula>LEN(TRIM(K5230))&gt;0</formula>
    </cfRule>
  </conditionalFormatting>
  <conditionalFormatting sqref="M5230">
    <cfRule type="containsText" dxfId="2259" priority="2385" operator="containsText" text="Complete">
      <formula>NOT(ISERROR(SEARCH("Complete",M5230)))</formula>
    </cfRule>
  </conditionalFormatting>
  <conditionalFormatting sqref="I5231">
    <cfRule type="cellIs" dxfId="2258" priority="2384" operator="greaterThan">
      <formula>2.35</formula>
    </cfRule>
  </conditionalFormatting>
  <conditionalFormatting sqref="J5231">
    <cfRule type="notContainsBlanks" dxfId="2257" priority="2383">
      <formula>LEN(TRIM(J5231))&gt;0</formula>
    </cfRule>
  </conditionalFormatting>
  <conditionalFormatting sqref="K5231">
    <cfRule type="notContainsBlanks" dxfId="2256" priority="2382">
      <formula>LEN(TRIM(K5231))&gt;0</formula>
    </cfRule>
  </conditionalFormatting>
  <conditionalFormatting sqref="M5231">
    <cfRule type="containsText" dxfId="2255" priority="2381" operator="containsText" text="Complete">
      <formula>NOT(ISERROR(SEARCH("Complete",M5231)))</formula>
    </cfRule>
  </conditionalFormatting>
  <conditionalFormatting sqref="I5232">
    <cfRule type="cellIs" dxfId="2254" priority="2376" operator="greaterThan">
      <formula>2.35</formula>
    </cfRule>
  </conditionalFormatting>
  <conditionalFormatting sqref="J5232">
    <cfRule type="notContainsBlanks" dxfId="2253" priority="2375">
      <formula>LEN(TRIM(J5232))&gt;0</formula>
    </cfRule>
  </conditionalFormatting>
  <conditionalFormatting sqref="K5232">
    <cfRule type="notContainsBlanks" dxfId="2252" priority="2374">
      <formula>LEN(TRIM(K5232))&gt;0</formula>
    </cfRule>
  </conditionalFormatting>
  <conditionalFormatting sqref="M5232">
    <cfRule type="containsText" dxfId="2251" priority="2373" operator="containsText" text="Complete">
      <formula>NOT(ISERROR(SEARCH("Complete",M5232)))</formula>
    </cfRule>
  </conditionalFormatting>
  <conditionalFormatting sqref="I5233">
    <cfRule type="cellIs" dxfId="2250" priority="2372" operator="greaterThan">
      <formula>2.35</formula>
    </cfRule>
  </conditionalFormatting>
  <conditionalFormatting sqref="J5233">
    <cfRule type="notContainsBlanks" dxfId="2249" priority="2371">
      <formula>LEN(TRIM(J5233))&gt;0</formula>
    </cfRule>
  </conditionalFormatting>
  <conditionalFormatting sqref="K5233">
    <cfRule type="notContainsBlanks" dxfId="2248" priority="2370">
      <formula>LEN(TRIM(K5233))&gt;0</formula>
    </cfRule>
  </conditionalFormatting>
  <conditionalFormatting sqref="M5233">
    <cfRule type="containsText" dxfId="2247" priority="2369" operator="containsText" text="Complete">
      <formula>NOT(ISERROR(SEARCH("Complete",M5233)))</formula>
    </cfRule>
  </conditionalFormatting>
  <conditionalFormatting sqref="I5234">
    <cfRule type="cellIs" dxfId="2246" priority="2364" operator="greaterThan">
      <formula>2.35</formula>
    </cfRule>
  </conditionalFormatting>
  <conditionalFormatting sqref="J5234">
    <cfRule type="notContainsBlanks" dxfId="2245" priority="2363">
      <formula>LEN(TRIM(J5234))&gt;0</formula>
    </cfRule>
  </conditionalFormatting>
  <conditionalFormatting sqref="K5234">
    <cfRule type="notContainsBlanks" dxfId="2244" priority="2362">
      <formula>LEN(TRIM(K5234))&gt;0</formula>
    </cfRule>
  </conditionalFormatting>
  <conditionalFormatting sqref="M5234">
    <cfRule type="containsText" dxfId="2243" priority="2361" operator="containsText" text="Complete">
      <formula>NOT(ISERROR(SEARCH("Complete",M5234)))</formula>
    </cfRule>
  </conditionalFormatting>
  <conditionalFormatting sqref="I5235">
    <cfRule type="cellIs" dxfId="2242" priority="2360" operator="greaterThan">
      <formula>2.35</formula>
    </cfRule>
  </conditionalFormatting>
  <conditionalFormatting sqref="J5235">
    <cfRule type="notContainsBlanks" dxfId="2241" priority="2359">
      <formula>LEN(TRIM(J5235))&gt;0</formula>
    </cfRule>
  </conditionalFormatting>
  <conditionalFormatting sqref="K5235">
    <cfRule type="notContainsBlanks" dxfId="2240" priority="2358">
      <formula>LEN(TRIM(K5235))&gt;0</formula>
    </cfRule>
  </conditionalFormatting>
  <conditionalFormatting sqref="M5235">
    <cfRule type="containsText" dxfId="2239" priority="2357" operator="containsText" text="Complete">
      <formula>NOT(ISERROR(SEARCH("Complete",M5235)))</formula>
    </cfRule>
  </conditionalFormatting>
  <conditionalFormatting sqref="I5236">
    <cfRule type="cellIs" dxfId="2238" priority="2356" operator="greaterThan">
      <formula>2.35</formula>
    </cfRule>
  </conditionalFormatting>
  <conditionalFormatting sqref="J5236">
    <cfRule type="notContainsBlanks" dxfId="2237" priority="2355">
      <formula>LEN(TRIM(J5236))&gt;0</formula>
    </cfRule>
  </conditionalFormatting>
  <conditionalFormatting sqref="K5236">
    <cfRule type="notContainsBlanks" dxfId="2236" priority="2354">
      <formula>LEN(TRIM(K5236))&gt;0</formula>
    </cfRule>
  </conditionalFormatting>
  <conditionalFormatting sqref="M5236">
    <cfRule type="containsText" dxfId="2235" priority="2353" operator="containsText" text="Complete">
      <formula>NOT(ISERROR(SEARCH("Complete",M5236)))</formula>
    </cfRule>
  </conditionalFormatting>
  <conditionalFormatting sqref="I5237">
    <cfRule type="cellIs" dxfId="2234" priority="2352" operator="greaterThan">
      <formula>2.35</formula>
    </cfRule>
  </conditionalFormatting>
  <conditionalFormatting sqref="J5237">
    <cfRule type="notContainsBlanks" dxfId="2233" priority="2351">
      <formula>LEN(TRIM(J5237))&gt;0</formula>
    </cfRule>
  </conditionalFormatting>
  <conditionalFormatting sqref="K5237">
    <cfRule type="notContainsBlanks" dxfId="2232" priority="2350">
      <formula>LEN(TRIM(K5237))&gt;0</formula>
    </cfRule>
  </conditionalFormatting>
  <conditionalFormatting sqref="M5237">
    <cfRule type="containsText" dxfId="2231" priority="2349" operator="containsText" text="Complete">
      <formula>NOT(ISERROR(SEARCH("Complete",M5237)))</formula>
    </cfRule>
  </conditionalFormatting>
  <conditionalFormatting sqref="I5238">
    <cfRule type="cellIs" dxfId="2230" priority="2348" operator="greaterThan">
      <formula>2.35</formula>
    </cfRule>
  </conditionalFormatting>
  <conditionalFormatting sqref="J5238">
    <cfRule type="notContainsBlanks" dxfId="2229" priority="2347">
      <formula>LEN(TRIM(J5238))&gt;0</formula>
    </cfRule>
  </conditionalFormatting>
  <conditionalFormatting sqref="K5238">
    <cfRule type="notContainsBlanks" dxfId="2228" priority="2346">
      <formula>LEN(TRIM(K5238))&gt;0</formula>
    </cfRule>
  </conditionalFormatting>
  <conditionalFormatting sqref="M5238">
    <cfRule type="containsText" dxfId="2227" priority="2345" operator="containsText" text="Complete">
      <formula>NOT(ISERROR(SEARCH("Complete",M5238)))</formula>
    </cfRule>
  </conditionalFormatting>
  <conditionalFormatting sqref="I5239">
    <cfRule type="cellIs" dxfId="2226" priority="2344" operator="greaterThan">
      <formula>2.35</formula>
    </cfRule>
  </conditionalFormatting>
  <conditionalFormatting sqref="J5239">
    <cfRule type="notContainsBlanks" dxfId="2225" priority="2343">
      <formula>LEN(TRIM(J5239))&gt;0</formula>
    </cfRule>
  </conditionalFormatting>
  <conditionalFormatting sqref="K5239">
    <cfRule type="notContainsBlanks" dxfId="2224" priority="2342">
      <formula>LEN(TRIM(K5239))&gt;0</formula>
    </cfRule>
  </conditionalFormatting>
  <conditionalFormatting sqref="M5239">
    <cfRule type="containsText" dxfId="2223" priority="2341" operator="containsText" text="Complete">
      <formula>NOT(ISERROR(SEARCH("Complete",M5239)))</formula>
    </cfRule>
  </conditionalFormatting>
  <conditionalFormatting sqref="I5240">
    <cfRule type="cellIs" dxfId="2222" priority="2340" operator="greaterThan">
      <formula>2.35</formula>
    </cfRule>
  </conditionalFormatting>
  <conditionalFormatting sqref="J5240">
    <cfRule type="notContainsBlanks" dxfId="2221" priority="2339">
      <formula>LEN(TRIM(J5240))&gt;0</formula>
    </cfRule>
  </conditionalFormatting>
  <conditionalFormatting sqref="K5240">
    <cfRule type="notContainsBlanks" dxfId="2220" priority="2338">
      <formula>LEN(TRIM(K5240))&gt;0</formula>
    </cfRule>
  </conditionalFormatting>
  <conditionalFormatting sqref="M5240">
    <cfRule type="containsText" dxfId="2219" priority="2337" operator="containsText" text="Complete">
      <formula>NOT(ISERROR(SEARCH("Complete",M5240)))</formula>
    </cfRule>
  </conditionalFormatting>
  <conditionalFormatting sqref="I5241">
    <cfRule type="cellIs" dxfId="2218" priority="2332" operator="greaterThan">
      <formula>2.35</formula>
    </cfRule>
  </conditionalFormatting>
  <conditionalFormatting sqref="J5241">
    <cfRule type="notContainsBlanks" dxfId="2217" priority="2331">
      <formula>LEN(TRIM(J5241))&gt;0</formula>
    </cfRule>
  </conditionalFormatting>
  <conditionalFormatting sqref="K5241">
    <cfRule type="notContainsBlanks" dxfId="2216" priority="2330">
      <formula>LEN(TRIM(K5241))&gt;0</formula>
    </cfRule>
  </conditionalFormatting>
  <conditionalFormatting sqref="M5241">
    <cfRule type="containsText" dxfId="2215" priority="2329" operator="containsText" text="Complete">
      <formula>NOT(ISERROR(SEARCH("Complete",M5241)))</formula>
    </cfRule>
  </conditionalFormatting>
  <conditionalFormatting sqref="I5242">
    <cfRule type="cellIs" dxfId="2214" priority="2328" operator="greaterThan">
      <formula>2.35</formula>
    </cfRule>
  </conditionalFormatting>
  <conditionalFormatting sqref="J5242">
    <cfRule type="notContainsBlanks" dxfId="2213" priority="2327">
      <formula>LEN(TRIM(J5242))&gt;0</formula>
    </cfRule>
  </conditionalFormatting>
  <conditionalFormatting sqref="K5242">
    <cfRule type="notContainsBlanks" dxfId="2212" priority="2326">
      <formula>LEN(TRIM(K5242))&gt;0</formula>
    </cfRule>
  </conditionalFormatting>
  <conditionalFormatting sqref="M5242">
    <cfRule type="containsText" dxfId="2211" priority="2325" operator="containsText" text="Complete">
      <formula>NOT(ISERROR(SEARCH("Complete",M5242)))</formula>
    </cfRule>
  </conditionalFormatting>
  <conditionalFormatting sqref="I5243">
    <cfRule type="cellIs" dxfId="2210" priority="2324" operator="greaterThan">
      <formula>2.35</formula>
    </cfRule>
  </conditionalFormatting>
  <conditionalFormatting sqref="J5243">
    <cfRule type="notContainsBlanks" dxfId="2209" priority="2323">
      <formula>LEN(TRIM(J5243))&gt;0</formula>
    </cfRule>
  </conditionalFormatting>
  <conditionalFormatting sqref="K5243">
    <cfRule type="notContainsBlanks" dxfId="2208" priority="2322">
      <formula>LEN(TRIM(K5243))&gt;0</formula>
    </cfRule>
  </conditionalFormatting>
  <conditionalFormatting sqref="M5243">
    <cfRule type="containsText" dxfId="2207" priority="2321" operator="containsText" text="Complete">
      <formula>NOT(ISERROR(SEARCH("Complete",M5243)))</formula>
    </cfRule>
  </conditionalFormatting>
  <conditionalFormatting sqref="I5244">
    <cfRule type="cellIs" dxfId="2206" priority="2320" operator="greaterThan">
      <formula>2.35</formula>
    </cfRule>
  </conditionalFormatting>
  <conditionalFormatting sqref="J5244">
    <cfRule type="notContainsBlanks" dxfId="2205" priority="2319">
      <formula>LEN(TRIM(J5244))&gt;0</formula>
    </cfRule>
  </conditionalFormatting>
  <conditionalFormatting sqref="K5244">
    <cfRule type="notContainsBlanks" dxfId="2204" priority="2318">
      <formula>LEN(TRIM(K5244))&gt;0</formula>
    </cfRule>
  </conditionalFormatting>
  <conditionalFormatting sqref="M5244">
    <cfRule type="containsText" dxfId="2203" priority="2317" operator="containsText" text="Complete">
      <formula>NOT(ISERROR(SEARCH("Complete",M5244)))</formula>
    </cfRule>
  </conditionalFormatting>
  <conditionalFormatting sqref="I5245">
    <cfRule type="cellIs" dxfId="2202" priority="2316" operator="greaterThan">
      <formula>2.35</formula>
    </cfRule>
  </conditionalFormatting>
  <conditionalFormatting sqref="J5245">
    <cfRule type="notContainsBlanks" dxfId="2201" priority="2315">
      <formula>LEN(TRIM(J5245))&gt;0</formula>
    </cfRule>
  </conditionalFormatting>
  <conditionalFormatting sqref="K5245">
    <cfRule type="notContainsBlanks" dxfId="2200" priority="2314">
      <formula>LEN(TRIM(K5245))&gt;0</formula>
    </cfRule>
  </conditionalFormatting>
  <conditionalFormatting sqref="M5245">
    <cfRule type="containsText" dxfId="2199" priority="2313" operator="containsText" text="Complete">
      <formula>NOT(ISERROR(SEARCH("Complete",M5245)))</formula>
    </cfRule>
  </conditionalFormatting>
  <conditionalFormatting sqref="I5246">
    <cfRule type="cellIs" dxfId="2198" priority="2312" operator="greaterThan">
      <formula>2.35</formula>
    </cfRule>
  </conditionalFormatting>
  <conditionalFormatting sqref="J5246">
    <cfRule type="notContainsBlanks" dxfId="2197" priority="2311">
      <formula>LEN(TRIM(J5246))&gt;0</formula>
    </cfRule>
  </conditionalFormatting>
  <conditionalFormatting sqref="K5246">
    <cfRule type="notContainsBlanks" dxfId="2196" priority="2310">
      <formula>LEN(TRIM(K5246))&gt;0</formula>
    </cfRule>
  </conditionalFormatting>
  <conditionalFormatting sqref="M5246">
    <cfRule type="containsText" dxfId="2195" priority="2309" operator="containsText" text="Complete">
      <formula>NOT(ISERROR(SEARCH("Complete",M5246)))</formula>
    </cfRule>
  </conditionalFormatting>
  <conditionalFormatting sqref="I5247">
    <cfRule type="cellIs" dxfId="2194" priority="2308" operator="greaterThan">
      <formula>2.35</formula>
    </cfRule>
  </conditionalFormatting>
  <conditionalFormatting sqref="J5247">
    <cfRule type="notContainsBlanks" dxfId="2193" priority="2307">
      <formula>LEN(TRIM(J5247))&gt;0</formula>
    </cfRule>
  </conditionalFormatting>
  <conditionalFormatting sqref="K5247">
    <cfRule type="notContainsBlanks" dxfId="2192" priority="2306">
      <formula>LEN(TRIM(K5247))&gt;0</formula>
    </cfRule>
  </conditionalFormatting>
  <conditionalFormatting sqref="M5247">
    <cfRule type="containsText" dxfId="2191" priority="2305" operator="containsText" text="Complete">
      <formula>NOT(ISERROR(SEARCH("Complete",M5247)))</formula>
    </cfRule>
  </conditionalFormatting>
  <conditionalFormatting sqref="I5248">
    <cfRule type="cellIs" dxfId="2190" priority="2304" operator="greaterThan">
      <formula>2.35</formula>
    </cfRule>
  </conditionalFormatting>
  <conditionalFormatting sqref="J5248">
    <cfRule type="notContainsBlanks" dxfId="2189" priority="2303">
      <formula>LEN(TRIM(J5248))&gt;0</formula>
    </cfRule>
  </conditionalFormatting>
  <conditionalFormatting sqref="K5248">
    <cfRule type="notContainsBlanks" dxfId="2188" priority="2302">
      <formula>LEN(TRIM(K5248))&gt;0</formula>
    </cfRule>
  </conditionalFormatting>
  <conditionalFormatting sqref="M5248">
    <cfRule type="containsText" dxfId="2187" priority="2301" operator="containsText" text="Complete">
      <formula>NOT(ISERROR(SEARCH("Complete",M5248)))</formula>
    </cfRule>
  </conditionalFormatting>
  <conditionalFormatting sqref="I5249">
    <cfRule type="cellIs" dxfId="2186" priority="2300" operator="greaterThan">
      <formula>2.35</formula>
    </cfRule>
  </conditionalFormatting>
  <conditionalFormatting sqref="J5249">
    <cfRule type="notContainsBlanks" dxfId="2185" priority="2299">
      <formula>LEN(TRIM(J5249))&gt;0</formula>
    </cfRule>
  </conditionalFormatting>
  <conditionalFormatting sqref="K5249">
    <cfRule type="notContainsBlanks" dxfId="2184" priority="2298">
      <formula>LEN(TRIM(K5249))&gt;0</formula>
    </cfRule>
  </conditionalFormatting>
  <conditionalFormatting sqref="M5249">
    <cfRule type="containsText" dxfId="2183" priority="2297" operator="containsText" text="Complete">
      <formula>NOT(ISERROR(SEARCH("Complete",M5249)))</formula>
    </cfRule>
  </conditionalFormatting>
  <conditionalFormatting sqref="I5250">
    <cfRule type="cellIs" dxfId="2182" priority="2296" operator="greaterThan">
      <formula>2.35</formula>
    </cfRule>
  </conditionalFormatting>
  <conditionalFormatting sqref="J5250">
    <cfRule type="notContainsBlanks" dxfId="2181" priority="2295">
      <formula>LEN(TRIM(J5250))&gt;0</formula>
    </cfRule>
  </conditionalFormatting>
  <conditionalFormatting sqref="K5250">
    <cfRule type="notContainsBlanks" dxfId="2180" priority="2294">
      <formula>LEN(TRIM(K5250))&gt;0</formula>
    </cfRule>
  </conditionalFormatting>
  <conditionalFormatting sqref="M5250">
    <cfRule type="containsText" dxfId="2179" priority="2293" operator="containsText" text="Complete">
      <formula>NOT(ISERROR(SEARCH("Complete",M5250)))</formula>
    </cfRule>
  </conditionalFormatting>
  <conditionalFormatting sqref="I5251">
    <cfRule type="cellIs" dxfId="2178" priority="2292" operator="greaterThan">
      <formula>2.35</formula>
    </cfRule>
  </conditionalFormatting>
  <conditionalFormatting sqref="J5251">
    <cfRule type="notContainsBlanks" dxfId="2177" priority="2291">
      <formula>LEN(TRIM(J5251))&gt;0</formula>
    </cfRule>
  </conditionalFormatting>
  <conditionalFormatting sqref="K5251">
    <cfRule type="notContainsBlanks" dxfId="2176" priority="2290">
      <formula>LEN(TRIM(K5251))&gt;0</formula>
    </cfRule>
  </conditionalFormatting>
  <conditionalFormatting sqref="M5251">
    <cfRule type="containsText" dxfId="2175" priority="2289" operator="containsText" text="Complete">
      <formula>NOT(ISERROR(SEARCH("Complete",M5251)))</formula>
    </cfRule>
  </conditionalFormatting>
  <conditionalFormatting sqref="I5252">
    <cfRule type="cellIs" dxfId="2174" priority="2288" operator="greaterThan">
      <formula>2.35</formula>
    </cfRule>
  </conditionalFormatting>
  <conditionalFormatting sqref="J5252">
    <cfRule type="notContainsBlanks" dxfId="2173" priority="2287">
      <formula>LEN(TRIM(J5252))&gt;0</formula>
    </cfRule>
  </conditionalFormatting>
  <conditionalFormatting sqref="K5252">
    <cfRule type="notContainsBlanks" dxfId="2172" priority="2286">
      <formula>LEN(TRIM(K5252))&gt;0</formula>
    </cfRule>
  </conditionalFormatting>
  <conditionalFormatting sqref="M5252">
    <cfRule type="containsText" dxfId="2171" priority="2285" operator="containsText" text="Complete">
      <formula>NOT(ISERROR(SEARCH("Complete",M5252)))</formula>
    </cfRule>
  </conditionalFormatting>
  <conditionalFormatting sqref="I5253">
    <cfRule type="cellIs" dxfId="2170" priority="2284" operator="greaterThan">
      <formula>2.35</formula>
    </cfRule>
  </conditionalFormatting>
  <conditionalFormatting sqref="J5253">
    <cfRule type="notContainsBlanks" dxfId="2169" priority="2283">
      <formula>LEN(TRIM(J5253))&gt;0</formula>
    </cfRule>
  </conditionalFormatting>
  <conditionalFormatting sqref="K5253">
    <cfRule type="notContainsBlanks" dxfId="2168" priority="2282">
      <formula>LEN(TRIM(K5253))&gt;0</formula>
    </cfRule>
  </conditionalFormatting>
  <conditionalFormatting sqref="M5253">
    <cfRule type="containsText" dxfId="2167" priority="2281" operator="containsText" text="Complete">
      <formula>NOT(ISERROR(SEARCH("Complete",M5253)))</formula>
    </cfRule>
  </conditionalFormatting>
  <conditionalFormatting sqref="I5254">
    <cfRule type="cellIs" dxfId="2166" priority="2280" operator="greaterThan">
      <formula>2.35</formula>
    </cfRule>
  </conditionalFormatting>
  <conditionalFormatting sqref="J5254">
    <cfRule type="notContainsBlanks" dxfId="2165" priority="2279">
      <formula>LEN(TRIM(J5254))&gt;0</formula>
    </cfRule>
  </conditionalFormatting>
  <conditionalFormatting sqref="K5254">
    <cfRule type="notContainsBlanks" dxfId="2164" priority="2278">
      <formula>LEN(TRIM(K5254))&gt;0</formula>
    </cfRule>
  </conditionalFormatting>
  <conditionalFormatting sqref="M5254">
    <cfRule type="containsText" dxfId="2163" priority="2277" operator="containsText" text="Complete">
      <formula>NOT(ISERROR(SEARCH("Complete",M5254)))</formula>
    </cfRule>
  </conditionalFormatting>
  <conditionalFormatting sqref="I5255">
    <cfRule type="cellIs" dxfId="2162" priority="2276" operator="greaterThan">
      <formula>2.35</formula>
    </cfRule>
  </conditionalFormatting>
  <conditionalFormatting sqref="J5255">
    <cfRule type="notContainsBlanks" dxfId="2161" priority="2275">
      <formula>LEN(TRIM(J5255))&gt;0</formula>
    </cfRule>
  </conditionalFormatting>
  <conditionalFormatting sqref="K5255">
    <cfRule type="notContainsBlanks" dxfId="2160" priority="2274">
      <formula>LEN(TRIM(K5255))&gt;0</formula>
    </cfRule>
  </conditionalFormatting>
  <conditionalFormatting sqref="M5255">
    <cfRule type="containsText" dxfId="2159" priority="2273" operator="containsText" text="Complete">
      <formula>NOT(ISERROR(SEARCH("Complete",M5255)))</formula>
    </cfRule>
  </conditionalFormatting>
  <conditionalFormatting sqref="I5256">
    <cfRule type="cellIs" dxfId="2158" priority="2272" operator="greaterThan">
      <formula>2.35</formula>
    </cfRule>
  </conditionalFormatting>
  <conditionalFormatting sqref="J5256">
    <cfRule type="notContainsBlanks" dxfId="2157" priority="2271">
      <formula>LEN(TRIM(J5256))&gt;0</formula>
    </cfRule>
  </conditionalFormatting>
  <conditionalFormatting sqref="K5256">
    <cfRule type="notContainsBlanks" dxfId="2156" priority="2270">
      <formula>LEN(TRIM(K5256))&gt;0</formula>
    </cfRule>
  </conditionalFormatting>
  <conditionalFormatting sqref="M5256">
    <cfRule type="containsText" dxfId="2155" priority="2269" operator="containsText" text="Complete">
      <formula>NOT(ISERROR(SEARCH("Complete",M5256)))</formula>
    </cfRule>
  </conditionalFormatting>
  <conditionalFormatting sqref="I5257">
    <cfRule type="cellIs" dxfId="2154" priority="2268" operator="greaterThan">
      <formula>2.35</formula>
    </cfRule>
  </conditionalFormatting>
  <conditionalFormatting sqref="J5257">
    <cfRule type="notContainsBlanks" dxfId="2153" priority="2267">
      <formula>LEN(TRIM(J5257))&gt;0</formula>
    </cfRule>
  </conditionalFormatting>
  <conditionalFormatting sqref="K5257">
    <cfRule type="notContainsBlanks" dxfId="2152" priority="2266">
      <formula>LEN(TRIM(K5257))&gt;0</formula>
    </cfRule>
  </conditionalFormatting>
  <conditionalFormatting sqref="M5257">
    <cfRule type="containsText" dxfId="2151" priority="2265" operator="containsText" text="Complete">
      <formula>NOT(ISERROR(SEARCH("Complete",M5257)))</formula>
    </cfRule>
  </conditionalFormatting>
  <conditionalFormatting sqref="I5258">
    <cfRule type="cellIs" dxfId="2150" priority="2264" operator="greaterThan">
      <formula>2.35</formula>
    </cfRule>
  </conditionalFormatting>
  <conditionalFormatting sqref="J5258">
    <cfRule type="notContainsBlanks" dxfId="2149" priority="2263">
      <formula>LEN(TRIM(J5258))&gt;0</formula>
    </cfRule>
  </conditionalFormatting>
  <conditionalFormatting sqref="K5258">
    <cfRule type="notContainsBlanks" dxfId="2148" priority="2262">
      <formula>LEN(TRIM(K5258))&gt;0</formula>
    </cfRule>
  </conditionalFormatting>
  <conditionalFormatting sqref="M5258">
    <cfRule type="containsText" dxfId="2147" priority="2261" operator="containsText" text="Complete">
      <formula>NOT(ISERROR(SEARCH("Complete",M5258)))</formula>
    </cfRule>
  </conditionalFormatting>
  <conditionalFormatting sqref="I5259">
    <cfRule type="cellIs" dxfId="2146" priority="2260" operator="greaterThan">
      <formula>2.35</formula>
    </cfRule>
  </conditionalFormatting>
  <conditionalFormatting sqref="J5259">
    <cfRule type="notContainsBlanks" dxfId="2145" priority="2259">
      <formula>LEN(TRIM(J5259))&gt;0</formula>
    </cfRule>
  </conditionalFormatting>
  <conditionalFormatting sqref="K5259">
    <cfRule type="notContainsBlanks" dxfId="2144" priority="2258">
      <formula>LEN(TRIM(K5259))&gt;0</formula>
    </cfRule>
  </conditionalFormatting>
  <conditionalFormatting sqref="M5259">
    <cfRule type="containsText" dxfId="2143" priority="2257" operator="containsText" text="Complete">
      <formula>NOT(ISERROR(SEARCH("Complete",M5259)))</formula>
    </cfRule>
  </conditionalFormatting>
  <conditionalFormatting sqref="I5260">
    <cfRule type="cellIs" dxfId="2142" priority="2256" operator="greaterThan">
      <formula>2.35</formula>
    </cfRule>
  </conditionalFormatting>
  <conditionalFormatting sqref="J5260">
    <cfRule type="notContainsBlanks" dxfId="2141" priority="2255">
      <formula>LEN(TRIM(J5260))&gt;0</formula>
    </cfRule>
  </conditionalFormatting>
  <conditionalFormatting sqref="K5260">
    <cfRule type="notContainsBlanks" dxfId="2140" priority="2254">
      <formula>LEN(TRIM(K5260))&gt;0</formula>
    </cfRule>
  </conditionalFormatting>
  <conditionalFormatting sqref="M5260">
    <cfRule type="containsText" dxfId="2139" priority="2253" operator="containsText" text="Complete">
      <formula>NOT(ISERROR(SEARCH("Complete",M5260)))</formula>
    </cfRule>
  </conditionalFormatting>
  <conditionalFormatting sqref="I5261">
    <cfRule type="cellIs" dxfId="2138" priority="2252" operator="greaterThan">
      <formula>2.35</formula>
    </cfRule>
  </conditionalFormatting>
  <conditionalFormatting sqref="J5261">
    <cfRule type="notContainsBlanks" dxfId="2137" priority="2251">
      <formula>LEN(TRIM(J5261))&gt;0</formula>
    </cfRule>
  </conditionalFormatting>
  <conditionalFormatting sqref="K5261">
    <cfRule type="notContainsBlanks" dxfId="2136" priority="2250">
      <formula>LEN(TRIM(K5261))&gt;0</formula>
    </cfRule>
  </conditionalFormatting>
  <conditionalFormatting sqref="M5261">
    <cfRule type="containsText" dxfId="2135" priority="2249" operator="containsText" text="Complete">
      <formula>NOT(ISERROR(SEARCH("Complete",M5261)))</formula>
    </cfRule>
  </conditionalFormatting>
  <conditionalFormatting sqref="I5262">
    <cfRule type="cellIs" dxfId="2134" priority="2248" operator="greaterThan">
      <formula>2.35</formula>
    </cfRule>
  </conditionalFormatting>
  <conditionalFormatting sqref="J5262">
    <cfRule type="notContainsBlanks" dxfId="2133" priority="2247">
      <formula>LEN(TRIM(J5262))&gt;0</formula>
    </cfRule>
  </conditionalFormatting>
  <conditionalFormatting sqref="K5262">
    <cfRule type="notContainsBlanks" dxfId="2132" priority="2246">
      <formula>LEN(TRIM(K5262))&gt;0</formula>
    </cfRule>
  </conditionalFormatting>
  <conditionalFormatting sqref="M5262">
    <cfRule type="containsText" dxfId="2131" priority="2245" operator="containsText" text="Complete">
      <formula>NOT(ISERROR(SEARCH("Complete",M5262)))</formula>
    </cfRule>
  </conditionalFormatting>
  <conditionalFormatting sqref="I5263">
    <cfRule type="cellIs" dxfId="2130" priority="2244" operator="greaterThan">
      <formula>2.35</formula>
    </cfRule>
  </conditionalFormatting>
  <conditionalFormatting sqref="J5263">
    <cfRule type="notContainsBlanks" dxfId="2129" priority="2243">
      <formula>LEN(TRIM(J5263))&gt;0</formula>
    </cfRule>
  </conditionalFormatting>
  <conditionalFormatting sqref="K5263">
    <cfRule type="notContainsBlanks" dxfId="2128" priority="2242">
      <formula>LEN(TRIM(K5263))&gt;0</formula>
    </cfRule>
  </conditionalFormatting>
  <conditionalFormatting sqref="M5263">
    <cfRule type="containsText" dxfId="2127" priority="2241" operator="containsText" text="Complete">
      <formula>NOT(ISERROR(SEARCH("Complete",M5263)))</formula>
    </cfRule>
  </conditionalFormatting>
  <conditionalFormatting sqref="I5264">
    <cfRule type="cellIs" dxfId="2126" priority="2240" operator="greaterThan">
      <formula>2.35</formula>
    </cfRule>
  </conditionalFormatting>
  <conditionalFormatting sqref="J5264">
    <cfRule type="notContainsBlanks" dxfId="2125" priority="2239">
      <formula>LEN(TRIM(J5264))&gt;0</formula>
    </cfRule>
  </conditionalFormatting>
  <conditionalFormatting sqref="K5264">
    <cfRule type="notContainsBlanks" dxfId="2124" priority="2238">
      <formula>LEN(TRIM(K5264))&gt;0</formula>
    </cfRule>
  </conditionalFormatting>
  <conditionalFormatting sqref="M5264">
    <cfRule type="containsText" dxfId="2123" priority="2237" operator="containsText" text="Complete">
      <formula>NOT(ISERROR(SEARCH("Complete",M5264)))</formula>
    </cfRule>
  </conditionalFormatting>
  <conditionalFormatting sqref="I5265">
    <cfRule type="cellIs" dxfId="2122" priority="2236" operator="greaterThan">
      <formula>2.35</formula>
    </cfRule>
  </conditionalFormatting>
  <conditionalFormatting sqref="J5265">
    <cfRule type="notContainsBlanks" dxfId="2121" priority="2235">
      <formula>LEN(TRIM(J5265))&gt;0</formula>
    </cfRule>
  </conditionalFormatting>
  <conditionalFormatting sqref="K5265">
    <cfRule type="notContainsBlanks" dxfId="2120" priority="2234">
      <formula>LEN(TRIM(K5265))&gt;0</formula>
    </cfRule>
  </conditionalFormatting>
  <conditionalFormatting sqref="M5265">
    <cfRule type="containsText" dxfId="2119" priority="2233" operator="containsText" text="Complete">
      <formula>NOT(ISERROR(SEARCH("Complete",M5265)))</formula>
    </cfRule>
  </conditionalFormatting>
  <conditionalFormatting sqref="I5266">
    <cfRule type="cellIs" dxfId="2118" priority="2232" operator="greaterThan">
      <formula>2.35</formula>
    </cfRule>
  </conditionalFormatting>
  <conditionalFormatting sqref="J5266">
    <cfRule type="notContainsBlanks" dxfId="2117" priority="2231">
      <formula>LEN(TRIM(J5266))&gt;0</formula>
    </cfRule>
  </conditionalFormatting>
  <conditionalFormatting sqref="K5266">
    <cfRule type="notContainsBlanks" dxfId="2116" priority="2230">
      <formula>LEN(TRIM(K5266))&gt;0</formula>
    </cfRule>
  </conditionalFormatting>
  <conditionalFormatting sqref="M5266">
    <cfRule type="containsText" dxfId="2115" priority="2229" operator="containsText" text="Complete">
      <formula>NOT(ISERROR(SEARCH("Complete",M5266)))</formula>
    </cfRule>
  </conditionalFormatting>
  <conditionalFormatting sqref="I5267">
    <cfRule type="cellIs" dxfId="2114" priority="2228" operator="greaterThan">
      <formula>2.35</formula>
    </cfRule>
  </conditionalFormatting>
  <conditionalFormatting sqref="J5267">
    <cfRule type="notContainsBlanks" dxfId="2113" priority="2227">
      <formula>LEN(TRIM(J5267))&gt;0</formula>
    </cfRule>
  </conditionalFormatting>
  <conditionalFormatting sqref="K5267">
    <cfRule type="notContainsBlanks" dxfId="2112" priority="2226">
      <formula>LEN(TRIM(K5267))&gt;0</formula>
    </cfRule>
  </conditionalFormatting>
  <conditionalFormatting sqref="M5267">
    <cfRule type="containsText" dxfId="2111" priority="2225" operator="containsText" text="Complete">
      <formula>NOT(ISERROR(SEARCH("Complete",M5267)))</formula>
    </cfRule>
  </conditionalFormatting>
  <conditionalFormatting sqref="I5268">
    <cfRule type="cellIs" dxfId="2110" priority="2224" operator="greaterThan">
      <formula>2.35</formula>
    </cfRule>
  </conditionalFormatting>
  <conditionalFormatting sqref="J5268">
    <cfRule type="notContainsBlanks" dxfId="2109" priority="2223">
      <formula>LEN(TRIM(J5268))&gt;0</formula>
    </cfRule>
  </conditionalFormatting>
  <conditionalFormatting sqref="K5268">
    <cfRule type="notContainsBlanks" dxfId="2108" priority="2222">
      <formula>LEN(TRIM(K5268))&gt;0</formula>
    </cfRule>
  </conditionalFormatting>
  <conditionalFormatting sqref="M5268">
    <cfRule type="containsText" dxfId="2107" priority="2221" operator="containsText" text="Complete">
      <formula>NOT(ISERROR(SEARCH("Complete",M5268)))</formula>
    </cfRule>
  </conditionalFormatting>
  <conditionalFormatting sqref="I5269">
    <cfRule type="cellIs" dxfId="2106" priority="2220" operator="greaterThan">
      <formula>2.35</formula>
    </cfRule>
  </conditionalFormatting>
  <conditionalFormatting sqref="J5269">
    <cfRule type="notContainsBlanks" dxfId="2105" priority="2219">
      <formula>LEN(TRIM(J5269))&gt;0</formula>
    </cfRule>
  </conditionalFormatting>
  <conditionalFormatting sqref="K5269">
    <cfRule type="notContainsBlanks" dxfId="2104" priority="2218">
      <formula>LEN(TRIM(K5269))&gt;0</formula>
    </cfRule>
  </conditionalFormatting>
  <conditionalFormatting sqref="M5269">
    <cfRule type="containsText" dxfId="2103" priority="2217" operator="containsText" text="Complete">
      <formula>NOT(ISERROR(SEARCH("Complete",M5269)))</formula>
    </cfRule>
  </conditionalFormatting>
  <conditionalFormatting sqref="I5270">
    <cfRule type="cellIs" dxfId="2102" priority="2216" operator="greaterThan">
      <formula>2.35</formula>
    </cfRule>
  </conditionalFormatting>
  <conditionalFormatting sqref="J5270">
    <cfRule type="notContainsBlanks" dxfId="2101" priority="2215">
      <formula>LEN(TRIM(J5270))&gt;0</formula>
    </cfRule>
  </conditionalFormatting>
  <conditionalFormatting sqref="K5270">
    <cfRule type="notContainsBlanks" dxfId="2100" priority="2214">
      <formula>LEN(TRIM(K5270))&gt;0</formula>
    </cfRule>
  </conditionalFormatting>
  <conditionalFormatting sqref="M5270">
    <cfRule type="containsText" dxfId="2099" priority="2213" operator="containsText" text="Complete">
      <formula>NOT(ISERROR(SEARCH("Complete",M5270)))</formula>
    </cfRule>
  </conditionalFormatting>
  <conditionalFormatting sqref="I5271">
    <cfRule type="cellIs" dxfId="2098" priority="2212" operator="greaterThan">
      <formula>2.35</formula>
    </cfRule>
  </conditionalFormatting>
  <conditionalFormatting sqref="J5271">
    <cfRule type="notContainsBlanks" dxfId="2097" priority="2211">
      <formula>LEN(TRIM(J5271))&gt;0</formula>
    </cfRule>
  </conditionalFormatting>
  <conditionalFormatting sqref="K5271">
    <cfRule type="notContainsBlanks" dxfId="2096" priority="2210">
      <formula>LEN(TRIM(K5271))&gt;0</formula>
    </cfRule>
  </conditionalFormatting>
  <conditionalFormatting sqref="M5271">
    <cfRule type="containsText" dxfId="2095" priority="2209" operator="containsText" text="Complete">
      <formula>NOT(ISERROR(SEARCH("Complete",M5271)))</formula>
    </cfRule>
  </conditionalFormatting>
  <conditionalFormatting sqref="I5272">
    <cfRule type="cellIs" dxfId="2094" priority="2204" operator="greaterThan">
      <formula>2.35</formula>
    </cfRule>
  </conditionalFormatting>
  <conditionalFormatting sqref="J5272">
    <cfRule type="notContainsBlanks" dxfId="2093" priority="2203">
      <formula>LEN(TRIM(J5272))&gt;0</formula>
    </cfRule>
  </conditionalFormatting>
  <conditionalFormatting sqref="K5272">
    <cfRule type="notContainsBlanks" dxfId="2092" priority="2202">
      <formula>LEN(TRIM(K5272))&gt;0</formula>
    </cfRule>
  </conditionalFormatting>
  <conditionalFormatting sqref="M5272">
    <cfRule type="containsText" dxfId="2091" priority="2201" operator="containsText" text="Complete">
      <formula>NOT(ISERROR(SEARCH("Complete",M5272)))</formula>
    </cfRule>
  </conditionalFormatting>
  <conditionalFormatting sqref="I5273">
    <cfRule type="cellIs" dxfId="2090" priority="2200" operator="greaterThan">
      <formula>2.35</formula>
    </cfRule>
  </conditionalFormatting>
  <conditionalFormatting sqref="J5273">
    <cfRule type="notContainsBlanks" dxfId="2089" priority="2199">
      <formula>LEN(TRIM(J5273))&gt;0</formula>
    </cfRule>
  </conditionalFormatting>
  <conditionalFormatting sqref="K5273">
    <cfRule type="notContainsBlanks" dxfId="2088" priority="2198">
      <formula>LEN(TRIM(K5273))&gt;0</formula>
    </cfRule>
  </conditionalFormatting>
  <conditionalFormatting sqref="M5273">
    <cfRule type="containsText" dxfId="2087" priority="2197" operator="containsText" text="Complete">
      <formula>NOT(ISERROR(SEARCH("Complete",M5273)))</formula>
    </cfRule>
  </conditionalFormatting>
  <conditionalFormatting sqref="I5274">
    <cfRule type="cellIs" dxfId="2086" priority="2196" operator="greaterThan">
      <formula>2.35</formula>
    </cfRule>
  </conditionalFormatting>
  <conditionalFormatting sqref="J5274">
    <cfRule type="notContainsBlanks" dxfId="2085" priority="2195">
      <formula>LEN(TRIM(J5274))&gt;0</formula>
    </cfRule>
  </conditionalFormatting>
  <conditionalFormatting sqref="K5274">
    <cfRule type="notContainsBlanks" dxfId="2084" priority="2194">
      <formula>LEN(TRIM(K5274))&gt;0</formula>
    </cfRule>
  </conditionalFormatting>
  <conditionalFormatting sqref="M5274">
    <cfRule type="containsText" dxfId="2083" priority="2193" operator="containsText" text="Complete">
      <formula>NOT(ISERROR(SEARCH("Complete",M5274)))</formula>
    </cfRule>
  </conditionalFormatting>
  <conditionalFormatting sqref="I5275">
    <cfRule type="cellIs" dxfId="2082" priority="2192" operator="greaterThan">
      <formula>2.35</formula>
    </cfRule>
  </conditionalFormatting>
  <conditionalFormatting sqref="J5275">
    <cfRule type="notContainsBlanks" dxfId="2081" priority="2191">
      <formula>LEN(TRIM(J5275))&gt;0</formula>
    </cfRule>
  </conditionalFormatting>
  <conditionalFormatting sqref="K5275">
    <cfRule type="notContainsBlanks" dxfId="2080" priority="2190">
      <formula>LEN(TRIM(K5275))&gt;0</formula>
    </cfRule>
  </conditionalFormatting>
  <conditionalFormatting sqref="M5275">
    <cfRule type="containsText" dxfId="2079" priority="2189" operator="containsText" text="Complete">
      <formula>NOT(ISERROR(SEARCH("Complete",M5275)))</formula>
    </cfRule>
  </conditionalFormatting>
  <conditionalFormatting sqref="I5276">
    <cfRule type="cellIs" dxfId="2078" priority="2188" operator="greaterThan">
      <formula>2.35</formula>
    </cfRule>
  </conditionalFormatting>
  <conditionalFormatting sqref="J5276">
    <cfRule type="notContainsBlanks" dxfId="2077" priority="2187">
      <formula>LEN(TRIM(J5276))&gt;0</formula>
    </cfRule>
  </conditionalFormatting>
  <conditionalFormatting sqref="K5276">
    <cfRule type="notContainsBlanks" dxfId="2076" priority="2186">
      <formula>LEN(TRIM(K5276))&gt;0</formula>
    </cfRule>
  </conditionalFormatting>
  <conditionalFormatting sqref="M5276">
    <cfRule type="containsText" dxfId="2075" priority="2185" operator="containsText" text="Complete">
      <formula>NOT(ISERROR(SEARCH("Complete",M5276)))</formula>
    </cfRule>
  </conditionalFormatting>
  <conditionalFormatting sqref="I5277">
    <cfRule type="cellIs" dxfId="2074" priority="2184" operator="greaterThan">
      <formula>2.35</formula>
    </cfRule>
  </conditionalFormatting>
  <conditionalFormatting sqref="J5277">
    <cfRule type="notContainsBlanks" dxfId="2073" priority="2183">
      <formula>LEN(TRIM(J5277))&gt;0</formula>
    </cfRule>
  </conditionalFormatting>
  <conditionalFormatting sqref="K5277">
    <cfRule type="notContainsBlanks" dxfId="2072" priority="2182">
      <formula>LEN(TRIM(K5277))&gt;0</formula>
    </cfRule>
  </conditionalFormatting>
  <conditionalFormatting sqref="M5277">
    <cfRule type="containsText" dxfId="2071" priority="2181" operator="containsText" text="Complete">
      <formula>NOT(ISERROR(SEARCH("Complete",M5277)))</formula>
    </cfRule>
  </conditionalFormatting>
  <conditionalFormatting sqref="I5278">
    <cfRule type="cellIs" dxfId="2070" priority="2180" operator="greaterThan">
      <formula>2.35</formula>
    </cfRule>
  </conditionalFormatting>
  <conditionalFormatting sqref="J5278">
    <cfRule type="notContainsBlanks" dxfId="2069" priority="2179">
      <formula>LEN(TRIM(J5278))&gt;0</formula>
    </cfRule>
  </conditionalFormatting>
  <conditionalFormatting sqref="K5278">
    <cfRule type="notContainsBlanks" dxfId="2068" priority="2178">
      <formula>LEN(TRIM(K5278))&gt;0</formula>
    </cfRule>
  </conditionalFormatting>
  <conditionalFormatting sqref="M5278">
    <cfRule type="containsText" dxfId="2067" priority="2177" operator="containsText" text="Complete">
      <formula>NOT(ISERROR(SEARCH("Complete",M5278)))</formula>
    </cfRule>
  </conditionalFormatting>
  <conditionalFormatting sqref="I5279">
    <cfRule type="cellIs" dxfId="2066" priority="2176" operator="greaterThan">
      <formula>2.35</formula>
    </cfRule>
  </conditionalFormatting>
  <conditionalFormatting sqref="J5279">
    <cfRule type="notContainsBlanks" dxfId="2065" priority="2175">
      <formula>LEN(TRIM(J5279))&gt;0</formula>
    </cfRule>
  </conditionalFormatting>
  <conditionalFormatting sqref="K5279">
    <cfRule type="notContainsBlanks" dxfId="2064" priority="2174">
      <formula>LEN(TRIM(K5279))&gt;0</formula>
    </cfRule>
  </conditionalFormatting>
  <conditionalFormatting sqref="M5279">
    <cfRule type="containsText" dxfId="2063" priority="2173" operator="containsText" text="Complete">
      <formula>NOT(ISERROR(SEARCH("Complete",M5279)))</formula>
    </cfRule>
  </conditionalFormatting>
  <conditionalFormatting sqref="I5280">
    <cfRule type="cellIs" dxfId="2062" priority="2172" operator="greaterThan">
      <formula>2.35</formula>
    </cfRule>
  </conditionalFormatting>
  <conditionalFormatting sqref="J5280">
    <cfRule type="notContainsBlanks" dxfId="2061" priority="2171">
      <formula>LEN(TRIM(J5280))&gt;0</formula>
    </cfRule>
  </conditionalFormatting>
  <conditionalFormatting sqref="K5280">
    <cfRule type="notContainsBlanks" dxfId="2060" priority="2170">
      <formula>LEN(TRIM(K5280))&gt;0</formula>
    </cfRule>
  </conditionalFormatting>
  <conditionalFormatting sqref="M5280">
    <cfRule type="containsText" dxfId="2059" priority="2169" operator="containsText" text="Complete">
      <formula>NOT(ISERROR(SEARCH("Complete",M5280)))</formula>
    </cfRule>
  </conditionalFormatting>
  <conditionalFormatting sqref="I5281">
    <cfRule type="cellIs" dxfId="2058" priority="2164" operator="greaterThan">
      <formula>2.35</formula>
    </cfRule>
  </conditionalFormatting>
  <conditionalFormatting sqref="J5281">
    <cfRule type="notContainsBlanks" dxfId="2057" priority="2163">
      <formula>LEN(TRIM(J5281))&gt;0</formula>
    </cfRule>
  </conditionalFormatting>
  <conditionalFormatting sqref="K5281">
    <cfRule type="notContainsBlanks" dxfId="2056" priority="2162">
      <formula>LEN(TRIM(K5281))&gt;0</formula>
    </cfRule>
  </conditionalFormatting>
  <conditionalFormatting sqref="M5281">
    <cfRule type="containsText" dxfId="2055" priority="2161" operator="containsText" text="Complete">
      <formula>NOT(ISERROR(SEARCH("Complete",M5281)))</formula>
    </cfRule>
  </conditionalFormatting>
  <conditionalFormatting sqref="I5282">
    <cfRule type="cellIs" dxfId="2054" priority="2160" operator="greaterThan">
      <formula>2.35</formula>
    </cfRule>
  </conditionalFormatting>
  <conditionalFormatting sqref="J5282">
    <cfRule type="notContainsBlanks" dxfId="2053" priority="2159">
      <formula>LEN(TRIM(J5282))&gt;0</formula>
    </cfRule>
  </conditionalFormatting>
  <conditionalFormatting sqref="K5282">
    <cfRule type="notContainsBlanks" dxfId="2052" priority="2158">
      <formula>LEN(TRIM(K5282))&gt;0</formula>
    </cfRule>
  </conditionalFormatting>
  <conditionalFormatting sqref="M5282">
    <cfRule type="containsText" dxfId="2051" priority="2157" operator="containsText" text="Complete">
      <formula>NOT(ISERROR(SEARCH("Complete",M5282)))</formula>
    </cfRule>
  </conditionalFormatting>
  <conditionalFormatting sqref="I5283">
    <cfRule type="cellIs" dxfId="2050" priority="2156" operator="greaterThan">
      <formula>2.35</formula>
    </cfRule>
  </conditionalFormatting>
  <conditionalFormatting sqref="J5283">
    <cfRule type="notContainsBlanks" dxfId="2049" priority="2155">
      <formula>LEN(TRIM(J5283))&gt;0</formula>
    </cfRule>
  </conditionalFormatting>
  <conditionalFormatting sqref="K5283">
    <cfRule type="notContainsBlanks" dxfId="2048" priority="2154">
      <formula>LEN(TRIM(K5283))&gt;0</formula>
    </cfRule>
  </conditionalFormatting>
  <conditionalFormatting sqref="M5283">
    <cfRule type="containsText" dxfId="2047" priority="2153" operator="containsText" text="Complete">
      <formula>NOT(ISERROR(SEARCH("Complete",M5283)))</formula>
    </cfRule>
  </conditionalFormatting>
  <conditionalFormatting sqref="I5284">
    <cfRule type="cellIs" dxfId="2046" priority="2152" operator="greaterThan">
      <formula>2.35</formula>
    </cfRule>
  </conditionalFormatting>
  <conditionalFormatting sqref="J5284">
    <cfRule type="notContainsBlanks" dxfId="2045" priority="2151">
      <formula>LEN(TRIM(J5284))&gt;0</formula>
    </cfRule>
  </conditionalFormatting>
  <conditionalFormatting sqref="K5284">
    <cfRule type="notContainsBlanks" dxfId="2044" priority="2150">
      <formula>LEN(TRIM(K5284))&gt;0</formula>
    </cfRule>
  </conditionalFormatting>
  <conditionalFormatting sqref="M5284">
    <cfRule type="containsText" dxfId="2043" priority="2149" operator="containsText" text="Complete">
      <formula>NOT(ISERROR(SEARCH("Complete",M5284)))</formula>
    </cfRule>
  </conditionalFormatting>
  <conditionalFormatting sqref="I5285">
    <cfRule type="cellIs" dxfId="2042" priority="2148" operator="greaterThan">
      <formula>2.35</formula>
    </cfRule>
  </conditionalFormatting>
  <conditionalFormatting sqref="J5285">
    <cfRule type="notContainsBlanks" dxfId="2041" priority="2147">
      <formula>LEN(TRIM(J5285))&gt;0</formula>
    </cfRule>
  </conditionalFormatting>
  <conditionalFormatting sqref="K5285">
    <cfRule type="notContainsBlanks" dxfId="2040" priority="2146">
      <formula>LEN(TRIM(K5285))&gt;0</formula>
    </cfRule>
  </conditionalFormatting>
  <conditionalFormatting sqref="M5285">
    <cfRule type="containsText" dxfId="2039" priority="2145" operator="containsText" text="Complete">
      <formula>NOT(ISERROR(SEARCH("Complete",M5285)))</formula>
    </cfRule>
  </conditionalFormatting>
  <conditionalFormatting sqref="I5286">
    <cfRule type="cellIs" dxfId="2038" priority="2144" operator="greaterThan">
      <formula>2.35</formula>
    </cfRule>
  </conditionalFormatting>
  <conditionalFormatting sqref="J5286">
    <cfRule type="notContainsBlanks" dxfId="2037" priority="2143">
      <formula>LEN(TRIM(J5286))&gt;0</formula>
    </cfRule>
  </conditionalFormatting>
  <conditionalFormatting sqref="K5286">
    <cfRule type="notContainsBlanks" dxfId="2036" priority="2142">
      <formula>LEN(TRIM(K5286))&gt;0</formula>
    </cfRule>
  </conditionalFormatting>
  <conditionalFormatting sqref="M5286">
    <cfRule type="containsText" dxfId="2035" priority="2141" operator="containsText" text="Complete">
      <formula>NOT(ISERROR(SEARCH("Complete",M5286)))</formula>
    </cfRule>
  </conditionalFormatting>
  <conditionalFormatting sqref="I5287">
    <cfRule type="cellIs" dxfId="2034" priority="2140" operator="greaterThan">
      <formula>2.35</formula>
    </cfRule>
  </conditionalFormatting>
  <conditionalFormatting sqref="J5287">
    <cfRule type="notContainsBlanks" dxfId="2033" priority="2139">
      <formula>LEN(TRIM(J5287))&gt;0</formula>
    </cfRule>
  </conditionalFormatting>
  <conditionalFormatting sqref="K5287">
    <cfRule type="notContainsBlanks" dxfId="2032" priority="2138">
      <formula>LEN(TRIM(K5287))&gt;0</formula>
    </cfRule>
  </conditionalFormatting>
  <conditionalFormatting sqref="M5287">
    <cfRule type="containsText" dxfId="2031" priority="2137" operator="containsText" text="Complete">
      <formula>NOT(ISERROR(SEARCH("Complete",M5287)))</formula>
    </cfRule>
  </conditionalFormatting>
  <conditionalFormatting sqref="I5288">
    <cfRule type="cellIs" dxfId="2030" priority="2136" operator="greaterThan">
      <formula>2.35</formula>
    </cfRule>
  </conditionalFormatting>
  <conditionalFormatting sqref="J5288">
    <cfRule type="notContainsBlanks" dxfId="2029" priority="2135">
      <formula>LEN(TRIM(J5288))&gt;0</formula>
    </cfRule>
  </conditionalFormatting>
  <conditionalFormatting sqref="K5288">
    <cfRule type="notContainsBlanks" dxfId="2028" priority="2134">
      <formula>LEN(TRIM(K5288))&gt;0</formula>
    </cfRule>
  </conditionalFormatting>
  <conditionalFormatting sqref="M5288">
    <cfRule type="containsText" dxfId="2027" priority="2133" operator="containsText" text="Complete">
      <formula>NOT(ISERROR(SEARCH("Complete",M5288)))</formula>
    </cfRule>
  </conditionalFormatting>
  <conditionalFormatting sqref="I5289">
    <cfRule type="cellIs" dxfId="2026" priority="2132" operator="greaterThan">
      <formula>2.35</formula>
    </cfRule>
  </conditionalFormatting>
  <conditionalFormatting sqref="J5289">
    <cfRule type="notContainsBlanks" dxfId="2025" priority="2131">
      <formula>LEN(TRIM(J5289))&gt;0</formula>
    </cfRule>
  </conditionalFormatting>
  <conditionalFormatting sqref="K5289">
    <cfRule type="notContainsBlanks" dxfId="2024" priority="2130">
      <formula>LEN(TRIM(K5289))&gt;0</formula>
    </cfRule>
  </conditionalFormatting>
  <conditionalFormatting sqref="M5289">
    <cfRule type="containsText" dxfId="2023" priority="2129" operator="containsText" text="Complete">
      <formula>NOT(ISERROR(SEARCH("Complete",M5289)))</formula>
    </cfRule>
  </conditionalFormatting>
  <conditionalFormatting sqref="I5290">
    <cfRule type="cellIs" dxfId="2022" priority="2128" operator="greaterThan">
      <formula>2.35</formula>
    </cfRule>
  </conditionalFormatting>
  <conditionalFormatting sqref="J5290">
    <cfRule type="notContainsBlanks" dxfId="2021" priority="2127">
      <formula>LEN(TRIM(J5290))&gt;0</formula>
    </cfRule>
  </conditionalFormatting>
  <conditionalFormatting sqref="K5290">
    <cfRule type="notContainsBlanks" dxfId="2020" priority="2126">
      <formula>LEN(TRIM(K5290))&gt;0</formula>
    </cfRule>
  </conditionalFormatting>
  <conditionalFormatting sqref="M5290">
    <cfRule type="containsText" dxfId="2019" priority="2125" operator="containsText" text="Complete">
      <formula>NOT(ISERROR(SEARCH("Complete",M5290)))</formula>
    </cfRule>
  </conditionalFormatting>
  <conditionalFormatting sqref="I5291">
    <cfRule type="cellIs" dxfId="2018" priority="2124" operator="greaterThan">
      <formula>2.35</formula>
    </cfRule>
  </conditionalFormatting>
  <conditionalFormatting sqref="J5291">
    <cfRule type="notContainsBlanks" dxfId="2017" priority="2123">
      <formula>LEN(TRIM(J5291))&gt;0</formula>
    </cfRule>
  </conditionalFormatting>
  <conditionalFormatting sqref="K5291">
    <cfRule type="notContainsBlanks" dxfId="2016" priority="2122">
      <formula>LEN(TRIM(K5291))&gt;0</formula>
    </cfRule>
  </conditionalFormatting>
  <conditionalFormatting sqref="M5291">
    <cfRule type="containsText" dxfId="2015" priority="2121" operator="containsText" text="Complete">
      <formula>NOT(ISERROR(SEARCH("Complete",M5291)))</formula>
    </cfRule>
  </conditionalFormatting>
  <conditionalFormatting sqref="I5292">
    <cfRule type="cellIs" dxfId="2014" priority="2120" operator="greaterThan">
      <formula>2.35</formula>
    </cfRule>
  </conditionalFormatting>
  <conditionalFormatting sqref="J5292">
    <cfRule type="notContainsBlanks" dxfId="2013" priority="2119">
      <formula>LEN(TRIM(J5292))&gt;0</formula>
    </cfRule>
  </conditionalFormatting>
  <conditionalFormatting sqref="K5292">
    <cfRule type="notContainsBlanks" dxfId="2012" priority="2118">
      <formula>LEN(TRIM(K5292))&gt;0</formula>
    </cfRule>
  </conditionalFormatting>
  <conditionalFormatting sqref="M5292">
    <cfRule type="containsText" dxfId="2011" priority="2117" operator="containsText" text="Complete">
      <formula>NOT(ISERROR(SEARCH("Complete",M5292)))</formula>
    </cfRule>
  </conditionalFormatting>
  <conditionalFormatting sqref="I5293">
    <cfRule type="cellIs" dxfId="2010" priority="2108" operator="greaterThan">
      <formula>2.35</formula>
    </cfRule>
  </conditionalFormatting>
  <conditionalFormatting sqref="J5293">
    <cfRule type="notContainsBlanks" dxfId="2009" priority="2107">
      <formula>LEN(TRIM(J5293))&gt;0</formula>
    </cfRule>
  </conditionalFormatting>
  <conditionalFormatting sqref="K5293">
    <cfRule type="notContainsBlanks" dxfId="2008" priority="2106">
      <formula>LEN(TRIM(K5293))&gt;0</formula>
    </cfRule>
  </conditionalFormatting>
  <conditionalFormatting sqref="M5293">
    <cfRule type="containsText" dxfId="2007" priority="2105" operator="containsText" text="Complete">
      <formula>NOT(ISERROR(SEARCH("Complete",M5293)))</formula>
    </cfRule>
  </conditionalFormatting>
  <conditionalFormatting sqref="I5294">
    <cfRule type="cellIs" dxfId="2006" priority="2104" operator="greaterThan">
      <formula>2.35</formula>
    </cfRule>
  </conditionalFormatting>
  <conditionalFormatting sqref="J5294">
    <cfRule type="notContainsBlanks" dxfId="2005" priority="2103">
      <formula>LEN(TRIM(J5294))&gt;0</formula>
    </cfRule>
  </conditionalFormatting>
  <conditionalFormatting sqref="K5294">
    <cfRule type="notContainsBlanks" dxfId="2004" priority="2102">
      <formula>LEN(TRIM(K5294))&gt;0</formula>
    </cfRule>
  </conditionalFormatting>
  <conditionalFormatting sqref="M5294">
    <cfRule type="containsText" dxfId="2003" priority="2101" operator="containsText" text="Complete">
      <formula>NOT(ISERROR(SEARCH("Complete",M5294)))</formula>
    </cfRule>
  </conditionalFormatting>
  <conditionalFormatting sqref="I5295">
    <cfRule type="cellIs" dxfId="2002" priority="2100" operator="greaterThan">
      <formula>2.35</formula>
    </cfRule>
  </conditionalFormatting>
  <conditionalFormatting sqref="J5295">
    <cfRule type="notContainsBlanks" dxfId="2001" priority="2099">
      <formula>LEN(TRIM(J5295))&gt;0</formula>
    </cfRule>
  </conditionalFormatting>
  <conditionalFormatting sqref="K5295">
    <cfRule type="notContainsBlanks" dxfId="2000" priority="2098">
      <formula>LEN(TRIM(K5295))&gt;0</formula>
    </cfRule>
  </conditionalFormatting>
  <conditionalFormatting sqref="M5295">
    <cfRule type="containsText" dxfId="1999" priority="2097" operator="containsText" text="Complete">
      <formula>NOT(ISERROR(SEARCH("Complete",M5295)))</formula>
    </cfRule>
  </conditionalFormatting>
  <conditionalFormatting sqref="I5296">
    <cfRule type="cellIs" dxfId="1998" priority="2096" operator="greaterThan">
      <formula>2.35</formula>
    </cfRule>
  </conditionalFormatting>
  <conditionalFormatting sqref="J5296">
    <cfRule type="notContainsBlanks" dxfId="1997" priority="2095">
      <formula>LEN(TRIM(J5296))&gt;0</formula>
    </cfRule>
  </conditionalFormatting>
  <conditionalFormatting sqref="K5296">
    <cfRule type="notContainsBlanks" dxfId="1996" priority="2094">
      <formula>LEN(TRIM(K5296))&gt;0</formula>
    </cfRule>
  </conditionalFormatting>
  <conditionalFormatting sqref="M5296">
    <cfRule type="containsText" dxfId="1995" priority="2093" operator="containsText" text="Complete">
      <formula>NOT(ISERROR(SEARCH("Complete",M5296)))</formula>
    </cfRule>
  </conditionalFormatting>
  <conditionalFormatting sqref="I5297">
    <cfRule type="cellIs" dxfId="1994" priority="2092" operator="greaterThan">
      <formula>2.35</formula>
    </cfRule>
  </conditionalFormatting>
  <conditionalFormatting sqref="J5297">
    <cfRule type="notContainsBlanks" dxfId="1993" priority="2091">
      <formula>LEN(TRIM(J5297))&gt;0</formula>
    </cfRule>
  </conditionalFormatting>
  <conditionalFormatting sqref="K5297">
    <cfRule type="notContainsBlanks" dxfId="1992" priority="2090">
      <formula>LEN(TRIM(K5297))&gt;0</formula>
    </cfRule>
  </conditionalFormatting>
  <conditionalFormatting sqref="M5297">
    <cfRule type="containsText" dxfId="1991" priority="2089" operator="containsText" text="Complete">
      <formula>NOT(ISERROR(SEARCH("Complete",M5297)))</formula>
    </cfRule>
  </conditionalFormatting>
  <conditionalFormatting sqref="I5298">
    <cfRule type="cellIs" dxfId="1990" priority="2088" operator="greaterThan">
      <formula>2.35</formula>
    </cfRule>
  </conditionalFormatting>
  <conditionalFormatting sqref="J5298">
    <cfRule type="notContainsBlanks" dxfId="1989" priority="2087">
      <formula>LEN(TRIM(J5298))&gt;0</formula>
    </cfRule>
  </conditionalFormatting>
  <conditionalFormatting sqref="K5298">
    <cfRule type="notContainsBlanks" dxfId="1988" priority="2086">
      <formula>LEN(TRIM(K5298))&gt;0</formula>
    </cfRule>
  </conditionalFormatting>
  <conditionalFormatting sqref="M5298">
    <cfRule type="containsText" dxfId="1987" priority="2085" operator="containsText" text="Complete">
      <formula>NOT(ISERROR(SEARCH("Complete",M5298)))</formula>
    </cfRule>
  </conditionalFormatting>
  <conditionalFormatting sqref="I5299">
    <cfRule type="cellIs" dxfId="1986" priority="2084" operator="greaterThan">
      <formula>2.35</formula>
    </cfRule>
  </conditionalFormatting>
  <conditionalFormatting sqref="J5299">
    <cfRule type="notContainsBlanks" dxfId="1985" priority="2083">
      <formula>LEN(TRIM(J5299))&gt;0</formula>
    </cfRule>
  </conditionalFormatting>
  <conditionalFormatting sqref="K5299">
    <cfRule type="notContainsBlanks" dxfId="1984" priority="2082">
      <formula>LEN(TRIM(K5299))&gt;0</formula>
    </cfRule>
  </conditionalFormatting>
  <conditionalFormatting sqref="M5299">
    <cfRule type="containsText" dxfId="1983" priority="2081" operator="containsText" text="Complete">
      <formula>NOT(ISERROR(SEARCH("Complete",M5299)))</formula>
    </cfRule>
  </conditionalFormatting>
  <conditionalFormatting sqref="I5300">
    <cfRule type="cellIs" dxfId="1982" priority="2080" operator="greaterThan">
      <formula>2.35</formula>
    </cfRule>
  </conditionalFormatting>
  <conditionalFormatting sqref="J5300">
    <cfRule type="notContainsBlanks" dxfId="1981" priority="2079">
      <formula>LEN(TRIM(J5300))&gt;0</formula>
    </cfRule>
  </conditionalFormatting>
  <conditionalFormatting sqref="K5300">
    <cfRule type="notContainsBlanks" dxfId="1980" priority="2078">
      <formula>LEN(TRIM(K5300))&gt;0</formula>
    </cfRule>
  </conditionalFormatting>
  <conditionalFormatting sqref="M5300">
    <cfRule type="containsText" dxfId="1979" priority="2077" operator="containsText" text="Complete">
      <formula>NOT(ISERROR(SEARCH("Complete",M5300)))</formula>
    </cfRule>
  </conditionalFormatting>
  <conditionalFormatting sqref="I5301">
    <cfRule type="cellIs" dxfId="1978" priority="2076" operator="greaterThan">
      <formula>2.35</formula>
    </cfRule>
  </conditionalFormatting>
  <conditionalFormatting sqref="J5301">
    <cfRule type="notContainsBlanks" dxfId="1977" priority="2075">
      <formula>LEN(TRIM(J5301))&gt;0</formula>
    </cfRule>
  </conditionalFormatting>
  <conditionalFormatting sqref="K5301">
    <cfRule type="notContainsBlanks" dxfId="1976" priority="2074">
      <formula>LEN(TRIM(K5301))&gt;0</formula>
    </cfRule>
  </conditionalFormatting>
  <conditionalFormatting sqref="M5301">
    <cfRule type="containsText" dxfId="1975" priority="2073" operator="containsText" text="Complete">
      <formula>NOT(ISERROR(SEARCH("Complete",M5301)))</formula>
    </cfRule>
  </conditionalFormatting>
  <conditionalFormatting sqref="I5302">
    <cfRule type="cellIs" dxfId="1974" priority="2072" operator="greaterThan">
      <formula>2.35</formula>
    </cfRule>
  </conditionalFormatting>
  <conditionalFormatting sqref="J5302">
    <cfRule type="notContainsBlanks" dxfId="1973" priority="2071">
      <formula>LEN(TRIM(J5302))&gt;0</formula>
    </cfRule>
  </conditionalFormatting>
  <conditionalFormatting sqref="K5302">
    <cfRule type="notContainsBlanks" dxfId="1972" priority="2070">
      <formula>LEN(TRIM(K5302))&gt;0</formula>
    </cfRule>
  </conditionalFormatting>
  <conditionalFormatting sqref="M5302">
    <cfRule type="containsText" dxfId="1971" priority="2069" operator="containsText" text="Complete">
      <formula>NOT(ISERROR(SEARCH("Complete",M5302)))</formula>
    </cfRule>
  </conditionalFormatting>
  <conditionalFormatting sqref="I5303">
    <cfRule type="cellIs" dxfId="1970" priority="2068" operator="greaterThan">
      <formula>2.35</formula>
    </cfRule>
  </conditionalFormatting>
  <conditionalFormatting sqref="J5303">
    <cfRule type="notContainsBlanks" dxfId="1969" priority="2067">
      <formula>LEN(TRIM(J5303))&gt;0</formula>
    </cfRule>
  </conditionalFormatting>
  <conditionalFormatting sqref="K5303">
    <cfRule type="notContainsBlanks" dxfId="1968" priority="2066">
      <formula>LEN(TRIM(K5303))&gt;0</formula>
    </cfRule>
  </conditionalFormatting>
  <conditionalFormatting sqref="M5303">
    <cfRule type="containsText" dxfId="1967" priority="2065" operator="containsText" text="Complete">
      <formula>NOT(ISERROR(SEARCH("Complete",M5303)))</formula>
    </cfRule>
  </conditionalFormatting>
  <conditionalFormatting sqref="I5304">
    <cfRule type="cellIs" dxfId="1966" priority="2064" operator="greaterThan">
      <formula>2.35</formula>
    </cfRule>
  </conditionalFormatting>
  <conditionalFormatting sqref="J5304">
    <cfRule type="notContainsBlanks" dxfId="1965" priority="2063">
      <formula>LEN(TRIM(J5304))&gt;0</formula>
    </cfRule>
  </conditionalFormatting>
  <conditionalFormatting sqref="K5304">
    <cfRule type="notContainsBlanks" dxfId="1964" priority="2062">
      <formula>LEN(TRIM(K5304))&gt;0</formula>
    </cfRule>
  </conditionalFormatting>
  <conditionalFormatting sqref="M5304">
    <cfRule type="containsText" dxfId="1963" priority="2061" operator="containsText" text="Complete">
      <formula>NOT(ISERROR(SEARCH("Complete",M5304)))</formula>
    </cfRule>
  </conditionalFormatting>
  <conditionalFormatting sqref="I5305">
    <cfRule type="cellIs" dxfId="1962" priority="2060" operator="greaterThan">
      <formula>2.35</formula>
    </cfRule>
  </conditionalFormatting>
  <conditionalFormatting sqref="J5305">
    <cfRule type="notContainsBlanks" dxfId="1961" priority="2059">
      <formula>LEN(TRIM(J5305))&gt;0</formula>
    </cfRule>
  </conditionalFormatting>
  <conditionalFormatting sqref="K5305">
    <cfRule type="notContainsBlanks" dxfId="1960" priority="2058">
      <formula>LEN(TRIM(K5305))&gt;0</formula>
    </cfRule>
  </conditionalFormatting>
  <conditionalFormatting sqref="M5305">
    <cfRule type="containsText" dxfId="1959" priority="2057" operator="containsText" text="Complete">
      <formula>NOT(ISERROR(SEARCH("Complete",M5305)))</formula>
    </cfRule>
  </conditionalFormatting>
  <conditionalFormatting sqref="I5306">
    <cfRule type="cellIs" dxfId="1958" priority="2056" operator="greaterThan">
      <formula>2.35</formula>
    </cfRule>
  </conditionalFormatting>
  <conditionalFormatting sqref="J5306">
    <cfRule type="notContainsBlanks" dxfId="1957" priority="2055">
      <formula>LEN(TRIM(J5306))&gt;0</formula>
    </cfRule>
  </conditionalFormatting>
  <conditionalFormatting sqref="K5306">
    <cfRule type="notContainsBlanks" dxfId="1956" priority="2054">
      <formula>LEN(TRIM(K5306))&gt;0</formula>
    </cfRule>
  </conditionalFormatting>
  <conditionalFormatting sqref="M5306">
    <cfRule type="containsText" dxfId="1955" priority="2053" operator="containsText" text="Complete">
      <formula>NOT(ISERROR(SEARCH("Complete",M5306)))</formula>
    </cfRule>
  </conditionalFormatting>
  <conditionalFormatting sqref="I5307">
    <cfRule type="cellIs" dxfId="1954" priority="2052" operator="greaterThan">
      <formula>2.35</formula>
    </cfRule>
  </conditionalFormatting>
  <conditionalFormatting sqref="J5307">
    <cfRule type="notContainsBlanks" dxfId="1953" priority="2051">
      <formula>LEN(TRIM(J5307))&gt;0</formula>
    </cfRule>
  </conditionalFormatting>
  <conditionalFormatting sqref="K5307">
    <cfRule type="notContainsBlanks" dxfId="1952" priority="2050">
      <formula>LEN(TRIM(K5307))&gt;0</formula>
    </cfRule>
  </conditionalFormatting>
  <conditionalFormatting sqref="M5307">
    <cfRule type="containsText" dxfId="1951" priority="2049" operator="containsText" text="Complete">
      <formula>NOT(ISERROR(SEARCH("Complete",M5307)))</formula>
    </cfRule>
  </conditionalFormatting>
  <conditionalFormatting sqref="I5308">
    <cfRule type="cellIs" dxfId="1950" priority="2048" operator="greaterThan">
      <formula>2.35</formula>
    </cfRule>
  </conditionalFormatting>
  <conditionalFormatting sqref="J5308">
    <cfRule type="notContainsBlanks" dxfId="1949" priority="2047">
      <formula>LEN(TRIM(J5308))&gt;0</formula>
    </cfRule>
  </conditionalFormatting>
  <conditionalFormatting sqref="K5308">
    <cfRule type="notContainsBlanks" dxfId="1948" priority="2046">
      <formula>LEN(TRIM(K5308))&gt;0</formula>
    </cfRule>
  </conditionalFormatting>
  <conditionalFormatting sqref="M5308">
    <cfRule type="containsText" dxfId="1947" priority="2045" operator="containsText" text="Complete">
      <formula>NOT(ISERROR(SEARCH("Complete",M5308)))</formula>
    </cfRule>
  </conditionalFormatting>
  <conditionalFormatting sqref="I5309">
    <cfRule type="cellIs" dxfId="1946" priority="2044" operator="greaterThan">
      <formula>2.35</formula>
    </cfRule>
  </conditionalFormatting>
  <conditionalFormatting sqref="J5309">
    <cfRule type="notContainsBlanks" dxfId="1945" priority="2043">
      <formula>LEN(TRIM(J5309))&gt;0</formula>
    </cfRule>
  </conditionalFormatting>
  <conditionalFormatting sqref="K5309">
    <cfRule type="notContainsBlanks" dxfId="1944" priority="2042">
      <formula>LEN(TRIM(K5309))&gt;0</formula>
    </cfRule>
  </conditionalFormatting>
  <conditionalFormatting sqref="M5309">
    <cfRule type="containsText" dxfId="1943" priority="2041" operator="containsText" text="Complete">
      <formula>NOT(ISERROR(SEARCH("Complete",M5309)))</formula>
    </cfRule>
  </conditionalFormatting>
  <conditionalFormatting sqref="I5310">
    <cfRule type="cellIs" dxfId="1942" priority="2040" operator="greaterThan">
      <formula>2.35</formula>
    </cfRule>
  </conditionalFormatting>
  <conditionalFormatting sqref="J5310">
    <cfRule type="notContainsBlanks" dxfId="1941" priority="2039">
      <formula>LEN(TRIM(J5310))&gt;0</formula>
    </cfRule>
  </conditionalFormatting>
  <conditionalFormatting sqref="K5310">
    <cfRule type="notContainsBlanks" dxfId="1940" priority="2038">
      <formula>LEN(TRIM(K5310))&gt;0</formula>
    </cfRule>
  </conditionalFormatting>
  <conditionalFormatting sqref="M5310">
    <cfRule type="containsText" dxfId="1939" priority="2037" operator="containsText" text="Complete">
      <formula>NOT(ISERROR(SEARCH("Complete",M5310)))</formula>
    </cfRule>
  </conditionalFormatting>
  <conditionalFormatting sqref="I5311">
    <cfRule type="cellIs" dxfId="1938" priority="2036" operator="greaterThan">
      <formula>2.35</formula>
    </cfRule>
  </conditionalFormatting>
  <conditionalFormatting sqref="J5311">
    <cfRule type="notContainsBlanks" dxfId="1937" priority="2035">
      <formula>LEN(TRIM(J5311))&gt;0</formula>
    </cfRule>
  </conditionalFormatting>
  <conditionalFormatting sqref="K5311">
    <cfRule type="notContainsBlanks" dxfId="1936" priority="2034">
      <formula>LEN(TRIM(K5311))&gt;0</formula>
    </cfRule>
  </conditionalFormatting>
  <conditionalFormatting sqref="M5311">
    <cfRule type="containsText" dxfId="1935" priority="2033" operator="containsText" text="Complete">
      <formula>NOT(ISERROR(SEARCH("Complete",M5311)))</formula>
    </cfRule>
  </conditionalFormatting>
  <conditionalFormatting sqref="I5312">
    <cfRule type="cellIs" dxfId="1934" priority="2032" operator="greaterThan">
      <formula>2.35</formula>
    </cfRule>
  </conditionalFormatting>
  <conditionalFormatting sqref="J5312">
    <cfRule type="notContainsBlanks" dxfId="1933" priority="2031">
      <formula>LEN(TRIM(J5312))&gt;0</formula>
    </cfRule>
  </conditionalFormatting>
  <conditionalFormatting sqref="K5312">
    <cfRule type="notContainsBlanks" dxfId="1932" priority="2030">
      <formula>LEN(TRIM(K5312))&gt;0</formula>
    </cfRule>
  </conditionalFormatting>
  <conditionalFormatting sqref="M5312">
    <cfRule type="containsText" dxfId="1931" priority="2029" operator="containsText" text="Complete">
      <formula>NOT(ISERROR(SEARCH("Complete",M5312)))</formula>
    </cfRule>
  </conditionalFormatting>
  <conditionalFormatting sqref="I5313">
    <cfRule type="cellIs" dxfId="1930" priority="2028" operator="greaterThan">
      <formula>2.35</formula>
    </cfRule>
  </conditionalFormatting>
  <conditionalFormatting sqref="J5313">
    <cfRule type="notContainsBlanks" dxfId="1929" priority="2027">
      <formula>LEN(TRIM(J5313))&gt;0</formula>
    </cfRule>
  </conditionalFormatting>
  <conditionalFormatting sqref="K5313">
    <cfRule type="notContainsBlanks" dxfId="1928" priority="2026">
      <formula>LEN(TRIM(K5313))&gt;0</formula>
    </cfRule>
  </conditionalFormatting>
  <conditionalFormatting sqref="M5313">
    <cfRule type="containsText" dxfId="1927" priority="2025" operator="containsText" text="Complete">
      <formula>NOT(ISERROR(SEARCH("Complete",M5313)))</formula>
    </cfRule>
  </conditionalFormatting>
  <conditionalFormatting sqref="I5314">
    <cfRule type="cellIs" dxfId="1926" priority="2024" operator="greaterThan">
      <formula>2.35</formula>
    </cfRule>
  </conditionalFormatting>
  <conditionalFormatting sqref="J5314">
    <cfRule type="notContainsBlanks" dxfId="1925" priority="2023">
      <formula>LEN(TRIM(J5314))&gt;0</formula>
    </cfRule>
  </conditionalFormatting>
  <conditionalFormatting sqref="K5314">
    <cfRule type="notContainsBlanks" dxfId="1924" priority="2022">
      <formula>LEN(TRIM(K5314))&gt;0</formula>
    </cfRule>
  </conditionalFormatting>
  <conditionalFormatting sqref="M5314">
    <cfRule type="containsText" dxfId="1923" priority="2021" operator="containsText" text="Complete">
      <formula>NOT(ISERROR(SEARCH("Complete",M5314)))</formula>
    </cfRule>
  </conditionalFormatting>
  <conditionalFormatting sqref="I5315">
    <cfRule type="cellIs" dxfId="1922" priority="2020" operator="greaterThan">
      <formula>2.35</formula>
    </cfRule>
  </conditionalFormatting>
  <conditionalFormatting sqref="J5315">
    <cfRule type="notContainsBlanks" dxfId="1921" priority="2019">
      <formula>LEN(TRIM(J5315))&gt;0</formula>
    </cfRule>
  </conditionalFormatting>
  <conditionalFormatting sqref="K5315">
    <cfRule type="notContainsBlanks" dxfId="1920" priority="2018">
      <formula>LEN(TRIM(K5315))&gt;0</formula>
    </cfRule>
  </conditionalFormatting>
  <conditionalFormatting sqref="M5315">
    <cfRule type="containsText" dxfId="1919" priority="2017" operator="containsText" text="Complete">
      <formula>NOT(ISERROR(SEARCH("Complete",M5315)))</formula>
    </cfRule>
  </conditionalFormatting>
  <conditionalFormatting sqref="I5316">
    <cfRule type="cellIs" dxfId="1918" priority="2016" operator="greaterThan">
      <formula>2.35</formula>
    </cfRule>
  </conditionalFormatting>
  <conditionalFormatting sqref="J5316">
    <cfRule type="notContainsBlanks" dxfId="1917" priority="2015">
      <formula>LEN(TRIM(J5316))&gt;0</formula>
    </cfRule>
  </conditionalFormatting>
  <conditionalFormatting sqref="K5316">
    <cfRule type="notContainsBlanks" dxfId="1916" priority="2014">
      <formula>LEN(TRIM(K5316))&gt;0</formula>
    </cfRule>
  </conditionalFormatting>
  <conditionalFormatting sqref="M5316">
    <cfRule type="containsText" dxfId="1915" priority="2013" operator="containsText" text="Complete">
      <formula>NOT(ISERROR(SEARCH("Complete",M5316)))</formula>
    </cfRule>
  </conditionalFormatting>
  <conditionalFormatting sqref="I5317">
    <cfRule type="cellIs" dxfId="1914" priority="2012" operator="greaterThan">
      <formula>2.35</formula>
    </cfRule>
  </conditionalFormatting>
  <conditionalFormatting sqref="J5317">
    <cfRule type="notContainsBlanks" dxfId="1913" priority="2011">
      <formula>LEN(TRIM(J5317))&gt;0</formula>
    </cfRule>
  </conditionalFormatting>
  <conditionalFormatting sqref="K5317">
    <cfRule type="notContainsBlanks" dxfId="1912" priority="2010">
      <formula>LEN(TRIM(K5317))&gt;0</formula>
    </cfRule>
  </conditionalFormatting>
  <conditionalFormatting sqref="M5317">
    <cfRule type="containsText" dxfId="1911" priority="2009" operator="containsText" text="Complete">
      <formula>NOT(ISERROR(SEARCH("Complete",M5317)))</formula>
    </cfRule>
  </conditionalFormatting>
  <conditionalFormatting sqref="I5318">
    <cfRule type="cellIs" dxfId="1910" priority="2008" operator="greaterThan">
      <formula>2.35</formula>
    </cfRule>
  </conditionalFormatting>
  <conditionalFormatting sqref="J5318">
    <cfRule type="notContainsBlanks" dxfId="1909" priority="2007">
      <formula>LEN(TRIM(J5318))&gt;0</formula>
    </cfRule>
  </conditionalFormatting>
  <conditionalFormatting sqref="K5318">
    <cfRule type="notContainsBlanks" dxfId="1908" priority="2006">
      <formula>LEN(TRIM(K5318))&gt;0</formula>
    </cfRule>
  </conditionalFormatting>
  <conditionalFormatting sqref="M5318">
    <cfRule type="containsText" dxfId="1907" priority="2005" operator="containsText" text="Complete">
      <formula>NOT(ISERROR(SEARCH("Complete",M5318)))</formula>
    </cfRule>
  </conditionalFormatting>
  <conditionalFormatting sqref="I5319">
    <cfRule type="cellIs" dxfId="1906" priority="2004" operator="greaterThan">
      <formula>2.35</formula>
    </cfRule>
  </conditionalFormatting>
  <conditionalFormatting sqref="J5319">
    <cfRule type="notContainsBlanks" dxfId="1905" priority="2003">
      <formula>LEN(TRIM(J5319))&gt;0</formula>
    </cfRule>
  </conditionalFormatting>
  <conditionalFormatting sqref="K5319">
    <cfRule type="notContainsBlanks" dxfId="1904" priority="2002">
      <formula>LEN(TRIM(K5319))&gt;0</formula>
    </cfRule>
  </conditionalFormatting>
  <conditionalFormatting sqref="M5319">
    <cfRule type="containsText" dxfId="1903" priority="2001" operator="containsText" text="Complete">
      <formula>NOT(ISERROR(SEARCH("Complete",M5319)))</formula>
    </cfRule>
  </conditionalFormatting>
  <conditionalFormatting sqref="I5320">
    <cfRule type="cellIs" dxfId="1902" priority="2000" operator="greaterThan">
      <formula>2.35</formula>
    </cfRule>
  </conditionalFormatting>
  <conditionalFormatting sqref="J5320">
    <cfRule type="notContainsBlanks" dxfId="1901" priority="1999">
      <formula>LEN(TRIM(J5320))&gt;0</formula>
    </cfRule>
  </conditionalFormatting>
  <conditionalFormatting sqref="K5320">
    <cfRule type="notContainsBlanks" dxfId="1900" priority="1998">
      <formula>LEN(TRIM(K5320))&gt;0</formula>
    </cfRule>
  </conditionalFormatting>
  <conditionalFormatting sqref="M5320">
    <cfRule type="containsText" dxfId="1899" priority="1997" operator="containsText" text="Complete">
      <formula>NOT(ISERROR(SEARCH("Complete",M5320)))</formula>
    </cfRule>
  </conditionalFormatting>
  <conditionalFormatting sqref="I5321">
    <cfRule type="cellIs" dxfId="1898" priority="1996" operator="greaterThan">
      <formula>2.35</formula>
    </cfRule>
  </conditionalFormatting>
  <conditionalFormatting sqref="J5321">
    <cfRule type="notContainsBlanks" dxfId="1897" priority="1995">
      <formula>LEN(TRIM(J5321))&gt;0</formula>
    </cfRule>
  </conditionalFormatting>
  <conditionalFormatting sqref="K5321">
    <cfRule type="notContainsBlanks" dxfId="1896" priority="1994">
      <formula>LEN(TRIM(K5321))&gt;0</formula>
    </cfRule>
  </conditionalFormatting>
  <conditionalFormatting sqref="M5321">
    <cfRule type="containsText" dxfId="1895" priority="1993" operator="containsText" text="Complete">
      <formula>NOT(ISERROR(SEARCH("Complete",M5321)))</formula>
    </cfRule>
  </conditionalFormatting>
  <conditionalFormatting sqref="I5322">
    <cfRule type="cellIs" dxfId="1894" priority="1992" operator="greaterThan">
      <formula>2.35</formula>
    </cfRule>
  </conditionalFormatting>
  <conditionalFormatting sqref="J5322">
    <cfRule type="notContainsBlanks" dxfId="1893" priority="1991">
      <formula>LEN(TRIM(J5322))&gt;0</formula>
    </cfRule>
  </conditionalFormatting>
  <conditionalFormatting sqref="K5322">
    <cfRule type="notContainsBlanks" dxfId="1892" priority="1990">
      <formula>LEN(TRIM(K5322))&gt;0</formula>
    </cfRule>
  </conditionalFormatting>
  <conditionalFormatting sqref="M5322">
    <cfRule type="containsText" dxfId="1891" priority="1989" operator="containsText" text="Complete">
      <formula>NOT(ISERROR(SEARCH("Complete",M5322)))</formula>
    </cfRule>
  </conditionalFormatting>
  <conditionalFormatting sqref="I5323">
    <cfRule type="cellIs" dxfId="1890" priority="1988" operator="greaterThan">
      <formula>2.35</formula>
    </cfRule>
  </conditionalFormatting>
  <conditionalFormatting sqref="J5323">
    <cfRule type="notContainsBlanks" dxfId="1889" priority="1987">
      <formula>LEN(TRIM(J5323))&gt;0</formula>
    </cfRule>
  </conditionalFormatting>
  <conditionalFormatting sqref="K5323">
    <cfRule type="notContainsBlanks" dxfId="1888" priority="1986">
      <formula>LEN(TRIM(K5323))&gt;0</formula>
    </cfRule>
  </conditionalFormatting>
  <conditionalFormatting sqref="M5323">
    <cfRule type="containsText" dxfId="1887" priority="1985" operator="containsText" text="Complete">
      <formula>NOT(ISERROR(SEARCH("Complete",M5323)))</formula>
    </cfRule>
  </conditionalFormatting>
  <conditionalFormatting sqref="I5324">
    <cfRule type="cellIs" dxfId="1886" priority="1984" operator="greaterThan">
      <formula>2.35</formula>
    </cfRule>
  </conditionalFormatting>
  <conditionalFormatting sqref="J5324">
    <cfRule type="notContainsBlanks" dxfId="1885" priority="1983">
      <formula>LEN(TRIM(J5324))&gt;0</formula>
    </cfRule>
  </conditionalFormatting>
  <conditionalFormatting sqref="K5324">
    <cfRule type="notContainsBlanks" dxfId="1884" priority="1982">
      <formula>LEN(TRIM(K5324))&gt;0</formula>
    </cfRule>
  </conditionalFormatting>
  <conditionalFormatting sqref="M5324">
    <cfRule type="containsText" dxfId="1883" priority="1981" operator="containsText" text="Complete">
      <formula>NOT(ISERROR(SEARCH("Complete",M5324)))</formula>
    </cfRule>
  </conditionalFormatting>
  <conditionalFormatting sqref="I5325">
    <cfRule type="cellIs" dxfId="1882" priority="1980" operator="greaterThan">
      <formula>2.35</formula>
    </cfRule>
  </conditionalFormatting>
  <conditionalFormatting sqref="J5325">
    <cfRule type="notContainsBlanks" dxfId="1881" priority="1979">
      <formula>LEN(TRIM(J5325))&gt;0</formula>
    </cfRule>
  </conditionalFormatting>
  <conditionalFormatting sqref="K5325">
    <cfRule type="notContainsBlanks" dxfId="1880" priority="1978">
      <formula>LEN(TRIM(K5325))&gt;0</formula>
    </cfRule>
  </conditionalFormatting>
  <conditionalFormatting sqref="M5325">
    <cfRule type="containsText" dxfId="1879" priority="1977" operator="containsText" text="Complete">
      <formula>NOT(ISERROR(SEARCH("Complete",M5325)))</formula>
    </cfRule>
  </conditionalFormatting>
  <conditionalFormatting sqref="I5326">
    <cfRule type="cellIs" dxfId="1878" priority="1976" operator="greaterThan">
      <formula>2.35</formula>
    </cfRule>
  </conditionalFormatting>
  <conditionalFormatting sqref="J5326">
    <cfRule type="notContainsBlanks" dxfId="1877" priority="1975">
      <formula>LEN(TRIM(J5326))&gt;0</formula>
    </cfRule>
  </conditionalFormatting>
  <conditionalFormatting sqref="K5326">
    <cfRule type="notContainsBlanks" dxfId="1876" priority="1974">
      <formula>LEN(TRIM(K5326))&gt;0</formula>
    </cfRule>
  </conditionalFormatting>
  <conditionalFormatting sqref="M5326">
    <cfRule type="containsText" dxfId="1875" priority="1973" operator="containsText" text="Complete">
      <formula>NOT(ISERROR(SEARCH("Complete",M5326)))</formula>
    </cfRule>
  </conditionalFormatting>
  <conditionalFormatting sqref="I5327">
    <cfRule type="cellIs" dxfId="1874" priority="1972" operator="greaterThan">
      <formula>2.35</formula>
    </cfRule>
  </conditionalFormatting>
  <conditionalFormatting sqref="J5327">
    <cfRule type="notContainsBlanks" dxfId="1873" priority="1971">
      <formula>LEN(TRIM(J5327))&gt;0</formula>
    </cfRule>
  </conditionalFormatting>
  <conditionalFormatting sqref="K5327">
    <cfRule type="notContainsBlanks" dxfId="1872" priority="1970">
      <formula>LEN(TRIM(K5327))&gt;0</formula>
    </cfRule>
  </conditionalFormatting>
  <conditionalFormatting sqref="M5327">
    <cfRule type="containsText" dxfId="1871" priority="1969" operator="containsText" text="Complete">
      <formula>NOT(ISERROR(SEARCH("Complete",M5327)))</formula>
    </cfRule>
  </conditionalFormatting>
  <conditionalFormatting sqref="I5328">
    <cfRule type="cellIs" dxfId="1870" priority="1956" operator="greaterThan">
      <formula>2.35</formula>
    </cfRule>
  </conditionalFormatting>
  <conditionalFormatting sqref="J5328">
    <cfRule type="notContainsBlanks" dxfId="1869" priority="1955">
      <formula>LEN(TRIM(J5328))&gt;0</formula>
    </cfRule>
  </conditionalFormatting>
  <conditionalFormatting sqref="K5328">
    <cfRule type="notContainsBlanks" dxfId="1868" priority="1954">
      <formula>LEN(TRIM(K5328))&gt;0</formula>
    </cfRule>
  </conditionalFormatting>
  <conditionalFormatting sqref="M5328">
    <cfRule type="containsText" dxfId="1867" priority="1953" operator="containsText" text="Complete">
      <formula>NOT(ISERROR(SEARCH("Complete",M5328)))</formula>
    </cfRule>
  </conditionalFormatting>
  <conditionalFormatting sqref="I5329">
    <cfRule type="cellIs" dxfId="1866" priority="1952" operator="greaterThan">
      <formula>2.35</formula>
    </cfRule>
  </conditionalFormatting>
  <conditionalFormatting sqref="J5329">
    <cfRule type="notContainsBlanks" dxfId="1865" priority="1951">
      <formula>LEN(TRIM(J5329))&gt;0</formula>
    </cfRule>
  </conditionalFormatting>
  <conditionalFormatting sqref="K5329">
    <cfRule type="notContainsBlanks" dxfId="1864" priority="1950">
      <formula>LEN(TRIM(K5329))&gt;0</formula>
    </cfRule>
  </conditionalFormatting>
  <conditionalFormatting sqref="M5329">
    <cfRule type="containsText" dxfId="1863" priority="1949" operator="containsText" text="Complete">
      <formula>NOT(ISERROR(SEARCH("Complete",M5329)))</formula>
    </cfRule>
  </conditionalFormatting>
  <conditionalFormatting sqref="I5330">
    <cfRule type="cellIs" dxfId="1862" priority="1948" operator="greaterThan">
      <formula>2.35</formula>
    </cfRule>
  </conditionalFormatting>
  <conditionalFormatting sqref="J5330">
    <cfRule type="notContainsBlanks" dxfId="1861" priority="1947">
      <formula>LEN(TRIM(J5330))&gt;0</formula>
    </cfRule>
  </conditionalFormatting>
  <conditionalFormatting sqref="K5330">
    <cfRule type="notContainsBlanks" dxfId="1860" priority="1946">
      <formula>LEN(TRIM(K5330))&gt;0</formula>
    </cfRule>
  </conditionalFormatting>
  <conditionalFormatting sqref="M5330">
    <cfRule type="containsText" dxfId="1859" priority="1945" operator="containsText" text="Complete">
      <formula>NOT(ISERROR(SEARCH("Complete",M5330)))</formula>
    </cfRule>
  </conditionalFormatting>
  <conditionalFormatting sqref="I5331">
    <cfRule type="cellIs" dxfId="1858" priority="1944" operator="greaterThan">
      <formula>2.35</formula>
    </cfRule>
  </conditionalFormatting>
  <conditionalFormatting sqref="J5331">
    <cfRule type="notContainsBlanks" dxfId="1857" priority="1943">
      <formula>LEN(TRIM(J5331))&gt;0</formula>
    </cfRule>
  </conditionalFormatting>
  <conditionalFormatting sqref="K5331">
    <cfRule type="notContainsBlanks" dxfId="1856" priority="1942">
      <formula>LEN(TRIM(K5331))&gt;0</formula>
    </cfRule>
  </conditionalFormatting>
  <conditionalFormatting sqref="M5331">
    <cfRule type="containsText" dxfId="1855" priority="1941" operator="containsText" text="Complete">
      <formula>NOT(ISERROR(SEARCH("Complete",M5331)))</formula>
    </cfRule>
  </conditionalFormatting>
  <conditionalFormatting sqref="I5332">
    <cfRule type="cellIs" dxfId="1854" priority="1940" operator="greaterThan">
      <formula>2.35</formula>
    </cfRule>
  </conditionalFormatting>
  <conditionalFormatting sqref="J5332">
    <cfRule type="notContainsBlanks" dxfId="1853" priority="1939">
      <formula>LEN(TRIM(J5332))&gt;0</formula>
    </cfRule>
  </conditionalFormatting>
  <conditionalFormatting sqref="K5332">
    <cfRule type="notContainsBlanks" dxfId="1852" priority="1938">
      <formula>LEN(TRIM(K5332))&gt;0</formula>
    </cfRule>
  </conditionalFormatting>
  <conditionalFormatting sqref="M5332">
    <cfRule type="containsText" dxfId="1851" priority="1937" operator="containsText" text="Complete">
      <formula>NOT(ISERROR(SEARCH("Complete",M5332)))</formula>
    </cfRule>
  </conditionalFormatting>
  <conditionalFormatting sqref="I5333">
    <cfRule type="cellIs" dxfId="1850" priority="1936" operator="greaterThan">
      <formula>2.35</formula>
    </cfRule>
  </conditionalFormatting>
  <conditionalFormatting sqref="J5333">
    <cfRule type="notContainsBlanks" dxfId="1849" priority="1935">
      <formula>LEN(TRIM(J5333))&gt;0</formula>
    </cfRule>
  </conditionalFormatting>
  <conditionalFormatting sqref="K5333">
    <cfRule type="notContainsBlanks" dxfId="1848" priority="1934">
      <formula>LEN(TRIM(K5333))&gt;0</formula>
    </cfRule>
  </conditionalFormatting>
  <conditionalFormatting sqref="M5333">
    <cfRule type="containsText" dxfId="1847" priority="1933" operator="containsText" text="Complete">
      <formula>NOT(ISERROR(SEARCH("Complete",M5333)))</formula>
    </cfRule>
  </conditionalFormatting>
  <conditionalFormatting sqref="I5334">
    <cfRule type="cellIs" dxfId="1846" priority="1932" operator="greaterThan">
      <formula>2.35</formula>
    </cfRule>
  </conditionalFormatting>
  <conditionalFormatting sqref="J5334">
    <cfRule type="notContainsBlanks" dxfId="1845" priority="1931">
      <formula>LEN(TRIM(J5334))&gt;0</formula>
    </cfRule>
  </conditionalFormatting>
  <conditionalFormatting sqref="K5334">
    <cfRule type="notContainsBlanks" dxfId="1844" priority="1930">
      <formula>LEN(TRIM(K5334))&gt;0</formula>
    </cfRule>
  </conditionalFormatting>
  <conditionalFormatting sqref="M5334">
    <cfRule type="containsText" dxfId="1843" priority="1929" operator="containsText" text="Complete">
      <formula>NOT(ISERROR(SEARCH("Complete",M5334)))</formula>
    </cfRule>
  </conditionalFormatting>
  <conditionalFormatting sqref="I5335">
    <cfRule type="cellIs" dxfId="1842" priority="1928" operator="greaterThan">
      <formula>2.35</formula>
    </cfRule>
  </conditionalFormatting>
  <conditionalFormatting sqref="J5335">
    <cfRule type="notContainsBlanks" dxfId="1841" priority="1927">
      <formula>LEN(TRIM(J5335))&gt;0</formula>
    </cfRule>
  </conditionalFormatting>
  <conditionalFormatting sqref="K5335">
    <cfRule type="notContainsBlanks" dxfId="1840" priority="1926">
      <formula>LEN(TRIM(K5335))&gt;0</formula>
    </cfRule>
  </conditionalFormatting>
  <conditionalFormatting sqref="M5335">
    <cfRule type="containsText" dxfId="1839" priority="1925" operator="containsText" text="Complete">
      <formula>NOT(ISERROR(SEARCH("Complete",M5335)))</formula>
    </cfRule>
  </conditionalFormatting>
  <conditionalFormatting sqref="I5336">
    <cfRule type="cellIs" dxfId="1838" priority="1924" operator="greaterThan">
      <formula>2.35</formula>
    </cfRule>
  </conditionalFormatting>
  <conditionalFormatting sqref="J5336">
    <cfRule type="notContainsBlanks" dxfId="1837" priority="1923">
      <formula>LEN(TRIM(J5336))&gt;0</formula>
    </cfRule>
  </conditionalFormatting>
  <conditionalFormatting sqref="K5336">
    <cfRule type="notContainsBlanks" dxfId="1836" priority="1922">
      <formula>LEN(TRIM(K5336))&gt;0</formula>
    </cfRule>
  </conditionalFormatting>
  <conditionalFormatting sqref="M5336">
    <cfRule type="containsText" dxfId="1835" priority="1921" operator="containsText" text="Complete">
      <formula>NOT(ISERROR(SEARCH("Complete",M5336)))</formula>
    </cfRule>
  </conditionalFormatting>
  <conditionalFormatting sqref="I5337">
    <cfRule type="cellIs" dxfId="1834" priority="1920" operator="greaterThan">
      <formula>2.35</formula>
    </cfRule>
  </conditionalFormatting>
  <conditionalFormatting sqref="J5337">
    <cfRule type="notContainsBlanks" dxfId="1833" priority="1919">
      <formula>LEN(TRIM(J5337))&gt;0</formula>
    </cfRule>
  </conditionalFormatting>
  <conditionalFormatting sqref="K5337">
    <cfRule type="notContainsBlanks" dxfId="1832" priority="1918">
      <formula>LEN(TRIM(K5337))&gt;0</formula>
    </cfRule>
  </conditionalFormatting>
  <conditionalFormatting sqref="M5337">
    <cfRule type="containsText" dxfId="1831" priority="1917" operator="containsText" text="Complete">
      <formula>NOT(ISERROR(SEARCH("Complete",M5337)))</formula>
    </cfRule>
  </conditionalFormatting>
  <conditionalFormatting sqref="I5338">
    <cfRule type="cellIs" dxfId="1830" priority="1916" operator="greaterThan">
      <formula>2.35</formula>
    </cfRule>
  </conditionalFormatting>
  <conditionalFormatting sqref="J5338">
    <cfRule type="notContainsBlanks" dxfId="1829" priority="1915">
      <formula>LEN(TRIM(J5338))&gt;0</formula>
    </cfRule>
  </conditionalFormatting>
  <conditionalFormatting sqref="K5338">
    <cfRule type="notContainsBlanks" dxfId="1828" priority="1914">
      <formula>LEN(TRIM(K5338))&gt;0</formula>
    </cfRule>
  </conditionalFormatting>
  <conditionalFormatting sqref="M5338">
    <cfRule type="containsText" dxfId="1827" priority="1913" operator="containsText" text="Complete">
      <formula>NOT(ISERROR(SEARCH("Complete",M5338)))</formula>
    </cfRule>
  </conditionalFormatting>
  <conditionalFormatting sqref="I5339">
    <cfRule type="cellIs" dxfId="1826" priority="1912" operator="greaterThan">
      <formula>2.35</formula>
    </cfRule>
  </conditionalFormatting>
  <conditionalFormatting sqref="J5339">
    <cfRule type="notContainsBlanks" dxfId="1825" priority="1911">
      <formula>LEN(TRIM(J5339))&gt;0</formula>
    </cfRule>
  </conditionalFormatting>
  <conditionalFormatting sqref="K5339">
    <cfRule type="notContainsBlanks" dxfId="1824" priority="1910">
      <formula>LEN(TRIM(K5339))&gt;0</formula>
    </cfRule>
  </conditionalFormatting>
  <conditionalFormatting sqref="M5339">
    <cfRule type="containsText" dxfId="1823" priority="1909" operator="containsText" text="Complete">
      <formula>NOT(ISERROR(SEARCH("Complete",M5339)))</formula>
    </cfRule>
  </conditionalFormatting>
  <conditionalFormatting sqref="I5340">
    <cfRule type="cellIs" dxfId="1822" priority="1908" operator="greaterThan">
      <formula>2.35</formula>
    </cfRule>
  </conditionalFormatting>
  <conditionalFormatting sqref="J5340">
    <cfRule type="notContainsBlanks" dxfId="1821" priority="1907">
      <formula>LEN(TRIM(J5340))&gt;0</formula>
    </cfRule>
  </conditionalFormatting>
  <conditionalFormatting sqref="K5340">
    <cfRule type="notContainsBlanks" dxfId="1820" priority="1906">
      <formula>LEN(TRIM(K5340))&gt;0</formula>
    </cfRule>
  </conditionalFormatting>
  <conditionalFormatting sqref="M5340">
    <cfRule type="containsText" dxfId="1819" priority="1905" operator="containsText" text="Complete">
      <formula>NOT(ISERROR(SEARCH("Complete",M5340)))</formula>
    </cfRule>
  </conditionalFormatting>
  <conditionalFormatting sqref="I5341">
    <cfRule type="cellIs" dxfId="1818" priority="1904" operator="greaterThan">
      <formula>2.35</formula>
    </cfRule>
  </conditionalFormatting>
  <conditionalFormatting sqref="J5341">
    <cfRule type="notContainsBlanks" dxfId="1817" priority="1903">
      <formula>LEN(TRIM(J5341))&gt;0</formula>
    </cfRule>
  </conditionalFormatting>
  <conditionalFormatting sqref="K5341">
    <cfRule type="notContainsBlanks" dxfId="1816" priority="1902">
      <formula>LEN(TRIM(K5341))&gt;0</formula>
    </cfRule>
  </conditionalFormatting>
  <conditionalFormatting sqref="M5341">
    <cfRule type="containsText" dxfId="1815" priority="1901" operator="containsText" text="Complete">
      <formula>NOT(ISERROR(SEARCH("Complete",M5341)))</formula>
    </cfRule>
  </conditionalFormatting>
  <conditionalFormatting sqref="I5342">
    <cfRule type="cellIs" dxfId="1814" priority="1900" operator="greaterThan">
      <formula>2.35</formula>
    </cfRule>
  </conditionalFormatting>
  <conditionalFormatting sqref="J5342">
    <cfRule type="notContainsBlanks" dxfId="1813" priority="1899">
      <formula>LEN(TRIM(J5342))&gt;0</formula>
    </cfRule>
  </conditionalFormatting>
  <conditionalFormatting sqref="K5342">
    <cfRule type="notContainsBlanks" dxfId="1812" priority="1898">
      <formula>LEN(TRIM(K5342))&gt;0</formula>
    </cfRule>
  </conditionalFormatting>
  <conditionalFormatting sqref="M5342">
    <cfRule type="containsText" dxfId="1811" priority="1897" operator="containsText" text="Complete">
      <formula>NOT(ISERROR(SEARCH("Complete",M5342)))</formula>
    </cfRule>
  </conditionalFormatting>
  <conditionalFormatting sqref="I5343">
    <cfRule type="cellIs" dxfId="1810" priority="1896" operator="greaterThan">
      <formula>2.35</formula>
    </cfRule>
  </conditionalFormatting>
  <conditionalFormatting sqref="J5343">
    <cfRule type="notContainsBlanks" dxfId="1809" priority="1895">
      <formula>LEN(TRIM(J5343))&gt;0</formula>
    </cfRule>
  </conditionalFormatting>
  <conditionalFormatting sqref="K5343">
    <cfRule type="notContainsBlanks" dxfId="1808" priority="1894">
      <formula>LEN(TRIM(K5343))&gt;0</formula>
    </cfRule>
  </conditionalFormatting>
  <conditionalFormatting sqref="M5343">
    <cfRule type="containsText" dxfId="1807" priority="1893" operator="containsText" text="Complete">
      <formula>NOT(ISERROR(SEARCH("Complete",M5343)))</formula>
    </cfRule>
  </conditionalFormatting>
  <conditionalFormatting sqref="I5344">
    <cfRule type="cellIs" dxfId="1806" priority="1892" operator="greaterThan">
      <formula>2.35</formula>
    </cfRule>
  </conditionalFormatting>
  <conditionalFormatting sqref="J5344">
    <cfRule type="notContainsBlanks" dxfId="1805" priority="1891">
      <formula>LEN(TRIM(J5344))&gt;0</formula>
    </cfRule>
  </conditionalFormatting>
  <conditionalFormatting sqref="K5344">
    <cfRule type="notContainsBlanks" dxfId="1804" priority="1890">
      <formula>LEN(TRIM(K5344))&gt;0</formula>
    </cfRule>
  </conditionalFormatting>
  <conditionalFormatting sqref="M5344">
    <cfRule type="containsText" dxfId="1803" priority="1889" operator="containsText" text="Complete">
      <formula>NOT(ISERROR(SEARCH("Complete",M5344)))</formula>
    </cfRule>
  </conditionalFormatting>
  <conditionalFormatting sqref="I5345">
    <cfRule type="cellIs" dxfId="1802" priority="1888" operator="greaterThan">
      <formula>2.35</formula>
    </cfRule>
  </conditionalFormatting>
  <conditionalFormatting sqref="J5345">
    <cfRule type="notContainsBlanks" dxfId="1801" priority="1887">
      <formula>LEN(TRIM(J5345))&gt;0</formula>
    </cfRule>
  </conditionalFormatting>
  <conditionalFormatting sqref="K5345">
    <cfRule type="notContainsBlanks" dxfId="1800" priority="1886">
      <formula>LEN(TRIM(K5345))&gt;0</formula>
    </cfRule>
  </conditionalFormatting>
  <conditionalFormatting sqref="M5345">
    <cfRule type="containsText" dxfId="1799" priority="1885" operator="containsText" text="Complete">
      <formula>NOT(ISERROR(SEARCH("Complete",M5345)))</formula>
    </cfRule>
  </conditionalFormatting>
  <conditionalFormatting sqref="I5346">
    <cfRule type="cellIs" dxfId="1798" priority="1884" operator="greaterThan">
      <formula>2.35</formula>
    </cfRule>
  </conditionalFormatting>
  <conditionalFormatting sqref="J5346">
    <cfRule type="notContainsBlanks" dxfId="1797" priority="1883">
      <formula>LEN(TRIM(J5346))&gt;0</formula>
    </cfRule>
  </conditionalFormatting>
  <conditionalFormatting sqref="K5346">
    <cfRule type="notContainsBlanks" dxfId="1796" priority="1882">
      <formula>LEN(TRIM(K5346))&gt;0</formula>
    </cfRule>
  </conditionalFormatting>
  <conditionalFormatting sqref="M5346">
    <cfRule type="containsText" dxfId="1795" priority="1881" operator="containsText" text="Complete">
      <formula>NOT(ISERROR(SEARCH("Complete",M5346)))</formula>
    </cfRule>
  </conditionalFormatting>
  <conditionalFormatting sqref="I5347">
    <cfRule type="cellIs" dxfId="1794" priority="1880" operator="greaterThan">
      <formula>2.35</formula>
    </cfRule>
  </conditionalFormatting>
  <conditionalFormatting sqref="J5347">
    <cfRule type="notContainsBlanks" dxfId="1793" priority="1879">
      <formula>LEN(TRIM(J5347))&gt;0</formula>
    </cfRule>
  </conditionalFormatting>
  <conditionalFormatting sqref="K5347">
    <cfRule type="notContainsBlanks" dxfId="1792" priority="1878">
      <formula>LEN(TRIM(K5347))&gt;0</formula>
    </cfRule>
  </conditionalFormatting>
  <conditionalFormatting sqref="M5347">
    <cfRule type="containsText" dxfId="1791" priority="1877" operator="containsText" text="Complete">
      <formula>NOT(ISERROR(SEARCH("Complete",M5347)))</formula>
    </cfRule>
  </conditionalFormatting>
  <conditionalFormatting sqref="I5348">
    <cfRule type="cellIs" dxfId="1790" priority="1876" operator="greaterThan">
      <formula>2.35</formula>
    </cfRule>
  </conditionalFormatting>
  <conditionalFormatting sqref="J5348">
    <cfRule type="notContainsBlanks" dxfId="1789" priority="1875">
      <formula>LEN(TRIM(J5348))&gt;0</formula>
    </cfRule>
  </conditionalFormatting>
  <conditionalFormatting sqref="K5348">
    <cfRule type="notContainsBlanks" dxfId="1788" priority="1874">
      <formula>LEN(TRIM(K5348))&gt;0</formula>
    </cfRule>
  </conditionalFormatting>
  <conditionalFormatting sqref="M5348">
    <cfRule type="containsText" dxfId="1787" priority="1873" operator="containsText" text="Complete">
      <formula>NOT(ISERROR(SEARCH("Complete",M5348)))</formula>
    </cfRule>
  </conditionalFormatting>
  <conditionalFormatting sqref="I5349">
    <cfRule type="cellIs" dxfId="1786" priority="1872" operator="greaterThan">
      <formula>2.35</formula>
    </cfRule>
  </conditionalFormatting>
  <conditionalFormatting sqref="J5349">
    <cfRule type="notContainsBlanks" dxfId="1785" priority="1871">
      <formula>LEN(TRIM(J5349))&gt;0</formula>
    </cfRule>
  </conditionalFormatting>
  <conditionalFormatting sqref="K5349">
    <cfRule type="notContainsBlanks" dxfId="1784" priority="1870">
      <formula>LEN(TRIM(K5349))&gt;0</formula>
    </cfRule>
  </conditionalFormatting>
  <conditionalFormatting sqref="M5349">
    <cfRule type="containsText" dxfId="1783" priority="1869" operator="containsText" text="Complete">
      <formula>NOT(ISERROR(SEARCH("Complete",M5349)))</formula>
    </cfRule>
  </conditionalFormatting>
  <conditionalFormatting sqref="I5350">
    <cfRule type="cellIs" dxfId="1782" priority="1868" operator="greaterThan">
      <formula>2.35</formula>
    </cfRule>
  </conditionalFormatting>
  <conditionalFormatting sqref="J5350">
    <cfRule type="notContainsBlanks" dxfId="1781" priority="1867">
      <formula>LEN(TRIM(J5350))&gt;0</formula>
    </cfRule>
  </conditionalFormatting>
  <conditionalFormatting sqref="K5350">
    <cfRule type="notContainsBlanks" dxfId="1780" priority="1866">
      <formula>LEN(TRIM(K5350))&gt;0</formula>
    </cfRule>
  </conditionalFormatting>
  <conditionalFormatting sqref="M5350">
    <cfRule type="containsText" dxfId="1779" priority="1865" operator="containsText" text="Complete">
      <formula>NOT(ISERROR(SEARCH("Complete",M5350)))</formula>
    </cfRule>
  </conditionalFormatting>
  <conditionalFormatting sqref="I5351">
    <cfRule type="cellIs" dxfId="1778" priority="1864" operator="greaterThan">
      <formula>2.35</formula>
    </cfRule>
  </conditionalFormatting>
  <conditionalFormatting sqref="J5351">
    <cfRule type="notContainsBlanks" dxfId="1777" priority="1863">
      <formula>LEN(TRIM(J5351))&gt;0</formula>
    </cfRule>
  </conditionalFormatting>
  <conditionalFormatting sqref="K5351">
    <cfRule type="notContainsBlanks" dxfId="1776" priority="1862">
      <formula>LEN(TRIM(K5351))&gt;0</formula>
    </cfRule>
  </conditionalFormatting>
  <conditionalFormatting sqref="M5351">
    <cfRule type="containsText" dxfId="1775" priority="1861" operator="containsText" text="Complete">
      <formula>NOT(ISERROR(SEARCH("Complete",M5351)))</formula>
    </cfRule>
  </conditionalFormatting>
  <conditionalFormatting sqref="I5352">
    <cfRule type="cellIs" dxfId="1774" priority="1860" operator="greaterThan">
      <formula>2.35</formula>
    </cfRule>
  </conditionalFormatting>
  <conditionalFormatting sqref="J5352">
    <cfRule type="notContainsBlanks" dxfId="1773" priority="1859">
      <formula>LEN(TRIM(J5352))&gt;0</formula>
    </cfRule>
  </conditionalFormatting>
  <conditionalFormatting sqref="K5352">
    <cfRule type="notContainsBlanks" dxfId="1772" priority="1858">
      <formula>LEN(TRIM(K5352))&gt;0</formula>
    </cfRule>
  </conditionalFormatting>
  <conditionalFormatting sqref="M5352">
    <cfRule type="containsText" dxfId="1771" priority="1857" operator="containsText" text="Complete">
      <formula>NOT(ISERROR(SEARCH("Complete",M5352)))</formula>
    </cfRule>
  </conditionalFormatting>
  <conditionalFormatting sqref="I5353">
    <cfRule type="cellIs" dxfId="1770" priority="1856" operator="greaterThan">
      <formula>2.35</formula>
    </cfRule>
  </conditionalFormatting>
  <conditionalFormatting sqref="J5353">
    <cfRule type="notContainsBlanks" dxfId="1769" priority="1855">
      <formula>LEN(TRIM(J5353))&gt;0</formula>
    </cfRule>
  </conditionalFormatting>
  <conditionalFormatting sqref="K5353">
    <cfRule type="notContainsBlanks" dxfId="1768" priority="1854">
      <formula>LEN(TRIM(K5353))&gt;0</formula>
    </cfRule>
  </conditionalFormatting>
  <conditionalFormatting sqref="M5353">
    <cfRule type="containsText" dxfId="1767" priority="1853" operator="containsText" text="Complete">
      <formula>NOT(ISERROR(SEARCH("Complete",M5353)))</formula>
    </cfRule>
  </conditionalFormatting>
  <conditionalFormatting sqref="I5354">
    <cfRule type="cellIs" dxfId="1766" priority="1852" operator="greaterThan">
      <formula>2.35</formula>
    </cfRule>
  </conditionalFormatting>
  <conditionalFormatting sqref="J5354">
    <cfRule type="notContainsBlanks" dxfId="1765" priority="1851">
      <formula>LEN(TRIM(J5354))&gt;0</formula>
    </cfRule>
  </conditionalFormatting>
  <conditionalFormatting sqref="K5354">
    <cfRule type="notContainsBlanks" dxfId="1764" priority="1850">
      <formula>LEN(TRIM(K5354))&gt;0</formula>
    </cfRule>
  </conditionalFormatting>
  <conditionalFormatting sqref="M5354">
    <cfRule type="containsText" dxfId="1763" priority="1849" operator="containsText" text="Complete">
      <formula>NOT(ISERROR(SEARCH("Complete",M5354)))</formula>
    </cfRule>
  </conditionalFormatting>
  <conditionalFormatting sqref="I5355">
    <cfRule type="cellIs" dxfId="1762" priority="1848" operator="greaterThan">
      <formula>2.35</formula>
    </cfRule>
  </conditionalFormatting>
  <conditionalFormatting sqref="J5355">
    <cfRule type="notContainsBlanks" dxfId="1761" priority="1847">
      <formula>LEN(TRIM(J5355))&gt;0</formula>
    </cfRule>
  </conditionalFormatting>
  <conditionalFormatting sqref="K5355">
    <cfRule type="notContainsBlanks" dxfId="1760" priority="1846">
      <formula>LEN(TRIM(K5355))&gt;0</formula>
    </cfRule>
  </conditionalFormatting>
  <conditionalFormatting sqref="M5355">
    <cfRule type="containsText" dxfId="1759" priority="1845" operator="containsText" text="Complete">
      <formula>NOT(ISERROR(SEARCH("Complete",M5355)))</formula>
    </cfRule>
  </conditionalFormatting>
  <conditionalFormatting sqref="I5356">
    <cfRule type="cellIs" dxfId="1758" priority="1844" operator="greaterThan">
      <formula>2.35</formula>
    </cfRule>
  </conditionalFormatting>
  <conditionalFormatting sqref="J5356">
    <cfRule type="notContainsBlanks" dxfId="1757" priority="1843">
      <formula>LEN(TRIM(J5356))&gt;0</formula>
    </cfRule>
  </conditionalFormatting>
  <conditionalFormatting sqref="K5356">
    <cfRule type="notContainsBlanks" dxfId="1756" priority="1842">
      <formula>LEN(TRIM(K5356))&gt;0</formula>
    </cfRule>
  </conditionalFormatting>
  <conditionalFormatting sqref="M5356">
    <cfRule type="containsText" dxfId="1755" priority="1841" operator="containsText" text="Complete">
      <formula>NOT(ISERROR(SEARCH("Complete",M5356)))</formula>
    </cfRule>
  </conditionalFormatting>
  <conditionalFormatting sqref="I5357">
    <cfRule type="cellIs" dxfId="1754" priority="1836" operator="greaterThan">
      <formula>2.35</formula>
    </cfRule>
  </conditionalFormatting>
  <conditionalFormatting sqref="J5357">
    <cfRule type="notContainsBlanks" dxfId="1753" priority="1835">
      <formula>LEN(TRIM(J5357))&gt;0</formula>
    </cfRule>
  </conditionalFormatting>
  <conditionalFormatting sqref="K5357">
    <cfRule type="notContainsBlanks" dxfId="1752" priority="1834">
      <formula>LEN(TRIM(K5357))&gt;0</formula>
    </cfRule>
  </conditionalFormatting>
  <conditionalFormatting sqref="M5357">
    <cfRule type="containsText" dxfId="1751" priority="1833" operator="containsText" text="Complete">
      <formula>NOT(ISERROR(SEARCH("Complete",M5357)))</formula>
    </cfRule>
  </conditionalFormatting>
  <conditionalFormatting sqref="I5358">
    <cfRule type="cellIs" dxfId="1750" priority="1832" operator="greaterThan">
      <formula>2.35</formula>
    </cfRule>
  </conditionalFormatting>
  <conditionalFormatting sqref="J5358">
    <cfRule type="notContainsBlanks" dxfId="1749" priority="1831">
      <formula>LEN(TRIM(J5358))&gt;0</formula>
    </cfRule>
  </conditionalFormatting>
  <conditionalFormatting sqref="K5358">
    <cfRule type="notContainsBlanks" dxfId="1748" priority="1830">
      <formula>LEN(TRIM(K5358))&gt;0</formula>
    </cfRule>
  </conditionalFormatting>
  <conditionalFormatting sqref="M5358">
    <cfRule type="containsText" dxfId="1747" priority="1829" operator="containsText" text="Complete">
      <formula>NOT(ISERROR(SEARCH("Complete",M5358)))</formula>
    </cfRule>
  </conditionalFormatting>
  <conditionalFormatting sqref="I5359">
    <cfRule type="cellIs" dxfId="1746" priority="1828" operator="greaterThan">
      <formula>2.35</formula>
    </cfRule>
  </conditionalFormatting>
  <conditionalFormatting sqref="J5359">
    <cfRule type="notContainsBlanks" dxfId="1745" priority="1827">
      <formula>LEN(TRIM(J5359))&gt;0</formula>
    </cfRule>
  </conditionalFormatting>
  <conditionalFormatting sqref="K5359">
    <cfRule type="notContainsBlanks" dxfId="1744" priority="1826">
      <formula>LEN(TRIM(K5359))&gt;0</formula>
    </cfRule>
  </conditionalFormatting>
  <conditionalFormatting sqref="M5359">
    <cfRule type="containsText" dxfId="1743" priority="1825" operator="containsText" text="Complete">
      <formula>NOT(ISERROR(SEARCH("Complete",M5359)))</formula>
    </cfRule>
  </conditionalFormatting>
  <conditionalFormatting sqref="I5360">
    <cfRule type="cellIs" dxfId="1742" priority="1824" operator="greaterThan">
      <formula>2.35</formula>
    </cfRule>
  </conditionalFormatting>
  <conditionalFormatting sqref="J5360">
    <cfRule type="notContainsBlanks" dxfId="1741" priority="1823">
      <formula>LEN(TRIM(J5360))&gt;0</formula>
    </cfRule>
  </conditionalFormatting>
  <conditionalFormatting sqref="K5360">
    <cfRule type="notContainsBlanks" dxfId="1740" priority="1822">
      <formula>LEN(TRIM(K5360))&gt;0</formula>
    </cfRule>
  </conditionalFormatting>
  <conditionalFormatting sqref="M5360">
    <cfRule type="containsText" dxfId="1739" priority="1821" operator="containsText" text="Complete">
      <formula>NOT(ISERROR(SEARCH("Complete",M5360)))</formula>
    </cfRule>
  </conditionalFormatting>
  <conditionalFormatting sqref="I5361">
    <cfRule type="cellIs" dxfId="1738" priority="1820" operator="greaterThan">
      <formula>2.35</formula>
    </cfRule>
  </conditionalFormatting>
  <conditionalFormatting sqref="J5361">
    <cfRule type="notContainsBlanks" dxfId="1737" priority="1819">
      <formula>LEN(TRIM(J5361))&gt;0</formula>
    </cfRule>
  </conditionalFormatting>
  <conditionalFormatting sqref="K5361">
    <cfRule type="notContainsBlanks" dxfId="1736" priority="1818">
      <formula>LEN(TRIM(K5361))&gt;0</formula>
    </cfRule>
  </conditionalFormatting>
  <conditionalFormatting sqref="M5361">
    <cfRule type="containsText" dxfId="1735" priority="1817" operator="containsText" text="Complete">
      <formula>NOT(ISERROR(SEARCH("Complete",M5361)))</formula>
    </cfRule>
  </conditionalFormatting>
  <conditionalFormatting sqref="I5362">
    <cfRule type="cellIs" dxfId="1734" priority="1816" operator="greaterThan">
      <formula>2.35</formula>
    </cfRule>
  </conditionalFormatting>
  <conditionalFormatting sqref="J5362">
    <cfRule type="notContainsBlanks" dxfId="1733" priority="1815">
      <formula>LEN(TRIM(J5362))&gt;0</formula>
    </cfRule>
  </conditionalFormatting>
  <conditionalFormatting sqref="K5362">
    <cfRule type="notContainsBlanks" dxfId="1732" priority="1814">
      <formula>LEN(TRIM(K5362))&gt;0</formula>
    </cfRule>
  </conditionalFormatting>
  <conditionalFormatting sqref="M5362">
    <cfRule type="containsText" dxfId="1731" priority="1813" operator="containsText" text="Complete">
      <formula>NOT(ISERROR(SEARCH("Complete",M5362)))</formula>
    </cfRule>
  </conditionalFormatting>
  <conditionalFormatting sqref="I5363">
    <cfRule type="cellIs" dxfId="1730" priority="1812" operator="greaterThan">
      <formula>2.35</formula>
    </cfRule>
  </conditionalFormatting>
  <conditionalFormatting sqref="J5363">
    <cfRule type="notContainsBlanks" dxfId="1729" priority="1811">
      <formula>LEN(TRIM(J5363))&gt;0</formula>
    </cfRule>
  </conditionalFormatting>
  <conditionalFormatting sqref="K5363">
    <cfRule type="notContainsBlanks" dxfId="1728" priority="1810">
      <formula>LEN(TRIM(K5363))&gt;0</formula>
    </cfRule>
  </conditionalFormatting>
  <conditionalFormatting sqref="M5363">
    <cfRule type="containsText" dxfId="1727" priority="1809" operator="containsText" text="Complete">
      <formula>NOT(ISERROR(SEARCH("Complete",M5363)))</formula>
    </cfRule>
  </conditionalFormatting>
  <conditionalFormatting sqref="I5364">
    <cfRule type="cellIs" dxfId="1726" priority="1808" operator="greaterThan">
      <formula>2.35</formula>
    </cfRule>
  </conditionalFormatting>
  <conditionalFormatting sqref="J5364">
    <cfRule type="notContainsBlanks" dxfId="1725" priority="1807">
      <formula>LEN(TRIM(J5364))&gt;0</formula>
    </cfRule>
  </conditionalFormatting>
  <conditionalFormatting sqref="K5364">
    <cfRule type="notContainsBlanks" dxfId="1724" priority="1806">
      <formula>LEN(TRIM(K5364))&gt;0</formula>
    </cfRule>
  </conditionalFormatting>
  <conditionalFormatting sqref="M5364">
    <cfRule type="containsText" dxfId="1723" priority="1805" operator="containsText" text="Complete">
      <formula>NOT(ISERROR(SEARCH("Complete",M5364)))</formula>
    </cfRule>
  </conditionalFormatting>
  <conditionalFormatting sqref="I5365">
    <cfRule type="cellIs" dxfId="1722" priority="1796" operator="greaterThan">
      <formula>2.35</formula>
    </cfRule>
  </conditionalFormatting>
  <conditionalFormatting sqref="J5365">
    <cfRule type="notContainsBlanks" dxfId="1721" priority="1795">
      <formula>LEN(TRIM(J5365))&gt;0</formula>
    </cfRule>
  </conditionalFormatting>
  <conditionalFormatting sqref="K5365">
    <cfRule type="notContainsBlanks" dxfId="1720" priority="1794">
      <formula>LEN(TRIM(K5365))&gt;0</formula>
    </cfRule>
  </conditionalFormatting>
  <conditionalFormatting sqref="M5365">
    <cfRule type="containsText" dxfId="1719" priority="1793" operator="containsText" text="Complete">
      <formula>NOT(ISERROR(SEARCH("Complete",M5365)))</formula>
    </cfRule>
  </conditionalFormatting>
  <conditionalFormatting sqref="I5366">
    <cfRule type="cellIs" dxfId="1718" priority="1776" operator="greaterThan">
      <formula>2.35</formula>
    </cfRule>
  </conditionalFormatting>
  <conditionalFormatting sqref="J5366">
    <cfRule type="notContainsBlanks" dxfId="1717" priority="1775">
      <formula>LEN(TRIM(J5366))&gt;0</formula>
    </cfRule>
  </conditionalFormatting>
  <conditionalFormatting sqref="K5366">
    <cfRule type="notContainsBlanks" dxfId="1716" priority="1774">
      <formula>LEN(TRIM(K5366))&gt;0</formula>
    </cfRule>
  </conditionalFormatting>
  <conditionalFormatting sqref="M5366">
    <cfRule type="containsText" dxfId="1715" priority="1773" operator="containsText" text="Complete">
      <formula>NOT(ISERROR(SEARCH("Complete",M5366)))</formula>
    </cfRule>
  </conditionalFormatting>
  <conditionalFormatting sqref="I5367">
    <cfRule type="cellIs" dxfId="1714" priority="1772" operator="greaterThan">
      <formula>2.35</formula>
    </cfRule>
  </conditionalFormatting>
  <conditionalFormatting sqref="J5367">
    <cfRule type="notContainsBlanks" dxfId="1713" priority="1771">
      <formula>LEN(TRIM(J5367))&gt;0</formula>
    </cfRule>
  </conditionalFormatting>
  <conditionalFormatting sqref="K5367">
    <cfRule type="notContainsBlanks" dxfId="1712" priority="1770">
      <formula>LEN(TRIM(K5367))&gt;0</formula>
    </cfRule>
  </conditionalFormatting>
  <conditionalFormatting sqref="M5367">
    <cfRule type="containsText" dxfId="1711" priority="1769" operator="containsText" text="Complete">
      <formula>NOT(ISERROR(SEARCH("Complete",M5367)))</formula>
    </cfRule>
  </conditionalFormatting>
  <conditionalFormatting sqref="I5368">
    <cfRule type="cellIs" dxfId="1710" priority="1768" operator="greaterThan">
      <formula>2.35</formula>
    </cfRule>
  </conditionalFormatting>
  <conditionalFormatting sqref="J5368">
    <cfRule type="notContainsBlanks" dxfId="1709" priority="1767">
      <formula>LEN(TRIM(J5368))&gt;0</formula>
    </cfRule>
  </conditionalFormatting>
  <conditionalFormatting sqref="K5368">
    <cfRule type="notContainsBlanks" dxfId="1708" priority="1766">
      <formula>LEN(TRIM(K5368))&gt;0</formula>
    </cfRule>
  </conditionalFormatting>
  <conditionalFormatting sqref="M5368">
    <cfRule type="containsText" dxfId="1707" priority="1765" operator="containsText" text="Complete">
      <formula>NOT(ISERROR(SEARCH("Complete",M5368)))</formula>
    </cfRule>
  </conditionalFormatting>
  <conditionalFormatting sqref="I5369">
    <cfRule type="cellIs" dxfId="1706" priority="1764" operator="greaterThan">
      <formula>2.35</formula>
    </cfRule>
  </conditionalFormatting>
  <conditionalFormatting sqref="J5369">
    <cfRule type="notContainsBlanks" dxfId="1705" priority="1763">
      <formula>LEN(TRIM(J5369))&gt;0</formula>
    </cfRule>
  </conditionalFormatting>
  <conditionalFormatting sqref="K5369">
    <cfRule type="notContainsBlanks" dxfId="1704" priority="1762">
      <formula>LEN(TRIM(K5369))&gt;0</formula>
    </cfRule>
  </conditionalFormatting>
  <conditionalFormatting sqref="M5369">
    <cfRule type="containsText" dxfId="1703" priority="1761" operator="containsText" text="Complete">
      <formula>NOT(ISERROR(SEARCH("Complete",M5369)))</formula>
    </cfRule>
  </conditionalFormatting>
  <conditionalFormatting sqref="I5370">
    <cfRule type="cellIs" dxfId="1702" priority="1760" operator="greaterThan">
      <formula>2.35</formula>
    </cfRule>
  </conditionalFormatting>
  <conditionalFormatting sqref="J5370">
    <cfRule type="notContainsBlanks" dxfId="1701" priority="1759">
      <formula>LEN(TRIM(J5370))&gt;0</formula>
    </cfRule>
  </conditionalFormatting>
  <conditionalFormatting sqref="K5370">
    <cfRule type="notContainsBlanks" dxfId="1700" priority="1758">
      <formula>LEN(TRIM(K5370))&gt;0</formula>
    </cfRule>
  </conditionalFormatting>
  <conditionalFormatting sqref="M5370">
    <cfRule type="containsText" dxfId="1699" priority="1757" operator="containsText" text="Complete">
      <formula>NOT(ISERROR(SEARCH("Complete",M5370)))</formula>
    </cfRule>
  </conditionalFormatting>
  <conditionalFormatting sqref="I5371">
    <cfRule type="cellIs" dxfId="1698" priority="1756" operator="greaterThan">
      <formula>2.35</formula>
    </cfRule>
  </conditionalFormatting>
  <conditionalFormatting sqref="J5371">
    <cfRule type="notContainsBlanks" dxfId="1697" priority="1755">
      <formula>LEN(TRIM(J5371))&gt;0</formula>
    </cfRule>
  </conditionalFormatting>
  <conditionalFormatting sqref="K5371">
    <cfRule type="notContainsBlanks" dxfId="1696" priority="1754">
      <formula>LEN(TRIM(K5371))&gt;0</formula>
    </cfRule>
  </conditionalFormatting>
  <conditionalFormatting sqref="M5371">
    <cfRule type="containsText" dxfId="1695" priority="1753" operator="containsText" text="Complete">
      <formula>NOT(ISERROR(SEARCH("Complete",M5371)))</formula>
    </cfRule>
  </conditionalFormatting>
  <conditionalFormatting sqref="I5372">
    <cfRule type="cellIs" dxfId="1694" priority="1752" operator="greaterThan">
      <formula>2.35</formula>
    </cfRule>
  </conditionalFormatting>
  <conditionalFormatting sqref="J5372">
    <cfRule type="notContainsBlanks" dxfId="1693" priority="1751">
      <formula>LEN(TRIM(J5372))&gt;0</formula>
    </cfRule>
  </conditionalFormatting>
  <conditionalFormatting sqref="K5372">
    <cfRule type="notContainsBlanks" dxfId="1692" priority="1750">
      <formula>LEN(TRIM(K5372))&gt;0</formula>
    </cfRule>
  </conditionalFormatting>
  <conditionalFormatting sqref="M5372">
    <cfRule type="containsText" dxfId="1691" priority="1749" operator="containsText" text="Complete">
      <formula>NOT(ISERROR(SEARCH("Complete",M5372)))</formula>
    </cfRule>
  </conditionalFormatting>
  <conditionalFormatting sqref="I5373">
    <cfRule type="cellIs" dxfId="1690" priority="1748" operator="greaterThan">
      <formula>2.35</formula>
    </cfRule>
  </conditionalFormatting>
  <conditionalFormatting sqref="J5373">
    <cfRule type="notContainsBlanks" dxfId="1689" priority="1747">
      <formula>LEN(TRIM(J5373))&gt;0</formula>
    </cfRule>
  </conditionalFormatting>
  <conditionalFormatting sqref="K5373">
    <cfRule type="notContainsBlanks" dxfId="1688" priority="1746">
      <formula>LEN(TRIM(K5373))&gt;0</formula>
    </cfRule>
  </conditionalFormatting>
  <conditionalFormatting sqref="M5373">
    <cfRule type="containsText" dxfId="1687" priority="1745" operator="containsText" text="Complete">
      <formula>NOT(ISERROR(SEARCH("Complete",M5373)))</formula>
    </cfRule>
  </conditionalFormatting>
  <conditionalFormatting sqref="I5374">
    <cfRule type="cellIs" dxfId="1686" priority="1744" operator="greaterThan">
      <formula>2.35</formula>
    </cfRule>
  </conditionalFormatting>
  <conditionalFormatting sqref="J5374">
    <cfRule type="notContainsBlanks" dxfId="1685" priority="1743">
      <formula>LEN(TRIM(J5374))&gt;0</formula>
    </cfRule>
  </conditionalFormatting>
  <conditionalFormatting sqref="K5374">
    <cfRule type="notContainsBlanks" dxfId="1684" priority="1742">
      <formula>LEN(TRIM(K5374))&gt;0</formula>
    </cfRule>
  </conditionalFormatting>
  <conditionalFormatting sqref="M5374">
    <cfRule type="containsText" dxfId="1683" priority="1741" operator="containsText" text="Complete">
      <formula>NOT(ISERROR(SEARCH("Complete",M5374)))</formula>
    </cfRule>
  </conditionalFormatting>
  <conditionalFormatting sqref="I5375">
    <cfRule type="cellIs" dxfId="1682" priority="1740" operator="greaterThan">
      <formula>2.35</formula>
    </cfRule>
  </conditionalFormatting>
  <conditionalFormatting sqref="J5375">
    <cfRule type="notContainsBlanks" dxfId="1681" priority="1739">
      <formula>LEN(TRIM(J5375))&gt;0</formula>
    </cfRule>
  </conditionalFormatting>
  <conditionalFormatting sqref="K5375">
    <cfRule type="notContainsBlanks" dxfId="1680" priority="1738">
      <formula>LEN(TRIM(K5375))&gt;0</formula>
    </cfRule>
  </conditionalFormatting>
  <conditionalFormatting sqref="M5375">
    <cfRule type="containsText" dxfId="1679" priority="1737" operator="containsText" text="Complete">
      <formula>NOT(ISERROR(SEARCH("Complete",M5375)))</formula>
    </cfRule>
  </conditionalFormatting>
  <conditionalFormatting sqref="I5376">
    <cfRule type="cellIs" dxfId="1678" priority="1736" operator="greaterThan">
      <formula>2.35</formula>
    </cfRule>
  </conditionalFormatting>
  <conditionalFormatting sqref="J5376">
    <cfRule type="notContainsBlanks" dxfId="1677" priority="1735">
      <formula>LEN(TRIM(J5376))&gt;0</formula>
    </cfRule>
  </conditionalFormatting>
  <conditionalFormatting sqref="K5376">
    <cfRule type="notContainsBlanks" dxfId="1676" priority="1734">
      <formula>LEN(TRIM(K5376))&gt;0</formula>
    </cfRule>
  </conditionalFormatting>
  <conditionalFormatting sqref="M5376">
    <cfRule type="containsText" dxfId="1675" priority="1733" operator="containsText" text="Complete">
      <formula>NOT(ISERROR(SEARCH("Complete",M5376)))</formula>
    </cfRule>
  </conditionalFormatting>
  <conditionalFormatting sqref="I5377">
    <cfRule type="cellIs" dxfId="1674" priority="1732" operator="greaterThan">
      <formula>2.35</formula>
    </cfRule>
  </conditionalFormatting>
  <conditionalFormatting sqref="J5377">
    <cfRule type="notContainsBlanks" dxfId="1673" priority="1731">
      <formula>LEN(TRIM(J5377))&gt;0</formula>
    </cfRule>
  </conditionalFormatting>
  <conditionalFormatting sqref="K5377">
    <cfRule type="notContainsBlanks" dxfId="1672" priority="1730">
      <formula>LEN(TRIM(K5377))&gt;0</formula>
    </cfRule>
  </conditionalFormatting>
  <conditionalFormatting sqref="M5377">
    <cfRule type="containsText" dxfId="1671" priority="1729" operator="containsText" text="Complete">
      <formula>NOT(ISERROR(SEARCH("Complete",M5377)))</formula>
    </cfRule>
  </conditionalFormatting>
  <conditionalFormatting sqref="I5378">
    <cfRule type="cellIs" dxfId="1670" priority="1728" operator="greaterThan">
      <formula>2.35</formula>
    </cfRule>
  </conditionalFormatting>
  <conditionalFormatting sqref="J5378">
    <cfRule type="notContainsBlanks" dxfId="1669" priority="1727">
      <formula>LEN(TRIM(J5378))&gt;0</formula>
    </cfRule>
  </conditionalFormatting>
  <conditionalFormatting sqref="K5378">
    <cfRule type="notContainsBlanks" dxfId="1668" priority="1726">
      <formula>LEN(TRIM(K5378))&gt;0</formula>
    </cfRule>
  </conditionalFormatting>
  <conditionalFormatting sqref="M5378">
    <cfRule type="containsText" dxfId="1667" priority="1725" operator="containsText" text="Complete">
      <formula>NOT(ISERROR(SEARCH("Complete",M5378)))</formula>
    </cfRule>
  </conditionalFormatting>
  <conditionalFormatting sqref="I5379">
    <cfRule type="cellIs" dxfId="1666" priority="1724" operator="greaterThan">
      <formula>2.35</formula>
    </cfRule>
  </conditionalFormatting>
  <conditionalFormatting sqref="J5379">
    <cfRule type="notContainsBlanks" dxfId="1665" priority="1723">
      <formula>LEN(TRIM(J5379))&gt;0</formula>
    </cfRule>
  </conditionalFormatting>
  <conditionalFormatting sqref="K5379">
    <cfRule type="notContainsBlanks" dxfId="1664" priority="1722">
      <formula>LEN(TRIM(K5379))&gt;0</formula>
    </cfRule>
  </conditionalFormatting>
  <conditionalFormatting sqref="M5379">
    <cfRule type="containsText" dxfId="1663" priority="1721" operator="containsText" text="Complete">
      <formula>NOT(ISERROR(SEARCH("Complete",M5379)))</formula>
    </cfRule>
  </conditionalFormatting>
  <conditionalFormatting sqref="I5380">
    <cfRule type="cellIs" dxfId="1662" priority="1720" operator="greaterThan">
      <formula>2.35</formula>
    </cfRule>
  </conditionalFormatting>
  <conditionalFormatting sqref="J5380">
    <cfRule type="notContainsBlanks" dxfId="1661" priority="1719">
      <formula>LEN(TRIM(J5380))&gt;0</formula>
    </cfRule>
  </conditionalFormatting>
  <conditionalFormatting sqref="K5380">
    <cfRule type="notContainsBlanks" dxfId="1660" priority="1718">
      <formula>LEN(TRIM(K5380))&gt;0</formula>
    </cfRule>
  </conditionalFormatting>
  <conditionalFormatting sqref="M5380">
    <cfRule type="containsText" dxfId="1659" priority="1717" operator="containsText" text="Complete">
      <formula>NOT(ISERROR(SEARCH("Complete",M5380)))</formula>
    </cfRule>
  </conditionalFormatting>
  <conditionalFormatting sqref="I5381">
    <cfRule type="cellIs" dxfId="1658" priority="1716" operator="greaterThan">
      <formula>2.35</formula>
    </cfRule>
  </conditionalFormatting>
  <conditionalFormatting sqref="J5381">
    <cfRule type="notContainsBlanks" dxfId="1657" priority="1715">
      <formula>LEN(TRIM(J5381))&gt;0</formula>
    </cfRule>
  </conditionalFormatting>
  <conditionalFormatting sqref="K5381">
    <cfRule type="notContainsBlanks" dxfId="1656" priority="1714">
      <formula>LEN(TRIM(K5381))&gt;0</formula>
    </cfRule>
  </conditionalFormatting>
  <conditionalFormatting sqref="M5381">
    <cfRule type="containsText" dxfId="1655" priority="1713" operator="containsText" text="Complete">
      <formula>NOT(ISERROR(SEARCH("Complete",M5381)))</formula>
    </cfRule>
  </conditionalFormatting>
  <conditionalFormatting sqref="I5382">
    <cfRule type="cellIs" dxfId="1654" priority="1712" operator="greaterThan">
      <formula>2.35</formula>
    </cfRule>
  </conditionalFormatting>
  <conditionalFormatting sqref="J5382">
    <cfRule type="notContainsBlanks" dxfId="1653" priority="1711">
      <formula>LEN(TRIM(J5382))&gt;0</formula>
    </cfRule>
  </conditionalFormatting>
  <conditionalFormatting sqref="K5382">
    <cfRule type="notContainsBlanks" dxfId="1652" priority="1710">
      <formula>LEN(TRIM(K5382))&gt;0</formula>
    </cfRule>
  </conditionalFormatting>
  <conditionalFormatting sqref="M5382">
    <cfRule type="containsText" dxfId="1651" priority="1709" operator="containsText" text="Complete">
      <formula>NOT(ISERROR(SEARCH("Complete",M5382)))</formula>
    </cfRule>
  </conditionalFormatting>
  <conditionalFormatting sqref="I5383">
    <cfRule type="cellIs" dxfId="1650" priority="1708" operator="greaterThan">
      <formula>2.35</formula>
    </cfRule>
  </conditionalFormatting>
  <conditionalFormatting sqref="J5383">
    <cfRule type="notContainsBlanks" dxfId="1649" priority="1707">
      <formula>LEN(TRIM(J5383))&gt;0</formula>
    </cfRule>
  </conditionalFormatting>
  <conditionalFormatting sqref="K5383">
    <cfRule type="notContainsBlanks" dxfId="1648" priority="1706">
      <formula>LEN(TRIM(K5383))&gt;0</formula>
    </cfRule>
  </conditionalFormatting>
  <conditionalFormatting sqref="M5383">
    <cfRule type="containsText" dxfId="1647" priority="1705" operator="containsText" text="Complete">
      <formula>NOT(ISERROR(SEARCH("Complete",M5383)))</formula>
    </cfRule>
  </conditionalFormatting>
  <conditionalFormatting sqref="I5384">
    <cfRule type="cellIs" dxfId="1646" priority="1704" operator="greaterThan">
      <formula>2.35</formula>
    </cfRule>
  </conditionalFormatting>
  <conditionalFormatting sqref="J5384">
    <cfRule type="notContainsBlanks" dxfId="1645" priority="1703">
      <formula>LEN(TRIM(J5384))&gt;0</formula>
    </cfRule>
  </conditionalFormatting>
  <conditionalFormatting sqref="K5384">
    <cfRule type="notContainsBlanks" dxfId="1644" priority="1702">
      <formula>LEN(TRIM(K5384))&gt;0</formula>
    </cfRule>
  </conditionalFormatting>
  <conditionalFormatting sqref="M5384">
    <cfRule type="containsText" dxfId="1643" priority="1701" operator="containsText" text="Complete">
      <formula>NOT(ISERROR(SEARCH("Complete",M5384)))</formula>
    </cfRule>
  </conditionalFormatting>
  <conditionalFormatting sqref="I5385">
    <cfRule type="cellIs" dxfId="1642" priority="1700" operator="greaterThan">
      <formula>2.35</formula>
    </cfRule>
  </conditionalFormatting>
  <conditionalFormatting sqref="J5385">
    <cfRule type="notContainsBlanks" dxfId="1641" priority="1699">
      <formula>LEN(TRIM(J5385))&gt;0</formula>
    </cfRule>
  </conditionalFormatting>
  <conditionalFormatting sqref="K5385">
    <cfRule type="notContainsBlanks" dxfId="1640" priority="1698">
      <formula>LEN(TRIM(K5385))&gt;0</formula>
    </cfRule>
  </conditionalFormatting>
  <conditionalFormatting sqref="M5385">
    <cfRule type="containsText" dxfId="1639" priority="1697" operator="containsText" text="Complete">
      <formula>NOT(ISERROR(SEARCH("Complete",M5385)))</formula>
    </cfRule>
  </conditionalFormatting>
  <conditionalFormatting sqref="I5386">
    <cfRule type="cellIs" dxfId="1638" priority="1696" operator="greaterThan">
      <formula>2.35</formula>
    </cfRule>
  </conditionalFormatting>
  <conditionalFormatting sqref="J5386">
    <cfRule type="notContainsBlanks" dxfId="1637" priority="1695">
      <formula>LEN(TRIM(J5386))&gt;0</formula>
    </cfRule>
  </conditionalFormatting>
  <conditionalFormatting sqref="K5386">
    <cfRule type="notContainsBlanks" dxfId="1636" priority="1694">
      <formula>LEN(TRIM(K5386))&gt;0</formula>
    </cfRule>
  </conditionalFormatting>
  <conditionalFormatting sqref="M5386">
    <cfRule type="containsText" dxfId="1635" priority="1693" operator="containsText" text="Complete">
      <formula>NOT(ISERROR(SEARCH("Complete",M5386)))</formula>
    </cfRule>
  </conditionalFormatting>
  <conditionalFormatting sqref="I5387">
    <cfRule type="cellIs" dxfId="1634" priority="1692" operator="greaterThan">
      <formula>2.35</formula>
    </cfRule>
  </conditionalFormatting>
  <conditionalFormatting sqref="J5387">
    <cfRule type="notContainsBlanks" dxfId="1633" priority="1691">
      <formula>LEN(TRIM(J5387))&gt;0</formula>
    </cfRule>
  </conditionalFormatting>
  <conditionalFormatting sqref="K5387">
    <cfRule type="notContainsBlanks" dxfId="1632" priority="1690">
      <formula>LEN(TRIM(K5387))&gt;0</formula>
    </cfRule>
  </conditionalFormatting>
  <conditionalFormatting sqref="M5387">
    <cfRule type="containsText" dxfId="1631" priority="1689" operator="containsText" text="Complete">
      <formula>NOT(ISERROR(SEARCH("Complete",M5387)))</formula>
    </cfRule>
  </conditionalFormatting>
  <conditionalFormatting sqref="I5388">
    <cfRule type="cellIs" dxfId="1630" priority="1688" operator="greaterThan">
      <formula>2.35</formula>
    </cfRule>
  </conditionalFormatting>
  <conditionalFormatting sqref="J5388">
    <cfRule type="notContainsBlanks" dxfId="1629" priority="1687">
      <formula>LEN(TRIM(J5388))&gt;0</formula>
    </cfRule>
  </conditionalFormatting>
  <conditionalFormatting sqref="K5388">
    <cfRule type="notContainsBlanks" dxfId="1628" priority="1686">
      <formula>LEN(TRIM(K5388))&gt;0</formula>
    </cfRule>
  </conditionalFormatting>
  <conditionalFormatting sqref="M5388">
    <cfRule type="containsText" dxfId="1627" priority="1685" operator="containsText" text="Complete">
      <formula>NOT(ISERROR(SEARCH("Complete",M5388)))</formula>
    </cfRule>
  </conditionalFormatting>
  <conditionalFormatting sqref="I5389">
    <cfRule type="cellIs" dxfId="1626" priority="1684" operator="greaterThan">
      <formula>2.35</formula>
    </cfRule>
  </conditionalFormatting>
  <conditionalFormatting sqref="J5389">
    <cfRule type="notContainsBlanks" dxfId="1625" priority="1683">
      <formula>LEN(TRIM(J5389))&gt;0</formula>
    </cfRule>
  </conditionalFormatting>
  <conditionalFormatting sqref="K5389">
    <cfRule type="notContainsBlanks" dxfId="1624" priority="1682">
      <formula>LEN(TRIM(K5389))&gt;0</formula>
    </cfRule>
  </conditionalFormatting>
  <conditionalFormatting sqref="M5389">
    <cfRule type="containsText" dxfId="1623" priority="1681" operator="containsText" text="Complete">
      <formula>NOT(ISERROR(SEARCH("Complete",M5389)))</formula>
    </cfRule>
  </conditionalFormatting>
  <conditionalFormatting sqref="I5390">
    <cfRule type="cellIs" dxfId="1622" priority="1680" operator="greaterThan">
      <formula>2.35</formula>
    </cfRule>
  </conditionalFormatting>
  <conditionalFormatting sqref="J5390">
    <cfRule type="notContainsBlanks" dxfId="1621" priority="1679">
      <formula>LEN(TRIM(J5390))&gt;0</formula>
    </cfRule>
  </conditionalFormatting>
  <conditionalFormatting sqref="K5390">
    <cfRule type="notContainsBlanks" dxfId="1620" priority="1678">
      <formula>LEN(TRIM(K5390))&gt;0</formula>
    </cfRule>
  </conditionalFormatting>
  <conditionalFormatting sqref="M5390">
    <cfRule type="containsText" dxfId="1619" priority="1677" operator="containsText" text="Complete">
      <formula>NOT(ISERROR(SEARCH("Complete",M5390)))</formula>
    </cfRule>
  </conditionalFormatting>
  <conditionalFormatting sqref="I5391">
    <cfRule type="cellIs" dxfId="1618" priority="1676" operator="greaterThan">
      <formula>2.35</formula>
    </cfRule>
  </conditionalFormatting>
  <conditionalFormatting sqref="J5391">
    <cfRule type="notContainsBlanks" dxfId="1617" priority="1675">
      <formula>LEN(TRIM(J5391))&gt;0</formula>
    </cfRule>
  </conditionalFormatting>
  <conditionalFormatting sqref="K5391">
    <cfRule type="notContainsBlanks" dxfId="1616" priority="1674">
      <formula>LEN(TRIM(K5391))&gt;0</formula>
    </cfRule>
  </conditionalFormatting>
  <conditionalFormatting sqref="M5391">
    <cfRule type="containsText" dxfId="1615" priority="1673" operator="containsText" text="Complete">
      <formula>NOT(ISERROR(SEARCH("Complete",M5391)))</formula>
    </cfRule>
  </conditionalFormatting>
  <conditionalFormatting sqref="I5392">
    <cfRule type="cellIs" dxfId="1614" priority="1672" operator="greaterThan">
      <formula>2.35</formula>
    </cfRule>
  </conditionalFormatting>
  <conditionalFormatting sqref="J5392">
    <cfRule type="notContainsBlanks" dxfId="1613" priority="1671">
      <formula>LEN(TRIM(J5392))&gt;0</formula>
    </cfRule>
  </conditionalFormatting>
  <conditionalFormatting sqref="K5392">
    <cfRule type="notContainsBlanks" dxfId="1612" priority="1670">
      <formula>LEN(TRIM(K5392))&gt;0</formula>
    </cfRule>
  </conditionalFormatting>
  <conditionalFormatting sqref="M5392">
    <cfRule type="containsText" dxfId="1611" priority="1669" operator="containsText" text="Complete">
      <formula>NOT(ISERROR(SEARCH("Complete",M5392)))</formula>
    </cfRule>
  </conditionalFormatting>
  <conditionalFormatting sqref="I5393">
    <cfRule type="cellIs" dxfId="1610" priority="1668" operator="greaterThan">
      <formula>2.35</formula>
    </cfRule>
  </conditionalFormatting>
  <conditionalFormatting sqref="J5393">
    <cfRule type="notContainsBlanks" dxfId="1609" priority="1667">
      <formula>LEN(TRIM(J5393))&gt;0</formula>
    </cfRule>
  </conditionalFormatting>
  <conditionalFormatting sqref="K5393">
    <cfRule type="notContainsBlanks" dxfId="1608" priority="1666">
      <formula>LEN(TRIM(K5393))&gt;0</formula>
    </cfRule>
  </conditionalFormatting>
  <conditionalFormatting sqref="M5393">
    <cfRule type="containsText" dxfId="1607" priority="1665" operator="containsText" text="Complete">
      <formula>NOT(ISERROR(SEARCH("Complete",M5393)))</formula>
    </cfRule>
  </conditionalFormatting>
  <conditionalFormatting sqref="I5394">
    <cfRule type="cellIs" dxfId="1606" priority="1664" operator="greaterThan">
      <formula>2.35</formula>
    </cfRule>
  </conditionalFormatting>
  <conditionalFormatting sqref="J5394">
    <cfRule type="notContainsBlanks" dxfId="1605" priority="1663">
      <formula>LEN(TRIM(J5394))&gt;0</formula>
    </cfRule>
  </conditionalFormatting>
  <conditionalFormatting sqref="K5394">
    <cfRule type="notContainsBlanks" dxfId="1604" priority="1662">
      <formula>LEN(TRIM(K5394))&gt;0</formula>
    </cfRule>
  </conditionalFormatting>
  <conditionalFormatting sqref="M5394">
    <cfRule type="containsText" dxfId="1603" priority="1661" operator="containsText" text="Complete">
      <formula>NOT(ISERROR(SEARCH("Complete",M5394)))</formula>
    </cfRule>
  </conditionalFormatting>
  <conditionalFormatting sqref="I5395">
    <cfRule type="cellIs" dxfId="1602" priority="1660" operator="greaterThan">
      <formula>2.35</formula>
    </cfRule>
  </conditionalFormatting>
  <conditionalFormatting sqref="J5395">
    <cfRule type="notContainsBlanks" dxfId="1601" priority="1659">
      <formula>LEN(TRIM(J5395))&gt;0</formula>
    </cfRule>
  </conditionalFormatting>
  <conditionalFormatting sqref="K5395">
    <cfRule type="notContainsBlanks" dxfId="1600" priority="1658">
      <formula>LEN(TRIM(K5395))&gt;0</formula>
    </cfRule>
  </conditionalFormatting>
  <conditionalFormatting sqref="M5395">
    <cfRule type="containsText" dxfId="1599" priority="1657" operator="containsText" text="Complete">
      <formula>NOT(ISERROR(SEARCH("Complete",M5395)))</formula>
    </cfRule>
  </conditionalFormatting>
  <conditionalFormatting sqref="I5396">
    <cfRule type="cellIs" dxfId="1598" priority="1656" operator="greaterThan">
      <formula>2.35</formula>
    </cfRule>
  </conditionalFormatting>
  <conditionalFormatting sqref="J5396">
    <cfRule type="notContainsBlanks" dxfId="1597" priority="1655">
      <formula>LEN(TRIM(J5396))&gt;0</formula>
    </cfRule>
  </conditionalFormatting>
  <conditionalFormatting sqref="K5396">
    <cfRule type="notContainsBlanks" dxfId="1596" priority="1654">
      <formula>LEN(TRIM(K5396))&gt;0</formula>
    </cfRule>
  </conditionalFormatting>
  <conditionalFormatting sqref="M5396">
    <cfRule type="containsText" dxfId="1595" priority="1653" operator="containsText" text="Complete">
      <formula>NOT(ISERROR(SEARCH("Complete",M5396)))</formula>
    </cfRule>
  </conditionalFormatting>
  <conditionalFormatting sqref="I5397">
    <cfRule type="cellIs" dxfId="1594" priority="1652" operator="greaterThan">
      <formula>2.35</formula>
    </cfRule>
  </conditionalFormatting>
  <conditionalFormatting sqref="J5397">
    <cfRule type="notContainsBlanks" dxfId="1593" priority="1651">
      <formula>LEN(TRIM(J5397))&gt;0</formula>
    </cfRule>
  </conditionalFormatting>
  <conditionalFormatting sqref="K5397">
    <cfRule type="notContainsBlanks" dxfId="1592" priority="1650">
      <formula>LEN(TRIM(K5397))&gt;0</formula>
    </cfRule>
  </conditionalFormatting>
  <conditionalFormatting sqref="M5397">
    <cfRule type="containsText" dxfId="1591" priority="1649" operator="containsText" text="Complete">
      <formula>NOT(ISERROR(SEARCH("Complete",M5397)))</formula>
    </cfRule>
  </conditionalFormatting>
  <conditionalFormatting sqref="I5398">
    <cfRule type="cellIs" dxfId="1590" priority="1648" operator="greaterThan">
      <formula>2.35</formula>
    </cfRule>
  </conditionalFormatting>
  <conditionalFormatting sqref="J5398">
    <cfRule type="notContainsBlanks" dxfId="1589" priority="1647">
      <formula>LEN(TRIM(J5398))&gt;0</formula>
    </cfRule>
  </conditionalFormatting>
  <conditionalFormatting sqref="K5398">
    <cfRule type="notContainsBlanks" dxfId="1588" priority="1646">
      <formula>LEN(TRIM(K5398))&gt;0</formula>
    </cfRule>
  </conditionalFormatting>
  <conditionalFormatting sqref="M5398">
    <cfRule type="containsText" dxfId="1587" priority="1645" operator="containsText" text="Complete">
      <formula>NOT(ISERROR(SEARCH("Complete",M5398)))</formula>
    </cfRule>
  </conditionalFormatting>
  <conditionalFormatting sqref="I5399">
    <cfRule type="cellIs" dxfId="1586" priority="1644" operator="greaterThan">
      <formula>2.35</formula>
    </cfRule>
  </conditionalFormatting>
  <conditionalFormatting sqref="J5399">
    <cfRule type="notContainsBlanks" dxfId="1585" priority="1643">
      <formula>LEN(TRIM(J5399))&gt;0</formula>
    </cfRule>
  </conditionalFormatting>
  <conditionalFormatting sqref="K5399">
    <cfRule type="notContainsBlanks" dxfId="1584" priority="1642">
      <formula>LEN(TRIM(K5399))&gt;0</formula>
    </cfRule>
  </conditionalFormatting>
  <conditionalFormatting sqref="M5399">
    <cfRule type="containsText" dxfId="1583" priority="1641" operator="containsText" text="Complete">
      <formula>NOT(ISERROR(SEARCH("Complete",M5399)))</formula>
    </cfRule>
  </conditionalFormatting>
  <conditionalFormatting sqref="I5400">
    <cfRule type="cellIs" dxfId="1582" priority="1640" operator="greaterThan">
      <formula>2.35</formula>
    </cfRule>
  </conditionalFormatting>
  <conditionalFormatting sqref="J5400">
    <cfRule type="notContainsBlanks" dxfId="1581" priority="1639">
      <formula>LEN(TRIM(J5400))&gt;0</formula>
    </cfRule>
  </conditionalFormatting>
  <conditionalFormatting sqref="K5400">
    <cfRule type="notContainsBlanks" dxfId="1580" priority="1638">
      <formula>LEN(TRIM(K5400))&gt;0</formula>
    </cfRule>
  </conditionalFormatting>
  <conditionalFormatting sqref="M5400">
    <cfRule type="containsText" dxfId="1579" priority="1637" operator="containsText" text="Complete">
      <formula>NOT(ISERROR(SEARCH("Complete",M5400)))</formula>
    </cfRule>
  </conditionalFormatting>
  <conditionalFormatting sqref="I5401">
    <cfRule type="cellIs" dxfId="1578" priority="1636" operator="greaterThan">
      <formula>2.35</formula>
    </cfRule>
  </conditionalFormatting>
  <conditionalFormatting sqref="J5401">
    <cfRule type="notContainsBlanks" dxfId="1577" priority="1635">
      <formula>LEN(TRIM(J5401))&gt;0</formula>
    </cfRule>
  </conditionalFormatting>
  <conditionalFormatting sqref="K5401">
    <cfRule type="notContainsBlanks" dxfId="1576" priority="1634">
      <formula>LEN(TRIM(K5401))&gt;0</formula>
    </cfRule>
  </conditionalFormatting>
  <conditionalFormatting sqref="M5401">
    <cfRule type="containsText" dxfId="1575" priority="1633" operator="containsText" text="Complete">
      <formula>NOT(ISERROR(SEARCH("Complete",M5401)))</formula>
    </cfRule>
  </conditionalFormatting>
  <conditionalFormatting sqref="I5402">
    <cfRule type="cellIs" dxfId="1574" priority="1632" operator="greaterThan">
      <formula>2.35</formula>
    </cfRule>
  </conditionalFormatting>
  <conditionalFormatting sqref="J5402">
    <cfRule type="notContainsBlanks" dxfId="1573" priority="1631">
      <formula>LEN(TRIM(J5402))&gt;0</formula>
    </cfRule>
  </conditionalFormatting>
  <conditionalFormatting sqref="K5402">
    <cfRule type="notContainsBlanks" dxfId="1572" priority="1630">
      <formula>LEN(TRIM(K5402))&gt;0</formula>
    </cfRule>
  </conditionalFormatting>
  <conditionalFormatting sqref="M5402">
    <cfRule type="containsText" dxfId="1571" priority="1629" operator="containsText" text="Complete">
      <formula>NOT(ISERROR(SEARCH("Complete",M5402)))</formula>
    </cfRule>
  </conditionalFormatting>
  <conditionalFormatting sqref="I5403">
    <cfRule type="cellIs" dxfId="1570" priority="1628" operator="greaterThan">
      <formula>2.35</formula>
    </cfRule>
  </conditionalFormatting>
  <conditionalFormatting sqref="J5403">
    <cfRule type="notContainsBlanks" dxfId="1569" priority="1627">
      <formula>LEN(TRIM(J5403))&gt;0</formula>
    </cfRule>
  </conditionalFormatting>
  <conditionalFormatting sqref="K5403">
    <cfRule type="notContainsBlanks" dxfId="1568" priority="1626">
      <formula>LEN(TRIM(K5403))&gt;0</formula>
    </cfRule>
  </conditionalFormatting>
  <conditionalFormatting sqref="M5403">
    <cfRule type="containsText" dxfId="1567" priority="1625" operator="containsText" text="Complete">
      <formula>NOT(ISERROR(SEARCH("Complete",M5403)))</formula>
    </cfRule>
  </conditionalFormatting>
  <conditionalFormatting sqref="I5404">
    <cfRule type="cellIs" dxfId="1566" priority="1620" operator="greaterThan">
      <formula>2.35</formula>
    </cfRule>
  </conditionalFormatting>
  <conditionalFormatting sqref="J5404">
    <cfRule type="notContainsBlanks" dxfId="1565" priority="1619">
      <formula>LEN(TRIM(J5404))&gt;0</formula>
    </cfRule>
  </conditionalFormatting>
  <conditionalFormatting sqref="K5404">
    <cfRule type="notContainsBlanks" dxfId="1564" priority="1618">
      <formula>LEN(TRIM(K5404))&gt;0</formula>
    </cfRule>
  </conditionalFormatting>
  <conditionalFormatting sqref="M5404">
    <cfRule type="containsText" dxfId="1563" priority="1617" operator="containsText" text="Complete">
      <formula>NOT(ISERROR(SEARCH("Complete",M5404)))</formula>
    </cfRule>
  </conditionalFormatting>
  <conditionalFormatting sqref="I5405">
    <cfRule type="cellIs" dxfId="1562" priority="1616" operator="greaterThan">
      <formula>2.35</formula>
    </cfRule>
  </conditionalFormatting>
  <conditionalFormatting sqref="J5405">
    <cfRule type="notContainsBlanks" dxfId="1561" priority="1615">
      <formula>LEN(TRIM(J5405))&gt;0</formula>
    </cfRule>
  </conditionalFormatting>
  <conditionalFormatting sqref="K5405">
    <cfRule type="notContainsBlanks" dxfId="1560" priority="1614">
      <formula>LEN(TRIM(K5405))&gt;0</formula>
    </cfRule>
  </conditionalFormatting>
  <conditionalFormatting sqref="M5405">
    <cfRule type="containsText" dxfId="1559" priority="1613" operator="containsText" text="Complete">
      <formula>NOT(ISERROR(SEARCH("Complete",M5405)))</formula>
    </cfRule>
  </conditionalFormatting>
  <conditionalFormatting sqref="I5406">
    <cfRule type="cellIs" dxfId="1558" priority="1612" operator="greaterThan">
      <formula>2.35</formula>
    </cfRule>
  </conditionalFormatting>
  <conditionalFormatting sqref="J5406">
    <cfRule type="notContainsBlanks" dxfId="1557" priority="1611">
      <formula>LEN(TRIM(J5406))&gt;0</formula>
    </cfRule>
  </conditionalFormatting>
  <conditionalFormatting sqref="K5406">
    <cfRule type="notContainsBlanks" dxfId="1556" priority="1610">
      <formula>LEN(TRIM(K5406))&gt;0</formula>
    </cfRule>
  </conditionalFormatting>
  <conditionalFormatting sqref="M5406">
    <cfRule type="containsText" dxfId="1555" priority="1609" operator="containsText" text="Complete">
      <formula>NOT(ISERROR(SEARCH("Complete",M5406)))</formula>
    </cfRule>
  </conditionalFormatting>
  <conditionalFormatting sqref="I5407">
    <cfRule type="cellIs" dxfId="1554" priority="1608" operator="greaterThan">
      <formula>2.35</formula>
    </cfRule>
  </conditionalFormatting>
  <conditionalFormatting sqref="J5407">
    <cfRule type="notContainsBlanks" dxfId="1553" priority="1607">
      <formula>LEN(TRIM(J5407))&gt;0</formula>
    </cfRule>
  </conditionalFormatting>
  <conditionalFormatting sqref="K5407">
    <cfRule type="notContainsBlanks" dxfId="1552" priority="1606">
      <formula>LEN(TRIM(K5407))&gt;0</formula>
    </cfRule>
  </conditionalFormatting>
  <conditionalFormatting sqref="M5407">
    <cfRule type="containsText" dxfId="1551" priority="1605" operator="containsText" text="Complete">
      <formula>NOT(ISERROR(SEARCH("Complete",M5407)))</formula>
    </cfRule>
  </conditionalFormatting>
  <conditionalFormatting sqref="I5408">
    <cfRule type="cellIs" dxfId="1550" priority="1604" operator="greaterThan">
      <formula>2.35</formula>
    </cfRule>
  </conditionalFormatting>
  <conditionalFormatting sqref="J5408">
    <cfRule type="notContainsBlanks" dxfId="1549" priority="1603">
      <formula>LEN(TRIM(J5408))&gt;0</formula>
    </cfRule>
  </conditionalFormatting>
  <conditionalFormatting sqref="K5408">
    <cfRule type="notContainsBlanks" dxfId="1548" priority="1602">
      <formula>LEN(TRIM(K5408))&gt;0</formula>
    </cfRule>
  </conditionalFormatting>
  <conditionalFormatting sqref="M5408">
    <cfRule type="containsText" dxfId="1547" priority="1601" operator="containsText" text="Complete">
      <formula>NOT(ISERROR(SEARCH("Complete",M5408)))</formula>
    </cfRule>
  </conditionalFormatting>
  <conditionalFormatting sqref="I5409">
    <cfRule type="cellIs" dxfId="1546" priority="1600" operator="greaterThan">
      <formula>2.35</formula>
    </cfRule>
  </conditionalFormatting>
  <conditionalFormatting sqref="J5409">
    <cfRule type="notContainsBlanks" dxfId="1545" priority="1599">
      <formula>LEN(TRIM(J5409))&gt;0</formula>
    </cfRule>
  </conditionalFormatting>
  <conditionalFormatting sqref="K5409">
    <cfRule type="notContainsBlanks" dxfId="1544" priority="1598">
      <formula>LEN(TRIM(K5409))&gt;0</formula>
    </cfRule>
  </conditionalFormatting>
  <conditionalFormatting sqref="M5409">
    <cfRule type="containsText" dxfId="1543" priority="1597" operator="containsText" text="Complete">
      <formula>NOT(ISERROR(SEARCH("Complete",M5409)))</formula>
    </cfRule>
  </conditionalFormatting>
  <conditionalFormatting sqref="I5410">
    <cfRule type="cellIs" dxfId="1542" priority="1596" operator="greaterThan">
      <formula>2.35</formula>
    </cfRule>
  </conditionalFormatting>
  <conditionalFormatting sqref="J5410">
    <cfRule type="notContainsBlanks" dxfId="1541" priority="1595">
      <formula>LEN(TRIM(J5410))&gt;0</formula>
    </cfRule>
  </conditionalFormatting>
  <conditionalFormatting sqref="K5410">
    <cfRule type="notContainsBlanks" dxfId="1540" priority="1594">
      <formula>LEN(TRIM(K5410))&gt;0</formula>
    </cfRule>
  </conditionalFormatting>
  <conditionalFormatting sqref="M5410">
    <cfRule type="containsText" dxfId="1539" priority="1593" operator="containsText" text="Complete">
      <formula>NOT(ISERROR(SEARCH("Complete",M5410)))</formula>
    </cfRule>
  </conditionalFormatting>
  <conditionalFormatting sqref="I5411">
    <cfRule type="cellIs" dxfId="1538" priority="1592" operator="greaterThan">
      <formula>2.35</formula>
    </cfRule>
  </conditionalFormatting>
  <conditionalFormatting sqref="J5411">
    <cfRule type="notContainsBlanks" dxfId="1537" priority="1591">
      <formula>LEN(TRIM(J5411))&gt;0</formula>
    </cfRule>
  </conditionalFormatting>
  <conditionalFormatting sqref="K5411">
    <cfRule type="notContainsBlanks" dxfId="1536" priority="1590">
      <formula>LEN(TRIM(K5411))&gt;0</formula>
    </cfRule>
  </conditionalFormatting>
  <conditionalFormatting sqref="M5411">
    <cfRule type="containsText" dxfId="1535" priority="1589" operator="containsText" text="Complete">
      <formula>NOT(ISERROR(SEARCH("Complete",M5411)))</formula>
    </cfRule>
  </conditionalFormatting>
  <conditionalFormatting sqref="I5412">
    <cfRule type="cellIs" dxfId="1534" priority="1588" operator="greaterThan">
      <formula>2.35</formula>
    </cfRule>
  </conditionalFormatting>
  <conditionalFormatting sqref="J5412">
    <cfRule type="notContainsBlanks" dxfId="1533" priority="1587">
      <formula>LEN(TRIM(J5412))&gt;0</formula>
    </cfRule>
  </conditionalFormatting>
  <conditionalFormatting sqref="K5412">
    <cfRule type="notContainsBlanks" dxfId="1532" priority="1586">
      <formula>LEN(TRIM(K5412))&gt;0</formula>
    </cfRule>
  </conditionalFormatting>
  <conditionalFormatting sqref="M5412">
    <cfRule type="containsText" dxfId="1531" priority="1585" operator="containsText" text="Complete">
      <formula>NOT(ISERROR(SEARCH("Complete",M5412)))</formula>
    </cfRule>
  </conditionalFormatting>
  <conditionalFormatting sqref="I5413">
    <cfRule type="cellIs" dxfId="1530" priority="1584" operator="greaterThan">
      <formula>2.35</formula>
    </cfRule>
  </conditionalFormatting>
  <conditionalFormatting sqref="J5413">
    <cfRule type="notContainsBlanks" dxfId="1529" priority="1583">
      <formula>LEN(TRIM(J5413))&gt;0</formula>
    </cfRule>
  </conditionalFormatting>
  <conditionalFormatting sqref="K5413">
    <cfRule type="notContainsBlanks" dxfId="1528" priority="1582">
      <formula>LEN(TRIM(K5413))&gt;0</formula>
    </cfRule>
  </conditionalFormatting>
  <conditionalFormatting sqref="M5413">
    <cfRule type="containsText" dxfId="1527" priority="1581" operator="containsText" text="Complete">
      <formula>NOT(ISERROR(SEARCH("Complete",M5413)))</formula>
    </cfRule>
  </conditionalFormatting>
  <conditionalFormatting sqref="I5414">
    <cfRule type="cellIs" dxfId="1526" priority="1580" operator="greaterThan">
      <formula>2.35</formula>
    </cfRule>
  </conditionalFormatting>
  <conditionalFormatting sqref="J5414">
    <cfRule type="notContainsBlanks" dxfId="1525" priority="1579">
      <formula>LEN(TRIM(J5414))&gt;0</formula>
    </cfRule>
  </conditionalFormatting>
  <conditionalFormatting sqref="K5414">
    <cfRule type="notContainsBlanks" dxfId="1524" priority="1578">
      <formula>LEN(TRIM(K5414))&gt;0</formula>
    </cfRule>
  </conditionalFormatting>
  <conditionalFormatting sqref="M5414">
    <cfRule type="containsText" dxfId="1523" priority="1577" operator="containsText" text="Complete">
      <formula>NOT(ISERROR(SEARCH("Complete",M5414)))</formula>
    </cfRule>
  </conditionalFormatting>
  <conditionalFormatting sqref="I5415">
    <cfRule type="cellIs" dxfId="1522" priority="1576" operator="greaterThan">
      <formula>2.35</formula>
    </cfRule>
  </conditionalFormatting>
  <conditionalFormatting sqref="J5415">
    <cfRule type="notContainsBlanks" dxfId="1521" priority="1575">
      <formula>LEN(TRIM(J5415))&gt;0</formula>
    </cfRule>
  </conditionalFormatting>
  <conditionalFormatting sqref="K5415">
    <cfRule type="notContainsBlanks" dxfId="1520" priority="1574">
      <formula>LEN(TRIM(K5415))&gt;0</formula>
    </cfRule>
  </conditionalFormatting>
  <conditionalFormatting sqref="M5415">
    <cfRule type="containsText" dxfId="1519" priority="1573" operator="containsText" text="Complete">
      <formula>NOT(ISERROR(SEARCH("Complete",M5415)))</formula>
    </cfRule>
  </conditionalFormatting>
  <conditionalFormatting sqref="I5416">
    <cfRule type="cellIs" dxfId="1518" priority="1572" operator="greaterThan">
      <formula>2.35</formula>
    </cfRule>
  </conditionalFormatting>
  <conditionalFormatting sqref="J5416">
    <cfRule type="notContainsBlanks" dxfId="1517" priority="1571">
      <formula>LEN(TRIM(J5416))&gt;0</formula>
    </cfRule>
  </conditionalFormatting>
  <conditionalFormatting sqref="K5416">
    <cfRule type="notContainsBlanks" dxfId="1516" priority="1570">
      <formula>LEN(TRIM(K5416))&gt;0</formula>
    </cfRule>
  </conditionalFormatting>
  <conditionalFormatting sqref="M5416">
    <cfRule type="containsText" dxfId="1515" priority="1569" operator="containsText" text="Complete">
      <formula>NOT(ISERROR(SEARCH("Complete",M5416)))</formula>
    </cfRule>
  </conditionalFormatting>
  <conditionalFormatting sqref="I5417">
    <cfRule type="cellIs" dxfId="1514" priority="1568" operator="greaterThan">
      <formula>2.35</formula>
    </cfRule>
  </conditionalFormatting>
  <conditionalFormatting sqref="J5417">
    <cfRule type="notContainsBlanks" dxfId="1513" priority="1567">
      <formula>LEN(TRIM(J5417))&gt;0</formula>
    </cfRule>
  </conditionalFormatting>
  <conditionalFormatting sqref="K5417">
    <cfRule type="notContainsBlanks" dxfId="1512" priority="1566">
      <formula>LEN(TRIM(K5417))&gt;0</formula>
    </cfRule>
  </conditionalFormatting>
  <conditionalFormatting sqref="M5417">
    <cfRule type="containsText" dxfId="1511" priority="1565" operator="containsText" text="Complete">
      <formula>NOT(ISERROR(SEARCH("Complete",M5417)))</formula>
    </cfRule>
  </conditionalFormatting>
  <conditionalFormatting sqref="I5418">
    <cfRule type="cellIs" dxfId="1510" priority="1564" operator="greaterThan">
      <formula>2.35</formula>
    </cfRule>
  </conditionalFormatting>
  <conditionalFormatting sqref="J5418">
    <cfRule type="notContainsBlanks" dxfId="1509" priority="1563">
      <formula>LEN(TRIM(J5418))&gt;0</formula>
    </cfRule>
  </conditionalFormatting>
  <conditionalFormatting sqref="K5418">
    <cfRule type="notContainsBlanks" dxfId="1508" priority="1562">
      <formula>LEN(TRIM(K5418))&gt;0</formula>
    </cfRule>
  </conditionalFormatting>
  <conditionalFormatting sqref="M5418">
    <cfRule type="containsText" dxfId="1507" priority="1561" operator="containsText" text="Complete">
      <formula>NOT(ISERROR(SEARCH("Complete",M5418)))</formula>
    </cfRule>
  </conditionalFormatting>
  <conditionalFormatting sqref="I5419">
    <cfRule type="cellIs" dxfId="1506" priority="1556" operator="greaterThan">
      <formula>2.35</formula>
    </cfRule>
  </conditionalFormatting>
  <conditionalFormatting sqref="J5419">
    <cfRule type="notContainsBlanks" dxfId="1505" priority="1555">
      <formula>LEN(TRIM(J5419))&gt;0</formula>
    </cfRule>
  </conditionalFormatting>
  <conditionalFormatting sqref="K5419">
    <cfRule type="notContainsBlanks" dxfId="1504" priority="1554">
      <formula>LEN(TRIM(K5419))&gt;0</formula>
    </cfRule>
  </conditionalFormatting>
  <conditionalFormatting sqref="M5419">
    <cfRule type="containsText" dxfId="1503" priority="1553" operator="containsText" text="Complete">
      <formula>NOT(ISERROR(SEARCH("Complete",M5419)))</formula>
    </cfRule>
  </conditionalFormatting>
  <conditionalFormatting sqref="I5420">
    <cfRule type="cellIs" dxfId="1502" priority="1552" operator="greaterThan">
      <formula>2.35</formula>
    </cfRule>
  </conditionalFormatting>
  <conditionalFormatting sqref="J5420">
    <cfRule type="notContainsBlanks" dxfId="1501" priority="1551">
      <formula>LEN(TRIM(J5420))&gt;0</formula>
    </cfRule>
  </conditionalFormatting>
  <conditionalFormatting sqref="K5420">
    <cfRule type="notContainsBlanks" dxfId="1500" priority="1550">
      <formula>LEN(TRIM(K5420))&gt;0</formula>
    </cfRule>
  </conditionalFormatting>
  <conditionalFormatting sqref="M5420">
    <cfRule type="containsText" dxfId="1499" priority="1549" operator="containsText" text="Complete">
      <formula>NOT(ISERROR(SEARCH("Complete",M5420)))</formula>
    </cfRule>
  </conditionalFormatting>
  <conditionalFormatting sqref="I5421">
    <cfRule type="cellIs" dxfId="1498" priority="1548" operator="greaterThan">
      <formula>2.35</formula>
    </cfRule>
  </conditionalFormatting>
  <conditionalFormatting sqref="J5421">
    <cfRule type="notContainsBlanks" dxfId="1497" priority="1547">
      <formula>LEN(TRIM(J5421))&gt;0</formula>
    </cfRule>
  </conditionalFormatting>
  <conditionalFormatting sqref="K5421">
    <cfRule type="notContainsBlanks" dxfId="1496" priority="1546">
      <formula>LEN(TRIM(K5421))&gt;0</formula>
    </cfRule>
  </conditionalFormatting>
  <conditionalFormatting sqref="M5421">
    <cfRule type="containsText" dxfId="1495" priority="1545" operator="containsText" text="Complete">
      <formula>NOT(ISERROR(SEARCH("Complete",M5421)))</formula>
    </cfRule>
  </conditionalFormatting>
  <conditionalFormatting sqref="I5422">
    <cfRule type="cellIs" dxfId="1494" priority="1544" operator="greaterThan">
      <formula>2.35</formula>
    </cfRule>
  </conditionalFormatting>
  <conditionalFormatting sqref="J5422">
    <cfRule type="notContainsBlanks" dxfId="1493" priority="1543">
      <formula>LEN(TRIM(J5422))&gt;0</formula>
    </cfRule>
  </conditionalFormatting>
  <conditionalFormatting sqref="K5422">
    <cfRule type="notContainsBlanks" dxfId="1492" priority="1542">
      <formula>LEN(TRIM(K5422))&gt;0</formula>
    </cfRule>
  </conditionalFormatting>
  <conditionalFormatting sqref="M5422">
    <cfRule type="containsText" dxfId="1491" priority="1541" operator="containsText" text="Complete">
      <formula>NOT(ISERROR(SEARCH("Complete",M5422)))</formula>
    </cfRule>
  </conditionalFormatting>
  <conditionalFormatting sqref="I5423">
    <cfRule type="cellIs" dxfId="1490" priority="1540" operator="greaterThan">
      <formula>2.35</formula>
    </cfRule>
  </conditionalFormatting>
  <conditionalFormatting sqref="J5423">
    <cfRule type="notContainsBlanks" dxfId="1489" priority="1539">
      <formula>LEN(TRIM(J5423))&gt;0</formula>
    </cfRule>
  </conditionalFormatting>
  <conditionalFormatting sqref="K5423">
    <cfRule type="notContainsBlanks" dxfId="1488" priority="1538">
      <formula>LEN(TRIM(K5423))&gt;0</formula>
    </cfRule>
  </conditionalFormatting>
  <conditionalFormatting sqref="M5423">
    <cfRule type="containsText" dxfId="1487" priority="1537" operator="containsText" text="Complete">
      <formula>NOT(ISERROR(SEARCH("Complete",M5423)))</formula>
    </cfRule>
  </conditionalFormatting>
  <conditionalFormatting sqref="I5424">
    <cfRule type="cellIs" dxfId="1486" priority="1536" operator="greaterThan">
      <formula>2.35</formula>
    </cfRule>
  </conditionalFormatting>
  <conditionalFormatting sqref="J5424">
    <cfRule type="notContainsBlanks" dxfId="1485" priority="1535">
      <formula>LEN(TRIM(J5424))&gt;0</formula>
    </cfRule>
  </conditionalFormatting>
  <conditionalFormatting sqref="K5424">
    <cfRule type="notContainsBlanks" dxfId="1484" priority="1534">
      <formula>LEN(TRIM(K5424))&gt;0</formula>
    </cfRule>
  </conditionalFormatting>
  <conditionalFormatting sqref="M5424">
    <cfRule type="containsText" dxfId="1483" priority="1533" operator="containsText" text="Complete">
      <formula>NOT(ISERROR(SEARCH("Complete",M5424)))</formula>
    </cfRule>
  </conditionalFormatting>
  <conditionalFormatting sqref="I5425">
    <cfRule type="cellIs" dxfId="1482" priority="1532" operator="greaterThan">
      <formula>2.35</formula>
    </cfRule>
  </conditionalFormatting>
  <conditionalFormatting sqref="J5425">
    <cfRule type="notContainsBlanks" dxfId="1481" priority="1531">
      <formula>LEN(TRIM(J5425))&gt;0</formula>
    </cfRule>
  </conditionalFormatting>
  <conditionalFormatting sqref="K5425">
    <cfRule type="notContainsBlanks" dxfId="1480" priority="1530">
      <formula>LEN(TRIM(K5425))&gt;0</formula>
    </cfRule>
  </conditionalFormatting>
  <conditionalFormatting sqref="M5425">
    <cfRule type="containsText" dxfId="1479" priority="1529" operator="containsText" text="Complete">
      <formula>NOT(ISERROR(SEARCH("Complete",M5425)))</formula>
    </cfRule>
  </conditionalFormatting>
  <conditionalFormatting sqref="I5426">
    <cfRule type="cellIs" dxfId="1478" priority="1528" operator="greaterThan">
      <formula>2.35</formula>
    </cfRule>
  </conditionalFormatting>
  <conditionalFormatting sqref="J5426">
    <cfRule type="notContainsBlanks" dxfId="1477" priority="1527">
      <formula>LEN(TRIM(J5426))&gt;0</formula>
    </cfRule>
  </conditionalFormatting>
  <conditionalFormatting sqref="K5426">
    <cfRule type="notContainsBlanks" dxfId="1476" priority="1526">
      <formula>LEN(TRIM(K5426))&gt;0</formula>
    </cfRule>
  </conditionalFormatting>
  <conditionalFormatting sqref="M5426">
    <cfRule type="containsText" dxfId="1475" priority="1525" operator="containsText" text="Complete">
      <formula>NOT(ISERROR(SEARCH("Complete",M5426)))</formula>
    </cfRule>
  </conditionalFormatting>
  <conditionalFormatting sqref="I5427">
    <cfRule type="cellIs" dxfId="1474" priority="1524" operator="greaterThan">
      <formula>2.35</formula>
    </cfRule>
  </conditionalFormatting>
  <conditionalFormatting sqref="J5427">
    <cfRule type="notContainsBlanks" dxfId="1473" priority="1523">
      <formula>LEN(TRIM(J5427))&gt;0</formula>
    </cfRule>
  </conditionalFormatting>
  <conditionalFormatting sqref="K5427">
    <cfRule type="notContainsBlanks" dxfId="1472" priority="1522">
      <formula>LEN(TRIM(K5427))&gt;0</formula>
    </cfRule>
  </conditionalFormatting>
  <conditionalFormatting sqref="M5427">
    <cfRule type="containsText" dxfId="1471" priority="1521" operator="containsText" text="Complete">
      <formula>NOT(ISERROR(SEARCH("Complete",M5427)))</formula>
    </cfRule>
  </conditionalFormatting>
  <conditionalFormatting sqref="I5428">
    <cfRule type="cellIs" dxfId="1470" priority="1520" operator="greaterThan">
      <formula>2.35</formula>
    </cfRule>
  </conditionalFormatting>
  <conditionalFormatting sqref="J5428">
    <cfRule type="notContainsBlanks" dxfId="1469" priority="1519">
      <formula>LEN(TRIM(J5428))&gt;0</formula>
    </cfRule>
  </conditionalFormatting>
  <conditionalFormatting sqref="K5428">
    <cfRule type="notContainsBlanks" dxfId="1468" priority="1518">
      <formula>LEN(TRIM(K5428))&gt;0</formula>
    </cfRule>
  </conditionalFormatting>
  <conditionalFormatting sqref="M5428">
    <cfRule type="containsText" dxfId="1467" priority="1517" operator="containsText" text="Complete">
      <formula>NOT(ISERROR(SEARCH("Complete",M5428)))</formula>
    </cfRule>
  </conditionalFormatting>
  <conditionalFormatting sqref="I5429">
    <cfRule type="cellIs" dxfId="1466" priority="1516" operator="greaterThan">
      <formula>2.35</formula>
    </cfRule>
  </conditionalFormatting>
  <conditionalFormatting sqref="J5429">
    <cfRule type="notContainsBlanks" dxfId="1465" priority="1515">
      <formula>LEN(TRIM(J5429))&gt;0</formula>
    </cfRule>
  </conditionalFormatting>
  <conditionalFormatting sqref="K5429">
    <cfRule type="notContainsBlanks" dxfId="1464" priority="1514">
      <formula>LEN(TRIM(K5429))&gt;0</formula>
    </cfRule>
  </conditionalFormatting>
  <conditionalFormatting sqref="M5429">
    <cfRule type="containsText" dxfId="1463" priority="1513" operator="containsText" text="Complete">
      <formula>NOT(ISERROR(SEARCH("Complete",M5429)))</formula>
    </cfRule>
  </conditionalFormatting>
  <conditionalFormatting sqref="I5430">
    <cfRule type="cellIs" dxfId="1462" priority="1512" operator="greaterThan">
      <formula>2.35</formula>
    </cfRule>
  </conditionalFormatting>
  <conditionalFormatting sqref="J5430">
    <cfRule type="notContainsBlanks" dxfId="1461" priority="1511">
      <formula>LEN(TRIM(J5430))&gt;0</formula>
    </cfRule>
  </conditionalFormatting>
  <conditionalFormatting sqref="K5430">
    <cfRule type="notContainsBlanks" dxfId="1460" priority="1510">
      <formula>LEN(TRIM(K5430))&gt;0</formula>
    </cfRule>
  </conditionalFormatting>
  <conditionalFormatting sqref="M5430">
    <cfRule type="containsText" dxfId="1459" priority="1509" operator="containsText" text="Complete">
      <formula>NOT(ISERROR(SEARCH("Complete",M5430)))</formula>
    </cfRule>
  </conditionalFormatting>
  <conditionalFormatting sqref="I5431">
    <cfRule type="cellIs" dxfId="1458" priority="1508" operator="greaterThan">
      <formula>2.35</formula>
    </cfRule>
  </conditionalFormatting>
  <conditionalFormatting sqref="J5431">
    <cfRule type="notContainsBlanks" dxfId="1457" priority="1507">
      <formula>LEN(TRIM(J5431))&gt;0</formula>
    </cfRule>
  </conditionalFormatting>
  <conditionalFormatting sqref="K5431">
    <cfRule type="notContainsBlanks" dxfId="1456" priority="1506">
      <formula>LEN(TRIM(K5431))&gt;0</formula>
    </cfRule>
  </conditionalFormatting>
  <conditionalFormatting sqref="M5431">
    <cfRule type="containsText" dxfId="1455" priority="1505" operator="containsText" text="Complete">
      <formula>NOT(ISERROR(SEARCH("Complete",M5431)))</formula>
    </cfRule>
  </conditionalFormatting>
  <conditionalFormatting sqref="I5432">
    <cfRule type="cellIs" dxfId="1454" priority="1504" operator="greaterThan">
      <formula>2.35</formula>
    </cfRule>
  </conditionalFormatting>
  <conditionalFormatting sqref="J5432">
    <cfRule type="notContainsBlanks" dxfId="1453" priority="1503">
      <formula>LEN(TRIM(J5432))&gt;0</formula>
    </cfRule>
  </conditionalFormatting>
  <conditionalFormatting sqref="K5432">
    <cfRule type="notContainsBlanks" dxfId="1452" priority="1502">
      <formula>LEN(TRIM(K5432))&gt;0</formula>
    </cfRule>
  </conditionalFormatting>
  <conditionalFormatting sqref="M5432">
    <cfRule type="containsText" dxfId="1451" priority="1501" operator="containsText" text="Complete">
      <formula>NOT(ISERROR(SEARCH("Complete",M5432)))</formula>
    </cfRule>
  </conditionalFormatting>
  <conditionalFormatting sqref="I5433">
    <cfRule type="cellIs" dxfId="1450" priority="1500" operator="greaterThan">
      <formula>2.35</formula>
    </cfRule>
  </conditionalFormatting>
  <conditionalFormatting sqref="J5433">
    <cfRule type="notContainsBlanks" dxfId="1449" priority="1499">
      <formula>LEN(TRIM(J5433))&gt;0</formula>
    </cfRule>
  </conditionalFormatting>
  <conditionalFormatting sqref="K5433">
    <cfRule type="notContainsBlanks" dxfId="1448" priority="1498">
      <formula>LEN(TRIM(K5433))&gt;0</formula>
    </cfRule>
  </conditionalFormatting>
  <conditionalFormatting sqref="M5433">
    <cfRule type="containsText" dxfId="1447" priority="1497" operator="containsText" text="Complete">
      <formula>NOT(ISERROR(SEARCH("Complete",M5433)))</formula>
    </cfRule>
  </conditionalFormatting>
  <conditionalFormatting sqref="I5434">
    <cfRule type="cellIs" dxfId="1446" priority="1496" operator="greaterThan">
      <formula>2.35</formula>
    </cfRule>
  </conditionalFormatting>
  <conditionalFormatting sqref="J5434">
    <cfRule type="notContainsBlanks" dxfId="1445" priority="1495">
      <formula>LEN(TRIM(J5434))&gt;0</formula>
    </cfRule>
  </conditionalFormatting>
  <conditionalFormatting sqref="K5434">
    <cfRule type="notContainsBlanks" dxfId="1444" priority="1494">
      <formula>LEN(TRIM(K5434))&gt;0</formula>
    </cfRule>
  </conditionalFormatting>
  <conditionalFormatting sqref="M5434">
    <cfRule type="containsText" dxfId="1443" priority="1493" operator="containsText" text="Complete">
      <formula>NOT(ISERROR(SEARCH("Complete",M5434)))</formula>
    </cfRule>
  </conditionalFormatting>
  <conditionalFormatting sqref="I5435">
    <cfRule type="cellIs" dxfId="1442" priority="1492" operator="greaterThan">
      <formula>2.35</formula>
    </cfRule>
  </conditionalFormatting>
  <conditionalFormatting sqref="J5435">
    <cfRule type="notContainsBlanks" dxfId="1441" priority="1491">
      <formula>LEN(TRIM(J5435))&gt;0</formula>
    </cfRule>
  </conditionalFormatting>
  <conditionalFormatting sqref="K5435">
    <cfRule type="notContainsBlanks" dxfId="1440" priority="1490">
      <formula>LEN(TRIM(K5435))&gt;0</formula>
    </cfRule>
  </conditionalFormatting>
  <conditionalFormatting sqref="M5435">
    <cfRule type="containsText" dxfId="1439" priority="1489" operator="containsText" text="Complete">
      <formula>NOT(ISERROR(SEARCH("Complete",M5435)))</formula>
    </cfRule>
  </conditionalFormatting>
  <conditionalFormatting sqref="I5436">
    <cfRule type="cellIs" dxfId="1438" priority="1488" operator="greaterThan">
      <formula>2.35</formula>
    </cfRule>
  </conditionalFormatting>
  <conditionalFormatting sqref="J5436">
    <cfRule type="notContainsBlanks" dxfId="1437" priority="1487">
      <formula>LEN(TRIM(J5436))&gt;0</formula>
    </cfRule>
  </conditionalFormatting>
  <conditionalFormatting sqref="K5436">
    <cfRule type="notContainsBlanks" dxfId="1436" priority="1486">
      <formula>LEN(TRIM(K5436))&gt;0</formula>
    </cfRule>
  </conditionalFormatting>
  <conditionalFormatting sqref="M5436">
    <cfRule type="containsText" dxfId="1435" priority="1485" operator="containsText" text="Complete">
      <formula>NOT(ISERROR(SEARCH("Complete",M5436)))</formula>
    </cfRule>
  </conditionalFormatting>
  <conditionalFormatting sqref="I5437">
    <cfRule type="cellIs" dxfId="1434" priority="1484" operator="greaterThan">
      <formula>2.35</formula>
    </cfRule>
  </conditionalFormatting>
  <conditionalFormatting sqref="J5437">
    <cfRule type="notContainsBlanks" dxfId="1433" priority="1483">
      <formula>LEN(TRIM(J5437))&gt;0</formula>
    </cfRule>
  </conditionalFormatting>
  <conditionalFormatting sqref="K5437">
    <cfRule type="notContainsBlanks" dxfId="1432" priority="1482">
      <formula>LEN(TRIM(K5437))&gt;0</formula>
    </cfRule>
  </conditionalFormatting>
  <conditionalFormatting sqref="M5437">
    <cfRule type="containsText" dxfId="1431" priority="1481" operator="containsText" text="Complete">
      <formula>NOT(ISERROR(SEARCH("Complete",M5437)))</formula>
    </cfRule>
  </conditionalFormatting>
  <conditionalFormatting sqref="I5438">
    <cfRule type="cellIs" dxfId="1430" priority="1480" operator="greaterThan">
      <formula>2.35</formula>
    </cfRule>
  </conditionalFormatting>
  <conditionalFormatting sqref="J5438">
    <cfRule type="notContainsBlanks" dxfId="1429" priority="1479">
      <formula>LEN(TRIM(J5438))&gt;0</formula>
    </cfRule>
  </conditionalFormatting>
  <conditionalFormatting sqref="K5438">
    <cfRule type="notContainsBlanks" dxfId="1428" priority="1478">
      <formula>LEN(TRIM(K5438))&gt;0</formula>
    </cfRule>
  </conditionalFormatting>
  <conditionalFormatting sqref="M5438">
    <cfRule type="containsText" dxfId="1427" priority="1477" operator="containsText" text="Complete">
      <formula>NOT(ISERROR(SEARCH("Complete",M5438)))</formula>
    </cfRule>
  </conditionalFormatting>
  <conditionalFormatting sqref="I5439">
    <cfRule type="cellIs" dxfId="1426" priority="1476" operator="greaterThan">
      <formula>2.35</formula>
    </cfRule>
  </conditionalFormatting>
  <conditionalFormatting sqref="J5439">
    <cfRule type="notContainsBlanks" dxfId="1425" priority="1475">
      <formula>LEN(TRIM(J5439))&gt;0</formula>
    </cfRule>
  </conditionalFormatting>
  <conditionalFormatting sqref="K5439">
    <cfRule type="notContainsBlanks" dxfId="1424" priority="1474">
      <formula>LEN(TRIM(K5439))&gt;0</formula>
    </cfRule>
  </conditionalFormatting>
  <conditionalFormatting sqref="M5439">
    <cfRule type="containsText" dxfId="1423" priority="1473" operator="containsText" text="Complete">
      <formula>NOT(ISERROR(SEARCH("Complete",M5439)))</formula>
    </cfRule>
  </conditionalFormatting>
  <conditionalFormatting sqref="I5440">
    <cfRule type="cellIs" dxfId="1422" priority="1472" operator="greaterThan">
      <formula>2.35</formula>
    </cfRule>
  </conditionalFormatting>
  <conditionalFormatting sqref="J5440">
    <cfRule type="notContainsBlanks" dxfId="1421" priority="1471">
      <formula>LEN(TRIM(J5440))&gt;0</formula>
    </cfRule>
  </conditionalFormatting>
  <conditionalFormatting sqref="K5440">
    <cfRule type="notContainsBlanks" dxfId="1420" priority="1470">
      <formula>LEN(TRIM(K5440))&gt;0</formula>
    </cfRule>
  </conditionalFormatting>
  <conditionalFormatting sqref="M5440">
    <cfRule type="containsText" dxfId="1419" priority="1469" operator="containsText" text="Complete">
      <formula>NOT(ISERROR(SEARCH("Complete",M5440)))</formula>
    </cfRule>
  </conditionalFormatting>
  <conditionalFormatting sqref="I5441">
    <cfRule type="cellIs" dxfId="1418" priority="1468" operator="greaterThan">
      <formula>2.35</formula>
    </cfRule>
  </conditionalFormatting>
  <conditionalFormatting sqref="J5441">
    <cfRule type="notContainsBlanks" dxfId="1417" priority="1467">
      <formula>LEN(TRIM(J5441))&gt;0</formula>
    </cfRule>
  </conditionalFormatting>
  <conditionalFormatting sqref="K5441">
    <cfRule type="notContainsBlanks" dxfId="1416" priority="1466">
      <formula>LEN(TRIM(K5441))&gt;0</formula>
    </cfRule>
  </conditionalFormatting>
  <conditionalFormatting sqref="M5441">
    <cfRule type="containsText" dxfId="1415" priority="1465" operator="containsText" text="Complete">
      <formula>NOT(ISERROR(SEARCH("Complete",M5441)))</formula>
    </cfRule>
  </conditionalFormatting>
  <conditionalFormatting sqref="I5442">
    <cfRule type="cellIs" dxfId="1414" priority="1464" operator="greaterThan">
      <formula>2.35</formula>
    </cfRule>
  </conditionalFormatting>
  <conditionalFormatting sqref="J5442">
    <cfRule type="notContainsBlanks" dxfId="1413" priority="1463">
      <formula>LEN(TRIM(J5442))&gt;0</formula>
    </cfRule>
  </conditionalFormatting>
  <conditionalFormatting sqref="K5442">
    <cfRule type="notContainsBlanks" dxfId="1412" priority="1462">
      <formula>LEN(TRIM(K5442))&gt;0</formula>
    </cfRule>
  </conditionalFormatting>
  <conditionalFormatting sqref="M5442">
    <cfRule type="containsText" dxfId="1411" priority="1461" operator="containsText" text="Complete">
      <formula>NOT(ISERROR(SEARCH("Complete",M5442)))</formula>
    </cfRule>
  </conditionalFormatting>
  <conditionalFormatting sqref="I5443">
    <cfRule type="cellIs" dxfId="1410" priority="1460" operator="greaterThan">
      <formula>2.35</formula>
    </cfRule>
  </conditionalFormatting>
  <conditionalFormatting sqref="J5443">
    <cfRule type="notContainsBlanks" dxfId="1409" priority="1459">
      <formula>LEN(TRIM(J5443))&gt;0</formula>
    </cfRule>
  </conditionalFormatting>
  <conditionalFormatting sqref="K5443">
    <cfRule type="notContainsBlanks" dxfId="1408" priority="1458">
      <formula>LEN(TRIM(K5443))&gt;0</formula>
    </cfRule>
  </conditionalFormatting>
  <conditionalFormatting sqref="M5443">
    <cfRule type="containsText" dxfId="1407" priority="1457" operator="containsText" text="Complete">
      <formula>NOT(ISERROR(SEARCH("Complete",M5443)))</formula>
    </cfRule>
  </conditionalFormatting>
  <conditionalFormatting sqref="I5444">
    <cfRule type="cellIs" dxfId="1406" priority="1452" operator="greaterThan">
      <formula>2.35</formula>
    </cfRule>
  </conditionalFormatting>
  <conditionalFormatting sqref="J5444">
    <cfRule type="notContainsBlanks" dxfId="1405" priority="1451">
      <formula>LEN(TRIM(J5444))&gt;0</formula>
    </cfRule>
  </conditionalFormatting>
  <conditionalFormatting sqref="K5444">
    <cfRule type="notContainsBlanks" dxfId="1404" priority="1450">
      <formula>LEN(TRIM(K5444))&gt;0</formula>
    </cfRule>
  </conditionalFormatting>
  <conditionalFormatting sqref="M5444">
    <cfRule type="containsText" dxfId="1403" priority="1449" operator="containsText" text="Complete">
      <formula>NOT(ISERROR(SEARCH("Complete",M5444)))</formula>
    </cfRule>
  </conditionalFormatting>
  <conditionalFormatting sqref="I5445">
    <cfRule type="cellIs" dxfId="1402" priority="1448" operator="greaterThan">
      <formula>2.35</formula>
    </cfRule>
  </conditionalFormatting>
  <conditionalFormatting sqref="J5445">
    <cfRule type="notContainsBlanks" dxfId="1401" priority="1447">
      <formula>LEN(TRIM(J5445))&gt;0</formula>
    </cfRule>
  </conditionalFormatting>
  <conditionalFormatting sqref="K5445">
    <cfRule type="notContainsBlanks" dxfId="1400" priority="1446">
      <formula>LEN(TRIM(K5445))&gt;0</formula>
    </cfRule>
  </conditionalFormatting>
  <conditionalFormatting sqref="M5445">
    <cfRule type="containsText" dxfId="1399" priority="1445" operator="containsText" text="Complete">
      <formula>NOT(ISERROR(SEARCH("Complete",M5445)))</formula>
    </cfRule>
  </conditionalFormatting>
  <conditionalFormatting sqref="I5446">
    <cfRule type="cellIs" dxfId="1398" priority="1444" operator="greaterThan">
      <formula>2.35</formula>
    </cfRule>
  </conditionalFormatting>
  <conditionalFormatting sqref="J5446">
    <cfRule type="notContainsBlanks" dxfId="1397" priority="1443">
      <formula>LEN(TRIM(J5446))&gt;0</formula>
    </cfRule>
  </conditionalFormatting>
  <conditionalFormatting sqref="K5446">
    <cfRule type="notContainsBlanks" dxfId="1396" priority="1442">
      <formula>LEN(TRIM(K5446))&gt;0</formula>
    </cfRule>
  </conditionalFormatting>
  <conditionalFormatting sqref="M5446">
    <cfRule type="containsText" dxfId="1395" priority="1441" operator="containsText" text="Complete">
      <formula>NOT(ISERROR(SEARCH("Complete",M5446)))</formula>
    </cfRule>
  </conditionalFormatting>
  <conditionalFormatting sqref="I5447">
    <cfRule type="cellIs" dxfId="1394" priority="1440" operator="greaterThan">
      <formula>2.35</formula>
    </cfRule>
  </conditionalFormatting>
  <conditionalFormatting sqref="J5447">
    <cfRule type="notContainsBlanks" dxfId="1393" priority="1439">
      <formula>LEN(TRIM(J5447))&gt;0</formula>
    </cfRule>
  </conditionalFormatting>
  <conditionalFormatting sqref="K5447">
    <cfRule type="notContainsBlanks" dxfId="1392" priority="1438">
      <formula>LEN(TRIM(K5447))&gt;0</formula>
    </cfRule>
  </conditionalFormatting>
  <conditionalFormatting sqref="M5447">
    <cfRule type="containsText" dxfId="1391" priority="1437" operator="containsText" text="Complete">
      <formula>NOT(ISERROR(SEARCH("Complete",M5447)))</formula>
    </cfRule>
  </conditionalFormatting>
  <conditionalFormatting sqref="I5448">
    <cfRule type="cellIs" dxfId="1390" priority="1436" operator="greaterThan">
      <formula>2.35</formula>
    </cfRule>
  </conditionalFormatting>
  <conditionalFormatting sqref="J5448">
    <cfRule type="notContainsBlanks" dxfId="1389" priority="1435">
      <formula>LEN(TRIM(J5448))&gt;0</formula>
    </cfRule>
  </conditionalFormatting>
  <conditionalFormatting sqref="K5448">
    <cfRule type="notContainsBlanks" dxfId="1388" priority="1434">
      <formula>LEN(TRIM(K5448))&gt;0</formula>
    </cfRule>
  </conditionalFormatting>
  <conditionalFormatting sqref="M5448">
    <cfRule type="containsText" dxfId="1387" priority="1433" operator="containsText" text="Complete">
      <formula>NOT(ISERROR(SEARCH("Complete",M5448)))</formula>
    </cfRule>
  </conditionalFormatting>
  <conditionalFormatting sqref="I5449">
    <cfRule type="cellIs" dxfId="1386" priority="1432" operator="greaterThan">
      <formula>2.35</formula>
    </cfRule>
  </conditionalFormatting>
  <conditionalFormatting sqref="J5449">
    <cfRule type="notContainsBlanks" dxfId="1385" priority="1431">
      <formula>LEN(TRIM(J5449))&gt;0</formula>
    </cfRule>
  </conditionalFormatting>
  <conditionalFormatting sqref="K5449">
    <cfRule type="notContainsBlanks" dxfId="1384" priority="1430">
      <formula>LEN(TRIM(K5449))&gt;0</formula>
    </cfRule>
  </conditionalFormatting>
  <conditionalFormatting sqref="M5449">
    <cfRule type="containsText" dxfId="1383" priority="1429" operator="containsText" text="Complete">
      <formula>NOT(ISERROR(SEARCH("Complete",M5449)))</formula>
    </cfRule>
  </conditionalFormatting>
  <conditionalFormatting sqref="I5450">
    <cfRule type="cellIs" dxfId="1382" priority="1428" operator="greaterThan">
      <formula>2.35</formula>
    </cfRule>
  </conditionalFormatting>
  <conditionalFormatting sqref="J5450">
    <cfRule type="notContainsBlanks" dxfId="1381" priority="1427">
      <formula>LEN(TRIM(J5450))&gt;0</formula>
    </cfRule>
  </conditionalFormatting>
  <conditionalFormatting sqref="K5450">
    <cfRule type="notContainsBlanks" dxfId="1380" priority="1426">
      <formula>LEN(TRIM(K5450))&gt;0</formula>
    </cfRule>
  </conditionalFormatting>
  <conditionalFormatting sqref="M5450">
    <cfRule type="containsText" dxfId="1379" priority="1425" operator="containsText" text="Complete">
      <formula>NOT(ISERROR(SEARCH("Complete",M5450)))</formula>
    </cfRule>
  </conditionalFormatting>
  <conditionalFormatting sqref="I5451">
    <cfRule type="cellIs" dxfId="1378" priority="1424" operator="greaterThan">
      <formula>2.35</formula>
    </cfRule>
  </conditionalFormatting>
  <conditionalFormatting sqref="J5451">
    <cfRule type="notContainsBlanks" dxfId="1377" priority="1423">
      <formula>LEN(TRIM(J5451))&gt;0</formula>
    </cfRule>
  </conditionalFormatting>
  <conditionalFormatting sqref="K5451">
    <cfRule type="notContainsBlanks" dxfId="1376" priority="1422">
      <formula>LEN(TRIM(K5451))&gt;0</formula>
    </cfRule>
  </conditionalFormatting>
  <conditionalFormatting sqref="M5451">
    <cfRule type="containsText" dxfId="1375" priority="1421" operator="containsText" text="Complete">
      <formula>NOT(ISERROR(SEARCH("Complete",M5451)))</formula>
    </cfRule>
  </conditionalFormatting>
  <conditionalFormatting sqref="I5452">
    <cfRule type="cellIs" dxfId="1374" priority="1420" operator="greaterThan">
      <formula>2.35</formula>
    </cfRule>
  </conditionalFormatting>
  <conditionalFormatting sqref="J5452">
    <cfRule type="notContainsBlanks" dxfId="1373" priority="1419">
      <formula>LEN(TRIM(J5452))&gt;0</formula>
    </cfRule>
  </conditionalFormatting>
  <conditionalFormatting sqref="K5452">
    <cfRule type="notContainsBlanks" dxfId="1372" priority="1418">
      <formula>LEN(TRIM(K5452))&gt;0</formula>
    </cfRule>
  </conditionalFormatting>
  <conditionalFormatting sqref="M5452">
    <cfRule type="containsText" dxfId="1371" priority="1417" operator="containsText" text="Complete">
      <formula>NOT(ISERROR(SEARCH("Complete",M5452)))</formula>
    </cfRule>
  </conditionalFormatting>
  <conditionalFormatting sqref="I5453">
    <cfRule type="cellIs" dxfId="1370" priority="1416" operator="greaterThan">
      <formula>2.35</formula>
    </cfRule>
  </conditionalFormatting>
  <conditionalFormatting sqref="J5453">
    <cfRule type="notContainsBlanks" dxfId="1369" priority="1415">
      <formula>LEN(TRIM(J5453))&gt;0</formula>
    </cfRule>
  </conditionalFormatting>
  <conditionalFormatting sqref="K5453">
    <cfRule type="notContainsBlanks" dxfId="1368" priority="1414">
      <formula>LEN(TRIM(K5453))&gt;0</formula>
    </cfRule>
  </conditionalFormatting>
  <conditionalFormatting sqref="M5453">
    <cfRule type="containsText" dxfId="1367" priority="1413" operator="containsText" text="Complete">
      <formula>NOT(ISERROR(SEARCH("Complete",M5453)))</formula>
    </cfRule>
  </conditionalFormatting>
  <conditionalFormatting sqref="I5454">
    <cfRule type="cellIs" dxfId="1366" priority="1412" operator="greaterThan">
      <formula>2.35</formula>
    </cfRule>
  </conditionalFormatting>
  <conditionalFormatting sqref="J5454">
    <cfRule type="notContainsBlanks" dxfId="1365" priority="1411">
      <formula>LEN(TRIM(J5454))&gt;0</formula>
    </cfRule>
  </conditionalFormatting>
  <conditionalFormatting sqref="K5454">
    <cfRule type="notContainsBlanks" dxfId="1364" priority="1410">
      <formula>LEN(TRIM(K5454))&gt;0</formula>
    </cfRule>
  </conditionalFormatting>
  <conditionalFormatting sqref="M5454">
    <cfRule type="containsText" dxfId="1363" priority="1409" operator="containsText" text="Complete">
      <formula>NOT(ISERROR(SEARCH("Complete",M5454)))</formula>
    </cfRule>
  </conditionalFormatting>
  <conditionalFormatting sqref="I5455">
    <cfRule type="cellIs" dxfId="1362" priority="1408" operator="greaterThan">
      <formula>2.35</formula>
    </cfRule>
  </conditionalFormatting>
  <conditionalFormatting sqref="J5455">
    <cfRule type="notContainsBlanks" dxfId="1361" priority="1407">
      <formula>LEN(TRIM(J5455))&gt;0</formula>
    </cfRule>
  </conditionalFormatting>
  <conditionalFormatting sqref="K5455">
    <cfRule type="notContainsBlanks" dxfId="1360" priority="1406">
      <formula>LEN(TRIM(K5455))&gt;0</formula>
    </cfRule>
  </conditionalFormatting>
  <conditionalFormatting sqref="M5455">
    <cfRule type="containsText" dxfId="1359" priority="1405" operator="containsText" text="Complete">
      <formula>NOT(ISERROR(SEARCH("Complete",M5455)))</formula>
    </cfRule>
  </conditionalFormatting>
  <conditionalFormatting sqref="I5456">
    <cfRule type="cellIs" dxfId="1358" priority="1404" operator="greaterThan">
      <formula>2.35</formula>
    </cfRule>
  </conditionalFormatting>
  <conditionalFormatting sqref="J5456">
    <cfRule type="notContainsBlanks" dxfId="1357" priority="1403">
      <formula>LEN(TRIM(J5456))&gt;0</formula>
    </cfRule>
  </conditionalFormatting>
  <conditionalFormatting sqref="K5456">
    <cfRule type="notContainsBlanks" dxfId="1356" priority="1402">
      <formula>LEN(TRIM(K5456))&gt;0</formula>
    </cfRule>
  </conditionalFormatting>
  <conditionalFormatting sqref="M5456">
    <cfRule type="containsText" dxfId="1355" priority="1401" operator="containsText" text="Complete">
      <formula>NOT(ISERROR(SEARCH("Complete",M5456)))</formula>
    </cfRule>
  </conditionalFormatting>
  <conditionalFormatting sqref="I5457">
    <cfRule type="cellIs" dxfId="1354" priority="1400" operator="greaterThan">
      <formula>2.35</formula>
    </cfRule>
  </conditionalFormatting>
  <conditionalFormatting sqref="J5457">
    <cfRule type="notContainsBlanks" dxfId="1353" priority="1399">
      <formula>LEN(TRIM(J5457))&gt;0</formula>
    </cfRule>
  </conditionalFormatting>
  <conditionalFormatting sqref="K5457">
    <cfRule type="notContainsBlanks" dxfId="1352" priority="1398">
      <formula>LEN(TRIM(K5457))&gt;0</formula>
    </cfRule>
  </conditionalFormatting>
  <conditionalFormatting sqref="M5457">
    <cfRule type="containsText" dxfId="1351" priority="1397" operator="containsText" text="Complete">
      <formula>NOT(ISERROR(SEARCH("Complete",M5457)))</formula>
    </cfRule>
  </conditionalFormatting>
  <conditionalFormatting sqref="I5458">
    <cfRule type="cellIs" dxfId="1350" priority="1396" operator="greaterThan">
      <formula>2.35</formula>
    </cfRule>
  </conditionalFormatting>
  <conditionalFormatting sqref="J5458">
    <cfRule type="notContainsBlanks" dxfId="1349" priority="1395">
      <formula>LEN(TRIM(J5458))&gt;0</formula>
    </cfRule>
  </conditionalFormatting>
  <conditionalFormatting sqref="K5458">
    <cfRule type="notContainsBlanks" dxfId="1348" priority="1394">
      <formula>LEN(TRIM(K5458))&gt;0</formula>
    </cfRule>
  </conditionalFormatting>
  <conditionalFormatting sqref="M5458">
    <cfRule type="containsText" dxfId="1347" priority="1393" operator="containsText" text="Complete">
      <formula>NOT(ISERROR(SEARCH("Complete",M5458)))</formula>
    </cfRule>
  </conditionalFormatting>
  <conditionalFormatting sqref="I5459">
    <cfRule type="cellIs" dxfId="1346" priority="1392" operator="greaterThan">
      <formula>2.35</formula>
    </cfRule>
  </conditionalFormatting>
  <conditionalFormatting sqref="J5459">
    <cfRule type="notContainsBlanks" dxfId="1345" priority="1391">
      <formula>LEN(TRIM(J5459))&gt;0</formula>
    </cfRule>
  </conditionalFormatting>
  <conditionalFormatting sqref="K5459">
    <cfRule type="notContainsBlanks" dxfId="1344" priority="1390">
      <formula>LEN(TRIM(K5459))&gt;0</formula>
    </cfRule>
  </conditionalFormatting>
  <conditionalFormatting sqref="M5459">
    <cfRule type="containsText" dxfId="1343" priority="1389" operator="containsText" text="Complete">
      <formula>NOT(ISERROR(SEARCH("Complete",M5459)))</formula>
    </cfRule>
  </conditionalFormatting>
  <conditionalFormatting sqref="I5460">
    <cfRule type="cellIs" dxfId="1342" priority="1388" operator="greaterThan">
      <formula>2.35</formula>
    </cfRule>
  </conditionalFormatting>
  <conditionalFormatting sqref="J5460">
    <cfRule type="notContainsBlanks" dxfId="1341" priority="1387">
      <formula>LEN(TRIM(J5460))&gt;0</formula>
    </cfRule>
  </conditionalFormatting>
  <conditionalFormatting sqref="K5460">
    <cfRule type="notContainsBlanks" dxfId="1340" priority="1386">
      <formula>LEN(TRIM(K5460))&gt;0</formula>
    </cfRule>
  </conditionalFormatting>
  <conditionalFormatting sqref="M5460">
    <cfRule type="containsText" dxfId="1339" priority="1385" operator="containsText" text="Complete">
      <formula>NOT(ISERROR(SEARCH("Complete",M5460)))</formula>
    </cfRule>
  </conditionalFormatting>
  <conditionalFormatting sqref="I5461">
    <cfRule type="cellIs" dxfId="1338" priority="1384" operator="greaterThan">
      <formula>2.35</formula>
    </cfRule>
  </conditionalFormatting>
  <conditionalFormatting sqref="J5461">
    <cfRule type="notContainsBlanks" dxfId="1337" priority="1383">
      <formula>LEN(TRIM(J5461))&gt;0</formula>
    </cfRule>
  </conditionalFormatting>
  <conditionalFormatting sqref="K5461">
    <cfRule type="notContainsBlanks" dxfId="1336" priority="1382">
      <formula>LEN(TRIM(K5461))&gt;0</formula>
    </cfRule>
  </conditionalFormatting>
  <conditionalFormatting sqref="M5461">
    <cfRule type="containsText" dxfId="1335" priority="1381" operator="containsText" text="Complete">
      <formula>NOT(ISERROR(SEARCH("Complete",M5461)))</formula>
    </cfRule>
  </conditionalFormatting>
  <conditionalFormatting sqref="I5462">
    <cfRule type="cellIs" dxfId="1334" priority="1380" operator="greaterThan">
      <formula>2.35</formula>
    </cfRule>
  </conditionalFormatting>
  <conditionalFormatting sqref="J5462">
    <cfRule type="notContainsBlanks" dxfId="1333" priority="1379">
      <formula>LEN(TRIM(J5462))&gt;0</formula>
    </cfRule>
  </conditionalFormatting>
  <conditionalFormatting sqref="K5462">
    <cfRule type="notContainsBlanks" dxfId="1332" priority="1378">
      <formula>LEN(TRIM(K5462))&gt;0</formula>
    </cfRule>
  </conditionalFormatting>
  <conditionalFormatting sqref="M5462">
    <cfRule type="containsText" dxfId="1331" priority="1377" operator="containsText" text="Complete">
      <formula>NOT(ISERROR(SEARCH("Complete",M5462)))</formula>
    </cfRule>
  </conditionalFormatting>
  <conditionalFormatting sqref="I5463">
    <cfRule type="cellIs" dxfId="1330" priority="1376" operator="greaterThan">
      <formula>2.35</formula>
    </cfRule>
  </conditionalFormatting>
  <conditionalFormatting sqref="J5463">
    <cfRule type="notContainsBlanks" dxfId="1329" priority="1375">
      <formula>LEN(TRIM(J5463))&gt;0</formula>
    </cfRule>
  </conditionalFormatting>
  <conditionalFormatting sqref="K5463">
    <cfRule type="notContainsBlanks" dxfId="1328" priority="1374">
      <formula>LEN(TRIM(K5463))&gt;0</formula>
    </cfRule>
  </conditionalFormatting>
  <conditionalFormatting sqref="M5463">
    <cfRule type="containsText" dxfId="1327" priority="1373" operator="containsText" text="Complete">
      <formula>NOT(ISERROR(SEARCH("Complete",M5463)))</formula>
    </cfRule>
  </conditionalFormatting>
  <conditionalFormatting sqref="I5464">
    <cfRule type="cellIs" dxfId="1326" priority="1372" operator="greaterThan">
      <formula>2.35</formula>
    </cfRule>
  </conditionalFormatting>
  <conditionalFormatting sqref="J5464">
    <cfRule type="notContainsBlanks" dxfId="1325" priority="1371">
      <formula>LEN(TRIM(J5464))&gt;0</formula>
    </cfRule>
  </conditionalFormatting>
  <conditionalFormatting sqref="K5464">
    <cfRule type="notContainsBlanks" dxfId="1324" priority="1370">
      <formula>LEN(TRIM(K5464))&gt;0</formula>
    </cfRule>
  </conditionalFormatting>
  <conditionalFormatting sqref="M5464">
    <cfRule type="containsText" dxfId="1323" priority="1369" operator="containsText" text="Complete">
      <formula>NOT(ISERROR(SEARCH("Complete",M5464)))</formula>
    </cfRule>
  </conditionalFormatting>
  <conditionalFormatting sqref="I5465">
    <cfRule type="cellIs" dxfId="1322" priority="1368" operator="greaterThan">
      <formula>2.35</formula>
    </cfRule>
  </conditionalFormatting>
  <conditionalFormatting sqref="J5465">
    <cfRule type="notContainsBlanks" dxfId="1321" priority="1367">
      <formula>LEN(TRIM(J5465))&gt;0</formula>
    </cfRule>
  </conditionalFormatting>
  <conditionalFormatting sqref="K5465">
    <cfRule type="notContainsBlanks" dxfId="1320" priority="1366">
      <formula>LEN(TRIM(K5465))&gt;0</formula>
    </cfRule>
  </conditionalFormatting>
  <conditionalFormatting sqref="M5465">
    <cfRule type="containsText" dxfId="1319" priority="1365" operator="containsText" text="Complete">
      <formula>NOT(ISERROR(SEARCH("Complete",M5465)))</formula>
    </cfRule>
  </conditionalFormatting>
  <conditionalFormatting sqref="I5466">
    <cfRule type="cellIs" dxfId="1318" priority="1364" operator="greaterThan">
      <formula>2.35</formula>
    </cfRule>
  </conditionalFormatting>
  <conditionalFormatting sqref="J5466">
    <cfRule type="notContainsBlanks" dxfId="1317" priority="1363">
      <formula>LEN(TRIM(J5466))&gt;0</formula>
    </cfRule>
  </conditionalFormatting>
  <conditionalFormatting sqref="K5466">
    <cfRule type="notContainsBlanks" dxfId="1316" priority="1362">
      <formula>LEN(TRIM(K5466))&gt;0</formula>
    </cfRule>
  </conditionalFormatting>
  <conditionalFormatting sqref="M5466">
    <cfRule type="containsText" dxfId="1315" priority="1361" operator="containsText" text="Complete">
      <formula>NOT(ISERROR(SEARCH("Complete",M5466)))</formula>
    </cfRule>
  </conditionalFormatting>
  <conditionalFormatting sqref="I5467">
    <cfRule type="cellIs" dxfId="1314" priority="1360" operator="greaterThan">
      <formula>2.35</formula>
    </cfRule>
  </conditionalFormatting>
  <conditionalFormatting sqref="J5467">
    <cfRule type="notContainsBlanks" dxfId="1313" priority="1359">
      <formula>LEN(TRIM(J5467))&gt;0</formula>
    </cfRule>
  </conditionalFormatting>
  <conditionalFormatting sqref="K5467">
    <cfRule type="notContainsBlanks" dxfId="1312" priority="1358">
      <formula>LEN(TRIM(K5467))&gt;0</formula>
    </cfRule>
  </conditionalFormatting>
  <conditionalFormatting sqref="M5467">
    <cfRule type="containsText" dxfId="1311" priority="1357" operator="containsText" text="Complete">
      <formula>NOT(ISERROR(SEARCH("Complete",M5467)))</formula>
    </cfRule>
  </conditionalFormatting>
  <conditionalFormatting sqref="I5468">
    <cfRule type="cellIs" dxfId="1310" priority="1356" operator="greaterThan">
      <formula>2.35</formula>
    </cfRule>
  </conditionalFormatting>
  <conditionalFormatting sqref="J5468">
    <cfRule type="notContainsBlanks" dxfId="1309" priority="1355">
      <formula>LEN(TRIM(J5468))&gt;0</formula>
    </cfRule>
  </conditionalFormatting>
  <conditionalFormatting sqref="K5468">
    <cfRule type="notContainsBlanks" dxfId="1308" priority="1354">
      <formula>LEN(TRIM(K5468))&gt;0</formula>
    </cfRule>
  </conditionalFormatting>
  <conditionalFormatting sqref="M5468">
    <cfRule type="containsText" dxfId="1307" priority="1353" operator="containsText" text="Complete">
      <formula>NOT(ISERROR(SEARCH("Complete",M5468)))</formula>
    </cfRule>
  </conditionalFormatting>
  <conditionalFormatting sqref="I5469">
    <cfRule type="cellIs" dxfId="1306" priority="1352" operator="greaterThan">
      <formula>2.35</formula>
    </cfRule>
  </conditionalFormatting>
  <conditionalFormatting sqref="J5469">
    <cfRule type="notContainsBlanks" dxfId="1305" priority="1351">
      <formula>LEN(TRIM(J5469))&gt;0</formula>
    </cfRule>
  </conditionalFormatting>
  <conditionalFormatting sqref="K5469">
    <cfRule type="notContainsBlanks" dxfId="1304" priority="1350">
      <formula>LEN(TRIM(K5469))&gt;0</formula>
    </cfRule>
  </conditionalFormatting>
  <conditionalFormatting sqref="M5469">
    <cfRule type="containsText" dxfId="1303" priority="1349" operator="containsText" text="Complete">
      <formula>NOT(ISERROR(SEARCH("Complete",M5469)))</formula>
    </cfRule>
  </conditionalFormatting>
  <conditionalFormatting sqref="I5470">
    <cfRule type="cellIs" dxfId="1302" priority="1348" operator="greaterThan">
      <formula>2.35</formula>
    </cfRule>
  </conditionalFormatting>
  <conditionalFormatting sqref="J5470">
    <cfRule type="notContainsBlanks" dxfId="1301" priority="1347">
      <formula>LEN(TRIM(J5470))&gt;0</formula>
    </cfRule>
  </conditionalFormatting>
  <conditionalFormatting sqref="K5470">
    <cfRule type="notContainsBlanks" dxfId="1300" priority="1346">
      <formula>LEN(TRIM(K5470))&gt;0</formula>
    </cfRule>
  </conditionalFormatting>
  <conditionalFormatting sqref="M5470">
    <cfRule type="containsText" dxfId="1299" priority="1345" operator="containsText" text="Complete">
      <formula>NOT(ISERROR(SEARCH("Complete",M5470)))</formula>
    </cfRule>
  </conditionalFormatting>
  <conditionalFormatting sqref="I5471">
    <cfRule type="cellIs" dxfId="1298" priority="1344" operator="greaterThan">
      <formula>2.35</formula>
    </cfRule>
  </conditionalFormatting>
  <conditionalFormatting sqref="J5471">
    <cfRule type="notContainsBlanks" dxfId="1297" priority="1343">
      <formula>LEN(TRIM(J5471))&gt;0</formula>
    </cfRule>
  </conditionalFormatting>
  <conditionalFormatting sqref="K5471">
    <cfRule type="notContainsBlanks" dxfId="1296" priority="1342">
      <formula>LEN(TRIM(K5471))&gt;0</formula>
    </cfRule>
  </conditionalFormatting>
  <conditionalFormatting sqref="M5471">
    <cfRule type="containsText" dxfId="1295" priority="1341" operator="containsText" text="Complete">
      <formula>NOT(ISERROR(SEARCH("Complete",M5471)))</formula>
    </cfRule>
  </conditionalFormatting>
  <conditionalFormatting sqref="I5472">
    <cfRule type="cellIs" dxfId="1294" priority="1340" operator="greaterThan">
      <formula>2.35</formula>
    </cfRule>
  </conditionalFormatting>
  <conditionalFormatting sqref="J5472">
    <cfRule type="notContainsBlanks" dxfId="1293" priority="1339">
      <formula>LEN(TRIM(J5472))&gt;0</formula>
    </cfRule>
  </conditionalFormatting>
  <conditionalFormatting sqref="K5472">
    <cfRule type="notContainsBlanks" dxfId="1292" priority="1338">
      <formula>LEN(TRIM(K5472))&gt;0</formula>
    </cfRule>
  </conditionalFormatting>
  <conditionalFormatting sqref="M5472">
    <cfRule type="containsText" dxfId="1291" priority="1337" operator="containsText" text="Complete">
      <formula>NOT(ISERROR(SEARCH("Complete",M5472)))</formula>
    </cfRule>
  </conditionalFormatting>
  <conditionalFormatting sqref="I5473">
    <cfRule type="cellIs" dxfId="1290" priority="1336" operator="greaterThan">
      <formula>2.35</formula>
    </cfRule>
  </conditionalFormatting>
  <conditionalFormatting sqref="J5473">
    <cfRule type="notContainsBlanks" dxfId="1289" priority="1335">
      <formula>LEN(TRIM(J5473))&gt;0</formula>
    </cfRule>
  </conditionalFormatting>
  <conditionalFormatting sqref="K5473">
    <cfRule type="notContainsBlanks" dxfId="1288" priority="1334">
      <formula>LEN(TRIM(K5473))&gt;0</formula>
    </cfRule>
  </conditionalFormatting>
  <conditionalFormatting sqref="M5473">
    <cfRule type="containsText" dxfId="1287" priority="1333" operator="containsText" text="Complete">
      <formula>NOT(ISERROR(SEARCH("Complete",M5473)))</formula>
    </cfRule>
  </conditionalFormatting>
  <conditionalFormatting sqref="I5474">
    <cfRule type="cellIs" dxfId="1286" priority="1332" operator="greaterThan">
      <formula>2.35</formula>
    </cfRule>
  </conditionalFormatting>
  <conditionalFormatting sqref="J5474">
    <cfRule type="notContainsBlanks" dxfId="1285" priority="1331">
      <formula>LEN(TRIM(J5474))&gt;0</formula>
    </cfRule>
  </conditionalFormatting>
  <conditionalFormatting sqref="K5474">
    <cfRule type="notContainsBlanks" dxfId="1284" priority="1330">
      <formula>LEN(TRIM(K5474))&gt;0</formula>
    </cfRule>
  </conditionalFormatting>
  <conditionalFormatting sqref="M5474">
    <cfRule type="containsText" dxfId="1283" priority="1329" operator="containsText" text="Complete">
      <formula>NOT(ISERROR(SEARCH("Complete",M5474)))</formula>
    </cfRule>
  </conditionalFormatting>
  <conditionalFormatting sqref="I5475">
    <cfRule type="cellIs" dxfId="1282" priority="1328" operator="greaterThan">
      <formula>2.35</formula>
    </cfRule>
  </conditionalFormatting>
  <conditionalFormatting sqref="J5475">
    <cfRule type="notContainsBlanks" dxfId="1281" priority="1327">
      <formula>LEN(TRIM(J5475))&gt;0</formula>
    </cfRule>
  </conditionalFormatting>
  <conditionalFormatting sqref="K5475">
    <cfRule type="notContainsBlanks" dxfId="1280" priority="1326">
      <formula>LEN(TRIM(K5475))&gt;0</formula>
    </cfRule>
  </conditionalFormatting>
  <conditionalFormatting sqref="M5475">
    <cfRule type="containsText" dxfId="1279" priority="1325" operator="containsText" text="Complete">
      <formula>NOT(ISERROR(SEARCH("Complete",M5475)))</formula>
    </cfRule>
  </conditionalFormatting>
  <conditionalFormatting sqref="I5476">
    <cfRule type="cellIs" dxfId="1278" priority="1324" operator="greaterThan">
      <formula>2.35</formula>
    </cfRule>
  </conditionalFormatting>
  <conditionalFormatting sqref="J5476">
    <cfRule type="notContainsBlanks" dxfId="1277" priority="1323">
      <formula>LEN(TRIM(J5476))&gt;0</formula>
    </cfRule>
  </conditionalFormatting>
  <conditionalFormatting sqref="K5476">
    <cfRule type="notContainsBlanks" dxfId="1276" priority="1322">
      <formula>LEN(TRIM(K5476))&gt;0</formula>
    </cfRule>
  </conditionalFormatting>
  <conditionalFormatting sqref="M5476">
    <cfRule type="containsText" dxfId="1275" priority="1321" operator="containsText" text="Complete">
      <formula>NOT(ISERROR(SEARCH("Complete",M5476)))</formula>
    </cfRule>
  </conditionalFormatting>
  <conditionalFormatting sqref="I5477">
    <cfRule type="cellIs" dxfId="1274" priority="1320" operator="greaterThan">
      <formula>2.35</formula>
    </cfRule>
  </conditionalFormatting>
  <conditionalFormatting sqref="J5477">
    <cfRule type="notContainsBlanks" dxfId="1273" priority="1319">
      <formula>LEN(TRIM(J5477))&gt;0</formula>
    </cfRule>
  </conditionalFormatting>
  <conditionalFormatting sqref="K5477">
    <cfRule type="notContainsBlanks" dxfId="1272" priority="1318">
      <formula>LEN(TRIM(K5477))&gt;0</formula>
    </cfRule>
  </conditionalFormatting>
  <conditionalFormatting sqref="M5477">
    <cfRule type="containsText" dxfId="1271" priority="1317" operator="containsText" text="Complete">
      <formula>NOT(ISERROR(SEARCH("Complete",M5477)))</formula>
    </cfRule>
  </conditionalFormatting>
  <conditionalFormatting sqref="I5478">
    <cfRule type="cellIs" dxfId="1270" priority="1316" operator="greaterThan">
      <formula>2.35</formula>
    </cfRule>
  </conditionalFormatting>
  <conditionalFormatting sqref="J5478">
    <cfRule type="notContainsBlanks" dxfId="1269" priority="1315">
      <formula>LEN(TRIM(J5478))&gt;0</formula>
    </cfRule>
  </conditionalFormatting>
  <conditionalFormatting sqref="K5478">
    <cfRule type="notContainsBlanks" dxfId="1268" priority="1314">
      <formula>LEN(TRIM(K5478))&gt;0</formula>
    </cfRule>
  </conditionalFormatting>
  <conditionalFormatting sqref="M5478">
    <cfRule type="containsText" dxfId="1267" priority="1313" operator="containsText" text="Complete">
      <formula>NOT(ISERROR(SEARCH("Complete",M5478)))</formula>
    </cfRule>
  </conditionalFormatting>
  <conditionalFormatting sqref="I5479">
    <cfRule type="cellIs" dxfId="1266" priority="1308" operator="greaterThan">
      <formula>2.35</formula>
    </cfRule>
  </conditionalFormatting>
  <conditionalFormatting sqref="J5479">
    <cfRule type="notContainsBlanks" dxfId="1265" priority="1307">
      <formula>LEN(TRIM(J5479))&gt;0</formula>
    </cfRule>
  </conditionalFormatting>
  <conditionalFormatting sqref="K5479">
    <cfRule type="notContainsBlanks" dxfId="1264" priority="1306">
      <formula>LEN(TRIM(K5479))&gt;0</formula>
    </cfRule>
  </conditionalFormatting>
  <conditionalFormatting sqref="M5479">
    <cfRule type="containsText" dxfId="1263" priority="1305" operator="containsText" text="Complete">
      <formula>NOT(ISERROR(SEARCH("Complete",M5479)))</formula>
    </cfRule>
  </conditionalFormatting>
  <conditionalFormatting sqref="I5480">
    <cfRule type="cellIs" dxfId="1262" priority="1304" operator="greaterThan">
      <formula>2.35</formula>
    </cfRule>
  </conditionalFormatting>
  <conditionalFormatting sqref="J5480">
    <cfRule type="notContainsBlanks" dxfId="1261" priority="1303">
      <formula>LEN(TRIM(J5480))&gt;0</formula>
    </cfRule>
  </conditionalFormatting>
  <conditionalFormatting sqref="K5480">
    <cfRule type="notContainsBlanks" dxfId="1260" priority="1302">
      <formula>LEN(TRIM(K5480))&gt;0</formula>
    </cfRule>
  </conditionalFormatting>
  <conditionalFormatting sqref="M5480">
    <cfRule type="containsText" dxfId="1259" priority="1301" operator="containsText" text="Complete">
      <formula>NOT(ISERROR(SEARCH("Complete",M5480)))</formula>
    </cfRule>
  </conditionalFormatting>
  <conditionalFormatting sqref="I5481">
    <cfRule type="cellIs" dxfId="1258" priority="1300" operator="greaterThan">
      <formula>2.35</formula>
    </cfRule>
  </conditionalFormatting>
  <conditionalFormatting sqref="J5481">
    <cfRule type="notContainsBlanks" dxfId="1257" priority="1299">
      <formula>LEN(TRIM(J5481))&gt;0</formula>
    </cfRule>
  </conditionalFormatting>
  <conditionalFormatting sqref="K5481">
    <cfRule type="notContainsBlanks" dxfId="1256" priority="1298">
      <formula>LEN(TRIM(K5481))&gt;0</formula>
    </cfRule>
  </conditionalFormatting>
  <conditionalFormatting sqref="M5481">
    <cfRule type="containsText" dxfId="1255" priority="1297" operator="containsText" text="Complete">
      <formula>NOT(ISERROR(SEARCH("Complete",M5481)))</formula>
    </cfRule>
  </conditionalFormatting>
  <conditionalFormatting sqref="I5482">
    <cfRule type="cellIs" dxfId="1254" priority="1296" operator="greaterThan">
      <formula>2.35</formula>
    </cfRule>
  </conditionalFormatting>
  <conditionalFormatting sqref="J5482">
    <cfRule type="notContainsBlanks" dxfId="1253" priority="1295">
      <formula>LEN(TRIM(J5482))&gt;0</formula>
    </cfRule>
  </conditionalFormatting>
  <conditionalFormatting sqref="K5482">
    <cfRule type="notContainsBlanks" dxfId="1252" priority="1294">
      <formula>LEN(TRIM(K5482))&gt;0</formula>
    </cfRule>
  </conditionalFormatting>
  <conditionalFormatting sqref="M5482">
    <cfRule type="containsText" dxfId="1251" priority="1293" operator="containsText" text="Complete">
      <formula>NOT(ISERROR(SEARCH("Complete",M5482)))</formula>
    </cfRule>
  </conditionalFormatting>
  <conditionalFormatting sqref="I5483">
    <cfRule type="cellIs" dxfId="1250" priority="1292" operator="greaterThan">
      <formula>2.35</formula>
    </cfRule>
  </conditionalFormatting>
  <conditionalFormatting sqref="J5483">
    <cfRule type="notContainsBlanks" dxfId="1249" priority="1291">
      <formula>LEN(TRIM(J5483))&gt;0</formula>
    </cfRule>
  </conditionalFormatting>
  <conditionalFormatting sqref="K5483">
    <cfRule type="notContainsBlanks" dxfId="1248" priority="1290">
      <formula>LEN(TRIM(K5483))&gt;0</formula>
    </cfRule>
  </conditionalFormatting>
  <conditionalFormatting sqref="M5483">
    <cfRule type="containsText" dxfId="1247" priority="1289" operator="containsText" text="Complete">
      <formula>NOT(ISERROR(SEARCH("Complete",M5483)))</formula>
    </cfRule>
  </conditionalFormatting>
  <conditionalFormatting sqref="I5484">
    <cfRule type="cellIs" dxfId="1246" priority="1288" operator="greaterThan">
      <formula>2.35</formula>
    </cfRule>
  </conditionalFormatting>
  <conditionalFormatting sqref="J5484">
    <cfRule type="notContainsBlanks" dxfId="1245" priority="1287">
      <formula>LEN(TRIM(J5484))&gt;0</formula>
    </cfRule>
  </conditionalFormatting>
  <conditionalFormatting sqref="K5484">
    <cfRule type="notContainsBlanks" dxfId="1244" priority="1286">
      <formula>LEN(TRIM(K5484))&gt;0</formula>
    </cfRule>
  </conditionalFormatting>
  <conditionalFormatting sqref="M5484">
    <cfRule type="containsText" dxfId="1243" priority="1285" operator="containsText" text="Complete">
      <formula>NOT(ISERROR(SEARCH("Complete",M5484)))</formula>
    </cfRule>
  </conditionalFormatting>
  <conditionalFormatting sqref="I5485">
    <cfRule type="cellIs" dxfId="1242" priority="1284" operator="greaterThan">
      <formula>2.35</formula>
    </cfRule>
  </conditionalFormatting>
  <conditionalFormatting sqref="J5485">
    <cfRule type="notContainsBlanks" dxfId="1241" priority="1283">
      <formula>LEN(TRIM(J5485))&gt;0</formula>
    </cfRule>
  </conditionalFormatting>
  <conditionalFormatting sqref="K5485">
    <cfRule type="notContainsBlanks" dxfId="1240" priority="1282">
      <formula>LEN(TRIM(K5485))&gt;0</formula>
    </cfRule>
  </conditionalFormatting>
  <conditionalFormatting sqref="M5485">
    <cfRule type="containsText" dxfId="1239" priority="1281" operator="containsText" text="Complete">
      <formula>NOT(ISERROR(SEARCH("Complete",M5485)))</formula>
    </cfRule>
  </conditionalFormatting>
  <conditionalFormatting sqref="I5486">
    <cfRule type="cellIs" dxfId="1238" priority="1280" operator="greaterThan">
      <formula>2.35</formula>
    </cfRule>
  </conditionalFormatting>
  <conditionalFormatting sqref="J5486">
    <cfRule type="notContainsBlanks" dxfId="1237" priority="1279">
      <formula>LEN(TRIM(J5486))&gt;0</formula>
    </cfRule>
  </conditionalFormatting>
  <conditionalFormatting sqref="K5486">
    <cfRule type="notContainsBlanks" dxfId="1236" priority="1278">
      <formula>LEN(TRIM(K5486))&gt;0</formula>
    </cfRule>
  </conditionalFormatting>
  <conditionalFormatting sqref="M5486">
    <cfRule type="containsText" dxfId="1235" priority="1277" operator="containsText" text="Complete">
      <formula>NOT(ISERROR(SEARCH("Complete",M5486)))</formula>
    </cfRule>
  </conditionalFormatting>
  <conditionalFormatting sqref="I5487">
    <cfRule type="cellIs" dxfId="1234" priority="1276" operator="greaterThan">
      <formula>2.35</formula>
    </cfRule>
  </conditionalFormatting>
  <conditionalFormatting sqref="J5487">
    <cfRule type="notContainsBlanks" dxfId="1233" priority="1275">
      <formula>LEN(TRIM(J5487))&gt;0</formula>
    </cfRule>
  </conditionalFormatting>
  <conditionalFormatting sqref="K5487">
    <cfRule type="notContainsBlanks" dxfId="1232" priority="1274">
      <formula>LEN(TRIM(K5487))&gt;0</formula>
    </cfRule>
  </conditionalFormatting>
  <conditionalFormatting sqref="M5487">
    <cfRule type="containsText" dxfId="1231" priority="1273" operator="containsText" text="Complete">
      <formula>NOT(ISERROR(SEARCH("Complete",M5487)))</formula>
    </cfRule>
  </conditionalFormatting>
  <conditionalFormatting sqref="I5488">
    <cfRule type="cellIs" dxfId="1230" priority="1272" operator="greaterThan">
      <formula>2.35</formula>
    </cfRule>
  </conditionalFormatting>
  <conditionalFormatting sqref="J5488">
    <cfRule type="notContainsBlanks" dxfId="1229" priority="1271">
      <formula>LEN(TRIM(J5488))&gt;0</formula>
    </cfRule>
  </conditionalFormatting>
  <conditionalFormatting sqref="K5488">
    <cfRule type="notContainsBlanks" dxfId="1228" priority="1270">
      <formula>LEN(TRIM(K5488))&gt;0</formula>
    </cfRule>
  </conditionalFormatting>
  <conditionalFormatting sqref="M5488">
    <cfRule type="containsText" dxfId="1227" priority="1269" operator="containsText" text="Complete">
      <formula>NOT(ISERROR(SEARCH("Complete",M5488)))</formula>
    </cfRule>
  </conditionalFormatting>
  <conditionalFormatting sqref="I5489">
    <cfRule type="cellIs" dxfId="1226" priority="1268" operator="greaterThan">
      <formula>2.35</formula>
    </cfRule>
  </conditionalFormatting>
  <conditionalFormatting sqref="J5489">
    <cfRule type="notContainsBlanks" dxfId="1225" priority="1267">
      <formula>LEN(TRIM(J5489))&gt;0</formula>
    </cfRule>
  </conditionalFormatting>
  <conditionalFormatting sqref="K5489">
    <cfRule type="notContainsBlanks" dxfId="1224" priority="1266">
      <formula>LEN(TRIM(K5489))&gt;0</formula>
    </cfRule>
  </conditionalFormatting>
  <conditionalFormatting sqref="M5489">
    <cfRule type="containsText" dxfId="1223" priority="1265" operator="containsText" text="Complete">
      <formula>NOT(ISERROR(SEARCH("Complete",M5489)))</formula>
    </cfRule>
  </conditionalFormatting>
  <conditionalFormatting sqref="I5490">
    <cfRule type="cellIs" dxfId="1222" priority="1264" operator="greaterThan">
      <formula>2.35</formula>
    </cfRule>
  </conditionalFormatting>
  <conditionalFormatting sqref="J5490">
    <cfRule type="notContainsBlanks" dxfId="1221" priority="1263">
      <formula>LEN(TRIM(J5490))&gt;0</formula>
    </cfRule>
  </conditionalFormatting>
  <conditionalFormatting sqref="K5490">
    <cfRule type="notContainsBlanks" dxfId="1220" priority="1262">
      <formula>LEN(TRIM(K5490))&gt;0</formula>
    </cfRule>
  </conditionalFormatting>
  <conditionalFormatting sqref="M5490">
    <cfRule type="containsText" dxfId="1219" priority="1261" operator="containsText" text="Complete">
      <formula>NOT(ISERROR(SEARCH("Complete",M5490)))</formula>
    </cfRule>
  </conditionalFormatting>
  <conditionalFormatting sqref="I5491">
    <cfRule type="cellIs" dxfId="1218" priority="1260" operator="greaterThan">
      <formula>2.35</formula>
    </cfRule>
  </conditionalFormatting>
  <conditionalFormatting sqref="J5491">
    <cfRule type="notContainsBlanks" dxfId="1217" priority="1259">
      <formula>LEN(TRIM(J5491))&gt;0</formula>
    </cfRule>
  </conditionalFormatting>
  <conditionalFormatting sqref="K5491">
    <cfRule type="notContainsBlanks" dxfId="1216" priority="1258">
      <formula>LEN(TRIM(K5491))&gt;0</formula>
    </cfRule>
  </conditionalFormatting>
  <conditionalFormatting sqref="M5491">
    <cfRule type="containsText" dxfId="1215" priority="1257" operator="containsText" text="Complete">
      <formula>NOT(ISERROR(SEARCH("Complete",M5491)))</formula>
    </cfRule>
  </conditionalFormatting>
  <conditionalFormatting sqref="I5492">
    <cfRule type="cellIs" dxfId="1214" priority="1256" operator="greaterThan">
      <formula>2.35</formula>
    </cfRule>
  </conditionalFormatting>
  <conditionalFormatting sqref="J5492">
    <cfRule type="notContainsBlanks" dxfId="1213" priority="1255">
      <formula>LEN(TRIM(J5492))&gt;0</formula>
    </cfRule>
  </conditionalFormatting>
  <conditionalFormatting sqref="K5492">
    <cfRule type="notContainsBlanks" dxfId="1212" priority="1254">
      <formula>LEN(TRIM(K5492))&gt;0</formula>
    </cfRule>
  </conditionalFormatting>
  <conditionalFormatting sqref="M5492">
    <cfRule type="containsText" dxfId="1211" priority="1253" operator="containsText" text="Complete">
      <formula>NOT(ISERROR(SEARCH("Complete",M5492)))</formula>
    </cfRule>
  </conditionalFormatting>
  <conditionalFormatting sqref="I5493">
    <cfRule type="cellIs" dxfId="1210" priority="1252" operator="greaterThan">
      <formula>2.35</formula>
    </cfRule>
  </conditionalFormatting>
  <conditionalFormatting sqref="J5493">
    <cfRule type="notContainsBlanks" dxfId="1209" priority="1251">
      <formula>LEN(TRIM(J5493))&gt;0</formula>
    </cfRule>
  </conditionalFormatting>
  <conditionalFormatting sqref="K5493">
    <cfRule type="notContainsBlanks" dxfId="1208" priority="1250">
      <formula>LEN(TRIM(K5493))&gt;0</formula>
    </cfRule>
  </conditionalFormatting>
  <conditionalFormatting sqref="M5493">
    <cfRule type="containsText" dxfId="1207" priority="1249" operator="containsText" text="Complete">
      <formula>NOT(ISERROR(SEARCH("Complete",M5493)))</formula>
    </cfRule>
  </conditionalFormatting>
  <conditionalFormatting sqref="I5494">
    <cfRule type="cellIs" dxfId="1206" priority="1248" operator="greaterThan">
      <formula>2.35</formula>
    </cfRule>
  </conditionalFormatting>
  <conditionalFormatting sqref="J5494">
    <cfRule type="notContainsBlanks" dxfId="1205" priority="1247">
      <formula>LEN(TRIM(J5494))&gt;0</formula>
    </cfRule>
  </conditionalFormatting>
  <conditionalFormatting sqref="K5494">
    <cfRule type="notContainsBlanks" dxfId="1204" priority="1246">
      <formula>LEN(TRIM(K5494))&gt;0</formula>
    </cfRule>
  </conditionalFormatting>
  <conditionalFormatting sqref="M5494">
    <cfRule type="containsText" dxfId="1203" priority="1245" operator="containsText" text="Complete">
      <formula>NOT(ISERROR(SEARCH("Complete",M5494)))</formula>
    </cfRule>
  </conditionalFormatting>
  <conditionalFormatting sqref="I5495">
    <cfRule type="cellIs" dxfId="1202" priority="1244" operator="greaterThan">
      <formula>2.35</formula>
    </cfRule>
  </conditionalFormatting>
  <conditionalFormatting sqref="J5495">
    <cfRule type="notContainsBlanks" dxfId="1201" priority="1243">
      <formula>LEN(TRIM(J5495))&gt;0</formula>
    </cfRule>
  </conditionalFormatting>
  <conditionalFormatting sqref="K5495">
    <cfRule type="notContainsBlanks" dxfId="1200" priority="1242">
      <formula>LEN(TRIM(K5495))&gt;0</formula>
    </cfRule>
  </conditionalFormatting>
  <conditionalFormatting sqref="M5495">
    <cfRule type="containsText" dxfId="1199" priority="1241" operator="containsText" text="Complete">
      <formula>NOT(ISERROR(SEARCH("Complete",M5495)))</formula>
    </cfRule>
  </conditionalFormatting>
  <conditionalFormatting sqref="I5496">
    <cfRule type="cellIs" dxfId="1198" priority="1240" operator="greaterThan">
      <formula>2.35</formula>
    </cfRule>
  </conditionalFormatting>
  <conditionalFormatting sqref="J5496">
    <cfRule type="notContainsBlanks" dxfId="1197" priority="1239">
      <formula>LEN(TRIM(J5496))&gt;0</formula>
    </cfRule>
  </conditionalFormatting>
  <conditionalFormatting sqref="K5496">
    <cfRule type="notContainsBlanks" dxfId="1196" priority="1238">
      <formula>LEN(TRIM(K5496))&gt;0</formula>
    </cfRule>
  </conditionalFormatting>
  <conditionalFormatting sqref="M5496">
    <cfRule type="containsText" dxfId="1195" priority="1237" operator="containsText" text="Complete">
      <formula>NOT(ISERROR(SEARCH("Complete",M5496)))</formula>
    </cfRule>
  </conditionalFormatting>
  <conditionalFormatting sqref="I5497">
    <cfRule type="cellIs" dxfId="1194" priority="1236" operator="greaterThan">
      <formula>2.35</formula>
    </cfRule>
  </conditionalFormatting>
  <conditionalFormatting sqref="J5497">
    <cfRule type="notContainsBlanks" dxfId="1193" priority="1235">
      <formula>LEN(TRIM(J5497))&gt;0</formula>
    </cfRule>
  </conditionalFormatting>
  <conditionalFormatting sqref="K5497">
    <cfRule type="notContainsBlanks" dxfId="1192" priority="1234">
      <formula>LEN(TRIM(K5497))&gt;0</formula>
    </cfRule>
  </conditionalFormatting>
  <conditionalFormatting sqref="M5497">
    <cfRule type="containsText" dxfId="1191" priority="1233" operator="containsText" text="Complete">
      <formula>NOT(ISERROR(SEARCH("Complete",M5497)))</formula>
    </cfRule>
  </conditionalFormatting>
  <conditionalFormatting sqref="I5498">
    <cfRule type="cellIs" dxfId="1190" priority="1232" operator="greaterThan">
      <formula>2.35</formula>
    </cfRule>
  </conditionalFormatting>
  <conditionalFormatting sqref="J5498">
    <cfRule type="notContainsBlanks" dxfId="1189" priority="1231">
      <formula>LEN(TRIM(J5498))&gt;0</formula>
    </cfRule>
  </conditionalFormatting>
  <conditionalFormatting sqref="K5498">
    <cfRule type="notContainsBlanks" dxfId="1188" priority="1230">
      <formula>LEN(TRIM(K5498))&gt;0</formula>
    </cfRule>
  </conditionalFormatting>
  <conditionalFormatting sqref="M5498">
    <cfRule type="containsText" dxfId="1187" priority="1229" operator="containsText" text="Complete">
      <formula>NOT(ISERROR(SEARCH("Complete",M5498)))</formula>
    </cfRule>
  </conditionalFormatting>
  <conditionalFormatting sqref="I5499">
    <cfRule type="cellIs" dxfId="1186" priority="1228" operator="greaterThan">
      <formula>2.35</formula>
    </cfRule>
  </conditionalFormatting>
  <conditionalFormatting sqref="J5499">
    <cfRule type="notContainsBlanks" dxfId="1185" priority="1227">
      <formula>LEN(TRIM(J5499))&gt;0</formula>
    </cfRule>
  </conditionalFormatting>
  <conditionalFormatting sqref="K5499">
    <cfRule type="notContainsBlanks" dxfId="1184" priority="1226">
      <formula>LEN(TRIM(K5499))&gt;0</formula>
    </cfRule>
  </conditionalFormatting>
  <conditionalFormatting sqref="M5499">
    <cfRule type="containsText" dxfId="1183" priority="1225" operator="containsText" text="Complete">
      <formula>NOT(ISERROR(SEARCH("Complete",M5499)))</formula>
    </cfRule>
  </conditionalFormatting>
  <conditionalFormatting sqref="I5500">
    <cfRule type="cellIs" dxfId="1182" priority="1224" operator="greaterThan">
      <formula>2.35</formula>
    </cfRule>
  </conditionalFormatting>
  <conditionalFormatting sqref="J5500">
    <cfRule type="notContainsBlanks" dxfId="1181" priority="1223">
      <formula>LEN(TRIM(J5500))&gt;0</formula>
    </cfRule>
  </conditionalFormatting>
  <conditionalFormatting sqref="K5500">
    <cfRule type="notContainsBlanks" dxfId="1180" priority="1222">
      <formula>LEN(TRIM(K5500))&gt;0</formula>
    </cfRule>
  </conditionalFormatting>
  <conditionalFormatting sqref="M5500">
    <cfRule type="containsText" dxfId="1179" priority="1221" operator="containsText" text="Complete">
      <formula>NOT(ISERROR(SEARCH("Complete",M5500)))</formula>
    </cfRule>
  </conditionalFormatting>
  <conditionalFormatting sqref="I5501">
    <cfRule type="cellIs" dxfId="1178" priority="1220" operator="greaterThan">
      <formula>2.35</formula>
    </cfRule>
  </conditionalFormatting>
  <conditionalFormatting sqref="J5501">
    <cfRule type="notContainsBlanks" dxfId="1177" priority="1219">
      <formula>LEN(TRIM(J5501))&gt;0</formula>
    </cfRule>
  </conditionalFormatting>
  <conditionalFormatting sqref="K5501">
    <cfRule type="notContainsBlanks" dxfId="1176" priority="1218">
      <formula>LEN(TRIM(K5501))&gt;0</formula>
    </cfRule>
  </conditionalFormatting>
  <conditionalFormatting sqref="M5501">
    <cfRule type="containsText" dxfId="1175" priority="1217" operator="containsText" text="Complete">
      <formula>NOT(ISERROR(SEARCH("Complete",M5501)))</formula>
    </cfRule>
  </conditionalFormatting>
  <conditionalFormatting sqref="I5502">
    <cfRule type="cellIs" dxfId="1174" priority="1216" operator="greaterThan">
      <formula>2.35</formula>
    </cfRule>
  </conditionalFormatting>
  <conditionalFormatting sqref="J5502">
    <cfRule type="notContainsBlanks" dxfId="1173" priority="1215">
      <formula>LEN(TRIM(J5502))&gt;0</formula>
    </cfRule>
  </conditionalFormatting>
  <conditionalFormatting sqref="K5502">
    <cfRule type="notContainsBlanks" dxfId="1172" priority="1214">
      <formula>LEN(TRIM(K5502))&gt;0</formula>
    </cfRule>
  </conditionalFormatting>
  <conditionalFormatting sqref="M5502">
    <cfRule type="containsText" dxfId="1171" priority="1213" operator="containsText" text="Complete">
      <formula>NOT(ISERROR(SEARCH("Complete",M5502)))</formula>
    </cfRule>
  </conditionalFormatting>
  <conditionalFormatting sqref="I5503">
    <cfRule type="cellIs" dxfId="1170" priority="1212" operator="greaterThan">
      <formula>2.35</formula>
    </cfRule>
  </conditionalFormatting>
  <conditionalFormatting sqref="J5503">
    <cfRule type="notContainsBlanks" dxfId="1169" priority="1211">
      <formula>LEN(TRIM(J5503))&gt;0</formula>
    </cfRule>
  </conditionalFormatting>
  <conditionalFormatting sqref="K5503">
    <cfRule type="notContainsBlanks" dxfId="1168" priority="1210">
      <formula>LEN(TRIM(K5503))&gt;0</formula>
    </cfRule>
  </conditionalFormatting>
  <conditionalFormatting sqref="M5503">
    <cfRule type="containsText" dxfId="1167" priority="1209" operator="containsText" text="Complete">
      <formula>NOT(ISERROR(SEARCH("Complete",M5503)))</formula>
    </cfRule>
  </conditionalFormatting>
  <conditionalFormatting sqref="I5504">
    <cfRule type="cellIs" dxfId="1166" priority="1208" operator="greaterThan">
      <formula>2.35</formula>
    </cfRule>
  </conditionalFormatting>
  <conditionalFormatting sqref="J5504">
    <cfRule type="notContainsBlanks" dxfId="1165" priority="1207">
      <formula>LEN(TRIM(J5504))&gt;0</formula>
    </cfRule>
  </conditionalFormatting>
  <conditionalFormatting sqref="K5504">
    <cfRule type="notContainsBlanks" dxfId="1164" priority="1206">
      <formula>LEN(TRIM(K5504))&gt;0</formula>
    </cfRule>
  </conditionalFormatting>
  <conditionalFormatting sqref="M5504">
    <cfRule type="containsText" dxfId="1163" priority="1205" operator="containsText" text="Complete">
      <formula>NOT(ISERROR(SEARCH("Complete",M5504)))</formula>
    </cfRule>
  </conditionalFormatting>
  <conditionalFormatting sqref="I5505">
    <cfRule type="cellIs" dxfId="1162" priority="1204" operator="greaterThan">
      <formula>2.35</formula>
    </cfRule>
  </conditionalFormatting>
  <conditionalFormatting sqref="J5505">
    <cfRule type="notContainsBlanks" dxfId="1161" priority="1203">
      <formula>LEN(TRIM(J5505))&gt;0</formula>
    </cfRule>
  </conditionalFormatting>
  <conditionalFormatting sqref="K5505">
    <cfRule type="notContainsBlanks" dxfId="1160" priority="1202">
      <formula>LEN(TRIM(K5505))&gt;0</formula>
    </cfRule>
  </conditionalFormatting>
  <conditionalFormatting sqref="M5505">
    <cfRule type="containsText" dxfId="1159" priority="1201" operator="containsText" text="Complete">
      <formula>NOT(ISERROR(SEARCH("Complete",M5505)))</formula>
    </cfRule>
  </conditionalFormatting>
  <conditionalFormatting sqref="I5506">
    <cfRule type="cellIs" dxfId="1158" priority="1200" operator="greaterThan">
      <formula>2.35</formula>
    </cfRule>
  </conditionalFormatting>
  <conditionalFormatting sqref="J5506">
    <cfRule type="notContainsBlanks" dxfId="1157" priority="1199">
      <formula>LEN(TRIM(J5506))&gt;0</formula>
    </cfRule>
  </conditionalFormatting>
  <conditionalFormatting sqref="K5506">
    <cfRule type="notContainsBlanks" dxfId="1156" priority="1198">
      <formula>LEN(TRIM(K5506))&gt;0</formula>
    </cfRule>
  </conditionalFormatting>
  <conditionalFormatting sqref="M5506">
    <cfRule type="containsText" dxfId="1155" priority="1197" operator="containsText" text="Complete">
      <formula>NOT(ISERROR(SEARCH("Complete",M5506)))</formula>
    </cfRule>
  </conditionalFormatting>
  <conditionalFormatting sqref="I5507">
    <cfRule type="cellIs" dxfId="1154" priority="1196" operator="greaterThan">
      <formula>2.35</formula>
    </cfRule>
  </conditionalFormatting>
  <conditionalFormatting sqref="J5507">
    <cfRule type="notContainsBlanks" dxfId="1153" priority="1195">
      <formula>LEN(TRIM(J5507))&gt;0</formula>
    </cfRule>
  </conditionalFormatting>
  <conditionalFormatting sqref="K5507">
    <cfRule type="notContainsBlanks" dxfId="1152" priority="1194">
      <formula>LEN(TRIM(K5507))&gt;0</formula>
    </cfRule>
  </conditionalFormatting>
  <conditionalFormatting sqref="M5507">
    <cfRule type="containsText" dxfId="1151" priority="1193" operator="containsText" text="Complete">
      <formula>NOT(ISERROR(SEARCH("Complete",M5507)))</formula>
    </cfRule>
  </conditionalFormatting>
  <conditionalFormatting sqref="I5508">
    <cfRule type="cellIs" dxfId="1150" priority="1192" operator="greaterThan">
      <formula>2.35</formula>
    </cfRule>
  </conditionalFormatting>
  <conditionalFormatting sqref="J5508">
    <cfRule type="notContainsBlanks" dxfId="1149" priority="1191">
      <formula>LEN(TRIM(J5508))&gt;0</formula>
    </cfRule>
  </conditionalFormatting>
  <conditionalFormatting sqref="K5508">
    <cfRule type="notContainsBlanks" dxfId="1148" priority="1190">
      <formula>LEN(TRIM(K5508))&gt;0</formula>
    </cfRule>
  </conditionalFormatting>
  <conditionalFormatting sqref="M5508">
    <cfRule type="containsText" dxfId="1147" priority="1189" operator="containsText" text="Complete">
      <formula>NOT(ISERROR(SEARCH("Complete",M5508)))</formula>
    </cfRule>
  </conditionalFormatting>
  <conditionalFormatting sqref="I5509">
    <cfRule type="cellIs" dxfId="1146" priority="1188" operator="greaterThan">
      <formula>2.35</formula>
    </cfRule>
  </conditionalFormatting>
  <conditionalFormatting sqref="J5509">
    <cfRule type="notContainsBlanks" dxfId="1145" priority="1187">
      <formula>LEN(TRIM(J5509))&gt;0</formula>
    </cfRule>
  </conditionalFormatting>
  <conditionalFormatting sqref="K5509">
    <cfRule type="notContainsBlanks" dxfId="1144" priority="1186">
      <formula>LEN(TRIM(K5509))&gt;0</formula>
    </cfRule>
  </conditionalFormatting>
  <conditionalFormatting sqref="M5509">
    <cfRule type="containsText" dxfId="1143" priority="1185" operator="containsText" text="Complete">
      <formula>NOT(ISERROR(SEARCH("Complete",M5509)))</formula>
    </cfRule>
  </conditionalFormatting>
  <conditionalFormatting sqref="I5510">
    <cfRule type="cellIs" dxfId="1142" priority="1184" operator="greaterThan">
      <formula>2.35</formula>
    </cfRule>
  </conditionalFormatting>
  <conditionalFormatting sqref="J5510">
    <cfRule type="notContainsBlanks" dxfId="1141" priority="1183">
      <formula>LEN(TRIM(J5510))&gt;0</formula>
    </cfRule>
  </conditionalFormatting>
  <conditionalFormatting sqref="K5510">
    <cfRule type="notContainsBlanks" dxfId="1140" priority="1182">
      <formula>LEN(TRIM(K5510))&gt;0</formula>
    </cfRule>
  </conditionalFormatting>
  <conditionalFormatting sqref="M5510">
    <cfRule type="containsText" dxfId="1139" priority="1181" operator="containsText" text="Complete">
      <formula>NOT(ISERROR(SEARCH("Complete",M5510)))</formula>
    </cfRule>
  </conditionalFormatting>
  <conditionalFormatting sqref="I5511">
    <cfRule type="cellIs" dxfId="1138" priority="1180" operator="greaterThan">
      <formula>2.35</formula>
    </cfRule>
  </conditionalFormatting>
  <conditionalFormatting sqref="J5511">
    <cfRule type="notContainsBlanks" dxfId="1137" priority="1179">
      <formula>LEN(TRIM(J5511))&gt;0</formula>
    </cfRule>
  </conditionalFormatting>
  <conditionalFormatting sqref="K5511">
    <cfRule type="notContainsBlanks" dxfId="1136" priority="1178">
      <formula>LEN(TRIM(K5511))&gt;0</formula>
    </cfRule>
  </conditionalFormatting>
  <conditionalFormatting sqref="M5511">
    <cfRule type="containsText" dxfId="1135" priority="1177" operator="containsText" text="Complete">
      <formula>NOT(ISERROR(SEARCH("Complete",M5511)))</formula>
    </cfRule>
  </conditionalFormatting>
  <conditionalFormatting sqref="I5512">
    <cfRule type="cellIs" dxfId="1134" priority="1176" operator="greaterThan">
      <formula>2.35</formula>
    </cfRule>
  </conditionalFormatting>
  <conditionalFormatting sqref="J5512">
    <cfRule type="notContainsBlanks" dxfId="1133" priority="1175">
      <formula>LEN(TRIM(J5512))&gt;0</formula>
    </cfRule>
  </conditionalFormatting>
  <conditionalFormatting sqref="K5512">
    <cfRule type="notContainsBlanks" dxfId="1132" priority="1174">
      <formula>LEN(TRIM(K5512))&gt;0</formula>
    </cfRule>
  </conditionalFormatting>
  <conditionalFormatting sqref="M5512">
    <cfRule type="containsText" dxfId="1131" priority="1173" operator="containsText" text="Complete">
      <formula>NOT(ISERROR(SEARCH("Complete",M5512)))</formula>
    </cfRule>
  </conditionalFormatting>
  <conditionalFormatting sqref="I5513">
    <cfRule type="cellIs" dxfId="1130" priority="1172" operator="greaterThan">
      <formula>2.35</formula>
    </cfRule>
  </conditionalFormatting>
  <conditionalFormatting sqref="J5513">
    <cfRule type="notContainsBlanks" dxfId="1129" priority="1171">
      <formula>LEN(TRIM(J5513))&gt;0</formula>
    </cfRule>
  </conditionalFormatting>
  <conditionalFormatting sqref="K5513">
    <cfRule type="notContainsBlanks" dxfId="1128" priority="1170">
      <formula>LEN(TRIM(K5513))&gt;0</formula>
    </cfRule>
  </conditionalFormatting>
  <conditionalFormatting sqref="M5513">
    <cfRule type="containsText" dxfId="1127" priority="1169" operator="containsText" text="Complete">
      <formula>NOT(ISERROR(SEARCH("Complete",M5513)))</formula>
    </cfRule>
  </conditionalFormatting>
  <conditionalFormatting sqref="I5514">
    <cfRule type="cellIs" dxfId="1126" priority="1168" operator="greaterThan">
      <formula>2.35</formula>
    </cfRule>
  </conditionalFormatting>
  <conditionalFormatting sqref="J5514">
    <cfRule type="notContainsBlanks" dxfId="1125" priority="1167">
      <formula>LEN(TRIM(J5514))&gt;0</formula>
    </cfRule>
  </conditionalFormatting>
  <conditionalFormatting sqref="K5514">
    <cfRule type="notContainsBlanks" dxfId="1124" priority="1166">
      <formula>LEN(TRIM(K5514))&gt;0</formula>
    </cfRule>
  </conditionalFormatting>
  <conditionalFormatting sqref="M5514">
    <cfRule type="containsText" dxfId="1123" priority="1165" operator="containsText" text="Complete">
      <formula>NOT(ISERROR(SEARCH("Complete",M5514)))</formula>
    </cfRule>
  </conditionalFormatting>
  <conditionalFormatting sqref="I5515">
    <cfRule type="cellIs" dxfId="1122" priority="1164" operator="greaterThan">
      <formula>2.35</formula>
    </cfRule>
  </conditionalFormatting>
  <conditionalFormatting sqref="J5515">
    <cfRule type="notContainsBlanks" dxfId="1121" priority="1163">
      <formula>LEN(TRIM(J5515))&gt;0</formula>
    </cfRule>
  </conditionalFormatting>
  <conditionalFormatting sqref="K5515">
    <cfRule type="notContainsBlanks" dxfId="1120" priority="1162">
      <formula>LEN(TRIM(K5515))&gt;0</formula>
    </cfRule>
  </conditionalFormatting>
  <conditionalFormatting sqref="M5515">
    <cfRule type="containsText" dxfId="1119" priority="1161" operator="containsText" text="Complete">
      <formula>NOT(ISERROR(SEARCH("Complete",M5515)))</formula>
    </cfRule>
  </conditionalFormatting>
  <conditionalFormatting sqref="I5516">
    <cfRule type="cellIs" dxfId="1118" priority="1160" operator="greaterThan">
      <formula>2.35</formula>
    </cfRule>
  </conditionalFormatting>
  <conditionalFormatting sqref="J5516">
    <cfRule type="notContainsBlanks" dxfId="1117" priority="1159">
      <formula>LEN(TRIM(J5516))&gt;0</formula>
    </cfRule>
  </conditionalFormatting>
  <conditionalFormatting sqref="K5516">
    <cfRule type="notContainsBlanks" dxfId="1116" priority="1158">
      <formula>LEN(TRIM(K5516))&gt;0</formula>
    </cfRule>
  </conditionalFormatting>
  <conditionalFormatting sqref="M5516">
    <cfRule type="containsText" dxfId="1115" priority="1157" operator="containsText" text="Complete">
      <formula>NOT(ISERROR(SEARCH("Complete",M5516)))</formula>
    </cfRule>
  </conditionalFormatting>
  <conditionalFormatting sqref="I5517">
    <cfRule type="cellIs" dxfId="1114" priority="1156" operator="greaterThan">
      <formula>2.35</formula>
    </cfRule>
  </conditionalFormatting>
  <conditionalFormatting sqref="J5517">
    <cfRule type="notContainsBlanks" dxfId="1113" priority="1155">
      <formula>LEN(TRIM(J5517))&gt;0</formula>
    </cfRule>
  </conditionalFormatting>
  <conditionalFormatting sqref="K5517">
    <cfRule type="notContainsBlanks" dxfId="1112" priority="1154">
      <formula>LEN(TRIM(K5517))&gt;0</formula>
    </cfRule>
  </conditionalFormatting>
  <conditionalFormatting sqref="M5517">
    <cfRule type="containsText" dxfId="1111" priority="1153" operator="containsText" text="Complete">
      <formula>NOT(ISERROR(SEARCH("Complete",M5517)))</formula>
    </cfRule>
  </conditionalFormatting>
  <conditionalFormatting sqref="I5518">
    <cfRule type="cellIs" dxfId="1110" priority="1152" operator="greaterThan">
      <formula>2.35</formula>
    </cfRule>
  </conditionalFormatting>
  <conditionalFormatting sqref="J5518">
    <cfRule type="notContainsBlanks" dxfId="1109" priority="1151">
      <formula>LEN(TRIM(J5518))&gt;0</formula>
    </cfRule>
  </conditionalFormatting>
  <conditionalFormatting sqref="K5518">
    <cfRule type="notContainsBlanks" dxfId="1108" priority="1150">
      <formula>LEN(TRIM(K5518))&gt;0</formula>
    </cfRule>
  </conditionalFormatting>
  <conditionalFormatting sqref="M5518">
    <cfRule type="containsText" dxfId="1107" priority="1149" operator="containsText" text="Complete">
      <formula>NOT(ISERROR(SEARCH("Complete",M5518)))</formula>
    </cfRule>
  </conditionalFormatting>
  <conditionalFormatting sqref="I5519">
    <cfRule type="cellIs" dxfId="1106" priority="1148" operator="greaterThan">
      <formula>2.35</formula>
    </cfRule>
  </conditionalFormatting>
  <conditionalFormatting sqref="J5519">
    <cfRule type="notContainsBlanks" dxfId="1105" priority="1147">
      <formula>LEN(TRIM(J5519))&gt;0</formula>
    </cfRule>
  </conditionalFormatting>
  <conditionalFormatting sqref="K5519">
    <cfRule type="notContainsBlanks" dxfId="1104" priority="1146">
      <formula>LEN(TRIM(K5519))&gt;0</formula>
    </cfRule>
  </conditionalFormatting>
  <conditionalFormatting sqref="M5519">
    <cfRule type="containsText" dxfId="1103" priority="1145" operator="containsText" text="Complete">
      <formula>NOT(ISERROR(SEARCH("Complete",M5519)))</formula>
    </cfRule>
  </conditionalFormatting>
  <conditionalFormatting sqref="I5520">
    <cfRule type="cellIs" dxfId="1102" priority="1144" operator="greaterThan">
      <formula>2.35</formula>
    </cfRule>
  </conditionalFormatting>
  <conditionalFormatting sqref="J5520">
    <cfRule type="notContainsBlanks" dxfId="1101" priority="1143">
      <formula>LEN(TRIM(J5520))&gt;0</formula>
    </cfRule>
  </conditionalFormatting>
  <conditionalFormatting sqref="K5520">
    <cfRule type="notContainsBlanks" dxfId="1100" priority="1142">
      <formula>LEN(TRIM(K5520))&gt;0</formula>
    </cfRule>
  </conditionalFormatting>
  <conditionalFormatting sqref="M5520">
    <cfRule type="containsText" dxfId="1099" priority="1141" operator="containsText" text="Complete">
      <formula>NOT(ISERROR(SEARCH("Complete",M5520)))</formula>
    </cfRule>
  </conditionalFormatting>
  <conditionalFormatting sqref="I5521">
    <cfRule type="cellIs" dxfId="1098" priority="1140" operator="greaterThan">
      <formula>2.35</formula>
    </cfRule>
  </conditionalFormatting>
  <conditionalFormatting sqref="J5521">
    <cfRule type="notContainsBlanks" dxfId="1097" priority="1139">
      <formula>LEN(TRIM(J5521))&gt;0</formula>
    </cfRule>
  </conditionalFormatting>
  <conditionalFormatting sqref="K5521">
    <cfRule type="notContainsBlanks" dxfId="1096" priority="1138">
      <formula>LEN(TRIM(K5521))&gt;0</formula>
    </cfRule>
  </conditionalFormatting>
  <conditionalFormatting sqref="M5521">
    <cfRule type="containsText" dxfId="1095" priority="1137" operator="containsText" text="Complete">
      <formula>NOT(ISERROR(SEARCH("Complete",M5521)))</formula>
    </cfRule>
  </conditionalFormatting>
  <conditionalFormatting sqref="I5522">
    <cfRule type="cellIs" dxfId="1094" priority="1136" operator="greaterThan">
      <formula>2.35</formula>
    </cfRule>
  </conditionalFormatting>
  <conditionalFormatting sqref="J5522">
    <cfRule type="notContainsBlanks" dxfId="1093" priority="1135">
      <formula>LEN(TRIM(J5522))&gt;0</formula>
    </cfRule>
  </conditionalFormatting>
  <conditionalFormatting sqref="K5522">
    <cfRule type="notContainsBlanks" dxfId="1092" priority="1134">
      <formula>LEN(TRIM(K5522))&gt;0</formula>
    </cfRule>
  </conditionalFormatting>
  <conditionalFormatting sqref="M5522">
    <cfRule type="containsText" dxfId="1091" priority="1133" operator="containsText" text="Complete">
      <formula>NOT(ISERROR(SEARCH("Complete",M5522)))</formula>
    </cfRule>
  </conditionalFormatting>
  <conditionalFormatting sqref="I5524">
    <cfRule type="cellIs" dxfId="1090" priority="1124" operator="greaterThan">
      <formula>2.35</formula>
    </cfRule>
  </conditionalFormatting>
  <conditionalFormatting sqref="J5524">
    <cfRule type="notContainsBlanks" dxfId="1089" priority="1123">
      <formula>LEN(TRIM(J5524))&gt;0</formula>
    </cfRule>
  </conditionalFormatting>
  <conditionalFormatting sqref="K5524">
    <cfRule type="notContainsBlanks" dxfId="1088" priority="1122">
      <formula>LEN(TRIM(K5524))&gt;0</formula>
    </cfRule>
  </conditionalFormatting>
  <conditionalFormatting sqref="M5524">
    <cfRule type="containsText" dxfId="1087" priority="1121" operator="containsText" text="Complete">
      <formula>NOT(ISERROR(SEARCH("Complete",M5524)))</formula>
    </cfRule>
  </conditionalFormatting>
  <conditionalFormatting sqref="I5517">
    <cfRule type="cellIs" dxfId="1086" priority="1120" operator="greaterThan">
      <formula>2.35</formula>
    </cfRule>
  </conditionalFormatting>
  <conditionalFormatting sqref="J5517">
    <cfRule type="notContainsBlanks" dxfId="1085" priority="1119">
      <formula>LEN(TRIM(J5517))&gt;0</formula>
    </cfRule>
  </conditionalFormatting>
  <conditionalFormatting sqref="K5517">
    <cfRule type="notContainsBlanks" dxfId="1084" priority="1118">
      <formula>LEN(TRIM(K5517))&gt;0</formula>
    </cfRule>
  </conditionalFormatting>
  <conditionalFormatting sqref="M5517">
    <cfRule type="containsText" dxfId="1083" priority="1117" operator="containsText" text="Complete">
      <formula>NOT(ISERROR(SEARCH("Complete",M5517)))</formula>
    </cfRule>
  </conditionalFormatting>
  <conditionalFormatting sqref="I5518">
    <cfRule type="cellIs" dxfId="1082" priority="1116" operator="greaterThan">
      <formula>2.35</formula>
    </cfRule>
  </conditionalFormatting>
  <conditionalFormatting sqref="J5518">
    <cfRule type="notContainsBlanks" dxfId="1081" priority="1115">
      <formula>LEN(TRIM(J5518))&gt;0</formula>
    </cfRule>
  </conditionalFormatting>
  <conditionalFormatting sqref="K5518">
    <cfRule type="notContainsBlanks" dxfId="1080" priority="1114">
      <formula>LEN(TRIM(K5518))&gt;0</formula>
    </cfRule>
  </conditionalFormatting>
  <conditionalFormatting sqref="M5518">
    <cfRule type="containsText" dxfId="1079" priority="1113" operator="containsText" text="Complete">
      <formula>NOT(ISERROR(SEARCH("Complete",M5518)))</formula>
    </cfRule>
  </conditionalFormatting>
  <conditionalFormatting sqref="I5519">
    <cfRule type="cellIs" dxfId="1078" priority="1112" operator="greaterThan">
      <formula>2.35</formula>
    </cfRule>
  </conditionalFormatting>
  <conditionalFormatting sqref="J5519">
    <cfRule type="notContainsBlanks" dxfId="1077" priority="1111">
      <formula>LEN(TRIM(J5519))&gt;0</formula>
    </cfRule>
  </conditionalFormatting>
  <conditionalFormatting sqref="K5519">
    <cfRule type="notContainsBlanks" dxfId="1076" priority="1110">
      <formula>LEN(TRIM(K5519))&gt;0</formula>
    </cfRule>
  </conditionalFormatting>
  <conditionalFormatting sqref="M5519">
    <cfRule type="containsText" dxfId="1075" priority="1109" operator="containsText" text="Complete">
      <formula>NOT(ISERROR(SEARCH("Complete",M5519)))</formula>
    </cfRule>
  </conditionalFormatting>
  <conditionalFormatting sqref="I5520">
    <cfRule type="cellIs" dxfId="1074" priority="1108" operator="greaterThan">
      <formula>2.35</formula>
    </cfRule>
  </conditionalFormatting>
  <conditionalFormatting sqref="J5520">
    <cfRule type="notContainsBlanks" dxfId="1073" priority="1107">
      <formula>LEN(TRIM(J5520))&gt;0</formula>
    </cfRule>
  </conditionalFormatting>
  <conditionalFormatting sqref="K5520">
    <cfRule type="notContainsBlanks" dxfId="1072" priority="1106">
      <formula>LEN(TRIM(K5520))&gt;0</formula>
    </cfRule>
  </conditionalFormatting>
  <conditionalFormatting sqref="M5520">
    <cfRule type="containsText" dxfId="1071" priority="1105" operator="containsText" text="Complete">
      <formula>NOT(ISERROR(SEARCH("Complete",M5520)))</formula>
    </cfRule>
  </conditionalFormatting>
  <conditionalFormatting sqref="I5521">
    <cfRule type="cellIs" dxfId="1070" priority="1104" operator="greaterThan">
      <formula>2.35</formula>
    </cfRule>
  </conditionalFormatting>
  <conditionalFormatting sqref="J5521">
    <cfRule type="notContainsBlanks" dxfId="1069" priority="1103">
      <formula>LEN(TRIM(J5521))&gt;0</formula>
    </cfRule>
  </conditionalFormatting>
  <conditionalFormatting sqref="K5521">
    <cfRule type="notContainsBlanks" dxfId="1068" priority="1102">
      <formula>LEN(TRIM(K5521))&gt;0</formula>
    </cfRule>
  </conditionalFormatting>
  <conditionalFormatting sqref="M5521">
    <cfRule type="containsText" dxfId="1067" priority="1101" operator="containsText" text="Complete">
      <formula>NOT(ISERROR(SEARCH("Complete",M5521)))</formula>
    </cfRule>
  </conditionalFormatting>
  <conditionalFormatting sqref="I5522">
    <cfRule type="cellIs" dxfId="1066" priority="1100" operator="greaterThan">
      <formula>2.35</formula>
    </cfRule>
  </conditionalFormatting>
  <conditionalFormatting sqref="J5522">
    <cfRule type="notContainsBlanks" dxfId="1065" priority="1099">
      <formula>LEN(TRIM(J5522))&gt;0</formula>
    </cfRule>
  </conditionalFormatting>
  <conditionalFormatting sqref="K5522">
    <cfRule type="notContainsBlanks" dxfId="1064" priority="1098">
      <formula>LEN(TRIM(K5522))&gt;0</formula>
    </cfRule>
  </conditionalFormatting>
  <conditionalFormatting sqref="M5522">
    <cfRule type="containsText" dxfId="1063" priority="1097" operator="containsText" text="Complete">
      <formula>NOT(ISERROR(SEARCH("Complete",M5522)))</formula>
    </cfRule>
  </conditionalFormatting>
  <conditionalFormatting sqref="I5523">
    <cfRule type="cellIs" dxfId="1062" priority="1068" operator="greaterThan">
      <formula>2.35</formula>
    </cfRule>
  </conditionalFormatting>
  <conditionalFormatting sqref="I5523">
    <cfRule type="cellIs" dxfId="1061" priority="1067" operator="greaterThan">
      <formula>2.35</formula>
    </cfRule>
  </conditionalFormatting>
  <conditionalFormatting sqref="J5523">
    <cfRule type="notContainsBlanks" dxfId="1060" priority="1066">
      <formula>LEN(TRIM(J5523))&gt;0</formula>
    </cfRule>
  </conditionalFormatting>
  <conditionalFormatting sqref="J5523">
    <cfRule type="notContainsBlanks" dxfId="1059" priority="1065">
      <formula>LEN(TRIM(J5523))&gt;0</formula>
    </cfRule>
  </conditionalFormatting>
  <conditionalFormatting sqref="K5523">
    <cfRule type="notContainsBlanks" dxfId="1058" priority="1064">
      <formula>LEN(TRIM(K5523))&gt;0</formula>
    </cfRule>
  </conditionalFormatting>
  <conditionalFormatting sqref="K5523">
    <cfRule type="notContainsBlanks" dxfId="1057" priority="1063">
      <formula>LEN(TRIM(K5523))&gt;0</formula>
    </cfRule>
  </conditionalFormatting>
  <conditionalFormatting sqref="M5523">
    <cfRule type="containsText" dxfId="1056" priority="1062" operator="containsText" text="Complete">
      <formula>NOT(ISERROR(SEARCH("Complete",M5523)))</formula>
    </cfRule>
  </conditionalFormatting>
  <conditionalFormatting sqref="M5523">
    <cfRule type="containsText" dxfId="1055" priority="1061" operator="containsText" text="Complete">
      <formula>NOT(ISERROR(SEARCH("Complete",M5523)))</formula>
    </cfRule>
  </conditionalFormatting>
  <conditionalFormatting sqref="I5523">
    <cfRule type="cellIs" dxfId="1054" priority="1060" operator="greaterThan">
      <formula>2.35</formula>
    </cfRule>
  </conditionalFormatting>
  <conditionalFormatting sqref="J5523">
    <cfRule type="notContainsBlanks" dxfId="1053" priority="1059">
      <formula>LEN(TRIM(J5523))&gt;0</formula>
    </cfRule>
  </conditionalFormatting>
  <conditionalFormatting sqref="K5523">
    <cfRule type="notContainsBlanks" dxfId="1052" priority="1058">
      <formula>LEN(TRIM(K5523))&gt;0</formula>
    </cfRule>
  </conditionalFormatting>
  <conditionalFormatting sqref="M5523">
    <cfRule type="containsText" dxfId="1051" priority="1057" operator="containsText" text="Complete">
      <formula>NOT(ISERROR(SEARCH("Complete",M5523)))</formula>
    </cfRule>
  </conditionalFormatting>
  <conditionalFormatting sqref="I5524">
    <cfRule type="cellIs" dxfId="1050" priority="1056" operator="greaterThan">
      <formula>2.35</formula>
    </cfRule>
  </conditionalFormatting>
  <conditionalFormatting sqref="J5524">
    <cfRule type="notContainsBlanks" dxfId="1049" priority="1055">
      <formula>LEN(TRIM(J5524))&gt;0</formula>
    </cfRule>
  </conditionalFormatting>
  <conditionalFormatting sqref="K5524">
    <cfRule type="notContainsBlanks" dxfId="1048" priority="1054">
      <formula>LEN(TRIM(K5524))&gt;0</formula>
    </cfRule>
  </conditionalFormatting>
  <conditionalFormatting sqref="M5524">
    <cfRule type="containsText" dxfId="1047" priority="1053" operator="containsText" text="Complete">
      <formula>NOT(ISERROR(SEARCH("Complete",M5524)))</formula>
    </cfRule>
  </conditionalFormatting>
  <conditionalFormatting sqref="I5525">
    <cfRule type="cellIs" dxfId="1046" priority="1052" operator="greaterThan">
      <formula>2.35</formula>
    </cfRule>
  </conditionalFormatting>
  <conditionalFormatting sqref="J5525">
    <cfRule type="notContainsBlanks" dxfId="1045" priority="1051">
      <formula>LEN(TRIM(J5525))&gt;0</formula>
    </cfRule>
  </conditionalFormatting>
  <conditionalFormatting sqref="K5525">
    <cfRule type="notContainsBlanks" dxfId="1044" priority="1050">
      <formula>LEN(TRIM(K5525))&gt;0</formula>
    </cfRule>
  </conditionalFormatting>
  <conditionalFormatting sqref="M5525">
    <cfRule type="containsText" dxfId="1043" priority="1049" operator="containsText" text="Complete">
      <formula>NOT(ISERROR(SEARCH("Complete",M5525)))</formula>
    </cfRule>
  </conditionalFormatting>
  <conditionalFormatting sqref="I5526">
    <cfRule type="cellIs" dxfId="1042" priority="1048" operator="greaterThan">
      <formula>2.35</formula>
    </cfRule>
  </conditionalFormatting>
  <conditionalFormatting sqref="J5526">
    <cfRule type="notContainsBlanks" dxfId="1041" priority="1047">
      <formula>LEN(TRIM(J5526))&gt;0</formula>
    </cfRule>
  </conditionalFormatting>
  <conditionalFormatting sqref="K5526">
    <cfRule type="notContainsBlanks" dxfId="1040" priority="1046">
      <formula>LEN(TRIM(K5526))&gt;0</formula>
    </cfRule>
  </conditionalFormatting>
  <conditionalFormatting sqref="M5526">
    <cfRule type="containsText" dxfId="1039" priority="1045" operator="containsText" text="Complete">
      <formula>NOT(ISERROR(SEARCH("Complete",M5526)))</formula>
    </cfRule>
  </conditionalFormatting>
  <conditionalFormatting sqref="I5527">
    <cfRule type="cellIs" dxfId="1038" priority="1044" operator="greaterThan">
      <formula>2.35</formula>
    </cfRule>
  </conditionalFormatting>
  <conditionalFormatting sqref="J5527">
    <cfRule type="notContainsBlanks" dxfId="1037" priority="1043">
      <formula>LEN(TRIM(J5527))&gt;0</formula>
    </cfRule>
  </conditionalFormatting>
  <conditionalFormatting sqref="K5527">
    <cfRule type="notContainsBlanks" dxfId="1036" priority="1042">
      <formula>LEN(TRIM(K5527))&gt;0</formula>
    </cfRule>
  </conditionalFormatting>
  <conditionalFormatting sqref="M5527">
    <cfRule type="containsText" dxfId="1035" priority="1041" operator="containsText" text="Complete">
      <formula>NOT(ISERROR(SEARCH("Complete",M5527)))</formula>
    </cfRule>
  </conditionalFormatting>
  <conditionalFormatting sqref="I5528">
    <cfRule type="cellIs" dxfId="1034" priority="1040" operator="greaterThan">
      <formula>2.35</formula>
    </cfRule>
  </conditionalFormatting>
  <conditionalFormatting sqref="J5528">
    <cfRule type="notContainsBlanks" dxfId="1033" priority="1039">
      <formula>LEN(TRIM(J5528))&gt;0</formula>
    </cfRule>
  </conditionalFormatting>
  <conditionalFormatting sqref="K5528">
    <cfRule type="notContainsBlanks" dxfId="1032" priority="1038">
      <formula>LEN(TRIM(K5528))&gt;0</formula>
    </cfRule>
  </conditionalFormatting>
  <conditionalFormatting sqref="M5528">
    <cfRule type="containsText" dxfId="1031" priority="1037" operator="containsText" text="Complete">
      <formula>NOT(ISERROR(SEARCH("Complete",M5528)))</formula>
    </cfRule>
  </conditionalFormatting>
  <conditionalFormatting sqref="I5523">
    <cfRule type="cellIs" dxfId="1030" priority="1036" operator="greaterThan">
      <formula>2.35</formula>
    </cfRule>
  </conditionalFormatting>
  <conditionalFormatting sqref="J5523">
    <cfRule type="notContainsBlanks" dxfId="1029" priority="1035">
      <formula>LEN(TRIM(J5523))&gt;0</formula>
    </cfRule>
  </conditionalFormatting>
  <conditionalFormatting sqref="K5523">
    <cfRule type="notContainsBlanks" dxfId="1028" priority="1034">
      <formula>LEN(TRIM(K5523))&gt;0</formula>
    </cfRule>
  </conditionalFormatting>
  <conditionalFormatting sqref="M5523">
    <cfRule type="containsText" dxfId="1027" priority="1033" operator="containsText" text="Complete">
      <formula>NOT(ISERROR(SEARCH("Complete",M5523)))</formula>
    </cfRule>
  </conditionalFormatting>
  <conditionalFormatting sqref="I5524">
    <cfRule type="cellIs" dxfId="1026" priority="1032" operator="greaterThan">
      <formula>2.35</formula>
    </cfRule>
  </conditionalFormatting>
  <conditionalFormatting sqref="J5524">
    <cfRule type="notContainsBlanks" dxfId="1025" priority="1031">
      <formula>LEN(TRIM(J5524))&gt;0</formula>
    </cfRule>
  </conditionalFormatting>
  <conditionalFormatting sqref="K5524">
    <cfRule type="notContainsBlanks" dxfId="1024" priority="1030">
      <formula>LEN(TRIM(K5524))&gt;0</formula>
    </cfRule>
  </conditionalFormatting>
  <conditionalFormatting sqref="M5524">
    <cfRule type="containsText" dxfId="1023" priority="1029" operator="containsText" text="Complete">
      <formula>NOT(ISERROR(SEARCH("Complete",M5524)))</formula>
    </cfRule>
  </conditionalFormatting>
  <conditionalFormatting sqref="I5525">
    <cfRule type="cellIs" dxfId="1022" priority="1028" operator="greaterThan">
      <formula>2.35</formula>
    </cfRule>
  </conditionalFormatting>
  <conditionalFormatting sqref="J5525">
    <cfRule type="notContainsBlanks" dxfId="1021" priority="1027">
      <formula>LEN(TRIM(J5525))&gt;0</formula>
    </cfRule>
  </conditionalFormatting>
  <conditionalFormatting sqref="K5525">
    <cfRule type="notContainsBlanks" dxfId="1020" priority="1026">
      <formula>LEN(TRIM(K5525))&gt;0</formula>
    </cfRule>
  </conditionalFormatting>
  <conditionalFormatting sqref="M5525">
    <cfRule type="containsText" dxfId="1019" priority="1025" operator="containsText" text="Complete">
      <formula>NOT(ISERROR(SEARCH("Complete",M5525)))</formula>
    </cfRule>
  </conditionalFormatting>
  <conditionalFormatting sqref="I5526">
    <cfRule type="cellIs" dxfId="1018" priority="1024" operator="greaterThan">
      <formula>2.35</formula>
    </cfRule>
  </conditionalFormatting>
  <conditionalFormatting sqref="J5526">
    <cfRule type="notContainsBlanks" dxfId="1017" priority="1023">
      <formula>LEN(TRIM(J5526))&gt;0</formula>
    </cfRule>
  </conditionalFormatting>
  <conditionalFormatting sqref="K5526">
    <cfRule type="notContainsBlanks" dxfId="1016" priority="1022">
      <formula>LEN(TRIM(K5526))&gt;0</formula>
    </cfRule>
  </conditionalFormatting>
  <conditionalFormatting sqref="M5526">
    <cfRule type="containsText" dxfId="1015" priority="1021" operator="containsText" text="Complete">
      <formula>NOT(ISERROR(SEARCH("Complete",M5526)))</formula>
    </cfRule>
  </conditionalFormatting>
  <conditionalFormatting sqref="I5527">
    <cfRule type="cellIs" dxfId="1014" priority="1020" operator="greaterThan">
      <formula>2.35</formula>
    </cfRule>
  </conditionalFormatting>
  <conditionalFormatting sqref="J5527">
    <cfRule type="notContainsBlanks" dxfId="1013" priority="1019">
      <formula>LEN(TRIM(J5527))&gt;0</formula>
    </cfRule>
  </conditionalFormatting>
  <conditionalFormatting sqref="K5527">
    <cfRule type="notContainsBlanks" dxfId="1012" priority="1018">
      <formula>LEN(TRIM(K5527))&gt;0</formula>
    </cfRule>
  </conditionalFormatting>
  <conditionalFormatting sqref="M5527">
    <cfRule type="containsText" dxfId="1011" priority="1017" operator="containsText" text="Complete">
      <formula>NOT(ISERROR(SEARCH("Complete",M5527)))</formula>
    </cfRule>
  </conditionalFormatting>
  <conditionalFormatting sqref="I5528">
    <cfRule type="cellIs" dxfId="1010" priority="1016" operator="greaterThan">
      <formula>2.35</formula>
    </cfRule>
  </conditionalFormatting>
  <conditionalFormatting sqref="J5528">
    <cfRule type="notContainsBlanks" dxfId="1009" priority="1015">
      <formula>LEN(TRIM(J5528))&gt;0</formula>
    </cfRule>
  </conditionalFormatting>
  <conditionalFormatting sqref="K5528">
    <cfRule type="notContainsBlanks" dxfId="1008" priority="1014">
      <formula>LEN(TRIM(K5528))&gt;0</formula>
    </cfRule>
  </conditionalFormatting>
  <conditionalFormatting sqref="M5528">
    <cfRule type="containsText" dxfId="1007" priority="1013" operator="containsText" text="Complete">
      <formula>NOT(ISERROR(SEARCH("Complete",M5528)))</formula>
    </cfRule>
  </conditionalFormatting>
  <conditionalFormatting sqref="I5529">
    <cfRule type="cellIs" dxfId="1006" priority="988" operator="greaterThan">
      <formula>2.35</formula>
    </cfRule>
  </conditionalFormatting>
  <conditionalFormatting sqref="I5529">
    <cfRule type="cellIs" dxfId="1005" priority="987" operator="greaterThan">
      <formula>2.35</formula>
    </cfRule>
  </conditionalFormatting>
  <conditionalFormatting sqref="J5529">
    <cfRule type="notContainsBlanks" dxfId="1004" priority="986">
      <formula>LEN(TRIM(J5529))&gt;0</formula>
    </cfRule>
  </conditionalFormatting>
  <conditionalFormatting sqref="J5529">
    <cfRule type="notContainsBlanks" dxfId="1003" priority="985">
      <formula>LEN(TRIM(J5529))&gt;0</formula>
    </cfRule>
  </conditionalFormatting>
  <conditionalFormatting sqref="K5529">
    <cfRule type="notContainsBlanks" dxfId="1002" priority="984">
      <formula>LEN(TRIM(K5529))&gt;0</formula>
    </cfRule>
  </conditionalFormatting>
  <conditionalFormatting sqref="K5529">
    <cfRule type="notContainsBlanks" dxfId="1001" priority="983">
      <formula>LEN(TRIM(K5529))&gt;0</formula>
    </cfRule>
  </conditionalFormatting>
  <conditionalFormatting sqref="M5529">
    <cfRule type="containsText" dxfId="1000" priority="982" operator="containsText" text="Complete">
      <formula>NOT(ISERROR(SEARCH("Complete",M5529)))</formula>
    </cfRule>
  </conditionalFormatting>
  <conditionalFormatting sqref="M5529">
    <cfRule type="containsText" dxfId="999" priority="981" operator="containsText" text="Complete">
      <formula>NOT(ISERROR(SEARCH("Complete",M5529)))</formula>
    </cfRule>
  </conditionalFormatting>
  <conditionalFormatting sqref="I5530">
    <cfRule type="cellIs" dxfId="998" priority="980" operator="greaterThan">
      <formula>2.35</formula>
    </cfRule>
  </conditionalFormatting>
  <conditionalFormatting sqref="J5530">
    <cfRule type="notContainsBlanks" dxfId="997" priority="979">
      <formula>LEN(TRIM(J5530))&gt;0</formula>
    </cfRule>
  </conditionalFormatting>
  <conditionalFormatting sqref="K5530">
    <cfRule type="notContainsBlanks" dxfId="996" priority="978">
      <formula>LEN(TRIM(K5530))&gt;0</formula>
    </cfRule>
  </conditionalFormatting>
  <conditionalFormatting sqref="M5530">
    <cfRule type="containsText" dxfId="995" priority="977" operator="containsText" text="Complete">
      <formula>NOT(ISERROR(SEARCH("Complete",M5530)))</formula>
    </cfRule>
  </conditionalFormatting>
  <conditionalFormatting sqref="I5529">
    <cfRule type="cellIs" dxfId="994" priority="976" operator="greaterThan">
      <formula>2.35</formula>
    </cfRule>
  </conditionalFormatting>
  <conditionalFormatting sqref="I5529">
    <cfRule type="cellIs" dxfId="993" priority="975" operator="greaterThan">
      <formula>2.35</formula>
    </cfRule>
  </conditionalFormatting>
  <conditionalFormatting sqref="J5529">
    <cfRule type="notContainsBlanks" dxfId="992" priority="974">
      <formula>LEN(TRIM(J5529))&gt;0</formula>
    </cfRule>
  </conditionalFormatting>
  <conditionalFormatting sqref="J5529">
    <cfRule type="notContainsBlanks" dxfId="991" priority="973">
      <formula>LEN(TRIM(J5529))&gt;0</formula>
    </cfRule>
  </conditionalFormatting>
  <conditionalFormatting sqref="K5529">
    <cfRule type="notContainsBlanks" dxfId="990" priority="972">
      <formula>LEN(TRIM(K5529))&gt;0</formula>
    </cfRule>
  </conditionalFormatting>
  <conditionalFormatting sqref="K5529">
    <cfRule type="notContainsBlanks" dxfId="989" priority="971">
      <formula>LEN(TRIM(K5529))&gt;0</formula>
    </cfRule>
  </conditionalFormatting>
  <conditionalFormatting sqref="M5529">
    <cfRule type="containsText" dxfId="988" priority="970" operator="containsText" text="Complete">
      <formula>NOT(ISERROR(SEARCH("Complete",M5529)))</formula>
    </cfRule>
  </conditionalFormatting>
  <conditionalFormatting sqref="M5529">
    <cfRule type="containsText" dxfId="987" priority="969" operator="containsText" text="Complete">
      <formula>NOT(ISERROR(SEARCH("Complete",M5529)))</formula>
    </cfRule>
  </conditionalFormatting>
  <conditionalFormatting sqref="I5529">
    <cfRule type="cellIs" dxfId="986" priority="968" operator="greaterThan">
      <formula>2.35</formula>
    </cfRule>
  </conditionalFormatting>
  <conditionalFormatting sqref="J5529">
    <cfRule type="notContainsBlanks" dxfId="985" priority="967">
      <formula>LEN(TRIM(J5529))&gt;0</formula>
    </cfRule>
  </conditionalFormatting>
  <conditionalFormatting sqref="K5529">
    <cfRule type="notContainsBlanks" dxfId="984" priority="966">
      <formula>LEN(TRIM(K5529))&gt;0</formula>
    </cfRule>
  </conditionalFormatting>
  <conditionalFormatting sqref="M5529">
    <cfRule type="containsText" dxfId="983" priority="965" operator="containsText" text="Complete">
      <formula>NOT(ISERROR(SEARCH("Complete",M5529)))</formula>
    </cfRule>
  </conditionalFormatting>
  <conditionalFormatting sqref="I5530">
    <cfRule type="cellIs" dxfId="982" priority="964" operator="greaterThan">
      <formula>2.35</formula>
    </cfRule>
  </conditionalFormatting>
  <conditionalFormatting sqref="J5530">
    <cfRule type="notContainsBlanks" dxfId="981" priority="963">
      <formula>LEN(TRIM(J5530))&gt;0</formula>
    </cfRule>
  </conditionalFormatting>
  <conditionalFormatting sqref="K5530">
    <cfRule type="notContainsBlanks" dxfId="980" priority="962">
      <formula>LEN(TRIM(K5530))&gt;0</formula>
    </cfRule>
  </conditionalFormatting>
  <conditionalFormatting sqref="M5530">
    <cfRule type="containsText" dxfId="979" priority="961" operator="containsText" text="Complete">
      <formula>NOT(ISERROR(SEARCH("Complete",M5530)))</formula>
    </cfRule>
  </conditionalFormatting>
  <conditionalFormatting sqref="I5531">
    <cfRule type="cellIs" dxfId="978" priority="960" operator="greaterThan">
      <formula>2.35</formula>
    </cfRule>
  </conditionalFormatting>
  <conditionalFormatting sqref="J5531">
    <cfRule type="notContainsBlanks" dxfId="977" priority="959">
      <formula>LEN(TRIM(J5531))&gt;0</formula>
    </cfRule>
  </conditionalFormatting>
  <conditionalFormatting sqref="K5531">
    <cfRule type="notContainsBlanks" dxfId="976" priority="958">
      <formula>LEN(TRIM(K5531))&gt;0</formula>
    </cfRule>
  </conditionalFormatting>
  <conditionalFormatting sqref="M5531">
    <cfRule type="containsText" dxfId="975" priority="957" operator="containsText" text="Complete">
      <formula>NOT(ISERROR(SEARCH("Complete",M5531)))</formula>
    </cfRule>
  </conditionalFormatting>
  <conditionalFormatting sqref="I5532">
    <cfRule type="cellIs" dxfId="974" priority="956" operator="greaterThan">
      <formula>2.35</formula>
    </cfRule>
  </conditionalFormatting>
  <conditionalFormatting sqref="J5532">
    <cfRule type="notContainsBlanks" dxfId="973" priority="955">
      <formula>LEN(TRIM(J5532))&gt;0</formula>
    </cfRule>
  </conditionalFormatting>
  <conditionalFormatting sqref="K5532">
    <cfRule type="notContainsBlanks" dxfId="972" priority="954">
      <formula>LEN(TRIM(K5532))&gt;0</formula>
    </cfRule>
  </conditionalFormatting>
  <conditionalFormatting sqref="M5532">
    <cfRule type="containsText" dxfId="971" priority="953" operator="containsText" text="Complete">
      <formula>NOT(ISERROR(SEARCH("Complete",M5532)))</formula>
    </cfRule>
  </conditionalFormatting>
  <conditionalFormatting sqref="I5533">
    <cfRule type="cellIs" dxfId="970" priority="952" operator="greaterThan">
      <formula>2.35</formula>
    </cfRule>
  </conditionalFormatting>
  <conditionalFormatting sqref="J5533">
    <cfRule type="notContainsBlanks" dxfId="969" priority="951">
      <formula>LEN(TRIM(J5533))&gt;0</formula>
    </cfRule>
  </conditionalFormatting>
  <conditionalFormatting sqref="K5533">
    <cfRule type="notContainsBlanks" dxfId="968" priority="950">
      <formula>LEN(TRIM(K5533))&gt;0</formula>
    </cfRule>
  </conditionalFormatting>
  <conditionalFormatting sqref="M5533">
    <cfRule type="containsText" dxfId="967" priority="949" operator="containsText" text="Complete">
      <formula>NOT(ISERROR(SEARCH("Complete",M5533)))</formula>
    </cfRule>
  </conditionalFormatting>
  <conditionalFormatting sqref="I5534">
    <cfRule type="cellIs" dxfId="966" priority="948" operator="greaterThan">
      <formula>2.35</formula>
    </cfRule>
  </conditionalFormatting>
  <conditionalFormatting sqref="J5534">
    <cfRule type="notContainsBlanks" dxfId="965" priority="947">
      <formula>LEN(TRIM(J5534))&gt;0</formula>
    </cfRule>
  </conditionalFormatting>
  <conditionalFormatting sqref="K5534">
    <cfRule type="notContainsBlanks" dxfId="964" priority="946">
      <formula>LEN(TRIM(K5534))&gt;0</formula>
    </cfRule>
  </conditionalFormatting>
  <conditionalFormatting sqref="M5534">
    <cfRule type="containsText" dxfId="963" priority="945" operator="containsText" text="Complete">
      <formula>NOT(ISERROR(SEARCH("Complete",M5534)))</formula>
    </cfRule>
  </conditionalFormatting>
  <conditionalFormatting sqref="I5529">
    <cfRule type="cellIs" dxfId="962" priority="944" operator="greaterThan">
      <formula>2.35</formula>
    </cfRule>
  </conditionalFormatting>
  <conditionalFormatting sqref="J5529">
    <cfRule type="notContainsBlanks" dxfId="961" priority="943">
      <formula>LEN(TRIM(J5529))&gt;0</formula>
    </cfRule>
  </conditionalFormatting>
  <conditionalFormatting sqref="K5529">
    <cfRule type="notContainsBlanks" dxfId="960" priority="942">
      <formula>LEN(TRIM(K5529))&gt;0</formula>
    </cfRule>
  </conditionalFormatting>
  <conditionalFormatting sqref="M5529">
    <cfRule type="containsText" dxfId="959" priority="941" operator="containsText" text="Complete">
      <formula>NOT(ISERROR(SEARCH("Complete",M5529)))</formula>
    </cfRule>
  </conditionalFormatting>
  <conditionalFormatting sqref="I5530">
    <cfRule type="cellIs" dxfId="958" priority="940" operator="greaterThan">
      <formula>2.35</formula>
    </cfRule>
  </conditionalFormatting>
  <conditionalFormatting sqref="J5530">
    <cfRule type="notContainsBlanks" dxfId="957" priority="939">
      <formula>LEN(TRIM(J5530))&gt;0</formula>
    </cfRule>
  </conditionalFormatting>
  <conditionalFormatting sqref="K5530">
    <cfRule type="notContainsBlanks" dxfId="956" priority="938">
      <formula>LEN(TRIM(K5530))&gt;0</formula>
    </cfRule>
  </conditionalFormatting>
  <conditionalFormatting sqref="M5530">
    <cfRule type="containsText" dxfId="955" priority="937" operator="containsText" text="Complete">
      <formula>NOT(ISERROR(SEARCH("Complete",M5530)))</formula>
    </cfRule>
  </conditionalFormatting>
  <conditionalFormatting sqref="I5531">
    <cfRule type="cellIs" dxfId="954" priority="936" operator="greaterThan">
      <formula>2.35</formula>
    </cfRule>
  </conditionalFormatting>
  <conditionalFormatting sqref="J5531">
    <cfRule type="notContainsBlanks" dxfId="953" priority="935">
      <formula>LEN(TRIM(J5531))&gt;0</formula>
    </cfRule>
  </conditionalFormatting>
  <conditionalFormatting sqref="K5531">
    <cfRule type="notContainsBlanks" dxfId="952" priority="934">
      <formula>LEN(TRIM(K5531))&gt;0</formula>
    </cfRule>
  </conditionalFormatting>
  <conditionalFormatting sqref="M5531">
    <cfRule type="containsText" dxfId="951" priority="933" operator="containsText" text="Complete">
      <formula>NOT(ISERROR(SEARCH("Complete",M5531)))</formula>
    </cfRule>
  </conditionalFormatting>
  <conditionalFormatting sqref="I5532">
    <cfRule type="cellIs" dxfId="950" priority="932" operator="greaterThan">
      <formula>2.35</formula>
    </cfRule>
  </conditionalFormatting>
  <conditionalFormatting sqref="J5532">
    <cfRule type="notContainsBlanks" dxfId="949" priority="931">
      <formula>LEN(TRIM(J5532))&gt;0</formula>
    </cfRule>
  </conditionalFormatting>
  <conditionalFormatting sqref="K5532">
    <cfRule type="notContainsBlanks" dxfId="948" priority="930">
      <formula>LEN(TRIM(K5532))&gt;0</formula>
    </cfRule>
  </conditionalFormatting>
  <conditionalFormatting sqref="M5532">
    <cfRule type="containsText" dxfId="947" priority="929" operator="containsText" text="Complete">
      <formula>NOT(ISERROR(SEARCH("Complete",M5532)))</formula>
    </cfRule>
  </conditionalFormatting>
  <conditionalFormatting sqref="I5533">
    <cfRule type="cellIs" dxfId="946" priority="928" operator="greaterThan">
      <formula>2.35</formula>
    </cfRule>
  </conditionalFormatting>
  <conditionalFormatting sqref="J5533">
    <cfRule type="notContainsBlanks" dxfId="945" priority="927">
      <formula>LEN(TRIM(J5533))&gt;0</formula>
    </cfRule>
  </conditionalFormatting>
  <conditionalFormatting sqref="K5533">
    <cfRule type="notContainsBlanks" dxfId="944" priority="926">
      <formula>LEN(TRIM(K5533))&gt;0</formula>
    </cfRule>
  </conditionalFormatting>
  <conditionalFormatting sqref="M5533">
    <cfRule type="containsText" dxfId="943" priority="925" operator="containsText" text="Complete">
      <formula>NOT(ISERROR(SEARCH("Complete",M5533)))</formula>
    </cfRule>
  </conditionalFormatting>
  <conditionalFormatting sqref="I5534">
    <cfRule type="cellIs" dxfId="942" priority="924" operator="greaterThan">
      <formula>2.35</formula>
    </cfRule>
  </conditionalFormatting>
  <conditionalFormatting sqref="J5534">
    <cfRule type="notContainsBlanks" dxfId="941" priority="923">
      <formula>LEN(TRIM(J5534))&gt;0</formula>
    </cfRule>
  </conditionalFormatting>
  <conditionalFormatting sqref="K5534">
    <cfRule type="notContainsBlanks" dxfId="940" priority="922">
      <formula>LEN(TRIM(K5534))&gt;0</formula>
    </cfRule>
  </conditionalFormatting>
  <conditionalFormatting sqref="M5534">
    <cfRule type="containsText" dxfId="939" priority="921" operator="containsText" text="Complete">
      <formula>NOT(ISERROR(SEARCH("Complete",M5534)))</formula>
    </cfRule>
  </conditionalFormatting>
  <conditionalFormatting sqref="I5535">
    <cfRule type="cellIs" dxfId="938" priority="912" operator="greaterThan">
      <formula>2.35</formula>
    </cfRule>
  </conditionalFormatting>
  <conditionalFormatting sqref="I5535">
    <cfRule type="cellIs" dxfId="937" priority="911" operator="greaterThan">
      <formula>2.35</formula>
    </cfRule>
  </conditionalFormatting>
  <conditionalFormatting sqref="J5535">
    <cfRule type="notContainsBlanks" dxfId="936" priority="910">
      <formula>LEN(TRIM(J5535))&gt;0</formula>
    </cfRule>
  </conditionalFormatting>
  <conditionalFormatting sqref="J5535">
    <cfRule type="notContainsBlanks" dxfId="935" priority="909">
      <formula>LEN(TRIM(J5535))&gt;0</formula>
    </cfRule>
  </conditionalFormatting>
  <conditionalFormatting sqref="K5535">
    <cfRule type="notContainsBlanks" dxfId="934" priority="908">
      <formula>LEN(TRIM(K5535))&gt;0</formula>
    </cfRule>
  </conditionalFormatting>
  <conditionalFormatting sqref="K5535">
    <cfRule type="notContainsBlanks" dxfId="933" priority="907">
      <formula>LEN(TRIM(K5535))&gt;0</formula>
    </cfRule>
  </conditionalFormatting>
  <conditionalFormatting sqref="M5535">
    <cfRule type="containsText" dxfId="932" priority="906" operator="containsText" text="Complete">
      <formula>NOT(ISERROR(SEARCH("Complete",M5535)))</formula>
    </cfRule>
  </conditionalFormatting>
  <conditionalFormatting sqref="M5535">
    <cfRule type="containsText" dxfId="931" priority="905" operator="containsText" text="Complete">
      <formula>NOT(ISERROR(SEARCH("Complete",M5535)))</formula>
    </cfRule>
  </conditionalFormatting>
  <conditionalFormatting sqref="I5536">
    <cfRule type="cellIs" dxfId="930" priority="904" operator="greaterThan">
      <formula>2.35</formula>
    </cfRule>
  </conditionalFormatting>
  <conditionalFormatting sqref="I5536">
    <cfRule type="cellIs" dxfId="929" priority="903" operator="greaterThan">
      <formula>2.35</formula>
    </cfRule>
  </conditionalFormatting>
  <conditionalFormatting sqref="J5536">
    <cfRule type="notContainsBlanks" dxfId="928" priority="902">
      <formula>LEN(TRIM(J5536))&gt;0</formula>
    </cfRule>
  </conditionalFormatting>
  <conditionalFormatting sqref="J5536">
    <cfRule type="notContainsBlanks" dxfId="927" priority="901">
      <formula>LEN(TRIM(J5536))&gt;0</formula>
    </cfRule>
  </conditionalFormatting>
  <conditionalFormatting sqref="K5536">
    <cfRule type="notContainsBlanks" dxfId="926" priority="900">
      <formula>LEN(TRIM(K5536))&gt;0</formula>
    </cfRule>
  </conditionalFormatting>
  <conditionalFormatting sqref="K5536">
    <cfRule type="notContainsBlanks" dxfId="925" priority="899">
      <formula>LEN(TRIM(K5536))&gt;0</formula>
    </cfRule>
  </conditionalFormatting>
  <conditionalFormatting sqref="M5536">
    <cfRule type="containsText" dxfId="924" priority="898" operator="containsText" text="Complete">
      <formula>NOT(ISERROR(SEARCH("Complete",M5536)))</formula>
    </cfRule>
  </conditionalFormatting>
  <conditionalFormatting sqref="M5536">
    <cfRule type="containsText" dxfId="923" priority="897" operator="containsText" text="Complete">
      <formula>NOT(ISERROR(SEARCH("Complete",M5536)))</formula>
    </cfRule>
  </conditionalFormatting>
  <conditionalFormatting sqref="I5537">
    <cfRule type="cellIs" dxfId="922" priority="896" operator="greaterThan">
      <formula>2.35</formula>
    </cfRule>
  </conditionalFormatting>
  <conditionalFormatting sqref="I5537">
    <cfRule type="cellIs" dxfId="921" priority="895" operator="greaterThan">
      <formula>2.35</formula>
    </cfRule>
  </conditionalFormatting>
  <conditionalFormatting sqref="J5537">
    <cfRule type="notContainsBlanks" dxfId="920" priority="894">
      <formula>LEN(TRIM(J5537))&gt;0</formula>
    </cfRule>
  </conditionalFormatting>
  <conditionalFormatting sqref="J5537">
    <cfRule type="notContainsBlanks" dxfId="919" priority="893">
      <formula>LEN(TRIM(J5537))&gt;0</formula>
    </cfRule>
  </conditionalFormatting>
  <conditionalFormatting sqref="K5537">
    <cfRule type="notContainsBlanks" dxfId="918" priority="892">
      <formula>LEN(TRIM(K5537))&gt;0</formula>
    </cfRule>
  </conditionalFormatting>
  <conditionalFormatting sqref="K5537">
    <cfRule type="notContainsBlanks" dxfId="917" priority="891">
      <formula>LEN(TRIM(K5537))&gt;0</formula>
    </cfRule>
  </conditionalFormatting>
  <conditionalFormatting sqref="M5537">
    <cfRule type="containsText" dxfId="916" priority="890" operator="containsText" text="Complete">
      <formula>NOT(ISERROR(SEARCH("Complete",M5537)))</formula>
    </cfRule>
  </conditionalFormatting>
  <conditionalFormatting sqref="M5537">
    <cfRule type="containsText" dxfId="915" priority="889" operator="containsText" text="Complete">
      <formula>NOT(ISERROR(SEARCH("Complete",M5537)))</formula>
    </cfRule>
  </conditionalFormatting>
  <conditionalFormatting sqref="I5538">
    <cfRule type="cellIs" dxfId="914" priority="888" operator="greaterThan">
      <formula>2.35</formula>
    </cfRule>
  </conditionalFormatting>
  <conditionalFormatting sqref="I5538">
    <cfRule type="cellIs" dxfId="913" priority="887" operator="greaterThan">
      <formula>2.35</formula>
    </cfRule>
  </conditionalFormatting>
  <conditionalFormatting sqref="J5538">
    <cfRule type="notContainsBlanks" dxfId="912" priority="886">
      <formula>LEN(TRIM(J5538))&gt;0</formula>
    </cfRule>
  </conditionalFormatting>
  <conditionalFormatting sqref="J5538">
    <cfRule type="notContainsBlanks" dxfId="911" priority="885">
      <formula>LEN(TRIM(J5538))&gt;0</formula>
    </cfRule>
  </conditionalFormatting>
  <conditionalFormatting sqref="K5538">
    <cfRule type="notContainsBlanks" dxfId="910" priority="884">
      <formula>LEN(TRIM(K5538))&gt;0</formula>
    </cfRule>
  </conditionalFormatting>
  <conditionalFormatting sqref="K5538">
    <cfRule type="notContainsBlanks" dxfId="909" priority="883">
      <formula>LEN(TRIM(K5538))&gt;0</formula>
    </cfRule>
  </conditionalFormatting>
  <conditionalFormatting sqref="M5538">
    <cfRule type="containsText" dxfId="908" priority="882" operator="containsText" text="Complete">
      <formula>NOT(ISERROR(SEARCH("Complete",M5538)))</formula>
    </cfRule>
  </conditionalFormatting>
  <conditionalFormatting sqref="M5538">
    <cfRule type="containsText" dxfId="907" priority="881" operator="containsText" text="Complete">
      <formula>NOT(ISERROR(SEARCH("Complete",M5538)))</formula>
    </cfRule>
  </conditionalFormatting>
  <conditionalFormatting sqref="I5539">
    <cfRule type="cellIs" dxfId="906" priority="880" operator="greaterThan">
      <formula>2.35</formula>
    </cfRule>
  </conditionalFormatting>
  <conditionalFormatting sqref="I5539">
    <cfRule type="cellIs" dxfId="905" priority="879" operator="greaterThan">
      <formula>2.35</formula>
    </cfRule>
  </conditionalFormatting>
  <conditionalFormatting sqref="J5539">
    <cfRule type="notContainsBlanks" dxfId="904" priority="878">
      <formula>LEN(TRIM(J5539))&gt;0</formula>
    </cfRule>
  </conditionalFormatting>
  <conditionalFormatting sqref="J5539">
    <cfRule type="notContainsBlanks" dxfId="903" priority="877">
      <formula>LEN(TRIM(J5539))&gt;0</formula>
    </cfRule>
  </conditionalFormatting>
  <conditionalFormatting sqref="K5539">
    <cfRule type="notContainsBlanks" dxfId="902" priority="876">
      <formula>LEN(TRIM(K5539))&gt;0</formula>
    </cfRule>
  </conditionalFormatting>
  <conditionalFormatting sqref="K5539">
    <cfRule type="notContainsBlanks" dxfId="901" priority="875">
      <formula>LEN(TRIM(K5539))&gt;0</formula>
    </cfRule>
  </conditionalFormatting>
  <conditionalFormatting sqref="M5539">
    <cfRule type="containsText" dxfId="900" priority="874" operator="containsText" text="Complete">
      <formula>NOT(ISERROR(SEARCH("Complete",M5539)))</formula>
    </cfRule>
  </conditionalFormatting>
  <conditionalFormatting sqref="M5539">
    <cfRule type="containsText" dxfId="899" priority="873" operator="containsText" text="Complete">
      <formula>NOT(ISERROR(SEARCH("Complete",M5539)))</formula>
    </cfRule>
  </conditionalFormatting>
  <conditionalFormatting sqref="I5540">
    <cfRule type="cellIs" dxfId="898" priority="872" operator="greaterThan">
      <formula>2.35</formula>
    </cfRule>
  </conditionalFormatting>
  <conditionalFormatting sqref="I5540">
    <cfRule type="cellIs" dxfId="897" priority="871" operator="greaterThan">
      <formula>2.35</formula>
    </cfRule>
  </conditionalFormatting>
  <conditionalFormatting sqref="J5540">
    <cfRule type="notContainsBlanks" dxfId="896" priority="870">
      <formula>LEN(TRIM(J5540))&gt;0</formula>
    </cfRule>
  </conditionalFormatting>
  <conditionalFormatting sqref="J5540">
    <cfRule type="notContainsBlanks" dxfId="895" priority="869">
      <formula>LEN(TRIM(J5540))&gt;0</formula>
    </cfRule>
  </conditionalFormatting>
  <conditionalFormatting sqref="K5540">
    <cfRule type="notContainsBlanks" dxfId="894" priority="868">
      <formula>LEN(TRIM(K5540))&gt;0</formula>
    </cfRule>
  </conditionalFormatting>
  <conditionalFormatting sqref="K5540">
    <cfRule type="notContainsBlanks" dxfId="893" priority="867">
      <formula>LEN(TRIM(K5540))&gt;0</formula>
    </cfRule>
  </conditionalFormatting>
  <conditionalFormatting sqref="M5540">
    <cfRule type="containsText" dxfId="892" priority="866" operator="containsText" text="Complete">
      <formula>NOT(ISERROR(SEARCH("Complete",M5540)))</formula>
    </cfRule>
  </conditionalFormatting>
  <conditionalFormatting sqref="M5540">
    <cfRule type="containsText" dxfId="891" priority="865" operator="containsText" text="Complete">
      <formula>NOT(ISERROR(SEARCH("Complete",M5540)))</formula>
    </cfRule>
  </conditionalFormatting>
  <conditionalFormatting sqref="I5541">
    <cfRule type="cellIs" dxfId="890" priority="864" operator="greaterThan">
      <formula>2.35</formula>
    </cfRule>
  </conditionalFormatting>
  <conditionalFormatting sqref="I5541">
    <cfRule type="cellIs" dxfId="889" priority="863" operator="greaterThan">
      <formula>2.35</formula>
    </cfRule>
  </conditionalFormatting>
  <conditionalFormatting sqref="J5541">
    <cfRule type="notContainsBlanks" dxfId="888" priority="862">
      <formula>LEN(TRIM(J5541))&gt;0</formula>
    </cfRule>
  </conditionalFormatting>
  <conditionalFormatting sqref="J5541">
    <cfRule type="notContainsBlanks" dxfId="887" priority="861">
      <formula>LEN(TRIM(J5541))&gt;0</formula>
    </cfRule>
  </conditionalFormatting>
  <conditionalFormatting sqref="K5541">
    <cfRule type="notContainsBlanks" dxfId="886" priority="860">
      <formula>LEN(TRIM(K5541))&gt;0</formula>
    </cfRule>
  </conditionalFormatting>
  <conditionalFormatting sqref="K5541">
    <cfRule type="notContainsBlanks" dxfId="885" priority="859">
      <formula>LEN(TRIM(K5541))&gt;0</formula>
    </cfRule>
  </conditionalFormatting>
  <conditionalFormatting sqref="M5541">
    <cfRule type="containsText" dxfId="884" priority="858" operator="containsText" text="Complete">
      <formula>NOT(ISERROR(SEARCH("Complete",M5541)))</formula>
    </cfRule>
  </conditionalFormatting>
  <conditionalFormatting sqref="M5541">
    <cfRule type="containsText" dxfId="883" priority="857" operator="containsText" text="Complete">
      <formula>NOT(ISERROR(SEARCH("Complete",M5541)))</formula>
    </cfRule>
  </conditionalFormatting>
  <conditionalFormatting sqref="I5542">
    <cfRule type="cellIs" dxfId="882" priority="856" operator="greaterThan">
      <formula>2.35</formula>
    </cfRule>
  </conditionalFormatting>
  <conditionalFormatting sqref="I5542">
    <cfRule type="cellIs" dxfId="881" priority="855" operator="greaterThan">
      <formula>2.35</formula>
    </cfRule>
  </conditionalFormatting>
  <conditionalFormatting sqref="J5542">
    <cfRule type="notContainsBlanks" dxfId="880" priority="854">
      <formula>LEN(TRIM(J5542))&gt;0</formula>
    </cfRule>
  </conditionalFormatting>
  <conditionalFormatting sqref="J5542">
    <cfRule type="notContainsBlanks" dxfId="879" priority="853">
      <formula>LEN(TRIM(J5542))&gt;0</formula>
    </cfRule>
  </conditionalFormatting>
  <conditionalFormatting sqref="K5542">
    <cfRule type="notContainsBlanks" dxfId="878" priority="852">
      <formula>LEN(TRIM(K5542))&gt;0</formula>
    </cfRule>
  </conditionalFormatting>
  <conditionalFormatting sqref="K5542">
    <cfRule type="notContainsBlanks" dxfId="877" priority="851">
      <formula>LEN(TRIM(K5542))&gt;0</formula>
    </cfRule>
  </conditionalFormatting>
  <conditionalFormatting sqref="M5542">
    <cfRule type="containsText" dxfId="876" priority="850" operator="containsText" text="Complete">
      <formula>NOT(ISERROR(SEARCH("Complete",M5542)))</formula>
    </cfRule>
  </conditionalFormatting>
  <conditionalFormatting sqref="M5542">
    <cfRule type="containsText" dxfId="875" priority="849" operator="containsText" text="Complete">
      <formula>NOT(ISERROR(SEARCH("Complete",M5542)))</formula>
    </cfRule>
  </conditionalFormatting>
  <conditionalFormatting sqref="I5543">
    <cfRule type="cellIs" dxfId="874" priority="848" operator="greaterThan">
      <formula>2.35</formula>
    </cfRule>
  </conditionalFormatting>
  <conditionalFormatting sqref="I5543">
    <cfRule type="cellIs" dxfId="873" priority="847" operator="greaterThan">
      <formula>2.35</formula>
    </cfRule>
  </conditionalFormatting>
  <conditionalFormatting sqref="J5543">
    <cfRule type="notContainsBlanks" dxfId="872" priority="846">
      <formula>LEN(TRIM(J5543))&gt;0</formula>
    </cfRule>
  </conditionalFormatting>
  <conditionalFormatting sqref="J5543">
    <cfRule type="notContainsBlanks" dxfId="871" priority="845">
      <formula>LEN(TRIM(J5543))&gt;0</formula>
    </cfRule>
  </conditionalFormatting>
  <conditionalFormatting sqref="K5543">
    <cfRule type="notContainsBlanks" dxfId="870" priority="844">
      <formula>LEN(TRIM(K5543))&gt;0</formula>
    </cfRule>
  </conditionalFormatting>
  <conditionalFormatting sqref="K5543">
    <cfRule type="notContainsBlanks" dxfId="869" priority="843">
      <formula>LEN(TRIM(K5543))&gt;0</formula>
    </cfRule>
  </conditionalFormatting>
  <conditionalFormatting sqref="M5543">
    <cfRule type="containsText" dxfId="868" priority="842" operator="containsText" text="Complete">
      <formula>NOT(ISERROR(SEARCH("Complete",M5543)))</formula>
    </cfRule>
  </conditionalFormatting>
  <conditionalFormatting sqref="M5543">
    <cfRule type="containsText" dxfId="867" priority="841" operator="containsText" text="Complete">
      <formula>NOT(ISERROR(SEARCH("Complete",M5543)))</formula>
    </cfRule>
  </conditionalFormatting>
  <conditionalFormatting sqref="I5544">
    <cfRule type="cellIs" dxfId="866" priority="840" operator="greaterThan">
      <formula>2.35</formula>
    </cfRule>
  </conditionalFormatting>
  <conditionalFormatting sqref="I5544">
    <cfRule type="cellIs" dxfId="865" priority="839" operator="greaterThan">
      <formula>2.35</formula>
    </cfRule>
  </conditionalFormatting>
  <conditionalFormatting sqref="J5544">
    <cfRule type="notContainsBlanks" dxfId="864" priority="838">
      <formula>LEN(TRIM(J5544))&gt;0</formula>
    </cfRule>
  </conditionalFormatting>
  <conditionalFormatting sqref="J5544">
    <cfRule type="notContainsBlanks" dxfId="863" priority="837">
      <formula>LEN(TRIM(J5544))&gt;0</formula>
    </cfRule>
  </conditionalFormatting>
  <conditionalFormatting sqref="K5544">
    <cfRule type="notContainsBlanks" dxfId="862" priority="836">
      <formula>LEN(TRIM(K5544))&gt;0</formula>
    </cfRule>
  </conditionalFormatting>
  <conditionalFormatting sqref="K5544">
    <cfRule type="notContainsBlanks" dxfId="861" priority="835">
      <formula>LEN(TRIM(K5544))&gt;0</formula>
    </cfRule>
  </conditionalFormatting>
  <conditionalFormatting sqref="M5544">
    <cfRule type="containsText" dxfId="860" priority="834" operator="containsText" text="Complete">
      <formula>NOT(ISERROR(SEARCH("Complete",M5544)))</formula>
    </cfRule>
  </conditionalFormatting>
  <conditionalFormatting sqref="M5544">
    <cfRule type="containsText" dxfId="859" priority="833" operator="containsText" text="Complete">
      <formula>NOT(ISERROR(SEARCH("Complete",M5544)))</formula>
    </cfRule>
  </conditionalFormatting>
  <conditionalFormatting sqref="I5545">
    <cfRule type="cellIs" dxfId="858" priority="832" operator="greaterThan">
      <formula>2.35</formula>
    </cfRule>
  </conditionalFormatting>
  <conditionalFormatting sqref="I5545">
    <cfRule type="cellIs" dxfId="857" priority="831" operator="greaterThan">
      <formula>2.35</formula>
    </cfRule>
  </conditionalFormatting>
  <conditionalFormatting sqref="J5545">
    <cfRule type="notContainsBlanks" dxfId="856" priority="830">
      <formula>LEN(TRIM(J5545))&gt;0</formula>
    </cfRule>
  </conditionalFormatting>
  <conditionalFormatting sqref="J5545">
    <cfRule type="notContainsBlanks" dxfId="855" priority="829">
      <formula>LEN(TRIM(J5545))&gt;0</formula>
    </cfRule>
  </conditionalFormatting>
  <conditionalFormatting sqref="K5545">
    <cfRule type="notContainsBlanks" dxfId="854" priority="828">
      <formula>LEN(TRIM(K5545))&gt;0</formula>
    </cfRule>
  </conditionalFormatting>
  <conditionalFormatting sqref="K5545">
    <cfRule type="notContainsBlanks" dxfId="853" priority="827">
      <formula>LEN(TRIM(K5545))&gt;0</formula>
    </cfRule>
  </conditionalFormatting>
  <conditionalFormatting sqref="M5545">
    <cfRule type="containsText" dxfId="852" priority="826" operator="containsText" text="Complete">
      <formula>NOT(ISERROR(SEARCH("Complete",M5545)))</formula>
    </cfRule>
  </conditionalFormatting>
  <conditionalFormatting sqref="M5545">
    <cfRule type="containsText" dxfId="851" priority="825" operator="containsText" text="Complete">
      <formula>NOT(ISERROR(SEARCH("Complete",M5545)))</formula>
    </cfRule>
  </conditionalFormatting>
  <conditionalFormatting sqref="I5546">
    <cfRule type="cellIs" dxfId="850" priority="824" operator="greaterThan">
      <formula>2.35</formula>
    </cfRule>
  </conditionalFormatting>
  <conditionalFormatting sqref="I5546">
    <cfRule type="cellIs" dxfId="849" priority="823" operator="greaterThan">
      <formula>2.35</formula>
    </cfRule>
  </conditionalFormatting>
  <conditionalFormatting sqref="J5546">
    <cfRule type="notContainsBlanks" dxfId="848" priority="822">
      <formula>LEN(TRIM(J5546))&gt;0</formula>
    </cfRule>
  </conditionalFormatting>
  <conditionalFormatting sqref="J5546">
    <cfRule type="notContainsBlanks" dxfId="847" priority="821">
      <formula>LEN(TRIM(J5546))&gt;0</formula>
    </cfRule>
  </conditionalFormatting>
  <conditionalFormatting sqref="K5546">
    <cfRule type="notContainsBlanks" dxfId="846" priority="820">
      <formula>LEN(TRIM(K5546))&gt;0</formula>
    </cfRule>
  </conditionalFormatting>
  <conditionalFormatting sqref="K5546">
    <cfRule type="notContainsBlanks" dxfId="845" priority="819">
      <formula>LEN(TRIM(K5546))&gt;0</formula>
    </cfRule>
  </conditionalFormatting>
  <conditionalFormatting sqref="M5546">
    <cfRule type="containsText" dxfId="844" priority="818" operator="containsText" text="Complete">
      <formula>NOT(ISERROR(SEARCH("Complete",M5546)))</formula>
    </cfRule>
  </conditionalFormatting>
  <conditionalFormatting sqref="M5546">
    <cfRule type="containsText" dxfId="843" priority="817" operator="containsText" text="Complete">
      <formula>NOT(ISERROR(SEARCH("Complete",M5546)))</formula>
    </cfRule>
  </conditionalFormatting>
  <conditionalFormatting sqref="I5547">
    <cfRule type="cellIs" dxfId="842" priority="816" operator="greaterThan">
      <formula>2.35</formula>
    </cfRule>
  </conditionalFormatting>
  <conditionalFormatting sqref="I5547">
    <cfRule type="cellIs" dxfId="841" priority="815" operator="greaterThan">
      <formula>2.35</formula>
    </cfRule>
  </conditionalFormatting>
  <conditionalFormatting sqref="J5547">
    <cfRule type="notContainsBlanks" dxfId="840" priority="814">
      <formula>LEN(TRIM(J5547))&gt;0</formula>
    </cfRule>
  </conditionalFormatting>
  <conditionalFormatting sqref="J5547">
    <cfRule type="notContainsBlanks" dxfId="839" priority="813">
      <formula>LEN(TRIM(J5547))&gt;0</formula>
    </cfRule>
  </conditionalFormatting>
  <conditionalFormatting sqref="K5547">
    <cfRule type="notContainsBlanks" dxfId="838" priority="812">
      <formula>LEN(TRIM(K5547))&gt;0</formula>
    </cfRule>
  </conditionalFormatting>
  <conditionalFormatting sqref="K5547">
    <cfRule type="notContainsBlanks" dxfId="837" priority="811">
      <formula>LEN(TRIM(K5547))&gt;0</formula>
    </cfRule>
  </conditionalFormatting>
  <conditionalFormatting sqref="M5547">
    <cfRule type="containsText" dxfId="836" priority="810" operator="containsText" text="Complete">
      <formula>NOT(ISERROR(SEARCH("Complete",M5547)))</formula>
    </cfRule>
  </conditionalFormatting>
  <conditionalFormatting sqref="M5547">
    <cfRule type="containsText" dxfId="835" priority="809" operator="containsText" text="Complete">
      <formula>NOT(ISERROR(SEARCH("Complete",M5547)))</formula>
    </cfRule>
  </conditionalFormatting>
  <conditionalFormatting sqref="I5548">
    <cfRule type="cellIs" dxfId="834" priority="808" operator="greaterThan">
      <formula>2.35</formula>
    </cfRule>
  </conditionalFormatting>
  <conditionalFormatting sqref="I5548">
    <cfRule type="cellIs" dxfId="833" priority="807" operator="greaterThan">
      <formula>2.35</formula>
    </cfRule>
  </conditionalFormatting>
  <conditionalFormatting sqref="J5548">
    <cfRule type="notContainsBlanks" dxfId="832" priority="806">
      <formula>LEN(TRIM(J5548))&gt;0</formula>
    </cfRule>
  </conditionalFormatting>
  <conditionalFormatting sqref="J5548">
    <cfRule type="notContainsBlanks" dxfId="831" priority="805">
      <formula>LEN(TRIM(J5548))&gt;0</formula>
    </cfRule>
  </conditionalFormatting>
  <conditionalFormatting sqref="K5548">
    <cfRule type="notContainsBlanks" dxfId="830" priority="804">
      <formula>LEN(TRIM(K5548))&gt;0</formula>
    </cfRule>
  </conditionalFormatting>
  <conditionalFormatting sqref="K5548">
    <cfRule type="notContainsBlanks" dxfId="829" priority="803">
      <formula>LEN(TRIM(K5548))&gt;0</formula>
    </cfRule>
  </conditionalFormatting>
  <conditionalFormatting sqref="M5548">
    <cfRule type="containsText" dxfId="828" priority="802" operator="containsText" text="Complete">
      <formula>NOT(ISERROR(SEARCH("Complete",M5548)))</formula>
    </cfRule>
  </conditionalFormatting>
  <conditionalFormatting sqref="M5548">
    <cfRule type="containsText" dxfId="827" priority="801" operator="containsText" text="Complete">
      <formula>NOT(ISERROR(SEARCH("Complete",M5548)))</formula>
    </cfRule>
  </conditionalFormatting>
  <conditionalFormatting sqref="I5549">
    <cfRule type="cellIs" dxfId="826" priority="800" operator="greaterThan">
      <formula>2.35</formula>
    </cfRule>
  </conditionalFormatting>
  <conditionalFormatting sqref="I5549">
    <cfRule type="cellIs" dxfId="825" priority="799" operator="greaterThan">
      <formula>2.35</formula>
    </cfRule>
  </conditionalFormatting>
  <conditionalFormatting sqref="J5549">
    <cfRule type="notContainsBlanks" dxfId="824" priority="798">
      <formula>LEN(TRIM(J5549))&gt;0</formula>
    </cfRule>
  </conditionalFormatting>
  <conditionalFormatting sqref="J5549">
    <cfRule type="notContainsBlanks" dxfId="823" priority="797">
      <formula>LEN(TRIM(J5549))&gt;0</formula>
    </cfRule>
  </conditionalFormatting>
  <conditionalFormatting sqref="K5549">
    <cfRule type="notContainsBlanks" dxfId="822" priority="796">
      <formula>LEN(TRIM(K5549))&gt;0</formula>
    </cfRule>
  </conditionalFormatting>
  <conditionalFormatting sqref="K5549">
    <cfRule type="notContainsBlanks" dxfId="821" priority="795">
      <formula>LEN(TRIM(K5549))&gt;0</formula>
    </cfRule>
  </conditionalFormatting>
  <conditionalFormatting sqref="M5549">
    <cfRule type="containsText" dxfId="820" priority="794" operator="containsText" text="Complete">
      <formula>NOT(ISERROR(SEARCH("Complete",M5549)))</formula>
    </cfRule>
  </conditionalFormatting>
  <conditionalFormatting sqref="M5549">
    <cfRule type="containsText" dxfId="819" priority="793" operator="containsText" text="Complete">
      <formula>NOT(ISERROR(SEARCH("Complete",M5549)))</formula>
    </cfRule>
  </conditionalFormatting>
  <conditionalFormatting sqref="I5550">
    <cfRule type="cellIs" dxfId="818" priority="792" operator="greaterThan">
      <formula>2.35</formula>
    </cfRule>
  </conditionalFormatting>
  <conditionalFormatting sqref="I5550">
    <cfRule type="cellIs" dxfId="817" priority="791" operator="greaterThan">
      <formula>2.35</formula>
    </cfRule>
  </conditionalFormatting>
  <conditionalFormatting sqref="J5550">
    <cfRule type="notContainsBlanks" dxfId="816" priority="790">
      <formula>LEN(TRIM(J5550))&gt;0</formula>
    </cfRule>
  </conditionalFormatting>
  <conditionalFormatting sqref="J5550">
    <cfRule type="notContainsBlanks" dxfId="815" priority="789">
      <formula>LEN(TRIM(J5550))&gt;0</formula>
    </cfRule>
  </conditionalFormatting>
  <conditionalFormatting sqref="K5550">
    <cfRule type="notContainsBlanks" dxfId="814" priority="788">
      <formula>LEN(TRIM(K5550))&gt;0</formula>
    </cfRule>
  </conditionalFormatting>
  <conditionalFormatting sqref="K5550">
    <cfRule type="notContainsBlanks" dxfId="813" priority="787">
      <formula>LEN(TRIM(K5550))&gt;0</formula>
    </cfRule>
  </conditionalFormatting>
  <conditionalFormatting sqref="M5550">
    <cfRule type="containsText" dxfId="812" priority="786" operator="containsText" text="Complete">
      <formula>NOT(ISERROR(SEARCH("Complete",M5550)))</formula>
    </cfRule>
  </conditionalFormatting>
  <conditionalFormatting sqref="M5550">
    <cfRule type="containsText" dxfId="811" priority="785" operator="containsText" text="Complete">
      <formula>NOT(ISERROR(SEARCH("Complete",M5550)))</formula>
    </cfRule>
  </conditionalFormatting>
  <conditionalFormatting sqref="I5551">
    <cfRule type="cellIs" dxfId="810" priority="784" operator="greaterThan">
      <formula>2.35</formula>
    </cfRule>
  </conditionalFormatting>
  <conditionalFormatting sqref="I5551">
    <cfRule type="cellIs" dxfId="809" priority="783" operator="greaterThan">
      <formula>2.35</formula>
    </cfRule>
  </conditionalFormatting>
  <conditionalFormatting sqref="J5551">
    <cfRule type="notContainsBlanks" dxfId="808" priority="782">
      <formula>LEN(TRIM(J5551))&gt;0</formula>
    </cfRule>
  </conditionalFormatting>
  <conditionalFormatting sqref="J5551">
    <cfRule type="notContainsBlanks" dxfId="807" priority="781">
      <formula>LEN(TRIM(J5551))&gt;0</formula>
    </cfRule>
  </conditionalFormatting>
  <conditionalFormatting sqref="K5551">
    <cfRule type="notContainsBlanks" dxfId="806" priority="780">
      <formula>LEN(TRIM(K5551))&gt;0</formula>
    </cfRule>
  </conditionalFormatting>
  <conditionalFormatting sqref="K5551">
    <cfRule type="notContainsBlanks" dxfId="805" priority="779">
      <formula>LEN(TRIM(K5551))&gt;0</formula>
    </cfRule>
  </conditionalFormatting>
  <conditionalFormatting sqref="M5551">
    <cfRule type="containsText" dxfId="804" priority="778" operator="containsText" text="Complete">
      <formula>NOT(ISERROR(SEARCH("Complete",M5551)))</formula>
    </cfRule>
  </conditionalFormatting>
  <conditionalFormatting sqref="M5551">
    <cfRule type="containsText" dxfId="803" priority="777" operator="containsText" text="Complete">
      <formula>NOT(ISERROR(SEARCH("Complete",M5551)))</formula>
    </cfRule>
  </conditionalFormatting>
  <conditionalFormatting sqref="I5552">
    <cfRule type="cellIs" dxfId="802" priority="776" operator="greaterThan">
      <formula>2.35</formula>
    </cfRule>
  </conditionalFormatting>
  <conditionalFormatting sqref="I5552">
    <cfRule type="cellIs" dxfId="801" priority="775" operator="greaterThan">
      <formula>2.35</formula>
    </cfRule>
  </conditionalFormatting>
  <conditionalFormatting sqref="J5552">
    <cfRule type="notContainsBlanks" dxfId="800" priority="774">
      <formula>LEN(TRIM(J5552))&gt;0</formula>
    </cfRule>
  </conditionalFormatting>
  <conditionalFormatting sqref="J5552">
    <cfRule type="notContainsBlanks" dxfId="799" priority="773">
      <formula>LEN(TRIM(J5552))&gt;0</formula>
    </cfRule>
  </conditionalFormatting>
  <conditionalFormatting sqref="K5552">
    <cfRule type="notContainsBlanks" dxfId="798" priority="772">
      <formula>LEN(TRIM(K5552))&gt;0</formula>
    </cfRule>
  </conditionalFormatting>
  <conditionalFormatting sqref="K5552">
    <cfRule type="notContainsBlanks" dxfId="797" priority="771">
      <formula>LEN(TRIM(K5552))&gt;0</formula>
    </cfRule>
  </conditionalFormatting>
  <conditionalFormatting sqref="M5552">
    <cfRule type="containsText" dxfId="796" priority="770" operator="containsText" text="Complete">
      <formula>NOT(ISERROR(SEARCH("Complete",M5552)))</formula>
    </cfRule>
  </conditionalFormatting>
  <conditionalFormatting sqref="M5552">
    <cfRule type="containsText" dxfId="795" priority="769" operator="containsText" text="Complete">
      <formula>NOT(ISERROR(SEARCH("Complete",M5552)))</formula>
    </cfRule>
  </conditionalFormatting>
  <conditionalFormatting sqref="I5553">
    <cfRule type="cellIs" dxfId="794" priority="768" operator="greaterThan">
      <formula>2.35</formula>
    </cfRule>
  </conditionalFormatting>
  <conditionalFormatting sqref="I5553">
    <cfRule type="cellIs" dxfId="793" priority="767" operator="greaterThan">
      <formula>2.35</formula>
    </cfRule>
  </conditionalFormatting>
  <conditionalFormatting sqref="J5553">
    <cfRule type="notContainsBlanks" dxfId="792" priority="766">
      <formula>LEN(TRIM(J5553))&gt;0</formula>
    </cfRule>
  </conditionalFormatting>
  <conditionalFormatting sqref="J5553">
    <cfRule type="notContainsBlanks" dxfId="791" priority="765">
      <formula>LEN(TRIM(J5553))&gt;0</formula>
    </cfRule>
  </conditionalFormatting>
  <conditionalFormatting sqref="K5553">
    <cfRule type="notContainsBlanks" dxfId="790" priority="764">
      <formula>LEN(TRIM(K5553))&gt;0</formula>
    </cfRule>
  </conditionalFormatting>
  <conditionalFormatting sqref="K5553">
    <cfRule type="notContainsBlanks" dxfId="789" priority="763">
      <formula>LEN(TRIM(K5553))&gt;0</formula>
    </cfRule>
  </conditionalFormatting>
  <conditionalFormatting sqref="M5553">
    <cfRule type="containsText" dxfId="788" priority="762" operator="containsText" text="Complete">
      <formula>NOT(ISERROR(SEARCH("Complete",M5553)))</formula>
    </cfRule>
  </conditionalFormatting>
  <conditionalFormatting sqref="M5553">
    <cfRule type="containsText" dxfId="787" priority="761" operator="containsText" text="Complete">
      <formula>NOT(ISERROR(SEARCH("Complete",M5553)))</formula>
    </cfRule>
  </conditionalFormatting>
  <conditionalFormatting sqref="I5554">
    <cfRule type="cellIs" dxfId="786" priority="760" operator="greaterThan">
      <formula>2.35</formula>
    </cfRule>
  </conditionalFormatting>
  <conditionalFormatting sqref="I5554">
    <cfRule type="cellIs" dxfId="785" priority="759" operator="greaterThan">
      <formula>2.35</formula>
    </cfRule>
  </conditionalFormatting>
  <conditionalFormatting sqref="J5554">
    <cfRule type="notContainsBlanks" dxfId="784" priority="758">
      <formula>LEN(TRIM(J5554))&gt;0</formula>
    </cfRule>
  </conditionalFormatting>
  <conditionalFormatting sqref="J5554">
    <cfRule type="notContainsBlanks" dxfId="783" priority="757">
      <formula>LEN(TRIM(J5554))&gt;0</formula>
    </cfRule>
  </conditionalFormatting>
  <conditionalFormatting sqref="K5554">
    <cfRule type="notContainsBlanks" dxfId="782" priority="756">
      <formula>LEN(TRIM(K5554))&gt;0</formula>
    </cfRule>
  </conditionalFormatting>
  <conditionalFormatting sqref="K5554">
    <cfRule type="notContainsBlanks" dxfId="781" priority="755">
      <formula>LEN(TRIM(K5554))&gt;0</formula>
    </cfRule>
  </conditionalFormatting>
  <conditionalFormatting sqref="M5554">
    <cfRule type="containsText" dxfId="780" priority="754" operator="containsText" text="Complete">
      <formula>NOT(ISERROR(SEARCH("Complete",M5554)))</formula>
    </cfRule>
  </conditionalFormatting>
  <conditionalFormatting sqref="M5554">
    <cfRule type="containsText" dxfId="779" priority="753" operator="containsText" text="Complete">
      <formula>NOT(ISERROR(SEARCH("Complete",M5554)))</formula>
    </cfRule>
  </conditionalFormatting>
  <conditionalFormatting sqref="I5555">
    <cfRule type="cellIs" dxfId="778" priority="752" operator="greaterThan">
      <formula>2.35</formula>
    </cfRule>
  </conditionalFormatting>
  <conditionalFormatting sqref="I5555">
    <cfRule type="cellIs" dxfId="777" priority="751" operator="greaterThan">
      <formula>2.35</formula>
    </cfRule>
  </conditionalFormatting>
  <conditionalFormatting sqref="J5555">
    <cfRule type="notContainsBlanks" dxfId="776" priority="750">
      <formula>LEN(TRIM(J5555))&gt;0</formula>
    </cfRule>
  </conditionalFormatting>
  <conditionalFormatting sqref="J5555">
    <cfRule type="notContainsBlanks" dxfId="775" priority="749">
      <formula>LEN(TRIM(J5555))&gt;0</formula>
    </cfRule>
  </conditionalFormatting>
  <conditionalFormatting sqref="K5555">
    <cfRule type="notContainsBlanks" dxfId="774" priority="748">
      <formula>LEN(TRIM(K5555))&gt;0</formula>
    </cfRule>
  </conditionalFormatting>
  <conditionalFormatting sqref="K5555">
    <cfRule type="notContainsBlanks" dxfId="773" priority="747">
      <formula>LEN(TRIM(K5555))&gt;0</formula>
    </cfRule>
  </conditionalFormatting>
  <conditionalFormatting sqref="M5555">
    <cfRule type="containsText" dxfId="772" priority="746" operator="containsText" text="Complete">
      <formula>NOT(ISERROR(SEARCH("Complete",M5555)))</formula>
    </cfRule>
  </conditionalFormatting>
  <conditionalFormatting sqref="M5555">
    <cfRule type="containsText" dxfId="771" priority="745" operator="containsText" text="Complete">
      <formula>NOT(ISERROR(SEARCH("Complete",M5555)))</formula>
    </cfRule>
  </conditionalFormatting>
  <conditionalFormatting sqref="I5556">
    <cfRule type="cellIs" dxfId="770" priority="744" operator="greaterThan">
      <formula>2.35</formula>
    </cfRule>
  </conditionalFormatting>
  <conditionalFormatting sqref="I5556">
    <cfRule type="cellIs" dxfId="769" priority="743" operator="greaterThan">
      <formula>2.35</formula>
    </cfRule>
  </conditionalFormatting>
  <conditionalFormatting sqref="J5556">
    <cfRule type="notContainsBlanks" dxfId="768" priority="742">
      <formula>LEN(TRIM(J5556))&gt;0</formula>
    </cfRule>
  </conditionalFormatting>
  <conditionalFormatting sqref="J5556">
    <cfRule type="notContainsBlanks" dxfId="767" priority="741">
      <formula>LEN(TRIM(J5556))&gt;0</formula>
    </cfRule>
  </conditionalFormatting>
  <conditionalFormatting sqref="K5556">
    <cfRule type="notContainsBlanks" dxfId="766" priority="740">
      <formula>LEN(TRIM(K5556))&gt;0</formula>
    </cfRule>
  </conditionalFormatting>
  <conditionalFormatting sqref="K5556">
    <cfRule type="notContainsBlanks" dxfId="765" priority="739">
      <formula>LEN(TRIM(K5556))&gt;0</formula>
    </cfRule>
  </conditionalFormatting>
  <conditionalFormatting sqref="M5556">
    <cfRule type="containsText" dxfId="764" priority="738" operator="containsText" text="Complete">
      <formula>NOT(ISERROR(SEARCH("Complete",M5556)))</formula>
    </cfRule>
  </conditionalFormatting>
  <conditionalFormatting sqref="M5556">
    <cfRule type="containsText" dxfId="763" priority="737" operator="containsText" text="Complete">
      <formula>NOT(ISERROR(SEARCH("Complete",M5556)))</formula>
    </cfRule>
  </conditionalFormatting>
  <conditionalFormatting sqref="I5557">
    <cfRule type="cellIs" dxfId="762" priority="736" operator="greaterThan">
      <formula>2.35</formula>
    </cfRule>
  </conditionalFormatting>
  <conditionalFormatting sqref="I5557">
    <cfRule type="cellIs" dxfId="761" priority="735" operator="greaterThan">
      <formula>2.35</formula>
    </cfRule>
  </conditionalFormatting>
  <conditionalFormatting sqref="J5557">
    <cfRule type="notContainsBlanks" dxfId="760" priority="734">
      <formula>LEN(TRIM(J5557))&gt;0</formula>
    </cfRule>
  </conditionalFormatting>
  <conditionalFormatting sqref="J5557">
    <cfRule type="notContainsBlanks" dxfId="759" priority="733">
      <formula>LEN(TRIM(J5557))&gt;0</formula>
    </cfRule>
  </conditionalFormatting>
  <conditionalFormatting sqref="K5557">
    <cfRule type="notContainsBlanks" dxfId="758" priority="732">
      <formula>LEN(TRIM(K5557))&gt;0</formula>
    </cfRule>
  </conditionalFormatting>
  <conditionalFormatting sqref="K5557">
    <cfRule type="notContainsBlanks" dxfId="757" priority="731">
      <formula>LEN(TRIM(K5557))&gt;0</formula>
    </cfRule>
  </conditionalFormatting>
  <conditionalFormatting sqref="M5557">
    <cfRule type="containsText" dxfId="756" priority="730" operator="containsText" text="Complete">
      <formula>NOT(ISERROR(SEARCH("Complete",M5557)))</formula>
    </cfRule>
  </conditionalFormatting>
  <conditionalFormatting sqref="M5557">
    <cfRule type="containsText" dxfId="755" priority="729" operator="containsText" text="Complete">
      <formula>NOT(ISERROR(SEARCH("Complete",M5557)))</formula>
    </cfRule>
  </conditionalFormatting>
  <conditionalFormatting sqref="I5558">
    <cfRule type="cellIs" dxfId="754" priority="728" operator="greaterThan">
      <formula>2.35</formula>
    </cfRule>
  </conditionalFormatting>
  <conditionalFormatting sqref="I5558">
    <cfRule type="cellIs" dxfId="753" priority="727" operator="greaterThan">
      <formula>2.35</formula>
    </cfRule>
  </conditionalFormatting>
  <conditionalFormatting sqref="J5558">
    <cfRule type="notContainsBlanks" dxfId="752" priority="726">
      <formula>LEN(TRIM(J5558))&gt;0</formula>
    </cfRule>
  </conditionalFormatting>
  <conditionalFormatting sqref="J5558">
    <cfRule type="notContainsBlanks" dxfId="751" priority="725">
      <formula>LEN(TRIM(J5558))&gt;0</formula>
    </cfRule>
  </conditionalFormatting>
  <conditionalFormatting sqref="K5558">
    <cfRule type="notContainsBlanks" dxfId="750" priority="724">
      <formula>LEN(TRIM(K5558))&gt;0</formula>
    </cfRule>
  </conditionalFormatting>
  <conditionalFormatting sqref="K5558">
    <cfRule type="notContainsBlanks" dxfId="749" priority="723">
      <formula>LEN(TRIM(K5558))&gt;0</formula>
    </cfRule>
  </conditionalFormatting>
  <conditionalFormatting sqref="M5558">
    <cfRule type="containsText" dxfId="748" priority="722" operator="containsText" text="Complete">
      <formula>NOT(ISERROR(SEARCH("Complete",M5558)))</formula>
    </cfRule>
  </conditionalFormatting>
  <conditionalFormatting sqref="M5558">
    <cfRule type="containsText" dxfId="747" priority="721" operator="containsText" text="Complete">
      <formula>NOT(ISERROR(SEARCH("Complete",M5558)))</formula>
    </cfRule>
  </conditionalFormatting>
  <conditionalFormatting sqref="I5559">
    <cfRule type="cellIs" dxfId="746" priority="720" operator="greaterThan">
      <formula>2.35</formula>
    </cfRule>
  </conditionalFormatting>
  <conditionalFormatting sqref="I5559">
    <cfRule type="cellIs" dxfId="745" priority="719" operator="greaterThan">
      <formula>2.35</formula>
    </cfRule>
  </conditionalFormatting>
  <conditionalFormatting sqref="J5559">
    <cfRule type="notContainsBlanks" dxfId="744" priority="718">
      <formula>LEN(TRIM(J5559))&gt;0</formula>
    </cfRule>
  </conditionalFormatting>
  <conditionalFormatting sqref="J5559">
    <cfRule type="notContainsBlanks" dxfId="743" priority="717">
      <formula>LEN(TRIM(J5559))&gt;0</formula>
    </cfRule>
  </conditionalFormatting>
  <conditionalFormatting sqref="K5559">
    <cfRule type="notContainsBlanks" dxfId="742" priority="716">
      <formula>LEN(TRIM(K5559))&gt;0</formula>
    </cfRule>
  </conditionalFormatting>
  <conditionalFormatting sqref="K5559">
    <cfRule type="notContainsBlanks" dxfId="741" priority="715">
      <formula>LEN(TRIM(K5559))&gt;0</formula>
    </cfRule>
  </conditionalFormatting>
  <conditionalFormatting sqref="M5559">
    <cfRule type="containsText" dxfId="740" priority="714" operator="containsText" text="Complete">
      <formula>NOT(ISERROR(SEARCH("Complete",M5559)))</formula>
    </cfRule>
  </conditionalFormatting>
  <conditionalFormatting sqref="M5559">
    <cfRule type="containsText" dxfId="739" priority="713" operator="containsText" text="Complete">
      <formula>NOT(ISERROR(SEARCH("Complete",M5559)))</formula>
    </cfRule>
  </conditionalFormatting>
  <conditionalFormatting sqref="I5560">
    <cfRule type="cellIs" dxfId="738" priority="712" operator="greaterThan">
      <formula>2.35</formula>
    </cfRule>
  </conditionalFormatting>
  <conditionalFormatting sqref="I5560">
    <cfRule type="cellIs" dxfId="737" priority="711" operator="greaterThan">
      <formula>2.35</formula>
    </cfRule>
  </conditionalFormatting>
  <conditionalFormatting sqref="J5560">
    <cfRule type="notContainsBlanks" dxfId="736" priority="710">
      <formula>LEN(TRIM(J5560))&gt;0</formula>
    </cfRule>
  </conditionalFormatting>
  <conditionalFormatting sqref="J5560">
    <cfRule type="notContainsBlanks" dxfId="735" priority="709">
      <formula>LEN(TRIM(J5560))&gt;0</formula>
    </cfRule>
  </conditionalFormatting>
  <conditionalFormatting sqref="K5560">
    <cfRule type="notContainsBlanks" dxfId="734" priority="708">
      <formula>LEN(TRIM(K5560))&gt;0</formula>
    </cfRule>
  </conditionalFormatting>
  <conditionalFormatting sqref="K5560">
    <cfRule type="notContainsBlanks" dxfId="733" priority="707">
      <formula>LEN(TRIM(K5560))&gt;0</formula>
    </cfRule>
  </conditionalFormatting>
  <conditionalFormatting sqref="M5560">
    <cfRule type="containsText" dxfId="732" priority="706" operator="containsText" text="Complete">
      <formula>NOT(ISERROR(SEARCH("Complete",M5560)))</formula>
    </cfRule>
  </conditionalFormatting>
  <conditionalFormatting sqref="M5560">
    <cfRule type="containsText" dxfId="731" priority="705" operator="containsText" text="Complete">
      <formula>NOT(ISERROR(SEARCH("Complete",M5560)))</formula>
    </cfRule>
  </conditionalFormatting>
  <conditionalFormatting sqref="I5561">
    <cfRule type="cellIs" dxfId="730" priority="704" operator="greaterThan">
      <formula>2.35</formula>
    </cfRule>
  </conditionalFormatting>
  <conditionalFormatting sqref="I5561">
    <cfRule type="cellIs" dxfId="729" priority="703" operator="greaterThan">
      <formula>2.35</formula>
    </cfRule>
  </conditionalFormatting>
  <conditionalFormatting sqref="J5561">
    <cfRule type="notContainsBlanks" dxfId="728" priority="702">
      <formula>LEN(TRIM(J5561))&gt;0</formula>
    </cfRule>
  </conditionalFormatting>
  <conditionalFormatting sqref="J5561">
    <cfRule type="notContainsBlanks" dxfId="727" priority="701">
      <formula>LEN(TRIM(J5561))&gt;0</formula>
    </cfRule>
  </conditionalFormatting>
  <conditionalFormatting sqref="K5561">
    <cfRule type="notContainsBlanks" dxfId="726" priority="700">
      <formula>LEN(TRIM(K5561))&gt;0</formula>
    </cfRule>
  </conditionalFormatting>
  <conditionalFormatting sqref="K5561">
    <cfRule type="notContainsBlanks" dxfId="725" priority="699">
      <formula>LEN(TRIM(K5561))&gt;0</formula>
    </cfRule>
  </conditionalFormatting>
  <conditionalFormatting sqref="M5561">
    <cfRule type="containsText" dxfId="724" priority="698" operator="containsText" text="Complete">
      <formula>NOT(ISERROR(SEARCH("Complete",M5561)))</formula>
    </cfRule>
  </conditionalFormatting>
  <conditionalFormatting sqref="M5561">
    <cfRule type="containsText" dxfId="723" priority="697" operator="containsText" text="Complete">
      <formula>NOT(ISERROR(SEARCH("Complete",M5561)))</formula>
    </cfRule>
  </conditionalFormatting>
  <conditionalFormatting sqref="I5562">
    <cfRule type="cellIs" dxfId="722" priority="696" operator="greaterThan">
      <formula>2.35</formula>
    </cfRule>
  </conditionalFormatting>
  <conditionalFormatting sqref="I5562">
    <cfRule type="cellIs" dxfId="721" priority="695" operator="greaterThan">
      <formula>2.35</formula>
    </cfRule>
  </conditionalFormatting>
  <conditionalFormatting sqref="J5562">
    <cfRule type="notContainsBlanks" dxfId="720" priority="694">
      <formula>LEN(TRIM(J5562))&gt;0</formula>
    </cfRule>
  </conditionalFormatting>
  <conditionalFormatting sqref="J5562">
    <cfRule type="notContainsBlanks" dxfId="719" priority="693">
      <formula>LEN(TRIM(J5562))&gt;0</formula>
    </cfRule>
  </conditionalFormatting>
  <conditionalFormatting sqref="K5562">
    <cfRule type="notContainsBlanks" dxfId="718" priority="692">
      <formula>LEN(TRIM(K5562))&gt;0</formula>
    </cfRule>
  </conditionalFormatting>
  <conditionalFormatting sqref="K5562">
    <cfRule type="notContainsBlanks" dxfId="717" priority="691">
      <formula>LEN(TRIM(K5562))&gt;0</formula>
    </cfRule>
  </conditionalFormatting>
  <conditionalFormatting sqref="M5562">
    <cfRule type="containsText" dxfId="716" priority="690" operator="containsText" text="Complete">
      <formula>NOT(ISERROR(SEARCH("Complete",M5562)))</formula>
    </cfRule>
  </conditionalFormatting>
  <conditionalFormatting sqref="M5562">
    <cfRule type="containsText" dxfId="715" priority="689" operator="containsText" text="Complete">
      <formula>NOT(ISERROR(SEARCH("Complete",M5562)))</formula>
    </cfRule>
  </conditionalFormatting>
  <conditionalFormatting sqref="I5563">
    <cfRule type="cellIs" dxfId="714" priority="688" operator="greaterThan">
      <formula>2.35</formula>
    </cfRule>
  </conditionalFormatting>
  <conditionalFormatting sqref="I5563">
    <cfRule type="cellIs" dxfId="713" priority="687" operator="greaterThan">
      <formula>2.35</formula>
    </cfRule>
  </conditionalFormatting>
  <conditionalFormatting sqref="J5563">
    <cfRule type="notContainsBlanks" dxfId="712" priority="686">
      <formula>LEN(TRIM(J5563))&gt;0</formula>
    </cfRule>
  </conditionalFormatting>
  <conditionalFormatting sqref="J5563">
    <cfRule type="notContainsBlanks" dxfId="711" priority="685">
      <formula>LEN(TRIM(J5563))&gt;0</formula>
    </cfRule>
  </conditionalFormatting>
  <conditionalFormatting sqref="K5563">
    <cfRule type="notContainsBlanks" dxfId="710" priority="684">
      <formula>LEN(TRIM(K5563))&gt;0</formula>
    </cfRule>
  </conditionalFormatting>
  <conditionalFormatting sqref="K5563">
    <cfRule type="notContainsBlanks" dxfId="709" priority="683">
      <formula>LEN(TRIM(K5563))&gt;0</formula>
    </cfRule>
  </conditionalFormatting>
  <conditionalFormatting sqref="M5563">
    <cfRule type="containsText" dxfId="708" priority="682" operator="containsText" text="Complete">
      <formula>NOT(ISERROR(SEARCH("Complete",M5563)))</formula>
    </cfRule>
  </conditionalFormatting>
  <conditionalFormatting sqref="M5563">
    <cfRule type="containsText" dxfId="707" priority="681" operator="containsText" text="Complete">
      <formula>NOT(ISERROR(SEARCH("Complete",M5563)))</formula>
    </cfRule>
  </conditionalFormatting>
  <conditionalFormatting sqref="I5564">
    <cfRule type="cellIs" dxfId="706" priority="680" operator="greaterThan">
      <formula>2.35</formula>
    </cfRule>
  </conditionalFormatting>
  <conditionalFormatting sqref="I5564">
    <cfRule type="cellIs" dxfId="705" priority="679" operator="greaterThan">
      <formula>2.35</formula>
    </cfRule>
  </conditionalFormatting>
  <conditionalFormatting sqref="J5564">
    <cfRule type="notContainsBlanks" dxfId="704" priority="678">
      <formula>LEN(TRIM(J5564))&gt;0</formula>
    </cfRule>
  </conditionalFormatting>
  <conditionalFormatting sqref="J5564">
    <cfRule type="notContainsBlanks" dxfId="703" priority="677">
      <formula>LEN(TRIM(J5564))&gt;0</formula>
    </cfRule>
  </conditionalFormatting>
  <conditionalFormatting sqref="K5564">
    <cfRule type="notContainsBlanks" dxfId="702" priority="676">
      <formula>LEN(TRIM(K5564))&gt;0</formula>
    </cfRule>
  </conditionalFormatting>
  <conditionalFormatting sqref="K5564">
    <cfRule type="notContainsBlanks" dxfId="701" priority="675">
      <formula>LEN(TRIM(K5564))&gt;0</formula>
    </cfRule>
  </conditionalFormatting>
  <conditionalFormatting sqref="M5564">
    <cfRule type="containsText" dxfId="700" priority="674" operator="containsText" text="Complete">
      <formula>NOT(ISERROR(SEARCH("Complete",M5564)))</formula>
    </cfRule>
  </conditionalFormatting>
  <conditionalFormatting sqref="M5564">
    <cfRule type="containsText" dxfId="699" priority="673" operator="containsText" text="Complete">
      <formula>NOT(ISERROR(SEARCH("Complete",M5564)))</formula>
    </cfRule>
  </conditionalFormatting>
  <conditionalFormatting sqref="I5565">
    <cfRule type="cellIs" dxfId="698" priority="672" operator="greaterThan">
      <formula>2.35</formula>
    </cfRule>
  </conditionalFormatting>
  <conditionalFormatting sqref="I5565">
    <cfRule type="cellIs" dxfId="697" priority="671" operator="greaterThan">
      <formula>2.35</formula>
    </cfRule>
  </conditionalFormatting>
  <conditionalFormatting sqref="J5565">
    <cfRule type="notContainsBlanks" dxfId="696" priority="670">
      <formula>LEN(TRIM(J5565))&gt;0</formula>
    </cfRule>
  </conditionalFormatting>
  <conditionalFormatting sqref="J5565">
    <cfRule type="notContainsBlanks" dxfId="695" priority="669">
      <formula>LEN(TRIM(J5565))&gt;0</formula>
    </cfRule>
  </conditionalFormatting>
  <conditionalFormatting sqref="K5565">
    <cfRule type="notContainsBlanks" dxfId="694" priority="668">
      <formula>LEN(TRIM(K5565))&gt;0</formula>
    </cfRule>
  </conditionalFormatting>
  <conditionalFormatting sqref="K5565">
    <cfRule type="notContainsBlanks" dxfId="693" priority="667">
      <formula>LEN(TRIM(K5565))&gt;0</formula>
    </cfRule>
  </conditionalFormatting>
  <conditionalFormatting sqref="M5565">
    <cfRule type="containsText" dxfId="692" priority="666" operator="containsText" text="Complete">
      <formula>NOT(ISERROR(SEARCH("Complete",M5565)))</formula>
    </cfRule>
  </conditionalFormatting>
  <conditionalFormatting sqref="M5565">
    <cfRule type="containsText" dxfId="691" priority="665" operator="containsText" text="Complete">
      <formula>NOT(ISERROR(SEARCH("Complete",M5565)))</formula>
    </cfRule>
  </conditionalFormatting>
  <conditionalFormatting sqref="I5566">
    <cfRule type="cellIs" dxfId="690" priority="664" operator="greaterThan">
      <formula>2.35</formula>
    </cfRule>
  </conditionalFormatting>
  <conditionalFormatting sqref="I5566">
    <cfRule type="cellIs" dxfId="689" priority="663" operator="greaterThan">
      <formula>2.35</formula>
    </cfRule>
  </conditionalFormatting>
  <conditionalFormatting sqref="J5566">
    <cfRule type="notContainsBlanks" dxfId="688" priority="662">
      <formula>LEN(TRIM(J5566))&gt;0</formula>
    </cfRule>
  </conditionalFormatting>
  <conditionalFormatting sqref="J5566">
    <cfRule type="notContainsBlanks" dxfId="687" priority="661">
      <formula>LEN(TRIM(J5566))&gt;0</formula>
    </cfRule>
  </conditionalFormatting>
  <conditionalFormatting sqref="K5566">
    <cfRule type="notContainsBlanks" dxfId="686" priority="660">
      <formula>LEN(TRIM(K5566))&gt;0</formula>
    </cfRule>
  </conditionalFormatting>
  <conditionalFormatting sqref="K5566">
    <cfRule type="notContainsBlanks" dxfId="685" priority="659">
      <formula>LEN(TRIM(K5566))&gt;0</formula>
    </cfRule>
  </conditionalFormatting>
  <conditionalFormatting sqref="M5566">
    <cfRule type="containsText" dxfId="684" priority="658" operator="containsText" text="Complete">
      <formula>NOT(ISERROR(SEARCH("Complete",M5566)))</formula>
    </cfRule>
  </conditionalFormatting>
  <conditionalFormatting sqref="M5566">
    <cfRule type="containsText" dxfId="683" priority="657" operator="containsText" text="Complete">
      <formula>NOT(ISERROR(SEARCH("Complete",M5566)))</formula>
    </cfRule>
  </conditionalFormatting>
  <conditionalFormatting sqref="I5567">
    <cfRule type="cellIs" dxfId="682" priority="656" operator="greaterThan">
      <formula>2.35</formula>
    </cfRule>
  </conditionalFormatting>
  <conditionalFormatting sqref="I5567">
    <cfRule type="cellIs" dxfId="681" priority="655" operator="greaterThan">
      <formula>2.35</formula>
    </cfRule>
  </conditionalFormatting>
  <conditionalFormatting sqref="J5567">
    <cfRule type="notContainsBlanks" dxfId="680" priority="654">
      <formula>LEN(TRIM(J5567))&gt;0</formula>
    </cfRule>
  </conditionalFormatting>
  <conditionalFormatting sqref="J5567">
    <cfRule type="notContainsBlanks" dxfId="679" priority="653">
      <formula>LEN(TRIM(J5567))&gt;0</formula>
    </cfRule>
  </conditionalFormatting>
  <conditionalFormatting sqref="K5567">
    <cfRule type="notContainsBlanks" dxfId="678" priority="652">
      <formula>LEN(TRIM(K5567))&gt;0</formula>
    </cfRule>
  </conditionalFormatting>
  <conditionalFormatting sqref="K5567">
    <cfRule type="notContainsBlanks" dxfId="677" priority="651">
      <formula>LEN(TRIM(K5567))&gt;0</formula>
    </cfRule>
  </conditionalFormatting>
  <conditionalFormatting sqref="M5567">
    <cfRule type="containsText" dxfId="676" priority="650" operator="containsText" text="Complete">
      <formula>NOT(ISERROR(SEARCH("Complete",M5567)))</formula>
    </cfRule>
  </conditionalFormatting>
  <conditionalFormatting sqref="M5567">
    <cfRule type="containsText" dxfId="675" priority="649" operator="containsText" text="Complete">
      <formula>NOT(ISERROR(SEARCH("Complete",M5567)))</formula>
    </cfRule>
  </conditionalFormatting>
  <conditionalFormatting sqref="I5568">
    <cfRule type="cellIs" dxfId="674" priority="648" operator="greaterThan">
      <formula>2.35</formula>
    </cfRule>
  </conditionalFormatting>
  <conditionalFormatting sqref="I5568">
    <cfRule type="cellIs" dxfId="673" priority="647" operator="greaterThan">
      <formula>2.35</formula>
    </cfRule>
  </conditionalFormatting>
  <conditionalFormatting sqref="J5568">
    <cfRule type="notContainsBlanks" dxfId="672" priority="646">
      <formula>LEN(TRIM(J5568))&gt;0</formula>
    </cfRule>
  </conditionalFormatting>
  <conditionalFormatting sqref="J5568">
    <cfRule type="notContainsBlanks" dxfId="671" priority="645">
      <formula>LEN(TRIM(J5568))&gt;0</formula>
    </cfRule>
  </conditionalFormatting>
  <conditionalFormatting sqref="K5568">
    <cfRule type="notContainsBlanks" dxfId="670" priority="644">
      <formula>LEN(TRIM(K5568))&gt;0</formula>
    </cfRule>
  </conditionalFormatting>
  <conditionalFormatting sqref="K5568">
    <cfRule type="notContainsBlanks" dxfId="669" priority="643">
      <formula>LEN(TRIM(K5568))&gt;0</formula>
    </cfRule>
  </conditionalFormatting>
  <conditionalFormatting sqref="M5568">
    <cfRule type="containsText" dxfId="668" priority="642" operator="containsText" text="Complete">
      <formula>NOT(ISERROR(SEARCH("Complete",M5568)))</formula>
    </cfRule>
  </conditionalFormatting>
  <conditionalFormatting sqref="M5568">
    <cfRule type="containsText" dxfId="667" priority="641" operator="containsText" text="Complete">
      <formula>NOT(ISERROR(SEARCH("Complete",M5568)))</formula>
    </cfRule>
  </conditionalFormatting>
  <conditionalFormatting sqref="I5569">
    <cfRule type="cellIs" dxfId="666" priority="640" operator="greaterThan">
      <formula>2.35</formula>
    </cfRule>
  </conditionalFormatting>
  <conditionalFormatting sqref="I5569">
    <cfRule type="cellIs" dxfId="665" priority="639" operator="greaterThan">
      <formula>2.35</formula>
    </cfRule>
  </conditionalFormatting>
  <conditionalFormatting sqref="J5569">
    <cfRule type="notContainsBlanks" dxfId="664" priority="638">
      <formula>LEN(TRIM(J5569))&gt;0</formula>
    </cfRule>
  </conditionalFormatting>
  <conditionalFormatting sqref="J5569">
    <cfRule type="notContainsBlanks" dxfId="663" priority="637">
      <formula>LEN(TRIM(J5569))&gt;0</formula>
    </cfRule>
  </conditionalFormatting>
  <conditionalFormatting sqref="K5569">
    <cfRule type="notContainsBlanks" dxfId="662" priority="636">
      <formula>LEN(TRIM(K5569))&gt;0</formula>
    </cfRule>
  </conditionalFormatting>
  <conditionalFormatting sqref="K5569">
    <cfRule type="notContainsBlanks" dxfId="661" priority="635">
      <formula>LEN(TRIM(K5569))&gt;0</formula>
    </cfRule>
  </conditionalFormatting>
  <conditionalFormatting sqref="M5569">
    <cfRule type="containsText" dxfId="660" priority="634" operator="containsText" text="Complete">
      <formula>NOT(ISERROR(SEARCH("Complete",M5569)))</formula>
    </cfRule>
  </conditionalFormatting>
  <conditionalFormatting sqref="M5569">
    <cfRule type="containsText" dxfId="659" priority="633" operator="containsText" text="Complete">
      <formula>NOT(ISERROR(SEARCH("Complete",M5569)))</formula>
    </cfRule>
  </conditionalFormatting>
  <conditionalFormatting sqref="I5570">
    <cfRule type="cellIs" dxfId="658" priority="632" operator="greaterThan">
      <formula>2.35</formula>
    </cfRule>
  </conditionalFormatting>
  <conditionalFormatting sqref="I5570">
    <cfRule type="cellIs" dxfId="657" priority="631" operator="greaterThan">
      <formula>2.35</formula>
    </cfRule>
  </conditionalFormatting>
  <conditionalFormatting sqref="J5570">
    <cfRule type="notContainsBlanks" dxfId="656" priority="630">
      <formula>LEN(TRIM(J5570))&gt;0</formula>
    </cfRule>
  </conditionalFormatting>
  <conditionalFormatting sqref="J5570">
    <cfRule type="notContainsBlanks" dxfId="655" priority="629">
      <formula>LEN(TRIM(J5570))&gt;0</formula>
    </cfRule>
  </conditionalFormatting>
  <conditionalFormatting sqref="K5570">
    <cfRule type="notContainsBlanks" dxfId="654" priority="628">
      <formula>LEN(TRIM(K5570))&gt;0</formula>
    </cfRule>
  </conditionalFormatting>
  <conditionalFormatting sqref="K5570">
    <cfRule type="notContainsBlanks" dxfId="653" priority="627">
      <formula>LEN(TRIM(K5570))&gt;0</formula>
    </cfRule>
  </conditionalFormatting>
  <conditionalFormatting sqref="M5570">
    <cfRule type="containsText" dxfId="652" priority="626" operator="containsText" text="Complete">
      <formula>NOT(ISERROR(SEARCH("Complete",M5570)))</formula>
    </cfRule>
  </conditionalFormatting>
  <conditionalFormatting sqref="M5570">
    <cfRule type="containsText" dxfId="651" priority="625" operator="containsText" text="Complete">
      <formula>NOT(ISERROR(SEARCH("Complete",M5570)))</formula>
    </cfRule>
  </conditionalFormatting>
  <conditionalFormatting sqref="I5571">
    <cfRule type="cellIs" dxfId="650" priority="624" operator="greaterThan">
      <formula>2.35</formula>
    </cfRule>
  </conditionalFormatting>
  <conditionalFormatting sqref="I5571">
    <cfRule type="cellIs" dxfId="649" priority="623" operator="greaterThan">
      <formula>2.35</formula>
    </cfRule>
  </conditionalFormatting>
  <conditionalFormatting sqref="J5571">
    <cfRule type="notContainsBlanks" dxfId="648" priority="622">
      <formula>LEN(TRIM(J5571))&gt;0</formula>
    </cfRule>
  </conditionalFormatting>
  <conditionalFormatting sqref="J5571">
    <cfRule type="notContainsBlanks" dxfId="647" priority="621">
      <formula>LEN(TRIM(J5571))&gt;0</formula>
    </cfRule>
  </conditionalFormatting>
  <conditionalFormatting sqref="K5571">
    <cfRule type="notContainsBlanks" dxfId="646" priority="620">
      <formula>LEN(TRIM(K5571))&gt;0</formula>
    </cfRule>
  </conditionalFormatting>
  <conditionalFormatting sqref="K5571">
    <cfRule type="notContainsBlanks" dxfId="645" priority="619">
      <formula>LEN(TRIM(K5571))&gt;0</formula>
    </cfRule>
  </conditionalFormatting>
  <conditionalFormatting sqref="M5571">
    <cfRule type="containsText" dxfId="644" priority="618" operator="containsText" text="Complete">
      <formula>NOT(ISERROR(SEARCH("Complete",M5571)))</formula>
    </cfRule>
  </conditionalFormatting>
  <conditionalFormatting sqref="M5571">
    <cfRule type="containsText" dxfId="643" priority="617" operator="containsText" text="Complete">
      <formula>NOT(ISERROR(SEARCH("Complete",M5571)))</formula>
    </cfRule>
  </conditionalFormatting>
  <conditionalFormatting sqref="I5572">
    <cfRule type="cellIs" dxfId="642" priority="616" operator="greaterThan">
      <formula>2.35</formula>
    </cfRule>
  </conditionalFormatting>
  <conditionalFormatting sqref="I5572">
    <cfRule type="cellIs" dxfId="641" priority="615" operator="greaterThan">
      <formula>2.35</formula>
    </cfRule>
  </conditionalFormatting>
  <conditionalFormatting sqref="J5572">
    <cfRule type="notContainsBlanks" dxfId="640" priority="614">
      <formula>LEN(TRIM(J5572))&gt;0</formula>
    </cfRule>
  </conditionalFormatting>
  <conditionalFormatting sqref="J5572">
    <cfRule type="notContainsBlanks" dxfId="639" priority="613">
      <formula>LEN(TRIM(J5572))&gt;0</formula>
    </cfRule>
  </conditionalFormatting>
  <conditionalFormatting sqref="K5572">
    <cfRule type="notContainsBlanks" dxfId="638" priority="612">
      <formula>LEN(TRIM(K5572))&gt;0</formula>
    </cfRule>
  </conditionalFormatting>
  <conditionalFormatting sqref="K5572">
    <cfRule type="notContainsBlanks" dxfId="637" priority="611">
      <formula>LEN(TRIM(K5572))&gt;0</formula>
    </cfRule>
  </conditionalFormatting>
  <conditionalFormatting sqref="M5572">
    <cfRule type="containsText" dxfId="636" priority="610" operator="containsText" text="Complete">
      <formula>NOT(ISERROR(SEARCH("Complete",M5572)))</formula>
    </cfRule>
  </conditionalFormatting>
  <conditionalFormatting sqref="M5572">
    <cfRule type="containsText" dxfId="635" priority="609" operator="containsText" text="Complete">
      <formula>NOT(ISERROR(SEARCH("Complete",M5572)))</formula>
    </cfRule>
  </conditionalFormatting>
  <conditionalFormatting sqref="I5573">
    <cfRule type="cellIs" dxfId="634" priority="608" operator="greaterThan">
      <formula>2.35</formula>
    </cfRule>
  </conditionalFormatting>
  <conditionalFormatting sqref="I5573">
    <cfRule type="cellIs" dxfId="633" priority="607" operator="greaterThan">
      <formula>2.35</formula>
    </cfRule>
  </conditionalFormatting>
  <conditionalFormatting sqref="J5573">
    <cfRule type="notContainsBlanks" dxfId="632" priority="606">
      <formula>LEN(TRIM(J5573))&gt;0</formula>
    </cfRule>
  </conditionalFormatting>
  <conditionalFormatting sqref="J5573">
    <cfRule type="notContainsBlanks" dxfId="631" priority="605">
      <formula>LEN(TRIM(J5573))&gt;0</formula>
    </cfRule>
  </conditionalFormatting>
  <conditionalFormatting sqref="K5573">
    <cfRule type="notContainsBlanks" dxfId="630" priority="604">
      <formula>LEN(TRIM(K5573))&gt;0</formula>
    </cfRule>
  </conditionalFormatting>
  <conditionalFormatting sqref="K5573">
    <cfRule type="notContainsBlanks" dxfId="629" priority="603">
      <formula>LEN(TRIM(K5573))&gt;0</formula>
    </cfRule>
  </conditionalFormatting>
  <conditionalFormatting sqref="M5573">
    <cfRule type="containsText" dxfId="628" priority="602" operator="containsText" text="Complete">
      <formula>NOT(ISERROR(SEARCH("Complete",M5573)))</formula>
    </cfRule>
  </conditionalFormatting>
  <conditionalFormatting sqref="M5573">
    <cfRule type="containsText" dxfId="627" priority="601" operator="containsText" text="Complete">
      <formula>NOT(ISERROR(SEARCH("Complete",M5573)))</formula>
    </cfRule>
  </conditionalFormatting>
  <conditionalFormatting sqref="I5574">
    <cfRule type="cellIs" dxfId="626" priority="600" operator="greaterThan">
      <formula>2.35</formula>
    </cfRule>
  </conditionalFormatting>
  <conditionalFormatting sqref="I5574">
    <cfRule type="cellIs" dxfId="625" priority="599" operator="greaterThan">
      <formula>2.35</formula>
    </cfRule>
  </conditionalFormatting>
  <conditionalFormatting sqref="J5574">
    <cfRule type="notContainsBlanks" dxfId="624" priority="598">
      <formula>LEN(TRIM(J5574))&gt;0</formula>
    </cfRule>
  </conditionalFormatting>
  <conditionalFormatting sqref="J5574">
    <cfRule type="notContainsBlanks" dxfId="623" priority="597">
      <formula>LEN(TRIM(J5574))&gt;0</formula>
    </cfRule>
  </conditionalFormatting>
  <conditionalFormatting sqref="K5574">
    <cfRule type="notContainsBlanks" dxfId="622" priority="596">
      <formula>LEN(TRIM(K5574))&gt;0</formula>
    </cfRule>
  </conditionalFormatting>
  <conditionalFormatting sqref="K5574">
    <cfRule type="notContainsBlanks" dxfId="621" priority="595">
      <formula>LEN(TRIM(K5574))&gt;0</formula>
    </cfRule>
  </conditionalFormatting>
  <conditionalFormatting sqref="M5574">
    <cfRule type="containsText" dxfId="620" priority="594" operator="containsText" text="Complete">
      <formula>NOT(ISERROR(SEARCH("Complete",M5574)))</formula>
    </cfRule>
  </conditionalFormatting>
  <conditionalFormatting sqref="M5574">
    <cfRule type="containsText" dxfId="619" priority="593" operator="containsText" text="Complete">
      <formula>NOT(ISERROR(SEARCH("Complete",M5574)))</formula>
    </cfRule>
  </conditionalFormatting>
  <conditionalFormatting sqref="I5575">
    <cfRule type="cellIs" dxfId="618" priority="592" operator="greaterThan">
      <formula>2.35</formula>
    </cfRule>
  </conditionalFormatting>
  <conditionalFormatting sqref="I5575">
    <cfRule type="cellIs" dxfId="617" priority="591" operator="greaterThan">
      <formula>2.35</formula>
    </cfRule>
  </conditionalFormatting>
  <conditionalFormatting sqref="J5575">
    <cfRule type="notContainsBlanks" dxfId="616" priority="590">
      <formula>LEN(TRIM(J5575))&gt;0</formula>
    </cfRule>
  </conditionalFormatting>
  <conditionalFormatting sqref="J5575">
    <cfRule type="notContainsBlanks" dxfId="615" priority="589">
      <formula>LEN(TRIM(J5575))&gt;0</formula>
    </cfRule>
  </conditionalFormatting>
  <conditionalFormatting sqref="K5575">
    <cfRule type="notContainsBlanks" dxfId="614" priority="588">
      <formula>LEN(TRIM(K5575))&gt;0</formula>
    </cfRule>
  </conditionalFormatting>
  <conditionalFormatting sqref="K5575">
    <cfRule type="notContainsBlanks" dxfId="613" priority="587">
      <formula>LEN(TRIM(K5575))&gt;0</formula>
    </cfRule>
  </conditionalFormatting>
  <conditionalFormatting sqref="M5575">
    <cfRule type="containsText" dxfId="612" priority="586" operator="containsText" text="Complete">
      <formula>NOT(ISERROR(SEARCH("Complete",M5575)))</formula>
    </cfRule>
  </conditionalFormatting>
  <conditionalFormatting sqref="M5575">
    <cfRule type="containsText" dxfId="611" priority="585" operator="containsText" text="Complete">
      <formula>NOT(ISERROR(SEARCH("Complete",M5575)))</formula>
    </cfRule>
  </conditionalFormatting>
  <conditionalFormatting sqref="I5576">
    <cfRule type="cellIs" dxfId="610" priority="584" operator="greaterThan">
      <formula>2.35</formula>
    </cfRule>
  </conditionalFormatting>
  <conditionalFormatting sqref="I5576">
    <cfRule type="cellIs" dxfId="609" priority="583" operator="greaterThan">
      <formula>2.35</formula>
    </cfRule>
  </conditionalFormatting>
  <conditionalFormatting sqref="J5576">
    <cfRule type="notContainsBlanks" dxfId="608" priority="582">
      <formula>LEN(TRIM(J5576))&gt;0</formula>
    </cfRule>
  </conditionalFormatting>
  <conditionalFormatting sqref="J5576">
    <cfRule type="notContainsBlanks" dxfId="607" priority="581">
      <formula>LEN(TRIM(J5576))&gt;0</formula>
    </cfRule>
  </conditionalFormatting>
  <conditionalFormatting sqref="K5576">
    <cfRule type="notContainsBlanks" dxfId="606" priority="580">
      <formula>LEN(TRIM(K5576))&gt;0</formula>
    </cfRule>
  </conditionalFormatting>
  <conditionalFormatting sqref="K5576">
    <cfRule type="notContainsBlanks" dxfId="605" priority="579">
      <formula>LEN(TRIM(K5576))&gt;0</formula>
    </cfRule>
  </conditionalFormatting>
  <conditionalFormatting sqref="M5576">
    <cfRule type="containsText" dxfId="604" priority="578" operator="containsText" text="Complete">
      <formula>NOT(ISERROR(SEARCH("Complete",M5576)))</formula>
    </cfRule>
  </conditionalFormatting>
  <conditionalFormatting sqref="M5576">
    <cfRule type="containsText" dxfId="603" priority="577" operator="containsText" text="Complete">
      <formula>NOT(ISERROR(SEARCH("Complete",M5576)))</formula>
    </cfRule>
  </conditionalFormatting>
  <conditionalFormatting sqref="I5577">
    <cfRule type="cellIs" dxfId="602" priority="576" operator="greaterThan">
      <formula>2.35</formula>
    </cfRule>
  </conditionalFormatting>
  <conditionalFormatting sqref="I5577">
    <cfRule type="cellIs" dxfId="601" priority="575" operator="greaterThan">
      <formula>2.35</formula>
    </cfRule>
  </conditionalFormatting>
  <conditionalFormatting sqref="J5577">
    <cfRule type="notContainsBlanks" dxfId="600" priority="574">
      <formula>LEN(TRIM(J5577))&gt;0</formula>
    </cfRule>
  </conditionalFormatting>
  <conditionalFormatting sqref="J5577">
    <cfRule type="notContainsBlanks" dxfId="599" priority="573">
      <formula>LEN(TRIM(J5577))&gt;0</formula>
    </cfRule>
  </conditionalFormatting>
  <conditionalFormatting sqref="K5577">
    <cfRule type="notContainsBlanks" dxfId="598" priority="572">
      <formula>LEN(TRIM(K5577))&gt;0</formula>
    </cfRule>
  </conditionalFormatting>
  <conditionalFormatting sqref="K5577">
    <cfRule type="notContainsBlanks" dxfId="597" priority="571">
      <formula>LEN(TRIM(K5577))&gt;0</formula>
    </cfRule>
  </conditionalFormatting>
  <conditionalFormatting sqref="M5577">
    <cfRule type="containsText" dxfId="596" priority="570" operator="containsText" text="Complete">
      <formula>NOT(ISERROR(SEARCH("Complete",M5577)))</formula>
    </cfRule>
  </conditionalFormatting>
  <conditionalFormatting sqref="M5577">
    <cfRule type="containsText" dxfId="595" priority="569" operator="containsText" text="Complete">
      <formula>NOT(ISERROR(SEARCH("Complete",M5577)))</formula>
    </cfRule>
  </conditionalFormatting>
  <conditionalFormatting sqref="I5578">
    <cfRule type="cellIs" dxfId="594" priority="568" operator="greaterThan">
      <formula>2.35</formula>
    </cfRule>
  </conditionalFormatting>
  <conditionalFormatting sqref="I5578">
    <cfRule type="cellIs" dxfId="593" priority="567" operator="greaterThan">
      <formula>2.35</formula>
    </cfRule>
  </conditionalFormatting>
  <conditionalFormatting sqref="J5578">
    <cfRule type="notContainsBlanks" dxfId="592" priority="566">
      <formula>LEN(TRIM(J5578))&gt;0</formula>
    </cfRule>
  </conditionalFormatting>
  <conditionalFormatting sqref="J5578">
    <cfRule type="notContainsBlanks" dxfId="591" priority="565">
      <formula>LEN(TRIM(J5578))&gt;0</formula>
    </cfRule>
  </conditionalFormatting>
  <conditionalFormatting sqref="K5578">
    <cfRule type="notContainsBlanks" dxfId="590" priority="564">
      <formula>LEN(TRIM(K5578))&gt;0</formula>
    </cfRule>
  </conditionalFormatting>
  <conditionalFormatting sqref="K5578">
    <cfRule type="notContainsBlanks" dxfId="589" priority="563">
      <formula>LEN(TRIM(K5578))&gt;0</formula>
    </cfRule>
  </conditionalFormatting>
  <conditionalFormatting sqref="M5578">
    <cfRule type="containsText" dxfId="588" priority="562" operator="containsText" text="Complete">
      <formula>NOT(ISERROR(SEARCH("Complete",M5578)))</formula>
    </cfRule>
  </conditionalFormatting>
  <conditionalFormatting sqref="M5578">
    <cfRule type="containsText" dxfId="587" priority="561" operator="containsText" text="Complete">
      <formula>NOT(ISERROR(SEARCH("Complete",M5578)))</formula>
    </cfRule>
  </conditionalFormatting>
  <conditionalFormatting sqref="I5579">
    <cfRule type="cellIs" dxfId="586" priority="560" operator="greaterThan">
      <formula>2.35</formula>
    </cfRule>
  </conditionalFormatting>
  <conditionalFormatting sqref="I5579">
    <cfRule type="cellIs" dxfId="585" priority="559" operator="greaterThan">
      <formula>2.35</formula>
    </cfRule>
  </conditionalFormatting>
  <conditionalFormatting sqref="J5579">
    <cfRule type="notContainsBlanks" dxfId="584" priority="558">
      <formula>LEN(TRIM(J5579))&gt;0</formula>
    </cfRule>
  </conditionalFormatting>
  <conditionalFormatting sqref="J5579">
    <cfRule type="notContainsBlanks" dxfId="583" priority="557">
      <formula>LEN(TRIM(J5579))&gt;0</formula>
    </cfRule>
  </conditionalFormatting>
  <conditionalFormatting sqref="K5579">
    <cfRule type="notContainsBlanks" dxfId="582" priority="556">
      <formula>LEN(TRIM(K5579))&gt;0</formula>
    </cfRule>
  </conditionalFormatting>
  <conditionalFormatting sqref="K5579">
    <cfRule type="notContainsBlanks" dxfId="581" priority="555">
      <formula>LEN(TRIM(K5579))&gt;0</formula>
    </cfRule>
  </conditionalFormatting>
  <conditionalFormatting sqref="M5579">
    <cfRule type="containsText" dxfId="580" priority="554" operator="containsText" text="Complete">
      <formula>NOT(ISERROR(SEARCH("Complete",M5579)))</formula>
    </cfRule>
  </conditionalFormatting>
  <conditionalFormatting sqref="M5579">
    <cfRule type="containsText" dxfId="579" priority="553" operator="containsText" text="Complete">
      <formula>NOT(ISERROR(SEARCH("Complete",M5579)))</formula>
    </cfRule>
  </conditionalFormatting>
  <conditionalFormatting sqref="I5580">
    <cfRule type="cellIs" dxfId="578" priority="552" operator="greaterThan">
      <formula>2.35</formula>
    </cfRule>
  </conditionalFormatting>
  <conditionalFormatting sqref="I5580">
    <cfRule type="cellIs" dxfId="577" priority="551" operator="greaterThan">
      <formula>2.35</formula>
    </cfRule>
  </conditionalFormatting>
  <conditionalFormatting sqref="J5580">
    <cfRule type="notContainsBlanks" dxfId="576" priority="550">
      <formula>LEN(TRIM(J5580))&gt;0</formula>
    </cfRule>
  </conditionalFormatting>
  <conditionalFormatting sqref="J5580">
    <cfRule type="notContainsBlanks" dxfId="575" priority="549">
      <formula>LEN(TRIM(J5580))&gt;0</formula>
    </cfRule>
  </conditionalFormatting>
  <conditionalFormatting sqref="K5580">
    <cfRule type="notContainsBlanks" dxfId="574" priority="548">
      <formula>LEN(TRIM(K5580))&gt;0</formula>
    </cfRule>
  </conditionalFormatting>
  <conditionalFormatting sqref="K5580">
    <cfRule type="notContainsBlanks" dxfId="573" priority="547">
      <formula>LEN(TRIM(K5580))&gt;0</formula>
    </cfRule>
  </conditionalFormatting>
  <conditionalFormatting sqref="M5580">
    <cfRule type="containsText" dxfId="572" priority="546" operator="containsText" text="Complete">
      <formula>NOT(ISERROR(SEARCH("Complete",M5580)))</formula>
    </cfRule>
  </conditionalFormatting>
  <conditionalFormatting sqref="M5580">
    <cfRule type="containsText" dxfId="571" priority="545" operator="containsText" text="Complete">
      <formula>NOT(ISERROR(SEARCH("Complete",M5580)))</formula>
    </cfRule>
  </conditionalFormatting>
  <conditionalFormatting sqref="I5581">
    <cfRule type="cellIs" dxfId="570" priority="544" operator="greaterThan">
      <formula>2.35</formula>
    </cfRule>
  </conditionalFormatting>
  <conditionalFormatting sqref="I5581">
    <cfRule type="cellIs" dxfId="569" priority="543" operator="greaterThan">
      <formula>2.35</formula>
    </cfRule>
  </conditionalFormatting>
  <conditionalFormatting sqref="J5581">
    <cfRule type="notContainsBlanks" dxfId="568" priority="542">
      <formula>LEN(TRIM(J5581))&gt;0</formula>
    </cfRule>
  </conditionalFormatting>
  <conditionalFormatting sqref="J5581">
    <cfRule type="notContainsBlanks" dxfId="567" priority="541">
      <formula>LEN(TRIM(J5581))&gt;0</formula>
    </cfRule>
  </conditionalFormatting>
  <conditionalFormatting sqref="K5581">
    <cfRule type="notContainsBlanks" dxfId="566" priority="540">
      <formula>LEN(TRIM(K5581))&gt;0</formula>
    </cfRule>
  </conditionalFormatting>
  <conditionalFormatting sqref="K5581">
    <cfRule type="notContainsBlanks" dxfId="565" priority="539">
      <formula>LEN(TRIM(K5581))&gt;0</formula>
    </cfRule>
  </conditionalFormatting>
  <conditionalFormatting sqref="M5581">
    <cfRule type="containsText" dxfId="564" priority="538" operator="containsText" text="Complete">
      <formula>NOT(ISERROR(SEARCH("Complete",M5581)))</formula>
    </cfRule>
  </conditionalFormatting>
  <conditionalFormatting sqref="M5581">
    <cfRule type="containsText" dxfId="563" priority="537" operator="containsText" text="Complete">
      <formula>NOT(ISERROR(SEARCH("Complete",M5581)))</formula>
    </cfRule>
  </conditionalFormatting>
  <conditionalFormatting sqref="I5582">
    <cfRule type="cellIs" dxfId="562" priority="536" operator="greaterThan">
      <formula>2.35</formula>
    </cfRule>
  </conditionalFormatting>
  <conditionalFormatting sqref="I5582">
    <cfRule type="cellIs" dxfId="561" priority="535" operator="greaterThan">
      <formula>2.35</formula>
    </cfRule>
  </conditionalFormatting>
  <conditionalFormatting sqref="J5582">
    <cfRule type="notContainsBlanks" dxfId="560" priority="534">
      <formula>LEN(TRIM(J5582))&gt;0</formula>
    </cfRule>
  </conditionalFormatting>
  <conditionalFormatting sqref="J5582">
    <cfRule type="notContainsBlanks" dxfId="559" priority="533">
      <formula>LEN(TRIM(J5582))&gt;0</formula>
    </cfRule>
  </conditionalFormatting>
  <conditionalFormatting sqref="K5582">
    <cfRule type="notContainsBlanks" dxfId="558" priority="532">
      <formula>LEN(TRIM(K5582))&gt;0</formula>
    </cfRule>
  </conditionalFormatting>
  <conditionalFormatting sqref="K5582">
    <cfRule type="notContainsBlanks" dxfId="557" priority="531">
      <formula>LEN(TRIM(K5582))&gt;0</formula>
    </cfRule>
  </conditionalFormatting>
  <conditionalFormatting sqref="M5582">
    <cfRule type="containsText" dxfId="556" priority="530" operator="containsText" text="Complete">
      <formula>NOT(ISERROR(SEARCH("Complete",M5582)))</formula>
    </cfRule>
  </conditionalFormatting>
  <conditionalFormatting sqref="M5582">
    <cfRule type="containsText" dxfId="555" priority="529" operator="containsText" text="Complete">
      <formula>NOT(ISERROR(SEARCH("Complete",M5582)))</formula>
    </cfRule>
  </conditionalFormatting>
  <conditionalFormatting sqref="I5583">
    <cfRule type="cellIs" dxfId="554" priority="528" operator="greaterThan">
      <formula>2.35</formula>
    </cfRule>
  </conditionalFormatting>
  <conditionalFormatting sqref="I5583">
    <cfRule type="cellIs" dxfId="553" priority="527" operator="greaterThan">
      <formula>2.35</formula>
    </cfRule>
  </conditionalFormatting>
  <conditionalFormatting sqref="J5583">
    <cfRule type="notContainsBlanks" dxfId="552" priority="526">
      <formula>LEN(TRIM(J5583))&gt;0</formula>
    </cfRule>
  </conditionalFormatting>
  <conditionalFormatting sqref="J5583">
    <cfRule type="notContainsBlanks" dxfId="551" priority="525">
      <formula>LEN(TRIM(J5583))&gt;0</formula>
    </cfRule>
  </conditionalFormatting>
  <conditionalFormatting sqref="K5583">
    <cfRule type="notContainsBlanks" dxfId="550" priority="524">
      <formula>LEN(TRIM(K5583))&gt;0</formula>
    </cfRule>
  </conditionalFormatting>
  <conditionalFormatting sqref="K5583">
    <cfRule type="notContainsBlanks" dxfId="549" priority="523">
      <formula>LEN(TRIM(K5583))&gt;0</formula>
    </cfRule>
  </conditionalFormatting>
  <conditionalFormatting sqref="M5583">
    <cfRule type="containsText" dxfId="548" priority="522" operator="containsText" text="Complete">
      <formula>NOT(ISERROR(SEARCH("Complete",M5583)))</formula>
    </cfRule>
  </conditionalFormatting>
  <conditionalFormatting sqref="M5583">
    <cfRule type="containsText" dxfId="547" priority="521" operator="containsText" text="Complete">
      <formula>NOT(ISERROR(SEARCH("Complete",M5583)))</formula>
    </cfRule>
  </conditionalFormatting>
  <conditionalFormatting sqref="I5584">
    <cfRule type="cellIs" dxfId="546" priority="520" operator="greaterThan">
      <formula>2.35</formula>
    </cfRule>
  </conditionalFormatting>
  <conditionalFormatting sqref="I5584">
    <cfRule type="cellIs" dxfId="545" priority="519" operator="greaterThan">
      <formula>2.35</formula>
    </cfRule>
  </conditionalFormatting>
  <conditionalFormatting sqref="J5584">
    <cfRule type="notContainsBlanks" dxfId="544" priority="518">
      <formula>LEN(TRIM(J5584))&gt;0</formula>
    </cfRule>
  </conditionalFormatting>
  <conditionalFormatting sqref="J5584">
    <cfRule type="notContainsBlanks" dxfId="543" priority="517">
      <formula>LEN(TRIM(J5584))&gt;0</formula>
    </cfRule>
  </conditionalFormatting>
  <conditionalFormatting sqref="K5584">
    <cfRule type="notContainsBlanks" dxfId="542" priority="516">
      <formula>LEN(TRIM(K5584))&gt;0</formula>
    </cfRule>
  </conditionalFormatting>
  <conditionalFormatting sqref="K5584">
    <cfRule type="notContainsBlanks" dxfId="541" priority="515">
      <formula>LEN(TRIM(K5584))&gt;0</formula>
    </cfRule>
  </conditionalFormatting>
  <conditionalFormatting sqref="M5584">
    <cfRule type="containsText" dxfId="540" priority="514" operator="containsText" text="Complete">
      <formula>NOT(ISERROR(SEARCH("Complete",M5584)))</formula>
    </cfRule>
  </conditionalFormatting>
  <conditionalFormatting sqref="M5584">
    <cfRule type="containsText" dxfId="539" priority="513" operator="containsText" text="Complete">
      <formula>NOT(ISERROR(SEARCH("Complete",M5584)))</formula>
    </cfRule>
  </conditionalFormatting>
  <conditionalFormatting sqref="I5585">
    <cfRule type="cellIs" dxfId="538" priority="512" operator="greaterThan">
      <formula>2.35</formula>
    </cfRule>
  </conditionalFormatting>
  <conditionalFormatting sqref="I5585">
    <cfRule type="cellIs" dxfId="537" priority="511" operator="greaterThan">
      <formula>2.35</formula>
    </cfRule>
  </conditionalFormatting>
  <conditionalFormatting sqref="J5585">
    <cfRule type="notContainsBlanks" dxfId="536" priority="510">
      <formula>LEN(TRIM(J5585))&gt;0</formula>
    </cfRule>
  </conditionalFormatting>
  <conditionalFormatting sqref="J5585">
    <cfRule type="notContainsBlanks" dxfId="535" priority="509">
      <formula>LEN(TRIM(J5585))&gt;0</formula>
    </cfRule>
  </conditionalFormatting>
  <conditionalFormatting sqref="K5585">
    <cfRule type="notContainsBlanks" dxfId="534" priority="508">
      <formula>LEN(TRIM(K5585))&gt;0</formula>
    </cfRule>
  </conditionalFormatting>
  <conditionalFormatting sqref="K5585">
    <cfRule type="notContainsBlanks" dxfId="533" priority="507">
      <formula>LEN(TRIM(K5585))&gt;0</formula>
    </cfRule>
  </conditionalFormatting>
  <conditionalFormatting sqref="M5585">
    <cfRule type="containsText" dxfId="532" priority="506" operator="containsText" text="Complete">
      <formula>NOT(ISERROR(SEARCH("Complete",M5585)))</formula>
    </cfRule>
  </conditionalFormatting>
  <conditionalFormatting sqref="M5585">
    <cfRule type="containsText" dxfId="531" priority="505" operator="containsText" text="Complete">
      <formula>NOT(ISERROR(SEARCH("Complete",M5585)))</formula>
    </cfRule>
  </conditionalFormatting>
  <conditionalFormatting sqref="I5586">
    <cfRule type="cellIs" dxfId="530" priority="504" operator="greaterThan">
      <formula>2.35</formula>
    </cfRule>
  </conditionalFormatting>
  <conditionalFormatting sqref="I5586">
    <cfRule type="cellIs" dxfId="529" priority="503" operator="greaterThan">
      <formula>2.35</formula>
    </cfRule>
  </conditionalFormatting>
  <conditionalFormatting sqref="J5586">
    <cfRule type="notContainsBlanks" dxfId="528" priority="502">
      <formula>LEN(TRIM(J5586))&gt;0</formula>
    </cfRule>
  </conditionalFormatting>
  <conditionalFormatting sqref="J5586">
    <cfRule type="notContainsBlanks" dxfId="527" priority="501">
      <formula>LEN(TRIM(J5586))&gt;0</formula>
    </cfRule>
  </conditionalFormatting>
  <conditionalFormatting sqref="K5586">
    <cfRule type="notContainsBlanks" dxfId="526" priority="500">
      <formula>LEN(TRIM(K5586))&gt;0</formula>
    </cfRule>
  </conditionalFormatting>
  <conditionalFormatting sqref="K5586">
    <cfRule type="notContainsBlanks" dxfId="525" priority="499">
      <formula>LEN(TRIM(K5586))&gt;0</formula>
    </cfRule>
  </conditionalFormatting>
  <conditionalFormatting sqref="M5586">
    <cfRule type="containsText" dxfId="524" priority="498" operator="containsText" text="Complete">
      <formula>NOT(ISERROR(SEARCH("Complete",M5586)))</formula>
    </cfRule>
  </conditionalFormatting>
  <conditionalFormatting sqref="M5586">
    <cfRule type="containsText" dxfId="523" priority="497" operator="containsText" text="Complete">
      <formula>NOT(ISERROR(SEARCH("Complete",M5586)))</formula>
    </cfRule>
  </conditionalFormatting>
  <conditionalFormatting sqref="I5587">
    <cfRule type="cellIs" dxfId="522" priority="496" operator="greaterThan">
      <formula>2.35</formula>
    </cfRule>
  </conditionalFormatting>
  <conditionalFormatting sqref="I5587">
    <cfRule type="cellIs" dxfId="521" priority="495" operator="greaterThan">
      <formula>2.35</formula>
    </cfRule>
  </conditionalFormatting>
  <conditionalFormatting sqref="J5587">
    <cfRule type="notContainsBlanks" dxfId="520" priority="494">
      <formula>LEN(TRIM(J5587))&gt;0</formula>
    </cfRule>
  </conditionalFormatting>
  <conditionalFormatting sqref="J5587">
    <cfRule type="notContainsBlanks" dxfId="519" priority="493">
      <formula>LEN(TRIM(J5587))&gt;0</formula>
    </cfRule>
  </conditionalFormatting>
  <conditionalFormatting sqref="K5587">
    <cfRule type="notContainsBlanks" dxfId="518" priority="492">
      <formula>LEN(TRIM(K5587))&gt;0</formula>
    </cfRule>
  </conditionalFormatting>
  <conditionalFormatting sqref="K5587">
    <cfRule type="notContainsBlanks" dxfId="517" priority="491">
      <formula>LEN(TRIM(K5587))&gt;0</formula>
    </cfRule>
  </conditionalFormatting>
  <conditionalFormatting sqref="M5587">
    <cfRule type="containsText" dxfId="516" priority="490" operator="containsText" text="Complete">
      <formula>NOT(ISERROR(SEARCH("Complete",M5587)))</formula>
    </cfRule>
  </conditionalFormatting>
  <conditionalFormatting sqref="M5587">
    <cfRule type="containsText" dxfId="515" priority="489" operator="containsText" text="Complete">
      <formula>NOT(ISERROR(SEARCH("Complete",M5587)))</formula>
    </cfRule>
  </conditionalFormatting>
  <conditionalFormatting sqref="I5588">
    <cfRule type="cellIs" dxfId="514" priority="488" operator="greaterThan">
      <formula>2.35</formula>
    </cfRule>
  </conditionalFormatting>
  <conditionalFormatting sqref="I5588">
    <cfRule type="cellIs" dxfId="513" priority="487" operator="greaterThan">
      <formula>2.35</formula>
    </cfRule>
  </conditionalFormatting>
  <conditionalFormatting sqref="J5588">
    <cfRule type="notContainsBlanks" dxfId="512" priority="486">
      <formula>LEN(TRIM(J5588))&gt;0</formula>
    </cfRule>
  </conditionalFormatting>
  <conditionalFormatting sqref="J5588">
    <cfRule type="notContainsBlanks" dxfId="511" priority="485">
      <formula>LEN(TRIM(J5588))&gt;0</formula>
    </cfRule>
  </conditionalFormatting>
  <conditionalFormatting sqref="K5588">
    <cfRule type="notContainsBlanks" dxfId="510" priority="484">
      <formula>LEN(TRIM(K5588))&gt;0</formula>
    </cfRule>
  </conditionalFormatting>
  <conditionalFormatting sqref="K5588">
    <cfRule type="notContainsBlanks" dxfId="509" priority="483">
      <formula>LEN(TRIM(K5588))&gt;0</formula>
    </cfRule>
  </conditionalFormatting>
  <conditionalFormatting sqref="M5588">
    <cfRule type="containsText" dxfId="508" priority="482" operator="containsText" text="Complete">
      <formula>NOT(ISERROR(SEARCH("Complete",M5588)))</formula>
    </cfRule>
  </conditionalFormatting>
  <conditionalFormatting sqref="M5588">
    <cfRule type="containsText" dxfId="507" priority="481" operator="containsText" text="Complete">
      <formula>NOT(ISERROR(SEARCH("Complete",M5588)))</formula>
    </cfRule>
  </conditionalFormatting>
  <conditionalFormatting sqref="I5589">
    <cfRule type="cellIs" dxfId="506" priority="480" operator="greaterThan">
      <formula>2.35</formula>
    </cfRule>
  </conditionalFormatting>
  <conditionalFormatting sqref="I5589">
    <cfRule type="cellIs" dxfId="505" priority="479" operator="greaterThan">
      <formula>2.35</formula>
    </cfRule>
  </conditionalFormatting>
  <conditionalFormatting sqref="J5589">
    <cfRule type="notContainsBlanks" dxfId="504" priority="478">
      <formula>LEN(TRIM(J5589))&gt;0</formula>
    </cfRule>
  </conditionalFormatting>
  <conditionalFormatting sqref="J5589">
    <cfRule type="notContainsBlanks" dxfId="503" priority="477">
      <formula>LEN(TRIM(J5589))&gt;0</formula>
    </cfRule>
  </conditionalFormatting>
  <conditionalFormatting sqref="K5589">
    <cfRule type="notContainsBlanks" dxfId="502" priority="476">
      <formula>LEN(TRIM(K5589))&gt;0</formula>
    </cfRule>
  </conditionalFormatting>
  <conditionalFormatting sqref="K5589">
    <cfRule type="notContainsBlanks" dxfId="501" priority="475">
      <formula>LEN(TRIM(K5589))&gt;0</formula>
    </cfRule>
  </conditionalFormatting>
  <conditionalFormatting sqref="M5589">
    <cfRule type="containsText" dxfId="500" priority="474" operator="containsText" text="Complete">
      <formula>NOT(ISERROR(SEARCH("Complete",M5589)))</formula>
    </cfRule>
  </conditionalFormatting>
  <conditionalFormatting sqref="M5589">
    <cfRule type="containsText" dxfId="499" priority="473" operator="containsText" text="Complete">
      <formula>NOT(ISERROR(SEARCH("Complete",M5589)))</formula>
    </cfRule>
  </conditionalFormatting>
  <conditionalFormatting sqref="I5590">
    <cfRule type="cellIs" dxfId="498" priority="472" operator="greaterThan">
      <formula>2.35</formula>
    </cfRule>
  </conditionalFormatting>
  <conditionalFormatting sqref="I5590">
    <cfRule type="cellIs" dxfId="497" priority="471" operator="greaterThan">
      <formula>2.35</formula>
    </cfRule>
  </conditionalFormatting>
  <conditionalFormatting sqref="J5590">
    <cfRule type="notContainsBlanks" dxfId="496" priority="470">
      <formula>LEN(TRIM(J5590))&gt;0</formula>
    </cfRule>
  </conditionalFormatting>
  <conditionalFormatting sqref="J5590">
    <cfRule type="notContainsBlanks" dxfId="495" priority="469">
      <formula>LEN(TRIM(J5590))&gt;0</formula>
    </cfRule>
  </conditionalFormatting>
  <conditionalFormatting sqref="K5590">
    <cfRule type="notContainsBlanks" dxfId="494" priority="468">
      <formula>LEN(TRIM(K5590))&gt;0</formula>
    </cfRule>
  </conditionalFormatting>
  <conditionalFormatting sqref="K5590">
    <cfRule type="notContainsBlanks" dxfId="493" priority="467">
      <formula>LEN(TRIM(K5590))&gt;0</formula>
    </cfRule>
  </conditionalFormatting>
  <conditionalFormatting sqref="M5590">
    <cfRule type="containsText" dxfId="492" priority="466" operator="containsText" text="Complete">
      <formula>NOT(ISERROR(SEARCH("Complete",M5590)))</formula>
    </cfRule>
  </conditionalFormatting>
  <conditionalFormatting sqref="M5590">
    <cfRule type="containsText" dxfId="491" priority="465" operator="containsText" text="Complete">
      <formula>NOT(ISERROR(SEARCH("Complete",M5590)))</formula>
    </cfRule>
  </conditionalFormatting>
  <conditionalFormatting sqref="I5591">
    <cfRule type="cellIs" dxfId="490" priority="464" operator="greaterThan">
      <formula>2.35</formula>
    </cfRule>
  </conditionalFormatting>
  <conditionalFormatting sqref="I5591">
    <cfRule type="cellIs" dxfId="489" priority="463" operator="greaterThan">
      <formula>2.35</formula>
    </cfRule>
  </conditionalFormatting>
  <conditionalFormatting sqref="J5591">
    <cfRule type="notContainsBlanks" dxfId="488" priority="462">
      <formula>LEN(TRIM(J5591))&gt;0</formula>
    </cfRule>
  </conditionalFormatting>
  <conditionalFormatting sqref="J5591">
    <cfRule type="notContainsBlanks" dxfId="487" priority="461">
      <formula>LEN(TRIM(J5591))&gt;0</formula>
    </cfRule>
  </conditionalFormatting>
  <conditionalFormatting sqref="K5591">
    <cfRule type="notContainsBlanks" dxfId="486" priority="460">
      <formula>LEN(TRIM(K5591))&gt;0</formula>
    </cfRule>
  </conditionalFormatting>
  <conditionalFormatting sqref="K5591">
    <cfRule type="notContainsBlanks" dxfId="485" priority="459">
      <formula>LEN(TRIM(K5591))&gt;0</formula>
    </cfRule>
  </conditionalFormatting>
  <conditionalFormatting sqref="M5591">
    <cfRule type="containsText" dxfId="484" priority="458" operator="containsText" text="Complete">
      <formula>NOT(ISERROR(SEARCH("Complete",M5591)))</formula>
    </cfRule>
  </conditionalFormatting>
  <conditionalFormatting sqref="M5591">
    <cfRule type="containsText" dxfId="483" priority="457" operator="containsText" text="Complete">
      <formula>NOT(ISERROR(SEARCH("Complete",M5591)))</formula>
    </cfRule>
  </conditionalFormatting>
  <conditionalFormatting sqref="I5592">
    <cfRule type="cellIs" dxfId="482" priority="456" operator="greaterThan">
      <formula>2.35</formula>
    </cfRule>
  </conditionalFormatting>
  <conditionalFormatting sqref="I5592">
    <cfRule type="cellIs" dxfId="481" priority="455" operator="greaterThan">
      <formula>2.35</formula>
    </cfRule>
  </conditionalFormatting>
  <conditionalFormatting sqref="J5592">
    <cfRule type="notContainsBlanks" dxfId="480" priority="454">
      <formula>LEN(TRIM(J5592))&gt;0</formula>
    </cfRule>
  </conditionalFormatting>
  <conditionalFormatting sqref="J5592">
    <cfRule type="notContainsBlanks" dxfId="479" priority="453">
      <formula>LEN(TRIM(J5592))&gt;0</formula>
    </cfRule>
  </conditionalFormatting>
  <conditionalFormatting sqref="K5592">
    <cfRule type="notContainsBlanks" dxfId="478" priority="452">
      <formula>LEN(TRIM(K5592))&gt;0</formula>
    </cfRule>
  </conditionalFormatting>
  <conditionalFormatting sqref="K5592">
    <cfRule type="notContainsBlanks" dxfId="477" priority="451">
      <formula>LEN(TRIM(K5592))&gt;0</formula>
    </cfRule>
  </conditionalFormatting>
  <conditionalFormatting sqref="M5592">
    <cfRule type="containsText" dxfId="476" priority="450" operator="containsText" text="Complete">
      <formula>NOT(ISERROR(SEARCH("Complete",M5592)))</formula>
    </cfRule>
  </conditionalFormatting>
  <conditionalFormatting sqref="M5592">
    <cfRule type="containsText" dxfId="475" priority="449" operator="containsText" text="Complete">
      <formula>NOT(ISERROR(SEARCH("Complete",M5592)))</formula>
    </cfRule>
  </conditionalFormatting>
  <conditionalFormatting sqref="I5593">
    <cfRule type="cellIs" dxfId="474" priority="448" operator="greaterThan">
      <formula>2.35</formula>
    </cfRule>
  </conditionalFormatting>
  <conditionalFormatting sqref="I5593">
    <cfRule type="cellIs" dxfId="473" priority="447" operator="greaterThan">
      <formula>2.35</formula>
    </cfRule>
  </conditionalFormatting>
  <conditionalFormatting sqref="J5593">
    <cfRule type="notContainsBlanks" dxfId="472" priority="446">
      <formula>LEN(TRIM(J5593))&gt;0</formula>
    </cfRule>
  </conditionalFormatting>
  <conditionalFormatting sqref="J5593">
    <cfRule type="notContainsBlanks" dxfId="471" priority="445">
      <formula>LEN(TRIM(J5593))&gt;0</formula>
    </cfRule>
  </conditionalFormatting>
  <conditionalFormatting sqref="K5593">
    <cfRule type="notContainsBlanks" dxfId="470" priority="444">
      <formula>LEN(TRIM(K5593))&gt;0</formula>
    </cfRule>
  </conditionalFormatting>
  <conditionalFormatting sqref="K5593">
    <cfRule type="notContainsBlanks" dxfId="469" priority="443">
      <formula>LEN(TRIM(K5593))&gt;0</formula>
    </cfRule>
  </conditionalFormatting>
  <conditionalFormatting sqref="M5593">
    <cfRule type="containsText" dxfId="468" priority="442" operator="containsText" text="Complete">
      <formula>NOT(ISERROR(SEARCH("Complete",M5593)))</formula>
    </cfRule>
  </conditionalFormatting>
  <conditionalFormatting sqref="M5593">
    <cfRule type="containsText" dxfId="467" priority="441" operator="containsText" text="Complete">
      <formula>NOT(ISERROR(SEARCH("Complete",M5593)))</formula>
    </cfRule>
  </conditionalFormatting>
  <conditionalFormatting sqref="I5594">
    <cfRule type="cellIs" dxfId="466" priority="440" operator="greaterThan">
      <formula>2.35</formula>
    </cfRule>
  </conditionalFormatting>
  <conditionalFormatting sqref="I5594">
    <cfRule type="cellIs" dxfId="465" priority="439" operator="greaterThan">
      <formula>2.35</formula>
    </cfRule>
  </conditionalFormatting>
  <conditionalFormatting sqref="J5594">
    <cfRule type="notContainsBlanks" dxfId="464" priority="438">
      <formula>LEN(TRIM(J5594))&gt;0</formula>
    </cfRule>
  </conditionalFormatting>
  <conditionalFormatting sqref="J5594">
    <cfRule type="notContainsBlanks" dxfId="463" priority="437">
      <formula>LEN(TRIM(J5594))&gt;0</formula>
    </cfRule>
  </conditionalFormatting>
  <conditionalFormatting sqref="K5594">
    <cfRule type="notContainsBlanks" dxfId="462" priority="436">
      <formula>LEN(TRIM(K5594))&gt;0</formula>
    </cfRule>
  </conditionalFormatting>
  <conditionalFormatting sqref="K5594">
    <cfRule type="notContainsBlanks" dxfId="461" priority="435">
      <formula>LEN(TRIM(K5594))&gt;0</formula>
    </cfRule>
  </conditionalFormatting>
  <conditionalFormatting sqref="M5594">
    <cfRule type="containsText" dxfId="460" priority="434" operator="containsText" text="Complete">
      <formula>NOT(ISERROR(SEARCH("Complete",M5594)))</formula>
    </cfRule>
  </conditionalFormatting>
  <conditionalFormatting sqref="M5594">
    <cfRule type="containsText" dxfId="459" priority="433" operator="containsText" text="Complete">
      <formula>NOT(ISERROR(SEARCH("Complete",M5594)))</formula>
    </cfRule>
  </conditionalFormatting>
  <conditionalFormatting sqref="I5595">
    <cfRule type="cellIs" dxfId="458" priority="432" operator="greaterThan">
      <formula>2.35</formula>
    </cfRule>
  </conditionalFormatting>
  <conditionalFormatting sqref="I5595">
    <cfRule type="cellIs" dxfId="457" priority="431" operator="greaterThan">
      <formula>2.35</formula>
    </cfRule>
  </conditionalFormatting>
  <conditionalFormatting sqref="J5595">
    <cfRule type="notContainsBlanks" dxfId="456" priority="430">
      <formula>LEN(TRIM(J5595))&gt;0</formula>
    </cfRule>
  </conditionalFormatting>
  <conditionalFormatting sqref="J5595">
    <cfRule type="notContainsBlanks" dxfId="455" priority="429">
      <formula>LEN(TRIM(J5595))&gt;0</formula>
    </cfRule>
  </conditionalFormatting>
  <conditionalFormatting sqref="K5595">
    <cfRule type="notContainsBlanks" dxfId="454" priority="428">
      <formula>LEN(TRIM(K5595))&gt;0</formula>
    </cfRule>
  </conditionalFormatting>
  <conditionalFormatting sqref="K5595">
    <cfRule type="notContainsBlanks" dxfId="453" priority="427">
      <formula>LEN(TRIM(K5595))&gt;0</formula>
    </cfRule>
  </conditionalFormatting>
  <conditionalFormatting sqref="M5595">
    <cfRule type="containsText" dxfId="452" priority="426" operator="containsText" text="Complete">
      <formula>NOT(ISERROR(SEARCH("Complete",M5595)))</formula>
    </cfRule>
  </conditionalFormatting>
  <conditionalFormatting sqref="M5595">
    <cfRule type="containsText" dxfId="451" priority="425" operator="containsText" text="Complete">
      <formula>NOT(ISERROR(SEARCH("Complete",M5595)))</formula>
    </cfRule>
  </conditionalFormatting>
  <conditionalFormatting sqref="I5596">
    <cfRule type="cellIs" dxfId="450" priority="424" operator="greaterThan">
      <formula>2.35</formula>
    </cfRule>
  </conditionalFormatting>
  <conditionalFormatting sqref="I5596">
    <cfRule type="cellIs" dxfId="449" priority="423" operator="greaterThan">
      <formula>2.35</formula>
    </cfRule>
  </conditionalFormatting>
  <conditionalFormatting sqref="J5596">
    <cfRule type="notContainsBlanks" dxfId="448" priority="422">
      <formula>LEN(TRIM(J5596))&gt;0</formula>
    </cfRule>
  </conditionalFormatting>
  <conditionalFormatting sqref="J5596">
    <cfRule type="notContainsBlanks" dxfId="447" priority="421">
      <formula>LEN(TRIM(J5596))&gt;0</formula>
    </cfRule>
  </conditionalFormatting>
  <conditionalFormatting sqref="K5596">
    <cfRule type="notContainsBlanks" dxfId="446" priority="420">
      <formula>LEN(TRIM(K5596))&gt;0</formula>
    </cfRule>
  </conditionalFormatting>
  <conditionalFormatting sqref="K5596">
    <cfRule type="notContainsBlanks" dxfId="445" priority="419">
      <formula>LEN(TRIM(K5596))&gt;0</formula>
    </cfRule>
  </conditionalFormatting>
  <conditionalFormatting sqref="M5596">
    <cfRule type="containsText" dxfId="444" priority="418" operator="containsText" text="Complete">
      <formula>NOT(ISERROR(SEARCH("Complete",M5596)))</formula>
    </cfRule>
  </conditionalFormatting>
  <conditionalFormatting sqref="M5596">
    <cfRule type="containsText" dxfId="443" priority="417" operator="containsText" text="Complete">
      <formula>NOT(ISERROR(SEARCH("Complete",M5596)))</formula>
    </cfRule>
  </conditionalFormatting>
  <conditionalFormatting sqref="I5597">
    <cfRule type="cellIs" dxfId="442" priority="416" operator="greaterThan">
      <formula>2.35</formula>
    </cfRule>
  </conditionalFormatting>
  <conditionalFormatting sqref="I5597">
    <cfRule type="cellIs" dxfId="441" priority="415" operator="greaterThan">
      <formula>2.35</formula>
    </cfRule>
  </conditionalFormatting>
  <conditionalFormatting sqref="J5597">
    <cfRule type="notContainsBlanks" dxfId="440" priority="414">
      <formula>LEN(TRIM(J5597))&gt;0</formula>
    </cfRule>
  </conditionalFormatting>
  <conditionalFormatting sqref="J5597">
    <cfRule type="notContainsBlanks" dxfId="439" priority="413">
      <formula>LEN(TRIM(J5597))&gt;0</formula>
    </cfRule>
  </conditionalFormatting>
  <conditionalFormatting sqref="K5597">
    <cfRule type="notContainsBlanks" dxfId="438" priority="412">
      <formula>LEN(TRIM(K5597))&gt;0</formula>
    </cfRule>
  </conditionalFormatting>
  <conditionalFormatting sqref="K5597">
    <cfRule type="notContainsBlanks" dxfId="437" priority="411">
      <formula>LEN(TRIM(K5597))&gt;0</formula>
    </cfRule>
  </conditionalFormatting>
  <conditionalFormatting sqref="M5597">
    <cfRule type="containsText" dxfId="436" priority="410" operator="containsText" text="Complete">
      <formula>NOT(ISERROR(SEARCH("Complete",M5597)))</formula>
    </cfRule>
  </conditionalFormatting>
  <conditionalFormatting sqref="M5597">
    <cfRule type="containsText" dxfId="435" priority="409" operator="containsText" text="Complete">
      <formula>NOT(ISERROR(SEARCH("Complete",M5597)))</formula>
    </cfRule>
  </conditionalFormatting>
  <conditionalFormatting sqref="I5598">
    <cfRule type="cellIs" dxfId="434" priority="408" operator="greaterThan">
      <formula>2.35</formula>
    </cfRule>
  </conditionalFormatting>
  <conditionalFormatting sqref="I5598">
    <cfRule type="cellIs" dxfId="433" priority="407" operator="greaterThan">
      <formula>2.35</formula>
    </cfRule>
  </conditionalFormatting>
  <conditionalFormatting sqref="J5598">
    <cfRule type="notContainsBlanks" dxfId="432" priority="406">
      <formula>LEN(TRIM(J5598))&gt;0</formula>
    </cfRule>
  </conditionalFormatting>
  <conditionalFormatting sqref="J5598">
    <cfRule type="notContainsBlanks" dxfId="431" priority="405">
      <formula>LEN(TRIM(J5598))&gt;0</formula>
    </cfRule>
  </conditionalFormatting>
  <conditionalFormatting sqref="K5598">
    <cfRule type="notContainsBlanks" dxfId="430" priority="404">
      <formula>LEN(TRIM(K5598))&gt;0</formula>
    </cfRule>
  </conditionalFormatting>
  <conditionalFormatting sqref="K5598">
    <cfRule type="notContainsBlanks" dxfId="429" priority="403">
      <formula>LEN(TRIM(K5598))&gt;0</formula>
    </cfRule>
  </conditionalFormatting>
  <conditionalFormatting sqref="M5598">
    <cfRule type="containsText" dxfId="428" priority="402" operator="containsText" text="Complete">
      <formula>NOT(ISERROR(SEARCH("Complete",M5598)))</formula>
    </cfRule>
  </conditionalFormatting>
  <conditionalFormatting sqref="M5598">
    <cfRule type="containsText" dxfId="427" priority="401" operator="containsText" text="Complete">
      <formula>NOT(ISERROR(SEARCH("Complete",M5598)))</formula>
    </cfRule>
  </conditionalFormatting>
  <conditionalFormatting sqref="I5599">
    <cfRule type="cellIs" dxfId="426" priority="400" operator="greaterThan">
      <formula>2.35</formula>
    </cfRule>
  </conditionalFormatting>
  <conditionalFormatting sqref="I5599">
    <cfRule type="cellIs" dxfId="425" priority="399" operator="greaterThan">
      <formula>2.35</formula>
    </cfRule>
  </conditionalFormatting>
  <conditionalFormatting sqref="J5599">
    <cfRule type="notContainsBlanks" dxfId="424" priority="398">
      <formula>LEN(TRIM(J5599))&gt;0</formula>
    </cfRule>
  </conditionalFormatting>
  <conditionalFormatting sqref="J5599">
    <cfRule type="notContainsBlanks" dxfId="423" priority="397">
      <formula>LEN(TRIM(J5599))&gt;0</formula>
    </cfRule>
  </conditionalFormatting>
  <conditionalFormatting sqref="K5599">
    <cfRule type="notContainsBlanks" dxfId="422" priority="396">
      <formula>LEN(TRIM(K5599))&gt;0</formula>
    </cfRule>
  </conditionalFormatting>
  <conditionalFormatting sqref="K5599">
    <cfRule type="notContainsBlanks" dxfId="421" priority="395">
      <formula>LEN(TRIM(K5599))&gt;0</formula>
    </cfRule>
  </conditionalFormatting>
  <conditionalFormatting sqref="M5599">
    <cfRule type="containsText" dxfId="420" priority="394" operator="containsText" text="Complete">
      <formula>NOT(ISERROR(SEARCH("Complete",M5599)))</formula>
    </cfRule>
  </conditionalFormatting>
  <conditionalFormatting sqref="M5599">
    <cfRule type="containsText" dxfId="419" priority="393" operator="containsText" text="Complete">
      <formula>NOT(ISERROR(SEARCH("Complete",M5599)))</formula>
    </cfRule>
  </conditionalFormatting>
  <conditionalFormatting sqref="I5600">
    <cfRule type="cellIs" dxfId="418" priority="392" operator="greaterThan">
      <formula>2.35</formula>
    </cfRule>
  </conditionalFormatting>
  <conditionalFormatting sqref="I5600">
    <cfRule type="cellIs" dxfId="417" priority="391" operator="greaterThan">
      <formula>2.35</formula>
    </cfRule>
  </conditionalFormatting>
  <conditionalFormatting sqref="J5600">
    <cfRule type="notContainsBlanks" dxfId="416" priority="390">
      <formula>LEN(TRIM(J5600))&gt;0</formula>
    </cfRule>
  </conditionalFormatting>
  <conditionalFormatting sqref="J5600">
    <cfRule type="notContainsBlanks" dxfId="415" priority="389">
      <formula>LEN(TRIM(J5600))&gt;0</formula>
    </cfRule>
  </conditionalFormatting>
  <conditionalFormatting sqref="K5600">
    <cfRule type="notContainsBlanks" dxfId="414" priority="388">
      <formula>LEN(TRIM(K5600))&gt;0</formula>
    </cfRule>
  </conditionalFormatting>
  <conditionalFormatting sqref="K5600">
    <cfRule type="notContainsBlanks" dxfId="413" priority="387">
      <formula>LEN(TRIM(K5600))&gt;0</formula>
    </cfRule>
  </conditionalFormatting>
  <conditionalFormatting sqref="M5600">
    <cfRule type="containsText" dxfId="412" priority="386" operator="containsText" text="Complete">
      <formula>NOT(ISERROR(SEARCH("Complete",M5600)))</formula>
    </cfRule>
  </conditionalFormatting>
  <conditionalFormatting sqref="M5600">
    <cfRule type="containsText" dxfId="411" priority="385" operator="containsText" text="Complete">
      <formula>NOT(ISERROR(SEARCH("Complete",M5600)))</formula>
    </cfRule>
  </conditionalFormatting>
  <conditionalFormatting sqref="I5601">
    <cfRule type="cellIs" dxfId="410" priority="384" operator="greaterThan">
      <formula>2.35</formula>
    </cfRule>
  </conditionalFormatting>
  <conditionalFormatting sqref="I5601">
    <cfRule type="cellIs" dxfId="409" priority="383" operator="greaterThan">
      <formula>2.35</formula>
    </cfRule>
  </conditionalFormatting>
  <conditionalFormatting sqref="J5601">
    <cfRule type="notContainsBlanks" dxfId="408" priority="382">
      <formula>LEN(TRIM(J5601))&gt;0</formula>
    </cfRule>
  </conditionalFormatting>
  <conditionalFormatting sqref="J5601">
    <cfRule type="notContainsBlanks" dxfId="407" priority="381">
      <formula>LEN(TRIM(J5601))&gt;0</formula>
    </cfRule>
  </conditionalFormatting>
  <conditionalFormatting sqref="K5601">
    <cfRule type="notContainsBlanks" dxfId="406" priority="380">
      <formula>LEN(TRIM(K5601))&gt;0</formula>
    </cfRule>
  </conditionalFormatting>
  <conditionalFormatting sqref="K5601">
    <cfRule type="notContainsBlanks" dxfId="405" priority="379">
      <formula>LEN(TRIM(K5601))&gt;0</formula>
    </cfRule>
  </conditionalFormatting>
  <conditionalFormatting sqref="M5601">
    <cfRule type="containsText" dxfId="404" priority="378" operator="containsText" text="Complete">
      <formula>NOT(ISERROR(SEARCH("Complete",M5601)))</formula>
    </cfRule>
  </conditionalFormatting>
  <conditionalFormatting sqref="M5601">
    <cfRule type="containsText" dxfId="403" priority="377" operator="containsText" text="Complete">
      <formula>NOT(ISERROR(SEARCH("Complete",M5601)))</formula>
    </cfRule>
  </conditionalFormatting>
  <conditionalFormatting sqref="I5602">
    <cfRule type="cellIs" dxfId="402" priority="368" operator="greaterThan">
      <formula>2.35</formula>
    </cfRule>
  </conditionalFormatting>
  <conditionalFormatting sqref="I5602">
    <cfRule type="cellIs" dxfId="401" priority="367" operator="greaterThan">
      <formula>2.35</formula>
    </cfRule>
  </conditionalFormatting>
  <conditionalFormatting sqref="J5602">
    <cfRule type="notContainsBlanks" dxfId="400" priority="366">
      <formula>LEN(TRIM(J5602))&gt;0</formula>
    </cfRule>
  </conditionalFormatting>
  <conditionalFormatting sqref="J5602">
    <cfRule type="notContainsBlanks" dxfId="399" priority="365">
      <formula>LEN(TRIM(J5602))&gt;0</formula>
    </cfRule>
  </conditionalFormatting>
  <conditionalFormatting sqref="K5602">
    <cfRule type="notContainsBlanks" dxfId="398" priority="364">
      <formula>LEN(TRIM(K5602))&gt;0</formula>
    </cfRule>
  </conditionalFormatting>
  <conditionalFormatting sqref="K5602">
    <cfRule type="notContainsBlanks" dxfId="397" priority="363">
      <formula>LEN(TRIM(K5602))&gt;0</formula>
    </cfRule>
  </conditionalFormatting>
  <conditionalFormatting sqref="M5602">
    <cfRule type="containsText" dxfId="396" priority="362" operator="containsText" text="Complete">
      <formula>NOT(ISERROR(SEARCH("Complete",M5602)))</formula>
    </cfRule>
  </conditionalFormatting>
  <conditionalFormatting sqref="M5602">
    <cfRule type="containsText" dxfId="395" priority="361" operator="containsText" text="Complete">
      <formula>NOT(ISERROR(SEARCH("Complete",M5602)))</formula>
    </cfRule>
  </conditionalFormatting>
  <conditionalFormatting sqref="I5603">
    <cfRule type="cellIs" dxfId="394" priority="360" operator="greaterThan">
      <formula>2.35</formula>
    </cfRule>
  </conditionalFormatting>
  <conditionalFormatting sqref="I5603">
    <cfRule type="cellIs" dxfId="393" priority="359" operator="greaterThan">
      <formula>2.35</formula>
    </cfRule>
  </conditionalFormatting>
  <conditionalFormatting sqref="J5603">
    <cfRule type="notContainsBlanks" dxfId="392" priority="358">
      <formula>LEN(TRIM(J5603))&gt;0</formula>
    </cfRule>
  </conditionalFormatting>
  <conditionalFormatting sqref="J5603">
    <cfRule type="notContainsBlanks" dxfId="391" priority="357">
      <formula>LEN(TRIM(J5603))&gt;0</formula>
    </cfRule>
  </conditionalFormatting>
  <conditionalFormatting sqref="K5603">
    <cfRule type="notContainsBlanks" dxfId="390" priority="356">
      <formula>LEN(TRIM(K5603))&gt;0</formula>
    </cfRule>
  </conditionalFormatting>
  <conditionalFormatting sqref="K5603">
    <cfRule type="notContainsBlanks" dxfId="389" priority="355">
      <formula>LEN(TRIM(K5603))&gt;0</formula>
    </cfRule>
  </conditionalFormatting>
  <conditionalFormatting sqref="M5603">
    <cfRule type="containsText" dxfId="388" priority="354" operator="containsText" text="Complete">
      <formula>NOT(ISERROR(SEARCH("Complete",M5603)))</formula>
    </cfRule>
  </conditionalFormatting>
  <conditionalFormatting sqref="M5603">
    <cfRule type="containsText" dxfId="387" priority="353" operator="containsText" text="Complete">
      <formula>NOT(ISERROR(SEARCH("Complete",M5603)))</formula>
    </cfRule>
  </conditionalFormatting>
  <conditionalFormatting sqref="I5604">
    <cfRule type="cellIs" dxfId="386" priority="352" operator="greaterThan">
      <formula>2.35</formula>
    </cfRule>
  </conditionalFormatting>
  <conditionalFormatting sqref="I5604">
    <cfRule type="cellIs" dxfId="385" priority="351" operator="greaterThan">
      <formula>2.35</formula>
    </cfRule>
  </conditionalFormatting>
  <conditionalFormatting sqref="J5604">
    <cfRule type="notContainsBlanks" dxfId="384" priority="350">
      <formula>LEN(TRIM(J5604))&gt;0</formula>
    </cfRule>
  </conditionalFormatting>
  <conditionalFormatting sqref="J5604">
    <cfRule type="notContainsBlanks" dxfId="383" priority="349">
      <formula>LEN(TRIM(J5604))&gt;0</formula>
    </cfRule>
  </conditionalFormatting>
  <conditionalFormatting sqref="K5604">
    <cfRule type="notContainsBlanks" dxfId="382" priority="348">
      <formula>LEN(TRIM(K5604))&gt;0</formula>
    </cfRule>
  </conditionalFormatting>
  <conditionalFormatting sqref="K5604">
    <cfRule type="notContainsBlanks" dxfId="381" priority="347">
      <formula>LEN(TRIM(K5604))&gt;0</formula>
    </cfRule>
  </conditionalFormatting>
  <conditionalFormatting sqref="M5604">
    <cfRule type="containsText" dxfId="380" priority="346" operator="containsText" text="Complete">
      <formula>NOT(ISERROR(SEARCH("Complete",M5604)))</formula>
    </cfRule>
  </conditionalFormatting>
  <conditionalFormatting sqref="M5604">
    <cfRule type="containsText" dxfId="379" priority="345" operator="containsText" text="Complete">
      <formula>NOT(ISERROR(SEARCH("Complete",M5604)))</formula>
    </cfRule>
  </conditionalFormatting>
  <conditionalFormatting sqref="I5605">
    <cfRule type="cellIs" dxfId="378" priority="344" operator="greaterThan">
      <formula>2.35</formula>
    </cfRule>
  </conditionalFormatting>
  <conditionalFormatting sqref="I5605">
    <cfRule type="cellIs" dxfId="377" priority="343" operator="greaterThan">
      <formula>2.35</formula>
    </cfRule>
  </conditionalFormatting>
  <conditionalFormatting sqref="J5605">
    <cfRule type="notContainsBlanks" dxfId="376" priority="342">
      <formula>LEN(TRIM(J5605))&gt;0</formula>
    </cfRule>
  </conditionalFormatting>
  <conditionalFormatting sqref="J5605">
    <cfRule type="notContainsBlanks" dxfId="375" priority="341">
      <formula>LEN(TRIM(J5605))&gt;0</formula>
    </cfRule>
  </conditionalFormatting>
  <conditionalFormatting sqref="K5605">
    <cfRule type="notContainsBlanks" dxfId="374" priority="340">
      <formula>LEN(TRIM(K5605))&gt;0</formula>
    </cfRule>
  </conditionalFormatting>
  <conditionalFormatting sqref="K5605">
    <cfRule type="notContainsBlanks" dxfId="373" priority="339">
      <formula>LEN(TRIM(K5605))&gt;0</formula>
    </cfRule>
  </conditionalFormatting>
  <conditionalFormatting sqref="M5605">
    <cfRule type="containsText" dxfId="372" priority="338" operator="containsText" text="Complete">
      <formula>NOT(ISERROR(SEARCH("Complete",M5605)))</formula>
    </cfRule>
  </conditionalFormatting>
  <conditionalFormatting sqref="M5605">
    <cfRule type="containsText" dxfId="371" priority="337" operator="containsText" text="Complete">
      <formula>NOT(ISERROR(SEARCH("Complete",M5605)))</formula>
    </cfRule>
  </conditionalFormatting>
  <conditionalFormatting sqref="I5606">
    <cfRule type="cellIs" dxfId="370" priority="336" operator="greaterThan">
      <formula>2.35</formula>
    </cfRule>
  </conditionalFormatting>
  <conditionalFormatting sqref="I5606">
    <cfRule type="cellIs" dxfId="369" priority="335" operator="greaterThan">
      <formula>2.35</formula>
    </cfRule>
  </conditionalFormatting>
  <conditionalFormatting sqref="J5606">
    <cfRule type="notContainsBlanks" dxfId="368" priority="334">
      <formula>LEN(TRIM(J5606))&gt;0</formula>
    </cfRule>
  </conditionalFormatting>
  <conditionalFormatting sqref="J5606">
    <cfRule type="notContainsBlanks" dxfId="367" priority="333">
      <formula>LEN(TRIM(J5606))&gt;0</formula>
    </cfRule>
  </conditionalFormatting>
  <conditionalFormatting sqref="K5606">
    <cfRule type="notContainsBlanks" dxfId="366" priority="332">
      <formula>LEN(TRIM(K5606))&gt;0</formula>
    </cfRule>
  </conditionalFormatting>
  <conditionalFormatting sqref="K5606">
    <cfRule type="notContainsBlanks" dxfId="365" priority="331">
      <formula>LEN(TRIM(K5606))&gt;0</formula>
    </cfRule>
  </conditionalFormatting>
  <conditionalFormatting sqref="M5606">
    <cfRule type="containsText" dxfId="364" priority="330" operator="containsText" text="Complete">
      <formula>NOT(ISERROR(SEARCH("Complete",M5606)))</formula>
    </cfRule>
  </conditionalFormatting>
  <conditionalFormatting sqref="M5606">
    <cfRule type="containsText" dxfId="363" priority="329" operator="containsText" text="Complete">
      <formula>NOT(ISERROR(SEARCH("Complete",M5606)))</formula>
    </cfRule>
  </conditionalFormatting>
  <conditionalFormatting sqref="I5607">
    <cfRule type="cellIs" dxfId="362" priority="328" operator="greaterThan">
      <formula>2.35</formula>
    </cfRule>
  </conditionalFormatting>
  <conditionalFormatting sqref="I5607">
    <cfRule type="cellIs" dxfId="361" priority="327" operator="greaterThan">
      <formula>2.35</formula>
    </cfRule>
  </conditionalFormatting>
  <conditionalFormatting sqref="J5607">
    <cfRule type="notContainsBlanks" dxfId="360" priority="326">
      <formula>LEN(TRIM(J5607))&gt;0</formula>
    </cfRule>
  </conditionalFormatting>
  <conditionalFormatting sqref="J5607">
    <cfRule type="notContainsBlanks" dxfId="359" priority="325">
      <formula>LEN(TRIM(J5607))&gt;0</formula>
    </cfRule>
  </conditionalFormatting>
  <conditionalFormatting sqref="K5607">
    <cfRule type="notContainsBlanks" dxfId="358" priority="324">
      <formula>LEN(TRIM(K5607))&gt;0</formula>
    </cfRule>
  </conditionalFormatting>
  <conditionalFormatting sqref="K5607">
    <cfRule type="notContainsBlanks" dxfId="357" priority="323">
      <formula>LEN(TRIM(K5607))&gt;0</formula>
    </cfRule>
  </conditionalFormatting>
  <conditionalFormatting sqref="M5607">
    <cfRule type="containsText" dxfId="356" priority="322" operator="containsText" text="Complete">
      <formula>NOT(ISERROR(SEARCH("Complete",M5607)))</formula>
    </cfRule>
  </conditionalFormatting>
  <conditionalFormatting sqref="M5607">
    <cfRule type="containsText" dxfId="355" priority="321" operator="containsText" text="Complete">
      <formula>NOT(ISERROR(SEARCH("Complete",M5607)))</formula>
    </cfRule>
  </conditionalFormatting>
  <conditionalFormatting sqref="I5608">
    <cfRule type="cellIs" dxfId="354" priority="320" operator="greaterThan">
      <formula>2.35</formula>
    </cfRule>
  </conditionalFormatting>
  <conditionalFormatting sqref="I5608">
    <cfRule type="cellIs" dxfId="353" priority="319" operator="greaterThan">
      <formula>2.35</formula>
    </cfRule>
  </conditionalFormatting>
  <conditionalFormatting sqref="J5608">
    <cfRule type="notContainsBlanks" dxfId="352" priority="318">
      <formula>LEN(TRIM(J5608))&gt;0</formula>
    </cfRule>
  </conditionalFormatting>
  <conditionalFormatting sqref="J5608">
    <cfRule type="notContainsBlanks" dxfId="351" priority="317">
      <formula>LEN(TRIM(J5608))&gt;0</formula>
    </cfRule>
  </conditionalFormatting>
  <conditionalFormatting sqref="K5608">
    <cfRule type="notContainsBlanks" dxfId="350" priority="316">
      <formula>LEN(TRIM(K5608))&gt;0</formula>
    </cfRule>
  </conditionalFormatting>
  <conditionalFormatting sqref="K5608">
    <cfRule type="notContainsBlanks" dxfId="349" priority="315">
      <formula>LEN(TRIM(K5608))&gt;0</formula>
    </cfRule>
  </conditionalFormatting>
  <conditionalFormatting sqref="M5608">
    <cfRule type="containsText" dxfId="348" priority="314" operator="containsText" text="Complete">
      <formula>NOT(ISERROR(SEARCH("Complete",M5608)))</formula>
    </cfRule>
  </conditionalFormatting>
  <conditionalFormatting sqref="M5608">
    <cfRule type="containsText" dxfId="347" priority="313" operator="containsText" text="Complete">
      <formula>NOT(ISERROR(SEARCH("Complete",M5608)))</formula>
    </cfRule>
  </conditionalFormatting>
  <conditionalFormatting sqref="I5609">
    <cfRule type="cellIs" dxfId="346" priority="312" operator="greaterThan">
      <formula>2.35</formula>
    </cfRule>
  </conditionalFormatting>
  <conditionalFormatting sqref="I5609">
    <cfRule type="cellIs" dxfId="345" priority="311" operator="greaterThan">
      <formula>2.35</formula>
    </cfRule>
  </conditionalFormatting>
  <conditionalFormatting sqref="J5609">
    <cfRule type="notContainsBlanks" dxfId="344" priority="310">
      <formula>LEN(TRIM(J5609))&gt;0</formula>
    </cfRule>
  </conditionalFormatting>
  <conditionalFormatting sqref="J5609">
    <cfRule type="notContainsBlanks" dxfId="343" priority="309">
      <formula>LEN(TRIM(J5609))&gt;0</formula>
    </cfRule>
  </conditionalFormatting>
  <conditionalFormatting sqref="K5609">
    <cfRule type="notContainsBlanks" dxfId="342" priority="308">
      <formula>LEN(TRIM(K5609))&gt;0</formula>
    </cfRule>
  </conditionalFormatting>
  <conditionalFormatting sqref="K5609">
    <cfRule type="notContainsBlanks" dxfId="341" priority="307">
      <formula>LEN(TRIM(K5609))&gt;0</formula>
    </cfRule>
  </conditionalFormatting>
  <conditionalFormatting sqref="M5609">
    <cfRule type="containsText" dxfId="340" priority="306" operator="containsText" text="Complete">
      <formula>NOT(ISERROR(SEARCH("Complete",M5609)))</formula>
    </cfRule>
  </conditionalFormatting>
  <conditionalFormatting sqref="M5609">
    <cfRule type="containsText" dxfId="339" priority="305" operator="containsText" text="Complete">
      <formula>NOT(ISERROR(SEARCH("Complete",M5609)))</formula>
    </cfRule>
  </conditionalFormatting>
  <conditionalFormatting sqref="I5610">
    <cfRule type="cellIs" dxfId="338" priority="304" operator="greaterThan">
      <formula>2.35</formula>
    </cfRule>
  </conditionalFormatting>
  <conditionalFormatting sqref="I5610">
    <cfRule type="cellIs" dxfId="337" priority="303" operator="greaterThan">
      <formula>2.35</formula>
    </cfRule>
  </conditionalFormatting>
  <conditionalFormatting sqref="J5610">
    <cfRule type="notContainsBlanks" dxfId="336" priority="302">
      <formula>LEN(TRIM(J5610))&gt;0</formula>
    </cfRule>
  </conditionalFormatting>
  <conditionalFormatting sqref="J5610">
    <cfRule type="notContainsBlanks" dxfId="335" priority="301">
      <formula>LEN(TRIM(J5610))&gt;0</formula>
    </cfRule>
  </conditionalFormatting>
  <conditionalFormatting sqref="K5610">
    <cfRule type="notContainsBlanks" dxfId="334" priority="300">
      <formula>LEN(TRIM(K5610))&gt;0</formula>
    </cfRule>
  </conditionalFormatting>
  <conditionalFormatting sqref="K5610">
    <cfRule type="notContainsBlanks" dxfId="333" priority="299">
      <formula>LEN(TRIM(K5610))&gt;0</formula>
    </cfRule>
  </conditionalFormatting>
  <conditionalFormatting sqref="M5610">
    <cfRule type="containsText" dxfId="332" priority="298" operator="containsText" text="Complete">
      <formula>NOT(ISERROR(SEARCH("Complete",M5610)))</formula>
    </cfRule>
  </conditionalFormatting>
  <conditionalFormatting sqref="M5610">
    <cfRule type="containsText" dxfId="331" priority="297" operator="containsText" text="Complete">
      <formula>NOT(ISERROR(SEARCH("Complete",M5610)))</formula>
    </cfRule>
  </conditionalFormatting>
  <conditionalFormatting sqref="I5611">
    <cfRule type="cellIs" dxfId="330" priority="296" operator="greaterThan">
      <formula>2.35</formula>
    </cfRule>
  </conditionalFormatting>
  <conditionalFormatting sqref="I5611">
    <cfRule type="cellIs" dxfId="329" priority="295" operator="greaterThan">
      <formula>2.35</formula>
    </cfRule>
  </conditionalFormatting>
  <conditionalFormatting sqref="J5611">
    <cfRule type="notContainsBlanks" dxfId="328" priority="294">
      <formula>LEN(TRIM(J5611))&gt;0</formula>
    </cfRule>
  </conditionalFormatting>
  <conditionalFormatting sqref="J5611">
    <cfRule type="notContainsBlanks" dxfId="327" priority="293">
      <formula>LEN(TRIM(J5611))&gt;0</formula>
    </cfRule>
  </conditionalFormatting>
  <conditionalFormatting sqref="K5611">
    <cfRule type="notContainsBlanks" dxfId="326" priority="292">
      <formula>LEN(TRIM(K5611))&gt;0</formula>
    </cfRule>
  </conditionalFormatting>
  <conditionalFormatting sqref="K5611">
    <cfRule type="notContainsBlanks" dxfId="325" priority="291">
      <formula>LEN(TRIM(K5611))&gt;0</formula>
    </cfRule>
  </conditionalFormatting>
  <conditionalFormatting sqref="M5611">
    <cfRule type="containsText" dxfId="324" priority="290" operator="containsText" text="Complete">
      <formula>NOT(ISERROR(SEARCH("Complete",M5611)))</formula>
    </cfRule>
  </conditionalFormatting>
  <conditionalFormatting sqref="M5611">
    <cfRule type="containsText" dxfId="323" priority="289" operator="containsText" text="Complete">
      <formula>NOT(ISERROR(SEARCH("Complete",M5611)))</formula>
    </cfRule>
  </conditionalFormatting>
  <conditionalFormatting sqref="I5612">
    <cfRule type="cellIs" dxfId="322" priority="288" operator="greaterThan">
      <formula>2.35</formula>
    </cfRule>
  </conditionalFormatting>
  <conditionalFormatting sqref="I5612">
    <cfRule type="cellIs" dxfId="321" priority="287" operator="greaterThan">
      <formula>2.35</formula>
    </cfRule>
  </conditionalFormatting>
  <conditionalFormatting sqref="J5612">
    <cfRule type="notContainsBlanks" dxfId="320" priority="286">
      <formula>LEN(TRIM(J5612))&gt;0</formula>
    </cfRule>
  </conditionalFormatting>
  <conditionalFormatting sqref="J5612">
    <cfRule type="notContainsBlanks" dxfId="319" priority="285">
      <formula>LEN(TRIM(J5612))&gt;0</formula>
    </cfRule>
  </conditionalFormatting>
  <conditionalFormatting sqref="K5612">
    <cfRule type="notContainsBlanks" dxfId="318" priority="284">
      <formula>LEN(TRIM(K5612))&gt;0</formula>
    </cfRule>
  </conditionalFormatting>
  <conditionalFormatting sqref="K5612">
    <cfRule type="notContainsBlanks" dxfId="317" priority="283">
      <formula>LEN(TRIM(K5612))&gt;0</formula>
    </cfRule>
  </conditionalFormatting>
  <conditionalFormatting sqref="M5612">
    <cfRule type="containsText" dxfId="316" priority="282" operator="containsText" text="Complete">
      <formula>NOT(ISERROR(SEARCH("Complete",M5612)))</formula>
    </cfRule>
  </conditionalFormatting>
  <conditionalFormatting sqref="M5612">
    <cfRule type="containsText" dxfId="315" priority="281" operator="containsText" text="Complete">
      <formula>NOT(ISERROR(SEARCH("Complete",M5612)))</formula>
    </cfRule>
  </conditionalFormatting>
  <conditionalFormatting sqref="I5613">
    <cfRule type="cellIs" dxfId="314" priority="280" operator="greaterThan">
      <formula>2.35</formula>
    </cfRule>
  </conditionalFormatting>
  <conditionalFormatting sqref="I5613">
    <cfRule type="cellIs" dxfId="313" priority="279" operator="greaterThan">
      <formula>2.35</formula>
    </cfRule>
  </conditionalFormatting>
  <conditionalFormatting sqref="J5613">
    <cfRule type="notContainsBlanks" dxfId="312" priority="278">
      <formula>LEN(TRIM(J5613))&gt;0</formula>
    </cfRule>
  </conditionalFormatting>
  <conditionalFormatting sqref="J5613">
    <cfRule type="notContainsBlanks" dxfId="311" priority="277">
      <formula>LEN(TRIM(J5613))&gt;0</formula>
    </cfRule>
  </conditionalFormatting>
  <conditionalFormatting sqref="K5613">
    <cfRule type="notContainsBlanks" dxfId="310" priority="276">
      <formula>LEN(TRIM(K5613))&gt;0</formula>
    </cfRule>
  </conditionalFormatting>
  <conditionalFormatting sqref="K5613">
    <cfRule type="notContainsBlanks" dxfId="309" priority="275">
      <formula>LEN(TRIM(K5613))&gt;0</formula>
    </cfRule>
  </conditionalFormatting>
  <conditionalFormatting sqref="M5613">
    <cfRule type="containsText" dxfId="308" priority="274" operator="containsText" text="Complete">
      <formula>NOT(ISERROR(SEARCH("Complete",M5613)))</formula>
    </cfRule>
  </conditionalFormatting>
  <conditionalFormatting sqref="M5613">
    <cfRule type="containsText" dxfId="307" priority="273" operator="containsText" text="Complete">
      <formula>NOT(ISERROR(SEARCH("Complete",M5613)))</formula>
    </cfRule>
  </conditionalFormatting>
  <conditionalFormatting sqref="I5614">
    <cfRule type="cellIs" dxfId="306" priority="272" operator="greaterThan">
      <formula>2.35</formula>
    </cfRule>
  </conditionalFormatting>
  <conditionalFormatting sqref="I5614">
    <cfRule type="cellIs" dxfId="305" priority="271" operator="greaterThan">
      <formula>2.35</formula>
    </cfRule>
  </conditionalFormatting>
  <conditionalFormatting sqref="J5614">
    <cfRule type="notContainsBlanks" dxfId="304" priority="270">
      <formula>LEN(TRIM(J5614))&gt;0</formula>
    </cfRule>
  </conditionalFormatting>
  <conditionalFormatting sqref="J5614">
    <cfRule type="notContainsBlanks" dxfId="303" priority="269">
      <formula>LEN(TRIM(J5614))&gt;0</formula>
    </cfRule>
  </conditionalFormatting>
  <conditionalFormatting sqref="K5614">
    <cfRule type="notContainsBlanks" dxfId="302" priority="268">
      <formula>LEN(TRIM(K5614))&gt;0</formula>
    </cfRule>
  </conditionalFormatting>
  <conditionalFormatting sqref="K5614">
    <cfRule type="notContainsBlanks" dxfId="301" priority="267">
      <formula>LEN(TRIM(K5614))&gt;0</formula>
    </cfRule>
  </conditionalFormatting>
  <conditionalFormatting sqref="M5614">
    <cfRule type="containsText" dxfId="300" priority="266" operator="containsText" text="Complete">
      <formula>NOT(ISERROR(SEARCH("Complete",M5614)))</formula>
    </cfRule>
  </conditionalFormatting>
  <conditionalFormatting sqref="M5614">
    <cfRule type="containsText" dxfId="299" priority="265" operator="containsText" text="Complete">
      <formula>NOT(ISERROR(SEARCH("Complete",M5614)))</formula>
    </cfRule>
  </conditionalFormatting>
  <conditionalFormatting sqref="I5615">
    <cfRule type="cellIs" dxfId="298" priority="264" operator="greaterThan">
      <formula>2.35</formula>
    </cfRule>
  </conditionalFormatting>
  <conditionalFormatting sqref="I5615">
    <cfRule type="cellIs" dxfId="297" priority="263" operator="greaterThan">
      <formula>2.35</formula>
    </cfRule>
  </conditionalFormatting>
  <conditionalFormatting sqref="J5615">
    <cfRule type="notContainsBlanks" dxfId="296" priority="262">
      <formula>LEN(TRIM(J5615))&gt;0</formula>
    </cfRule>
  </conditionalFormatting>
  <conditionalFormatting sqref="J5615">
    <cfRule type="notContainsBlanks" dxfId="295" priority="261">
      <formula>LEN(TRIM(J5615))&gt;0</formula>
    </cfRule>
  </conditionalFormatting>
  <conditionalFormatting sqref="K5615">
    <cfRule type="notContainsBlanks" dxfId="294" priority="260">
      <formula>LEN(TRIM(K5615))&gt;0</formula>
    </cfRule>
  </conditionalFormatting>
  <conditionalFormatting sqref="K5615">
    <cfRule type="notContainsBlanks" dxfId="293" priority="259">
      <formula>LEN(TRIM(K5615))&gt;0</formula>
    </cfRule>
  </conditionalFormatting>
  <conditionalFormatting sqref="M5615">
    <cfRule type="containsText" dxfId="292" priority="258" operator="containsText" text="Complete">
      <formula>NOT(ISERROR(SEARCH("Complete",M5615)))</formula>
    </cfRule>
  </conditionalFormatting>
  <conditionalFormatting sqref="M5615">
    <cfRule type="containsText" dxfId="291" priority="257" operator="containsText" text="Complete">
      <formula>NOT(ISERROR(SEARCH("Complete",M5615)))</formula>
    </cfRule>
  </conditionalFormatting>
  <conditionalFormatting sqref="I5616">
    <cfRule type="cellIs" dxfId="290" priority="256" operator="greaterThan">
      <formula>2.35</formula>
    </cfRule>
  </conditionalFormatting>
  <conditionalFormatting sqref="I5616">
    <cfRule type="cellIs" dxfId="289" priority="255" operator="greaterThan">
      <formula>2.35</formula>
    </cfRule>
  </conditionalFormatting>
  <conditionalFormatting sqref="J5616">
    <cfRule type="notContainsBlanks" dxfId="288" priority="254">
      <formula>LEN(TRIM(J5616))&gt;0</formula>
    </cfRule>
  </conditionalFormatting>
  <conditionalFormatting sqref="J5616">
    <cfRule type="notContainsBlanks" dxfId="287" priority="253">
      <formula>LEN(TRIM(J5616))&gt;0</formula>
    </cfRule>
  </conditionalFormatting>
  <conditionalFormatting sqref="K5616">
    <cfRule type="notContainsBlanks" dxfId="286" priority="252">
      <formula>LEN(TRIM(K5616))&gt;0</formula>
    </cfRule>
  </conditionalFormatting>
  <conditionalFormatting sqref="K5616">
    <cfRule type="notContainsBlanks" dxfId="285" priority="251">
      <formula>LEN(TRIM(K5616))&gt;0</formula>
    </cfRule>
  </conditionalFormatting>
  <conditionalFormatting sqref="M5616">
    <cfRule type="containsText" dxfId="284" priority="250" operator="containsText" text="Complete">
      <formula>NOT(ISERROR(SEARCH("Complete",M5616)))</formula>
    </cfRule>
  </conditionalFormatting>
  <conditionalFormatting sqref="M5616">
    <cfRule type="containsText" dxfId="283" priority="249" operator="containsText" text="Complete">
      <formula>NOT(ISERROR(SEARCH("Complete",M5616)))</formula>
    </cfRule>
  </conditionalFormatting>
  <conditionalFormatting sqref="I5617">
    <cfRule type="cellIs" dxfId="282" priority="248" operator="greaterThan">
      <formula>2.35</formula>
    </cfRule>
  </conditionalFormatting>
  <conditionalFormatting sqref="I5617">
    <cfRule type="cellIs" dxfId="281" priority="247" operator="greaterThan">
      <formula>2.35</formula>
    </cfRule>
  </conditionalFormatting>
  <conditionalFormatting sqref="J5617">
    <cfRule type="notContainsBlanks" dxfId="280" priority="246">
      <formula>LEN(TRIM(J5617))&gt;0</formula>
    </cfRule>
  </conditionalFormatting>
  <conditionalFormatting sqref="J5617">
    <cfRule type="notContainsBlanks" dxfId="279" priority="245">
      <formula>LEN(TRIM(J5617))&gt;0</formula>
    </cfRule>
  </conditionalFormatting>
  <conditionalFormatting sqref="K5617">
    <cfRule type="notContainsBlanks" dxfId="278" priority="244">
      <formula>LEN(TRIM(K5617))&gt;0</formula>
    </cfRule>
  </conditionalFormatting>
  <conditionalFormatting sqref="K5617">
    <cfRule type="notContainsBlanks" dxfId="277" priority="243">
      <formula>LEN(TRIM(K5617))&gt;0</formula>
    </cfRule>
  </conditionalFormatting>
  <conditionalFormatting sqref="M5617">
    <cfRule type="containsText" dxfId="276" priority="242" operator="containsText" text="Complete">
      <formula>NOT(ISERROR(SEARCH("Complete",M5617)))</formula>
    </cfRule>
  </conditionalFormatting>
  <conditionalFormatting sqref="M5617">
    <cfRule type="containsText" dxfId="275" priority="241" operator="containsText" text="Complete">
      <formula>NOT(ISERROR(SEARCH("Complete",M5617)))</formula>
    </cfRule>
  </conditionalFormatting>
  <conditionalFormatting sqref="I5618">
    <cfRule type="cellIs" dxfId="274" priority="240" operator="greaterThan">
      <formula>2.35</formula>
    </cfRule>
  </conditionalFormatting>
  <conditionalFormatting sqref="I5618">
    <cfRule type="cellIs" dxfId="273" priority="239" operator="greaterThan">
      <formula>2.35</formula>
    </cfRule>
  </conditionalFormatting>
  <conditionalFormatting sqref="J5618">
    <cfRule type="notContainsBlanks" dxfId="272" priority="238">
      <formula>LEN(TRIM(J5618))&gt;0</formula>
    </cfRule>
  </conditionalFormatting>
  <conditionalFormatting sqref="J5618">
    <cfRule type="notContainsBlanks" dxfId="271" priority="237">
      <formula>LEN(TRIM(J5618))&gt;0</formula>
    </cfRule>
  </conditionalFormatting>
  <conditionalFormatting sqref="K5618">
    <cfRule type="notContainsBlanks" dxfId="270" priority="236">
      <formula>LEN(TRIM(K5618))&gt;0</formula>
    </cfRule>
  </conditionalFormatting>
  <conditionalFormatting sqref="K5618">
    <cfRule type="notContainsBlanks" dxfId="269" priority="235">
      <formula>LEN(TRIM(K5618))&gt;0</formula>
    </cfRule>
  </conditionalFormatting>
  <conditionalFormatting sqref="M5618">
    <cfRule type="containsText" dxfId="268" priority="234" operator="containsText" text="Complete">
      <formula>NOT(ISERROR(SEARCH("Complete",M5618)))</formula>
    </cfRule>
  </conditionalFormatting>
  <conditionalFormatting sqref="M5618">
    <cfRule type="containsText" dxfId="267" priority="233" operator="containsText" text="Complete">
      <formula>NOT(ISERROR(SEARCH("Complete",M5618)))</formula>
    </cfRule>
  </conditionalFormatting>
  <conditionalFormatting sqref="I5619">
    <cfRule type="cellIs" dxfId="266" priority="232" operator="greaterThan">
      <formula>2.35</formula>
    </cfRule>
  </conditionalFormatting>
  <conditionalFormatting sqref="I5619">
    <cfRule type="cellIs" dxfId="265" priority="231" operator="greaterThan">
      <formula>2.35</formula>
    </cfRule>
  </conditionalFormatting>
  <conditionalFormatting sqref="J5619">
    <cfRule type="notContainsBlanks" dxfId="264" priority="230">
      <formula>LEN(TRIM(J5619))&gt;0</formula>
    </cfRule>
  </conditionalFormatting>
  <conditionalFormatting sqref="J5619">
    <cfRule type="notContainsBlanks" dxfId="263" priority="229">
      <formula>LEN(TRIM(J5619))&gt;0</formula>
    </cfRule>
  </conditionalFormatting>
  <conditionalFormatting sqref="K5619">
    <cfRule type="notContainsBlanks" dxfId="262" priority="228">
      <formula>LEN(TRIM(K5619))&gt;0</formula>
    </cfRule>
  </conditionalFormatting>
  <conditionalFormatting sqref="K5619">
    <cfRule type="notContainsBlanks" dxfId="261" priority="227">
      <formula>LEN(TRIM(K5619))&gt;0</formula>
    </cfRule>
  </conditionalFormatting>
  <conditionalFormatting sqref="M5619">
    <cfRule type="containsText" dxfId="260" priority="226" operator="containsText" text="Complete">
      <formula>NOT(ISERROR(SEARCH("Complete",M5619)))</formula>
    </cfRule>
  </conditionalFormatting>
  <conditionalFormatting sqref="M5619">
    <cfRule type="containsText" dxfId="259" priority="225" operator="containsText" text="Complete">
      <formula>NOT(ISERROR(SEARCH("Complete",M5619)))</formula>
    </cfRule>
  </conditionalFormatting>
  <conditionalFormatting sqref="I5620">
    <cfRule type="cellIs" dxfId="258" priority="224" operator="greaterThan">
      <formula>2.35</formula>
    </cfRule>
  </conditionalFormatting>
  <conditionalFormatting sqref="I5620">
    <cfRule type="cellIs" dxfId="257" priority="223" operator="greaterThan">
      <formula>2.35</formula>
    </cfRule>
  </conditionalFormatting>
  <conditionalFormatting sqref="J5620">
    <cfRule type="notContainsBlanks" dxfId="256" priority="222">
      <formula>LEN(TRIM(J5620))&gt;0</formula>
    </cfRule>
  </conditionalFormatting>
  <conditionalFormatting sqref="J5620">
    <cfRule type="notContainsBlanks" dxfId="255" priority="221">
      <formula>LEN(TRIM(J5620))&gt;0</formula>
    </cfRule>
  </conditionalFormatting>
  <conditionalFormatting sqref="K5620">
    <cfRule type="notContainsBlanks" dxfId="254" priority="220">
      <formula>LEN(TRIM(K5620))&gt;0</formula>
    </cfRule>
  </conditionalFormatting>
  <conditionalFormatting sqref="K5620">
    <cfRule type="notContainsBlanks" dxfId="253" priority="219">
      <formula>LEN(TRIM(K5620))&gt;0</formula>
    </cfRule>
  </conditionalFormatting>
  <conditionalFormatting sqref="M5620">
    <cfRule type="containsText" dxfId="252" priority="218" operator="containsText" text="Complete">
      <formula>NOT(ISERROR(SEARCH("Complete",M5620)))</formula>
    </cfRule>
  </conditionalFormatting>
  <conditionalFormatting sqref="M5620">
    <cfRule type="containsText" dxfId="251" priority="217" operator="containsText" text="Complete">
      <formula>NOT(ISERROR(SEARCH("Complete",M5620)))</formula>
    </cfRule>
  </conditionalFormatting>
  <conditionalFormatting sqref="I5621">
    <cfRule type="cellIs" dxfId="250" priority="208" operator="greaterThan">
      <formula>2.35</formula>
    </cfRule>
  </conditionalFormatting>
  <conditionalFormatting sqref="I5621">
    <cfRule type="cellIs" dxfId="249" priority="207" operator="greaterThan">
      <formula>2.35</formula>
    </cfRule>
  </conditionalFormatting>
  <conditionalFormatting sqref="J5621">
    <cfRule type="notContainsBlanks" dxfId="248" priority="206">
      <formula>LEN(TRIM(J5621))&gt;0</formula>
    </cfRule>
  </conditionalFormatting>
  <conditionalFormatting sqref="J5621">
    <cfRule type="notContainsBlanks" dxfId="247" priority="205">
      <formula>LEN(TRIM(J5621))&gt;0</formula>
    </cfRule>
  </conditionalFormatting>
  <conditionalFormatting sqref="K5621">
    <cfRule type="notContainsBlanks" dxfId="246" priority="204">
      <formula>LEN(TRIM(K5621))&gt;0</formula>
    </cfRule>
  </conditionalFormatting>
  <conditionalFormatting sqref="K5621">
    <cfRule type="notContainsBlanks" dxfId="245" priority="203">
      <formula>LEN(TRIM(K5621))&gt;0</formula>
    </cfRule>
  </conditionalFormatting>
  <conditionalFormatting sqref="M5621">
    <cfRule type="containsText" dxfId="244" priority="202" operator="containsText" text="Complete">
      <formula>NOT(ISERROR(SEARCH("Complete",M5621)))</formula>
    </cfRule>
  </conditionalFormatting>
  <conditionalFormatting sqref="M5621">
    <cfRule type="containsText" dxfId="243" priority="201" operator="containsText" text="Complete">
      <formula>NOT(ISERROR(SEARCH("Complete",M5621)))</formula>
    </cfRule>
  </conditionalFormatting>
  <conditionalFormatting sqref="I5622">
    <cfRule type="cellIs" dxfId="242" priority="200" operator="greaterThan">
      <formula>2.35</formula>
    </cfRule>
  </conditionalFormatting>
  <conditionalFormatting sqref="I5622">
    <cfRule type="cellIs" dxfId="241" priority="199" operator="greaterThan">
      <formula>2.35</formula>
    </cfRule>
  </conditionalFormatting>
  <conditionalFormatting sqref="J5622">
    <cfRule type="notContainsBlanks" dxfId="240" priority="198">
      <formula>LEN(TRIM(J5622))&gt;0</formula>
    </cfRule>
  </conditionalFormatting>
  <conditionalFormatting sqref="J5622">
    <cfRule type="notContainsBlanks" dxfId="239" priority="197">
      <formula>LEN(TRIM(J5622))&gt;0</formula>
    </cfRule>
  </conditionalFormatting>
  <conditionalFormatting sqref="K5622">
    <cfRule type="notContainsBlanks" dxfId="238" priority="196">
      <formula>LEN(TRIM(K5622))&gt;0</formula>
    </cfRule>
  </conditionalFormatting>
  <conditionalFormatting sqref="K5622">
    <cfRule type="notContainsBlanks" dxfId="237" priority="195">
      <formula>LEN(TRIM(K5622))&gt;0</formula>
    </cfRule>
  </conditionalFormatting>
  <conditionalFormatting sqref="M5622">
    <cfRule type="containsText" dxfId="236" priority="194" operator="containsText" text="Complete">
      <formula>NOT(ISERROR(SEARCH("Complete",M5622)))</formula>
    </cfRule>
  </conditionalFormatting>
  <conditionalFormatting sqref="M5622">
    <cfRule type="containsText" dxfId="235" priority="193" operator="containsText" text="Complete">
      <formula>NOT(ISERROR(SEARCH("Complete",M5622)))</formula>
    </cfRule>
  </conditionalFormatting>
  <conditionalFormatting sqref="I5623">
    <cfRule type="cellIs" dxfId="234" priority="192" operator="greaterThan">
      <formula>2.35</formula>
    </cfRule>
  </conditionalFormatting>
  <conditionalFormatting sqref="I5623">
    <cfRule type="cellIs" dxfId="233" priority="191" operator="greaterThan">
      <formula>2.35</formula>
    </cfRule>
  </conditionalFormatting>
  <conditionalFormatting sqref="J5623">
    <cfRule type="notContainsBlanks" dxfId="232" priority="190">
      <formula>LEN(TRIM(J5623))&gt;0</formula>
    </cfRule>
  </conditionalFormatting>
  <conditionalFormatting sqref="J5623">
    <cfRule type="notContainsBlanks" dxfId="231" priority="189">
      <formula>LEN(TRIM(J5623))&gt;0</formula>
    </cfRule>
  </conditionalFormatting>
  <conditionalFormatting sqref="K5623">
    <cfRule type="notContainsBlanks" dxfId="230" priority="188">
      <formula>LEN(TRIM(K5623))&gt;0</formula>
    </cfRule>
  </conditionalFormatting>
  <conditionalFormatting sqref="K5623">
    <cfRule type="notContainsBlanks" dxfId="229" priority="187">
      <formula>LEN(TRIM(K5623))&gt;0</formula>
    </cfRule>
  </conditionalFormatting>
  <conditionalFormatting sqref="M5623">
    <cfRule type="containsText" dxfId="228" priority="186" operator="containsText" text="Complete">
      <formula>NOT(ISERROR(SEARCH("Complete",M5623)))</formula>
    </cfRule>
  </conditionalFormatting>
  <conditionalFormatting sqref="M5623">
    <cfRule type="containsText" dxfId="227" priority="185" operator="containsText" text="Complete">
      <formula>NOT(ISERROR(SEARCH("Complete",M5623)))</formula>
    </cfRule>
  </conditionalFormatting>
  <conditionalFormatting sqref="I5624">
    <cfRule type="cellIs" dxfId="226" priority="184" operator="greaterThan">
      <formula>2.35</formula>
    </cfRule>
  </conditionalFormatting>
  <conditionalFormatting sqref="I5624">
    <cfRule type="cellIs" dxfId="225" priority="183" operator="greaterThan">
      <formula>2.35</formula>
    </cfRule>
  </conditionalFormatting>
  <conditionalFormatting sqref="J5624">
    <cfRule type="notContainsBlanks" dxfId="224" priority="182">
      <formula>LEN(TRIM(J5624))&gt;0</formula>
    </cfRule>
  </conditionalFormatting>
  <conditionalFormatting sqref="J5624">
    <cfRule type="notContainsBlanks" dxfId="223" priority="181">
      <formula>LEN(TRIM(J5624))&gt;0</formula>
    </cfRule>
  </conditionalFormatting>
  <conditionalFormatting sqref="K5624">
    <cfRule type="notContainsBlanks" dxfId="222" priority="180">
      <formula>LEN(TRIM(K5624))&gt;0</formula>
    </cfRule>
  </conditionalFormatting>
  <conditionalFormatting sqref="K5624">
    <cfRule type="notContainsBlanks" dxfId="221" priority="179">
      <formula>LEN(TRIM(K5624))&gt;0</formula>
    </cfRule>
  </conditionalFormatting>
  <conditionalFormatting sqref="M5624">
    <cfRule type="containsText" dxfId="220" priority="178" operator="containsText" text="Complete">
      <formula>NOT(ISERROR(SEARCH("Complete",M5624)))</formula>
    </cfRule>
  </conditionalFormatting>
  <conditionalFormatting sqref="M5624">
    <cfRule type="containsText" dxfId="219" priority="177" operator="containsText" text="Complete">
      <formula>NOT(ISERROR(SEARCH("Complete",M5624)))</formula>
    </cfRule>
  </conditionalFormatting>
  <conditionalFormatting sqref="I5625">
    <cfRule type="cellIs" dxfId="218" priority="176" operator="greaterThan">
      <formula>2.35</formula>
    </cfRule>
  </conditionalFormatting>
  <conditionalFormatting sqref="I5625">
    <cfRule type="cellIs" dxfId="217" priority="175" operator="greaterThan">
      <formula>2.35</formula>
    </cfRule>
  </conditionalFormatting>
  <conditionalFormatting sqref="J5625">
    <cfRule type="notContainsBlanks" dxfId="216" priority="174">
      <formula>LEN(TRIM(J5625))&gt;0</formula>
    </cfRule>
  </conditionalFormatting>
  <conditionalFormatting sqref="J5625">
    <cfRule type="notContainsBlanks" dxfId="215" priority="173">
      <formula>LEN(TRIM(J5625))&gt;0</formula>
    </cfRule>
  </conditionalFormatting>
  <conditionalFormatting sqref="K5625">
    <cfRule type="notContainsBlanks" dxfId="214" priority="172">
      <formula>LEN(TRIM(K5625))&gt;0</formula>
    </cfRule>
  </conditionalFormatting>
  <conditionalFormatting sqref="K5625">
    <cfRule type="notContainsBlanks" dxfId="213" priority="171">
      <formula>LEN(TRIM(K5625))&gt;0</formula>
    </cfRule>
  </conditionalFormatting>
  <conditionalFormatting sqref="M5625">
    <cfRule type="containsText" dxfId="212" priority="170" operator="containsText" text="Complete">
      <formula>NOT(ISERROR(SEARCH("Complete",M5625)))</formula>
    </cfRule>
  </conditionalFormatting>
  <conditionalFormatting sqref="M5625">
    <cfRule type="containsText" dxfId="211" priority="169" operator="containsText" text="Complete">
      <formula>NOT(ISERROR(SEARCH("Complete",M5625)))</formula>
    </cfRule>
  </conditionalFormatting>
  <conditionalFormatting sqref="I5626">
    <cfRule type="cellIs" dxfId="210" priority="168" operator="greaterThan">
      <formula>2.35</formula>
    </cfRule>
  </conditionalFormatting>
  <conditionalFormatting sqref="I5626">
    <cfRule type="cellIs" dxfId="209" priority="167" operator="greaterThan">
      <formula>2.35</formula>
    </cfRule>
  </conditionalFormatting>
  <conditionalFormatting sqref="J5626">
    <cfRule type="notContainsBlanks" dxfId="208" priority="166">
      <formula>LEN(TRIM(J5626))&gt;0</formula>
    </cfRule>
  </conditionalFormatting>
  <conditionalFormatting sqref="J5626">
    <cfRule type="notContainsBlanks" dxfId="207" priority="165">
      <formula>LEN(TRIM(J5626))&gt;0</formula>
    </cfRule>
  </conditionalFormatting>
  <conditionalFormatting sqref="K5626">
    <cfRule type="notContainsBlanks" dxfId="206" priority="164">
      <formula>LEN(TRIM(K5626))&gt;0</formula>
    </cfRule>
  </conditionalFormatting>
  <conditionalFormatting sqref="K5626">
    <cfRule type="notContainsBlanks" dxfId="205" priority="163">
      <formula>LEN(TRIM(K5626))&gt;0</formula>
    </cfRule>
  </conditionalFormatting>
  <conditionalFormatting sqref="M5626">
    <cfRule type="containsText" dxfId="204" priority="162" operator="containsText" text="Complete">
      <formula>NOT(ISERROR(SEARCH("Complete",M5626)))</formula>
    </cfRule>
  </conditionalFormatting>
  <conditionalFormatting sqref="M5626">
    <cfRule type="containsText" dxfId="203" priority="161" operator="containsText" text="Complete">
      <formula>NOT(ISERROR(SEARCH("Complete",M5626)))</formula>
    </cfRule>
  </conditionalFormatting>
  <conditionalFormatting sqref="I5627">
    <cfRule type="cellIs" dxfId="202" priority="160" operator="greaterThan">
      <formula>2.35</formula>
    </cfRule>
  </conditionalFormatting>
  <conditionalFormatting sqref="I5627">
    <cfRule type="cellIs" dxfId="201" priority="159" operator="greaterThan">
      <formula>2.35</formula>
    </cfRule>
  </conditionalFormatting>
  <conditionalFormatting sqref="J5627">
    <cfRule type="notContainsBlanks" dxfId="200" priority="158">
      <formula>LEN(TRIM(J5627))&gt;0</formula>
    </cfRule>
  </conditionalFormatting>
  <conditionalFormatting sqref="J5627">
    <cfRule type="notContainsBlanks" dxfId="199" priority="157">
      <formula>LEN(TRIM(J5627))&gt;0</formula>
    </cfRule>
  </conditionalFormatting>
  <conditionalFormatting sqref="K5627">
    <cfRule type="notContainsBlanks" dxfId="198" priority="156">
      <formula>LEN(TRIM(K5627))&gt;0</formula>
    </cfRule>
  </conditionalFormatting>
  <conditionalFormatting sqref="K5627">
    <cfRule type="notContainsBlanks" dxfId="197" priority="155">
      <formula>LEN(TRIM(K5627))&gt;0</formula>
    </cfRule>
  </conditionalFormatting>
  <conditionalFormatting sqref="M5627">
    <cfRule type="containsText" dxfId="196" priority="154" operator="containsText" text="Complete">
      <formula>NOT(ISERROR(SEARCH("Complete",M5627)))</formula>
    </cfRule>
  </conditionalFormatting>
  <conditionalFormatting sqref="M5627">
    <cfRule type="containsText" dxfId="195" priority="153" operator="containsText" text="Complete">
      <formula>NOT(ISERROR(SEARCH("Complete",M5627)))</formula>
    </cfRule>
  </conditionalFormatting>
  <conditionalFormatting sqref="I5628">
    <cfRule type="cellIs" dxfId="194" priority="152" operator="greaterThan">
      <formula>2.35</formula>
    </cfRule>
  </conditionalFormatting>
  <conditionalFormatting sqref="I5628">
    <cfRule type="cellIs" dxfId="193" priority="151" operator="greaterThan">
      <formula>2.35</formula>
    </cfRule>
  </conditionalFormatting>
  <conditionalFormatting sqref="J5628">
    <cfRule type="notContainsBlanks" dxfId="192" priority="150">
      <formula>LEN(TRIM(J5628))&gt;0</formula>
    </cfRule>
  </conditionalFormatting>
  <conditionalFormatting sqref="J5628">
    <cfRule type="notContainsBlanks" dxfId="191" priority="149">
      <formula>LEN(TRIM(J5628))&gt;0</formula>
    </cfRule>
  </conditionalFormatting>
  <conditionalFormatting sqref="K5628">
    <cfRule type="notContainsBlanks" dxfId="190" priority="148">
      <formula>LEN(TRIM(K5628))&gt;0</formula>
    </cfRule>
  </conditionalFormatting>
  <conditionalFormatting sqref="K5628">
    <cfRule type="notContainsBlanks" dxfId="189" priority="147">
      <formula>LEN(TRIM(K5628))&gt;0</formula>
    </cfRule>
  </conditionalFormatting>
  <conditionalFormatting sqref="M5628">
    <cfRule type="containsText" dxfId="188" priority="146" operator="containsText" text="Complete">
      <formula>NOT(ISERROR(SEARCH("Complete",M5628)))</formula>
    </cfRule>
  </conditionalFormatting>
  <conditionalFormatting sqref="M5628">
    <cfRule type="containsText" dxfId="187" priority="145" operator="containsText" text="Complete">
      <formula>NOT(ISERROR(SEARCH("Complete",M5628)))</formula>
    </cfRule>
  </conditionalFormatting>
  <conditionalFormatting sqref="I5629">
    <cfRule type="cellIs" dxfId="186" priority="144" operator="greaterThan">
      <formula>2.35</formula>
    </cfRule>
  </conditionalFormatting>
  <conditionalFormatting sqref="I5629">
    <cfRule type="cellIs" dxfId="185" priority="143" operator="greaterThan">
      <formula>2.35</formula>
    </cfRule>
  </conditionalFormatting>
  <conditionalFormatting sqref="J5629">
    <cfRule type="notContainsBlanks" dxfId="184" priority="142">
      <formula>LEN(TRIM(J5629))&gt;0</formula>
    </cfRule>
  </conditionalFormatting>
  <conditionalFormatting sqref="J5629">
    <cfRule type="notContainsBlanks" dxfId="183" priority="141">
      <formula>LEN(TRIM(J5629))&gt;0</formula>
    </cfRule>
  </conditionalFormatting>
  <conditionalFormatting sqref="K5629">
    <cfRule type="notContainsBlanks" dxfId="182" priority="140">
      <formula>LEN(TRIM(K5629))&gt;0</formula>
    </cfRule>
  </conditionalFormatting>
  <conditionalFormatting sqref="K5629">
    <cfRule type="notContainsBlanks" dxfId="181" priority="139">
      <formula>LEN(TRIM(K5629))&gt;0</formula>
    </cfRule>
  </conditionalFormatting>
  <conditionalFormatting sqref="M5629">
    <cfRule type="containsText" dxfId="180" priority="138" operator="containsText" text="Complete">
      <formula>NOT(ISERROR(SEARCH("Complete",M5629)))</formula>
    </cfRule>
  </conditionalFormatting>
  <conditionalFormatting sqref="M5629">
    <cfRule type="containsText" dxfId="179" priority="137" operator="containsText" text="Complete">
      <formula>NOT(ISERROR(SEARCH("Complete",M5629)))</formula>
    </cfRule>
  </conditionalFormatting>
  <conditionalFormatting sqref="I5630">
    <cfRule type="cellIs" dxfId="178" priority="136" operator="greaterThan">
      <formula>2.35</formula>
    </cfRule>
  </conditionalFormatting>
  <conditionalFormatting sqref="I5630">
    <cfRule type="cellIs" dxfId="177" priority="135" operator="greaterThan">
      <formula>2.35</formula>
    </cfRule>
  </conditionalFormatting>
  <conditionalFormatting sqref="J5630">
    <cfRule type="notContainsBlanks" dxfId="176" priority="134">
      <formula>LEN(TRIM(J5630))&gt;0</formula>
    </cfRule>
  </conditionalFormatting>
  <conditionalFormatting sqref="J5630">
    <cfRule type="notContainsBlanks" dxfId="175" priority="133">
      <formula>LEN(TRIM(J5630))&gt;0</formula>
    </cfRule>
  </conditionalFormatting>
  <conditionalFormatting sqref="K5630">
    <cfRule type="notContainsBlanks" dxfId="174" priority="132">
      <formula>LEN(TRIM(K5630))&gt;0</formula>
    </cfRule>
  </conditionalFormatting>
  <conditionalFormatting sqref="K5630">
    <cfRule type="notContainsBlanks" dxfId="173" priority="131">
      <formula>LEN(TRIM(K5630))&gt;0</formula>
    </cfRule>
  </conditionalFormatting>
  <conditionalFormatting sqref="M5630">
    <cfRule type="containsText" dxfId="172" priority="130" operator="containsText" text="Complete">
      <formula>NOT(ISERROR(SEARCH("Complete",M5630)))</formula>
    </cfRule>
  </conditionalFormatting>
  <conditionalFormatting sqref="M5630">
    <cfRule type="containsText" dxfId="171" priority="129" operator="containsText" text="Complete">
      <formula>NOT(ISERROR(SEARCH("Complete",M5630)))</formula>
    </cfRule>
  </conditionalFormatting>
  <conditionalFormatting sqref="I5631">
    <cfRule type="cellIs" dxfId="170" priority="128" operator="greaterThan">
      <formula>2.35</formula>
    </cfRule>
  </conditionalFormatting>
  <conditionalFormatting sqref="I5631">
    <cfRule type="cellIs" dxfId="169" priority="127" operator="greaterThan">
      <formula>2.35</formula>
    </cfRule>
  </conditionalFormatting>
  <conditionalFormatting sqref="J5631">
    <cfRule type="notContainsBlanks" dxfId="168" priority="126">
      <formula>LEN(TRIM(J5631))&gt;0</formula>
    </cfRule>
  </conditionalFormatting>
  <conditionalFormatting sqref="J5631">
    <cfRule type="notContainsBlanks" dxfId="167" priority="125">
      <formula>LEN(TRIM(J5631))&gt;0</formula>
    </cfRule>
  </conditionalFormatting>
  <conditionalFormatting sqref="K5631">
    <cfRule type="notContainsBlanks" dxfId="166" priority="124">
      <formula>LEN(TRIM(K5631))&gt;0</formula>
    </cfRule>
  </conditionalFormatting>
  <conditionalFormatting sqref="K5631">
    <cfRule type="notContainsBlanks" dxfId="165" priority="123">
      <formula>LEN(TRIM(K5631))&gt;0</formula>
    </cfRule>
  </conditionalFormatting>
  <conditionalFormatting sqref="M5631">
    <cfRule type="containsText" dxfId="164" priority="122" operator="containsText" text="Complete">
      <formula>NOT(ISERROR(SEARCH("Complete",M5631)))</formula>
    </cfRule>
  </conditionalFormatting>
  <conditionalFormatting sqref="M5631">
    <cfRule type="containsText" dxfId="163" priority="121" operator="containsText" text="Complete">
      <formula>NOT(ISERROR(SEARCH("Complete",M5631)))</formula>
    </cfRule>
  </conditionalFormatting>
  <conditionalFormatting sqref="I5632">
    <cfRule type="cellIs" dxfId="162" priority="120" operator="greaterThan">
      <formula>2.35</formula>
    </cfRule>
  </conditionalFormatting>
  <conditionalFormatting sqref="I5632">
    <cfRule type="cellIs" dxfId="161" priority="119" operator="greaterThan">
      <formula>2.35</formula>
    </cfRule>
  </conditionalFormatting>
  <conditionalFormatting sqref="J5632">
    <cfRule type="notContainsBlanks" dxfId="160" priority="118">
      <formula>LEN(TRIM(J5632))&gt;0</formula>
    </cfRule>
  </conditionalFormatting>
  <conditionalFormatting sqref="J5632">
    <cfRule type="notContainsBlanks" dxfId="159" priority="117">
      <formula>LEN(TRIM(J5632))&gt;0</formula>
    </cfRule>
  </conditionalFormatting>
  <conditionalFormatting sqref="K5632">
    <cfRule type="notContainsBlanks" dxfId="158" priority="116">
      <formula>LEN(TRIM(K5632))&gt;0</formula>
    </cfRule>
  </conditionalFormatting>
  <conditionalFormatting sqref="K5632">
    <cfRule type="notContainsBlanks" dxfId="157" priority="115">
      <formula>LEN(TRIM(K5632))&gt;0</formula>
    </cfRule>
  </conditionalFormatting>
  <conditionalFormatting sqref="M5632">
    <cfRule type="containsText" dxfId="156" priority="114" operator="containsText" text="Complete">
      <formula>NOT(ISERROR(SEARCH("Complete",M5632)))</formula>
    </cfRule>
  </conditionalFormatting>
  <conditionalFormatting sqref="M5632">
    <cfRule type="containsText" dxfId="155" priority="113" operator="containsText" text="Complete">
      <formula>NOT(ISERROR(SEARCH("Complete",M5632)))</formula>
    </cfRule>
  </conditionalFormatting>
  <conditionalFormatting sqref="I5633">
    <cfRule type="cellIs" dxfId="154" priority="112" operator="greaterThan">
      <formula>2.35</formula>
    </cfRule>
  </conditionalFormatting>
  <conditionalFormatting sqref="I5633">
    <cfRule type="cellIs" dxfId="153" priority="111" operator="greaterThan">
      <formula>2.35</formula>
    </cfRule>
  </conditionalFormatting>
  <conditionalFormatting sqref="J5633">
    <cfRule type="notContainsBlanks" dxfId="152" priority="110">
      <formula>LEN(TRIM(J5633))&gt;0</formula>
    </cfRule>
  </conditionalFormatting>
  <conditionalFormatting sqref="J5633">
    <cfRule type="notContainsBlanks" dxfId="151" priority="109">
      <formula>LEN(TRIM(J5633))&gt;0</formula>
    </cfRule>
  </conditionalFormatting>
  <conditionalFormatting sqref="K5633">
    <cfRule type="notContainsBlanks" dxfId="150" priority="108">
      <formula>LEN(TRIM(K5633))&gt;0</formula>
    </cfRule>
  </conditionalFormatting>
  <conditionalFormatting sqref="K5633">
    <cfRule type="notContainsBlanks" dxfId="149" priority="107">
      <formula>LEN(TRIM(K5633))&gt;0</formula>
    </cfRule>
  </conditionalFormatting>
  <conditionalFormatting sqref="M5633">
    <cfRule type="containsText" dxfId="148" priority="106" operator="containsText" text="Complete">
      <formula>NOT(ISERROR(SEARCH("Complete",M5633)))</formula>
    </cfRule>
  </conditionalFormatting>
  <conditionalFormatting sqref="M5633">
    <cfRule type="containsText" dxfId="147" priority="105" operator="containsText" text="Complete">
      <formula>NOT(ISERROR(SEARCH("Complete",M5633)))</formula>
    </cfRule>
  </conditionalFormatting>
  <conditionalFormatting sqref="I5634">
    <cfRule type="cellIs" dxfId="146" priority="104" operator="greaterThan">
      <formula>2.35</formula>
    </cfRule>
  </conditionalFormatting>
  <conditionalFormatting sqref="I5634">
    <cfRule type="cellIs" dxfId="145" priority="103" operator="greaterThan">
      <formula>2.35</formula>
    </cfRule>
  </conditionalFormatting>
  <conditionalFormatting sqref="J5634">
    <cfRule type="notContainsBlanks" dxfId="144" priority="102">
      <formula>LEN(TRIM(J5634))&gt;0</formula>
    </cfRule>
  </conditionalFormatting>
  <conditionalFormatting sqref="J5634">
    <cfRule type="notContainsBlanks" dxfId="143" priority="101">
      <formula>LEN(TRIM(J5634))&gt;0</formula>
    </cfRule>
  </conditionalFormatting>
  <conditionalFormatting sqref="K5634">
    <cfRule type="notContainsBlanks" dxfId="142" priority="100">
      <formula>LEN(TRIM(K5634))&gt;0</formula>
    </cfRule>
  </conditionalFormatting>
  <conditionalFormatting sqref="K5634">
    <cfRule type="notContainsBlanks" dxfId="141" priority="99">
      <formula>LEN(TRIM(K5634))&gt;0</formula>
    </cfRule>
  </conditionalFormatting>
  <conditionalFormatting sqref="M5634">
    <cfRule type="containsText" dxfId="140" priority="98" operator="containsText" text="Complete">
      <formula>NOT(ISERROR(SEARCH("Complete",M5634)))</formula>
    </cfRule>
  </conditionalFormatting>
  <conditionalFormatting sqref="M5634">
    <cfRule type="containsText" dxfId="139" priority="97" operator="containsText" text="Complete">
      <formula>NOT(ISERROR(SEARCH("Complete",M5634)))</formula>
    </cfRule>
  </conditionalFormatting>
  <conditionalFormatting sqref="I5635">
    <cfRule type="cellIs" dxfId="138" priority="96" operator="greaterThan">
      <formula>2.35</formula>
    </cfRule>
  </conditionalFormatting>
  <conditionalFormatting sqref="I5635">
    <cfRule type="cellIs" dxfId="137" priority="95" operator="greaterThan">
      <formula>2.35</formula>
    </cfRule>
  </conditionalFormatting>
  <conditionalFormatting sqref="J5635">
    <cfRule type="notContainsBlanks" dxfId="136" priority="94">
      <formula>LEN(TRIM(J5635))&gt;0</formula>
    </cfRule>
  </conditionalFormatting>
  <conditionalFormatting sqref="J5635">
    <cfRule type="notContainsBlanks" dxfId="135" priority="93">
      <formula>LEN(TRIM(J5635))&gt;0</formula>
    </cfRule>
  </conditionalFormatting>
  <conditionalFormatting sqref="K5635">
    <cfRule type="notContainsBlanks" dxfId="134" priority="92">
      <formula>LEN(TRIM(K5635))&gt;0</formula>
    </cfRule>
  </conditionalFormatting>
  <conditionalFormatting sqref="K5635">
    <cfRule type="notContainsBlanks" dxfId="133" priority="91">
      <formula>LEN(TRIM(K5635))&gt;0</formula>
    </cfRule>
  </conditionalFormatting>
  <conditionalFormatting sqref="M5635">
    <cfRule type="containsText" dxfId="132" priority="90" operator="containsText" text="Complete">
      <formula>NOT(ISERROR(SEARCH("Complete",M5635)))</formula>
    </cfRule>
  </conditionalFormatting>
  <conditionalFormatting sqref="M5635">
    <cfRule type="containsText" dxfId="131" priority="89" operator="containsText" text="Complete">
      <formula>NOT(ISERROR(SEARCH("Complete",M5635)))</formula>
    </cfRule>
  </conditionalFormatting>
  <conditionalFormatting sqref="I5636">
    <cfRule type="cellIs" dxfId="130" priority="88" operator="greaterThan">
      <formula>2.35</formula>
    </cfRule>
  </conditionalFormatting>
  <conditionalFormatting sqref="I5636">
    <cfRule type="cellIs" dxfId="129" priority="87" operator="greaterThan">
      <formula>2.35</formula>
    </cfRule>
  </conditionalFormatting>
  <conditionalFormatting sqref="J5636">
    <cfRule type="notContainsBlanks" dxfId="128" priority="86">
      <formula>LEN(TRIM(J5636))&gt;0</formula>
    </cfRule>
  </conditionalFormatting>
  <conditionalFormatting sqref="J5636">
    <cfRule type="notContainsBlanks" dxfId="127" priority="85">
      <formula>LEN(TRIM(J5636))&gt;0</formula>
    </cfRule>
  </conditionalFormatting>
  <conditionalFormatting sqref="K5636">
    <cfRule type="notContainsBlanks" dxfId="126" priority="84">
      <formula>LEN(TRIM(K5636))&gt;0</formula>
    </cfRule>
  </conditionalFormatting>
  <conditionalFormatting sqref="K5636">
    <cfRule type="notContainsBlanks" dxfId="125" priority="83">
      <formula>LEN(TRIM(K5636))&gt;0</formula>
    </cfRule>
  </conditionalFormatting>
  <conditionalFormatting sqref="M5636">
    <cfRule type="containsText" dxfId="124" priority="82" operator="containsText" text="Complete">
      <formula>NOT(ISERROR(SEARCH("Complete",M5636)))</formula>
    </cfRule>
  </conditionalFormatting>
  <conditionalFormatting sqref="M5636">
    <cfRule type="containsText" dxfId="123" priority="81" operator="containsText" text="Complete">
      <formula>NOT(ISERROR(SEARCH("Complete",M5636)))</formula>
    </cfRule>
  </conditionalFormatting>
  <conditionalFormatting sqref="I5637">
    <cfRule type="cellIs" dxfId="122" priority="80" operator="greaterThan">
      <formula>2.35</formula>
    </cfRule>
  </conditionalFormatting>
  <conditionalFormatting sqref="I5637">
    <cfRule type="cellIs" dxfId="121" priority="79" operator="greaterThan">
      <formula>2.35</formula>
    </cfRule>
  </conditionalFormatting>
  <conditionalFormatting sqref="J5637">
    <cfRule type="notContainsBlanks" dxfId="120" priority="78">
      <formula>LEN(TRIM(J5637))&gt;0</formula>
    </cfRule>
  </conditionalFormatting>
  <conditionalFormatting sqref="J5637">
    <cfRule type="notContainsBlanks" dxfId="119" priority="77">
      <formula>LEN(TRIM(J5637))&gt;0</formula>
    </cfRule>
  </conditionalFormatting>
  <conditionalFormatting sqref="K5637">
    <cfRule type="notContainsBlanks" dxfId="118" priority="76">
      <formula>LEN(TRIM(K5637))&gt;0</formula>
    </cfRule>
  </conditionalFormatting>
  <conditionalFormatting sqref="K5637">
    <cfRule type="notContainsBlanks" dxfId="117" priority="75">
      <formula>LEN(TRIM(K5637))&gt;0</formula>
    </cfRule>
  </conditionalFormatting>
  <conditionalFormatting sqref="M5637">
    <cfRule type="containsText" dxfId="116" priority="74" operator="containsText" text="Complete">
      <formula>NOT(ISERROR(SEARCH("Complete",M5637)))</formula>
    </cfRule>
  </conditionalFormatting>
  <conditionalFormatting sqref="M5637">
    <cfRule type="containsText" dxfId="115" priority="73" operator="containsText" text="Complete">
      <formula>NOT(ISERROR(SEARCH("Complete",M5637)))</formula>
    </cfRule>
  </conditionalFormatting>
  <conditionalFormatting sqref="I5638">
    <cfRule type="cellIs" dxfId="114" priority="72" operator="greaterThan">
      <formula>2.35</formula>
    </cfRule>
  </conditionalFormatting>
  <conditionalFormatting sqref="I5638">
    <cfRule type="cellIs" dxfId="113" priority="71" operator="greaterThan">
      <formula>2.35</formula>
    </cfRule>
  </conditionalFormatting>
  <conditionalFormatting sqref="J5638">
    <cfRule type="notContainsBlanks" dxfId="112" priority="70">
      <formula>LEN(TRIM(J5638))&gt;0</formula>
    </cfRule>
  </conditionalFormatting>
  <conditionalFormatting sqref="J5638">
    <cfRule type="notContainsBlanks" dxfId="111" priority="69">
      <formula>LEN(TRIM(J5638))&gt;0</formula>
    </cfRule>
  </conditionalFormatting>
  <conditionalFormatting sqref="K5638">
    <cfRule type="notContainsBlanks" dxfId="110" priority="68">
      <formula>LEN(TRIM(K5638))&gt;0</formula>
    </cfRule>
  </conditionalFormatting>
  <conditionalFormatting sqref="K5638">
    <cfRule type="notContainsBlanks" dxfId="109" priority="67">
      <formula>LEN(TRIM(K5638))&gt;0</formula>
    </cfRule>
  </conditionalFormatting>
  <conditionalFormatting sqref="M5638">
    <cfRule type="containsText" dxfId="108" priority="66" operator="containsText" text="Complete">
      <formula>NOT(ISERROR(SEARCH("Complete",M5638)))</formula>
    </cfRule>
  </conditionalFormatting>
  <conditionalFormatting sqref="M5638">
    <cfRule type="containsText" dxfId="107" priority="65" operator="containsText" text="Complete">
      <formula>NOT(ISERROR(SEARCH("Complete",M5638)))</formula>
    </cfRule>
  </conditionalFormatting>
  <conditionalFormatting sqref="I5639">
    <cfRule type="cellIs" dxfId="106" priority="64" operator="greaterThan">
      <formula>2.35</formula>
    </cfRule>
  </conditionalFormatting>
  <conditionalFormatting sqref="I5639">
    <cfRule type="cellIs" dxfId="105" priority="63" operator="greaterThan">
      <formula>2.35</formula>
    </cfRule>
  </conditionalFormatting>
  <conditionalFormatting sqref="J5639">
    <cfRule type="notContainsBlanks" dxfId="104" priority="62">
      <formula>LEN(TRIM(J5639))&gt;0</formula>
    </cfRule>
  </conditionalFormatting>
  <conditionalFormatting sqref="J5639">
    <cfRule type="notContainsBlanks" dxfId="103" priority="61">
      <formula>LEN(TRIM(J5639))&gt;0</formula>
    </cfRule>
  </conditionalFormatting>
  <conditionalFormatting sqref="K5639">
    <cfRule type="notContainsBlanks" dxfId="102" priority="60">
      <formula>LEN(TRIM(K5639))&gt;0</formula>
    </cfRule>
  </conditionalFormatting>
  <conditionalFormatting sqref="K5639">
    <cfRule type="notContainsBlanks" dxfId="101" priority="59">
      <formula>LEN(TRIM(K5639))&gt;0</formula>
    </cfRule>
  </conditionalFormatting>
  <conditionalFormatting sqref="M5639">
    <cfRule type="containsText" dxfId="100" priority="58" operator="containsText" text="Complete">
      <formula>NOT(ISERROR(SEARCH("Complete",M5639)))</formula>
    </cfRule>
  </conditionalFormatting>
  <conditionalFormatting sqref="M5639">
    <cfRule type="containsText" dxfId="99" priority="57" operator="containsText" text="Complete">
      <formula>NOT(ISERROR(SEARCH("Complete",M5639)))</formula>
    </cfRule>
  </conditionalFormatting>
  <conditionalFormatting sqref="I5640">
    <cfRule type="cellIs" dxfId="98" priority="56" operator="greaterThan">
      <formula>2.35</formula>
    </cfRule>
  </conditionalFormatting>
  <conditionalFormatting sqref="I5640">
    <cfRule type="cellIs" dxfId="97" priority="55" operator="greaterThan">
      <formula>2.35</formula>
    </cfRule>
  </conditionalFormatting>
  <conditionalFormatting sqref="J5640">
    <cfRule type="notContainsBlanks" dxfId="96" priority="54">
      <formula>LEN(TRIM(J5640))&gt;0</formula>
    </cfRule>
  </conditionalFormatting>
  <conditionalFormatting sqref="J5640">
    <cfRule type="notContainsBlanks" dxfId="95" priority="53">
      <formula>LEN(TRIM(J5640))&gt;0</formula>
    </cfRule>
  </conditionalFormatting>
  <conditionalFormatting sqref="K5640">
    <cfRule type="notContainsBlanks" dxfId="94" priority="52">
      <formula>LEN(TRIM(K5640))&gt;0</formula>
    </cfRule>
  </conditionalFormatting>
  <conditionalFormatting sqref="K5640">
    <cfRule type="notContainsBlanks" dxfId="93" priority="51">
      <formula>LEN(TRIM(K5640))&gt;0</formula>
    </cfRule>
  </conditionalFormatting>
  <conditionalFormatting sqref="M5640">
    <cfRule type="containsText" dxfId="92" priority="50" operator="containsText" text="Complete">
      <formula>NOT(ISERROR(SEARCH("Complete",M5640)))</formula>
    </cfRule>
  </conditionalFormatting>
  <conditionalFormatting sqref="M5640">
    <cfRule type="containsText" dxfId="91" priority="49" operator="containsText" text="Complete">
      <formula>NOT(ISERROR(SEARCH("Complete",M5640)))</formula>
    </cfRule>
  </conditionalFormatting>
  <conditionalFormatting sqref="I5641">
    <cfRule type="cellIs" dxfId="90" priority="48" operator="greaterThan">
      <formula>2.35</formula>
    </cfRule>
  </conditionalFormatting>
  <conditionalFormatting sqref="I5641">
    <cfRule type="cellIs" dxfId="89" priority="47" operator="greaterThan">
      <formula>2.35</formula>
    </cfRule>
  </conditionalFormatting>
  <conditionalFormatting sqref="J5641">
    <cfRule type="notContainsBlanks" dxfId="88" priority="46">
      <formula>LEN(TRIM(J5641))&gt;0</formula>
    </cfRule>
  </conditionalFormatting>
  <conditionalFormatting sqref="J5641">
    <cfRule type="notContainsBlanks" dxfId="87" priority="45">
      <formula>LEN(TRIM(J5641))&gt;0</formula>
    </cfRule>
  </conditionalFormatting>
  <conditionalFormatting sqref="K5641">
    <cfRule type="notContainsBlanks" dxfId="86" priority="44">
      <formula>LEN(TRIM(K5641))&gt;0</formula>
    </cfRule>
  </conditionalFormatting>
  <conditionalFormatting sqref="K5641">
    <cfRule type="notContainsBlanks" dxfId="85" priority="43">
      <formula>LEN(TRIM(K5641))&gt;0</formula>
    </cfRule>
  </conditionalFormatting>
  <conditionalFormatting sqref="M5641">
    <cfRule type="containsText" dxfId="84" priority="42" operator="containsText" text="Complete">
      <formula>NOT(ISERROR(SEARCH("Complete",M5641)))</formula>
    </cfRule>
  </conditionalFormatting>
  <conditionalFormatting sqref="M5641">
    <cfRule type="containsText" dxfId="83" priority="41" operator="containsText" text="Complete">
      <formula>NOT(ISERROR(SEARCH("Complete",M5641)))</formula>
    </cfRule>
  </conditionalFormatting>
  <conditionalFormatting sqref="I5642">
    <cfRule type="cellIs" dxfId="82" priority="40" operator="greaterThan">
      <formula>2.35</formula>
    </cfRule>
  </conditionalFormatting>
  <conditionalFormatting sqref="I5642">
    <cfRule type="cellIs" dxfId="81" priority="39" operator="greaterThan">
      <formula>2.35</formula>
    </cfRule>
  </conditionalFormatting>
  <conditionalFormatting sqref="J5642">
    <cfRule type="notContainsBlanks" dxfId="80" priority="38">
      <formula>LEN(TRIM(J5642))&gt;0</formula>
    </cfRule>
  </conditionalFormatting>
  <conditionalFormatting sqref="J5642">
    <cfRule type="notContainsBlanks" dxfId="79" priority="37">
      <formula>LEN(TRIM(J5642))&gt;0</formula>
    </cfRule>
  </conditionalFormatting>
  <conditionalFormatting sqref="K5642">
    <cfRule type="notContainsBlanks" dxfId="78" priority="36">
      <formula>LEN(TRIM(K5642))&gt;0</formula>
    </cfRule>
  </conditionalFormatting>
  <conditionalFormatting sqref="K5642">
    <cfRule type="notContainsBlanks" dxfId="77" priority="35">
      <formula>LEN(TRIM(K5642))&gt;0</formula>
    </cfRule>
  </conditionalFormatting>
  <conditionalFormatting sqref="M5642">
    <cfRule type="containsText" dxfId="76" priority="34" operator="containsText" text="Complete">
      <formula>NOT(ISERROR(SEARCH("Complete",M5642)))</formula>
    </cfRule>
  </conditionalFormatting>
  <conditionalFormatting sqref="M5642">
    <cfRule type="containsText" dxfId="75" priority="33" operator="containsText" text="Complete">
      <formula>NOT(ISERROR(SEARCH("Complete",M5642)))</formula>
    </cfRule>
  </conditionalFormatting>
  <conditionalFormatting sqref="I5643:I6308">
    <cfRule type="cellIs" dxfId="74" priority="8" operator="greaterThan">
      <formula>2.35</formula>
    </cfRule>
  </conditionalFormatting>
  <conditionalFormatting sqref="I5643:I6308">
    <cfRule type="cellIs" dxfId="73" priority="7" operator="greaterThan">
      <formula>2.35</formula>
    </cfRule>
  </conditionalFormatting>
  <conditionalFormatting sqref="J5643:J6308">
    <cfRule type="notContainsBlanks" dxfId="72" priority="6">
      <formula>LEN(TRIM(J5643))&gt;0</formula>
    </cfRule>
  </conditionalFormatting>
  <conditionalFormatting sqref="J5643:J6308">
    <cfRule type="notContainsBlanks" dxfId="71" priority="5">
      <formula>LEN(TRIM(J5643))&gt;0</formula>
    </cfRule>
  </conditionalFormatting>
  <conditionalFormatting sqref="K5643:K6308">
    <cfRule type="notContainsBlanks" dxfId="70" priority="4">
      <formula>LEN(TRIM(K5643))&gt;0</formula>
    </cfRule>
  </conditionalFormatting>
  <conditionalFormatting sqref="K5643:K6308">
    <cfRule type="notContainsBlanks" dxfId="69" priority="3">
      <formula>LEN(TRIM(K5643))&gt;0</formula>
    </cfRule>
  </conditionalFormatting>
  <conditionalFormatting sqref="M5643:M6308">
    <cfRule type="containsText" dxfId="68" priority="2" operator="containsText" text="Complete">
      <formula>NOT(ISERROR(SEARCH("Complete",M5643)))</formula>
    </cfRule>
  </conditionalFormatting>
  <conditionalFormatting sqref="M5643:M6308">
    <cfRule type="containsText" dxfId="67" priority="1" operator="containsText" text="Complete">
      <formula>NOT(ISERROR(SEARCH("Complete",M5643)))</formula>
    </cfRule>
  </conditionalFormatting>
  <pageMargins left="0.25" right="0.25" top="0.75" bottom="0.75" header="0.3" footer="0.3"/>
  <pageSetup paperSize="9" scale="25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CDF42-71DF-4551-86E4-EC2A804B34A3}">
  <sheetPr codeName="Sheet8"/>
  <dimension ref="A1:T10000"/>
  <sheetViews>
    <sheetView topLeftCell="A67" workbookViewId="0">
      <selection activeCell="S88" sqref="S88"/>
    </sheetView>
  </sheetViews>
  <sheetFormatPr defaultRowHeight="15"/>
  <cols>
    <col min="1" max="1" width="10.7109375" bestFit="1" customWidth="1"/>
    <col min="5" max="5" width="10" bestFit="1" customWidth="1"/>
    <col min="8" max="8" width="9.140625" customWidth="1"/>
    <col min="9" max="9" width="51.85546875" customWidth="1"/>
    <col min="15" max="15" width="8.42578125" customWidth="1"/>
    <col min="16" max="16" width="17.140625" bestFit="1" customWidth="1"/>
    <col min="17" max="17" width="13.140625" bestFit="1" customWidth="1"/>
    <col min="18" max="18" width="15.5703125" bestFit="1" customWidth="1"/>
  </cols>
  <sheetData>
    <row r="1" spans="1:20" ht="15.75" thickBot="1">
      <c r="B1">
        <v>2017</v>
      </c>
      <c r="C1">
        <v>2018</v>
      </c>
      <c r="D1">
        <v>2019</v>
      </c>
      <c r="E1">
        <v>2020</v>
      </c>
      <c r="F1">
        <v>2021</v>
      </c>
      <c r="G1">
        <v>2022</v>
      </c>
      <c r="P1" t="s">
        <v>6420</v>
      </c>
      <c r="R1" t="s">
        <v>6421</v>
      </c>
      <c r="S1" t="s">
        <v>6422</v>
      </c>
      <c r="T1" t="s">
        <v>6423</v>
      </c>
    </row>
    <row r="2" spans="1:20" ht="17.25" thickBot="1">
      <c r="O2" t="e" cm="1">
        <f t="array" ref="O2:O3">_xlfn.UNIQUE(IF('Peter Millar'!$L$7:$L$10000&lt;&gt;0,CONCATENATE("Week ",WEEKNUM('Peter Millar'!$L$7:$L$10000,21)," - ", TEXT('Peter Millar'!$L$7:$L$10000, "yyyy")),""))</f>
        <v>#VALUE!</v>
      </c>
      <c r="P2" t="str">
        <f>IF('Peter Millar'!$L7&lt;&gt;0,CONCATENATE("Week ",WEEKNUM('Peter Millar'!$L7,21)," - ", TEXT('Peter Millar'!$L7, "yyyy")),"")</f>
        <v>Week 1 - 2021</v>
      </c>
      <c r="R2" t="str" cm="1">
        <f t="array" ref="R2:R90">_xlfn.UNIQUE(Table1[Column3])</f>
        <v>Week 1 - 2021</v>
      </c>
      <c r="S2" s="1008">
        <f ca="1">IF(SUMIF($P$2:$P$14212, R2,'Peter Millar'!$H$7:$H$10005)&gt;0,SUMIF($P$2:$P$14212, R2,'Peter Millar'!$H$7:$H$10005),"")</f>
        <v>1375</v>
      </c>
      <c r="T2">
        <f ca="1">IFERROR(AVERAGEIF($P$2:$P$14212,R2,'Peter Millar'!$H$7:$H$10005),"")</f>
        <v>33.536585365853661</v>
      </c>
    </row>
    <row r="3" spans="1:20" ht="17.25" thickBot="1">
      <c r="A3" s="19" t="s">
        <v>6424</v>
      </c>
      <c r="B3">
        <v>4640</v>
      </c>
      <c r="C3">
        <v>6516</v>
      </c>
      <c r="D3">
        <v>9160</v>
      </c>
      <c r="E3">
        <v>13700</v>
      </c>
      <c r="F3">
        <f>'Peter Millar'!E2</f>
        <v>2617</v>
      </c>
      <c r="G3">
        <f>'Peter Millar'!Q2</f>
        <v>5450</v>
      </c>
      <c r="O3" t="str">
        <v/>
      </c>
      <c r="P3" t="str">
        <f>IF('Peter Millar'!$L8&lt;&gt;0,CONCATENATE("Week ",WEEKNUM('Peter Millar'!$L8,21)," - ", TEXT('Peter Millar'!$L8, "yyyy")),"")</f>
        <v>Week 1 - 2021</v>
      </c>
      <c r="R3" t="str">
        <v>Week 2 - 2021</v>
      </c>
      <c r="S3" s="1008">
        <f ca="1">IF(SUMIF($P$2:$P$14212, R3,'Peter Millar'!$H$7:$H$10005)&gt;0,SUMIF($P$2:$P$14212, R3,'Peter Millar'!$H$7:$H$10005),"")</f>
        <v>277</v>
      </c>
      <c r="T3">
        <f ca="1">IFERROR(AVERAGEIF($P$2:$P$14212,R3,'Peter Millar'!$H$7:$H$10005),"")</f>
        <v>10.653846153846153</v>
      </c>
    </row>
    <row r="4" spans="1:20" ht="17.25" thickBot="1">
      <c r="A4" s="19" t="s">
        <v>6425</v>
      </c>
      <c r="B4">
        <v>4150</v>
      </c>
      <c r="C4">
        <v>8942</v>
      </c>
      <c r="D4">
        <v>10558</v>
      </c>
      <c r="E4">
        <v>15640</v>
      </c>
      <c r="F4">
        <f>'Peter Millar'!F2</f>
        <v>5032</v>
      </c>
      <c r="G4">
        <f>'Peter Millar'!R2</f>
        <v>5395</v>
      </c>
      <c r="P4" t="str">
        <f>IF('Peter Millar'!$L9&lt;&gt;0,CONCATENATE("Week ",WEEKNUM('Peter Millar'!$L9,21)," - ", TEXT('Peter Millar'!$L9, "yyyy")),"")</f>
        <v>Week 1 - 2021</v>
      </c>
      <c r="R4" t="str">
        <v>Week 3 - 2021</v>
      </c>
      <c r="S4" s="1008">
        <f ca="1">IF(SUMIF($P$2:$P$14212, R4,'Peter Millar'!$H$7:$H$10005)&gt;0,SUMIF($P$2:$P$14212, R4,'Peter Millar'!$H$7:$H$10005),"")</f>
        <v>419</v>
      </c>
      <c r="T4">
        <f ca="1">IFERROR(AVERAGEIF($P$2:$P$14212,R4,'Peter Millar'!$H$7:$H$10005),"")</f>
        <v>11.638888888888889</v>
      </c>
    </row>
    <row r="5" spans="1:20" ht="17.25" thickBot="1">
      <c r="A5" s="19" t="s">
        <v>6426</v>
      </c>
      <c r="B5">
        <v>6656</v>
      </c>
      <c r="C5">
        <v>10433</v>
      </c>
      <c r="D5">
        <v>15069</v>
      </c>
      <c r="E5">
        <v>9937</v>
      </c>
      <c r="F5">
        <f>'Peter Millar'!G2</f>
        <v>8374</v>
      </c>
      <c r="G5">
        <f>'Peter Millar'!S2</f>
        <v>12369</v>
      </c>
      <c r="P5" t="str">
        <f>IF('Peter Millar'!$L10&lt;&gt;0,CONCATENATE("Week ",WEEKNUM('Peter Millar'!$L10,21)," - ", TEXT('Peter Millar'!$L10, "yyyy")),"")</f>
        <v>Week 1 - 2021</v>
      </c>
      <c r="R5" t="str">
        <v>Week 4 - 2021</v>
      </c>
      <c r="S5" s="1008">
        <f ca="1">IF(SUMIF($P$2:$P$14212, R5,'Peter Millar'!$H$7:$H$10005)&gt;0,SUMIF($P$2:$P$14212, R5,'Peter Millar'!$H$7:$H$10005),"")</f>
        <v>546</v>
      </c>
      <c r="T5">
        <f ca="1">IFERROR(AVERAGEIF($P$2:$P$14212,R5,'Peter Millar'!$H$7:$H$10005),"")</f>
        <v>39</v>
      </c>
    </row>
    <row r="6" spans="1:20" ht="17.25" thickBot="1">
      <c r="A6" s="19" t="s">
        <v>6427</v>
      </c>
      <c r="B6">
        <v>5850</v>
      </c>
      <c r="C6">
        <v>9312</v>
      </c>
      <c r="D6">
        <v>10278</v>
      </c>
      <c r="E6">
        <v>934</v>
      </c>
      <c r="F6">
        <f>'Peter Millar'!H2</f>
        <v>5358</v>
      </c>
      <c r="G6">
        <f>'Peter Millar'!T2</f>
        <v>11203</v>
      </c>
      <c r="P6" t="str">
        <f>IF('Peter Millar'!$L11&lt;&gt;0,CONCATENATE("Week ",WEEKNUM('Peter Millar'!$L11,21)," - ", TEXT('Peter Millar'!$L11, "yyyy")),"")</f>
        <v>Week 1 - 2021</v>
      </c>
      <c r="R6" t="str">
        <v>Week 5 - 2021</v>
      </c>
      <c r="S6" s="1008">
        <f ca="1">IF(SUMIF($P$2:$P$14212, R6,'Peter Millar'!$H$7:$H$10005)&gt;0,SUMIF($P$2:$P$14212, R6,'Peter Millar'!$H$7:$H$10005),"")</f>
        <v>619</v>
      </c>
      <c r="T6">
        <f ca="1">IFERROR(AVERAGEIF($P$2:$P$14212,R6,'Peter Millar'!$H$7:$H$10005),"")</f>
        <v>28.136363636363637</v>
      </c>
    </row>
    <row r="7" spans="1:20" ht="17.25" thickBot="1">
      <c r="A7" s="19" t="s">
        <v>6428</v>
      </c>
      <c r="B7">
        <v>5808</v>
      </c>
      <c r="C7">
        <v>7896</v>
      </c>
      <c r="D7">
        <v>10274</v>
      </c>
      <c r="E7">
        <v>2584</v>
      </c>
      <c r="F7">
        <f>'Peter Millar'!I2</f>
        <v>6163</v>
      </c>
      <c r="G7">
        <f>'Peter Millar'!U2</f>
        <v>10631</v>
      </c>
      <c r="P7" t="str">
        <f>IF('Peter Millar'!$L12&lt;&gt;0,CONCATENATE("Week ",WEEKNUM('Peter Millar'!$L12,21)," - ", TEXT('Peter Millar'!$L12, "yyyy")),"")</f>
        <v>Week 1 - 2021</v>
      </c>
      <c r="R7" t="str">
        <v>Week 6 - 2021</v>
      </c>
      <c r="S7" s="1008">
        <f ca="1">IF(SUMIF($P$2:$P$14212, R7,'Peter Millar'!$H$7:$H$10005)&gt;0,SUMIF($P$2:$P$14212, R7,'Peter Millar'!$H$7:$H$10005),"")</f>
        <v>1099</v>
      </c>
      <c r="T7">
        <f ca="1">IFERROR(AVERAGEIF($P$2:$P$14212,R7,'Peter Millar'!$H$7:$H$10005),"")</f>
        <v>31.4</v>
      </c>
    </row>
    <row r="8" spans="1:20" ht="17.25" thickBot="1">
      <c r="A8" s="19" t="s">
        <v>6429</v>
      </c>
      <c r="B8">
        <v>6654</v>
      </c>
      <c r="C8">
        <v>8493</v>
      </c>
      <c r="D8">
        <v>10452</v>
      </c>
      <c r="E8">
        <v>2077</v>
      </c>
      <c r="F8">
        <f>'Peter Millar'!J2</f>
        <v>6099</v>
      </c>
      <c r="G8">
        <f>'Peter Millar'!V2</f>
        <v>12826</v>
      </c>
      <c r="P8" t="str">
        <f>IF('Peter Millar'!$L13&lt;&gt;0,CONCATENATE("Week ",WEEKNUM('Peter Millar'!$L13,21)," - ", TEXT('Peter Millar'!$L13, "yyyy")),"")</f>
        <v>Week 1 - 2021</v>
      </c>
      <c r="R8" t="str">
        <v>Week 7 - 2021</v>
      </c>
      <c r="S8" s="1008">
        <f ca="1">IF(SUMIF($P$2:$P$14212, R8,'Peter Millar'!$H$7:$H$10005)&gt;0,SUMIF($P$2:$P$14212, R8,'Peter Millar'!$H$7:$H$10005),"")</f>
        <v>1732</v>
      </c>
      <c r="T8">
        <f ca="1">IFERROR(AVERAGEIF($P$2:$P$14212,R8,'Peter Millar'!$H$7:$H$10005),"")</f>
        <v>29.862068965517242</v>
      </c>
    </row>
    <row r="9" spans="1:20" ht="17.25" thickBot="1">
      <c r="A9" s="19" t="s">
        <v>6430</v>
      </c>
      <c r="B9">
        <v>6101</v>
      </c>
      <c r="C9">
        <v>9022</v>
      </c>
      <c r="D9">
        <v>11875</v>
      </c>
      <c r="E9">
        <v>6871</v>
      </c>
      <c r="F9">
        <f>'Peter Millar'!K2</f>
        <v>7045</v>
      </c>
      <c r="G9">
        <f>'Peter Millar'!W2</f>
        <v>12422</v>
      </c>
      <c r="P9" t="str">
        <f>IF('Peter Millar'!$L14&lt;&gt;0,CONCATENATE("Week ",WEEKNUM('Peter Millar'!$L14,21)," - ", TEXT('Peter Millar'!$L14, "yyyy")),"")</f>
        <v>Week 1 - 2021</v>
      </c>
      <c r="R9" t="str">
        <v>Week 8 - 2021</v>
      </c>
      <c r="S9" s="1008">
        <f ca="1">IF(SUMIF($P$2:$P$14212, R9,'Peter Millar'!$H$7:$H$10005)&gt;0,SUMIF($P$2:$P$14212, R9,'Peter Millar'!$H$7:$H$10005),"")</f>
        <v>1582</v>
      </c>
      <c r="T9">
        <f ca="1">IFERROR(AVERAGEIF($P$2:$P$14212,R9,'Peter Millar'!$H$7:$H$10005),"")</f>
        <v>25.934426229508198</v>
      </c>
    </row>
    <row r="10" spans="1:20" ht="17.25" thickBot="1">
      <c r="A10" s="19" t="s">
        <v>6431</v>
      </c>
      <c r="B10">
        <v>5326</v>
      </c>
      <c r="C10">
        <v>10392</v>
      </c>
      <c r="D10">
        <v>12115</v>
      </c>
      <c r="E10">
        <v>2145</v>
      </c>
      <c r="F10">
        <f>'Peter Millar'!L2</f>
        <v>6230</v>
      </c>
      <c r="G10">
        <f>'Peter Millar'!X2</f>
        <v>11324</v>
      </c>
      <c r="P10" t="str">
        <f>IF('Peter Millar'!$L15&lt;&gt;0,CONCATENATE("Week ",WEEKNUM('Peter Millar'!$L15,21)," - ", TEXT('Peter Millar'!$L15, "yyyy")),"")</f>
        <v>Week 1 - 2021</v>
      </c>
      <c r="R10" t="str">
        <v>Week 9 - 2021</v>
      </c>
      <c r="S10" s="1008">
        <f ca="1">IF(SUMIF($P$2:$P$14212, R10,'Peter Millar'!$H$7:$H$10005)&gt;0,SUMIF($P$2:$P$14212, R10,'Peter Millar'!$H$7:$H$10005),"")</f>
        <v>1912</v>
      </c>
      <c r="T10">
        <f ca="1">IFERROR(AVERAGEIF($P$2:$P$14212,R10,'Peter Millar'!$H$7:$H$10005),"")</f>
        <v>32.96551724137931</v>
      </c>
    </row>
    <row r="11" spans="1:20" ht="17.25" thickBot="1">
      <c r="A11" s="19" t="s">
        <v>6432</v>
      </c>
      <c r="B11">
        <v>6235</v>
      </c>
      <c r="C11">
        <v>8898</v>
      </c>
      <c r="D11">
        <v>10425</v>
      </c>
      <c r="E11">
        <v>2434</v>
      </c>
      <c r="F11">
        <f>'Peter Millar'!M2</f>
        <v>8008</v>
      </c>
      <c r="G11">
        <f>'Peter Millar'!Y2</f>
        <v>3293</v>
      </c>
      <c r="P11" t="str">
        <f>IF('Peter Millar'!$L16&lt;&gt;0,CONCATENATE("Week ",WEEKNUM('Peter Millar'!$L16,21)," - ", TEXT('Peter Millar'!$L16, "yyyy")),"")</f>
        <v>Week 1 - 2021</v>
      </c>
      <c r="R11" t="str">
        <v>Week 10 - 2021</v>
      </c>
      <c r="S11" s="1008">
        <f ca="1">IF(SUMIF($P$2:$P$14212, R11,'Peter Millar'!$H$7:$H$10005)&gt;0,SUMIF($P$2:$P$14212, R11,'Peter Millar'!$H$7:$H$10005),"")</f>
        <v>1771</v>
      </c>
      <c r="T11">
        <f ca="1">IFERROR(AVERAGEIF($P$2:$P$14212,R11,'Peter Millar'!$H$7:$H$10005),"")</f>
        <v>41.186046511627907</v>
      </c>
    </row>
    <row r="12" spans="1:20" ht="17.25" thickBot="1">
      <c r="A12" s="19" t="s">
        <v>6433</v>
      </c>
      <c r="B12">
        <v>2420</v>
      </c>
      <c r="C12">
        <v>5943</v>
      </c>
      <c r="D12">
        <v>3299</v>
      </c>
      <c r="E12">
        <v>2415</v>
      </c>
      <c r="F12">
        <f>'Peter Millar'!N2</f>
        <v>3322</v>
      </c>
      <c r="G12">
        <f>'Peter Millar'!Z2</f>
        <v>0</v>
      </c>
      <c r="P12" t="str">
        <f>IF('Peter Millar'!$L17&lt;&gt;0,CONCATENATE("Week ",WEEKNUM('Peter Millar'!$L17,21)," - ", TEXT('Peter Millar'!$L17, "yyyy")),"")</f>
        <v>Week 1 - 2021</v>
      </c>
      <c r="R12" t="str">
        <v>Week 11 - 2021</v>
      </c>
      <c r="S12" s="1008">
        <f ca="1">IF(SUMIF($P$2:$P$14212, R12,'Peter Millar'!$H$7:$H$10005)&gt;0,SUMIF($P$2:$P$14212, R12,'Peter Millar'!$H$7:$H$10005),"")</f>
        <v>1678</v>
      </c>
      <c r="T12">
        <f ca="1">IFERROR(AVERAGEIF($P$2:$P$14212,R12,'Peter Millar'!$H$7:$H$10005),"")</f>
        <v>26.634920634920636</v>
      </c>
    </row>
    <row r="13" spans="1:20" ht="17.25" thickBot="1">
      <c r="A13" s="19" t="s">
        <v>6434</v>
      </c>
      <c r="B13">
        <v>1407</v>
      </c>
      <c r="C13">
        <v>3165</v>
      </c>
      <c r="D13">
        <v>1485</v>
      </c>
      <c r="E13">
        <v>5682</v>
      </c>
      <c r="F13">
        <f>'Peter Millar'!O2</f>
        <v>4008</v>
      </c>
      <c r="G13">
        <f>'Peter Millar'!AA2</f>
        <v>0</v>
      </c>
      <c r="P13" t="str">
        <f>IF('Peter Millar'!$L18&lt;&gt;0,CONCATENATE("Week ",WEEKNUM('Peter Millar'!$L18,21)," - ", TEXT('Peter Millar'!$L18, "yyyy")),"")</f>
        <v>Week 1 - 2021</v>
      </c>
      <c r="R13" t="str">
        <v>Week 12 - 2021</v>
      </c>
      <c r="S13" s="1008">
        <f ca="1">IF(SUMIF($P$2:$P$14212, R13,'Peter Millar'!$H$7:$H$10005)&gt;0,SUMIF($P$2:$P$14212, R13,'Peter Millar'!$H$7:$H$10005),"")</f>
        <v>1772</v>
      </c>
      <c r="T13">
        <f ca="1">IFERROR(AVERAGEIF($P$2:$P$14212,R13,'Peter Millar'!$H$7:$H$10005),"")</f>
        <v>23.626666666666665</v>
      </c>
    </row>
    <row r="14" spans="1:20" ht="17.25" thickBot="1">
      <c r="A14" s="19" t="s">
        <v>6435</v>
      </c>
      <c r="B14">
        <v>818</v>
      </c>
      <c r="C14">
        <v>2959</v>
      </c>
      <c r="D14">
        <v>6059</v>
      </c>
      <c r="E14">
        <v>1392</v>
      </c>
      <c r="F14">
        <f>'Peter Millar'!P2</f>
        <v>1178</v>
      </c>
      <c r="G14">
        <f>'Peter Millar'!AB2</f>
        <v>0</v>
      </c>
      <c r="P14" t="str">
        <f>IF('Peter Millar'!$L19&lt;&gt;0,CONCATENATE("Week ",WEEKNUM('Peter Millar'!$L19,21)," - ", TEXT('Peter Millar'!$L19, "yyyy")),"")</f>
        <v>Week 1 - 2021</v>
      </c>
      <c r="R14" t="str">
        <v>Week 13 - 2021</v>
      </c>
      <c r="S14" s="1008">
        <f ca="1">IF(SUMIF($P$2:$P$14212, R14,'Peter Millar'!$H$7:$H$10005)&gt;0,SUMIF($P$2:$P$14212, R14,'Peter Millar'!$H$7:$H$10005),"")</f>
        <v>1481</v>
      </c>
      <c r="T14">
        <f ca="1">IFERROR(AVERAGEIF($P$2:$P$14212,R14,'Peter Millar'!$H$7:$H$10005),"")</f>
        <v>31.51063829787234</v>
      </c>
    </row>
    <row r="15" spans="1:20" ht="17.25" thickBot="1">
      <c r="A15" s="19" t="s">
        <v>6422</v>
      </c>
      <c r="B15">
        <v>56065</v>
      </c>
      <c r="C15">
        <v>91971</v>
      </c>
      <c r="D15">
        <v>111049</v>
      </c>
      <c r="E15">
        <f>SUM(E3:E14)</f>
        <v>65811</v>
      </c>
      <c r="F15">
        <f>SUM(F3:F14)</f>
        <v>63434</v>
      </c>
      <c r="G15">
        <f>SUM(G3:G14)</f>
        <v>84913</v>
      </c>
      <c r="P15" t="str">
        <f>IF('Peter Millar'!$L20&lt;&gt;0,CONCATENATE("Week ",WEEKNUM('Peter Millar'!$L20,21)," - ", TEXT('Peter Millar'!$L20, "yyyy")),"")</f>
        <v>Week 1 - 2021</v>
      </c>
      <c r="R15" t="str">
        <v>Week 14 - 2021</v>
      </c>
      <c r="S15" s="1008">
        <f ca="1">IF(SUMIF($P$2:$P$14212, R15,'Peter Millar'!$H$7:$H$10005)&gt;0,SUMIF($P$2:$P$14212, R15,'Peter Millar'!$H$7:$H$10005),"")</f>
        <v>1017</v>
      </c>
      <c r="T15">
        <f ca="1">IFERROR(AVERAGEIF($P$2:$P$14212,R15,'Peter Millar'!$H$7:$H$10005),"")</f>
        <v>22.108695652173914</v>
      </c>
    </row>
    <row r="16" spans="1:20" ht="17.25" thickBot="1">
      <c r="P16" t="str">
        <f>IF('Peter Millar'!$L21&lt;&gt;0,CONCATENATE("Week ",WEEKNUM('Peter Millar'!$L21,21)," - ", TEXT('Peter Millar'!$L21, "yyyy")),"")</f>
        <v>Week 1 - 2021</v>
      </c>
      <c r="R16" t="str">
        <v>Week 15 - 2021</v>
      </c>
      <c r="S16" s="1008">
        <f ca="1">IF(SUMIF($P$2:$P$14212, R16,'Peter Millar'!$H$7:$H$10005)&gt;0,SUMIF($P$2:$P$14212, R16,'Peter Millar'!$H$7:$H$10005),"")</f>
        <v>1434</v>
      </c>
      <c r="T16">
        <f ca="1">IFERROR(AVERAGEIF($P$2:$P$14212,R16,'Peter Millar'!$H$7:$H$10005),"")</f>
        <v>15.586956521739131</v>
      </c>
    </row>
    <row r="17" spans="16:20" ht="17.25" thickBot="1">
      <c r="P17" t="str">
        <f>IF('Peter Millar'!$L22&lt;&gt;0,CONCATENATE("Week ",WEEKNUM('Peter Millar'!$L22,21)," - ", TEXT('Peter Millar'!$L22, "yyyy")),"")</f>
        <v>Week 1 - 2021</v>
      </c>
      <c r="R17" t="str">
        <v>Week 16 - 2021</v>
      </c>
      <c r="S17" s="1008">
        <f ca="1">IF(SUMIF($P$2:$P$14212, R17,'Peter Millar'!$H$7:$H$10005)&gt;0,SUMIF($P$2:$P$14212, R17,'Peter Millar'!$H$7:$H$10005),"")</f>
        <v>1441</v>
      </c>
      <c r="T17">
        <f ca="1">IFERROR(AVERAGEIF($P$2:$P$14212,R17,'Peter Millar'!$H$7:$H$10005),"")</f>
        <v>19.472972972972972</v>
      </c>
    </row>
    <row r="18" spans="16:20" ht="17.25" thickBot="1">
      <c r="P18" t="str">
        <f>IF('Peter Millar'!$L23&lt;&gt;0,CONCATENATE("Week ",WEEKNUM('Peter Millar'!$L23,21)," - ", TEXT('Peter Millar'!$L23, "yyyy")),"")</f>
        <v>Week 1 - 2021</v>
      </c>
      <c r="R18" t="str">
        <v>Week 17 - 2021</v>
      </c>
      <c r="S18" s="1008">
        <f ca="1">IF(SUMIF($P$2:$P$14212, R18,'Peter Millar'!$H$7:$H$10005)&gt;0,SUMIF($P$2:$P$14212, R18,'Peter Millar'!$H$7:$H$10005),"")</f>
        <v>1226</v>
      </c>
      <c r="T18">
        <f ca="1">IFERROR(AVERAGEIF($P$2:$P$14212,R18,'Peter Millar'!$H$7:$H$10005),"")</f>
        <v>15.135802469135802</v>
      </c>
    </row>
    <row r="19" spans="16:20" ht="17.25" thickBot="1">
      <c r="P19" t="str">
        <f>IF('Peter Millar'!$L24&lt;&gt;0,CONCATENATE("Week ",WEEKNUM('Peter Millar'!$L24,21)," - ", TEXT('Peter Millar'!$L24, "yyyy")),"")</f>
        <v>Week 1 - 2021</v>
      </c>
      <c r="R19" t="str">
        <v>Week 18 - 2021</v>
      </c>
      <c r="S19" s="1008">
        <f ca="1">IF(SUMIF($P$2:$P$14212, R19,'Peter Millar'!$H$7:$H$10005)&gt;0,SUMIF($P$2:$P$14212, R19,'Peter Millar'!$H$7:$H$10005),"")</f>
        <v>1213</v>
      </c>
      <c r="T19">
        <f ca="1">IFERROR(AVERAGEIF($P$2:$P$14212,R19,'Peter Millar'!$H$7:$H$10005),"")</f>
        <v>18.661538461538463</v>
      </c>
    </row>
    <row r="20" spans="16:20" ht="17.25" thickBot="1">
      <c r="P20" t="str">
        <f>IF('Peter Millar'!$L25&lt;&gt;0,CONCATENATE("Week ",WEEKNUM('Peter Millar'!$L25,21)," - ", TEXT('Peter Millar'!$L25, "yyyy")),"")</f>
        <v>Week 1 - 2021</v>
      </c>
      <c r="R20" t="str">
        <v>Week 19 - 2021</v>
      </c>
      <c r="S20" s="1008">
        <f ca="1">IF(SUMIF($P$2:$P$14212, R20,'Peter Millar'!$H$7:$H$10005)&gt;0,SUMIF($P$2:$P$14212, R20,'Peter Millar'!$H$7:$H$10005),"")</f>
        <v>1604</v>
      </c>
      <c r="T20">
        <f ca="1">IFERROR(AVERAGEIF($P$2:$P$14212,R20,'Peter Millar'!$H$7:$H$10005),"")</f>
        <v>18.651162790697676</v>
      </c>
    </row>
    <row r="21" spans="16:20" ht="17.25" thickBot="1">
      <c r="P21" t="str">
        <f>IF('Peter Millar'!$L26&lt;&gt;0,CONCATENATE("Week ",WEEKNUM('Peter Millar'!$L26,21)," - ", TEXT('Peter Millar'!$L26, "yyyy")),"")</f>
        <v>Week 1 - 2021</v>
      </c>
      <c r="R21" t="str">
        <v>Week 20 - 2021</v>
      </c>
      <c r="S21" s="1008">
        <f ca="1">IF(SUMIF($P$2:$P$14212, R21,'Peter Millar'!$H$7:$H$10005)&gt;0,SUMIF($P$2:$P$14212, R21,'Peter Millar'!$H$7:$H$10005),"")</f>
        <v>1485</v>
      </c>
      <c r="T21">
        <f ca="1">IFERROR(AVERAGEIF($P$2:$P$14212,R21,'Peter Millar'!$H$7:$H$10005),"")</f>
        <v>20.067567567567568</v>
      </c>
    </row>
    <row r="22" spans="16:20" ht="17.25" thickBot="1">
      <c r="P22" t="str">
        <f>IF('Peter Millar'!$L27&lt;&gt;0,CONCATENATE("Week ",WEEKNUM('Peter Millar'!$L27,21)," - ", TEXT('Peter Millar'!$L27, "yyyy")),"")</f>
        <v>Week 1 - 2021</v>
      </c>
      <c r="R22" t="str">
        <v>Week 21 - 2021</v>
      </c>
      <c r="S22" s="1008">
        <f ca="1">IF(SUMIF($P$2:$P$14212, R22,'Peter Millar'!$H$7:$H$10005)&gt;0,SUMIF($P$2:$P$14212, R22,'Peter Millar'!$H$7:$H$10005),"")</f>
        <v>1861</v>
      </c>
      <c r="T22">
        <f ca="1">IFERROR(AVERAGEIF($P$2:$P$14212,R22,'Peter Millar'!$H$7:$H$10005),"")</f>
        <v>17.392523364485982</v>
      </c>
    </row>
    <row r="23" spans="16:20" ht="17.25" thickBot="1">
      <c r="P23" t="str">
        <f>IF('Peter Millar'!$L28&lt;&gt;0,CONCATENATE("Week ",WEEKNUM('Peter Millar'!$L28,21)," - ", TEXT('Peter Millar'!$L28, "yyyy")),"")</f>
        <v>Week 1 - 2021</v>
      </c>
      <c r="R23" t="str">
        <v>Week 22 - 2021</v>
      </c>
      <c r="S23" s="1008">
        <f ca="1">IF(SUMIF($P$2:$P$14212, R23,'Peter Millar'!$H$7:$H$10005)&gt;0,SUMIF($P$2:$P$14212, R23,'Peter Millar'!$H$7:$H$10005),"")</f>
        <v>1329</v>
      </c>
      <c r="T23">
        <f ca="1">IFERROR(AVERAGEIF($P$2:$P$14212,R23,'Peter Millar'!$H$7:$H$10005),"")</f>
        <v>21.43548387096774</v>
      </c>
    </row>
    <row r="24" spans="16:20" ht="17.25" thickBot="1">
      <c r="P24" t="str">
        <f>IF('Peter Millar'!$L29&lt;&gt;0,CONCATENATE("Week ",WEEKNUM('Peter Millar'!$L29,21)," - ", TEXT('Peter Millar'!$L29, "yyyy")),"")</f>
        <v>Week 1 - 2021</v>
      </c>
      <c r="R24" t="str">
        <v>Week 23 - 2021</v>
      </c>
      <c r="S24" s="1008">
        <f ca="1">IF(SUMIF($P$2:$P$14212, R24,'Peter Millar'!$H$7:$H$10005)&gt;0,SUMIF($P$2:$P$14212, R24,'Peter Millar'!$H$7:$H$10005),"")</f>
        <v>1203</v>
      </c>
      <c r="T24">
        <f ca="1">IFERROR(AVERAGEIF($P$2:$P$14212,R24,'Peter Millar'!$H$7:$H$10005),"")</f>
        <v>21.872727272727271</v>
      </c>
    </row>
    <row r="25" spans="16:20" ht="17.25" thickBot="1">
      <c r="P25" t="str">
        <f>IF('Peter Millar'!$L30&lt;&gt;0,CONCATENATE("Week ",WEEKNUM('Peter Millar'!$L30,21)," - ", TEXT('Peter Millar'!$L30, "yyyy")),"")</f>
        <v>Week 1 - 2021</v>
      </c>
      <c r="R25" t="str">
        <v>Week 24 - 2021</v>
      </c>
      <c r="S25" s="1008">
        <f ca="1">IF(SUMIF($P$2:$P$14212, R25,'Peter Millar'!$H$7:$H$10005)&gt;0,SUMIF($P$2:$P$14212, R25,'Peter Millar'!$H$7:$H$10005),"")</f>
        <v>1888</v>
      </c>
      <c r="T25">
        <f ca="1">IFERROR(AVERAGEIF($P$2:$P$14212,R25,'Peter Millar'!$H$7:$H$10005),"")</f>
        <v>27.764705882352942</v>
      </c>
    </row>
    <row r="26" spans="16:20" ht="17.25" thickBot="1">
      <c r="P26" t="str">
        <f>IF('Peter Millar'!$L31&lt;&gt;0,CONCATENATE("Week ",WEEKNUM('Peter Millar'!$L31,21)," - ", TEXT('Peter Millar'!$L31, "yyyy")),"")</f>
        <v>Week 1 - 2021</v>
      </c>
      <c r="R26" t="str">
        <v>Week 25 - 2021</v>
      </c>
      <c r="S26" s="1008">
        <f ca="1">IF(SUMIF($P$2:$P$14212, R26,'Peter Millar'!$H$7:$H$10005)&gt;0,SUMIF($P$2:$P$14212, R26,'Peter Millar'!$H$7:$H$10005),"")</f>
        <v>887</v>
      </c>
      <c r="T26">
        <f ca="1">IFERROR(AVERAGEIF($P$2:$P$14212,R26,'Peter Millar'!$H$7:$H$10005),"")</f>
        <v>10.435294117647059</v>
      </c>
    </row>
    <row r="27" spans="16:20" ht="17.25" thickBot="1">
      <c r="P27" t="str">
        <f>IF('Peter Millar'!$L32&lt;&gt;0,CONCATENATE("Week ",WEEKNUM('Peter Millar'!$L32,21)," - ", TEXT('Peter Millar'!$L32, "yyyy")),"")</f>
        <v>Week 1 - 2021</v>
      </c>
      <c r="R27" t="str">
        <v>Week 26 - 2021</v>
      </c>
      <c r="S27" s="1008">
        <f ca="1">IF(SUMIF($P$2:$P$14212, R27,'Peter Millar'!$H$7:$H$10005)&gt;0,SUMIF($P$2:$P$14212, R27,'Peter Millar'!$H$7:$H$10005),"")</f>
        <v>1052</v>
      </c>
      <c r="T27">
        <f ca="1">IFERROR(AVERAGEIF($P$2:$P$14212,R27,'Peter Millar'!$H$7:$H$10005),"")</f>
        <v>12.523809523809524</v>
      </c>
    </row>
    <row r="28" spans="16:20" ht="17.25" thickBot="1">
      <c r="P28" t="str">
        <f>IF('Peter Millar'!$L33&lt;&gt;0,CONCATENATE("Week ",WEEKNUM('Peter Millar'!$L33,21)," - ", TEXT('Peter Millar'!$L33, "yyyy")),"")</f>
        <v>Week 1 - 2021</v>
      </c>
      <c r="R28" t="str">
        <v>Week 27 - 2021</v>
      </c>
      <c r="S28" s="1008">
        <f ca="1">IF(SUMIF($P$2:$P$14212, R28,'Peter Millar'!$H$7:$H$10005)&gt;0,SUMIF($P$2:$P$14212, R28,'Peter Millar'!$H$7:$H$10005),"")</f>
        <v>1841</v>
      </c>
      <c r="T28">
        <f ca="1">IFERROR(AVERAGEIF($P$2:$P$14212,R28,'Peter Millar'!$H$7:$H$10005),"")</f>
        <v>14.496062992125983</v>
      </c>
    </row>
    <row r="29" spans="16:20" ht="17.25" thickBot="1">
      <c r="P29" t="str">
        <f>IF('Peter Millar'!$L34&lt;&gt;0,CONCATENATE("Week ",WEEKNUM('Peter Millar'!$L34,21)," - ", TEXT('Peter Millar'!$L34, "yyyy")),"")</f>
        <v>Week 1 - 2021</v>
      </c>
      <c r="R29" t="str">
        <v>Week 28 - 2021</v>
      </c>
      <c r="S29" s="1008">
        <f ca="1">IF(SUMIF($P$2:$P$14212, R29,'Peter Millar'!$H$7:$H$10005)&gt;0,SUMIF($P$2:$P$14212, R29,'Peter Millar'!$H$7:$H$10005),"")</f>
        <v>2329</v>
      </c>
      <c r="T29">
        <f ca="1">IFERROR(AVERAGEIF($P$2:$P$14212,R29,'Peter Millar'!$H$7:$H$10005),"")</f>
        <v>43.129629629629626</v>
      </c>
    </row>
    <row r="30" spans="16:20" ht="17.25" thickBot="1">
      <c r="P30" t="str">
        <f>IF('Peter Millar'!$L35&lt;&gt;0,CONCATENATE("Week ",WEEKNUM('Peter Millar'!$L35,21)," - ", TEXT('Peter Millar'!$L35, "yyyy")),"")</f>
        <v>Week 1 - 2021</v>
      </c>
      <c r="R30" t="str">
        <v>Week 29 - 2021</v>
      </c>
      <c r="S30" s="1008">
        <f ca="1">IF(SUMIF($P$2:$P$14212, R30,'Peter Millar'!$H$7:$H$10005)&gt;0,SUMIF($P$2:$P$14212, R30,'Peter Millar'!$H$7:$H$10005),"")</f>
        <v>1167</v>
      </c>
      <c r="T30">
        <f ca="1">IFERROR(AVERAGEIF($P$2:$P$14212,R30,'Peter Millar'!$H$7:$H$10005),"")</f>
        <v>72.9375</v>
      </c>
    </row>
    <row r="31" spans="16:20" ht="17.25" thickBot="1">
      <c r="P31" t="str">
        <f>IF('Peter Millar'!$L36&lt;&gt;0,CONCATENATE("Week ",WEEKNUM('Peter Millar'!$L36,21)," - ", TEXT('Peter Millar'!$L36, "yyyy")),"")</f>
        <v>Week 1 - 2021</v>
      </c>
      <c r="R31" t="str">
        <v>Week 30 - 2021</v>
      </c>
      <c r="S31" s="1008">
        <f ca="1">IF(SUMIF($P$2:$P$14212, R31,'Peter Millar'!$H$7:$H$10005)&gt;0,SUMIF($P$2:$P$14212, R31,'Peter Millar'!$H$7:$H$10005),"")</f>
        <v>1448</v>
      </c>
      <c r="T31">
        <f ca="1">IFERROR(AVERAGEIF($P$2:$P$14212,R31,'Peter Millar'!$H$7:$H$10005),"")</f>
        <v>16.837209302325583</v>
      </c>
    </row>
    <row r="32" spans="16:20" ht="17.25" thickBot="1">
      <c r="P32" t="str">
        <f>IF('Peter Millar'!$L37&lt;&gt;0,CONCATENATE("Week ",WEEKNUM('Peter Millar'!$L37,21)," - ", TEXT('Peter Millar'!$L37, "yyyy")),"")</f>
        <v>Week 1 - 2021</v>
      </c>
      <c r="R32" t="str">
        <v>Week 31 - 2021</v>
      </c>
      <c r="S32" s="1008">
        <f ca="1">IF(SUMIF($P$2:$P$14212, R32,'Peter Millar'!$H$7:$H$10005)&gt;0,SUMIF($P$2:$P$14212, R32,'Peter Millar'!$H$7:$H$10005),"")</f>
        <v>880</v>
      </c>
      <c r="T32">
        <f ca="1">IFERROR(AVERAGEIF($P$2:$P$14212,R32,'Peter Millar'!$H$7:$H$10005),"")</f>
        <v>9.4623655913978499</v>
      </c>
    </row>
    <row r="33" spans="16:20" ht="17.25" thickBot="1">
      <c r="P33" t="str">
        <f>IF('Peter Millar'!$L38&lt;&gt;0,CONCATENATE("Week ",WEEKNUM('Peter Millar'!$L38,21)," - ", TEXT('Peter Millar'!$L38, "yyyy")),"")</f>
        <v>Week 1 - 2021</v>
      </c>
      <c r="R33" t="str">
        <v>Week 32 - 2021</v>
      </c>
      <c r="S33" s="1008">
        <f ca="1">IF(SUMIF($P$2:$P$14212, R33,'Peter Millar'!$H$7:$H$10005)&gt;0,SUMIF($P$2:$P$14212, R33,'Peter Millar'!$H$7:$H$10005),"")</f>
        <v>1552</v>
      </c>
      <c r="T33">
        <f ca="1">IFERROR(AVERAGEIF($P$2:$P$14212,R33,'Peter Millar'!$H$7:$H$10005),"")</f>
        <v>16.166666666666668</v>
      </c>
    </row>
    <row r="34" spans="16:20" ht="17.25" thickBot="1">
      <c r="P34" t="str">
        <f>IF('Peter Millar'!$L39&lt;&gt;0,CONCATENATE("Week ",WEEKNUM('Peter Millar'!$L39,21)," - ", TEXT('Peter Millar'!$L39, "yyyy")),"")</f>
        <v>Week 1 - 2021</v>
      </c>
      <c r="R34" t="str">
        <v>Week 33 - 2021</v>
      </c>
      <c r="S34" s="1008">
        <f ca="1">IF(SUMIF($P$2:$P$14212, R34,'Peter Millar'!$H$7:$H$10005)&gt;0,SUMIF($P$2:$P$14212, R34,'Peter Millar'!$H$7:$H$10005),"")</f>
        <v>2145</v>
      </c>
      <c r="T34">
        <f ca="1">IFERROR(AVERAGEIF($P$2:$P$14212,R34,'Peter Millar'!$H$7:$H$10005),"")</f>
        <v>21.237623762376238</v>
      </c>
    </row>
    <row r="35" spans="16:20" ht="17.25" thickBot="1">
      <c r="P35" t="str">
        <f>IF('Peter Millar'!$L40&lt;&gt;0,CONCATENATE("Week ",WEEKNUM('Peter Millar'!$L40,21)," - ", TEXT('Peter Millar'!$L40, "yyyy")),"")</f>
        <v>Week 1 - 2021</v>
      </c>
      <c r="R35" t="str">
        <v>Week 34 - 2021</v>
      </c>
      <c r="S35" s="1008">
        <f ca="1">IF(SUMIF($P$2:$P$14212, R35,'Peter Millar'!$H$7:$H$10005)&gt;0,SUMIF($P$2:$P$14212, R35,'Peter Millar'!$H$7:$H$10005),"")</f>
        <v>1433</v>
      </c>
      <c r="T35">
        <f ca="1">IFERROR(AVERAGEIF($P$2:$P$14212,R35,'Peter Millar'!$H$7:$H$10005),"")</f>
        <v>16.662790697674417</v>
      </c>
    </row>
    <row r="36" spans="16:20" ht="17.25" thickBot="1">
      <c r="P36" t="str">
        <f>IF('Peter Millar'!$L41&lt;&gt;0,CONCATENATE("Week ",WEEKNUM('Peter Millar'!$L41,21)," - ", TEXT('Peter Millar'!$L41, "yyyy")),"")</f>
        <v>Week 1 - 2021</v>
      </c>
      <c r="R36" t="str">
        <v>Week 35 - 2021</v>
      </c>
      <c r="S36" s="1008">
        <f ca="1">IF(SUMIF($P$2:$P$14212, R36,'Peter Millar'!$H$7:$H$10005)&gt;0,SUMIF($P$2:$P$14212, R36,'Peter Millar'!$H$7:$H$10005),"")</f>
        <v>1545</v>
      </c>
      <c r="T36">
        <f ca="1">IFERROR(AVERAGEIF($P$2:$P$14212,R36,'Peter Millar'!$H$7:$H$10005),"")</f>
        <v>23.40909090909091</v>
      </c>
    </row>
    <row r="37" spans="16:20" ht="17.25" thickBot="1">
      <c r="P37" t="str">
        <f>IF('Peter Millar'!$L42&lt;&gt;0,CONCATENATE("Week ",WEEKNUM('Peter Millar'!$L42,21)," - ", TEXT('Peter Millar'!$L42, "yyyy")),"")</f>
        <v>Week 1 - 2021</v>
      </c>
      <c r="R37" t="str">
        <v>Week 36 - 2021</v>
      </c>
      <c r="S37" s="1008">
        <f ca="1">IF(SUMIF($P$2:$P$14212, R37,'Peter Millar'!$H$7:$H$10005)&gt;0,SUMIF($P$2:$P$14212, R37,'Peter Millar'!$H$7:$H$10005),"")</f>
        <v>836</v>
      </c>
      <c r="T37">
        <f ca="1">IFERROR(AVERAGEIF($P$2:$P$14212,R37,'Peter Millar'!$H$7:$H$10005),"")</f>
        <v>12.477611940298507</v>
      </c>
    </row>
    <row r="38" spans="16:20" ht="17.25" thickBot="1">
      <c r="P38" t="str">
        <f>IF('Peter Millar'!$L43&lt;&gt;0,CONCATENATE("Week ",WEEKNUM('Peter Millar'!$L43,21)," - ", TEXT('Peter Millar'!$L43, "yyyy")),"")</f>
        <v>Week 1 - 2021</v>
      </c>
      <c r="R38" t="str">
        <v>Week 37 - 2021</v>
      </c>
      <c r="S38" s="1008">
        <f ca="1">IF(SUMIF($P$2:$P$14212, R38,'Peter Millar'!$H$7:$H$10005)&gt;0,SUMIF($P$2:$P$14212, R38,'Peter Millar'!$H$7:$H$10005),"")</f>
        <v>2450</v>
      </c>
      <c r="T38">
        <f ca="1">IFERROR(AVERAGEIF($P$2:$P$14212,R38,'Peter Millar'!$H$7:$H$10005),"")</f>
        <v>28.160919540229884</v>
      </c>
    </row>
    <row r="39" spans="16:20" ht="17.25" thickBot="1">
      <c r="P39" t="str">
        <f>IF('Peter Millar'!$L44&lt;&gt;0,CONCATENATE("Week ",WEEKNUM('Peter Millar'!$L44,21)," - ", TEXT('Peter Millar'!$L44, "yyyy")),"")</f>
        <v>Week 1 - 2021</v>
      </c>
      <c r="R39" t="str">
        <v>Week 38 - 2021</v>
      </c>
      <c r="S39" s="1008">
        <f ca="1">IF(SUMIF($P$2:$P$14212, R39,'Peter Millar'!$H$7:$H$10005)&gt;0,SUMIF($P$2:$P$14212, R39,'Peter Millar'!$H$7:$H$10005),"")</f>
        <v>1516</v>
      </c>
      <c r="T39">
        <f ca="1">IFERROR(AVERAGEIF($P$2:$P$14212,R39,'Peter Millar'!$H$7:$H$10005),"")</f>
        <v>19.189873417721518</v>
      </c>
    </row>
    <row r="40" spans="16:20" ht="17.25" thickBot="1">
      <c r="P40" t="str">
        <f>IF('Peter Millar'!$L45&lt;&gt;0,CONCATENATE("Week ",WEEKNUM('Peter Millar'!$L45,21)," - ", TEXT('Peter Millar'!$L45, "yyyy")),"")</f>
        <v>Week 1 - 2021</v>
      </c>
      <c r="R40" t="str">
        <v>Week 39 - 2021</v>
      </c>
      <c r="S40" s="1008">
        <f ca="1">IF(SUMIF($P$2:$P$14212, R40,'Peter Millar'!$H$7:$H$10005)&gt;0,SUMIF($P$2:$P$14212, R40,'Peter Millar'!$H$7:$H$10005),"")</f>
        <v>2048</v>
      </c>
      <c r="T40">
        <f ca="1">IFERROR(AVERAGEIF($P$2:$P$14212,R40,'Peter Millar'!$H$7:$H$10005),"")</f>
        <v>17.964912280701753</v>
      </c>
    </row>
    <row r="41" spans="16:20" ht="17.25" thickBot="1">
      <c r="P41" t="str">
        <f>IF('Peter Millar'!$L46&lt;&gt;0,CONCATENATE("Week ",WEEKNUM('Peter Millar'!$L46,21)," - ", TEXT('Peter Millar'!$L46, "yyyy")),"")</f>
        <v>Week 1 - 2021</v>
      </c>
      <c r="R41" t="str">
        <v>Week 40 - 2021</v>
      </c>
      <c r="S41" s="1008">
        <f ca="1">IF(SUMIF($P$2:$P$14212, R41,'Peter Millar'!$H$7:$H$10005)&gt;0,SUMIF($P$2:$P$14212, R41,'Peter Millar'!$H$7:$H$10005),"")</f>
        <v>1107</v>
      </c>
      <c r="T41">
        <f ca="1">IFERROR(AVERAGEIF($P$2:$P$14212,R41,'Peter Millar'!$H$7:$H$10005),"")</f>
        <v>22.14</v>
      </c>
    </row>
    <row r="42" spans="16:20" ht="17.25" thickBot="1">
      <c r="P42" t="str">
        <f>IF('Peter Millar'!$L47&lt;&gt;0,CONCATENATE("Week ",WEEKNUM('Peter Millar'!$L47,21)," - ", TEXT('Peter Millar'!$L47, "yyyy")),"")</f>
        <v>Week 1 - 2021</v>
      </c>
      <c r="R42" t="str">
        <v>Week 41 - 2021</v>
      </c>
      <c r="S42" s="1008">
        <f ca="1">IF(SUMIF($P$2:$P$14212, R42,'Peter Millar'!$H$7:$H$10005)&gt;0,SUMIF($P$2:$P$14212, R42,'Peter Millar'!$H$7:$H$10005),"")</f>
        <v>721</v>
      </c>
      <c r="T42">
        <f ca="1">IFERROR(AVERAGEIF($P$2:$P$14212,R42,'Peter Millar'!$H$7:$H$10005),"")</f>
        <v>21.205882352941178</v>
      </c>
    </row>
    <row r="43" spans="16:20" ht="17.25" thickBot="1">
      <c r="P43" t="str">
        <f>IF('Peter Millar'!$L48&lt;&gt;0,CONCATENATE("Week ",WEEKNUM('Peter Millar'!$L48,21)," - ", TEXT('Peter Millar'!$L48, "yyyy")),"")</f>
        <v>Week 2 - 2021</v>
      </c>
      <c r="R43" t="str">
        <v>Week 42 - 2021</v>
      </c>
      <c r="S43" s="1008">
        <f ca="1">IF(SUMIF($P$2:$P$14212, R43,'Peter Millar'!$H$7:$H$10005)&gt;0,SUMIF($P$2:$P$14212, R43,'Peter Millar'!$H$7:$H$10005),"")</f>
        <v>281</v>
      </c>
      <c r="T43">
        <f ca="1">IFERROR(AVERAGEIF($P$2:$P$14212,R43,'Peter Millar'!$H$7:$H$10005),"")</f>
        <v>8.78125</v>
      </c>
    </row>
    <row r="44" spans="16:20" ht="17.25" thickBot="1">
      <c r="P44" t="str">
        <f>IF('Peter Millar'!$L49&lt;&gt;0,CONCATENATE("Week ",WEEKNUM('Peter Millar'!$L49,21)," - ", TEXT('Peter Millar'!$L49, "yyyy")),"")</f>
        <v>Week 2 - 2021</v>
      </c>
      <c r="R44" t="str">
        <v>Week 43 - 2021</v>
      </c>
      <c r="S44" s="1008">
        <f ca="1">IF(SUMIF($P$2:$P$14212, R44,'Peter Millar'!$H$7:$H$10005)&gt;0,SUMIF($P$2:$P$14212, R44,'Peter Millar'!$H$7:$H$10005),"")</f>
        <v>1046</v>
      </c>
      <c r="T44">
        <f ca="1">IFERROR(AVERAGEIF($P$2:$P$14212,R44,'Peter Millar'!$H$7:$H$10005),"")</f>
        <v>16.34375</v>
      </c>
    </row>
    <row r="45" spans="16:20" ht="17.25" thickBot="1">
      <c r="P45" t="str">
        <f>IF('Peter Millar'!$L50&lt;&gt;0,CONCATENATE("Week ",WEEKNUM('Peter Millar'!$L50,21)," - ", TEXT('Peter Millar'!$L50, "yyyy")),"")</f>
        <v>Week 2 - 2021</v>
      </c>
      <c r="R45" t="str">
        <v>Week 44 - 2021</v>
      </c>
      <c r="S45" s="1008">
        <f ca="1">IF(SUMIF($P$2:$P$14212, R45,'Peter Millar'!$H$7:$H$10005)&gt;0,SUMIF($P$2:$P$14212, R45,'Peter Millar'!$H$7:$H$10005),"")</f>
        <v>1612</v>
      </c>
      <c r="T45">
        <f ca="1">IFERROR(AVERAGEIF($P$2:$P$14212,R45,'Peter Millar'!$H$7:$H$10005),"")</f>
        <v>24.424242424242426</v>
      </c>
    </row>
    <row r="46" spans="16:20" ht="17.25" thickBot="1">
      <c r="P46" t="str">
        <f>IF('Peter Millar'!$L51&lt;&gt;0,CONCATENATE("Week ",WEEKNUM('Peter Millar'!$L51,21)," - ", TEXT('Peter Millar'!$L51, "yyyy")),"")</f>
        <v>Week 2 - 2021</v>
      </c>
      <c r="R46" t="str">
        <v>Week 45 - 2021</v>
      </c>
      <c r="S46" s="1008">
        <f ca="1">IF(SUMIF($P$2:$P$14212, R46,'Peter Millar'!$H$7:$H$10005)&gt;0,SUMIF($P$2:$P$14212, R46,'Peter Millar'!$H$7:$H$10005),"")</f>
        <v>287</v>
      </c>
      <c r="T46">
        <f ca="1">IFERROR(AVERAGEIF($P$2:$P$14212,R46,'Peter Millar'!$H$7:$H$10005),"")</f>
        <v>5.74</v>
      </c>
    </row>
    <row r="47" spans="16:20" ht="17.25" thickBot="1">
      <c r="P47" t="str">
        <f>IF('Peter Millar'!$L52&lt;&gt;0,CONCATENATE("Week ",WEEKNUM('Peter Millar'!$L52,21)," - ", TEXT('Peter Millar'!$L52, "yyyy")),"")</f>
        <v>Week 2 - 2021</v>
      </c>
      <c r="R47" t="str">
        <v>Week 46 - 2021</v>
      </c>
      <c r="S47" s="1008">
        <f ca="1">IF(SUMIF($P$2:$P$14212, R47,'Peter Millar'!$H$7:$H$10005)&gt;0,SUMIF($P$2:$P$14212, R47,'Peter Millar'!$H$7:$H$10005),"")</f>
        <v>173</v>
      </c>
      <c r="T47">
        <f ca="1">IFERROR(AVERAGEIF($P$2:$P$14212,R47,'Peter Millar'!$H$7:$H$10005),"")</f>
        <v>6.1785714285714288</v>
      </c>
    </row>
    <row r="48" spans="16:20" ht="17.25" thickBot="1">
      <c r="P48" t="str">
        <f>IF('Peter Millar'!$L53&lt;&gt;0,CONCATENATE("Week ",WEEKNUM('Peter Millar'!$L53,21)," - ", TEXT('Peter Millar'!$L53, "yyyy")),"")</f>
        <v>Week 2 - 2021</v>
      </c>
      <c r="R48" t="str">
        <v>Week 47 - 2021</v>
      </c>
      <c r="S48" s="1008">
        <f ca="1">IF(SUMIF($P$2:$P$14212, R48,'Peter Millar'!$H$7:$H$10005)&gt;0,SUMIF($P$2:$P$14212, R48,'Peter Millar'!$H$7:$H$10005),"")</f>
        <v>1478</v>
      </c>
      <c r="T48">
        <f ca="1">IFERROR(AVERAGEIF($P$2:$P$14212,R48,'Peter Millar'!$H$7:$H$10005),"")</f>
        <v>32.130434782608695</v>
      </c>
    </row>
    <row r="49" spans="16:20" ht="17.25" thickBot="1">
      <c r="P49" t="str">
        <f>IF('Peter Millar'!$L54&lt;&gt;0,CONCATENATE("Week ",WEEKNUM('Peter Millar'!$L54,21)," - ", TEXT('Peter Millar'!$L54, "yyyy")),"")</f>
        <v>Week 2 - 2021</v>
      </c>
      <c r="R49" t="str">
        <v>Week 48 - 2021</v>
      </c>
      <c r="S49" s="1008">
        <f ca="1">IF(SUMIF($P$2:$P$14212, R49,'Peter Millar'!$H$7:$H$10005)&gt;0,SUMIF($P$2:$P$14212, R49,'Peter Millar'!$H$7:$H$10005),"")</f>
        <v>521</v>
      </c>
      <c r="T49">
        <f ca="1">IFERROR(AVERAGEIF($P$2:$P$14212,R49,'Peter Millar'!$H$7:$H$10005),"")</f>
        <v>14.885714285714286</v>
      </c>
    </row>
    <row r="50" spans="16:20" ht="17.25" thickBot="1">
      <c r="P50" t="str">
        <f>IF('Peter Millar'!$L55&lt;&gt;0,CONCATENATE("Week ",WEEKNUM('Peter Millar'!$L55,21)," - ", TEXT('Peter Millar'!$L55, "yyyy")),"")</f>
        <v>Week 2 - 2021</v>
      </c>
      <c r="R50" t="str">
        <v>Week 49 - 2021</v>
      </c>
      <c r="S50" s="1008">
        <f ca="1">IF(SUMIF($P$2:$P$14212, R50,'Peter Millar'!$H$7:$H$10005)&gt;0,SUMIF($P$2:$P$14212, R50,'Peter Millar'!$H$7:$H$10005),"")</f>
        <v>177</v>
      </c>
      <c r="T50">
        <f ca="1">IFERROR(AVERAGEIF($P$2:$P$14212,R50,'Peter Millar'!$H$7:$H$10005),"")</f>
        <v>5.53125</v>
      </c>
    </row>
    <row r="51" spans="16:20" ht="17.25" thickBot="1">
      <c r="P51" t="str">
        <f>IF('Peter Millar'!$L56&lt;&gt;0,CONCATENATE("Week ",WEEKNUM('Peter Millar'!$L56,21)," - ", TEXT('Peter Millar'!$L56, "yyyy")),"")</f>
        <v>Week 2 - 2021</v>
      </c>
      <c r="R51" t="str">
        <v>Week 50 - 2021</v>
      </c>
      <c r="S51" s="1008">
        <f ca="1">IF(SUMIF($P$2:$P$14212, R51,'Peter Millar'!$H$7:$H$10005)&gt;0,SUMIF($P$2:$P$14212, R51,'Peter Millar'!$H$7:$H$10005),"")</f>
        <v>854</v>
      </c>
      <c r="T51">
        <f ca="1">IFERROR(AVERAGEIF($P$2:$P$14212,R51,'Peter Millar'!$H$7:$H$10005),"")</f>
        <v>22.473684210526315</v>
      </c>
    </row>
    <row r="52" spans="16:20" ht="17.25" thickBot="1">
      <c r="P52" t="str">
        <f>IF('Peter Millar'!$L57&lt;&gt;0,CONCATENATE("Week ",WEEKNUM('Peter Millar'!$L57,21)," - ", TEXT('Peter Millar'!$L57, "yyyy")),"")</f>
        <v>Week 2 - 2021</v>
      </c>
      <c r="R52" t="str">
        <v>Week 51 - 2021</v>
      </c>
      <c r="S52" s="1008">
        <f ca="1">IF(SUMIF($P$2:$P$14212, R52,'Peter Millar'!$H$7:$H$10005)&gt;0,SUMIF($P$2:$P$14212, R52,'Peter Millar'!$H$7:$H$10005),"")</f>
        <v>84</v>
      </c>
      <c r="T52">
        <f ca="1">IFERROR(AVERAGEIF($P$2:$P$14212,R52,'Peter Millar'!$H$7:$H$10005),"")</f>
        <v>6</v>
      </c>
    </row>
    <row r="53" spans="16:20" ht="17.25" thickBot="1">
      <c r="P53" t="str">
        <f>IF('Peter Millar'!$L58&lt;&gt;0,CONCATENATE("Week ",WEEKNUM('Peter Millar'!$L58,21)," - ", TEXT('Peter Millar'!$L58, "yyyy")),"")</f>
        <v>Week 2 - 2021</v>
      </c>
      <c r="R53" t="str">
        <v>Week 1 - 2022</v>
      </c>
      <c r="S53" s="1008">
        <f ca="1">IF(SUMIF($P$2:$P$14212, R53,'Peter Millar'!$H$7:$H$10005)&gt;0,SUMIF($P$2:$P$14212, R53,'Peter Millar'!$H$7:$H$10005),"")</f>
        <v>954</v>
      </c>
      <c r="T53">
        <f ca="1">IFERROR(AVERAGEIF($P$2:$P$14212,R53,'Peter Millar'!$H$7:$H$10005),"")</f>
        <v>13.068493150684931</v>
      </c>
    </row>
    <row r="54" spans="16:20" ht="17.25" thickBot="1">
      <c r="P54" t="str">
        <f>IF('Peter Millar'!$L59&lt;&gt;0,CONCATENATE("Week ",WEEKNUM('Peter Millar'!$L59,21)," - ", TEXT('Peter Millar'!$L59, "yyyy")),"")</f>
        <v>Week 2 - 2021</v>
      </c>
      <c r="R54" t="str">
        <v>Week 2 - 2022</v>
      </c>
      <c r="S54" s="1008">
        <f ca="1">IF(SUMIF($P$2:$P$14212, R54,'Peter Millar'!$H$7:$H$10005)&gt;0,SUMIF($P$2:$P$14212, R54,'Peter Millar'!$H$7:$H$10005),"")</f>
        <v>465</v>
      </c>
      <c r="T54">
        <f ca="1">IFERROR(AVERAGEIF($P$2:$P$14212,R54,'Peter Millar'!$H$7:$H$10005),"")</f>
        <v>8.0172413793103452</v>
      </c>
    </row>
    <row r="55" spans="16:20" ht="17.25" thickBot="1">
      <c r="P55" t="str">
        <f>IF('Peter Millar'!$L60&lt;&gt;0,CONCATENATE("Week ",WEEKNUM('Peter Millar'!$L60,21)," - ", TEXT('Peter Millar'!$L60, "yyyy")),"")</f>
        <v>Week 2 - 2021</v>
      </c>
      <c r="R55" t="str">
        <v>Week 3 - 2022</v>
      </c>
      <c r="S55" s="1008">
        <f ca="1">IF(SUMIF($P$2:$P$14212, R55,'Peter Millar'!$H$7:$H$10005)&gt;0,SUMIF($P$2:$P$14212, R55,'Peter Millar'!$H$7:$H$10005),"")</f>
        <v>557</v>
      </c>
      <c r="T55">
        <f ca="1">IFERROR(AVERAGEIF($P$2:$P$14212,R55,'Peter Millar'!$H$7:$H$10005),"")</f>
        <v>12.953488372093023</v>
      </c>
    </row>
    <row r="56" spans="16:20" ht="17.25" thickBot="1">
      <c r="P56" t="str">
        <f>IF('Peter Millar'!$L61&lt;&gt;0,CONCATENATE("Week ",WEEKNUM('Peter Millar'!$L61,21)," - ", TEXT('Peter Millar'!$L61, "yyyy")),"")</f>
        <v>Week 2 - 2021</v>
      </c>
      <c r="R56" t="str">
        <v>Week 4 - 2022</v>
      </c>
      <c r="S56" s="1008">
        <f ca="1">IF(SUMIF($P$2:$P$14212, R56,'Peter Millar'!$H$7:$H$10005)&gt;0,SUMIF($P$2:$P$14212, R56,'Peter Millar'!$H$7:$H$10005),"")</f>
        <v>3474</v>
      </c>
      <c r="T56">
        <f ca="1">IFERROR(AVERAGEIF($P$2:$P$14212,R56,'Peter Millar'!$H$7:$H$10005),"")</f>
        <v>56.032258064516128</v>
      </c>
    </row>
    <row r="57" spans="16:20" ht="17.25" thickBot="1">
      <c r="P57" t="str">
        <f>IF('Peter Millar'!$L62&lt;&gt;0,CONCATENATE("Week ",WEEKNUM('Peter Millar'!$L62,21)," - ", TEXT('Peter Millar'!$L62, "yyyy")),"")</f>
        <v>Week 2 - 2021</v>
      </c>
      <c r="R57" t="str">
        <v>Week 5 - 2022</v>
      </c>
      <c r="S57" s="1008">
        <f ca="1">IF(SUMIF($P$2:$P$14212, R57,'Peter Millar'!$H$7:$H$10005)&gt;0,SUMIF($P$2:$P$14212, R57,'Peter Millar'!$H$7:$H$10005),"")</f>
        <v>744</v>
      </c>
      <c r="T57">
        <f ca="1">IFERROR(AVERAGEIF($P$2:$P$14212,R57,'Peter Millar'!$H$7:$H$10005),"")</f>
        <v>17.714285714285715</v>
      </c>
    </row>
    <row r="58" spans="16:20" ht="17.25" thickBot="1">
      <c r="P58" t="str">
        <f>IF('Peter Millar'!$L63&lt;&gt;0,CONCATENATE("Week ",WEEKNUM('Peter Millar'!$L63,21)," - ", TEXT('Peter Millar'!$L63, "yyyy")),"")</f>
        <v>Week 2 - 2021</v>
      </c>
      <c r="R58" t="str">
        <v>Week 6 - 2022</v>
      </c>
      <c r="S58" s="1008">
        <f ca="1">IF(SUMIF($P$2:$P$14212, R58,'Peter Millar'!$H$7:$H$10005)&gt;0,SUMIF($P$2:$P$14212, R58,'Peter Millar'!$H$7:$H$10005),"")</f>
        <v>865</v>
      </c>
      <c r="T58">
        <f ca="1">IFERROR(AVERAGEIF($P$2:$P$14212,R58,'Peter Millar'!$H$7:$H$10005),"")</f>
        <v>20.595238095238095</v>
      </c>
    </row>
    <row r="59" spans="16:20" ht="17.25" thickBot="1">
      <c r="P59" t="str">
        <f>IF('Peter Millar'!$L64&lt;&gt;0,CONCATENATE("Week ",WEEKNUM('Peter Millar'!$L64,21)," - ", TEXT('Peter Millar'!$L64, "yyyy")),"")</f>
        <v>Week 2 - 2021</v>
      </c>
      <c r="R59" t="str">
        <v>Week 7 - 2022</v>
      </c>
      <c r="S59" s="1008">
        <f ca="1">IF(SUMIF($P$2:$P$14212, R59,'Peter Millar'!$H$7:$H$10005)&gt;0,SUMIF($P$2:$P$14212, R59,'Peter Millar'!$H$7:$H$10005),"")</f>
        <v>1368</v>
      </c>
      <c r="T59">
        <f ca="1">IFERROR(AVERAGEIF($P$2:$P$14212,R59,'Peter Millar'!$H$7:$H$10005),"")</f>
        <v>15.370786516853933</v>
      </c>
    </row>
    <row r="60" spans="16:20" ht="17.25" thickBot="1">
      <c r="P60" t="str">
        <f>IF('Peter Millar'!$L65&lt;&gt;0,CONCATENATE("Week ",WEEKNUM('Peter Millar'!$L65,21)," - ", TEXT('Peter Millar'!$L65, "yyyy")),"")</f>
        <v>Week 2 - 2021</v>
      </c>
      <c r="R60" t="str">
        <v>Week 8 - 2022</v>
      </c>
      <c r="S60" s="1008">
        <f ca="1">IF(SUMIF($P$2:$P$14212, R60,'Peter Millar'!$H$7:$H$10005)&gt;0,SUMIF($P$2:$P$14212, R60,'Peter Millar'!$H$7:$H$10005),"")</f>
        <v>2237</v>
      </c>
      <c r="T60">
        <f ca="1">IFERROR(AVERAGEIF($P$2:$P$14212,R60,'Peter Millar'!$H$7:$H$10005),"")</f>
        <v>43.019230769230766</v>
      </c>
    </row>
    <row r="61" spans="16:20" ht="17.25" thickBot="1">
      <c r="P61" t="str">
        <f>IF('Peter Millar'!$L66&lt;&gt;0,CONCATENATE("Week ",WEEKNUM('Peter Millar'!$L66,21)," - ", TEXT('Peter Millar'!$L66, "yyyy")),"")</f>
        <v>Week 2 - 2021</v>
      </c>
      <c r="R61" t="str">
        <v>Week 9 - 2022</v>
      </c>
      <c r="S61" s="1008">
        <f ca="1">IF(SUMIF($P$2:$P$14212, R61,'Peter Millar'!$H$7:$H$10005)&gt;0,SUMIF($P$2:$P$14212, R61,'Peter Millar'!$H$7:$H$10005),"")</f>
        <v>2216</v>
      </c>
      <c r="T61">
        <f ca="1">IFERROR(AVERAGEIF($P$2:$P$14212,R61,'Peter Millar'!$H$7:$H$10005),"")</f>
        <v>20.330275229357799</v>
      </c>
    </row>
    <row r="62" spans="16:20" ht="17.25" thickBot="1">
      <c r="P62" t="str">
        <f>IF('Peter Millar'!$L67&lt;&gt;0,CONCATENATE("Week ",WEEKNUM('Peter Millar'!$L67,21)," - ", TEXT('Peter Millar'!$L67, "yyyy")),"")</f>
        <v>Week 2 - 2021</v>
      </c>
      <c r="R62" t="str">
        <v>Week 10 - 2022</v>
      </c>
      <c r="S62" s="1008">
        <f ca="1">IF(SUMIF($P$2:$P$14212, R62,'Peter Millar'!$H$7:$H$10005)&gt;0,SUMIF($P$2:$P$14212, R62,'Peter Millar'!$H$7:$H$10005),"")</f>
        <v>3049</v>
      </c>
      <c r="T62">
        <f ca="1">IFERROR(AVERAGEIF($P$2:$P$14212,R62,'Peter Millar'!$H$7:$H$10005),"")</f>
        <v>18.70552147239264</v>
      </c>
    </row>
    <row r="63" spans="16:20" ht="17.25" thickBot="1">
      <c r="P63" t="str">
        <f>IF('Peter Millar'!$L68&lt;&gt;0,CONCATENATE("Week ",WEEKNUM('Peter Millar'!$L68,21)," - ", TEXT('Peter Millar'!$L68, "yyyy")),"")</f>
        <v>Week 2 - 2021</v>
      </c>
      <c r="R63" t="str">
        <v>Week 11 - 2022</v>
      </c>
      <c r="S63" s="1008">
        <f ca="1">IF(SUMIF($P$2:$P$14212, R63,'Peter Millar'!$H$7:$H$10005)&gt;0,SUMIF($P$2:$P$14212, R63,'Peter Millar'!$H$7:$H$10005),"")</f>
        <v>2734</v>
      </c>
      <c r="T63">
        <f ca="1">IFERROR(AVERAGEIF($P$2:$P$14212,R63,'Peter Millar'!$H$7:$H$10005),"")</f>
        <v>25.314814814814813</v>
      </c>
    </row>
    <row r="64" spans="16:20" ht="17.25" thickBot="1">
      <c r="P64" t="str">
        <f>IF('Peter Millar'!$L69&lt;&gt;0,CONCATENATE("Week ",WEEKNUM('Peter Millar'!$L69,21)," - ", TEXT('Peter Millar'!$L69, "yyyy")),"")</f>
        <v>Week 2 - 2021</v>
      </c>
      <c r="R64" t="str">
        <v>Week 12 - 2022</v>
      </c>
      <c r="S64" s="1008">
        <f ca="1">IF(SUMIF($P$2:$P$14212, R64,'Peter Millar'!$H$7:$H$10005)&gt;0,SUMIF($P$2:$P$14212, R64,'Peter Millar'!$H$7:$H$10005),"")</f>
        <v>2444</v>
      </c>
      <c r="T64">
        <f ca="1">IFERROR(AVERAGEIF($P$2:$P$14212,R64,'Peter Millar'!$H$7:$H$10005),"")</f>
        <v>27.155555555555555</v>
      </c>
    </row>
    <row r="65" spans="16:20" ht="17.25" thickBot="1">
      <c r="P65" t="str">
        <f>IF('Peter Millar'!$L70&lt;&gt;0,CONCATENATE("Week ",WEEKNUM('Peter Millar'!$L70,21)," - ", TEXT('Peter Millar'!$L70, "yyyy")),"")</f>
        <v>Week 2 - 2021</v>
      </c>
      <c r="R65" t="str">
        <v>Week 13 - 2022</v>
      </c>
      <c r="S65" s="1008">
        <f ca="1">IF(SUMIF($P$2:$P$14212, R65,'Peter Millar'!$H$7:$H$10005)&gt;0,SUMIF($P$2:$P$14212, R65,'Peter Millar'!$H$7:$H$10005),"")</f>
        <v>2747</v>
      </c>
      <c r="T65">
        <f ca="1">IFERROR(AVERAGEIF($P$2:$P$14212,R65,'Peter Millar'!$H$7:$H$10005),"")</f>
        <v>19.62142857142857</v>
      </c>
    </row>
    <row r="66" spans="16:20" ht="17.25" thickBot="1">
      <c r="P66" t="str">
        <f>IF('Peter Millar'!$L71&lt;&gt;0,CONCATENATE("Week ",WEEKNUM('Peter Millar'!$L71,21)," - ", TEXT('Peter Millar'!$L71, "yyyy")),"")</f>
        <v>Week 2 - 2021</v>
      </c>
      <c r="R66" t="str">
        <v>Week 14 - 2022</v>
      </c>
      <c r="S66" s="1008">
        <f ca="1">IF(SUMIF($P$2:$P$14212, R66,'Peter Millar'!$H$7:$H$10005)&gt;0,SUMIF($P$2:$P$14212, R66,'Peter Millar'!$H$7:$H$10005),"")</f>
        <v>2773</v>
      </c>
      <c r="T66">
        <f ca="1">IFERROR(AVERAGEIF($P$2:$P$14212,R66,'Peter Millar'!$H$7:$H$10005),"")</f>
        <v>14.076142131979696</v>
      </c>
    </row>
    <row r="67" spans="16:20" ht="17.25" thickBot="1">
      <c r="P67" t="str">
        <f>IF('Peter Millar'!$L72&lt;&gt;0,CONCATENATE("Week ",WEEKNUM('Peter Millar'!$L72,21)," - ", TEXT('Peter Millar'!$L72, "yyyy")),"")</f>
        <v>Week 2 - 2021</v>
      </c>
      <c r="R67" t="str">
        <v>Week 15 - 2022</v>
      </c>
      <c r="S67" s="1008">
        <f ca="1">IF(SUMIF($P$2:$P$14212, R67,'Peter Millar'!$H$7:$H$10005)&gt;0,SUMIF($P$2:$P$14212, R67,'Peter Millar'!$H$7:$H$10005),"")</f>
        <v>2610</v>
      </c>
      <c r="T67">
        <f ca="1">IFERROR(AVERAGEIF($P$2:$P$14212,R67,'Peter Millar'!$H$7:$H$10005),"")</f>
        <v>44.237288135593218</v>
      </c>
    </row>
    <row r="68" spans="16:20" ht="17.25" thickBot="1">
      <c r="P68" t="str">
        <f>IF('Peter Millar'!$L73&lt;&gt;0,CONCATENATE("Week ",WEEKNUM('Peter Millar'!$L73,21)," - ", TEXT('Peter Millar'!$L73, "yyyy")),"")</f>
        <v>Week 2 - 2021</v>
      </c>
      <c r="R68" t="str">
        <v>Week 16 - 2022</v>
      </c>
      <c r="S68" s="1008">
        <f ca="1">IF(SUMIF($P$2:$P$14212, R68,'Peter Millar'!$H$7:$H$10005)&gt;0,SUMIF($P$2:$P$14212, R68,'Peter Millar'!$H$7:$H$10005),"")</f>
        <v>2132</v>
      </c>
      <c r="T68">
        <f ca="1">IFERROR(AVERAGEIF($P$2:$P$14212,R68,'Peter Millar'!$H$7:$H$10005),"")</f>
        <v>23.428571428571427</v>
      </c>
    </row>
    <row r="69" spans="16:20" ht="17.25" thickBot="1">
      <c r="P69" t="str">
        <f>IF('Peter Millar'!$L74&lt;&gt;0,CONCATENATE("Week ",WEEKNUM('Peter Millar'!$L74,21)," - ", TEXT('Peter Millar'!$L74, "yyyy")),"")</f>
        <v>Week 3 - 2021</v>
      </c>
      <c r="R69" t="str">
        <v>Week 17 - 2022</v>
      </c>
      <c r="S69" s="1008">
        <f ca="1">IF(SUMIF($P$2:$P$14212, R69,'Peter Millar'!$H$7:$H$10005)&gt;0,SUMIF($P$2:$P$14212, R69,'Peter Millar'!$H$7:$H$10005),"")</f>
        <v>3048</v>
      </c>
      <c r="T69">
        <f ca="1">IFERROR(AVERAGEIF($P$2:$P$14212,R69,'Peter Millar'!$H$7:$H$10005),"")</f>
        <v>18.035502958579883</v>
      </c>
    </row>
    <row r="70" spans="16:20" ht="17.25" thickBot="1">
      <c r="P70" t="str">
        <f>IF('Peter Millar'!$L75&lt;&gt;0,CONCATENATE("Week ",WEEKNUM('Peter Millar'!$L75,21)," - ", TEXT('Peter Millar'!$L75, "yyyy")),"")</f>
        <v>Week 3 - 2021</v>
      </c>
      <c r="R70" t="str">
        <v>Week 18 - 2022</v>
      </c>
      <c r="S70" s="1008">
        <f ca="1">IF(SUMIF($P$2:$P$14212, R70,'Peter Millar'!$H$7:$H$10005)&gt;0,SUMIF($P$2:$P$14212, R70,'Peter Millar'!$H$7:$H$10005),"")</f>
        <v>2044</v>
      </c>
      <c r="T70">
        <f ca="1">IFERROR(AVERAGEIF($P$2:$P$14212,R70,'Peter Millar'!$H$7:$H$10005),"")</f>
        <v>18.75229357798165</v>
      </c>
    </row>
    <row r="71" spans="16:20" ht="17.25" thickBot="1">
      <c r="P71" t="str">
        <f>IF('Peter Millar'!$L76&lt;&gt;0,CONCATENATE("Week ",WEEKNUM('Peter Millar'!$L76,21)," - ", TEXT('Peter Millar'!$L76, "yyyy")),"")</f>
        <v>Week 3 - 2021</v>
      </c>
      <c r="R71" t="str">
        <v>Week 19 - 2022</v>
      </c>
      <c r="S71" s="1008">
        <f ca="1">IF(SUMIF($P$2:$P$14212, R71,'Peter Millar'!$H$7:$H$10005)&gt;0,SUMIF($P$2:$P$14212, R71,'Peter Millar'!$H$7:$H$10005),"")</f>
        <v>2365</v>
      </c>
      <c r="T71">
        <f ca="1">IFERROR(AVERAGEIF($P$2:$P$14212,R71,'Peter Millar'!$H$7:$H$10005),"")</f>
        <v>18.333333333333332</v>
      </c>
    </row>
    <row r="72" spans="16:20" ht="17.25" thickBot="1">
      <c r="P72" t="str">
        <f>IF('Peter Millar'!$L77&lt;&gt;0,CONCATENATE("Week ",WEEKNUM('Peter Millar'!$L77,21)," - ", TEXT('Peter Millar'!$L77, "yyyy")),"")</f>
        <v>Week 3 - 2021</v>
      </c>
      <c r="R72" t="str">
        <v>Week 20 - 2022</v>
      </c>
      <c r="S72" s="1008">
        <f ca="1">IF(SUMIF($P$2:$P$14212, R72,'Peter Millar'!$H$7:$H$10005)&gt;0,SUMIF($P$2:$P$14212, R72,'Peter Millar'!$H$7:$H$10005),"")</f>
        <v>3282</v>
      </c>
      <c r="T72">
        <f ca="1">IFERROR(AVERAGEIF($P$2:$P$14212,R72,'Peter Millar'!$H$7:$H$10005),"")</f>
        <v>26.467741935483872</v>
      </c>
    </row>
    <row r="73" spans="16:20" ht="17.25" thickBot="1">
      <c r="P73" t="str">
        <f>IF('Peter Millar'!$L78&lt;&gt;0,CONCATENATE("Week ",WEEKNUM('Peter Millar'!$L78,21)," - ", TEXT('Peter Millar'!$L78, "yyyy")),"")</f>
        <v>Week 3 - 2021</v>
      </c>
      <c r="R73" t="str">
        <v>Week 21 - 2022</v>
      </c>
      <c r="S73" s="1008">
        <f ca="1">IF(SUMIF($P$2:$P$14212, R73,'Peter Millar'!$H$7:$H$10005)&gt;0,SUMIF($P$2:$P$14212, R73,'Peter Millar'!$H$7:$H$10005),"")</f>
        <v>2940</v>
      </c>
      <c r="T73">
        <f ca="1">IFERROR(AVERAGEIF($P$2:$P$14212,R73,'Peter Millar'!$H$7:$H$10005),"")</f>
        <v>28.26923076923077</v>
      </c>
    </row>
    <row r="74" spans="16:20" ht="17.25" thickBot="1">
      <c r="P74" t="str">
        <f>IF('Peter Millar'!$L79&lt;&gt;0,CONCATENATE("Week ",WEEKNUM('Peter Millar'!$L79,21)," - ", TEXT('Peter Millar'!$L79, "yyyy")),"")</f>
        <v>Week 3 - 2021</v>
      </c>
      <c r="R74" t="str">
        <v>Week 22 - 2022</v>
      </c>
      <c r="S74" s="1008">
        <f ca="1">IF(SUMIF($P$2:$P$14212, R74,'Peter Millar'!$H$7:$H$10005)&gt;0,SUMIF($P$2:$P$14212, R74,'Peter Millar'!$H$7:$H$10005),"")</f>
        <v>886</v>
      </c>
      <c r="T74">
        <f ca="1">IFERROR(AVERAGEIF($P$2:$P$14212,R74,'Peter Millar'!$H$7:$H$10005),"")</f>
        <v>15.821428571428571</v>
      </c>
    </row>
    <row r="75" spans="16:20" ht="17.25" thickBot="1">
      <c r="P75" t="str">
        <f>IF('Peter Millar'!$L80&lt;&gt;0,CONCATENATE("Week ",WEEKNUM('Peter Millar'!$L80,21)," - ", TEXT('Peter Millar'!$L80, "yyyy")),"")</f>
        <v>Week 3 - 2021</v>
      </c>
      <c r="R75" t="str">
        <v>Week 23 - 2022</v>
      </c>
      <c r="S75" s="1008">
        <f ca="1">IF(SUMIF($P$2:$P$14212, R75,'Peter Millar'!$H$7:$H$10005)&gt;0,SUMIF($P$2:$P$14212, R75,'Peter Millar'!$H$7:$H$10005),"")</f>
        <v>3063</v>
      </c>
      <c r="T75">
        <f ca="1">IFERROR(AVERAGEIF($P$2:$P$14212,R75,'Peter Millar'!$H$7:$H$10005),"")</f>
        <v>43.75714285714286</v>
      </c>
    </row>
    <row r="76" spans="16:20" ht="17.25" thickBot="1">
      <c r="P76" t="str">
        <f>IF('Peter Millar'!$L81&lt;&gt;0,CONCATENATE("Week ",WEEKNUM('Peter Millar'!$L81,21)," - ", TEXT('Peter Millar'!$L81, "yyyy")),"")</f>
        <v>Week 3 - 2021</v>
      </c>
      <c r="R76" t="str">
        <v>Week 24 - 2022</v>
      </c>
      <c r="S76" s="1008">
        <f ca="1">IF(SUMIF($P$2:$P$14212, R76,'Peter Millar'!$H$7:$H$10005)&gt;0,SUMIF($P$2:$P$14212, R76,'Peter Millar'!$H$7:$H$10005),"")</f>
        <v>3742</v>
      </c>
      <c r="T76">
        <f ca="1">IFERROR(AVERAGEIF($P$2:$P$14212,R76,'Peter Millar'!$H$7:$H$10005),"")</f>
        <v>85.045454545454547</v>
      </c>
    </row>
    <row r="77" spans="16:20" ht="17.25" thickBot="1">
      <c r="P77" t="str">
        <f>IF('Peter Millar'!$L82&lt;&gt;0,CONCATENATE("Week ",WEEKNUM('Peter Millar'!$L82,21)," - ", TEXT('Peter Millar'!$L82, "yyyy")),"")</f>
        <v>Week 3 - 2021</v>
      </c>
      <c r="R77" t="str">
        <v>Week 25 - 2022</v>
      </c>
      <c r="S77" s="1008">
        <f ca="1">IF(SUMIF($P$2:$P$14212, R77,'Peter Millar'!$H$7:$H$10005)&gt;0,SUMIF($P$2:$P$14212, R77,'Peter Millar'!$H$7:$H$10005),"")</f>
        <v>2693</v>
      </c>
      <c r="T77">
        <f ca="1">IFERROR(AVERAGEIF($P$2:$P$14212,R77,'Peter Millar'!$H$7:$H$10005),"")</f>
        <v>36.391891891891895</v>
      </c>
    </row>
    <row r="78" spans="16:20" ht="17.25" thickBot="1">
      <c r="P78" t="str">
        <f>IF('Peter Millar'!$L83&lt;&gt;0,CONCATENATE("Week ",WEEKNUM('Peter Millar'!$L83,21)," - ", TEXT('Peter Millar'!$L83, "yyyy")),"")</f>
        <v>Week 3 - 2021</v>
      </c>
      <c r="R78" t="str">
        <v>Week 26 - 2022</v>
      </c>
      <c r="S78" s="1008">
        <f ca="1">IF(SUMIF($P$2:$P$14212, R78,'Peter Millar'!$H$7:$H$10005)&gt;0,SUMIF($P$2:$P$14212, R78,'Peter Millar'!$H$7:$H$10005),"")</f>
        <v>2903</v>
      </c>
      <c r="T78">
        <f ca="1">IFERROR(AVERAGEIF($P$2:$P$14212,R78,'Peter Millar'!$H$7:$H$10005),"")</f>
        <v>64.511111111111106</v>
      </c>
    </row>
    <row r="79" spans="16:20" ht="17.25" thickBot="1">
      <c r="P79" t="str">
        <f>IF('Peter Millar'!$L84&lt;&gt;0,CONCATENATE("Week ",WEEKNUM('Peter Millar'!$L84,21)," - ", TEXT('Peter Millar'!$L84, "yyyy")),"")</f>
        <v>Week 3 - 2021</v>
      </c>
      <c r="R79" t="str">
        <v>Week 27 - 2022</v>
      </c>
      <c r="S79" s="1008">
        <f ca="1">IF(SUMIF($P$2:$P$14212, R79,'Peter Millar'!$H$7:$H$10005)&gt;0,SUMIF($P$2:$P$14212, R79,'Peter Millar'!$H$7:$H$10005),"")</f>
        <v>3351</v>
      </c>
      <c r="T79">
        <f ca="1">IFERROR(AVERAGEIF($P$2:$P$14212,R79,'Peter Millar'!$H$7:$H$10005),"")</f>
        <v>38.079545454545453</v>
      </c>
    </row>
    <row r="80" spans="16:20" ht="17.25" thickBot="1">
      <c r="P80" t="str">
        <f>IF('Peter Millar'!$L85&lt;&gt;0,CONCATENATE("Week ",WEEKNUM('Peter Millar'!$L85,21)," - ", TEXT('Peter Millar'!$L85, "yyyy")),"")</f>
        <v>Week 3 - 2021</v>
      </c>
      <c r="R80" t="str">
        <v>Week 28 - 2022</v>
      </c>
      <c r="S80" s="1008">
        <f ca="1">IF(SUMIF($P$2:$P$14212, R80,'Peter Millar'!$H$7:$H$10005)&gt;0,SUMIF($P$2:$P$14212, R80,'Peter Millar'!$H$7:$H$10005),"")</f>
        <v>3302</v>
      </c>
      <c r="T80">
        <f ca="1">IFERROR(AVERAGEIF($P$2:$P$14212,R80,'Peter Millar'!$H$7:$H$10005),"")</f>
        <v>50.030303030303031</v>
      </c>
    </row>
    <row r="81" spans="16:20" ht="17.25" thickBot="1">
      <c r="P81" t="str">
        <f>IF('Peter Millar'!$L86&lt;&gt;0,CONCATENATE("Week ",WEEKNUM('Peter Millar'!$L86,21)," - ", TEXT('Peter Millar'!$L86, "yyyy")),"")</f>
        <v>Week 3 - 2021</v>
      </c>
      <c r="R81" t="str">
        <v>Week 29 - 2022</v>
      </c>
      <c r="S81" s="1008">
        <f ca="1">IF(SUMIF($P$2:$P$14212, R81,'Peter Millar'!$H$7:$H$10005)&gt;0,SUMIF($P$2:$P$14212, R81,'Peter Millar'!$H$7:$H$10005),"")</f>
        <v>2104</v>
      </c>
      <c r="T81">
        <f ca="1">IFERROR(AVERAGEIF($P$2:$P$14212,R81,'Peter Millar'!$H$7:$H$10005),"")</f>
        <v>17.245901639344261</v>
      </c>
    </row>
    <row r="82" spans="16:20" ht="17.25" thickBot="1">
      <c r="P82" t="str">
        <f>IF('Peter Millar'!$L87&lt;&gt;0,CONCATENATE("Week ",WEEKNUM('Peter Millar'!$L87,21)," - ", TEXT('Peter Millar'!$L87, "yyyy")),"")</f>
        <v>Week 3 - 2021</v>
      </c>
      <c r="R82" t="str">
        <v>Week 30 - 2022</v>
      </c>
      <c r="S82" s="1008">
        <f ca="1">IF(SUMIF($P$2:$P$14212, R82,'Peter Millar'!$H$7:$H$10005)&gt;0,SUMIF($P$2:$P$14212, R82,'Peter Millar'!$H$7:$H$10005),"")</f>
        <v>3204</v>
      </c>
      <c r="T82">
        <f ca="1">IFERROR(AVERAGEIF($P$2:$P$14212,R82,'Peter Millar'!$H$7:$H$10005),"")</f>
        <v>31.722772277227723</v>
      </c>
    </row>
    <row r="83" spans="16:20" ht="17.25" thickBot="1">
      <c r="P83" t="str">
        <f>IF('Peter Millar'!$L88&lt;&gt;0,CONCATENATE("Week ",WEEKNUM('Peter Millar'!$L88,21)," - ", TEXT('Peter Millar'!$L88, "yyyy")),"")</f>
        <v>Week 3 - 2021</v>
      </c>
      <c r="R83" t="str">
        <v>Week 31 - 2022</v>
      </c>
      <c r="S83" s="1008">
        <f ca="1">IF(SUMIF($P$2:$P$14212, R83,'Peter Millar'!$H$7:$H$10005)&gt;0,SUMIF($P$2:$P$14212, R83,'Peter Millar'!$H$7:$H$10005),"")</f>
        <v>2403</v>
      </c>
      <c r="T83">
        <f ca="1">IFERROR(AVERAGEIF($P$2:$P$14212,R83,'Peter Millar'!$H$7:$H$10005),"")</f>
        <v>20.364406779661017</v>
      </c>
    </row>
    <row r="84" spans="16:20" ht="17.25" thickBot="1">
      <c r="P84" t="str">
        <f>IF('Peter Millar'!$L89&lt;&gt;0,CONCATENATE("Week ",WEEKNUM('Peter Millar'!$L89,21)," - ", TEXT('Peter Millar'!$L89, "yyyy")),"")</f>
        <v>Week 3 - 2021</v>
      </c>
      <c r="R84" t="str">
        <v>Week 32 - 2022</v>
      </c>
      <c r="S84" s="1008">
        <f ca="1">IF(SUMIF($P$2:$P$14212, R84,'Peter Millar'!$H$7:$H$10005)&gt;0,SUMIF($P$2:$P$14212, R84,'Peter Millar'!$H$7:$H$10005),"")</f>
        <v>2361</v>
      </c>
      <c r="T84">
        <f ca="1">IFERROR(AVERAGEIF($P$2:$P$14212,R84,'Peter Millar'!$H$7:$H$10005),"")</f>
        <v>56.214285714285715</v>
      </c>
    </row>
    <row r="85" spans="16:20" ht="17.25" thickBot="1">
      <c r="P85" t="str">
        <f>IF('Peter Millar'!$L90&lt;&gt;0,CONCATENATE("Week ",WEEKNUM('Peter Millar'!$L90,21)," - ", TEXT('Peter Millar'!$L90, "yyyy")),"")</f>
        <v>Week 3 - 2021</v>
      </c>
      <c r="R85" t="str">
        <v>Week 33 - 2022</v>
      </c>
      <c r="S85" s="1008">
        <f ca="1">IF(SUMIF($P$2:$P$14212, R85,'Peter Millar'!$H$7:$H$10005)&gt;0,SUMIF($P$2:$P$14212, R85,'Peter Millar'!$H$7:$H$10005),"")</f>
        <v>2919</v>
      </c>
      <c r="T85">
        <f ca="1">IFERROR(AVERAGEIF($P$2:$P$14212,R85,'Peter Millar'!$H$7:$H$10005),"")</f>
        <v>33.551724137931032</v>
      </c>
    </row>
    <row r="86" spans="16:20" ht="17.25" thickBot="1">
      <c r="P86" t="str">
        <f>IF('Peter Millar'!$L91&lt;&gt;0,CONCATENATE("Week ",WEEKNUM('Peter Millar'!$L91,21)," - ", TEXT('Peter Millar'!$L91, "yyyy")),"")</f>
        <v>Week 3 - 2021</v>
      </c>
      <c r="R86" t="str">
        <v>Week 34 - 2022</v>
      </c>
      <c r="S86" s="1008">
        <f ca="1">IF(SUMIF($P$2:$P$14212, R86,'Peter Millar'!$H$7:$H$10005)&gt;0,SUMIF($P$2:$P$14212, R86,'Peter Millar'!$H$7:$H$10005),"")</f>
        <v>1524</v>
      </c>
      <c r="T86">
        <f ca="1">IFERROR(AVERAGEIF($P$2:$P$14212,R86,'Peter Millar'!$H$7:$H$10005),"")</f>
        <v>31.75</v>
      </c>
    </row>
    <row r="87" spans="16:20" ht="17.25" thickBot="1">
      <c r="P87" t="str">
        <f>IF('Peter Millar'!$L92&lt;&gt;0,CONCATENATE("Week ",WEEKNUM('Peter Millar'!$L92,21)," - ", TEXT('Peter Millar'!$L92, "yyyy")),"")</f>
        <v>Week 3 - 2021</v>
      </c>
      <c r="R87" t="str">
        <v>Week 35 - 2022</v>
      </c>
      <c r="S87" s="1008">
        <f ca="1">IF(SUMIF($P$2:$P$14212, R87,'Peter Millar'!$H$7:$H$10005)&gt;0,SUMIF($P$2:$P$14212, R87,'Peter Millar'!$H$7:$H$10005),"")</f>
        <v>3029</v>
      </c>
      <c r="T87">
        <f ca="1">IFERROR(AVERAGEIF($P$2:$P$14212,R87,'Peter Millar'!$H$7:$H$10005),"")</f>
        <v>55.072727272727271</v>
      </c>
    </row>
    <row r="88" spans="16:20" ht="17.25" thickBot="1">
      <c r="P88" t="str">
        <f>IF('Peter Millar'!$L93&lt;&gt;0,CONCATENATE("Week ",WEEKNUM('Peter Millar'!$L93,21)," - ", TEXT('Peter Millar'!$L93, "yyyy")),"")</f>
        <v>Week 3 - 2021</v>
      </c>
      <c r="R88" t="str">
        <v>Week 36 - 2022</v>
      </c>
      <c r="S88" s="1008">
        <f ca="1">IF(SUMIF($P$2:$P$14212, R88,'Peter Millar'!$H$7:$H$10005)&gt;0,SUMIF($P$2:$P$14212, R88,'Peter Millar'!$H$7:$H$10005),"")</f>
        <v>2381</v>
      </c>
      <c r="T88">
        <f ca="1">IFERROR(AVERAGEIF($P$2:$P$14212,R88,'Peter Millar'!$H$7:$H$10005),"")</f>
        <v>21.070796460176989</v>
      </c>
    </row>
    <row r="89" spans="16:20" ht="17.25" thickBot="1">
      <c r="P89" t="str">
        <f>IF('Peter Millar'!$L94&lt;&gt;0,CONCATENATE("Week ",WEEKNUM('Peter Millar'!$L94,21)," - ", TEXT('Peter Millar'!$L94, "yyyy")),"")</f>
        <v>Week 3 - 2021</v>
      </c>
      <c r="R89" t="str">
        <v>Week 37 - 2022</v>
      </c>
      <c r="S89" s="1008" t="str">
        <f ca="1">IF(SUMIF($P$2:$P$14212, R89,'Peter Millar'!$H$7:$H$10005)&gt;0,SUMIF($P$2:$P$14212, R89,'Peter Millar'!$H$7:$H$10005),"")</f>
        <v/>
      </c>
      <c r="T89" t="str">
        <f ca="1">IFERROR(AVERAGEIF($P$2:$P$14212,R89,'Peter Millar'!$H$7:$H$10005),"")</f>
        <v/>
      </c>
    </row>
    <row r="90" spans="16:20" ht="17.25" thickBot="1">
      <c r="P90" t="str">
        <f>IF('Peter Millar'!$L95&lt;&gt;0,CONCATENATE("Week ",WEEKNUM('Peter Millar'!$L95,21)," - ", TEXT('Peter Millar'!$L95, "yyyy")),"")</f>
        <v>Week 3 - 2021</v>
      </c>
      <c r="R90" t="str">
        <v/>
      </c>
      <c r="S90" s="1008" t="str">
        <f ca="1">IF(SUMIF($P$2:$P$14212, R90,'Peter Millar'!$H$7:$H$10005)&gt;0,SUMIF($P$2:$P$14212, R90,'Peter Millar'!$H$7:$H$10005),"")</f>
        <v/>
      </c>
      <c r="T90" t="str">
        <f ca="1">IFERROR(AVERAGEIF($P$2:$P$14212,R90,'Peter Millar'!$H$7:$H$10005),"")</f>
        <v/>
      </c>
    </row>
    <row r="91" spans="16:20" ht="17.25" thickBot="1">
      <c r="P91" t="str">
        <f>IF('Peter Millar'!$L96&lt;&gt;0,CONCATENATE("Week ",WEEKNUM('Peter Millar'!$L96,21)," - ", TEXT('Peter Millar'!$L96, "yyyy")),"")</f>
        <v>Week 3 - 2021</v>
      </c>
      <c r="S91" s="1008" t="str">
        <f ca="1">IF(SUMIF($P$2:$P$14212, R91,'Peter Millar'!$H$7:$H$10005)&gt;0,SUMIF($P$2:$P$14212, R91,'Peter Millar'!$H$7:$H$10005),"")</f>
        <v/>
      </c>
      <c r="T91" t="str">
        <f ca="1">IFERROR(AVERAGEIF($P$2:$P$14212,R91,'Peter Millar'!$H$7:$H$10005),"")</f>
        <v/>
      </c>
    </row>
    <row r="92" spans="16:20" ht="17.25" thickBot="1">
      <c r="P92" t="str">
        <f>IF('Peter Millar'!$L97&lt;&gt;0,CONCATENATE("Week ",WEEKNUM('Peter Millar'!$L97,21)," - ", TEXT('Peter Millar'!$L97, "yyyy")),"")</f>
        <v>Week 3 - 2021</v>
      </c>
      <c r="S92" s="1008" t="str">
        <f ca="1">IF(SUMIF($P$2:$P$14212, R92,'Peter Millar'!$H$7:$H$10005)&gt;0,SUMIF($P$2:$P$14212, R92,'Peter Millar'!$H$7:$H$10005),"")</f>
        <v/>
      </c>
      <c r="T92" t="str">
        <f ca="1">IFERROR(AVERAGEIF($P$2:$P$14212,R92,'Peter Millar'!$H$7:$H$10005),"")</f>
        <v/>
      </c>
    </row>
    <row r="93" spans="16:20" ht="17.25" thickBot="1">
      <c r="P93" t="str">
        <f>IF('Peter Millar'!$L98&lt;&gt;0,CONCATENATE("Week ",WEEKNUM('Peter Millar'!$L98,21)," - ", TEXT('Peter Millar'!$L98, "yyyy")),"")</f>
        <v>Week 3 - 2021</v>
      </c>
      <c r="S93" s="1008" t="str">
        <f ca="1">IF(SUMIF($P$2:$P$14212, R93,'Peter Millar'!$H$7:$H$10005)&gt;0,SUMIF($P$2:$P$14212, R93,'Peter Millar'!$H$7:$H$10005),"")</f>
        <v/>
      </c>
      <c r="T93" t="str">
        <f ca="1">IFERROR(AVERAGEIF($P$2:$P$14212,R93,'Peter Millar'!$H$7:$H$10005),"")</f>
        <v/>
      </c>
    </row>
    <row r="94" spans="16:20" ht="17.25" thickBot="1">
      <c r="P94" t="str">
        <f>IF('Peter Millar'!$L99&lt;&gt;0,CONCATENATE("Week ",WEEKNUM('Peter Millar'!$L99,21)," - ", TEXT('Peter Millar'!$L99, "yyyy")),"")</f>
        <v>Week 3 - 2021</v>
      </c>
      <c r="S94" s="1008" t="str">
        <f ca="1">IF(SUMIF($P$2:$P$14212, R94,'Peter Millar'!$H$7:$H$10005)&gt;0,SUMIF($P$2:$P$14212, R94,'Peter Millar'!$H$7:$H$10005),"")</f>
        <v/>
      </c>
      <c r="T94" t="str">
        <f ca="1">IFERROR(AVERAGEIF($P$2:$P$14212,R94,'Peter Millar'!$H$7:$H$10005),"")</f>
        <v/>
      </c>
    </row>
    <row r="95" spans="16:20" ht="17.25" thickBot="1">
      <c r="P95" t="str">
        <f>IF('Peter Millar'!$L100&lt;&gt;0,CONCATENATE("Week ",WEEKNUM('Peter Millar'!$L100,21)," - ", TEXT('Peter Millar'!$L100, "yyyy")),"")</f>
        <v>Week 3 - 2021</v>
      </c>
      <c r="S95" s="1008" t="str">
        <f ca="1">IF(SUMIF($P$2:$P$14212, R95,'Peter Millar'!$H$7:$H$10005)&gt;0,SUMIF($P$2:$P$14212, R95,'Peter Millar'!$H$7:$H$10005),"")</f>
        <v/>
      </c>
      <c r="T95" t="str">
        <f ca="1">IFERROR(AVERAGEIF($P$2:$P$14212,R95,'Peter Millar'!$H$7:$H$10005),"")</f>
        <v/>
      </c>
    </row>
    <row r="96" spans="16:20" ht="17.25" thickBot="1">
      <c r="P96" t="str">
        <f>IF('Peter Millar'!$L101&lt;&gt;0,CONCATENATE("Week ",WEEKNUM('Peter Millar'!$L101,21)," - ", TEXT('Peter Millar'!$L101, "yyyy")),"")</f>
        <v>Week 3 - 2021</v>
      </c>
      <c r="S96" s="1008" t="str">
        <f ca="1">IF(SUMIF($P$2:$P$14212, R96,'Peter Millar'!$H$7:$H$10005)&gt;0,SUMIF($P$2:$P$14212, R96,'Peter Millar'!$H$7:$H$10005),"")</f>
        <v/>
      </c>
      <c r="T96" t="str">
        <f ca="1">IFERROR(AVERAGEIF($P$2:$P$14212,R96,'Peter Millar'!$H$7:$H$10005),"")</f>
        <v/>
      </c>
    </row>
    <row r="97" spans="16:20" ht="17.25" thickBot="1">
      <c r="P97" t="str">
        <f>IF('Peter Millar'!$L102&lt;&gt;0,CONCATENATE("Week ",WEEKNUM('Peter Millar'!$L102,21)," - ", TEXT('Peter Millar'!$L102, "yyyy")),"")</f>
        <v>Week 3 - 2021</v>
      </c>
      <c r="S97" s="1008" t="str">
        <f ca="1">IF(SUMIF($P$2:$P$14212, R97,'Peter Millar'!$H$7:$H$10005)&gt;0,SUMIF($P$2:$P$14212, R97,'Peter Millar'!$H$7:$H$10005),"")</f>
        <v/>
      </c>
      <c r="T97" t="str">
        <f ca="1">IFERROR(AVERAGEIF($P$2:$P$14212,R97,'Peter Millar'!$H$7:$H$10005),"")</f>
        <v/>
      </c>
    </row>
    <row r="98" spans="16:20" ht="17.25" thickBot="1">
      <c r="P98" t="str">
        <f>IF('Peter Millar'!$L103&lt;&gt;0,CONCATENATE("Week ",WEEKNUM('Peter Millar'!$L103,21)," - ", TEXT('Peter Millar'!$L103, "yyyy")),"")</f>
        <v>Week 3 - 2021</v>
      </c>
      <c r="S98" s="1008" t="str">
        <f ca="1">IF(SUMIF($P$2:$P$14212, R98,'Peter Millar'!$H$7:$H$10005)&gt;0,SUMIF($P$2:$P$14212, R98,'Peter Millar'!$H$7:$H$10005),"")</f>
        <v/>
      </c>
      <c r="T98" t="str">
        <f ca="1">IFERROR(AVERAGEIF($P$2:$P$14212,R98,'Peter Millar'!$H$7:$H$10005),"")</f>
        <v/>
      </c>
    </row>
    <row r="99" spans="16:20" ht="17.25" thickBot="1">
      <c r="P99" t="str">
        <f>IF('Peter Millar'!$L104&lt;&gt;0,CONCATENATE("Week ",WEEKNUM('Peter Millar'!$L104,21)," - ", TEXT('Peter Millar'!$L104, "yyyy")),"")</f>
        <v>Week 3 - 2021</v>
      </c>
      <c r="S99" s="1008" t="str">
        <f ca="1">IF(SUMIF($P$2:$P$14212, R99,'Peter Millar'!$H$7:$H$10005)&gt;0,SUMIF($P$2:$P$14212, R99,'Peter Millar'!$H$7:$H$10005),"")</f>
        <v/>
      </c>
      <c r="T99" t="str">
        <f ca="1">IFERROR(AVERAGEIF($P$2:$P$14212,R99,'Peter Millar'!$H$7:$H$10005),"")</f>
        <v/>
      </c>
    </row>
    <row r="100" spans="16:20" ht="17.25" thickBot="1">
      <c r="P100" t="str">
        <f>IF('Peter Millar'!$L105&lt;&gt;0,CONCATENATE("Week ",WEEKNUM('Peter Millar'!$L105,21)," - ", TEXT('Peter Millar'!$L105, "yyyy")),"")</f>
        <v>Week 3 - 2021</v>
      </c>
      <c r="S100" s="1008" t="str">
        <f ca="1">IF(SUMIF($P$2:$P$14212, R100,'Peter Millar'!$H$7:$H$10005)&gt;0,SUMIF($P$2:$P$14212, R100,'Peter Millar'!$H$7:$H$10005),"")</f>
        <v/>
      </c>
      <c r="T100" t="str">
        <f ca="1">IFERROR(AVERAGEIF($P$2:$P$14212,R100,'Peter Millar'!$H$7:$H$10005),"")</f>
        <v/>
      </c>
    </row>
    <row r="101" spans="16:20" ht="17.25" thickBot="1">
      <c r="P101" t="str">
        <f>IF('Peter Millar'!$L106&lt;&gt;0,CONCATENATE("Week ",WEEKNUM('Peter Millar'!$L106,21)," - ", TEXT('Peter Millar'!$L106, "yyyy")),"")</f>
        <v>Week 3 - 2021</v>
      </c>
      <c r="S101" s="1008" t="str">
        <f ca="1">IF(SUMIF($P$2:$P$14212, R101,'Peter Millar'!$H$7:$H$10005)&gt;0,SUMIF($P$2:$P$14212, R101,'Peter Millar'!$H$7:$H$10005),"")</f>
        <v/>
      </c>
      <c r="T101" t="str">
        <f ca="1">IFERROR(AVERAGEIF($P$2:$P$14212,R101,'Peter Millar'!$H$7:$H$10005),"")</f>
        <v/>
      </c>
    </row>
    <row r="102" spans="16:20" ht="17.25" thickBot="1">
      <c r="P102" t="str">
        <f>IF('Peter Millar'!$L107&lt;&gt;0,CONCATENATE("Week ",WEEKNUM('Peter Millar'!$L107,21)," - ", TEXT('Peter Millar'!$L107, "yyyy")),"")</f>
        <v>Week 3 - 2021</v>
      </c>
      <c r="S102" s="1008" t="str">
        <f ca="1">IF(SUMIF($P$2:$P$14212, R102,'Peter Millar'!$H$7:$H$10005)&gt;0,SUMIF($P$2:$P$14212, R102,'Peter Millar'!$H$7:$H$10005),"")</f>
        <v/>
      </c>
      <c r="T102" t="str">
        <f ca="1">IFERROR(AVERAGEIF($P$2:$P$14212,R102,'Peter Millar'!$H$7:$H$10005),"")</f>
        <v/>
      </c>
    </row>
    <row r="103" spans="16:20" ht="17.25" thickBot="1">
      <c r="P103" t="str">
        <f>IF('Peter Millar'!$L108&lt;&gt;0,CONCATENATE("Week ",WEEKNUM('Peter Millar'!$L108,21)," - ", TEXT('Peter Millar'!$L108, "yyyy")),"")</f>
        <v>Week 3 - 2021</v>
      </c>
      <c r="S103" s="1008" t="str">
        <f ca="1">IF(SUMIF($P$2:$P$14212, R103,'Peter Millar'!$H$7:$H$10005)&gt;0,SUMIF($P$2:$P$14212, R103,'Peter Millar'!$H$7:$H$10005),"")</f>
        <v/>
      </c>
      <c r="T103" t="str">
        <f ca="1">IFERROR(AVERAGEIF($P$2:$P$14212,R103,'Peter Millar'!$H$7:$H$10005),"")</f>
        <v/>
      </c>
    </row>
    <row r="104" spans="16:20" ht="17.25" thickBot="1">
      <c r="P104" t="str">
        <f>IF('Peter Millar'!$L109&lt;&gt;0,CONCATENATE("Week ",WEEKNUM('Peter Millar'!$L109,21)," - ", TEXT('Peter Millar'!$L109, "yyyy")),"")</f>
        <v>Week 3 - 2021</v>
      </c>
      <c r="S104" s="1008" t="str">
        <f ca="1">IF(SUMIF($P$2:$P$14212, R104,'Peter Millar'!$H$7:$H$10005)&gt;0,SUMIF($P$2:$P$14212, R104,'Peter Millar'!$H$7:$H$10005),"")</f>
        <v/>
      </c>
      <c r="T104" t="str">
        <f ca="1">IFERROR(AVERAGEIF($P$2:$P$14212,R104,'Peter Millar'!$H$7:$H$10005),"")</f>
        <v/>
      </c>
    </row>
    <row r="105" spans="16:20" ht="17.25" thickBot="1">
      <c r="P105" t="str">
        <f>IF('Peter Millar'!$L110&lt;&gt;0,CONCATENATE("Week ",WEEKNUM('Peter Millar'!$L110,21)," - ", TEXT('Peter Millar'!$L110, "yyyy")),"")</f>
        <v>Week 4 - 2021</v>
      </c>
      <c r="S105" s="1008" t="str">
        <f ca="1">IF(SUMIF($P$2:$P$14212, R105,'Peter Millar'!$H$7:$H$10005)&gt;0,SUMIF($P$2:$P$14212, R105,'Peter Millar'!$H$7:$H$10005),"")</f>
        <v/>
      </c>
      <c r="T105" t="str">
        <f ca="1">IFERROR(AVERAGEIF($P$2:$P$14212,R105,'Peter Millar'!$H$7:$H$10005),"")</f>
        <v/>
      </c>
    </row>
    <row r="106" spans="16:20" ht="17.25" thickBot="1">
      <c r="P106" t="str">
        <f>IF('Peter Millar'!$L111&lt;&gt;0,CONCATENATE("Week ",WEEKNUM('Peter Millar'!$L111,21)," - ", TEXT('Peter Millar'!$L111, "yyyy")),"")</f>
        <v>Week 4 - 2021</v>
      </c>
      <c r="S106" s="1008" t="str">
        <f ca="1">IF(SUMIF($P$2:$P$14212, R106,'Peter Millar'!$H$7:$H$10005)&gt;0,SUMIF($P$2:$P$14212, R106,'Peter Millar'!$H$7:$H$10005),"")</f>
        <v/>
      </c>
      <c r="T106" t="str">
        <f ca="1">IFERROR(AVERAGEIF($P$2:$P$14212,R106,'Peter Millar'!$H$7:$H$10005),"")</f>
        <v/>
      </c>
    </row>
    <row r="107" spans="16:20" ht="17.25" thickBot="1">
      <c r="P107" t="str">
        <f>IF('Peter Millar'!$L112&lt;&gt;0,CONCATENATE("Week ",WEEKNUM('Peter Millar'!$L112,21)," - ", TEXT('Peter Millar'!$L112, "yyyy")),"")</f>
        <v>Week 4 - 2021</v>
      </c>
      <c r="S107" s="1008" t="str">
        <f ca="1">IF(SUMIF($P$2:$P$14212, R107,'Peter Millar'!$H$7:$H$10005)&gt;0,SUMIF($P$2:$P$14212, R107,'Peter Millar'!$H$7:$H$10005),"")</f>
        <v/>
      </c>
      <c r="T107" t="str">
        <f ca="1">IFERROR(AVERAGEIF($P$2:$P$14212,R107,'Peter Millar'!$H$7:$H$10005),"")</f>
        <v/>
      </c>
    </row>
    <row r="108" spans="16:20" ht="17.25" thickBot="1">
      <c r="P108" t="str">
        <f>IF('Peter Millar'!$L113&lt;&gt;0,CONCATENATE("Week ",WEEKNUM('Peter Millar'!$L113,21)," - ", TEXT('Peter Millar'!$L113, "yyyy")),"")</f>
        <v>Week 4 - 2021</v>
      </c>
      <c r="S108" s="1008" t="str">
        <f ca="1">IF(SUMIF($P$2:$P$14212, R108,'Peter Millar'!$H$7:$H$10005)&gt;0,SUMIF($P$2:$P$14212, R108,'Peter Millar'!$H$7:$H$10005),"")</f>
        <v/>
      </c>
      <c r="T108" t="str">
        <f ca="1">IFERROR(AVERAGEIF($P$2:$P$14212,R108,'Peter Millar'!$H$7:$H$10005),"")</f>
        <v/>
      </c>
    </row>
    <row r="109" spans="16:20" ht="17.25" thickBot="1">
      <c r="P109" t="str">
        <f>IF('Peter Millar'!$L114&lt;&gt;0,CONCATENATE("Week ",WEEKNUM('Peter Millar'!$L114,21)," - ", TEXT('Peter Millar'!$L114, "yyyy")),"")</f>
        <v>Week 4 - 2021</v>
      </c>
      <c r="S109" s="1008" t="str">
        <f ca="1">IF(SUMIF($P$2:$P$14212, R109,'Peter Millar'!$H$7:$H$10005)&gt;0,SUMIF($P$2:$P$14212, R109,'Peter Millar'!$H$7:$H$10005),"")</f>
        <v/>
      </c>
      <c r="T109" t="str">
        <f ca="1">IFERROR(AVERAGEIF($P$2:$P$14212,R109,'Peter Millar'!$H$7:$H$10005),"")</f>
        <v/>
      </c>
    </row>
    <row r="110" spans="16:20" ht="17.25" thickBot="1">
      <c r="P110" t="str">
        <f>IF('Peter Millar'!$L115&lt;&gt;0,CONCATENATE("Week ",WEEKNUM('Peter Millar'!$L115,21)," - ", TEXT('Peter Millar'!$L115, "yyyy")),"")</f>
        <v>Week 4 - 2021</v>
      </c>
      <c r="S110" s="1008" t="str">
        <f ca="1">IF(SUMIF($P$2:$P$14212, R110,'Peter Millar'!$H$7:$H$10005)&gt;0,SUMIF($P$2:$P$14212, R110,'Peter Millar'!$H$7:$H$10005),"")</f>
        <v/>
      </c>
      <c r="T110" t="str">
        <f ca="1">IFERROR(AVERAGEIF($P$2:$P$14212,R110,'Peter Millar'!$H$7:$H$10005),"")</f>
        <v/>
      </c>
    </row>
    <row r="111" spans="16:20" ht="17.25" thickBot="1">
      <c r="P111" t="str">
        <f>IF('Peter Millar'!$L116&lt;&gt;0,CONCATENATE("Week ",WEEKNUM('Peter Millar'!$L116,21)," - ", TEXT('Peter Millar'!$L116, "yyyy")),"")</f>
        <v>Week 4 - 2021</v>
      </c>
      <c r="S111" s="1008" t="str">
        <f ca="1">IF(SUMIF($P$2:$P$14212, R111,'Peter Millar'!$H$7:$H$10005)&gt;0,SUMIF($P$2:$P$14212, R111,'Peter Millar'!$H$7:$H$10005),"")</f>
        <v/>
      </c>
      <c r="T111" t="str">
        <f ca="1">IFERROR(AVERAGEIF($P$2:$P$14212,R111,'Peter Millar'!$H$7:$H$10005),"")</f>
        <v/>
      </c>
    </row>
    <row r="112" spans="16:20" ht="17.25" thickBot="1">
      <c r="P112" t="str">
        <f>IF('Peter Millar'!$L117&lt;&gt;0,CONCATENATE("Week ",WEEKNUM('Peter Millar'!$L117,21)," - ", TEXT('Peter Millar'!$L117, "yyyy")),"")</f>
        <v>Week 4 - 2021</v>
      </c>
      <c r="S112" s="1008" t="str">
        <f ca="1">IF(SUMIF($P$2:$P$14212, R112,'Peter Millar'!$H$7:$H$10005)&gt;0,SUMIF($P$2:$P$14212, R112,'Peter Millar'!$H$7:$H$10005),"")</f>
        <v/>
      </c>
      <c r="T112" t="str">
        <f ca="1">IFERROR(AVERAGEIF($P$2:$P$14212,R112,'Peter Millar'!$H$7:$H$10005),"")</f>
        <v/>
      </c>
    </row>
    <row r="113" spans="16:20" ht="17.25" thickBot="1">
      <c r="P113" t="str">
        <f>IF('Peter Millar'!$L118&lt;&gt;0,CONCATENATE("Week ",WEEKNUM('Peter Millar'!$L118,21)," - ", TEXT('Peter Millar'!$L118, "yyyy")),"")</f>
        <v>Week 4 - 2021</v>
      </c>
      <c r="S113" s="1008" t="str">
        <f ca="1">IF(SUMIF($P$2:$P$14212, R113,'Peter Millar'!$H$7:$H$10005)&gt;0,SUMIF($P$2:$P$14212, R113,'Peter Millar'!$H$7:$H$10005),"")</f>
        <v/>
      </c>
      <c r="T113" t="str">
        <f ca="1">IFERROR(AVERAGEIF($P$2:$P$14212,R113,'Peter Millar'!$H$7:$H$10005),"")</f>
        <v/>
      </c>
    </row>
    <row r="114" spans="16:20" ht="17.25" thickBot="1">
      <c r="P114" t="str">
        <f>IF('Peter Millar'!$L119&lt;&gt;0,CONCATENATE("Week ",WEEKNUM('Peter Millar'!$L119,21)," - ", TEXT('Peter Millar'!$L119, "yyyy")),"")</f>
        <v>Week 4 - 2021</v>
      </c>
      <c r="S114" s="1008" t="str">
        <f ca="1">IF(SUMIF($P$2:$P$14212, R114,'Peter Millar'!$H$7:$H$10005)&gt;0,SUMIF($P$2:$P$14212, R114,'Peter Millar'!$H$7:$H$10005),"")</f>
        <v/>
      </c>
      <c r="T114" t="str">
        <f ca="1">IFERROR(AVERAGEIF($P$2:$P$14212,R114,'Peter Millar'!$H$7:$H$10005),"")</f>
        <v/>
      </c>
    </row>
    <row r="115" spans="16:20" ht="17.25" thickBot="1">
      <c r="P115" t="str">
        <f>IF('Peter Millar'!$L120&lt;&gt;0,CONCATENATE("Week ",WEEKNUM('Peter Millar'!$L120,21)," - ", TEXT('Peter Millar'!$L120, "yyyy")),"")</f>
        <v>Week 4 - 2021</v>
      </c>
      <c r="S115" s="1008" t="str">
        <f ca="1">IF(SUMIF($P$2:$P$14212, R115,'Peter Millar'!$H$7:$H$10005)&gt;0,SUMIF($P$2:$P$14212, R115,'Peter Millar'!$H$7:$H$10005),"")</f>
        <v/>
      </c>
      <c r="T115" t="str">
        <f ca="1">IFERROR(AVERAGEIF($P$2:$P$14212,R115,'Peter Millar'!$H$7:$H$10005),"")</f>
        <v/>
      </c>
    </row>
    <row r="116" spans="16:20" ht="17.25" thickBot="1">
      <c r="P116" t="str">
        <f>IF('Peter Millar'!$L121&lt;&gt;0,CONCATENATE("Week ",WEEKNUM('Peter Millar'!$L121,21)," - ", TEXT('Peter Millar'!$L121, "yyyy")),"")</f>
        <v>Week 4 - 2021</v>
      </c>
      <c r="S116" s="1008" t="str">
        <f ca="1">IF(SUMIF($P$2:$P$14212, R116,'Peter Millar'!$H$7:$H$10005)&gt;0,SUMIF($P$2:$P$14212, R116,'Peter Millar'!$H$7:$H$10005),"")</f>
        <v/>
      </c>
      <c r="T116" t="str">
        <f ca="1">IFERROR(AVERAGEIF($P$2:$P$14212,R116,'Peter Millar'!$H$7:$H$10005),"")</f>
        <v/>
      </c>
    </row>
    <row r="117" spans="16:20" ht="17.25" thickBot="1">
      <c r="P117" t="str">
        <f>IF('Peter Millar'!$L122&lt;&gt;0,CONCATENATE("Week ",WEEKNUM('Peter Millar'!$L122,21)," - ", TEXT('Peter Millar'!$L122, "yyyy")),"")</f>
        <v>Week 4 - 2021</v>
      </c>
      <c r="S117" s="1008" t="str">
        <f ca="1">IF(SUMIF($P$2:$P$14212, R117,'Peter Millar'!$H$7:$H$10005)&gt;0,SUMIF($P$2:$P$14212, R117,'Peter Millar'!$H$7:$H$10005),"")</f>
        <v/>
      </c>
      <c r="T117" t="str">
        <f ca="1">IFERROR(AVERAGEIF($P$2:$P$14212,R117,'Peter Millar'!$H$7:$H$10005),"")</f>
        <v/>
      </c>
    </row>
    <row r="118" spans="16:20" ht="17.25" thickBot="1">
      <c r="P118" t="str">
        <f>IF('Peter Millar'!$L123&lt;&gt;0,CONCATENATE("Week ",WEEKNUM('Peter Millar'!$L123,21)," - ", TEXT('Peter Millar'!$L123, "yyyy")),"")</f>
        <v>Week 4 - 2021</v>
      </c>
      <c r="S118" s="1008" t="str">
        <f ca="1">IF(SUMIF($P$2:$P$14212, R118,'Peter Millar'!$H$7:$H$10005)&gt;0,SUMIF($P$2:$P$14212, R118,'Peter Millar'!$H$7:$H$10005),"")</f>
        <v/>
      </c>
      <c r="T118" t="str">
        <f ca="1">IFERROR(AVERAGEIF($P$2:$P$14212,R118,'Peter Millar'!$H$7:$H$10005),"")</f>
        <v/>
      </c>
    </row>
    <row r="119" spans="16:20" ht="17.25" thickBot="1">
      <c r="P119" t="str">
        <f>IF('Peter Millar'!$L124&lt;&gt;0,CONCATENATE("Week ",WEEKNUM('Peter Millar'!$L124,21)," - ", TEXT('Peter Millar'!$L124, "yyyy")),"")</f>
        <v>Week 5 - 2021</v>
      </c>
      <c r="S119" s="1008" t="str">
        <f ca="1">IF(SUMIF($P$2:$P$14212, R119,'Peter Millar'!$H$7:$H$10005)&gt;0,SUMIF($P$2:$P$14212, R119,'Peter Millar'!$H$7:$H$10005),"")</f>
        <v/>
      </c>
      <c r="T119" t="str">
        <f ca="1">IFERROR(AVERAGEIF($P$2:$P$14212,R119,'Peter Millar'!$H$7:$H$10005),"")</f>
        <v/>
      </c>
    </row>
    <row r="120" spans="16:20" ht="17.25" thickBot="1">
      <c r="P120" t="str">
        <f>IF('Peter Millar'!$L125&lt;&gt;0,CONCATENATE("Week ",WEEKNUM('Peter Millar'!$L125,21)," - ", TEXT('Peter Millar'!$L125, "yyyy")),"")</f>
        <v>Week 5 - 2021</v>
      </c>
      <c r="S120" s="1008" t="str">
        <f ca="1">IF(SUMIF($P$2:$P$14212, R120,'Peter Millar'!$H$7:$H$10005)&gt;0,SUMIF($P$2:$P$14212, R120,'Peter Millar'!$H$7:$H$10005),"")</f>
        <v/>
      </c>
      <c r="T120" t="str">
        <f ca="1">IFERROR(AVERAGEIF($P$2:$P$14212,R120,'Peter Millar'!$H$7:$H$10005),"")</f>
        <v/>
      </c>
    </row>
    <row r="121" spans="16:20" ht="17.25" thickBot="1">
      <c r="P121" t="str">
        <f>IF('Peter Millar'!$L126&lt;&gt;0,CONCATENATE("Week ",WEEKNUM('Peter Millar'!$L126,21)," - ", TEXT('Peter Millar'!$L126, "yyyy")),"")</f>
        <v>Week 5 - 2021</v>
      </c>
      <c r="S121" s="1008" t="str">
        <f ca="1">IF(SUMIF($P$2:$P$14212, R121,'Peter Millar'!$H$7:$H$10005)&gt;0,SUMIF($P$2:$P$14212, R121,'Peter Millar'!$H$7:$H$10005),"")</f>
        <v/>
      </c>
      <c r="T121" t="str">
        <f ca="1">IFERROR(AVERAGEIF($P$2:$P$14212,R121,'Peter Millar'!$H$7:$H$10005),"")</f>
        <v/>
      </c>
    </row>
    <row r="122" spans="16:20" ht="17.25" thickBot="1">
      <c r="P122" t="str">
        <f>IF('Peter Millar'!$L127&lt;&gt;0,CONCATENATE("Week ",WEEKNUM('Peter Millar'!$L127,21)," - ", TEXT('Peter Millar'!$L127, "yyyy")),"")</f>
        <v>Week 5 - 2021</v>
      </c>
      <c r="S122" s="1008" t="str">
        <f ca="1">IF(SUMIF($P$2:$P$14212, R122,'Peter Millar'!$H$7:$H$10005)&gt;0,SUMIF($P$2:$P$14212, R122,'Peter Millar'!$H$7:$H$10005),"")</f>
        <v/>
      </c>
      <c r="T122" t="str">
        <f ca="1">IFERROR(AVERAGEIF($P$2:$P$14212,R122,'Peter Millar'!$H$7:$H$10005),"")</f>
        <v/>
      </c>
    </row>
    <row r="123" spans="16:20" ht="17.25" thickBot="1">
      <c r="P123" t="str">
        <f>IF('Peter Millar'!$L128&lt;&gt;0,CONCATENATE("Week ",WEEKNUM('Peter Millar'!$L128,21)," - ", TEXT('Peter Millar'!$L128, "yyyy")),"")</f>
        <v>Week 5 - 2021</v>
      </c>
      <c r="S123" s="1008" t="str">
        <f ca="1">IF(SUMIF($P$2:$P$14212, R123,'Peter Millar'!$H$7:$H$10005)&gt;0,SUMIF($P$2:$P$14212, R123,'Peter Millar'!$H$7:$H$10005),"")</f>
        <v/>
      </c>
      <c r="T123" t="str">
        <f ca="1">IFERROR(AVERAGEIF($P$2:$P$14212,R123,'Peter Millar'!$H$7:$H$10005),"")</f>
        <v/>
      </c>
    </row>
    <row r="124" spans="16:20" ht="17.25" thickBot="1">
      <c r="P124" t="str">
        <f>IF('Peter Millar'!$L129&lt;&gt;0,CONCATENATE("Week ",WEEKNUM('Peter Millar'!$L129,21)," - ", TEXT('Peter Millar'!$L129, "yyyy")),"")</f>
        <v>Week 5 - 2021</v>
      </c>
      <c r="S124" s="1008" t="str">
        <f ca="1">IF(SUMIF($P$2:$P$14212, R124,'Peter Millar'!$H$7:$H$10005)&gt;0,SUMIF($P$2:$P$14212, R124,'Peter Millar'!$H$7:$H$10005),"")</f>
        <v/>
      </c>
      <c r="T124" t="str">
        <f ca="1">IFERROR(AVERAGEIF($P$2:$P$14212,R124,'Peter Millar'!$H$7:$H$10005),"")</f>
        <v/>
      </c>
    </row>
    <row r="125" spans="16:20" ht="17.25" thickBot="1">
      <c r="P125" t="str">
        <f>IF('Peter Millar'!$L130&lt;&gt;0,CONCATENATE("Week ",WEEKNUM('Peter Millar'!$L130,21)," - ", TEXT('Peter Millar'!$L130, "yyyy")),"")</f>
        <v>Week 5 - 2021</v>
      </c>
      <c r="S125" s="1008" t="str">
        <f ca="1">IF(SUMIF($P$2:$P$14212, R125,'Peter Millar'!$H$7:$H$10005)&gt;0,SUMIF($P$2:$P$14212, R125,'Peter Millar'!$H$7:$H$10005),"")</f>
        <v/>
      </c>
      <c r="T125" t="str">
        <f ca="1">IFERROR(AVERAGEIF($P$2:$P$14212,R125,'Peter Millar'!$H$7:$H$10005),"")</f>
        <v/>
      </c>
    </row>
    <row r="126" spans="16:20" ht="17.25" thickBot="1">
      <c r="P126" t="str">
        <f>IF('Peter Millar'!$L131&lt;&gt;0,CONCATENATE("Week ",WEEKNUM('Peter Millar'!$L131,21)," - ", TEXT('Peter Millar'!$L131, "yyyy")),"")</f>
        <v>Week 5 - 2021</v>
      </c>
      <c r="S126" s="1008" t="str">
        <f ca="1">IF(SUMIF($P$2:$P$14212, R126,'Peter Millar'!$H$7:$H$10005)&gt;0,SUMIF($P$2:$P$14212, R126,'Peter Millar'!$H$7:$H$10005),"")</f>
        <v/>
      </c>
      <c r="T126" t="str">
        <f ca="1">IFERROR(AVERAGEIF($P$2:$P$14212,R126,'Peter Millar'!$H$7:$H$10005),"")</f>
        <v/>
      </c>
    </row>
    <row r="127" spans="16:20" ht="17.25" thickBot="1">
      <c r="P127" t="str">
        <f>IF('Peter Millar'!$L132&lt;&gt;0,CONCATENATE("Week ",WEEKNUM('Peter Millar'!$L132,21)," - ", TEXT('Peter Millar'!$L132, "yyyy")),"")</f>
        <v>Week 5 - 2021</v>
      </c>
      <c r="S127" s="1008" t="str">
        <f ca="1">IF(SUMIF($P$2:$P$14212, R127,'Peter Millar'!$H$7:$H$10005)&gt;0,SUMIF($P$2:$P$14212, R127,'Peter Millar'!$H$7:$H$10005),"")</f>
        <v/>
      </c>
      <c r="T127" t="str">
        <f ca="1">IFERROR(AVERAGEIF($P$2:$P$14212,R127,'Peter Millar'!$H$7:$H$10005),"")</f>
        <v/>
      </c>
    </row>
    <row r="128" spans="16:20" ht="17.25" thickBot="1">
      <c r="P128" t="str">
        <f>IF('Peter Millar'!$L133&lt;&gt;0,CONCATENATE("Week ",WEEKNUM('Peter Millar'!$L133,21)," - ", TEXT('Peter Millar'!$L133, "yyyy")),"")</f>
        <v>Week 5 - 2021</v>
      </c>
      <c r="S128" s="1008" t="str">
        <f ca="1">IF(SUMIF($P$2:$P$14212, R128,'Peter Millar'!$H$7:$H$10005)&gt;0,SUMIF($P$2:$P$14212, R128,'Peter Millar'!$H$7:$H$10005),"")</f>
        <v/>
      </c>
      <c r="T128" t="str">
        <f ca="1">IFERROR(AVERAGEIF($P$2:$P$14212,R128,'Peter Millar'!$H$7:$H$10005),"")</f>
        <v/>
      </c>
    </row>
    <row r="129" spans="16:20" ht="17.25" thickBot="1">
      <c r="P129" t="str">
        <f>IF('Peter Millar'!$L134&lt;&gt;0,CONCATENATE("Week ",WEEKNUM('Peter Millar'!$L134,21)," - ", TEXT('Peter Millar'!$L134, "yyyy")),"")</f>
        <v>Week 5 - 2021</v>
      </c>
      <c r="S129" s="1008" t="str">
        <f ca="1">IF(SUMIF($P$2:$P$14212, R129,'Peter Millar'!$H$7:$H$10005)&gt;0,SUMIF($P$2:$P$14212, R129,'Peter Millar'!$H$7:$H$10005),"")</f>
        <v/>
      </c>
      <c r="T129" t="str">
        <f ca="1">IFERROR(AVERAGEIF($P$2:$P$14212,R129,'Peter Millar'!$H$7:$H$10005),"")</f>
        <v/>
      </c>
    </row>
    <row r="130" spans="16:20" ht="17.25" thickBot="1">
      <c r="P130" t="str">
        <f>IF('Peter Millar'!$L135&lt;&gt;0,CONCATENATE("Week ",WEEKNUM('Peter Millar'!$L135,21)," - ", TEXT('Peter Millar'!$L135, "yyyy")),"")</f>
        <v>Week 5 - 2021</v>
      </c>
      <c r="S130" s="1008" t="str">
        <f ca="1">IF(SUMIF($P$2:$P$14212, R130,'Peter Millar'!$H$7:$H$10005)&gt;0,SUMIF($P$2:$P$14212, R130,'Peter Millar'!$H$7:$H$10005),"")</f>
        <v/>
      </c>
      <c r="T130" t="str">
        <f ca="1">IFERROR(AVERAGEIF($P$2:$P$14212,R130,'Peter Millar'!$H$7:$H$10005),"")</f>
        <v/>
      </c>
    </row>
    <row r="131" spans="16:20" ht="17.25" thickBot="1">
      <c r="P131" t="str">
        <f>IF('Peter Millar'!$L136&lt;&gt;0,CONCATENATE("Week ",WEEKNUM('Peter Millar'!$L136,21)," - ", TEXT('Peter Millar'!$L136, "yyyy")),"")</f>
        <v>Week 6 - 2021</v>
      </c>
      <c r="S131" s="1008" t="str">
        <f ca="1">IF(SUMIF($P$2:$P$14212, R131,'Peter Millar'!$H$7:$H$10005)&gt;0,SUMIF($P$2:$P$14212, R131,'Peter Millar'!$H$7:$H$10005),"")</f>
        <v/>
      </c>
      <c r="T131" t="str">
        <f ca="1">IFERROR(AVERAGEIF($P$2:$P$14212,R131,'Peter Millar'!$H$7:$H$10005),"")</f>
        <v/>
      </c>
    </row>
    <row r="132" spans="16:20" ht="17.25" thickBot="1">
      <c r="P132" t="str">
        <f>IF('Peter Millar'!$L137&lt;&gt;0,CONCATENATE("Week ",WEEKNUM('Peter Millar'!$L137,21)," - ", TEXT('Peter Millar'!$L137, "yyyy")),"")</f>
        <v>Week 5 - 2021</v>
      </c>
      <c r="S132" s="1008" t="str">
        <f ca="1">IF(SUMIF($P$2:$P$14212, R132,'Peter Millar'!$H$7:$H$10005)&gt;0,SUMIF($P$2:$P$14212, R132,'Peter Millar'!$H$7:$H$10005),"")</f>
        <v/>
      </c>
      <c r="T132" t="str">
        <f ca="1">IFERROR(AVERAGEIF($P$2:$P$14212,R132,'Peter Millar'!$H$7:$H$10005),"")</f>
        <v/>
      </c>
    </row>
    <row r="133" spans="16:20" ht="17.25" thickBot="1">
      <c r="P133" t="str">
        <f>IF('Peter Millar'!$L138&lt;&gt;0,CONCATENATE("Week ",WEEKNUM('Peter Millar'!$L138,21)," - ", TEXT('Peter Millar'!$L138, "yyyy")),"")</f>
        <v>Week 5 - 2021</v>
      </c>
      <c r="S133" s="1008" t="str">
        <f ca="1">IF(SUMIF($P$2:$P$14212, R133,'Peter Millar'!$H$7:$H$10005)&gt;0,SUMIF($P$2:$P$14212, R133,'Peter Millar'!$H$7:$H$10005),"")</f>
        <v/>
      </c>
      <c r="T133" t="str">
        <f ca="1">IFERROR(AVERAGEIF($P$2:$P$14212,R133,'Peter Millar'!$H$7:$H$10005),"")</f>
        <v/>
      </c>
    </row>
    <row r="134" spans="16:20" ht="17.25" thickBot="1">
      <c r="P134" t="str">
        <f>IF('Peter Millar'!$L139&lt;&gt;0,CONCATENATE("Week ",WEEKNUM('Peter Millar'!$L139,21)," - ", TEXT('Peter Millar'!$L139, "yyyy")),"")</f>
        <v>Week 5 - 2021</v>
      </c>
      <c r="S134" s="1008" t="str">
        <f ca="1">IF(SUMIF($P$2:$P$14212, R134,'Peter Millar'!$H$7:$H$10005)&gt;0,SUMIF($P$2:$P$14212, R134,'Peter Millar'!$H$7:$H$10005),"")</f>
        <v/>
      </c>
      <c r="T134" t="str">
        <f ca="1">IFERROR(AVERAGEIF($P$2:$P$14212,R134,'Peter Millar'!$H$7:$H$10005),"")</f>
        <v/>
      </c>
    </row>
    <row r="135" spans="16:20" ht="17.25" thickBot="1">
      <c r="P135" t="str">
        <f>IF('Peter Millar'!$L140&lt;&gt;0,CONCATENATE("Week ",WEEKNUM('Peter Millar'!$L140,21)," - ", TEXT('Peter Millar'!$L140, "yyyy")),"")</f>
        <v>Week 5 - 2021</v>
      </c>
      <c r="S135" s="1008" t="str">
        <f ca="1">IF(SUMIF($P$2:$P$14212, R135,'Peter Millar'!$H$7:$H$10005)&gt;0,SUMIF($P$2:$P$14212, R135,'Peter Millar'!$H$7:$H$10005),"")</f>
        <v/>
      </c>
      <c r="T135" t="str">
        <f ca="1">IFERROR(AVERAGEIF($P$2:$P$14212,R135,'Peter Millar'!$H$7:$H$10005),"")</f>
        <v/>
      </c>
    </row>
    <row r="136" spans="16:20" ht="17.25" thickBot="1">
      <c r="P136" t="str">
        <f>IF('Peter Millar'!$L141&lt;&gt;0,CONCATENATE("Week ",WEEKNUM('Peter Millar'!$L141,21)," - ", TEXT('Peter Millar'!$L141, "yyyy")),"")</f>
        <v>Week 5 - 2021</v>
      </c>
      <c r="S136" s="1008" t="str">
        <f ca="1">IF(SUMIF($P$2:$P$14212, R136,'Peter Millar'!$H$7:$H$10005)&gt;0,SUMIF($P$2:$P$14212, R136,'Peter Millar'!$H$7:$H$10005),"")</f>
        <v/>
      </c>
      <c r="T136" t="str">
        <f ca="1">IFERROR(AVERAGEIF($P$2:$P$14212,R136,'Peter Millar'!$H$7:$H$10005),"")</f>
        <v/>
      </c>
    </row>
    <row r="137" spans="16:20" ht="17.25" thickBot="1">
      <c r="P137" t="str">
        <f>IF('Peter Millar'!$L142&lt;&gt;0,CONCATENATE("Week ",WEEKNUM('Peter Millar'!$L142,21)," - ", TEXT('Peter Millar'!$L142, "yyyy")),"")</f>
        <v>Week 5 - 2021</v>
      </c>
      <c r="S137" s="1008" t="str">
        <f ca="1">IF(SUMIF($P$2:$P$14212, R137,'Peter Millar'!$H$7:$H$10005)&gt;0,SUMIF($P$2:$P$14212, R137,'Peter Millar'!$H$7:$H$10005),"")</f>
        <v/>
      </c>
      <c r="T137" t="str">
        <f ca="1">IFERROR(AVERAGEIF($P$2:$P$14212,R137,'Peter Millar'!$H$7:$H$10005),"")</f>
        <v/>
      </c>
    </row>
    <row r="138" spans="16:20" ht="17.25" thickBot="1">
      <c r="P138" t="str">
        <f>IF('Peter Millar'!$L143&lt;&gt;0,CONCATENATE("Week ",WEEKNUM('Peter Millar'!$L143,21)," - ", TEXT('Peter Millar'!$L143, "yyyy")),"")</f>
        <v>Week 5 - 2021</v>
      </c>
      <c r="S138" s="1008" t="str">
        <f ca="1">IF(SUMIF($P$2:$P$14212, R138,'Peter Millar'!$H$7:$H$10005)&gt;0,SUMIF($P$2:$P$14212, R138,'Peter Millar'!$H$7:$H$10005),"")</f>
        <v/>
      </c>
      <c r="T138" t="str">
        <f ca="1">IFERROR(AVERAGEIF($P$2:$P$14212,R138,'Peter Millar'!$H$7:$H$10005),"")</f>
        <v/>
      </c>
    </row>
    <row r="139" spans="16:20" ht="17.25" thickBot="1">
      <c r="P139" t="str">
        <f>IF('Peter Millar'!$L144&lt;&gt;0,CONCATENATE("Week ",WEEKNUM('Peter Millar'!$L144,21)," - ", TEXT('Peter Millar'!$L144, "yyyy")),"")</f>
        <v>Week 5 - 2021</v>
      </c>
      <c r="S139" s="1008" t="str">
        <f ca="1">IF(SUMIF($P$2:$P$14212, R139,'Peter Millar'!$H$7:$H$10005)&gt;0,SUMIF($P$2:$P$14212, R139,'Peter Millar'!$H$7:$H$10005),"")</f>
        <v/>
      </c>
      <c r="T139" t="str">
        <f ca="1">IFERROR(AVERAGEIF($P$2:$P$14212,R139,'Peter Millar'!$H$7:$H$10005),"")</f>
        <v/>
      </c>
    </row>
    <row r="140" spans="16:20" ht="17.25" thickBot="1">
      <c r="P140" t="str">
        <f>IF('Peter Millar'!$L145&lt;&gt;0,CONCATENATE("Week ",WEEKNUM('Peter Millar'!$L145,21)," - ", TEXT('Peter Millar'!$L145, "yyyy")),"")</f>
        <v>Week 5 - 2021</v>
      </c>
      <c r="S140" s="1008" t="str">
        <f ca="1">IF(SUMIF($P$2:$P$14212, R140,'Peter Millar'!$H$7:$H$10005)&gt;0,SUMIF($P$2:$P$14212, R140,'Peter Millar'!$H$7:$H$10005),"")</f>
        <v/>
      </c>
      <c r="T140" t="str">
        <f ca="1">IFERROR(AVERAGEIF($P$2:$P$14212,R140,'Peter Millar'!$H$7:$H$10005),"")</f>
        <v/>
      </c>
    </row>
    <row r="141" spans="16:20" ht="17.25" thickBot="1">
      <c r="P141" t="str">
        <f>IF('Peter Millar'!$L146&lt;&gt;0,CONCATENATE("Week ",WEEKNUM('Peter Millar'!$L146,21)," - ", TEXT('Peter Millar'!$L146, "yyyy")),"")</f>
        <v>Week 5 - 2021</v>
      </c>
      <c r="S141" s="1008" t="str">
        <f ca="1">IF(SUMIF($P$2:$P$14212, R141,'Peter Millar'!$H$7:$H$10005)&gt;0,SUMIF($P$2:$P$14212, R141,'Peter Millar'!$H$7:$H$10005),"")</f>
        <v/>
      </c>
      <c r="T141" t="str">
        <f ca="1">IFERROR(AVERAGEIF($P$2:$P$14212,R141,'Peter Millar'!$H$7:$H$10005),"")</f>
        <v/>
      </c>
    </row>
    <row r="142" spans="16:20" ht="17.25" thickBot="1">
      <c r="P142" t="str">
        <f>IF('Peter Millar'!$L147&lt;&gt;0,CONCATENATE("Week ",WEEKNUM('Peter Millar'!$L147,21)," - ", TEXT('Peter Millar'!$L147, "yyyy")),"")</f>
        <v>Week 6 - 2021</v>
      </c>
      <c r="S142" s="1008" t="str">
        <f ca="1">IF(SUMIF($P$2:$P$14212, R142,'Peter Millar'!$H$7:$H$10005)&gt;0,SUMIF($P$2:$P$14212, R142,'Peter Millar'!$H$7:$H$10005),"")</f>
        <v/>
      </c>
      <c r="T142" t="str">
        <f ca="1">IFERROR(AVERAGEIF($P$2:$P$14212,R142,'Peter Millar'!$H$7:$H$10005),"")</f>
        <v/>
      </c>
    </row>
    <row r="143" spans="16:20" ht="17.25" thickBot="1">
      <c r="P143" t="str">
        <f>IF('Peter Millar'!$L148&lt;&gt;0,CONCATENATE("Week ",WEEKNUM('Peter Millar'!$L148,21)," - ", TEXT('Peter Millar'!$L148, "yyyy")),"")</f>
        <v>Week 6 - 2021</v>
      </c>
      <c r="S143" s="1008" t="str">
        <f ca="1">IF(SUMIF($P$2:$P$14212, R143,'Peter Millar'!$H$7:$H$10005)&gt;0,SUMIF($P$2:$P$14212, R143,'Peter Millar'!$H$7:$H$10005),"")</f>
        <v/>
      </c>
      <c r="T143" t="str">
        <f ca="1">IFERROR(AVERAGEIF($P$2:$P$14212,R143,'Peter Millar'!$H$7:$H$10005),"")</f>
        <v/>
      </c>
    </row>
    <row r="144" spans="16:20" ht="17.25" thickBot="1">
      <c r="P144" t="str">
        <f>IF('Peter Millar'!$L149&lt;&gt;0,CONCATENATE("Week ",WEEKNUM('Peter Millar'!$L149,21)," - ", TEXT('Peter Millar'!$L149, "yyyy")),"")</f>
        <v>Week 6 - 2021</v>
      </c>
      <c r="S144" s="1008" t="str">
        <f ca="1">IF(SUMIF($P$2:$P$14212, R144,'Peter Millar'!$H$7:$H$10005)&gt;0,SUMIF($P$2:$P$14212, R144,'Peter Millar'!$H$7:$H$10005),"")</f>
        <v/>
      </c>
      <c r="T144" t="str">
        <f ca="1">IFERROR(AVERAGEIF($P$2:$P$14212,R144,'Peter Millar'!$H$7:$H$10005),"")</f>
        <v/>
      </c>
    </row>
    <row r="145" spans="16:20" ht="17.25" thickBot="1">
      <c r="P145" t="str">
        <f>IF('Peter Millar'!$L150&lt;&gt;0,CONCATENATE("Week ",WEEKNUM('Peter Millar'!$L150,21)," - ", TEXT('Peter Millar'!$L150, "yyyy")),"")</f>
        <v>Week 6 - 2021</v>
      </c>
      <c r="S145" s="1008" t="str">
        <f ca="1">IF(SUMIF($P$2:$P$14212, R145,'Peter Millar'!$H$7:$H$10005)&gt;0,SUMIF($P$2:$P$14212, R145,'Peter Millar'!$H$7:$H$10005),"")</f>
        <v/>
      </c>
      <c r="T145" t="str">
        <f ca="1">IFERROR(AVERAGEIF($P$2:$P$14212,R145,'Peter Millar'!$H$7:$H$10005),"")</f>
        <v/>
      </c>
    </row>
    <row r="146" spans="16:20" ht="17.25" thickBot="1">
      <c r="P146" t="str">
        <f>IF('Peter Millar'!$L151&lt;&gt;0,CONCATENATE("Week ",WEEKNUM('Peter Millar'!$L151,21)," - ", TEXT('Peter Millar'!$L151, "yyyy")),"")</f>
        <v>Week 6 - 2021</v>
      </c>
      <c r="S146" s="1008" t="str">
        <f ca="1">IF(SUMIF($P$2:$P$14212, R146,'Peter Millar'!$H$7:$H$10005)&gt;0,SUMIF($P$2:$P$14212, R146,'Peter Millar'!$H$7:$H$10005),"")</f>
        <v/>
      </c>
      <c r="T146" t="str">
        <f ca="1">IFERROR(AVERAGEIF($P$2:$P$14212,R146,'Peter Millar'!$H$7:$H$10005),"")</f>
        <v/>
      </c>
    </row>
    <row r="147" spans="16:20" ht="17.25" thickBot="1">
      <c r="P147" t="str">
        <f>IF('Peter Millar'!$L152&lt;&gt;0,CONCATENATE("Week ",WEEKNUM('Peter Millar'!$L152,21)," - ", TEXT('Peter Millar'!$L152, "yyyy")),"")</f>
        <v>Week 6 - 2021</v>
      </c>
      <c r="S147" s="1008" t="str">
        <f ca="1">IF(SUMIF($P$2:$P$14212, R147,'Peter Millar'!$H$7:$H$10005)&gt;0,SUMIF($P$2:$P$14212, R147,'Peter Millar'!$H$7:$H$10005),"")</f>
        <v/>
      </c>
      <c r="T147" t="str">
        <f ca="1">IFERROR(AVERAGEIF($P$2:$P$14212,R147,'Peter Millar'!$H$7:$H$10005),"")</f>
        <v/>
      </c>
    </row>
    <row r="148" spans="16:20" ht="17.25" thickBot="1">
      <c r="P148" t="str">
        <f>IF('Peter Millar'!$L153&lt;&gt;0,CONCATENATE("Week ",WEEKNUM('Peter Millar'!$L153,21)," - ", TEXT('Peter Millar'!$L153, "yyyy")),"")</f>
        <v>Week 6 - 2021</v>
      </c>
      <c r="S148" s="1008" t="str">
        <f ca="1">IF(SUMIF($P$2:$P$14212, R148,'Peter Millar'!$H$7:$H$10005)&gt;0,SUMIF($P$2:$P$14212, R148,'Peter Millar'!$H$7:$H$10005),"")</f>
        <v/>
      </c>
      <c r="T148" t="str">
        <f ca="1">IFERROR(AVERAGEIF($P$2:$P$14212,R148,'Peter Millar'!$H$7:$H$10005),"")</f>
        <v/>
      </c>
    </row>
    <row r="149" spans="16:20" ht="17.25" thickBot="1">
      <c r="P149" t="str">
        <f>IF('Peter Millar'!$L154&lt;&gt;0,CONCATENATE("Week ",WEEKNUM('Peter Millar'!$L154,21)," - ", TEXT('Peter Millar'!$L154, "yyyy")),"")</f>
        <v>Week 6 - 2021</v>
      </c>
      <c r="S149" s="1008" t="str">
        <f ca="1">IF(SUMIF($P$2:$P$14212, R149,'Peter Millar'!$H$7:$H$10005)&gt;0,SUMIF($P$2:$P$14212, R149,'Peter Millar'!$H$7:$H$10005),"")</f>
        <v/>
      </c>
      <c r="T149" t="str">
        <f ca="1">IFERROR(AVERAGEIF($P$2:$P$14212,R149,'Peter Millar'!$H$7:$H$10005),"")</f>
        <v/>
      </c>
    </row>
    <row r="150" spans="16:20" ht="17.25" thickBot="1">
      <c r="P150" t="str">
        <f>IF('Peter Millar'!$L155&lt;&gt;0,CONCATENATE("Week ",WEEKNUM('Peter Millar'!$L155,21)," - ", TEXT('Peter Millar'!$L155, "yyyy")),"")</f>
        <v>Week 6 - 2021</v>
      </c>
      <c r="S150" s="1008" t="str">
        <f ca="1">IF(SUMIF($P$2:$P$14212, R150,'Peter Millar'!$H$7:$H$10005)&gt;0,SUMIF($P$2:$P$14212, R150,'Peter Millar'!$H$7:$H$10005),"")</f>
        <v/>
      </c>
      <c r="T150" t="str">
        <f ca="1">IFERROR(AVERAGEIF($P$2:$P$14212,R150,'Peter Millar'!$H$7:$H$10005),"")</f>
        <v/>
      </c>
    </row>
    <row r="151" spans="16:20" ht="17.25" thickBot="1">
      <c r="P151" t="str">
        <f>IF('Peter Millar'!$L156&lt;&gt;0,CONCATENATE("Week ",WEEKNUM('Peter Millar'!$L156,21)," - ", TEXT('Peter Millar'!$L156, "yyyy")),"")</f>
        <v>Week 6 - 2021</v>
      </c>
      <c r="S151" s="1008" t="str">
        <f ca="1">IF(SUMIF($P$2:$P$14212, R151,'Peter Millar'!$H$7:$H$10005)&gt;0,SUMIF($P$2:$P$14212, R151,'Peter Millar'!$H$7:$H$10005),"")</f>
        <v/>
      </c>
      <c r="T151" t="str">
        <f ca="1">IFERROR(AVERAGEIF($P$2:$P$14212,R151,'Peter Millar'!$H$7:$H$10005),"")</f>
        <v/>
      </c>
    </row>
    <row r="152" spans="16:20" ht="17.25" thickBot="1">
      <c r="P152" t="str">
        <f>IF('Peter Millar'!$L157&lt;&gt;0,CONCATENATE("Week ",WEEKNUM('Peter Millar'!$L157,21)," - ", TEXT('Peter Millar'!$L157, "yyyy")),"")</f>
        <v>Week 6 - 2021</v>
      </c>
      <c r="S152" s="1008" t="str">
        <f ca="1">IF(SUMIF($P$2:$P$14212, R152,'Peter Millar'!$H$7:$H$10005)&gt;0,SUMIF($P$2:$P$14212, R152,'Peter Millar'!$H$7:$H$10005),"")</f>
        <v/>
      </c>
      <c r="T152" t="str">
        <f ca="1">IFERROR(AVERAGEIF($P$2:$P$14212,R152,'Peter Millar'!$H$7:$H$10005),"")</f>
        <v/>
      </c>
    </row>
    <row r="153" spans="16:20" ht="17.25" thickBot="1">
      <c r="P153" t="str">
        <f>IF('Peter Millar'!$L158&lt;&gt;0,CONCATENATE("Week ",WEEKNUM('Peter Millar'!$L158,21)," - ", TEXT('Peter Millar'!$L158, "yyyy")),"")</f>
        <v>Week 6 - 2021</v>
      </c>
      <c r="S153" s="1008" t="str">
        <f ca="1">IF(SUMIF($P$2:$P$14212, R153,'Peter Millar'!$H$7:$H$10005)&gt;0,SUMIF($P$2:$P$14212, R153,'Peter Millar'!$H$7:$H$10005),"")</f>
        <v/>
      </c>
      <c r="T153" t="str">
        <f ca="1">IFERROR(AVERAGEIF($P$2:$P$14212,R153,'Peter Millar'!$H$7:$H$10005),"")</f>
        <v/>
      </c>
    </row>
    <row r="154" spans="16:20" ht="17.25" thickBot="1">
      <c r="P154" t="str">
        <f>IF('Peter Millar'!$L159&lt;&gt;0,CONCATENATE("Week ",WEEKNUM('Peter Millar'!$L159,21)," - ", TEXT('Peter Millar'!$L159, "yyyy")),"")</f>
        <v>Week 6 - 2021</v>
      </c>
      <c r="S154" s="1008" t="str">
        <f ca="1">IF(SUMIF($P$2:$P$14212, R154,'Peter Millar'!$H$7:$H$10005)&gt;0,SUMIF($P$2:$P$14212, R154,'Peter Millar'!$H$7:$H$10005),"")</f>
        <v/>
      </c>
      <c r="T154" t="str">
        <f ca="1">IFERROR(AVERAGEIF($P$2:$P$14212,R154,'Peter Millar'!$H$7:$H$10005),"")</f>
        <v/>
      </c>
    </row>
    <row r="155" spans="16:20" ht="17.25" thickBot="1">
      <c r="P155" t="str">
        <f>IF('Peter Millar'!$L160&lt;&gt;0,CONCATENATE("Week ",WEEKNUM('Peter Millar'!$L160,21)," - ", TEXT('Peter Millar'!$L160, "yyyy")),"")</f>
        <v>Week 6 - 2021</v>
      </c>
      <c r="S155" s="1008" t="str">
        <f ca="1">IF(SUMIF($P$2:$P$14212, R155,'Peter Millar'!$H$7:$H$10005)&gt;0,SUMIF($P$2:$P$14212, R155,'Peter Millar'!$H$7:$H$10005),"")</f>
        <v/>
      </c>
      <c r="T155" t="str">
        <f ca="1">IFERROR(AVERAGEIF($P$2:$P$14212,R155,'Peter Millar'!$H$7:$H$10005),"")</f>
        <v/>
      </c>
    </row>
    <row r="156" spans="16:20" ht="17.25" thickBot="1">
      <c r="P156" t="str">
        <f>IF('Peter Millar'!$L161&lt;&gt;0,CONCATENATE("Week ",WEEKNUM('Peter Millar'!$L161,21)," - ", TEXT('Peter Millar'!$L161, "yyyy")),"")</f>
        <v>Week 6 - 2021</v>
      </c>
      <c r="S156" s="1008" t="str">
        <f ca="1">IF(SUMIF($P$2:$P$14212, R156,'Peter Millar'!$H$7:$H$10005)&gt;0,SUMIF($P$2:$P$14212, R156,'Peter Millar'!$H$7:$H$10005),"")</f>
        <v/>
      </c>
      <c r="T156" t="str">
        <f ca="1">IFERROR(AVERAGEIF($P$2:$P$14212,R156,'Peter Millar'!$H$7:$H$10005),"")</f>
        <v/>
      </c>
    </row>
    <row r="157" spans="16:20" ht="17.25" thickBot="1">
      <c r="P157" t="str">
        <f>IF('Peter Millar'!$L162&lt;&gt;0,CONCATENATE("Week ",WEEKNUM('Peter Millar'!$L162,21)," - ", TEXT('Peter Millar'!$L162, "yyyy")),"")</f>
        <v>Week 6 - 2021</v>
      </c>
      <c r="S157" s="1008" t="str">
        <f ca="1">IF(SUMIF($P$2:$P$14212, R157,'Peter Millar'!$H$7:$H$10005)&gt;0,SUMIF($P$2:$P$14212, R157,'Peter Millar'!$H$7:$H$10005),"")</f>
        <v/>
      </c>
      <c r="T157" t="str">
        <f ca="1">IFERROR(AVERAGEIF($P$2:$P$14212,R157,'Peter Millar'!$H$7:$H$10005),"")</f>
        <v/>
      </c>
    </row>
    <row r="158" spans="16:20" ht="17.25" thickBot="1">
      <c r="P158" t="str">
        <f>IF('Peter Millar'!$L163&lt;&gt;0,CONCATENATE("Week ",WEEKNUM('Peter Millar'!$L163,21)," - ", TEXT('Peter Millar'!$L163, "yyyy")),"")</f>
        <v>Week 6 - 2021</v>
      </c>
      <c r="S158" s="1008" t="str">
        <f ca="1">IF(SUMIF($P$2:$P$14212, R158,'Peter Millar'!$H$7:$H$10005)&gt;0,SUMIF($P$2:$P$14212, R158,'Peter Millar'!$H$7:$H$10005),"")</f>
        <v/>
      </c>
      <c r="T158" t="str">
        <f ca="1">IFERROR(AVERAGEIF($P$2:$P$14212,R158,'Peter Millar'!$H$7:$H$10005),"")</f>
        <v/>
      </c>
    </row>
    <row r="159" spans="16:20" ht="17.25" thickBot="1">
      <c r="P159" t="str">
        <f>IF('Peter Millar'!$L164&lt;&gt;0,CONCATENATE("Week ",WEEKNUM('Peter Millar'!$L164,21)," - ", TEXT('Peter Millar'!$L164, "yyyy")),"")</f>
        <v>Week 6 - 2021</v>
      </c>
      <c r="S159" s="1008" t="str">
        <f ca="1">IF(SUMIF($P$2:$P$14212, R159,'Peter Millar'!$H$7:$H$10005)&gt;0,SUMIF($P$2:$P$14212, R159,'Peter Millar'!$H$7:$H$10005),"")</f>
        <v/>
      </c>
      <c r="T159" t="str">
        <f ca="1">IFERROR(AVERAGEIF($P$2:$P$14212,R159,'Peter Millar'!$H$7:$H$10005),"")</f>
        <v/>
      </c>
    </row>
    <row r="160" spans="16:20" ht="17.25" thickBot="1">
      <c r="P160" t="str">
        <f>IF('Peter Millar'!$L165&lt;&gt;0,CONCATENATE("Week ",WEEKNUM('Peter Millar'!$L165,21)," - ", TEXT('Peter Millar'!$L165, "yyyy")),"")</f>
        <v>Week 6 - 2021</v>
      </c>
      <c r="S160" s="1008" t="str">
        <f ca="1">IF(SUMIF($P$2:$P$14212, R160,'Peter Millar'!$H$7:$H$10005)&gt;0,SUMIF($P$2:$P$14212, R160,'Peter Millar'!$H$7:$H$10005),"")</f>
        <v/>
      </c>
      <c r="T160" t="str">
        <f ca="1">IFERROR(AVERAGEIF($P$2:$P$14212,R160,'Peter Millar'!$H$7:$H$10005),"")</f>
        <v/>
      </c>
    </row>
    <row r="161" spans="16:20" ht="17.25" thickBot="1">
      <c r="P161" t="str">
        <f>IF('Peter Millar'!$L166&lt;&gt;0,CONCATENATE("Week ",WEEKNUM('Peter Millar'!$L166,21)," - ", TEXT('Peter Millar'!$L166, "yyyy")),"")</f>
        <v>Week 6 - 2021</v>
      </c>
      <c r="S161" s="1008" t="str">
        <f ca="1">IF(SUMIF($P$2:$P$14212, R161,'Peter Millar'!$H$7:$H$10005)&gt;0,SUMIF($P$2:$P$14212, R161,'Peter Millar'!$H$7:$H$10005),"")</f>
        <v/>
      </c>
      <c r="T161" t="str">
        <f ca="1">IFERROR(AVERAGEIF($P$2:$P$14212,R161,'Peter Millar'!$H$7:$H$10005),"")</f>
        <v/>
      </c>
    </row>
    <row r="162" spans="16:20" ht="17.25" thickBot="1">
      <c r="P162" t="str">
        <f>IF('Peter Millar'!$L167&lt;&gt;0,CONCATENATE("Week ",WEEKNUM('Peter Millar'!$L167,21)," - ", TEXT('Peter Millar'!$L167, "yyyy")),"")</f>
        <v>Week 6 - 2021</v>
      </c>
      <c r="S162" s="1008" t="str">
        <f ca="1">IF(SUMIF($P$2:$P$14212, R162,'Peter Millar'!$H$7:$H$10005)&gt;0,SUMIF($P$2:$P$14212, R162,'Peter Millar'!$H$7:$H$10005),"")</f>
        <v/>
      </c>
      <c r="T162" t="str">
        <f ca="1">IFERROR(AVERAGEIF($P$2:$P$14212,R162,'Peter Millar'!$H$7:$H$10005),"")</f>
        <v/>
      </c>
    </row>
    <row r="163" spans="16:20" ht="17.25" thickBot="1">
      <c r="P163" t="str">
        <f>IF('Peter Millar'!$L168&lt;&gt;0,CONCATENATE("Week ",WEEKNUM('Peter Millar'!$L168,21)," - ", TEXT('Peter Millar'!$L168, "yyyy")),"")</f>
        <v>Week 6 - 2021</v>
      </c>
      <c r="S163" s="1008" t="str">
        <f ca="1">IF(SUMIF($P$2:$P$14212, R163,'Peter Millar'!$H$7:$H$10005)&gt;0,SUMIF($P$2:$P$14212, R163,'Peter Millar'!$H$7:$H$10005),"")</f>
        <v/>
      </c>
      <c r="T163" t="str">
        <f ca="1">IFERROR(AVERAGEIF($P$2:$P$14212,R163,'Peter Millar'!$H$7:$H$10005),"")</f>
        <v/>
      </c>
    </row>
    <row r="164" spans="16:20" ht="17.25" thickBot="1">
      <c r="P164" t="str">
        <f>IF('Peter Millar'!$L169&lt;&gt;0,CONCATENATE("Week ",WEEKNUM('Peter Millar'!$L169,21)," - ", TEXT('Peter Millar'!$L169, "yyyy")),"")</f>
        <v>Week 6 - 2021</v>
      </c>
      <c r="S164" s="1008" t="str">
        <f ca="1">IF(SUMIF($P$2:$P$14212, R164,'Peter Millar'!$H$7:$H$10005)&gt;0,SUMIF($P$2:$P$14212, R164,'Peter Millar'!$H$7:$H$10005),"")</f>
        <v/>
      </c>
      <c r="T164" t="str">
        <f ca="1">IFERROR(AVERAGEIF($P$2:$P$14212,R164,'Peter Millar'!$H$7:$H$10005),"")</f>
        <v/>
      </c>
    </row>
    <row r="165" spans="16:20" ht="17.25" thickBot="1">
      <c r="P165" t="str">
        <f>IF('Peter Millar'!$L170&lt;&gt;0,CONCATENATE("Week ",WEEKNUM('Peter Millar'!$L170,21)," - ", TEXT('Peter Millar'!$L170, "yyyy")),"")</f>
        <v>Week 6 - 2021</v>
      </c>
      <c r="S165" s="1008" t="str">
        <f ca="1">IF(SUMIF($P$2:$P$14212, R165,'Peter Millar'!$H$7:$H$10005)&gt;0,SUMIF($P$2:$P$14212, R165,'Peter Millar'!$H$7:$H$10005),"")</f>
        <v/>
      </c>
      <c r="T165" t="str">
        <f ca="1">IFERROR(AVERAGEIF($P$2:$P$14212,R165,'Peter Millar'!$H$7:$H$10005),"")</f>
        <v/>
      </c>
    </row>
    <row r="166" spans="16:20" ht="17.25" thickBot="1">
      <c r="P166" t="str">
        <f>IF('Peter Millar'!$L171&lt;&gt;0,CONCATENATE("Week ",WEEKNUM('Peter Millar'!$L171,21)," - ", TEXT('Peter Millar'!$L171, "yyyy")),"")</f>
        <v>Week 6 - 2021</v>
      </c>
      <c r="S166" s="1008" t="str">
        <f ca="1">IF(SUMIF($P$2:$P$14212, R166,'Peter Millar'!$H$7:$H$10005)&gt;0,SUMIF($P$2:$P$14212, R166,'Peter Millar'!$H$7:$H$10005),"")</f>
        <v/>
      </c>
      <c r="T166" t="str">
        <f ca="1">IFERROR(AVERAGEIF($P$2:$P$14212,R166,'Peter Millar'!$H$7:$H$10005),"")</f>
        <v/>
      </c>
    </row>
    <row r="167" spans="16:20" ht="17.25" thickBot="1">
      <c r="P167" t="str">
        <f>IF('Peter Millar'!$L172&lt;&gt;0,CONCATENATE("Week ",WEEKNUM('Peter Millar'!$L172,21)," - ", TEXT('Peter Millar'!$L172, "yyyy")),"")</f>
        <v>Week 6 - 2021</v>
      </c>
      <c r="S167" s="1008" t="str">
        <f ca="1">IF(SUMIF($P$2:$P$14212, R167,'Peter Millar'!$H$7:$H$10005)&gt;0,SUMIF($P$2:$P$14212, R167,'Peter Millar'!$H$7:$H$10005),"")</f>
        <v/>
      </c>
      <c r="T167" t="str">
        <f ca="1">IFERROR(AVERAGEIF($P$2:$P$14212,R167,'Peter Millar'!$H$7:$H$10005),"")</f>
        <v/>
      </c>
    </row>
    <row r="168" spans="16:20" ht="17.25" thickBot="1">
      <c r="P168" t="str">
        <f>IF('Peter Millar'!$L173&lt;&gt;0,CONCATENATE("Week ",WEEKNUM('Peter Millar'!$L173,21)," - ", TEXT('Peter Millar'!$L173, "yyyy")),"")</f>
        <v>Week 6 - 2021</v>
      </c>
      <c r="S168" s="1008" t="str">
        <f ca="1">IF(SUMIF($P$2:$P$14212, R168,'Peter Millar'!$H$7:$H$10005)&gt;0,SUMIF($P$2:$P$14212, R168,'Peter Millar'!$H$7:$H$10005),"")</f>
        <v/>
      </c>
      <c r="T168" t="str">
        <f ca="1">IFERROR(AVERAGEIF($P$2:$P$14212,R168,'Peter Millar'!$H$7:$H$10005),"")</f>
        <v/>
      </c>
    </row>
    <row r="169" spans="16:20" ht="17.25" thickBot="1">
      <c r="P169" t="str">
        <f>IF('Peter Millar'!$L174&lt;&gt;0,CONCATENATE("Week ",WEEKNUM('Peter Millar'!$L174,21)," - ", TEXT('Peter Millar'!$L174, "yyyy")),"")</f>
        <v>Week 6 - 2021</v>
      </c>
      <c r="S169" s="1008" t="str">
        <f ca="1">IF(SUMIF($P$2:$P$14212, R169,'Peter Millar'!$H$7:$H$10005)&gt;0,SUMIF($P$2:$P$14212, R169,'Peter Millar'!$H$7:$H$10005),"")</f>
        <v/>
      </c>
      <c r="T169" t="str">
        <f ca="1">IFERROR(AVERAGEIF($P$2:$P$14212,R169,'Peter Millar'!$H$7:$H$10005),"")</f>
        <v/>
      </c>
    </row>
    <row r="170" spans="16:20" ht="17.25" thickBot="1">
      <c r="P170" t="str">
        <f>IF('Peter Millar'!$L175&lt;&gt;0,CONCATENATE("Week ",WEEKNUM('Peter Millar'!$L175,21)," - ", TEXT('Peter Millar'!$L175, "yyyy")),"")</f>
        <v>Week 6 - 2021</v>
      </c>
      <c r="S170" s="1008" t="str">
        <f ca="1">IF(SUMIF($P$2:$P$14212, R170,'Peter Millar'!$H$7:$H$10005)&gt;0,SUMIF($P$2:$P$14212, R170,'Peter Millar'!$H$7:$H$10005),"")</f>
        <v/>
      </c>
      <c r="T170" t="str">
        <f ca="1">IFERROR(AVERAGEIF($P$2:$P$14212,R170,'Peter Millar'!$H$7:$H$10005),"")</f>
        <v/>
      </c>
    </row>
    <row r="171" spans="16:20" ht="17.25" thickBot="1">
      <c r="P171" t="str">
        <f>IF('Peter Millar'!$L176&lt;&gt;0,CONCATENATE("Week ",WEEKNUM('Peter Millar'!$L176,21)," - ", TEXT('Peter Millar'!$L176, "yyyy")),"")</f>
        <v>Week 6 - 2021</v>
      </c>
      <c r="S171" s="1008" t="str">
        <f ca="1">IF(SUMIF($P$2:$P$14212, R171,'Peter Millar'!$H$7:$H$10005)&gt;0,SUMIF($P$2:$P$14212, R171,'Peter Millar'!$H$7:$H$10005),"")</f>
        <v/>
      </c>
      <c r="T171" t="str">
        <f ca="1">IFERROR(AVERAGEIF($P$2:$P$14212,R171,'Peter Millar'!$H$7:$H$10005),"")</f>
        <v/>
      </c>
    </row>
    <row r="172" spans="16:20" ht="17.25" thickBot="1">
      <c r="P172" t="str">
        <f>IF('Peter Millar'!$L177&lt;&gt;0,CONCATENATE("Week ",WEEKNUM('Peter Millar'!$L177,21)," - ", TEXT('Peter Millar'!$L177, "yyyy")),"")</f>
        <v>Week 6 - 2021</v>
      </c>
      <c r="S172" s="1008" t="str">
        <f ca="1">IF(SUMIF($P$2:$P$14212, R172,'Peter Millar'!$H$7:$H$10005)&gt;0,SUMIF($P$2:$P$14212, R172,'Peter Millar'!$H$7:$H$10005),"")</f>
        <v/>
      </c>
      <c r="T172" t="str">
        <f ca="1">IFERROR(AVERAGEIF($P$2:$P$14212,R172,'Peter Millar'!$H$7:$H$10005),"")</f>
        <v/>
      </c>
    </row>
    <row r="173" spans="16:20" ht="17.25" thickBot="1">
      <c r="P173" t="str">
        <f>IF('Peter Millar'!$L178&lt;&gt;0,CONCATENATE("Week ",WEEKNUM('Peter Millar'!$L178,21)," - ", TEXT('Peter Millar'!$L178, "yyyy")),"")</f>
        <v>Week 6 - 2021</v>
      </c>
      <c r="S173" s="1008" t="str">
        <f ca="1">IF(SUMIF($P$2:$P$14212, R173,'Peter Millar'!$H$7:$H$10005)&gt;0,SUMIF($P$2:$P$14212, R173,'Peter Millar'!$H$7:$H$10005),"")</f>
        <v/>
      </c>
      <c r="T173" t="str">
        <f ca="1">IFERROR(AVERAGEIF($P$2:$P$14212,R173,'Peter Millar'!$H$7:$H$10005),"")</f>
        <v/>
      </c>
    </row>
    <row r="174" spans="16:20" ht="17.25" thickBot="1">
      <c r="P174" t="str">
        <f>IF('Peter Millar'!$L179&lt;&gt;0,CONCATENATE("Week ",WEEKNUM('Peter Millar'!$L179,21)," - ", TEXT('Peter Millar'!$L179, "yyyy")),"")</f>
        <v>Week 6 - 2021</v>
      </c>
      <c r="S174" s="1008" t="str">
        <f ca="1">IF(SUMIF($P$2:$P$14212, R174,'Peter Millar'!$H$7:$H$10005)&gt;0,SUMIF($P$2:$P$14212, R174,'Peter Millar'!$H$7:$H$10005),"")</f>
        <v/>
      </c>
      <c r="T174" t="str">
        <f ca="1">IFERROR(AVERAGEIF($P$2:$P$14212,R174,'Peter Millar'!$H$7:$H$10005),"")</f>
        <v/>
      </c>
    </row>
    <row r="175" spans="16:20" ht="17.25" thickBot="1">
      <c r="P175" t="str">
        <f>IF('Peter Millar'!$L180&lt;&gt;0,CONCATENATE("Week ",WEEKNUM('Peter Millar'!$L180,21)," - ", TEXT('Peter Millar'!$L180, "yyyy")),"")</f>
        <v>Week 6 - 2021</v>
      </c>
      <c r="S175" s="1008" t="str">
        <f ca="1">IF(SUMIF($P$2:$P$14212, R175,'Peter Millar'!$H$7:$H$10005)&gt;0,SUMIF($P$2:$P$14212, R175,'Peter Millar'!$H$7:$H$10005),"")</f>
        <v/>
      </c>
      <c r="T175" t="str">
        <f ca="1">IFERROR(AVERAGEIF($P$2:$P$14212,R175,'Peter Millar'!$H$7:$H$10005),"")</f>
        <v/>
      </c>
    </row>
    <row r="176" spans="16:20" ht="17.25" thickBot="1">
      <c r="P176" t="str">
        <f>IF('Peter Millar'!$L181&lt;&gt;0,CONCATENATE("Week ",WEEKNUM('Peter Millar'!$L181,21)," - ", TEXT('Peter Millar'!$L181, "yyyy")),"")</f>
        <v>Week 7 - 2021</v>
      </c>
      <c r="S176" s="1008" t="str">
        <f ca="1">IF(SUMIF($P$2:$P$14212, R176,'Peter Millar'!$H$7:$H$10005)&gt;0,SUMIF($P$2:$P$14212, R176,'Peter Millar'!$H$7:$H$10005),"")</f>
        <v/>
      </c>
      <c r="T176" t="str">
        <f ca="1">IFERROR(AVERAGEIF($P$2:$P$14212,R176,'Peter Millar'!$H$7:$H$10005),"")</f>
        <v/>
      </c>
    </row>
    <row r="177" spans="16:20" ht="17.25" thickBot="1">
      <c r="P177" t="str">
        <f>IF('Peter Millar'!$L182&lt;&gt;0,CONCATENATE("Week ",WEEKNUM('Peter Millar'!$L182,21)," - ", TEXT('Peter Millar'!$L182, "yyyy")),"")</f>
        <v>Week 7 - 2021</v>
      </c>
      <c r="S177" s="1008" t="str">
        <f ca="1">IF(SUMIF($P$2:$P$14212, R177,'Peter Millar'!$H$7:$H$10005)&gt;0,SUMIF($P$2:$P$14212, R177,'Peter Millar'!$H$7:$H$10005),"")</f>
        <v/>
      </c>
      <c r="T177" t="str">
        <f ca="1">IFERROR(AVERAGEIF($P$2:$P$14212,R177,'Peter Millar'!$H$7:$H$10005),"")</f>
        <v/>
      </c>
    </row>
    <row r="178" spans="16:20" ht="17.25" thickBot="1">
      <c r="P178" t="str">
        <f>IF('Peter Millar'!$L183&lt;&gt;0,CONCATENATE("Week ",WEEKNUM('Peter Millar'!$L183,21)," - ", TEXT('Peter Millar'!$L183, "yyyy")),"")</f>
        <v>Week 7 - 2021</v>
      </c>
      <c r="S178" s="1008" t="str">
        <f ca="1">IF(SUMIF($P$2:$P$14212, R178,'Peter Millar'!$H$7:$H$10005)&gt;0,SUMIF($P$2:$P$14212, R178,'Peter Millar'!$H$7:$H$10005),"")</f>
        <v/>
      </c>
      <c r="T178" t="str">
        <f ca="1">IFERROR(AVERAGEIF($P$2:$P$14212,R178,'Peter Millar'!$H$7:$H$10005),"")</f>
        <v/>
      </c>
    </row>
    <row r="179" spans="16:20" ht="17.25" thickBot="1">
      <c r="P179" t="str">
        <f>IF('Peter Millar'!$L184&lt;&gt;0,CONCATENATE("Week ",WEEKNUM('Peter Millar'!$L184,21)," - ", TEXT('Peter Millar'!$L184, "yyyy")),"")</f>
        <v>Week 7 - 2021</v>
      </c>
      <c r="S179" s="1008" t="str">
        <f ca="1">IF(SUMIF($P$2:$P$14212, R179,'Peter Millar'!$H$7:$H$10005)&gt;0,SUMIF($P$2:$P$14212, R179,'Peter Millar'!$H$7:$H$10005),"")</f>
        <v/>
      </c>
      <c r="T179" t="str">
        <f ca="1">IFERROR(AVERAGEIF($P$2:$P$14212,R179,'Peter Millar'!$H$7:$H$10005),"")</f>
        <v/>
      </c>
    </row>
    <row r="180" spans="16:20" ht="17.25" thickBot="1">
      <c r="P180" t="str">
        <f>IF('Peter Millar'!$L185&lt;&gt;0,CONCATENATE("Week ",WEEKNUM('Peter Millar'!$L185,21)," - ", TEXT('Peter Millar'!$L185, "yyyy")),"")</f>
        <v>Week 7 - 2021</v>
      </c>
      <c r="S180" s="1008" t="str">
        <f ca="1">IF(SUMIF($P$2:$P$14212, R180,'Peter Millar'!$H$7:$H$10005)&gt;0,SUMIF($P$2:$P$14212, R180,'Peter Millar'!$H$7:$H$10005),"")</f>
        <v/>
      </c>
      <c r="T180" t="str">
        <f ca="1">IFERROR(AVERAGEIF($P$2:$P$14212,R180,'Peter Millar'!$H$7:$H$10005),"")</f>
        <v/>
      </c>
    </row>
    <row r="181" spans="16:20" ht="17.25" thickBot="1">
      <c r="P181" t="str">
        <f>IF('Peter Millar'!$L186&lt;&gt;0,CONCATENATE("Week ",WEEKNUM('Peter Millar'!$L186,21)," - ", TEXT('Peter Millar'!$L186, "yyyy")),"")</f>
        <v>Week 7 - 2021</v>
      </c>
      <c r="S181" s="1008" t="str">
        <f ca="1">IF(SUMIF($P$2:$P$14212, R181,'Peter Millar'!$H$7:$H$10005)&gt;0,SUMIF($P$2:$P$14212, R181,'Peter Millar'!$H$7:$H$10005),"")</f>
        <v/>
      </c>
      <c r="T181" t="str">
        <f ca="1">IFERROR(AVERAGEIF($P$2:$P$14212,R181,'Peter Millar'!$H$7:$H$10005),"")</f>
        <v/>
      </c>
    </row>
    <row r="182" spans="16:20" ht="17.25" thickBot="1">
      <c r="P182" t="str">
        <f>IF('Peter Millar'!$L187&lt;&gt;0,CONCATENATE("Week ",WEEKNUM('Peter Millar'!$L187,21)," - ", TEXT('Peter Millar'!$L187, "yyyy")),"")</f>
        <v>Week 7 - 2021</v>
      </c>
      <c r="S182" s="1008" t="str">
        <f ca="1">IF(SUMIF($P$2:$P$14212, R182,'Peter Millar'!$H$7:$H$10005)&gt;0,SUMIF($P$2:$P$14212, R182,'Peter Millar'!$H$7:$H$10005),"")</f>
        <v/>
      </c>
      <c r="T182" t="str">
        <f ca="1">IFERROR(AVERAGEIF($P$2:$P$14212,R182,'Peter Millar'!$H$7:$H$10005),"")</f>
        <v/>
      </c>
    </row>
    <row r="183" spans="16:20" ht="17.25" thickBot="1">
      <c r="P183" t="str">
        <f>IF('Peter Millar'!$L188&lt;&gt;0,CONCATENATE("Week ",WEEKNUM('Peter Millar'!$L188,21)," - ", TEXT('Peter Millar'!$L188, "yyyy")),"")</f>
        <v>Week 7 - 2021</v>
      </c>
      <c r="S183" s="1008" t="str">
        <f ca="1">IF(SUMIF($P$2:$P$14212, R183,'Peter Millar'!$H$7:$H$10005)&gt;0,SUMIF($P$2:$P$14212, R183,'Peter Millar'!$H$7:$H$10005),"")</f>
        <v/>
      </c>
      <c r="T183" t="str">
        <f ca="1">IFERROR(AVERAGEIF($P$2:$P$14212,R183,'Peter Millar'!$H$7:$H$10005),"")</f>
        <v/>
      </c>
    </row>
    <row r="184" spans="16:20" ht="17.25" thickBot="1">
      <c r="P184" t="str">
        <f>IF('Peter Millar'!$L189&lt;&gt;0,CONCATENATE("Week ",WEEKNUM('Peter Millar'!$L189,21)," - ", TEXT('Peter Millar'!$L189, "yyyy")),"")</f>
        <v>Week 7 - 2021</v>
      </c>
      <c r="S184" s="1008" t="str">
        <f ca="1">IF(SUMIF($P$2:$P$14212, R184,'Peter Millar'!$H$7:$H$10005)&gt;0,SUMIF($P$2:$P$14212, R184,'Peter Millar'!$H$7:$H$10005),"")</f>
        <v/>
      </c>
      <c r="T184" t="str">
        <f ca="1">IFERROR(AVERAGEIF($P$2:$P$14212,R184,'Peter Millar'!$H$7:$H$10005),"")</f>
        <v/>
      </c>
    </row>
    <row r="185" spans="16:20" ht="17.25" thickBot="1">
      <c r="P185" t="str">
        <f>IF('Peter Millar'!$L190&lt;&gt;0,CONCATENATE("Week ",WEEKNUM('Peter Millar'!$L190,21)," - ", TEXT('Peter Millar'!$L190, "yyyy")),"")</f>
        <v>Week 7 - 2021</v>
      </c>
      <c r="S185" s="1008" t="str">
        <f ca="1">IF(SUMIF($P$2:$P$14212, R185,'Peter Millar'!$H$7:$H$10005)&gt;0,SUMIF($P$2:$P$14212, R185,'Peter Millar'!$H$7:$H$10005),"")</f>
        <v/>
      </c>
      <c r="T185" t="str">
        <f ca="1">IFERROR(AVERAGEIF($P$2:$P$14212,R185,'Peter Millar'!$H$7:$H$10005),"")</f>
        <v/>
      </c>
    </row>
    <row r="186" spans="16:20" ht="17.25" thickBot="1">
      <c r="P186" t="str">
        <f>IF('Peter Millar'!$L191&lt;&gt;0,CONCATENATE("Week ",WEEKNUM('Peter Millar'!$L191,21)," - ", TEXT('Peter Millar'!$L191, "yyyy")),"")</f>
        <v>Week 7 - 2021</v>
      </c>
      <c r="S186" s="1008" t="str">
        <f ca="1">IF(SUMIF($P$2:$P$14212, R186,'Peter Millar'!$H$7:$H$10005)&gt;0,SUMIF($P$2:$P$14212, R186,'Peter Millar'!$H$7:$H$10005),"")</f>
        <v/>
      </c>
      <c r="T186" t="str">
        <f ca="1">IFERROR(AVERAGEIF($P$2:$P$14212,R186,'Peter Millar'!$H$7:$H$10005),"")</f>
        <v/>
      </c>
    </row>
    <row r="187" spans="16:20" ht="17.25" thickBot="1">
      <c r="P187" t="str">
        <f>IF('Peter Millar'!$L192&lt;&gt;0,CONCATENATE("Week ",WEEKNUM('Peter Millar'!$L192,21)," - ", TEXT('Peter Millar'!$L192, "yyyy")),"")</f>
        <v>Week 7 - 2021</v>
      </c>
      <c r="S187" s="1008" t="str">
        <f ca="1">IF(SUMIF($P$2:$P$14212, R187,'Peter Millar'!$H$7:$H$10005)&gt;0,SUMIF($P$2:$P$14212, R187,'Peter Millar'!$H$7:$H$10005),"")</f>
        <v/>
      </c>
      <c r="T187" t="str">
        <f ca="1">IFERROR(AVERAGEIF($P$2:$P$14212,R187,'Peter Millar'!$H$7:$H$10005),"")</f>
        <v/>
      </c>
    </row>
    <row r="188" spans="16:20" ht="17.25" thickBot="1">
      <c r="P188" t="str">
        <f>IF('Peter Millar'!$L193&lt;&gt;0,CONCATENATE("Week ",WEEKNUM('Peter Millar'!$L193,21)," - ", TEXT('Peter Millar'!$L193, "yyyy")),"")</f>
        <v>Week 7 - 2021</v>
      </c>
      <c r="S188" s="1008" t="str">
        <f ca="1">IF(SUMIF($P$2:$P$14212, R188,'Peter Millar'!$H$7:$H$10005)&gt;0,SUMIF($P$2:$P$14212, R188,'Peter Millar'!$H$7:$H$10005),"")</f>
        <v/>
      </c>
      <c r="T188" t="str">
        <f ca="1">IFERROR(AVERAGEIF($P$2:$P$14212,R188,'Peter Millar'!$H$7:$H$10005),"")</f>
        <v/>
      </c>
    </row>
    <row r="189" spans="16:20" ht="17.25" thickBot="1">
      <c r="P189" t="str">
        <f>IF('Peter Millar'!$L194&lt;&gt;0,CONCATENATE("Week ",WEEKNUM('Peter Millar'!$L194,21)," - ", TEXT('Peter Millar'!$L194, "yyyy")),"")</f>
        <v>Week 7 - 2021</v>
      </c>
      <c r="S189" s="1008" t="str">
        <f ca="1">IF(SUMIF($P$2:$P$14212, R189,'Peter Millar'!$H$7:$H$10005)&gt;0,SUMIF($P$2:$P$14212, R189,'Peter Millar'!$H$7:$H$10005),"")</f>
        <v/>
      </c>
      <c r="T189" t="str">
        <f ca="1">IFERROR(AVERAGEIF($P$2:$P$14212,R189,'Peter Millar'!$H$7:$H$10005),"")</f>
        <v/>
      </c>
    </row>
    <row r="190" spans="16:20" ht="17.25" thickBot="1">
      <c r="P190" t="str">
        <f>IF('Peter Millar'!$L195&lt;&gt;0,CONCATENATE("Week ",WEEKNUM('Peter Millar'!$L195,21)," - ", TEXT('Peter Millar'!$L195, "yyyy")),"")</f>
        <v>Week 7 - 2021</v>
      </c>
      <c r="S190" s="1008" t="str">
        <f ca="1">IF(SUMIF($P$2:$P$14212, R190,'Peter Millar'!$H$7:$H$10005)&gt;0,SUMIF($P$2:$P$14212, R190,'Peter Millar'!$H$7:$H$10005),"")</f>
        <v/>
      </c>
      <c r="T190" t="str">
        <f ca="1">IFERROR(AVERAGEIF($P$2:$P$14212,R190,'Peter Millar'!$H$7:$H$10005),"")</f>
        <v/>
      </c>
    </row>
    <row r="191" spans="16:20" ht="17.25" thickBot="1">
      <c r="P191" t="str">
        <f>IF('Peter Millar'!$L196&lt;&gt;0,CONCATENATE("Week ",WEEKNUM('Peter Millar'!$L196,21)," - ", TEXT('Peter Millar'!$L196, "yyyy")),"")</f>
        <v>Week 7 - 2021</v>
      </c>
      <c r="S191" s="1008" t="str">
        <f ca="1">IF(SUMIF($P$2:$P$14212, R191,'Peter Millar'!$H$7:$H$10005)&gt;0,SUMIF($P$2:$P$14212, R191,'Peter Millar'!$H$7:$H$10005),"")</f>
        <v/>
      </c>
      <c r="T191" t="str">
        <f ca="1">IFERROR(AVERAGEIF($P$2:$P$14212,R191,'Peter Millar'!$H$7:$H$10005),"")</f>
        <v/>
      </c>
    </row>
    <row r="192" spans="16:20" ht="17.25" thickBot="1">
      <c r="P192" t="str">
        <f>IF('Peter Millar'!$L197&lt;&gt;0,CONCATENATE("Week ",WEEKNUM('Peter Millar'!$L197,21)," - ", TEXT('Peter Millar'!$L197, "yyyy")),"")</f>
        <v>Week 7 - 2021</v>
      </c>
      <c r="S192" s="1008" t="str">
        <f ca="1">IF(SUMIF($P$2:$P$14212, R192,'Peter Millar'!$H$7:$H$10005)&gt;0,SUMIF($P$2:$P$14212, R192,'Peter Millar'!$H$7:$H$10005),"")</f>
        <v/>
      </c>
      <c r="T192" t="str">
        <f ca="1">IFERROR(AVERAGEIF($P$2:$P$14212,R192,'Peter Millar'!$H$7:$H$10005),"")</f>
        <v/>
      </c>
    </row>
    <row r="193" spans="16:20" ht="17.25" thickBot="1">
      <c r="P193" t="str">
        <f>IF('Peter Millar'!$L198&lt;&gt;0,CONCATENATE("Week ",WEEKNUM('Peter Millar'!$L198,21)," - ", TEXT('Peter Millar'!$L198, "yyyy")),"")</f>
        <v>Week 7 - 2021</v>
      </c>
      <c r="S193" s="1008" t="str">
        <f ca="1">IF(SUMIF($P$2:$P$14212, R193,'Peter Millar'!$H$7:$H$10005)&gt;0,SUMIF($P$2:$P$14212, R193,'Peter Millar'!$H$7:$H$10005),"")</f>
        <v/>
      </c>
      <c r="T193" t="str">
        <f ca="1">IFERROR(AVERAGEIF($P$2:$P$14212,R193,'Peter Millar'!$H$7:$H$10005),"")</f>
        <v/>
      </c>
    </row>
    <row r="194" spans="16:20" ht="17.25" thickBot="1">
      <c r="P194" t="str">
        <f>IF('Peter Millar'!$L199&lt;&gt;0,CONCATENATE("Week ",WEEKNUM('Peter Millar'!$L199,21)," - ", TEXT('Peter Millar'!$L199, "yyyy")),"")</f>
        <v>Week 7 - 2021</v>
      </c>
      <c r="S194" s="1008" t="str">
        <f ca="1">IF(SUMIF($P$2:$P$14212, R194,'Peter Millar'!$H$7:$H$10005)&gt;0,SUMIF($P$2:$P$14212, R194,'Peter Millar'!$H$7:$H$10005),"")</f>
        <v/>
      </c>
      <c r="T194" t="str">
        <f ca="1">IFERROR(AVERAGEIF($P$2:$P$14212,R194,'Peter Millar'!$H$7:$H$10005),"")</f>
        <v/>
      </c>
    </row>
    <row r="195" spans="16:20" ht="17.25" thickBot="1">
      <c r="P195" t="str">
        <f>IF('Peter Millar'!$L200&lt;&gt;0,CONCATENATE("Week ",WEEKNUM('Peter Millar'!$L200,21)," - ", TEXT('Peter Millar'!$L200, "yyyy")),"")</f>
        <v>Week 7 - 2021</v>
      </c>
      <c r="S195" s="1008" t="str">
        <f ca="1">IF(SUMIF($P$2:$P$14212, R195,'Peter Millar'!$H$7:$H$10005)&gt;0,SUMIF($P$2:$P$14212, R195,'Peter Millar'!$H$7:$H$10005),"")</f>
        <v/>
      </c>
      <c r="T195" t="str">
        <f ca="1">IFERROR(AVERAGEIF($P$2:$P$14212,R195,'Peter Millar'!$H$7:$H$10005),"")</f>
        <v/>
      </c>
    </row>
    <row r="196" spans="16:20" ht="17.25" thickBot="1">
      <c r="P196" t="str">
        <f>IF('Peter Millar'!$L201&lt;&gt;0,CONCATENATE("Week ",WEEKNUM('Peter Millar'!$L201,21)," - ", TEXT('Peter Millar'!$L201, "yyyy")),"")</f>
        <v>Week 7 - 2021</v>
      </c>
      <c r="S196" s="1008" t="str">
        <f ca="1">IF(SUMIF($P$2:$P$14212, R196,'Peter Millar'!$H$7:$H$10005)&gt;0,SUMIF($P$2:$P$14212, R196,'Peter Millar'!$H$7:$H$10005),"")</f>
        <v/>
      </c>
      <c r="T196" t="str">
        <f ca="1">IFERROR(AVERAGEIF($P$2:$P$14212,R196,'Peter Millar'!$H$7:$H$10005),"")</f>
        <v/>
      </c>
    </row>
    <row r="197" spans="16:20" ht="17.25" thickBot="1">
      <c r="P197" t="str">
        <f>IF('Peter Millar'!$L202&lt;&gt;0,CONCATENATE("Week ",WEEKNUM('Peter Millar'!$L202,21)," - ", TEXT('Peter Millar'!$L202, "yyyy")),"")</f>
        <v>Week 7 - 2021</v>
      </c>
      <c r="S197" s="1008" t="str">
        <f ca="1">IF(SUMIF($P$2:$P$14212, R197,'Peter Millar'!$H$7:$H$10005)&gt;0,SUMIF($P$2:$P$14212, R197,'Peter Millar'!$H$7:$H$10005),"")</f>
        <v/>
      </c>
      <c r="T197" t="str">
        <f ca="1">IFERROR(AVERAGEIF($P$2:$P$14212,R197,'Peter Millar'!$H$7:$H$10005),"")</f>
        <v/>
      </c>
    </row>
    <row r="198" spans="16:20" ht="17.25" thickBot="1">
      <c r="P198" t="str">
        <f>IF('Peter Millar'!$L203&lt;&gt;0,CONCATENATE("Week ",WEEKNUM('Peter Millar'!$L203,21)," - ", TEXT('Peter Millar'!$L203, "yyyy")),"")</f>
        <v>Week 7 - 2021</v>
      </c>
      <c r="S198" s="1008" t="str">
        <f ca="1">IF(SUMIF($P$2:$P$14212, R198,'Peter Millar'!$H$7:$H$10005)&gt;0,SUMIF($P$2:$P$14212, R198,'Peter Millar'!$H$7:$H$10005),"")</f>
        <v/>
      </c>
      <c r="T198" t="str">
        <f ca="1">IFERROR(AVERAGEIF($P$2:$P$14212,R198,'Peter Millar'!$H$7:$H$10005),"")</f>
        <v/>
      </c>
    </row>
    <row r="199" spans="16:20">
      <c r="P199" t="str">
        <f>IF('Peter Millar'!$L204&lt;&gt;0,CONCATENATE("Week ",WEEKNUM('Peter Millar'!$L204,21)," - ", TEXT('Peter Millar'!$L204, "yyyy")),"")</f>
        <v>Week 7 - 2021</v>
      </c>
      <c r="T199" t="str">
        <f ca="1">IFERROR(AVERAGEIF($P$2:$P$14212,R199,'Peter Millar'!$H$7:$H$10005),"")</f>
        <v/>
      </c>
    </row>
    <row r="200" spans="16:20">
      <c r="P200" t="str">
        <f>IF('Peter Millar'!$L205&lt;&gt;0,CONCATENATE("Week ",WEEKNUM('Peter Millar'!$L205,21)," - ", TEXT('Peter Millar'!$L205, "yyyy")),"")</f>
        <v>Week 7 - 2021</v>
      </c>
      <c r="T200" t="str">
        <f ca="1">IFERROR(AVERAGEIF($P$2:$P$14212,R200,'Peter Millar'!$H$7:$H$10005),"")</f>
        <v/>
      </c>
    </row>
    <row r="201" spans="16:20">
      <c r="P201" t="str">
        <f>IF('Peter Millar'!$L206&lt;&gt;0,CONCATENATE("Week ",WEEKNUM('Peter Millar'!$L206,21)," - ", TEXT('Peter Millar'!$L206, "yyyy")),"")</f>
        <v>Week 7 - 2021</v>
      </c>
      <c r="T201" t="str">
        <f ca="1">IFERROR(AVERAGEIF($P$2:$P$14212,R201,'Peter Millar'!$H$7:$H$10005),"")</f>
        <v/>
      </c>
    </row>
    <row r="202" spans="16:20">
      <c r="P202" t="str">
        <f>IF('Peter Millar'!$L207&lt;&gt;0,CONCATENATE("Week ",WEEKNUM('Peter Millar'!$L207,21)," - ", TEXT('Peter Millar'!$L207, "yyyy")),"")</f>
        <v>Week 7 - 2021</v>
      </c>
      <c r="T202" t="str">
        <f ca="1">IFERROR(AVERAGEIF($P$2:$P$14212,R202,'Peter Millar'!$H$7:$H$10005),"")</f>
        <v/>
      </c>
    </row>
    <row r="203" spans="16:20">
      <c r="P203" t="str">
        <f>IF('Peter Millar'!$L208&lt;&gt;0,CONCATENATE("Week ",WEEKNUM('Peter Millar'!$L208,21)," - ", TEXT('Peter Millar'!$L208, "yyyy")),"")</f>
        <v>Week 7 - 2021</v>
      </c>
      <c r="T203" t="str">
        <f ca="1">IFERROR(AVERAGEIF($P$2:$P$14212,R203,'Peter Millar'!$H$7:$H$10005),"")</f>
        <v/>
      </c>
    </row>
    <row r="204" spans="16:20">
      <c r="P204" t="str">
        <f>IF('Peter Millar'!$L209&lt;&gt;0,CONCATENATE("Week ",WEEKNUM('Peter Millar'!$L209,21)," - ", TEXT('Peter Millar'!$L209, "yyyy")),"")</f>
        <v>Week 7 - 2021</v>
      </c>
      <c r="T204" t="str">
        <f ca="1">IFERROR(AVERAGEIF($P$2:$P$14212,R204,'Peter Millar'!$H$7:$H$10005),"")</f>
        <v/>
      </c>
    </row>
    <row r="205" spans="16:20">
      <c r="P205" t="str">
        <f>IF('Peter Millar'!$L210&lt;&gt;0,CONCATENATE("Week ",WEEKNUM('Peter Millar'!$L210,21)," - ", TEXT('Peter Millar'!$L210, "yyyy")),"")</f>
        <v>Week 7 - 2021</v>
      </c>
      <c r="T205" t="str">
        <f ca="1">IFERROR(AVERAGEIF($P$2:$P$14212,R205,'Peter Millar'!$H$7:$H$10005),"")</f>
        <v/>
      </c>
    </row>
    <row r="206" spans="16:20">
      <c r="P206" t="str">
        <f>IF('Peter Millar'!$L211&lt;&gt;0,CONCATENATE("Week ",WEEKNUM('Peter Millar'!$L211,21)," - ", TEXT('Peter Millar'!$L211, "yyyy")),"")</f>
        <v>Week 7 - 2021</v>
      </c>
      <c r="T206" t="str">
        <f ca="1">IFERROR(AVERAGEIF($P$2:$P$14212,R206,'Peter Millar'!$H$7:$H$10005),"")</f>
        <v/>
      </c>
    </row>
    <row r="207" spans="16:20">
      <c r="P207" t="str">
        <f>IF('Peter Millar'!$L212&lt;&gt;0,CONCATENATE("Week ",WEEKNUM('Peter Millar'!$L212,21)," - ", TEXT('Peter Millar'!$L212, "yyyy")),"")</f>
        <v>Week 7 - 2021</v>
      </c>
      <c r="T207" t="str">
        <f ca="1">IFERROR(AVERAGEIF($P$2:$P$14212,R207,'Peter Millar'!$H$7:$H$10005),"")</f>
        <v/>
      </c>
    </row>
    <row r="208" spans="16:20">
      <c r="P208" t="str">
        <f>IF('Peter Millar'!$L213&lt;&gt;0,CONCATENATE("Week ",WEEKNUM('Peter Millar'!$L213,21)," - ", TEXT('Peter Millar'!$L213, "yyyy")),"")</f>
        <v>Week 7 - 2021</v>
      </c>
      <c r="T208" t="str">
        <f ca="1">IFERROR(AVERAGEIF($P$2:$P$14212,R208,'Peter Millar'!$H$7:$H$10005),"")</f>
        <v/>
      </c>
    </row>
    <row r="209" spans="16:20">
      <c r="P209" t="str">
        <f>IF('Peter Millar'!$L214&lt;&gt;0,CONCATENATE("Week ",WEEKNUM('Peter Millar'!$L214,21)," - ", TEXT('Peter Millar'!$L214, "yyyy")),"")</f>
        <v>Week 7 - 2021</v>
      </c>
      <c r="T209" t="str">
        <f ca="1">IFERROR(AVERAGEIF($P$2:$P$14212,R209,'Peter Millar'!$H$7:$H$10005),"")</f>
        <v/>
      </c>
    </row>
    <row r="210" spans="16:20">
      <c r="P210" t="str">
        <f>IF('Peter Millar'!$L215&lt;&gt;0,CONCATENATE("Week ",WEEKNUM('Peter Millar'!$L215,21)," - ", TEXT('Peter Millar'!$L215, "yyyy")),"")</f>
        <v>Week 7 - 2021</v>
      </c>
      <c r="T210" t="str">
        <f ca="1">IFERROR(AVERAGEIF($P$2:$P$14212,R210,'Peter Millar'!$H$7:$H$10005),"")</f>
        <v/>
      </c>
    </row>
    <row r="211" spans="16:20">
      <c r="P211" t="str">
        <f>IF('Peter Millar'!$L216&lt;&gt;0,CONCATENATE("Week ",WEEKNUM('Peter Millar'!$L216,21)," - ", TEXT('Peter Millar'!$L216, "yyyy")),"")</f>
        <v>Week 7 - 2021</v>
      </c>
      <c r="T211" t="str">
        <f ca="1">IFERROR(AVERAGEIF($P$2:$P$14212,R211,'Peter Millar'!$H$7:$H$10005),"")</f>
        <v/>
      </c>
    </row>
    <row r="212" spans="16:20">
      <c r="P212" t="str">
        <f>IF('Peter Millar'!$L217&lt;&gt;0,CONCATENATE("Week ",WEEKNUM('Peter Millar'!$L217,21)," - ", TEXT('Peter Millar'!$L217, "yyyy")),"")</f>
        <v>Week 7 - 2021</v>
      </c>
      <c r="T212" t="str">
        <f ca="1">IFERROR(AVERAGEIF($P$2:$P$14212,R212,'Peter Millar'!$H$7:$H$10005),"")</f>
        <v/>
      </c>
    </row>
    <row r="213" spans="16:20">
      <c r="P213" t="str">
        <f>IF('Peter Millar'!$L218&lt;&gt;0,CONCATENATE("Week ",WEEKNUM('Peter Millar'!$L218,21)," - ", TEXT('Peter Millar'!$L218, "yyyy")),"")</f>
        <v>Week 7 - 2021</v>
      </c>
    </row>
    <row r="214" spans="16:20">
      <c r="P214" t="str">
        <f>IF('Peter Millar'!$L219&lt;&gt;0,CONCATENATE("Week ",WEEKNUM('Peter Millar'!$L219,21)," - ", TEXT('Peter Millar'!$L219, "yyyy")),"")</f>
        <v>Week 7 - 2021</v>
      </c>
    </row>
    <row r="215" spans="16:20">
      <c r="P215" t="str">
        <f>IF('Peter Millar'!$L220&lt;&gt;0,CONCATENATE("Week ",WEEKNUM('Peter Millar'!$L220,21)," - ", TEXT('Peter Millar'!$L220, "yyyy")),"")</f>
        <v>Week 7 - 2021</v>
      </c>
    </row>
    <row r="216" spans="16:20">
      <c r="P216" t="str">
        <f>IF('Peter Millar'!$L221&lt;&gt;0,CONCATENATE("Week ",WEEKNUM('Peter Millar'!$L221,21)," - ", TEXT('Peter Millar'!$L221, "yyyy")),"")</f>
        <v>Week 7 - 2021</v>
      </c>
    </row>
    <row r="217" spans="16:20">
      <c r="P217" t="str">
        <f>IF('Peter Millar'!$L222&lt;&gt;0,CONCATENATE("Week ",WEEKNUM('Peter Millar'!$L222,21)," - ", TEXT('Peter Millar'!$L222, "yyyy")),"")</f>
        <v>Week 7 - 2021</v>
      </c>
    </row>
    <row r="218" spans="16:20">
      <c r="P218" t="str">
        <f>IF('Peter Millar'!$L223&lt;&gt;0,CONCATENATE("Week ",WEEKNUM('Peter Millar'!$L223,21)," - ", TEXT('Peter Millar'!$L223, "yyyy")),"")</f>
        <v>Week 7 - 2021</v>
      </c>
    </row>
    <row r="219" spans="16:20">
      <c r="P219" t="str">
        <f>IF('Peter Millar'!$L224&lt;&gt;0,CONCATENATE("Week ",WEEKNUM('Peter Millar'!$L224,21)," - ", TEXT('Peter Millar'!$L224, "yyyy")),"")</f>
        <v>Week 7 - 2021</v>
      </c>
    </row>
    <row r="220" spans="16:20">
      <c r="P220" t="str">
        <f>IF('Peter Millar'!$L225&lt;&gt;0,CONCATENATE("Week ",WEEKNUM('Peter Millar'!$L225,21)," - ", TEXT('Peter Millar'!$L225, "yyyy")),"")</f>
        <v>Week 7 - 2021</v>
      </c>
    </row>
    <row r="221" spans="16:20">
      <c r="P221" t="str">
        <f>IF('Peter Millar'!$L226&lt;&gt;0,CONCATENATE("Week ",WEEKNUM('Peter Millar'!$L226,21)," - ", TEXT('Peter Millar'!$L226, "yyyy")),"")</f>
        <v>Week 7 - 2021</v>
      </c>
    </row>
    <row r="222" spans="16:20">
      <c r="P222" t="str">
        <f>IF('Peter Millar'!$L227&lt;&gt;0,CONCATENATE("Week ",WEEKNUM('Peter Millar'!$L227,21)," - ", TEXT('Peter Millar'!$L227, "yyyy")),"")</f>
        <v>Week 7 - 2021</v>
      </c>
    </row>
    <row r="223" spans="16:20">
      <c r="P223" t="str">
        <f>IF('Peter Millar'!$L228&lt;&gt;0,CONCATENATE("Week ",WEEKNUM('Peter Millar'!$L228,21)," - ", TEXT('Peter Millar'!$L228, "yyyy")),"")</f>
        <v>Week 7 - 2021</v>
      </c>
    </row>
    <row r="224" spans="16:20">
      <c r="P224" t="str">
        <f>IF('Peter Millar'!$L229&lt;&gt;0,CONCATENATE("Week ",WEEKNUM('Peter Millar'!$L229,21)," - ", TEXT('Peter Millar'!$L229, "yyyy")),"")</f>
        <v>Week 7 - 2021</v>
      </c>
    </row>
    <row r="225" spans="16:16">
      <c r="P225" t="str">
        <f>IF('Peter Millar'!$L230&lt;&gt;0,CONCATENATE("Week ",WEEKNUM('Peter Millar'!$L230,21)," - ", TEXT('Peter Millar'!$L230, "yyyy")),"")</f>
        <v>Week 7 - 2021</v>
      </c>
    </row>
    <row r="226" spans="16:16">
      <c r="P226" t="str">
        <f>IF('Peter Millar'!$L231&lt;&gt;0,CONCATENATE("Week ",WEEKNUM('Peter Millar'!$L231,21)," - ", TEXT('Peter Millar'!$L231, "yyyy")),"")</f>
        <v>Week 7 - 2021</v>
      </c>
    </row>
    <row r="227" spans="16:16">
      <c r="P227" t="str">
        <f>IF('Peter Millar'!$L232&lt;&gt;0,CONCATENATE("Week ",WEEKNUM('Peter Millar'!$L232,21)," - ", TEXT('Peter Millar'!$L232, "yyyy")),"")</f>
        <v>Week 7 - 2021</v>
      </c>
    </row>
    <row r="228" spans="16:16">
      <c r="P228" t="str">
        <f>IF('Peter Millar'!$L233&lt;&gt;0,CONCATENATE("Week ",WEEKNUM('Peter Millar'!$L233,21)," - ", TEXT('Peter Millar'!$L233, "yyyy")),"")</f>
        <v>Week 7 - 2021</v>
      </c>
    </row>
    <row r="229" spans="16:16">
      <c r="P229" t="str">
        <f>IF('Peter Millar'!$L234&lt;&gt;0,CONCATENATE("Week ",WEEKNUM('Peter Millar'!$L234,21)," - ", TEXT('Peter Millar'!$L234, "yyyy")),"")</f>
        <v>Week 7 - 2021</v>
      </c>
    </row>
    <row r="230" spans="16:16">
      <c r="P230" t="str">
        <f>IF('Peter Millar'!$L235&lt;&gt;0,CONCATENATE("Week ",WEEKNUM('Peter Millar'!$L235,21)," - ", TEXT('Peter Millar'!$L235, "yyyy")),"")</f>
        <v>Week 7 - 2021</v>
      </c>
    </row>
    <row r="231" spans="16:16">
      <c r="P231" t="str">
        <f>IF('Peter Millar'!$L236&lt;&gt;0,CONCATENATE("Week ",WEEKNUM('Peter Millar'!$L236,21)," - ", TEXT('Peter Millar'!$L236, "yyyy")),"")</f>
        <v>Week 7 - 2021</v>
      </c>
    </row>
    <row r="232" spans="16:16">
      <c r="P232" t="str">
        <f>IF('Peter Millar'!$L237&lt;&gt;0,CONCATENATE("Week ",WEEKNUM('Peter Millar'!$L237,21)," - ", TEXT('Peter Millar'!$L237, "yyyy")),"")</f>
        <v>Week 7 - 2021</v>
      </c>
    </row>
    <row r="233" spans="16:16">
      <c r="P233" t="str">
        <f>IF('Peter Millar'!$L238&lt;&gt;0,CONCATENATE("Week ",WEEKNUM('Peter Millar'!$L238,21)," - ", TEXT('Peter Millar'!$L238, "yyyy")),"")</f>
        <v>Week 7 - 2021</v>
      </c>
    </row>
    <row r="234" spans="16:16">
      <c r="P234" t="str">
        <f>IF('Peter Millar'!$L239&lt;&gt;0,CONCATENATE("Week ",WEEKNUM('Peter Millar'!$L239,21)," - ", TEXT('Peter Millar'!$L239, "yyyy")),"")</f>
        <v>Week 8 - 2021</v>
      </c>
    </row>
    <row r="235" spans="16:16">
      <c r="P235" t="str">
        <f>IF('Peter Millar'!$L240&lt;&gt;0,CONCATENATE("Week ",WEEKNUM('Peter Millar'!$L240,21)," - ", TEXT('Peter Millar'!$L240, "yyyy")),"")</f>
        <v>Week 8 - 2021</v>
      </c>
    </row>
    <row r="236" spans="16:16">
      <c r="P236" t="str">
        <f>IF('Peter Millar'!$L241&lt;&gt;0,CONCATENATE("Week ",WEEKNUM('Peter Millar'!$L241,21)," - ", TEXT('Peter Millar'!$L241, "yyyy")),"")</f>
        <v>Week 8 - 2021</v>
      </c>
    </row>
    <row r="237" spans="16:16">
      <c r="P237" t="str">
        <f>IF('Peter Millar'!$L242&lt;&gt;0,CONCATENATE("Week ",WEEKNUM('Peter Millar'!$L242,21)," - ", TEXT('Peter Millar'!$L242, "yyyy")),"")</f>
        <v>Week 8 - 2021</v>
      </c>
    </row>
    <row r="238" spans="16:16">
      <c r="P238" t="str">
        <f>IF('Peter Millar'!$L243&lt;&gt;0,CONCATENATE("Week ",WEEKNUM('Peter Millar'!$L243,21)," - ", TEXT('Peter Millar'!$L243, "yyyy")),"")</f>
        <v>Week 8 - 2021</v>
      </c>
    </row>
    <row r="239" spans="16:16">
      <c r="P239" t="str">
        <f>IF('Peter Millar'!$L244&lt;&gt;0,CONCATENATE("Week ",WEEKNUM('Peter Millar'!$L244,21)," - ", TEXT('Peter Millar'!$L244, "yyyy")),"")</f>
        <v>Week 8 - 2021</v>
      </c>
    </row>
    <row r="240" spans="16:16">
      <c r="P240" t="str">
        <f>IF('Peter Millar'!$L245&lt;&gt;0,CONCATENATE("Week ",WEEKNUM('Peter Millar'!$L245,21)," - ", TEXT('Peter Millar'!$L245, "yyyy")),"")</f>
        <v>Week 8 - 2021</v>
      </c>
    </row>
    <row r="241" spans="16:16">
      <c r="P241" t="str">
        <f>IF('Peter Millar'!$L246&lt;&gt;0,CONCATENATE("Week ",WEEKNUM('Peter Millar'!$L246,21)," - ", TEXT('Peter Millar'!$L246, "yyyy")),"")</f>
        <v>Week 8 - 2021</v>
      </c>
    </row>
    <row r="242" spans="16:16">
      <c r="P242" t="str">
        <f>IF('Peter Millar'!$L247&lt;&gt;0,CONCATENATE("Week ",WEEKNUM('Peter Millar'!$L247,21)," - ", TEXT('Peter Millar'!$L247, "yyyy")),"")</f>
        <v>Week 8 - 2021</v>
      </c>
    </row>
    <row r="243" spans="16:16">
      <c r="P243" t="str">
        <f>IF('Peter Millar'!$L248&lt;&gt;0,CONCATENATE("Week ",WEEKNUM('Peter Millar'!$L248,21)," - ", TEXT('Peter Millar'!$L248, "yyyy")),"")</f>
        <v>Week 8 - 2021</v>
      </c>
    </row>
    <row r="244" spans="16:16">
      <c r="P244" t="str">
        <f>IF('Peter Millar'!$L249&lt;&gt;0,CONCATENATE("Week ",WEEKNUM('Peter Millar'!$L249,21)," - ", TEXT('Peter Millar'!$L249, "yyyy")),"")</f>
        <v>Week 8 - 2021</v>
      </c>
    </row>
    <row r="245" spans="16:16">
      <c r="P245" t="str">
        <f>IF('Peter Millar'!$L250&lt;&gt;0,CONCATENATE("Week ",WEEKNUM('Peter Millar'!$L250,21)," - ", TEXT('Peter Millar'!$L250, "yyyy")),"")</f>
        <v>Week 8 - 2021</v>
      </c>
    </row>
    <row r="246" spans="16:16">
      <c r="P246" t="str">
        <f>IF('Peter Millar'!$L251&lt;&gt;0,CONCATENATE("Week ",WEEKNUM('Peter Millar'!$L251,21)," - ", TEXT('Peter Millar'!$L251, "yyyy")),"")</f>
        <v>Week 8 - 2021</v>
      </c>
    </row>
    <row r="247" spans="16:16">
      <c r="P247" t="str">
        <f>IF('Peter Millar'!$L252&lt;&gt;0,CONCATENATE("Week ",WEEKNUM('Peter Millar'!$L252,21)," - ", TEXT('Peter Millar'!$L252, "yyyy")),"")</f>
        <v>Week 8 - 2021</v>
      </c>
    </row>
    <row r="248" spans="16:16">
      <c r="P248" t="str">
        <f>IF('Peter Millar'!$L253&lt;&gt;0,CONCATENATE("Week ",WEEKNUM('Peter Millar'!$L253,21)," - ", TEXT('Peter Millar'!$L253, "yyyy")),"")</f>
        <v>Week 8 - 2021</v>
      </c>
    </row>
    <row r="249" spans="16:16">
      <c r="P249" t="str">
        <f>IF('Peter Millar'!$L254&lt;&gt;0,CONCATENATE("Week ",WEEKNUM('Peter Millar'!$L254,21)," - ", TEXT('Peter Millar'!$L254, "yyyy")),"")</f>
        <v>Week 8 - 2021</v>
      </c>
    </row>
    <row r="250" spans="16:16">
      <c r="P250" t="str">
        <f>IF('Peter Millar'!$L255&lt;&gt;0,CONCATENATE("Week ",WEEKNUM('Peter Millar'!$L255,21)," - ", TEXT('Peter Millar'!$L255, "yyyy")),"")</f>
        <v>Week 8 - 2021</v>
      </c>
    </row>
    <row r="251" spans="16:16">
      <c r="P251" t="str">
        <f>IF('Peter Millar'!$L256&lt;&gt;0,CONCATENATE("Week ",WEEKNUM('Peter Millar'!$L256,21)," - ", TEXT('Peter Millar'!$L256, "yyyy")),"")</f>
        <v>Week 8 - 2021</v>
      </c>
    </row>
    <row r="252" spans="16:16">
      <c r="P252" t="str">
        <f>IF('Peter Millar'!$L257&lt;&gt;0,CONCATENATE("Week ",WEEKNUM('Peter Millar'!$L257,21)," - ", TEXT('Peter Millar'!$L257, "yyyy")),"")</f>
        <v>Week 8 - 2021</v>
      </c>
    </row>
    <row r="253" spans="16:16">
      <c r="P253" t="str">
        <f>IF('Peter Millar'!$L258&lt;&gt;0,CONCATENATE("Week ",WEEKNUM('Peter Millar'!$L258,21)," - ", TEXT('Peter Millar'!$L258, "yyyy")),"")</f>
        <v>Week 8 - 2021</v>
      </c>
    </row>
    <row r="254" spans="16:16">
      <c r="P254" t="str">
        <f>IF('Peter Millar'!$L259&lt;&gt;0,CONCATENATE("Week ",WEEKNUM('Peter Millar'!$L259,21)," - ", TEXT('Peter Millar'!$L259, "yyyy")),"")</f>
        <v>Week 8 - 2021</v>
      </c>
    </row>
    <row r="255" spans="16:16">
      <c r="P255" t="str">
        <f>IF('Peter Millar'!$L260&lt;&gt;0,CONCATENATE("Week ",WEEKNUM('Peter Millar'!$L260,21)," - ", TEXT('Peter Millar'!$L260, "yyyy")),"")</f>
        <v>Week 8 - 2021</v>
      </c>
    </row>
    <row r="256" spans="16:16">
      <c r="P256" t="str">
        <f>IF('Peter Millar'!$L261&lt;&gt;0,CONCATENATE("Week ",WEEKNUM('Peter Millar'!$L261,21)," - ", TEXT('Peter Millar'!$L261, "yyyy")),"")</f>
        <v>Week 8 - 2021</v>
      </c>
    </row>
    <row r="257" spans="16:16">
      <c r="P257" t="str">
        <f>IF('Peter Millar'!$L262&lt;&gt;0,CONCATENATE("Week ",WEEKNUM('Peter Millar'!$L262,21)," - ", TEXT('Peter Millar'!$L262, "yyyy")),"")</f>
        <v>Week 8 - 2021</v>
      </c>
    </row>
    <row r="258" spans="16:16">
      <c r="P258" t="str">
        <f>IF('Peter Millar'!$L263&lt;&gt;0,CONCATENATE("Week ",WEEKNUM('Peter Millar'!$L263,21)," - ", TEXT('Peter Millar'!$L263, "yyyy")),"")</f>
        <v>Week 8 - 2021</v>
      </c>
    </row>
    <row r="259" spans="16:16">
      <c r="P259" t="str">
        <f>IF('Peter Millar'!$L264&lt;&gt;0,CONCATENATE("Week ",WEEKNUM('Peter Millar'!$L264,21)," - ", TEXT('Peter Millar'!$L264, "yyyy")),"")</f>
        <v>Week 8 - 2021</v>
      </c>
    </row>
    <row r="260" spans="16:16">
      <c r="P260" t="str">
        <f>IF('Peter Millar'!$L265&lt;&gt;0,CONCATENATE("Week ",WEEKNUM('Peter Millar'!$L265,21)," - ", TEXT('Peter Millar'!$L265, "yyyy")),"")</f>
        <v>Week 8 - 2021</v>
      </c>
    </row>
    <row r="261" spans="16:16">
      <c r="P261" t="str">
        <f>IF('Peter Millar'!$L266&lt;&gt;0,CONCATENATE("Week ",WEEKNUM('Peter Millar'!$L266,21)," - ", TEXT('Peter Millar'!$L266, "yyyy")),"")</f>
        <v>Week 8 - 2021</v>
      </c>
    </row>
    <row r="262" spans="16:16">
      <c r="P262" t="str">
        <f>IF('Peter Millar'!$L267&lt;&gt;0,CONCATENATE("Week ",WEEKNUM('Peter Millar'!$L267,21)," - ", TEXT('Peter Millar'!$L267, "yyyy")),"")</f>
        <v>Week 8 - 2021</v>
      </c>
    </row>
    <row r="263" spans="16:16">
      <c r="P263" t="str">
        <f>IF('Peter Millar'!$L268&lt;&gt;0,CONCATENATE("Week ",WEEKNUM('Peter Millar'!$L268,21)," - ", TEXT('Peter Millar'!$L268, "yyyy")),"")</f>
        <v>Week 8 - 2021</v>
      </c>
    </row>
    <row r="264" spans="16:16">
      <c r="P264" t="str">
        <f>IF('Peter Millar'!$L269&lt;&gt;0,CONCATENATE("Week ",WEEKNUM('Peter Millar'!$L269,21)," - ", TEXT('Peter Millar'!$L269, "yyyy")),"")</f>
        <v>Week 8 - 2021</v>
      </c>
    </row>
    <row r="265" spans="16:16">
      <c r="P265" t="str">
        <f>IF('Peter Millar'!$L270&lt;&gt;0,CONCATENATE("Week ",WEEKNUM('Peter Millar'!$L270,21)," - ", TEXT('Peter Millar'!$L270, "yyyy")),"")</f>
        <v>Week 8 - 2021</v>
      </c>
    </row>
    <row r="266" spans="16:16">
      <c r="P266" t="str">
        <f>IF('Peter Millar'!$L271&lt;&gt;0,CONCATENATE("Week ",WEEKNUM('Peter Millar'!$L271,21)," - ", TEXT('Peter Millar'!$L271, "yyyy")),"")</f>
        <v>Week 8 - 2021</v>
      </c>
    </row>
    <row r="267" spans="16:16">
      <c r="P267" t="str">
        <f>IF('Peter Millar'!$L272&lt;&gt;0,CONCATENATE("Week ",WEEKNUM('Peter Millar'!$L272,21)," - ", TEXT('Peter Millar'!$L272, "yyyy")),"")</f>
        <v>Week 8 - 2021</v>
      </c>
    </row>
    <row r="268" spans="16:16">
      <c r="P268" t="str">
        <f>IF('Peter Millar'!$L273&lt;&gt;0,CONCATENATE("Week ",WEEKNUM('Peter Millar'!$L273,21)," - ", TEXT('Peter Millar'!$L273, "yyyy")),"")</f>
        <v>Week 8 - 2021</v>
      </c>
    </row>
    <row r="269" spans="16:16">
      <c r="P269" t="str">
        <f>IF('Peter Millar'!$L274&lt;&gt;0,CONCATENATE("Week ",WEEKNUM('Peter Millar'!$L274,21)," - ", TEXT('Peter Millar'!$L274, "yyyy")),"")</f>
        <v>Week 8 - 2021</v>
      </c>
    </row>
    <row r="270" spans="16:16">
      <c r="P270" t="str">
        <f>IF('Peter Millar'!$L275&lt;&gt;0,CONCATENATE("Week ",WEEKNUM('Peter Millar'!$L275,21)," - ", TEXT('Peter Millar'!$L275, "yyyy")),"")</f>
        <v>Week 8 - 2021</v>
      </c>
    </row>
    <row r="271" spans="16:16">
      <c r="P271" t="str">
        <f>IF('Peter Millar'!$L276&lt;&gt;0,CONCATENATE("Week ",WEEKNUM('Peter Millar'!$L276,21)," - ", TEXT('Peter Millar'!$L276, "yyyy")),"")</f>
        <v>Week 8 - 2021</v>
      </c>
    </row>
    <row r="272" spans="16:16">
      <c r="P272" t="str">
        <f>IF('Peter Millar'!$L277&lt;&gt;0,CONCATENATE("Week ",WEEKNUM('Peter Millar'!$L277,21)," - ", TEXT('Peter Millar'!$L277, "yyyy")),"")</f>
        <v>Week 8 - 2021</v>
      </c>
    </row>
    <row r="273" spans="16:16">
      <c r="P273" t="str">
        <f>IF('Peter Millar'!$L278&lt;&gt;0,CONCATENATE("Week ",WEEKNUM('Peter Millar'!$L278,21)," - ", TEXT('Peter Millar'!$L278, "yyyy")),"")</f>
        <v>Week 8 - 2021</v>
      </c>
    </row>
    <row r="274" spans="16:16">
      <c r="P274" t="str">
        <f>IF('Peter Millar'!$L279&lt;&gt;0,CONCATENATE("Week ",WEEKNUM('Peter Millar'!$L279,21)," - ", TEXT('Peter Millar'!$L279, "yyyy")),"")</f>
        <v>Week 8 - 2021</v>
      </c>
    </row>
    <row r="275" spans="16:16">
      <c r="P275" t="str">
        <f>IF('Peter Millar'!$L280&lt;&gt;0,CONCATENATE("Week ",WEEKNUM('Peter Millar'!$L280,21)," - ", TEXT('Peter Millar'!$L280, "yyyy")),"")</f>
        <v>Week 8 - 2021</v>
      </c>
    </row>
    <row r="276" spans="16:16">
      <c r="P276" t="str">
        <f>IF('Peter Millar'!$L281&lt;&gt;0,CONCATENATE("Week ",WEEKNUM('Peter Millar'!$L281,21)," - ", TEXT('Peter Millar'!$L281, "yyyy")),"")</f>
        <v>Week 8 - 2021</v>
      </c>
    </row>
    <row r="277" spans="16:16">
      <c r="P277" t="str">
        <f>IF('Peter Millar'!$L282&lt;&gt;0,CONCATENATE("Week ",WEEKNUM('Peter Millar'!$L282,21)," - ", TEXT('Peter Millar'!$L282, "yyyy")),"")</f>
        <v>Week 8 - 2021</v>
      </c>
    </row>
    <row r="278" spans="16:16">
      <c r="P278" t="str">
        <f>IF('Peter Millar'!$L283&lt;&gt;0,CONCATENATE("Week ",WEEKNUM('Peter Millar'!$L283,21)," - ", TEXT('Peter Millar'!$L283, "yyyy")),"")</f>
        <v>Week 8 - 2021</v>
      </c>
    </row>
    <row r="279" spans="16:16">
      <c r="P279" t="str">
        <f>IF('Peter Millar'!$L284&lt;&gt;0,CONCATENATE("Week ",WEEKNUM('Peter Millar'!$L284,21)," - ", TEXT('Peter Millar'!$L284, "yyyy")),"")</f>
        <v>Week 8 - 2021</v>
      </c>
    </row>
    <row r="280" spans="16:16">
      <c r="P280" t="str">
        <f>IF('Peter Millar'!$L285&lt;&gt;0,CONCATENATE("Week ",WEEKNUM('Peter Millar'!$L285,21)," - ", TEXT('Peter Millar'!$L285, "yyyy")),"")</f>
        <v>Week 8 - 2021</v>
      </c>
    </row>
    <row r="281" spans="16:16">
      <c r="P281" t="str">
        <f>IF('Peter Millar'!$L286&lt;&gt;0,CONCATENATE("Week ",WEEKNUM('Peter Millar'!$L286,21)," - ", TEXT('Peter Millar'!$L286, "yyyy")),"")</f>
        <v>Week 8 - 2021</v>
      </c>
    </row>
    <row r="282" spans="16:16">
      <c r="P282" t="str">
        <f>IF('Peter Millar'!$L287&lt;&gt;0,CONCATENATE("Week ",WEEKNUM('Peter Millar'!$L287,21)," - ", TEXT('Peter Millar'!$L287, "yyyy")),"")</f>
        <v>Week 8 - 2021</v>
      </c>
    </row>
    <row r="283" spans="16:16">
      <c r="P283" t="str">
        <f>IF('Peter Millar'!$L288&lt;&gt;0,CONCATENATE("Week ",WEEKNUM('Peter Millar'!$L288,21)," - ", TEXT('Peter Millar'!$L288, "yyyy")),"")</f>
        <v>Week 8 - 2021</v>
      </c>
    </row>
    <row r="284" spans="16:16">
      <c r="P284" t="str">
        <f>IF('Peter Millar'!$L289&lt;&gt;0,CONCATENATE("Week ",WEEKNUM('Peter Millar'!$L289,21)," - ", TEXT('Peter Millar'!$L289, "yyyy")),"")</f>
        <v>Week 8 - 2021</v>
      </c>
    </row>
    <row r="285" spans="16:16">
      <c r="P285" t="str">
        <f>IF('Peter Millar'!$L290&lt;&gt;0,CONCATENATE("Week ",WEEKNUM('Peter Millar'!$L290,21)," - ", TEXT('Peter Millar'!$L290, "yyyy")),"")</f>
        <v>Week 8 - 2021</v>
      </c>
    </row>
    <row r="286" spans="16:16">
      <c r="P286" t="str">
        <f>IF('Peter Millar'!$L291&lt;&gt;0,CONCATENATE("Week ",WEEKNUM('Peter Millar'!$L291,21)," - ", TEXT('Peter Millar'!$L291, "yyyy")),"")</f>
        <v>Week 8 - 2021</v>
      </c>
    </row>
    <row r="287" spans="16:16">
      <c r="P287" t="str">
        <f>IF('Peter Millar'!$L292&lt;&gt;0,CONCATENATE("Week ",WEEKNUM('Peter Millar'!$L292,21)," - ", TEXT('Peter Millar'!$L292, "yyyy")),"")</f>
        <v>Week 8 - 2021</v>
      </c>
    </row>
    <row r="288" spans="16:16">
      <c r="P288" t="str">
        <f>IF('Peter Millar'!$L293&lt;&gt;0,CONCATENATE("Week ",WEEKNUM('Peter Millar'!$L293,21)," - ", TEXT('Peter Millar'!$L293, "yyyy")),"")</f>
        <v>Week 8 - 2021</v>
      </c>
    </row>
    <row r="289" spans="16:16">
      <c r="P289" t="str">
        <f>IF('Peter Millar'!$L294&lt;&gt;0,CONCATENATE("Week ",WEEKNUM('Peter Millar'!$L294,21)," - ", TEXT('Peter Millar'!$L294, "yyyy")),"")</f>
        <v>Week 8 - 2021</v>
      </c>
    </row>
    <row r="290" spans="16:16">
      <c r="P290" t="str">
        <f>IF('Peter Millar'!$L295&lt;&gt;0,CONCATENATE("Week ",WEEKNUM('Peter Millar'!$L295,21)," - ", TEXT('Peter Millar'!$L295, "yyyy")),"")</f>
        <v>Week 8 - 2021</v>
      </c>
    </row>
    <row r="291" spans="16:16">
      <c r="P291" t="str">
        <f>IF('Peter Millar'!$L296&lt;&gt;0,CONCATENATE("Week ",WEEKNUM('Peter Millar'!$L296,21)," - ", TEXT('Peter Millar'!$L296, "yyyy")),"")</f>
        <v>Week 8 - 2021</v>
      </c>
    </row>
    <row r="292" spans="16:16">
      <c r="P292" t="str">
        <f>IF('Peter Millar'!$L297&lt;&gt;0,CONCATENATE("Week ",WEEKNUM('Peter Millar'!$L297,21)," - ", TEXT('Peter Millar'!$L297, "yyyy")),"")</f>
        <v>Week 8 - 2021</v>
      </c>
    </row>
    <row r="293" spans="16:16">
      <c r="P293" t="str">
        <f>IF('Peter Millar'!$L298&lt;&gt;0,CONCATENATE("Week ",WEEKNUM('Peter Millar'!$L298,21)," - ", TEXT('Peter Millar'!$L298, "yyyy")),"")</f>
        <v>Week 8 - 2021</v>
      </c>
    </row>
    <row r="294" spans="16:16">
      <c r="P294" t="str">
        <f>IF('Peter Millar'!$L299&lt;&gt;0,CONCATENATE("Week ",WEEKNUM('Peter Millar'!$L299,21)," - ", TEXT('Peter Millar'!$L299, "yyyy")),"")</f>
        <v>Week 8 - 2021</v>
      </c>
    </row>
    <row r="295" spans="16:16">
      <c r="P295" t="str">
        <f>IF('Peter Millar'!$L300&lt;&gt;0,CONCATENATE("Week ",WEEKNUM('Peter Millar'!$L300,21)," - ", TEXT('Peter Millar'!$L300, "yyyy")),"")</f>
        <v>Week 9 - 2021</v>
      </c>
    </row>
    <row r="296" spans="16:16">
      <c r="P296" t="str">
        <f>IF('Peter Millar'!$L301&lt;&gt;0,CONCATENATE("Week ",WEEKNUM('Peter Millar'!$L301,21)," - ", TEXT('Peter Millar'!$L301, "yyyy")),"")</f>
        <v>Week 9 - 2021</v>
      </c>
    </row>
    <row r="297" spans="16:16">
      <c r="P297" t="str">
        <f>IF('Peter Millar'!$L302&lt;&gt;0,CONCATENATE("Week ",WEEKNUM('Peter Millar'!$L302,21)," - ", TEXT('Peter Millar'!$L302, "yyyy")),"")</f>
        <v>Week 9 - 2021</v>
      </c>
    </row>
    <row r="298" spans="16:16">
      <c r="P298" t="str">
        <f>IF('Peter Millar'!$L303&lt;&gt;0,CONCATENATE("Week ",WEEKNUM('Peter Millar'!$L303,21)," - ", TEXT('Peter Millar'!$L303, "yyyy")),"")</f>
        <v>Week 9 - 2021</v>
      </c>
    </row>
    <row r="299" spans="16:16">
      <c r="P299" t="str">
        <f>IF('Peter Millar'!$L304&lt;&gt;0,CONCATENATE("Week ",WEEKNUM('Peter Millar'!$L304,21)," - ", TEXT('Peter Millar'!$L304, "yyyy")),"")</f>
        <v>Week 9 - 2021</v>
      </c>
    </row>
    <row r="300" spans="16:16">
      <c r="P300" t="str">
        <f>IF('Peter Millar'!$L305&lt;&gt;0,CONCATENATE("Week ",WEEKNUM('Peter Millar'!$L305,21)," - ", TEXT('Peter Millar'!$L305, "yyyy")),"")</f>
        <v>Week 9 - 2021</v>
      </c>
    </row>
    <row r="301" spans="16:16">
      <c r="P301" t="str">
        <f>IF('Peter Millar'!$L306&lt;&gt;0,CONCATENATE("Week ",WEEKNUM('Peter Millar'!$L306,21)," - ", TEXT('Peter Millar'!$L306, "yyyy")),"")</f>
        <v>Week 9 - 2021</v>
      </c>
    </row>
    <row r="302" spans="16:16">
      <c r="P302" t="str">
        <f>IF('Peter Millar'!$L307&lt;&gt;0,CONCATENATE("Week ",WEEKNUM('Peter Millar'!$L307,21)," - ", TEXT('Peter Millar'!$L307, "yyyy")),"")</f>
        <v>Week 9 - 2021</v>
      </c>
    </row>
    <row r="303" spans="16:16">
      <c r="P303" t="str">
        <f>IF('Peter Millar'!$L308&lt;&gt;0,CONCATENATE("Week ",WEEKNUM('Peter Millar'!$L308,21)," - ", TEXT('Peter Millar'!$L308, "yyyy")),"")</f>
        <v>Week 9 - 2021</v>
      </c>
    </row>
    <row r="304" spans="16:16">
      <c r="P304" t="str">
        <f>IF('Peter Millar'!$L309&lt;&gt;0,CONCATENATE("Week ",WEEKNUM('Peter Millar'!$L309,21)," - ", TEXT('Peter Millar'!$L309, "yyyy")),"")</f>
        <v>Week 9 - 2021</v>
      </c>
    </row>
    <row r="305" spans="16:16">
      <c r="P305" t="str">
        <f>IF('Peter Millar'!$L310&lt;&gt;0,CONCATENATE("Week ",WEEKNUM('Peter Millar'!$L310,21)," - ", TEXT('Peter Millar'!$L310, "yyyy")),"")</f>
        <v>Week 9 - 2021</v>
      </c>
    </row>
    <row r="306" spans="16:16">
      <c r="P306" t="str">
        <f>IF('Peter Millar'!$L311&lt;&gt;0,CONCATENATE("Week ",WEEKNUM('Peter Millar'!$L311,21)," - ", TEXT('Peter Millar'!$L311, "yyyy")),"")</f>
        <v>Week 9 - 2021</v>
      </c>
    </row>
    <row r="307" spans="16:16">
      <c r="P307" t="str">
        <f>IF('Peter Millar'!$L312&lt;&gt;0,CONCATENATE("Week ",WEEKNUM('Peter Millar'!$L312,21)," - ", TEXT('Peter Millar'!$L312, "yyyy")),"")</f>
        <v>Week 9 - 2021</v>
      </c>
    </row>
    <row r="308" spans="16:16">
      <c r="P308" t="str">
        <f>IF('Peter Millar'!$L313&lt;&gt;0,CONCATENATE("Week ",WEEKNUM('Peter Millar'!$L313,21)," - ", TEXT('Peter Millar'!$L313, "yyyy")),"")</f>
        <v>Week 9 - 2021</v>
      </c>
    </row>
    <row r="309" spans="16:16">
      <c r="P309" t="str">
        <f>IF('Peter Millar'!$L314&lt;&gt;0,CONCATENATE("Week ",WEEKNUM('Peter Millar'!$L314,21)," - ", TEXT('Peter Millar'!$L314, "yyyy")),"")</f>
        <v>Week 9 - 2021</v>
      </c>
    </row>
    <row r="310" spans="16:16">
      <c r="P310" t="str">
        <f>IF('Peter Millar'!$L315&lt;&gt;0,CONCATENATE("Week ",WEEKNUM('Peter Millar'!$L315,21)," - ", TEXT('Peter Millar'!$L315, "yyyy")),"")</f>
        <v>Week 9 - 2021</v>
      </c>
    </row>
    <row r="311" spans="16:16">
      <c r="P311" t="str">
        <f>IF('Peter Millar'!$L316&lt;&gt;0,CONCATENATE("Week ",WEEKNUM('Peter Millar'!$L316,21)," - ", TEXT('Peter Millar'!$L316, "yyyy")),"")</f>
        <v>Week 9 - 2021</v>
      </c>
    </row>
    <row r="312" spans="16:16">
      <c r="P312" t="str">
        <f>IF('Peter Millar'!$L317&lt;&gt;0,CONCATENATE("Week ",WEEKNUM('Peter Millar'!$L317,21)," - ", TEXT('Peter Millar'!$L317, "yyyy")),"")</f>
        <v>Week 9 - 2021</v>
      </c>
    </row>
    <row r="313" spans="16:16">
      <c r="P313" t="str">
        <f>IF('Peter Millar'!$L318&lt;&gt;0,CONCATENATE("Week ",WEEKNUM('Peter Millar'!$L318,21)," - ", TEXT('Peter Millar'!$L318, "yyyy")),"")</f>
        <v>Week 9 - 2021</v>
      </c>
    </row>
    <row r="314" spans="16:16">
      <c r="P314" t="str">
        <f>IF('Peter Millar'!$L319&lt;&gt;0,CONCATENATE("Week ",WEEKNUM('Peter Millar'!$L319,21)," - ", TEXT('Peter Millar'!$L319, "yyyy")),"")</f>
        <v>Week 9 - 2021</v>
      </c>
    </row>
    <row r="315" spans="16:16">
      <c r="P315" t="str">
        <f>IF('Peter Millar'!$L320&lt;&gt;0,CONCATENATE("Week ",WEEKNUM('Peter Millar'!$L320,21)," - ", TEXT('Peter Millar'!$L320, "yyyy")),"")</f>
        <v>Week 9 - 2021</v>
      </c>
    </row>
    <row r="316" spans="16:16">
      <c r="P316" t="str">
        <f>IF('Peter Millar'!$L321&lt;&gt;0,CONCATENATE("Week ",WEEKNUM('Peter Millar'!$L321,21)," - ", TEXT('Peter Millar'!$L321, "yyyy")),"")</f>
        <v>Week 9 - 2021</v>
      </c>
    </row>
    <row r="317" spans="16:16">
      <c r="P317" t="str">
        <f>IF('Peter Millar'!$L322&lt;&gt;0,CONCATENATE("Week ",WEEKNUM('Peter Millar'!$L322,21)," - ", TEXT('Peter Millar'!$L322, "yyyy")),"")</f>
        <v>Week 9 - 2021</v>
      </c>
    </row>
    <row r="318" spans="16:16">
      <c r="P318" t="str">
        <f>IF('Peter Millar'!$L323&lt;&gt;0,CONCATENATE("Week ",WEEKNUM('Peter Millar'!$L323,21)," - ", TEXT('Peter Millar'!$L323, "yyyy")),"")</f>
        <v>Week 9 - 2021</v>
      </c>
    </row>
    <row r="319" spans="16:16">
      <c r="P319" t="str">
        <f>IF('Peter Millar'!$L324&lt;&gt;0,CONCATENATE("Week ",WEEKNUM('Peter Millar'!$L324,21)," - ", TEXT('Peter Millar'!$L324, "yyyy")),"")</f>
        <v>Week 9 - 2021</v>
      </c>
    </row>
    <row r="320" spans="16:16">
      <c r="P320" t="str">
        <f>IF('Peter Millar'!$L325&lt;&gt;0,CONCATENATE("Week ",WEEKNUM('Peter Millar'!$L325,21)," - ", TEXT('Peter Millar'!$L325, "yyyy")),"")</f>
        <v>Week 9 - 2021</v>
      </c>
    </row>
    <row r="321" spans="16:16">
      <c r="P321" t="str">
        <f>IF('Peter Millar'!$L326&lt;&gt;0,CONCATENATE("Week ",WEEKNUM('Peter Millar'!$L326,21)," - ", TEXT('Peter Millar'!$L326, "yyyy")),"")</f>
        <v>Week 9 - 2021</v>
      </c>
    </row>
    <row r="322" spans="16:16">
      <c r="P322" t="str">
        <f>IF('Peter Millar'!$L327&lt;&gt;0,CONCATENATE("Week ",WEEKNUM('Peter Millar'!$L327,21)," - ", TEXT('Peter Millar'!$L327, "yyyy")),"")</f>
        <v>Week 9 - 2021</v>
      </c>
    </row>
    <row r="323" spans="16:16">
      <c r="P323" t="str">
        <f>IF('Peter Millar'!$L328&lt;&gt;0,CONCATENATE("Week ",WEEKNUM('Peter Millar'!$L328,21)," - ", TEXT('Peter Millar'!$L328, "yyyy")),"")</f>
        <v>Week 9 - 2021</v>
      </c>
    </row>
    <row r="324" spans="16:16">
      <c r="P324" t="str">
        <f>IF('Peter Millar'!$L329&lt;&gt;0,CONCATENATE("Week ",WEEKNUM('Peter Millar'!$L329,21)," - ", TEXT('Peter Millar'!$L329, "yyyy")),"")</f>
        <v>Week 9 - 2021</v>
      </c>
    </row>
    <row r="325" spans="16:16">
      <c r="P325" t="str">
        <f>IF('Peter Millar'!$L330&lt;&gt;0,CONCATENATE("Week ",WEEKNUM('Peter Millar'!$L330,21)," - ", TEXT('Peter Millar'!$L330, "yyyy")),"")</f>
        <v>Week 9 - 2021</v>
      </c>
    </row>
    <row r="326" spans="16:16">
      <c r="P326" t="str">
        <f>IF('Peter Millar'!$L331&lt;&gt;0,CONCATENATE("Week ",WEEKNUM('Peter Millar'!$L331,21)," - ", TEXT('Peter Millar'!$L331, "yyyy")),"")</f>
        <v>Week 9 - 2021</v>
      </c>
    </row>
    <row r="327" spans="16:16">
      <c r="P327" t="str">
        <f>IF('Peter Millar'!$L332&lt;&gt;0,CONCATENATE("Week ",WEEKNUM('Peter Millar'!$L332,21)," - ", TEXT('Peter Millar'!$L332, "yyyy")),"")</f>
        <v>Week 9 - 2021</v>
      </c>
    </row>
    <row r="328" spans="16:16">
      <c r="P328" t="str">
        <f>IF('Peter Millar'!$L333&lt;&gt;0,CONCATENATE("Week ",WEEKNUM('Peter Millar'!$L333,21)," - ", TEXT('Peter Millar'!$L333, "yyyy")),"")</f>
        <v>Week 9 - 2021</v>
      </c>
    </row>
    <row r="329" spans="16:16">
      <c r="P329" t="str">
        <f>IF('Peter Millar'!$L334&lt;&gt;0,CONCATENATE("Week ",WEEKNUM('Peter Millar'!$L334,21)," - ", TEXT('Peter Millar'!$L334, "yyyy")),"")</f>
        <v>Week 9 - 2021</v>
      </c>
    </row>
    <row r="330" spans="16:16">
      <c r="P330" t="str">
        <f>IF('Peter Millar'!$L335&lt;&gt;0,CONCATENATE("Week ",WEEKNUM('Peter Millar'!$L335,21)," - ", TEXT('Peter Millar'!$L335, "yyyy")),"")</f>
        <v>Week 9 - 2021</v>
      </c>
    </row>
    <row r="331" spans="16:16">
      <c r="P331" t="str">
        <f>IF('Peter Millar'!$L336&lt;&gt;0,CONCATENATE("Week ",WEEKNUM('Peter Millar'!$L336,21)," - ", TEXT('Peter Millar'!$L336, "yyyy")),"")</f>
        <v>Week 9 - 2021</v>
      </c>
    </row>
    <row r="332" spans="16:16">
      <c r="P332" t="str">
        <f>IF('Peter Millar'!$L337&lt;&gt;0,CONCATENATE("Week ",WEEKNUM('Peter Millar'!$L337,21)," - ", TEXT('Peter Millar'!$L337, "yyyy")),"")</f>
        <v>Week 9 - 2021</v>
      </c>
    </row>
    <row r="333" spans="16:16">
      <c r="P333" t="str">
        <f>IF('Peter Millar'!$L338&lt;&gt;0,CONCATENATE("Week ",WEEKNUM('Peter Millar'!$L338,21)," - ", TEXT('Peter Millar'!$L338, "yyyy")),"")</f>
        <v>Week 9 - 2021</v>
      </c>
    </row>
    <row r="334" spans="16:16">
      <c r="P334" t="str">
        <f>IF('Peter Millar'!$L339&lt;&gt;0,CONCATENATE("Week ",WEEKNUM('Peter Millar'!$L339,21)," - ", TEXT('Peter Millar'!$L339, "yyyy")),"")</f>
        <v>Week 9 - 2021</v>
      </c>
    </row>
    <row r="335" spans="16:16">
      <c r="P335" t="str">
        <f>IF('Peter Millar'!$L340&lt;&gt;0,CONCATENATE("Week ",WEEKNUM('Peter Millar'!$L340,21)," - ", TEXT('Peter Millar'!$L340, "yyyy")),"")</f>
        <v>Week 9 - 2021</v>
      </c>
    </row>
    <row r="336" spans="16:16">
      <c r="P336" t="str">
        <f>IF('Peter Millar'!$L341&lt;&gt;0,CONCATENATE("Week ",WEEKNUM('Peter Millar'!$L341,21)," - ", TEXT('Peter Millar'!$L341, "yyyy")),"")</f>
        <v>Week 9 - 2021</v>
      </c>
    </row>
    <row r="337" spans="16:16">
      <c r="P337" t="str">
        <f>IF('Peter Millar'!$L342&lt;&gt;0,CONCATENATE("Week ",WEEKNUM('Peter Millar'!$L342,21)," - ", TEXT('Peter Millar'!$L342, "yyyy")),"")</f>
        <v>Week 9 - 2021</v>
      </c>
    </row>
    <row r="338" spans="16:16">
      <c r="P338" t="str">
        <f>IF('Peter Millar'!$L343&lt;&gt;0,CONCATENATE("Week ",WEEKNUM('Peter Millar'!$L343,21)," - ", TEXT('Peter Millar'!$L343, "yyyy")),"")</f>
        <v>Week 9 - 2021</v>
      </c>
    </row>
    <row r="339" spans="16:16">
      <c r="P339" t="str">
        <f>IF('Peter Millar'!$L344&lt;&gt;0,CONCATENATE("Week ",WEEKNUM('Peter Millar'!$L344,21)," - ", TEXT('Peter Millar'!$L344, "yyyy")),"")</f>
        <v>Week 9 - 2021</v>
      </c>
    </row>
    <row r="340" spans="16:16">
      <c r="P340" t="str">
        <f>IF('Peter Millar'!$L345&lt;&gt;0,CONCATENATE("Week ",WEEKNUM('Peter Millar'!$L345,21)," - ", TEXT('Peter Millar'!$L345, "yyyy")),"")</f>
        <v>Week 9 - 2021</v>
      </c>
    </row>
    <row r="341" spans="16:16">
      <c r="P341" t="str">
        <f>IF('Peter Millar'!$L346&lt;&gt;0,CONCATENATE("Week ",WEEKNUM('Peter Millar'!$L346,21)," - ", TEXT('Peter Millar'!$L346, "yyyy")),"")</f>
        <v>Week 9 - 2021</v>
      </c>
    </row>
    <row r="342" spans="16:16">
      <c r="P342" t="str">
        <f>IF('Peter Millar'!$L347&lt;&gt;0,CONCATENATE("Week ",WEEKNUM('Peter Millar'!$L347,21)," - ", TEXT('Peter Millar'!$L347, "yyyy")),"")</f>
        <v>Week 9 - 2021</v>
      </c>
    </row>
    <row r="343" spans="16:16">
      <c r="P343" t="str">
        <f>IF('Peter Millar'!$L348&lt;&gt;0,CONCATENATE("Week ",WEEKNUM('Peter Millar'!$L348,21)," - ", TEXT('Peter Millar'!$L348, "yyyy")),"")</f>
        <v>Week 9 - 2021</v>
      </c>
    </row>
    <row r="344" spans="16:16">
      <c r="P344" t="str">
        <f>IF('Peter Millar'!$L349&lt;&gt;0,CONCATENATE("Week ",WEEKNUM('Peter Millar'!$L349,21)," - ", TEXT('Peter Millar'!$L349, "yyyy")),"")</f>
        <v>Week 9 - 2021</v>
      </c>
    </row>
    <row r="345" spans="16:16">
      <c r="P345" t="str">
        <f>IF('Peter Millar'!$L350&lt;&gt;0,CONCATENATE("Week ",WEEKNUM('Peter Millar'!$L350,21)," - ", TEXT('Peter Millar'!$L350, "yyyy")),"")</f>
        <v>Week 9 - 2021</v>
      </c>
    </row>
    <row r="346" spans="16:16">
      <c r="P346" t="str">
        <f>IF('Peter Millar'!$L351&lt;&gt;0,CONCATENATE("Week ",WEEKNUM('Peter Millar'!$L351,21)," - ", TEXT('Peter Millar'!$L351, "yyyy")),"")</f>
        <v>Week 9 - 2021</v>
      </c>
    </row>
    <row r="347" spans="16:16">
      <c r="P347" t="str">
        <f>IF('Peter Millar'!$L352&lt;&gt;0,CONCATENATE("Week ",WEEKNUM('Peter Millar'!$L352,21)," - ", TEXT('Peter Millar'!$L352, "yyyy")),"")</f>
        <v>Week 9 - 2021</v>
      </c>
    </row>
    <row r="348" spans="16:16">
      <c r="P348" t="str">
        <f>IF('Peter Millar'!$L353&lt;&gt;0,CONCATENATE("Week ",WEEKNUM('Peter Millar'!$L353,21)," - ", TEXT('Peter Millar'!$L353, "yyyy")),"")</f>
        <v>Week 9 - 2021</v>
      </c>
    </row>
    <row r="349" spans="16:16">
      <c r="P349" t="str">
        <f>IF('Peter Millar'!$L354&lt;&gt;0,CONCATENATE("Week ",WEEKNUM('Peter Millar'!$L354,21)," - ", TEXT('Peter Millar'!$L354, "yyyy")),"")</f>
        <v>Week 9 - 2021</v>
      </c>
    </row>
    <row r="350" spans="16:16">
      <c r="P350" t="str">
        <f>IF('Peter Millar'!$L355&lt;&gt;0,CONCATENATE("Week ",WEEKNUM('Peter Millar'!$L355,21)," - ", TEXT('Peter Millar'!$L355, "yyyy")),"")</f>
        <v>Week 9 - 2021</v>
      </c>
    </row>
    <row r="351" spans="16:16">
      <c r="P351" t="str">
        <f>IF('Peter Millar'!$L356&lt;&gt;0,CONCATENATE("Week ",WEEKNUM('Peter Millar'!$L356,21)," - ", TEXT('Peter Millar'!$L356, "yyyy")),"")</f>
        <v>Week 9 - 2021</v>
      </c>
    </row>
    <row r="352" spans="16:16">
      <c r="P352" t="str">
        <f>IF('Peter Millar'!$L357&lt;&gt;0,CONCATENATE("Week ",WEEKNUM('Peter Millar'!$L357,21)," - ", TEXT('Peter Millar'!$L357, "yyyy")),"")</f>
        <v>Week 9 - 2021</v>
      </c>
    </row>
    <row r="353" spans="16:16">
      <c r="P353" t="str">
        <f>IF('Peter Millar'!$L358&lt;&gt;0,CONCATENATE("Week ",WEEKNUM('Peter Millar'!$L358,21)," - ", TEXT('Peter Millar'!$L358, "yyyy")),"")</f>
        <v>Week 10 - 2021</v>
      </c>
    </row>
    <row r="354" spans="16:16">
      <c r="P354" t="str">
        <f>IF('Peter Millar'!$L359&lt;&gt;0,CONCATENATE("Week ",WEEKNUM('Peter Millar'!$L359,21)," - ", TEXT('Peter Millar'!$L359, "yyyy")),"")</f>
        <v>Week 10 - 2021</v>
      </c>
    </row>
    <row r="355" spans="16:16">
      <c r="P355" t="str">
        <f>IF('Peter Millar'!$L360&lt;&gt;0,CONCATENATE("Week ",WEEKNUM('Peter Millar'!$L360,21)," - ", TEXT('Peter Millar'!$L360, "yyyy")),"")</f>
        <v>Week 10 - 2021</v>
      </c>
    </row>
    <row r="356" spans="16:16">
      <c r="P356" t="str">
        <f>IF('Peter Millar'!$L361&lt;&gt;0,CONCATENATE("Week ",WEEKNUM('Peter Millar'!$L361,21)," - ", TEXT('Peter Millar'!$L361, "yyyy")),"")</f>
        <v>Week 10 - 2021</v>
      </c>
    </row>
    <row r="357" spans="16:16">
      <c r="P357" t="str">
        <f>IF('Peter Millar'!$L362&lt;&gt;0,CONCATENATE("Week ",WEEKNUM('Peter Millar'!$L362,21)," - ", TEXT('Peter Millar'!$L362, "yyyy")),"")</f>
        <v>Week 10 - 2021</v>
      </c>
    </row>
    <row r="358" spans="16:16">
      <c r="P358" t="str">
        <f>IF('Peter Millar'!$L363&lt;&gt;0,CONCATENATE("Week ",WEEKNUM('Peter Millar'!$L363,21)," - ", TEXT('Peter Millar'!$L363, "yyyy")),"")</f>
        <v>Week 10 - 2021</v>
      </c>
    </row>
    <row r="359" spans="16:16">
      <c r="P359" t="str">
        <f>IF('Peter Millar'!$L364&lt;&gt;0,CONCATENATE("Week ",WEEKNUM('Peter Millar'!$L364,21)," - ", TEXT('Peter Millar'!$L364, "yyyy")),"")</f>
        <v>Week 10 - 2021</v>
      </c>
    </row>
    <row r="360" spans="16:16">
      <c r="P360" t="str">
        <f>IF('Peter Millar'!$L365&lt;&gt;0,CONCATENATE("Week ",WEEKNUM('Peter Millar'!$L365,21)," - ", TEXT('Peter Millar'!$L365, "yyyy")),"")</f>
        <v>Week 10 - 2021</v>
      </c>
    </row>
    <row r="361" spans="16:16">
      <c r="P361" t="str">
        <f>IF('Peter Millar'!$L366&lt;&gt;0,CONCATENATE("Week ",WEEKNUM('Peter Millar'!$L366,21)," - ", TEXT('Peter Millar'!$L366, "yyyy")),"")</f>
        <v>Week 10 - 2021</v>
      </c>
    </row>
    <row r="362" spans="16:16">
      <c r="P362" t="str">
        <f>IF('Peter Millar'!$L367&lt;&gt;0,CONCATENATE("Week ",WEEKNUM('Peter Millar'!$L367,21)," - ", TEXT('Peter Millar'!$L367, "yyyy")),"")</f>
        <v>Week 10 - 2021</v>
      </c>
    </row>
    <row r="363" spans="16:16">
      <c r="P363" t="str">
        <f>IF('Peter Millar'!$L368&lt;&gt;0,CONCATENATE("Week ",WEEKNUM('Peter Millar'!$L368,21)," - ", TEXT('Peter Millar'!$L368, "yyyy")),"")</f>
        <v>Week 10 - 2021</v>
      </c>
    </row>
    <row r="364" spans="16:16">
      <c r="P364" t="str">
        <f>IF('Peter Millar'!$L369&lt;&gt;0,CONCATENATE("Week ",WEEKNUM('Peter Millar'!$L369,21)," - ", TEXT('Peter Millar'!$L369, "yyyy")),"")</f>
        <v>Week 10 - 2021</v>
      </c>
    </row>
    <row r="365" spans="16:16">
      <c r="P365" t="str">
        <f>IF('Peter Millar'!$L370&lt;&gt;0,CONCATENATE("Week ",WEEKNUM('Peter Millar'!$L370,21)," - ", TEXT('Peter Millar'!$L370, "yyyy")),"")</f>
        <v>Week 10 - 2021</v>
      </c>
    </row>
    <row r="366" spans="16:16">
      <c r="P366" t="str">
        <f>IF('Peter Millar'!$L371&lt;&gt;0,CONCATENATE("Week ",WEEKNUM('Peter Millar'!$L371,21)," - ", TEXT('Peter Millar'!$L371, "yyyy")),"")</f>
        <v>Week 10 - 2021</v>
      </c>
    </row>
    <row r="367" spans="16:16">
      <c r="P367" t="str">
        <f>IF('Peter Millar'!$L372&lt;&gt;0,CONCATENATE("Week ",WEEKNUM('Peter Millar'!$L372,21)," - ", TEXT('Peter Millar'!$L372, "yyyy")),"")</f>
        <v>Week 10 - 2021</v>
      </c>
    </row>
    <row r="368" spans="16:16">
      <c r="P368" t="str">
        <f>IF('Peter Millar'!$L373&lt;&gt;0,CONCATENATE("Week ",WEEKNUM('Peter Millar'!$L373,21)," - ", TEXT('Peter Millar'!$L373, "yyyy")),"")</f>
        <v>Week 10 - 2021</v>
      </c>
    </row>
    <row r="369" spans="16:16">
      <c r="P369" t="str">
        <f>IF('Peter Millar'!$L374&lt;&gt;0,CONCATENATE("Week ",WEEKNUM('Peter Millar'!$L374,21)," - ", TEXT('Peter Millar'!$L374, "yyyy")),"")</f>
        <v>Week 10 - 2021</v>
      </c>
    </row>
    <row r="370" spans="16:16">
      <c r="P370" t="str">
        <f>IF('Peter Millar'!$L375&lt;&gt;0,CONCATENATE("Week ",WEEKNUM('Peter Millar'!$L375,21)," - ", TEXT('Peter Millar'!$L375, "yyyy")),"")</f>
        <v>Week 10 - 2021</v>
      </c>
    </row>
    <row r="371" spans="16:16">
      <c r="P371" t="str">
        <f>IF('Peter Millar'!$L376&lt;&gt;0,CONCATENATE("Week ",WEEKNUM('Peter Millar'!$L376,21)," - ", TEXT('Peter Millar'!$L376, "yyyy")),"")</f>
        <v>Week 10 - 2021</v>
      </c>
    </row>
    <row r="372" spans="16:16">
      <c r="P372" t="str">
        <f>IF('Peter Millar'!$L377&lt;&gt;0,CONCATENATE("Week ",WEEKNUM('Peter Millar'!$L377,21)," - ", TEXT('Peter Millar'!$L377, "yyyy")),"")</f>
        <v>Week 10 - 2021</v>
      </c>
    </row>
    <row r="373" spans="16:16">
      <c r="P373" t="str">
        <f>IF('Peter Millar'!$L378&lt;&gt;0,CONCATENATE("Week ",WEEKNUM('Peter Millar'!$L378,21)," - ", TEXT('Peter Millar'!$L378, "yyyy")),"")</f>
        <v>Week 10 - 2021</v>
      </c>
    </row>
    <row r="374" spans="16:16">
      <c r="P374" t="str">
        <f>IF('Peter Millar'!$L379&lt;&gt;0,CONCATENATE("Week ",WEEKNUM('Peter Millar'!$L379,21)," - ", TEXT('Peter Millar'!$L379, "yyyy")),"")</f>
        <v>Week 10 - 2021</v>
      </c>
    </row>
    <row r="375" spans="16:16">
      <c r="P375" t="str">
        <f>IF('Peter Millar'!$L380&lt;&gt;0,CONCATENATE("Week ",WEEKNUM('Peter Millar'!$L380,21)," - ", TEXT('Peter Millar'!$L380, "yyyy")),"")</f>
        <v>Week 10 - 2021</v>
      </c>
    </row>
    <row r="376" spans="16:16">
      <c r="P376" t="str">
        <f>IF('Peter Millar'!$L381&lt;&gt;0,CONCATENATE("Week ",WEEKNUM('Peter Millar'!$L381,21)," - ", TEXT('Peter Millar'!$L381, "yyyy")),"")</f>
        <v>Week 10 - 2021</v>
      </c>
    </row>
    <row r="377" spans="16:16">
      <c r="P377" t="str">
        <f>IF('Peter Millar'!$L382&lt;&gt;0,CONCATENATE("Week ",WEEKNUM('Peter Millar'!$L382,21)," - ", TEXT('Peter Millar'!$L382, "yyyy")),"")</f>
        <v>Week 10 - 2021</v>
      </c>
    </row>
    <row r="378" spans="16:16">
      <c r="P378" t="str">
        <f>IF('Peter Millar'!$L383&lt;&gt;0,CONCATENATE("Week ",WEEKNUM('Peter Millar'!$L383,21)," - ", TEXT('Peter Millar'!$L383, "yyyy")),"")</f>
        <v>Week 10 - 2021</v>
      </c>
    </row>
    <row r="379" spans="16:16">
      <c r="P379" t="str">
        <f>IF('Peter Millar'!$L384&lt;&gt;0,CONCATENATE("Week ",WEEKNUM('Peter Millar'!$L384,21)," - ", TEXT('Peter Millar'!$L384, "yyyy")),"")</f>
        <v>Week 10 - 2021</v>
      </c>
    </row>
    <row r="380" spans="16:16">
      <c r="P380" t="str">
        <f>IF('Peter Millar'!$L385&lt;&gt;0,CONCATENATE("Week ",WEEKNUM('Peter Millar'!$L385,21)," - ", TEXT('Peter Millar'!$L385, "yyyy")),"")</f>
        <v>Week 10 - 2021</v>
      </c>
    </row>
    <row r="381" spans="16:16">
      <c r="P381" t="str">
        <f>IF('Peter Millar'!$L386&lt;&gt;0,CONCATENATE("Week ",WEEKNUM('Peter Millar'!$L386,21)," - ", TEXT('Peter Millar'!$L386, "yyyy")),"")</f>
        <v>Week 10 - 2021</v>
      </c>
    </row>
    <row r="382" spans="16:16">
      <c r="P382" t="str">
        <f>IF('Peter Millar'!$L387&lt;&gt;0,CONCATENATE("Week ",WEEKNUM('Peter Millar'!$L387,21)," - ", TEXT('Peter Millar'!$L387, "yyyy")),"")</f>
        <v>Week 10 - 2021</v>
      </c>
    </row>
    <row r="383" spans="16:16">
      <c r="P383" t="str">
        <f>IF('Peter Millar'!$L388&lt;&gt;0,CONCATENATE("Week ",WEEKNUM('Peter Millar'!$L388,21)," - ", TEXT('Peter Millar'!$L388, "yyyy")),"")</f>
        <v>Week 10 - 2021</v>
      </c>
    </row>
    <row r="384" spans="16:16">
      <c r="P384" t="str">
        <f>IF('Peter Millar'!$L389&lt;&gt;0,CONCATENATE("Week ",WEEKNUM('Peter Millar'!$L389,21)," - ", TEXT('Peter Millar'!$L389, "yyyy")),"")</f>
        <v>Week 10 - 2021</v>
      </c>
    </row>
    <row r="385" spans="16:16">
      <c r="P385" t="str">
        <f>IF('Peter Millar'!$L390&lt;&gt;0,CONCATENATE("Week ",WEEKNUM('Peter Millar'!$L390,21)," - ", TEXT('Peter Millar'!$L390, "yyyy")),"")</f>
        <v>Week 10 - 2021</v>
      </c>
    </row>
    <row r="386" spans="16:16">
      <c r="P386" t="str">
        <f>IF('Peter Millar'!$L391&lt;&gt;0,CONCATENATE("Week ",WEEKNUM('Peter Millar'!$L391,21)," - ", TEXT('Peter Millar'!$L391, "yyyy")),"")</f>
        <v>Week 10 - 2021</v>
      </c>
    </row>
    <row r="387" spans="16:16">
      <c r="P387" t="str">
        <f>IF('Peter Millar'!$L392&lt;&gt;0,CONCATENATE("Week ",WEEKNUM('Peter Millar'!$L392,21)," - ", TEXT('Peter Millar'!$L392, "yyyy")),"")</f>
        <v>Week 10 - 2021</v>
      </c>
    </row>
    <row r="388" spans="16:16">
      <c r="P388" t="str">
        <f>IF('Peter Millar'!$L393&lt;&gt;0,CONCATENATE("Week ",WEEKNUM('Peter Millar'!$L393,21)," - ", TEXT('Peter Millar'!$L393, "yyyy")),"")</f>
        <v>Week 10 - 2021</v>
      </c>
    </row>
    <row r="389" spans="16:16">
      <c r="P389" t="str">
        <f>IF('Peter Millar'!$L394&lt;&gt;0,CONCATENATE("Week ",WEEKNUM('Peter Millar'!$L394,21)," - ", TEXT('Peter Millar'!$L394, "yyyy")),"")</f>
        <v>Week 10 - 2021</v>
      </c>
    </row>
    <row r="390" spans="16:16">
      <c r="P390" t="str">
        <f>IF('Peter Millar'!$L395&lt;&gt;0,CONCATENATE("Week ",WEEKNUM('Peter Millar'!$L395,21)," - ", TEXT('Peter Millar'!$L395, "yyyy")),"")</f>
        <v>Week 10 - 2021</v>
      </c>
    </row>
    <row r="391" spans="16:16">
      <c r="P391" t="str">
        <f>IF('Peter Millar'!$L396&lt;&gt;0,CONCATENATE("Week ",WEEKNUM('Peter Millar'!$L396,21)," - ", TEXT('Peter Millar'!$L396, "yyyy")),"")</f>
        <v>Week 10 - 2021</v>
      </c>
    </row>
    <row r="392" spans="16:16">
      <c r="P392" t="str">
        <f>IF('Peter Millar'!$L397&lt;&gt;0,CONCATENATE("Week ",WEEKNUM('Peter Millar'!$L397,21)," - ", TEXT('Peter Millar'!$L397, "yyyy")),"")</f>
        <v>Week 10 - 2021</v>
      </c>
    </row>
    <row r="393" spans="16:16">
      <c r="P393" t="str">
        <f>IF('Peter Millar'!$L398&lt;&gt;0,CONCATENATE("Week ",WEEKNUM('Peter Millar'!$L398,21)," - ", TEXT('Peter Millar'!$L398, "yyyy")),"")</f>
        <v>Week 10 - 2021</v>
      </c>
    </row>
    <row r="394" spans="16:16">
      <c r="P394" t="str">
        <f>IF('Peter Millar'!$L399&lt;&gt;0,CONCATENATE("Week ",WEEKNUM('Peter Millar'!$L399,21)," - ", TEXT('Peter Millar'!$L399, "yyyy")),"")</f>
        <v>Week 10 - 2021</v>
      </c>
    </row>
    <row r="395" spans="16:16">
      <c r="P395" t="str">
        <f>IF('Peter Millar'!$L400&lt;&gt;0,CONCATENATE("Week ",WEEKNUM('Peter Millar'!$L400,21)," - ", TEXT('Peter Millar'!$L400, "yyyy")),"")</f>
        <v>Week 10 - 2021</v>
      </c>
    </row>
    <row r="396" spans="16:16">
      <c r="P396" t="str">
        <f>IF('Peter Millar'!$L401&lt;&gt;0,CONCATENATE("Week ",WEEKNUM('Peter Millar'!$L401,21)," - ", TEXT('Peter Millar'!$L401, "yyyy")),"")</f>
        <v>Week 11 - 2021</v>
      </c>
    </row>
    <row r="397" spans="16:16">
      <c r="P397" t="str">
        <f>IF('Peter Millar'!$L402&lt;&gt;0,CONCATENATE("Week ",WEEKNUM('Peter Millar'!$L402,21)," - ", TEXT('Peter Millar'!$L402, "yyyy")),"")</f>
        <v>Week 11 - 2021</v>
      </c>
    </row>
    <row r="398" spans="16:16">
      <c r="P398" t="str">
        <f>IF('Peter Millar'!$L403&lt;&gt;0,CONCATENATE("Week ",WEEKNUM('Peter Millar'!$L403,21)," - ", TEXT('Peter Millar'!$L403, "yyyy")),"")</f>
        <v>Week 11 - 2021</v>
      </c>
    </row>
    <row r="399" spans="16:16">
      <c r="P399" t="str">
        <f>IF('Peter Millar'!$L404&lt;&gt;0,CONCATENATE("Week ",WEEKNUM('Peter Millar'!$L404,21)," - ", TEXT('Peter Millar'!$L404, "yyyy")),"")</f>
        <v>Week 11 - 2021</v>
      </c>
    </row>
    <row r="400" spans="16:16">
      <c r="P400" t="str">
        <f>IF('Peter Millar'!$L405&lt;&gt;0,CONCATENATE("Week ",WEEKNUM('Peter Millar'!$L405,21)," - ", TEXT('Peter Millar'!$L405, "yyyy")),"")</f>
        <v>Week 11 - 2021</v>
      </c>
    </row>
    <row r="401" spans="16:16">
      <c r="P401" t="str">
        <f>IF('Peter Millar'!$L406&lt;&gt;0,CONCATENATE("Week ",WEEKNUM('Peter Millar'!$L406,21)," - ", TEXT('Peter Millar'!$L406, "yyyy")),"")</f>
        <v>Week 11 - 2021</v>
      </c>
    </row>
    <row r="402" spans="16:16">
      <c r="P402" t="str">
        <f>IF('Peter Millar'!$L407&lt;&gt;0,CONCATENATE("Week ",WEEKNUM('Peter Millar'!$L407,21)," - ", TEXT('Peter Millar'!$L407, "yyyy")),"")</f>
        <v>Week 11 - 2021</v>
      </c>
    </row>
    <row r="403" spans="16:16">
      <c r="P403" t="str">
        <f>IF('Peter Millar'!$L408&lt;&gt;0,CONCATENATE("Week ",WEEKNUM('Peter Millar'!$L408,21)," - ", TEXT('Peter Millar'!$L408, "yyyy")),"")</f>
        <v>Week 11 - 2021</v>
      </c>
    </row>
    <row r="404" spans="16:16">
      <c r="P404" t="str">
        <f>IF('Peter Millar'!$L409&lt;&gt;0,CONCATENATE("Week ",WEEKNUM('Peter Millar'!$L409,21)," - ", TEXT('Peter Millar'!$L409, "yyyy")),"")</f>
        <v>Week 11 - 2021</v>
      </c>
    </row>
    <row r="405" spans="16:16">
      <c r="P405" t="str">
        <f>IF('Peter Millar'!$L410&lt;&gt;0,CONCATENATE("Week ",WEEKNUM('Peter Millar'!$L410,21)," - ", TEXT('Peter Millar'!$L410, "yyyy")),"")</f>
        <v>Week 11 - 2021</v>
      </c>
    </row>
    <row r="406" spans="16:16">
      <c r="P406" t="str">
        <f>IF('Peter Millar'!$L411&lt;&gt;0,CONCATENATE("Week ",WEEKNUM('Peter Millar'!$L411,21)," - ", TEXT('Peter Millar'!$L411, "yyyy")),"")</f>
        <v>Week 11 - 2021</v>
      </c>
    </row>
    <row r="407" spans="16:16">
      <c r="P407" t="str">
        <f>IF('Peter Millar'!$L412&lt;&gt;0,CONCATENATE("Week ",WEEKNUM('Peter Millar'!$L412,21)," - ", TEXT('Peter Millar'!$L412, "yyyy")),"")</f>
        <v>Week 11 - 2021</v>
      </c>
    </row>
    <row r="408" spans="16:16">
      <c r="P408" t="str">
        <f>IF('Peter Millar'!$L413&lt;&gt;0,CONCATENATE("Week ",WEEKNUM('Peter Millar'!$L413,21)," - ", TEXT('Peter Millar'!$L413, "yyyy")),"")</f>
        <v>Week 11 - 2021</v>
      </c>
    </row>
    <row r="409" spans="16:16">
      <c r="P409" t="str">
        <f>IF('Peter Millar'!$L414&lt;&gt;0,CONCATENATE("Week ",WEEKNUM('Peter Millar'!$L414,21)," - ", TEXT('Peter Millar'!$L414, "yyyy")),"")</f>
        <v>Week 11 - 2021</v>
      </c>
    </row>
    <row r="410" spans="16:16">
      <c r="P410" t="str">
        <f>IF('Peter Millar'!$L415&lt;&gt;0,CONCATENATE("Week ",WEEKNUM('Peter Millar'!$L415,21)," - ", TEXT('Peter Millar'!$L415, "yyyy")),"")</f>
        <v>Week 11 - 2021</v>
      </c>
    </row>
    <row r="411" spans="16:16">
      <c r="P411" t="str">
        <f>IF('Peter Millar'!$L416&lt;&gt;0,CONCATENATE("Week ",WEEKNUM('Peter Millar'!$L416,21)," - ", TEXT('Peter Millar'!$L416, "yyyy")),"")</f>
        <v>Week 11 - 2021</v>
      </c>
    </row>
    <row r="412" spans="16:16">
      <c r="P412" t="str">
        <f>IF('Peter Millar'!$L417&lt;&gt;0,CONCATENATE("Week ",WEEKNUM('Peter Millar'!$L417,21)," - ", TEXT('Peter Millar'!$L417, "yyyy")),"")</f>
        <v>Week 11 - 2021</v>
      </c>
    </row>
    <row r="413" spans="16:16">
      <c r="P413" t="str">
        <f>IF('Peter Millar'!$L418&lt;&gt;0,CONCATENATE("Week ",WEEKNUM('Peter Millar'!$L418,21)," - ", TEXT('Peter Millar'!$L418, "yyyy")),"")</f>
        <v>Week 11 - 2021</v>
      </c>
    </row>
    <row r="414" spans="16:16">
      <c r="P414" t="str">
        <f>IF('Peter Millar'!$L419&lt;&gt;0,CONCATENATE("Week ",WEEKNUM('Peter Millar'!$L419,21)," - ", TEXT('Peter Millar'!$L419, "yyyy")),"")</f>
        <v>Week 11 - 2021</v>
      </c>
    </row>
    <row r="415" spans="16:16">
      <c r="P415" t="str">
        <f>IF('Peter Millar'!$L420&lt;&gt;0,CONCATENATE("Week ",WEEKNUM('Peter Millar'!$L420,21)," - ", TEXT('Peter Millar'!$L420, "yyyy")),"")</f>
        <v>Week 11 - 2021</v>
      </c>
    </row>
    <row r="416" spans="16:16">
      <c r="P416" t="str">
        <f>IF('Peter Millar'!$L421&lt;&gt;0,CONCATENATE("Week ",WEEKNUM('Peter Millar'!$L421,21)," - ", TEXT('Peter Millar'!$L421, "yyyy")),"")</f>
        <v>Week 11 - 2021</v>
      </c>
    </row>
    <row r="417" spans="16:16">
      <c r="P417" t="str">
        <f>IF('Peter Millar'!$L422&lt;&gt;0,CONCATENATE("Week ",WEEKNUM('Peter Millar'!$L422,21)," - ", TEXT('Peter Millar'!$L422, "yyyy")),"")</f>
        <v>Week 11 - 2021</v>
      </c>
    </row>
    <row r="418" spans="16:16">
      <c r="P418" t="str">
        <f>IF('Peter Millar'!$L423&lt;&gt;0,CONCATENATE("Week ",WEEKNUM('Peter Millar'!$L423,21)," - ", TEXT('Peter Millar'!$L423, "yyyy")),"")</f>
        <v>Week 11 - 2021</v>
      </c>
    </row>
    <row r="419" spans="16:16">
      <c r="P419" t="str">
        <f>IF('Peter Millar'!$L424&lt;&gt;0,CONCATENATE("Week ",WEEKNUM('Peter Millar'!$L424,21)," - ", TEXT('Peter Millar'!$L424, "yyyy")),"")</f>
        <v>Week 11 - 2021</v>
      </c>
    </row>
    <row r="420" spans="16:16">
      <c r="P420" t="str">
        <f>IF('Peter Millar'!$L425&lt;&gt;0,CONCATENATE("Week ",WEEKNUM('Peter Millar'!$L425,21)," - ", TEXT('Peter Millar'!$L425, "yyyy")),"")</f>
        <v>Week 11 - 2021</v>
      </c>
    </row>
    <row r="421" spans="16:16">
      <c r="P421" t="str">
        <f>IF('Peter Millar'!$L426&lt;&gt;0,CONCATENATE("Week ",WEEKNUM('Peter Millar'!$L426,21)," - ", TEXT('Peter Millar'!$L426, "yyyy")),"")</f>
        <v>Week 11 - 2021</v>
      </c>
    </row>
    <row r="422" spans="16:16">
      <c r="P422" t="str">
        <f>IF('Peter Millar'!$L427&lt;&gt;0,CONCATENATE("Week ",WEEKNUM('Peter Millar'!$L427,21)," - ", TEXT('Peter Millar'!$L427, "yyyy")),"")</f>
        <v>Week 11 - 2021</v>
      </c>
    </row>
    <row r="423" spans="16:16">
      <c r="P423" t="str">
        <f>IF('Peter Millar'!$L428&lt;&gt;0,CONCATENATE("Week ",WEEKNUM('Peter Millar'!$L428,21)," - ", TEXT('Peter Millar'!$L428, "yyyy")),"")</f>
        <v>Week 11 - 2021</v>
      </c>
    </row>
    <row r="424" spans="16:16">
      <c r="P424" t="str">
        <f>IF('Peter Millar'!$L429&lt;&gt;0,CONCATENATE("Week ",WEEKNUM('Peter Millar'!$L429,21)," - ", TEXT('Peter Millar'!$L429, "yyyy")),"")</f>
        <v>Week 11 - 2021</v>
      </c>
    </row>
    <row r="425" spans="16:16">
      <c r="P425" t="str">
        <f>IF('Peter Millar'!$L430&lt;&gt;0,CONCATENATE("Week ",WEEKNUM('Peter Millar'!$L430,21)," - ", TEXT('Peter Millar'!$L430, "yyyy")),"")</f>
        <v>Week 11 - 2021</v>
      </c>
    </row>
    <row r="426" spans="16:16">
      <c r="P426" t="str">
        <f>IF('Peter Millar'!$L431&lt;&gt;0,CONCATENATE("Week ",WEEKNUM('Peter Millar'!$L431,21)," - ", TEXT('Peter Millar'!$L431, "yyyy")),"")</f>
        <v>Week 11 - 2021</v>
      </c>
    </row>
    <row r="427" spans="16:16">
      <c r="P427" t="str">
        <f>IF('Peter Millar'!$L432&lt;&gt;0,CONCATENATE("Week ",WEEKNUM('Peter Millar'!$L432,21)," - ", TEXT('Peter Millar'!$L432, "yyyy")),"")</f>
        <v>Week 11 - 2021</v>
      </c>
    </row>
    <row r="428" spans="16:16">
      <c r="P428" t="str">
        <f>IF('Peter Millar'!$L433&lt;&gt;0,CONCATENATE("Week ",WEEKNUM('Peter Millar'!$L433,21)," - ", TEXT('Peter Millar'!$L433, "yyyy")),"")</f>
        <v>Week 11 - 2021</v>
      </c>
    </row>
    <row r="429" spans="16:16">
      <c r="P429" t="str">
        <f>IF('Peter Millar'!$L434&lt;&gt;0,CONCATENATE("Week ",WEEKNUM('Peter Millar'!$L434,21)," - ", TEXT('Peter Millar'!$L434, "yyyy")),"")</f>
        <v>Week 11 - 2021</v>
      </c>
    </row>
    <row r="430" spans="16:16">
      <c r="P430" t="str">
        <f>IF('Peter Millar'!$L435&lt;&gt;0,CONCATENATE("Week ",WEEKNUM('Peter Millar'!$L435,21)," - ", TEXT('Peter Millar'!$L435, "yyyy")),"")</f>
        <v>Week 11 - 2021</v>
      </c>
    </row>
    <row r="431" spans="16:16">
      <c r="P431" t="str">
        <f>IF('Peter Millar'!$L436&lt;&gt;0,CONCATENATE("Week ",WEEKNUM('Peter Millar'!$L436,21)," - ", TEXT('Peter Millar'!$L436, "yyyy")),"")</f>
        <v>Week 11 - 2021</v>
      </c>
    </row>
    <row r="432" spans="16:16">
      <c r="P432" t="str">
        <f>IF('Peter Millar'!$L437&lt;&gt;0,CONCATENATE("Week ",WEEKNUM('Peter Millar'!$L437,21)," - ", TEXT('Peter Millar'!$L437, "yyyy")),"")</f>
        <v>Week 11 - 2021</v>
      </c>
    </row>
    <row r="433" spans="16:16">
      <c r="P433" t="str">
        <f>IF('Peter Millar'!$L438&lt;&gt;0,CONCATENATE("Week ",WEEKNUM('Peter Millar'!$L438,21)," - ", TEXT('Peter Millar'!$L438, "yyyy")),"")</f>
        <v>Week 11 - 2021</v>
      </c>
    </row>
    <row r="434" spans="16:16">
      <c r="P434" t="str">
        <f>IF('Peter Millar'!$L439&lt;&gt;0,CONCATENATE("Week ",WEEKNUM('Peter Millar'!$L439,21)," - ", TEXT('Peter Millar'!$L439, "yyyy")),"")</f>
        <v>Week 11 - 2021</v>
      </c>
    </row>
    <row r="435" spans="16:16">
      <c r="P435" t="str">
        <f>IF('Peter Millar'!$L440&lt;&gt;0,CONCATENATE("Week ",WEEKNUM('Peter Millar'!$L440,21)," - ", TEXT('Peter Millar'!$L440, "yyyy")),"")</f>
        <v>Week 11 - 2021</v>
      </c>
    </row>
    <row r="436" spans="16:16">
      <c r="P436" t="str">
        <f>IF('Peter Millar'!$L441&lt;&gt;0,CONCATENATE("Week ",WEEKNUM('Peter Millar'!$L441,21)," - ", TEXT('Peter Millar'!$L441, "yyyy")),"")</f>
        <v>Week 11 - 2021</v>
      </c>
    </row>
    <row r="437" spans="16:16">
      <c r="P437" t="str">
        <f>IF('Peter Millar'!$L442&lt;&gt;0,CONCATENATE("Week ",WEEKNUM('Peter Millar'!$L442,21)," - ", TEXT('Peter Millar'!$L442, "yyyy")),"")</f>
        <v>Week 11 - 2021</v>
      </c>
    </row>
    <row r="438" spans="16:16">
      <c r="P438" t="str">
        <f>IF('Peter Millar'!$L443&lt;&gt;0,CONCATENATE("Week ",WEEKNUM('Peter Millar'!$L443,21)," - ", TEXT('Peter Millar'!$L443, "yyyy")),"")</f>
        <v>Week 11 - 2021</v>
      </c>
    </row>
    <row r="439" spans="16:16">
      <c r="P439" t="str">
        <f>IF('Peter Millar'!$L444&lt;&gt;0,CONCATENATE("Week ",WEEKNUM('Peter Millar'!$L444,21)," - ", TEXT('Peter Millar'!$L444, "yyyy")),"")</f>
        <v>Week 11 - 2021</v>
      </c>
    </row>
    <row r="440" spans="16:16">
      <c r="P440" t="str">
        <f>IF('Peter Millar'!$L445&lt;&gt;0,CONCATENATE("Week ",WEEKNUM('Peter Millar'!$L445,21)," - ", TEXT('Peter Millar'!$L445, "yyyy")),"")</f>
        <v>Week 11 - 2021</v>
      </c>
    </row>
    <row r="441" spans="16:16">
      <c r="P441" t="str">
        <f>IF('Peter Millar'!$L446&lt;&gt;0,CONCATENATE("Week ",WEEKNUM('Peter Millar'!$L446,21)," - ", TEXT('Peter Millar'!$L446, "yyyy")),"")</f>
        <v>Week 11 - 2021</v>
      </c>
    </row>
    <row r="442" spans="16:16">
      <c r="P442" t="str">
        <f>IF('Peter Millar'!$L447&lt;&gt;0,CONCATENATE("Week ",WEEKNUM('Peter Millar'!$L447,21)," - ", TEXT('Peter Millar'!$L447, "yyyy")),"")</f>
        <v>Week 11 - 2021</v>
      </c>
    </row>
    <row r="443" spans="16:16">
      <c r="P443" t="str">
        <f>IF('Peter Millar'!$L448&lt;&gt;0,CONCATENATE("Week ",WEEKNUM('Peter Millar'!$L448,21)," - ", TEXT('Peter Millar'!$L448, "yyyy")),"")</f>
        <v>Week 11 - 2021</v>
      </c>
    </row>
    <row r="444" spans="16:16">
      <c r="P444" t="str">
        <f>IF('Peter Millar'!$L449&lt;&gt;0,CONCATENATE("Week ",WEEKNUM('Peter Millar'!$L449,21)," - ", TEXT('Peter Millar'!$L449, "yyyy")),"")</f>
        <v>Week 11 - 2021</v>
      </c>
    </row>
    <row r="445" spans="16:16">
      <c r="P445" t="str">
        <f>IF('Peter Millar'!$L450&lt;&gt;0,CONCATENATE("Week ",WEEKNUM('Peter Millar'!$L450,21)," - ", TEXT('Peter Millar'!$L450, "yyyy")),"")</f>
        <v>Week 11 - 2021</v>
      </c>
    </row>
    <row r="446" spans="16:16">
      <c r="P446" t="str">
        <f>IF('Peter Millar'!$L451&lt;&gt;0,CONCATENATE("Week ",WEEKNUM('Peter Millar'!$L451,21)," - ", TEXT('Peter Millar'!$L451, "yyyy")),"")</f>
        <v>Week 11 - 2021</v>
      </c>
    </row>
    <row r="447" spans="16:16">
      <c r="P447" t="str">
        <f>IF('Peter Millar'!$L452&lt;&gt;0,CONCATENATE("Week ",WEEKNUM('Peter Millar'!$L452,21)," - ", TEXT('Peter Millar'!$L452, "yyyy")),"")</f>
        <v>Week 11 - 2021</v>
      </c>
    </row>
    <row r="448" spans="16:16">
      <c r="P448" t="str">
        <f>IF('Peter Millar'!$L453&lt;&gt;0,CONCATENATE("Week ",WEEKNUM('Peter Millar'!$L453,21)," - ", TEXT('Peter Millar'!$L453, "yyyy")),"")</f>
        <v>Week 11 - 2021</v>
      </c>
    </row>
    <row r="449" spans="16:16">
      <c r="P449" t="str">
        <f>IF('Peter Millar'!$L454&lt;&gt;0,CONCATENATE("Week ",WEEKNUM('Peter Millar'!$L454,21)," - ", TEXT('Peter Millar'!$L454, "yyyy")),"")</f>
        <v>Week 11 - 2021</v>
      </c>
    </row>
    <row r="450" spans="16:16">
      <c r="P450" t="str">
        <f>IF('Peter Millar'!$L455&lt;&gt;0,CONCATENATE("Week ",WEEKNUM('Peter Millar'!$L455,21)," - ", TEXT('Peter Millar'!$L455, "yyyy")),"")</f>
        <v>Week 11 - 2021</v>
      </c>
    </row>
    <row r="451" spans="16:16">
      <c r="P451" t="str">
        <f>IF('Peter Millar'!$L456&lt;&gt;0,CONCATENATE("Week ",WEEKNUM('Peter Millar'!$L456,21)," - ", TEXT('Peter Millar'!$L456, "yyyy")),"")</f>
        <v>Week 11 - 2021</v>
      </c>
    </row>
    <row r="452" spans="16:16">
      <c r="P452" t="str">
        <f>IF('Peter Millar'!$L457&lt;&gt;0,CONCATENATE("Week ",WEEKNUM('Peter Millar'!$L457,21)," - ", TEXT('Peter Millar'!$L457, "yyyy")),"")</f>
        <v>Week 11 - 2021</v>
      </c>
    </row>
    <row r="453" spans="16:16">
      <c r="P453" t="str">
        <f>IF('Peter Millar'!$L458&lt;&gt;0,CONCATENATE("Week ",WEEKNUM('Peter Millar'!$L458,21)," - ", TEXT('Peter Millar'!$L458, "yyyy")),"")</f>
        <v>Week 11 - 2021</v>
      </c>
    </row>
    <row r="454" spans="16:16">
      <c r="P454" t="str">
        <f>IF('Peter Millar'!$L459&lt;&gt;0,CONCATENATE("Week ",WEEKNUM('Peter Millar'!$L459,21)," - ", TEXT('Peter Millar'!$L459, "yyyy")),"")</f>
        <v>Week 11 - 2021</v>
      </c>
    </row>
    <row r="455" spans="16:16">
      <c r="P455" t="str">
        <f>IF('Peter Millar'!$L460&lt;&gt;0,CONCATENATE("Week ",WEEKNUM('Peter Millar'!$L460,21)," - ", TEXT('Peter Millar'!$L460, "yyyy")),"")</f>
        <v>Week 11 - 2021</v>
      </c>
    </row>
    <row r="456" spans="16:16">
      <c r="P456" t="str">
        <f>IF('Peter Millar'!$L461&lt;&gt;0,CONCATENATE("Week ",WEEKNUM('Peter Millar'!$L461,21)," - ", TEXT('Peter Millar'!$L461, "yyyy")),"")</f>
        <v>Week 11 - 2021</v>
      </c>
    </row>
    <row r="457" spans="16:16">
      <c r="P457" t="str">
        <f>IF('Peter Millar'!$L462&lt;&gt;0,CONCATENATE("Week ",WEEKNUM('Peter Millar'!$L462,21)," - ", TEXT('Peter Millar'!$L462, "yyyy")),"")</f>
        <v>Week 11 - 2021</v>
      </c>
    </row>
    <row r="458" spans="16:16">
      <c r="P458" t="str">
        <f>IF('Peter Millar'!$L463&lt;&gt;0,CONCATENATE("Week ",WEEKNUM('Peter Millar'!$L463,21)," - ", TEXT('Peter Millar'!$L463, "yyyy")),"")</f>
        <v>Week 11 - 2021</v>
      </c>
    </row>
    <row r="459" spans="16:16">
      <c r="P459" t="str">
        <f>IF('Peter Millar'!$L464&lt;&gt;0,CONCATENATE("Week ",WEEKNUM('Peter Millar'!$L464,21)," - ", TEXT('Peter Millar'!$L464, "yyyy")),"")</f>
        <v>Week 12 - 2021</v>
      </c>
    </row>
    <row r="460" spans="16:16">
      <c r="P460" t="str">
        <f>IF('Peter Millar'!$L465&lt;&gt;0,CONCATENATE("Week ",WEEKNUM('Peter Millar'!$L465,21)," - ", TEXT('Peter Millar'!$L465, "yyyy")),"")</f>
        <v>Week 12 - 2021</v>
      </c>
    </row>
    <row r="461" spans="16:16">
      <c r="P461" t="str">
        <f>IF('Peter Millar'!$L466&lt;&gt;0,CONCATENATE("Week ",WEEKNUM('Peter Millar'!$L466,21)," - ", TEXT('Peter Millar'!$L466, "yyyy")),"")</f>
        <v>Week 12 - 2021</v>
      </c>
    </row>
    <row r="462" spans="16:16">
      <c r="P462" t="str">
        <f>IF('Peter Millar'!$L467&lt;&gt;0,CONCATENATE("Week ",WEEKNUM('Peter Millar'!$L467,21)," - ", TEXT('Peter Millar'!$L467, "yyyy")),"")</f>
        <v>Week 12 - 2021</v>
      </c>
    </row>
    <row r="463" spans="16:16">
      <c r="P463" t="str">
        <f>IF('Peter Millar'!$L468&lt;&gt;0,CONCATENATE("Week ",WEEKNUM('Peter Millar'!$L468,21)," - ", TEXT('Peter Millar'!$L468, "yyyy")),"")</f>
        <v>Week 12 - 2021</v>
      </c>
    </row>
    <row r="464" spans="16:16">
      <c r="P464" t="str">
        <f>IF('Peter Millar'!$L469&lt;&gt;0,CONCATENATE("Week ",WEEKNUM('Peter Millar'!$L469,21)," - ", TEXT('Peter Millar'!$L469, "yyyy")),"")</f>
        <v>Week 12 - 2021</v>
      </c>
    </row>
    <row r="465" spans="16:16">
      <c r="P465" t="str">
        <f>IF('Peter Millar'!$L470&lt;&gt;0,CONCATENATE("Week ",WEEKNUM('Peter Millar'!$L470,21)," - ", TEXT('Peter Millar'!$L470, "yyyy")),"")</f>
        <v>Week 12 - 2021</v>
      </c>
    </row>
    <row r="466" spans="16:16">
      <c r="P466" t="str">
        <f>IF('Peter Millar'!$L471&lt;&gt;0,CONCATENATE("Week ",WEEKNUM('Peter Millar'!$L471,21)," - ", TEXT('Peter Millar'!$L471, "yyyy")),"")</f>
        <v>Week 12 - 2021</v>
      </c>
    </row>
    <row r="467" spans="16:16">
      <c r="P467" t="str">
        <f>IF('Peter Millar'!$L472&lt;&gt;0,CONCATENATE("Week ",WEEKNUM('Peter Millar'!$L472,21)," - ", TEXT('Peter Millar'!$L472, "yyyy")),"")</f>
        <v>Week 12 - 2021</v>
      </c>
    </row>
    <row r="468" spans="16:16">
      <c r="P468" t="str">
        <f>IF('Peter Millar'!$L473&lt;&gt;0,CONCATENATE("Week ",WEEKNUM('Peter Millar'!$L473,21)," - ", TEXT('Peter Millar'!$L473, "yyyy")),"")</f>
        <v>Week 12 - 2021</v>
      </c>
    </row>
    <row r="469" spans="16:16">
      <c r="P469" t="str">
        <f>IF('Peter Millar'!$L474&lt;&gt;0,CONCATENATE("Week ",WEEKNUM('Peter Millar'!$L474,21)," - ", TEXT('Peter Millar'!$L474, "yyyy")),"")</f>
        <v>Week 12 - 2021</v>
      </c>
    </row>
    <row r="470" spans="16:16">
      <c r="P470" t="str">
        <f>IF('Peter Millar'!$L475&lt;&gt;0,CONCATENATE("Week ",WEEKNUM('Peter Millar'!$L475,21)," - ", TEXT('Peter Millar'!$L475, "yyyy")),"")</f>
        <v>Week 12 - 2021</v>
      </c>
    </row>
    <row r="471" spans="16:16">
      <c r="P471" t="str">
        <f>IF('Peter Millar'!$L476&lt;&gt;0,CONCATENATE("Week ",WEEKNUM('Peter Millar'!$L476,21)," - ", TEXT('Peter Millar'!$L476, "yyyy")),"")</f>
        <v>Week 12 - 2021</v>
      </c>
    </row>
    <row r="472" spans="16:16">
      <c r="P472" t="str">
        <f>IF('Peter Millar'!$L477&lt;&gt;0,CONCATENATE("Week ",WEEKNUM('Peter Millar'!$L477,21)," - ", TEXT('Peter Millar'!$L477, "yyyy")),"")</f>
        <v>Week 12 - 2021</v>
      </c>
    </row>
    <row r="473" spans="16:16">
      <c r="P473" t="str">
        <f>IF('Peter Millar'!$L478&lt;&gt;0,CONCATENATE("Week ",WEEKNUM('Peter Millar'!$L478,21)," - ", TEXT('Peter Millar'!$L478, "yyyy")),"")</f>
        <v>Week 12 - 2021</v>
      </c>
    </row>
    <row r="474" spans="16:16">
      <c r="P474" t="str">
        <f>IF('Peter Millar'!$L479&lt;&gt;0,CONCATENATE("Week ",WEEKNUM('Peter Millar'!$L479,21)," - ", TEXT('Peter Millar'!$L479, "yyyy")),"")</f>
        <v>Week 12 - 2021</v>
      </c>
    </row>
    <row r="475" spans="16:16">
      <c r="P475" t="str">
        <f>IF('Peter Millar'!$L480&lt;&gt;0,CONCATENATE("Week ",WEEKNUM('Peter Millar'!$L480,21)," - ", TEXT('Peter Millar'!$L480, "yyyy")),"")</f>
        <v>Week 12 - 2021</v>
      </c>
    </row>
    <row r="476" spans="16:16">
      <c r="P476" t="str">
        <f>IF('Peter Millar'!$L481&lt;&gt;0,CONCATENATE("Week ",WEEKNUM('Peter Millar'!$L481,21)," - ", TEXT('Peter Millar'!$L481, "yyyy")),"")</f>
        <v>Week 12 - 2021</v>
      </c>
    </row>
    <row r="477" spans="16:16">
      <c r="P477" t="str">
        <f>IF('Peter Millar'!$L482&lt;&gt;0,CONCATENATE("Week ",WEEKNUM('Peter Millar'!$L482,21)," - ", TEXT('Peter Millar'!$L482, "yyyy")),"")</f>
        <v>Week 12 - 2021</v>
      </c>
    </row>
    <row r="478" spans="16:16">
      <c r="P478" t="str">
        <f>IF('Peter Millar'!$L483&lt;&gt;0,CONCATENATE("Week ",WEEKNUM('Peter Millar'!$L483,21)," - ", TEXT('Peter Millar'!$L483, "yyyy")),"")</f>
        <v>Week 12 - 2021</v>
      </c>
    </row>
    <row r="479" spans="16:16">
      <c r="P479" t="str">
        <f>IF('Peter Millar'!$L484&lt;&gt;0,CONCATENATE("Week ",WEEKNUM('Peter Millar'!$L484,21)," - ", TEXT('Peter Millar'!$L484, "yyyy")),"")</f>
        <v>Week 12 - 2021</v>
      </c>
    </row>
    <row r="480" spans="16:16">
      <c r="P480" t="str">
        <f>IF('Peter Millar'!$L485&lt;&gt;0,CONCATENATE("Week ",WEEKNUM('Peter Millar'!$L485,21)," - ", TEXT('Peter Millar'!$L485, "yyyy")),"")</f>
        <v>Week 12 - 2021</v>
      </c>
    </row>
    <row r="481" spans="16:16">
      <c r="P481" t="str">
        <f>IF('Peter Millar'!$L486&lt;&gt;0,CONCATENATE("Week ",WEEKNUM('Peter Millar'!$L486,21)," - ", TEXT('Peter Millar'!$L486, "yyyy")),"")</f>
        <v>Week 12 - 2021</v>
      </c>
    </row>
    <row r="482" spans="16:16">
      <c r="P482" t="str">
        <f>IF('Peter Millar'!$L487&lt;&gt;0,CONCATENATE("Week ",WEEKNUM('Peter Millar'!$L487,21)," - ", TEXT('Peter Millar'!$L487, "yyyy")),"")</f>
        <v>Week 12 - 2021</v>
      </c>
    </row>
    <row r="483" spans="16:16">
      <c r="P483" t="str">
        <f>IF('Peter Millar'!$L488&lt;&gt;0,CONCATENATE("Week ",WEEKNUM('Peter Millar'!$L488,21)," - ", TEXT('Peter Millar'!$L488, "yyyy")),"")</f>
        <v>Week 12 - 2021</v>
      </c>
    </row>
    <row r="484" spans="16:16">
      <c r="P484" t="str">
        <f>IF('Peter Millar'!$L489&lt;&gt;0,CONCATENATE("Week ",WEEKNUM('Peter Millar'!$L489,21)," - ", TEXT('Peter Millar'!$L489, "yyyy")),"")</f>
        <v>Week 12 - 2021</v>
      </c>
    </row>
    <row r="485" spans="16:16">
      <c r="P485" t="str">
        <f>IF('Peter Millar'!$L490&lt;&gt;0,CONCATENATE("Week ",WEEKNUM('Peter Millar'!$L490,21)," - ", TEXT('Peter Millar'!$L490, "yyyy")),"")</f>
        <v>Week 12 - 2021</v>
      </c>
    </row>
    <row r="486" spans="16:16">
      <c r="P486" t="str">
        <f>IF('Peter Millar'!$L491&lt;&gt;0,CONCATENATE("Week ",WEEKNUM('Peter Millar'!$L491,21)," - ", TEXT('Peter Millar'!$L491, "yyyy")),"")</f>
        <v>Week 12 - 2021</v>
      </c>
    </row>
    <row r="487" spans="16:16">
      <c r="P487" t="str">
        <f>IF('Peter Millar'!$L492&lt;&gt;0,CONCATENATE("Week ",WEEKNUM('Peter Millar'!$L492,21)," - ", TEXT('Peter Millar'!$L492, "yyyy")),"")</f>
        <v>Week 12 - 2021</v>
      </c>
    </row>
    <row r="488" spans="16:16">
      <c r="P488" t="str">
        <f>IF('Peter Millar'!$L493&lt;&gt;0,CONCATENATE("Week ",WEEKNUM('Peter Millar'!$L493,21)," - ", TEXT('Peter Millar'!$L493, "yyyy")),"")</f>
        <v>Week 12 - 2021</v>
      </c>
    </row>
    <row r="489" spans="16:16">
      <c r="P489" t="str">
        <f>IF('Peter Millar'!$L494&lt;&gt;0,CONCATENATE("Week ",WEEKNUM('Peter Millar'!$L494,21)," - ", TEXT('Peter Millar'!$L494, "yyyy")),"")</f>
        <v>Week 12 - 2021</v>
      </c>
    </row>
    <row r="490" spans="16:16">
      <c r="P490" t="str">
        <f>IF('Peter Millar'!$L495&lt;&gt;0,CONCATENATE("Week ",WEEKNUM('Peter Millar'!$L495,21)," - ", TEXT('Peter Millar'!$L495, "yyyy")),"")</f>
        <v>Week 12 - 2021</v>
      </c>
    </row>
    <row r="491" spans="16:16">
      <c r="P491" t="str">
        <f>IF('Peter Millar'!$L496&lt;&gt;0,CONCATENATE("Week ",WEEKNUM('Peter Millar'!$L496,21)," - ", TEXT('Peter Millar'!$L496, "yyyy")),"")</f>
        <v>Week 12 - 2021</v>
      </c>
    </row>
    <row r="492" spans="16:16">
      <c r="P492" t="str">
        <f>IF('Peter Millar'!$L497&lt;&gt;0,CONCATENATE("Week ",WEEKNUM('Peter Millar'!$L497,21)," - ", TEXT('Peter Millar'!$L497, "yyyy")),"")</f>
        <v>Week 12 - 2021</v>
      </c>
    </row>
    <row r="493" spans="16:16">
      <c r="P493" t="str">
        <f>IF('Peter Millar'!$L498&lt;&gt;0,CONCATENATE("Week ",WEEKNUM('Peter Millar'!$L498,21)," - ", TEXT('Peter Millar'!$L498, "yyyy")),"")</f>
        <v>Week 12 - 2021</v>
      </c>
    </row>
    <row r="494" spans="16:16">
      <c r="P494" t="str">
        <f>IF('Peter Millar'!$L499&lt;&gt;0,CONCATENATE("Week ",WEEKNUM('Peter Millar'!$L499,21)," - ", TEXT('Peter Millar'!$L499, "yyyy")),"")</f>
        <v>Week 12 - 2021</v>
      </c>
    </row>
    <row r="495" spans="16:16">
      <c r="P495" t="str">
        <f>IF('Peter Millar'!$L500&lt;&gt;0,CONCATENATE("Week ",WEEKNUM('Peter Millar'!$L500,21)," - ", TEXT('Peter Millar'!$L500, "yyyy")),"")</f>
        <v>Week 12 - 2021</v>
      </c>
    </row>
    <row r="496" spans="16:16">
      <c r="P496" t="str">
        <f>IF('Peter Millar'!$L501&lt;&gt;0,CONCATENATE("Week ",WEEKNUM('Peter Millar'!$L501,21)," - ", TEXT('Peter Millar'!$L501, "yyyy")),"")</f>
        <v>Week 12 - 2021</v>
      </c>
    </row>
    <row r="497" spans="16:16">
      <c r="P497" t="str">
        <f>IF('Peter Millar'!$L502&lt;&gt;0,CONCATENATE("Week ",WEEKNUM('Peter Millar'!$L502,21)," - ", TEXT('Peter Millar'!$L502, "yyyy")),"")</f>
        <v>Week 12 - 2021</v>
      </c>
    </row>
    <row r="498" spans="16:16">
      <c r="P498" t="str">
        <f>IF('Peter Millar'!$L503&lt;&gt;0,CONCATENATE("Week ",WEEKNUM('Peter Millar'!$L503,21)," - ", TEXT('Peter Millar'!$L503, "yyyy")),"")</f>
        <v>Week 12 - 2021</v>
      </c>
    </row>
    <row r="499" spans="16:16">
      <c r="P499" t="str">
        <f>IF('Peter Millar'!$L504&lt;&gt;0,CONCATENATE("Week ",WEEKNUM('Peter Millar'!$L504,21)," - ", TEXT('Peter Millar'!$L504, "yyyy")),"")</f>
        <v>Week 12 - 2021</v>
      </c>
    </row>
    <row r="500" spans="16:16">
      <c r="P500" t="str">
        <f>IF('Peter Millar'!$L505&lt;&gt;0,CONCATENATE("Week ",WEEKNUM('Peter Millar'!$L505,21)," - ", TEXT('Peter Millar'!$L505, "yyyy")),"")</f>
        <v>Week 12 - 2021</v>
      </c>
    </row>
    <row r="501" spans="16:16">
      <c r="P501" t="str">
        <f>IF('Peter Millar'!$L506&lt;&gt;0,CONCATENATE("Week ",WEEKNUM('Peter Millar'!$L506,21)," - ", TEXT('Peter Millar'!$L506, "yyyy")),"")</f>
        <v>Week 12 - 2021</v>
      </c>
    </row>
    <row r="502" spans="16:16">
      <c r="P502" t="str">
        <f>IF('Peter Millar'!$L507&lt;&gt;0,CONCATENATE("Week ",WEEKNUM('Peter Millar'!$L507,21)," - ", TEXT('Peter Millar'!$L507, "yyyy")),"")</f>
        <v>Week 12 - 2021</v>
      </c>
    </row>
    <row r="503" spans="16:16">
      <c r="P503" t="str">
        <f>IF('Peter Millar'!$L508&lt;&gt;0,CONCATENATE("Week ",WEEKNUM('Peter Millar'!$L508,21)," - ", TEXT('Peter Millar'!$L508, "yyyy")),"")</f>
        <v>Week 12 - 2021</v>
      </c>
    </row>
    <row r="504" spans="16:16">
      <c r="P504" t="str">
        <f>IF('Peter Millar'!$L509&lt;&gt;0,CONCATENATE("Week ",WEEKNUM('Peter Millar'!$L509,21)," - ", TEXT('Peter Millar'!$L509, "yyyy")),"")</f>
        <v>Week 12 - 2021</v>
      </c>
    </row>
    <row r="505" spans="16:16">
      <c r="P505" t="str">
        <f>IF('Peter Millar'!$L510&lt;&gt;0,CONCATENATE("Week ",WEEKNUM('Peter Millar'!$L510,21)," - ", TEXT('Peter Millar'!$L510, "yyyy")),"")</f>
        <v>Week 12 - 2021</v>
      </c>
    </row>
    <row r="506" spans="16:16">
      <c r="P506" t="str">
        <f>IF('Peter Millar'!$L511&lt;&gt;0,CONCATENATE("Week ",WEEKNUM('Peter Millar'!$L511,21)," - ", TEXT('Peter Millar'!$L511, "yyyy")),"")</f>
        <v>Week 12 - 2021</v>
      </c>
    </row>
    <row r="507" spans="16:16">
      <c r="P507" t="str">
        <f>IF('Peter Millar'!$L512&lt;&gt;0,CONCATENATE("Week ",WEEKNUM('Peter Millar'!$L512,21)," - ", TEXT('Peter Millar'!$L512, "yyyy")),"")</f>
        <v>Week 12 - 2021</v>
      </c>
    </row>
    <row r="508" spans="16:16">
      <c r="P508" t="str">
        <f>IF('Peter Millar'!$L513&lt;&gt;0,CONCATENATE("Week ",WEEKNUM('Peter Millar'!$L513,21)," - ", TEXT('Peter Millar'!$L513, "yyyy")),"")</f>
        <v>Week 12 - 2021</v>
      </c>
    </row>
    <row r="509" spans="16:16">
      <c r="P509" t="str">
        <f>IF('Peter Millar'!$L514&lt;&gt;0,CONCATENATE("Week ",WEEKNUM('Peter Millar'!$L514,21)," - ", TEXT('Peter Millar'!$L514, "yyyy")),"")</f>
        <v>Week 12 - 2021</v>
      </c>
    </row>
    <row r="510" spans="16:16">
      <c r="P510" t="str">
        <f>IF('Peter Millar'!$L515&lt;&gt;0,CONCATENATE("Week ",WEEKNUM('Peter Millar'!$L515,21)," - ", TEXT('Peter Millar'!$L515, "yyyy")),"")</f>
        <v>Week 12 - 2021</v>
      </c>
    </row>
    <row r="511" spans="16:16">
      <c r="P511" t="str">
        <f>IF('Peter Millar'!$L516&lt;&gt;0,CONCATENATE("Week ",WEEKNUM('Peter Millar'!$L516,21)," - ", TEXT('Peter Millar'!$L516, "yyyy")),"")</f>
        <v>Week 12 - 2021</v>
      </c>
    </row>
    <row r="512" spans="16:16">
      <c r="P512" t="str">
        <f>IF('Peter Millar'!$L517&lt;&gt;0,CONCATENATE("Week ",WEEKNUM('Peter Millar'!$L517,21)," - ", TEXT('Peter Millar'!$L517, "yyyy")),"")</f>
        <v>Week 12 - 2021</v>
      </c>
    </row>
    <row r="513" spans="16:16">
      <c r="P513" t="str">
        <f>IF('Peter Millar'!$L518&lt;&gt;0,CONCATENATE("Week ",WEEKNUM('Peter Millar'!$L518,21)," - ", TEXT('Peter Millar'!$L518, "yyyy")),"")</f>
        <v>Week 12 - 2021</v>
      </c>
    </row>
    <row r="514" spans="16:16">
      <c r="P514" t="str">
        <f>IF('Peter Millar'!$L519&lt;&gt;0,CONCATENATE("Week ",WEEKNUM('Peter Millar'!$L519,21)," - ", TEXT('Peter Millar'!$L519, "yyyy")),"")</f>
        <v>Week 12 - 2021</v>
      </c>
    </row>
    <row r="515" spans="16:16">
      <c r="P515" t="str">
        <f>IF('Peter Millar'!$L520&lt;&gt;0,CONCATENATE("Week ",WEEKNUM('Peter Millar'!$L520,21)," - ", TEXT('Peter Millar'!$L520, "yyyy")),"")</f>
        <v>Week 12 - 2021</v>
      </c>
    </row>
    <row r="516" spans="16:16">
      <c r="P516" t="str">
        <f>IF('Peter Millar'!$L521&lt;&gt;0,CONCATENATE("Week ",WEEKNUM('Peter Millar'!$L521,21)," - ", TEXT('Peter Millar'!$L521, "yyyy")),"")</f>
        <v>Week 12 - 2021</v>
      </c>
    </row>
    <row r="517" spans="16:16">
      <c r="P517" t="str">
        <f>IF('Peter Millar'!$L522&lt;&gt;0,CONCATENATE("Week ",WEEKNUM('Peter Millar'!$L522,21)," - ", TEXT('Peter Millar'!$L522, "yyyy")),"")</f>
        <v>Week 12 - 2021</v>
      </c>
    </row>
    <row r="518" spans="16:16">
      <c r="P518" t="str">
        <f>IF('Peter Millar'!$L523&lt;&gt;0,CONCATENATE("Week ",WEEKNUM('Peter Millar'!$L523,21)," - ", TEXT('Peter Millar'!$L523, "yyyy")),"")</f>
        <v>Week 12 - 2021</v>
      </c>
    </row>
    <row r="519" spans="16:16">
      <c r="P519" t="str">
        <f>IF('Peter Millar'!$L524&lt;&gt;0,CONCATENATE("Week ",WEEKNUM('Peter Millar'!$L524,21)," - ", TEXT('Peter Millar'!$L524, "yyyy")),"")</f>
        <v>Week 12 - 2021</v>
      </c>
    </row>
    <row r="520" spans="16:16">
      <c r="P520" t="str">
        <f>IF('Peter Millar'!$L525&lt;&gt;0,CONCATENATE("Week ",WEEKNUM('Peter Millar'!$L525,21)," - ", TEXT('Peter Millar'!$L525, "yyyy")),"")</f>
        <v>Week 12 - 2021</v>
      </c>
    </row>
    <row r="521" spans="16:16">
      <c r="P521" t="str">
        <f>IF('Peter Millar'!$L526&lt;&gt;0,CONCATENATE("Week ",WEEKNUM('Peter Millar'!$L526,21)," - ", TEXT('Peter Millar'!$L526, "yyyy")),"")</f>
        <v>Week 12 - 2021</v>
      </c>
    </row>
    <row r="522" spans="16:16">
      <c r="P522" t="str">
        <f>IF('Peter Millar'!$L527&lt;&gt;0,CONCATENATE("Week ",WEEKNUM('Peter Millar'!$L527,21)," - ", TEXT('Peter Millar'!$L527, "yyyy")),"")</f>
        <v>Week 12 - 2021</v>
      </c>
    </row>
    <row r="523" spans="16:16">
      <c r="P523" t="str">
        <f>IF('Peter Millar'!$L528&lt;&gt;0,CONCATENATE("Week ",WEEKNUM('Peter Millar'!$L528,21)," - ", TEXT('Peter Millar'!$L528, "yyyy")),"")</f>
        <v>Week 12 - 2021</v>
      </c>
    </row>
    <row r="524" spans="16:16">
      <c r="P524" t="str">
        <f>IF('Peter Millar'!$L529&lt;&gt;0,CONCATENATE("Week ",WEEKNUM('Peter Millar'!$L529,21)," - ", TEXT('Peter Millar'!$L529, "yyyy")),"")</f>
        <v>Week 12 - 2021</v>
      </c>
    </row>
    <row r="525" spans="16:16">
      <c r="P525" t="str">
        <f>IF('Peter Millar'!$L530&lt;&gt;0,CONCATENATE("Week ",WEEKNUM('Peter Millar'!$L530,21)," - ", TEXT('Peter Millar'!$L530, "yyyy")),"")</f>
        <v>Week 12 - 2021</v>
      </c>
    </row>
    <row r="526" spans="16:16">
      <c r="P526" t="str">
        <f>IF('Peter Millar'!$L531&lt;&gt;0,CONCATENATE("Week ",WEEKNUM('Peter Millar'!$L531,21)," - ", TEXT('Peter Millar'!$L531, "yyyy")),"")</f>
        <v>Week 12 - 2021</v>
      </c>
    </row>
    <row r="527" spans="16:16">
      <c r="P527" t="str">
        <f>IF('Peter Millar'!$L532&lt;&gt;0,CONCATENATE("Week ",WEEKNUM('Peter Millar'!$L532,21)," - ", TEXT('Peter Millar'!$L532, "yyyy")),"")</f>
        <v>Week 12 - 2021</v>
      </c>
    </row>
    <row r="528" spans="16:16">
      <c r="P528" t="str">
        <f>IF('Peter Millar'!$L533&lt;&gt;0,CONCATENATE("Week ",WEEKNUM('Peter Millar'!$L533,21)," - ", TEXT('Peter Millar'!$L533, "yyyy")),"")</f>
        <v>Week 12 - 2021</v>
      </c>
    </row>
    <row r="529" spans="16:16">
      <c r="P529" t="str">
        <f>IF('Peter Millar'!$L534&lt;&gt;0,CONCATENATE("Week ",WEEKNUM('Peter Millar'!$L534,21)," - ", TEXT('Peter Millar'!$L534, "yyyy")),"")</f>
        <v>Week 12 - 2021</v>
      </c>
    </row>
    <row r="530" spans="16:16">
      <c r="P530" t="str">
        <f>IF('Peter Millar'!$L535&lt;&gt;0,CONCATENATE("Week ",WEEKNUM('Peter Millar'!$L535,21)," - ", TEXT('Peter Millar'!$L535, "yyyy")),"")</f>
        <v>Week 12 - 2021</v>
      </c>
    </row>
    <row r="531" spans="16:16">
      <c r="P531" t="str">
        <f>IF('Peter Millar'!$L536&lt;&gt;0,CONCATENATE("Week ",WEEKNUM('Peter Millar'!$L536,21)," - ", TEXT('Peter Millar'!$L536, "yyyy")),"")</f>
        <v>Week 12 - 2021</v>
      </c>
    </row>
    <row r="532" spans="16:16">
      <c r="P532" t="str">
        <f>IF('Peter Millar'!$L537&lt;&gt;0,CONCATENATE("Week ",WEEKNUM('Peter Millar'!$L537,21)," - ", TEXT('Peter Millar'!$L537, "yyyy")),"")</f>
        <v>Week 12 - 2021</v>
      </c>
    </row>
    <row r="533" spans="16:16">
      <c r="P533" t="str">
        <f>IF('Peter Millar'!$L538&lt;&gt;0,CONCATENATE("Week ",WEEKNUM('Peter Millar'!$L538,21)," - ", TEXT('Peter Millar'!$L538, "yyyy")),"")</f>
        <v>Week 12 - 2021</v>
      </c>
    </row>
    <row r="534" spans="16:16">
      <c r="P534" t="str">
        <f>IF('Peter Millar'!$L539&lt;&gt;0,CONCATENATE("Week ",WEEKNUM('Peter Millar'!$L539,21)," - ", TEXT('Peter Millar'!$L539, "yyyy")),"")</f>
        <v>Week 13 - 2021</v>
      </c>
    </row>
    <row r="535" spans="16:16">
      <c r="P535" t="str">
        <f>IF('Peter Millar'!$L540&lt;&gt;0,CONCATENATE("Week ",WEEKNUM('Peter Millar'!$L540,21)," - ", TEXT('Peter Millar'!$L540, "yyyy")),"")</f>
        <v>Week 13 - 2021</v>
      </c>
    </row>
    <row r="536" spans="16:16">
      <c r="P536" t="str">
        <f>IF('Peter Millar'!$L541&lt;&gt;0,CONCATENATE("Week ",WEEKNUM('Peter Millar'!$L541,21)," - ", TEXT('Peter Millar'!$L541, "yyyy")),"")</f>
        <v>Week 13 - 2021</v>
      </c>
    </row>
    <row r="537" spans="16:16">
      <c r="P537" t="str">
        <f>IF('Peter Millar'!$L542&lt;&gt;0,CONCATENATE("Week ",WEEKNUM('Peter Millar'!$L542,21)," - ", TEXT('Peter Millar'!$L542, "yyyy")),"")</f>
        <v>Week 13 - 2021</v>
      </c>
    </row>
    <row r="538" spans="16:16">
      <c r="P538" t="str">
        <f>IF('Peter Millar'!$L543&lt;&gt;0,CONCATENATE("Week ",WEEKNUM('Peter Millar'!$L543,21)," - ", TEXT('Peter Millar'!$L543, "yyyy")),"")</f>
        <v>Week 13 - 2021</v>
      </c>
    </row>
    <row r="539" spans="16:16">
      <c r="P539" t="str">
        <f>IF('Peter Millar'!$L544&lt;&gt;0,CONCATENATE("Week ",WEEKNUM('Peter Millar'!$L544,21)," - ", TEXT('Peter Millar'!$L544, "yyyy")),"")</f>
        <v>Week 13 - 2021</v>
      </c>
    </row>
    <row r="540" spans="16:16">
      <c r="P540" t="str">
        <f>IF('Peter Millar'!$L545&lt;&gt;0,CONCATENATE("Week ",WEEKNUM('Peter Millar'!$L545,21)," - ", TEXT('Peter Millar'!$L545, "yyyy")),"")</f>
        <v>Week 13 - 2021</v>
      </c>
    </row>
    <row r="541" spans="16:16">
      <c r="P541" t="str">
        <f>IF('Peter Millar'!$L546&lt;&gt;0,CONCATENATE("Week ",WEEKNUM('Peter Millar'!$L546,21)," - ", TEXT('Peter Millar'!$L546, "yyyy")),"")</f>
        <v>Week 13 - 2021</v>
      </c>
    </row>
    <row r="542" spans="16:16">
      <c r="P542" t="str">
        <f>IF('Peter Millar'!$L547&lt;&gt;0,CONCATENATE("Week ",WEEKNUM('Peter Millar'!$L547,21)," - ", TEXT('Peter Millar'!$L547, "yyyy")),"")</f>
        <v>Week 13 - 2021</v>
      </c>
    </row>
    <row r="543" spans="16:16">
      <c r="P543" t="str">
        <f>IF('Peter Millar'!$L548&lt;&gt;0,CONCATENATE("Week ",WEEKNUM('Peter Millar'!$L548,21)," - ", TEXT('Peter Millar'!$L548, "yyyy")),"")</f>
        <v>Week 13 - 2021</v>
      </c>
    </row>
    <row r="544" spans="16:16">
      <c r="P544" t="str">
        <f>IF('Peter Millar'!$L549&lt;&gt;0,CONCATENATE("Week ",WEEKNUM('Peter Millar'!$L549,21)," - ", TEXT('Peter Millar'!$L549, "yyyy")),"")</f>
        <v>Week 13 - 2021</v>
      </c>
    </row>
    <row r="545" spans="16:16">
      <c r="P545" t="str">
        <f>IF('Peter Millar'!$L550&lt;&gt;0,CONCATENATE("Week ",WEEKNUM('Peter Millar'!$L550,21)," - ", TEXT('Peter Millar'!$L550, "yyyy")),"")</f>
        <v>Week 13 - 2021</v>
      </c>
    </row>
    <row r="546" spans="16:16">
      <c r="P546" t="str">
        <f>IF('Peter Millar'!$L551&lt;&gt;0,CONCATENATE("Week ",WEEKNUM('Peter Millar'!$L551,21)," - ", TEXT('Peter Millar'!$L551, "yyyy")),"")</f>
        <v>Week 13 - 2021</v>
      </c>
    </row>
    <row r="547" spans="16:16">
      <c r="P547" t="str">
        <f>IF('Peter Millar'!$L552&lt;&gt;0,CONCATENATE("Week ",WEEKNUM('Peter Millar'!$L552,21)," - ", TEXT('Peter Millar'!$L552, "yyyy")),"")</f>
        <v>Week 13 - 2021</v>
      </c>
    </row>
    <row r="548" spans="16:16">
      <c r="P548" t="str">
        <f>IF('Peter Millar'!$L553&lt;&gt;0,CONCATENATE("Week ",WEEKNUM('Peter Millar'!$L553,21)," - ", TEXT('Peter Millar'!$L553, "yyyy")),"")</f>
        <v>Week 13 - 2021</v>
      </c>
    </row>
    <row r="549" spans="16:16">
      <c r="P549" t="str">
        <f>IF('Peter Millar'!$L554&lt;&gt;0,CONCATENATE("Week ",WEEKNUM('Peter Millar'!$L554,21)," - ", TEXT('Peter Millar'!$L554, "yyyy")),"")</f>
        <v>Week 13 - 2021</v>
      </c>
    </row>
    <row r="550" spans="16:16">
      <c r="P550" t="str">
        <f>IF('Peter Millar'!$L555&lt;&gt;0,CONCATENATE("Week ",WEEKNUM('Peter Millar'!$L555,21)," - ", TEXT('Peter Millar'!$L555, "yyyy")),"")</f>
        <v>Week 13 - 2021</v>
      </c>
    </row>
    <row r="551" spans="16:16">
      <c r="P551" t="str">
        <f>IF('Peter Millar'!$L556&lt;&gt;0,CONCATENATE("Week ",WEEKNUM('Peter Millar'!$L556,21)," - ", TEXT('Peter Millar'!$L556, "yyyy")),"")</f>
        <v>Week 13 - 2021</v>
      </c>
    </row>
    <row r="552" spans="16:16">
      <c r="P552" t="str">
        <f>IF('Peter Millar'!$L557&lt;&gt;0,CONCATENATE("Week ",WEEKNUM('Peter Millar'!$L557,21)," - ", TEXT('Peter Millar'!$L557, "yyyy")),"")</f>
        <v>Week 13 - 2021</v>
      </c>
    </row>
    <row r="553" spans="16:16">
      <c r="P553" t="str">
        <f>IF('Peter Millar'!$L558&lt;&gt;0,CONCATENATE("Week ",WEEKNUM('Peter Millar'!$L558,21)," - ", TEXT('Peter Millar'!$L558, "yyyy")),"")</f>
        <v>Week 13 - 2021</v>
      </c>
    </row>
    <row r="554" spans="16:16">
      <c r="P554" t="str">
        <f>IF('Peter Millar'!$L559&lt;&gt;0,CONCATENATE("Week ",WEEKNUM('Peter Millar'!$L559,21)," - ", TEXT('Peter Millar'!$L559, "yyyy")),"")</f>
        <v>Week 13 - 2021</v>
      </c>
    </row>
    <row r="555" spans="16:16">
      <c r="P555" t="str">
        <f>IF('Peter Millar'!$L560&lt;&gt;0,CONCATENATE("Week ",WEEKNUM('Peter Millar'!$L560,21)," - ", TEXT('Peter Millar'!$L560, "yyyy")),"")</f>
        <v>Week 13 - 2021</v>
      </c>
    </row>
    <row r="556" spans="16:16">
      <c r="P556" t="str">
        <f>IF('Peter Millar'!$L561&lt;&gt;0,CONCATENATE("Week ",WEEKNUM('Peter Millar'!$L561,21)," - ", TEXT('Peter Millar'!$L561, "yyyy")),"")</f>
        <v>Week 13 - 2021</v>
      </c>
    </row>
    <row r="557" spans="16:16">
      <c r="P557" t="str">
        <f>IF('Peter Millar'!$L562&lt;&gt;0,CONCATENATE("Week ",WEEKNUM('Peter Millar'!$L562,21)," - ", TEXT('Peter Millar'!$L562, "yyyy")),"")</f>
        <v>Week 13 - 2021</v>
      </c>
    </row>
    <row r="558" spans="16:16">
      <c r="P558" t="str">
        <f>IF('Peter Millar'!$L563&lt;&gt;0,CONCATENATE("Week ",WEEKNUM('Peter Millar'!$L563,21)," - ", TEXT('Peter Millar'!$L563, "yyyy")),"")</f>
        <v>Week 13 - 2021</v>
      </c>
    </row>
    <row r="559" spans="16:16">
      <c r="P559" t="str">
        <f>IF('Peter Millar'!$L564&lt;&gt;0,CONCATENATE("Week ",WEEKNUM('Peter Millar'!$L564,21)," - ", TEXT('Peter Millar'!$L564, "yyyy")),"")</f>
        <v>Week 13 - 2021</v>
      </c>
    </row>
    <row r="560" spans="16:16">
      <c r="P560" t="str">
        <f>IF('Peter Millar'!$L565&lt;&gt;0,CONCATENATE("Week ",WEEKNUM('Peter Millar'!$L565,21)," - ", TEXT('Peter Millar'!$L565, "yyyy")),"")</f>
        <v>Week 13 - 2021</v>
      </c>
    </row>
    <row r="561" spans="16:16">
      <c r="P561" t="str">
        <f>IF('Peter Millar'!$L566&lt;&gt;0,CONCATENATE("Week ",WEEKNUM('Peter Millar'!$L566,21)," - ", TEXT('Peter Millar'!$L566, "yyyy")),"")</f>
        <v>Week 13 - 2021</v>
      </c>
    </row>
    <row r="562" spans="16:16">
      <c r="P562" t="str">
        <f>IF('Peter Millar'!$L567&lt;&gt;0,CONCATENATE("Week ",WEEKNUM('Peter Millar'!$L567,21)," - ", TEXT('Peter Millar'!$L567, "yyyy")),"")</f>
        <v>Week 13 - 2021</v>
      </c>
    </row>
    <row r="563" spans="16:16">
      <c r="P563" t="str">
        <f>IF('Peter Millar'!$L568&lt;&gt;0,CONCATENATE("Week ",WEEKNUM('Peter Millar'!$L568,21)," - ", TEXT('Peter Millar'!$L568, "yyyy")),"")</f>
        <v>Week 13 - 2021</v>
      </c>
    </row>
    <row r="564" spans="16:16">
      <c r="P564" t="str">
        <f>IF('Peter Millar'!$L569&lt;&gt;0,CONCATENATE("Week ",WEEKNUM('Peter Millar'!$L569,21)," - ", TEXT('Peter Millar'!$L569, "yyyy")),"")</f>
        <v>Week 13 - 2021</v>
      </c>
    </row>
    <row r="565" spans="16:16">
      <c r="P565" t="str">
        <f>IF('Peter Millar'!$L570&lt;&gt;0,CONCATENATE("Week ",WEEKNUM('Peter Millar'!$L570,21)," - ", TEXT('Peter Millar'!$L570, "yyyy")),"")</f>
        <v>Week 13 - 2021</v>
      </c>
    </row>
    <row r="566" spans="16:16">
      <c r="P566" t="str">
        <f>IF('Peter Millar'!$L571&lt;&gt;0,CONCATENATE("Week ",WEEKNUM('Peter Millar'!$L571,21)," - ", TEXT('Peter Millar'!$L571, "yyyy")),"")</f>
        <v>Week 13 - 2021</v>
      </c>
    </row>
    <row r="567" spans="16:16">
      <c r="P567" t="str">
        <f>IF('Peter Millar'!$L572&lt;&gt;0,CONCATENATE("Week ",WEEKNUM('Peter Millar'!$L572,21)," - ", TEXT('Peter Millar'!$L572, "yyyy")),"")</f>
        <v>Week 13 - 2021</v>
      </c>
    </row>
    <row r="568" spans="16:16">
      <c r="P568" t="str">
        <f>IF('Peter Millar'!$L573&lt;&gt;0,CONCATENATE("Week ",WEEKNUM('Peter Millar'!$L573,21)," - ", TEXT('Peter Millar'!$L573, "yyyy")),"")</f>
        <v>Week 13 - 2021</v>
      </c>
    </row>
    <row r="569" spans="16:16">
      <c r="P569" t="str">
        <f>IF('Peter Millar'!$L574&lt;&gt;0,CONCATENATE("Week ",WEEKNUM('Peter Millar'!$L574,21)," - ", TEXT('Peter Millar'!$L574, "yyyy")),"")</f>
        <v>Week 13 - 2021</v>
      </c>
    </row>
    <row r="570" spans="16:16">
      <c r="P570" t="str">
        <f>IF('Peter Millar'!$L575&lt;&gt;0,CONCATENATE("Week ",WEEKNUM('Peter Millar'!$L575,21)," - ", TEXT('Peter Millar'!$L575, "yyyy")),"")</f>
        <v>Week 13 - 2021</v>
      </c>
    </row>
    <row r="571" spans="16:16">
      <c r="P571" t="str">
        <f>IF('Peter Millar'!$L576&lt;&gt;0,CONCATENATE("Week ",WEEKNUM('Peter Millar'!$L576,21)," - ", TEXT('Peter Millar'!$L576, "yyyy")),"")</f>
        <v>Week 13 - 2021</v>
      </c>
    </row>
    <row r="572" spans="16:16">
      <c r="P572" t="str">
        <f>IF('Peter Millar'!$L577&lt;&gt;0,CONCATENATE("Week ",WEEKNUM('Peter Millar'!$L577,21)," - ", TEXT('Peter Millar'!$L577, "yyyy")),"")</f>
        <v>Week 13 - 2021</v>
      </c>
    </row>
    <row r="573" spans="16:16">
      <c r="P573" t="str">
        <f>IF('Peter Millar'!$L578&lt;&gt;0,CONCATENATE("Week ",WEEKNUM('Peter Millar'!$L578,21)," - ", TEXT('Peter Millar'!$L578, "yyyy")),"")</f>
        <v>Week 13 - 2021</v>
      </c>
    </row>
    <row r="574" spans="16:16">
      <c r="P574" t="str">
        <f>IF('Peter Millar'!$L579&lt;&gt;0,CONCATENATE("Week ",WEEKNUM('Peter Millar'!$L579,21)," - ", TEXT('Peter Millar'!$L579, "yyyy")),"")</f>
        <v>Week 13 - 2021</v>
      </c>
    </row>
    <row r="575" spans="16:16">
      <c r="P575" t="str">
        <f>IF('Peter Millar'!$L580&lt;&gt;0,CONCATENATE("Week ",WEEKNUM('Peter Millar'!$L580,21)," - ", TEXT('Peter Millar'!$L580, "yyyy")),"")</f>
        <v>Week 13 - 2021</v>
      </c>
    </row>
    <row r="576" spans="16:16">
      <c r="P576" t="str">
        <f>IF('Peter Millar'!$L581&lt;&gt;0,CONCATENATE("Week ",WEEKNUM('Peter Millar'!$L581,21)," - ", TEXT('Peter Millar'!$L581, "yyyy")),"")</f>
        <v>Week 13 - 2021</v>
      </c>
    </row>
    <row r="577" spans="16:16">
      <c r="P577" t="str">
        <f>IF('Peter Millar'!$L582&lt;&gt;0,CONCATENATE("Week ",WEEKNUM('Peter Millar'!$L582,21)," - ", TEXT('Peter Millar'!$L582, "yyyy")),"")</f>
        <v>Week 13 - 2021</v>
      </c>
    </row>
    <row r="578" spans="16:16">
      <c r="P578" t="str">
        <f>IF('Peter Millar'!$L583&lt;&gt;0,CONCATENATE("Week ",WEEKNUM('Peter Millar'!$L583,21)," - ", TEXT('Peter Millar'!$L583, "yyyy")),"")</f>
        <v>Week 13 - 2021</v>
      </c>
    </row>
    <row r="579" spans="16:16">
      <c r="P579" t="str">
        <f>IF('Peter Millar'!$L584&lt;&gt;0,CONCATENATE("Week ",WEEKNUM('Peter Millar'!$L584,21)," - ", TEXT('Peter Millar'!$L584, "yyyy")),"")</f>
        <v>Week 13 - 2021</v>
      </c>
    </row>
    <row r="580" spans="16:16">
      <c r="P580" t="str">
        <f>IF('Peter Millar'!$L585&lt;&gt;0,CONCATENATE("Week ",WEEKNUM('Peter Millar'!$L585,21)," - ", TEXT('Peter Millar'!$L585, "yyyy")),"")</f>
        <v>Week 13 - 2021</v>
      </c>
    </row>
    <row r="581" spans="16:16">
      <c r="P581" t="str">
        <f>IF('Peter Millar'!$L586&lt;&gt;0,CONCATENATE("Week ",WEEKNUM('Peter Millar'!$L586,21)," - ", TEXT('Peter Millar'!$L586, "yyyy")),"")</f>
        <v>Week 14 - 2021</v>
      </c>
    </row>
    <row r="582" spans="16:16">
      <c r="P582" t="str">
        <f>IF('Peter Millar'!$L587&lt;&gt;0,CONCATENATE("Week ",WEEKNUM('Peter Millar'!$L587,21)," - ", TEXT('Peter Millar'!$L587, "yyyy")),"")</f>
        <v>Week 14 - 2021</v>
      </c>
    </row>
    <row r="583" spans="16:16">
      <c r="P583" t="str">
        <f>IF('Peter Millar'!$L588&lt;&gt;0,CONCATENATE("Week ",WEEKNUM('Peter Millar'!$L588,21)," - ", TEXT('Peter Millar'!$L588, "yyyy")),"")</f>
        <v>Week 14 - 2021</v>
      </c>
    </row>
    <row r="584" spans="16:16">
      <c r="P584" t="str">
        <f>IF('Peter Millar'!$L589&lt;&gt;0,CONCATENATE("Week ",WEEKNUM('Peter Millar'!$L589,21)," - ", TEXT('Peter Millar'!$L589, "yyyy")),"")</f>
        <v>Week 14 - 2021</v>
      </c>
    </row>
    <row r="585" spans="16:16">
      <c r="P585" t="str">
        <f>IF('Peter Millar'!$L590&lt;&gt;0,CONCATENATE("Week ",WEEKNUM('Peter Millar'!$L590,21)," - ", TEXT('Peter Millar'!$L590, "yyyy")),"")</f>
        <v>Week 14 - 2021</v>
      </c>
    </row>
    <row r="586" spans="16:16">
      <c r="P586" t="str">
        <f>IF('Peter Millar'!$L591&lt;&gt;0,CONCATENATE("Week ",WEEKNUM('Peter Millar'!$L591,21)," - ", TEXT('Peter Millar'!$L591, "yyyy")),"")</f>
        <v>Week 14 - 2021</v>
      </c>
    </row>
    <row r="587" spans="16:16">
      <c r="P587" t="str">
        <f>IF('Peter Millar'!$L592&lt;&gt;0,CONCATENATE("Week ",WEEKNUM('Peter Millar'!$L592,21)," - ", TEXT('Peter Millar'!$L592, "yyyy")),"")</f>
        <v>Week 14 - 2021</v>
      </c>
    </row>
    <row r="588" spans="16:16">
      <c r="P588" t="str">
        <f>IF('Peter Millar'!$L593&lt;&gt;0,CONCATENATE("Week ",WEEKNUM('Peter Millar'!$L593,21)," - ", TEXT('Peter Millar'!$L593, "yyyy")),"")</f>
        <v>Week 14 - 2021</v>
      </c>
    </row>
    <row r="589" spans="16:16">
      <c r="P589" t="str">
        <f>IF('Peter Millar'!$L594&lt;&gt;0,CONCATENATE("Week ",WEEKNUM('Peter Millar'!$L594,21)," - ", TEXT('Peter Millar'!$L594, "yyyy")),"")</f>
        <v>Week 14 - 2021</v>
      </c>
    </row>
    <row r="590" spans="16:16">
      <c r="P590" t="str">
        <f>IF('Peter Millar'!$L595&lt;&gt;0,CONCATENATE("Week ",WEEKNUM('Peter Millar'!$L595,21)," - ", TEXT('Peter Millar'!$L595, "yyyy")),"")</f>
        <v>Week 14 - 2021</v>
      </c>
    </row>
    <row r="591" spans="16:16">
      <c r="P591" t="str">
        <f>IF('Peter Millar'!$L596&lt;&gt;0,CONCATENATE("Week ",WEEKNUM('Peter Millar'!$L596,21)," - ", TEXT('Peter Millar'!$L596, "yyyy")),"")</f>
        <v>Week 14 - 2021</v>
      </c>
    </row>
    <row r="592" spans="16:16">
      <c r="P592" t="str">
        <f>IF('Peter Millar'!$L597&lt;&gt;0,CONCATENATE("Week ",WEEKNUM('Peter Millar'!$L597,21)," - ", TEXT('Peter Millar'!$L597, "yyyy")),"")</f>
        <v>Week 14 - 2021</v>
      </c>
    </row>
    <row r="593" spans="16:16">
      <c r="P593" t="str">
        <f>IF('Peter Millar'!$L598&lt;&gt;0,CONCATENATE("Week ",WEEKNUM('Peter Millar'!$L598,21)," - ", TEXT('Peter Millar'!$L598, "yyyy")),"")</f>
        <v>Week 14 - 2021</v>
      </c>
    </row>
    <row r="594" spans="16:16">
      <c r="P594" t="str">
        <f>IF('Peter Millar'!$L599&lt;&gt;0,CONCATENATE("Week ",WEEKNUM('Peter Millar'!$L599,21)," - ", TEXT('Peter Millar'!$L599, "yyyy")),"")</f>
        <v>Week 14 - 2021</v>
      </c>
    </row>
    <row r="595" spans="16:16">
      <c r="P595" t="str">
        <f>IF('Peter Millar'!$L600&lt;&gt;0,CONCATENATE("Week ",WEEKNUM('Peter Millar'!$L600,21)," - ", TEXT('Peter Millar'!$L600, "yyyy")),"")</f>
        <v>Week 14 - 2021</v>
      </c>
    </row>
    <row r="596" spans="16:16">
      <c r="P596" t="str">
        <f>IF('Peter Millar'!$L601&lt;&gt;0,CONCATENATE("Week ",WEEKNUM('Peter Millar'!$L601,21)," - ", TEXT('Peter Millar'!$L601, "yyyy")),"")</f>
        <v>Week 14 - 2021</v>
      </c>
    </row>
    <row r="597" spans="16:16">
      <c r="P597" t="str">
        <f>IF('Peter Millar'!$L602&lt;&gt;0,CONCATENATE("Week ",WEEKNUM('Peter Millar'!$L602,21)," - ", TEXT('Peter Millar'!$L602, "yyyy")),"")</f>
        <v>Week 14 - 2021</v>
      </c>
    </row>
    <row r="598" spans="16:16">
      <c r="P598" t="str">
        <f>IF('Peter Millar'!$L603&lt;&gt;0,CONCATENATE("Week ",WEEKNUM('Peter Millar'!$L603,21)," - ", TEXT('Peter Millar'!$L603, "yyyy")),"")</f>
        <v>Week 14 - 2021</v>
      </c>
    </row>
    <row r="599" spans="16:16">
      <c r="P599" t="str">
        <f>IF('Peter Millar'!$L604&lt;&gt;0,CONCATENATE("Week ",WEEKNUM('Peter Millar'!$L604,21)," - ", TEXT('Peter Millar'!$L604, "yyyy")),"")</f>
        <v>Week 14 - 2021</v>
      </c>
    </row>
    <row r="600" spans="16:16">
      <c r="P600" t="str">
        <f>IF('Peter Millar'!$L605&lt;&gt;0,CONCATENATE("Week ",WEEKNUM('Peter Millar'!$L605,21)," - ", TEXT('Peter Millar'!$L605, "yyyy")),"")</f>
        <v>Week 14 - 2021</v>
      </c>
    </row>
    <row r="601" spans="16:16">
      <c r="P601" t="str">
        <f>IF('Peter Millar'!$L606&lt;&gt;0,CONCATENATE("Week ",WEEKNUM('Peter Millar'!$L606,21)," - ", TEXT('Peter Millar'!$L606, "yyyy")),"")</f>
        <v>Week 14 - 2021</v>
      </c>
    </row>
    <row r="602" spans="16:16">
      <c r="P602" t="str">
        <f>IF('Peter Millar'!$L607&lt;&gt;0,CONCATENATE("Week ",WEEKNUM('Peter Millar'!$L607,21)," - ", TEXT('Peter Millar'!$L607, "yyyy")),"")</f>
        <v>Week 14 - 2021</v>
      </c>
    </row>
    <row r="603" spans="16:16">
      <c r="P603" t="str">
        <f>IF('Peter Millar'!$L608&lt;&gt;0,CONCATENATE("Week ",WEEKNUM('Peter Millar'!$L608,21)," - ", TEXT('Peter Millar'!$L608, "yyyy")),"")</f>
        <v>Week 14 - 2021</v>
      </c>
    </row>
    <row r="604" spans="16:16">
      <c r="P604" t="str">
        <f>IF('Peter Millar'!$L609&lt;&gt;0,CONCATENATE("Week ",WEEKNUM('Peter Millar'!$L609,21)," - ", TEXT('Peter Millar'!$L609, "yyyy")),"")</f>
        <v>Week 14 - 2021</v>
      </c>
    </row>
    <row r="605" spans="16:16">
      <c r="P605" t="str">
        <f>IF('Peter Millar'!$L610&lt;&gt;0,CONCATENATE("Week ",WEEKNUM('Peter Millar'!$L610,21)," - ", TEXT('Peter Millar'!$L610, "yyyy")),"")</f>
        <v>Week 14 - 2021</v>
      </c>
    </row>
    <row r="606" spans="16:16">
      <c r="P606" t="str">
        <f>IF('Peter Millar'!$L611&lt;&gt;0,CONCATENATE("Week ",WEEKNUM('Peter Millar'!$L611,21)," - ", TEXT('Peter Millar'!$L611, "yyyy")),"")</f>
        <v>Week 14 - 2021</v>
      </c>
    </row>
    <row r="607" spans="16:16">
      <c r="P607" t="str">
        <f>IF('Peter Millar'!$L612&lt;&gt;0,CONCATENATE("Week ",WEEKNUM('Peter Millar'!$L612,21)," - ", TEXT('Peter Millar'!$L612, "yyyy")),"")</f>
        <v>Week 14 - 2021</v>
      </c>
    </row>
    <row r="608" spans="16:16">
      <c r="P608" t="str">
        <f>IF('Peter Millar'!$L613&lt;&gt;0,CONCATENATE("Week ",WEEKNUM('Peter Millar'!$L613,21)," - ", TEXT('Peter Millar'!$L613, "yyyy")),"")</f>
        <v>Week 14 - 2021</v>
      </c>
    </row>
    <row r="609" spans="16:16">
      <c r="P609" t="str">
        <f>IF('Peter Millar'!$L614&lt;&gt;0,CONCATENATE("Week ",WEEKNUM('Peter Millar'!$L614,21)," - ", TEXT('Peter Millar'!$L614, "yyyy")),"")</f>
        <v>Week 14 - 2021</v>
      </c>
    </row>
    <row r="610" spans="16:16">
      <c r="P610" t="str">
        <f>IF('Peter Millar'!$L615&lt;&gt;0,CONCATENATE("Week ",WEEKNUM('Peter Millar'!$L615,21)," - ", TEXT('Peter Millar'!$L615, "yyyy")),"")</f>
        <v>Week 14 - 2021</v>
      </c>
    </row>
    <row r="611" spans="16:16">
      <c r="P611" t="str">
        <f>IF('Peter Millar'!$L616&lt;&gt;0,CONCATENATE("Week ",WEEKNUM('Peter Millar'!$L616,21)," - ", TEXT('Peter Millar'!$L616, "yyyy")),"")</f>
        <v>Week 14 - 2021</v>
      </c>
    </row>
    <row r="612" spans="16:16">
      <c r="P612" t="str">
        <f>IF('Peter Millar'!$L617&lt;&gt;0,CONCATENATE("Week ",WEEKNUM('Peter Millar'!$L617,21)," - ", TEXT('Peter Millar'!$L617, "yyyy")),"")</f>
        <v>Week 14 - 2021</v>
      </c>
    </row>
    <row r="613" spans="16:16">
      <c r="P613" t="str">
        <f>IF('Peter Millar'!$L618&lt;&gt;0,CONCATENATE("Week ",WEEKNUM('Peter Millar'!$L618,21)," - ", TEXT('Peter Millar'!$L618, "yyyy")),"")</f>
        <v>Week 14 - 2021</v>
      </c>
    </row>
    <row r="614" spans="16:16">
      <c r="P614" t="str">
        <f>IF('Peter Millar'!$L619&lt;&gt;0,CONCATENATE("Week ",WEEKNUM('Peter Millar'!$L619,21)," - ", TEXT('Peter Millar'!$L619, "yyyy")),"")</f>
        <v>Week 14 - 2021</v>
      </c>
    </row>
    <row r="615" spans="16:16">
      <c r="P615" t="str">
        <f>IF('Peter Millar'!$L620&lt;&gt;0,CONCATENATE("Week ",WEEKNUM('Peter Millar'!$L620,21)," - ", TEXT('Peter Millar'!$L620, "yyyy")),"")</f>
        <v>Week 14 - 2021</v>
      </c>
    </row>
    <row r="616" spans="16:16">
      <c r="P616" t="str">
        <f>IF('Peter Millar'!$L621&lt;&gt;0,CONCATENATE("Week ",WEEKNUM('Peter Millar'!$L621,21)," - ", TEXT('Peter Millar'!$L621, "yyyy")),"")</f>
        <v>Week 14 - 2021</v>
      </c>
    </row>
    <row r="617" spans="16:16">
      <c r="P617" t="str">
        <f>IF('Peter Millar'!$L622&lt;&gt;0,CONCATENATE("Week ",WEEKNUM('Peter Millar'!$L622,21)," - ", TEXT('Peter Millar'!$L622, "yyyy")),"")</f>
        <v>Week 14 - 2021</v>
      </c>
    </row>
    <row r="618" spans="16:16">
      <c r="P618" t="str">
        <f>IF('Peter Millar'!$L623&lt;&gt;0,CONCATENATE("Week ",WEEKNUM('Peter Millar'!$L623,21)," - ", TEXT('Peter Millar'!$L623, "yyyy")),"")</f>
        <v>Week 14 - 2021</v>
      </c>
    </row>
    <row r="619" spans="16:16">
      <c r="P619" t="str">
        <f>IF('Peter Millar'!$L624&lt;&gt;0,CONCATENATE("Week ",WEEKNUM('Peter Millar'!$L624,21)," - ", TEXT('Peter Millar'!$L624, "yyyy")),"")</f>
        <v>Week 14 - 2021</v>
      </c>
    </row>
    <row r="620" spans="16:16">
      <c r="P620" t="str">
        <f>IF('Peter Millar'!$L625&lt;&gt;0,CONCATENATE("Week ",WEEKNUM('Peter Millar'!$L625,21)," - ", TEXT('Peter Millar'!$L625, "yyyy")),"")</f>
        <v>Week 14 - 2021</v>
      </c>
    </row>
    <row r="621" spans="16:16">
      <c r="P621" t="str">
        <f>IF('Peter Millar'!$L626&lt;&gt;0,CONCATENATE("Week ",WEEKNUM('Peter Millar'!$L626,21)," - ", TEXT('Peter Millar'!$L626, "yyyy")),"")</f>
        <v>Week 14 - 2021</v>
      </c>
    </row>
    <row r="622" spans="16:16">
      <c r="P622" t="str">
        <f>IF('Peter Millar'!$L627&lt;&gt;0,CONCATENATE("Week ",WEEKNUM('Peter Millar'!$L627,21)," - ", TEXT('Peter Millar'!$L627, "yyyy")),"")</f>
        <v>Week 14 - 2021</v>
      </c>
    </row>
    <row r="623" spans="16:16">
      <c r="P623" t="str">
        <f>IF('Peter Millar'!$L628&lt;&gt;0,CONCATENATE("Week ",WEEKNUM('Peter Millar'!$L628,21)," - ", TEXT('Peter Millar'!$L628, "yyyy")),"")</f>
        <v>Week 14 - 2021</v>
      </c>
    </row>
    <row r="624" spans="16:16">
      <c r="P624" t="str">
        <f>IF('Peter Millar'!$L629&lt;&gt;0,CONCATENATE("Week ",WEEKNUM('Peter Millar'!$L629,21)," - ", TEXT('Peter Millar'!$L629, "yyyy")),"")</f>
        <v>Week 14 - 2021</v>
      </c>
    </row>
    <row r="625" spans="16:16">
      <c r="P625" t="str">
        <f>IF('Peter Millar'!$L630&lt;&gt;0,CONCATENATE("Week ",WEEKNUM('Peter Millar'!$L630,21)," - ", TEXT('Peter Millar'!$L630, "yyyy")),"")</f>
        <v>Week 14 - 2021</v>
      </c>
    </row>
    <row r="626" spans="16:16">
      <c r="P626" t="str">
        <f>IF('Peter Millar'!$L631&lt;&gt;0,CONCATENATE("Week ",WEEKNUM('Peter Millar'!$L631,21)," - ", TEXT('Peter Millar'!$L631, "yyyy")),"")</f>
        <v>Week 14 - 2021</v>
      </c>
    </row>
    <row r="627" spans="16:16">
      <c r="P627" t="str">
        <f>IF('Peter Millar'!$L632&lt;&gt;0,CONCATENATE("Week ",WEEKNUM('Peter Millar'!$L632,21)," - ", TEXT('Peter Millar'!$L632, "yyyy")),"")</f>
        <v>Week 15 - 2021</v>
      </c>
    </row>
    <row r="628" spans="16:16">
      <c r="P628" t="str">
        <f>IF('Peter Millar'!$L633&lt;&gt;0,CONCATENATE("Week ",WEEKNUM('Peter Millar'!$L633,21)," - ", TEXT('Peter Millar'!$L633, "yyyy")),"")</f>
        <v>Week 15 - 2021</v>
      </c>
    </row>
    <row r="629" spans="16:16">
      <c r="P629" t="str">
        <f>IF('Peter Millar'!$L634&lt;&gt;0,CONCATENATE("Week ",WEEKNUM('Peter Millar'!$L634,21)," - ", TEXT('Peter Millar'!$L634, "yyyy")),"")</f>
        <v>Week 15 - 2021</v>
      </c>
    </row>
    <row r="630" spans="16:16">
      <c r="P630" t="str">
        <f>IF('Peter Millar'!$L635&lt;&gt;0,CONCATENATE("Week ",WEEKNUM('Peter Millar'!$L635,21)," - ", TEXT('Peter Millar'!$L635, "yyyy")),"")</f>
        <v>Week 15 - 2021</v>
      </c>
    </row>
    <row r="631" spans="16:16">
      <c r="P631" t="str">
        <f>IF('Peter Millar'!$L636&lt;&gt;0,CONCATENATE("Week ",WEEKNUM('Peter Millar'!$L636,21)," - ", TEXT('Peter Millar'!$L636, "yyyy")),"")</f>
        <v>Week 15 - 2021</v>
      </c>
    </row>
    <row r="632" spans="16:16">
      <c r="P632" t="str">
        <f>IF('Peter Millar'!$L637&lt;&gt;0,CONCATENATE("Week ",WEEKNUM('Peter Millar'!$L637,21)," - ", TEXT('Peter Millar'!$L637, "yyyy")),"")</f>
        <v>Week 15 - 2021</v>
      </c>
    </row>
    <row r="633" spans="16:16">
      <c r="P633" t="str">
        <f>IF('Peter Millar'!$L638&lt;&gt;0,CONCATENATE("Week ",WEEKNUM('Peter Millar'!$L638,21)," - ", TEXT('Peter Millar'!$L638, "yyyy")),"")</f>
        <v>Week 15 - 2021</v>
      </c>
    </row>
    <row r="634" spans="16:16">
      <c r="P634" t="str">
        <f>IF('Peter Millar'!$L639&lt;&gt;0,CONCATENATE("Week ",WEEKNUM('Peter Millar'!$L639,21)," - ", TEXT('Peter Millar'!$L639, "yyyy")),"")</f>
        <v>Week 15 - 2021</v>
      </c>
    </row>
    <row r="635" spans="16:16">
      <c r="P635" t="str">
        <f>IF('Peter Millar'!$L640&lt;&gt;0,CONCATENATE("Week ",WEEKNUM('Peter Millar'!$L640,21)," - ", TEXT('Peter Millar'!$L640, "yyyy")),"")</f>
        <v>Week 15 - 2021</v>
      </c>
    </row>
    <row r="636" spans="16:16">
      <c r="P636" t="str">
        <f>IF('Peter Millar'!$L641&lt;&gt;0,CONCATENATE("Week ",WEEKNUM('Peter Millar'!$L641,21)," - ", TEXT('Peter Millar'!$L641, "yyyy")),"")</f>
        <v>Week 15 - 2021</v>
      </c>
    </row>
    <row r="637" spans="16:16">
      <c r="P637" t="str">
        <f>IF('Peter Millar'!$L642&lt;&gt;0,CONCATENATE("Week ",WEEKNUM('Peter Millar'!$L642,21)," - ", TEXT('Peter Millar'!$L642, "yyyy")),"")</f>
        <v>Week 15 - 2021</v>
      </c>
    </row>
    <row r="638" spans="16:16">
      <c r="P638" t="str">
        <f>IF('Peter Millar'!$L643&lt;&gt;0,CONCATENATE("Week ",WEEKNUM('Peter Millar'!$L643,21)," - ", TEXT('Peter Millar'!$L643, "yyyy")),"")</f>
        <v>Week 15 - 2021</v>
      </c>
    </row>
    <row r="639" spans="16:16">
      <c r="P639" t="str">
        <f>IF('Peter Millar'!$L644&lt;&gt;0,CONCATENATE("Week ",WEEKNUM('Peter Millar'!$L644,21)," - ", TEXT('Peter Millar'!$L644, "yyyy")),"")</f>
        <v>Week 15 - 2021</v>
      </c>
    </row>
    <row r="640" spans="16:16">
      <c r="P640" t="str">
        <f>IF('Peter Millar'!$L645&lt;&gt;0,CONCATENATE("Week ",WEEKNUM('Peter Millar'!$L645,21)," - ", TEXT('Peter Millar'!$L645, "yyyy")),"")</f>
        <v>Week 15 - 2021</v>
      </c>
    </row>
    <row r="641" spans="16:16">
      <c r="P641" t="str">
        <f>IF('Peter Millar'!$L646&lt;&gt;0,CONCATENATE("Week ",WEEKNUM('Peter Millar'!$L646,21)," - ", TEXT('Peter Millar'!$L646, "yyyy")),"")</f>
        <v>Week 15 - 2021</v>
      </c>
    </row>
    <row r="642" spans="16:16">
      <c r="P642" t="str">
        <f>IF('Peter Millar'!$L647&lt;&gt;0,CONCATENATE("Week ",WEEKNUM('Peter Millar'!$L647,21)," - ", TEXT('Peter Millar'!$L647, "yyyy")),"")</f>
        <v>Week 15 - 2021</v>
      </c>
    </row>
    <row r="643" spans="16:16">
      <c r="P643" t="str">
        <f>IF('Peter Millar'!$L648&lt;&gt;0,CONCATENATE("Week ",WEEKNUM('Peter Millar'!$L648,21)," - ", TEXT('Peter Millar'!$L648, "yyyy")),"")</f>
        <v>Week 15 - 2021</v>
      </c>
    </row>
    <row r="644" spans="16:16">
      <c r="P644" t="str">
        <f>IF('Peter Millar'!$L649&lt;&gt;0,CONCATENATE("Week ",WEEKNUM('Peter Millar'!$L649,21)," - ", TEXT('Peter Millar'!$L649, "yyyy")),"")</f>
        <v>Week 15 - 2021</v>
      </c>
    </row>
    <row r="645" spans="16:16">
      <c r="P645" t="str">
        <f>IF('Peter Millar'!$L650&lt;&gt;0,CONCATENATE("Week ",WEEKNUM('Peter Millar'!$L650,21)," - ", TEXT('Peter Millar'!$L650, "yyyy")),"")</f>
        <v>Week 15 - 2021</v>
      </c>
    </row>
    <row r="646" spans="16:16">
      <c r="P646" t="str">
        <f>IF('Peter Millar'!$L651&lt;&gt;0,CONCATENATE("Week ",WEEKNUM('Peter Millar'!$L651,21)," - ", TEXT('Peter Millar'!$L651, "yyyy")),"")</f>
        <v>Week 15 - 2021</v>
      </c>
    </row>
    <row r="647" spans="16:16">
      <c r="P647" t="str">
        <f>IF('Peter Millar'!$L652&lt;&gt;0,CONCATENATE("Week ",WEEKNUM('Peter Millar'!$L652,21)," - ", TEXT('Peter Millar'!$L652, "yyyy")),"")</f>
        <v>Week 15 - 2021</v>
      </c>
    </row>
    <row r="648" spans="16:16">
      <c r="P648" t="str">
        <f>IF('Peter Millar'!$L653&lt;&gt;0,CONCATENATE("Week ",WEEKNUM('Peter Millar'!$L653,21)," - ", TEXT('Peter Millar'!$L653, "yyyy")),"")</f>
        <v>Week 15 - 2021</v>
      </c>
    </row>
    <row r="649" spans="16:16">
      <c r="P649" t="str">
        <f>IF('Peter Millar'!$L654&lt;&gt;0,CONCATENATE("Week ",WEEKNUM('Peter Millar'!$L654,21)," - ", TEXT('Peter Millar'!$L654, "yyyy")),"")</f>
        <v>Week 15 - 2021</v>
      </c>
    </row>
    <row r="650" spans="16:16">
      <c r="P650" t="str">
        <f>IF('Peter Millar'!$L655&lt;&gt;0,CONCATENATE("Week ",WEEKNUM('Peter Millar'!$L655,21)," - ", TEXT('Peter Millar'!$L655, "yyyy")),"")</f>
        <v>Week 15 - 2021</v>
      </c>
    </row>
    <row r="651" spans="16:16">
      <c r="P651" t="str">
        <f>IF('Peter Millar'!$L656&lt;&gt;0,CONCATENATE("Week ",WEEKNUM('Peter Millar'!$L656,21)," - ", TEXT('Peter Millar'!$L656, "yyyy")),"")</f>
        <v>Week 15 - 2021</v>
      </c>
    </row>
    <row r="652" spans="16:16">
      <c r="P652" t="str">
        <f>IF('Peter Millar'!$L657&lt;&gt;0,CONCATENATE("Week ",WEEKNUM('Peter Millar'!$L657,21)," - ", TEXT('Peter Millar'!$L657, "yyyy")),"")</f>
        <v>Week 15 - 2021</v>
      </c>
    </row>
    <row r="653" spans="16:16">
      <c r="P653" t="str">
        <f>IF('Peter Millar'!$L658&lt;&gt;0,CONCATENATE("Week ",WEEKNUM('Peter Millar'!$L658,21)," - ", TEXT('Peter Millar'!$L658, "yyyy")),"")</f>
        <v>Week 15 - 2021</v>
      </c>
    </row>
    <row r="654" spans="16:16">
      <c r="P654" t="str">
        <f>IF('Peter Millar'!$L659&lt;&gt;0,CONCATENATE("Week ",WEEKNUM('Peter Millar'!$L659,21)," - ", TEXT('Peter Millar'!$L659, "yyyy")),"")</f>
        <v>Week 15 - 2021</v>
      </c>
    </row>
    <row r="655" spans="16:16">
      <c r="P655" t="str">
        <f>IF('Peter Millar'!$L660&lt;&gt;0,CONCATENATE("Week ",WEEKNUM('Peter Millar'!$L660,21)," - ", TEXT('Peter Millar'!$L660, "yyyy")),"")</f>
        <v>Week 15 - 2021</v>
      </c>
    </row>
    <row r="656" spans="16:16">
      <c r="P656" t="str">
        <f>IF('Peter Millar'!$L661&lt;&gt;0,CONCATENATE("Week ",WEEKNUM('Peter Millar'!$L661,21)," - ", TEXT('Peter Millar'!$L661, "yyyy")),"")</f>
        <v>Week 15 - 2021</v>
      </c>
    </row>
    <row r="657" spans="16:16">
      <c r="P657" t="str">
        <f>IF('Peter Millar'!$L662&lt;&gt;0,CONCATENATE("Week ",WEEKNUM('Peter Millar'!$L662,21)," - ", TEXT('Peter Millar'!$L662, "yyyy")),"")</f>
        <v>Week 15 - 2021</v>
      </c>
    </row>
    <row r="658" spans="16:16">
      <c r="P658" t="str">
        <f>IF('Peter Millar'!$L663&lt;&gt;0,CONCATENATE("Week ",WEEKNUM('Peter Millar'!$L663,21)," - ", TEXT('Peter Millar'!$L663, "yyyy")),"")</f>
        <v>Week 15 - 2021</v>
      </c>
    </row>
    <row r="659" spans="16:16">
      <c r="P659" t="str">
        <f>IF('Peter Millar'!$L664&lt;&gt;0,CONCATENATE("Week ",WEEKNUM('Peter Millar'!$L664,21)," - ", TEXT('Peter Millar'!$L664, "yyyy")),"")</f>
        <v>Week 15 - 2021</v>
      </c>
    </row>
    <row r="660" spans="16:16">
      <c r="P660" t="str">
        <f>IF('Peter Millar'!$L665&lt;&gt;0,CONCATENATE("Week ",WEEKNUM('Peter Millar'!$L665,21)," - ", TEXT('Peter Millar'!$L665, "yyyy")),"")</f>
        <v>Week 15 - 2021</v>
      </c>
    </row>
    <row r="661" spans="16:16">
      <c r="P661" t="str">
        <f>IF('Peter Millar'!$L666&lt;&gt;0,CONCATENATE("Week ",WEEKNUM('Peter Millar'!$L666,21)," - ", TEXT('Peter Millar'!$L666, "yyyy")),"")</f>
        <v>Week 15 - 2021</v>
      </c>
    </row>
    <row r="662" spans="16:16">
      <c r="P662" t="str">
        <f>IF('Peter Millar'!$L667&lt;&gt;0,CONCATENATE("Week ",WEEKNUM('Peter Millar'!$L667,21)," - ", TEXT('Peter Millar'!$L667, "yyyy")),"")</f>
        <v>Week 15 - 2021</v>
      </c>
    </row>
    <row r="663" spans="16:16">
      <c r="P663" t="str">
        <f>IF('Peter Millar'!$L668&lt;&gt;0,CONCATENATE("Week ",WEEKNUM('Peter Millar'!$L668,21)," - ", TEXT('Peter Millar'!$L668, "yyyy")),"")</f>
        <v>Week 15 - 2021</v>
      </c>
    </row>
    <row r="664" spans="16:16">
      <c r="P664" t="str">
        <f>IF('Peter Millar'!$L669&lt;&gt;0,CONCATENATE("Week ",WEEKNUM('Peter Millar'!$L669,21)," - ", TEXT('Peter Millar'!$L669, "yyyy")),"")</f>
        <v>Week 15 - 2021</v>
      </c>
    </row>
    <row r="665" spans="16:16">
      <c r="P665" t="str">
        <f>IF('Peter Millar'!$L670&lt;&gt;0,CONCATENATE("Week ",WEEKNUM('Peter Millar'!$L670,21)," - ", TEXT('Peter Millar'!$L670, "yyyy")),"")</f>
        <v>Week 15 - 2021</v>
      </c>
    </row>
    <row r="666" spans="16:16">
      <c r="P666" t="str">
        <f>IF('Peter Millar'!$L671&lt;&gt;0,CONCATENATE("Week ",WEEKNUM('Peter Millar'!$L671,21)," - ", TEXT('Peter Millar'!$L671, "yyyy")),"")</f>
        <v>Week 15 - 2021</v>
      </c>
    </row>
    <row r="667" spans="16:16">
      <c r="P667" t="str">
        <f>IF('Peter Millar'!$L672&lt;&gt;0,CONCATENATE("Week ",WEEKNUM('Peter Millar'!$L672,21)," - ", TEXT('Peter Millar'!$L672, "yyyy")),"")</f>
        <v>Week 15 - 2021</v>
      </c>
    </row>
    <row r="668" spans="16:16">
      <c r="P668" t="str">
        <f>IF('Peter Millar'!$L673&lt;&gt;0,CONCATENATE("Week ",WEEKNUM('Peter Millar'!$L673,21)," - ", TEXT('Peter Millar'!$L673, "yyyy")),"")</f>
        <v>Week 15 - 2021</v>
      </c>
    </row>
    <row r="669" spans="16:16">
      <c r="P669" t="str">
        <f>IF('Peter Millar'!$L674&lt;&gt;0,CONCATENATE("Week ",WEEKNUM('Peter Millar'!$L674,21)," - ", TEXT('Peter Millar'!$L674, "yyyy")),"")</f>
        <v>Week 15 - 2021</v>
      </c>
    </row>
    <row r="670" spans="16:16">
      <c r="P670" t="str">
        <f>IF('Peter Millar'!$L675&lt;&gt;0,CONCATENATE("Week ",WEEKNUM('Peter Millar'!$L675,21)," - ", TEXT('Peter Millar'!$L675, "yyyy")),"")</f>
        <v>Week 15 - 2021</v>
      </c>
    </row>
    <row r="671" spans="16:16">
      <c r="P671" t="str">
        <f>IF('Peter Millar'!$L676&lt;&gt;0,CONCATENATE("Week ",WEEKNUM('Peter Millar'!$L676,21)," - ", TEXT('Peter Millar'!$L676, "yyyy")),"")</f>
        <v>Week 15 - 2021</v>
      </c>
    </row>
    <row r="672" spans="16:16">
      <c r="P672" t="str">
        <f>IF('Peter Millar'!$L677&lt;&gt;0,CONCATENATE("Week ",WEEKNUM('Peter Millar'!$L677,21)," - ", TEXT('Peter Millar'!$L677, "yyyy")),"")</f>
        <v>Week 15 - 2021</v>
      </c>
    </row>
    <row r="673" spans="16:16">
      <c r="P673" t="str">
        <f>IF('Peter Millar'!$L678&lt;&gt;0,CONCATENATE("Week ",WEEKNUM('Peter Millar'!$L678,21)," - ", TEXT('Peter Millar'!$L678, "yyyy")),"")</f>
        <v>Week 15 - 2021</v>
      </c>
    </row>
    <row r="674" spans="16:16">
      <c r="P674" t="str">
        <f>IF('Peter Millar'!$L679&lt;&gt;0,CONCATENATE("Week ",WEEKNUM('Peter Millar'!$L679,21)," - ", TEXT('Peter Millar'!$L679, "yyyy")),"")</f>
        <v>Week 15 - 2021</v>
      </c>
    </row>
    <row r="675" spans="16:16">
      <c r="P675" t="str">
        <f>IF('Peter Millar'!$L680&lt;&gt;0,CONCATENATE("Week ",WEEKNUM('Peter Millar'!$L680,21)," - ", TEXT('Peter Millar'!$L680, "yyyy")),"")</f>
        <v>Week 15 - 2021</v>
      </c>
    </row>
    <row r="676" spans="16:16">
      <c r="P676" t="str">
        <f>IF('Peter Millar'!$L681&lt;&gt;0,CONCATENATE("Week ",WEEKNUM('Peter Millar'!$L681,21)," - ", TEXT('Peter Millar'!$L681, "yyyy")),"")</f>
        <v>Week 15 - 2021</v>
      </c>
    </row>
    <row r="677" spans="16:16">
      <c r="P677" t="str">
        <f>IF('Peter Millar'!$L682&lt;&gt;0,CONCATENATE("Week ",WEEKNUM('Peter Millar'!$L682,21)," - ", TEXT('Peter Millar'!$L682, "yyyy")),"")</f>
        <v>Week 15 - 2021</v>
      </c>
    </row>
    <row r="678" spans="16:16">
      <c r="P678" t="str">
        <f>IF('Peter Millar'!$L683&lt;&gt;0,CONCATENATE("Week ",WEEKNUM('Peter Millar'!$L683,21)," - ", TEXT('Peter Millar'!$L683, "yyyy")),"")</f>
        <v>Week 15 - 2021</v>
      </c>
    </row>
    <row r="679" spans="16:16">
      <c r="P679" t="str">
        <f>IF('Peter Millar'!$L684&lt;&gt;0,CONCATENATE("Week ",WEEKNUM('Peter Millar'!$L684,21)," - ", TEXT('Peter Millar'!$L684, "yyyy")),"")</f>
        <v>Week 15 - 2021</v>
      </c>
    </row>
    <row r="680" spans="16:16">
      <c r="P680" t="str">
        <f>IF('Peter Millar'!$L685&lt;&gt;0,CONCATENATE("Week ",WEEKNUM('Peter Millar'!$L685,21)," - ", TEXT('Peter Millar'!$L685, "yyyy")),"")</f>
        <v>Week 15 - 2021</v>
      </c>
    </row>
    <row r="681" spans="16:16">
      <c r="P681" t="str">
        <f>IF('Peter Millar'!$L686&lt;&gt;0,CONCATENATE("Week ",WEEKNUM('Peter Millar'!$L686,21)," - ", TEXT('Peter Millar'!$L686, "yyyy")),"")</f>
        <v>Week 15 - 2021</v>
      </c>
    </row>
    <row r="682" spans="16:16">
      <c r="P682" t="str">
        <f>IF('Peter Millar'!$L687&lt;&gt;0,CONCATENATE("Week ",WEEKNUM('Peter Millar'!$L687,21)," - ", TEXT('Peter Millar'!$L687, "yyyy")),"")</f>
        <v>Week 15 - 2021</v>
      </c>
    </row>
    <row r="683" spans="16:16">
      <c r="P683" t="str">
        <f>IF('Peter Millar'!$L688&lt;&gt;0,CONCATENATE("Week ",WEEKNUM('Peter Millar'!$L688,21)," - ", TEXT('Peter Millar'!$L688, "yyyy")),"")</f>
        <v>Week 15 - 2021</v>
      </c>
    </row>
    <row r="684" spans="16:16">
      <c r="P684" t="str">
        <f>IF('Peter Millar'!$L689&lt;&gt;0,CONCATENATE("Week ",WEEKNUM('Peter Millar'!$L689,21)," - ", TEXT('Peter Millar'!$L689, "yyyy")),"")</f>
        <v>Week 15 - 2021</v>
      </c>
    </row>
    <row r="685" spans="16:16">
      <c r="P685" t="str">
        <f>IF('Peter Millar'!$L690&lt;&gt;0,CONCATENATE("Week ",WEEKNUM('Peter Millar'!$L690,21)," - ", TEXT('Peter Millar'!$L690, "yyyy")),"")</f>
        <v>Week 15 - 2021</v>
      </c>
    </row>
    <row r="686" spans="16:16">
      <c r="P686" t="str">
        <f>IF('Peter Millar'!$L691&lt;&gt;0,CONCATENATE("Week ",WEEKNUM('Peter Millar'!$L691,21)," - ", TEXT('Peter Millar'!$L691, "yyyy")),"")</f>
        <v>Week 15 - 2021</v>
      </c>
    </row>
    <row r="687" spans="16:16">
      <c r="P687" t="str">
        <f>IF('Peter Millar'!$L692&lt;&gt;0,CONCATENATE("Week ",WEEKNUM('Peter Millar'!$L692,21)," - ", TEXT('Peter Millar'!$L692, "yyyy")),"")</f>
        <v>Week 15 - 2021</v>
      </c>
    </row>
    <row r="688" spans="16:16">
      <c r="P688" t="str">
        <f>IF('Peter Millar'!$L693&lt;&gt;0,CONCATENATE("Week ",WEEKNUM('Peter Millar'!$L693,21)," - ", TEXT('Peter Millar'!$L693, "yyyy")),"")</f>
        <v>Week 15 - 2021</v>
      </c>
    </row>
    <row r="689" spans="16:16">
      <c r="P689" t="str">
        <f>IF('Peter Millar'!$L694&lt;&gt;0,CONCATENATE("Week ",WEEKNUM('Peter Millar'!$L694,21)," - ", TEXT('Peter Millar'!$L694, "yyyy")),"")</f>
        <v>Week 15 - 2021</v>
      </c>
    </row>
    <row r="690" spans="16:16">
      <c r="P690" t="str">
        <f>IF('Peter Millar'!$L695&lt;&gt;0,CONCATENATE("Week ",WEEKNUM('Peter Millar'!$L695,21)," - ", TEXT('Peter Millar'!$L695, "yyyy")),"")</f>
        <v>Week 15 - 2021</v>
      </c>
    </row>
    <row r="691" spans="16:16">
      <c r="P691" t="str">
        <f>IF('Peter Millar'!$L696&lt;&gt;0,CONCATENATE("Week ",WEEKNUM('Peter Millar'!$L696,21)," - ", TEXT('Peter Millar'!$L696, "yyyy")),"")</f>
        <v>Week 15 - 2021</v>
      </c>
    </row>
    <row r="692" spans="16:16">
      <c r="P692" t="str">
        <f>IF('Peter Millar'!$L697&lt;&gt;0,CONCATENATE("Week ",WEEKNUM('Peter Millar'!$L697,21)," - ", TEXT('Peter Millar'!$L697, "yyyy")),"")</f>
        <v>Week 15 - 2021</v>
      </c>
    </row>
    <row r="693" spans="16:16">
      <c r="P693" t="str">
        <f>IF('Peter Millar'!$L698&lt;&gt;0,CONCATENATE("Week ",WEEKNUM('Peter Millar'!$L698,21)," - ", TEXT('Peter Millar'!$L698, "yyyy")),"")</f>
        <v>Week 15 - 2021</v>
      </c>
    </row>
    <row r="694" spans="16:16">
      <c r="P694" t="str">
        <f>IF('Peter Millar'!$L699&lt;&gt;0,CONCATENATE("Week ",WEEKNUM('Peter Millar'!$L699,21)," - ", TEXT('Peter Millar'!$L699, "yyyy")),"")</f>
        <v>Week 15 - 2021</v>
      </c>
    </row>
    <row r="695" spans="16:16">
      <c r="P695" t="str">
        <f>IF('Peter Millar'!$L700&lt;&gt;0,CONCATENATE("Week ",WEEKNUM('Peter Millar'!$L700,21)," - ", TEXT('Peter Millar'!$L700, "yyyy")),"")</f>
        <v>Week 15 - 2021</v>
      </c>
    </row>
    <row r="696" spans="16:16">
      <c r="P696" t="str">
        <f>IF('Peter Millar'!$L701&lt;&gt;0,CONCATENATE("Week ",WEEKNUM('Peter Millar'!$L701,21)," - ", TEXT('Peter Millar'!$L701, "yyyy")),"")</f>
        <v>Week 15 - 2021</v>
      </c>
    </row>
    <row r="697" spans="16:16">
      <c r="P697" t="str">
        <f>IF('Peter Millar'!$L702&lt;&gt;0,CONCATENATE("Week ",WEEKNUM('Peter Millar'!$L702,21)," - ", TEXT('Peter Millar'!$L702, "yyyy")),"")</f>
        <v>Week 15 - 2021</v>
      </c>
    </row>
    <row r="698" spans="16:16">
      <c r="P698" t="str">
        <f>IF('Peter Millar'!$L703&lt;&gt;0,CONCATENATE("Week ",WEEKNUM('Peter Millar'!$L703,21)," - ", TEXT('Peter Millar'!$L703, "yyyy")),"")</f>
        <v>Week 15 - 2021</v>
      </c>
    </row>
    <row r="699" spans="16:16">
      <c r="P699" t="str">
        <f>IF('Peter Millar'!$L704&lt;&gt;0,CONCATENATE("Week ",WEEKNUM('Peter Millar'!$L704,21)," - ", TEXT('Peter Millar'!$L704, "yyyy")),"")</f>
        <v>Week 15 - 2021</v>
      </c>
    </row>
    <row r="700" spans="16:16">
      <c r="P700" t="str">
        <f>IF('Peter Millar'!$L705&lt;&gt;0,CONCATENATE("Week ",WEEKNUM('Peter Millar'!$L705,21)," - ", TEXT('Peter Millar'!$L705, "yyyy")),"")</f>
        <v>Week 15 - 2021</v>
      </c>
    </row>
    <row r="701" spans="16:16">
      <c r="P701" t="str">
        <f>IF('Peter Millar'!$L706&lt;&gt;0,CONCATENATE("Week ",WEEKNUM('Peter Millar'!$L706,21)," - ", TEXT('Peter Millar'!$L706, "yyyy")),"")</f>
        <v>Week 15 - 2021</v>
      </c>
    </row>
    <row r="702" spans="16:16">
      <c r="P702" t="str">
        <f>IF('Peter Millar'!$L707&lt;&gt;0,CONCATENATE("Week ",WEEKNUM('Peter Millar'!$L707,21)," - ", TEXT('Peter Millar'!$L707, "yyyy")),"")</f>
        <v>Week 15 - 2021</v>
      </c>
    </row>
    <row r="703" spans="16:16">
      <c r="P703" t="str">
        <f>IF('Peter Millar'!$L708&lt;&gt;0,CONCATENATE("Week ",WEEKNUM('Peter Millar'!$L708,21)," - ", TEXT('Peter Millar'!$L708, "yyyy")),"")</f>
        <v>Week 15 - 2021</v>
      </c>
    </row>
    <row r="704" spans="16:16">
      <c r="P704" t="str">
        <f>IF('Peter Millar'!$L709&lt;&gt;0,CONCATENATE("Week ",WEEKNUM('Peter Millar'!$L709,21)," - ", TEXT('Peter Millar'!$L709, "yyyy")),"")</f>
        <v>Week 15 - 2021</v>
      </c>
    </row>
    <row r="705" spans="16:16">
      <c r="P705" t="str">
        <f>IF('Peter Millar'!$L710&lt;&gt;0,CONCATENATE("Week ",WEEKNUM('Peter Millar'!$L710,21)," - ", TEXT('Peter Millar'!$L710, "yyyy")),"")</f>
        <v>Week 15 - 2021</v>
      </c>
    </row>
    <row r="706" spans="16:16">
      <c r="P706" t="str">
        <f>IF('Peter Millar'!$L711&lt;&gt;0,CONCATENATE("Week ",WEEKNUM('Peter Millar'!$L711,21)," - ", TEXT('Peter Millar'!$L711, "yyyy")),"")</f>
        <v>Week 15 - 2021</v>
      </c>
    </row>
    <row r="707" spans="16:16">
      <c r="P707" t="str">
        <f>IF('Peter Millar'!$L712&lt;&gt;0,CONCATENATE("Week ",WEEKNUM('Peter Millar'!$L712,21)," - ", TEXT('Peter Millar'!$L712, "yyyy")),"")</f>
        <v>Week 15 - 2021</v>
      </c>
    </row>
    <row r="708" spans="16:16">
      <c r="P708" t="str">
        <f>IF('Peter Millar'!$L713&lt;&gt;0,CONCATENATE("Week ",WEEKNUM('Peter Millar'!$L713,21)," - ", TEXT('Peter Millar'!$L713, "yyyy")),"")</f>
        <v>Week 15 - 2021</v>
      </c>
    </row>
    <row r="709" spans="16:16">
      <c r="P709" t="str">
        <f>IF('Peter Millar'!$L714&lt;&gt;0,CONCATENATE("Week ",WEEKNUM('Peter Millar'!$L714,21)," - ", TEXT('Peter Millar'!$L714, "yyyy")),"")</f>
        <v>Week 15 - 2021</v>
      </c>
    </row>
    <row r="710" spans="16:16">
      <c r="P710" t="str">
        <f>IF('Peter Millar'!$L715&lt;&gt;0,CONCATENATE("Week ",WEEKNUM('Peter Millar'!$L715,21)," - ", TEXT('Peter Millar'!$L715, "yyyy")),"")</f>
        <v>Week 15 - 2021</v>
      </c>
    </row>
    <row r="711" spans="16:16">
      <c r="P711" t="str">
        <f>IF('Peter Millar'!$L716&lt;&gt;0,CONCATENATE("Week ",WEEKNUM('Peter Millar'!$L716,21)," - ", TEXT('Peter Millar'!$L716, "yyyy")),"")</f>
        <v>Week 15 - 2021</v>
      </c>
    </row>
    <row r="712" spans="16:16">
      <c r="P712" t="str">
        <f>IF('Peter Millar'!$L717&lt;&gt;0,CONCATENATE("Week ",WEEKNUM('Peter Millar'!$L717,21)," - ", TEXT('Peter Millar'!$L717, "yyyy")),"")</f>
        <v>Week 15 - 2021</v>
      </c>
    </row>
    <row r="713" spans="16:16">
      <c r="P713" t="str">
        <f>IF('Peter Millar'!$L718&lt;&gt;0,CONCATENATE("Week ",WEEKNUM('Peter Millar'!$L718,21)," - ", TEXT('Peter Millar'!$L718, "yyyy")),"")</f>
        <v>Week 15 - 2021</v>
      </c>
    </row>
    <row r="714" spans="16:16">
      <c r="P714" t="str">
        <f>IF('Peter Millar'!$L719&lt;&gt;0,CONCATENATE("Week ",WEEKNUM('Peter Millar'!$L719,21)," - ", TEXT('Peter Millar'!$L719, "yyyy")),"")</f>
        <v>Week 15 - 2021</v>
      </c>
    </row>
    <row r="715" spans="16:16">
      <c r="P715" t="str">
        <f>IF('Peter Millar'!$L720&lt;&gt;0,CONCATENATE("Week ",WEEKNUM('Peter Millar'!$L720,21)," - ", TEXT('Peter Millar'!$L720, "yyyy")),"")</f>
        <v>Week 15 - 2021</v>
      </c>
    </row>
    <row r="716" spans="16:16">
      <c r="P716" t="str">
        <f>IF('Peter Millar'!$L721&lt;&gt;0,CONCATENATE("Week ",WEEKNUM('Peter Millar'!$L721,21)," - ", TEXT('Peter Millar'!$L721, "yyyy")),"")</f>
        <v>Week 15 - 2021</v>
      </c>
    </row>
    <row r="717" spans="16:16">
      <c r="P717" t="str">
        <f>IF('Peter Millar'!$L722&lt;&gt;0,CONCATENATE("Week ",WEEKNUM('Peter Millar'!$L722,21)," - ", TEXT('Peter Millar'!$L722, "yyyy")),"")</f>
        <v>Week 15 - 2021</v>
      </c>
    </row>
    <row r="718" spans="16:16">
      <c r="P718" t="str">
        <f>IF('Peter Millar'!$L723&lt;&gt;0,CONCATENATE("Week ",WEEKNUM('Peter Millar'!$L723,21)," - ", TEXT('Peter Millar'!$L723, "yyyy")),"")</f>
        <v>Week 15 - 2021</v>
      </c>
    </row>
    <row r="719" spans="16:16">
      <c r="P719" t="str">
        <f>IF('Peter Millar'!$L724&lt;&gt;0,CONCATENATE("Week ",WEEKNUM('Peter Millar'!$L724,21)," - ", TEXT('Peter Millar'!$L724, "yyyy")),"")</f>
        <v>Week 16 - 2021</v>
      </c>
    </row>
    <row r="720" spans="16:16">
      <c r="P720" t="str">
        <f>IF('Peter Millar'!$L725&lt;&gt;0,CONCATENATE("Week ",WEEKNUM('Peter Millar'!$L725,21)," - ", TEXT('Peter Millar'!$L725, "yyyy")),"")</f>
        <v>Week 16 - 2021</v>
      </c>
    </row>
    <row r="721" spans="16:16">
      <c r="P721" t="str">
        <f>IF('Peter Millar'!$L726&lt;&gt;0,CONCATENATE("Week ",WEEKNUM('Peter Millar'!$L726,21)," - ", TEXT('Peter Millar'!$L726, "yyyy")),"")</f>
        <v>Week 16 - 2021</v>
      </c>
    </row>
    <row r="722" spans="16:16">
      <c r="P722" t="str">
        <f>IF('Peter Millar'!$L727&lt;&gt;0,CONCATENATE("Week ",WEEKNUM('Peter Millar'!$L727,21)," - ", TEXT('Peter Millar'!$L727, "yyyy")),"")</f>
        <v>Week 16 - 2021</v>
      </c>
    </row>
    <row r="723" spans="16:16">
      <c r="P723" t="str">
        <f>IF('Peter Millar'!$L728&lt;&gt;0,CONCATENATE("Week ",WEEKNUM('Peter Millar'!$L728,21)," - ", TEXT('Peter Millar'!$L728, "yyyy")),"")</f>
        <v>Week 16 - 2021</v>
      </c>
    </row>
    <row r="724" spans="16:16">
      <c r="P724" t="str">
        <f>IF('Peter Millar'!$L729&lt;&gt;0,CONCATENATE("Week ",WEEKNUM('Peter Millar'!$L729,21)," - ", TEXT('Peter Millar'!$L729, "yyyy")),"")</f>
        <v>Week 16 - 2021</v>
      </c>
    </row>
    <row r="725" spans="16:16">
      <c r="P725" t="str">
        <f>IF('Peter Millar'!$L730&lt;&gt;0,CONCATENATE("Week ",WEEKNUM('Peter Millar'!$L730,21)," - ", TEXT('Peter Millar'!$L730, "yyyy")),"")</f>
        <v>Week 16 - 2021</v>
      </c>
    </row>
    <row r="726" spans="16:16">
      <c r="P726" t="str">
        <f>IF('Peter Millar'!$L731&lt;&gt;0,CONCATENATE("Week ",WEEKNUM('Peter Millar'!$L731,21)," - ", TEXT('Peter Millar'!$L731, "yyyy")),"")</f>
        <v>Week 16 - 2021</v>
      </c>
    </row>
    <row r="727" spans="16:16">
      <c r="P727" t="str">
        <f>IF('Peter Millar'!$L732&lt;&gt;0,CONCATENATE("Week ",WEEKNUM('Peter Millar'!$L732,21)," - ", TEXT('Peter Millar'!$L732, "yyyy")),"")</f>
        <v>Week 16 - 2021</v>
      </c>
    </row>
    <row r="728" spans="16:16">
      <c r="P728" t="str">
        <f>IF('Peter Millar'!$L733&lt;&gt;0,CONCATENATE("Week ",WEEKNUM('Peter Millar'!$L733,21)," - ", TEXT('Peter Millar'!$L733, "yyyy")),"")</f>
        <v>Week 16 - 2021</v>
      </c>
    </row>
    <row r="729" spans="16:16">
      <c r="P729" t="str">
        <f>IF('Peter Millar'!$L734&lt;&gt;0,CONCATENATE("Week ",WEEKNUM('Peter Millar'!$L734,21)," - ", TEXT('Peter Millar'!$L734, "yyyy")),"")</f>
        <v>Week 16 - 2021</v>
      </c>
    </row>
    <row r="730" spans="16:16">
      <c r="P730" t="str">
        <f>IF('Peter Millar'!$L735&lt;&gt;0,CONCATENATE("Week ",WEEKNUM('Peter Millar'!$L735,21)," - ", TEXT('Peter Millar'!$L735, "yyyy")),"")</f>
        <v>Week 16 - 2021</v>
      </c>
    </row>
    <row r="731" spans="16:16">
      <c r="P731" t="str">
        <f>IF('Peter Millar'!$L736&lt;&gt;0,CONCATENATE("Week ",WEEKNUM('Peter Millar'!$L736,21)," - ", TEXT('Peter Millar'!$L736, "yyyy")),"")</f>
        <v>Week 16 - 2021</v>
      </c>
    </row>
    <row r="732" spans="16:16">
      <c r="P732" t="str">
        <f>IF('Peter Millar'!$L737&lt;&gt;0,CONCATENATE("Week ",WEEKNUM('Peter Millar'!$L737,21)," - ", TEXT('Peter Millar'!$L737, "yyyy")),"")</f>
        <v>Week 16 - 2021</v>
      </c>
    </row>
    <row r="733" spans="16:16">
      <c r="P733" t="str">
        <f>IF('Peter Millar'!$L738&lt;&gt;0,CONCATENATE("Week ",WEEKNUM('Peter Millar'!$L738,21)," - ", TEXT('Peter Millar'!$L738, "yyyy")),"")</f>
        <v>Week 16 - 2021</v>
      </c>
    </row>
    <row r="734" spans="16:16">
      <c r="P734" t="str">
        <f>IF('Peter Millar'!$L739&lt;&gt;0,CONCATENATE("Week ",WEEKNUM('Peter Millar'!$L739,21)," - ", TEXT('Peter Millar'!$L739, "yyyy")),"")</f>
        <v>Week 16 - 2021</v>
      </c>
    </row>
    <row r="735" spans="16:16">
      <c r="P735" t="str">
        <f>IF('Peter Millar'!$L740&lt;&gt;0,CONCATENATE("Week ",WEEKNUM('Peter Millar'!$L740,21)," - ", TEXT('Peter Millar'!$L740, "yyyy")),"")</f>
        <v>Week 16 - 2021</v>
      </c>
    </row>
    <row r="736" spans="16:16">
      <c r="P736" t="str">
        <f>IF('Peter Millar'!$L741&lt;&gt;0,CONCATENATE("Week ",WEEKNUM('Peter Millar'!$L741,21)," - ", TEXT('Peter Millar'!$L741, "yyyy")),"")</f>
        <v>Week 16 - 2021</v>
      </c>
    </row>
    <row r="737" spans="16:16">
      <c r="P737" t="str">
        <f>IF('Peter Millar'!$L742&lt;&gt;0,CONCATENATE("Week ",WEEKNUM('Peter Millar'!$L742,21)," - ", TEXT('Peter Millar'!$L742, "yyyy")),"")</f>
        <v>Week 16 - 2021</v>
      </c>
    </row>
    <row r="738" spans="16:16">
      <c r="P738" t="str">
        <f>IF('Peter Millar'!$L743&lt;&gt;0,CONCATENATE("Week ",WEEKNUM('Peter Millar'!$L743,21)," - ", TEXT('Peter Millar'!$L743, "yyyy")),"")</f>
        <v>Week 16 - 2021</v>
      </c>
    </row>
    <row r="739" spans="16:16">
      <c r="P739" t="str">
        <f>IF('Peter Millar'!$L744&lt;&gt;0,CONCATENATE("Week ",WEEKNUM('Peter Millar'!$L744,21)," - ", TEXT('Peter Millar'!$L744, "yyyy")),"")</f>
        <v>Week 16 - 2021</v>
      </c>
    </row>
    <row r="740" spans="16:16">
      <c r="P740" t="str">
        <f>IF('Peter Millar'!$L745&lt;&gt;0,CONCATENATE("Week ",WEEKNUM('Peter Millar'!$L745,21)," - ", TEXT('Peter Millar'!$L745, "yyyy")),"")</f>
        <v>Week 16 - 2021</v>
      </c>
    </row>
    <row r="741" spans="16:16">
      <c r="P741" t="str">
        <f>IF('Peter Millar'!$L746&lt;&gt;0,CONCATENATE("Week ",WEEKNUM('Peter Millar'!$L746,21)," - ", TEXT('Peter Millar'!$L746, "yyyy")),"")</f>
        <v>Week 16 - 2021</v>
      </c>
    </row>
    <row r="742" spans="16:16">
      <c r="P742" t="str">
        <f>IF('Peter Millar'!$L747&lt;&gt;0,CONCATENATE("Week ",WEEKNUM('Peter Millar'!$L747,21)," - ", TEXT('Peter Millar'!$L747, "yyyy")),"")</f>
        <v>Week 16 - 2021</v>
      </c>
    </row>
    <row r="743" spans="16:16">
      <c r="P743" t="str">
        <f>IF('Peter Millar'!$L748&lt;&gt;0,CONCATENATE("Week ",WEEKNUM('Peter Millar'!$L748,21)," - ", TEXT('Peter Millar'!$L748, "yyyy")),"")</f>
        <v>Week 16 - 2021</v>
      </c>
    </row>
    <row r="744" spans="16:16">
      <c r="P744" t="str">
        <f>IF('Peter Millar'!$L749&lt;&gt;0,CONCATENATE("Week ",WEEKNUM('Peter Millar'!$L749,21)," - ", TEXT('Peter Millar'!$L749, "yyyy")),"")</f>
        <v>Week 16 - 2021</v>
      </c>
    </row>
    <row r="745" spans="16:16">
      <c r="P745" t="str">
        <f>IF('Peter Millar'!$L750&lt;&gt;0,CONCATENATE("Week ",WEEKNUM('Peter Millar'!$L750,21)," - ", TEXT('Peter Millar'!$L750, "yyyy")),"")</f>
        <v>Week 16 - 2021</v>
      </c>
    </row>
    <row r="746" spans="16:16">
      <c r="P746" t="str">
        <f>IF('Peter Millar'!$L751&lt;&gt;0,CONCATENATE("Week ",WEEKNUM('Peter Millar'!$L751,21)," - ", TEXT('Peter Millar'!$L751, "yyyy")),"")</f>
        <v>Week 16 - 2021</v>
      </c>
    </row>
    <row r="747" spans="16:16">
      <c r="P747" t="str">
        <f>IF('Peter Millar'!$L752&lt;&gt;0,CONCATENATE("Week ",WEEKNUM('Peter Millar'!$L752,21)," - ", TEXT('Peter Millar'!$L752, "yyyy")),"")</f>
        <v>Week 16 - 2021</v>
      </c>
    </row>
    <row r="748" spans="16:16">
      <c r="P748" t="str">
        <f>IF('Peter Millar'!$L753&lt;&gt;0,CONCATENATE("Week ",WEEKNUM('Peter Millar'!$L753,21)," - ", TEXT('Peter Millar'!$L753, "yyyy")),"")</f>
        <v>Week 16 - 2021</v>
      </c>
    </row>
    <row r="749" spans="16:16">
      <c r="P749" t="str">
        <f>IF('Peter Millar'!$L754&lt;&gt;0,CONCATENATE("Week ",WEEKNUM('Peter Millar'!$L754,21)," - ", TEXT('Peter Millar'!$L754, "yyyy")),"")</f>
        <v>Week 16 - 2021</v>
      </c>
    </row>
    <row r="750" spans="16:16">
      <c r="P750" t="str">
        <f>IF('Peter Millar'!$L755&lt;&gt;0,CONCATENATE("Week ",WEEKNUM('Peter Millar'!$L755,21)," - ", TEXT('Peter Millar'!$L755, "yyyy")),"")</f>
        <v>Week 16 - 2021</v>
      </c>
    </row>
    <row r="751" spans="16:16">
      <c r="P751" t="str">
        <f>IF('Peter Millar'!$L756&lt;&gt;0,CONCATENATE("Week ",WEEKNUM('Peter Millar'!$L756,21)," - ", TEXT('Peter Millar'!$L756, "yyyy")),"")</f>
        <v>Week 16 - 2021</v>
      </c>
    </row>
    <row r="752" spans="16:16">
      <c r="P752" t="str">
        <f>IF('Peter Millar'!$L757&lt;&gt;0,CONCATENATE("Week ",WEEKNUM('Peter Millar'!$L757,21)," - ", TEXT('Peter Millar'!$L757, "yyyy")),"")</f>
        <v>Week 16 - 2021</v>
      </c>
    </row>
    <row r="753" spans="16:16">
      <c r="P753" t="str">
        <f>IF('Peter Millar'!$L758&lt;&gt;0,CONCATENATE("Week ",WEEKNUM('Peter Millar'!$L758,21)," - ", TEXT('Peter Millar'!$L758, "yyyy")),"")</f>
        <v>Week 16 - 2021</v>
      </c>
    </row>
    <row r="754" spans="16:16">
      <c r="P754" t="str">
        <f>IF('Peter Millar'!$L759&lt;&gt;0,CONCATENATE("Week ",WEEKNUM('Peter Millar'!$L759,21)," - ", TEXT('Peter Millar'!$L759, "yyyy")),"")</f>
        <v>Week 16 - 2021</v>
      </c>
    </row>
    <row r="755" spans="16:16">
      <c r="P755" t="str">
        <f>IF('Peter Millar'!$L760&lt;&gt;0,CONCATENATE("Week ",WEEKNUM('Peter Millar'!$L760,21)," - ", TEXT('Peter Millar'!$L760, "yyyy")),"")</f>
        <v>Week 16 - 2021</v>
      </c>
    </row>
    <row r="756" spans="16:16">
      <c r="P756" t="str">
        <f>IF('Peter Millar'!$L761&lt;&gt;0,CONCATENATE("Week ",WEEKNUM('Peter Millar'!$L761,21)," - ", TEXT('Peter Millar'!$L761, "yyyy")),"")</f>
        <v>Week 16 - 2021</v>
      </c>
    </row>
    <row r="757" spans="16:16">
      <c r="P757" t="str">
        <f>IF('Peter Millar'!$L762&lt;&gt;0,CONCATENATE("Week ",WEEKNUM('Peter Millar'!$L762,21)," - ", TEXT('Peter Millar'!$L762, "yyyy")),"")</f>
        <v>Week 16 - 2021</v>
      </c>
    </row>
    <row r="758" spans="16:16">
      <c r="P758" t="str">
        <f>IF('Peter Millar'!$L763&lt;&gt;0,CONCATENATE("Week ",WEEKNUM('Peter Millar'!$L763,21)," - ", TEXT('Peter Millar'!$L763, "yyyy")),"")</f>
        <v>Week 16 - 2021</v>
      </c>
    </row>
    <row r="759" spans="16:16">
      <c r="P759" t="str">
        <f>IF('Peter Millar'!$L764&lt;&gt;0,CONCATENATE("Week ",WEEKNUM('Peter Millar'!$L764,21)," - ", TEXT('Peter Millar'!$L764, "yyyy")),"")</f>
        <v>Week 16 - 2021</v>
      </c>
    </row>
    <row r="760" spans="16:16">
      <c r="P760" t="str">
        <f>IF('Peter Millar'!$L765&lt;&gt;0,CONCATENATE("Week ",WEEKNUM('Peter Millar'!$L765,21)," - ", TEXT('Peter Millar'!$L765, "yyyy")),"")</f>
        <v>Week 16 - 2021</v>
      </c>
    </row>
    <row r="761" spans="16:16">
      <c r="P761" t="str">
        <f>IF('Peter Millar'!$L766&lt;&gt;0,CONCATENATE("Week ",WEEKNUM('Peter Millar'!$L766,21)," - ", TEXT('Peter Millar'!$L766, "yyyy")),"")</f>
        <v>Week 16 - 2021</v>
      </c>
    </row>
    <row r="762" spans="16:16">
      <c r="P762" t="str">
        <f>IF('Peter Millar'!$L767&lt;&gt;0,CONCATENATE("Week ",WEEKNUM('Peter Millar'!$L767,21)," - ", TEXT('Peter Millar'!$L767, "yyyy")),"")</f>
        <v>Week 16 - 2021</v>
      </c>
    </row>
    <row r="763" spans="16:16">
      <c r="P763" t="str">
        <f>IF('Peter Millar'!$L768&lt;&gt;0,CONCATENATE("Week ",WEEKNUM('Peter Millar'!$L768,21)," - ", TEXT('Peter Millar'!$L768, "yyyy")),"")</f>
        <v>Week 16 - 2021</v>
      </c>
    </row>
    <row r="764" spans="16:16">
      <c r="P764" t="str">
        <f>IF('Peter Millar'!$L769&lt;&gt;0,CONCATENATE("Week ",WEEKNUM('Peter Millar'!$L769,21)," - ", TEXT('Peter Millar'!$L769, "yyyy")),"")</f>
        <v>Week 16 - 2021</v>
      </c>
    </row>
    <row r="765" spans="16:16">
      <c r="P765" t="str">
        <f>IF('Peter Millar'!$L770&lt;&gt;0,CONCATENATE("Week ",WEEKNUM('Peter Millar'!$L770,21)," - ", TEXT('Peter Millar'!$L770, "yyyy")),"")</f>
        <v>Week 16 - 2021</v>
      </c>
    </row>
    <row r="766" spans="16:16">
      <c r="P766" t="str">
        <f>IF('Peter Millar'!$L771&lt;&gt;0,CONCATENATE("Week ",WEEKNUM('Peter Millar'!$L771,21)," - ", TEXT('Peter Millar'!$L771, "yyyy")),"")</f>
        <v>Week 16 - 2021</v>
      </c>
    </row>
    <row r="767" spans="16:16">
      <c r="P767" t="str">
        <f>IF('Peter Millar'!$L772&lt;&gt;0,CONCATENATE("Week ",WEEKNUM('Peter Millar'!$L772,21)," - ", TEXT('Peter Millar'!$L772, "yyyy")),"")</f>
        <v>Week 16 - 2021</v>
      </c>
    </row>
    <row r="768" spans="16:16">
      <c r="P768" t="str">
        <f>IF('Peter Millar'!$L773&lt;&gt;0,CONCATENATE("Week ",WEEKNUM('Peter Millar'!$L773,21)," - ", TEXT('Peter Millar'!$L773, "yyyy")),"")</f>
        <v>Week 16 - 2021</v>
      </c>
    </row>
    <row r="769" spans="16:16">
      <c r="P769" t="str">
        <f>IF('Peter Millar'!$L774&lt;&gt;0,CONCATENATE("Week ",WEEKNUM('Peter Millar'!$L774,21)," - ", TEXT('Peter Millar'!$L774, "yyyy")),"")</f>
        <v>Week 16 - 2021</v>
      </c>
    </row>
    <row r="770" spans="16:16">
      <c r="P770" t="str">
        <f>IF('Peter Millar'!$L775&lt;&gt;0,CONCATENATE("Week ",WEEKNUM('Peter Millar'!$L775,21)," - ", TEXT('Peter Millar'!$L775, "yyyy")),"")</f>
        <v>Week 16 - 2021</v>
      </c>
    </row>
    <row r="771" spans="16:16">
      <c r="P771" t="str">
        <f>IF('Peter Millar'!$L776&lt;&gt;0,CONCATENATE("Week ",WEEKNUM('Peter Millar'!$L776,21)," - ", TEXT('Peter Millar'!$L776, "yyyy")),"")</f>
        <v>Week 16 - 2021</v>
      </c>
    </row>
    <row r="772" spans="16:16">
      <c r="P772" t="str">
        <f>IF('Peter Millar'!$L777&lt;&gt;0,CONCATENATE("Week ",WEEKNUM('Peter Millar'!$L777,21)," - ", TEXT('Peter Millar'!$L777, "yyyy")),"")</f>
        <v>Week 16 - 2021</v>
      </c>
    </row>
    <row r="773" spans="16:16">
      <c r="P773" t="str">
        <f>IF('Peter Millar'!$L778&lt;&gt;0,CONCATENATE("Week ",WEEKNUM('Peter Millar'!$L778,21)," - ", TEXT('Peter Millar'!$L778, "yyyy")),"")</f>
        <v>Week 16 - 2021</v>
      </c>
    </row>
    <row r="774" spans="16:16">
      <c r="P774" t="str">
        <f>IF('Peter Millar'!$L779&lt;&gt;0,CONCATENATE("Week ",WEEKNUM('Peter Millar'!$L779,21)," - ", TEXT('Peter Millar'!$L779, "yyyy")),"")</f>
        <v>Week 16 - 2021</v>
      </c>
    </row>
    <row r="775" spans="16:16">
      <c r="P775" t="str">
        <f>IF('Peter Millar'!$L780&lt;&gt;0,CONCATENATE("Week ",WEEKNUM('Peter Millar'!$L780,21)," - ", TEXT('Peter Millar'!$L780, "yyyy")),"")</f>
        <v>Week 16 - 2021</v>
      </c>
    </row>
    <row r="776" spans="16:16">
      <c r="P776" t="str">
        <f>IF('Peter Millar'!$L781&lt;&gt;0,CONCATENATE("Week ",WEEKNUM('Peter Millar'!$L781,21)," - ", TEXT('Peter Millar'!$L781, "yyyy")),"")</f>
        <v>Week 16 - 2021</v>
      </c>
    </row>
    <row r="777" spans="16:16">
      <c r="P777" t="str">
        <f>IF('Peter Millar'!$L782&lt;&gt;0,CONCATENATE("Week ",WEEKNUM('Peter Millar'!$L782,21)," - ", TEXT('Peter Millar'!$L782, "yyyy")),"")</f>
        <v>Week 16 - 2021</v>
      </c>
    </row>
    <row r="778" spans="16:16">
      <c r="P778" t="str">
        <f>IF('Peter Millar'!$L783&lt;&gt;0,CONCATENATE("Week ",WEEKNUM('Peter Millar'!$L783,21)," - ", TEXT('Peter Millar'!$L783, "yyyy")),"")</f>
        <v>Week 16 - 2021</v>
      </c>
    </row>
    <row r="779" spans="16:16">
      <c r="P779" t="str">
        <f>IF('Peter Millar'!$L784&lt;&gt;0,CONCATENATE("Week ",WEEKNUM('Peter Millar'!$L784,21)," - ", TEXT('Peter Millar'!$L784, "yyyy")),"")</f>
        <v>Week 16 - 2021</v>
      </c>
    </row>
    <row r="780" spans="16:16">
      <c r="P780" t="str">
        <f>IF('Peter Millar'!$L785&lt;&gt;0,CONCATENATE("Week ",WEEKNUM('Peter Millar'!$L785,21)," - ", TEXT('Peter Millar'!$L785, "yyyy")),"")</f>
        <v>Week 16 - 2021</v>
      </c>
    </row>
    <row r="781" spans="16:16">
      <c r="P781" t="str">
        <f>IF('Peter Millar'!$L786&lt;&gt;0,CONCATENATE("Week ",WEEKNUM('Peter Millar'!$L786,21)," - ", TEXT('Peter Millar'!$L786, "yyyy")),"")</f>
        <v>Week 16 - 2021</v>
      </c>
    </row>
    <row r="782" spans="16:16">
      <c r="P782" t="str">
        <f>IF('Peter Millar'!$L787&lt;&gt;0,CONCATENATE("Week ",WEEKNUM('Peter Millar'!$L787,21)," - ", TEXT('Peter Millar'!$L787, "yyyy")),"")</f>
        <v>Week 16 - 2021</v>
      </c>
    </row>
    <row r="783" spans="16:16">
      <c r="P783" t="str">
        <f>IF('Peter Millar'!$L788&lt;&gt;0,CONCATENATE("Week ",WEEKNUM('Peter Millar'!$L788,21)," - ", TEXT('Peter Millar'!$L788, "yyyy")),"")</f>
        <v>Week 16 - 2021</v>
      </c>
    </row>
    <row r="784" spans="16:16">
      <c r="P784" t="str">
        <f>IF('Peter Millar'!$L789&lt;&gt;0,CONCATENATE("Week ",WEEKNUM('Peter Millar'!$L789,21)," - ", TEXT('Peter Millar'!$L789, "yyyy")),"")</f>
        <v>Week 16 - 2021</v>
      </c>
    </row>
    <row r="785" spans="16:16">
      <c r="P785" t="str">
        <f>IF('Peter Millar'!$L790&lt;&gt;0,CONCATENATE("Week ",WEEKNUM('Peter Millar'!$L790,21)," - ", TEXT('Peter Millar'!$L790, "yyyy")),"")</f>
        <v>Week 16 - 2021</v>
      </c>
    </row>
    <row r="786" spans="16:16">
      <c r="P786" t="str">
        <f>IF('Peter Millar'!$L791&lt;&gt;0,CONCATENATE("Week ",WEEKNUM('Peter Millar'!$L791,21)," - ", TEXT('Peter Millar'!$L791, "yyyy")),"")</f>
        <v>Week 16 - 2021</v>
      </c>
    </row>
    <row r="787" spans="16:16">
      <c r="P787" t="str">
        <f>IF('Peter Millar'!$L792&lt;&gt;0,CONCATENATE("Week ",WEEKNUM('Peter Millar'!$L792,21)," - ", TEXT('Peter Millar'!$L792, "yyyy")),"")</f>
        <v>Week 16 - 2021</v>
      </c>
    </row>
    <row r="788" spans="16:16">
      <c r="P788" t="str">
        <f>IF('Peter Millar'!$L793&lt;&gt;0,CONCATENATE("Week ",WEEKNUM('Peter Millar'!$L793,21)," - ", TEXT('Peter Millar'!$L793, "yyyy")),"")</f>
        <v>Week 16 - 2021</v>
      </c>
    </row>
    <row r="789" spans="16:16">
      <c r="P789" t="str">
        <f>IF('Peter Millar'!$L794&lt;&gt;0,CONCATENATE("Week ",WEEKNUM('Peter Millar'!$L794,21)," - ", TEXT('Peter Millar'!$L794, "yyyy")),"")</f>
        <v>Week 16 - 2021</v>
      </c>
    </row>
    <row r="790" spans="16:16">
      <c r="P790" t="str">
        <f>IF('Peter Millar'!$L795&lt;&gt;0,CONCATENATE("Week ",WEEKNUM('Peter Millar'!$L795,21)," - ", TEXT('Peter Millar'!$L795, "yyyy")),"")</f>
        <v>Week 16 - 2021</v>
      </c>
    </row>
    <row r="791" spans="16:16">
      <c r="P791" t="str">
        <f>IF('Peter Millar'!$L796&lt;&gt;0,CONCATENATE("Week ",WEEKNUM('Peter Millar'!$L796,21)," - ", TEXT('Peter Millar'!$L796, "yyyy")),"")</f>
        <v>Week 16 - 2021</v>
      </c>
    </row>
    <row r="792" spans="16:16">
      <c r="P792" t="str">
        <f>IF('Peter Millar'!$L797&lt;&gt;0,CONCATENATE("Week ",WEEKNUM('Peter Millar'!$L797,21)," - ", TEXT('Peter Millar'!$L797, "yyyy")),"")</f>
        <v>Week 16 - 2021</v>
      </c>
    </row>
    <row r="793" spans="16:16">
      <c r="P793" t="str">
        <f>IF('Peter Millar'!$L798&lt;&gt;0,CONCATENATE("Week ",WEEKNUM('Peter Millar'!$L798,21)," - ", TEXT('Peter Millar'!$L798, "yyyy")),"")</f>
        <v>Week 17 - 2021</v>
      </c>
    </row>
    <row r="794" spans="16:16">
      <c r="P794" t="str">
        <f>IF('Peter Millar'!$L799&lt;&gt;0,CONCATENATE("Week ",WEEKNUM('Peter Millar'!$L799,21)," - ", TEXT('Peter Millar'!$L799, "yyyy")),"")</f>
        <v>Week 17 - 2021</v>
      </c>
    </row>
    <row r="795" spans="16:16">
      <c r="P795" t="str">
        <f>IF('Peter Millar'!$L800&lt;&gt;0,CONCATENATE("Week ",WEEKNUM('Peter Millar'!$L800,21)," - ", TEXT('Peter Millar'!$L800, "yyyy")),"")</f>
        <v>Week 17 - 2021</v>
      </c>
    </row>
    <row r="796" spans="16:16">
      <c r="P796" t="str">
        <f>IF('Peter Millar'!$L801&lt;&gt;0,CONCATENATE("Week ",WEEKNUM('Peter Millar'!$L801,21)," - ", TEXT('Peter Millar'!$L801, "yyyy")),"")</f>
        <v>Week 17 - 2021</v>
      </c>
    </row>
    <row r="797" spans="16:16">
      <c r="P797" t="str">
        <f>IF('Peter Millar'!$L802&lt;&gt;0,CONCATENATE("Week ",WEEKNUM('Peter Millar'!$L802,21)," - ", TEXT('Peter Millar'!$L802, "yyyy")),"")</f>
        <v>Week 17 - 2021</v>
      </c>
    </row>
    <row r="798" spans="16:16">
      <c r="P798" t="str">
        <f>IF('Peter Millar'!$L803&lt;&gt;0,CONCATENATE("Week ",WEEKNUM('Peter Millar'!$L803,21)," - ", TEXT('Peter Millar'!$L803, "yyyy")),"")</f>
        <v>Week 17 - 2021</v>
      </c>
    </row>
    <row r="799" spans="16:16">
      <c r="P799" t="str">
        <f>IF('Peter Millar'!$L804&lt;&gt;0,CONCATENATE("Week ",WEEKNUM('Peter Millar'!$L804,21)," - ", TEXT('Peter Millar'!$L804, "yyyy")),"")</f>
        <v>Week 17 - 2021</v>
      </c>
    </row>
    <row r="800" spans="16:16">
      <c r="P800" t="str">
        <f>IF('Peter Millar'!$L805&lt;&gt;0,CONCATENATE("Week ",WEEKNUM('Peter Millar'!$L805,21)," - ", TEXT('Peter Millar'!$L805, "yyyy")),"")</f>
        <v>Week 17 - 2021</v>
      </c>
    </row>
    <row r="801" spans="16:16">
      <c r="P801" t="str">
        <f>IF('Peter Millar'!$L806&lt;&gt;0,CONCATENATE("Week ",WEEKNUM('Peter Millar'!$L806,21)," - ", TEXT('Peter Millar'!$L806, "yyyy")),"")</f>
        <v>Week 17 - 2021</v>
      </c>
    </row>
    <row r="802" spans="16:16">
      <c r="P802" t="str">
        <f>IF('Peter Millar'!$L807&lt;&gt;0,CONCATENATE("Week ",WEEKNUM('Peter Millar'!$L807,21)," - ", TEXT('Peter Millar'!$L807, "yyyy")),"")</f>
        <v>Week 17 - 2021</v>
      </c>
    </row>
    <row r="803" spans="16:16">
      <c r="P803" t="str">
        <f>IF('Peter Millar'!$L808&lt;&gt;0,CONCATENATE("Week ",WEEKNUM('Peter Millar'!$L808,21)," - ", TEXT('Peter Millar'!$L808, "yyyy")),"")</f>
        <v>Week 17 - 2021</v>
      </c>
    </row>
    <row r="804" spans="16:16">
      <c r="P804" t="str">
        <f>IF('Peter Millar'!$L809&lt;&gt;0,CONCATENATE("Week ",WEEKNUM('Peter Millar'!$L809,21)," - ", TEXT('Peter Millar'!$L809, "yyyy")),"")</f>
        <v>Week 17 - 2021</v>
      </c>
    </row>
    <row r="805" spans="16:16">
      <c r="P805" t="str">
        <f>IF('Peter Millar'!$L810&lt;&gt;0,CONCATENATE("Week ",WEEKNUM('Peter Millar'!$L810,21)," - ", TEXT('Peter Millar'!$L810, "yyyy")),"")</f>
        <v>Week 17 - 2021</v>
      </c>
    </row>
    <row r="806" spans="16:16">
      <c r="P806" t="str">
        <f>IF('Peter Millar'!$L811&lt;&gt;0,CONCATENATE("Week ",WEEKNUM('Peter Millar'!$L811,21)," - ", TEXT('Peter Millar'!$L811, "yyyy")),"")</f>
        <v>Week 17 - 2021</v>
      </c>
    </row>
    <row r="807" spans="16:16">
      <c r="P807" t="str">
        <f>IF('Peter Millar'!$L812&lt;&gt;0,CONCATENATE("Week ",WEEKNUM('Peter Millar'!$L812,21)," - ", TEXT('Peter Millar'!$L812, "yyyy")),"")</f>
        <v>Week 17 - 2021</v>
      </c>
    </row>
    <row r="808" spans="16:16">
      <c r="P808" t="str">
        <f>IF('Peter Millar'!$L813&lt;&gt;0,CONCATENATE("Week ",WEEKNUM('Peter Millar'!$L813,21)," - ", TEXT('Peter Millar'!$L813, "yyyy")),"")</f>
        <v>Week 17 - 2021</v>
      </c>
    </row>
    <row r="809" spans="16:16">
      <c r="P809" t="str">
        <f>IF('Peter Millar'!$L814&lt;&gt;0,CONCATENATE("Week ",WEEKNUM('Peter Millar'!$L814,21)," - ", TEXT('Peter Millar'!$L814, "yyyy")),"")</f>
        <v>Week 17 - 2021</v>
      </c>
    </row>
    <row r="810" spans="16:16">
      <c r="P810" t="str">
        <f>IF('Peter Millar'!$L815&lt;&gt;0,CONCATENATE("Week ",WEEKNUM('Peter Millar'!$L815,21)," - ", TEXT('Peter Millar'!$L815, "yyyy")),"")</f>
        <v>Week 17 - 2021</v>
      </c>
    </row>
    <row r="811" spans="16:16">
      <c r="P811" t="str">
        <f>IF('Peter Millar'!$L816&lt;&gt;0,CONCATENATE("Week ",WEEKNUM('Peter Millar'!$L816,21)," - ", TEXT('Peter Millar'!$L816, "yyyy")),"")</f>
        <v>Week 17 - 2021</v>
      </c>
    </row>
    <row r="812" spans="16:16">
      <c r="P812" t="str">
        <f>IF('Peter Millar'!$L817&lt;&gt;0,CONCATENATE("Week ",WEEKNUM('Peter Millar'!$L817,21)," - ", TEXT('Peter Millar'!$L817, "yyyy")),"")</f>
        <v>Week 17 - 2021</v>
      </c>
    </row>
    <row r="813" spans="16:16">
      <c r="P813" t="str">
        <f>IF('Peter Millar'!$L818&lt;&gt;0,CONCATENATE("Week ",WEEKNUM('Peter Millar'!$L818,21)," - ", TEXT('Peter Millar'!$L818, "yyyy")),"")</f>
        <v>Week 17 - 2021</v>
      </c>
    </row>
    <row r="814" spans="16:16">
      <c r="P814" t="str">
        <f>IF('Peter Millar'!$L819&lt;&gt;0,CONCATENATE("Week ",WEEKNUM('Peter Millar'!$L819,21)," - ", TEXT('Peter Millar'!$L819, "yyyy")),"")</f>
        <v>Week 17 - 2021</v>
      </c>
    </row>
    <row r="815" spans="16:16">
      <c r="P815" t="str">
        <f>IF('Peter Millar'!$L820&lt;&gt;0,CONCATENATE("Week ",WEEKNUM('Peter Millar'!$L820,21)," - ", TEXT('Peter Millar'!$L820, "yyyy")),"")</f>
        <v>Week 17 - 2021</v>
      </c>
    </row>
    <row r="816" spans="16:16">
      <c r="P816" t="str">
        <f>IF('Peter Millar'!$L821&lt;&gt;0,CONCATENATE("Week ",WEEKNUM('Peter Millar'!$L821,21)," - ", TEXT('Peter Millar'!$L821, "yyyy")),"")</f>
        <v>Week 17 - 2021</v>
      </c>
    </row>
    <row r="817" spans="16:16">
      <c r="P817" t="str">
        <f>IF('Peter Millar'!$L822&lt;&gt;0,CONCATENATE("Week ",WEEKNUM('Peter Millar'!$L822,21)," - ", TEXT('Peter Millar'!$L822, "yyyy")),"")</f>
        <v>Week 17 - 2021</v>
      </c>
    </row>
    <row r="818" spans="16:16">
      <c r="P818" t="str">
        <f>IF('Peter Millar'!$L823&lt;&gt;0,CONCATENATE("Week ",WEEKNUM('Peter Millar'!$L823,21)," - ", TEXT('Peter Millar'!$L823, "yyyy")),"")</f>
        <v>Week 17 - 2021</v>
      </c>
    </row>
    <row r="819" spans="16:16">
      <c r="P819" t="str">
        <f>IF('Peter Millar'!$L824&lt;&gt;0,CONCATENATE("Week ",WEEKNUM('Peter Millar'!$L824,21)," - ", TEXT('Peter Millar'!$L824, "yyyy")),"")</f>
        <v>Week 17 - 2021</v>
      </c>
    </row>
    <row r="820" spans="16:16">
      <c r="P820" t="str">
        <f>IF('Peter Millar'!$L825&lt;&gt;0,CONCATENATE("Week ",WEEKNUM('Peter Millar'!$L825,21)," - ", TEXT('Peter Millar'!$L825, "yyyy")),"")</f>
        <v>Week 17 - 2021</v>
      </c>
    </row>
    <row r="821" spans="16:16">
      <c r="P821" t="str">
        <f>IF('Peter Millar'!$L826&lt;&gt;0,CONCATENATE("Week ",WEEKNUM('Peter Millar'!$L826,21)," - ", TEXT('Peter Millar'!$L826, "yyyy")),"")</f>
        <v>Week 17 - 2021</v>
      </c>
    </row>
    <row r="822" spans="16:16">
      <c r="P822" t="str">
        <f>IF('Peter Millar'!$L827&lt;&gt;0,CONCATENATE("Week ",WEEKNUM('Peter Millar'!$L827,21)," - ", TEXT('Peter Millar'!$L827, "yyyy")),"")</f>
        <v>Week 17 - 2021</v>
      </c>
    </row>
    <row r="823" spans="16:16">
      <c r="P823" t="str">
        <f>IF('Peter Millar'!$L828&lt;&gt;0,CONCATENATE("Week ",WEEKNUM('Peter Millar'!$L828,21)," - ", TEXT('Peter Millar'!$L828, "yyyy")),"")</f>
        <v>Week 17 - 2021</v>
      </c>
    </row>
    <row r="824" spans="16:16">
      <c r="P824" t="str">
        <f>IF('Peter Millar'!$L829&lt;&gt;0,CONCATENATE("Week ",WEEKNUM('Peter Millar'!$L829,21)," - ", TEXT('Peter Millar'!$L829, "yyyy")),"")</f>
        <v>Week 17 - 2021</v>
      </c>
    </row>
    <row r="825" spans="16:16">
      <c r="P825" t="str">
        <f>IF('Peter Millar'!$L830&lt;&gt;0,CONCATENATE("Week ",WEEKNUM('Peter Millar'!$L830,21)," - ", TEXT('Peter Millar'!$L830, "yyyy")),"")</f>
        <v>Week 17 - 2021</v>
      </c>
    </row>
    <row r="826" spans="16:16">
      <c r="P826" t="str">
        <f>IF('Peter Millar'!$L831&lt;&gt;0,CONCATENATE("Week ",WEEKNUM('Peter Millar'!$L831,21)," - ", TEXT('Peter Millar'!$L831, "yyyy")),"")</f>
        <v>Week 17 - 2021</v>
      </c>
    </row>
    <row r="827" spans="16:16">
      <c r="P827" t="str">
        <f>IF('Peter Millar'!$L832&lt;&gt;0,CONCATENATE("Week ",WEEKNUM('Peter Millar'!$L832,21)," - ", TEXT('Peter Millar'!$L832, "yyyy")),"")</f>
        <v>Week 17 - 2021</v>
      </c>
    </row>
    <row r="828" spans="16:16">
      <c r="P828" t="str">
        <f>IF('Peter Millar'!$L833&lt;&gt;0,CONCATENATE("Week ",WEEKNUM('Peter Millar'!$L833,21)," - ", TEXT('Peter Millar'!$L833, "yyyy")),"")</f>
        <v>Week 17 - 2021</v>
      </c>
    </row>
    <row r="829" spans="16:16">
      <c r="P829" t="str">
        <f>IF('Peter Millar'!$L834&lt;&gt;0,CONCATENATE("Week ",WEEKNUM('Peter Millar'!$L834,21)," - ", TEXT('Peter Millar'!$L834, "yyyy")),"")</f>
        <v>Week 17 - 2021</v>
      </c>
    </row>
    <row r="830" spans="16:16">
      <c r="P830" t="str">
        <f>IF('Peter Millar'!$L835&lt;&gt;0,CONCATENATE("Week ",WEEKNUM('Peter Millar'!$L835,21)," - ", TEXT('Peter Millar'!$L835, "yyyy")),"")</f>
        <v>Week 17 - 2021</v>
      </c>
    </row>
    <row r="831" spans="16:16">
      <c r="P831" t="str">
        <f>IF('Peter Millar'!$L836&lt;&gt;0,CONCATENATE("Week ",WEEKNUM('Peter Millar'!$L836,21)," - ", TEXT('Peter Millar'!$L836, "yyyy")),"")</f>
        <v>Week 17 - 2021</v>
      </c>
    </row>
    <row r="832" spans="16:16">
      <c r="P832" t="str">
        <f>IF('Peter Millar'!$L837&lt;&gt;0,CONCATENATE("Week ",WEEKNUM('Peter Millar'!$L837,21)," - ", TEXT('Peter Millar'!$L837, "yyyy")),"")</f>
        <v>Week 17 - 2021</v>
      </c>
    </row>
    <row r="833" spans="16:16">
      <c r="P833" t="str">
        <f>IF('Peter Millar'!$L838&lt;&gt;0,CONCATENATE("Week ",WEEKNUM('Peter Millar'!$L838,21)," - ", TEXT('Peter Millar'!$L838, "yyyy")),"")</f>
        <v>Week 17 - 2021</v>
      </c>
    </row>
    <row r="834" spans="16:16">
      <c r="P834" t="str">
        <f>IF('Peter Millar'!$L839&lt;&gt;0,CONCATENATE("Week ",WEEKNUM('Peter Millar'!$L839,21)," - ", TEXT('Peter Millar'!$L839, "yyyy")),"")</f>
        <v>Week 17 - 2021</v>
      </c>
    </row>
    <row r="835" spans="16:16">
      <c r="P835" t="str">
        <f>IF('Peter Millar'!$L840&lt;&gt;0,CONCATENATE("Week ",WEEKNUM('Peter Millar'!$L840,21)," - ", TEXT('Peter Millar'!$L840, "yyyy")),"")</f>
        <v>Week 17 - 2021</v>
      </c>
    </row>
    <row r="836" spans="16:16">
      <c r="P836" t="str">
        <f>IF('Peter Millar'!$L841&lt;&gt;0,CONCATENATE("Week ",WEEKNUM('Peter Millar'!$L841,21)," - ", TEXT('Peter Millar'!$L841, "yyyy")),"")</f>
        <v>Week 17 - 2021</v>
      </c>
    </row>
    <row r="837" spans="16:16">
      <c r="P837" t="str">
        <f>IF('Peter Millar'!$L842&lt;&gt;0,CONCATENATE("Week ",WEEKNUM('Peter Millar'!$L842,21)," - ", TEXT('Peter Millar'!$L842, "yyyy")),"")</f>
        <v>Week 17 - 2021</v>
      </c>
    </row>
    <row r="838" spans="16:16">
      <c r="P838" t="str">
        <f>IF('Peter Millar'!$L843&lt;&gt;0,CONCATENATE("Week ",WEEKNUM('Peter Millar'!$L843,21)," - ", TEXT('Peter Millar'!$L843, "yyyy")),"")</f>
        <v>Week 17 - 2021</v>
      </c>
    </row>
    <row r="839" spans="16:16">
      <c r="P839" t="str">
        <f>IF('Peter Millar'!$L844&lt;&gt;0,CONCATENATE("Week ",WEEKNUM('Peter Millar'!$L844,21)," - ", TEXT('Peter Millar'!$L844, "yyyy")),"")</f>
        <v>Week 17 - 2021</v>
      </c>
    </row>
    <row r="840" spans="16:16">
      <c r="P840" t="str">
        <f>IF('Peter Millar'!$L845&lt;&gt;0,CONCATENATE("Week ",WEEKNUM('Peter Millar'!$L845,21)," - ", TEXT('Peter Millar'!$L845, "yyyy")),"")</f>
        <v>Week 17 - 2021</v>
      </c>
    </row>
    <row r="841" spans="16:16">
      <c r="P841" t="str">
        <f>IF('Peter Millar'!$L846&lt;&gt;0,CONCATENATE("Week ",WEEKNUM('Peter Millar'!$L846,21)," - ", TEXT('Peter Millar'!$L846, "yyyy")),"")</f>
        <v>Week 17 - 2021</v>
      </c>
    </row>
    <row r="842" spans="16:16">
      <c r="P842" t="str">
        <f>IF('Peter Millar'!$L847&lt;&gt;0,CONCATENATE("Week ",WEEKNUM('Peter Millar'!$L847,21)," - ", TEXT('Peter Millar'!$L847, "yyyy")),"")</f>
        <v>Week 17 - 2021</v>
      </c>
    </row>
    <row r="843" spans="16:16">
      <c r="P843" t="str">
        <f>IF('Peter Millar'!$L848&lt;&gt;0,CONCATENATE("Week ",WEEKNUM('Peter Millar'!$L848,21)," - ", TEXT('Peter Millar'!$L848, "yyyy")),"")</f>
        <v>Week 17 - 2021</v>
      </c>
    </row>
    <row r="844" spans="16:16">
      <c r="P844" t="str">
        <f>IF('Peter Millar'!$L849&lt;&gt;0,CONCATENATE("Week ",WEEKNUM('Peter Millar'!$L849,21)," - ", TEXT('Peter Millar'!$L849, "yyyy")),"")</f>
        <v>Week 17 - 2021</v>
      </c>
    </row>
    <row r="845" spans="16:16">
      <c r="P845" t="str">
        <f>IF('Peter Millar'!$L850&lt;&gt;0,CONCATENATE("Week ",WEEKNUM('Peter Millar'!$L850,21)," - ", TEXT('Peter Millar'!$L850, "yyyy")),"")</f>
        <v>Week 17 - 2021</v>
      </c>
    </row>
    <row r="846" spans="16:16">
      <c r="P846" t="str">
        <f>IF('Peter Millar'!$L851&lt;&gt;0,CONCATENATE("Week ",WEEKNUM('Peter Millar'!$L851,21)," - ", TEXT('Peter Millar'!$L851, "yyyy")),"")</f>
        <v>Week 17 - 2021</v>
      </c>
    </row>
    <row r="847" spans="16:16">
      <c r="P847" t="str">
        <f>IF('Peter Millar'!$L852&lt;&gt;0,CONCATENATE("Week ",WEEKNUM('Peter Millar'!$L852,21)," - ", TEXT('Peter Millar'!$L852, "yyyy")),"")</f>
        <v>Week 17 - 2021</v>
      </c>
    </row>
    <row r="848" spans="16:16">
      <c r="P848" t="str">
        <f>IF('Peter Millar'!$L853&lt;&gt;0,CONCATENATE("Week ",WEEKNUM('Peter Millar'!$L853,21)," - ", TEXT('Peter Millar'!$L853, "yyyy")),"")</f>
        <v>Week 17 - 2021</v>
      </c>
    </row>
    <row r="849" spans="16:16">
      <c r="P849" t="str">
        <f>IF('Peter Millar'!$L854&lt;&gt;0,CONCATENATE("Week ",WEEKNUM('Peter Millar'!$L854,21)," - ", TEXT('Peter Millar'!$L854, "yyyy")),"")</f>
        <v>Week 17 - 2021</v>
      </c>
    </row>
    <row r="850" spans="16:16">
      <c r="P850" t="str">
        <f>IF('Peter Millar'!$L855&lt;&gt;0,CONCATENATE("Week ",WEEKNUM('Peter Millar'!$L855,21)," - ", TEXT('Peter Millar'!$L855, "yyyy")),"")</f>
        <v>Week 17 - 2021</v>
      </c>
    </row>
    <row r="851" spans="16:16">
      <c r="P851" t="str">
        <f>IF('Peter Millar'!$L856&lt;&gt;0,CONCATENATE("Week ",WEEKNUM('Peter Millar'!$L856,21)," - ", TEXT('Peter Millar'!$L856, "yyyy")),"")</f>
        <v>Week 17 - 2021</v>
      </c>
    </row>
    <row r="852" spans="16:16">
      <c r="P852" t="str">
        <f>IF('Peter Millar'!$L857&lt;&gt;0,CONCATENATE("Week ",WEEKNUM('Peter Millar'!$L857,21)," - ", TEXT('Peter Millar'!$L857, "yyyy")),"")</f>
        <v>Week 17 - 2021</v>
      </c>
    </row>
    <row r="853" spans="16:16">
      <c r="P853" t="str">
        <f>IF('Peter Millar'!$L858&lt;&gt;0,CONCATENATE("Week ",WEEKNUM('Peter Millar'!$L858,21)," - ", TEXT('Peter Millar'!$L858, "yyyy")),"")</f>
        <v>Week 17 - 2021</v>
      </c>
    </row>
    <row r="854" spans="16:16">
      <c r="P854" t="str">
        <f>IF('Peter Millar'!$L859&lt;&gt;0,CONCATENATE("Week ",WEEKNUM('Peter Millar'!$L859,21)," - ", TEXT('Peter Millar'!$L859, "yyyy")),"")</f>
        <v>Week 17 - 2021</v>
      </c>
    </row>
    <row r="855" spans="16:16">
      <c r="P855" t="str">
        <f>IF('Peter Millar'!$L860&lt;&gt;0,CONCATENATE("Week ",WEEKNUM('Peter Millar'!$L860,21)," - ", TEXT('Peter Millar'!$L860, "yyyy")),"")</f>
        <v>Week 17 - 2021</v>
      </c>
    </row>
    <row r="856" spans="16:16">
      <c r="P856" t="str">
        <f>IF('Peter Millar'!$L861&lt;&gt;0,CONCATENATE("Week ",WEEKNUM('Peter Millar'!$L861,21)," - ", TEXT('Peter Millar'!$L861, "yyyy")),"")</f>
        <v>Week 17 - 2021</v>
      </c>
    </row>
    <row r="857" spans="16:16">
      <c r="P857" t="str">
        <f>IF('Peter Millar'!$L862&lt;&gt;0,CONCATENATE("Week ",WEEKNUM('Peter Millar'!$L862,21)," - ", TEXT('Peter Millar'!$L862, "yyyy")),"")</f>
        <v>Week 17 - 2021</v>
      </c>
    </row>
    <row r="858" spans="16:16">
      <c r="P858" t="str">
        <f>IF('Peter Millar'!$L863&lt;&gt;0,CONCATENATE("Week ",WEEKNUM('Peter Millar'!$L863,21)," - ", TEXT('Peter Millar'!$L863, "yyyy")),"")</f>
        <v>Week 17 - 2021</v>
      </c>
    </row>
    <row r="859" spans="16:16">
      <c r="P859" t="str">
        <f>IF('Peter Millar'!$L864&lt;&gt;0,CONCATENATE("Week ",WEEKNUM('Peter Millar'!$L864,21)," - ", TEXT('Peter Millar'!$L864, "yyyy")),"")</f>
        <v>Week 17 - 2021</v>
      </c>
    </row>
    <row r="860" spans="16:16">
      <c r="P860" t="str">
        <f>IF('Peter Millar'!$L865&lt;&gt;0,CONCATENATE("Week ",WEEKNUM('Peter Millar'!$L865,21)," - ", TEXT('Peter Millar'!$L865, "yyyy")),"")</f>
        <v>Week 17 - 2021</v>
      </c>
    </row>
    <row r="861" spans="16:16">
      <c r="P861" t="str">
        <f>IF('Peter Millar'!$L866&lt;&gt;0,CONCATENATE("Week ",WEEKNUM('Peter Millar'!$L866,21)," - ", TEXT('Peter Millar'!$L866, "yyyy")),"")</f>
        <v>Week 17 - 2021</v>
      </c>
    </row>
    <row r="862" spans="16:16">
      <c r="P862" t="str">
        <f>IF('Peter Millar'!$L867&lt;&gt;0,CONCATENATE("Week ",WEEKNUM('Peter Millar'!$L867,21)," - ", TEXT('Peter Millar'!$L867, "yyyy")),"")</f>
        <v>Week 17 - 2021</v>
      </c>
    </row>
    <row r="863" spans="16:16">
      <c r="P863" t="str">
        <f>IF('Peter Millar'!$L868&lt;&gt;0,CONCATENATE("Week ",WEEKNUM('Peter Millar'!$L868,21)," - ", TEXT('Peter Millar'!$L868, "yyyy")),"")</f>
        <v>Week 17 - 2021</v>
      </c>
    </row>
    <row r="864" spans="16:16">
      <c r="P864" t="str">
        <f>IF('Peter Millar'!$L869&lt;&gt;0,CONCATENATE("Week ",WEEKNUM('Peter Millar'!$L869,21)," - ", TEXT('Peter Millar'!$L869, "yyyy")),"")</f>
        <v>Week 17 - 2021</v>
      </c>
    </row>
    <row r="865" spans="16:16">
      <c r="P865" t="str">
        <f>IF('Peter Millar'!$L870&lt;&gt;0,CONCATENATE("Week ",WEEKNUM('Peter Millar'!$L870,21)," - ", TEXT('Peter Millar'!$L870, "yyyy")),"")</f>
        <v>Week 17 - 2021</v>
      </c>
    </row>
    <row r="866" spans="16:16">
      <c r="P866" t="str">
        <f>IF('Peter Millar'!$L871&lt;&gt;0,CONCATENATE("Week ",WEEKNUM('Peter Millar'!$L871,21)," - ", TEXT('Peter Millar'!$L871, "yyyy")),"")</f>
        <v>Week 17 - 2021</v>
      </c>
    </row>
    <row r="867" spans="16:16">
      <c r="P867" t="str">
        <f>IF('Peter Millar'!$L872&lt;&gt;0,CONCATENATE("Week ",WEEKNUM('Peter Millar'!$L872,21)," - ", TEXT('Peter Millar'!$L872, "yyyy")),"")</f>
        <v>Week 17 - 2021</v>
      </c>
    </row>
    <row r="868" spans="16:16">
      <c r="P868" t="str">
        <f>IF('Peter Millar'!$L873&lt;&gt;0,CONCATENATE("Week ",WEEKNUM('Peter Millar'!$L873,21)," - ", TEXT('Peter Millar'!$L873, "yyyy")),"")</f>
        <v>Week 17 - 2021</v>
      </c>
    </row>
    <row r="869" spans="16:16">
      <c r="P869" t="str">
        <f>IF('Peter Millar'!$L874&lt;&gt;0,CONCATENATE("Week ",WEEKNUM('Peter Millar'!$L874,21)," - ", TEXT('Peter Millar'!$L874, "yyyy")),"")</f>
        <v>Week 17 - 2021</v>
      </c>
    </row>
    <row r="870" spans="16:16">
      <c r="P870" t="str">
        <f>IF('Peter Millar'!$L875&lt;&gt;0,CONCATENATE("Week ",WEEKNUM('Peter Millar'!$L875,21)," - ", TEXT('Peter Millar'!$L875, "yyyy")),"")</f>
        <v>Week 17 - 2021</v>
      </c>
    </row>
    <row r="871" spans="16:16">
      <c r="P871" t="str">
        <f>IF('Peter Millar'!$L876&lt;&gt;0,CONCATENATE("Week ",WEEKNUM('Peter Millar'!$L876,21)," - ", TEXT('Peter Millar'!$L876, "yyyy")),"")</f>
        <v>Week 17 - 2021</v>
      </c>
    </row>
    <row r="872" spans="16:16">
      <c r="P872" t="str">
        <f>IF('Peter Millar'!$L877&lt;&gt;0,CONCATENATE("Week ",WEEKNUM('Peter Millar'!$L877,21)," - ", TEXT('Peter Millar'!$L877, "yyyy")),"")</f>
        <v>Week 17 - 2021</v>
      </c>
    </row>
    <row r="873" spans="16:16">
      <c r="P873" t="str">
        <f>IF('Peter Millar'!$L878&lt;&gt;0,CONCATENATE("Week ",WEEKNUM('Peter Millar'!$L878,21)," - ", TEXT('Peter Millar'!$L878, "yyyy")),"")</f>
        <v>Week 17 - 2021</v>
      </c>
    </row>
    <row r="874" spans="16:16">
      <c r="P874" t="str">
        <f>IF('Peter Millar'!$L879&lt;&gt;0,CONCATENATE("Week ",WEEKNUM('Peter Millar'!$L879,21)," - ", TEXT('Peter Millar'!$L879, "yyyy")),"")</f>
        <v>Week 18 - 2021</v>
      </c>
    </row>
    <row r="875" spans="16:16">
      <c r="P875" t="str">
        <f>IF('Peter Millar'!$L880&lt;&gt;0,CONCATENATE("Week ",WEEKNUM('Peter Millar'!$L880,21)," - ", TEXT('Peter Millar'!$L880, "yyyy")),"")</f>
        <v>Week 18 - 2021</v>
      </c>
    </row>
    <row r="876" spans="16:16">
      <c r="P876" t="str">
        <f>IF('Peter Millar'!$L881&lt;&gt;0,CONCATENATE("Week ",WEEKNUM('Peter Millar'!$L881,21)," - ", TEXT('Peter Millar'!$L881, "yyyy")),"")</f>
        <v>Week 18 - 2021</v>
      </c>
    </row>
    <row r="877" spans="16:16">
      <c r="P877" t="str">
        <f>IF('Peter Millar'!$L882&lt;&gt;0,CONCATENATE("Week ",WEEKNUM('Peter Millar'!$L882,21)," - ", TEXT('Peter Millar'!$L882, "yyyy")),"")</f>
        <v>Week 18 - 2021</v>
      </c>
    </row>
    <row r="878" spans="16:16">
      <c r="P878" t="str">
        <f>IF('Peter Millar'!$L883&lt;&gt;0,CONCATENATE("Week ",WEEKNUM('Peter Millar'!$L883,21)," - ", TEXT('Peter Millar'!$L883, "yyyy")),"")</f>
        <v>Week 18 - 2021</v>
      </c>
    </row>
    <row r="879" spans="16:16">
      <c r="P879" t="str">
        <f>IF('Peter Millar'!$L884&lt;&gt;0,CONCATENATE("Week ",WEEKNUM('Peter Millar'!$L884,21)," - ", TEXT('Peter Millar'!$L884, "yyyy")),"")</f>
        <v>Week 18 - 2021</v>
      </c>
    </row>
    <row r="880" spans="16:16">
      <c r="P880" t="str">
        <f>IF('Peter Millar'!$L885&lt;&gt;0,CONCATENATE("Week ",WEEKNUM('Peter Millar'!$L885,21)," - ", TEXT('Peter Millar'!$L885, "yyyy")),"")</f>
        <v>Week 18 - 2021</v>
      </c>
    </row>
    <row r="881" spans="16:16">
      <c r="P881" t="str">
        <f>IF('Peter Millar'!$L886&lt;&gt;0,CONCATENATE("Week ",WEEKNUM('Peter Millar'!$L886,21)," - ", TEXT('Peter Millar'!$L886, "yyyy")),"")</f>
        <v>Week 18 - 2021</v>
      </c>
    </row>
    <row r="882" spans="16:16">
      <c r="P882" t="str">
        <f>IF('Peter Millar'!$L887&lt;&gt;0,CONCATENATE("Week ",WEEKNUM('Peter Millar'!$L887,21)," - ", TEXT('Peter Millar'!$L887, "yyyy")),"")</f>
        <v>Week 18 - 2021</v>
      </c>
    </row>
    <row r="883" spans="16:16">
      <c r="P883" t="str">
        <f>IF('Peter Millar'!$L888&lt;&gt;0,CONCATENATE("Week ",WEEKNUM('Peter Millar'!$L888,21)," - ", TEXT('Peter Millar'!$L888, "yyyy")),"")</f>
        <v>Week 18 - 2021</v>
      </c>
    </row>
    <row r="884" spans="16:16">
      <c r="P884" t="str">
        <f>IF('Peter Millar'!$L889&lt;&gt;0,CONCATENATE("Week ",WEEKNUM('Peter Millar'!$L889,21)," - ", TEXT('Peter Millar'!$L889, "yyyy")),"")</f>
        <v>Week 18 - 2021</v>
      </c>
    </row>
    <row r="885" spans="16:16">
      <c r="P885" t="str">
        <f>IF('Peter Millar'!$L890&lt;&gt;0,CONCATENATE("Week ",WEEKNUM('Peter Millar'!$L890,21)," - ", TEXT('Peter Millar'!$L890, "yyyy")),"")</f>
        <v>Week 18 - 2021</v>
      </c>
    </row>
    <row r="886" spans="16:16">
      <c r="P886" t="str">
        <f>IF('Peter Millar'!$L891&lt;&gt;0,CONCATENATE("Week ",WEEKNUM('Peter Millar'!$L891,21)," - ", TEXT('Peter Millar'!$L891, "yyyy")),"")</f>
        <v>Week 18 - 2021</v>
      </c>
    </row>
    <row r="887" spans="16:16">
      <c r="P887" t="str">
        <f>IF('Peter Millar'!$L892&lt;&gt;0,CONCATENATE("Week ",WEEKNUM('Peter Millar'!$L892,21)," - ", TEXT('Peter Millar'!$L892, "yyyy")),"")</f>
        <v>Week 18 - 2021</v>
      </c>
    </row>
    <row r="888" spans="16:16">
      <c r="P888" t="str">
        <f>IF('Peter Millar'!$L893&lt;&gt;0,CONCATENATE("Week ",WEEKNUM('Peter Millar'!$L893,21)," - ", TEXT('Peter Millar'!$L893, "yyyy")),"")</f>
        <v>Week 18 - 2021</v>
      </c>
    </row>
    <row r="889" spans="16:16">
      <c r="P889" t="str">
        <f>IF('Peter Millar'!$L894&lt;&gt;0,CONCATENATE("Week ",WEEKNUM('Peter Millar'!$L894,21)," - ", TEXT('Peter Millar'!$L894, "yyyy")),"")</f>
        <v>Week 18 - 2021</v>
      </c>
    </row>
    <row r="890" spans="16:16">
      <c r="P890" t="str">
        <f>IF('Peter Millar'!$L895&lt;&gt;0,CONCATENATE("Week ",WEEKNUM('Peter Millar'!$L895,21)," - ", TEXT('Peter Millar'!$L895, "yyyy")),"")</f>
        <v>Week 18 - 2021</v>
      </c>
    </row>
    <row r="891" spans="16:16">
      <c r="P891" t="str">
        <f>IF('Peter Millar'!$L896&lt;&gt;0,CONCATENATE("Week ",WEEKNUM('Peter Millar'!$L896,21)," - ", TEXT('Peter Millar'!$L896, "yyyy")),"")</f>
        <v>Week 18 - 2021</v>
      </c>
    </row>
    <row r="892" spans="16:16">
      <c r="P892" t="str">
        <f>IF('Peter Millar'!$L897&lt;&gt;0,CONCATENATE("Week ",WEEKNUM('Peter Millar'!$L897,21)," - ", TEXT('Peter Millar'!$L897, "yyyy")),"")</f>
        <v>Week 18 - 2021</v>
      </c>
    </row>
    <row r="893" spans="16:16">
      <c r="P893" t="str">
        <f>IF('Peter Millar'!$L898&lt;&gt;0,CONCATENATE("Week ",WEEKNUM('Peter Millar'!$L898,21)," - ", TEXT('Peter Millar'!$L898, "yyyy")),"")</f>
        <v>Week 18 - 2021</v>
      </c>
    </row>
    <row r="894" spans="16:16">
      <c r="P894" t="str">
        <f>IF('Peter Millar'!$L899&lt;&gt;0,CONCATENATE("Week ",WEEKNUM('Peter Millar'!$L899,21)," - ", TEXT('Peter Millar'!$L899, "yyyy")),"")</f>
        <v>Week 18 - 2021</v>
      </c>
    </row>
    <row r="895" spans="16:16">
      <c r="P895" t="str">
        <f>IF('Peter Millar'!$L900&lt;&gt;0,CONCATENATE("Week ",WEEKNUM('Peter Millar'!$L900,21)," - ", TEXT('Peter Millar'!$L900, "yyyy")),"")</f>
        <v>Week 18 - 2021</v>
      </c>
    </row>
    <row r="896" spans="16:16">
      <c r="P896" t="str">
        <f>IF('Peter Millar'!$L901&lt;&gt;0,CONCATENATE("Week ",WEEKNUM('Peter Millar'!$L901,21)," - ", TEXT('Peter Millar'!$L901, "yyyy")),"")</f>
        <v>Week 18 - 2021</v>
      </c>
    </row>
    <row r="897" spans="16:16">
      <c r="P897" t="str">
        <f>IF('Peter Millar'!$L902&lt;&gt;0,CONCATENATE("Week ",WEEKNUM('Peter Millar'!$L902,21)," - ", TEXT('Peter Millar'!$L902, "yyyy")),"")</f>
        <v>Week 18 - 2021</v>
      </c>
    </row>
    <row r="898" spans="16:16">
      <c r="P898" t="str">
        <f>IF('Peter Millar'!$L903&lt;&gt;0,CONCATENATE("Week ",WEEKNUM('Peter Millar'!$L903,21)," - ", TEXT('Peter Millar'!$L903, "yyyy")),"")</f>
        <v>Week 18 - 2021</v>
      </c>
    </row>
    <row r="899" spans="16:16">
      <c r="P899" t="str">
        <f>IF('Peter Millar'!$L904&lt;&gt;0,CONCATENATE("Week ",WEEKNUM('Peter Millar'!$L904,21)," - ", TEXT('Peter Millar'!$L904, "yyyy")),"")</f>
        <v>Week 18 - 2021</v>
      </c>
    </row>
    <row r="900" spans="16:16">
      <c r="P900" t="str">
        <f>IF('Peter Millar'!$L905&lt;&gt;0,CONCATENATE("Week ",WEEKNUM('Peter Millar'!$L905,21)," - ", TEXT('Peter Millar'!$L905, "yyyy")),"")</f>
        <v>Week 18 - 2021</v>
      </c>
    </row>
    <row r="901" spans="16:16">
      <c r="P901" t="str">
        <f>IF('Peter Millar'!$L906&lt;&gt;0,CONCATENATE("Week ",WEEKNUM('Peter Millar'!$L906,21)," - ", TEXT('Peter Millar'!$L906, "yyyy")),"")</f>
        <v>Week 18 - 2021</v>
      </c>
    </row>
    <row r="902" spans="16:16">
      <c r="P902" t="str">
        <f>IF('Peter Millar'!$L907&lt;&gt;0,CONCATENATE("Week ",WEEKNUM('Peter Millar'!$L907,21)," - ", TEXT('Peter Millar'!$L907, "yyyy")),"")</f>
        <v>Week 18 - 2021</v>
      </c>
    </row>
    <row r="903" spans="16:16">
      <c r="P903" t="str">
        <f>IF('Peter Millar'!$L908&lt;&gt;0,CONCATENATE("Week ",WEEKNUM('Peter Millar'!$L908,21)," - ", TEXT('Peter Millar'!$L908, "yyyy")),"")</f>
        <v>Week 18 - 2021</v>
      </c>
    </row>
    <row r="904" spans="16:16">
      <c r="P904" t="str">
        <f>IF('Peter Millar'!$L909&lt;&gt;0,CONCATENATE("Week ",WEEKNUM('Peter Millar'!$L909,21)," - ", TEXT('Peter Millar'!$L909, "yyyy")),"")</f>
        <v>Week 18 - 2021</v>
      </c>
    </row>
    <row r="905" spans="16:16">
      <c r="P905" t="str">
        <f>IF('Peter Millar'!$L910&lt;&gt;0,CONCATENATE("Week ",WEEKNUM('Peter Millar'!$L910,21)," - ", TEXT('Peter Millar'!$L910, "yyyy")),"")</f>
        <v>Week 18 - 2021</v>
      </c>
    </row>
    <row r="906" spans="16:16">
      <c r="P906" t="str">
        <f>IF('Peter Millar'!$L911&lt;&gt;0,CONCATENATE("Week ",WEEKNUM('Peter Millar'!$L911,21)," - ", TEXT('Peter Millar'!$L911, "yyyy")),"")</f>
        <v>Week 18 - 2021</v>
      </c>
    </row>
    <row r="907" spans="16:16">
      <c r="P907" t="str">
        <f>IF('Peter Millar'!$L912&lt;&gt;0,CONCATENATE("Week ",WEEKNUM('Peter Millar'!$L912,21)," - ", TEXT('Peter Millar'!$L912, "yyyy")),"")</f>
        <v>Week 18 - 2021</v>
      </c>
    </row>
    <row r="908" spans="16:16">
      <c r="P908" t="str">
        <f>IF('Peter Millar'!$L913&lt;&gt;0,CONCATENATE("Week ",WEEKNUM('Peter Millar'!$L913,21)," - ", TEXT('Peter Millar'!$L913, "yyyy")),"")</f>
        <v>Week 18 - 2021</v>
      </c>
    </row>
    <row r="909" spans="16:16">
      <c r="P909" t="str">
        <f>IF('Peter Millar'!$L914&lt;&gt;0,CONCATENATE("Week ",WEEKNUM('Peter Millar'!$L914,21)," - ", TEXT('Peter Millar'!$L914, "yyyy")),"")</f>
        <v>Week 18 - 2021</v>
      </c>
    </row>
    <row r="910" spans="16:16">
      <c r="P910" t="str">
        <f>IF('Peter Millar'!$L915&lt;&gt;0,CONCATENATE("Week ",WEEKNUM('Peter Millar'!$L915,21)," - ", TEXT('Peter Millar'!$L915, "yyyy")),"")</f>
        <v>Week 18 - 2021</v>
      </c>
    </row>
    <row r="911" spans="16:16">
      <c r="P911" t="str">
        <f>IF('Peter Millar'!$L916&lt;&gt;0,CONCATENATE("Week ",WEEKNUM('Peter Millar'!$L916,21)," - ", TEXT('Peter Millar'!$L916, "yyyy")),"")</f>
        <v>Week 18 - 2021</v>
      </c>
    </row>
    <row r="912" spans="16:16">
      <c r="P912" t="str">
        <f>IF('Peter Millar'!$L917&lt;&gt;0,CONCATENATE("Week ",WEEKNUM('Peter Millar'!$L917,21)," - ", TEXT('Peter Millar'!$L917, "yyyy")),"")</f>
        <v>Week 18 - 2021</v>
      </c>
    </row>
    <row r="913" spans="16:16">
      <c r="P913" t="str">
        <f>IF('Peter Millar'!$L918&lt;&gt;0,CONCATENATE("Week ",WEEKNUM('Peter Millar'!$L918,21)," - ", TEXT('Peter Millar'!$L918, "yyyy")),"")</f>
        <v>Week 18 - 2021</v>
      </c>
    </row>
    <row r="914" spans="16:16">
      <c r="P914" t="str">
        <f>IF('Peter Millar'!$L919&lt;&gt;0,CONCATENATE("Week ",WEEKNUM('Peter Millar'!$L919,21)," - ", TEXT('Peter Millar'!$L919, "yyyy")),"")</f>
        <v>Week 18 - 2021</v>
      </c>
    </row>
    <row r="915" spans="16:16">
      <c r="P915" t="str">
        <f>IF('Peter Millar'!$L920&lt;&gt;0,CONCATENATE("Week ",WEEKNUM('Peter Millar'!$L920,21)," - ", TEXT('Peter Millar'!$L920, "yyyy")),"")</f>
        <v>Week 18 - 2021</v>
      </c>
    </row>
    <row r="916" spans="16:16">
      <c r="P916" t="str">
        <f>IF('Peter Millar'!$L921&lt;&gt;0,CONCATENATE("Week ",WEEKNUM('Peter Millar'!$L921,21)," - ", TEXT('Peter Millar'!$L921, "yyyy")),"")</f>
        <v>Week 18 - 2021</v>
      </c>
    </row>
    <row r="917" spans="16:16">
      <c r="P917" t="str">
        <f>IF('Peter Millar'!$L922&lt;&gt;0,CONCATENATE("Week ",WEEKNUM('Peter Millar'!$L922,21)," - ", TEXT('Peter Millar'!$L922, "yyyy")),"")</f>
        <v>Week 18 - 2021</v>
      </c>
    </row>
    <row r="918" spans="16:16">
      <c r="P918" t="str">
        <f>IF('Peter Millar'!$L923&lt;&gt;0,CONCATENATE("Week ",WEEKNUM('Peter Millar'!$L923,21)," - ", TEXT('Peter Millar'!$L923, "yyyy")),"")</f>
        <v>Week 18 - 2021</v>
      </c>
    </row>
    <row r="919" spans="16:16">
      <c r="P919" t="str">
        <f>IF('Peter Millar'!$L924&lt;&gt;0,CONCATENATE("Week ",WEEKNUM('Peter Millar'!$L924,21)," - ", TEXT('Peter Millar'!$L924, "yyyy")),"")</f>
        <v>Week 18 - 2021</v>
      </c>
    </row>
    <row r="920" spans="16:16">
      <c r="P920" t="str">
        <f>IF('Peter Millar'!$L925&lt;&gt;0,CONCATENATE("Week ",WEEKNUM('Peter Millar'!$L925,21)," - ", TEXT('Peter Millar'!$L925, "yyyy")),"")</f>
        <v>Week 18 - 2021</v>
      </c>
    </row>
    <row r="921" spans="16:16">
      <c r="P921" t="str">
        <f>IF('Peter Millar'!$L926&lt;&gt;0,CONCATENATE("Week ",WEEKNUM('Peter Millar'!$L926,21)," - ", TEXT('Peter Millar'!$L926, "yyyy")),"")</f>
        <v>Week 18 - 2021</v>
      </c>
    </row>
    <row r="922" spans="16:16">
      <c r="P922" t="str">
        <f>IF('Peter Millar'!$L927&lt;&gt;0,CONCATENATE("Week ",WEEKNUM('Peter Millar'!$L927,21)," - ", TEXT('Peter Millar'!$L927, "yyyy")),"")</f>
        <v>Week 18 - 2021</v>
      </c>
    </row>
    <row r="923" spans="16:16">
      <c r="P923" t="str">
        <f>IF('Peter Millar'!$L928&lt;&gt;0,CONCATENATE("Week ",WEEKNUM('Peter Millar'!$L928,21)," - ", TEXT('Peter Millar'!$L928, "yyyy")),"")</f>
        <v>Week 18 - 2021</v>
      </c>
    </row>
    <row r="924" spans="16:16">
      <c r="P924" t="str">
        <f>IF('Peter Millar'!$L929&lt;&gt;0,CONCATENATE("Week ",WEEKNUM('Peter Millar'!$L929,21)," - ", TEXT('Peter Millar'!$L929, "yyyy")),"")</f>
        <v>Week 18 - 2021</v>
      </c>
    </row>
    <row r="925" spans="16:16">
      <c r="P925" t="str">
        <f>IF('Peter Millar'!$L930&lt;&gt;0,CONCATENATE("Week ",WEEKNUM('Peter Millar'!$L930,21)," - ", TEXT('Peter Millar'!$L930, "yyyy")),"")</f>
        <v>Week 18 - 2021</v>
      </c>
    </row>
    <row r="926" spans="16:16">
      <c r="P926" t="str">
        <f>IF('Peter Millar'!$L931&lt;&gt;0,CONCATENATE("Week ",WEEKNUM('Peter Millar'!$L931,21)," - ", TEXT('Peter Millar'!$L931, "yyyy")),"")</f>
        <v>Week 18 - 2021</v>
      </c>
    </row>
    <row r="927" spans="16:16">
      <c r="P927" t="str">
        <f>IF('Peter Millar'!$L932&lt;&gt;0,CONCATENATE("Week ",WEEKNUM('Peter Millar'!$L932,21)," - ", TEXT('Peter Millar'!$L932, "yyyy")),"")</f>
        <v>Week 18 - 2021</v>
      </c>
    </row>
    <row r="928" spans="16:16">
      <c r="P928" t="str">
        <f>IF('Peter Millar'!$L933&lt;&gt;0,CONCATENATE("Week ",WEEKNUM('Peter Millar'!$L933,21)," - ", TEXT('Peter Millar'!$L933, "yyyy")),"")</f>
        <v>Week 18 - 2021</v>
      </c>
    </row>
    <row r="929" spans="16:16">
      <c r="P929" t="str">
        <f>IF('Peter Millar'!$L934&lt;&gt;0,CONCATENATE("Week ",WEEKNUM('Peter Millar'!$L934,21)," - ", TEXT('Peter Millar'!$L934, "yyyy")),"")</f>
        <v>Week 18 - 2021</v>
      </c>
    </row>
    <row r="930" spans="16:16">
      <c r="P930" t="str">
        <f>IF('Peter Millar'!$L935&lt;&gt;0,CONCATENATE("Week ",WEEKNUM('Peter Millar'!$L935,21)," - ", TEXT('Peter Millar'!$L935, "yyyy")),"")</f>
        <v>Week 18 - 2021</v>
      </c>
    </row>
    <row r="931" spans="16:16">
      <c r="P931" t="str">
        <f>IF('Peter Millar'!$L936&lt;&gt;0,CONCATENATE("Week ",WEEKNUM('Peter Millar'!$L936,21)," - ", TEXT('Peter Millar'!$L936, "yyyy")),"")</f>
        <v>Week 18 - 2021</v>
      </c>
    </row>
    <row r="932" spans="16:16">
      <c r="P932" t="str">
        <f>IF('Peter Millar'!$L937&lt;&gt;0,CONCATENATE("Week ",WEEKNUM('Peter Millar'!$L937,21)," - ", TEXT('Peter Millar'!$L937, "yyyy")),"")</f>
        <v>Week 18 - 2021</v>
      </c>
    </row>
    <row r="933" spans="16:16">
      <c r="P933" t="str">
        <f>IF('Peter Millar'!$L938&lt;&gt;0,CONCATENATE("Week ",WEEKNUM('Peter Millar'!$L938,21)," - ", TEXT('Peter Millar'!$L938, "yyyy")),"")</f>
        <v>Week 18 - 2021</v>
      </c>
    </row>
    <row r="934" spans="16:16">
      <c r="P934" t="str">
        <f>IF('Peter Millar'!$L939&lt;&gt;0,CONCATENATE("Week ",WEEKNUM('Peter Millar'!$L939,21)," - ", TEXT('Peter Millar'!$L939, "yyyy")),"")</f>
        <v>Week 18 - 2021</v>
      </c>
    </row>
    <row r="935" spans="16:16">
      <c r="P935" t="str">
        <f>IF('Peter Millar'!$L940&lt;&gt;0,CONCATENATE("Week ",WEEKNUM('Peter Millar'!$L940,21)," - ", TEXT('Peter Millar'!$L940, "yyyy")),"")</f>
        <v>Week 18 - 2021</v>
      </c>
    </row>
    <row r="936" spans="16:16">
      <c r="P936" t="str">
        <f>IF('Peter Millar'!$L941&lt;&gt;0,CONCATENATE("Week ",WEEKNUM('Peter Millar'!$L941,21)," - ", TEXT('Peter Millar'!$L941, "yyyy")),"")</f>
        <v>Week 18 - 2021</v>
      </c>
    </row>
    <row r="937" spans="16:16">
      <c r="P937" t="str">
        <f>IF('Peter Millar'!$L942&lt;&gt;0,CONCATENATE("Week ",WEEKNUM('Peter Millar'!$L942,21)," - ", TEXT('Peter Millar'!$L942, "yyyy")),"")</f>
        <v>Week 18 - 2021</v>
      </c>
    </row>
    <row r="938" spans="16:16">
      <c r="P938" t="str">
        <f>IF('Peter Millar'!$L943&lt;&gt;0,CONCATENATE("Week ",WEEKNUM('Peter Millar'!$L943,21)," - ", TEXT('Peter Millar'!$L943, "yyyy")),"")</f>
        <v>Week 18 - 2021</v>
      </c>
    </row>
    <row r="939" spans="16:16">
      <c r="P939" t="str">
        <f>IF('Peter Millar'!$L944&lt;&gt;0,CONCATENATE("Week ",WEEKNUM('Peter Millar'!$L944,21)," - ", TEXT('Peter Millar'!$L944, "yyyy")),"")</f>
        <v>Week 19 - 2021</v>
      </c>
    </row>
    <row r="940" spans="16:16">
      <c r="P940" t="str">
        <f>IF('Peter Millar'!$L945&lt;&gt;0,CONCATENATE("Week ",WEEKNUM('Peter Millar'!$L945,21)," - ", TEXT('Peter Millar'!$L945, "yyyy")),"")</f>
        <v>Week 19 - 2021</v>
      </c>
    </row>
    <row r="941" spans="16:16">
      <c r="P941" t="str">
        <f>IF('Peter Millar'!$L946&lt;&gt;0,CONCATENATE("Week ",WEEKNUM('Peter Millar'!$L946,21)," - ", TEXT('Peter Millar'!$L946, "yyyy")),"")</f>
        <v>Week 19 - 2021</v>
      </c>
    </row>
    <row r="942" spans="16:16">
      <c r="P942" t="str">
        <f>IF('Peter Millar'!$L947&lt;&gt;0,CONCATENATE("Week ",WEEKNUM('Peter Millar'!$L947,21)," - ", TEXT('Peter Millar'!$L947, "yyyy")),"")</f>
        <v>Week 19 - 2021</v>
      </c>
    </row>
    <row r="943" spans="16:16">
      <c r="P943" t="str">
        <f>IF('Peter Millar'!$L948&lt;&gt;0,CONCATENATE("Week ",WEEKNUM('Peter Millar'!$L948,21)," - ", TEXT('Peter Millar'!$L948, "yyyy")),"")</f>
        <v>Week 19 - 2021</v>
      </c>
    </row>
    <row r="944" spans="16:16">
      <c r="P944" t="str">
        <f>IF('Peter Millar'!$L949&lt;&gt;0,CONCATENATE("Week ",WEEKNUM('Peter Millar'!$L949,21)," - ", TEXT('Peter Millar'!$L949, "yyyy")),"")</f>
        <v>Week 19 - 2021</v>
      </c>
    </row>
    <row r="945" spans="16:16">
      <c r="P945" t="str">
        <f>IF('Peter Millar'!$L950&lt;&gt;0,CONCATENATE("Week ",WEEKNUM('Peter Millar'!$L950,21)," - ", TEXT('Peter Millar'!$L950, "yyyy")),"")</f>
        <v>Week 19 - 2021</v>
      </c>
    </row>
    <row r="946" spans="16:16">
      <c r="P946" t="str">
        <f>IF('Peter Millar'!$L951&lt;&gt;0,CONCATENATE("Week ",WEEKNUM('Peter Millar'!$L951,21)," - ", TEXT('Peter Millar'!$L951, "yyyy")),"")</f>
        <v>Week 19 - 2021</v>
      </c>
    </row>
    <row r="947" spans="16:16">
      <c r="P947" t="str">
        <f>IF('Peter Millar'!$L952&lt;&gt;0,CONCATENATE("Week ",WEEKNUM('Peter Millar'!$L952,21)," - ", TEXT('Peter Millar'!$L952, "yyyy")),"")</f>
        <v>Week 19 - 2021</v>
      </c>
    </row>
    <row r="948" spans="16:16">
      <c r="P948" t="str">
        <f>IF('Peter Millar'!$L953&lt;&gt;0,CONCATENATE("Week ",WEEKNUM('Peter Millar'!$L953,21)," - ", TEXT('Peter Millar'!$L953, "yyyy")),"")</f>
        <v>Week 19 - 2021</v>
      </c>
    </row>
    <row r="949" spans="16:16">
      <c r="P949" t="str">
        <f>IF('Peter Millar'!$L954&lt;&gt;0,CONCATENATE("Week ",WEEKNUM('Peter Millar'!$L954,21)," - ", TEXT('Peter Millar'!$L954, "yyyy")),"")</f>
        <v>Week 19 - 2021</v>
      </c>
    </row>
    <row r="950" spans="16:16">
      <c r="P950" t="str">
        <f>IF('Peter Millar'!$L955&lt;&gt;0,CONCATENATE("Week ",WEEKNUM('Peter Millar'!$L955,21)," - ", TEXT('Peter Millar'!$L955, "yyyy")),"")</f>
        <v>Week 19 - 2021</v>
      </c>
    </row>
    <row r="951" spans="16:16">
      <c r="P951" t="str">
        <f>IF('Peter Millar'!$L956&lt;&gt;0,CONCATENATE("Week ",WEEKNUM('Peter Millar'!$L956,21)," - ", TEXT('Peter Millar'!$L956, "yyyy")),"")</f>
        <v>Week 19 - 2021</v>
      </c>
    </row>
    <row r="952" spans="16:16">
      <c r="P952" t="str">
        <f>IF('Peter Millar'!$L957&lt;&gt;0,CONCATENATE("Week ",WEEKNUM('Peter Millar'!$L957,21)," - ", TEXT('Peter Millar'!$L957, "yyyy")),"")</f>
        <v>Week 19 - 2021</v>
      </c>
    </row>
    <row r="953" spans="16:16">
      <c r="P953" t="str">
        <f>IF('Peter Millar'!$L958&lt;&gt;0,CONCATENATE("Week ",WEEKNUM('Peter Millar'!$L958,21)," - ", TEXT('Peter Millar'!$L958, "yyyy")),"")</f>
        <v>Week 19 - 2021</v>
      </c>
    </row>
    <row r="954" spans="16:16">
      <c r="P954" t="str">
        <f>IF('Peter Millar'!$L959&lt;&gt;0,CONCATENATE("Week ",WEEKNUM('Peter Millar'!$L959,21)," - ", TEXT('Peter Millar'!$L959, "yyyy")),"")</f>
        <v>Week 19 - 2021</v>
      </c>
    </row>
    <row r="955" spans="16:16">
      <c r="P955" t="str">
        <f>IF('Peter Millar'!$L960&lt;&gt;0,CONCATENATE("Week ",WEEKNUM('Peter Millar'!$L960,21)," - ", TEXT('Peter Millar'!$L960, "yyyy")),"")</f>
        <v>Week 19 - 2021</v>
      </c>
    </row>
    <row r="956" spans="16:16">
      <c r="P956" t="str">
        <f>IF('Peter Millar'!$L961&lt;&gt;0,CONCATENATE("Week ",WEEKNUM('Peter Millar'!$L961,21)," - ", TEXT('Peter Millar'!$L961, "yyyy")),"")</f>
        <v>Week 19 - 2021</v>
      </c>
    </row>
    <row r="957" spans="16:16">
      <c r="P957" t="str">
        <f>IF('Peter Millar'!$L962&lt;&gt;0,CONCATENATE("Week ",WEEKNUM('Peter Millar'!$L962,21)," - ", TEXT('Peter Millar'!$L962, "yyyy")),"")</f>
        <v>Week 19 - 2021</v>
      </c>
    </row>
    <row r="958" spans="16:16">
      <c r="P958" t="str">
        <f>IF('Peter Millar'!$L963&lt;&gt;0,CONCATENATE("Week ",WEEKNUM('Peter Millar'!$L963,21)," - ", TEXT('Peter Millar'!$L963, "yyyy")),"")</f>
        <v>Week 19 - 2021</v>
      </c>
    </row>
    <row r="959" spans="16:16">
      <c r="P959" t="str">
        <f>IF('Peter Millar'!$L964&lt;&gt;0,CONCATENATE("Week ",WEEKNUM('Peter Millar'!$L964,21)," - ", TEXT('Peter Millar'!$L964, "yyyy")),"")</f>
        <v>Week 19 - 2021</v>
      </c>
    </row>
    <row r="960" spans="16:16">
      <c r="P960" t="str">
        <f>IF('Peter Millar'!$L965&lt;&gt;0,CONCATENATE("Week ",WEEKNUM('Peter Millar'!$L965,21)," - ", TEXT('Peter Millar'!$L965, "yyyy")),"")</f>
        <v>Week 19 - 2021</v>
      </c>
    </row>
    <row r="961" spans="16:16">
      <c r="P961" t="str">
        <f>IF('Peter Millar'!$L966&lt;&gt;0,CONCATENATE("Week ",WEEKNUM('Peter Millar'!$L966,21)," - ", TEXT('Peter Millar'!$L966, "yyyy")),"")</f>
        <v>Week 19 - 2021</v>
      </c>
    </row>
    <row r="962" spans="16:16">
      <c r="P962" t="str">
        <f>IF('Peter Millar'!$L967&lt;&gt;0,CONCATENATE("Week ",WEEKNUM('Peter Millar'!$L967,21)," - ", TEXT('Peter Millar'!$L967, "yyyy")),"")</f>
        <v>Week 19 - 2021</v>
      </c>
    </row>
    <row r="963" spans="16:16">
      <c r="P963" t="str">
        <f>IF('Peter Millar'!$L968&lt;&gt;0,CONCATENATE("Week ",WEEKNUM('Peter Millar'!$L968,21)," - ", TEXT('Peter Millar'!$L968, "yyyy")),"")</f>
        <v>Week 19 - 2021</v>
      </c>
    </row>
    <row r="964" spans="16:16">
      <c r="P964" t="str">
        <f>IF('Peter Millar'!$L969&lt;&gt;0,CONCATENATE("Week ",WEEKNUM('Peter Millar'!$L969,21)," - ", TEXT('Peter Millar'!$L969, "yyyy")),"")</f>
        <v>Week 19 - 2021</v>
      </c>
    </row>
    <row r="965" spans="16:16">
      <c r="P965" t="str">
        <f>IF('Peter Millar'!$L970&lt;&gt;0,CONCATENATE("Week ",WEEKNUM('Peter Millar'!$L970,21)," - ", TEXT('Peter Millar'!$L970, "yyyy")),"")</f>
        <v>Week 19 - 2021</v>
      </c>
    </row>
    <row r="966" spans="16:16">
      <c r="P966" t="str">
        <f>IF('Peter Millar'!$L971&lt;&gt;0,CONCATENATE("Week ",WEEKNUM('Peter Millar'!$L971,21)," - ", TEXT('Peter Millar'!$L971, "yyyy")),"")</f>
        <v>Week 19 - 2021</v>
      </c>
    </row>
    <row r="967" spans="16:16">
      <c r="P967" t="str">
        <f>IF('Peter Millar'!$L972&lt;&gt;0,CONCATENATE("Week ",WEEKNUM('Peter Millar'!$L972,21)," - ", TEXT('Peter Millar'!$L972, "yyyy")),"")</f>
        <v>Week 19 - 2021</v>
      </c>
    </row>
    <row r="968" spans="16:16">
      <c r="P968" t="str">
        <f>IF('Peter Millar'!$L973&lt;&gt;0,CONCATENATE("Week ",WEEKNUM('Peter Millar'!$L973,21)," - ", TEXT('Peter Millar'!$L973, "yyyy")),"")</f>
        <v>Week 19 - 2021</v>
      </c>
    </row>
    <row r="969" spans="16:16">
      <c r="P969" t="str">
        <f>IF('Peter Millar'!$L974&lt;&gt;0,CONCATENATE("Week ",WEEKNUM('Peter Millar'!$L974,21)," - ", TEXT('Peter Millar'!$L974, "yyyy")),"")</f>
        <v>Week 19 - 2021</v>
      </c>
    </row>
    <row r="970" spans="16:16">
      <c r="P970" t="str">
        <f>IF('Peter Millar'!$L975&lt;&gt;0,CONCATENATE("Week ",WEEKNUM('Peter Millar'!$L975,21)," - ", TEXT('Peter Millar'!$L975, "yyyy")),"")</f>
        <v>Week 19 - 2021</v>
      </c>
    </row>
    <row r="971" spans="16:16">
      <c r="P971" t="str">
        <f>IF('Peter Millar'!$L976&lt;&gt;0,CONCATENATE("Week ",WEEKNUM('Peter Millar'!$L976,21)," - ", TEXT('Peter Millar'!$L976, "yyyy")),"")</f>
        <v>Week 19 - 2021</v>
      </c>
    </row>
    <row r="972" spans="16:16">
      <c r="P972" t="str">
        <f>IF('Peter Millar'!$L977&lt;&gt;0,CONCATENATE("Week ",WEEKNUM('Peter Millar'!$L977,21)," - ", TEXT('Peter Millar'!$L977, "yyyy")),"")</f>
        <v>Week 19 - 2021</v>
      </c>
    </row>
    <row r="973" spans="16:16">
      <c r="P973" t="str">
        <f>IF('Peter Millar'!$L978&lt;&gt;0,CONCATENATE("Week ",WEEKNUM('Peter Millar'!$L978,21)," - ", TEXT('Peter Millar'!$L978, "yyyy")),"")</f>
        <v>Week 19 - 2021</v>
      </c>
    </row>
    <row r="974" spans="16:16">
      <c r="P974" t="str">
        <f>IF('Peter Millar'!$L979&lt;&gt;0,CONCATENATE("Week ",WEEKNUM('Peter Millar'!$L979,21)," - ", TEXT('Peter Millar'!$L979, "yyyy")),"")</f>
        <v>Week 19 - 2021</v>
      </c>
    </row>
    <row r="975" spans="16:16">
      <c r="P975" t="str">
        <f>IF('Peter Millar'!$L980&lt;&gt;0,CONCATENATE("Week ",WEEKNUM('Peter Millar'!$L980,21)," - ", TEXT('Peter Millar'!$L980, "yyyy")),"")</f>
        <v>Week 19 - 2021</v>
      </c>
    </row>
    <row r="976" spans="16:16">
      <c r="P976" t="str">
        <f>IF('Peter Millar'!$L981&lt;&gt;0,CONCATENATE("Week ",WEEKNUM('Peter Millar'!$L981,21)," - ", TEXT('Peter Millar'!$L981, "yyyy")),"")</f>
        <v>Week 19 - 2021</v>
      </c>
    </row>
    <row r="977" spans="16:16">
      <c r="P977" t="str">
        <f>IF('Peter Millar'!$L982&lt;&gt;0,CONCATENATE("Week ",WEEKNUM('Peter Millar'!$L982,21)," - ", TEXT('Peter Millar'!$L982, "yyyy")),"")</f>
        <v>Week 19 - 2021</v>
      </c>
    </row>
    <row r="978" spans="16:16">
      <c r="P978" t="str">
        <f>IF('Peter Millar'!$L983&lt;&gt;0,CONCATENATE("Week ",WEEKNUM('Peter Millar'!$L983,21)," - ", TEXT('Peter Millar'!$L983, "yyyy")),"")</f>
        <v>Week 19 - 2021</v>
      </c>
    </row>
    <row r="979" spans="16:16">
      <c r="P979" t="str">
        <f>IF('Peter Millar'!$L984&lt;&gt;0,CONCATENATE("Week ",WEEKNUM('Peter Millar'!$L984,21)," - ", TEXT('Peter Millar'!$L984, "yyyy")),"")</f>
        <v>Week 19 - 2021</v>
      </c>
    </row>
    <row r="980" spans="16:16">
      <c r="P980" t="str">
        <f>IF('Peter Millar'!$L985&lt;&gt;0,CONCATENATE("Week ",WEEKNUM('Peter Millar'!$L985,21)," - ", TEXT('Peter Millar'!$L985, "yyyy")),"")</f>
        <v>Week 19 - 2021</v>
      </c>
    </row>
    <row r="981" spans="16:16">
      <c r="P981" t="str">
        <f>IF('Peter Millar'!$L986&lt;&gt;0,CONCATENATE("Week ",WEEKNUM('Peter Millar'!$L986,21)," - ", TEXT('Peter Millar'!$L986, "yyyy")),"")</f>
        <v>Week 19 - 2021</v>
      </c>
    </row>
    <row r="982" spans="16:16">
      <c r="P982" t="str">
        <f>IF('Peter Millar'!$L987&lt;&gt;0,CONCATENATE("Week ",WEEKNUM('Peter Millar'!$L987,21)," - ", TEXT('Peter Millar'!$L987, "yyyy")),"")</f>
        <v>Week 19 - 2021</v>
      </c>
    </row>
    <row r="983" spans="16:16">
      <c r="P983" t="str">
        <f>IF('Peter Millar'!$L988&lt;&gt;0,CONCATENATE("Week ",WEEKNUM('Peter Millar'!$L988,21)," - ", TEXT('Peter Millar'!$L988, "yyyy")),"")</f>
        <v>Week 19 - 2021</v>
      </c>
    </row>
    <row r="984" spans="16:16">
      <c r="P984" t="str">
        <f>IF('Peter Millar'!$L989&lt;&gt;0,CONCATENATE("Week ",WEEKNUM('Peter Millar'!$L989,21)," - ", TEXT('Peter Millar'!$L989, "yyyy")),"")</f>
        <v>Week 19 - 2021</v>
      </c>
    </row>
    <row r="985" spans="16:16">
      <c r="P985" t="str">
        <f>IF('Peter Millar'!$L990&lt;&gt;0,CONCATENATE("Week ",WEEKNUM('Peter Millar'!$L990,21)," - ", TEXT('Peter Millar'!$L990, "yyyy")),"")</f>
        <v>Week 19 - 2021</v>
      </c>
    </row>
    <row r="986" spans="16:16">
      <c r="P986" t="str">
        <f>IF('Peter Millar'!$L991&lt;&gt;0,CONCATENATE("Week ",WEEKNUM('Peter Millar'!$L991,21)," - ", TEXT('Peter Millar'!$L991, "yyyy")),"")</f>
        <v>Week 19 - 2021</v>
      </c>
    </row>
    <row r="987" spans="16:16">
      <c r="P987" t="str">
        <f>IF('Peter Millar'!$L992&lt;&gt;0,CONCATENATE("Week ",WEEKNUM('Peter Millar'!$L992,21)," - ", TEXT('Peter Millar'!$L992, "yyyy")),"")</f>
        <v>Week 19 - 2021</v>
      </c>
    </row>
    <row r="988" spans="16:16">
      <c r="P988" t="str">
        <f>IF('Peter Millar'!$L993&lt;&gt;0,CONCATENATE("Week ",WEEKNUM('Peter Millar'!$L993,21)," - ", TEXT('Peter Millar'!$L993, "yyyy")),"")</f>
        <v>Week 19 - 2021</v>
      </c>
    </row>
    <row r="989" spans="16:16">
      <c r="P989" t="str">
        <f>IF('Peter Millar'!$L994&lt;&gt;0,CONCATENATE("Week ",WEEKNUM('Peter Millar'!$L994,21)," - ", TEXT('Peter Millar'!$L994, "yyyy")),"")</f>
        <v>Week 19 - 2021</v>
      </c>
    </row>
    <row r="990" spans="16:16">
      <c r="P990" t="str">
        <f>IF('Peter Millar'!$L995&lt;&gt;0,CONCATENATE("Week ",WEEKNUM('Peter Millar'!$L995,21)," - ", TEXT('Peter Millar'!$L995, "yyyy")),"")</f>
        <v>Week 19 - 2021</v>
      </c>
    </row>
    <row r="991" spans="16:16">
      <c r="P991" t="str">
        <f>IF('Peter Millar'!$L996&lt;&gt;0,CONCATENATE("Week ",WEEKNUM('Peter Millar'!$L996,21)," - ", TEXT('Peter Millar'!$L996, "yyyy")),"")</f>
        <v>Week 19 - 2021</v>
      </c>
    </row>
    <row r="992" spans="16:16">
      <c r="P992" t="str">
        <f>IF('Peter Millar'!$L997&lt;&gt;0,CONCATENATE("Week ",WEEKNUM('Peter Millar'!$L997,21)," - ", TEXT('Peter Millar'!$L997, "yyyy")),"")</f>
        <v>Week 19 - 2021</v>
      </c>
    </row>
    <row r="993" spans="16:16">
      <c r="P993" t="str">
        <f>IF('Peter Millar'!$L998&lt;&gt;0,CONCATENATE("Week ",WEEKNUM('Peter Millar'!$L998,21)," - ", TEXT('Peter Millar'!$L998, "yyyy")),"")</f>
        <v>Week 19 - 2021</v>
      </c>
    </row>
    <row r="994" spans="16:16">
      <c r="P994" t="str">
        <f>IF('Peter Millar'!$L999&lt;&gt;0,CONCATENATE("Week ",WEEKNUM('Peter Millar'!$L999,21)," - ", TEXT('Peter Millar'!$L999, "yyyy")),"")</f>
        <v>Week 19 - 2021</v>
      </c>
    </row>
    <row r="995" spans="16:16">
      <c r="P995" t="str">
        <f>IF('Peter Millar'!$L1000&lt;&gt;0,CONCATENATE("Week ",WEEKNUM('Peter Millar'!$L1000,21)," - ", TEXT('Peter Millar'!$L1000, "yyyy")),"")</f>
        <v>Week 19 - 2021</v>
      </c>
    </row>
    <row r="996" spans="16:16">
      <c r="P996" t="str">
        <f>IF('Peter Millar'!$L1001&lt;&gt;0,CONCATENATE("Week ",WEEKNUM('Peter Millar'!$L1001,21)," - ", TEXT('Peter Millar'!$L1001, "yyyy")),"")</f>
        <v>Week 19 - 2021</v>
      </c>
    </row>
    <row r="997" spans="16:16">
      <c r="P997" t="str">
        <f>IF('Peter Millar'!$L1002&lt;&gt;0,CONCATENATE("Week ",WEEKNUM('Peter Millar'!$L1002,21)," - ", TEXT('Peter Millar'!$L1002, "yyyy")),"")</f>
        <v>Week 19 - 2021</v>
      </c>
    </row>
    <row r="998" spans="16:16">
      <c r="P998" t="str">
        <f>IF('Peter Millar'!$L1003&lt;&gt;0,CONCATENATE("Week ",WEEKNUM('Peter Millar'!$L1003,21)," - ", TEXT('Peter Millar'!$L1003, "yyyy")),"")</f>
        <v>Week 19 - 2021</v>
      </c>
    </row>
    <row r="999" spans="16:16">
      <c r="P999" t="str">
        <f>IF('Peter Millar'!$L1004&lt;&gt;0,CONCATENATE("Week ",WEEKNUM('Peter Millar'!$L1004,21)," - ", TEXT('Peter Millar'!$L1004, "yyyy")),"")</f>
        <v>Week 19 - 2021</v>
      </c>
    </row>
    <row r="1000" spans="16:16">
      <c r="P1000" t="str">
        <f>IF('Peter Millar'!$L1005&lt;&gt;0,CONCATENATE("Week ",WEEKNUM('Peter Millar'!$L1005,21)," - ", TEXT('Peter Millar'!$L1005, "yyyy")),"")</f>
        <v>Week 19 - 2021</v>
      </c>
    </row>
    <row r="1001" spans="16:16">
      <c r="P1001" t="str">
        <f>IF('Peter Millar'!$L1006&lt;&gt;0,CONCATENATE("Week ",WEEKNUM('Peter Millar'!$L1006,21)," - ", TEXT('Peter Millar'!$L1006, "yyyy")),"")</f>
        <v>Week 19 - 2021</v>
      </c>
    </row>
    <row r="1002" spans="16:16">
      <c r="P1002" t="str">
        <f>IF('Peter Millar'!$L1007&lt;&gt;0,CONCATENATE("Week ",WEEKNUM('Peter Millar'!$L1007,21)," - ", TEXT('Peter Millar'!$L1007, "yyyy")),"")</f>
        <v>Week 19 - 2021</v>
      </c>
    </row>
    <row r="1003" spans="16:16">
      <c r="P1003" t="str">
        <f>IF('Peter Millar'!$L1008&lt;&gt;0,CONCATENATE("Week ",WEEKNUM('Peter Millar'!$L1008,21)," - ", TEXT('Peter Millar'!$L1008, "yyyy")),"")</f>
        <v>Week 19 - 2021</v>
      </c>
    </row>
    <row r="1004" spans="16:16">
      <c r="P1004" t="str">
        <f>IF('Peter Millar'!$L1009&lt;&gt;0,CONCATENATE("Week ",WEEKNUM('Peter Millar'!$L1009,21)," - ", TEXT('Peter Millar'!$L1009, "yyyy")),"")</f>
        <v>Week 19 - 2021</v>
      </c>
    </row>
    <row r="1005" spans="16:16">
      <c r="P1005" t="str">
        <f>IF('Peter Millar'!$L1010&lt;&gt;0,CONCATENATE("Week ",WEEKNUM('Peter Millar'!$L1010,21)," - ", TEXT('Peter Millar'!$L1010, "yyyy")),"")</f>
        <v>Week 19 - 2021</v>
      </c>
    </row>
    <row r="1006" spans="16:16">
      <c r="P1006" t="str">
        <f>IF('Peter Millar'!$L1011&lt;&gt;0,CONCATENATE("Week ",WEEKNUM('Peter Millar'!$L1011,21)," - ", TEXT('Peter Millar'!$L1011, "yyyy")),"")</f>
        <v>Week 19 - 2021</v>
      </c>
    </row>
    <row r="1007" spans="16:16">
      <c r="P1007" t="str">
        <f>IF('Peter Millar'!$L1012&lt;&gt;0,CONCATENATE("Week ",WEEKNUM('Peter Millar'!$L1012,21)," - ", TEXT('Peter Millar'!$L1012, "yyyy")),"")</f>
        <v>Week 19 - 2021</v>
      </c>
    </row>
    <row r="1008" spans="16:16">
      <c r="P1008" t="str">
        <f>IF('Peter Millar'!$L1013&lt;&gt;0,CONCATENATE("Week ",WEEKNUM('Peter Millar'!$L1013,21)," - ", TEXT('Peter Millar'!$L1013, "yyyy")),"")</f>
        <v>Week 19 - 2021</v>
      </c>
    </row>
    <row r="1009" spans="16:16">
      <c r="P1009" t="str">
        <f>IF('Peter Millar'!$L1014&lt;&gt;0,CONCATENATE("Week ",WEEKNUM('Peter Millar'!$L1014,21)," - ", TEXT('Peter Millar'!$L1014, "yyyy")),"")</f>
        <v>Week 19 - 2021</v>
      </c>
    </row>
    <row r="1010" spans="16:16">
      <c r="P1010" t="str">
        <f>IF('Peter Millar'!$L1015&lt;&gt;0,CONCATENATE("Week ",WEEKNUM('Peter Millar'!$L1015,21)," - ", TEXT('Peter Millar'!$L1015, "yyyy")),"")</f>
        <v>Week 19 - 2021</v>
      </c>
    </row>
    <row r="1011" spans="16:16">
      <c r="P1011" t="str">
        <f>IF('Peter Millar'!$L1016&lt;&gt;0,CONCATENATE("Week ",WEEKNUM('Peter Millar'!$L1016,21)," - ", TEXT('Peter Millar'!$L1016, "yyyy")),"")</f>
        <v>Week 19 - 2021</v>
      </c>
    </row>
    <row r="1012" spans="16:16">
      <c r="P1012" t="str">
        <f>IF('Peter Millar'!$L1017&lt;&gt;0,CONCATENATE("Week ",WEEKNUM('Peter Millar'!$L1017,21)," - ", TEXT('Peter Millar'!$L1017, "yyyy")),"")</f>
        <v>Week 19 - 2021</v>
      </c>
    </row>
    <row r="1013" spans="16:16">
      <c r="P1013" t="str">
        <f>IF('Peter Millar'!$L1018&lt;&gt;0,CONCATENATE("Week ",WEEKNUM('Peter Millar'!$L1018,21)," - ", TEXT('Peter Millar'!$L1018, "yyyy")),"")</f>
        <v>Week 19 - 2021</v>
      </c>
    </row>
    <row r="1014" spans="16:16">
      <c r="P1014" t="str">
        <f>IF('Peter Millar'!$L1019&lt;&gt;0,CONCATENATE("Week ",WEEKNUM('Peter Millar'!$L1019,21)," - ", TEXT('Peter Millar'!$L1019, "yyyy")),"")</f>
        <v>Week 19 - 2021</v>
      </c>
    </row>
    <row r="1015" spans="16:16">
      <c r="P1015" t="str">
        <f>IF('Peter Millar'!$L1020&lt;&gt;0,CONCATENATE("Week ",WEEKNUM('Peter Millar'!$L1020,21)," - ", TEXT('Peter Millar'!$L1020, "yyyy")),"")</f>
        <v>Week 19 - 2021</v>
      </c>
    </row>
    <row r="1016" spans="16:16">
      <c r="P1016" t="str">
        <f>IF('Peter Millar'!$L1021&lt;&gt;0,CONCATENATE("Week ",WEEKNUM('Peter Millar'!$L1021,21)," - ", TEXT('Peter Millar'!$L1021, "yyyy")),"")</f>
        <v>Week 19 - 2021</v>
      </c>
    </row>
    <row r="1017" spans="16:16">
      <c r="P1017" t="str">
        <f>IF('Peter Millar'!$L1022&lt;&gt;0,CONCATENATE("Week ",WEEKNUM('Peter Millar'!$L1022,21)," - ", TEXT('Peter Millar'!$L1022, "yyyy")),"")</f>
        <v>Week 19 - 2021</v>
      </c>
    </row>
    <row r="1018" spans="16:16">
      <c r="P1018" t="str">
        <f>IF('Peter Millar'!$L1023&lt;&gt;0,CONCATENATE("Week ",WEEKNUM('Peter Millar'!$L1023,21)," - ", TEXT('Peter Millar'!$L1023, "yyyy")),"")</f>
        <v>Week 19 - 2021</v>
      </c>
    </row>
    <row r="1019" spans="16:16">
      <c r="P1019" t="str">
        <f>IF('Peter Millar'!$L1024&lt;&gt;0,CONCATENATE("Week ",WEEKNUM('Peter Millar'!$L1024,21)," - ", TEXT('Peter Millar'!$L1024, "yyyy")),"")</f>
        <v>Week 19 - 2021</v>
      </c>
    </row>
    <row r="1020" spans="16:16">
      <c r="P1020" t="str">
        <f>IF('Peter Millar'!$L1025&lt;&gt;0,CONCATENATE("Week ",WEEKNUM('Peter Millar'!$L1025,21)," - ", TEXT('Peter Millar'!$L1025, "yyyy")),"")</f>
        <v>Week 19 - 2021</v>
      </c>
    </row>
    <row r="1021" spans="16:16">
      <c r="P1021" t="str">
        <f>IF('Peter Millar'!$L1026&lt;&gt;0,CONCATENATE("Week ",WEEKNUM('Peter Millar'!$L1026,21)," - ", TEXT('Peter Millar'!$L1026, "yyyy")),"")</f>
        <v>Week 19 - 2021</v>
      </c>
    </row>
    <row r="1022" spans="16:16">
      <c r="P1022" t="str">
        <f>IF('Peter Millar'!$L1027&lt;&gt;0,CONCATENATE("Week ",WEEKNUM('Peter Millar'!$L1027,21)," - ", TEXT('Peter Millar'!$L1027, "yyyy")),"")</f>
        <v>Week 19 - 2021</v>
      </c>
    </row>
    <row r="1023" spans="16:16">
      <c r="P1023" t="str">
        <f>IF('Peter Millar'!$L1028&lt;&gt;0,CONCATENATE("Week ",WEEKNUM('Peter Millar'!$L1028,21)," - ", TEXT('Peter Millar'!$L1028, "yyyy")),"")</f>
        <v>Week 19 - 2021</v>
      </c>
    </row>
    <row r="1024" spans="16:16">
      <c r="P1024" t="str">
        <f>IF('Peter Millar'!$L1029&lt;&gt;0,CONCATENATE("Week ",WEEKNUM('Peter Millar'!$L1029,21)," - ", TEXT('Peter Millar'!$L1029, "yyyy")),"")</f>
        <v>Week 19 - 2021</v>
      </c>
    </row>
    <row r="1025" spans="16:16">
      <c r="P1025" t="str">
        <f>IF('Peter Millar'!$L1030&lt;&gt;0,CONCATENATE("Week ",WEEKNUM('Peter Millar'!$L1030,21)," - ", TEXT('Peter Millar'!$L1030, "yyyy")),"")</f>
        <v>Week 20 - 2021</v>
      </c>
    </row>
    <row r="1026" spans="16:16">
      <c r="P1026" t="str">
        <f>IF('Peter Millar'!$L1031&lt;&gt;0,CONCATENATE("Week ",WEEKNUM('Peter Millar'!$L1031,21)," - ", TEXT('Peter Millar'!$L1031, "yyyy")),"")</f>
        <v>Week 20 - 2021</v>
      </c>
    </row>
    <row r="1027" spans="16:16">
      <c r="P1027" t="str">
        <f>IF('Peter Millar'!$L1032&lt;&gt;0,CONCATENATE("Week ",WEEKNUM('Peter Millar'!$L1032,21)," - ", TEXT('Peter Millar'!$L1032, "yyyy")),"")</f>
        <v>Week 20 - 2021</v>
      </c>
    </row>
    <row r="1028" spans="16:16">
      <c r="P1028" t="str">
        <f>IF('Peter Millar'!$L1033&lt;&gt;0,CONCATENATE("Week ",WEEKNUM('Peter Millar'!$L1033,21)," - ", TEXT('Peter Millar'!$L1033, "yyyy")),"")</f>
        <v>Week 20 - 2021</v>
      </c>
    </row>
    <row r="1029" spans="16:16">
      <c r="P1029" t="str">
        <f>IF('Peter Millar'!$L1034&lt;&gt;0,CONCATENATE("Week ",WEEKNUM('Peter Millar'!$L1034,21)," - ", TEXT('Peter Millar'!$L1034, "yyyy")),"")</f>
        <v>Week 20 - 2021</v>
      </c>
    </row>
    <row r="1030" spans="16:16">
      <c r="P1030" t="str">
        <f>IF('Peter Millar'!$L1035&lt;&gt;0,CONCATENATE("Week ",WEEKNUM('Peter Millar'!$L1035,21)," - ", TEXT('Peter Millar'!$L1035, "yyyy")),"")</f>
        <v>Week 20 - 2021</v>
      </c>
    </row>
    <row r="1031" spans="16:16">
      <c r="P1031" t="str">
        <f>IF('Peter Millar'!$L1036&lt;&gt;0,CONCATENATE("Week ",WEEKNUM('Peter Millar'!$L1036,21)," - ", TEXT('Peter Millar'!$L1036, "yyyy")),"")</f>
        <v>Week 20 - 2021</v>
      </c>
    </row>
    <row r="1032" spans="16:16">
      <c r="P1032" t="str">
        <f>IF('Peter Millar'!$L1037&lt;&gt;0,CONCATENATE("Week ",WEEKNUM('Peter Millar'!$L1037,21)," - ", TEXT('Peter Millar'!$L1037, "yyyy")),"")</f>
        <v>Week 20 - 2021</v>
      </c>
    </row>
    <row r="1033" spans="16:16">
      <c r="P1033" t="str">
        <f>IF('Peter Millar'!$L1038&lt;&gt;0,CONCATENATE("Week ",WEEKNUM('Peter Millar'!$L1038,21)," - ", TEXT('Peter Millar'!$L1038, "yyyy")),"")</f>
        <v>Week 20 - 2021</v>
      </c>
    </row>
    <row r="1034" spans="16:16">
      <c r="P1034" t="str">
        <f>IF('Peter Millar'!$L1039&lt;&gt;0,CONCATENATE("Week ",WEEKNUM('Peter Millar'!$L1039,21)," - ", TEXT('Peter Millar'!$L1039, "yyyy")),"")</f>
        <v>Week 20 - 2021</v>
      </c>
    </row>
    <row r="1035" spans="16:16">
      <c r="P1035" t="str">
        <f>IF('Peter Millar'!$L1040&lt;&gt;0,CONCATENATE("Week ",WEEKNUM('Peter Millar'!$L1040,21)," - ", TEXT('Peter Millar'!$L1040, "yyyy")),"")</f>
        <v>Week 20 - 2021</v>
      </c>
    </row>
    <row r="1036" spans="16:16">
      <c r="P1036" t="str">
        <f>IF('Peter Millar'!$L1041&lt;&gt;0,CONCATENATE("Week ",WEEKNUM('Peter Millar'!$L1041,21)," - ", TEXT('Peter Millar'!$L1041, "yyyy")),"")</f>
        <v>Week 20 - 2021</v>
      </c>
    </row>
    <row r="1037" spans="16:16">
      <c r="P1037" t="str">
        <f>IF('Peter Millar'!$L1042&lt;&gt;0,CONCATENATE("Week ",WEEKNUM('Peter Millar'!$L1042,21)," - ", TEXT('Peter Millar'!$L1042, "yyyy")),"")</f>
        <v>Week 20 - 2021</v>
      </c>
    </row>
    <row r="1038" spans="16:16">
      <c r="P1038" t="str">
        <f>IF('Peter Millar'!$L1043&lt;&gt;0,CONCATENATE("Week ",WEEKNUM('Peter Millar'!$L1043,21)," - ", TEXT('Peter Millar'!$L1043, "yyyy")),"")</f>
        <v>Week 20 - 2021</v>
      </c>
    </row>
    <row r="1039" spans="16:16">
      <c r="P1039" t="str">
        <f>IF('Peter Millar'!$L1044&lt;&gt;0,CONCATENATE("Week ",WEEKNUM('Peter Millar'!$L1044,21)," - ", TEXT('Peter Millar'!$L1044, "yyyy")),"")</f>
        <v>Week 20 - 2021</v>
      </c>
    </row>
    <row r="1040" spans="16:16">
      <c r="P1040" t="str">
        <f>IF('Peter Millar'!$L1045&lt;&gt;0,CONCATENATE("Week ",WEEKNUM('Peter Millar'!$L1045,21)," - ", TEXT('Peter Millar'!$L1045, "yyyy")),"")</f>
        <v>Week 20 - 2021</v>
      </c>
    </row>
    <row r="1041" spans="16:16">
      <c r="P1041" t="str">
        <f>IF('Peter Millar'!$L1046&lt;&gt;0,CONCATENATE("Week ",WEEKNUM('Peter Millar'!$L1046,21)," - ", TEXT('Peter Millar'!$L1046, "yyyy")),"")</f>
        <v>Week 20 - 2021</v>
      </c>
    </row>
    <row r="1042" spans="16:16">
      <c r="P1042" t="str">
        <f>IF('Peter Millar'!$L1047&lt;&gt;0,CONCATENATE("Week ",WEEKNUM('Peter Millar'!$L1047,21)," - ", TEXT('Peter Millar'!$L1047, "yyyy")),"")</f>
        <v>Week 20 - 2021</v>
      </c>
    </row>
    <row r="1043" spans="16:16">
      <c r="P1043" t="str">
        <f>IF('Peter Millar'!$L1048&lt;&gt;0,CONCATENATE("Week ",WEEKNUM('Peter Millar'!$L1048,21)," - ", TEXT('Peter Millar'!$L1048, "yyyy")),"")</f>
        <v>Week 20 - 2021</v>
      </c>
    </row>
    <row r="1044" spans="16:16">
      <c r="P1044" t="str">
        <f>IF('Peter Millar'!$L1049&lt;&gt;0,CONCATENATE("Week ",WEEKNUM('Peter Millar'!$L1049,21)," - ", TEXT('Peter Millar'!$L1049, "yyyy")),"")</f>
        <v>Week 20 - 2021</v>
      </c>
    </row>
    <row r="1045" spans="16:16">
      <c r="P1045" t="str">
        <f>IF('Peter Millar'!$L1050&lt;&gt;0,CONCATENATE("Week ",WEEKNUM('Peter Millar'!$L1050,21)," - ", TEXT('Peter Millar'!$L1050, "yyyy")),"")</f>
        <v>Week 20 - 2021</v>
      </c>
    </row>
    <row r="1046" spans="16:16">
      <c r="P1046" t="str">
        <f>IF('Peter Millar'!$L1051&lt;&gt;0,CONCATENATE("Week ",WEEKNUM('Peter Millar'!$L1051,21)," - ", TEXT('Peter Millar'!$L1051, "yyyy")),"")</f>
        <v>Week 20 - 2021</v>
      </c>
    </row>
    <row r="1047" spans="16:16">
      <c r="P1047" t="str">
        <f>IF('Peter Millar'!$L1052&lt;&gt;0,CONCATENATE("Week ",WEEKNUM('Peter Millar'!$L1052,21)," - ", TEXT('Peter Millar'!$L1052, "yyyy")),"")</f>
        <v>Week 20 - 2021</v>
      </c>
    </row>
    <row r="1048" spans="16:16">
      <c r="P1048" t="str">
        <f>IF('Peter Millar'!$L1053&lt;&gt;0,CONCATENATE("Week ",WEEKNUM('Peter Millar'!$L1053,21)," - ", TEXT('Peter Millar'!$L1053, "yyyy")),"")</f>
        <v>Week 20 - 2021</v>
      </c>
    </row>
    <row r="1049" spans="16:16">
      <c r="P1049" t="str">
        <f>IF('Peter Millar'!$L1054&lt;&gt;0,CONCATENATE("Week ",WEEKNUM('Peter Millar'!$L1054,21)," - ", TEXT('Peter Millar'!$L1054, "yyyy")),"")</f>
        <v>Week 20 - 2021</v>
      </c>
    </row>
    <row r="1050" spans="16:16">
      <c r="P1050" t="str">
        <f>IF('Peter Millar'!$L1055&lt;&gt;0,CONCATENATE("Week ",WEEKNUM('Peter Millar'!$L1055,21)," - ", TEXT('Peter Millar'!$L1055, "yyyy")),"")</f>
        <v>Week 20 - 2021</v>
      </c>
    </row>
    <row r="1051" spans="16:16">
      <c r="P1051" t="str">
        <f>IF('Peter Millar'!$L1056&lt;&gt;0,CONCATENATE("Week ",WEEKNUM('Peter Millar'!$L1056,21)," - ", TEXT('Peter Millar'!$L1056, "yyyy")),"")</f>
        <v>Week 20 - 2021</v>
      </c>
    </row>
    <row r="1052" spans="16:16">
      <c r="P1052" t="str">
        <f>IF('Peter Millar'!$L1057&lt;&gt;0,CONCATENATE("Week ",WEEKNUM('Peter Millar'!$L1057,21)," - ", TEXT('Peter Millar'!$L1057, "yyyy")),"")</f>
        <v>Week 20 - 2021</v>
      </c>
    </row>
    <row r="1053" spans="16:16">
      <c r="P1053" t="str">
        <f>IF('Peter Millar'!$L1058&lt;&gt;0,CONCATENATE("Week ",WEEKNUM('Peter Millar'!$L1058,21)," - ", TEXT('Peter Millar'!$L1058, "yyyy")),"")</f>
        <v>Week 20 - 2021</v>
      </c>
    </row>
    <row r="1054" spans="16:16">
      <c r="P1054" t="str">
        <f>IF('Peter Millar'!$L1059&lt;&gt;0,CONCATENATE("Week ",WEEKNUM('Peter Millar'!$L1059,21)," - ", TEXT('Peter Millar'!$L1059, "yyyy")),"")</f>
        <v>Week 20 - 2021</v>
      </c>
    </row>
    <row r="1055" spans="16:16">
      <c r="P1055" t="str">
        <f>IF('Peter Millar'!$L1060&lt;&gt;0,CONCATENATE("Week ",WEEKNUM('Peter Millar'!$L1060,21)," - ", TEXT('Peter Millar'!$L1060, "yyyy")),"")</f>
        <v>Week 20 - 2021</v>
      </c>
    </row>
    <row r="1056" spans="16:16">
      <c r="P1056" t="str">
        <f>IF('Peter Millar'!$L1061&lt;&gt;0,CONCATENATE("Week ",WEEKNUM('Peter Millar'!$L1061,21)," - ", TEXT('Peter Millar'!$L1061, "yyyy")),"")</f>
        <v>Week 20 - 2021</v>
      </c>
    </row>
    <row r="1057" spans="16:16">
      <c r="P1057" t="str">
        <f>IF('Peter Millar'!$L1062&lt;&gt;0,CONCATENATE("Week ",WEEKNUM('Peter Millar'!$L1062,21)," - ", TEXT('Peter Millar'!$L1062, "yyyy")),"")</f>
        <v>Week 20 - 2021</v>
      </c>
    </row>
    <row r="1058" spans="16:16">
      <c r="P1058" t="str">
        <f>IF('Peter Millar'!$L1063&lt;&gt;0,CONCATENATE("Week ",WEEKNUM('Peter Millar'!$L1063,21)," - ", TEXT('Peter Millar'!$L1063, "yyyy")),"")</f>
        <v>Week 20 - 2021</v>
      </c>
    </row>
    <row r="1059" spans="16:16">
      <c r="P1059" t="str">
        <f>IF('Peter Millar'!$L1064&lt;&gt;0,CONCATENATE("Week ",WEEKNUM('Peter Millar'!$L1064,21)," - ", TEXT('Peter Millar'!$L1064, "yyyy")),"")</f>
        <v>Week 20 - 2021</v>
      </c>
    </row>
    <row r="1060" spans="16:16">
      <c r="P1060" t="str">
        <f>IF('Peter Millar'!$L1065&lt;&gt;0,CONCATENATE("Week ",WEEKNUM('Peter Millar'!$L1065,21)," - ", TEXT('Peter Millar'!$L1065, "yyyy")),"")</f>
        <v>Week 20 - 2021</v>
      </c>
    </row>
    <row r="1061" spans="16:16">
      <c r="P1061" t="str">
        <f>IF('Peter Millar'!$L1066&lt;&gt;0,CONCATENATE("Week ",WEEKNUM('Peter Millar'!$L1066,21)," - ", TEXT('Peter Millar'!$L1066, "yyyy")),"")</f>
        <v>Week 20 - 2021</v>
      </c>
    </row>
    <row r="1062" spans="16:16">
      <c r="P1062" t="str">
        <f>IF('Peter Millar'!$L1067&lt;&gt;0,CONCATENATE("Week ",WEEKNUM('Peter Millar'!$L1067,21)," - ", TEXT('Peter Millar'!$L1067, "yyyy")),"")</f>
        <v>Week 20 - 2021</v>
      </c>
    </row>
    <row r="1063" spans="16:16">
      <c r="P1063" t="str">
        <f>IF('Peter Millar'!$L1068&lt;&gt;0,CONCATENATE("Week ",WEEKNUM('Peter Millar'!$L1068,21)," - ", TEXT('Peter Millar'!$L1068, "yyyy")),"")</f>
        <v>Week 20 - 2021</v>
      </c>
    </row>
    <row r="1064" spans="16:16">
      <c r="P1064" t="str">
        <f>IF('Peter Millar'!$L1069&lt;&gt;0,CONCATENATE("Week ",WEEKNUM('Peter Millar'!$L1069,21)," - ", TEXT('Peter Millar'!$L1069, "yyyy")),"")</f>
        <v>Week 20 - 2021</v>
      </c>
    </row>
    <row r="1065" spans="16:16">
      <c r="P1065" t="str">
        <f>IF('Peter Millar'!$L1070&lt;&gt;0,CONCATENATE("Week ",WEEKNUM('Peter Millar'!$L1070,21)," - ", TEXT('Peter Millar'!$L1070, "yyyy")),"")</f>
        <v>Week 20 - 2021</v>
      </c>
    </row>
    <row r="1066" spans="16:16">
      <c r="P1066" t="str">
        <f>IF('Peter Millar'!$L1071&lt;&gt;0,CONCATENATE("Week ",WEEKNUM('Peter Millar'!$L1071,21)," - ", TEXT('Peter Millar'!$L1071, "yyyy")),"")</f>
        <v>Week 20 - 2021</v>
      </c>
    </row>
    <row r="1067" spans="16:16">
      <c r="P1067" t="str">
        <f>IF('Peter Millar'!$L1072&lt;&gt;0,CONCATENATE("Week ",WEEKNUM('Peter Millar'!$L1072,21)," - ", TEXT('Peter Millar'!$L1072, "yyyy")),"")</f>
        <v>Week 20 - 2021</v>
      </c>
    </row>
    <row r="1068" spans="16:16">
      <c r="P1068" t="str">
        <f>IF('Peter Millar'!$L1073&lt;&gt;0,CONCATENATE("Week ",WEEKNUM('Peter Millar'!$L1073,21)," - ", TEXT('Peter Millar'!$L1073, "yyyy")),"")</f>
        <v>Week 20 - 2021</v>
      </c>
    </row>
    <row r="1069" spans="16:16">
      <c r="P1069" t="str">
        <f>IF('Peter Millar'!$L1074&lt;&gt;0,CONCATENATE("Week ",WEEKNUM('Peter Millar'!$L1074,21)," - ", TEXT('Peter Millar'!$L1074, "yyyy")),"")</f>
        <v>Week 20 - 2021</v>
      </c>
    </row>
    <row r="1070" spans="16:16">
      <c r="P1070" t="str">
        <f>IF('Peter Millar'!$L1075&lt;&gt;0,CONCATENATE("Week ",WEEKNUM('Peter Millar'!$L1075,21)," - ", TEXT('Peter Millar'!$L1075, "yyyy")),"")</f>
        <v>Week 20 - 2021</v>
      </c>
    </row>
    <row r="1071" spans="16:16">
      <c r="P1071" t="str">
        <f>IF('Peter Millar'!$L1076&lt;&gt;0,CONCATENATE("Week ",WEEKNUM('Peter Millar'!$L1076,21)," - ", TEXT('Peter Millar'!$L1076, "yyyy")),"")</f>
        <v>Week 20 - 2021</v>
      </c>
    </row>
    <row r="1072" spans="16:16">
      <c r="P1072" t="str">
        <f>IF('Peter Millar'!$L1077&lt;&gt;0,CONCATENATE("Week ",WEEKNUM('Peter Millar'!$L1077,21)," - ", TEXT('Peter Millar'!$L1077, "yyyy")),"")</f>
        <v>Week 20 - 2021</v>
      </c>
    </row>
    <row r="1073" spans="16:16">
      <c r="P1073" t="str">
        <f>IF('Peter Millar'!$L1078&lt;&gt;0,CONCATENATE("Week ",WEEKNUM('Peter Millar'!$L1078,21)," - ", TEXT('Peter Millar'!$L1078, "yyyy")),"")</f>
        <v>Week 20 - 2021</v>
      </c>
    </row>
    <row r="1074" spans="16:16">
      <c r="P1074" t="str">
        <f>IF('Peter Millar'!$L1079&lt;&gt;0,CONCATENATE("Week ",WEEKNUM('Peter Millar'!$L1079,21)," - ", TEXT('Peter Millar'!$L1079, "yyyy")),"")</f>
        <v>Week 20 - 2021</v>
      </c>
    </row>
    <row r="1075" spans="16:16">
      <c r="P1075" t="str">
        <f>IF('Peter Millar'!$L1080&lt;&gt;0,CONCATENATE("Week ",WEEKNUM('Peter Millar'!$L1080,21)," - ", TEXT('Peter Millar'!$L1080, "yyyy")),"")</f>
        <v>Week 20 - 2021</v>
      </c>
    </row>
    <row r="1076" spans="16:16">
      <c r="P1076" t="str">
        <f>IF('Peter Millar'!$L1081&lt;&gt;0,CONCATENATE("Week ",WEEKNUM('Peter Millar'!$L1081,21)," - ", TEXT('Peter Millar'!$L1081, "yyyy")),"")</f>
        <v>Week 20 - 2021</v>
      </c>
    </row>
    <row r="1077" spans="16:16">
      <c r="P1077" t="str">
        <f>IF('Peter Millar'!$L1082&lt;&gt;0,CONCATENATE("Week ",WEEKNUM('Peter Millar'!$L1082,21)," - ", TEXT('Peter Millar'!$L1082, "yyyy")),"")</f>
        <v>Week 20 - 2021</v>
      </c>
    </row>
    <row r="1078" spans="16:16">
      <c r="P1078" t="str">
        <f>IF('Peter Millar'!$L1083&lt;&gt;0,CONCATENATE("Week ",WEEKNUM('Peter Millar'!$L1083,21)," - ", TEXT('Peter Millar'!$L1083, "yyyy")),"")</f>
        <v>Week 20 - 2021</v>
      </c>
    </row>
    <row r="1079" spans="16:16">
      <c r="P1079" t="str">
        <f>IF('Peter Millar'!$L1084&lt;&gt;0,CONCATENATE("Week ",WEEKNUM('Peter Millar'!$L1084,21)," - ", TEXT('Peter Millar'!$L1084, "yyyy")),"")</f>
        <v>Week 20 - 2021</v>
      </c>
    </row>
    <row r="1080" spans="16:16">
      <c r="P1080" t="str">
        <f>IF('Peter Millar'!$L1085&lt;&gt;0,CONCATENATE("Week ",WEEKNUM('Peter Millar'!$L1085,21)," - ", TEXT('Peter Millar'!$L1085, "yyyy")),"")</f>
        <v>Week 20 - 2021</v>
      </c>
    </row>
    <row r="1081" spans="16:16">
      <c r="P1081" t="str">
        <f>IF('Peter Millar'!$L1086&lt;&gt;0,CONCATENATE("Week ",WEEKNUM('Peter Millar'!$L1086,21)," - ", TEXT('Peter Millar'!$L1086, "yyyy")),"")</f>
        <v>Week 20 - 2021</v>
      </c>
    </row>
    <row r="1082" spans="16:16">
      <c r="P1082" t="str">
        <f>IF('Peter Millar'!$L1087&lt;&gt;0,CONCATENATE("Week ",WEEKNUM('Peter Millar'!$L1087,21)," - ", TEXT('Peter Millar'!$L1087, "yyyy")),"")</f>
        <v>Week 20 - 2021</v>
      </c>
    </row>
    <row r="1083" spans="16:16">
      <c r="P1083" t="str">
        <f>IF('Peter Millar'!$L1088&lt;&gt;0,CONCATENATE("Week ",WEEKNUM('Peter Millar'!$L1088,21)," - ", TEXT('Peter Millar'!$L1088, "yyyy")),"")</f>
        <v>Week 20 - 2021</v>
      </c>
    </row>
    <row r="1084" spans="16:16">
      <c r="P1084" t="str">
        <f>IF('Peter Millar'!$L1089&lt;&gt;0,CONCATENATE("Week ",WEEKNUM('Peter Millar'!$L1089,21)," - ", TEXT('Peter Millar'!$L1089, "yyyy")),"")</f>
        <v>Week 20 - 2021</v>
      </c>
    </row>
    <row r="1085" spans="16:16">
      <c r="P1085" t="str">
        <f>IF('Peter Millar'!$L1090&lt;&gt;0,CONCATENATE("Week ",WEEKNUM('Peter Millar'!$L1090,21)," - ", TEXT('Peter Millar'!$L1090, "yyyy")),"")</f>
        <v>Week 20 - 2021</v>
      </c>
    </row>
    <row r="1086" spans="16:16">
      <c r="P1086" t="str">
        <f>IF('Peter Millar'!$L1091&lt;&gt;0,CONCATENATE("Week ",WEEKNUM('Peter Millar'!$L1091,21)," - ", TEXT('Peter Millar'!$L1091, "yyyy")),"")</f>
        <v>Week 20 - 2021</v>
      </c>
    </row>
    <row r="1087" spans="16:16">
      <c r="P1087" t="str">
        <f>IF('Peter Millar'!$L1092&lt;&gt;0,CONCATENATE("Week ",WEEKNUM('Peter Millar'!$L1092,21)," - ", TEXT('Peter Millar'!$L1092, "yyyy")),"")</f>
        <v>Week 20 - 2021</v>
      </c>
    </row>
    <row r="1088" spans="16:16">
      <c r="P1088" t="str">
        <f>IF('Peter Millar'!$L1093&lt;&gt;0,CONCATENATE("Week ",WEEKNUM('Peter Millar'!$L1093,21)," - ", TEXT('Peter Millar'!$L1093, "yyyy")),"")</f>
        <v>Week 20 - 2021</v>
      </c>
    </row>
    <row r="1089" spans="16:16">
      <c r="P1089" t="str">
        <f>IF('Peter Millar'!$L1094&lt;&gt;0,CONCATENATE("Week ",WEEKNUM('Peter Millar'!$L1094,21)," - ", TEXT('Peter Millar'!$L1094, "yyyy")),"")</f>
        <v>Week 20 - 2021</v>
      </c>
    </row>
    <row r="1090" spans="16:16">
      <c r="P1090" t="str">
        <f>IF('Peter Millar'!$L1095&lt;&gt;0,CONCATENATE("Week ",WEEKNUM('Peter Millar'!$L1095,21)," - ", TEXT('Peter Millar'!$L1095, "yyyy")),"")</f>
        <v>Week 20 - 2021</v>
      </c>
    </row>
    <row r="1091" spans="16:16">
      <c r="P1091" t="str">
        <f>IF('Peter Millar'!$L1096&lt;&gt;0,CONCATENATE("Week ",WEEKNUM('Peter Millar'!$L1096,21)," - ", TEXT('Peter Millar'!$L1096, "yyyy")),"")</f>
        <v>Week 20 - 2021</v>
      </c>
    </row>
    <row r="1092" spans="16:16">
      <c r="P1092" t="str">
        <f>IF('Peter Millar'!$L1097&lt;&gt;0,CONCATENATE("Week ",WEEKNUM('Peter Millar'!$L1097,21)," - ", TEXT('Peter Millar'!$L1097, "yyyy")),"")</f>
        <v>Week 20 - 2021</v>
      </c>
    </row>
    <row r="1093" spans="16:16">
      <c r="P1093" t="str">
        <f>IF('Peter Millar'!$L1098&lt;&gt;0,CONCATENATE("Week ",WEEKNUM('Peter Millar'!$L1098,21)," - ", TEXT('Peter Millar'!$L1098, "yyyy")),"")</f>
        <v>Week 20 - 2021</v>
      </c>
    </row>
    <row r="1094" spans="16:16">
      <c r="P1094" t="str">
        <f>IF('Peter Millar'!$L1099&lt;&gt;0,CONCATENATE("Week ",WEEKNUM('Peter Millar'!$L1099,21)," - ", TEXT('Peter Millar'!$L1099, "yyyy")),"")</f>
        <v>Week 20 - 2021</v>
      </c>
    </row>
    <row r="1095" spans="16:16">
      <c r="P1095" t="str">
        <f>IF('Peter Millar'!$L1100&lt;&gt;0,CONCATENATE("Week ",WEEKNUM('Peter Millar'!$L1100,21)," - ", TEXT('Peter Millar'!$L1100, "yyyy")),"")</f>
        <v>Week 20 - 2021</v>
      </c>
    </row>
    <row r="1096" spans="16:16">
      <c r="P1096" t="str">
        <f>IF('Peter Millar'!$L1101&lt;&gt;0,CONCATENATE("Week ",WEEKNUM('Peter Millar'!$L1101,21)," - ", TEXT('Peter Millar'!$L1101, "yyyy")),"")</f>
        <v>Week 20 - 2021</v>
      </c>
    </row>
    <row r="1097" spans="16:16">
      <c r="P1097" t="str">
        <f>IF('Peter Millar'!$L1102&lt;&gt;0,CONCATENATE("Week ",WEEKNUM('Peter Millar'!$L1102,21)," - ", TEXT('Peter Millar'!$L1102, "yyyy")),"")</f>
        <v>Week 20 - 2021</v>
      </c>
    </row>
    <row r="1098" spans="16:16">
      <c r="P1098" t="str">
        <f>IF('Peter Millar'!$L1103&lt;&gt;0,CONCATENATE("Week ",WEEKNUM('Peter Millar'!$L1103,21)," - ", TEXT('Peter Millar'!$L1103, "yyyy")),"")</f>
        <v>Week 20 - 2021</v>
      </c>
    </row>
    <row r="1099" spans="16:16">
      <c r="P1099" t="str">
        <f>IF('Peter Millar'!$L1104&lt;&gt;0,CONCATENATE("Week ",WEEKNUM('Peter Millar'!$L1104,21)," - ", TEXT('Peter Millar'!$L1104, "yyyy")),"")</f>
        <v>Week 21 - 2021</v>
      </c>
    </row>
    <row r="1100" spans="16:16">
      <c r="P1100" t="str">
        <f>IF('Peter Millar'!$L1105&lt;&gt;0,CONCATENATE("Week ",WEEKNUM('Peter Millar'!$L1105,21)," - ", TEXT('Peter Millar'!$L1105, "yyyy")),"")</f>
        <v>Week 21 - 2021</v>
      </c>
    </row>
    <row r="1101" spans="16:16">
      <c r="P1101" t="str">
        <f>IF('Peter Millar'!$L1106&lt;&gt;0,CONCATENATE("Week ",WEEKNUM('Peter Millar'!$L1106,21)," - ", TEXT('Peter Millar'!$L1106, "yyyy")),"")</f>
        <v>Week 21 - 2021</v>
      </c>
    </row>
    <row r="1102" spans="16:16">
      <c r="P1102" t="str">
        <f>IF('Peter Millar'!$L1107&lt;&gt;0,CONCATENATE("Week ",WEEKNUM('Peter Millar'!$L1107,21)," - ", TEXT('Peter Millar'!$L1107, "yyyy")),"")</f>
        <v>Week 21 - 2021</v>
      </c>
    </row>
    <row r="1103" spans="16:16">
      <c r="P1103" t="str">
        <f>IF('Peter Millar'!$L1108&lt;&gt;0,CONCATENATE("Week ",WEEKNUM('Peter Millar'!$L1108,21)," - ", TEXT('Peter Millar'!$L1108, "yyyy")),"")</f>
        <v>Week 21 - 2021</v>
      </c>
    </row>
    <row r="1104" spans="16:16">
      <c r="P1104" t="str">
        <f>IF('Peter Millar'!$L1109&lt;&gt;0,CONCATENATE("Week ",WEEKNUM('Peter Millar'!$L1109,21)," - ", TEXT('Peter Millar'!$L1109, "yyyy")),"")</f>
        <v>Week 21 - 2021</v>
      </c>
    </row>
    <row r="1105" spans="16:16">
      <c r="P1105" t="str">
        <f>IF('Peter Millar'!$L1110&lt;&gt;0,CONCATENATE("Week ",WEEKNUM('Peter Millar'!$L1110,21)," - ", TEXT('Peter Millar'!$L1110, "yyyy")),"")</f>
        <v>Week 21 - 2021</v>
      </c>
    </row>
    <row r="1106" spans="16:16">
      <c r="P1106" t="str">
        <f>IF('Peter Millar'!$L1111&lt;&gt;0,CONCATENATE("Week ",WEEKNUM('Peter Millar'!$L1111,21)," - ", TEXT('Peter Millar'!$L1111, "yyyy")),"")</f>
        <v>Week 21 - 2021</v>
      </c>
    </row>
    <row r="1107" spans="16:16">
      <c r="P1107" t="str">
        <f>IF('Peter Millar'!$L1112&lt;&gt;0,CONCATENATE("Week ",WEEKNUM('Peter Millar'!$L1112,21)," - ", TEXT('Peter Millar'!$L1112, "yyyy")),"")</f>
        <v>Week 21 - 2021</v>
      </c>
    </row>
    <row r="1108" spans="16:16">
      <c r="P1108" t="str">
        <f>IF('Peter Millar'!$L1113&lt;&gt;0,CONCATENATE("Week ",WEEKNUM('Peter Millar'!$L1113,21)," - ", TEXT('Peter Millar'!$L1113, "yyyy")),"")</f>
        <v>Week 21 - 2021</v>
      </c>
    </row>
    <row r="1109" spans="16:16">
      <c r="P1109" t="str">
        <f>IF('Peter Millar'!$L1114&lt;&gt;0,CONCATENATE("Week ",WEEKNUM('Peter Millar'!$L1114,21)," - ", TEXT('Peter Millar'!$L1114, "yyyy")),"")</f>
        <v>Week 21 - 2021</v>
      </c>
    </row>
    <row r="1110" spans="16:16">
      <c r="P1110" t="str">
        <f>IF('Peter Millar'!$L1115&lt;&gt;0,CONCATENATE("Week ",WEEKNUM('Peter Millar'!$L1115,21)," - ", TEXT('Peter Millar'!$L1115, "yyyy")),"")</f>
        <v>Week 21 - 2021</v>
      </c>
    </row>
    <row r="1111" spans="16:16">
      <c r="P1111" t="str">
        <f>IF('Peter Millar'!$L1116&lt;&gt;0,CONCATENATE("Week ",WEEKNUM('Peter Millar'!$L1116,21)," - ", TEXT('Peter Millar'!$L1116, "yyyy")),"")</f>
        <v>Week 21 - 2021</v>
      </c>
    </row>
    <row r="1112" spans="16:16">
      <c r="P1112" t="str">
        <f>IF('Peter Millar'!$L1117&lt;&gt;0,CONCATENATE("Week ",WEEKNUM('Peter Millar'!$L1117,21)," - ", TEXT('Peter Millar'!$L1117, "yyyy")),"")</f>
        <v>Week 21 - 2021</v>
      </c>
    </row>
    <row r="1113" spans="16:16">
      <c r="P1113" t="str">
        <f>IF('Peter Millar'!$L1118&lt;&gt;0,CONCATENATE("Week ",WEEKNUM('Peter Millar'!$L1118,21)," - ", TEXT('Peter Millar'!$L1118, "yyyy")),"")</f>
        <v>Week 21 - 2021</v>
      </c>
    </row>
    <row r="1114" spans="16:16">
      <c r="P1114" t="str">
        <f>IF('Peter Millar'!$L1119&lt;&gt;0,CONCATENATE("Week ",WEEKNUM('Peter Millar'!$L1119,21)," - ", TEXT('Peter Millar'!$L1119, "yyyy")),"")</f>
        <v>Week 21 - 2021</v>
      </c>
    </row>
    <row r="1115" spans="16:16">
      <c r="P1115" t="str">
        <f>IF('Peter Millar'!$L1120&lt;&gt;0,CONCATENATE("Week ",WEEKNUM('Peter Millar'!$L1120,21)," - ", TEXT('Peter Millar'!$L1120, "yyyy")),"")</f>
        <v>Week 21 - 2021</v>
      </c>
    </row>
    <row r="1116" spans="16:16">
      <c r="P1116" t="str">
        <f>IF('Peter Millar'!$L1121&lt;&gt;0,CONCATENATE("Week ",WEEKNUM('Peter Millar'!$L1121,21)," - ", TEXT('Peter Millar'!$L1121, "yyyy")),"")</f>
        <v>Week 21 - 2021</v>
      </c>
    </row>
    <row r="1117" spans="16:16">
      <c r="P1117" t="str">
        <f>IF('Peter Millar'!$L1122&lt;&gt;0,CONCATENATE("Week ",WEEKNUM('Peter Millar'!$L1122,21)," - ", TEXT('Peter Millar'!$L1122, "yyyy")),"")</f>
        <v>Week 21 - 2021</v>
      </c>
    </row>
    <row r="1118" spans="16:16">
      <c r="P1118" t="str">
        <f>IF('Peter Millar'!$L1123&lt;&gt;0,CONCATENATE("Week ",WEEKNUM('Peter Millar'!$L1123,21)," - ", TEXT('Peter Millar'!$L1123, "yyyy")),"")</f>
        <v>Week 21 - 2021</v>
      </c>
    </row>
    <row r="1119" spans="16:16">
      <c r="P1119" t="str">
        <f>IF('Peter Millar'!$L1124&lt;&gt;0,CONCATENATE("Week ",WEEKNUM('Peter Millar'!$L1124,21)," - ", TEXT('Peter Millar'!$L1124, "yyyy")),"")</f>
        <v>Week 21 - 2021</v>
      </c>
    </row>
    <row r="1120" spans="16:16">
      <c r="P1120" t="str">
        <f>IF('Peter Millar'!$L1125&lt;&gt;0,CONCATENATE("Week ",WEEKNUM('Peter Millar'!$L1125,21)," - ", TEXT('Peter Millar'!$L1125, "yyyy")),"")</f>
        <v>Week 21 - 2021</v>
      </c>
    </row>
    <row r="1121" spans="16:16">
      <c r="P1121" t="str">
        <f>IF('Peter Millar'!$L1126&lt;&gt;0,CONCATENATE("Week ",WEEKNUM('Peter Millar'!$L1126,21)," - ", TEXT('Peter Millar'!$L1126, "yyyy")),"")</f>
        <v>Week 21 - 2021</v>
      </c>
    </row>
    <row r="1122" spans="16:16">
      <c r="P1122" t="str">
        <f>IF('Peter Millar'!$L1127&lt;&gt;0,CONCATENATE("Week ",WEEKNUM('Peter Millar'!$L1127,21)," - ", TEXT('Peter Millar'!$L1127, "yyyy")),"")</f>
        <v>Week 21 - 2021</v>
      </c>
    </row>
    <row r="1123" spans="16:16">
      <c r="P1123" t="str">
        <f>IF('Peter Millar'!$L1128&lt;&gt;0,CONCATENATE("Week ",WEEKNUM('Peter Millar'!$L1128,21)," - ", TEXT('Peter Millar'!$L1128, "yyyy")),"")</f>
        <v>Week 21 - 2021</v>
      </c>
    </row>
    <row r="1124" spans="16:16">
      <c r="P1124" t="str">
        <f>IF('Peter Millar'!$L1129&lt;&gt;0,CONCATENATE("Week ",WEEKNUM('Peter Millar'!$L1129,21)," - ", TEXT('Peter Millar'!$L1129, "yyyy")),"")</f>
        <v>Week 21 - 2021</v>
      </c>
    </row>
    <row r="1125" spans="16:16">
      <c r="P1125" t="str">
        <f>IF('Peter Millar'!$L1130&lt;&gt;0,CONCATENATE("Week ",WEEKNUM('Peter Millar'!$L1130,21)," - ", TEXT('Peter Millar'!$L1130, "yyyy")),"")</f>
        <v>Week 21 - 2021</v>
      </c>
    </row>
    <row r="1126" spans="16:16">
      <c r="P1126" t="str">
        <f>IF('Peter Millar'!$L1131&lt;&gt;0,CONCATENATE("Week ",WEEKNUM('Peter Millar'!$L1131,21)," - ", TEXT('Peter Millar'!$L1131, "yyyy")),"")</f>
        <v>Week 21 - 2021</v>
      </c>
    </row>
    <row r="1127" spans="16:16">
      <c r="P1127" t="str">
        <f>IF('Peter Millar'!$L1132&lt;&gt;0,CONCATENATE("Week ",WEEKNUM('Peter Millar'!$L1132,21)," - ", TEXT('Peter Millar'!$L1132, "yyyy")),"")</f>
        <v>Week 21 - 2021</v>
      </c>
    </row>
    <row r="1128" spans="16:16">
      <c r="P1128" t="str">
        <f>IF('Peter Millar'!$L1133&lt;&gt;0,CONCATENATE("Week ",WEEKNUM('Peter Millar'!$L1133,21)," - ", TEXT('Peter Millar'!$L1133, "yyyy")),"")</f>
        <v>Week 21 - 2021</v>
      </c>
    </row>
    <row r="1129" spans="16:16">
      <c r="P1129" t="str">
        <f>IF('Peter Millar'!$L1134&lt;&gt;0,CONCATENATE("Week ",WEEKNUM('Peter Millar'!$L1134,21)," - ", TEXT('Peter Millar'!$L1134, "yyyy")),"")</f>
        <v>Week 21 - 2021</v>
      </c>
    </row>
    <row r="1130" spans="16:16">
      <c r="P1130" t="str">
        <f>IF('Peter Millar'!$L1135&lt;&gt;0,CONCATENATE("Week ",WEEKNUM('Peter Millar'!$L1135,21)," - ", TEXT('Peter Millar'!$L1135, "yyyy")),"")</f>
        <v>Week 21 - 2021</v>
      </c>
    </row>
    <row r="1131" spans="16:16">
      <c r="P1131" t="str">
        <f>IF('Peter Millar'!$L1136&lt;&gt;0,CONCATENATE("Week ",WEEKNUM('Peter Millar'!$L1136,21)," - ", TEXT('Peter Millar'!$L1136, "yyyy")),"")</f>
        <v>Week 21 - 2021</v>
      </c>
    </row>
    <row r="1132" spans="16:16">
      <c r="P1132" t="str">
        <f>IF('Peter Millar'!$L1137&lt;&gt;0,CONCATENATE("Week ",WEEKNUM('Peter Millar'!$L1137,21)," - ", TEXT('Peter Millar'!$L1137, "yyyy")),"")</f>
        <v>Week 21 - 2021</v>
      </c>
    </row>
    <row r="1133" spans="16:16">
      <c r="P1133" t="str">
        <f>IF('Peter Millar'!$L1138&lt;&gt;0,CONCATENATE("Week ",WEEKNUM('Peter Millar'!$L1138,21)," - ", TEXT('Peter Millar'!$L1138, "yyyy")),"")</f>
        <v>Week 21 - 2021</v>
      </c>
    </row>
    <row r="1134" spans="16:16">
      <c r="P1134" t="str">
        <f>IF('Peter Millar'!$L1139&lt;&gt;0,CONCATENATE("Week ",WEEKNUM('Peter Millar'!$L1139,21)," - ", TEXT('Peter Millar'!$L1139, "yyyy")),"")</f>
        <v>Week 21 - 2021</v>
      </c>
    </row>
    <row r="1135" spans="16:16">
      <c r="P1135" t="str">
        <f>IF('Peter Millar'!$L1140&lt;&gt;0,CONCATENATE("Week ",WEEKNUM('Peter Millar'!$L1140,21)," - ", TEXT('Peter Millar'!$L1140, "yyyy")),"")</f>
        <v>Week 21 - 2021</v>
      </c>
    </row>
    <row r="1136" spans="16:16">
      <c r="P1136" t="str">
        <f>IF('Peter Millar'!$L1141&lt;&gt;0,CONCATENATE("Week ",WEEKNUM('Peter Millar'!$L1141,21)," - ", TEXT('Peter Millar'!$L1141, "yyyy")),"")</f>
        <v>Week 21 - 2021</v>
      </c>
    </row>
    <row r="1137" spans="16:16">
      <c r="P1137" t="str">
        <f>IF('Peter Millar'!$L1142&lt;&gt;0,CONCATENATE("Week ",WEEKNUM('Peter Millar'!$L1142,21)," - ", TEXT('Peter Millar'!$L1142, "yyyy")),"")</f>
        <v>Week 21 - 2021</v>
      </c>
    </row>
    <row r="1138" spans="16:16">
      <c r="P1138" t="str">
        <f>IF('Peter Millar'!$L1143&lt;&gt;0,CONCATENATE("Week ",WEEKNUM('Peter Millar'!$L1143,21)," - ", TEXT('Peter Millar'!$L1143, "yyyy")),"")</f>
        <v>Week 21 - 2021</v>
      </c>
    </row>
    <row r="1139" spans="16:16">
      <c r="P1139" t="str">
        <f>IF('Peter Millar'!$L1144&lt;&gt;0,CONCATENATE("Week ",WEEKNUM('Peter Millar'!$L1144,21)," - ", TEXT('Peter Millar'!$L1144, "yyyy")),"")</f>
        <v>Week 21 - 2021</v>
      </c>
    </row>
    <row r="1140" spans="16:16">
      <c r="P1140" t="str">
        <f>IF('Peter Millar'!$L1145&lt;&gt;0,CONCATENATE("Week ",WEEKNUM('Peter Millar'!$L1145,21)," - ", TEXT('Peter Millar'!$L1145, "yyyy")),"")</f>
        <v>Week 21 - 2021</v>
      </c>
    </row>
    <row r="1141" spans="16:16">
      <c r="P1141" t="str">
        <f>IF('Peter Millar'!$L1146&lt;&gt;0,CONCATENATE("Week ",WEEKNUM('Peter Millar'!$L1146,21)," - ", TEXT('Peter Millar'!$L1146, "yyyy")),"")</f>
        <v>Week 21 - 2021</v>
      </c>
    </row>
    <row r="1142" spans="16:16">
      <c r="P1142" t="str">
        <f>IF('Peter Millar'!$L1147&lt;&gt;0,CONCATENATE("Week ",WEEKNUM('Peter Millar'!$L1147,21)," - ", TEXT('Peter Millar'!$L1147, "yyyy")),"")</f>
        <v>Week 21 - 2021</v>
      </c>
    </row>
    <row r="1143" spans="16:16">
      <c r="P1143" t="str">
        <f>IF('Peter Millar'!$L1148&lt;&gt;0,CONCATENATE("Week ",WEEKNUM('Peter Millar'!$L1148,21)," - ", TEXT('Peter Millar'!$L1148, "yyyy")),"")</f>
        <v>Week 21 - 2021</v>
      </c>
    </row>
    <row r="1144" spans="16:16">
      <c r="P1144" t="str">
        <f>IF('Peter Millar'!$L1149&lt;&gt;0,CONCATENATE("Week ",WEEKNUM('Peter Millar'!$L1149,21)," - ", TEXT('Peter Millar'!$L1149, "yyyy")),"")</f>
        <v>Week 21 - 2021</v>
      </c>
    </row>
    <row r="1145" spans="16:16">
      <c r="P1145" t="str">
        <f>IF('Peter Millar'!$L1150&lt;&gt;0,CONCATENATE("Week ",WEEKNUM('Peter Millar'!$L1150,21)," - ", TEXT('Peter Millar'!$L1150, "yyyy")),"")</f>
        <v>Week 21 - 2021</v>
      </c>
    </row>
    <row r="1146" spans="16:16">
      <c r="P1146" t="str">
        <f>IF('Peter Millar'!$L1151&lt;&gt;0,CONCATENATE("Week ",WEEKNUM('Peter Millar'!$L1151,21)," - ", TEXT('Peter Millar'!$L1151, "yyyy")),"")</f>
        <v>Week 21 - 2021</v>
      </c>
    </row>
    <row r="1147" spans="16:16">
      <c r="P1147" t="str">
        <f>IF('Peter Millar'!$L1152&lt;&gt;0,CONCATENATE("Week ",WEEKNUM('Peter Millar'!$L1152,21)," - ", TEXT('Peter Millar'!$L1152, "yyyy")),"")</f>
        <v>Week 21 - 2021</v>
      </c>
    </row>
    <row r="1148" spans="16:16">
      <c r="P1148" t="str">
        <f>IF('Peter Millar'!$L1153&lt;&gt;0,CONCATENATE("Week ",WEEKNUM('Peter Millar'!$L1153,21)," - ", TEXT('Peter Millar'!$L1153, "yyyy")),"")</f>
        <v>Week 21 - 2021</v>
      </c>
    </row>
    <row r="1149" spans="16:16">
      <c r="P1149" t="str">
        <f>IF('Peter Millar'!$L1154&lt;&gt;0,CONCATENATE("Week ",WEEKNUM('Peter Millar'!$L1154,21)," - ", TEXT('Peter Millar'!$L1154, "yyyy")),"")</f>
        <v>Week 21 - 2021</v>
      </c>
    </row>
    <row r="1150" spans="16:16">
      <c r="P1150" t="str">
        <f>IF('Peter Millar'!$L1155&lt;&gt;0,CONCATENATE("Week ",WEEKNUM('Peter Millar'!$L1155,21)," - ", TEXT('Peter Millar'!$L1155, "yyyy")),"")</f>
        <v>Week 21 - 2021</v>
      </c>
    </row>
    <row r="1151" spans="16:16">
      <c r="P1151" t="str">
        <f>IF('Peter Millar'!$L1156&lt;&gt;0,CONCATENATE("Week ",WEEKNUM('Peter Millar'!$L1156,21)," - ", TEXT('Peter Millar'!$L1156, "yyyy")),"")</f>
        <v>Week 21 - 2021</v>
      </c>
    </row>
    <row r="1152" spans="16:16">
      <c r="P1152" t="str">
        <f>IF('Peter Millar'!$L1157&lt;&gt;0,CONCATENATE("Week ",WEEKNUM('Peter Millar'!$L1157,21)," - ", TEXT('Peter Millar'!$L1157, "yyyy")),"")</f>
        <v>Week 21 - 2021</v>
      </c>
    </row>
    <row r="1153" spans="16:16">
      <c r="P1153" t="str">
        <f>IF('Peter Millar'!$L1158&lt;&gt;0,CONCATENATE("Week ",WEEKNUM('Peter Millar'!$L1158,21)," - ", TEXT('Peter Millar'!$L1158, "yyyy")),"")</f>
        <v>Week 21 - 2021</v>
      </c>
    </row>
    <row r="1154" spans="16:16">
      <c r="P1154" t="str">
        <f>IF('Peter Millar'!$L1159&lt;&gt;0,CONCATENATE("Week ",WEEKNUM('Peter Millar'!$L1159,21)," - ", TEXT('Peter Millar'!$L1159, "yyyy")),"")</f>
        <v>Week 21 - 2021</v>
      </c>
    </row>
    <row r="1155" spans="16:16">
      <c r="P1155" t="str">
        <f>IF('Peter Millar'!$L1160&lt;&gt;0,CONCATENATE("Week ",WEEKNUM('Peter Millar'!$L1160,21)," - ", TEXT('Peter Millar'!$L1160, "yyyy")),"")</f>
        <v>Week 21 - 2021</v>
      </c>
    </row>
    <row r="1156" spans="16:16">
      <c r="P1156" t="str">
        <f>IF('Peter Millar'!$L1161&lt;&gt;0,CONCATENATE("Week ",WEEKNUM('Peter Millar'!$L1161,21)," - ", TEXT('Peter Millar'!$L1161, "yyyy")),"")</f>
        <v>Week 21 - 2021</v>
      </c>
    </row>
    <row r="1157" spans="16:16">
      <c r="P1157" t="str">
        <f>IF('Peter Millar'!$L1162&lt;&gt;0,CONCATENATE("Week ",WEEKNUM('Peter Millar'!$L1162,21)," - ", TEXT('Peter Millar'!$L1162, "yyyy")),"")</f>
        <v>Week 21 - 2021</v>
      </c>
    </row>
    <row r="1158" spans="16:16">
      <c r="P1158" t="str">
        <f>IF('Peter Millar'!$L1163&lt;&gt;0,CONCATENATE("Week ",WEEKNUM('Peter Millar'!$L1163,21)," - ", TEXT('Peter Millar'!$L1163, "yyyy")),"")</f>
        <v>Week 21 - 2021</v>
      </c>
    </row>
    <row r="1159" spans="16:16">
      <c r="P1159" t="str">
        <f>IF('Peter Millar'!$L1164&lt;&gt;0,CONCATENATE("Week ",WEEKNUM('Peter Millar'!$L1164,21)," - ", TEXT('Peter Millar'!$L1164, "yyyy")),"")</f>
        <v>Week 21 - 2021</v>
      </c>
    </row>
    <row r="1160" spans="16:16">
      <c r="P1160" t="str">
        <f>IF('Peter Millar'!$L1165&lt;&gt;0,CONCATENATE("Week ",WEEKNUM('Peter Millar'!$L1165,21)," - ", TEXT('Peter Millar'!$L1165, "yyyy")),"")</f>
        <v>Week 21 - 2021</v>
      </c>
    </row>
    <row r="1161" spans="16:16">
      <c r="P1161" t="str">
        <f>IF('Peter Millar'!$L1166&lt;&gt;0,CONCATENATE("Week ",WEEKNUM('Peter Millar'!$L1166,21)," - ", TEXT('Peter Millar'!$L1166, "yyyy")),"")</f>
        <v>Week 21 - 2021</v>
      </c>
    </row>
    <row r="1162" spans="16:16">
      <c r="P1162" t="str">
        <f>IF('Peter Millar'!$L1167&lt;&gt;0,CONCATENATE("Week ",WEEKNUM('Peter Millar'!$L1167,21)," - ", TEXT('Peter Millar'!$L1167, "yyyy")),"")</f>
        <v>Week 21 - 2021</v>
      </c>
    </row>
    <row r="1163" spans="16:16">
      <c r="P1163" t="str">
        <f>IF('Peter Millar'!$L1168&lt;&gt;0,CONCATENATE("Week ",WEEKNUM('Peter Millar'!$L1168,21)," - ", TEXT('Peter Millar'!$L1168, "yyyy")),"")</f>
        <v>Week 21 - 2021</v>
      </c>
    </row>
    <row r="1164" spans="16:16">
      <c r="P1164" t="str">
        <f>IF('Peter Millar'!$L1169&lt;&gt;0,CONCATENATE("Week ",WEEKNUM('Peter Millar'!$L1169,21)," - ", TEXT('Peter Millar'!$L1169, "yyyy")),"")</f>
        <v>Week 21 - 2021</v>
      </c>
    </row>
    <row r="1165" spans="16:16">
      <c r="P1165" t="str">
        <f>IF('Peter Millar'!$L1170&lt;&gt;0,CONCATENATE("Week ",WEEKNUM('Peter Millar'!$L1170,21)," - ", TEXT('Peter Millar'!$L1170, "yyyy")),"")</f>
        <v>Week 21 - 2021</v>
      </c>
    </row>
    <row r="1166" spans="16:16">
      <c r="P1166" t="str">
        <f>IF('Peter Millar'!$L1171&lt;&gt;0,CONCATENATE("Week ",WEEKNUM('Peter Millar'!$L1171,21)," - ", TEXT('Peter Millar'!$L1171, "yyyy")),"")</f>
        <v>Week 21 - 2021</v>
      </c>
    </row>
    <row r="1167" spans="16:16">
      <c r="P1167" t="str">
        <f>IF('Peter Millar'!$L1172&lt;&gt;0,CONCATENATE("Week ",WEEKNUM('Peter Millar'!$L1172,21)," - ", TEXT('Peter Millar'!$L1172, "yyyy")),"")</f>
        <v>Week 21 - 2021</v>
      </c>
    </row>
    <row r="1168" spans="16:16">
      <c r="P1168" t="str">
        <f>IF('Peter Millar'!$L1173&lt;&gt;0,CONCATENATE("Week ",WEEKNUM('Peter Millar'!$L1173,21)," - ", TEXT('Peter Millar'!$L1173, "yyyy")),"")</f>
        <v>Week 21 - 2021</v>
      </c>
    </row>
    <row r="1169" spans="16:16">
      <c r="P1169" t="str">
        <f>IF('Peter Millar'!$L1174&lt;&gt;0,CONCATENATE("Week ",WEEKNUM('Peter Millar'!$L1174,21)," - ", TEXT('Peter Millar'!$L1174, "yyyy")),"")</f>
        <v>Week 21 - 2021</v>
      </c>
    </row>
    <row r="1170" spans="16:16">
      <c r="P1170" t="str">
        <f>IF('Peter Millar'!$L1175&lt;&gt;0,CONCATENATE("Week ",WEEKNUM('Peter Millar'!$L1175,21)," - ", TEXT('Peter Millar'!$L1175, "yyyy")),"")</f>
        <v>Week 21 - 2021</v>
      </c>
    </row>
    <row r="1171" spans="16:16">
      <c r="P1171" t="str">
        <f>IF('Peter Millar'!$L1176&lt;&gt;0,CONCATENATE("Week ",WEEKNUM('Peter Millar'!$L1176,21)," - ", TEXT('Peter Millar'!$L1176, "yyyy")),"")</f>
        <v>Week 21 - 2021</v>
      </c>
    </row>
    <row r="1172" spans="16:16">
      <c r="P1172" t="str">
        <f>IF('Peter Millar'!$L1177&lt;&gt;0,CONCATENATE("Week ",WEEKNUM('Peter Millar'!$L1177,21)," - ", TEXT('Peter Millar'!$L1177, "yyyy")),"")</f>
        <v>Week 21 - 2021</v>
      </c>
    </row>
    <row r="1173" spans="16:16">
      <c r="P1173" t="str">
        <f>IF('Peter Millar'!$L1178&lt;&gt;0,CONCATENATE("Week ",WEEKNUM('Peter Millar'!$L1178,21)," - ", TEXT('Peter Millar'!$L1178, "yyyy")),"")</f>
        <v>Week 21 - 2021</v>
      </c>
    </row>
    <row r="1174" spans="16:16">
      <c r="P1174" t="str">
        <f>IF('Peter Millar'!$L1179&lt;&gt;0,CONCATENATE("Week ",WEEKNUM('Peter Millar'!$L1179,21)," - ", TEXT('Peter Millar'!$L1179, "yyyy")),"")</f>
        <v>Week 21 - 2021</v>
      </c>
    </row>
    <row r="1175" spans="16:16">
      <c r="P1175" t="str">
        <f>IF('Peter Millar'!$L1180&lt;&gt;0,CONCATENATE("Week ",WEEKNUM('Peter Millar'!$L1180,21)," - ", TEXT('Peter Millar'!$L1180, "yyyy")),"")</f>
        <v>Week 21 - 2021</v>
      </c>
    </row>
    <row r="1176" spans="16:16">
      <c r="P1176" t="str">
        <f>IF('Peter Millar'!$L1181&lt;&gt;0,CONCATENATE("Week ",WEEKNUM('Peter Millar'!$L1181,21)," - ", TEXT('Peter Millar'!$L1181, "yyyy")),"")</f>
        <v>Week 21 - 2021</v>
      </c>
    </row>
    <row r="1177" spans="16:16">
      <c r="P1177" t="str">
        <f>IF('Peter Millar'!$L1182&lt;&gt;0,CONCATENATE("Week ",WEEKNUM('Peter Millar'!$L1182,21)," - ", TEXT('Peter Millar'!$L1182, "yyyy")),"")</f>
        <v>Week 21 - 2021</v>
      </c>
    </row>
    <row r="1178" spans="16:16">
      <c r="P1178" t="str">
        <f>IF('Peter Millar'!$L1183&lt;&gt;0,CONCATENATE("Week ",WEEKNUM('Peter Millar'!$L1183,21)," - ", TEXT('Peter Millar'!$L1183, "yyyy")),"")</f>
        <v>Week 21 - 2021</v>
      </c>
    </row>
    <row r="1179" spans="16:16">
      <c r="P1179" t="str">
        <f>IF('Peter Millar'!$L1184&lt;&gt;0,CONCATENATE("Week ",WEEKNUM('Peter Millar'!$L1184,21)," - ", TEXT('Peter Millar'!$L1184, "yyyy")),"")</f>
        <v>Week 21 - 2021</v>
      </c>
    </row>
    <row r="1180" spans="16:16">
      <c r="P1180" t="str">
        <f>IF('Peter Millar'!$L1185&lt;&gt;0,CONCATENATE("Week ",WEEKNUM('Peter Millar'!$L1185,21)," - ", TEXT('Peter Millar'!$L1185, "yyyy")),"")</f>
        <v>Week 21 - 2021</v>
      </c>
    </row>
    <row r="1181" spans="16:16">
      <c r="P1181" t="str">
        <f>IF('Peter Millar'!$L1186&lt;&gt;0,CONCATENATE("Week ",WEEKNUM('Peter Millar'!$L1186,21)," - ", TEXT('Peter Millar'!$L1186, "yyyy")),"")</f>
        <v>Week 21 - 2021</v>
      </c>
    </row>
    <row r="1182" spans="16:16">
      <c r="P1182" t="str">
        <f>IF('Peter Millar'!$L1187&lt;&gt;0,CONCATENATE("Week ",WEEKNUM('Peter Millar'!$L1187,21)," - ", TEXT('Peter Millar'!$L1187, "yyyy")),"")</f>
        <v>Week 21 - 2021</v>
      </c>
    </row>
    <row r="1183" spans="16:16">
      <c r="P1183" t="str">
        <f>IF('Peter Millar'!$L1188&lt;&gt;0,CONCATENATE("Week ",WEEKNUM('Peter Millar'!$L1188,21)," - ", TEXT('Peter Millar'!$L1188, "yyyy")),"")</f>
        <v>Week 21 - 2021</v>
      </c>
    </row>
    <row r="1184" spans="16:16">
      <c r="P1184" t="str">
        <f>IF('Peter Millar'!$L1189&lt;&gt;0,CONCATENATE("Week ",WEEKNUM('Peter Millar'!$L1189,21)," - ", TEXT('Peter Millar'!$L1189, "yyyy")),"")</f>
        <v>Week 21 - 2021</v>
      </c>
    </row>
    <row r="1185" spans="16:16">
      <c r="P1185" t="str">
        <f>IF('Peter Millar'!$L1190&lt;&gt;0,CONCATENATE("Week ",WEEKNUM('Peter Millar'!$L1190,21)," - ", TEXT('Peter Millar'!$L1190, "yyyy")),"")</f>
        <v>Week 21 - 2021</v>
      </c>
    </row>
    <row r="1186" spans="16:16">
      <c r="P1186" t="str">
        <f>IF('Peter Millar'!$L1191&lt;&gt;0,CONCATENATE("Week ",WEEKNUM('Peter Millar'!$L1191,21)," - ", TEXT('Peter Millar'!$L1191, "yyyy")),"")</f>
        <v>Week 21 - 2021</v>
      </c>
    </row>
    <row r="1187" spans="16:16">
      <c r="P1187" t="str">
        <f>IF('Peter Millar'!$L1192&lt;&gt;0,CONCATENATE("Week ",WEEKNUM('Peter Millar'!$L1192,21)," - ", TEXT('Peter Millar'!$L1192, "yyyy")),"")</f>
        <v>Week 21 - 2021</v>
      </c>
    </row>
    <row r="1188" spans="16:16">
      <c r="P1188" t="str">
        <f>IF('Peter Millar'!$L1193&lt;&gt;0,CONCATENATE("Week ",WEEKNUM('Peter Millar'!$L1193,21)," - ", TEXT('Peter Millar'!$L1193, "yyyy")),"")</f>
        <v>Week 21 - 2021</v>
      </c>
    </row>
    <row r="1189" spans="16:16">
      <c r="P1189" t="str">
        <f>IF('Peter Millar'!$L1194&lt;&gt;0,CONCATENATE("Week ",WEEKNUM('Peter Millar'!$L1194,21)," - ", TEXT('Peter Millar'!$L1194, "yyyy")),"")</f>
        <v>Week 21 - 2021</v>
      </c>
    </row>
    <row r="1190" spans="16:16">
      <c r="P1190" t="str">
        <f>IF('Peter Millar'!$L1195&lt;&gt;0,CONCATENATE("Week ",WEEKNUM('Peter Millar'!$L1195,21)," - ", TEXT('Peter Millar'!$L1195, "yyyy")),"")</f>
        <v>Week 21 - 2021</v>
      </c>
    </row>
    <row r="1191" spans="16:16">
      <c r="P1191" t="str">
        <f>IF('Peter Millar'!$L1196&lt;&gt;0,CONCATENATE("Week ",WEEKNUM('Peter Millar'!$L1196,21)," - ", TEXT('Peter Millar'!$L1196, "yyyy")),"")</f>
        <v>Week 21 - 2021</v>
      </c>
    </row>
    <row r="1192" spans="16:16">
      <c r="P1192" t="str">
        <f>IF('Peter Millar'!$L1197&lt;&gt;0,CONCATENATE("Week ",WEEKNUM('Peter Millar'!$L1197,21)," - ", TEXT('Peter Millar'!$L1197, "yyyy")),"")</f>
        <v>Week 21 - 2021</v>
      </c>
    </row>
    <row r="1193" spans="16:16">
      <c r="P1193" t="str">
        <f>IF('Peter Millar'!$L1198&lt;&gt;0,CONCATENATE("Week ",WEEKNUM('Peter Millar'!$L1198,21)," - ", TEXT('Peter Millar'!$L1198, "yyyy")),"")</f>
        <v>Week 21 - 2021</v>
      </c>
    </row>
    <row r="1194" spans="16:16">
      <c r="P1194" t="str">
        <f>IF('Peter Millar'!$L1199&lt;&gt;0,CONCATENATE("Week ",WEEKNUM('Peter Millar'!$L1199,21)," - ", TEXT('Peter Millar'!$L1199, "yyyy")),"")</f>
        <v>Week 21 - 2021</v>
      </c>
    </row>
    <row r="1195" spans="16:16">
      <c r="P1195" t="str">
        <f>IF('Peter Millar'!$L1200&lt;&gt;0,CONCATENATE("Week ",WEEKNUM('Peter Millar'!$L1200,21)," - ", TEXT('Peter Millar'!$L1200, "yyyy")),"")</f>
        <v>Week 21 - 2021</v>
      </c>
    </row>
    <row r="1196" spans="16:16">
      <c r="P1196" t="str">
        <f>IF('Peter Millar'!$L1201&lt;&gt;0,CONCATENATE("Week ",WEEKNUM('Peter Millar'!$L1201,21)," - ", TEXT('Peter Millar'!$L1201, "yyyy")),"")</f>
        <v>Week 21 - 2021</v>
      </c>
    </row>
    <row r="1197" spans="16:16">
      <c r="P1197" t="str">
        <f>IF('Peter Millar'!$L1202&lt;&gt;0,CONCATENATE("Week ",WEEKNUM('Peter Millar'!$L1202,21)," - ", TEXT('Peter Millar'!$L1202, "yyyy")),"")</f>
        <v>Week 21 - 2021</v>
      </c>
    </row>
    <row r="1198" spans="16:16">
      <c r="P1198" t="str">
        <f>IF('Peter Millar'!$L1203&lt;&gt;0,CONCATENATE("Week ",WEEKNUM('Peter Millar'!$L1203,21)," - ", TEXT('Peter Millar'!$L1203, "yyyy")),"")</f>
        <v>Week 21 - 2021</v>
      </c>
    </row>
    <row r="1199" spans="16:16">
      <c r="P1199" t="str">
        <f>IF('Peter Millar'!$L1204&lt;&gt;0,CONCATENATE("Week ",WEEKNUM('Peter Millar'!$L1204,21)," - ", TEXT('Peter Millar'!$L1204, "yyyy")),"")</f>
        <v>Week 21 - 2021</v>
      </c>
    </row>
    <row r="1200" spans="16:16">
      <c r="P1200" t="str">
        <f>IF('Peter Millar'!$L1205&lt;&gt;0,CONCATENATE("Week ",WEEKNUM('Peter Millar'!$L1205,21)," - ", TEXT('Peter Millar'!$L1205, "yyyy")),"")</f>
        <v>Week 21 - 2021</v>
      </c>
    </row>
    <row r="1201" spans="16:16">
      <c r="P1201" t="str">
        <f>IF('Peter Millar'!$L1206&lt;&gt;0,CONCATENATE("Week ",WEEKNUM('Peter Millar'!$L1206,21)," - ", TEXT('Peter Millar'!$L1206, "yyyy")),"")</f>
        <v>Week 21 - 2021</v>
      </c>
    </row>
    <row r="1202" spans="16:16">
      <c r="P1202" t="str">
        <f>IF('Peter Millar'!$L1207&lt;&gt;0,CONCATENATE("Week ",WEEKNUM('Peter Millar'!$L1207,21)," - ", TEXT('Peter Millar'!$L1207, "yyyy")),"")</f>
        <v>Week 21 - 2021</v>
      </c>
    </row>
    <row r="1203" spans="16:16">
      <c r="P1203" t="str">
        <f>IF('Peter Millar'!$L1208&lt;&gt;0,CONCATENATE("Week ",WEEKNUM('Peter Millar'!$L1208,21)," - ", TEXT('Peter Millar'!$L1208, "yyyy")),"")</f>
        <v>Week 21 - 2021</v>
      </c>
    </row>
    <row r="1204" spans="16:16">
      <c r="P1204" t="str">
        <f>IF('Peter Millar'!$L1209&lt;&gt;0,CONCATENATE("Week ",WEEKNUM('Peter Millar'!$L1209,21)," - ", TEXT('Peter Millar'!$L1209, "yyyy")),"")</f>
        <v>Week 21 - 2021</v>
      </c>
    </row>
    <row r="1205" spans="16:16">
      <c r="P1205" t="str">
        <f>IF('Peter Millar'!$L1210&lt;&gt;0,CONCATENATE("Week ",WEEKNUM('Peter Millar'!$L1210,21)," - ", TEXT('Peter Millar'!$L1210, "yyyy")),"")</f>
        <v>Week 21 - 2021</v>
      </c>
    </row>
    <row r="1206" spans="16:16">
      <c r="P1206" t="str">
        <f>IF('Peter Millar'!$L1211&lt;&gt;0,CONCATENATE("Week ",WEEKNUM('Peter Millar'!$L1211,21)," - ", TEXT('Peter Millar'!$L1211, "yyyy")),"")</f>
        <v>Week 22 - 2021</v>
      </c>
    </row>
    <row r="1207" spans="16:16">
      <c r="P1207" t="str">
        <f>IF('Peter Millar'!$L1212&lt;&gt;0,CONCATENATE("Week ",WEEKNUM('Peter Millar'!$L1212,21)," - ", TEXT('Peter Millar'!$L1212, "yyyy")),"")</f>
        <v>Week 22 - 2021</v>
      </c>
    </row>
    <row r="1208" spans="16:16">
      <c r="P1208" t="str">
        <f>IF('Peter Millar'!$L1213&lt;&gt;0,CONCATENATE("Week ",WEEKNUM('Peter Millar'!$L1213,21)," - ", TEXT('Peter Millar'!$L1213, "yyyy")),"")</f>
        <v>Week 22 - 2021</v>
      </c>
    </row>
    <row r="1209" spans="16:16">
      <c r="P1209" t="str">
        <f>IF('Peter Millar'!$L1214&lt;&gt;0,CONCATENATE("Week ",WEEKNUM('Peter Millar'!$L1214,21)," - ", TEXT('Peter Millar'!$L1214, "yyyy")),"")</f>
        <v>Week 22 - 2021</v>
      </c>
    </row>
    <row r="1210" spans="16:16">
      <c r="P1210" t="str">
        <f>IF('Peter Millar'!$L1215&lt;&gt;0,CONCATENATE("Week ",WEEKNUM('Peter Millar'!$L1215,21)," - ", TEXT('Peter Millar'!$L1215, "yyyy")),"")</f>
        <v>Week 22 - 2021</v>
      </c>
    </row>
    <row r="1211" spans="16:16">
      <c r="P1211" t="str">
        <f>IF('Peter Millar'!$L1216&lt;&gt;0,CONCATENATE("Week ",WEEKNUM('Peter Millar'!$L1216,21)," - ", TEXT('Peter Millar'!$L1216, "yyyy")),"")</f>
        <v>Week 22 - 2021</v>
      </c>
    </row>
    <row r="1212" spans="16:16">
      <c r="P1212" t="str">
        <f>IF('Peter Millar'!$L1217&lt;&gt;0,CONCATENATE("Week ",WEEKNUM('Peter Millar'!$L1217,21)," - ", TEXT('Peter Millar'!$L1217, "yyyy")),"")</f>
        <v>Week 22 - 2021</v>
      </c>
    </row>
    <row r="1213" spans="16:16">
      <c r="P1213" t="str">
        <f>IF('Peter Millar'!$L1218&lt;&gt;0,CONCATENATE("Week ",WEEKNUM('Peter Millar'!$L1218,21)," - ", TEXT('Peter Millar'!$L1218, "yyyy")),"")</f>
        <v>Week 22 - 2021</v>
      </c>
    </row>
    <row r="1214" spans="16:16">
      <c r="P1214" t="str">
        <f>IF('Peter Millar'!$L1219&lt;&gt;0,CONCATENATE("Week ",WEEKNUM('Peter Millar'!$L1219,21)," - ", TEXT('Peter Millar'!$L1219, "yyyy")),"")</f>
        <v>Week 22 - 2021</v>
      </c>
    </row>
    <row r="1215" spans="16:16">
      <c r="P1215" t="str">
        <f>IF('Peter Millar'!$L1220&lt;&gt;0,CONCATENATE("Week ",WEEKNUM('Peter Millar'!$L1220,21)," - ", TEXT('Peter Millar'!$L1220, "yyyy")),"")</f>
        <v>Week 22 - 2021</v>
      </c>
    </row>
    <row r="1216" spans="16:16">
      <c r="P1216" t="str">
        <f>IF('Peter Millar'!$L1221&lt;&gt;0,CONCATENATE("Week ",WEEKNUM('Peter Millar'!$L1221,21)," - ", TEXT('Peter Millar'!$L1221, "yyyy")),"")</f>
        <v>Week 22 - 2021</v>
      </c>
    </row>
    <row r="1217" spans="16:16">
      <c r="P1217" t="str">
        <f>IF('Peter Millar'!$L1222&lt;&gt;0,CONCATENATE("Week ",WEEKNUM('Peter Millar'!$L1222,21)," - ", TEXT('Peter Millar'!$L1222, "yyyy")),"")</f>
        <v>Week 22 - 2021</v>
      </c>
    </row>
    <row r="1218" spans="16:16">
      <c r="P1218" t="str">
        <f>IF('Peter Millar'!$L1223&lt;&gt;0,CONCATENATE("Week ",WEEKNUM('Peter Millar'!$L1223,21)," - ", TEXT('Peter Millar'!$L1223, "yyyy")),"")</f>
        <v>Week 22 - 2021</v>
      </c>
    </row>
    <row r="1219" spans="16:16">
      <c r="P1219" t="str">
        <f>IF('Peter Millar'!$L1224&lt;&gt;0,CONCATENATE("Week ",WEEKNUM('Peter Millar'!$L1224,21)," - ", TEXT('Peter Millar'!$L1224, "yyyy")),"")</f>
        <v>Week 22 - 2021</v>
      </c>
    </row>
    <row r="1220" spans="16:16">
      <c r="P1220" t="str">
        <f>IF('Peter Millar'!$L1225&lt;&gt;0,CONCATENATE("Week ",WEEKNUM('Peter Millar'!$L1225,21)," - ", TEXT('Peter Millar'!$L1225, "yyyy")),"")</f>
        <v>Week 22 - 2021</v>
      </c>
    </row>
    <row r="1221" spans="16:16">
      <c r="P1221" t="str">
        <f>IF('Peter Millar'!$L1226&lt;&gt;0,CONCATENATE("Week ",WEEKNUM('Peter Millar'!$L1226,21)," - ", TEXT('Peter Millar'!$L1226, "yyyy")),"")</f>
        <v>Week 22 - 2021</v>
      </c>
    </row>
    <row r="1222" spans="16:16">
      <c r="P1222" t="str">
        <f>IF('Peter Millar'!$L1227&lt;&gt;0,CONCATENATE("Week ",WEEKNUM('Peter Millar'!$L1227,21)," - ", TEXT('Peter Millar'!$L1227, "yyyy")),"")</f>
        <v>Week 22 - 2021</v>
      </c>
    </row>
    <row r="1223" spans="16:16">
      <c r="P1223" t="str">
        <f>IF('Peter Millar'!$L1228&lt;&gt;0,CONCATENATE("Week ",WEEKNUM('Peter Millar'!$L1228,21)," - ", TEXT('Peter Millar'!$L1228, "yyyy")),"")</f>
        <v>Week 22 - 2021</v>
      </c>
    </row>
    <row r="1224" spans="16:16">
      <c r="P1224" t="str">
        <f>IF('Peter Millar'!$L1229&lt;&gt;0,CONCATENATE("Week ",WEEKNUM('Peter Millar'!$L1229,21)," - ", TEXT('Peter Millar'!$L1229, "yyyy")),"")</f>
        <v>Week 22 - 2021</v>
      </c>
    </row>
    <row r="1225" spans="16:16">
      <c r="P1225" t="str">
        <f>IF('Peter Millar'!$L1230&lt;&gt;0,CONCATENATE("Week ",WEEKNUM('Peter Millar'!$L1230,21)," - ", TEXT('Peter Millar'!$L1230, "yyyy")),"")</f>
        <v>Week 22 - 2021</v>
      </c>
    </row>
    <row r="1226" spans="16:16">
      <c r="P1226" t="str">
        <f>IF('Peter Millar'!$L1231&lt;&gt;0,CONCATENATE("Week ",WEEKNUM('Peter Millar'!$L1231,21)," - ", TEXT('Peter Millar'!$L1231, "yyyy")),"")</f>
        <v>Week 22 - 2021</v>
      </c>
    </row>
    <row r="1227" spans="16:16">
      <c r="P1227" t="str">
        <f>IF('Peter Millar'!$L1232&lt;&gt;0,CONCATENATE("Week ",WEEKNUM('Peter Millar'!$L1232,21)," - ", TEXT('Peter Millar'!$L1232, "yyyy")),"")</f>
        <v>Week 22 - 2021</v>
      </c>
    </row>
    <row r="1228" spans="16:16">
      <c r="P1228" t="str">
        <f>IF('Peter Millar'!$L1233&lt;&gt;0,CONCATENATE("Week ",WEEKNUM('Peter Millar'!$L1233,21)," - ", TEXT('Peter Millar'!$L1233, "yyyy")),"")</f>
        <v>Week 22 - 2021</v>
      </c>
    </row>
    <row r="1229" spans="16:16">
      <c r="P1229" t="str">
        <f>IF('Peter Millar'!$L1234&lt;&gt;0,CONCATENATE("Week ",WEEKNUM('Peter Millar'!$L1234,21)," - ", TEXT('Peter Millar'!$L1234, "yyyy")),"")</f>
        <v>Week 22 - 2021</v>
      </c>
    </row>
    <row r="1230" spans="16:16">
      <c r="P1230" t="str">
        <f>IF('Peter Millar'!$L1235&lt;&gt;0,CONCATENATE("Week ",WEEKNUM('Peter Millar'!$L1235,21)," - ", TEXT('Peter Millar'!$L1235, "yyyy")),"")</f>
        <v>Week 22 - 2021</v>
      </c>
    </row>
    <row r="1231" spans="16:16">
      <c r="P1231" t="str">
        <f>IF('Peter Millar'!$L1236&lt;&gt;0,CONCATENATE("Week ",WEEKNUM('Peter Millar'!$L1236,21)," - ", TEXT('Peter Millar'!$L1236, "yyyy")),"")</f>
        <v>Week 22 - 2021</v>
      </c>
    </row>
    <row r="1232" spans="16:16">
      <c r="P1232" t="str">
        <f>IF('Peter Millar'!$L1237&lt;&gt;0,CONCATENATE("Week ",WEEKNUM('Peter Millar'!$L1237,21)," - ", TEXT('Peter Millar'!$L1237, "yyyy")),"")</f>
        <v>Week 22 - 2021</v>
      </c>
    </row>
    <row r="1233" spans="16:16">
      <c r="P1233" t="str">
        <f>IF('Peter Millar'!$L1238&lt;&gt;0,CONCATENATE("Week ",WEEKNUM('Peter Millar'!$L1238,21)," - ", TEXT('Peter Millar'!$L1238, "yyyy")),"")</f>
        <v>Week 22 - 2021</v>
      </c>
    </row>
    <row r="1234" spans="16:16">
      <c r="P1234" t="str">
        <f>IF('Peter Millar'!$L1239&lt;&gt;0,CONCATENATE("Week ",WEEKNUM('Peter Millar'!$L1239,21)," - ", TEXT('Peter Millar'!$L1239, "yyyy")),"")</f>
        <v>Week 22 - 2021</v>
      </c>
    </row>
    <row r="1235" spans="16:16">
      <c r="P1235" t="str">
        <f>IF('Peter Millar'!$L1240&lt;&gt;0,CONCATENATE("Week ",WEEKNUM('Peter Millar'!$L1240,21)," - ", TEXT('Peter Millar'!$L1240, "yyyy")),"")</f>
        <v>Week 22 - 2021</v>
      </c>
    </row>
    <row r="1236" spans="16:16">
      <c r="P1236" t="str">
        <f>IF('Peter Millar'!$L1241&lt;&gt;0,CONCATENATE("Week ",WEEKNUM('Peter Millar'!$L1241,21)," - ", TEXT('Peter Millar'!$L1241, "yyyy")),"")</f>
        <v>Week 22 - 2021</v>
      </c>
    </row>
    <row r="1237" spans="16:16">
      <c r="P1237" t="str">
        <f>IF('Peter Millar'!$L1242&lt;&gt;0,CONCATENATE("Week ",WEEKNUM('Peter Millar'!$L1242,21)," - ", TEXT('Peter Millar'!$L1242, "yyyy")),"")</f>
        <v>Week 22 - 2021</v>
      </c>
    </row>
    <row r="1238" spans="16:16">
      <c r="P1238" t="str">
        <f>IF('Peter Millar'!$L1243&lt;&gt;0,CONCATENATE("Week ",WEEKNUM('Peter Millar'!$L1243,21)," - ", TEXT('Peter Millar'!$L1243, "yyyy")),"")</f>
        <v>Week 22 - 2021</v>
      </c>
    </row>
    <row r="1239" spans="16:16">
      <c r="P1239" t="str">
        <f>IF('Peter Millar'!$L1244&lt;&gt;0,CONCATENATE("Week ",WEEKNUM('Peter Millar'!$L1244,21)," - ", TEXT('Peter Millar'!$L1244, "yyyy")),"")</f>
        <v>Week 22 - 2021</v>
      </c>
    </row>
    <row r="1240" spans="16:16">
      <c r="P1240" t="str">
        <f>IF('Peter Millar'!$L1245&lt;&gt;0,CONCATENATE("Week ",WEEKNUM('Peter Millar'!$L1245,21)," - ", TEXT('Peter Millar'!$L1245, "yyyy")),"")</f>
        <v>Week 22 - 2021</v>
      </c>
    </row>
    <row r="1241" spans="16:16">
      <c r="P1241" t="str">
        <f>IF('Peter Millar'!$L1246&lt;&gt;0,CONCATENATE("Week ",WEEKNUM('Peter Millar'!$L1246,21)," - ", TEXT('Peter Millar'!$L1246, "yyyy")),"")</f>
        <v>Week 22 - 2021</v>
      </c>
    </row>
    <row r="1242" spans="16:16">
      <c r="P1242" t="str">
        <f>IF('Peter Millar'!$L1247&lt;&gt;0,CONCATENATE("Week ",WEEKNUM('Peter Millar'!$L1247,21)," - ", TEXT('Peter Millar'!$L1247, "yyyy")),"")</f>
        <v>Week 22 - 2021</v>
      </c>
    </row>
    <row r="1243" spans="16:16">
      <c r="P1243" t="str">
        <f>IF('Peter Millar'!$L1248&lt;&gt;0,CONCATENATE("Week ",WEEKNUM('Peter Millar'!$L1248,21)," - ", TEXT('Peter Millar'!$L1248, "yyyy")),"")</f>
        <v>Week 22 - 2021</v>
      </c>
    </row>
    <row r="1244" spans="16:16">
      <c r="P1244" t="str">
        <f>IF('Peter Millar'!$L1249&lt;&gt;0,CONCATENATE("Week ",WEEKNUM('Peter Millar'!$L1249,21)," - ", TEXT('Peter Millar'!$L1249, "yyyy")),"")</f>
        <v>Week 22 - 2021</v>
      </c>
    </row>
    <row r="1245" spans="16:16">
      <c r="P1245" t="str">
        <f>IF('Peter Millar'!$L1250&lt;&gt;0,CONCATENATE("Week ",WEEKNUM('Peter Millar'!$L1250,21)," - ", TEXT('Peter Millar'!$L1250, "yyyy")),"")</f>
        <v>Week 22 - 2021</v>
      </c>
    </row>
    <row r="1246" spans="16:16">
      <c r="P1246" t="str">
        <f>IF('Peter Millar'!$L1251&lt;&gt;0,CONCATENATE("Week ",WEEKNUM('Peter Millar'!$L1251,21)," - ", TEXT('Peter Millar'!$L1251, "yyyy")),"")</f>
        <v>Week 22 - 2021</v>
      </c>
    </row>
    <row r="1247" spans="16:16">
      <c r="P1247" t="str">
        <f>IF('Peter Millar'!$L1252&lt;&gt;0,CONCATENATE("Week ",WEEKNUM('Peter Millar'!$L1252,21)," - ", TEXT('Peter Millar'!$L1252, "yyyy")),"")</f>
        <v>Week 22 - 2021</v>
      </c>
    </row>
    <row r="1248" spans="16:16">
      <c r="P1248" t="str">
        <f>IF('Peter Millar'!$L1253&lt;&gt;0,CONCATENATE("Week ",WEEKNUM('Peter Millar'!$L1253,21)," - ", TEXT('Peter Millar'!$L1253, "yyyy")),"")</f>
        <v>Week 22 - 2021</v>
      </c>
    </row>
    <row r="1249" spans="16:16">
      <c r="P1249" t="str">
        <f>IF('Peter Millar'!$L1254&lt;&gt;0,CONCATENATE("Week ",WEEKNUM('Peter Millar'!$L1254,21)," - ", TEXT('Peter Millar'!$L1254, "yyyy")),"")</f>
        <v>Week 22 - 2021</v>
      </c>
    </row>
    <row r="1250" spans="16:16">
      <c r="P1250" t="str">
        <f>IF('Peter Millar'!$L1255&lt;&gt;0,CONCATENATE("Week ",WEEKNUM('Peter Millar'!$L1255,21)," - ", TEXT('Peter Millar'!$L1255, "yyyy")),"")</f>
        <v>Week 22 - 2021</v>
      </c>
    </row>
    <row r="1251" spans="16:16">
      <c r="P1251" t="str">
        <f>IF('Peter Millar'!$L1256&lt;&gt;0,CONCATENATE("Week ",WEEKNUM('Peter Millar'!$L1256,21)," - ", TEXT('Peter Millar'!$L1256, "yyyy")),"")</f>
        <v>Week 22 - 2021</v>
      </c>
    </row>
    <row r="1252" spans="16:16">
      <c r="P1252" t="str">
        <f>IF('Peter Millar'!$L1257&lt;&gt;0,CONCATENATE("Week ",WEEKNUM('Peter Millar'!$L1257,21)," - ", TEXT('Peter Millar'!$L1257, "yyyy")),"")</f>
        <v>Week 22 - 2021</v>
      </c>
    </row>
    <row r="1253" spans="16:16">
      <c r="P1253" t="str">
        <f>IF('Peter Millar'!$L1258&lt;&gt;0,CONCATENATE("Week ",WEEKNUM('Peter Millar'!$L1258,21)," - ", TEXT('Peter Millar'!$L1258, "yyyy")),"")</f>
        <v>Week 22 - 2021</v>
      </c>
    </row>
    <row r="1254" spans="16:16">
      <c r="P1254" t="str">
        <f>IF('Peter Millar'!$L1259&lt;&gt;0,CONCATENATE("Week ",WEEKNUM('Peter Millar'!$L1259,21)," - ", TEXT('Peter Millar'!$L1259, "yyyy")),"")</f>
        <v>Week 22 - 2021</v>
      </c>
    </row>
    <row r="1255" spans="16:16">
      <c r="P1255" t="str">
        <f>IF('Peter Millar'!$L1260&lt;&gt;0,CONCATENATE("Week ",WEEKNUM('Peter Millar'!$L1260,21)," - ", TEXT('Peter Millar'!$L1260, "yyyy")),"")</f>
        <v>Week 22 - 2021</v>
      </c>
    </row>
    <row r="1256" spans="16:16">
      <c r="P1256" t="str">
        <f>IF('Peter Millar'!$L1261&lt;&gt;0,CONCATENATE("Week ",WEEKNUM('Peter Millar'!$L1261,21)," - ", TEXT('Peter Millar'!$L1261, "yyyy")),"")</f>
        <v>Week 22 - 2021</v>
      </c>
    </row>
    <row r="1257" spans="16:16">
      <c r="P1257" t="str">
        <f>IF('Peter Millar'!$L1262&lt;&gt;0,CONCATENATE("Week ",WEEKNUM('Peter Millar'!$L1262,21)," - ", TEXT('Peter Millar'!$L1262, "yyyy")),"")</f>
        <v>Week 22 - 2021</v>
      </c>
    </row>
    <row r="1258" spans="16:16">
      <c r="P1258" t="str">
        <f>IF('Peter Millar'!$L1263&lt;&gt;0,CONCATENATE("Week ",WEEKNUM('Peter Millar'!$L1263,21)," - ", TEXT('Peter Millar'!$L1263, "yyyy")),"")</f>
        <v>Week 22 - 2021</v>
      </c>
    </row>
    <row r="1259" spans="16:16">
      <c r="P1259" t="str">
        <f>IF('Peter Millar'!$L1264&lt;&gt;0,CONCATENATE("Week ",WEEKNUM('Peter Millar'!$L1264,21)," - ", TEXT('Peter Millar'!$L1264, "yyyy")),"")</f>
        <v>Week 22 - 2021</v>
      </c>
    </row>
    <row r="1260" spans="16:16">
      <c r="P1260" t="str">
        <f>IF('Peter Millar'!$L1265&lt;&gt;0,CONCATENATE("Week ",WEEKNUM('Peter Millar'!$L1265,21)," - ", TEXT('Peter Millar'!$L1265, "yyyy")),"")</f>
        <v>Week 22 - 2021</v>
      </c>
    </row>
    <row r="1261" spans="16:16">
      <c r="P1261" t="str">
        <f>IF('Peter Millar'!$L1266&lt;&gt;0,CONCATENATE("Week ",WEEKNUM('Peter Millar'!$L1266,21)," - ", TEXT('Peter Millar'!$L1266, "yyyy")),"")</f>
        <v>Week 22 - 2021</v>
      </c>
    </row>
    <row r="1262" spans="16:16">
      <c r="P1262" t="str">
        <f>IF('Peter Millar'!$L1267&lt;&gt;0,CONCATENATE("Week ",WEEKNUM('Peter Millar'!$L1267,21)," - ", TEXT('Peter Millar'!$L1267, "yyyy")),"")</f>
        <v>Week 22 - 2021</v>
      </c>
    </row>
    <row r="1263" spans="16:16">
      <c r="P1263" t="str">
        <f>IF('Peter Millar'!$L1268&lt;&gt;0,CONCATENATE("Week ",WEEKNUM('Peter Millar'!$L1268,21)," - ", TEXT('Peter Millar'!$L1268, "yyyy")),"")</f>
        <v>Week 22 - 2021</v>
      </c>
    </row>
    <row r="1264" spans="16:16">
      <c r="P1264" t="str">
        <f>IF('Peter Millar'!$L1269&lt;&gt;0,CONCATENATE("Week ",WEEKNUM('Peter Millar'!$L1269,21)," - ", TEXT('Peter Millar'!$L1269, "yyyy")),"")</f>
        <v>Week 22 - 2021</v>
      </c>
    </row>
    <row r="1265" spans="16:16">
      <c r="P1265" t="str">
        <f>IF('Peter Millar'!$L1270&lt;&gt;0,CONCATENATE("Week ",WEEKNUM('Peter Millar'!$L1270,21)," - ", TEXT('Peter Millar'!$L1270, "yyyy")),"")</f>
        <v>Week 22 - 2021</v>
      </c>
    </row>
    <row r="1266" spans="16:16">
      <c r="P1266" t="str">
        <f>IF('Peter Millar'!$L1271&lt;&gt;0,CONCATENATE("Week ",WEEKNUM('Peter Millar'!$L1271,21)," - ", TEXT('Peter Millar'!$L1271, "yyyy")),"")</f>
        <v>Week 22 - 2021</v>
      </c>
    </row>
    <row r="1267" spans="16:16">
      <c r="P1267" t="str">
        <f>IF('Peter Millar'!$L1272&lt;&gt;0,CONCATENATE("Week ",WEEKNUM('Peter Millar'!$L1272,21)," - ", TEXT('Peter Millar'!$L1272, "yyyy")),"")</f>
        <v>Week 22 - 2021</v>
      </c>
    </row>
    <row r="1268" spans="16:16">
      <c r="P1268" t="str">
        <f>IF('Peter Millar'!$L1273&lt;&gt;0,CONCATENATE("Week ",WEEKNUM('Peter Millar'!$L1273,21)," - ", TEXT('Peter Millar'!$L1273, "yyyy")),"")</f>
        <v>Week 23 - 2021</v>
      </c>
    </row>
    <row r="1269" spans="16:16">
      <c r="P1269" t="str">
        <f>IF('Peter Millar'!$L1274&lt;&gt;0,CONCATENATE("Week ",WEEKNUM('Peter Millar'!$L1274,21)," - ", TEXT('Peter Millar'!$L1274, "yyyy")),"")</f>
        <v>Week 23 - 2021</v>
      </c>
    </row>
    <row r="1270" spans="16:16">
      <c r="P1270" t="str">
        <f>IF('Peter Millar'!$L1275&lt;&gt;0,CONCATENATE("Week ",WEEKNUM('Peter Millar'!$L1275,21)," - ", TEXT('Peter Millar'!$L1275, "yyyy")),"")</f>
        <v>Week 23 - 2021</v>
      </c>
    </row>
    <row r="1271" spans="16:16">
      <c r="P1271" t="str">
        <f>IF('Peter Millar'!$L1276&lt;&gt;0,CONCATENATE("Week ",WEEKNUM('Peter Millar'!$L1276,21)," - ", TEXT('Peter Millar'!$L1276, "yyyy")),"")</f>
        <v>Week 23 - 2021</v>
      </c>
    </row>
    <row r="1272" spans="16:16">
      <c r="P1272" t="str">
        <f>IF('Peter Millar'!$L1277&lt;&gt;0,CONCATENATE("Week ",WEEKNUM('Peter Millar'!$L1277,21)," - ", TEXT('Peter Millar'!$L1277, "yyyy")),"")</f>
        <v>Week 23 - 2021</v>
      </c>
    </row>
    <row r="1273" spans="16:16">
      <c r="P1273" t="str">
        <f>IF('Peter Millar'!$L1278&lt;&gt;0,CONCATENATE("Week ",WEEKNUM('Peter Millar'!$L1278,21)," - ", TEXT('Peter Millar'!$L1278, "yyyy")),"")</f>
        <v>Week 23 - 2021</v>
      </c>
    </row>
    <row r="1274" spans="16:16">
      <c r="P1274" t="str">
        <f>IF('Peter Millar'!$L1279&lt;&gt;0,CONCATENATE("Week ",WEEKNUM('Peter Millar'!$L1279,21)," - ", TEXT('Peter Millar'!$L1279, "yyyy")),"")</f>
        <v>Week 23 - 2021</v>
      </c>
    </row>
    <row r="1275" spans="16:16">
      <c r="P1275" t="str">
        <f>IF('Peter Millar'!$L1280&lt;&gt;0,CONCATENATE("Week ",WEEKNUM('Peter Millar'!$L1280,21)," - ", TEXT('Peter Millar'!$L1280, "yyyy")),"")</f>
        <v>Week 23 - 2021</v>
      </c>
    </row>
    <row r="1276" spans="16:16">
      <c r="P1276" t="str">
        <f>IF('Peter Millar'!$L1281&lt;&gt;0,CONCATENATE("Week ",WEEKNUM('Peter Millar'!$L1281,21)," - ", TEXT('Peter Millar'!$L1281, "yyyy")),"")</f>
        <v>Week 23 - 2021</v>
      </c>
    </row>
    <row r="1277" spans="16:16">
      <c r="P1277" t="str">
        <f>IF('Peter Millar'!$L1282&lt;&gt;0,CONCATENATE("Week ",WEEKNUM('Peter Millar'!$L1282,21)," - ", TEXT('Peter Millar'!$L1282, "yyyy")),"")</f>
        <v>Week 23 - 2021</v>
      </c>
    </row>
    <row r="1278" spans="16:16">
      <c r="P1278" t="str">
        <f>IF('Peter Millar'!$L1283&lt;&gt;0,CONCATENATE("Week ",WEEKNUM('Peter Millar'!$L1283,21)," - ", TEXT('Peter Millar'!$L1283, "yyyy")),"")</f>
        <v>Week 23 - 2021</v>
      </c>
    </row>
    <row r="1279" spans="16:16">
      <c r="P1279" t="str">
        <f>IF('Peter Millar'!$L1284&lt;&gt;0,CONCATENATE("Week ",WEEKNUM('Peter Millar'!$L1284,21)," - ", TEXT('Peter Millar'!$L1284, "yyyy")),"")</f>
        <v>Week 23 - 2021</v>
      </c>
    </row>
    <row r="1280" spans="16:16">
      <c r="P1280" t="str">
        <f>IF('Peter Millar'!$L1285&lt;&gt;0,CONCATENATE("Week ",WEEKNUM('Peter Millar'!$L1285,21)," - ", TEXT('Peter Millar'!$L1285, "yyyy")),"")</f>
        <v>Week 23 - 2021</v>
      </c>
    </row>
    <row r="1281" spans="16:16">
      <c r="P1281" t="str">
        <f>IF('Peter Millar'!$L1286&lt;&gt;0,CONCATENATE("Week ",WEEKNUM('Peter Millar'!$L1286,21)," - ", TEXT('Peter Millar'!$L1286, "yyyy")),"")</f>
        <v>Week 23 - 2021</v>
      </c>
    </row>
    <row r="1282" spans="16:16">
      <c r="P1282" t="str">
        <f>IF('Peter Millar'!$L1287&lt;&gt;0,CONCATENATE("Week ",WEEKNUM('Peter Millar'!$L1287,21)," - ", TEXT('Peter Millar'!$L1287, "yyyy")),"")</f>
        <v>Week 23 - 2021</v>
      </c>
    </row>
    <row r="1283" spans="16:16">
      <c r="P1283" t="str">
        <f>IF('Peter Millar'!$L1288&lt;&gt;0,CONCATENATE("Week ",WEEKNUM('Peter Millar'!$L1288,21)," - ", TEXT('Peter Millar'!$L1288, "yyyy")),"")</f>
        <v>Week 23 - 2021</v>
      </c>
    </row>
    <row r="1284" spans="16:16">
      <c r="P1284" t="str">
        <f>IF('Peter Millar'!$L1289&lt;&gt;0,CONCATENATE("Week ",WEEKNUM('Peter Millar'!$L1289,21)," - ", TEXT('Peter Millar'!$L1289, "yyyy")),"")</f>
        <v>Week 23 - 2021</v>
      </c>
    </row>
    <row r="1285" spans="16:16">
      <c r="P1285" t="str">
        <f>IF('Peter Millar'!$L1290&lt;&gt;0,CONCATENATE("Week ",WEEKNUM('Peter Millar'!$L1290,21)," - ", TEXT('Peter Millar'!$L1290, "yyyy")),"")</f>
        <v>Week 23 - 2021</v>
      </c>
    </row>
    <row r="1286" spans="16:16">
      <c r="P1286" t="str">
        <f>IF('Peter Millar'!$L1291&lt;&gt;0,CONCATENATE("Week ",WEEKNUM('Peter Millar'!$L1291,21)," - ", TEXT('Peter Millar'!$L1291, "yyyy")),"")</f>
        <v>Week 23 - 2021</v>
      </c>
    </row>
    <row r="1287" spans="16:16">
      <c r="P1287" t="str">
        <f>IF('Peter Millar'!$L1292&lt;&gt;0,CONCATENATE("Week ",WEEKNUM('Peter Millar'!$L1292,21)," - ", TEXT('Peter Millar'!$L1292, "yyyy")),"")</f>
        <v>Week 23 - 2021</v>
      </c>
    </row>
    <row r="1288" spans="16:16">
      <c r="P1288" t="str">
        <f>IF('Peter Millar'!$L1293&lt;&gt;0,CONCATENATE("Week ",WEEKNUM('Peter Millar'!$L1293,21)," - ", TEXT('Peter Millar'!$L1293, "yyyy")),"")</f>
        <v>Week 23 - 2021</v>
      </c>
    </row>
    <row r="1289" spans="16:16">
      <c r="P1289" t="str">
        <f>IF('Peter Millar'!$L1294&lt;&gt;0,CONCATENATE("Week ",WEEKNUM('Peter Millar'!$L1294,21)," - ", TEXT('Peter Millar'!$L1294, "yyyy")),"")</f>
        <v>Week 23 - 2021</v>
      </c>
    </row>
    <row r="1290" spans="16:16">
      <c r="P1290" t="str">
        <f>IF('Peter Millar'!$L1295&lt;&gt;0,CONCATENATE("Week ",WEEKNUM('Peter Millar'!$L1295,21)," - ", TEXT('Peter Millar'!$L1295, "yyyy")),"")</f>
        <v>Week 23 - 2021</v>
      </c>
    </row>
    <row r="1291" spans="16:16">
      <c r="P1291" t="str">
        <f>IF('Peter Millar'!$L1296&lt;&gt;0,CONCATENATE("Week ",WEEKNUM('Peter Millar'!$L1296,21)," - ", TEXT('Peter Millar'!$L1296, "yyyy")),"")</f>
        <v>Week 23 - 2021</v>
      </c>
    </row>
    <row r="1292" spans="16:16">
      <c r="P1292" t="str">
        <f>IF('Peter Millar'!$L1297&lt;&gt;0,CONCATENATE("Week ",WEEKNUM('Peter Millar'!$L1297,21)," - ", TEXT('Peter Millar'!$L1297, "yyyy")),"")</f>
        <v>Week 23 - 2021</v>
      </c>
    </row>
    <row r="1293" spans="16:16">
      <c r="P1293" t="str">
        <f>IF('Peter Millar'!$L1298&lt;&gt;0,CONCATENATE("Week ",WEEKNUM('Peter Millar'!$L1298,21)," - ", TEXT('Peter Millar'!$L1298, "yyyy")),"")</f>
        <v>Week 23 - 2021</v>
      </c>
    </row>
    <row r="1294" spans="16:16">
      <c r="P1294" t="str">
        <f>IF('Peter Millar'!$L1299&lt;&gt;0,CONCATENATE("Week ",WEEKNUM('Peter Millar'!$L1299,21)," - ", TEXT('Peter Millar'!$L1299, "yyyy")),"")</f>
        <v>Week 23 - 2021</v>
      </c>
    </row>
    <row r="1295" spans="16:16">
      <c r="P1295" t="str">
        <f>IF('Peter Millar'!$L1300&lt;&gt;0,CONCATENATE("Week ",WEEKNUM('Peter Millar'!$L1300,21)," - ", TEXT('Peter Millar'!$L1300, "yyyy")),"")</f>
        <v>Week 23 - 2021</v>
      </c>
    </row>
    <row r="1296" spans="16:16">
      <c r="P1296" t="str">
        <f>IF('Peter Millar'!$L1301&lt;&gt;0,CONCATENATE("Week ",WEEKNUM('Peter Millar'!$L1301,21)," - ", TEXT('Peter Millar'!$L1301, "yyyy")),"")</f>
        <v>Week 23 - 2021</v>
      </c>
    </row>
    <row r="1297" spans="16:16">
      <c r="P1297" t="str">
        <f>IF('Peter Millar'!$L1302&lt;&gt;0,CONCATENATE("Week ",WEEKNUM('Peter Millar'!$L1302,21)," - ", TEXT('Peter Millar'!$L1302, "yyyy")),"")</f>
        <v>Week 23 - 2021</v>
      </c>
    </row>
    <row r="1298" spans="16:16">
      <c r="P1298" t="str">
        <f>IF('Peter Millar'!$L1303&lt;&gt;0,CONCATENATE("Week ",WEEKNUM('Peter Millar'!$L1303,21)," - ", TEXT('Peter Millar'!$L1303, "yyyy")),"")</f>
        <v>Week 23 - 2021</v>
      </c>
    </row>
    <row r="1299" spans="16:16">
      <c r="P1299" t="str">
        <f>IF('Peter Millar'!$L1304&lt;&gt;0,CONCATENATE("Week ",WEEKNUM('Peter Millar'!$L1304,21)," - ", TEXT('Peter Millar'!$L1304, "yyyy")),"")</f>
        <v>Week 23 - 2021</v>
      </c>
    </row>
    <row r="1300" spans="16:16">
      <c r="P1300" t="str">
        <f>IF('Peter Millar'!$L1305&lt;&gt;0,CONCATENATE("Week ",WEEKNUM('Peter Millar'!$L1305,21)," - ", TEXT('Peter Millar'!$L1305, "yyyy")),"")</f>
        <v>Week 23 - 2021</v>
      </c>
    </row>
    <row r="1301" spans="16:16">
      <c r="P1301" t="str">
        <f>IF('Peter Millar'!$L1306&lt;&gt;0,CONCATENATE("Week ",WEEKNUM('Peter Millar'!$L1306,21)," - ", TEXT('Peter Millar'!$L1306, "yyyy")),"")</f>
        <v>Week 23 - 2021</v>
      </c>
    </row>
    <row r="1302" spans="16:16">
      <c r="P1302" t="str">
        <f>IF('Peter Millar'!$L1307&lt;&gt;0,CONCATENATE("Week ",WEEKNUM('Peter Millar'!$L1307,21)," - ", TEXT('Peter Millar'!$L1307, "yyyy")),"")</f>
        <v>Week 23 - 2021</v>
      </c>
    </row>
    <row r="1303" spans="16:16">
      <c r="P1303" t="str">
        <f>IF('Peter Millar'!$L1308&lt;&gt;0,CONCATENATE("Week ",WEEKNUM('Peter Millar'!$L1308,21)," - ", TEXT('Peter Millar'!$L1308, "yyyy")),"")</f>
        <v>Week 23 - 2021</v>
      </c>
    </row>
    <row r="1304" spans="16:16">
      <c r="P1304" t="str">
        <f>IF('Peter Millar'!$L1309&lt;&gt;0,CONCATENATE("Week ",WEEKNUM('Peter Millar'!$L1309,21)," - ", TEXT('Peter Millar'!$L1309, "yyyy")),"")</f>
        <v>Week 23 - 2021</v>
      </c>
    </row>
    <row r="1305" spans="16:16">
      <c r="P1305" t="str">
        <f>IF('Peter Millar'!$L1310&lt;&gt;0,CONCATENATE("Week ",WEEKNUM('Peter Millar'!$L1310,21)," - ", TEXT('Peter Millar'!$L1310, "yyyy")),"")</f>
        <v>Week 23 - 2021</v>
      </c>
    </row>
    <row r="1306" spans="16:16">
      <c r="P1306" t="str">
        <f>IF('Peter Millar'!$L1311&lt;&gt;0,CONCATENATE("Week ",WEEKNUM('Peter Millar'!$L1311,21)," - ", TEXT('Peter Millar'!$L1311, "yyyy")),"")</f>
        <v>Week 23 - 2021</v>
      </c>
    </row>
    <row r="1307" spans="16:16">
      <c r="P1307" t="str">
        <f>IF('Peter Millar'!$L1312&lt;&gt;0,CONCATENATE("Week ",WEEKNUM('Peter Millar'!$L1312,21)," - ", TEXT('Peter Millar'!$L1312, "yyyy")),"")</f>
        <v>Week 23 - 2021</v>
      </c>
    </row>
    <row r="1308" spans="16:16">
      <c r="P1308" t="str">
        <f>IF('Peter Millar'!$L1313&lt;&gt;0,CONCATENATE("Week ",WEEKNUM('Peter Millar'!$L1313,21)," - ", TEXT('Peter Millar'!$L1313, "yyyy")),"")</f>
        <v>Week 23 - 2021</v>
      </c>
    </row>
    <row r="1309" spans="16:16">
      <c r="P1309" t="str">
        <f>IF('Peter Millar'!$L1314&lt;&gt;0,CONCATENATE("Week ",WEEKNUM('Peter Millar'!$L1314,21)," - ", TEXT('Peter Millar'!$L1314, "yyyy")),"")</f>
        <v>Week 23 - 2021</v>
      </c>
    </row>
    <row r="1310" spans="16:16">
      <c r="P1310" t="str">
        <f>IF('Peter Millar'!$L1315&lt;&gt;0,CONCATENATE("Week ",WEEKNUM('Peter Millar'!$L1315,21)," - ", TEXT('Peter Millar'!$L1315, "yyyy")),"")</f>
        <v>Week 23 - 2021</v>
      </c>
    </row>
    <row r="1311" spans="16:16">
      <c r="P1311" t="str">
        <f>IF('Peter Millar'!$L1316&lt;&gt;0,CONCATENATE("Week ",WEEKNUM('Peter Millar'!$L1316,21)," - ", TEXT('Peter Millar'!$L1316, "yyyy")),"")</f>
        <v>Week 23 - 2021</v>
      </c>
    </row>
    <row r="1312" spans="16:16">
      <c r="P1312" t="str">
        <f>IF('Peter Millar'!$L1317&lt;&gt;0,CONCATENATE("Week ",WEEKNUM('Peter Millar'!$L1317,21)," - ", TEXT('Peter Millar'!$L1317, "yyyy")),"")</f>
        <v>Week 23 - 2021</v>
      </c>
    </row>
    <row r="1313" spans="16:16">
      <c r="P1313" t="str">
        <f>IF('Peter Millar'!$L1318&lt;&gt;0,CONCATENATE("Week ",WEEKNUM('Peter Millar'!$L1318,21)," - ", TEXT('Peter Millar'!$L1318, "yyyy")),"")</f>
        <v>Week 23 - 2021</v>
      </c>
    </row>
    <row r="1314" spans="16:16">
      <c r="P1314" t="str">
        <f>IF('Peter Millar'!$L1319&lt;&gt;0,CONCATENATE("Week ",WEEKNUM('Peter Millar'!$L1319,21)," - ", TEXT('Peter Millar'!$L1319, "yyyy")),"")</f>
        <v>Week 23 - 2021</v>
      </c>
    </row>
    <row r="1315" spans="16:16">
      <c r="P1315" t="str">
        <f>IF('Peter Millar'!$L1320&lt;&gt;0,CONCATENATE("Week ",WEEKNUM('Peter Millar'!$L1320,21)," - ", TEXT('Peter Millar'!$L1320, "yyyy")),"")</f>
        <v>Week 23 - 2021</v>
      </c>
    </row>
    <row r="1316" spans="16:16">
      <c r="P1316" t="str">
        <f>IF('Peter Millar'!$L1321&lt;&gt;0,CONCATENATE("Week ",WEEKNUM('Peter Millar'!$L1321,21)," - ", TEXT('Peter Millar'!$L1321, "yyyy")),"")</f>
        <v>Week 23 - 2021</v>
      </c>
    </row>
    <row r="1317" spans="16:16">
      <c r="P1317" t="str">
        <f>IF('Peter Millar'!$L1322&lt;&gt;0,CONCATENATE("Week ",WEEKNUM('Peter Millar'!$L1322,21)," - ", TEXT('Peter Millar'!$L1322, "yyyy")),"")</f>
        <v>Week 23 - 2021</v>
      </c>
    </row>
    <row r="1318" spans="16:16">
      <c r="P1318" t="str">
        <f>IF('Peter Millar'!$L1323&lt;&gt;0,CONCATENATE("Week ",WEEKNUM('Peter Millar'!$L1323,21)," - ", TEXT('Peter Millar'!$L1323, "yyyy")),"")</f>
        <v>Week 23 - 2021</v>
      </c>
    </row>
    <row r="1319" spans="16:16">
      <c r="P1319" t="str">
        <f>IF('Peter Millar'!$L1324&lt;&gt;0,CONCATENATE("Week ",WEEKNUM('Peter Millar'!$L1324,21)," - ", TEXT('Peter Millar'!$L1324, "yyyy")),"")</f>
        <v>Week 23 - 2021</v>
      </c>
    </row>
    <row r="1320" spans="16:16">
      <c r="P1320" t="str">
        <f>IF('Peter Millar'!$L1325&lt;&gt;0,CONCATENATE("Week ",WEEKNUM('Peter Millar'!$L1325,21)," - ", TEXT('Peter Millar'!$L1325, "yyyy")),"")</f>
        <v>Week 23 - 2021</v>
      </c>
    </row>
    <row r="1321" spans="16:16">
      <c r="P1321" t="str">
        <f>IF('Peter Millar'!$L1326&lt;&gt;0,CONCATENATE("Week ",WEEKNUM('Peter Millar'!$L1326,21)," - ", TEXT('Peter Millar'!$L1326, "yyyy")),"")</f>
        <v>Week 23 - 2021</v>
      </c>
    </row>
    <row r="1322" spans="16:16">
      <c r="P1322" t="str">
        <f>IF('Peter Millar'!$L1327&lt;&gt;0,CONCATENATE("Week ",WEEKNUM('Peter Millar'!$L1327,21)," - ", TEXT('Peter Millar'!$L1327, "yyyy")),"")</f>
        <v>Week 23 - 2021</v>
      </c>
    </row>
    <row r="1323" spans="16:16">
      <c r="P1323" t="str">
        <f>IF('Peter Millar'!$L1328&lt;&gt;0,CONCATENATE("Week ",WEEKNUM('Peter Millar'!$L1328,21)," - ", TEXT('Peter Millar'!$L1328, "yyyy")),"")</f>
        <v>Week 24 - 2021</v>
      </c>
    </row>
    <row r="1324" spans="16:16">
      <c r="P1324" t="str">
        <f>IF('Peter Millar'!$L1329&lt;&gt;0,CONCATENATE("Week ",WEEKNUM('Peter Millar'!$L1329,21)," - ", TEXT('Peter Millar'!$L1329, "yyyy")),"")</f>
        <v>Week 24 - 2021</v>
      </c>
    </row>
    <row r="1325" spans="16:16">
      <c r="P1325" t="str">
        <f>IF('Peter Millar'!$L1330&lt;&gt;0,CONCATENATE("Week ",WEEKNUM('Peter Millar'!$L1330,21)," - ", TEXT('Peter Millar'!$L1330, "yyyy")),"")</f>
        <v>Week 24 - 2021</v>
      </c>
    </row>
    <row r="1326" spans="16:16">
      <c r="P1326" t="str">
        <f>IF('Peter Millar'!$L1331&lt;&gt;0,CONCATENATE("Week ",WEEKNUM('Peter Millar'!$L1331,21)," - ", TEXT('Peter Millar'!$L1331, "yyyy")),"")</f>
        <v>Week 24 - 2021</v>
      </c>
    </row>
    <row r="1327" spans="16:16">
      <c r="P1327" t="str">
        <f>IF('Peter Millar'!$L1332&lt;&gt;0,CONCATENATE("Week ",WEEKNUM('Peter Millar'!$L1332,21)," - ", TEXT('Peter Millar'!$L1332, "yyyy")),"")</f>
        <v>Week 24 - 2021</v>
      </c>
    </row>
    <row r="1328" spans="16:16">
      <c r="P1328" t="str">
        <f>IF('Peter Millar'!$L1333&lt;&gt;0,CONCATENATE("Week ",WEEKNUM('Peter Millar'!$L1333,21)," - ", TEXT('Peter Millar'!$L1333, "yyyy")),"")</f>
        <v>Week 24 - 2021</v>
      </c>
    </row>
    <row r="1329" spans="16:16">
      <c r="P1329" t="str">
        <f>IF('Peter Millar'!$L1334&lt;&gt;0,CONCATENATE("Week ",WEEKNUM('Peter Millar'!$L1334,21)," - ", TEXT('Peter Millar'!$L1334, "yyyy")),"")</f>
        <v>Week 24 - 2021</v>
      </c>
    </row>
    <row r="1330" spans="16:16">
      <c r="P1330" t="str">
        <f>IF('Peter Millar'!$L1335&lt;&gt;0,CONCATENATE("Week ",WEEKNUM('Peter Millar'!$L1335,21)," - ", TEXT('Peter Millar'!$L1335, "yyyy")),"")</f>
        <v>Week 24 - 2021</v>
      </c>
    </row>
    <row r="1331" spans="16:16">
      <c r="P1331" t="str">
        <f>IF('Peter Millar'!$L1336&lt;&gt;0,CONCATENATE("Week ",WEEKNUM('Peter Millar'!$L1336,21)," - ", TEXT('Peter Millar'!$L1336, "yyyy")),"")</f>
        <v>Week 24 - 2021</v>
      </c>
    </row>
    <row r="1332" spans="16:16">
      <c r="P1332" t="str">
        <f>IF('Peter Millar'!$L1337&lt;&gt;0,CONCATENATE("Week ",WEEKNUM('Peter Millar'!$L1337,21)," - ", TEXT('Peter Millar'!$L1337, "yyyy")),"")</f>
        <v>Week 24 - 2021</v>
      </c>
    </row>
    <row r="1333" spans="16:16">
      <c r="P1333" t="str">
        <f>IF('Peter Millar'!$L1338&lt;&gt;0,CONCATENATE("Week ",WEEKNUM('Peter Millar'!$L1338,21)," - ", TEXT('Peter Millar'!$L1338, "yyyy")),"")</f>
        <v>Week 24 - 2021</v>
      </c>
    </row>
    <row r="1334" spans="16:16">
      <c r="P1334" t="str">
        <f>IF('Peter Millar'!$L1339&lt;&gt;0,CONCATENATE("Week ",WEEKNUM('Peter Millar'!$L1339,21)," - ", TEXT('Peter Millar'!$L1339, "yyyy")),"")</f>
        <v>Week 24 - 2021</v>
      </c>
    </row>
    <row r="1335" spans="16:16">
      <c r="P1335" t="str">
        <f>IF('Peter Millar'!$L1340&lt;&gt;0,CONCATENATE("Week ",WEEKNUM('Peter Millar'!$L1340,21)," - ", TEXT('Peter Millar'!$L1340, "yyyy")),"")</f>
        <v>Week 24 - 2021</v>
      </c>
    </row>
    <row r="1336" spans="16:16">
      <c r="P1336" t="str">
        <f>IF('Peter Millar'!$L1341&lt;&gt;0,CONCATENATE("Week ",WEEKNUM('Peter Millar'!$L1341,21)," - ", TEXT('Peter Millar'!$L1341, "yyyy")),"")</f>
        <v>Week 24 - 2021</v>
      </c>
    </row>
    <row r="1337" spans="16:16">
      <c r="P1337" t="str">
        <f>IF('Peter Millar'!$L1342&lt;&gt;0,CONCATENATE("Week ",WEEKNUM('Peter Millar'!$L1342,21)," - ", TEXT('Peter Millar'!$L1342, "yyyy")),"")</f>
        <v>Week 24 - 2021</v>
      </c>
    </row>
    <row r="1338" spans="16:16">
      <c r="P1338" t="str">
        <f>IF('Peter Millar'!$L1343&lt;&gt;0,CONCATENATE("Week ",WEEKNUM('Peter Millar'!$L1343,21)," - ", TEXT('Peter Millar'!$L1343, "yyyy")),"")</f>
        <v>Week 24 - 2021</v>
      </c>
    </row>
    <row r="1339" spans="16:16">
      <c r="P1339" t="str">
        <f>IF('Peter Millar'!$L1344&lt;&gt;0,CONCATENATE("Week ",WEEKNUM('Peter Millar'!$L1344,21)," - ", TEXT('Peter Millar'!$L1344, "yyyy")),"")</f>
        <v>Week 24 - 2021</v>
      </c>
    </row>
    <row r="1340" spans="16:16">
      <c r="P1340" t="str">
        <f>IF('Peter Millar'!$L1345&lt;&gt;0,CONCATENATE("Week ",WEEKNUM('Peter Millar'!$L1345,21)," - ", TEXT('Peter Millar'!$L1345, "yyyy")),"")</f>
        <v>Week 24 - 2021</v>
      </c>
    </row>
    <row r="1341" spans="16:16">
      <c r="P1341" t="str">
        <f>IF('Peter Millar'!$L1346&lt;&gt;0,CONCATENATE("Week ",WEEKNUM('Peter Millar'!$L1346,21)," - ", TEXT('Peter Millar'!$L1346, "yyyy")),"")</f>
        <v>Week 24 - 2021</v>
      </c>
    </row>
    <row r="1342" spans="16:16">
      <c r="P1342" t="str">
        <f>IF('Peter Millar'!$L1347&lt;&gt;0,CONCATENATE("Week ",WEEKNUM('Peter Millar'!$L1347,21)," - ", TEXT('Peter Millar'!$L1347, "yyyy")),"")</f>
        <v>Week 24 - 2021</v>
      </c>
    </row>
    <row r="1343" spans="16:16">
      <c r="P1343" t="str">
        <f>IF('Peter Millar'!$L1348&lt;&gt;0,CONCATENATE("Week ",WEEKNUM('Peter Millar'!$L1348,21)," - ", TEXT('Peter Millar'!$L1348, "yyyy")),"")</f>
        <v>Week 24 - 2021</v>
      </c>
    </row>
    <row r="1344" spans="16:16">
      <c r="P1344" t="str">
        <f>IF('Peter Millar'!$L1349&lt;&gt;0,CONCATENATE("Week ",WEEKNUM('Peter Millar'!$L1349,21)," - ", TEXT('Peter Millar'!$L1349, "yyyy")),"")</f>
        <v>Week 24 - 2021</v>
      </c>
    </row>
    <row r="1345" spans="16:16">
      <c r="P1345" t="str">
        <f>IF('Peter Millar'!$L1350&lt;&gt;0,CONCATENATE("Week ",WEEKNUM('Peter Millar'!$L1350,21)," - ", TEXT('Peter Millar'!$L1350, "yyyy")),"")</f>
        <v>Week 24 - 2021</v>
      </c>
    </row>
    <row r="1346" spans="16:16">
      <c r="P1346" t="str">
        <f>IF('Peter Millar'!$L1351&lt;&gt;0,CONCATENATE("Week ",WEEKNUM('Peter Millar'!$L1351,21)," - ", TEXT('Peter Millar'!$L1351, "yyyy")),"")</f>
        <v>Week 24 - 2021</v>
      </c>
    </row>
    <row r="1347" spans="16:16">
      <c r="P1347" t="str">
        <f>IF('Peter Millar'!$L1352&lt;&gt;0,CONCATENATE("Week ",WEEKNUM('Peter Millar'!$L1352,21)," - ", TEXT('Peter Millar'!$L1352, "yyyy")),"")</f>
        <v>Week 24 - 2021</v>
      </c>
    </row>
    <row r="1348" spans="16:16">
      <c r="P1348" t="str">
        <f>IF('Peter Millar'!$L1353&lt;&gt;0,CONCATENATE("Week ",WEEKNUM('Peter Millar'!$L1353,21)," - ", TEXT('Peter Millar'!$L1353, "yyyy")),"")</f>
        <v>Week 24 - 2021</v>
      </c>
    </row>
    <row r="1349" spans="16:16">
      <c r="P1349" t="str">
        <f>IF('Peter Millar'!$L1354&lt;&gt;0,CONCATENATE("Week ",WEEKNUM('Peter Millar'!$L1354,21)," - ", TEXT('Peter Millar'!$L1354, "yyyy")),"")</f>
        <v>Week 24 - 2021</v>
      </c>
    </row>
    <row r="1350" spans="16:16">
      <c r="P1350" t="str">
        <f>IF('Peter Millar'!$L1355&lt;&gt;0,CONCATENATE("Week ",WEEKNUM('Peter Millar'!$L1355,21)," - ", TEXT('Peter Millar'!$L1355, "yyyy")),"")</f>
        <v>Week 24 - 2021</v>
      </c>
    </row>
    <row r="1351" spans="16:16">
      <c r="P1351" t="str">
        <f>IF('Peter Millar'!$L1356&lt;&gt;0,CONCATENATE("Week ",WEEKNUM('Peter Millar'!$L1356,21)," - ", TEXT('Peter Millar'!$L1356, "yyyy")),"")</f>
        <v>Week 24 - 2021</v>
      </c>
    </row>
    <row r="1352" spans="16:16">
      <c r="P1352" t="str">
        <f>IF('Peter Millar'!$L1357&lt;&gt;0,CONCATENATE("Week ",WEEKNUM('Peter Millar'!$L1357,21)," - ", TEXT('Peter Millar'!$L1357, "yyyy")),"")</f>
        <v>Week 24 - 2021</v>
      </c>
    </row>
    <row r="1353" spans="16:16">
      <c r="P1353" t="str">
        <f>IF('Peter Millar'!$L1358&lt;&gt;0,CONCATENATE("Week ",WEEKNUM('Peter Millar'!$L1358,21)," - ", TEXT('Peter Millar'!$L1358, "yyyy")),"")</f>
        <v>Week 24 - 2021</v>
      </c>
    </row>
    <row r="1354" spans="16:16">
      <c r="P1354" t="str">
        <f>IF('Peter Millar'!$L1359&lt;&gt;0,CONCATENATE("Week ",WEEKNUM('Peter Millar'!$L1359,21)," - ", TEXT('Peter Millar'!$L1359, "yyyy")),"")</f>
        <v>Week 24 - 2021</v>
      </c>
    </row>
    <row r="1355" spans="16:16">
      <c r="P1355" t="str">
        <f>IF('Peter Millar'!$L1360&lt;&gt;0,CONCATENATE("Week ",WEEKNUM('Peter Millar'!$L1360,21)," - ", TEXT('Peter Millar'!$L1360, "yyyy")),"")</f>
        <v>Week 24 - 2021</v>
      </c>
    </row>
    <row r="1356" spans="16:16">
      <c r="P1356" t="str">
        <f>IF('Peter Millar'!$L1361&lt;&gt;0,CONCATENATE("Week ",WEEKNUM('Peter Millar'!$L1361,21)," - ", TEXT('Peter Millar'!$L1361, "yyyy")),"")</f>
        <v>Week 24 - 2021</v>
      </c>
    </row>
    <row r="1357" spans="16:16">
      <c r="P1357" t="str">
        <f>IF('Peter Millar'!$L1362&lt;&gt;0,CONCATENATE("Week ",WEEKNUM('Peter Millar'!$L1362,21)," - ", TEXT('Peter Millar'!$L1362, "yyyy")),"")</f>
        <v>Week 24 - 2021</v>
      </c>
    </row>
    <row r="1358" spans="16:16">
      <c r="P1358" t="str">
        <f>IF('Peter Millar'!$L1363&lt;&gt;0,CONCATENATE("Week ",WEEKNUM('Peter Millar'!$L1363,21)," - ", TEXT('Peter Millar'!$L1363, "yyyy")),"")</f>
        <v>Week 24 - 2021</v>
      </c>
    </row>
    <row r="1359" spans="16:16">
      <c r="P1359" t="str">
        <f>IF('Peter Millar'!$L1364&lt;&gt;0,CONCATENATE("Week ",WEEKNUM('Peter Millar'!$L1364,21)," - ", TEXT('Peter Millar'!$L1364, "yyyy")),"")</f>
        <v>Week 24 - 2021</v>
      </c>
    </row>
    <row r="1360" spans="16:16">
      <c r="P1360" t="str">
        <f>IF('Peter Millar'!$L1365&lt;&gt;0,CONCATENATE("Week ",WEEKNUM('Peter Millar'!$L1365,21)," - ", TEXT('Peter Millar'!$L1365, "yyyy")),"")</f>
        <v>Week 24 - 2021</v>
      </c>
    </row>
    <row r="1361" spans="16:16">
      <c r="P1361" t="str">
        <f>IF('Peter Millar'!$L1366&lt;&gt;0,CONCATENATE("Week ",WEEKNUM('Peter Millar'!$L1366,21)," - ", TEXT('Peter Millar'!$L1366, "yyyy")),"")</f>
        <v>Week 24 - 2021</v>
      </c>
    </row>
    <row r="1362" spans="16:16">
      <c r="P1362" t="str">
        <f>IF('Peter Millar'!$L1367&lt;&gt;0,CONCATENATE("Week ",WEEKNUM('Peter Millar'!$L1367,21)," - ", TEXT('Peter Millar'!$L1367, "yyyy")),"")</f>
        <v>Week 24 - 2021</v>
      </c>
    </row>
    <row r="1363" spans="16:16">
      <c r="P1363" t="str">
        <f>IF('Peter Millar'!$L1368&lt;&gt;0,CONCATENATE("Week ",WEEKNUM('Peter Millar'!$L1368,21)," - ", TEXT('Peter Millar'!$L1368, "yyyy")),"")</f>
        <v>Week 24 - 2021</v>
      </c>
    </row>
    <row r="1364" spans="16:16">
      <c r="P1364" t="str">
        <f>IF('Peter Millar'!$L1369&lt;&gt;0,CONCATENATE("Week ",WEEKNUM('Peter Millar'!$L1369,21)," - ", TEXT('Peter Millar'!$L1369, "yyyy")),"")</f>
        <v>Week 24 - 2021</v>
      </c>
    </row>
    <row r="1365" spans="16:16">
      <c r="P1365" t="str">
        <f>IF('Peter Millar'!$L1370&lt;&gt;0,CONCATENATE("Week ",WEEKNUM('Peter Millar'!$L1370,21)," - ", TEXT('Peter Millar'!$L1370, "yyyy")),"")</f>
        <v>Week 24 - 2021</v>
      </c>
    </row>
    <row r="1366" spans="16:16">
      <c r="P1366" t="str">
        <f>IF('Peter Millar'!$L1371&lt;&gt;0,CONCATENATE("Week ",WEEKNUM('Peter Millar'!$L1371,21)," - ", TEXT('Peter Millar'!$L1371, "yyyy")),"")</f>
        <v>Week 24 - 2021</v>
      </c>
    </row>
    <row r="1367" spans="16:16">
      <c r="P1367" t="str">
        <f>IF('Peter Millar'!$L1372&lt;&gt;0,CONCATENATE("Week ",WEEKNUM('Peter Millar'!$L1372,21)," - ", TEXT('Peter Millar'!$L1372, "yyyy")),"")</f>
        <v>Week 24 - 2021</v>
      </c>
    </row>
    <row r="1368" spans="16:16">
      <c r="P1368" t="str">
        <f>IF('Peter Millar'!$L1373&lt;&gt;0,CONCATENATE("Week ",WEEKNUM('Peter Millar'!$L1373,21)," - ", TEXT('Peter Millar'!$L1373, "yyyy")),"")</f>
        <v>Week 24 - 2021</v>
      </c>
    </row>
    <row r="1369" spans="16:16">
      <c r="P1369" t="str">
        <f>IF('Peter Millar'!$L1374&lt;&gt;0,CONCATENATE("Week ",WEEKNUM('Peter Millar'!$L1374,21)," - ", TEXT('Peter Millar'!$L1374, "yyyy")),"")</f>
        <v>Week 24 - 2021</v>
      </c>
    </row>
    <row r="1370" spans="16:16">
      <c r="P1370" t="str">
        <f>IF('Peter Millar'!$L1375&lt;&gt;0,CONCATENATE("Week ",WEEKNUM('Peter Millar'!$L1375,21)," - ", TEXT('Peter Millar'!$L1375, "yyyy")),"")</f>
        <v>Week 24 - 2021</v>
      </c>
    </row>
    <row r="1371" spans="16:16">
      <c r="P1371" t="str">
        <f>IF('Peter Millar'!$L1376&lt;&gt;0,CONCATENATE("Week ",WEEKNUM('Peter Millar'!$L1376,21)," - ", TEXT('Peter Millar'!$L1376, "yyyy")),"")</f>
        <v>Week 24 - 2021</v>
      </c>
    </row>
    <row r="1372" spans="16:16">
      <c r="P1372" t="str">
        <f>IF('Peter Millar'!$L1377&lt;&gt;0,CONCATENATE("Week ",WEEKNUM('Peter Millar'!$L1377,21)," - ", TEXT('Peter Millar'!$L1377, "yyyy")),"")</f>
        <v>Week 24 - 2021</v>
      </c>
    </row>
    <row r="1373" spans="16:16">
      <c r="P1373" t="str">
        <f>IF('Peter Millar'!$L1378&lt;&gt;0,CONCATENATE("Week ",WEEKNUM('Peter Millar'!$L1378,21)," - ", TEXT('Peter Millar'!$L1378, "yyyy")),"")</f>
        <v>Week 24 - 2021</v>
      </c>
    </row>
    <row r="1374" spans="16:16">
      <c r="P1374" t="str">
        <f>IF('Peter Millar'!$L1379&lt;&gt;0,CONCATENATE("Week ",WEEKNUM('Peter Millar'!$L1379,21)," - ", TEXT('Peter Millar'!$L1379, "yyyy")),"")</f>
        <v>Week 24 - 2021</v>
      </c>
    </row>
    <row r="1375" spans="16:16">
      <c r="P1375" t="str">
        <f>IF('Peter Millar'!$L1380&lt;&gt;0,CONCATENATE("Week ",WEEKNUM('Peter Millar'!$L1380,21)," - ", TEXT('Peter Millar'!$L1380, "yyyy")),"")</f>
        <v>Week 24 - 2021</v>
      </c>
    </row>
    <row r="1376" spans="16:16">
      <c r="P1376" t="str">
        <f>IF('Peter Millar'!$L1381&lt;&gt;0,CONCATENATE("Week ",WEEKNUM('Peter Millar'!$L1381,21)," - ", TEXT('Peter Millar'!$L1381, "yyyy")),"")</f>
        <v>Week 24 - 2021</v>
      </c>
    </row>
    <row r="1377" spans="16:16">
      <c r="P1377" t="str">
        <f>IF('Peter Millar'!$L1382&lt;&gt;0,CONCATENATE("Week ",WEEKNUM('Peter Millar'!$L1382,21)," - ", TEXT('Peter Millar'!$L1382, "yyyy")),"")</f>
        <v>Week 24 - 2021</v>
      </c>
    </row>
    <row r="1378" spans="16:16">
      <c r="P1378" t="str">
        <f>IF('Peter Millar'!$L1383&lt;&gt;0,CONCATENATE("Week ",WEEKNUM('Peter Millar'!$L1383,21)," - ", TEXT('Peter Millar'!$L1383, "yyyy")),"")</f>
        <v>Week 24 - 2021</v>
      </c>
    </row>
    <row r="1379" spans="16:16">
      <c r="P1379" t="str">
        <f>IF('Peter Millar'!$L1384&lt;&gt;0,CONCATENATE("Week ",WEEKNUM('Peter Millar'!$L1384,21)," - ", TEXT('Peter Millar'!$L1384, "yyyy")),"")</f>
        <v>Week 24 - 2021</v>
      </c>
    </row>
    <row r="1380" spans="16:16">
      <c r="P1380" t="str">
        <f>IF('Peter Millar'!$L1385&lt;&gt;0,CONCATENATE("Week ",WEEKNUM('Peter Millar'!$L1385,21)," - ", TEXT('Peter Millar'!$L1385, "yyyy")),"")</f>
        <v>Week 24 - 2021</v>
      </c>
    </row>
    <row r="1381" spans="16:16">
      <c r="P1381" t="str">
        <f>IF('Peter Millar'!$L1386&lt;&gt;0,CONCATENATE("Week ",WEEKNUM('Peter Millar'!$L1386,21)," - ", TEXT('Peter Millar'!$L1386, "yyyy")),"")</f>
        <v>Week 24 - 2021</v>
      </c>
    </row>
    <row r="1382" spans="16:16">
      <c r="P1382" t="str">
        <f>IF('Peter Millar'!$L1387&lt;&gt;0,CONCATENATE("Week ",WEEKNUM('Peter Millar'!$L1387,21)," - ", TEXT('Peter Millar'!$L1387, "yyyy")),"")</f>
        <v>Week 24 - 2021</v>
      </c>
    </row>
    <row r="1383" spans="16:16">
      <c r="P1383" t="str">
        <f>IF('Peter Millar'!$L1388&lt;&gt;0,CONCATENATE("Week ",WEEKNUM('Peter Millar'!$L1388,21)," - ", TEXT('Peter Millar'!$L1388, "yyyy")),"")</f>
        <v>Week 24 - 2021</v>
      </c>
    </row>
    <row r="1384" spans="16:16">
      <c r="P1384" t="str">
        <f>IF('Peter Millar'!$L1389&lt;&gt;0,CONCATENATE("Week ",WEEKNUM('Peter Millar'!$L1389,21)," - ", TEXT('Peter Millar'!$L1389, "yyyy")),"")</f>
        <v>Week 24 - 2021</v>
      </c>
    </row>
    <row r="1385" spans="16:16">
      <c r="P1385" t="str">
        <f>IF('Peter Millar'!$L1390&lt;&gt;0,CONCATENATE("Week ",WEEKNUM('Peter Millar'!$L1390,21)," - ", TEXT('Peter Millar'!$L1390, "yyyy")),"")</f>
        <v>Week 24 - 2021</v>
      </c>
    </row>
    <row r="1386" spans="16:16">
      <c r="P1386" t="str">
        <f>IF('Peter Millar'!$L1391&lt;&gt;0,CONCATENATE("Week ",WEEKNUM('Peter Millar'!$L1391,21)," - ", TEXT('Peter Millar'!$L1391, "yyyy")),"")</f>
        <v>Week 24 - 2021</v>
      </c>
    </row>
    <row r="1387" spans="16:16">
      <c r="P1387" t="str">
        <f>IF('Peter Millar'!$L1392&lt;&gt;0,CONCATENATE("Week ",WEEKNUM('Peter Millar'!$L1392,21)," - ", TEXT('Peter Millar'!$L1392, "yyyy")),"")</f>
        <v>Week 24 - 2021</v>
      </c>
    </row>
    <row r="1388" spans="16:16">
      <c r="P1388" t="str">
        <f>IF('Peter Millar'!$L1393&lt;&gt;0,CONCATENATE("Week ",WEEKNUM('Peter Millar'!$L1393,21)," - ", TEXT('Peter Millar'!$L1393, "yyyy")),"")</f>
        <v>Week 24 - 2021</v>
      </c>
    </row>
    <row r="1389" spans="16:16">
      <c r="P1389" t="str">
        <f>IF('Peter Millar'!$L1394&lt;&gt;0,CONCATENATE("Week ",WEEKNUM('Peter Millar'!$L1394,21)," - ", TEXT('Peter Millar'!$L1394, "yyyy")),"")</f>
        <v>Week 24 - 2021</v>
      </c>
    </row>
    <row r="1390" spans="16:16">
      <c r="P1390" t="str">
        <f>IF('Peter Millar'!$L1395&lt;&gt;0,CONCATENATE("Week ",WEEKNUM('Peter Millar'!$L1395,21)," - ", TEXT('Peter Millar'!$L1395, "yyyy")),"")</f>
        <v>Week 24 - 2021</v>
      </c>
    </row>
    <row r="1391" spans="16:16">
      <c r="P1391" t="str">
        <f>IF('Peter Millar'!$L1396&lt;&gt;0,CONCATENATE("Week ",WEEKNUM('Peter Millar'!$L1396,21)," - ", TEXT('Peter Millar'!$L1396, "yyyy")),"")</f>
        <v>Week 25 - 2021</v>
      </c>
    </row>
    <row r="1392" spans="16:16">
      <c r="P1392" t="str">
        <f>IF('Peter Millar'!$L1397&lt;&gt;0,CONCATENATE("Week ",WEEKNUM('Peter Millar'!$L1397,21)," - ", TEXT('Peter Millar'!$L1397, "yyyy")),"")</f>
        <v>Week 25 - 2021</v>
      </c>
    </row>
    <row r="1393" spans="16:16">
      <c r="P1393" t="str">
        <f>IF('Peter Millar'!$L1398&lt;&gt;0,CONCATENATE("Week ",WEEKNUM('Peter Millar'!$L1398,21)," - ", TEXT('Peter Millar'!$L1398, "yyyy")),"")</f>
        <v>Week 25 - 2021</v>
      </c>
    </row>
    <row r="1394" spans="16:16">
      <c r="P1394" t="str">
        <f>IF('Peter Millar'!$L1399&lt;&gt;0,CONCATENATE("Week ",WEEKNUM('Peter Millar'!$L1399,21)," - ", TEXT('Peter Millar'!$L1399, "yyyy")),"")</f>
        <v>Week 25 - 2021</v>
      </c>
    </row>
    <row r="1395" spans="16:16">
      <c r="P1395" t="str">
        <f>IF('Peter Millar'!$L1400&lt;&gt;0,CONCATENATE("Week ",WEEKNUM('Peter Millar'!$L1400,21)," - ", TEXT('Peter Millar'!$L1400, "yyyy")),"")</f>
        <v>Week 25 - 2021</v>
      </c>
    </row>
    <row r="1396" spans="16:16">
      <c r="P1396" t="str">
        <f>IF('Peter Millar'!$L1401&lt;&gt;0,CONCATENATE("Week ",WEEKNUM('Peter Millar'!$L1401,21)," - ", TEXT('Peter Millar'!$L1401, "yyyy")),"")</f>
        <v>Week 25 - 2021</v>
      </c>
    </row>
    <row r="1397" spans="16:16">
      <c r="P1397" t="str">
        <f>IF('Peter Millar'!$L1402&lt;&gt;0,CONCATENATE("Week ",WEEKNUM('Peter Millar'!$L1402,21)," - ", TEXT('Peter Millar'!$L1402, "yyyy")),"")</f>
        <v>Week 25 - 2021</v>
      </c>
    </row>
    <row r="1398" spans="16:16">
      <c r="P1398" t="str">
        <f>IF('Peter Millar'!$L1403&lt;&gt;0,CONCATENATE("Week ",WEEKNUM('Peter Millar'!$L1403,21)," - ", TEXT('Peter Millar'!$L1403, "yyyy")),"")</f>
        <v>Week 25 - 2021</v>
      </c>
    </row>
    <row r="1399" spans="16:16">
      <c r="P1399" t="str">
        <f>IF('Peter Millar'!$L1404&lt;&gt;0,CONCATENATE("Week ",WEEKNUM('Peter Millar'!$L1404,21)," - ", TEXT('Peter Millar'!$L1404, "yyyy")),"")</f>
        <v>Week 25 - 2021</v>
      </c>
    </row>
    <row r="1400" spans="16:16">
      <c r="P1400" t="str">
        <f>IF('Peter Millar'!$L1405&lt;&gt;0,CONCATENATE("Week ",WEEKNUM('Peter Millar'!$L1405,21)," - ", TEXT('Peter Millar'!$L1405, "yyyy")),"")</f>
        <v>Week 25 - 2021</v>
      </c>
    </row>
    <row r="1401" spans="16:16">
      <c r="P1401" t="str">
        <f>IF('Peter Millar'!$L1406&lt;&gt;0,CONCATENATE("Week ",WEEKNUM('Peter Millar'!$L1406,21)," - ", TEXT('Peter Millar'!$L1406, "yyyy")),"")</f>
        <v>Week 25 - 2021</v>
      </c>
    </row>
    <row r="1402" spans="16:16">
      <c r="P1402" t="str">
        <f>IF('Peter Millar'!$L1407&lt;&gt;0,CONCATENATE("Week ",WEEKNUM('Peter Millar'!$L1407,21)," - ", TEXT('Peter Millar'!$L1407, "yyyy")),"")</f>
        <v>Week 25 - 2021</v>
      </c>
    </row>
    <row r="1403" spans="16:16">
      <c r="P1403" t="str">
        <f>IF('Peter Millar'!$L1408&lt;&gt;0,CONCATENATE("Week ",WEEKNUM('Peter Millar'!$L1408,21)," - ", TEXT('Peter Millar'!$L1408, "yyyy")),"")</f>
        <v>Week 25 - 2021</v>
      </c>
    </row>
    <row r="1404" spans="16:16">
      <c r="P1404" t="str">
        <f>IF('Peter Millar'!$L1409&lt;&gt;0,CONCATENATE("Week ",WEEKNUM('Peter Millar'!$L1409,21)," - ", TEXT('Peter Millar'!$L1409, "yyyy")),"")</f>
        <v>Week 25 - 2021</v>
      </c>
    </row>
    <row r="1405" spans="16:16">
      <c r="P1405" t="str">
        <f>IF('Peter Millar'!$L1410&lt;&gt;0,CONCATENATE("Week ",WEEKNUM('Peter Millar'!$L1410,21)," - ", TEXT('Peter Millar'!$L1410, "yyyy")),"")</f>
        <v>Week 25 - 2021</v>
      </c>
    </row>
    <row r="1406" spans="16:16">
      <c r="P1406" t="str">
        <f>IF('Peter Millar'!$L1411&lt;&gt;0,CONCATENATE("Week ",WEEKNUM('Peter Millar'!$L1411,21)," - ", TEXT('Peter Millar'!$L1411, "yyyy")),"")</f>
        <v>Week 25 - 2021</v>
      </c>
    </row>
    <row r="1407" spans="16:16">
      <c r="P1407" t="str">
        <f>IF('Peter Millar'!$L1412&lt;&gt;0,CONCATENATE("Week ",WEEKNUM('Peter Millar'!$L1412,21)," - ", TEXT('Peter Millar'!$L1412, "yyyy")),"")</f>
        <v>Week 25 - 2021</v>
      </c>
    </row>
    <row r="1408" spans="16:16">
      <c r="P1408" t="str">
        <f>IF('Peter Millar'!$L1413&lt;&gt;0,CONCATENATE("Week ",WEEKNUM('Peter Millar'!$L1413,21)," - ", TEXT('Peter Millar'!$L1413, "yyyy")),"")</f>
        <v>Week 25 - 2021</v>
      </c>
    </row>
    <row r="1409" spans="16:16">
      <c r="P1409" t="str">
        <f>IF('Peter Millar'!$L1414&lt;&gt;0,CONCATENATE("Week ",WEEKNUM('Peter Millar'!$L1414,21)," - ", TEXT('Peter Millar'!$L1414, "yyyy")),"")</f>
        <v>Week 25 - 2021</v>
      </c>
    </row>
    <row r="1410" spans="16:16">
      <c r="P1410" t="str">
        <f>IF('Peter Millar'!$L1415&lt;&gt;0,CONCATENATE("Week ",WEEKNUM('Peter Millar'!$L1415,21)," - ", TEXT('Peter Millar'!$L1415, "yyyy")),"")</f>
        <v>Week 25 - 2021</v>
      </c>
    </row>
    <row r="1411" spans="16:16">
      <c r="P1411" t="str">
        <f>IF('Peter Millar'!$L1416&lt;&gt;0,CONCATENATE("Week ",WEEKNUM('Peter Millar'!$L1416,21)," - ", TEXT('Peter Millar'!$L1416, "yyyy")),"")</f>
        <v>Week 25 - 2021</v>
      </c>
    </row>
    <row r="1412" spans="16:16">
      <c r="P1412" t="str">
        <f>IF('Peter Millar'!$L1417&lt;&gt;0,CONCATENATE("Week ",WEEKNUM('Peter Millar'!$L1417,21)," - ", TEXT('Peter Millar'!$L1417, "yyyy")),"")</f>
        <v>Week 25 - 2021</v>
      </c>
    </row>
    <row r="1413" spans="16:16">
      <c r="P1413" t="str">
        <f>IF('Peter Millar'!$L1418&lt;&gt;0,CONCATENATE("Week ",WEEKNUM('Peter Millar'!$L1418,21)," - ", TEXT('Peter Millar'!$L1418, "yyyy")),"")</f>
        <v>Week 25 - 2021</v>
      </c>
    </row>
    <row r="1414" spans="16:16">
      <c r="P1414" t="str">
        <f>IF('Peter Millar'!$L1419&lt;&gt;0,CONCATENATE("Week ",WEEKNUM('Peter Millar'!$L1419,21)," - ", TEXT('Peter Millar'!$L1419, "yyyy")),"")</f>
        <v>Week 25 - 2021</v>
      </c>
    </row>
    <row r="1415" spans="16:16">
      <c r="P1415" t="str">
        <f>IF('Peter Millar'!$L1420&lt;&gt;0,CONCATENATE("Week ",WEEKNUM('Peter Millar'!$L1420,21)," - ", TEXT('Peter Millar'!$L1420, "yyyy")),"")</f>
        <v>Week 25 - 2021</v>
      </c>
    </row>
    <row r="1416" spans="16:16">
      <c r="P1416" t="str">
        <f>IF('Peter Millar'!$L1421&lt;&gt;0,CONCATENATE("Week ",WEEKNUM('Peter Millar'!$L1421,21)," - ", TEXT('Peter Millar'!$L1421, "yyyy")),"")</f>
        <v>Week 25 - 2021</v>
      </c>
    </row>
    <row r="1417" spans="16:16">
      <c r="P1417" t="str">
        <f>IF('Peter Millar'!$L1422&lt;&gt;0,CONCATENATE("Week ",WEEKNUM('Peter Millar'!$L1422,21)," - ", TEXT('Peter Millar'!$L1422, "yyyy")),"")</f>
        <v>Week 25 - 2021</v>
      </c>
    </row>
    <row r="1418" spans="16:16">
      <c r="P1418" t="str">
        <f>IF('Peter Millar'!$L1423&lt;&gt;0,CONCATENATE("Week ",WEEKNUM('Peter Millar'!$L1423,21)," - ", TEXT('Peter Millar'!$L1423, "yyyy")),"")</f>
        <v>Week 25 - 2021</v>
      </c>
    </row>
    <row r="1419" spans="16:16">
      <c r="P1419" t="str">
        <f>IF('Peter Millar'!$L1424&lt;&gt;0,CONCATENATE("Week ",WEEKNUM('Peter Millar'!$L1424,21)," - ", TEXT('Peter Millar'!$L1424, "yyyy")),"")</f>
        <v>Week 25 - 2021</v>
      </c>
    </row>
    <row r="1420" spans="16:16">
      <c r="P1420" t="str">
        <f>IF('Peter Millar'!$L1425&lt;&gt;0,CONCATENATE("Week ",WEEKNUM('Peter Millar'!$L1425,21)," - ", TEXT('Peter Millar'!$L1425, "yyyy")),"")</f>
        <v>Week 25 - 2021</v>
      </c>
    </row>
    <row r="1421" spans="16:16">
      <c r="P1421" t="str">
        <f>IF('Peter Millar'!$L1426&lt;&gt;0,CONCATENATE("Week ",WEEKNUM('Peter Millar'!$L1426,21)," - ", TEXT('Peter Millar'!$L1426, "yyyy")),"")</f>
        <v>Week 25 - 2021</v>
      </c>
    </row>
    <row r="1422" spans="16:16">
      <c r="P1422" t="str">
        <f>IF('Peter Millar'!$L1427&lt;&gt;0,CONCATENATE("Week ",WEEKNUM('Peter Millar'!$L1427,21)," - ", TEXT('Peter Millar'!$L1427, "yyyy")),"")</f>
        <v>Week 25 - 2021</v>
      </c>
    </row>
    <row r="1423" spans="16:16">
      <c r="P1423" t="str">
        <f>IF('Peter Millar'!$L1428&lt;&gt;0,CONCATENATE("Week ",WEEKNUM('Peter Millar'!$L1428,21)," - ", TEXT('Peter Millar'!$L1428, "yyyy")),"")</f>
        <v>Week 25 - 2021</v>
      </c>
    </row>
    <row r="1424" spans="16:16">
      <c r="P1424" t="str">
        <f>IF('Peter Millar'!$L1429&lt;&gt;0,CONCATENATE("Week ",WEEKNUM('Peter Millar'!$L1429,21)," - ", TEXT('Peter Millar'!$L1429, "yyyy")),"")</f>
        <v>Week 25 - 2021</v>
      </c>
    </row>
    <row r="1425" spans="16:16">
      <c r="P1425" t="str">
        <f>IF('Peter Millar'!$L1430&lt;&gt;0,CONCATENATE("Week ",WEEKNUM('Peter Millar'!$L1430,21)," - ", TEXT('Peter Millar'!$L1430, "yyyy")),"")</f>
        <v>Week 25 - 2021</v>
      </c>
    </row>
    <row r="1426" spans="16:16">
      <c r="P1426" t="str">
        <f>IF('Peter Millar'!$L1431&lt;&gt;0,CONCATENATE("Week ",WEEKNUM('Peter Millar'!$L1431,21)," - ", TEXT('Peter Millar'!$L1431, "yyyy")),"")</f>
        <v>Week 25 - 2021</v>
      </c>
    </row>
    <row r="1427" spans="16:16">
      <c r="P1427" t="str">
        <f>IF('Peter Millar'!$L1432&lt;&gt;0,CONCATENATE("Week ",WEEKNUM('Peter Millar'!$L1432,21)," - ", TEXT('Peter Millar'!$L1432, "yyyy")),"")</f>
        <v>Week 25 - 2021</v>
      </c>
    </row>
    <row r="1428" spans="16:16">
      <c r="P1428" t="str">
        <f>IF('Peter Millar'!$L1433&lt;&gt;0,CONCATENATE("Week ",WEEKNUM('Peter Millar'!$L1433,21)," - ", TEXT('Peter Millar'!$L1433, "yyyy")),"")</f>
        <v>Week 25 - 2021</v>
      </c>
    </row>
    <row r="1429" spans="16:16">
      <c r="P1429" t="str">
        <f>IF('Peter Millar'!$L1434&lt;&gt;0,CONCATENATE("Week ",WEEKNUM('Peter Millar'!$L1434,21)," - ", TEXT('Peter Millar'!$L1434, "yyyy")),"")</f>
        <v>Week 25 - 2021</v>
      </c>
    </row>
    <row r="1430" spans="16:16">
      <c r="P1430" t="str">
        <f>IF('Peter Millar'!$L1435&lt;&gt;0,CONCATENATE("Week ",WEEKNUM('Peter Millar'!$L1435,21)," - ", TEXT('Peter Millar'!$L1435, "yyyy")),"")</f>
        <v>Week 25 - 2021</v>
      </c>
    </row>
    <row r="1431" spans="16:16">
      <c r="P1431" t="str">
        <f>IF('Peter Millar'!$L1436&lt;&gt;0,CONCATENATE("Week ",WEEKNUM('Peter Millar'!$L1436,21)," - ", TEXT('Peter Millar'!$L1436, "yyyy")),"")</f>
        <v>Week 25 - 2021</v>
      </c>
    </row>
    <row r="1432" spans="16:16">
      <c r="P1432" t="str">
        <f>IF('Peter Millar'!$L1437&lt;&gt;0,CONCATENATE("Week ",WEEKNUM('Peter Millar'!$L1437,21)," - ", TEXT('Peter Millar'!$L1437, "yyyy")),"")</f>
        <v>Week 25 - 2021</v>
      </c>
    </row>
    <row r="1433" spans="16:16">
      <c r="P1433" t="str">
        <f>IF('Peter Millar'!$L1438&lt;&gt;0,CONCATENATE("Week ",WEEKNUM('Peter Millar'!$L1438,21)," - ", TEXT('Peter Millar'!$L1438, "yyyy")),"")</f>
        <v>Week 25 - 2021</v>
      </c>
    </row>
    <row r="1434" spans="16:16">
      <c r="P1434" t="str">
        <f>IF('Peter Millar'!$L1439&lt;&gt;0,CONCATENATE("Week ",WEEKNUM('Peter Millar'!$L1439,21)," - ", TEXT('Peter Millar'!$L1439, "yyyy")),"")</f>
        <v>Week 25 - 2021</v>
      </c>
    </row>
    <row r="1435" spans="16:16">
      <c r="P1435" t="str">
        <f>IF('Peter Millar'!$L1440&lt;&gt;0,CONCATENATE("Week ",WEEKNUM('Peter Millar'!$L1440,21)," - ", TEXT('Peter Millar'!$L1440, "yyyy")),"")</f>
        <v>Week 25 - 2021</v>
      </c>
    </row>
    <row r="1436" spans="16:16">
      <c r="P1436" t="str">
        <f>IF('Peter Millar'!$L1441&lt;&gt;0,CONCATENATE("Week ",WEEKNUM('Peter Millar'!$L1441,21)," - ", TEXT('Peter Millar'!$L1441, "yyyy")),"")</f>
        <v>Week 25 - 2021</v>
      </c>
    </row>
    <row r="1437" spans="16:16">
      <c r="P1437" t="str">
        <f>IF('Peter Millar'!$L1442&lt;&gt;0,CONCATENATE("Week ",WEEKNUM('Peter Millar'!$L1442,21)," - ", TEXT('Peter Millar'!$L1442, "yyyy")),"")</f>
        <v>Week 25 - 2021</v>
      </c>
    </row>
    <row r="1438" spans="16:16">
      <c r="P1438" t="str">
        <f>IF('Peter Millar'!$L1443&lt;&gt;0,CONCATENATE("Week ",WEEKNUM('Peter Millar'!$L1443,21)," - ", TEXT('Peter Millar'!$L1443, "yyyy")),"")</f>
        <v>Week 25 - 2021</v>
      </c>
    </row>
    <row r="1439" spans="16:16">
      <c r="P1439" t="str">
        <f>IF('Peter Millar'!$L1444&lt;&gt;0,CONCATENATE("Week ",WEEKNUM('Peter Millar'!$L1444,21)," - ", TEXT('Peter Millar'!$L1444, "yyyy")),"")</f>
        <v>Week 25 - 2021</v>
      </c>
    </row>
    <row r="1440" spans="16:16">
      <c r="P1440" t="str">
        <f>IF('Peter Millar'!$L1445&lt;&gt;0,CONCATENATE("Week ",WEEKNUM('Peter Millar'!$L1445,21)," - ", TEXT('Peter Millar'!$L1445, "yyyy")),"")</f>
        <v>Week 25 - 2021</v>
      </c>
    </row>
    <row r="1441" spans="16:16">
      <c r="P1441" t="str">
        <f>IF('Peter Millar'!$L1446&lt;&gt;0,CONCATENATE("Week ",WEEKNUM('Peter Millar'!$L1446,21)," - ", TEXT('Peter Millar'!$L1446, "yyyy")),"")</f>
        <v>Week 25 - 2021</v>
      </c>
    </row>
    <row r="1442" spans="16:16">
      <c r="P1442" t="str">
        <f>IF('Peter Millar'!$L1447&lt;&gt;0,CONCATENATE("Week ",WEEKNUM('Peter Millar'!$L1447,21)," - ", TEXT('Peter Millar'!$L1447, "yyyy")),"")</f>
        <v>Week 25 - 2021</v>
      </c>
    </row>
    <row r="1443" spans="16:16">
      <c r="P1443" t="str">
        <f>IF('Peter Millar'!$L1448&lt;&gt;0,CONCATENATE("Week ",WEEKNUM('Peter Millar'!$L1448,21)," - ", TEXT('Peter Millar'!$L1448, "yyyy")),"")</f>
        <v>Week 25 - 2021</v>
      </c>
    </row>
    <row r="1444" spans="16:16">
      <c r="P1444" t="str">
        <f>IF('Peter Millar'!$L1449&lt;&gt;0,CONCATENATE("Week ",WEEKNUM('Peter Millar'!$L1449,21)," - ", TEXT('Peter Millar'!$L1449, "yyyy")),"")</f>
        <v>Week 25 - 2021</v>
      </c>
    </row>
    <row r="1445" spans="16:16">
      <c r="P1445" t="str">
        <f>IF('Peter Millar'!$L1450&lt;&gt;0,CONCATENATE("Week ",WEEKNUM('Peter Millar'!$L1450,21)," - ", TEXT('Peter Millar'!$L1450, "yyyy")),"")</f>
        <v>Week 25 - 2021</v>
      </c>
    </row>
    <row r="1446" spans="16:16">
      <c r="P1446" t="str">
        <f>IF('Peter Millar'!$L1451&lt;&gt;0,CONCATENATE("Week ",WEEKNUM('Peter Millar'!$L1451,21)," - ", TEXT('Peter Millar'!$L1451, "yyyy")),"")</f>
        <v>Week 25 - 2021</v>
      </c>
    </row>
    <row r="1447" spans="16:16">
      <c r="P1447" t="str">
        <f>IF('Peter Millar'!$L1452&lt;&gt;0,CONCATENATE("Week ",WEEKNUM('Peter Millar'!$L1452,21)," - ", TEXT('Peter Millar'!$L1452, "yyyy")),"")</f>
        <v>Week 25 - 2021</v>
      </c>
    </row>
    <row r="1448" spans="16:16">
      <c r="P1448" t="str">
        <f>IF('Peter Millar'!$L1453&lt;&gt;0,CONCATENATE("Week ",WEEKNUM('Peter Millar'!$L1453,21)," - ", TEXT('Peter Millar'!$L1453, "yyyy")),"")</f>
        <v>Week 25 - 2021</v>
      </c>
    </row>
    <row r="1449" spans="16:16">
      <c r="P1449" t="str">
        <f>IF('Peter Millar'!$L1454&lt;&gt;0,CONCATENATE("Week ",WEEKNUM('Peter Millar'!$L1454,21)," - ", TEXT('Peter Millar'!$L1454, "yyyy")),"")</f>
        <v>Week 25 - 2021</v>
      </c>
    </row>
    <row r="1450" spans="16:16">
      <c r="P1450" t="str">
        <f>IF('Peter Millar'!$L1455&lt;&gt;0,CONCATENATE("Week ",WEEKNUM('Peter Millar'!$L1455,21)," - ", TEXT('Peter Millar'!$L1455, "yyyy")),"")</f>
        <v>Week 25 - 2021</v>
      </c>
    </row>
    <row r="1451" spans="16:16">
      <c r="P1451" t="str">
        <f>IF('Peter Millar'!$L1456&lt;&gt;0,CONCATENATE("Week ",WEEKNUM('Peter Millar'!$L1456,21)," - ", TEXT('Peter Millar'!$L1456, "yyyy")),"")</f>
        <v>Week 25 - 2021</v>
      </c>
    </row>
    <row r="1452" spans="16:16">
      <c r="P1452" t="str">
        <f>IF('Peter Millar'!$L1457&lt;&gt;0,CONCATENATE("Week ",WEEKNUM('Peter Millar'!$L1457,21)," - ", TEXT('Peter Millar'!$L1457, "yyyy")),"")</f>
        <v>Week 25 - 2021</v>
      </c>
    </row>
    <row r="1453" spans="16:16">
      <c r="P1453" t="str">
        <f>IF('Peter Millar'!$L1458&lt;&gt;0,CONCATENATE("Week ",WEEKNUM('Peter Millar'!$L1458,21)," - ", TEXT('Peter Millar'!$L1458, "yyyy")),"")</f>
        <v>Week 25 - 2021</v>
      </c>
    </row>
    <row r="1454" spans="16:16">
      <c r="P1454" t="str">
        <f>IF('Peter Millar'!$L1459&lt;&gt;0,CONCATENATE("Week ",WEEKNUM('Peter Millar'!$L1459,21)," - ", TEXT('Peter Millar'!$L1459, "yyyy")),"")</f>
        <v>Week 25 - 2021</v>
      </c>
    </row>
    <row r="1455" spans="16:16">
      <c r="P1455" t="str">
        <f>IF('Peter Millar'!$L1460&lt;&gt;0,CONCATENATE("Week ",WEEKNUM('Peter Millar'!$L1460,21)," - ", TEXT('Peter Millar'!$L1460, "yyyy")),"")</f>
        <v>Week 25 - 2021</v>
      </c>
    </row>
    <row r="1456" spans="16:16">
      <c r="P1456" t="str">
        <f>IF('Peter Millar'!$L1461&lt;&gt;0,CONCATENATE("Week ",WEEKNUM('Peter Millar'!$L1461,21)," - ", TEXT('Peter Millar'!$L1461, "yyyy")),"")</f>
        <v>Week 25 - 2021</v>
      </c>
    </row>
    <row r="1457" spans="16:16">
      <c r="P1457" t="str">
        <f>IF('Peter Millar'!$L1462&lt;&gt;0,CONCATENATE("Week ",WEEKNUM('Peter Millar'!$L1462,21)," - ", TEXT('Peter Millar'!$L1462, "yyyy")),"")</f>
        <v>Week 25 - 2021</v>
      </c>
    </row>
    <row r="1458" spans="16:16">
      <c r="P1458" t="str">
        <f>IF('Peter Millar'!$L1463&lt;&gt;0,CONCATENATE("Week ",WEEKNUM('Peter Millar'!$L1463,21)," - ", TEXT('Peter Millar'!$L1463, "yyyy")),"")</f>
        <v>Week 25 - 2021</v>
      </c>
    </row>
    <row r="1459" spans="16:16">
      <c r="P1459" t="str">
        <f>IF('Peter Millar'!$L1464&lt;&gt;0,CONCATENATE("Week ",WEEKNUM('Peter Millar'!$L1464,21)," - ", TEXT('Peter Millar'!$L1464, "yyyy")),"")</f>
        <v>Week 25 - 2021</v>
      </c>
    </row>
    <row r="1460" spans="16:16">
      <c r="P1460" t="str">
        <f>IF('Peter Millar'!$L1465&lt;&gt;0,CONCATENATE("Week ",WEEKNUM('Peter Millar'!$L1465,21)," - ", TEXT('Peter Millar'!$L1465, "yyyy")),"")</f>
        <v>Week 25 - 2021</v>
      </c>
    </row>
    <row r="1461" spans="16:16">
      <c r="P1461" t="str">
        <f>IF('Peter Millar'!$L1466&lt;&gt;0,CONCATENATE("Week ",WEEKNUM('Peter Millar'!$L1466,21)," - ", TEXT('Peter Millar'!$L1466, "yyyy")),"")</f>
        <v>Week 25 - 2021</v>
      </c>
    </row>
    <row r="1462" spans="16:16">
      <c r="P1462" t="str">
        <f>IF('Peter Millar'!$L1467&lt;&gt;0,CONCATENATE("Week ",WEEKNUM('Peter Millar'!$L1467,21)," - ", TEXT('Peter Millar'!$L1467, "yyyy")),"")</f>
        <v>Week 25 - 2021</v>
      </c>
    </row>
    <row r="1463" spans="16:16">
      <c r="P1463" t="str">
        <f>IF('Peter Millar'!$L1468&lt;&gt;0,CONCATENATE("Week ",WEEKNUM('Peter Millar'!$L1468,21)," - ", TEXT('Peter Millar'!$L1468, "yyyy")),"")</f>
        <v>Week 25 - 2021</v>
      </c>
    </row>
    <row r="1464" spans="16:16">
      <c r="P1464" t="str">
        <f>IF('Peter Millar'!$L1469&lt;&gt;0,CONCATENATE("Week ",WEEKNUM('Peter Millar'!$L1469,21)," - ", TEXT('Peter Millar'!$L1469, "yyyy")),"")</f>
        <v>Week 25 - 2021</v>
      </c>
    </row>
    <row r="1465" spans="16:16">
      <c r="P1465" t="str">
        <f>IF('Peter Millar'!$L1470&lt;&gt;0,CONCATENATE("Week ",WEEKNUM('Peter Millar'!$L1470,21)," - ", TEXT('Peter Millar'!$L1470, "yyyy")),"")</f>
        <v>Week 25 - 2021</v>
      </c>
    </row>
    <row r="1466" spans="16:16">
      <c r="P1466" t="str">
        <f>IF('Peter Millar'!$L1471&lt;&gt;0,CONCATENATE("Week ",WEEKNUM('Peter Millar'!$L1471,21)," - ", TEXT('Peter Millar'!$L1471, "yyyy")),"")</f>
        <v>Week 25 - 2021</v>
      </c>
    </row>
    <row r="1467" spans="16:16">
      <c r="P1467" t="str">
        <f>IF('Peter Millar'!$L1472&lt;&gt;0,CONCATENATE("Week ",WEEKNUM('Peter Millar'!$L1472,21)," - ", TEXT('Peter Millar'!$L1472, "yyyy")),"")</f>
        <v>Week 25 - 2021</v>
      </c>
    </row>
    <row r="1468" spans="16:16">
      <c r="P1468" t="str">
        <f>IF('Peter Millar'!$L1473&lt;&gt;0,CONCATENATE("Week ",WEEKNUM('Peter Millar'!$L1473,21)," - ", TEXT('Peter Millar'!$L1473, "yyyy")),"")</f>
        <v>Week 25 - 2021</v>
      </c>
    </row>
    <row r="1469" spans="16:16">
      <c r="P1469" t="str">
        <f>IF('Peter Millar'!$L1474&lt;&gt;0,CONCATENATE("Week ",WEEKNUM('Peter Millar'!$L1474,21)," - ", TEXT('Peter Millar'!$L1474, "yyyy")),"")</f>
        <v>Week 25 - 2021</v>
      </c>
    </row>
    <row r="1470" spans="16:16">
      <c r="P1470" t="str">
        <f>IF('Peter Millar'!$L1475&lt;&gt;0,CONCATENATE("Week ",WEEKNUM('Peter Millar'!$L1475,21)," - ", TEXT('Peter Millar'!$L1475, "yyyy")),"")</f>
        <v>Week 25 - 2021</v>
      </c>
    </row>
    <row r="1471" spans="16:16">
      <c r="P1471" t="str">
        <f>IF('Peter Millar'!$L1476&lt;&gt;0,CONCATENATE("Week ",WEEKNUM('Peter Millar'!$L1476,21)," - ", TEXT('Peter Millar'!$L1476, "yyyy")),"")</f>
        <v>Week 25 - 2021</v>
      </c>
    </row>
    <row r="1472" spans="16:16">
      <c r="P1472" t="str">
        <f>IF('Peter Millar'!$L1477&lt;&gt;0,CONCATENATE("Week ",WEEKNUM('Peter Millar'!$L1477,21)," - ", TEXT('Peter Millar'!$L1477, "yyyy")),"")</f>
        <v>Week 25 - 2021</v>
      </c>
    </row>
    <row r="1473" spans="16:16">
      <c r="P1473" t="str">
        <f>IF('Peter Millar'!$L1478&lt;&gt;0,CONCATENATE("Week ",WEEKNUM('Peter Millar'!$L1478,21)," - ", TEXT('Peter Millar'!$L1478, "yyyy")),"")</f>
        <v>Week 25 - 2021</v>
      </c>
    </row>
    <row r="1474" spans="16:16">
      <c r="P1474" t="str">
        <f>IF('Peter Millar'!$L1479&lt;&gt;0,CONCATENATE("Week ",WEEKNUM('Peter Millar'!$L1479,21)," - ", TEXT('Peter Millar'!$L1479, "yyyy")),"")</f>
        <v>Week 25 - 2021</v>
      </c>
    </row>
    <row r="1475" spans="16:16">
      <c r="P1475" t="str">
        <f>IF('Peter Millar'!$L1480&lt;&gt;0,CONCATENATE("Week ",WEEKNUM('Peter Millar'!$L1480,21)," - ", TEXT('Peter Millar'!$L1480, "yyyy")),"")</f>
        <v>Week 25 - 2021</v>
      </c>
    </row>
    <row r="1476" spans="16:16">
      <c r="P1476" t="str">
        <f>IF('Peter Millar'!$L1481&lt;&gt;0,CONCATENATE("Week ",WEEKNUM('Peter Millar'!$L1481,21)," - ", TEXT('Peter Millar'!$L1481, "yyyy")),"")</f>
        <v>Week 26 - 2021</v>
      </c>
    </row>
    <row r="1477" spans="16:16">
      <c r="P1477" t="str">
        <f>IF('Peter Millar'!$L1482&lt;&gt;0,CONCATENATE("Week ",WEEKNUM('Peter Millar'!$L1482,21)," - ", TEXT('Peter Millar'!$L1482, "yyyy")),"")</f>
        <v>Week 26 - 2021</v>
      </c>
    </row>
    <row r="1478" spans="16:16">
      <c r="P1478" t="str">
        <f>IF('Peter Millar'!$L1483&lt;&gt;0,CONCATENATE("Week ",WEEKNUM('Peter Millar'!$L1483,21)," - ", TEXT('Peter Millar'!$L1483, "yyyy")),"")</f>
        <v>Week 26 - 2021</v>
      </c>
    </row>
    <row r="1479" spans="16:16">
      <c r="P1479" t="str">
        <f>IF('Peter Millar'!$L1484&lt;&gt;0,CONCATENATE("Week ",WEEKNUM('Peter Millar'!$L1484,21)," - ", TEXT('Peter Millar'!$L1484, "yyyy")),"")</f>
        <v>Week 26 - 2021</v>
      </c>
    </row>
    <row r="1480" spans="16:16">
      <c r="P1480" t="str">
        <f>IF('Peter Millar'!$L1485&lt;&gt;0,CONCATENATE("Week ",WEEKNUM('Peter Millar'!$L1485,21)," - ", TEXT('Peter Millar'!$L1485, "yyyy")),"")</f>
        <v>Week 26 - 2021</v>
      </c>
    </row>
    <row r="1481" spans="16:16">
      <c r="P1481" t="str">
        <f>IF('Peter Millar'!$L1486&lt;&gt;0,CONCATENATE("Week ",WEEKNUM('Peter Millar'!$L1486,21)," - ", TEXT('Peter Millar'!$L1486, "yyyy")),"")</f>
        <v>Week 26 - 2021</v>
      </c>
    </row>
    <row r="1482" spans="16:16">
      <c r="P1482" t="str">
        <f>IF('Peter Millar'!$L1487&lt;&gt;0,CONCATENATE("Week ",WEEKNUM('Peter Millar'!$L1487,21)," - ", TEXT('Peter Millar'!$L1487, "yyyy")),"")</f>
        <v>Week 26 - 2021</v>
      </c>
    </row>
    <row r="1483" spans="16:16">
      <c r="P1483" t="str">
        <f>IF('Peter Millar'!$L1488&lt;&gt;0,CONCATENATE("Week ",WEEKNUM('Peter Millar'!$L1488,21)," - ", TEXT('Peter Millar'!$L1488, "yyyy")),"")</f>
        <v>Week 26 - 2021</v>
      </c>
    </row>
    <row r="1484" spans="16:16">
      <c r="P1484" t="str">
        <f>IF('Peter Millar'!$L1489&lt;&gt;0,CONCATENATE("Week ",WEEKNUM('Peter Millar'!$L1489,21)," - ", TEXT('Peter Millar'!$L1489, "yyyy")),"")</f>
        <v>Week 26 - 2021</v>
      </c>
    </row>
    <row r="1485" spans="16:16">
      <c r="P1485" t="str">
        <f>IF('Peter Millar'!$L1490&lt;&gt;0,CONCATENATE("Week ",WEEKNUM('Peter Millar'!$L1490,21)," - ", TEXT('Peter Millar'!$L1490, "yyyy")),"")</f>
        <v>Week 26 - 2021</v>
      </c>
    </row>
    <row r="1486" spans="16:16">
      <c r="P1486" t="str">
        <f>IF('Peter Millar'!$L1491&lt;&gt;0,CONCATENATE("Week ",WEEKNUM('Peter Millar'!$L1491,21)," - ", TEXT('Peter Millar'!$L1491, "yyyy")),"")</f>
        <v>Week 26 - 2021</v>
      </c>
    </row>
    <row r="1487" spans="16:16">
      <c r="P1487" t="str">
        <f>IF('Peter Millar'!$L1492&lt;&gt;0,CONCATENATE("Week ",WEEKNUM('Peter Millar'!$L1492,21)," - ", TEXT('Peter Millar'!$L1492, "yyyy")),"")</f>
        <v>Week 26 - 2021</v>
      </c>
    </row>
    <row r="1488" spans="16:16">
      <c r="P1488" t="str">
        <f>IF('Peter Millar'!$L1493&lt;&gt;0,CONCATENATE("Week ",WEEKNUM('Peter Millar'!$L1493,21)," - ", TEXT('Peter Millar'!$L1493, "yyyy")),"")</f>
        <v>Week 26 - 2021</v>
      </c>
    </row>
    <row r="1489" spans="16:16">
      <c r="P1489" t="str">
        <f>IF('Peter Millar'!$L1494&lt;&gt;0,CONCATENATE("Week ",WEEKNUM('Peter Millar'!$L1494,21)," - ", TEXT('Peter Millar'!$L1494, "yyyy")),"")</f>
        <v>Week 26 - 2021</v>
      </c>
    </row>
    <row r="1490" spans="16:16">
      <c r="P1490" t="str">
        <f>IF('Peter Millar'!$L1495&lt;&gt;0,CONCATENATE("Week ",WEEKNUM('Peter Millar'!$L1495,21)," - ", TEXT('Peter Millar'!$L1495, "yyyy")),"")</f>
        <v>Week 26 - 2021</v>
      </c>
    </row>
    <row r="1491" spans="16:16">
      <c r="P1491" t="str">
        <f>IF('Peter Millar'!$L1496&lt;&gt;0,CONCATENATE("Week ",WEEKNUM('Peter Millar'!$L1496,21)," - ", TEXT('Peter Millar'!$L1496, "yyyy")),"")</f>
        <v>Week 26 - 2021</v>
      </c>
    </row>
    <row r="1492" spans="16:16">
      <c r="P1492" t="str">
        <f>IF('Peter Millar'!$L1497&lt;&gt;0,CONCATENATE("Week ",WEEKNUM('Peter Millar'!$L1497,21)," - ", TEXT('Peter Millar'!$L1497, "yyyy")),"")</f>
        <v>Week 26 - 2021</v>
      </c>
    </row>
    <row r="1493" spans="16:16">
      <c r="P1493" t="str">
        <f>IF('Peter Millar'!$L1498&lt;&gt;0,CONCATENATE("Week ",WEEKNUM('Peter Millar'!$L1498,21)," - ", TEXT('Peter Millar'!$L1498, "yyyy")),"")</f>
        <v>Week 26 - 2021</v>
      </c>
    </row>
    <row r="1494" spans="16:16">
      <c r="P1494" t="str">
        <f>IF('Peter Millar'!$L1499&lt;&gt;0,CONCATENATE("Week ",WEEKNUM('Peter Millar'!$L1499,21)," - ", TEXT('Peter Millar'!$L1499, "yyyy")),"")</f>
        <v>Week 26 - 2021</v>
      </c>
    </row>
    <row r="1495" spans="16:16">
      <c r="P1495" t="str">
        <f>IF('Peter Millar'!$L1500&lt;&gt;0,CONCATENATE("Week ",WEEKNUM('Peter Millar'!$L1500,21)," - ", TEXT('Peter Millar'!$L1500, "yyyy")),"")</f>
        <v>Week 26 - 2021</v>
      </c>
    </row>
    <row r="1496" spans="16:16">
      <c r="P1496" t="str">
        <f>IF('Peter Millar'!$L1501&lt;&gt;0,CONCATENATE("Week ",WEEKNUM('Peter Millar'!$L1501,21)," - ", TEXT('Peter Millar'!$L1501, "yyyy")),"")</f>
        <v>Week 26 - 2021</v>
      </c>
    </row>
    <row r="1497" spans="16:16">
      <c r="P1497" t="str">
        <f>IF('Peter Millar'!$L1502&lt;&gt;0,CONCATENATE("Week ",WEEKNUM('Peter Millar'!$L1502,21)," - ", TEXT('Peter Millar'!$L1502, "yyyy")),"")</f>
        <v>Week 26 - 2021</v>
      </c>
    </row>
    <row r="1498" spans="16:16">
      <c r="P1498" t="str">
        <f>IF('Peter Millar'!$L1503&lt;&gt;0,CONCATENATE("Week ",WEEKNUM('Peter Millar'!$L1503,21)," - ", TEXT('Peter Millar'!$L1503, "yyyy")),"")</f>
        <v>Week 26 - 2021</v>
      </c>
    </row>
    <row r="1499" spans="16:16">
      <c r="P1499" t="str">
        <f>IF('Peter Millar'!$L1504&lt;&gt;0,CONCATENATE("Week ",WEEKNUM('Peter Millar'!$L1504,21)," - ", TEXT('Peter Millar'!$L1504, "yyyy")),"")</f>
        <v>Week 26 - 2021</v>
      </c>
    </row>
    <row r="1500" spans="16:16">
      <c r="P1500" t="str">
        <f>IF('Peter Millar'!$L1505&lt;&gt;0,CONCATENATE("Week ",WEEKNUM('Peter Millar'!$L1505,21)," - ", TEXT('Peter Millar'!$L1505, "yyyy")),"")</f>
        <v>Week 26 - 2021</v>
      </c>
    </row>
    <row r="1501" spans="16:16">
      <c r="P1501" t="str">
        <f>IF('Peter Millar'!$L1506&lt;&gt;0,CONCATENATE("Week ",WEEKNUM('Peter Millar'!$L1506,21)," - ", TEXT('Peter Millar'!$L1506, "yyyy")),"")</f>
        <v>Week 26 - 2021</v>
      </c>
    </row>
    <row r="1502" spans="16:16">
      <c r="P1502" t="str">
        <f>IF('Peter Millar'!$L1507&lt;&gt;0,CONCATENATE("Week ",WEEKNUM('Peter Millar'!$L1507,21)," - ", TEXT('Peter Millar'!$L1507, "yyyy")),"")</f>
        <v>Week 26 - 2021</v>
      </c>
    </row>
    <row r="1503" spans="16:16">
      <c r="P1503" t="str">
        <f>IF('Peter Millar'!$L1508&lt;&gt;0,CONCATENATE("Week ",WEEKNUM('Peter Millar'!$L1508,21)," - ", TEXT('Peter Millar'!$L1508, "yyyy")),"")</f>
        <v>Week 26 - 2021</v>
      </c>
    </row>
    <row r="1504" spans="16:16">
      <c r="P1504" t="str">
        <f>IF('Peter Millar'!$L1509&lt;&gt;0,CONCATENATE("Week ",WEEKNUM('Peter Millar'!$L1509,21)," - ", TEXT('Peter Millar'!$L1509, "yyyy")),"")</f>
        <v>Week 26 - 2021</v>
      </c>
    </row>
    <row r="1505" spans="16:16">
      <c r="P1505" t="str">
        <f>IF('Peter Millar'!$L1510&lt;&gt;0,CONCATENATE("Week ",WEEKNUM('Peter Millar'!$L1510,21)," - ", TEXT('Peter Millar'!$L1510, "yyyy")),"")</f>
        <v>Week 26 - 2021</v>
      </c>
    </row>
    <row r="1506" spans="16:16">
      <c r="P1506" t="str">
        <f>IF('Peter Millar'!$L1511&lt;&gt;0,CONCATENATE("Week ",WEEKNUM('Peter Millar'!$L1511,21)," - ", TEXT('Peter Millar'!$L1511, "yyyy")),"")</f>
        <v>Week 26 - 2021</v>
      </c>
    </row>
    <row r="1507" spans="16:16">
      <c r="P1507" t="str">
        <f>IF('Peter Millar'!$L1512&lt;&gt;0,CONCATENATE("Week ",WEEKNUM('Peter Millar'!$L1512,21)," - ", TEXT('Peter Millar'!$L1512, "yyyy")),"")</f>
        <v>Week 26 - 2021</v>
      </c>
    </row>
    <row r="1508" spans="16:16">
      <c r="P1508" t="str">
        <f>IF('Peter Millar'!$L1513&lt;&gt;0,CONCATENATE("Week ",WEEKNUM('Peter Millar'!$L1513,21)," - ", TEXT('Peter Millar'!$L1513, "yyyy")),"")</f>
        <v>Week 26 - 2021</v>
      </c>
    </row>
    <row r="1509" spans="16:16">
      <c r="P1509" t="str">
        <f>IF('Peter Millar'!$L1514&lt;&gt;0,CONCATENATE("Week ",WEEKNUM('Peter Millar'!$L1514,21)," - ", TEXT('Peter Millar'!$L1514, "yyyy")),"")</f>
        <v>Week 26 - 2021</v>
      </c>
    </row>
    <row r="1510" spans="16:16">
      <c r="P1510" t="str">
        <f>IF('Peter Millar'!$L1515&lt;&gt;0,CONCATENATE("Week ",WEEKNUM('Peter Millar'!$L1515,21)," - ", TEXT('Peter Millar'!$L1515, "yyyy")),"")</f>
        <v>Week 26 - 2021</v>
      </c>
    </row>
    <row r="1511" spans="16:16">
      <c r="P1511" t="str">
        <f>IF('Peter Millar'!$L1516&lt;&gt;0,CONCATENATE("Week ",WEEKNUM('Peter Millar'!$L1516,21)," - ", TEXT('Peter Millar'!$L1516, "yyyy")),"")</f>
        <v>Week 26 - 2021</v>
      </c>
    </row>
    <row r="1512" spans="16:16">
      <c r="P1512" t="str">
        <f>IF('Peter Millar'!$L1517&lt;&gt;0,CONCATENATE("Week ",WEEKNUM('Peter Millar'!$L1517,21)," - ", TEXT('Peter Millar'!$L1517, "yyyy")),"")</f>
        <v>Week 26 - 2021</v>
      </c>
    </row>
    <row r="1513" spans="16:16">
      <c r="P1513" t="str">
        <f>IF('Peter Millar'!$L1518&lt;&gt;0,CONCATENATE("Week ",WEEKNUM('Peter Millar'!$L1518,21)," - ", TEXT('Peter Millar'!$L1518, "yyyy")),"")</f>
        <v>Week 26 - 2021</v>
      </c>
    </row>
    <row r="1514" spans="16:16">
      <c r="P1514" t="str">
        <f>IF('Peter Millar'!$L1519&lt;&gt;0,CONCATENATE("Week ",WEEKNUM('Peter Millar'!$L1519,21)," - ", TEXT('Peter Millar'!$L1519, "yyyy")),"")</f>
        <v>Week 26 - 2021</v>
      </c>
    </row>
    <row r="1515" spans="16:16">
      <c r="P1515" t="str">
        <f>IF('Peter Millar'!$L1520&lt;&gt;0,CONCATENATE("Week ",WEEKNUM('Peter Millar'!$L1520,21)," - ", TEXT('Peter Millar'!$L1520, "yyyy")),"")</f>
        <v>Week 26 - 2021</v>
      </c>
    </row>
    <row r="1516" spans="16:16">
      <c r="P1516" t="str">
        <f>IF('Peter Millar'!$L1521&lt;&gt;0,CONCATENATE("Week ",WEEKNUM('Peter Millar'!$L1521,21)," - ", TEXT('Peter Millar'!$L1521, "yyyy")),"")</f>
        <v>Week 26 - 2021</v>
      </c>
    </row>
    <row r="1517" spans="16:16">
      <c r="P1517" t="str">
        <f>IF('Peter Millar'!$L1522&lt;&gt;0,CONCATENATE("Week ",WEEKNUM('Peter Millar'!$L1522,21)," - ", TEXT('Peter Millar'!$L1522, "yyyy")),"")</f>
        <v>Week 26 - 2021</v>
      </c>
    </row>
    <row r="1518" spans="16:16">
      <c r="P1518" t="str">
        <f>IF('Peter Millar'!$L1523&lt;&gt;0,CONCATENATE("Week ",WEEKNUM('Peter Millar'!$L1523,21)," - ", TEXT('Peter Millar'!$L1523, "yyyy")),"")</f>
        <v>Week 26 - 2021</v>
      </c>
    </row>
    <row r="1519" spans="16:16">
      <c r="P1519" t="str">
        <f>IF('Peter Millar'!$L1524&lt;&gt;0,CONCATENATE("Week ",WEEKNUM('Peter Millar'!$L1524,21)," - ", TEXT('Peter Millar'!$L1524, "yyyy")),"")</f>
        <v>Week 26 - 2021</v>
      </c>
    </row>
    <row r="1520" spans="16:16">
      <c r="P1520" t="str">
        <f>IF('Peter Millar'!$L1525&lt;&gt;0,CONCATENATE("Week ",WEEKNUM('Peter Millar'!$L1525,21)," - ", TEXT('Peter Millar'!$L1525, "yyyy")),"")</f>
        <v>Week 26 - 2021</v>
      </c>
    </row>
    <row r="1521" spans="16:16">
      <c r="P1521" t="str">
        <f>IF('Peter Millar'!$L1526&lt;&gt;0,CONCATENATE("Week ",WEEKNUM('Peter Millar'!$L1526,21)," - ", TEXT('Peter Millar'!$L1526, "yyyy")),"")</f>
        <v>Week 26 - 2021</v>
      </c>
    </row>
    <row r="1522" spans="16:16">
      <c r="P1522" t="str">
        <f>IF('Peter Millar'!$L1527&lt;&gt;0,CONCATENATE("Week ",WEEKNUM('Peter Millar'!$L1527,21)," - ", TEXT('Peter Millar'!$L1527, "yyyy")),"")</f>
        <v>Week 26 - 2021</v>
      </c>
    </row>
    <row r="1523" spans="16:16">
      <c r="P1523" t="str">
        <f>IF('Peter Millar'!$L1528&lt;&gt;0,CONCATENATE("Week ",WEEKNUM('Peter Millar'!$L1528,21)," - ", TEXT('Peter Millar'!$L1528, "yyyy")),"")</f>
        <v>Week 26 - 2021</v>
      </c>
    </row>
    <row r="1524" spans="16:16">
      <c r="P1524" t="str">
        <f>IF('Peter Millar'!$L1529&lt;&gt;0,CONCATENATE("Week ",WEEKNUM('Peter Millar'!$L1529,21)," - ", TEXT('Peter Millar'!$L1529, "yyyy")),"")</f>
        <v>Week 26 - 2021</v>
      </c>
    </row>
    <row r="1525" spans="16:16">
      <c r="P1525" t="str">
        <f>IF('Peter Millar'!$L1530&lt;&gt;0,CONCATENATE("Week ",WEEKNUM('Peter Millar'!$L1530,21)," - ", TEXT('Peter Millar'!$L1530, "yyyy")),"")</f>
        <v>Week 26 - 2021</v>
      </c>
    </row>
    <row r="1526" spans="16:16">
      <c r="P1526" t="str">
        <f>IF('Peter Millar'!$L1531&lt;&gt;0,CONCATENATE("Week ",WEEKNUM('Peter Millar'!$L1531,21)," - ", TEXT('Peter Millar'!$L1531, "yyyy")),"")</f>
        <v>Week 26 - 2021</v>
      </c>
    </row>
    <row r="1527" spans="16:16">
      <c r="P1527" t="str">
        <f>IF('Peter Millar'!$L1532&lt;&gt;0,CONCATENATE("Week ",WEEKNUM('Peter Millar'!$L1532,21)," - ", TEXT('Peter Millar'!$L1532, "yyyy")),"")</f>
        <v>Week 26 - 2021</v>
      </c>
    </row>
    <row r="1528" spans="16:16">
      <c r="P1528" t="str">
        <f>IF('Peter Millar'!$L1533&lt;&gt;0,CONCATENATE("Week ",WEEKNUM('Peter Millar'!$L1533,21)," - ", TEXT('Peter Millar'!$L1533, "yyyy")),"")</f>
        <v>Week 26 - 2021</v>
      </c>
    </row>
    <row r="1529" spans="16:16">
      <c r="P1529" t="str">
        <f>IF('Peter Millar'!$L1534&lt;&gt;0,CONCATENATE("Week ",WEEKNUM('Peter Millar'!$L1534,21)," - ", TEXT('Peter Millar'!$L1534, "yyyy")),"")</f>
        <v>Week 26 - 2021</v>
      </c>
    </row>
    <row r="1530" spans="16:16">
      <c r="P1530" t="str">
        <f>IF('Peter Millar'!$L1535&lt;&gt;0,CONCATENATE("Week ",WEEKNUM('Peter Millar'!$L1535,21)," - ", TEXT('Peter Millar'!$L1535, "yyyy")),"")</f>
        <v>Week 26 - 2021</v>
      </c>
    </row>
    <row r="1531" spans="16:16">
      <c r="P1531" t="str">
        <f>IF('Peter Millar'!$L1536&lt;&gt;0,CONCATENATE("Week ",WEEKNUM('Peter Millar'!$L1536,21)," - ", TEXT('Peter Millar'!$L1536, "yyyy")),"")</f>
        <v>Week 26 - 2021</v>
      </c>
    </row>
    <row r="1532" spans="16:16">
      <c r="P1532" t="str">
        <f>IF('Peter Millar'!$L1537&lt;&gt;0,CONCATENATE("Week ",WEEKNUM('Peter Millar'!$L1537,21)," - ", TEXT('Peter Millar'!$L1537, "yyyy")),"")</f>
        <v>Week 26 - 2021</v>
      </c>
    </row>
    <row r="1533" spans="16:16">
      <c r="P1533" t="str">
        <f>IF('Peter Millar'!$L1538&lt;&gt;0,CONCATENATE("Week ",WEEKNUM('Peter Millar'!$L1538,21)," - ", TEXT('Peter Millar'!$L1538, "yyyy")),"")</f>
        <v>Week 26 - 2021</v>
      </c>
    </row>
    <row r="1534" spans="16:16">
      <c r="P1534" t="str">
        <f>IF('Peter Millar'!$L1539&lt;&gt;0,CONCATENATE("Week ",WEEKNUM('Peter Millar'!$L1539,21)," - ", TEXT('Peter Millar'!$L1539, "yyyy")),"")</f>
        <v>Week 26 - 2021</v>
      </c>
    </row>
    <row r="1535" spans="16:16">
      <c r="P1535" t="str">
        <f>IF('Peter Millar'!$L1540&lt;&gt;0,CONCATENATE("Week ",WEEKNUM('Peter Millar'!$L1540,21)," - ", TEXT('Peter Millar'!$L1540, "yyyy")),"")</f>
        <v>Week 26 - 2021</v>
      </c>
    </row>
    <row r="1536" spans="16:16">
      <c r="P1536" t="str">
        <f>IF('Peter Millar'!$L1541&lt;&gt;0,CONCATENATE("Week ",WEEKNUM('Peter Millar'!$L1541,21)," - ", TEXT('Peter Millar'!$L1541, "yyyy")),"")</f>
        <v>Week 26 - 2021</v>
      </c>
    </row>
    <row r="1537" spans="16:16">
      <c r="P1537" t="str">
        <f>IF('Peter Millar'!$L1542&lt;&gt;0,CONCATENATE("Week ",WEEKNUM('Peter Millar'!$L1542,21)," - ", TEXT('Peter Millar'!$L1542, "yyyy")),"")</f>
        <v>Week 26 - 2021</v>
      </c>
    </row>
    <row r="1538" spans="16:16">
      <c r="P1538" t="str">
        <f>IF('Peter Millar'!$L1543&lt;&gt;0,CONCATENATE("Week ",WEEKNUM('Peter Millar'!$L1543,21)," - ", TEXT('Peter Millar'!$L1543, "yyyy")),"")</f>
        <v>Week 26 - 2021</v>
      </c>
    </row>
    <row r="1539" spans="16:16">
      <c r="P1539" t="str">
        <f>IF('Peter Millar'!$L1544&lt;&gt;0,CONCATENATE("Week ",WEEKNUM('Peter Millar'!$L1544,21)," - ", TEXT('Peter Millar'!$L1544, "yyyy")),"")</f>
        <v>Week 26 - 2021</v>
      </c>
    </row>
    <row r="1540" spans="16:16">
      <c r="P1540" t="str">
        <f>IF('Peter Millar'!$L1545&lt;&gt;0,CONCATENATE("Week ",WEEKNUM('Peter Millar'!$L1545,21)," - ", TEXT('Peter Millar'!$L1545, "yyyy")),"")</f>
        <v>Week 26 - 2021</v>
      </c>
    </row>
    <row r="1541" spans="16:16">
      <c r="P1541" t="str">
        <f>IF('Peter Millar'!$L1546&lt;&gt;0,CONCATENATE("Week ",WEEKNUM('Peter Millar'!$L1546,21)," - ", TEXT('Peter Millar'!$L1546, "yyyy")),"")</f>
        <v>Week 26 - 2021</v>
      </c>
    </row>
    <row r="1542" spans="16:16">
      <c r="P1542" t="str">
        <f>IF('Peter Millar'!$L1547&lt;&gt;0,CONCATENATE("Week ",WEEKNUM('Peter Millar'!$L1547,21)," - ", TEXT('Peter Millar'!$L1547, "yyyy")),"")</f>
        <v>Week 26 - 2021</v>
      </c>
    </row>
    <row r="1543" spans="16:16">
      <c r="P1543" t="str">
        <f>IF('Peter Millar'!$L1548&lt;&gt;0,CONCATENATE("Week ",WEEKNUM('Peter Millar'!$L1548,21)," - ", TEXT('Peter Millar'!$L1548, "yyyy")),"")</f>
        <v>Week 26 - 2021</v>
      </c>
    </row>
    <row r="1544" spans="16:16">
      <c r="P1544" t="str">
        <f>IF('Peter Millar'!$L1549&lt;&gt;0,CONCATENATE("Week ",WEEKNUM('Peter Millar'!$L1549,21)," - ", TEXT('Peter Millar'!$L1549, "yyyy")),"")</f>
        <v>Week 26 - 2021</v>
      </c>
    </row>
    <row r="1545" spans="16:16">
      <c r="P1545" t="str">
        <f>IF('Peter Millar'!$L1550&lt;&gt;0,CONCATENATE("Week ",WEEKNUM('Peter Millar'!$L1550,21)," - ", TEXT('Peter Millar'!$L1550, "yyyy")),"")</f>
        <v>Week 26 - 2021</v>
      </c>
    </row>
    <row r="1546" spans="16:16">
      <c r="P1546" t="str">
        <f>IF('Peter Millar'!$L1551&lt;&gt;0,CONCATENATE("Week ",WEEKNUM('Peter Millar'!$L1551,21)," - ", TEXT('Peter Millar'!$L1551, "yyyy")),"")</f>
        <v>Week 26 - 2021</v>
      </c>
    </row>
    <row r="1547" spans="16:16">
      <c r="P1547" t="str">
        <f>IF('Peter Millar'!$L1552&lt;&gt;0,CONCATENATE("Week ",WEEKNUM('Peter Millar'!$L1552,21)," - ", TEXT('Peter Millar'!$L1552, "yyyy")),"")</f>
        <v>Week 26 - 2021</v>
      </c>
    </row>
    <row r="1548" spans="16:16">
      <c r="P1548" t="str">
        <f>IF('Peter Millar'!$L1553&lt;&gt;0,CONCATENATE("Week ",WEEKNUM('Peter Millar'!$L1553,21)," - ", TEXT('Peter Millar'!$L1553, "yyyy")),"")</f>
        <v>Week 26 - 2021</v>
      </c>
    </row>
    <row r="1549" spans="16:16">
      <c r="P1549" t="str">
        <f>IF('Peter Millar'!$L1554&lt;&gt;0,CONCATENATE("Week ",WEEKNUM('Peter Millar'!$L1554,21)," - ", TEXT('Peter Millar'!$L1554, "yyyy")),"")</f>
        <v>Week 26 - 2021</v>
      </c>
    </row>
    <row r="1550" spans="16:16">
      <c r="P1550" t="str">
        <f>IF('Peter Millar'!$L1555&lt;&gt;0,CONCATENATE("Week ",WEEKNUM('Peter Millar'!$L1555,21)," - ", TEXT('Peter Millar'!$L1555, "yyyy")),"")</f>
        <v>Week 26 - 2021</v>
      </c>
    </row>
    <row r="1551" spans="16:16">
      <c r="P1551" t="str">
        <f>IF('Peter Millar'!$L1556&lt;&gt;0,CONCATENATE("Week ",WEEKNUM('Peter Millar'!$L1556,21)," - ", TEXT('Peter Millar'!$L1556, "yyyy")),"")</f>
        <v>Week 26 - 2021</v>
      </c>
    </row>
    <row r="1552" spans="16:16">
      <c r="P1552" t="str">
        <f>IF('Peter Millar'!$L1557&lt;&gt;0,CONCATENATE("Week ",WEEKNUM('Peter Millar'!$L1557,21)," - ", TEXT('Peter Millar'!$L1557, "yyyy")),"")</f>
        <v>Week 26 - 2021</v>
      </c>
    </row>
    <row r="1553" spans="16:16">
      <c r="P1553" t="str">
        <f>IF('Peter Millar'!$L1558&lt;&gt;0,CONCATENATE("Week ",WEEKNUM('Peter Millar'!$L1558,21)," - ", TEXT('Peter Millar'!$L1558, "yyyy")),"")</f>
        <v>Week 26 - 2021</v>
      </c>
    </row>
    <row r="1554" spans="16:16">
      <c r="P1554" t="str">
        <f>IF('Peter Millar'!$L1559&lt;&gt;0,CONCATENATE("Week ",WEEKNUM('Peter Millar'!$L1559,21)," - ", TEXT('Peter Millar'!$L1559, "yyyy")),"")</f>
        <v>Week 26 - 2021</v>
      </c>
    </row>
    <row r="1555" spans="16:16">
      <c r="P1555" t="str">
        <f>IF('Peter Millar'!$L1560&lt;&gt;0,CONCATENATE("Week ",WEEKNUM('Peter Millar'!$L1560,21)," - ", TEXT('Peter Millar'!$L1560, "yyyy")),"")</f>
        <v>Week 26 - 2021</v>
      </c>
    </row>
    <row r="1556" spans="16:16">
      <c r="P1556" t="str">
        <f>IF('Peter Millar'!$L1561&lt;&gt;0,CONCATENATE("Week ",WEEKNUM('Peter Millar'!$L1561,21)," - ", TEXT('Peter Millar'!$L1561, "yyyy")),"")</f>
        <v>Week 26 - 2021</v>
      </c>
    </row>
    <row r="1557" spans="16:16">
      <c r="P1557" t="str">
        <f>IF('Peter Millar'!$L1562&lt;&gt;0,CONCATENATE("Week ",WEEKNUM('Peter Millar'!$L1562,21)," - ", TEXT('Peter Millar'!$L1562, "yyyy")),"")</f>
        <v>Week 26 - 2021</v>
      </c>
    </row>
    <row r="1558" spans="16:16">
      <c r="P1558" t="str">
        <f>IF('Peter Millar'!$L1563&lt;&gt;0,CONCATENATE("Week ",WEEKNUM('Peter Millar'!$L1563,21)," - ", TEXT('Peter Millar'!$L1563, "yyyy")),"")</f>
        <v>Week 26 - 2021</v>
      </c>
    </row>
    <row r="1559" spans="16:16">
      <c r="P1559" t="str">
        <f>IF('Peter Millar'!$L1564&lt;&gt;0,CONCATENATE("Week ",WEEKNUM('Peter Millar'!$L1564,21)," - ", TEXT('Peter Millar'!$L1564, "yyyy")),"")</f>
        <v>Week 26 - 2021</v>
      </c>
    </row>
    <row r="1560" spans="16:16">
      <c r="P1560" t="str">
        <f>IF('Peter Millar'!$L1565&lt;&gt;0,CONCATENATE("Week ",WEEKNUM('Peter Millar'!$L1565,21)," - ", TEXT('Peter Millar'!$L1565, "yyyy")),"")</f>
        <v>Week 27 - 2021</v>
      </c>
    </row>
    <row r="1561" spans="16:16">
      <c r="P1561" t="str">
        <f>IF('Peter Millar'!$L1566&lt;&gt;0,CONCATENATE("Week ",WEEKNUM('Peter Millar'!$L1566,21)," - ", TEXT('Peter Millar'!$L1566, "yyyy")),"")</f>
        <v>Week 27 - 2021</v>
      </c>
    </row>
    <row r="1562" spans="16:16">
      <c r="P1562" t="str">
        <f>IF('Peter Millar'!$L1567&lt;&gt;0,CONCATENATE("Week ",WEEKNUM('Peter Millar'!$L1567,21)," - ", TEXT('Peter Millar'!$L1567, "yyyy")),"")</f>
        <v>Week 27 - 2021</v>
      </c>
    </row>
    <row r="1563" spans="16:16">
      <c r="P1563" t="str">
        <f>IF('Peter Millar'!$L1568&lt;&gt;0,CONCATENATE("Week ",WEEKNUM('Peter Millar'!$L1568,21)," - ", TEXT('Peter Millar'!$L1568, "yyyy")),"")</f>
        <v>Week 27 - 2021</v>
      </c>
    </row>
    <row r="1564" spans="16:16">
      <c r="P1564" t="str">
        <f>IF('Peter Millar'!$L1569&lt;&gt;0,CONCATENATE("Week ",WEEKNUM('Peter Millar'!$L1569,21)," - ", TEXT('Peter Millar'!$L1569, "yyyy")),"")</f>
        <v>Week 27 - 2021</v>
      </c>
    </row>
    <row r="1565" spans="16:16">
      <c r="P1565" t="str">
        <f>IF('Peter Millar'!$L1570&lt;&gt;0,CONCATENATE("Week ",WEEKNUM('Peter Millar'!$L1570,21)," - ", TEXT('Peter Millar'!$L1570, "yyyy")),"")</f>
        <v>Week 27 - 2021</v>
      </c>
    </row>
    <row r="1566" spans="16:16">
      <c r="P1566" t="str">
        <f>IF('Peter Millar'!$L1571&lt;&gt;0,CONCATENATE("Week ",WEEKNUM('Peter Millar'!$L1571,21)," - ", TEXT('Peter Millar'!$L1571, "yyyy")),"")</f>
        <v>Week 27 - 2021</v>
      </c>
    </row>
    <row r="1567" spans="16:16">
      <c r="P1567" t="str">
        <f>IF('Peter Millar'!$L1572&lt;&gt;0,CONCATENATE("Week ",WEEKNUM('Peter Millar'!$L1572,21)," - ", TEXT('Peter Millar'!$L1572, "yyyy")),"")</f>
        <v>Week 27 - 2021</v>
      </c>
    </row>
    <row r="1568" spans="16:16">
      <c r="P1568" t="str">
        <f>IF('Peter Millar'!$L1573&lt;&gt;0,CONCATENATE("Week ",WEEKNUM('Peter Millar'!$L1573,21)," - ", TEXT('Peter Millar'!$L1573, "yyyy")),"")</f>
        <v>Week 27 - 2021</v>
      </c>
    </row>
    <row r="1569" spans="16:16">
      <c r="P1569" t="str">
        <f>IF('Peter Millar'!$L1574&lt;&gt;0,CONCATENATE("Week ",WEEKNUM('Peter Millar'!$L1574,21)," - ", TEXT('Peter Millar'!$L1574, "yyyy")),"")</f>
        <v>Week 27 - 2021</v>
      </c>
    </row>
    <row r="1570" spans="16:16">
      <c r="P1570" t="str">
        <f>IF('Peter Millar'!$L1575&lt;&gt;0,CONCATENATE("Week ",WEEKNUM('Peter Millar'!$L1575,21)," - ", TEXT('Peter Millar'!$L1575, "yyyy")),"")</f>
        <v>Week 27 - 2021</v>
      </c>
    </row>
    <row r="1571" spans="16:16">
      <c r="P1571" t="str">
        <f>IF('Peter Millar'!$L1576&lt;&gt;0,CONCATENATE("Week ",WEEKNUM('Peter Millar'!$L1576,21)," - ", TEXT('Peter Millar'!$L1576, "yyyy")),"")</f>
        <v>Week 27 - 2021</v>
      </c>
    </row>
    <row r="1572" spans="16:16">
      <c r="P1572" t="str">
        <f>IF('Peter Millar'!$L1577&lt;&gt;0,CONCATENATE("Week ",WEEKNUM('Peter Millar'!$L1577,21)," - ", TEXT('Peter Millar'!$L1577, "yyyy")),"")</f>
        <v>Week 27 - 2021</v>
      </c>
    </row>
    <row r="1573" spans="16:16">
      <c r="P1573" t="str">
        <f>IF('Peter Millar'!$L1578&lt;&gt;0,CONCATENATE("Week ",WEEKNUM('Peter Millar'!$L1578,21)," - ", TEXT('Peter Millar'!$L1578, "yyyy")),"")</f>
        <v>Week 27 - 2021</v>
      </c>
    </row>
    <row r="1574" spans="16:16">
      <c r="P1574" t="str">
        <f>IF('Peter Millar'!$L1579&lt;&gt;0,CONCATENATE("Week ",WEEKNUM('Peter Millar'!$L1579,21)," - ", TEXT('Peter Millar'!$L1579, "yyyy")),"")</f>
        <v>Week 27 - 2021</v>
      </c>
    </row>
    <row r="1575" spans="16:16">
      <c r="P1575" t="str">
        <f>IF('Peter Millar'!$L1580&lt;&gt;0,CONCATENATE("Week ",WEEKNUM('Peter Millar'!$L1580,21)," - ", TEXT('Peter Millar'!$L1580, "yyyy")),"")</f>
        <v>Week 27 - 2021</v>
      </c>
    </row>
    <row r="1576" spans="16:16">
      <c r="P1576" t="str">
        <f>IF('Peter Millar'!$L1581&lt;&gt;0,CONCATENATE("Week ",WEEKNUM('Peter Millar'!$L1581,21)," - ", TEXT('Peter Millar'!$L1581, "yyyy")),"")</f>
        <v>Week 27 - 2021</v>
      </c>
    </row>
    <row r="1577" spans="16:16">
      <c r="P1577" t="str">
        <f>IF('Peter Millar'!$L1582&lt;&gt;0,CONCATENATE("Week ",WEEKNUM('Peter Millar'!$L1582,21)," - ", TEXT('Peter Millar'!$L1582, "yyyy")),"")</f>
        <v>Week 27 - 2021</v>
      </c>
    </row>
    <row r="1578" spans="16:16">
      <c r="P1578" t="str">
        <f>IF('Peter Millar'!$L1583&lt;&gt;0,CONCATENATE("Week ",WEEKNUM('Peter Millar'!$L1583,21)," - ", TEXT('Peter Millar'!$L1583, "yyyy")),"")</f>
        <v>Week 27 - 2021</v>
      </c>
    </row>
    <row r="1579" spans="16:16">
      <c r="P1579" t="str">
        <f>IF('Peter Millar'!$L1584&lt;&gt;0,CONCATENATE("Week ",WEEKNUM('Peter Millar'!$L1584,21)," - ", TEXT('Peter Millar'!$L1584, "yyyy")),"")</f>
        <v>Week 27 - 2021</v>
      </c>
    </row>
    <row r="1580" spans="16:16">
      <c r="P1580" t="str">
        <f>IF('Peter Millar'!$L1585&lt;&gt;0,CONCATENATE("Week ",WEEKNUM('Peter Millar'!$L1585,21)," - ", TEXT('Peter Millar'!$L1585, "yyyy")),"")</f>
        <v>Week 27 - 2021</v>
      </c>
    </row>
    <row r="1581" spans="16:16">
      <c r="P1581" t="str">
        <f>IF('Peter Millar'!$L1586&lt;&gt;0,CONCATENATE("Week ",WEEKNUM('Peter Millar'!$L1586,21)," - ", TEXT('Peter Millar'!$L1586, "yyyy")),"")</f>
        <v>Week 27 - 2021</v>
      </c>
    </row>
    <row r="1582" spans="16:16">
      <c r="P1582" t="str">
        <f>IF('Peter Millar'!$L1587&lt;&gt;0,CONCATENATE("Week ",WEEKNUM('Peter Millar'!$L1587,21)," - ", TEXT('Peter Millar'!$L1587, "yyyy")),"")</f>
        <v>Week 27 - 2021</v>
      </c>
    </row>
    <row r="1583" spans="16:16">
      <c r="P1583" t="str">
        <f>IF('Peter Millar'!$L1588&lt;&gt;0,CONCATENATE("Week ",WEEKNUM('Peter Millar'!$L1588,21)," - ", TEXT('Peter Millar'!$L1588, "yyyy")),"")</f>
        <v>Week 27 - 2021</v>
      </c>
    </row>
    <row r="1584" spans="16:16">
      <c r="P1584" t="str">
        <f>IF('Peter Millar'!$L1589&lt;&gt;0,CONCATENATE("Week ",WEEKNUM('Peter Millar'!$L1589,21)," - ", TEXT('Peter Millar'!$L1589, "yyyy")),"")</f>
        <v>Week 27 - 2021</v>
      </c>
    </row>
    <row r="1585" spans="16:16">
      <c r="P1585" t="str">
        <f>IF('Peter Millar'!$L1590&lt;&gt;0,CONCATENATE("Week ",WEEKNUM('Peter Millar'!$L1590,21)," - ", TEXT('Peter Millar'!$L1590, "yyyy")),"")</f>
        <v>Week 27 - 2021</v>
      </c>
    </row>
    <row r="1586" spans="16:16">
      <c r="P1586" t="str">
        <f>IF('Peter Millar'!$L1591&lt;&gt;0,CONCATENATE("Week ",WEEKNUM('Peter Millar'!$L1591,21)," - ", TEXT('Peter Millar'!$L1591, "yyyy")),"")</f>
        <v>Week 27 - 2021</v>
      </c>
    </row>
    <row r="1587" spans="16:16">
      <c r="P1587" t="str">
        <f>IF('Peter Millar'!$L1592&lt;&gt;0,CONCATENATE("Week ",WEEKNUM('Peter Millar'!$L1592,21)," - ", TEXT('Peter Millar'!$L1592, "yyyy")),"")</f>
        <v>Week 27 - 2021</v>
      </c>
    </row>
    <row r="1588" spans="16:16">
      <c r="P1588" t="str">
        <f>IF('Peter Millar'!$L1593&lt;&gt;0,CONCATENATE("Week ",WEEKNUM('Peter Millar'!$L1593,21)," - ", TEXT('Peter Millar'!$L1593, "yyyy")),"")</f>
        <v>Week 27 - 2021</v>
      </c>
    </row>
    <row r="1589" spans="16:16">
      <c r="P1589" t="str">
        <f>IF('Peter Millar'!$L1594&lt;&gt;0,CONCATENATE("Week ",WEEKNUM('Peter Millar'!$L1594,21)," - ", TEXT('Peter Millar'!$L1594, "yyyy")),"")</f>
        <v>Week 27 - 2021</v>
      </c>
    </row>
    <row r="1590" spans="16:16">
      <c r="P1590" t="str">
        <f>IF('Peter Millar'!$L1595&lt;&gt;0,CONCATENATE("Week ",WEEKNUM('Peter Millar'!$L1595,21)," - ", TEXT('Peter Millar'!$L1595, "yyyy")),"")</f>
        <v>Week 27 - 2021</v>
      </c>
    </row>
    <row r="1591" spans="16:16">
      <c r="P1591" t="str">
        <f>IF('Peter Millar'!$L1596&lt;&gt;0,CONCATENATE("Week ",WEEKNUM('Peter Millar'!$L1596,21)," - ", TEXT('Peter Millar'!$L1596, "yyyy")),"")</f>
        <v>Week 27 - 2021</v>
      </c>
    </row>
    <row r="1592" spans="16:16">
      <c r="P1592" t="str">
        <f>IF('Peter Millar'!$L1597&lt;&gt;0,CONCATENATE("Week ",WEEKNUM('Peter Millar'!$L1597,21)," - ", TEXT('Peter Millar'!$L1597, "yyyy")),"")</f>
        <v>Week 27 - 2021</v>
      </c>
    </row>
    <row r="1593" spans="16:16">
      <c r="P1593" t="str">
        <f>IF('Peter Millar'!$L1598&lt;&gt;0,CONCATENATE("Week ",WEEKNUM('Peter Millar'!$L1598,21)," - ", TEXT('Peter Millar'!$L1598, "yyyy")),"")</f>
        <v>Week 27 - 2021</v>
      </c>
    </row>
    <row r="1594" spans="16:16">
      <c r="P1594" t="str">
        <f>IF('Peter Millar'!$L1599&lt;&gt;0,CONCATENATE("Week ",WEEKNUM('Peter Millar'!$L1599,21)," - ", TEXT('Peter Millar'!$L1599, "yyyy")),"")</f>
        <v>Week 27 - 2021</v>
      </c>
    </row>
    <row r="1595" spans="16:16">
      <c r="P1595" t="str">
        <f>IF('Peter Millar'!$L1600&lt;&gt;0,CONCATENATE("Week ",WEEKNUM('Peter Millar'!$L1600,21)," - ", TEXT('Peter Millar'!$L1600, "yyyy")),"")</f>
        <v>Week 27 - 2021</v>
      </c>
    </row>
    <row r="1596" spans="16:16">
      <c r="P1596" t="str">
        <f>IF('Peter Millar'!$L1601&lt;&gt;0,CONCATENATE("Week ",WEEKNUM('Peter Millar'!$L1601,21)," - ", TEXT('Peter Millar'!$L1601, "yyyy")),"")</f>
        <v>Week 27 - 2021</v>
      </c>
    </row>
    <row r="1597" spans="16:16">
      <c r="P1597" t="str">
        <f>IF('Peter Millar'!$L1602&lt;&gt;0,CONCATENATE("Week ",WEEKNUM('Peter Millar'!$L1602,21)," - ", TEXT('Peter Millar'!$L1602, "yyyy")),"")</f>
        <v>Week 27 - 2021</v>
      </c>
    </row>
    <row r="1598" spans="16:16">
      <c r="P1598" t="str">
        <f>IF('Peter Millar'!$L1603&lt;&gt;0,CONCATENATE("Week ",WEEKNUM('Peter Millar'!$L1603,21)," - ", TEXT('Peter Millar'!$L1603, "yyyy")),"")</f>
        <v>Week 27 - 2021</v>
      </c>
    </row>
    <row r="1599" spans="16:16">
      <c r="P1599" t="str">
        <f>IF('Peter Millar'!$L1604&lt;&gt;0,CONCATENATE("Week ",WEEKNUM('Peter Millar'!$L1604,21)," - ", TEXT('Peter Millar'!$L1604, "yyyy")),"")</f>
        <v>Week 27 - 2021</v>
      </c>
    </row>
    <row r="1600" spans="16:16">
      <c r="P1600" t="str">
        <f>IF('Peter Millar'!$L1605&lt;&gt;0,CONCATENATE("Week ",WEEKNUM('Peter Millar'!$L1605,21)," - ", TEXT('Peter Millar'!$L1605, "yyyy")),"")</f>
        <v>Week 27 - 2021</v>
      </c>
    </row>
    <row r="1601" spans="16:16">
      <c r="P1601" t="str">
        <f>IF('Peter Millar'!$L1606&lt;&gt;0,CONCATENATE("Week ",WEEKNUM('Peter Millar'!$L1606,21)," - ", TEXT('Peter Millar'!$L1606, "yyyy")),"")</f>
        <v>Week 27 - 2021</v>
      </c>
    </row>
    <row r="1602" spans="16:16">
      <c r="P1602" t="str">
        <f>IF('Peter Millar'!$L1607&lt;&gt;0,CONCATENATE("Week ",WEEKNUM('Peter Millar'!$L1607,21)," - ", TEXT('Peter Millar'!$L1607, "yyyy")),"")</f>
        <v>Week 27 - 2021</v>
      </c>
    </row>
    <row r="1603" spans="16:16">
      <c r="P1603" t="str">
        <f>IF('Peter Millar'!$L1608&lt;&gt;0,CONCATENATE("Week ",WEEKNUM('Peter Millar'!$L1608,21)," - ", TEXT('Peter Millar'!$L1608, "yyyy")),"")</f>
        <v>Week 27 - 2021</v>
      </c>
    </row>
    <row r="1604" spans="16:16">
      <c r="P1604" t="str">
        <f>IF('Peter Millar'!$L1609&lt;&gt;0,CONCATENATE("Week ",WEEKNUM('Peter Millar'!$L1609,21)," - ", TEXT('Peter Millar'!$L1609, "yyyy")),"")</f>
        <v>Week 27 - 2021</v>
      </c>
    </row>
    <row r="1605" spans="16:16">
      <c r="P1605" t="str">
        <f>IF('Peter Millar'!$L1610&lt;&gt;0,CONCATENATE("Week ",WEEKNUM('Peter Millar'!$L1610,21)," - ", TEXT('Peter Millar'!$L1610, "yyyy")),"")</f>
        <v>Week 27 - 2021</v>
      </c>
    </row>
    <row r="1606" spans="16:16">
      <c r="P1606" t="str">
        <f>IF('Peter Millar'!$L1611&lt;&gt;0,CONCATENATE("Week ",WEEKNUM('Peter Millar'!$L1611,21)," - ", TEXT('Peter Millar'!$L1611, "yyyy")),"")</f>
        <v>Week 27 - 2021</v>
      </c>
    </row>
    <row r="1607" spans="16:16">
      <c r="P1607" t="str">
        <f>IF('Peter Millar'!$L1612&lt;&gt;0,CONCATENATE("Week ",WEEKNUM('Peter Millar'!$L1612,21)," - ", TEXT('Peter Millar'!$L1612, "yyyy")),"")</f>
        <v>Week 27 - 2021</v>
      </c>
    </row>
    <row r="1608" spans="16:16">
      <c r="P1608" t="str">
        <f>IF('Peter Millar'!$L1613&lt;&gt;0,CONCATENATE("Week ",WEEKNUM('Peter Millar'!$L1613,21)," - ", TEXT('Peter Millar'!$L1613, "yyyy")),"")</f>
        <v>Week 27 - 2021</v>
      </c>
    </row>
    <row r="1609" spans="16:16">
      <c r="P1609" t="str">
        <f>IF('Peter Millar'!$L1614&lt;&gt;0,CONCATENATE("Week ",WEEKNUM('Peter Millar'!$L1614,21)," - ", TEXT('Peter Millar'!$L1614, "yyyy")),"")</f>
        <v>Week 27 - 2021</v>
      </c>
    </row>
    <row r="1610" spans="16:16">
      <c r="P1610" t="str">
        <f>IF('Peter Millar'!$L1615&lt;&gt;0,CONCATENATE("Week ",WEEKNUM('Peter Millar'!$L1615,21)," - ", TEXT('Peter Millar'!$L1615, "yyyy")),"")</f>
        <v>Week 27 - 2021</v>
      </c>
    </row>
    <row r="1611" spans="16:16">
      <c r="P1611" t="str">
        <f>IF('Peter Millar'!$L1616&lt;&gt;0,CONCATENATE("Week ",WEEKNUM('Peter Millar'!$L1616,21)," - ", TEXT('Peter Millar'!$L1616, "yyyy")),"")</f>
        <v>Week 27 - 2021</v>
      </c>
    </row>
    <row r="1612" spans="16:16">
      <c r="P1612" t="str">
        <f>IF('Peter Millar'!$L1617&lt;&gt;0,CONCATENATE("Week ",WEEKNUM('Peter Millar'!$L1617,21)," - ", TEXT('Peter Millar'!$L1617, "yyyy")),"")</f>
        <v>Week 27 - 2021</v>
      </c>
    </row>
    <row r="1613" spans="16:16">
      <c r="P1613" t="str">
        <f>IF('Peter Millar'!$L1618&lt;&gt;0,CONCATENATE("Week ",WEEKNUM('Peter Millar'!$L1618,21)," - ", TEXT('Peter Millar'!$L1618, "yyyy")),"")</f>
        <v>Week 27 - 2021</v>
      </c>
    </row>
    <row r="1614" spans="16:16">
      <c r="P1614" t="str">
        <f>IF('Peter Millar'!$L1619&lt;&gt;0,CONCATENATE("Week ",WEEKNUM('Peter Millar'!$L1619,21)," - ", TEXT('Peter Millar'!$L1619, "yyyy")),"")</f>
        <v>Week 27 - 2021</v>
      </c>
    </row>
    <row r="1615" spans="16:16">
      <c r="P1615" t="str">
        <f>IF('Peter Millar'!$L1620&lt;&gt;0,CONCATENATE("Week ",WEEKNUM('Peter Millar'!$L1620,21)," - ", TEXT('Peter Millar'!$L1620, "yyyy")),"")</f>
        <v>Week 27 - 2021</v>
      </c>
    </row>
    <row r="1616" spans="16:16">
      <c r="P1616" t="str">
        <f>IF('Peter Millar'!$L1621&lt;&gt;0,CONCATENATE("Week ",WEEKNUM('Peter Millar'!$L1621,21)," - ", TEXT('Peter Millar'!$L1621, "yyyy")),"")</f>
        <v>Week 27 - 2021</v>
      </c>
    </row>
    <row r="1617" spans="16:16">
      <c r="P1617" t="str">
        <f>IF('Peter Millar'!$L1622&lt;&gt;0,CONCATENATE("Week ",WEEKNUM('Peter Millar'!$L1622,21)," - ", TEXT('Peter Millar'!$L1622, "yyyy")),"")</f>
        <v>Week 27 - 2021</v>
      </c>
    </row>
    <row r="1618" spans="16:16">
      <c r="P1618" t="str">
        <f>IF('Peter Millar'!$L1623&lt;&gt;0,CONCATENATE("Week ",WEEKNUM('Peter Millar'!$L1623,21)," - ", TEXT('Peter Millar'!$L1623, "yyyy")),"")</f>
        <v>Week 27 - 2021</v>
      </c>
    </row>
    <row r="1619" spans="16:16">
      <c r="P1619" t="str">
        <f>IF('Peter Millar'!$L1624&lt;&gt;0,CONCATENATE("Week ",WEEKNUM('Peter Millar'!$L1624,21)," - ", TEXT('Peter Millar'!$L1624, "yyyy")),"")</f>
        <v>Week 27 - 2021</v>
      </c>
    </row>
    <row r="1620" spans="16:16">
      <c r="P1620" t="str">
        <f>IF('Peter Millar'!$L1625&lt;&gt;0,CONCATENATE("Week ",WEEKNUM('Peter Millar'!$L1625,21)," - ", TEXT('Peter Millar'!$L1625, "yyyy")),"")</f>
        <v>Week 27 - 2021</v>
      </c>
    </row>
    <row r="1621" spans="16:16">
      <c r="P1621" t="str">
        <f>IF('Peter Millar'!$L1626&lt;&gt;0,CONCATENATE("Week ",WEEKNUM('Peter Millar'!$L1626,21)," - ", TEXT('Peter Millar'!$L1626, "yyyy")),"")</f>
        <v>Week 27 - 2021</v>
      </c>
    </row>
    <row r="1622" spans="16:16">
      <c r="P1622" t="str">
        <f>IF('Peter Millar'!$L1627&lt;&gt;0,CONCATENATE("Week ",WEEKNUM('Peter Millar'!$L1627,21)," - ", TEXT('Peter Millar'!$L1627, "yyyy")),"")</f>
        <v>Week 27 - 2021</v>
      </c>
    </row>
    <row r="1623" spans="16:16">
      <c r="P1623" t="str">
        <f>IF('Peter Millar'!$L1628&lt;&gt;0,CONCATENATE("Week ",WEEKNUM('Peter Millar'!$L1628,21)," - ", TEXT('Peter Millar'!$L1628, "yyyy")),"")</f>
        <v>Week 27 - 2021</v>
      </c>
    </row>
    <row r="1624" spans="16:16">
      <c r="P1624" t="str">
        <f>IF('Peter Millar'!$L1629&lt;&gt;0,CONCATENATE("Week ",WEEKNUM('Peter Millar'!$L1629,21)," - ", TEXT('Peter Millar'!$L1629, "yyyy")),"")</f>
        <v>Week 27 - 2021</v>
      </c>
    </row>
    <row r="1625" spans="16:16">
      <c r="P1625" t="str">
        <f>IF('Peter Millar'!$L1630&lt;&gt;0,CONCATENATE("Week ",WEEKNUM('Peter Millar'!$L1630,21)," - ", TEXT('Peter Millar'!$L1630, "yyyy")),"")</f>
        <v>Week 27 - 2021</v>
      </c>
    </row>
    <row r="1626" spans="16:16">
      <c r="P1626" t="str">
        <f>IF('Peter Millar'!$L1631&lt;&gt;0,CONCATENATE("Week ",WEEKNUM('Peter Millar'!$L1631,21)," - ", TEXT('Peter Millar'!$L1631, "yyyy")),"")</f>
        <v>Week 27 - 2021</v>
      </c>
    </row>
    <row r="1627" spans="16:16">
      <c r="P1627" t="str">
        <f>IF('Peter Millar'!$L1632&lt;&gt;0,CONCATENATE("Week ",WEEKNUM('Peter Millar'!$L1632,21)," - ", TEXT('Peter Millar'!$L1632, "yyyy")),"")</f>
        <v>Week 27 - 2021</v>
      </c>
    </row>
    <row r="1628" spans="16:16">
      <c r="P1628" t="str">
        <f>IF('Peter Millar'!$L1633&lt;&gt;0,CONCATENATE("Week ",WEEKNUM('Peter Millar'!$L1633,21)," - ", TEXT('Peter Millar'!$L1633, "yyyy")),"")</f>
        <v>Week 27 - 2021</v>
      </c>
    </row>
    <row r="1629" spans="16:16">
      <c r="P1629" t="str">
        <f>IF('Peter Millar'!$L1634&lt;&gt;0,CONCATENATE("Week ",WEEKNUM('Peter Millar'!$L1634,21)," - ", TEXT('Peter Millar'!$L1634, "yyyy")),"")</f>
        <v>Week 27 - 2021</v>
      </c>
    </row>
    <row r="1630" spans="16:16">
      <c r="P1630" t="str">
        <f>IF('Peter Millar'!$L1635&lt;&gt;0,CONCATENATE("Week ",WEEKNUM('Peter Millar'!$L1635,21)," - ", TEXT('Peter Millar'!$L1635, "yyyy")),"")</f>
        <v>Week 27 - 2021</v>
      </c>
    </row>
    <row r="1631" spans="16:16">
      <c r="P1631" t="str">
        <f>IF('Peter Millar'!$L1636&lt;&gt;0,CONCATENATE("Week ",WEEKNUM('Peter Millar'!$L1636,21)," - ", TEXT('Peter Millar'!$L1636, "yyyy")),"")</f>
        <v>Week 27 - 2021</v>
      </c>
    </row>
    <row r="1632" spans="16:16">
      <c r="P1632" t="str">
        <f>IF('Peter Millar'!$L1637&lt;&gt;0,CONCATENATE("Week ",WEEKNUM('Peter Millar'!$L1637,21)," - ", TEXT('Peter Millar'!$L1637, "yyyy")),"")</f>
        <v>Week 27 - 2021</v>
      </c>
    </row>
    <row r="1633" spans="16:16">
      <c r="P1633" t="str">
        <f>IF('Peter Millar'!$L1638&lt;&gt;0,CONCATENATE("Week ",WEEKNUM('Peter Millar'!$L1638,21)," - ", TEXT('Peter Millar'!$L1638, "yyyy")),"")</f>
        <v>Week 27 - 2021</v>
      </c>
    </row>
    <row r="1634" spans="16:16">
      <c r="P1634" t="str">
        <f>IF('Peter Millar'!$L1639&lt;&gt;0,CONCATENATE("Week ",WEEKNUM('Peter Millar'!$L1639,21)," - ", TEXT('Peter Millar'!$L1639, "yyyy")),"")</f>
        <v>Week 27 - 2021</v>
      </c>
    </row>
    <row r="1635" spans="16:16">
      <c r="P1635" t="str">
        <f>IF('Peter Millar'!$L1640&lt;&gt;0,CONCATENATE("Week ",WEEKNUM('Peter Millar'!$L1640,21)," - ", TEXT('Peter Millar'!$L1640, "yyyy")),"")</f>
        <v>Week 27 - 2021</v>
      </c>
    </row>
    <row r="1636" spans="16:16">
      <c r="P1636" t="str">
        <f>IF('Peter Millar'!$L1641&lt;&gt;0,CONCATENATE("Week ",WEEKNUM('Peter Millar'!$L1641,21)," - ", TEXT('Peter Millar'!$L1641, "yyyy")),"")</f>
        <v>Week 27 - 2021</v>
      </c>
    </row>
    <row r="1637" spans="16:16">
      <c r="P1637" t="str">
        <f>IF('Peter Millar'!$L1642&lt;&gt;0,CONCATENATE("Week ",WEEKNUM('Peter Millar'!$L1642,21)," - ", TEXT('Peter Millar'!$L1642, "yyyy")),"")</f>
        <v>Week 27 - 2021</v>
      </c>
    </row>
    <row r="1638" spans="16:16">
      <c r="P1638" t="str">
        <f>IF('Peter Millar'!$L1643&lt;&gt;0,CONCATENATE("Week ",WEEKNUM('Peter Millar'!$L1643,21)," - ", TEXT('Peter Millar'!$L1643, "yyyy")),"")</f>
        <v>Week 27 - 2021</v>
      </c>
    </row>
    <row r="1639" spans="16:16">
      <c r="P1639" t="str">
        <f>IF('Peter Millar'!$L1644&lt;&gt;0,CONCATENATE("Week ",WEEKNUM('Peter Millar'!$L1644,21)," - ", TEXT('Peter Millar'!$L1644, "yyyy")),"")</f>
        <v>Week 27 - 2021</v>
      </c>
    </row>
    <row r="1640" spans="16:16">
      <c r="P1640" t="str">
        <f>IF('Peter Millar'!$L1645&lt;&gt;0,CONCATENATE("Week ",WEEKNUM('Peter Millar'!$L1645,21)," - ", TEXT('Peter Millar'!$L1645, "yyyy")),"")</f>
        <v>Week 27 - 2021</v>
      </c>
    </row>
    <row r="1641" spans="16:16">
      <c r="P1641" t="str">
        <f>IF('Peter Millar'!$L1646&lt;&gt;0,CONCATENATE("Week ",WEEKNUM('Peter Millar'!$L1646,21)," - ", TEXT('Peter Millar'!$L1646, "yyyy")),"")</f>
        <v>Week 27 - 2021</v>
      </c>
    </row>
    <row r="1642" spans="16:16">
      <c r="P1642" t="str">
        <f>IF('Peter Millar'!$L1647&lt;&gt;0,CONCATENATE("Week ",WEEKNUM('Peter Millar'!$L1647,21)," - ", TEXT('Peter Millar'!$L1647, "yyyy")),"")</f>
        <v>Week 27 - 2021</v>
      </c>
    </row>
    <row r="1643" spans="16:16">
      <c r="P1643" t="str">
        <f>IF('Peter Millar'!$L1648&lt;&gt;0,CONCATENATE("Week ",WEEKNUM('Peter Millar'!$L1648,21)," - ", TEXT('Peter Millar'!$L1648, "yyyy")),"")</f>
        <v>Week 27 - 2021</v>
      </c>
    </row>
    <row r="1644" spans="16:16">
      <c r="P1644" t="str">
        <f>IF('Peter Millar'!$L1649&lt;&gt;0,CONCATENATE("Week ",WEEKNUM('Peter Millar'!$L1649,21)," - ", TEXT('Peter Millar'!$L1649, "yyyy")),"")</f>
        <v>Week 27 - 2021</v>
      </c>
    </row>
    <row r="1645" spans="16:16">
      <c r="P1645" t="str">
        <f>IF('Peter Millar'!$L1650&lt;&gt;0,CONCATENATE("Week ",WEEKNUM('Peter Millar'!$L1650,21)," - ", TEXT('Peter Millar'!$L1650, "yyyy")),"")</f>
        <v>Week 27 - 2021</v>
      </c>
    </row>
    <row r="1646" spans="16:16">
      <c r="P1646" t="str">
        <f>IF('Peter Millar'!$L1651&lt;&gt;0,CONCATENATE("Week ",WEEKNUM('Peter Millar'!$L1651,21)," - ", TEXT('Peter Millar'!$L1651, "yyyy")),"")</f>
        <v>Week 27 - 2021</v>
      </c>
    </row>
    <row r="1647" spans="16:16">
      <c r="P1647" t="str">
        <f>IF('Peter Millar'!$L1652&lt;&gt;0,CONCATENATE("Week ",WEEKNUM('Peter Millar'!$L1652,21)," - ", TEXT('Peter Millar'!$L1652, "yyyy")),"")</f>
        <v>Week 27 - 2021</v>
      </c>
    </row>
    <row r="1648" spans="16:16">
      <c r="P1648" t="str">
        <f>IF('Peter Millar'!$L1653&lt;&gt;0,CONCATENATE("Week ",WEEKNUM('Peter Millar'!$L1653,21)," - ", TEXT('Peter Millar'!$L1653, "yyyy")),"")</f>
        <v>Week 27 - 2021</v>
      </c>
    </row>
    <row r="1649" spans="16:16">
      <c r="P1649" t="str">
        <f>IF('Peter Millar'!$L1654&lt;&gt;0,CONCATENATE("Week ",WEEKNUM('Peter Millar'!$L1654,21)," - ", TEXT('Peter Millar'!$L1654, "yyyy")),"")</f>
        <v>Week 27 - 2021</v>
      </c>
    </row>
    <row r="1650" spans="16:16">
      <c r="P1650" t="str">
        <f>IF('Peter Millar'!$L1655&lt;&gt;0,CONCATENATE("Week ",WEEKNUM('Peter Millar'!$L1655,21)," - ", TEXT('Peter Millar'!$L1655, "yyyy")),"")</f>
        <v>Week 27 - 2021</v>
      </c>
    </row>
    <row r="1651" spans="16:16">
      <c r="P1651" t="str">
        <f>IF('Peter Millar'!$L1656&lt;&gt;0,CONCATENATE("Week ",WEEKNUM('Peter Millar'!$L1656,21)," - ", TEXT('Peter Millar'!$L1656, "yyyy")),"")</f>
        <v>Week 27 - 2021</v>
      </c>
    </row>
    <row r="1652" spans="16:16">
      <c r="P1652" t="str">
        <f>IF('Peter Millar'!$L1657&lt;&gt;0,CONCATENATE("Week ",WEEKNUM('Peter Millar'!$L1657,21)," - ", TEXT('Peter Millar'!$L1657, "yyyy")),"")</f>
        <v>Week 27 - 2021</v>
      </c>
    </row>
    <row r="1653" spans="16:16">
      <c r="P1653" t="str">
        <f>IF('Peter Millar'!$L1658&lt;&gt;0,CONCATENATE("Week ",WEEKNUM('Peter Millar'!$L1658,21)," - ", TEXT('Peter Millar'!$L1658, "yyyy")),"")</f>
        <v>Week 27 - 2021</v>
      </c>
    </row>
    <row r="1654" spans="16:16">
      <c r="P1654" t="str">
        <f>IF('Peter Millar'!$L1659&lt;&gt;0,CONCATENATE("Week ",WEEKNUM('Peter Millar'!$L1659,21)," - ", TEXT('Peter Millar'!$L1659, "yyyy")),"")</f>
        <v>Week 27 - 2021</v>
      </c>
    </row>
    <row r="1655" spans="16:16">
      <c r="P1655" t="str">
        <f>IF('Peter Millar'!$L1660&lt;&gt;0,CONCATENATE("Week ",WEEKNUM('Peter Millar'!$L1660,21)," - ", TEXT('Peter Millar'!$L1660, "yyyy")),"")</f>
        <v>Week 27 - 2021</v>
      </c>
    </row>
    <row r="1656" spans="16:16">
      <c r="P1656" t="str">
        <f>IF('Peter Millar'!$L1661&lt;&gt;0,CONCATENATE("Week ",WEEKNUM('Peter Millar'!$L1661,21)," - ", TEXT('Peter Millar'!$L1661, "yyyy")),"")</f>
        <v>Week 27 - 2021</v>
      </c>
    </row>
    <row r="1657" spans="16:16">
      <c r="P1657" t="str">
        <f>IF('Peter Millar'!$L1662&lt;&gt;0,CONCATENATE("Week ",WEEKNUM('Peter Millar'!$L1662,21)," - ", TEXT('Peter Millar'!$L1662, "yyyy")),"")</f>
        <v>Week 27 - 2021</v>
      </c>
    </row>
    <row r="1658" spans="16:16">
      <c r="P1658" t="str">
        <f>IF('Peter Millar'!$L1663&lt;&gt;0,CONCATENATE("Week ",WEEKNUM('Peter Millar'!$L1663,21)," - ", TEXT('Peter Millar'!$L1663, "yyyy")),"")</f>
        <v>Week 27 - 2021</v>
      </c>
    </row>
    <row r="1659" spans="16:16">
      <c r="P1659" t="str">
        <f>IF('Peter Millar'!$L1664&lt;&gt;0,CONCATENATE("Week ",WEEKNUM('Peter Millar'!$L1664,21)," - ", TEXT('Peter Millar'!$L1664, "yyyy")),"")</f>
        <v>Week 27 - 2021</v>
      </c>
    </row>
    <row r="1660" spans="16:16">
      <c r="P1660" t="str">
        <f>IF('Peter Millar'!$L1665&lt;&gt;0,CONCATENATE("Week ",WEEKNUM('Peter Millar'!$L1665,21)," - ", TEXT('Peter Millar'!$L1665, "yyyy")),"")</f>
        <v>Week 27 - 2021</v>
      </c>
    </row>
    <row r="1661" spans="16:16">
      <c r="P1661" t="str">
        <f>IF('Peter Millar'!$L1666&lt;&gt;0,CONCATENATE("Week ",WEEKNUM('Peter Millar'!$L1666,21)," - ", TEXT('Peter Millar'!$L1666, "yyyy")),"")</f>
        <v>Week 27 - 2021</v>
      </c>
    </row>
    <row r="1662" spans="16:16">
      <c r="P1662" t="str">
        <f>IF('Peter Millar'!$L1667&lt;&gt;0,CONCATENATE("Week ",WEEKNUM('Peter Millar'!$L1667,21)," - ", TEXT('Peter Millar'!$L1667, "yyyy")),"")</f>
        <v>Week 27 - 2021</v>
      </c>
    </row>
    <row r="1663" spans="16:16">
      <c r="P1663" t="str">
        <f>IF('Peter Millar'!$L1668&lt;&gt;0,CONCATENATE("Week ",WEEKNUM('Peter Millar'!$L1668,21)," - ", TEXT('Peter Millar'!$L1668, "yyyy")),"")</f>
        <v>Week 27 - 2021</v>
      </c>
    </row>
    <row r="1664" spans="16:16">
      <c r="P1664" t="str">
        <f>IF('Peter Millar'!$L1669&lt;&gt;0,CONCATENATE("Week ",WEEKNUM('Peter Millar'!$L1669,21)," - ", TEXT('Peter Millar'!$L1669, "yyyy")),"")</f>
        <v>Week 27 - 2021</v>
      </c>
    </row>
    <row r="1665" spans="16:16">
      <c r="P1665" t="str">
        <f>IF('Peter Millar'!$L1670&lt;&gt;0,CONCATENATE("Week ",WEEKNUM('Peter Millar'!$L1670,21)," - ", TEXT('Peter Millar'!$L1670, "yyyy")),"")</f>
        <v>Week 27 - 2021</v>
      </c>
    </row>
    <row r="1666" spans="16:16">
      <c r="P1666" t="str">
        <f>IF('Peter Millar'!$L1671&lt;&gt;0,CONCATENATE("Week ",WEEKNUM('Peter Millar'!$L1671,21)," - ", TEXT('Peter Millar'!$L1671, "yyyy")),"")</f>
        <v>Week 27 - 2021</v>
      </c>
    </row>
    <row r="1667" spans="16:16">
      <c r="P1667" t="str">
        <f>IF('Peter Millar'!$L1672&lt;&gt;0,CONCATENATE("Week ",WEEKNUM('Peter Millar'!$L1672,21)," - ", TEXT('Peter Millar'!$L1672, "yyyy")),"")</f>
        <v>Week 27 - 2021</v>
      </c>
    </row>
    <row r="1668" spans="16:16">
      <c r="P1668" t="str">
        <f>IF('Peter Millar'!$L1673&lt;&gt;0,CONCATENATE("Week ",WEEKNUM('Peter Millar'!$L1673,21)," - ", TEXT('Peter Millar'!$L1673, "yyyy")),"")</f>
        <v>Week 27 - 2021</v>
      </c>
    </row>
    <row r="1669" spans="16:16">
      <c r="P1669" t="str">
        <f>IF('Peter Millar'!$L1674&lt;&gt;0,CONCATENATE("Week ",WEEKNUM('Peter Millar'!$L1674,21)," - ", TEXT('Peter Millar'!$L1674, "yyyy")),"")</f>
        <v>Week 27 - 2021</v>
      </c>
    </row>
    <row r="1670" spans="16:16">
      <c r="P1670" t="str">
        <f>IF('Peter Millar'!$L1675&lt;&gt;0,CONCATENATE("Week ",WEEKNUM('Peter Millar'!$L1675,21)," - ", TEXT('Peter Millar'!$L1675, "yyyy")),"")</f>
        <v>Week 27 - 2021</v>
      </c>
    </row>
    <row r="1671" spans="16:16">
      <c r="P1671" t="str">
        <f>IF('Peter Millar'!$L1676&lt;&gt;0,CONCATENATE("Week ",WEEKNUM('Peter Millar'!$L1676,21)," - ", TEXT('Peter Millar'!$L1676, "yyyy")),"")</f>
        <v>Week 27 - 2021</v>
      </c>
    </row>
    <row r="1672" spans="16:16">
      <c r="P1672" t="str">
        <f>IF('Peter Millar'!$L1677&lt;&gt;0,CONCATENATE("Week ",WEEKNUM('Peter Millar'!$L1677,21)," - ", TEXT('Peter Millar'!$L1677, "yyyy")),"")</f>
        <v>Week 27 - 2021</v>
      </c>
    </row>
    <row r="1673" spans="16:16">
      <c r="P1673" t="str">
        <f>IF('Peter Millar'!$L1678&lt;&gt;0,CONCATENATE("Week ",WEEKNUM('Peter Millar'!$L1678,21)," - ", TEXT('Peter Millar'!$L1678, "yyyy")),"")</f>
        <v>Week 27 - 2021</v>
      </c>
    </row>
    <row r="1674" spans="16:16">
      <c r="P1674" t="str">
        <f>IF('Peter Millar'!$L1679&lt;&gt;0,CONCATENATE("Week ",WEEKNUM('Peter Millar'!$L1679,21)," - ", TEXT('Peter Millar'!$L1679, "yyyy")),"")</f>
        <v>Week 27 - 2021</v>
      </c>
    </row>
    <row r="1675" spans="16:16">
      <c r="P1675" t="str">
        <f>IF('Peter Millar'!$L1680&lt;&gt;0,CONCATENATE("Week ",WEEKNUM('Peter Millar'!$L1680,21)," - ", TEXT('Peter Millar'!$L1680, "yyyy")),"")</f>
        <v>Week 27 - 2021</v>
      </c>
    </row>
    <row r="1676" spans="16:16">
      <c r="P1676" t="str">
        <f>IF('Peter Millar'!$L1681&lt;&gt;0,CONCATENATE("Week ",WEEKNUM('Peter Millar'!$L1681,21)," - ", TEXT('Peter Millar'!$L1681, "yyyy")),"")</f>
        <v>Week 27 - 2021</v>
      </c>
    </row>
    <row r="1677" spans="16:16">
      <c r="P1677" t="str">
        <f>IF('Peter Millar'!$L1682&lt;&gt;0,CONCATENATE("Week ",WEEKNUM('Peter Millar'!$L1682,21)," - ", TEXT('Peter Millar'!$L1682, "yyyy")),"")</f>
        <v>Week 27 - 2021</v>
      </c>
    </row>
    <row r="1678" spans="16:16">
      <c r="P1678" t="str">
        <f>IF('Peter Millar'!$L1683&lt;&gt;0,CONCATENATE("Week ",WEEKNUM('Peter Millar'!$L1683,21)," - ", TEXT('Peter Millar'!$L1683, "yyyy")),"")</f>
        <v>Week 27 - 2021</v>
      </c>
    </row>
    <row r="1679" spans="16:16">
      <c r="P1679" t="str">
        <f>IF('Peter Millar'!$L1684&lt;&gt;0,CONCATENATE("Week ",WEEKNUM('Peter Millar'!$L1684,21)," - ", TEXT('Peter Millar'!$L1684, "yyyy")),"")</f>
        <v>Week 27 - 2021</v>
      </c>
    </row>
    <row r="1680" spans="16:16">
      <c r="P1680" t="str">
        <f>IF('Peter Millar'!$L1685&lt;&gt;0,CONCATENATE("Week ",WEEKNUM('Peter Millar'!$L1685,21)," - ", TEXT('Peter Millar'!$L1685, "yyyy")),"")</f>
        <v>Week 27 - 2021</v>
      </c>
    </row>
    <row r="1681" spans="16:16">
      <c r="P1681" t="str">
        <f>IF('Peter Millar'!$L1686&lt;&gt;0,CONCATENATE("Week ",WEEKNUM('Peter Millar'!$L1686,21)," - ", TEXT('Peter Millar'!$L1686, "yyyy")),"")</f>
        <v>Week 27 - 2021</v>
      </c>
    </row>
    <row r="1682" spans="16:16">
      <c r="P1682" t="str">
        <f>IF('Peter Millar'!$L1687&lt;&gt;0,CONCATENATE("Week ",WEEKNUM('Peter Millar'!$L1687,21)," - ", TEXT('Peter Millar'!$L1687, "yyyy")),"")</f>
        <v>Week 27 - 2021</v>
      </c>
    </row>
    <row r="1683" spans="16:16">
      <c r="P1683" t="str">
        <f>IF('Peter Millar'!$L1688&lt;&gt;0,CONCATENATE("Week ",WEEKNUM('Peter Millar'!$L1688,21)," - ", TEXT('Peter Millar'!$L1688, "yyyy")),"")</f>
        <v>Week 27 - 2021</v>
      </c>
    </row>
    <row r="1684" spans="16:16">
      <c r="P1684" t="str">
        <f>IF('Peter Millar'!$L1689&lt;&gt;0,CONCATENATE("Week ",WEEKNUM('Peter Millar'!$L1689,21)," - ", TEXT('Peter Millar'!$L1689, "yyyy")),"")</f>
        <v>Week 27 - 2021</v>
      </c>
    </row>
    <row r="1685" spans="16:16">
      <c r="P1685" t="str">
        <f>IF('Peter Millar'!$L1690&lt;&gt;0,CONCATENATE("Week ",WEEKNUM('Peter Millar'!$L1690,21)," - ", TEXT('Peter Millar'!$L1690, "yyyy")),"")</f>
        <v>Week 27 - 2021</v>
      </c>
    </row>
    <row r="1686" spans="16:16">
      <c r="P1686" t="str">
        <f>IF('Peter Millar'!$L1691&lt;&gt;0,CONCATENATE("Week ",WEEKNUM('Peter Millar'!$L1691,21)," - ", TEXT('Peter Millar'!$L1691, "yyyy")),"")</f>
        <v>Week 27 - 2021</v>
      </c>
    </row>
    <row r="1687" spans="16:16">
      <c r="P1687" t="str">
        <f>IF('Peter Millar'!$L1692&lt;&gt;0,CONCATENATE("Week ",WEEKNUM('Peter Millar'!$L1692,21)," - ", TEXT('Peter Millar'!$L1692, "yyyy")),"")</f>
        <v>Week 28 - 2021</v>
      </c>
    </row>
    <row r="1688" spans="16:16">
      <c r="P1688" t="str">
        <f>IF('Peter Millar'!$L1693&lt;&gt;0,CONCATENATE("Week ",WEEKNUM('Peter Millar'!$L1693,21)," - ", TEXT('Peter Millar'!$L1693, "yyyy")),"")</f>
        <v>Week 28 - 2021</v>
      </c>
    </row>
    <row r="1689" spans="16:16">
      <c r="P1689" t="str">
        <f>IF('Peter Millar'!$L1694&lt;&gt;0,CONCATENATE("Week ",WEEKNUM('Peter Millar'!$L1694,21)," - ", TEXT('Peter Millar'!$L1694, "yyyy")),"")</f>
        <v>Week 28 - 2021</v>
      </c>
    </row>
    <row r="1690" spans="16:16">
      <c r="P1690" t="str">
        <f>IF('Peter Millar'!$L1695&lt;&gt;0,CONCATENATE("Week ",WEEKNUM('Peter Millar'!$L1695,21)," - ", TEXT('Peter Millar'!$L1695, "yyyy")),"")</f>
        <v>Week 28 - 2021</v>
      </c>
    </row>
    <row r="1691" spans="16:16">
      <c r="P1691" t="str">
        <f>IF('Peter Millar'!$L1696&lt;&gt;0,CONCATENATE("Week ",WEEKNUM('Peter Millar'!$L1696,21)," - ", TEXT('Peter Millar'!$L1696, "yyyy")),"")</f>
        <v>Week 28 - 2021</v>
      </c>
    </row>
    <row r="1692" spans="16:16">
      <c r="P1692" t="str">
        <f>IF('Peter Millar'!$L1697&lt;&gt;0,CONCATENATE("Week ",WEEKNUM('Peter Millar'!$L1697,21)," - ", TEXT('Peter Millar'!$L1697, "yyyy")),"")</f>
        <v>Week 28 - 2021</v>
      </c>
    </row>
    <row r="1693" spans="16:16">
      <c r="P1693" t="str">
        <f>IF('Peter Millar'!$L1698&lt;&gt;0,CONCATENATE("Week ",WEEKNUM('Peter Millar'!$L1698,21)," - ", TEXT('Peter Millar'!$L1698, "yyyy")),"")</f>
        <v>Week 28 - 2021</v>
      </c>
    </row>
    <row r="1694" spans="16:16">
      <c r="P1694" t="str">
        <f>IF('Peter Millar'!$L1699&lt;&gt;0,CONCATENATE("Week ",WEEKNUM('Peter Millar'!$L1699,21)," - ", TEXT('Peter Millar'!$L1699, "yyyy")),"")</f>
        <v>Week 28 - 2021</v>
      </c>
    </row>
    <row r="1695" spans="16:16">
      <c r="P1695" t="str">
        <f>IF('Peter Millar'!$L1700&lt;&gt;0,CONCATENATE("Week ",WEEKNUM('Peter Millar'!$L1700,21)," - ", TEXT('Peter Millar'!$L1700, "yyyy")),"")</f>
        <v>Week 28 - 2021</v>
      </c>
    </row>
    <row r="1696" spans="16:16">
      <c r="P1696" t="str">
        <f>IF('Peter Millar'!$L1701&lt;&gt;0,CONCATENATE("Week ",WEEKNUM('Peter Millar'!$L1701,21)," - ", TEXT('Peter Millar'!$L1701, "yyyy")),"")</f>
        <v>Week 28 - 2021</v>
      </c>
    </row>
    <row r="1697" spans="16:16">
      <c r="P1697" t="str">
        <f>IF('Peter Millar'!$L1702&lt;&gt;0,CONCATENATE("Week ",WEEKNUM('Peter Millar'!$L1702,21)," - ", TEXT('Peter Millar'!$L1702, "yyyy")),"")</f>
        <v>Week 28 - 2021</v>
      </c>
    </row>
    <row r="1698" spans="16:16">
      <c r="P1698" t="str">
        <f>IF('Peter Millar'!$L1703&lt;&gt;0,CONCATENATE("Week ",WEEKNUM('Peter Millar'!$L1703,21)," - ", TEXT('Peter Millar'!$L1703, "yyyy")),"")</f>
        <v>Week 28 - 2021</v>
      </c>
    </row>
    <row r="1699" spans="16:16">
      <c r="P1699" t="str">
        <f>IF('Peter Millar'!$L1704&lt;&gt;0,CONCATENATE("Week ",WEEKNUM('Peter Millar'!$L1704,21)," - ", TEXT('Peter Millar'!$L1704, "yyyy")),"")</f>
        <v>Week 28 - 2021</v>
      </c>
    </row>
    <row r="1700" spans="16:16">
      <c r="P1700" t="str">
        <f>IF('Peter Millar'!$L1705&lt;&gt;0,CONCATENATE("Week ",WEEKNUM('Peter Millar'!$L1705,21)," - ", TEXT('Peter Millar'!$L1705, "yyyy")),"")</f>
        <v>Week 28 - 2021</v>
      </c>
    </row>
    <row r="1701" spans="16:16">
      <c r="P1701" t="str">
        <f>IF('Peter Millar'!$L1706&lt;&gt;0,CONCATENATE("Week ",WEEKNUM('Peter Millar'!$L1706,21)," - ", TEXT('Peter Millar'!$L1706, "yyyy")),"")</f>
        <v>Week 28 - 2021</v>
      </c>
    </row>
    <row r="1702" spans="16:16">
      <c r="P1702" t="str">
        <f>IF('Peter Millar'!$L1707&lt;&gt;0,CONCATENATE("Week ",WEEKNUM('Peter Millar'!$L1707,21)," - ", TEXT('Peter Millar'!$L1707, "yyyy")),"")</f>
        <v>Week 28 - 2021</v>
      </c>
    </row>
    <row r="1703" spans="16:16">
      <c r="P1703" t="str">
        <f>IF('Peter Millar'!$L1708&lt;&gt;0,CONCATENATE("Week ",WEEKNUM('Peter Millar'!$L1708,21)," - ", TEXT('Peter Millar'!$L1708, "yyyy")),"")</f>
        <v>Week 28 - 2021</v>
      </c>
    </row>
    <row r="1704" spans="16:16">
      <c r="P1704" t="str">
        <f>IF('Peter Millar'!$L1709&lt;&gt;0,CONCATENATE("Week ",WEEKNUM('Peter Millar'!$L1709,21)," - ", TEXT('Peter Millar'!$L1709, "yyyy")),"")</f>
        <v>Week 28 - 2021</v>
      </c>
    </row>
    <row r="1705" spans="16:16">
      <c r="P1705" t="str">
        <f>IF('Peter Millar'!$L1710&lt;&gt;0,CONCATENATE("Week ",WEEKNUM('Peter Millar'!$L1710,21)," - ", TEXT('Peter Millar'!$L1710, "yyyy")),"")</f>
        <v>Week 28 - 2021</v>
      </c>
    </row>
    <row r="1706" spans="16:16">
      <c r="P1706" t="str">
        <f>IF('Peter Millar'!$L1711&lt;&gt;0,CONCATENATE("Week ",WEEKNUM('Peter Millar'!$L1711,21)," - ", TEXT('Peter Millar'!$L1711, "yyyy")),"")</f>
        <v>Week 28 - 2021</v>
      </c>
    </row>
    <row r="1707" spans="16:16">
      <c r="P1707" t="str">
        <f>IF('Peter Millar'!$L1712&lt;&gt;0,CONCATENATE("Week ",WEEKNUM('Peter Millar'!$L1712,21)," - ", TEXT('Peter Millar'!$L1712, "yyyy")),"")</f>
        <v>Week 28 - 2021</v>
      </c>
    </row>
    <row r="1708" spans="16:16">
      <c r="P1708" t="str">
        <f>IF('Peter Millar'!$L1713&lt;&gt;0,CONCATENATE("Week ",WEEKNUM('Peter Millar'!$L1713,21)," - ", TEXT('Peter Millar'!$L1713, "yyyy")),"")</f>
        <v>Week 28 - 2021</v>
      </c>
    </row>
    <row r="1709" spans="16:16">
      <c r="P1709" t="str">
        <f>IF('Peter Millar'!$L1714&lt;&gt;0,CONCATENATE("Week ",WEEKNUM('Peter Millar'!$L1714,21)," - ", TEXT('Peter Millar'!$L1714, "yyyy")),"")</f>
        <v>Week 28 - 2021</v>
      </c>
    </row>
    <row r="1710" spans="16:16">
      <c r="P1710" t="str">
        <f>IF('Peter Millar'!$L1715&lt;&gt;0,CONCATENATE("Week ",WEEKNUM('Peter Millar'!$L1715,21)," - ", TEXT('Peter Millar'!$L1715, "yyyy")),"")</f>
        <v>Week 28 - 2021</v>
      </c>
    </row>
    <row r="1711" spans="16:16">
      <c r="P1711" t="str">
        <f>IF('Peter Millar'!$L1716&lt;&gt;0,CONCATENATE("Week ",WEEKNUM('Peter Millar'!$L1716,21)," - ", TEXT('Peter Millar'!$L1716, "yyyy")),"")</f>
        <v>Week 28 - 2021</v>
      </c>
    </row>
    <row r="1712" spans="16:16">
      <c r="P1712" t="str">
        <f>IF('Peter Millar'!$L1717&lt;&gt;0,CONCATENATE("Week ",WEEKNUM('Peter Millar'!$L1717,21)," - ", TEXT('Peter Millar'!$L1717, "yyyy")),"")</f>
        <v>Week 28 - 2021</v>
      </c>
    </row>
    <row r="1713" spans="16:16">
      <c r="P1713" t="str">
        <f>IF('Peter Millar'!$L1718&lt;&gt;0,CONCATENATE("Week ",WEEKNUM('Peter Millar'!$L1718,21)," - ", TEXT('Peter Millar'!$L1718, "yyyy")),"")</f>
        <v>Week 28 - 2021</v>
      </c>
    </row>
    <row r="1714" spans="16:16">
      <c r="P1714" t="str">
        <f>IF('Peter Millar'!$L1719&lt;&gt;0,CONCATENATE("Week ",WEEKNUM('Peter Millar'!$L1719,21)," - ", TEXT('Peter Millar'!$L1719, "yyyy")),"")</f>
        <v>Week 28 - 2021</v>
      </c>
    </row>
    <row r="1715" spans="16:16">
      <c r="P1715" t="str">
        <f>IF('Peter Millar'!$L1720&lt;&gt;0,CONCATENATE("Week ",WEEKNUM('Peter Millar'!$L1720,21)," - ", TEXT('Peter Millar'!$L1720, "yyyy")),"")</f>
        <v>Week 28 - 2021</v>
      </c>
    </row>
    <row r="1716" spans="16:16">
      <c r="P1716" t="str">
        <f>IF('Peter Millar'!$L1721&lt;&gt;0,CONCATENATE("Week ",WEEKNUM('Peter Millar'!$L1721,21)," - ", TEXT('Peter Millar'!$L1721, "yyyy")),"")</f>
        <v>Week 28 - 2021</v>
      </c>
    </row>
    <row r="1717" spans="16:16">
      <c r="P1717" t="str">
        <f>IF('Peter Millar'!$L1722&lt;&gt;0,CONCATENATE("Week ",WEEKNUM('Peter Millar'!$L1722,21)," - ", TEXT('Peter Millar'!$L1722, "yyyy")),"")</f>
        <v>Week 28 - 2021</v>
      </c>
    </row>
    <row r="1718" spans="16:16">
      <c r="P1718" t="str">
        <f>IF('Peter Millar'!$L1723&lt;&gt;0,CONCATENATE("Week ",WEEKNUM('Peter Millar'!$L1723,21)," - ", TEXT('Peter Millar'!$L1723, "yyyy")),"")</f>
        <v>Week 28 - 2021</v>
      </c>
    </row>
    <row r="1719" spans="16:16">
      <c r="P1719" t="str">
        <f>IF('Peter Millar'!$L1724&lt;&gt;0,CONCATENATE("Week ",WEEKNUM('Peter Millar'!$L1724,21)," - ", TEXT('Peter Millar'!$L1724, "yyyy")),"")</f>
        <v>Week 28 - 2021</v>
      </c>
    </row>
    <row r="1720" spans="16:16">
      <c r="P1720" t="str">
        <f>IF('Peter Millar'!$L1725&lt;&gt;0,CONCATENATE("Week ",WEEKNUM('Peter Millar'!$L1725,21)," - ", TEXT('Peter Millar'!$L1725, "yyyy")),"")</f>
        <v>Week 28 - 2021</v>
      </c>
    </row>
    <row r="1721" spans="16:16">
      <c r="P1721" t="str">
        <f>IF('Peter Millar'!$L1726&lt;&gt;0,CONCATENATE("Week ",WEEKNUM('Peter Millar'!$L1726,21)," - ", TEXT('Peter Millar'!$L1726, "yyyy")),"")</f>
        <v>Week 28 - 2021</v>
      </c>
    </row>
    <row r="1722" spans="16:16">
      <c r="P1722" t="str">
        <f>IF('Peter Millar'!$L1727&lt;&gt;0,CONCATENATE("Week ",WEEKNUM('Peter Millar'!$L1727,21)," - ", TEXT('Peter Millar'!$L1727, "yyyy")),"")</f>
        <v>Week 28 - 2021</v>
      </c>
    </row>
    <row r="1723" spans="16:16">
      <c r="P1723" t="str">
        <f>IF('Peter Millar'!$L1728&lt;&gt;0,CONCATENATE("Week ",WEEKNUM('Peter Millar'!$L1728,21)," - ", TEXT('Peter Millar'!$L1728, "yyyy")),"")</f>
        <v>Week 28 - 2021</v>
      </c>
    </row>
    <row r="1724" spans="16:16">
      <c r="P1724" t="str">
        <f>IF('Peter Millar'!$L1729&lt;&gt;0,CONCATENATE("Week ",WEEKNUM('Peter Millar'!$L1729,21)," - ", TEXT('Peter Millar'!$L1729, "yyyy")),"")</f>
        <v>Week 28 - 2021</v>
      </c>
    </row>
    <row r="1725" spans="16:16">
      <c r="P1725" t="str">
        <f>IF('Peter Millar'!$L1730&lt;&gt;0,CONCATENATE("Week ",WEEKNUM('Peter Millar'!$L1730,21)," - ", TEXT('Peter Millar'!$L1730, "yyyy")),"")</f>
        <v>Week 28 - 2021</v>
      </c>
    </row>
    <row r="1726" spans="16:16">
      <c r="P1726" t="str">
        <f>IF('Peter Millar'!$L1731&lt;&gt;0,CONCATENATE("Week ",WEEKNUM('Peter Millar'!$L1731,21)," - ", TEXT('Peter Millar'!$L1731, "yyyy")),"")</f>
        <v>Week 28 - 2021</v>
      </c>
    </row>
    <row r="1727" spans="16:16">
      <c r="P1727" t="str">
        <f>IF('Peter Millar'!$L1732&lt;&gt;0,CONCATENATE("Week ",WEEKNUM('Peter Millar'!$L1732,21)," - ", TEXT('Peter Millar'!$L1732, "yyyy")),"")</f>
        <v>Week 28 - 2021</v>
      </c>
    </row>
    <row r="1728" spans="16:16">
      <c r="P1728" t="str">
        <f>IF('Peter Millar'!$L1733&lt;&gt;0,CONCATENATE("Week ",WEEKNUM('Peter Millar'!$L1733,21)," - ", TEXT('Peter Millar'!$L1733, "yyyy")),"")</f>
        <v>Week 28 - 2021</v>
      </c>
    </row>
    <row r="1729" spans="16:16">
      <c r="P1729" t="str">
        <f>IF('Peter Millar'!$L1734&lt;&gt;0,CONCATENATE("Week ",WEEKNUM('Peter Millar'!$L1734,21)," - ", TEXT('Peter Millar'!$L1734, "yyyy")),"")</f>
        <v>Week 28 - 2021</v>
      </c>
    </row>
    <row r="1730" spans="16:16">
      <c r="P1730" t="str">
        <f>IF('Peter Millar'!$L1735&lt;&gt;0,CONCATENATE("Week ",WEEKNUM('Peter Millar'!$L1735,21)," - ", TEXT('Peter Millar'!$L1735, "yyyy")),"")</f>
        <v>Week 28 - 2021</v>
      </c>
    </row>
    <row r="1731" spans="16:16">
      <c r="P1731" t="str">
        <f>IF('Peter Millar'!$L1736&lt;&gt;0,CONCATENATE("Week ",WEEKNUM('Peter Millar'!$L1736,21)," - ", TEXT('Peter Millar'!$L1736, "yyyy")),"")</f>
        <v>Week 28 - 2021</v>
      </c>
    </row>
    <row r="1732" spans="16:16">
      <c r="P1732" t="str">
        <f>IF('Peter Millar'!$L1737&lt;&gt;0,CONCATENATE("Week ",WEEKNUM('Peter Millar'!$L1737,21)," - ", TEXT('Peter Millar'!$L1737, "yyyy")),"")</f>
        <v>Week 28 - 2021</v>
      </c>
    </row>
    <row r="1733" spans="16:16">
      <c r="P1733" t="str">
        <f>IF('Peter Millar'!$L1738&lt;&gt;0,CONCATENATE("Week ",WEEKNUM('Peter Millar'!$L1738,21)," - ", TEXT('Peter Millar'!$L1738, "yyyy")),"")</f>
        <v>Week 28 - 2021</v>
      </c>
    </row>
    <row r="1734" spans="16:16">
      <c r="P1734" t="str">
        <f>IF('Peter Millar'!$L1739&lt;&gt;0,CONCATENATE("Week ",WEEKNUM('Peter Millar'!$L1739,21)," - ", TEXT('Peter Millar'!$L1739, "yyyy")),"")</f>
        <v>Week 28 - 2021</v>
      </c>
    </row>
    <row r="1735" spans="16:16">
      <c r="P1735" t="str">
        <f>IF('Peter Millar'!$L1740&lt;&gt;0,CONCATENATE("Week ",WEEKNUM('Peter Millar'!$L1740,21)," - ", TEXT('Peter Millar'!$L1740, "yyyy")),"")</f>
        <v>Week 28 - 2021</v>
      </c>
    </row>
    <row r="1736" spans="16:16">
      <c r="P1736" t="str">
        <f>IF('Peter Millar'!$L1741&lt;&gt;0,CONCATENATE("Week ",WEEKNUM('Peter Millar'!$L1741,21)," - ", TEXT('Peter Millar'!$L1741, "yyyy")),"")</f>
        <v>Week 28 - 2021</v>
      </c>
    </row>
    <row r="1737" spans="16:16">
      <c r="P1737" t="str">
        <f>IF('Peter Millar'!$L1742&lt;&gt;0,CONCATENATE("Week ",WEEKNUM('Peter Millar'!$L1742,21)," - ", TEXT('Peter Millar'!$L1742, "yyyy")),"")</f>
        <v>Week 28 - 2021</v>
      </c>
    </row>
    <row r="1738" spans="16:16">
      <c r="P1738" t="str">
        <f>IF('Peter Millar'!$L1743&lt;&gt;0,CONCATENATE("Week ",WEEKNUM('Peter Millar'!$L1743,21)," - ", TEXT('Peter Millar'!$L1743, "yyyy")),"")</f>
        <v>Week 28 - 2021</v>
      </c>
    </row>
    <row r="1739" spans="16:16">
      <c r="P1739" t="str">
        <f>IF('Peter Millar'!$L1744&lt;&gt;0,CONCATENATE("Week ",WEEKNUM('Peter Millar'!$L1744,21)," - ", TEXT('Peter Millar'!$L1744, "yyyy")),"")</f>
        <v>Week 28 - 2021</v>
      </c>
    </row>
    <row r="1740" spans="16:16">
      <c r="P1740" t="str">
        <f>IF('Peter Millar'!$L1745&lt;&gt;0,CONCATENATE("Week ",WEEKNUM('Peter Millar'!$L1745,21)," - ", TEXT('Peter Millar'!$L1745, "yyyy")),"")</f>
        <v>Week 28 - 2021</v>
      </c>
    </row>
    <row r="1741" spans="16:16">
      <c r="P1741" t="str">
        <f>IF('Peter Millar'!$L1746&lt;&gt;0,CONCATENATE("Week ",WEEKNUM('Peter Millar'!$L1746,21)," - ", TEXT('Peter Millar'!$L1746, "yyyy")),"")</f>
        <v>Week 29 - 2021</v>
      </c>
    </row>
    <row r="1742" spans="16:16">
      <c r="P1742" t="str">
        <f>IF('Peter Millar'!$L1747&lt;&gt;0,CONCATENATE("Week ",WEEKNUM('Peter Millar'!$L1747,21)," - ", TEXT('Peter Millar'!$L1747, "yyyy")),"")</f>
        <v>Week 29 - 2021</v>
      </c>
    </row>
    <row r="1743" spans="16:16">
      <c r="P1743" t="str">
        <f>IF('Peter Millar'!$L1748&lt;&gt;0,CONCATENATE("Week ",WEEKNUM('Peter Millar'!$L1748,21)," - ", TEXT('Peter Millar'!$L1748, "yyyy")),"")</f>
        <v>Week 29 - 2021</v>
      </c>
    </row>
    <row r="1744" spans="16:16">
      <c r="P1744" t="str">
        <f>IF('Peter Millar'!$L1749&lt;&gt;0,CONCATENATE("Week ",WEEKNUM('Peter Millar'!$L1749,21)," - ", TEXT('Peter Millar'!$L1749, "yyyy")),"")</f>
        <v>Week 29 - 2021</v>
      </c>
    </row>
    <row r="1745" spans="16:16">
      <c r="P1745" t="str">
        <f>IF('Peter Millar'!$L1750&lt;&gt;0,CONCATENATE("Week ",WEEKNUM('Peter Millar'!$L1750,21)," - ", TEXT('Peter Millar'!$L1750, "yyyy")),"")</f>
        <v>Week 29 - 2021</v>
      </c>
    </row>
    <row r="1746" spans="16:16">
      <c r="P1746" t="str">
        <f>IF('Peter Millar'!$L1751&lt;&gt;0,CONCATENATE("Week ",WEEKNUM('Peter Millar'!$L1751,21)," - ", TEXT('Peter Millar'!$L1751, "yyyy")),"")</f>
        <v>Week 29 - 2021</v>
      </c>
    </row>
    <row r="1747" spans="16:16">
      <c r="P1747" t="str">
        <f>IF('Peter Millar'!$L1752&lt;&gt;0,CONCATENATE("Week ",WEEKNUM('Peter Millar'!$L1752,21)," - ", TEXT('Peter Millar'!$L1752, "yyyy")),"")</f>
        <v>Week 29 - 2021</v>
      </c>
    </row>
    <row r="1748" spans="16:16">
      <c r="P1748" t="str">
        <f>IF('Peter Millar'!$L1753&lt;&gt;0,CONCATENATE("Week ",WEEKNUM('Peter Millar'!$L1753,21)," - ", TEXT('Peter Millar'!$L1753, "yyyy")),"")</f>
        <v>Week 29 - 2021</v>
      </c>
    </row>
    <row r="1749" spans="16:16">
      <c r="P1749" t="str">
        <f>IF('Peter Millar'!$L1754&lt;&gt;0,CONCATENATE("Week ",WEEKNUM('Peter Millar'!$L1754,21)," - ", TEXT('Peter Millar'!$L1754, "yyyy")),"")</f>
        <v>Week 29 - 2021</v>
      </c>
    </row>
    <row r="1750" spans="16:16">
      <c r="P1750" t="str">
        <f>IF('Peter Millar'!$L1755&lt;&gt;0,CONCATENATE("Week ",WEEKNUM('Peter Millar'!$L1755,21)," - ", TEXT('Peter Millar'!$L1755, "yyyy")),"")</f>
        <v>Week 29 - 2021</v>
      </c>
    </row>
    <row r="1751" spans="16:16">
      <c r="P1751" t="str">
        <f>IF('Peter Millar'!$L1756&lt;&gt;0,CONCATENATE("Week ",WEEKNUM('Peter Millar'!$L1756,21)," - ", TEXT('Peter Millar'!$L1756, "yyyy")),"")</f>
        <v>Week 29 - 2021</v>
      </c>
    </row>
    <row r="1752" spans="16:16">
      <c r="P1752" t="str">
        <f>IF('Peter Millar'!$L1757&lt;&gt;0,CONCATENATE("Week ",WEEKNUM('Peter Millar'!$L1757,21)," - ", TEXT('Peter Millar'!$L1757, "yyyy")),"")</f>
        <v>Week 29 - 2021</v>
      </c>
    </row>
    <row r="1753" spans="16:16">
      <c r="P1753" t="str">
        <f>IF('Peter Millar'!$L1758&lt;&gt;0,CONCATENATE("Week ",WEEKNUM('Peter Millar'!$L1758,21)," - ", TEXT('Peter Millar'!$L1758, "yyyy")),"")</f>
        <v>Week 29 - 2021</v>
      </c>
    </row>
    <row r="1754" spans="16:16">
      <c r="P1754" t="str">
        <f>IF('Peter Millar'!$L1759&lt;&gt;0,CONCATENATE("Week ",WEEKNUM('Peter Millar'!$L1759,21)," - ", TEXT('Peter Millar'!$L1759, "yyyy")),"")</f>
        <v>Week 29 - 2021</v>
      </c>
    </row>
    <row r="1755" spans="16:16">
      <c r="P1755" t="str">
        <f>IF('Peter Millar'!$L1760&lt;&gt;0,CONCATENATE("Week ",WEEKNUM('Peter Millar'!$L1760,21)," - ", TEXT('Peter Millar'!$L1760, "yyyy")),"")</f>
        <v>Week 29 - 2021</v>
      </c>
    </row>
    <row r="1756" spans="16:16">
      <c r="P1756" t="str">
        <f>IF('Peter Millar'!$L1761&lt;&gt;0,CONCATENATE("Week ",WEEKNUM('Peter Millar'!$L1761,21)," - ", TEXT('Peter Millar'!$L1761, "yyyy")),"")</f>
        <v>Week 29 - 2021</v>
      </c>
    </row>
    <row r="1757" spans="16:16">
      <c r="P1757" t="str">
        <f>IF('Peter Millar'!$L1762&lt;&gt;0,CONCATENATE("Week ",WEEKNUM('Peter Millar'!$L1762,21)," - ", TEXT('Peter Millar'!$L1762, "yyyy")),"")</f>
        <v>Week 30 - 2021</v>
      </c>
    </row>
    <row r="1758" spans="16:16">
      <c r="P1758" t="str">
        <f>IF('Peter Millar'!$L1763&lt;&gt;0,CONCATENATE("Week ",WEEKNUM('Peter Millar'!$L1763,21)," - ", TEXT('Peter Millar'!$L1763, "yyyy")),"")</f>
        <v>Week 30 - 2021</v>
      </c>
    </row>
    <row r="1759" spans="16:16">
      <c r="P1759" t="str">
        <f>IF('Peter Millar'!$L1764&lt;&gt;0,CONCATENATE("Week ",WEEKNUM('Peter Millar'!$L1764,21)," - ", TEXT('Peter Millar'!$L1764, "yyyy")),"")</f>
        <v>Week 30 - 2021</v>
      </c>
    </row>
    <row r="1760" spans="16:16">
      <c r="P1760" t="str">
        <f>IF('Peter Millar'!$L1765&lt;&gt;0,CONCATENATE("Week ",WEEKNUM('Peter Millar'!$L1765,21)," - ", TEXT('Peter Millar'!$L1765, "yyyy")),"")</f>
        <v>Week 30 - 2021</v>
      </c>
    </row>
    <row r="1761" spans="16:16">
      <c r="P1761" t="str">
        <f>IF('Peter Millar'!$L1766&lt;&gt;0,CONCATENATE("Week ",WEEKNUM('Peter Millar'!$L1766,21)," - ", TEXT('Peter Millar'!$L1766, "yyyy")),"")</f>
        <v>Week 30 - 2021</v>
      </c>
    </row>
    <row r="1762" spans="16:16">
      <c r="P1762" t="str">
        <f>IF('Peter Millar'!$L1767&lt;&gt;0,CONCATENATE("Week ",WEEKNUM('Peter Millar'!$L1767,21)," - ", TEXT('Peter Millar'!$L1767, "yyyy")),"")</f>
        <v>Week 30 - 2021</v>
      </c>
    </row>
    <row r="1763" spans="16:16">
      <c r="P1763" t="str">
        <f>IF('Peter Millar'!$L1768&lt;&gt;0,CONCATENATE("Week ",WEEKNUM('Peter Millar'!$L1768,21)," - ", TEXT('Peter Millar'!$L1768, "yyyy")),"")</f>
        <v>Week 30 - 2021</v>
      </c>
    </row>
    <row r="1764" spans="16:16">
      <c r="P1764" t="str">
        <f>IF('Peter Millar'!$L1769&lt;&gt;0,CONCATENATE("Week ",WEEKNUM('Peter Millar'!$L1769,21)," - ", TEXT('Peter Millar'!$L1769, "yyyy")),"")</f>
        <v>Week 30 - 2021</v>
      </c>
    </row>
    <row r="1765" spans="16:16">
      <c r="P1765" t="str">
        <f>IF('Peter Millar'!$L1770&lt;&gt;0,CONCATENATE("Week ",WEEKNUM('Peter Millar'!$L1770,21)," - ", TEXT('Peter Millar'!$L1770, "yyyy")),"")</f>
        <v>Week 30 - 2021</v>
      </c>
    </row>
    <row r="1766" spans="16:16">
      <c r="P1766" t="str">
        <f>IF('Peter Millar'!$L1771&lt;&gt;0,CONCATENATE("Week ",WEEKNUM('Peter Millar'!$L1771,21)," - ", TEXT('Peter Millar'!$L1771, "yyyy")),"")</f>
        <v>Week 30 - 2021</v>
      </c>
    </row>
    <row r="1767" spans="16:16">
      <c r="P1767" t="str">
        <f>IF('Peter Millar'!$L1772&lt;&gt;0,CONCATENATE("Week ",WEEKNUM('Peter Millar'!$L1772,21)," - ", TEXT('Peter Millar'!$L1772, "yyyy")),"")</f>
        <v>Week 30 - 2021</v>
      </c>
    </row>
    <row r="1768" spans="16:16">
      <c r="P1768" t="str">
        <f>IF('Peter Millar'!$L1773&lt;&gt;0,CONCATENATE("Week ",WEEKNUM('Peter Millar'!$L1773,21)," - ", TEXT('Peter Millar'!$L1773, "yyyy")),"")</f>
        <v>Week 30 - 2021</v>
      </c>
    </row>
    <row r="1769" spans="16:16">
      <c r="P1769" t="str">
        <f>IF('Peter Millar'!$L1774&lt;&gt;0,CONCATENATE("Week ",WEEKNUM('Peter Millar'!$L1774,21)," - ", TEXT('Peter Millar'!$L1774, "yyyy")),"")</f>
        <v>Week 30 - 2021</v>
      </c>
    </row>
    <row r="1770" spans="16:16">
      <c r="P1770" t="str">
        <f>IF('Peter Millar'!$L1775&lt;&gt;0,CONCATENATE("Week ",WEEKNUM('Peter Millar'!$L1775,21)," - ", TEXT('Peter Millar'!$L1775, "yyyy")),"")</f>
        <v>Week 30 - 2021</v>
      </c>
    </row>
    <row r="1771" spans="16:16">
      <c r="P1771" t="str">
        <f>IF('Peter Millar'!$L1776&lt;&gt;0,CONCATENATE("Week ",WEEKNUM('Peter Millar'!$L1776,21)," - ", TEXT('Peter Millar'!$L1776, "yyyy")),"")</f>
        <v>Week 30 - 2021</v>
      </c>
    </row>
    <row r="1772" spans="16:16">
      <c r="P1772" t="str">
        <f>IF('Peter Millar'!$L1777&lt;&gt;0,CONCATENATE("Week ",WEEKNUM('Peter Millar'!$L1777,21)," - ", TEXT('Peter Millar'!$L1777, "yyyy")),"")</f>
        <v>Week 30 - 2021</v>
      </c>
    </row>
    <row r="1773" spans="16:16">
      <c r="P1773" t="str">
        <f>IF('Peter Millar'!$L1778&lt;&gt;0,CONCATENATE("Week ",WEEKNUM('Peter Millar'!$L1778,21)," - ", TEXT('Peter Millar'!$L1778, "yyyy")),"")</f>
        <v>Week 30 - 2021</v>
      </c>
    </row>
    <row r="1774" spans="16:16">
      <c r="P1774" t="str">
        <f>IF('Peter Millar'!$L1779&lt;&gt;0,CONCATENATE("Week ",WEEKNUM('Peter Millar'!$L1779,21)," - ", TEXT('Peter Millar'!$L1779, "yyyy")),"")</f>
        <v>Week 30 - 2021</v>
      </c>
    </row>
    <row r="1775" spans="16:16">
      <c r="P1775" t="str">
        <f>IF('Peter Millar'!$L1780&lt;&gt;0,CONCATENATE("Week ",WEEKNUM('Peter Millar'!$L1780,21)," - ", TEXT('Peter Millar'!$L1780, "yyyy")),"")</f>
        <v>Week 30 - 2021</v>
      </c>
    </row>
    <row r="1776" spans="16:16">
      <c r="P1776" t="str">
        <f>IF('Peter Millar'!$L1781&lt;&gt;0,CONCATENATE("Week ",WEEKNUM('Peter Millar'!$L1781,21)," - ", TEXT('Peter Millar'!$L1781, "yyyy")),"")</f>
        <v>Week 30 - 2021</v>
      </c>
    </row>
    <row r="1777" spans="16:16">
      <c r="P1777" t="str">
        <f>IF('Peter Millar'!$L1782&lt;&gt;0,CONCATENATE("Week ",WEEKNUM('Peter Millar'!$L1782,21)," - ", TEXT('Peter Millar'!$L1782, "yyyy")),"")</f>
        <v>Week 30 - 2021</v>
      </c>
    </row>
    <row r="1778" spans="16:16">
      <c r="P1778" t="str">
        <f>IF('Peter Millar'!$L1783&lt;&gt;0,CONCATENATE("Week ",WEEKNUM('Peter Millar'!$L1783,21)," - ", TEXT('Peter Millar'!$L1783, "yyyy")),"")</f>
        <v>Week 30 - 2021</v>
      </c>
    </row>
    <row r="1779" spans="16:16">
      <c r="P1779" t="str">
        <f>IF('Peter Millar'!$L1784&lt;&gt;0,CONCATENATE("Week ",WEEKNUM('Peter Millar'!$L1784,21)," - ", TEXT('Peter Millar'!$L1784, "yyyy")),"")</f>
        <v>Week 30 - 2021</v>
      </c>
    </row>
    <row r="1780" spans="16:16">
      <c r="P1780" t="str">
        <f>IF('Peter Millar'!$L1785&lt;&gt;0,CONCATENATE("Week ",WEEKNUM('Peter Millar'!$L1785,21)," - ", TEXT('Peter Millar'!$L1785, "yyyy")),"")</f>
        <v>Week 30 - 2021</v>
      </c>
    </row>
    <row r="1781" spans="16:16">
      <c r="P1781" t="str">
        <f>IF('Peter Millar'!$L1786&lt;&gt;0,CONCATENATE("Week ",WEEKNUM('Peter Millar'!$L1786,21)," - ", TEXT('Peter Millar'!$L1786, "yyyy")),"")</f>
        <v>Week 30 - 2021</v>
      </c>
    </row>
    <row r="1782" spans="16:16">
      <c r="P1782" t="str">
        <f>IF('Peter Millar'!$L1787&lt;&gt;0,CONCATENATE("Week ",WEEKNUM('Peter Millar'!$L1787,21)," - ", TEXT('Peter Millar'!$L1787, "yyyy")),"")</f>
        <v>Week 30 - 2021</v>
      </c>
    </row>
    <row r="1783" spans="16:16">
      <c r="P1783" t="str">
        <f>IF('Peter Millar'!$L1788&lt;&gt;0,CONCATENATE("Week ",WEEKNUM('Peter Millar'!$L1788,21)," - ", TEXT('Peter Millar'!$L1788, "yyyy")),"")</f>
        <v>Week 30 - 2021</v>
      </c>
    </row>
    <row r="1784" spans="16:16">
      <c r="P1784" t="str">
        <f>IF('Peter Millar'!$L1789&lt;&gt;0,CONCATENATE("Week ",WEEKNUM('Peter Millar'!$L1789,21)," - ", TEXT('Peter Millar'!$L1789, "yyyy")),"")</f>
        <v>Week 30 - 2021</v>
      </c>
    </row>
    <row r="1785" spans="16:16">
      <c r="P1785" t="str">
        <f>IF('Peter Millar'!$L1790&lt;&gt;0,CONCATENATE("Week ",WEEKNUM('Peter Millar'!$L1790,21)," - ", TEXT('Peter Millar'!$L1790, "yyyy")),"")</f>
        <v>Week 30 - 2021</v>
      </c>
    </row>
    <row r="1786" spans="16:16">
      <c r="P1786" t="str">
        <f>IF('Peter Millar'!$L1791&lt;&gt;0,CONCATENATE("Week ",WEEKNUM('Peter Millar'!$L1791,21)," - ", TEXT('Peter Millar'!$L1791, "yyyy")),"")</f>
        <v>Week 30 - 2021</v>
      </c>
    </row>
    <row r="1787" spans="16:16">
      <c r="P1787" t="str">
        <f>IF('Peter Millar'!$L1792&lt;&gt;0,CONCATENATE("Week ",WEEKNUM('Peter Millar'!$L1792,21)," - ", TEXT('Peter Millar'!$L1792, "yyyy")),"")</f>
        <v>Week 30 - 2021</v>
      </c>
    </row>
    <row r="1788" spans="16:16">
      <c r="P1788" t="str">
        <f>IF('Peter Millar'!$L1793&lt;&gt;0,CONCATENATE("Week ",WEEKNUM('Peter Millar'!$L1793,21)," - ", TEXT('Peter Millar'!$L1793, "yyyy")),"")</f>
        <v>Week 30 - 2021</v>
      </c>
    </row>
    <row r="1789" spans="16:16">
      <c r="P1789" t="str">
        <f>IF('Peter Millar'!$L1794&lt;&gt;0,CONCATENATE("Week ",WEEKNUM('Peter Millar'!$L1794,21)," - ", TEXT('Peter Millar'!$L1794, "yyyy")),"")</f>
        <v>Week 30 - 2021</v>
      </c>
    </row>
    <row r="1790" spans="16:16">
      <c r="P1790" t="str">
        <f>IF('Peter Millar'!$L1795&lt;&gt;0,CONCATENATE("Week ",WEEKNUM('Peter Millar'!$L1795,21)," - ", TEXT('Peter Millar'!$L1795, "yyyy")),"")</f>
        <v>Week 30 - 2021</v>
      </c>
    </row>
    <row r="1791" spans="16:16">
      <c r="P1791" t="str">
        <f>IF('Peter Millar'!$L1796&lt;&gt;0,CONCATENATE("Week ",WEEKNUM('Peter Millar'!$L1796,21)," - ", TEXT('Peter Millar'!$L1796, "yyyy")),"")</f>
        <v>Week 30 - 2021</v>
      </c>
    </row>
    <row r="1792" spans="16:16">
      <c r="P1792" t="str">
        <f>IF('Peter Millar'!$L1797&lt;&gt;0,CONCATENATE("Week ",WEEKNUM('Peter Millar'!$L1797,21)," - ", TEXT('Peter Millar'!$L1797, "yyyy")),"")</f>
        <v>Week 30 - 2021</v>
      </c>
    </row>
    <row r="1793" spans="16:16">
      <c r="P1793" t="str">
        <f>IF('Peter Millar'!$L1798&lt;&gt;0,CONCATENATE("Week ",WEEKNUM('Peter Millar'!$L1798,21)," - ", TEXT('Peter Millar'!$L1798, "yyyy")),"")</f>
        <v>Week 30 - 2021</v>
      </c>
    </row>
    <row r="1794" spans="16:16">
      <c r="P1794" t="str">
        <f>IF('Peter Millar'!$L1799&lt;&gt;0,CONCATENATE("Week ",WEEKNUM('Peter Millar'!$L1799,21)," - ", TEXT('Peter Millar'!$L1799, "yyyy")),"")</f>
        <v>Week 30 - 2021</v>
      </c>
    </row>
    <row r="1795" spans="16:16">
      <c r="P1795" t="str">
        <f>IF('Peter Millar'!$L1800&lt;&gt;0,CONCATENATE("Week ",WEEKNUM('Peter Millar'!$L1800,21)," - ", TEXT('Peter Millar'!$L1800, "yyyy")),"")</f>
        <v>Week 30 - 2021</v>
      </c>
    </row>
    <row r="1796" spans="16:16">
      <c r="P1796" t="str">
        <f>IF('Peter Millar'!$L1801&lt;&gt;0,CONCATENATE("Week ",WEEKNUM('Peter Millar'!$L1801,21)," - ", TEXT('Peter Millar'!$L1801, "yyyy")),"")</f>
        <v>Week 30 - 2021</v>
      </c>
    </row>
    <row r="1797" spans="16:16">
      <c r="P1797" t="str">
        <f>IF('Peter Millar'!$L1802&lt;&gt;0,CONCATENATE("Week ",WEEKNUM('Peter Millar'!$L1802,21)," - ", TEXT('Peter Millar'!$L1802, "yyyy")),"")</f>
        <v>Week 30 - 2021</v>
      </c>
    </row>
    <row r="1798" spans="16:16">
      <c r="P1798" t="str">
        <f>IF('Peter Millar'!$L1803&lt;&gt;0,CONCATENATE("Week ",WEEKNUM('Peter Millar'!$L1803,21)," - ", TEXT('Peter Millar'!$L1803, "yyyy")),"")</f>
        <v>Week 30 - 2021</v>
      </c>
    </row>
    <row r="1799" spans="16:16">
      <c r="P1799" t="str">
        <f>IF('Peter Millar'!$L1804&lt;&gt;0,CONCATENATE("Week ",WEEKNUM('Peter Millar'!$L1804,21)," - ", TEXT('Peter Millar'!$L1804, "yyyy")),"")</f>
        <v>Week 30 - 2021</v>
      </c>
    </row>
    <row r="1800" spans="16:16">
      <c r="P1800" t="str">
        <f>IF('Peter Millar'!$L1805&lt;&gt;0,CONCATENATE("Week ",WEEKNUM('Peter Millar'!$L1805,21)," - ", TEXT('Peter Millar'!$L1805, "yyyy")),"")</f>
        <v>Week 30 - 2021</v>
      </c>
    </row>
    <row r="1801" spans="16:16">
      <c r="P1801" t="str">
        <f>IF('Peter Millar'!$L1806&lt;&gt;0,CONCATENATE("Week ",WEEKNUM('Peter Millar'!$L1806,21)," - ", TEXT('Peter Millar'!$L1806, "yyyy")),"")</f>
        <v>Week 30 - 2021</v>
      </c>
    </row>
    <row r="1802" spans="16:16">
      <c r="P1802" t="str">
        <f>IF('Peter Millar'!$L1807&lt;&gt;0,CONCATENATE("Week ",WEEKNUM('Peter Millar'!$L1807,21)," - ", TEXT('Peter Millar'!$L1807, "yyyy")),"")</f>
        <v>Week 30 - 2021</v>
      </c>
    </row>
    <row r="1803" spans="16:16">
      <c r="P1803" t="str">
        <f>IF('Peter Millar'!$L1808&lt;&gt;0,CONCATENATE("Week ",WEEKNUM('Peter Millar'!$L1808,21)," - ", TEXT('Peter Millar'!$L1808, "yyyy")),"")</f>
        <v>Week 30 - 2021</v>
      </c>
    </row>
    <row r="1804" spans="16:16">
      <c r="P1804" t="str">
        <f>IF('Peter Millar'!$L1809&lt;&gt;0,CONCATENATE("Week ",WEEKNUM('Peter Millar'!$L1809,21)," - ", TEXT('Peter Millar'!$L1809, "yyyy")),"")</f>
        <v>Week 30 - 2021</v>
      </c>
    </row>
    <row r="1805" spans="16:16">
      <c r="P1805" t="str">
        <f>IF('Peter Millar'!$L1810&lt;&gt;0,CONCATENATE("Week ",WEEKNUM('Peter Millar'!$L1810,21)," - ", TEXT('Peter Millar'!$L1810, "yyyy")),"")</f>
        <v>Week 30 - 2021</v>
      </c>
    </row>
    <row r="1806" spans="16:16">
      <c r="P1806" t="str">
        <f>IF('Peter Millar'!$L1811&lt;&gt;0,CONCATENATE("Week ",WEEKNUM('Peter Millar'!$L1811,21)," - ", TEXT('Peter Millar'!$L1811, "yyyy")),"")</f>
        <v>Week 30 - 2021</v>
      </c>
    </row>
    <row r="1807" spans="16:16">
      <c r="P1807" t="str">
        <f>IF('Peter Millar'!$L1812&lt;&gt;0,CONCATENATE("Week ",WEEKNUM('Peter Millar'!$L1812,21)," - ", TEXT('Peter Millar'!$L1812, "yyyy")),"")</f>
        <v>Week 30 - 2021</v>
      </c>
    </row>
    <row r="1808" spans="16:16">
      <c r="P1808" t="str">
        <f>IF('Peter Millar'!$L1813&lt;&gt;0,CONCATENATE("Week ",WEEKNUM('Peter Millar'!$L1813,21)," - ", TEXT('Peter Millar'!$L1813, "yyyy")),"")</f>
        <v>Week 30 - 2021</v>
      </c>
    </row>
    <row r="1809" spans="16:16">
      <c r="P1809" t="str">
        <f>IF('Peter Millar'!$L1814&lt;&gt;0,CONCATENATE("Week ",WEEKNUM('Peter Millar'!$L1814,21)," - ", TEXT('Peter Millar'!$L1814, "yyyy")),"")</f>
        <v>Week 30 - 2021</v>
      </c>
    </row>
    <row r="1810" spans="16:16">
      <c r="P1810" t="str">
        <f>IF('Peter Millar'!$L1815&lt;&gt;0,CONCATENATE("Week ",WEEKNUM('Peter Millar'!$L1815,21)," - ", TEXT('Peter Millar'!$L1815, "yyyy")),"")</f>
        <v>Week 30 - 2021</v>
      </c>
    </row>
    <row r="1811" spans="16:16">
      <c r="P1811" t="str">
        <f>IF('Peter Millar'!$L1816&lt;&gt;0,CONCATENATE("Week ",WEEKNUM('Peter Millar'!$L1816,21)," - ", TEXT('Peter Millar'!$L1816, "yyyy")),"")</f>
        <v>Week 30 - 2021</v>
      </c>
    </row>
    <row r="1812" spans="16:16">
      <c r="P1812" t="str">
        <f>IF('Peter Millar'!$L1817&lt;&gt;0,CONCATENATE("Week ",WEEKNUM('Peter Millar'!$L1817,21)," - ", TEXT('Peter Millar'!$L1817, "yyyy")),"")</f>
        <v>Week 30 - 2021</v>
      </c>
    </row>
    <row r="1813" spans="16:16">
      <c r="P1813" t="str">
        <f>IF('Peter Millar'!$L1818&lt;&gt;0,CONCATENATE("Week ",WEEKNUM('Peter Millar'!$L1818,21)," - ", TEXT('Peter Millar'!$L1818, "yyyy")),"")</f>
        <v>Week 30 - 2021</v>
      </c>
    </row>
    <row r="1814" spans="16:16">
      <c r="P1814" t="str">
        <f>IF('Peter Millar'!$L1819&lt;&gt;0,CONCATENATE("Week ",WEEKNUM('Peter Millar'!$L1819,21)," - ", TEXT('Peter Millar'!$L1819, "yyyy")),"")</f>
        <v>Week 30 - 2021</v>
      </c>
    </row>
    <row r="1815" spans="16:16">
      <c r="P1815" t="str">
        <f>IF('Peter Millar'!$L1820&lt;&gt;0,CONCATENATE("Week ",WEEKNUM('Peter Millar'!$L1820,21)," - ", TEXT('Peter Millar'!$L1820, "yyyy")),"")</f>
        <v>Week 30 - 2021</v>
      </c>
    </row>
    <row r="1816" spans="16:16">
      <c r="P1816" t="str">
        <f>IF('Peter Millar'!$L1821&lt;&gt;0,CONCATENATE("Week ",WEEKNUM('Peter Millar'!$L1821,21)," - ", TEXT('Peter Millar'!$L1821, "yyyy")),"")</f>
        <v>Week 30 - 2021</v>
      </c>
    </row>
    <row r="1817" spans="16:16">
      <c r="P1817" t="str">
        <f>IF('Peter Millar'!$L1822&lt;&gt;0,CONCATENATE("Week ",WEEKNUM('Peter Millar'!$L1822,21)," - ", TEXT('Peter Millar'!$L1822, "yyyy")),"")</f>
        <v>Week 30 - 2021</v>
      </c>
    </row>
    <row r="1818" spans="16:16">
      <c r="P1818" t="str">
        <f>IF('Peter Millar'!$L1823&lt;&gt;0,CONCATENATE("Week ",WEEKNUM('Peter Millar'!$L1823,21)," - ", TEXT('Peter Millar'!$L1823, "yyyy")),"")</f>
        <v>Week 30 - 2021</v>
      </c>
    </row>
    <row r="1819" spans="16:16">
      <c r="P1819" t="str">
        <f>IF('Peter Millar'!$L1824&lt;&gt;0,CONCATENATE("Week ",WEEKNUM('Peter Millar'!$L1824,21)," - ", TEXT('Peter Millar'!$L1824, "yyyy")),"")</f>
        <v>Week 30 - 2021</v>
      </c>
    </row>
    <row r="1820" spans="16:16">
      <c r="P1820" t="str">
        <f>IF('Peter Millar'!$L1825&lt;&gt;0,CONCATENATE("Week ",WEEKNUM('Peter Millar'!$L1825,21)," - ", TEXT('Peter Millar'!$L1825, "yyyy")),"")</f>
        <v>Week 30 - 2021</v>
      </c>
    </row>
    <row r="1821" spans="16:16">
      <c r="P1821" t="str">
        <f>IF('Peter Millar'!$L1826&lt;&gt;0,CONCATENATE("Week ",WEEKNUM('Peter Millar'!$L1826,21)," - ", TEXT('Peter Millar'!$L1826, "yyyy")),"")</f>
        <v>Week 30 - 2021</v>
      </c>
    </row>
    <row r="1822" spans="16:16">
      <c r="P1822" t="str">
        <f>IF('Peter Millar'!$L1827&lt;&gt;0,CONCATENATE("Week ",WEEKNUM('Peter Millar'!$L1827,21)," - ", TEXT('Peter Millar'!$L1827, "yyyy")),"")</f>
        <v>Week 30 - 2021</v>
      </c>
    </row>
    <row r="1823" spans="16:16">
      <c r="P1823" t="str">
        <f>IF('Peter Millar'!$L1828&lt;&gt;0,CONCATENATE("Week ",WEEKNUM('Peter Millar'!$L1828,21)," - ", TEXT('Peter Millar'!$L1828, "yyyy")),"")</f>
        <v>Week 30 - 2021</v>
      </c>
    </row>
    <row r="1824" spans="16:16">
      <c r="P1824" t="str">
        <f>IF('Peter Millar'!$L1829&lt;&gt;0,CONCATENATE("Week ",WEEKNUM('Peter Millar'!$L1829,21)," - ", TEXT('Peter Millar'!$L1829, "yyyy")),"")</f>
        <v>Week 30 - 2021</v>
      </c>
    </row>
    <row r="1825" spans="16:16">
      <c r="P1825" t="str">
        <f>IF('Peter Millar'!$L1830&lt;&gt;0,CONCATENATE("Week ",WEEKNUM('Peter Millar'!$L1830,21)," - ", TEXT('Peter Millar'!$L1830, "yyyy")),"")</f>
        <v>Week 30 - 2021</v>
      </c>
    </row>
    <row r="1826" spans="16:16">
      <c r="P1826" t="str">
        <f>IF('Peter Millar'!$L1831&lt;&gt;0,CONCATENATE("Week ",WEEKNUM('Peter Millar'!$L1831,21)," - ", TEXT('Peter Millar'!$L1831, "yyyy")),"")</f>
        <v>Week 30 - 2021</v>
      </c>
    </row>
    <row r="1827" spans="16:16">
      <c r="P1827" t="str">
        <f>IF('Peter Millar'!$L1832&lt;&gt;0,CONCATENATE("Week ",WEEKNUM('Peter Millar'!$L1832,21)," - ", TEXT('Peter Millar'!$L1832, "yyyy")),"")</f>
        <v>Week 30 - 2021</v>
      </c>
    </row>
    <row r="1828" spans="16:16">
      <c r="P1828" t="str">
        <f>IF('Peter Millar'!$L1833&lt;&gt;0,CONCATENATE("Week ",WEEKNUM('Peter Millar'!$L1833,21)," - ", TEXT('Peter Millar'!$L1833, "yyyy")),"")</f>
        <v>Week 30 - 2021</v>
      </c>
    </row>
    <row r="1829" spans="16:16">
      <c r="P1829" t="str">
        <f>IF('Peter Millar'!$L1834&lt;&gt;0,CONCATENATE("Week ",WEEKNUM('Peter Millar'!$L1834,21)," - ", TEXT('Peter Millar'!$L1834, "yyyy")),"")</f>
        <v>Week 30 - 2021</v>
      </c>
    </row>
    <row r="1830" spans="16:16">
      <c r="P1830" t="str">
        <f>IF('Peter Millar'!$L1835&lt;&gt;0,CONCATENATE("Week ",WEEKNUM('Peter Millar'!$L1835,21)," - ", TEXT('Peter Millar'!$L1835, "yyyy")),"")</f>
        <v>Week 30 - 2021</v>
      </c>
    </row>
    <row r="1831" spans="16:16">
      <c r="P1831" t="str">
        <f>IF('Peter Millar'!$L1836&lt;&gt;0,CONCATENATE("Week ",WEEKNUM('Peter Millar'!$L1836,21)," - ", TEXT('Peter Millar'!$L1836, "yyyy")),"")</f>
        <v>Week 30 - 2021</v>
      </c>
    </row>
    <row r="1832" spans="16:16">
      <c r="P1832" t="str">
        <f>IF('Peter Millar'!$L1837&lt;&gt;0,CONCATENATE("Week ",WEEKNUM('Peter Millar'!$L1837,21)," - ", TEXT('Peter Millar'!$L1837, "yyyy")),"")</f>
        <v>Week 30 - 2021</v>
      </c>
    </row>
    <row r="1833" spans="16:16">
      <c r="P1833" t="str">
        <f>IF('Peter Millar'!$L1838&lt;&gt;0,CONCATENATE("Week ",WEEKNUM('Peter Millar'!$L1838,21)," - ", TEXT('Peter Millar'!$L1838, "yyyy")),"")</f>
        <v>Week 30 - 2021</v>
      </c>
    </row>
    <row r="1834" spans="16:16">
      <c r="P1834" t="str">
        <f>IF('Peter Millar'!$L1839&lt;&gt;0,CONCATENATE("Week ",WEEKNUM('Peter Millar'!$L1839,21)," - ", TEXT('Peter Millar'!$L1839, "yyyy")),"")</f>
        <v>Week 30 - 2021</v>
      </c>
    </row>
    <row r="1835" spans="16:16">
      <c r="P1835" t="str">
        <f>IF('Peter Millar'!$L1840&lt;&gt;0,CONCATENATE("Week ",WEEKNUM('Peter Millar'!$L1840,21)," - ", TEXT('Peter Millar'!$L1840, "yyyy")),"")</f>
        <v>Week 30 - 2021</v>
      </c>
    </row>
    <row r="1836" spans="16:16">
      <c r="P1836" t="str">
        <f>IF('Peter Millar'!$L1841&lt;&gt;0,CONCATENATE("Week ",WEEKNUM('Peter Millar'!$L1841,21)," - ", TEXT('Peter Millar'!$L1841, "yyyy")),"")</f>
        <v>Week 30 - 2021</v>
      </c>
    </row>
    <row r="1837" spans="16:16">
      <c r="P1837" t="str">
        <f>IF('Peter Millar'!$L1842&lt;&gt;0,CONCATENATE("Week ",WEEKNUM('Peter Millar'!$L1842,21)," - ", TEXT('Peter Millar'!$L1842, "yyyy")),"")</f>
        <v>Week 30 - 2021</v>
      </c>
    </row>
    <row r="1838" spans="16:16">
      <c r="P1838" t="str">
        <f>IF('Peter Millar'!$L1843&lt;&gt;0,CONCATENATE("Week ",WEEKNUM('Peter Millar'!$L1843,21)," - ", TEXT('Peter Millar'!$L1843, "yyyy")),"")</f>
        <v>Week 30 - 2021</v>
      </c>
    </row>
    <row r="1839" spans="16:16">
      <c r="P1839" t="str">
        <f>IF('Peter Millar'!$L1844&lt;&gt;0,CONCATENATE("Week ",WEEKNUM('Peter Millar'!$L1844,21)," - ", TEXT('Peter Millar'!$L1844, "yyyy")),"")</f>
        <v>Week 30 - 2021</v>
      </c>
    </row>
    <row r="1840" spans="16:16">
      <c r="P1840" t="str">
        <f>IF('Peter Millar'!$L1845&lt;&gt;0,CONCATENATE("Week ",WEEKNUM('Peter Millar'!$L1845,21)," - ", TEXT('Peter Millar'!$L1845, "yyyy")),"")</f>
        <v>Week 30 - 2021</v>
      </c>
    </row>
    <row r="1841" spans="16:16">
      <c r="P1841" t="str">
        <f>IF('Peter Millar'!$L1846&lt;&gt;0,CONCATENATE("Week ",WEEKNUM('Peter Millar'!$L1846,21)," - ", TEXT('Peter Millar'!$L1846, "yyyy")),"")</f>
        <v>Week 30 - 2021</v>
      </c>
    </row>
    <row r="1842" spans="16:16">
      <c r="P1842" t="str">
        <f>IF('Peter Millar'!$L1847&lt;&gt;0,CONCATENATE("Week ",WEEKNUM('Peter Millar'!$L1847,21)," - ", TEXT('Peter Millar'!$L1847, "yyyy")),"")</f>
        <v>Week 30 - 2021</v>
      </c>
    </row>
    <row r="1843" spans="16:16">
      <c r="P1843" t="str">
        <f>IF('Peter Millar'!$L1848&lt;&gt;0,CONCATENATE("Week ",WEEKNUM('Peter Millar'!$L1848,21)," - ", TEXT('Peter Millar'!$L1848, "yyyy")),"")</f>
        <v>Week 31 - 2021</v>
      </c>
    </row>
    <row r="1844" spans="16:16">
      <c r="P1844" t="str">
        <f>IF('Peter Millar'!$L1849&lt;&gt;0,CONCATENATE("Week ",WEEKNUM('Peter Millar'!$L1849,21)," - ", TEXT('Peter Millar'!$L1849, "yyyy")),"")</f>
        <v>Week 31 - 2021</v>
      </c>
    </row>
    <row r="1845" spans="16:16">
      <c r="P1845" t="str">
        <f>IF('Peter Millar'!$L1850&lt;&gt;0,CONCATENATE("Week ",WEEKNUM('Peter Millar'!$L1850,21)," - ", TEXT('Peter Millar'!$L1850, "yyyy")),"")</f>
        <v>Week 31 - 2021</v>
      </c>
    </row>
    <row r="1846" spans="16:16">
      <c r="P1846" t="str">
        <f>IF('Peter Millar'!$L1851&lt;&gt;0,CONCATENATE("Week ",WEEKNUM('Peter Millar'!$L1851,21)," - ", TEXT('Peter Millar'!$L1851, "yyyy")),"")</f>
        <v>Week 31 - 2021</v>
      </c>
    </row>
    <row r="1847" spans="16:16">
      <c r="P1847" t="str">
        <f>IF('Peter Millar'!$L1852&lt;&gt;0,CONCATENATE("Week ",WEEKNUM('Peter Millar'!$L1852,21)," - ", TEXT('Peter Millar'!$L1852, "yyyy")),"")</f>
        <v>Week 31 - 2021</v>
      </c>
    </row>
    <row r="1848" spans="16:16">
      <c r="P1848" t="str">
        <f>IF('Peter Millar'!$L1853&lt;&gt;0,CONCATENATE("Week ",WEEKNUM('Peter Millar'!$L1853,21)," - ", TEXT('Peter Millar'!$L1853, "yyyy")),"")</f>
        <v>Week 31 - 2021</v>
      </c>
    </row>
    <row r="1849" spans="16:16">
      <c r="P1849" t="str">
        <f>IF('Peter Millar'!$L1854&lt;&gt;0,CONCATENATE("Week ",WEEKNUM('Peter Millar'!$L1854,21)," - ", TEXT('Peter Millar'!$L1854, "yyyy")),"")</f>
        <v>Week 31 - 2021</v>
      </c>
    </row>
    <row r="1850" spans="16:16">
      <c r="P1850" t="str">
        <f>IF('Peter Millar'!$L1855&lt;&gt;0,CONCATENATE("Week ",WEEKNUM('Peter Millar'!$L1855,21)," - ", TEXT('Peter Millar'!$L1855, "yyyy")),"")</f>
        <v>Week 31 - 2021</v>
      </c>
    </row>
    <row r="1851" spans="16:16">
      <c r="P1851" t="str">
        <f>IF('Peter Millar'!$L1856&lt;&gt;0,CONCATENATE("Week ",WEEKNUM('Peter Millar'!$L1856,21)," - ", TEXT('Peter Millar'!$L1856, "yyyy")),"")</f>
        <v>Week 31 - 2021</v>
      </c>
    </row>
    <row r="1852" spans="16:16">
      <c r="P1852" t="str">
        <f>IF('Peter Millar'!$L1857&lt;&gt;0,CONCATENATE("Week ",WEEKNUM('Peter Millar'!$L1857,21)," - ", TEXT('Peter Millar'!$L1857, "yyyy")),"")</f>
        <v>Week 31 - 2021</v>
      </c>
    </row>
    <row r="1853" spans="16:16">
      <c r="P1853" t="str">
        <f>IF('Peter Millar'!$L1858&lt;&gt;0,CONCATENATE("Week ",WEEKNUM('Peter Millar'!$L1858,21)," - ", TEXT('Peter Millar'!$L1858, "yyyy")),"")</f>
        <v>Week 31 - 2021</v>
      </c>
    </row>
    <row r="1854" spans="16:16">
      <c r="P1854" t="str">
        <f>IF('Peter Millar'!$L1859&lt;&gt;0,CONCATENATE("Week ",WEEKNUM('Peter Millar'!$L1859,21)," - ", TEXT('Peter Millar'!$L1859, "yyyy")),"")</f>
        <v>Week 31 - 2021</v>
      </c>
    </row>
    <row r="1855" spans="16:16">
      <c r="P1855" t="str">
        <f>IF('Peter Millar'!$L1860&lt;&gt;0,CONCATENATE("Week ",WEEKNUM('Peter Millar'!$L1860,21)," - ", TEXT('Peter Millar'!$L1860, "yyyy")),"")</f>
        <v>Week 31 - 2021</v>
      </c>
    </row>
    <row r="1856" spans="16:16">
      <c r="P1856" t="str">
        <f>IF('Peter Millar'!$L1861&lt;&gt;0,CONCATENATE("Week ",WEEKNUM('Peter Millar'!$L1861,21)," - ", TEXT('Peter Millar'!$L1861, "yyyy")),"")</f>
        <v>Week 31 - 2021</v>
      </c>
    </row>
    <row r="1857" spans="16:16">
      <c r="P1857" t="str">
        <f>IF('Peter Millar'!$L1862&lt;&gt;0,CONCATENATE("Week ",WEEKNUM('Peter Millar'!$L1862,21)," - ", TEXT('Peter Millar'!$L1862, "yyyy")),"")</f>
        <v>Week 31 - 2021</v>
      </c>
    </row>
    <row r="1858" spans="16:16">
      <c r="P1858" t="str">
        <f>IF('Peter Millar'!$L1863&lt;&gt;0,CONCATENATE("Week ",WEEKNUM('Peter Millar'!$L1863,21)," - ", TEXT('Peter Millar'!$L1863, "yyyy")),"")</f>
        <v>Week 31 - 2021</v>
      </c>
    </row>
    <row r="1859" spans="16:16">
      <c r="P1859" t="str">
        <f>IF('Peter Millar'!$L1864&lt;&gt;0,CONCATENATE("Week ",WEEKNUM('Peter Millar'!$L1864,21)," - ", TEXT('Peter Millar'!$L1864, "yyyy")),"")</f>
        <v>Week 31 - 2021</v>
      </c>
    </row>
    <row r="1860" spans="16:16">
      <c r="P1860" t="str">
        <f>IF('Peter Millar'!$L1865&lt;&gt;0,CONCATENATE("Week ",WEEKNUM('Peter Millar'!$L1865,21)," - ", TEXT('Peter Millar'!$L1865, "yyyy")),"")</f>
        <v>Week 31 - 2021</v>
      </c>
    </row>
    <row r="1861" spans="16:16">
      <c r="P1861" t="str">
        <f>IF('Peter Millar'!$L1866&lt;&gt;0,CONCATENATE("Week ",WEEKNUM('Peter Millar'!$L1866,21)," - ", TEXT('Peter Millar'!$L1866, "yyyy")),"")</f>
        <v>Week 31 - 2021</v>
      </c>
    </row>
    <row r="1862" spans="16:16">
      <c r="P1862" t="str">
        <f>IF('Peter Millar'!$L1867&lt;&gt;0,CONCATENATE("Week ",WEEKNUM('Peter Millar'!$L1867,21)," - ", TEXT('Peter Millar'!$L1867, "yyyy")),"")</f>
        <v>Week 31 - 2021</v>
      </c>
    </row>
    <row r="1863" spans="16:16">
      <c r="P1863" t="str">
        <f>IF('Peter Millar'!$L1868&lt;&gt;0,CONCATENATE("Week ",WEEKNUM('Peter Millar'!$L1868,21)," - ", TEXT('Peter Millar'!$L1868, "yyyy")),"")</f>
        <v>Week 31 - 2021</v>
      </c>
    </row>
    <row r="1864" spans="16:16">
      <c r="P1864" t="str">
        <f>IF('Peter Millar'!$L1869&lt;&gt;0,CONCATENATE("Week ",WEEKNUM('Peter Millar'!$L1869,21)," - ", TEXT('Peter Millar'!$L1869, "yyyy")),"")</f>
        <v>Week 31 - 2021</v>
      </c>
    </row>
    <row r="1865" spans="16:16">
      <c r="P1865" t="str">
        <f>IF('Peter Millar'!$L1870&lt;&gt;0,CONCATENATE("Week ",WEEKNUM('Peter Millar'!$L1870,21)," - ", TEXT('Peter Millar'!$L1870, "yyyy")),"")</f>
        <v>Week 31 - 2021</v>
      </c>
    </row>
    <row r="1866" spans="16:16">
      <c r="P1866" t="str">
        <f>IF('Peter Millar'!$L1871&lt;&gt;0,CONCATENATE("Week ",WEEKNUM('Peter Millar'!$L1871,21)," - ", TEXT('Peter Millar'!$L1871, "yyyy")),"")</f>
        <v>Week 31 - 2021</v>
      </c>
    </row>
    <row r="1867" spans="16:16">
      <c r="P1867" t="str">
        <f>IF('Peter Millar'!$L1872&lt;&gt;0,CONCATENATE("Week ",WEEKNUM('Peter Millar'!$L1872,21)," - ", TEXT('Peter Millar'!$L1872, "yyyy")),"")</f>
        <v>Week 31 - 2021</v>
      </c>
    </row>
    <row r="1868" spans="16:16">
      <c r="P1868" t="str">
        <f>IF('Peter Millar'!$L1873&lt;&gt;0,CONCATENATE("Week ",WEEKNUM('Peter Millar'!$L1873,21)," - ", TEXT('Peter Millar'!$L1873, "yyyy")),"")</f>
        <v>Week 31 - 2021</v>
      </c>
    </row>
    <row r="1869" spans="16:16">
      <c r="P1869" t="str">
        <f>IF('Peter Millar'!$L1874&lt;&gt;0,CONCATENATE("Week ",WEEKNUM('Peter Millar'!$L1874,21)," - ", TEXT('Peter Millar'!$L1874, "yyyy")),"")</f>
        <v>Week 31 - 2021</v>
      </c>
    </row>
    <row r="1870" spans="16:16">
      <c r="P1870" t="str">
        <f>IF('Peter Millar'!$L1875&lt;&gt;0,CONCATENATE("Week ",WEEKNUM('Peter Millar'!$L1875,21)," - ", TEXT('Peter Millar'!$L1875, "yyyy")),"")</f>
        <v>Week 31 - 2021</v>
      </c>
    </row>
    <row r="1871" spans="16:16">
      <c r="P1871" t="str">
        <f>IF('Peter Millar'!$L1876&lt;&gt;0,CONCATENATE("Week ",WEEKNUM('Peter Millar'!$L1876,21)," - ", TEXT('Peter Millar'!$L1876, "yyyy")),"")</f>
        <v>Week 31 - 2021</v>
      </c>
    </row>
    <row r="1872" spans="16:16">
      <c r="P1872" t="str">
        <f>IF('Peter Millar'!$L1877&lt;&gt;0,CONCATENATE("Week ",WEEKNUM('Peter Millar'!$L1877,21)," - ", TEXT('Peter Millar'!$L1877, "yyyy")),"")</f>
        <v>Week 31 - 2021</v>
      </c>
    </row>
    <row r="1873" spans="16:16">
      <c r="P1873" t="str">
        <f>IF('Peter Millar'!$L1878&lt;&gt;0,CONCATENATE("Week ",WEEKNUM('Peter Millar'!$L1878,21)," - ", TEXT('Peter Millar'!$L1878, "yyyy")),"")</f>
        <v>Week 31 - 2021</v>
      </c>
    </row>
    <row r="1874" spans="16:16">
      <c r="P1874" t="str">
        <f>IF('Peter Millar'!$L1879&lt;&gt;0,CONCATENATE("Week ",WEEKNUM('Peter Millar'!$L1879,21)," - ", TEXT('Peter Millar'!$L1879, "yyyy")),"")</f>
        <v>Week 31 - 2021</v>
      </c>
    </row>
    <row r="1875" spans="16:16">
      <c r="P1875" t="str">
        <f>IF('Peter Millar'!$L1880&lt;&gt;0,CONCATENATE("Week ",WEEKNUM('Peter Millar'!$L1880,21)," - ", TEXT('Peter Millar'!$L1880, "yyyy")),"")</f>
        <v>Week 31 - 2021</v>
      </c>
    </row>
    <row r="1876" spans="16:16">
      <c r="P1876" t="str">
        <f>IF('Peter Millar'!$L1881&lt;&gt;0,CONCATENATE("Week ",WEEKNUM('Peter Millar'!$L1881,21)," - ", TEXT('Peter Millar'!$L1881, "yyyy")),"")</f>
        <v>Week 31 - 2021</v>
      </c>
    </row>
    <row r="1877" spans="16:16">
      <c r="P1877" t="str">
        <f>IF('Peter Millar'!$L1882&lt;&gt;0,CONCATENATE("Week ",WEEKNUM('Peter Millar'!$L1882,21)," - ", TEXT('Peter Millar'!$L1882, "yyyy")),"")</f>
        <v>Week 31 - 2021</v>
      </c>
    </row>
    <row r="1878" spans="16:16">
      <c r="P1878" t="str">
        <f>IF('Peter Millar'!$L1883&lt;&gt;0,CONCATENATE("Week ",WEEKNUM('Peter Millar'!$L1883,21)," - ", TEXT('Peter Millar'!$L1883, "yyyy")),"")</f>
        <v>Week 31 - 2021</v>
      </c>
    </row>
    <row r="1879" spans="16:16">
      <c r="P1879" t="str">
        <f>IF('Peter Millar'!$L1884&lt;&gt;0,CONCATENATE("Week ",WEEKNUM('Peter Millar'!$L1884,21)," - ", TEXT('Peter Millar'!$L1884, "yyyy")),"")</f>
        <v>Week 31 - 2021</v>
      </c>
    </row>
    <row r="1880" spans="16:16">
      <c r="P1880" t="str">
        <f>IF('Peter Millar'!$L1885&lt;&gt;0,CONCATENATE("Week ",WEEKNUM('Peter Millar'!$L1885,21)," - ", TEXT('Peter Millar'!$L1885, "yyyy")),"")</f>
        <v>Week 31 - 2021</v>
      </c>
    </row>
    <row r="1881" spans="16:16">
      <c r="P1881" t="str">
        <f>IF('Peter Millar'!$L1886&lt;&gt;0,CONCATENATE("Week ",WEEKNUM('Peter Millar'!$L1886,21)," - ", TEXT('Peter Millar'!$L1886, "yyyy")),"")</f>
        <v>Week 31 - 2021</v>
      </c>
    </row>
    <row r="1882" spans="16:16">
      <c r="P1882" t="str">
        <f>IF('Peter Millar'!$L1887&lt;&gt;0,CONCATENATE("Week ",WEEKNUM('Peter Millar'!$L1887,21)," - ", TEXT('Peter Millar'!$L1887, "yyyy")),"")</f>
        <v>Week 31 - 2021</v>
      </c>
    </row>
    <row r="1883" spans="16:16">
      <c r="P1883" t="str">
        <f>IF('Peter Millar'!$L1888&lt;&gt;0,CONCATENATE("Week ",WEEKNUM('Peter Millar'!$L1888,21)," - ", TEXT('Peter Millar'!$L1888, "yyyy")),"")</f>
        <v>Week 31 - 2021</v>
      </c>
    </row>
    <row r="1884" spans="16:16">
      <c r="P1884" t="str">
        <f>IF('Peter Millar'!$L1889&lt;&gt;0,CONCATENATE("Week ",WEEKNUM('Peter Millar'!$L1889,21)," - ", TEXT('Peter Millar'!$L1889, "yyyy")),"")</f>
        <v>Week 31 - 2021</v>
      </c>
    </row>
    <row r="1885" spans="16:16">
      <c r="P1885" t="str">
        <f>IF('Peter Millar'!$L1890&lt;&gt;0,CONCATENATE("Week ",WEEKNUM('Peter Millar'!$L1890,21)," - ", TEXT('Peter Millar'!$L1890, "yyyy")),"")</f>
        <v>Week 31 - 2021</v>
      </c>
    </row>
    <row r="1886" spans="16:16">
      <c r="P1886" t="str">
        <f>IF('Peter Millar'!$L1891&lt;&gt;0,CONCATENATE("Week ",WEEKNUM('Peter Millar'!$L1891,21)," - ", TEXT('Peter Millar'!$L1891, "yyyy")),"")</f>
        <v>Week 31 - 2021</v>
      </c>
    </row>
    <row r="1887" spans="16:16">
      <c r="P1887" t="str">
        <f>IF('Peter Millar'!$L1892&lt;&gt;0,CONCATENATE("Week ",WEEKNUM('Peter Millar'!$L1892,21)," - ", TEXT('Peter Millar'!$L1892, "yyyy")),"")</f>
        <v>Week 31 - 2021</v>
      </c>
    </row>
    <row r="1888" spans="16:16">
      <c r="P1888" t="str">
        <f>IF('Peter Millar'!$L1893&lt;&gt;0,CONCATENATE("Week ",WEEKNUM('Peter Millar'!$L1893,21)," - ", TEXT('Peter Millar'!$L1893, "yyyy")),"")</f>
        <v>Week 31 - 2021</v>
      </c>
    </row>
    <row r="1889" spans="16:16">
      <c r="P1889" t="str">
        <f>IF('Peter Millar'!$L1894&lt;&gt;0,CONCATENATE("Week ",WEEKNUM('Peter Millar'!$L1894,21)," - ", TEXT('Peter Millar'!$L1894, "yyyy")),"")</f>
        <v>Week 31 - 2021</v>
      </c>
    </row>
    <row r="1890" spans="16:16">
      <c r="P1890" t="str">
        <f>IF('Peter Millar'!$L1895&lt;&gt;0,CONCATENATE("Week ",WEEKNUM('Peter Millar'!$L1895,21)," - ", TEXT('Peter Millar'!$L1895, "yyyy")),"")</f>
        <v>Week 31 - 2021</v>
      </c>
    </row>
    <row r="1891" spans="16:16">
      <c r="P1891" t="str">
        <f>IF('Peter Millar'!$L1896&lt;&gt;0,CONCATENATE("Week ",WEEKNUM('Peter Millar'!$L1896,21)," - ", TEXT('Peter Millar'!$L1896, "yyyy")),"")</f>
        <v>Week 31 - 2021</v>
      </c>
    </row>
    <row r="1892" spans="16:16">
      <c r="P1892" t="str">
        <f>IF('Peter Millar'!$L1897&lt;&gt;0,CONCATENATE("Week ",WEEKNUM('Peter Millar'!$L1897,21)," - ", TEXT('Peter Millar'!$L1897, "yyyy")),"")</f>
        <v>Week 31 - 2021</v>
      </c>
    </row>
    <row r="1893" spans="16:16">
      <c r="P1893" t="str">
        <f>IF('Peter Millar'!$L1898&lt;&gt;0,CONCATENATE("Week ",WEEKNUM('Peter Millar'!$L1898,21)," - ", TEXT('Peter Millar'!$L1898, "yyyy")),"")</f>
        <v>Week 31 - 2021</v>
      </c>
    </row>
    <row r="1894" spans="16:16">
      <c r="P1894" t="str">
        <f>IF('Peter Millar'!$L1899&lt;&gt;0,CONCATENATE("Week ",WEEKNUM('Peter Millar'!$L1899,21)," - ", TEXT('Peter Millar'!$L1899, "yyyy")),"")</f>
        <v>Week 31 - 2021</v>
      </c>
    </row>
    <row r="1895" spans="16:16">
      <c r="P1895" t="str">
        <f>IF('Peter Millar'!$L1900&lt;&gt;0,CONCATENATE("Week ",WEEKNUM('Peter Millar'!$L1900,21)," - ", TEXT('Peter Millar'!$L1900, "yyyy")),"")</f>
        <v>Week 31 - 2021</v>
      </c>
    </row>
    <row r="1896" spans="16:16">
      <c r="P1896" t="str">
        <f>IF('Peter Millar'!$L1901&lt;&gt;0,CONCATENATE("Week ",WEEKNUM('Peter Millar'!$L1901,21)," - ", TEXT('Peter Millar'!$L1901, "yyyy")),"")</f>
        <v>Week 31 - 2021</v>
      </c>
    </row>
    <row r="1897" spans="16:16">
      <c r="P1897" t="str">
        <f>IF('Peter Millar'!$L1902&lt;&gt;0,CONCATENATE("Week ",WEEKNUM('Peter Millar'!$L1902,21)," - ", TEXT('Peter Millar'!$L1902, "yyyy")),"")</f>
        <v>Week 31 - 2021</v>
      </c>
    </row>
    <row r="1898" spans="16:16">
      <c r="P1898" t="str">
        <f>IF('Peter Millar'!$L1903&lt;&gt;0,CONCATENATE("Week ",WEEKNUM('Peter Millar'!$L1903,21)," - ", TEXT('Peter Millar'!$L1903, "yyyy")),"")</f>
        <v>Week 31 - 2021</v>
      </c>
    </row>
    <row r="1899" spans="16:16">
      <c r="P1899" t="str">
        <f>IF('Peter Millar'!$L1904&lt;&gt;0,CONCATENATE("Week ",WEEKNUM('Peter Millar'!$L1904,21)," - ", TEXT('Peter Millar'!$L1904, "yyyy")),"")</f>
        <v>Week 31 - 2021</v>
      </c>
    </row>
    <row r="1900" spans="16:16">
      <c r="P1900" t="str">
        <f>IF('Peter Millar'!$L1905&lt;&gt;0,CONCATENATE("Week ",WEEKNUM('Peter Millar'!$L1905,21)," - ", TEXT('Peter Millar'!$L1905, "yyyy")),"")</f>
        <v>Week 31 - 2021</v>
      </c>
    </row>
    <row r="1901" spans="16:16">
      <c r="P1901" t="str">
        <f>IF('Peter Millar'!$L1906&lt;&gt;0,CONCATENATE("Week ",WEEKNUM('Peter Millar'!$L1906,21)," - ", TEXT('Peter Millar'!$L1906, "yyyy")),"")</f>
        <v>Week 31 - 2021</v>
      </c>
    </row>
    <row r="1902" spans="16:16">
      <c r="P1902" t="str">
        <f>IF('Peter Millar'!$L1907&lt;&gt;0,CONCATENATE("Week ",WEEKNUM('Peter Millar'!$L1907,21)," - ", TEXT('Peter Millar'!$L1907, "yyyy")),"")</f>
        <v>Week 31 - 2021</v>
      </c>
    </row>
    <row r="1903" spans="16:16">
      <c r="P1903" t="str">
        <f>IF('Peter Millar'!$L1908&lt;&gt;0,CONCATENATE("Week ",WEEKNUM('Peter Millar'!$L1908,21)," - ", TEXT('Peter Millar'!$L1908, "yyyy")),"")</f>
        <v>Week 31 - 2021</v>
      </c>
    </row>
    <row r="1904" spans="16:16">
      <c r="P1904" t="str">
        <f>IF('Peter Millar'!$L1909&lt;&gt;0,CONCATENATE("Week ",WEEKNUM('Peter Millar'!$L1909,21)," - ", TEXT('Peter Millar'!$L1909, "yyyy")),"")</f>
        <v>Week 31 - 2021</v>
      </c>
    </row>
    <row r="1905" spans="16:16">
      <c r="P1905" t="str">
        <f>IF('Peter Millar'!$L1910&lt;&gt;0,CONCATENATE("Week ",WEEKNUM('Peter Millar'!$L1910,21)," - ", TEXT('Peter Millar'!$L1910, "yyyy")),"")</f>
        <v>Week 31 - 2021</v>
      </c>
    </row>
    <row r="1906" spans="16:16">
      <c r="P1906" t="str">
        <f>IF('Peter Millar'!$L1911&lt;&gt;0,CONCATENATE("Week ",WEEKNUM('Peter Millar'!$L1911,21)," - ", TEXT('Peter Millar'!$L1911, "yyyy")),"")</f>
        <v>Week 31 - 2021</v>
      </c>
    </row>
    <row r="1907" spans="16:16">
      <c r="P1907" t="str">
        <f>IF('Peter Millar'!$L1912&lt;&gt;0,CONCATENATE("Week ",WEEKNUM('Peter Millar'!$L1912,21)," - ", TEXT('Peter Millar'!$L1912, "yyyy")),"")</f>
        <v>Week 31 - 2021</v>
      </c>
    </row>
    <row r="1908" spans="16:16">
      <c r="P1908" t="str">
        <f>IF('Peter Millar'!$L1913&lt;&gt;0,CONCATENATE("Week ",WEEKNUM('Peter Millar'!$L1913,21)," - ", TEXT('Peter Millar'!$L1913, "yyyy")),"")</f>
        <v>Week 31 - 2021</v>
      </c>
    </row>
    <row r="1909" spans="16:16">
      <c r="P1909" t="str">
        <f>IF('Peter Millar'!$L1914&lt;&gt;0,CONCATENATE("Week ",WEEKNUM('Peter Millar'!$L1914,21)," - ", TEXT('Peter Millar'!$L1914, "yyyy")),"")</f>
        <v>Week 31 - 2021</v>
      </c>
    </row>
    <row r="1910" spans="16:16">
      <c r="P1910" t="str">
        <f>IF('Peter Millar'!$L1915&lt;&gt;0,CONCATENATE("Week ",WEEKNUM('Peter Millar'!$L1915,21)," - ", TEXT('Peter Millar'!$L1915, "yyyy")),"")</f>
        <v>Week 31 - 2021</v>
      </c>
    </row>
    <row r="1911" spans="16:16">
      <c r="P1911" t="str">
        <f>IF('Peter Millar'!$L1916&lt;&gt;0,CONCATENATE("Week ",WEEKNUM('Peter Millar'!$L1916,21)," - ", TEXT('Peter Millar'!$L1916, "yyyy")),"")</f>
        <v>Week 31 - 2021</v>
      </c>
    </row>
    <row r="1912" spans="16:16">
      <c r="P1912" t="str">
        <f>IF('Peter Millar'!$L1917&lt;&gt;0,CONCATENATE("Week ",WEEKNUM('Peter Millar'!$L1917,21)," - ", TEXT('Peter Millar'!$L1917, "yyyy")),"")</f>
        <v>Week 31 - 2021</v>
      </c>
    </row>
    <row r="1913" spans="16:16">
      <c r="P1913" t="str">
        <f>IF('Peter Millar'!$L1918&lt;&gt;0,CONCATENATE("Week ",WEEKNUM('Peter Millar'!$L1918,21)," - ", TEXT('Peter Millar'!$L1918, "yyyy")),"")</f>
        <v>Week 31 - 2021</v>
      </c>
    </row>
    <row r="1914" spans="16:16">
      <c r="P1914" t="str">
        <f>IF('Peter Millar'!$L1919&lt;&gt;0,CONCATENATE("Week ",WEEKNUM('Peter Millar'!$L1919,21)," - ", TEXT('Peter Millar'!$L1919, "yyyy")),"")</f>
        <v>Week 31 - 2021</v>
      </c>
    </row>
    <row r="1915" spans="16:16">
      <c r="P1915" t="str">
        <f>IF('Peter Millar'!$L1920&lt;&gt;0,CONCATENATE("Week ",WEEKNUM('Peter Millar'!$L1920,21)," - ", TEXT('Peter Millar'!$L1920, "yyyy")),"")</f>
        <v>Week 31 - 2021</v>
      </c>
    </row>
    <row r="1916" spans="16:16">
      <c r="P1916" t="str">
        <f>IF('Peter Millar'!$L1921&lt;&gt;0,CONCATENATE("Week ",WEEKNUM('Peter Millar'!$L1921,21)," - ", TEXT('Peter Millar'!$L1921, "yyyy")),"")</f>
        <v>Week 31 - 2021</v>
      </c>
    </row>
    <row r="1917" spans="16:16">
      <c r="P1917" t="str">
        <f>IF('Peter Millar'!$L1922&lt;&gt;0,CONCATENATE("Week ",WEEKNUM('Peter Millar'!$L1922,21)," - ", TEXT('Peter Millar'!$L1922, "yyyy")),"")</f>
        <v>Week 31 - 2021</v>
      </c>
    </row>
    <row r="1918" spans="16:16">
      <c r="P1918" t="str">
        <f>IF('Peter Millar'!$L1923&lt;&gt;0,CONCATENATE("Week ",WEEKNUM('Peter Millar'!$L1923,21)," - ", TEXT('Peter Millar'!$L1923, "yyyy")),"")</f>
        <v>Week 31 - 2021</v>
      </c>
    </row>
    <row r="1919" spans="16:16">
      <c r="P1919" t="str">
        <f>IF('Peter Millar'!$L1924&lt;&gt;0,CONCATENATE("Week ",WEEKNUM('Peter Millar'!$L1924,21)," - ", TEXT('Peter Millar'!$L1924, "yyyy")),"")</f>
        <v>Week 31 - 2021</v>
      </c>
    </row>
    <row r="1920" spans="16:16">
      <c r="P1920" t="str">
        <f>IF('Peter Millar'!$L1925&lt;&gt;0,CONCATENATE("Week ",WEEKNUM('Peter Millar'!$L1925,21)," - ", TEXT('Peter Millar'!$L1925, "yyyy")),"")</f>
        <v>Week 31 - 2021</v>
      </c>
    </row>
    <row r="1921" spans="16:16">
      <c r="P1921" t="str">
        <f>IF('Peter Millar'!$L1926&lt;&gt;0,CONCATENATE("Week ",WEEKNUM('Peter Millar'!$L1926,21)," - ", TEXT('Peter Millar'!$L1926, "yyyy")),"")</f>
        <v>Week 31 - 2021</v>
      </c>
    </row>
    <row r="1922" spans="16:16">
      <c r="P1922" t="str">
        <f>IF('Peter Millar'!$L1927&lt;&gt;0,CONCATENATE("Week ",WEEKNUM('Peter Millar'!$L1927,21)," - ", TEXT('Peter Millar'!$L1927, "yyyy")),"")</f>
        <v>Week 31 - 2021</v>
      </c>
    </row>
    <row r="1923" spans="16:16">
      <c r="P1923" t="str">
        <f>IF('Peter Millar'!$L1928&lt;&gt;0,CONCATENATE("Week ",WEEKNUM('Peter Millar'!$L1928,21)," - ", TEXT('Peter Millar'!$L1928, "yyyy")),"")</f>
        <v>Week 31 - 2021</v>
      </c>
    </row>
    <row r="1924" spans="16:16">
      <c r="P1924" t="str">
        <f>IF('Peter Millar'!$L1929&lt;&gt;0,CONCATENATE("Week ",WEEKNUM('Peter Millar'!$L1929,21)," - ", TEXT('Peter Millar'!$L1929, "yyyy")),"")</f>
        <v>Week 31 - 2021</v>
      </c>
    </row>
    <row r="1925" spans="16:16">
      <c r="P1925" t="str">
        <f>IF('Peter Millar'!$L1930&lt;&gt;0,CONCATENATE("Week ",WEEKNUM('Peter Millar'!$L1930,21)," - ", TEXT('Peter Millar'!$L1930, "yyyy")),"")</f>
        <v>Week 31 - 2021</v>
      </c>
    </row>
    <row r="1926" spans="16:16">
      <c r="P1926" t="str">
        <f>IF('Peter Millar'!$L1931&lt;&gt;0,CONCATENATE("Week ",WEEKNUM('Peter Millar'!$L1931,21)," - ", TEXT('Peter Millar'!$L1931, "yyyy")),"")</f>
        <v>Week 31 - 2021</v>
      </c>
    </row>
    <row r="1927" spans="16:16">
      <c r="P1927" t="str">
        <f>IF('Peter Millar'!$L1932&lt;&gt;0,CONCATENATE("Week ",WEEKNUM('Peter Millar'!$L1932,21)," - ", TEXT('Peter Millar'!$L1932, "yyyy")),"")</f>
        <v>Week 31 - 2021</v>
      </c>
    </row>
    <row r="1928" spans="16:16">
      <c r="P1928" t="str">
        <f>IF('Peter Millar'!$L1933&lt;&gt;0,CONCATENATE("Week ",WEEKNUM('Peter Millar'!$L1933,21)," - ", TEXT('Peter Millar'!$L1933, "yyyy")),"")</f>
        <v>Week 31 - 2021</v>
      </c>
    </row>
    <row r="1929" spans="16:16">
      <c r="P1929" t="str">
        <f>IF('Peter Millar'!$L1934&lt;&gt;0,CONCATENATE("Week ",WEEKNUM('Peter Millar'!$L1934,21)," - ", TEXT('Peter Millar'!$L1934, "yyyy")),"")</f>
        <v>Week 31 - 2021</v>
      </c>
    </row>
    <row r="1930" spans="16:16">
      <c r="P1930" t="str">
        <f>IF('Peter Millar'!$L1935&lt;&gt;0,CONCATENATE("Week ",WEEKNUM('Peter Millar'!$L1935,21)," - ", TEXT('Peter Millar'!$L1935, "yyyy")),"")</f>
        <v>Week 31 - 2021</v>
      </c>
    </row>
    <row r="1931" spans="16:16">
      <c r="P1931" t="str">
        <f>IF('Peter Millar'!$L1936&lt;&gt;0,CONCATENATE("Week ",WEEKNUM('Peter Millar'!$L1936,21)," - ", TEXT('Peter Millar'!$L1936, "yyyy")),"")</f>
        <v>Week 31 - 2021</v>
      </c>
    </row>
    <row r="1932" spans="16:16">
      <c r="P1932" t="str">
        <f>IF('Peter Millar'!$L1937&lt;&gt;0,CONCATENATE("Week ",WEEKNUM('Peter Millar'!$L1937,21)," - ", TEXT('Peter Millar'!$L1937, "yyyy")),"")</f>
        <v>Week 31 - 2021</v>
      </c>
    </row>
    <row r="1933" spans="16:16">
      <c r="P1933" t="str">
        <f>IF('Peter Millar'!$L1938&lt;&gt;0,CONCATENATE("Week ",WEEKNUM('Peter Millar'!$L1938,21)," - ", TEXT('Peter Millar'!$L1938, "yyyy")),"")</f>
        <v>Week 31 - 2021</v>
      </c>
    </row>
    <row r="1934" spans="16:16">
      <c r="P1934" t="str">
        <f>IF('Peter Millar'!$L1939&lt;&gt;0,CONCATENATE("Week ",WEEKNUM('Peter Millar'!$L1939,21)," - ", TEXT('Peter Millar'!$L1939, "yyyy")),"")</f>
        <v>Week 31 - 2021</v>
      </c>
    </row>
    <row r="1935" spans="16:16">
      <c r="P1935" t="str">
        <f>IF('Peter Millar'!$L1940&lt;&gt;0,CONCATENATE("Week ",WEEKNUM('Peter Millar'!$L1940,21)," - ", TEXT('Peter Millar'!$L1940, "yyyy")),"")</f>
        <v>Week 31 - 2021</v>
      </c>
    </row>
    <row r="1936" spans="16:16">
      <c r="P1936" t="str">
        <f>IF('Peter Millar'!$L1941&lt;&gt;0,CONCATENATE("Week ",WEEKNUM('Peter Millar'!$L1941,21)," - ", TEXT('Peter Millar'!$L1941, "yyyy")),"")</f>
        <v>Week 32 - 2021</v>
      </c>
    </row>
    <row r="1937" spans="16:16">
      <c r="P1937" t="str">
        <f>IF('Peter Millar'!$L1942&lt;&gt;0,CONCATENATE("Week ",WEEKNUM('Peter Millar'!$L1942,21)," - ", TEXT('Peter Millar'!$L1942, "yyyy")),"")</f>
        <v>Week 32 - 2021</v>
      </c>
    </row>
    <row r="1938" spans="16:16">
      <c r="P1938" t="str">
        <f>IF('Peter Millar'!$L1943&lt;&gt;0,CONCATENATE("Week ",WEEKNUM('Peter Millar'!$L1943,21)," - ", TEXT('Peter Millar'!$L1943, "yyyy")),"")</f>
        <v>Week 32 - 2021</v>
      </c>
    </row>
    <row r="1939" spans="16:16">
      <c r="P1939" t="str">
        <f>IF('Peter Millar'!$L1944&lt;&gt;0,CONCATENATE("Week ",WEEKNUM('Peter Millar'!$L1944,21)," - ", TEXT('Peter Millar'!$L1944, "yyyy")),"")</f>
        <v>Week 32 - 2021</v>
      </c>
    </row>
    <row r="1940" spans="16:16">
      <c r="P1940" t="str">
        <f>IF('Peter Millar'!$L1945&lt;&gt;0,CONCATENATE("Week ",WEEKNUM('Peter Millar'!$L1945,21)," - ", TEXT('Peter Millar'!$L1945, "yyyy")),"")</f>
        <v>Week 32 - 2021</v>
      </c>
    </row>
    <row r="1941" spans="16:16">
      <c r="P1941" t="str">
        <f>IF('Peter Millar'!$L1946&lt;&gt;0,CONCATENATE("Week ",WEEKNUM('Peter Millar'!$L1946,21)," - ", TEXT('Peter Millar'!$L1946, "yyyy")),"")</f>
        <v>Week 32 - 2021</v>
      </c>
    </row>
    <row r="1942" spans="16:16">
      <c r="P1942" t="str">
        <f>IF('Peter Millar'!$L1947&lt;&gt;0,CONCATENATE("Week ",WEEKNUM('Peter Millar'!$L1947,21)," - ", TEXT('Peter Millar'!$L1947, "yyyy")),"")</f>
        <v>Week 32 - 2021</v>
      </c>
    </row>
    <row r="1943" spans="16:16">
      <c r="P1943" t="str">
        <f>IF('Peter Millar'!$L1948&lt;&gt;0,CONCATENATE("Week ",WEEKNUM('Peter Millar'!$L1948,21)," - ", TEXT('Peter Millar'!$L1948, "yyyy")),"")</f>
        <v>Week 32 - 2021</v>
      </c>
    </row>
    <row r="1944" spans="16:16">
      <c r="P1944" t="str">
        <f>IF('Peter Millar'!$L1949&lt;&gt;0,CONCATENATE("Week ",WEEKNUM('Peter Millar'!$L1949,21)," - ", TEXT('Peter Millar'!$L1949, "yyyy")),"")</f>
        <v>Week 32 - 2021</v>
      </c>
    </row>
    <row r="1945" spans="16:16">
      <c r="P1945" t="str">
        <f>IF('Peter Millar'!$L1950&lt;&gt;0,CONCATENATE("Week ",WEEKNUM('Peter Millar'!$L1950,21)," - ", TEXT('Peter Millar'!$L1950, "yyyy")),"")</f>
        <v>Week 32 - 2021</v>
      </c>
    </row>
    <row r="1946" spans="16:16">
      <c r="P1946" t="str">
        <f>IF('Peter Millar'!$L1951&lt;&gt;0,CONCATENATE("Week ",WEEKNUM('Peter Millar'!$L1951,21)," - ", TEXT('Peter Millar'!$L1951, "yyyy")),"")</f>
        <v>Week 32 - 2021</v>
      </c>
    </row>
    <row r="1947" spans="16:16">
      <c r="P1947" t="str">
        <f>IF('Peter Millar'!$L1952&lt;&gt;0,CONCATENATE("Week ",WEEKNUM('Peter Millar'!$L1952,21)," - ", TEXT('Peter Millar'!$L1952, "yyyy")),"")</f>
        <v>Week 32 - 2021</v>
      </c>
    </row>
    <row r="1948" spans="16:16">
      <c r="P1948" t="str">
        <f>IF('Peter Millar'!$L1953&lt;&gt;0,CONCATENATE("Week ",WEEKNUM('Peter Millar'!$L1953,21)," - ", TEXT('Peter Millar'!$L1953, "yyyy")),"")</f>
        <v>Week 32 - 2021</v>
      </c>
    </row>
    <row r="1949" spans="16:16">
      <c r="P1949" t="str">
        <f>IF('Peter Millar'!$L1954&lt;&gt;0,CONCATENATE("Week ",WEEKNUM('Peter Millar'!$L1954,21)," - ", TEXT('Peter Millar'!$L1954, "yyyy")),"")</f>
        <v>Week 32 - 2021</v>
      </c>
    </row>
    <row r="1950" spans="16:16">
      <c r="P1950" t="str">
        <f>IF('Peter Millar'!$L1955&lt;&gt;0,CONCATENATE("Week ",WEEKNUM('Peter Millar'!$L1955,21)," - ", TEXT('Peter Millar'!$L1955, "yyyy")),"")</f>
        <v>Week 32 - 2021</v>
      </c>
    </row>
    <row r="1951" spans="16:16">
      <c r="P1951" t="str">
        <f>IF('Peter Millar'!$L1956&lt;&gt;0,CONCATENATE("Week ",WEEKNUM('Peter Millar'!$L1956,21)," - ", TEXT('Peter Millar'!$L1956, "yyyy")),"")</f>
        <v>Week 32 - 2021</v>
      </c>
    </row>
    <row r="1952" spans="16:16">
      <c r="P1952" t="str">
        <f>IF('Peter Millar'!$L1957&lt;&gt;0,CONCATENATE("Week ",WEEKNUM('Peter Millar'!$L1957,21)," - ", TEXT('Peter Millar'!$L1957, "yyyy")),"")</f>
        <v>Week 32 - 2021</v>
      </c>
    </row>
    <row r="1953" spans="16:16">
      <c r="P1953" t="str">
        <f>IF('Peter Millar'!$L1958&lt;&gt;0,CONCATENATE("Week ",WEEKNUM('Peter Millar'!$L1958,21)," - ", TEXT('Peter Millar'!$L1958, "yyyy")),"")</f>
        <v>Week 32 - 2021</v>
      </c>
    </row>
    <row r="1954" spans="16:16">
      <c r="P1954" t="str">
        <f>IF('Peter Millar'!$L1959&lt;&gt;0,CONCATENATE("Week ",WEEKNUM('Peter Millar'!$L1959,21)," - ", TEXT('Peter Millar'!$L1959, "yyyy")),"")</f>
        <v>Week 32 - 2021</v>
      </c>
    </row>
    <row r="1955" spans="16:16">
      <c r="P1955" t="str">
        <f>IF('Peter Millar'!$L1960&lt;&gt;0,CONCATENATE("Week ",WEEKNUM('Peter Millar'!$L1960,21)," - ", TEXT('Peter Millar'!$L1960, "yyyy")),"")</f>
        <v>Week 32 - 2021</v>
      </c>
    </row>
    <row r="1956" spans="16:16">
      <c r="P1956" t="str">
        <f>IF('Peter Millar'!$L1961&lt;&gt;0,CONCATENATE("Week ",WEEKNUM('Peter Millar'!$L1961,21)," - ", TEXT('Peter Millar'!$L1961, "yyyy")),"")</f>
        <v>Week 32 - 2021</v>
      </c>
    </row>
    <row r="1957" spans="16:16">
      <c r="P1957" t="str">
        <f>IF('Peter Millar'!$L1962&lt;&gt;0,CONCATENATE("Week ",WEEKNUM('Peter Millar'!$L1962,21)," - ", TEXT('Peter Millar'!$L1962, "yyyy")),"")</f>
        <v>Week 32 - 2021</v>
      </c>
    </row>
    <row r="1958" spans="16:16">
      <c r="P1958" t="str">
        <f>IF('Peter Millar'!$L1963&lt;&gt;0,CONCATENATE("Week ",WEEKNUM('Peter Millar'!$L1963,21)," - ", TEXT('Peter Millar'!$L1963, "yyyy")),"")</f>
        <v>Week 32 - 2021</v>
      </c>
    </row>
    <row r="1959" spans="16:16">
      <c r="P1959" t="str">
        <f>IF('Peter Millar'!$L1964&lt;&gt;0,CONCATENATE("Week ",WEEKNUM('Peter Millar'!$L1964,21)," - ", TEXT('Peter Millar'!$L1964, "yyyy")),"")</f>
        <v>Week 32 - 2021</v>
      </c>
    </row>
    <row r="1960" spans="16:16">
      <c r="P1960" t="str">
        <f>IF('Peter Millar'!$L1965&lt;&gt;0,CONCATENATE("Week ",WEEKNUM('Peter Millar'!$L1965,21)," - ", TEXT('Peter Millar'!$L1965, "yyyy")),"")</f>
        <v>Week 32 - 2021</v>
      </c>
    </row>
    <row r="1961" spans="16:16">
      <c r="P1961" t="str">
        <f>IF('Peter Millar'!$L1966&lt;&gt;0,CONCATENATE("Week ",WEEKNUM('Peter Millar'!$L1966,21)," - ", TEXT('Peter Millar'!$L1966, "yyyy")),"")</f>
        <v>Week 32 - 2021</v>
      </c>
    </row>
    <row r="1962" spans="16:16">
      <c r="P1962" t="str">
        <f>IF('Peter Millar'!$L1967&lt;&gt;0,CONCATENATE("Week ",WEEKNUM('Peter Millar'!$L1967,21)," - ", TEXT('Peter Millar'!$L1967, "yyyy")),"")</f>
        <v>Week 32 - 2021</v>
      </c>
    </row>
    <row r="1963" spans="16:16">
      <c r="P1963" t="str">
        <f>IF('Peter Millar'!$L1968&lt;&gt;0,CONCATENATE("Week ",WEEKNUM('Peter Millar'!$L1968,21)," - ", TEXT('Peter Millar'!$L1968, "yyyy")),"")</f>
        <v>Week 32 - 2021</v>
      </c>
    </row>
    <row r="1964" spans="16:16">
      <c r="P1964" t="str">
        <f>IF('Peter Millar'!$L1969&lt;&gt;0,CONCATENATE("Week ",WEEKNUM('Peter Millar'!$L1969,21)," - ", TEXT('Peter Millar'!$L1969, "yyyy")),"")</f>
        <v>Week 32 - 2021</v>
      </c>
    </row>
    <row r="1965" spans="16:16">
      <c r="P1965" t="str">
        <f>IF('Peter Millar'!$L1970&lt;&gt;0,CONCATENATE("Week ",WEEKNUM('Peter Millar'!$L1970,21)," - ", TEXT('Peter Millar'!$L1970, "yyyy")),"")</f>
        <v>Week 32 - 2021</v>
      </c>
    </row>
    <row r="1966" spans="16:16">
      <c r="P1966" t="str">
        <f>IF('Peter Millar'!$L1971&lt;&gt;0,CONCATENATE("Week ",WEEKNUM('Peter Millar'!$L1971,21)," - ", TEXT('Peter Millar'!$L1971, "yyyy")),"")</f>
        <v>Week 32 - 2021</v>
      </c>
    </row>
    <row r="1967" spans="16:16">
      <c r="P1967" t="str">
        <f>IF('Peter Millar'!$L1972&lt;&gt;0,CONCATENATE("Week ",WEEKNUM('Peter Millar'!$L1972,21)," - ", TEXT('Peter Millar'!$L1972, "yyyy")),"")</f>
        <v>Week 32 - 2021</v>
      </c>
    </row>
    <row r="1968" spans="16:16">
      <c r="P1968" t="str">
        <f>IF('Peter Millar'!$L1973&lt;&gt;0,CONCATENATE("Week ",WEEKNUM('Peter Millar'!$L1973,21)," - ", TEXT('Peter Millar'!$L1973, "yyyy")),"")</f>
        <v>Week 32 - 2021</v>
      </c>
    </row>
    <row r="1969" spans="16:16">
      <c r="P1969" t="str">
        <f>IF('Peter Millar'!$L1974&lt;&gt;0,CONCATENATE("Week ",WEEKNUM('Peter Millar'!$L1974,21)," - ", TEXT('Peter Millar'!$L1974, "yyyy")),"")</f>
        <v>Week 32 - 2021</v>
      </c>
    </row>
    <row r="1970" spans="16:16">
      <c r="P1970" t="str">
        <f>IF('Peter Millar'!$L1975&lt;&gt;0,CONCATENATE("Week ",WEEKNUM('Peter Millar'!$L1975,21)," - ", TEXT('Peter Millar'!$L1975, "yyyy")),"")</f>
        <v>Week 32 - 2021</v>
      </c>
    </row>
    <row r="1971" spans="16:16">
      <c r="P1971" t="str">
        <f>IF('Peter Millar'!$L1976&lt;&gt;0,CONCATENATE("Week ",WEEKNUM('Peter Millar'!$L1976,21)," - ", TEXT('Peter Millar'!$L1976, "yyyy")),"")</f>
        <v>Week 32 - 2021</v>
      </c>
    </row>
    <row r="1972" spans="16:16">
      <c r="P1972" t="str">
        <f>IF('Peter Millar'!$L1977&lt;&gt;0,CONCATENATE("Week ",WEEKNUM('Peter Millar'!$L1977,21)," - ", TEXT('Peter Millar'!$L1977, "yyyy")),"")</f>
        <v>Week 32 - 2021</v>
      </c>
    </row>
    <row r="1973" spans="16:16">
      <c r="P1973" t="str">
        <f>IF('Peter Millar'!$L1978&lt;&gt;0,CONCATENATE("Week ",WEEKNUM('Peter Millar'!$L1978,21)," - ", TEXT('Peter Millar'!$L1978, "yyyy")),"")</f>
        <v>Week 32 - 2021</v>
      </c>
    </row>
    <row r="1974" spans="16:16">
      <c r="P1974" t="str">
        <f>IF('Peter Millar'!$L1979&lt;&gt;0,CONCATENATE("Week ",WEEKNUM('Peter Millar'!$L1979,21)," - ", TEXT('Peter Millar'!$L1979, "yyyy")),"")</f>
        <v>Week 32 - 2021</v>
      </c>
    </row>
    <row r="1975" spans="16:16">
      <c r="P1975" t="str">
        <f>IF('Peter Millar'!$L1980&lt;&gt;0,CONCATENATE("Week ",WEEKNUM('Peter Millar'!$L1980,21)," - ", TEXT('Peter Millar'!$L1980, "yyyy")),"")</f>
        <v>Week 32 - 2021</v>
      </c>
    </row>
    <row r="1976" spans="16:16">
      <c r="P1976" t="str">
        <f>IF('Peter Millar'!$L1981&lt;&gt;0,CONCATENATE("Week ",WEEKNUM('Peter Millar'!$L1981,21)," - ", TEXT('Peter Millar'!$L1981, "yyyy")),"")</f>
        <v>Week 32 - 2021</v>
      </c>
    </row>
    <row r="1977" spans="16:16">
      <c r="P1977" t="str">
        <f>IF('Peter Millar'!$L1982&lt;&gt;0,CONCATENATE("Week ",WEEKNUM('Peter Millar'!$L1982,21)," - ", TEXT('Peter Millar'!$L1982, "yyyy")),"")</f>
        <v>Week 32 - 2021</v>
      </c>
    </row>
    <row r="1978" spans="16:16">
      <c r="P1978" t="str">
        <f>IF('Peter Millar'!$L1983&lt;&gt;0,CONCATENATE("Week ",WEEKNUM('Peter Millar'!$L1983,21)," - ", TEXT('Peter Millar'!$L1983, "yyyy")),"")</f>
        <v>Week 32 - 2021</v>
      </c>
    </row>
    <row r="1979" spans="16:16">
      <c r="P1979" t="str">
        <f>IF('Peter Millar'!$L1984&lt;&gt;0,CONCATENATE("Week ",WEEKNUM('Peter Millar'!$L1984,21)," - ", TEXT('Peter Millar'!$L1984, "yyyy")),"")</f>
        <v>Week 32 - 2021</v>
      </c>
    </row>
    <row r="1980" spans="16:16">
      <c r="P1980" t="str">
        <f>IF('Peter Millar'!$L1985&lt;&gt;0,CONCATENATE("Week ",WEEKNUM('Peter Millar'!$L1985,21)," - ", TEXT('Peter Millar'!$L1985, "yyyy")),"")</f>
        <v>Week 32 - 2021</v>
      </c>
    </row>
    <row r="1981" spans="16:16">
      <c r="P1981" t="str">
        <f>IF('Peter Millar'!$L1986&lt;&gt;0,CONCATENATE("Week ",WEEKNUM('Peter Millar'!$L1986,21)," - ", TEXT('Peter Millar'!$L1986, "yyyy")),"")</f>
        <v>Week 32 - 2021</v>
      </c>
    </row>
    <row r="1982" spans="16:16">
      <c r="P1982" t="str">
        <f>IF('Peter Millar'!$L1987&lt;&gt;0,CONCATENATE("Week ",WEEKNUM('Peter Millar'!$L1987,21)," - ", TEXT('Peter Millar'!$L1987, "yyyy")),"")</f>
        <v>Week 32 - 2021</v>
      </c>
    </row>
    <row r="1983" spans="16:16">
      <c r="P1983" t="str">
        <f>IF('Peter Millar'!$L1988&lt;&gt;0,CONCATENATE("Week ",WEEKNUM('Peter Millar'!$L1988,21)," - ", TEXT('Peter Millar'!$L1988, "yyyy")),"")</f>
        <v>Week 32 - 2021</v>
      </c>
    </row>
    <row r="1984" spans="16:16">
      <c r="P1984" t="str">
        <f>IF('Peter Millar'!$L1989&lt;&gt;0,CONCATENATE("Week ",WEEKNUM('Peter Millar'!$L1989,21)," - ", TEXT('Peter Millar'!$L1989, "yyyy")),"")</f>
        <v>Week 32 - 2021</v>
      </c>
    </row>
    <row r="1985" spans="16:16">
      <c r="P1985" t="str">
        <f>IF('Peter Millar'!$L1990&lt;&gt;0,CONCATENATE("Week ",WEEKNUM('Peter Millar'!$L1990,21)," - ", TEXT('Peter Millar'!$L1990, "yyyy")),"")</f>
        <v>Week 32 - 2021</v>
      </c>
    </row>
    <row r="1986" spans="16:16">
      <c r="P1986" t="str">
        <f>IF('Peter Millar'!$L1991&lt;&gt;0,CONCATENATE("Week ",WEEKNUM('Peter Millar'!$L1991,21)," - ", TEXT('Peter Millar'!$L1991, "yyyy")),"")</f>
        <v>Week 32 - 2021</v>
      </c>
    </row>
    <row r="1987" spans="16:16">
      <c r="P1987" t="str">
        <f>IF('Peter Millar'!$L1992&lt;&gt;0,CONCATENATE("Week ",WEEKNUM('Peter Millar'!$L1992,21)," - ", TEXT('Peter Millar'!$L1992, "yyyy")),"")</f>
        <v>Week 32 - 2021</v>
      </c>
    </row>
    <row r="1988" spans="16:16">
      <c r="P1988" t="str">
        <f>IF('Peter Millar'!$L1993&lt;&gt;0,CONCATENATE("Week ",WEEKNUM('Peter Millar'!$L1993,21)," - ", TEXT('Peter Millar'!$L1993, "yyyy")),"")</f>
        <v>Week 32 - 2021</v>
      </c>
    </row>
    <row r="1989" spans="16:16">
      <c r="P1989" t="str">
        <f>IF('Peter Millar'!$L1994&lt;&gt;0,CONCATENATE("Week ",WEEKNUM('Peter Millar'!$L1994,21)," - ", TEXT('Peter Millar'!$L1994, "yyyy")),"")</f>
        <v>Week 32 - 2021</v>
      </c>
    </row>
    <row r="1990" spans="16:16">
      <c r="P1990" t="str">
        <f>IF('Peter Millar'!$L1995&lt;&gt;0,CONCATENATE("Week ",WEEKNUM('Peter Millar'!$L1995,21)," - ", TEXT('Peter Millar'!$L1995, "yyyy")),"")</f>
        <v>Week 32 - 2021</v>
      </c>
    </row>
    <row r="1991" spans="16:16">
      <c r="P1991" t="str">
        <f>IF('Peter Millar'!$L1996&lt;&gt;0,CONCATENATE("Week ",WEEKNUM('Peter Millar'!$L1996,21)," - ", TEXT('Peter Millar'!$L1996, "yyyy")),"")</f>
        <v>Week 32 - 2021</v>
      </c>
    </row>
    <row r="1992" spans="16:16">
      <c r="P1992" t="str">
        <f>IF('Peter Millar'!$L1997&lt;&gt;0,CONCATENATE("Week ",WEEKNUM('Peter Millar'!$L1997,21)," - ", TEXT('Peter Millar'!$L1997, "yyyy")),"")</f>
        <v>Week 32 - 2021</v>
      </c>
    </row>
    <row r="1993" spans="16:16">
      <c r="P1993" t="str">
        <f>IF('Peter Millar'!$L1998&lt;&gt;0,CONCATENATE("Week ",WEEKNUM('Peter Millar'!$L1998,21)," - ", TEXT('Peter Millar'!$L1998, "yyyy")),"")</f>
        <v>Week 32 - 2021</v>
      </c>
    </row>
    <row r="1994" spans="16:16">
      <c r="P1994" t="str">
        <f>IF('Peter Millar'!$L1999&lt;&gt;0,CONCATENATE("Week ",WEEKNUM('Peter Millar'!$L1999,21)," - ", TEXT('Peter Millar'!$L1999, "yyyy")),"")</f>
        <v>Week 32 - 2021</v>
      </c>
    </row>
    <row r="1995" spans="16:16">
      <c r="P1995" t="str">
        <f>IF('Peter Millar'!$L2000&lt;&gt;0,CONCATENATE("Week ",WEEKNUM('Peter Millar'!$L2000,21)," - ", TEXT('Peter Millar'!$L2000, "yyyy")),"")</f>
        <v>Week 32 - 2021</v>
      </c>
    </row>
    <row r="1996" spans="16:16">
      <c r="P1996" t="str">
        <f>IF('Peter Millar'!$L2001&lt;&gt;0,CONCATENATE("Week ",WEEKNUM('Peter Millar'!$L2001,21)," - ", TEXT('Peter Millar'!$L2001, "yyyy")),"")</f>
        <v>Week 32 - 2021</v>
      </c>
    </row>
    <row r="1997" spans="16:16">
      <c r="P1997" t="str">
        <f>IF('Peter Millar'!$L2002&lt;&gt;0,CONCATENATE("Week ",WEEKNUM('Peter Millar'!$L2002,21)," - ", TEXT('Peter Millar'!$L2002, "yyyy")),"")</f>
        <v>Week 32 - 2021</v>
      </c>
    </row>
    <row r="1998" spans="16:16">
      <c r="P1998" t="str">
        <f>IF('Peter Millar'!$L2003&lt;&gt;0,CONCATENATE("Week ",WEEKNUM('Peter Millar'!$L2003,21)," - ", TEXT('Peter Millar'!$L2003, "yyyy")),"")</f>
        <v>Week 32 - 2021</v>
      </c>
    </row>
    <row r="1999" spans="16:16">
      <c r="P1999" t="str">
        <f>IF('Peter Millar'!$L2004&lt;&gt;0,CONCATENATE("Week ",WEEKNUM('Peter Millar'!$L2004,21)," - ", TEXT('Peter Millar'!$L2004, "yyyy")),"")</f>
        <v>Week 32 - 2021</v>
      </c>
    </row>
    <row r="2000" spans="16:16">
      <c r="P2000" t="str">
        <f>IF('Peter Millar'!$L2005&lt;&gt;0,CONCATENATE("Week ",WEEKNUM('Peter Millar'!$L2005,21)," - ", TEXT('Peter Millar'!$L2005, "yyyy")),"")</f>
        <v>Week 32 - 2021</v>
      </c>
    </row>
    <row r="2001" spans="16:16">
      <c r="P2001" t="str">
        <f>IF('Peter Millar'!$L2006&lt;&gt;0,CONCATENATE("Week ",WEEKNUM('Peter Millar'!$L2006,21)," - ", TEXT('Peter Millar'!$L2006, "yyyy")),"")</f>
        <v>Week 32 - 2021</v>
      </c>
    </row>
    <row r="2002" spans="16:16">
      <c r="P2002" t="str">
        <f>IF('Peter Millar'!$L2007&lt;&gt;0,CONCATENATE("Week ",WEEKNUM('Peter Millar'!$L2007,21)," - ", TEXT('Peter Millar'!$L2007, "yyyy")),"")</f>
        <v>Week 32 - 2021</v>
      </c>
    </row>
    <row r="2003" spans="16:16">
      <c r="P2003" t="str">
        <f>IF('Peter Millar'!$L2008&lt;&gt;0,CONCATENATE("Week ",WEEKNUM('Peter Millar'!$L2008,21)," - ", TEXT('Peter Millar'!$L2008, "yyyy")),"")</f>
        <v>Week 32 - 2021</v>
      </c>
    </row>
    <row r="2004" spans="16:16">
      <c r="P2004" t="str">
        <f>IF('Peter Millar'!$L2009&lt;&gt;0,CONCATENATE("Week ",WEEKNUM('Peter Millar'!$L2009,21)," - ", TEXT('Peter Millar'!$L2009, "yyyy")),"")</f>
        <v>Week 32 - 2021</v>
      </c>
    </row>
    <row r="2005" spans="16:16">
      <c r="P2005" t="str">
        <f>IF('Peter Millar'!$L2010&lt;&gt;0,CONCATENATE("Week ",WEEKNUM('Peter Millar'!$L2010,21)," - ", TEXT('Peter Millar'!$L2010, "yyyy")),"")</f>
        <v>Week 32 - 2021</v>
      </c>
    </row>
    <row r="2006" spans="16:16">
      <c r="P2006" t="str">
        <f>IF('Peter Millar'!$L2011&lt;&gt;0,CONCATENATE("Week ",WEEKNUM('Peter Millar'!$L2011,21)," - ", TEXT('Peter Millar'!$L2011, "yyyy")),"")</f>
        <v>Week 32 - 2021</v>
      </c>
    </row>
    <row r="2007" spans="16:16">
      <c r="P2007" t="str">
        <f>IF('Peter Millar'!$L2012&lt;&gt;0,CONCATENATE("Week ",WEEKNUM('Peter Millar'!$L2012,21)," - ", TEXT('Peter Millar'!$L2012, "yyyy")),"")</f>
        <v>Week 32 - 2021</v>
      </c>
    </row>
    <row r="2008" spans="16:16">
      <c r="P2008" t="str">
        <f>IF('Peter Millar'!$L2013&lt;&gt;0,CONCATENATE("Week ",WEEKNUM('Peter Millar'!$L2013,21)," - ", TEXT('Peter Millar'!$L2013, "yyyy")),"")</f>
        <v>Week 32 - 2021</v>
      </c>
    </row>
    <row r="2009" spans="16:16">
      <c r="P2009" t="str">
        <f>IF('Peter Millar'!$L2014&lt;&gt;0,CONCATENATE("Week ",WEEKNUM('Peter Millar'!$L2014,21)," - ", TEXT('Peter Millar'!$L2014, "yyyy")),"")</f>
        <v>Week 32 - 2021</v>
      </c>
    </row>
    <row r="2010" spans="16:16">
      <c r="P2010" t="str">
        <f>IF('Peter Millar'!$L2015&lt;&gt;0,CONCATENATE("Week ",WEEKNUM('Peter Millar'!$L2015,21)," - ", TEXT('Peter Millar'!$L2015, "yyyy")),"")</f>
        <v>Week 32 - 2021</v>
      </c>
    </row>
    <row r="2011" spans="16:16">
      <c r="P2011" t="str">
        <f>IF('Peter Millar'!$L2016&lt;&gt;0,CONCATENATE("Week ",WEEKNUM('Peter Millar'!$L2016,21)," - ", TEXT('Peter Millar'!$L2016, "yyyy")),"")</f>
        <v>Week 32 - 2021</v>
      </c>
    </row>
    <row r="2012" spans="16:16">
      <c r="P2012" t="str">
        <f>IF('Peter Millar'!$L2017&lt;&gt;0,CONCATENATE("Week ",WEEKNUM('Peter Millar'!$L2017,21)," - ", TEXT('Peter Millar'!$L2017, "yyyy")),"")</f>
        <v>Week 32 - 2021</v>
      </c>
    </row>
    <row r="2013" spans="16:16">
      <c r="P2013" t="str">
        <f>IF('Peter Millar'!$L2018&lt;&gt;0,CONCATENATE("Week ",WEEKNUM('Peter Millar'!$L2018,21)," - ", TEXT('Peter Millar'!$L2018, "yyyy")),"")</f>
        <v>Week 32 - 2021</v>
      </c>
    </row>
    <row r="2014" spans="16:16">
      <c r="P2014" t="str">
        <f>IF('Peter Millar'!$L2019&lt;&gt;0,CONCATENATE("Week ",WEEKNUM('Peter Millar'!$L2019,21)," - ", TEXT('Peter Millar'!$L2019, "yyyy")),"")</f>
        <v>Week 32 - 2021</v>
      </c>
    </row>
    <row r="2015" spans="16:16">
      <c r="P2015" t="str">
        <f>IF('Peter Millar'!$L2020&lt;&gt;0,CONCATENATE("Week ",WEEKNUM('Peter Millar'!$L2020,21)," - ", TEXT('Peter Millar'!$L2020, "yyyy")),"")</f>
        <v>Week 32 - 2021</v>
      </c>
    </row>
    <row r="2016" spans="16:16">
      <c r="P2016" t="str">
        <f>IF('Peter Millar'!$L2021&lt;&gt;0,CONCATENATE("Week ",WEEKNUM('Peter Millar'!$L2021,21)," - ", TEXT('Peter Millar'!$L2021, "yyyy")),"")</f>
        <v>Week 32 - 2021</v>
      </c>
    </row>
    <row r="2017" spans="16:16">
      <c r="P2017" t="str">
        <f>IF('Peter Millar'!$L2022&lt;&gt;0,CONCATENATE("Week ",WEEKNUM('Peter Millar'!$L2022,21)," - ", TEXT('Peter Millar'!$L2022, "yyyy")),"")</f>
        <v>Week 32 - 2021</v>
      </c>
    </row>
    <row r="2018" spans="16:16">
      <c r="P2018" t="str">
        <f>IF('Peter Millar'!$L2023&lt;&gt;0,CONCATENATE("Week ",WEEKNUM('Peter Millar'!$L2023,21)," - ", TEXT('Peter Millar'!$L2023, "yyyy")),"")</f>
        <v>Week 32 - 2021</v>
      </c>
    </row>
    <row r="2019" spans="16:16">
      <c r="P2019" t="str">
        <f>IF('Peter Millar'!$L2024&lt;&gt;0,CONCATENATE("Week ",WEEKNUM('Peter Millar'!$L2024,21)," - ", TEXT('Peter Millar'!$L2024, "yyyy")),"")</f>
        <v>Week 32 - 2021</v>
      </c>
    </row>
    <row r="2020" spans="16:16">
      <c r="P2020" t="str">
        <f>IF('Peter Millar'!$L2025&lt;&gt;0,CONCATENATE("Week ",WEEKNUM('Peter Millar'!$L2025,21)," - ", TEXT('Peter Millar'!$L2025, "yyyy")),"")</f>
        <v>Week 32 - 2021</v>
      </c>
    </row>
    <row r="2021" spans="16:16">
      <c r="P2021" t="str">
        <f>IF('Peter Millar'!$L2026&lt;&gt;0,CONCATENATE("Week ",WEEKNUM('Peter Millar'!$L2026,21)," - ", TEXT('Peter Millar'!$L2026, "yyyy")),"")</f>
        <v>Week 32 - 2021</v>
      </c>
    </row>
    <row r="2022" spans="16:16">
      <c r="P2022" t="str">
        <f>IF('Peter Millar'!$L2027&lt;&gt;0,CONCATENATE("Week ",WEEKNUM('Peter Millar'!$L2027,21)," - ", TEXT('Peter Millar'!$L2027, "yyyy")),"")</f>
        <v>Week 32 - 2021</v>
      </c>
    </row>
    <row r="2023" spans="16:16">
      <c r="P2023" t="str">
        <f>IF('Peter Millar'!$L2028&lt;&gt;0,CONCATENATE("Week ",WEEKNUM('Peter Millar'!$L2028,21)," - ", TEXT('Peter Millar'!$L2028, "yyyy")),"")</f>
        <v>Week 32 - 2021</v>
      </c>
    </row>
    <row r="2024" spans="16:16">
      <c r="P2024" t="str">
        <f>IF('Peter Millar'!$L2029&lt;&gt;0,CONCATENATE("Week ",WEEKNUM('Peter Millar'!$L2029,21)," - ", TEXT('Peter Millar'!$L2029, "yyyy")),"")</f>
        <v>Week 32 - 2021</v>
      </c>
    </row>
    <row r="2025" spans="16:16">
      <c r="P2025" t="str">
        <f>IF('Peter Millar'!$L2030&lt;&gt;0,CONCATENATE("Week ",WEEKNUM('Peter Millar'!$L2030,21)," - ", TEXT('Peter Millar'!$L2030, "yyyy")),"")</f>
        <v>Week 32 - 2021</v>
      </c>
    </row>
    <row r="2026" spans="16:16">
      <c r="P2026" t="str">
        <f>IF('Peter Millar'!$L2031&lt;&gt;0,CONCATENATE("Week ",WEEKNUM('Peter Millar'!$L2031,21)," - ", TEXT('Peter Millar'!$L2031, "yyyy")),"")</f>
        <v>Week 32 - 2021</v>
      </c>
    </row>
    <row r="2027" spans="16:16">
      <c r="P2027" t="str">
        <f>IF('Peter Millar'!$L2032&lt;&gt;0,CONCATENATE("Week ",WEEKNUM('Peter Millar'!$L2032,21)," - ", TEXT('Peter Millar'!$L2032, "yyyy")),"")</f>
        <v>Week 32 - 2021</v>
      </c>
    </row>
    <row r="2028" spans="16:16">
      <c r="P2028" t="str">
        <f>IF('Peter Millar'!$L2033&lt;&gt;0,CONCATENATE("Week ",WEEKNUM('Peter Millar'!$L2033,21)," - ", TEXT('Peter Millar'!$L2033, "yyyy")),"")</f>
        <v>Week 32 - 2021</v>
      </c>
    </row>
    <row r="2029" spans="16:16">
      <c r="P2029" t="str">
        <f>IF('Peter Millar'!$L2034&lt;&gt;0,CONCATENATE("Week ",WEEKNUM('Peter Millar'!$L2034,21)," - ", TEXT('Peter Millar'!$L2034, "yyyy")),"")</f>
        <v>Week 32 - 2021</v>
      </c>
    </row>
    <row r="2030" spans="16:16">
      <c r="P2030" t="str">
        <f>IF('Peter Millar'!$L2035&lt;&gt;0,CONCATENATE("Week ",WEEKNUM('Peter Millar'!$L2035,21)," - ", TEXT('Peter Millar'!$L2035, "yyyy")),"")</f>
        <v>Week 32 - 2021</v>
      </c>
    </row>
    <row r="2031" spans="16:16">
      <c r="P2031" t="str">
        <f>IF('Peter Millar'!$L2036&lt;&gt;0,CONCATENATE("Week ",WEEKNUM('Peter Millar'!$L2036,21)," - ", TEXT('Peter Millar'!$L2036, "yyyy")),"")</f>
        <v>Week 32 - 2021</v>
      </c>
    </row>
    <row r="2032" spans="16:16">
      <c r="P2032" t="str">
        <f>IF('Peter Millar'!$L2037&lt;&gt;0,CONCATENATE("Week ",WEEKNUM('Peter Millar'!$L2037,21)," - ", TEXT('Peter Millar'!$L2037, "yyyy")),"")</f>
        <v>Week 33 - 2021</v>
      </c>
    </row>
    <row r="2033" spans="16:16">
      <c r="P2033" t="str">
        <f>IF('Peter Millar'!$L2038&lt;&gt;0,CONCATENATE("Week ",WEEKNUM('Peter Millar'!$L2038,21)," - ", TEXT('Peter Millar'!$L2038, "yyyy")),"")</f>
        <v>Week 33 - 2021</v>
      </c>
    </row>
    <row r="2034" spans="16:16">
      <c r="P2034" t="str">
        <f>IF('Peter Millar'!$L2039&lt;&gt;0,CONCATENATE("Week ",WEEKNUM('Peter Millar'!$L2039,21)," - ", TEXT('Peter Millar'!$L2039, "yyyy")),"")</f>
        <v>Week 33 - 2021</v>
      </c>
    </row>
    <row r="2035" spans="16:16">
      <c r="P2035" t="str">
        <f>IF('Peter Millar'!$L2040&lt;&gt;0,CONCATENATE("Week ",WEEKNUM('Peter Millar'!$L2040,21)," - ", TEXT('Peter Millar'!$L2040, "yyyy")),"")</f>
        <v>Week 33 - 2021</v>
      </c>
    </row>
    <row r="2036" spans="16:16">
      <c r="P2036" t="str">
        <f>IF('Peter Millar'!$L2041&lt;&gt;0,CONCATENATE("Week ",WEEKNUM('Peter Millar'!$L2041,21)," - ", TEXT('Peter Millar'!$L2041, "yyyy")),"")</f>
        <v>Week 33 - 2021</v>
      </c>
    </row>
    <row r="2037" spans="16:16">
      <c r="P2037" t="str">
        <f>IF('Peter Millar'!$L2042&lt;&gt;0,CONCATENATE("Week ",WEEKNUM('Peter Millar'!$L2042,21)," - ", TEXT('Peter Millar'!$L2042, "yyyy")),"")</f>
        <v>Week 33 - 2021</v>
      </c>
    </row>
    <row r="2038" spans="16:16">
      <c r="P2038" t="str">
        <f>IF('Peter Millar'!$L2043&lt;&gt;0,CONCATENATE("Week ",WEEKNUM('Peter Millar'!$L2043,21)," - ", TEXT('Peter Millar'!$L2043, "yyyy")),"")</f>
        <v>Week 33 - 2021</v>
      </c>
    </row>
    <row r="2039" spans="16:16">
      <c r="P2039" t="str">
        <f>IF('Peter Millar'!$L2044&lt;&gt;0,CONCATENATE("Week ",WEEKNUM('Peter Millar'!$L2044,21)," - ", TEXT('Peter Millar'!$L2044, "yyyy")),"")</f>
        <v>Week 33 - 2021</v>
      </c>
    </row>
    <row r="2040" spans="16:16">
      <c r="P2040" t="str">
        <f>IF('Peter Millar'!$L2045&lt;&gt;0,CONCATENATE("Week ",WEEKNUM('Peter Millar'!$L2045,21)," - ", TEXT('Peter Millar'!$L2045, "yyyy")),"")</f>
        <v>Week 33 - 2021</v>
      </c>
    </row>
    <row r="2041" spans="16:16">
      <c r="P2041" t="str">
        <f>IF('Peter Millar'!$L2046&lt;&gt;0,CONCATENATE("Week ",WEEKNUM('Peter Millar'!$L2046,21)," - ", TEXT('Peter Millar'!$L2046, "yyyy")),"")</f>
        <v>Week 33 - 2021</v>
      </c>
    </row>
    <row r="2042" spans="16:16">
      <c r="P2042" t="str">
        <f>IF('Peter Millar'!$L2047&lt;&gt;0,CONCATENATE("Week ",WEEKNUM('Peter Millar'!$L2047,21)," - ", TEXT('Peter Millar'!$L2047, "yyyy")),"")</f>
        <v>Week 33 - 2021</v>
      </c>
    </row>
    <row r="2043" spans="16:16">
      <c r="P2043" t="str">
        <f>IF('Peter Millar'!$L2048&lt;&gt;0,CONCATENATE("Week ",WEEKNUM('Peter Millar'!$L2048,21)," - ", TEXT('Peter Millar'!$L2048, "yyyy")),"")</f>
        <v>Week 33 - 2021</v>
      </c>
    </row>
    <row r="2044" spans="16:16">
      <c r="P2044" t="str">
        <f>IF('Peter Millar'!$L2049&lt;&gt;0,CONCATENATE("Week ",WEEKNUM('Peter Millar'!$L2049,21)," - ", TEXT('Peter Millar'!$L2049, "yyyy")),"")</f>
        <v>Week 33 - 2021</v>
      </c>
    </row>
    <row r="2045" spans="16:16">
      <c r="P2045" t="str">
        <f>IF('Peter Millar'!$L2050&lt;&gt;0,CONCATENATE("Week ",WEEKNUM('Peter Millar'!$L2050,21)," - ", TEXT('Peter Millar'!$L2050, "yyyy")),"")</f>
        <v>Week 33 - 2021</v>
      </c>
    </row>
    <row r="2046" spans="16:16">
      <c r="P2046" t="str">
        <f>IF('Peter Millar'!$L2051&lt;&gt;0,CONCATENATE("Week ",WEEKNUM('Peter Millar'!$L2051,21)," - ", TEXT('Peter Millar'!$L2051, "yyyy")),"")</f>
        <v>Week 33 - 2021</v>
      </c>
    </row>
    <row r="2047" spans="16:16">
      <c r="P2047" t="str">
        <f>IF('Peter Millar'!$L2052&lt;&gt;0,CONCATENATE("Week ",WEEKNUM('Peter Millar'!$L2052,21)," - ", TEXT('Peter Millar'!$L2052, "yyyy")),"")</f>
        <v>Week 33 - 2021</v>
      </c>
    </row>
    <row r="2048" spans="16:16">
      <c r="P2048" t="str">
        <f>IF('Peter Millar'!$L2053&lt;&gt;0,CONCATENATE("Week ",WEEKNUM('Peter Millar'!$L2053,21)," - ", TEXT('Peter Millar'!$L2053, "yyyy")),"")</f>
        <v>Week 33 - 2021</v>
      </c>
    </row>
    <row r="2049" spans="16:16">
      <c r="P2049" t="str">
        <f>IF('Peter Millar'!$L2054&lt;&gt;0,CONCATENATE("Week ",WEEKNUM('Peter Millar'!$L2054,21)," - ", TEXT('Peter Millar'!$L2054, "yyyy")),"")</f>
        <v>Week 33 - 2021</v>
      </c>
    </row>
    <row r="2050" spans="16:16">
      <c r="P2050" t="str">
        <f>IF('Peter Millar'!$L2055&lt;&gt;0,CONCATENATE("Week ",WEEKNUM('Peter Millar'!$L2055,21)," - ", TEXT('Peter Millar'!$L2055, "yyyy")),"")</f>
        <v>Week 33 - 2021</v>
      </c>
    </row>
    <row r="2051" spans="16:16">
      <c r="P2051" t="str">
        <f>IF('Peter Millar'!$L2056&lt;&gt;0,CONCATENATE("Week ",WEEKNUM('Peter Millar'!$L2056,21)," - ", TEXT('Peter Millar'!$L2056, "yyyy")),"")</f>
        <v>Week 33 - 2021</v>
      </c>
    </row>
    <row r="2052" spans="16:16">
      <c r="P2052" t="str">
        <f>IF('Peter Millar'!$L2057&lt;&gt;0,CONCATENATE("Week ",WEEKNUM('Peter Millar'!$L2057,21)," - ", TEXT('Peter Millar'!$L2057, "yyyy")),"")</f>
        <v>Week 33 - 2021</v>
      </c>
    </row>
    <row r="2053" spans="16:16">
      <c r="P2053" t="str">
        <f>IF('Peter Millar'!$L2058&lt;&gt;0,CONCATENATE("Week ",WEEKNUM('Peter Millar'!$L2058,21)," - ", TEXT('Peter Millar'!$L2058, "yyyy")),"")</f>
        <v>Week 33 - 2021</v>
      </c>
    </row>
    <row r="2054" spans="16:16">
      <c r="P2054" t="str">
        <f>IF('Peter Millar'!$L2059&lt;&gt;0,CONCATENATE("Week ",WEEKNUM('Peter Millar'!$L2059,21)," - ", TEXT('Peter Millar'!$L2059, "yyyy")),"")</f>
        <v>Week 33 - 2021</v>
      </c>
    </row>
    <row r="2055" spans="16:16">
      <c r="P2055" t="str">
        <f>IF('Peter Millar'!$L2060&lt;&gt;0,CONCATENATE("Week ",WEEKNUM('Peter Millar'!$L2060,21)," - ", TEXT('Peter Millar'!$L2060, "yyyy")),"")</f>
        <v>Week 33 - 2021</v>
      </c>
    </row>
    <row r="2056" spans="16:16">
      <c r="P2056" t="str">
        <f>IF('Peter Millar'!$L2061&lt;&gt;0,CONCATENATE("Week ",WEEKNUM('Peter Millar'!$L2061,21)," - ", TEXT('Peter Millar'!$L2061, "yyyy")),"")</f>
        <v>Week 33 - 2021</v>
      </c>
    </row>
    <row r="2057" spans="16:16">
      <c r="P2057" t="str">
        <f>IF('Peter Millar'!$L2062&lt;&gt;0,CONCATENATE("Week ",WEEKNUM('Peter Millar'!$L2062,21)," - ", TEXT('Peter Millar'!$L2062, "yyyy")),"")</f>
        <v>Week 33 - 2021</v>
      </c>
    </row>
    <row r="2058" spans="16:16">
      <c r="P2058" t="str">
        <f>IF('Peter Millar'!$L2063&lt;&gt;0,CONCATENATE("Week ",WEEKNUM('Peter Millar'!$L2063,21)," - ", TEXT('Peter Millar'!$L2063, "yyyy")),"")</f>
        <v>Week 33 - 2021</v>
      </c>
    </row>
    <row r="2059" spans="16:16">
      <c r="P2059" t="str">
        <f>IF('Peter Millar'!$L2064&lt;&gt;0,CONCATENATE("Week ",WEEKNUM('Peter Millar'!$L2064,21)," - ", TEXT('Peter Millar'!$L2064, "yyyy")),"")</f>
        <v>Week 33 - 2021</v>
      </c>
    </row>
    <row r="2060" spans="16:16">
      <c r="P2060" t="str">
        <f>IF('Peter Millar'!$L2065&lt;&gt;0,CONCATENATE("Week ",WEEKNUM('Peter Millar'!$L2065,21)," - ", TEXT('Peter Millar'!$L2065, "yyyy")),"")</f>
        <v>Week 33 - 2021</v>
      </c>
    </row>
    <row r="2061" spans="16:16">
      <c r="P2061" t="str">
        <f>IF('Peter Millar'!$L2066&lt;&gt;0,CONCATENATE("Week ",WEEKNUM('Peter Millar'!$L2066,21)," - ", TEXT('Peter Millar'!$L2066, "yyyy")),"")</f>
        <v>Week 33 - 2021</v>
      </c>
    </row>
    <row r="2062" spans="16:16">
      <c r="P2062" t="str">
        <f>IF('Peter Millar'!$L2067&lt;&gt;0,CONCATENATE("Week ",WEEKNUM('Peter Millar'!$L2067,21)," - ", TEXT('Peter Millar'!$L2067, "yyyy")),"")</f>
        <v>Week 33 - 2021</v>
      </c>
    </row>
    <row r="2063" spans="16:16">
      <c r="P2063" t="str">
        <f>IF('Peter Millar'!$L2068&lt;&gt;0,CONCATENATE("Week ",WEEKNUM('Peter Millar'!$L2068,21)," - ", TEXT('Peter Millar'!$L2068, "yyyy")),"")</f>
        <v>Week 33 - 2021</v>
      </c>
    </row>
    <row r="2064" spans="16:16">
      <c r="P2064" t="str">
        <f>IF('Peter Millar'!$L2069&lt;&gt;0,CONCATENATE("Week ",WEEKNUM('Peter Millar'!$L2069,21)," - ", TEXT('Peter Millar'!$L2069, "yyyy")),"")</f>
        <v>Week 33 - 2021</v>
      </c>
    </row>
    <row r="2065" spans="16:16">
      <c r="P2065" t="str">
        <f>IF('Peter Millar'!$L2070&lt;&gt;0,CONCATENATE("Week ",WEEKNUM('Peter Millar'!$L2070,21)," - ", TEXT('Peter Millar'!$L2070, "yyyy")),"")</f>
        <v>Week 33 - 2021</v>
      </c>
    </row>
    <row r="2066" spans="16:16">
      <c r="P2066" t="str">
        <f>IF('Peter Millar'!$L2071&lt;&gt;0,CONCATENATE("Week ",WEEKNUM('Peter Millar'!$L2071,21)," - ", TEXT('Peter Millar'!$L2071, "yyyy")),"")</f>
        <v>Week 33 - 2021</v>
      </c>
    </row>
    <row r="2067" spans="16:16">
      <c r="P2067" t="str">
        <f>IF('Peter Millar'!$L2072&lt;&gt;0,CONCATENATE("Week ",WEEKNUM('Peter Millar'!$L2072,21)," - ", TEXT('Peter Millar'!$L2072, "yyyy")),"")</f>
        <v>Week 33 - 2021</v>
      </c>
    </row>
    <row r="2068" spans="16:16">
      <c r="P2068" t="str">
        <f>IF('Peter Millar'!$L2073&lt;&gt;0,CONCATENATE("Week ",WEEKNUM('Peter Millar'!$L2073,21)," - ", TEXT('Peter Millar'!$L2073, "yyyy")),"")</f>
        <v>Week 33 - 2021</v>
      </c>
    </row>
    <row r="2069" spans="16:16">
      <c r="P2069" t="str">
        <f>IF('Peter Millar'!$L2074&lt;&gt;0,CONCATENATE("Week ",WEEKNUM('Peter Millar'!$L2074,21)," - ", TEXT('Peter Millar'!$L2074, "yyyy")),"")</f>
        <v>Week 33 - 2021</v>
      </c>
    </row>
    <row r="2070" spans="16:16">
      <c r="P2070" t="str">
        <f>IF('Peter Millar'!$L2075&lt;&gt;0,CONCATENATE("Week ",WEEKNUM('Peter Millar'!$L2075,21)," - ", TEXT('Peter Millar'!$L2075, "yyyy")),"")</f>
        <v>Week 33 - 2021</v>
      </c>
    </row>
    <row r="2071" spans="16:16">
      <c r="P2071" t="str">
        <f>IF('Peter Millar'!$L2076&lt;&gt;0,CONCATENATE("Week ",WEEKNUM('Peter Millar'!$L2076,21)," - ", TEXT('Peter Millar'!$L2076, "yyyy")),"")</f>
        <v>Week 33 - 2021</v>
      </c>
    </row>
    <row r="2072" spans="16:16">
      <c r="P2072" t="str">
        <f>IF('Peter Millar'!$L2077&lt;&gt;0,CONCATENATE("Week ",WEEKNUM('Peter Millar'!$L2077,21)," - ", TEXT('Peter Millar'!$L2077, "yyyy")),"")</f>
        <v>Week 33 - 2021</v>
      </c>
    </row>
    <row r="2073" spans="16:16">
      <c r="P2073" t="str">
        <f>IF('Peter Millar'!$L2078&lt;&gt;0,CONCATENATE("Week ",WEEKNUM('Peter Millar'!$L2078,21)," - ", TEXT('Peter Millar'!$L2078, "yyyy")),"")</f>
        <v>Week 33 - 2021</v>
      </c>
    </row>
    <row r="2074" spans="16:16">
      <c r="P2074" t="str">
        <f>IF('Peter Millar'!$L2079&lt;&gt;0,CONCATENATE("Week ",WEEKNUM('Peter Millar'!$L2079,21)," - ", TEXT('Peter Millar'!$L2079, "yyyy")),"")</f>
        <v>Week 33 - 2021</v>
      </c>
    </row>
    <row r="2075" spans="16:16">
      <c r="P2075" t="str">
        <f>IF('Peter Millar'!$L2080&lt;&gt;0,CONCATENATE("Week ",WEEKNUM('Peter Millar'!$L2080,21)," - ", TEXT('Peter Millar'!$L2080, "yyyy")),"")</f>
        <v>Week 33 - 2021</v>
      </c>
    </row>
    <row r="2076" spans="16:16">
      <c r="P2076" t="str">
        <f>IF('Peter Millar'!$L2081&lt;&gt;0,CONCATENATE("Week ",WEEKNUM('Peter Millar'!$L2081,21)," - ", TEXT('Peter Millar'!$L2081, "yyyy")),"")</f>
        <v>Week 33 - 2021</v>
      </c>
    </row>
    <row r="2077" spans="16:16">
      <c r="P2077" t="str">
        <f>IF('Peter Millar'!$L2082&lt;&gt;0,CONCATENATE("Week ",WEEKNUM('Peter Millar'!$L2082,21)," - ", TEXT('Peter Millar'!$L2082, "yyyy")),"")</f>
        <v>Week 33 - 2021</v>
      </c>
    </row>
    <row r="2078" spans="16:16">
      <c r="P2078" t="str">
        <f>IF('Peter Millar'!$L2083&lt;&gt;0,CONCATENATE("Week ",WEEKNUM('Peter Millar'!$L2083,21)," - ", TEXT('Peter Millar'!$L2083, "yyyy")),"")</f>
        <v>Week 33 - 2021</v>
      </c>
    </row>
    <row r="2079" spans="16:16">
      <c r="P2079" t="str">
        <f>IF('Peter Millar'!$L2084&lt;&gt;0,CONCATENATE("Week ",WEEKNUM('Peter Millar'!$L2084,21)," - ", TEXT('Peter Millar'!$L2084, "yyyy")),"")</f>
        <v>Week 33 - 2021</v>
      </c>
    </row>
    <row r="2080" spans="16:16">
      <c r="P2080" t="str">
        <f>IF('Peter Millar'!$L2085&lt;&gt;0,CONCATENATE("Week ",WEEKNUM('Peter Millar'!$L2085,21)," - ", TEXT('Peter Millar'!$L2085, "yyyy")),"")</f>
        <v>Week 33 - 2021</v>
      </c>
    </row>
    <row r="2081" spans="16:16">
      <c r="P2081" t="str">
        <f>IF('Peter Millar'!$L2086&lt;&gt;0,CONCATENATE("Week ",WEEKNUM('Peter Millar'!$L2086,21)," - ", TEXT('Peter Millar'!$L2086, "yyyy")),"")</f>
        <v>Week 33 - 2021</v>
      </c>
    </row>
    <row r="2082" spans="16:16">
      <c r="P2082" t="str">
        <f>IF('Peter Millar'!$L2087&lt;&gt;0,CONCATENATE("Week ",WEEKNUM('Peter Millar'!$L2087,21)," - ", TEXT('Peter Millar'!$L2087, "yyyy")),"")</f>
        <v>Week 33 - 2021</v>
      </c>
    </row>
    <row r="2083" spans="16:16">
      <c r="P2083" t="str">
        <f>IF('Peter Millar'!$L2088&lt;&gt;0,CONCATENATE("Week ",WEEKNUM('Peter Millar'!$L2088,21)," - ", TEXT('Peter Millar'!$L2088, "yyyy")),"")</f>
        <v>Week 33 - 2021</v>
      </c>
    </row>
    <row r="2084" spans="16:16">
      <c r="P2084" t="str">
        <f>IF('Peter Millar'!$L2089&lt;&gt;0,CONCATENATE("Week ",WEEKNUM('Peter Millar'!$L2089,21)," - ", TEXT('Peter Millar'!$L2089, "yyyy")),"")</f>
        <v>Week 33 - 2021</v>
      </c>
    </row>
    <row r="2085" spans="16:16">
      <c r="P2085" t="str">
        <f>IF('Peter Millar'!$L2090&lt;&gt;0,CONCATENATE("Week ",WEEKNUM('Peter Millar'!$L2090,21)," - ", TEXT('Peter Millar'!$L2090, "yyyy")),"")</f>
        <v>Week 33 - 2021</v>
      </c>
    </row>
    <row r="2086" spans="16:16">
      <c r="P2086" t="str">
        <f>IF('Peter Millar'!$L2091&lt;&gt;0,CONCATENATE("Week ",WEEKNUM('Peter Millar'!$L2091,21)," - ", TEXT('Peter Millar'!$L2091, "yyyy")),"")</f>
        <v>Week 33 - 2021</v>
      </c>
    </row>
    <row r="2087" spans="16:16">
      <c r="P2087" t="str">
        <f>IF('Peter Millar'!$L2092&lt;&gt;0,CONCATENATE("Week ",WEEKNUM('Peter Millar'!$L2092,21)," - ", TEXT('Peter Millar'!$L2092, "yyyy")),"")</f>
        <v>Week 33 - 2021</v>
      </c>
    </row>
    <row r="2088" spans="16:16">
      <c r="P2088" t="str">
        <f>IF('Peter Millar'!$L2093&lt;&gt;0,CONCATENATE("Week ",WEEKNUM('Peter Millar'!$L2093,21)," - ", TEXT('Peter Millar'!$L2093, "yyyy")),"")</f>
        <v>Week 33 - 2021</v>
      </c>
    </row>
    <row r="2089" spans="16:16">
      <c r="P2089" t="str">
        <f>IF('Peter Millar'!$L2094&lt;&gt;0,CONCATENATE("Week ",WEEKNUM('Peter Millar'!$L2094,21)," - ", TEXT('Peter Millar'!$L2094, "yyyy")),"")</f>
        <v>Week 33 - 2021</v>
      </c>
    </row>
    <row r="2090" spans="16:16">
      <c r="P2090" t="str">
        <f>IF('Peter Millar'!$L2095&lt;&gt;0,CONCATENATE("Week ",WEEKNUM('Peter Millar'!$L2095,21)," - ", TEXT('Peter Millar'!$L2095, "yyyy")),"")</f>
        <v>Week 33 - 2021</v>
      </c>
    </row>
    <row r="2091" spans="16:16">
      <c r="P2091" t="str">
        <f>IF('Peter Millar'!$L2096&lt;&gt;0,CONCATENATE("Week ",WEEKNUM('Peter Millar'!$L2096,21)," - ", TEXT('Peter Millar'!$L2096, "yyyy")),"")</f>
        <v>Week 33 - 2021</v>
      </c>
    </row>
    <row r="2092" spans="16:16">
      <c r="P2092" t="str">
        <f>IF('Peter Millar'!$L2097&lt;&gt;0,CONCATENATE("Week ",WEEKNUM('Peter Millar'!$L2097,21)," - ", TEXT('Peter Millar'!$L2097, "yyyy")),"")</f>
        <v>Week 33 - 2021</v>
      </c>
    </row>
    <row r="2093" spans="16:16">
      <c r="P2093" t="str">
        <f>IF('Peter Millar'!$L2098&lt;&gt;0,CONCATENATE("Week ",WEEKNUM('Peter Millar'!$L2098,21)," - ", TEXT('Peter Millar'!$L2098, "yyyy")),"")</f>
        <v>Week 33 - 2021</v>
      </c>
    </row>
    <row r="2094" spans="16:16">
      <c r="P2094" t="str">
        <f>IF('Peter Millar'!$L2099&lt;&gt;0,CONCATENATE("Week ",WEEKNUM('Peter Millar'!$L2099,21)," - ", TEXT('Peter Millar'!$L2099, "yyyy")),"")</f>
        <v>Week 33 - 2021</v>
      </c>
    </row>
    <row r="2095" spans="16:16">
      <c r="P2095" t="str">
        <f>IF('Peter Millar'!$L2100&lt;&gt;0,CONCATENATE("Week ",WEEKNUM('Peter Millar'!$L2100,21)," - ", TEXT('Peter Millar'!$L2100, "yyyy")),"")</f>
        <v>Week 33 - 2021</v>
      </c>
    </row>
    <row r="2096" spans="16:16">
      <c r="P2096" t="str">
        <f>IF('Peter Millar'!$L2101&lt;&gt;0,CONCATENATE("Week ",WEEKNUM('Peter Millar'!$L2101,21)," - ", TEXT('Peter Millar'!$L2101, "yyyy")),"")</f>
        <v>Week 33 - 2021</v>
      </c>
    </row>
    <row r="2097" spans="16:16">
      <c r="P2097" t="str">
        <f>IF('Peter Millar'!$L2102&lt;&gt;0,CONCATENATE("Week ",WEEKNUM('Peter Millar'!$L2102,21)," - ", TEXT('Peter Millar'!$L2102, "yyyy")),"")</f>
        <v>Week 33 - 2021</v>
      </c>
    </row>
    <row r="2098" spans="16:16">
      <c r="P2098" t="str">
        <f>IF('Peter Millar'!$L2103&lt;&gt;0,CONCATENATE("Week ",WEEKNUM('Peter Millar'!$L2103,21)," - ", TEXT('Peter Millar'!$L2103, "yyyy")),"")</f>
        <v>Week 33 - 2021</v>
      </c>
    </row>
    <row r="2099" spans="16:16">
      <c r="P2099" t="str">
        <f>IF('Peter Millar'!$L2104&lt;&gt;0,CONCATENATE("Week ",WEEKNUM('Peter Millar'!$L2104,21)," - ", TEXT('Peter Millar'!$L2104, "yyyy")),"")</f>
        <v>Week 33 - 2021</v>
      </c>
    </row>
    <row r="2100" spans="16:16">
      <c r="P2100" t="str">
        <f>IF('Peter Millar'!$L2105&lt;&gt;0,CONCATENATE("Week ",WEEKNUM('Peter Millar'!$L2105,21)," - ", TEXT('Peter Millar'!$L2105, "yyyy")),"")</f>
        <v>Week 33 - 2021</v>
      </c>
    </row>
    <row r="2101" spans="16:16">
      <c r="P2101" t="str">
        <f>IF('Peter Millar'!$L2106&lt;&gt;0,CONCATENATE("Week ",WEEKNUM('Peter Millar'!$L2106,21)," - ", TEXT('Peter Millar'!$L2106, "yyyy")),"")</f>
        <v>Week 33 - 2021</v>
      </c>
    </row>
    <row r="2102" spans="16:16">
      <c r="P2102" t="str">
        <f>IF('Peter Millar'!$L2107&lt;&gt;0,CONCATENATE("Week ",WEEKNUM('Peter Millar'!$L2107,21)," - ", TEXT('Peter Millar'!$L2107, "yyyy")),"")</f>
        <v>Week 33 - 2021</v>
      </c>
    </row>
    <row r="2103" spans="16:16">
      <c r="P2103" t="str">
        <f>IF('Peter Millar'!$L2108&lt;&gt;0,CONCATENATE("Week ",WEEKNUM('Peter Millar'!$L2108,21)," - ", TEXT('Peter Millar'!$L2108, "yyyy")),"")</f>
        <v>Week 33 - 2021</v>
      </c>
    </row>
    <row r="2104" spans="16:16">
      <c r="P2104" t="str">
        <f>IF('Peter Millar'!$L2109&lt;&gt;0,CONCATENATE("Week ",WEEKNUM('Peter Millar'!$L2109,21)," - ", TEXT('Peter Millar'!$L2109, "yyyy")),"")</f>
        <v>Week 33 - 2021</v>
      </c>
    </row>
    <row r="2105" spans="16:16">
      <c r="P2105" t="str">
        <f>IF('Peter Millar'!$L2110&lt;&gt;0,CONCATENATE("Week ",WEEKNUM('Peter Millar'!$L2110,21)," - ", TEXT('Peter Millar'!$L2110, "yyyy")),"")</f>
        <v>Week 33 - 2021</v>
      </c>
    </row>
    <row r="2106" spans="16:16">
      <c r="P2106" t="str">
        <f>IF('Peter Millar'!$L2111&lt;&gt;0,CONCATENATE("Week ",WEEKNUM('Peter Millar'!$L2111,21)," - ", TEXT('Peter Millar'!$L2111, "yyyy")),"")</f>
        <v>Week 33 - 2021</v>
      </c>
    </row>
    <row r="2107" spans="16:16">
      <c r="P2107" t="str">
        <f>IF('Peter Millar'!$L2112&lt;&gt;0,CONCATENATE("Week ",WEEKNUM('Peter Millar'!$L2112,21)," - ", TEXT('Peter Millar'!$L2112, "yyyy")),"")</f>
        <v>Week 33 - 2021</v>
      </c>
    </row>
    <row r="2108" spans="16:16">
      <c r="P2108" t="str">
        <f>IF('Peter Millar'!$L2113&lt;&gt;0,CONCATENATE("Week ",WEEKNUM('Peter Millar'!$L2113,21)," - ", TEXT('Peter Millar'!$L2113, "yyyy")),"")</f>
        <v>Week 33 - 2021</v>
      </c>
    </row>
    <row r="2109" spans="16:16">
      <c r="P2109" t="str">
        <f>IF('Peter Millar'!$L2114&lt;&gt;0,CONCATENATE("Week ",WEEKNUM('Peter Millar'!$L2114,21)," - ", TEXT('Peter Millar'!$L2114, "yyyy")),"")</f>
        <v>Week 33 - 2021</v>
      </c>
    </row>
    <row r="2110" spans="16:16">
      <c r="P2110" t="str">
        <f>IF('Peter Millar'!$L2115&lt;&gt;0,CONCATENATE("Week ",WEEKNUM('Peter Millar'!$L2115,21)," - ", TEXT('Peter Millar'!$L2115, "yyyy")),"")</f>
        <v>Week 33 - 2021</v>
      </c>
    </row>
    <row r="2111" spans="16:16">
      <c r="P2111" t="str">
        <f>IF('Peter Millar'!$L2116&lt;&gt;0,CONCATENATE("Week ",WEEKNUM('Peter Millar'!$L2116,21)," - ", TEXT('Peter Millar'!$L2116, "yyyy")),"")</f>
        <v>Week 33 - 2021</v>
      </c>
    </row>
    <row r="2112" spans="16:16">
      <c r="P2112" t="str">
        <f>IF('Peter Millar'!$L2117&lt;&gt;0,CONCATENATE("Week ",WEEKNUM('Peter Millar'!$L2117,21)," - ", TEXT('Peter Millar'!$L2117, "yyyy")),"")</f>
        <v>Week 33 - 2021</v>
      </c>
    </row>
    <row r="2113" spans="16:16">
      <c r="P2113" t="str">
        <f>IF('Peter Millar'!$L2118&lt;&gt;0,CONCATENATE("Week ",WEEKNUM('Peter Millar'!$L2118,21)," - ", TEXT('Peter Millar'!$L2118, "yyyy")),"")</f>
        <v>Week 33 - 2021</v>
      </c>
    </row>
    <row r="2114" spans="16:16">
      <c r="P2114" t="str">
        <f>IF('Peter Millar'!$L2119&lt;&gt;0,CONCATENATE("Week ",WEEKNUM('Peter Millar'!$L2119,21)," - ", TEXT('Peter Millar'!$L2119, "yyyy")),"")</f>
        <v>Week 33 - 2021</v>
      </c>
    </row>
    <row r="2115" spans="16:16">
      <c r="P2115" t="str">
        <f>IF('Peter Millar'!$L2120&lt;&gt;0,CONCATENATE("Week ",WEEKNUM('Peter Millar'!$L2120,21)," - ", TEXT('Peter Millar'!$L2120, "yyyy")),"")</f>
        <v>Week 33 - 2021</v>
      </c>
    </row>
    <row r="2116" spans="16:16">
      <c r="P2116" t="str">
        <f>IF('Peter Millar'!$L2121&lt;&gt;0,CONCATENATE("Week ",WEEKNUM('Peter Millar'!$L2121,21)," - ", TEXT('Peter Millar'!$L2121, "yyyy")),"")</f>
        <v>Week 33 - 2021</v>
      </c>
    </row>
    <row r="2117" spans="16:16">
      <c r="P2117" t="str">
        <f>IF('Peter Millar'!$L2122&lt;&gt;0,CONCATENATE("Week ",WEEKNUM('Peter Millar'!$L2122,21)," - ", TEXT('Peter Millar'!$L2122, "yyyy")),"")</f>
        <v>Week 33 - 2021</v>
      </c>
    </row>
    <row r="2118" spans="16:16">
      <c r="P2118" t="str">
        <f>IF('Peter Millar'!$L2123&lt;&gt;0,CONCATENATE("Week ",WEEKNUM('Peter Millar'!$L2123,21)," - ", TEXT('Peter Millar'!$L2123, "yyyy")),"")</f>
        <v>Week 33 - 2021</v>
      </c>
    </row>
    <row r="2119" spans="16:16">
      <c r="P2119" t="str">
        <f>IF('Peter Millar'!$L2124&lt;&gt;0,CONCATENATE("Week ",WEEKNUM('Peter Millar'!$L2124,21)," - ", TEXT('Peter Millar'!$L2124, "yyyy")),"")</f>
        <v>Week 33 - 2021</v>
      </c>
    </row>
    <row r="2120" spans="16:16">
      <c r="P2120" t="str">
        <f>IF('Peter Millar'!$L2125&lt;&gt;0,CONCATENATE("Week ",WEEKNUM('Peter Millar'!$L2125,21)," - ", TEXT('Peter Millar'!$L2125, "yyyy")),"")</f>
        <v>Week 33 - 2021</v>
      </c>
    </row>
    <row r="2121" spans="16:16">
      <c r="P2121" t="str">
        <f>IF('Peter Millar'!$L2126&lt;&gt;0,CONCATENATE("Week ",WEEKNUM('Peter Millar'!$L2126,21)," - ", TEXT('Peter Millar'!$L2126, "yyyy")),"")</f>
        <v>Week 33 - 2021</v>
      </c>
    </row>
    <row r="2122" spans="16:16">
      <c r="P2122" t="str">
        <f>IF('Peter Millar'!$L2127&lt;&gt;0,CONCATENATE("Week ",WEEKNUM('Peter Millar'!$L2127,21)," - ", TEXT('Peter Millar'!$L2127, "yyyy")),"")</f>
        <v>Week 33 - 2021</v>
      </c>
    </row>
    <row r="2123" spans="16:16">
      <c r="P2123" t="str">
        <f>IF('Peter Millar'!$L2128&lt;&gt;0,CONCATENATE("Week ",WEEKNUM('Peter Millar'!$L2128,21)," - ", TEXT('Peter Millar'!$L2128, "yyyy")),"")</f>
        <v>Week 33 - 2021</v>
      </c>
    </row>
    <row r="2124" spans="16:16">
      <c r="P2124" t="str">
        <f>IF('Peter Millar'!$L2129&lt;&gt;0,CONCATENATE("Week ",WEEKNUM('Peter Millar'!$L2129,21)," - ", TEXT('Peter Millar'!$L2129, "yyyy")),"")</f>
        <v>Week 33 - 2021</v>
      </c>
    </row>
    <row r="2125" spans="16:16">
      <c r="P2125" t="str">
        <f>IF('Peter Millar'!$L2130&lt;&gt;0,CONCATENATE("Week ",WEEKNUM('Peter Millar'!$L2130,21)," - ", TEXT('Peter Millar'!$L2130, "yyyy")),"")</f>
        <v>Week 33 - 2021</v>
      </c>
    </row>
    <row r="2126" spans="16:16">
      <c r="P2126" t="str">
        <f>IF('Peter Millar'!$L2131&lt;&gt;0,CONCATENATE("Week ",WEEKNUM('Peter Millar'!$L2131,21)," - ", TEXT('Peter Millar'!$L2131, "yyyy")),"")</f>
        <v>Week 33 - 2021</v>
      </c>
    </row>
    <row r="2127" spans="16:16">
      <c r="P2127" t="str">
        <f>IF('Peter Millar'!$L2132&lt;&gt;0,CONCATENATE("Week ",WEEKNUM('Peter Millar'!$L2132,21)," - ", TEXT('Peter Millar'!$L2132, "yyyy")),"")</f>
        <v>Week 33 - 2021</v>
      </c>
    </row>
    <row r="2128" spans="16:16">
      <c r="P2128" t="str">
        <f>IF('Peter Millar'!$L2133&lt;&gt;0,CONCATENATE("Week ",WEEKNUM('Peter Millar'!$L2133,21)," - ", TEXT('Peter Millar'!$L2133, "yyyy")),"")</f>
        <v>Week 33 - 2021</v>
      </c>
    </row>
    <row r="2129" spans="16:16">
      <c r="P2129" t="str">
        <f>IF('Peter Millar'!$L2134&lt;&gt;0,CONCATENATE("Week ",WEEKNUM('Peter Millar'!$L2134,21)," - ", TEXT('Peter Millar'!$L2134, "yyyy")),"")</f>
        <v>Week 33 - 2021</v>
      </c>
    </row>
    <row r="2130" spans="16:16">
      <c r="P2130" t="str">
        <f>IF('Peter Millar'!$L2135&lt;&gt;0,CONCATENATE("Week ",WEEKNUM('Peter Millar'!$L2135,21)," - ", TEXT('Peter Millar'!$L2135, "yyyy")),"")</f>
        <v>Week 33 - 2021</v>
      </c>
    </row>
    <row r="2131" spans="16:16">
      <c r="P2131" t="str">
        <f>IF('Peter Millar'!$L2136&lt;&gt;0,CONCATENATE("Week ",WEEKNUM('Peter Millar'!$L2136,21)," - ", TEXT('Peter Millar'!$L2136, "yyyy")),"")</f>
        <v>Week 33 - 2021</v>
      </c>
    </row>
    <row r="2132" spans="16:16">
      <c r="P2132" t="str">
        <f>IF('Peter Millar'!$L2137&lt;&gt;0,CONCATENATE("Week ",WEEKNUM('Peter Millar'!$L2137,21)," - ", TEXT('Peter Millar'!$L2137, "yyyy")),"")</f>
        <v>Week 33 - 2021</v>
      </c>
    </row>
    <row r="2133" spans="16:16">
      <c r="P2133" t="str">
        <f>IF('Peter Millar'!$L2138&lt;&gt;0,CONCATENATE("Week ",WEEKNUM('Peter Millar'!$L2138,21)," - ", TEXT('Peter Millar'!$L2138, "yyyy")),"")</f>
        <v>Week 34 - 2021</v>
      </c>
    </row>
    <row r="2134" spans="16:16">
      <c r="P2134" t="str">
        <f>IF('Peter Millar'!$L2139&lt;&gt;0,CONCATENATE("Week ",WEEKNUM('Peter Millar'!$L2139,21)," - ", TEXT('Peter Millar'!$L2139, "yyyy")),"")</f>
        <v>Week 34 - 2021</v>
      </c>
    </row>
    <row r="2135" spans="16:16">
      <c r="P2135" t="str">
        <f>IF('Peter Millar'!$L2140&lt;&gt;0,CONCATENATE("Week ",WEEKNUM('Peter Millar'!$L2140,21)," - ", TEXT('Peter Millar'!$L2140, "yyyy")),"")</f>
        <v>Week 34 - 2021</v>
      </c>
    </row>
    <row r="2136" spans="16:16">
      <c r="P2136" t="str">
        <f>IF('Peter Millar'!$L2141&lt;&gt;0,CONCATENATE("Week ",WEEKNUM('Peter Millar'!$L2141,21)," - ", TEXT('Peter Millar'!$L2141, "yyyy")),"")</f>
        <v>Week 34 - 2021</v>
      </c>
    </row>
    <row r="2137" spans="16:16">
      <c r="P2137" t="str">
        <f>IF('Peter Millar'!$L2142&lt;&gt;0,CONCATENATE("Week ",WEEKNUM('Peter Millar'!$L2142,21)," - ", TEXT('Peter Millar'!$L2142, "yyyy")),"")</f>
        <v>Week 34 - 2021</v>
      </c>
    </row>
    <row r="2138" spans="16:16">
      <c r="P2138" t="str">
        <f>IF('Peter Millar'!$L2143&lt;&gt;0,CONCATENATE("Week ",WEEKNUM('Peter Millar'!$L2143,21)," - ", TEXT('Peter Millar'!$L2143, "yyyy")),"")</f>
        <v>Week 34 - 2021</v>
      </c>
    </row>
    <row r="2139" spans="16:16">
      <c r="P2139" t="str">
        <f>IF('Peter Millar'!$L2144&lt;&gt;0,CONCATENATE("Week ",WEEKNUM('Peter Millar'!$L2144,21)," - ", TEXT('Peter Millar'!$L2144, "yyyy")),"")</f>
        <v>Week 34 - 2021</v>
      </c>
    </row>
    <row r="2140" spans="16:16">
      <c r="P2140" t="str">
        <f>IF('Peter Millar'!$L2145&lt;&gt;0,CONCATENATE("Week ",WEEKNUM('Peter Millar'!$L2145,21)," - ", TEXT('Peter Millar'!$L2145, "yyyy")),"")</f>
        <v>Week 34 - 2021</v>
      </c>
    </row>
    <row r="2141" spans="16:16">
      <c r="P2141" t="str">
        <f>IF('Peter Millar'!$L2146&lt;&gt;0,CONCATENATE("Week ",WEEKNUM('Peter Millar'!$L2146,21)," - ", TEXT('Peter Millar'!$L2146, "yyyy")),"")</f>
        <v>Week 34 - 2021</v>
      </c>
    </row>
    <row r="2142" spans="16:16">
      <c r="P2142" t="str">
        <f>IF('Peter Millar'!$L2147&lt;&gt;0,CONCATENATE("Week ",WEEKNUM('Peter Millar'!$L2147,21)," - ", TEXT('Peter Millar'!$L2147, "yyyy")),"")</f>
        <v>Week 34 - 2021</v>
      </c>
    </row>
    <row r="2143" spans="16:16">
      <c r="P2143" t="str">
        <f>IF('Peter Millar'!$L2148&lt;&gt;0,CONCATENATE("Week ",WEEKNUM('Peter Millar'!$L2148,21)," - ", TEXT('Peter Millar'!$L2148, "yyyy")),"")</f>
        <v>Week 34 - 2021</v>
      </c>
    </row>
    <row r="2144" spans="16:16">
      <c r="P2144" t="str">
        <f>IF('Peter Millar'!$L2149&lt;&gt;0,CONCATENATE("Week ",WEEKNUM('Peter Millar'!$L2149,21)," - ", TEXT('Peter Millar'!$L2149, "yyyy")),"")</f>
        <v>Week 34 - 2021</v>
      </c>
    </row>
    <row r="2145" spans="16:16">
      <c r="P2145" t="str">
        <f>IF('Peter Millar'!$L2150&lt;&gt;0,CONCATENATE("Week ",WEEKNUM('Peter Millar'!$L2150,21)," - ", TEXT('Peter Millar'!$L2150, "yyyy")),"")</f>
        <v>Week 34 - 2021</v>
      </c>
    </row>
    <row r="2146" spans="16:16">
      <c r="P2146" t="str">
        <f>IF('Peter Millar'!$L2151&lt;&gt;0,CONCATENATE("Week ",WEEKNUM('Peter Millar'!$L2151,21)," - ", TEXT('Peter Millar'!$L2151, "yyyy")),"")</f>
        <v>Week 34 - 2021</v>
      </c>
    </row>
    <row r="2147" spans="16:16">
      <c r="P2147" t="str">
        <f>IF('Peter Millar'!$L2152&lt;&gt;0,CONCATENATE("Week ",WEEKNUM('Peter Millar'!$L2152,21)," - ", TEXT('Peter Millar'!$L2152, "yyyy")),"")</f>
        <v>Week 34 - 2021</v>
      </c>
    </row>
    <row r="2148" spans="16:16">
      <c r="P2148" t="str">
        <f>IF('Peter Millar'!$L2153&lt;&gt;0,CONCATENATE("Week ",WEEKNUM('Peter Millar'!$L2153,21)," - ", TEXT('Peter Millar'!$L2153, "yyyy")),"")</f>
        <v>Week 34 - 2021</v>
      </c>
    </row>
    <row r="2149" spans="16:16">
      <c r="P2149" t="str">
        <f>IF('Peter Millar'!$L2154&lt;&gt;0,CONCATENATE("Week ",WEEKNUM('Peter Millar'!$L2154,21)," - ", TEXT('Peter Millar'!$L2154, "yyyy")),"")</f>
        <v>Week 34 - 2021</v>
      </c>
    </row>
    <row r="2150" spans="16:16">
      <c r="P2150" t="str">
        <f>IF('Peter Millar'!$L2155&lt;&gt;0,CONCATENATE("Week ",WEEKNUM('Peter Millar'!$L2155,21)," - ", TEXT('Peter Millar'!$L2155, "yyyy")),"")</f>
        <v>Week 34 - 2021</v>
      </c>
    </row>
    <row r="2151" spans="16:16">
      <c r="P2151" t="str">
        <f>IF('Peter Millar'!$L2156&lt;&gt;0,CONCATENATE("Week ",WEEKNUM('Peter Millar'!$L2156,21)," - ", TEXT('Peter Millar'!$L2156, "yyyy")),"")</f>
        <v>Week 34 - 2021</v>
      </c>
    </row>
    <row r="2152" spans="16:16">
      <c r="P2152" t="str">
        <f>IF('Peter Millar'!$L2157&lt;&gt;0,CONCATENATE("Week ",WEEKNUM('Peter Millar'!$L2157,21)," - ", TEXT('Peter Millar'!$L2157, "yyyy")),"")</f>
        <v>Week 34 - 2021</v>
      </c>
    </row>
    <row r="2153" spans="16:16">
      <c r="P2153" t="str">
        <f>IF('Peter Millar'!$L2158&lt;&gt;0,CONCATENATE("Week ",WEEKNUM('Peter Millar'!$L2158,21)," - ", TEXT('Peter Millar'!$L2158, "yyyy")),"")</f>
        <v>Week 34 - 2021</v>
      </c>
    </row>
    <row r="2154" spans="16:16">
      <c r="P2154" t="str">
        <f>IF('Peter Millar'!$L2159&lt;&gt;0,CONCATENATE("Week ",WEEKNUM('Peter Millar'!$L2159,21)," - ", TEXT('Peter Millar'!$L2159, "yyyy")),"")</f>
        <v>Week 34 - 2021</v>
      </c>
    </row>
    <row r="2155" spans="16:16">
      <c r="P2155" t="str">
        <f>IF('Peter Millar'!$L2160&lt;&gt;0,CONCATENATE("Week ",WEEKNUM('Peter Millar'!$L2160,21)," - ", TEXT('Peter Millar'!$L2160, "yyyy")),"")</f>
        <v>Week 34 - 2021</v>
      </c>
    </row>
    <row r="2156" spans="16:16">
      <c r="P2156" t="str">
        <f>IF('Peter Millar'!$L2161&lt;&gt;0,CONCATENATE("Week ",WEEKNUM('Peter Millar'!$L2161,21)," - ", TEXT('Peter Millar'!$L2161, "yyyy")),"")</f>
        <v>Week 34 - 2021</v>
      </c>
    </row>
    <row r="2157" spans="16:16">
      <c r="P2157" t="str">
        <f>IF('Peter Millar'!$L2162&lt;&gt;0,CONCATENATE("Week ",WEEKNUM('Peter Millar'!$L2162,21)," - ", TEXT('Peter Millar'!$L2162, "yyyy")),"")</f>
        <v>Week 34 - 2021</v>
      </c>
    </row>
    <row r="2158" spans="16:16">
      <c r="P2158" t="str">
        <f>IF('Peter Millar'!$L2163&lt;&gt;0,CONCATENATE("Week ",WEEKNUM('Peter Millar'!$L2163,21)," - ", TEXT('Peter Millar'!$L2163, "yyyy")),"")</f>
        <v>Week 34 - 2021</v>
      </c>
    </row>
    <row r="2159" spans="16:16">
      <c r="P2159" t="str">
        <f>IF('Peter Millar'!$L2164&lt;&gt;0,CONCATENATE("Week ",WEEKNUM('Peter Millar'!$L2164,21)," - ", TEXT('Peter Millar'!$L2164, "yyyy")),"")</f>
        <v>Week 34 - 2021</v>
      </c>
    </row>
    <row r="2160" spans="16:16">
      <c r="P2160" t="str">
        <f>IF('Peter Millar'!$L2165&lt;&gt;0,CONCATENATE("Week ",WEEKNUM('Peter Millar'!$L2165,21)," - ", TEXT('Peter Millar'!$L2165, "yyyy")),"")</f>
        <v>Week 34 - 2021</v>
      </c>
    </row>
    <row r="2161" spans="16:16">
      <c r="P2161" t="str">
        <f>IF('Peter Millar'!$L2166&lt;&gt;0,CONCATENATE("Week ",WEEKNUM('Peter Millar'!$L2166,21)," - ", TEXT('Peter Millar'!$L2166, "yyyy")),"")</f>
        <v>Week 34 - 2021</v>
      </c>
    </row>
    <row r="2162" spans="16:16">
      <c r="P2162" t="str">
        <f>IF('Peter Millar'!$L2167&lt;&gt;0,CONCATENATE("Week ",WEEKNUM('Peter Millar'!$L2167,21)," - ", TEXT('Peter Millar'!$L2167, "yyyy")),"")</f>
        <v>Week 34 - 2021</v>
      </c>
    </row>
    <row r="2163" spans="16:16">
      <c r="P2163" t="str">
        <f>IF('Peter Millar'!$L2168&lt;&gt;0,CONCATENATE("Week ",WEEKNUM('Peter Millar'!$L2168,21)," - ", TEXT('Peter Millar'!$L2168, "yyyy")),"")</f>
        <v>Week 34 - 2021</v>
      </c>
    </row>
    <row r="2164" spans="16:16">
      <c r="P2164" t="str">
        <f>IF('Peter Millar'!$L2169&lt;&gt;0,CONCATENATE("Week ",WEEKNUM('Peter Millar'!$L2169,21)," - ", TEXT('Peter Millar'!$L2169, "yyyy")),"")</f>
        <v>Week 34 - 2021</v>
      </c>
    </row>
    <row r="2165" spans="16:16">
      <c r="P2165" t="str">
        <f>IF('Peter Millar'!$L2170&lt;&gt;0,CONCATENATE("Week ",WEEKNUM('Peter Millar'!$L2170,21)," - ", TEXT('Peter Millar'!$L2170, "yyyy")),"")</f>
        <v>Week 34 - 2021</v>
      </c>
    </row>
    <row r="2166" spans="16:16">
      <c r="P2166" t="str">
        <f>IF('Peter Millar'!$L2171&lt;&gt;0,CONCATENATE("Week ",WEEKNUM('Peter Millar'!$L2171,21)," - ", TEXT('Peter Millar'!$L2171, "yyyy")),"")</f>
        <v>Week 34 - 2021</v>
      </c>
    </row>
    <row r="2167" spans="16:16">
      <c r="P2167" t="str">
        <f>IF('Peter Millar'!$L2172&lt;&gt;0,CONCATENATE("Week ",WEEKNUM('Peter Millar'!$L2172,21)," - ", TEXT('Peter Millar'!$L2172, "yyyy")),"")</f>
        <v>Week 34 - 2021</v>
      </c>
    </row>
    <row r="2168" spans="16:16">
      <c r="P2168" t="str">
        <f>IF('Peter Millar'!$L2173&lt;&gt;0,CONCATENATE("Week ",WEEKNUM('Peter Millar'!$L2173,21)," - ", TEXT('Peter Millar'!$L2173, "yyyy")),"")</f>
        <v>Week 34 - 2021</v>
      </c>
    </row>
    <row r="2169" spans="16:16">
      <c r="P2169" t="str">
        <f>IF('Peter Millar'!$L2174&lt;&gt;0,CONCATENATE("Week ",WEEKNUM('Peter Millar'!$L2174,21)," - ", TEXT('Peter Millar'!$L2174, "yyyy")),"")</f>
        <v>Week 34 - 2021</v>
      </c>
    </row>
    <row r="2170" spans="16:16">
      <c r="P2170" t="str">
        <f>IF('Peter Millar'!$L2175&lt;&gt;0,CONCATENATE("Week ",WEEKNUM('Peter Millar'!$L2175,21)," - ", TEXT('Peter Millar'!$L2175, "yyyy")),"")</f>
        <v>Week 34 - 2021</v>
      </c>
    </row>
    <row r="2171" spans="16:16">
      <c r="P2171" t="str">
        <f>IF('Peter Millar'!$L2176&lt;&gt;0,CONCATENATE("Week ",WEEKNUM('Peter Millar'!$L2176,21)," - ", TEXT('Peter Millar'!$L2176, "yyyy")),"")</f>
        <v>Week 34 - 2021</v>
      </c>
    </row>
    <row r="2172" spans="16:16">
      <c r="P2172" t="str">
        <f>IF('Peter Millar'!$L2177&lt;&gt;0,CONCATENATE("Week ",WEEKNUM('Peter Millar'!$L2177,21)," - ", TEXT('Peter Millar'!$L2177, "yyyy")),"")</f>
        <v>Week 34 - 2021</v>
      </c>
    </row>
    <row r="2173" spans="16:16">
      <c r="P2173" t="str">
        <f>IF('Peter Millar'!$L2178&lt;&gt;0,CONCATENATE("Week ",WEEKNUM('Peter Millar'!$L2178,21)," - ", TEXT('Peter Millar'!$L2178, "yyyy")),"")</f>
        <v>Week 34 - 2021</v>
      </c>
    </row>
    <row r="2174" spans="16:16">
      <c r="P2174" t="str">
        <f>IF('Peter Millar'!$L2179&lt;&gt;0,CONCATENATE("Week ",WEEKNUM('Peter Millar'!$L2179,21)," - ", TEXT('Peter Millar'!$L2179, "yyyy")),"")</f>
        <v>Week 34 - 2021</v>
      </c>
    </row>
    <row r="2175" spans="16:16">
      <c r="P2175" t="str">
        <f>IF('Peter Millar'!$L2180&lt;&gt;0,CONCATENATE("Week ",WEEKNUM('Peter Millar'!$L2180,21)," - ", TEXT('Peter Millar'!$L2180, "yyyy")),"")</f>
        <v>Week 34 - 2021</v>
      </c>
    </row>
    <row r="2176" spans="16:16">
      <c r="P2176" t="str">
        <f>IF('Peter Millar'!$L2181&lt;&gt;0,CONCATENATE("Week ",WEEKNUM('Peter Millar'!$L2181,21)," - ", TEXT('Peter Millar'!$L2181, "yyyy")),"")</f>
        <v>Week 34 - 2021</v>
      </c>
    </row>
    <row r="2177" spans="16:16">
      <c r="P2177" t="str">
        <f>IF('Peter Millar'!$L2182&lt;&gt;0,CONCATENATE("Week ",WEEKNUM('Peter Millar'!$L2182,21)," - ", TEXT('Peter Millar'!$L2182, "yyyy")),"")</f>
        <v>Week 34 - 2021</v>
      </c>
    </row>
    <row r="2178" spans="16:16">
      <c r="P2178" t="str">
        <f>IF('Peter Millar'!$L2183&lt;&gt;0,CONCATENATE("Week ",WEEKNUM('Peter Millar'!$L2183,21)," - ", TEXT('Peter Millar'!$L2183, "yyyy")),"")</f>
        <v>Week 34 - 2021</v>
      </c>
    </row>
    <row r="2179" spans="16:16">
      <c r="P2179" t="str">
        <f>IF('Peter Millar'!$L2184&lt;&gt;0,CONCATENATE("Week ",WEEKNUM('Peter Millar'!$L2184,21)," - ", TEXT('Peter Millar'!$L2184, "yyyy")),"")</f>
        <v>Week 34 - 2021</v>
      </c>
    </row>
    <row r="2180" spans="16:16">
      <c r="P2180" t="str">
        <f>IF('Peter Millar'!$L2185&lt;&gt;0,CONCATENATE("Week ",WEEKNUM('Peter Millar'!$L2185,21)," - ", TEXT('Peter Millar'!$L2185, "yyyy")),"")</f>
        <v>Week 34 - 2021</v>
      </c>
    </row>
    <row r="2181" spans="16:16">
      <c r="P2181" t="str">
        <f>IF('Peter Millar'!$L2186&lt;&gt;0,CONCATENATE("Week ",WEEKNUM('Peter Millar'!$L2186,21)," - ", TEXT('Peter Millar'!$L2186, "yyyy")),"")</f>
        <v>Week 34 - 2021</v>
      </c>
    </row>
    <row r="2182" spans="16:16">
      <c r="P2182" t="str">
        <f>IF('Peter Millar'!$L2187&lt;&gt;0,CONCATENATE("Week ",WEEKNUM('Peter Millar'!$L2187,21)," - ", TEXT('Peter Millar'!$L2187, "yyyy")),"")</f>
        <v>Week 34 - 2021</v>
      </c>
    </row>
    <row r="2183" spans="16:16">
      <c r="P2183" t="str">
        <f>IF('Peter Millar'!$L2188&lt;&gt;0,CONCATENATE("Week ",WEEKNUM('Peter Millar'!$L2188,21)," - ", TEXT('Peter Millar'!$L2188, "yyyy")),"")</f>
        <v>Week 34 - 2021</v>
      </c>
    </row>
    <row r="2184" spans="16:16">
      <c r="P2184" t="str">
        <f>IF('Peter Millar'!$L2189&lt;&gt;0,CONCATENATE("Week ",WEEKNUM('Peter Millar'!$L2189,21)," - ", TEXT('Peter Millar'!$L2189, "yyyy")),"")</f>
        <v>Week 34 - 2021</v>
      </c>
    </row>
    <row r="2185" spans="16:16">
      <c r="P2185" t="str">
        <f>IF('Peter Millar'!$L2190&lt;&gt;0,CONCATENATE("Week ",WEEKNUM('Peter Millar'!$L2190,21)," - ", TEXT('Peter Millar'!$L2190, "yyyy")),"")</f>
        <v>Week 34 - 2021</v>
      </c>
    </row>
    <row r="2186" spans="16:16">
      <c r="P2186" t="str">
        <f>IF('Peter Millar'!$L2191&lt;&gt;0,CONCATENATE("Week ",WEEKNUM('Peter Millar'!$L2191,21)," - ", TEXT('Peter Millar'!$L2191, "yyyy")),"")</f>
        <v>Week 34 - 2021</v>
      </c>
    </row>
    <row r="2187" spans="16:16">
      <c r="P2187" t="str">
        <f>IF('Peter Millar'!$L2192&lt;&gt;0,CONCATENATE("Week ",WEEKNUM('Peter Millar'!$L2192,21)," - ", TEXT('Peter Millar'!$L2192, "yyyy")),"")</f>
        <v>Week 34 - 2021</v>
      </c>
    </row>
    <row r="2188" spans="16:16">
      <c r="P2188" t="str">
        <f>IF('Peter Millar'!$L2193&lt;&gt;0,CONCATENATE("Week ",WEEKNUM('Peter Millar'!$L2193,21)," - ", TEXT('Peter Millar'!$L2193, "yyyy")),"")</f>
        <v>Week 34 - 2021</v>
      </c>
    </row>
    <row r="2189" spans="16:16">
      <c r="P2189" t="str">
        <f>IF('Peter Millar'!$L2194&lt;&gt;0,CONCATENATE("Week ",WEEKNUM('Peter Millar'!$L2194,21)," - ", TEXT('Peter Millar'!$L2194, "yyyy")),"")</f>
        <v>Week 34 - 2021</v>
      </c>
    </row>
    <row r="2190" spans="16:16">
      <c r="P2190" t="str">
        <f>IF('Peter Millar'!$L2195&lt;&gt;0,CONCATENATE("Week ",WEEKNUM('Peter Millar'!$L2195,21)," - ", TEXT('Peter Millar'!$L2195, "yyyy")),"")</f>
        <v>Week 34 - 2021</v>
      </c>
    </row>
    <row r="2191" spans="16:16">
      <c r="P2191" t="str">
        <f>IF('Peter Millar'!$L2196&lt;&gt;0,CONCATENATE("Week ",WEEKNUM('Peter Millar'!$L2196,21)," - ", TEXT('Peter Millar'!$L2196, "yyyy")),"")</f>
        <v>Week 34 - 2021</v>
      </c>
    </row>
    <row r="2192" spans="16:16">
      <c r="P2192" t="str">
        <f>IF('Peter Millar'!$L2197&lt;&gt;0,CONCATENATE("Week ",WEEKNUM('Peter Millar'!$L2197,21)," - ", TEXT('Peter Millar'!$L2197, "yyyy")),"")</f>
        <v>Week 34 - 2021</v>
      </c>
    </row>
    <row r="2193" spans="16:16">
      <c r="P2193" t="str">
        <f>IF('Peter Millar'!$L2198&lt;&gt;0,CONCATENATE("Week ",WEEKNUM('Peter Millar'!$L2198,21)," - ", TEXT('Peter Millar'!$L2198, "yyyy")),"")</f>
        <v>Week 34 - 2021</v>
      </c>
    </row>
    <row r="2194" spans="16:16">
      <c r="P2194" t="str">
        <f>IF('Peter Millar'!$L2199&lt;&gt;0,CONCATENATE("Week ",WEEKNUM('Peter Millar'!$L2199,21)," - ", TEXT('Peter Millar'!$L2199, "yyyy")),"")</f>
        <v>Week 34 - 2021</v>
      </c>
    </row>
    <row r="2195" spans="16:16">
      <c r="P2195" t="str">
        <f>IF('Peter Millar'!$L2200&lt;&gt;0,CONCATENATE("Week ",WEEKNUM('Peter Millar'!$L2200,21)," - ", TEXT('Peter Millar'!$L2200, "yyyy")),"")</f>
        <v>Week 34 - 2021</v>
      </c>
    </row>
    <row r="2196" spans="16:16">
      <c r="P2196" t="str">
        <f>IF('Peter Millar'!$L2201&lt;&gt;0,CONCATENATE("Week ",WEEKNUM('Peter Millar'!$L2201,21)," - ", TEXT('Peter Millar'!$L2201, "yyyy")),"")</f>
        <v>Week 34 - 2021</v>
      </c>
    </row>
    <row r="2197" spans="16:16">
      <c r="P2197" t="str">
        <f>IF('Peter Millar'!$L2202&lt;&gt;0,CONCATENATE("Week ",WEEKNUM('Peter Millar'!$L2202,21)," - ", TEXT('Peter Millar'!$L2202, "yyyy")),"")</f>
        <v>Week 34 - 2021</v>
      </c>
    </row>
    <row r="2198" spans="16:16">
      <c r="P2198" t="str">
        <f>IF('Peter Millar'!$L2203&lt;&gt;0,CONCATENATE("Week ",WEEKNUM('Peter Millar'!$L2203,21)," - ", TEXT('Peter Millar'!$L2203, "yyyy")),"")</f>
        <v>Week 34 - 2021</v>
      </c>
    </row>
    <row r="2199" spans="16:16">
      <c r="P2199" t="str">
        <f>IF('Peter Millar'!$L2204&lt;&gt;0,CONCATENATE("Week ",WEEKNUM('Peter Millar'!$L2204,21)," - ", TEXT('Peter Millar'!$L2204, "yyyy")),"")</f>
        <v>Week 34 - 2021</v>
      </c>
    </row>
    <row r="2200" spans="16:16">
      <c r="P2200" t="str">
        <f>IF('Peter Millar'!$L2205&lt;&gt;0,CONCATENATE("Week ",WEEKNUM('Peter Millar'!$L2205,21)," - ", TEXT('Peter Millar'!$L2205, "yyyy")),"")</f>
        <v>Week 34 - 2021</v>
      </c>
    </row>
    <row r="2201" spans="16:16">
      <c r="P2201" t="str">
        <f>IF('Peter Millar'!$L2206&lt;&gt;0,CONCATENATE("Week ",WEEKNUM('Peter Millar'!$L2206,21)," - ", TEXT('Peter Millar'!$L2206, "yyyy")),"")</f>
        <v>Week 34 - 2021</v>
      </c>
    </row>
    <row r="2202" spans="16:16">
      <c r="P2202" t="str">
        <f>IF('Peter Millar'!$L2207&lt;&gt;0,CONCATENATE("Week ",WEEKNUM('Peter Millar'!$L2207,21)," - ", TEXT('Peter Millar'!$L2207, "yyyy")),"")</f>
        <v>Week 34 - 2021</v>
      </c>
    </row>
    <row r="2203" spans="16:16">
      <c r="P2203" t="str">
        <f>IF('Peter Millar'!$L2208&lt;&gt;0,CONCATENATE("Week ",WEEKNUM('Peter Millar'!$L2208,21)," - ", TEXT('Peter Millar'!$L2208, "yyyy")),"")</f>
        <v>Week 34 - 2021</v>
      </c>
    </row>
    <row r="2204" spans="16:16">
      <c r="P2204" t="str">
        <f>IF('Peter Millar'!$L2209&lt;&gt;0,CONCATENATE("Week ",WEEKNUM('Peter Millar'!$L2209,21)," - ", TEXT('Peter Millar'!$L2209, "yyyy")),"")</f>
        <v>Week 34 - 2021</v>
      </c>
    </row>
    <row r="2205" spans="16:16">
      <c r="P2205" t="str">
        <f>IF('Peter Millar'!$L2210&lt;&gt;0,CONCATENATE("Week ",WEEKNUM('Peter Millar'!$L2210,21)," - ", TEXT('Peter Millar'!$L2210, "yyyy")),"")</f>
        <v>Week 34 - 2021</v>
      </c>
    </row>
    <row r="2206" spans="16:16">
      <c r="P2206" t="str">
        <f>IF('Peter Millar'!$L2211&lt;&gt;0,CONCATENATE("Week ",WEEKNUM('Peter Millar'!$L2211,21)," - ", TEXT('Peter Millar'!$L2211, "yyyy")),"")</f>
        <v>Week 34 - 2021</v>
      </c>
    </row>
    <row r="2207" spans="16:16">
      <c r="P2207" t="str">
        <f>IF('Peter Millar'!$L2212&lt;&gt;0,CONCATENATE("Week ",WEEKNUM('Peter Millar'!$L2212,21)," - ", TEXT('Peter Millar'!$L2212, "yyyy")),"")</f>
        <v>Week 34 - 2021</v>
      </c>
    </row>
    <row r="2208" spans="16:16">
      <c r="P2208" t="str">
        <f>IF('Peter Millar'!$L2213&lt;&gt;0,CONCATENATE("Week ",WEEKNUM('Peter Millar'!$L2213,21)," - ", TEXT('Peter Millar'!$L2213, "yyyy")),"")</f>
        <v>Week 34 - 2021</v>
      </c>
    </row>
    <row r="2209" spans="16:16">
      <c r="P2209" t="str">
        <f>IF('Peter Millar'!$L2214&lt;&gt;0,CONCATENATE("Week ",WEEKNUM('Peter Millar'!$L2214,21)," - ", TEXT('Peter Millar'!$L2214, "yyyy")),"")</f>
        <v>Week 34 - 2021</v>
      </c>
    </row>
    <row r="2210" spans="16:16">
      <c r="P2210" t="str">
        <f>IF('Peter Millar'!$L2215&lt;&gt;0,CONCATENATE("Week ",WEEKNUM('Peter Millar'!$L2215,21)," - ", TEXT('Peter Millar'!$L2215, "yyyy")),"")</f>
        <v>Week 34 - 2021</v>
      </c>
    </row>
    <row r="2211" spans="16:16">
      <c r="P2211" t="str">
        <f>IF('Peter Millar'!$L2216&lt;&gt;0,CONCATENATE("Week ",WEEKNUM('Peter Millar'!$L2216,21)," - ", TEXT('Peter Millar'!$L2216, "yyyy")),"")</f>
        <v>Week 34 - 2021</v>
      </c>
    </row>
    <row r="2212" spans="16:16">
      <c r="P2212" t="str">
        <f>IF('Peter Millar'!$L2217&lt;&gt;0,CONCATENATE("Week ",WEEKNUM('Peter Millar'!$L2217,21)," - ", TEXT('Peter Millar'!$L2217, "yyyy")),"")</f>
        <v>Week 34 - 2021</v>
      </c>
    </row>
    <row r="2213" spans="16:16">
      <c r="P2213" t="str">
        <f>IF('Peter Millar'!$L2218&lt;&gt;0,CONCATENATE("Week ",WEEKNUM('Peter Millar'!$L2218,21)," - ", TEXT('Peter Millar'!$L2218, "yyyy")),"")</f>
        <v>Week 34 - 2021</v>
      </c>
    </row>
    <row r="2214" spans="16:16">
      <c r="P2214" t="str">
        <f>IF('Peter Millar'!$L2219&lt;&gt;0,CONCATENATE("Week ",WEEKNUM('Peter Millar'!$L2219,21)," - ", TEXT('Peter Millar'!$L2219, "yyyy")),"")</f>
        <v>Week 34 - 2021</v>
      </c>
    </row>
    <row r="2215" spans="16:16">
      <c r="P2215" t="str">
        <f>IF('Peter Millar'!$L2220&lt;&gt;0,CONCATENATE("Week ",WEEKNUM('Peter Millar'!$L2220,21)," - ", TEXT('Peter Millar'!$L2220, "yyyy")),"")</f>
        <v>Week 34 - 2021</v>
      </c>
    </row>
    <row r="2216" spans="16:16">
      <c r="P2216" t="str">
        <f>IF('Peter Millar'!$L2221&lt;&gt;0,CONCATENATE("Week ",WEEKNUM('Peter Millar'!$L2221,21)," - ", TEXT('Peter Millar'!$L2221, "yyyy")),"")</f>
        <v>Week 34 - 2021</v>
      </c>
    </row>
    <row r="2217" spans="16:16">
      <c r="P2217" t="str">
        <f>IF('Peter Millar'!$L2222&lt;&gt;0,CONCATENATE("Week ",WEEKNUM('Peter Millar'!$L2222,21)," - ", TEXT('Peter Millar'!$L2222, "yyyy")),"")</f>
        <v>Week 34 - 2021</v>
      </c>
    </row>
    <row r="2218" spans="16:16">
      <c r="P2218" t="str">
        <f>IF('Peter Millar'!$L2223&lt;&gt;0,CONCATENATE("Week ",WEEKNUM('Peter Millar'!$L2223,21)," - ", TEXT('Peter Millar'!$L2223, "yyyy")),"")</f>
        <v>Week 34 - 2021</v>
      </c>
    </row>
    <row r="2219" spans="16:16">
      <c r="P2219" t="str">
        <f>IF('Peter Millar'!$L2224&lt;&gt;0,CONCATENATE("Week ",WEEKNUM('Peter Millar'!$L2224,21)," - ", TEXT('Peter Millar'!$L2224, "yyyy")),"")</f>
        <v>Week 35 - 2021</v>
      </c>
    </row>
    <row r="2220" spans="16:16">
      <c r="P2220" t="str">
        <f>IF('Peter Millar'!$L2225&lt;&gt;0,CONCATENATE("Week ",WEEKNUM('Peter Millar'!$L2225,21)," - ", TEXT('Peter Millar'!$L2225, "yyyy")),"")</f>
        <v>Week 35 - 2021</v>
      </c>
    </row>
    <row r="2221" spans="16:16">
      <c r="P2221" t="str">
        <f>IF('Peter Millar'!$L2226&lt;&gt;0,CONCATENATE("Week ",WEEKNUM('Peter Millar'!$L2226,21)," - ", TEXT('Peter Millar'!$L2226, "yyyy")),"")</f>
        <v>Week 35 - 2021</v>
      </c>
    </row>
    <row r="2222" spans="16:16">
      <c r="P2222" t="str">
        <f>IF('Peter Millar'!$L2227&lt;&gt;0,CONCATENATE("Week ",WEEKNUM('Peter Millar'!$L2227,21)," - ", TEXT('Peter Millar'!$L2227, "yyyy")),"")</f>
        <v>Week 35 - 2021</v>
      </c>
    </row>
    <row r="2223" spans="16:16">
      <c r="P2223" t="str">
        <f>IF('Peter Millar'!$L2228&lt;&gt;0,CONCATENATE("Week ",WEEKNUM('Peter Millar'!$L2228,21)," - ", TEXT('Peter Millar'!$L2228, "yyyy")),"")</f>
        <v>Week 35 - 2021</v>
      </c>
    </row>
    <row r="2224" spans="16:16">
      <c r="P2224" t="str">
        <f>IF('Peter Millar'!$L2229&lt;&gt;0,CONCATENATE("Week ",WEEKNUM('Peter Millar'!$L2229,21)," - ", TEXT('Peter Millar'!$L2229, "yyyy")),"")</f>
        <v>Week 35 - 2021</v>
      </c>
    </row>
    <row r="2225" spans="16:16">
      <c r="P2225" t="str">
        <f>IF('Peter Millar'!$L2230&lt;&gt;0,CONCATENATE("Week ",WEEKNUM('Peter Millar'!$L2230,21)," - ", TEXT('Peter Millar'!$L2230, "yyyy")),"")</f>
        <v>Week 35 - 2021</v>
      </c>
    </row>
    <row r="2226" spans="16:16">
      <c r="P2226" t="str">
        <f>IF('Peter Millar'!$L2231&lt;&gt;0,CONCATENATE("Week ",WEEKNUM('Peter Millar'!$L2231,21)," - ", TEXT('Peter Millar'!$L2231, "yyyy")),"")</f>
        <v>Week 35 - 2021</v>
      </c>
    </row>
    <row r="2227" spans="16:16">
      <c r="P2227" t="str">
        <f>IF('Peter Millar'!$L2232&lt;&gt;0,CONCATENATE("Week ",WEEKNUM('Peter Millar'!$L2232,21)," - ", TEXT('Peter Millar'!$L2232, "yyyy")),"")</f>
        <v>Week 35 - 2021</v>
      </c>
    </row>
    <row r="2228" spans="16:16">
      <c r="P2228" t="str">
        <f>IF('Peter Millar'!$L2233&lt;&gt;0,CONCATENATE("Week ",WEEKNUM('Peter Millar'!$L2233,21)," - ", TEXT('Peter Millar'!$L2233, "yyyy")),"")</f>
        <v>Week 35 - 2021</v>
      </c>
    </row>
    <row r="2229" spans="16:16">
      <c r="P2229" t="str">
        <f>IF('Peter Millar'!$L2234&lt;&gt;0,CONCATENATE("Week ",WEEKNUM('Peter Millar'!$L2234,21)," - ", TEXT('Peter Millar'!$L2234, "yyyy")),"")</f>
        <v>Week 35 - 2021</v>
      </c>
    </row>
    <row r="2230" spans="16:16">
      <c r="P2230" t="str">
        <f>IF('Peter Millar'!$L2235&lt;&gt;0,CONCATENATE("Week ",WEEKNUM('Peter Millar'!$L2235,21)," - ", TEXT('Peter Millar'!$L2235, "yyyy")),"")</f>
        <v>Week 35 - 2021</v>
      </c>
    </row>
    <row r="2231" spans="16:16">
      <c r="P2231" t="str">
        <f>IF('Peter Millar'!$L2236&lt;&gt;0,CONCATENATE("Week ",WEEKNUM('Peter Millar'!$L2236,21)," - ", TEXT('Peter Millar'!$L2236, "yyyy")),"")</f>
        <v>Week 35 - 2021</v>
      </c>
    </row>
    <row r="2232" spans="16:16">
      <c r="P2232" t="str">
        <f>IF('Peter Millar'!$L2237&lt;&gt;0,CONCATENATE("Week ",WEEKNUM('Peter Millar'!$L2237,21)," - ", TEXT('Peter Millar'!$L2237, "yyyy")),"")</f>
        <v>Week 35 - 2021</v>
      </c>
    </row>
    <row r="2233" spans="16:16">
      <c r="P2233" t="str">
        <f>IF('Peter Millar'!$L2238&lt;&gt;0,CONCATENATE("Week ",WEEKNUM('Peter Millar'!$L2238,21)," - ", TEXT('Peter Millar'!$L2238, "yyyy")),"")</f>
        <v>Week 35 - 2021</v>
      </c>
    </row>
    <row r="2234" spans="16:16">
      <c r="P2234" t="str">
        <f>IF('Peter Millar'!$L2239&lt;&gt;0,CONCATENATE("Week ",WEEKNUM('Peter Millar'!$L2239,21)," - ", TEXT('Peter Millar'!$L2239, "yyyy")),"")</f>
        <v>Week 35 - 2021</v>
      </c>
    </row>
    <row r="2235" spans="16:16">
      <c r="P2235" t="str">
        <f>IF('Peter Millar'!$L2240&lt;&gt;0,CONCATENATE("Week ",WEEKNUM('Peter Millar'!$L2240,21)," - ", TEXT('Peter Millar'!$L2240, "yyyy")),"")</f>
        <v>Week 35 - 2021</v>
      </c>
    </row>
    <row r="2236" spans="16:16">
      <c r="P2236" t="str">
        <f>IF('Peter Millar'!$L2241&lt;&gt;0,CONCATENATE("Week ",WEEKNUM('Peter Millar'!$L2241,21)," - ", TEXT('Peter Millar'!$L2241, "yyyy")),"")</f>
        <v>Week 35 - 2021</v>
      </c>
    </row>
    <row r="2237" spans="16:16">
      <c r="P2237" t="str">
        <f>IF('Peter Millar'!$L2242&lt;&gt;0,CONCATENATE("Week ",WEEKNUM('Peter Millar'!$L2242,21)," - ", TEXT('Peter Millar'!$L2242, "yyyy")),"")</f>
        <v>Week 35 - 2021</v>
      </c>
    </row>
    <row r="2238" spans="16:16">
      <c r="P2238" t="str">
        <f>IF('Peter Millar'!$L2243&lt;&gt;0,CONCATENATE("Week ",WEEKNUM('Peter Millar'!$L2243,21)," - ", TEXT('Peter Millar'!$L2243, "yyyy")),"")</f>
        <v>Week 35 - 2021</v>
      </c>
    </row>
    <row r="2239" spans="16:16">
      <c r="P2239" t="str">
        <f>IF('Peter Millar'!$L2244&lt;&gt;0,CONCATENATE("Week ",WEEKNUM('Peter Millar'!$L2244,21)," - ", TEXT('Peter Millar'!$L2244, "yyyy")),"")</f>
        <v>Week 35 - 2021</v>
      </c>
    </row>
    <row r="2240" spans="16:16">
      <c r="P2240" t="str">
        <f>IF('Peter Millar'!$L2245&lt;&gt;0,CONCATENATE("Week ",WEEKNUM('Peter Millar'!$L2245,21)," - ", TEXT('Peter Millar'!$L2245, "yyyy")),"")</f>
        <v>Week 35 - 2021</v>
      </c>
    </row>
    <row r="2241" spans="16:16">
      <c r="P2241" t="str">
        <f>IF('Peter Millar'!$L2246&lt;&gt;0,CONCATENATE("Week ",WEEKNUM('Peter Millar'!$L2246,21)," - ", TEXT('Peter Millar'!$L2246, "yyyy")),"")</f>
        <v>Week 35 - 2021</v>
      </c>
    </row>
    <row r="2242" spans="16:16">
      <c r="P2242" t="str">
        <f>IF('Peter Millar'!$L2247&lt;&gt;0,CONCATENATE("Week ",WEEKNUM('Peter Millar'!$L2247,21)," - ", TEXT('Peter Millar'!$L2247, "yyyy")),"")</f>
        <v>Week 35 - 2021</v>
      </c>
    </row>
    <row r="2243" spans="16:16">
      <c r="P2243" t="str">
        <f>IF('Peter Millar'!$L2248&lt;&gt;0,CONCATENATE("Week ",WEEKNUM('Peter Millar'!$L2248,21)," - ", TEXT('Peter Millar'!$L2248, "yyyy")),"")</f>
        <v>Week 35 - 2021</v>
      </c>
    </row>
    <row r="2244" spans="16:16">
      <c r="P2244" t="str">
        <f>IF('Peter Millar'!$L2249&lt;&gt;0,CONCATENATE("Week ",WEEKNUM('Peter Millar'!$L2249,21)," - ", TEXT('Peter Millar'!$L2249, "yyyy")),"")</f>
        <v>Week 35 - 2021</v>
      </c>
    </row>
    <row r="2245" spans="16:16">
      <c r="P2245" t="str">
        <f>IF('Peter Millar'!$L2250&lt;&gt;0,CONCATENATE("Week ",WEEKNUM('Peter Millar'!$L2250,21)," - ", TEXT('Peter Millar'!$L2250, "yyyy")),"")</f>
        <v>Week 35 - 2021</v>
      </c>
    </row>
    <row r="2246" spans="16:16">
      <c r="P2246" t="str">
        <f>IF('Peter Millar'!$L2251&lt;&gt;0,CONCATENATE("Week ",WEEKNUM('Peter Millar'!$L2251,21)," - ", TEXT('Peter Millar'!$L2251, "yyyy")),"")</f>
        <v>Week 35 - 2021</v>
      </c>
    </row>
    <row r="2247" spans="16:16">
      <c r="P2247" t="str">
        <f>IF('Peter Millar'!$L2252&lt;&gt;0,CONCATENATE("Week ",WEEKNUM('Peter Millar'!$L2252,21)," - ", TEXT('Peter Millar'!$L2252, "yyyy")),"")</f>
        <v>Week 35 - 2021</v>
      </c>
    </row>
    <row r="2248" spans="16:16">
      <c r="P2248" t="str">
        <f>IF('Peter Millar'!$L2253&lt;&gt;0,CONCATENATE("Week ",WEEKNUM('Peter Millar'!$L2253,21)," - ", TEXT('Peter Millar'!$L2253, "yyyy")),"")</f>
        <v>Week 35 - 2021</v>
      </c>
    </row>
    <row r="2249" spans="16:16">
      <c r="P2249" t="str">
        <f>IF('Peter Millar'!$L2254&lt;&gt;0,CONCATENATE("Week ",WEEKNUM('Peter Millar'!$L2254,21)," - ", TEXT('Peter Millar'!$L2254, "yyyy")),"")</f>
        <v>Week 35 - 2021</v>
      </c>
    </row>
    <row r="2250" spans="16:16">
      <c r="P2250" t="str">
        <f>IF('Peter Millar'!$L2255&lt;&gt;0,CONCATENATE("Week ",WEEKNUM('Peter Millar'!$L2255,21)," - ", TEXT('Peter Millar'!$L2255, "yyyy")),"")</f>
        <v>Week 35 - 2021</v>
      </c>
    </row>
    <row r="2251" spans="16:16">
      <c r="P2251" t="str">
        <f>IF('Peter Millar'!$L2256&lt;&gt;0,CONCATENATE("Week ",WEEKNUM('Peter Millar'!$L2256,21)," - ", TEXT('Peter Millar'!$L2256, "yyyy")),"")</f>
        <v>Week 35 - 2021</v>
      </c>
    </row>
    <row r="2252" spans="16:16">
      <c r="P2252" t="str">
        <f>IF('Peter Millar'!$L2257&lt;&gt;0,CONCATENATE("Week ",WEEKNUM('Peter Millar'!$L2257,21)," - ", TEXT('Peter Millar'!$L2257, "yyyy")),"")</f>
        <v>Week 35 - 2021</v>
      </c>
    </row>
    <row r="2253" spans="16:16">
      <c r="P2253" t="str">
        <f>IF('Peter Millar'!$L2258&lt;&gt;0,CONCATENATE("Week ",WEEKNUM('Peter Millar'!$L2258,21)," - ", TEXT('Peter Millar'!$L2258, "yyyy")),"")</f>
        <v>Week 35 - 2021</v>
      </c>
    </row>
    <row r="2254" spans="16:16">
      <c r="P2254" t="str">
        <f>IF('Peter Millar'!$L2259&lt;&gt;0,CONCATENATE("Week ",WEEKNUM('Peter Millar'!$L2259,21)," - ", TEXT('Peter Millar'!$L2259, "yyyy")),"")</f>
        <v>Week 35 - 2021</v>
      </c>
    </row>
    <row r="2255" spans="16:16">
      <c r="P2255" t="str">
        <f>IF('Peter Millar'!$L2260&lt;&gt;0,CONCATENATE("Week ",WEEKNUM('Peter Millar'!$L2260,21)," - ", TEXT('Peter Millar'!$L2260, "yyyy")),"")</f>
        <v>Week 35 - 2021</v>
      </c>
    </row>
    <row r="2256" spans="16:16">
      <c r="P2256" t="str">
        <f>IF('Peter Millar'!$L2261&lt;&gt;0,CONCATENATE("Week ",WEEKNUM('Peter Millar'!$L2261,21)," - ", TEXT('Peter Millar'!$L2261, "yyyy")),"")</f>
        <v>Week 35 - 2021</v>
      </c>
    </row>
    <row r="2257" spans="16:16">
      <c r="P2257" t="str">
        <f>IF('Peter Millar'!$L2262&lt;&gt;0,CONCATENATE("Week ",WEEKNUM('Peter Millar'!$L2262,21)," - ", TEXT('Peter Millar'!$L2262, "yyyy")),"")</f>
        <v>Week 35 - 2021</v>
      </c>
    </row>
    <row r="2258" spans="16:16">
      <c r="P2258" t="str">
        <f>IF('Peter Millar'!$L2263&lt;&gt;0,CONCATENATE("Week ",WEEKNUM('Peter Millar'!$L2263,21)," - ", TEXT('Peter Millar'!$L2263, "yyyy")),"")</f>
        <v>Week 35 - 2021</v>
      </c>
    </row>
    <row r="2259" spans="16:16">
      <c r="P2259" t="str">
        <f>IF('Peter Millar'!$L2264&lt;&gt;0,CONCATENATE("Week ",WEEKNUM('Peter Millar'!$L2264,21)," - ", TEXT('Peter Millar'!$L2264, "yyyy")),"")</f>
        <v>Week 35 - 2021</v>
      </c>
    </row>
    <row r="2260" spans="16:16">
      <c r="P2260" t="str">
        <f>IF('Peter Millar'!$L2265&lt;&gt;0,CONCATENATE("Week ",WEEKNUM('Peter Millar'!$L2265,21)," - ", TEXT('Peter Millar'!$L2265, "yyyy")),"")</f>
        <v>Week 35 - 2021</v>
      </c>
    </row>
    <row r="2261" spans="16:16">
      <c r="P2261" t="str">
        <f>IF('Peter Millar'!$L2266&lt;&gt;0,CONCATENATE("Week ",WEEKNUM('Peter Millar'!$L2266,21)," - ", TEXT('Peter Millar'!$L2266, "yyyy")),"")</f>
        <v>Week 35 - 2021</v>
      </c>
    </row>
    <row r="2262" spans="16:16">
      <c r="P2262" t="str">
        <f>IF('Peter Millar'!$L2267&lt;&gt;0,CONCATENATE("Week ",WEEKNUM('Peter Millar'!$L2267,21)," - ", TEXT('Peter Millar'!$L2267, "yyyy")),"")</f>
        <v>Week 35 - 2021</v>
      </c>
    </row>
    <row r="2263" spans="16:16">
      <c r="P2263" t="str">
        <f>IF('Peter Millar'!$L2268&lt;&gt;0,CONCATENATE("Week ",WEEKNUM('Peter Millar'!$L2268,21)," - ", TEXT('Peter Millar'!$L2268, "yyyy")),"")</f>
        <v>Week 35 - 2021</v>
      </c>
    </row>
    <row r="2264" spans="16:16">
      <c r="P2264" t="str">
        <f>IF('Peter Millar'!$L2269&lt;&gt;0,CONCATENATE("Week ",WEEKNUM('Peter Millar'!$L2269,21)," - ", TEXT('Peter Millar'!$L2269, "yyyy")),"")</f>
        <v>Week 35 - 2021</v>
      </c>
    </row>
    <row r="2265" spans="16:16">
      <c r="P2265" t="str">
        <f>IF('Peter Millar'!$L2270&lt;&gt;0,CONCATENATE("Week ",WEEKNUM('Peter Millar'!$L2270,21)," - ", TEXT('Peter Millar'!$L2270, "yyyy")),"")</f>
        <v>Week 35 - 2021</v>
      </c>
    </row>
    <row r="2266" spans="16:16">
      <c r="P2266" t="str">
        <f>IF('Peter Millar'!$L2271&lt;&gt;0,CONCATENATE("Week ",WEEKNUM('Peter Millar'!$L2271,21)," - ", TEXT('Peter Millar'!$L2271, "yyyy")),"")</f>
        <v>Week 35 - 2021</v>
      </c>
    </row>
    <row r="2267" spans="16:16">
      <c r="P2267" t="str">
        <f>IF('Peter Millar'!$L2272&lt;&gt;0,CONCATENATE("Week ",WEEKNUM('Peter Millar'!$L2272,21)," - ", TEXT('Peter Millar'!$L2272, "yyyy")),"")</f>
        <v>Week 35 - 2021</v>
      </c>
    </row>
    <row r="2268" spans="16:16">
      <c r="P2268" t="str">
        <f>IF('Peter Millar'!$L2273&lt;&gt;0,CONCATENATE("Week ",WEEKNUM('Peter Millar'!$L2273,21)," - ", TEXT('Peter Millar'!$L2273, "yyyy")),"")</f>
        <v>Week 35 - 2021</v>
      </c>
    </row>
    <row r="2269" spans="16:16">
      <c r="P2269" t="str">
        <f>IF('Peter Millar'!$L2274&lt;&gt;0,CONCATENATE("Week ",WEEKNUM('Peter Millar'!$L2274,21)," - ", TEXT('Peter Millar'!$L2274, "yyyy")),"")</f>
        <v>Week 35 - 2021</v>
      </c>
    </row>
    <row r="2270" spans="16:16">
      <c r="P2270" t="str">
        <f>IF('Peter Millar'!$L2275&lt;&gt;0,CONCATENATE("Week ",WEEKNUM('Peter Millar'!$L2275,21)," - ", TEXT('Peter Millar'!$L2275, "yyyy")),"")</f>
        <v>Week 35 - 2021</v>
      </c>
    </row>
    <row r="2271" spans="16:16">
      <c r="P2271" t="str">
        <f>IF('Peter Millar'!$L2276&lt;&gt;0,CONCATENATE("Week ",WEEKNUM('Peter Millar'!$L2276,21)," - ", TEXT('Peter Millar'!$L2276, "yyyy")),"")</f>
        <v>Week 35 - 2021</v>
      </c>
    </row>
    <row r="2272" spans="16:16">
      <c r="P2272" t="str">
        <f>IF('Peter Millar'!$L2277&lt;&gt;0,CONCATENATE("Week ",WEEKNUM('Peter Millar'!$L2277,21)," - ", TEXT('Peter Millar'!$L2277, "yyyy")),"")</f>
        <v>Week 35 - 2021</v>
      </c>
    </row>
    <row r="2273" spans="16:16">
      <c r="P2273" t="str">
        <f>IF('Peter Millar'!$L2278&lt;&gt;0,CONCATENATE("Week ",WEEKNUM('Peter Millar'!$L2278,21)," - ", TEXT('Peter Millar'!$L2278, "yyyy")),"")</f>
        <v>Week 35 - 2021</v>
      </c>
    </row>
    <row r="2274" spans="16:16">
      <c r="P2274" t="str">
        <f>IF('Peter Millar'!$L2279&lt;&gt;0,CONCATENATE("Week ",WEEKNUM('Peter Millar'!$L2279,21)," - ", TEXT('Peter Millar'!$L2279, "yyyy")),"")</f>
        <v>Week 35 - 2021</v>
      </c>
    </row>
    <row r="2275" spans="16:16">
      <c r="P2275" t="str">
        <f>IF('Peter Millar'!$L2280&lt;&gt;0,CONCATENATE("Week ",WEEKNUM('Peter Millar'!$L2280,21)," - ", TEXT('Peter Millar'!$L2280, "yyyy")),"")</f>
        <v>Week 35 - 2021</v>
      </c>
    </row>
    <row r="2276" spans="16:16">
      <c r="P2276" t="str">
        <f>IF('Peter Millar'!$L2281&lt;&gt;0,CONCATENATE("Week ",WEEKNUM('Peter Millar'!$L2281,21)," - ", TEXT('Peter Millar'!$L2281, "yyyy")),"")</f>
        <v>Week 35 - 2021</v>
      </c>
    </row>
    <row r="2277" spans="16:16">
      <c r="P2277" t="str">
        <f>IF('Peter Millar'!$L2282&lt;&gt;0,CONCATENATE("Week ",WEEKNUM('Peter Millar'!$L2282,21)," - ", TEXT('Peter Millar'!$L2282, "yyyy")),"")</f>
        <v>Week 35 - 2021</v>
      </c>
    </row>
    <row r="2278" spans="16:16">
      <c r="P2278" t="str">
        <f>IF('Peter Millar'!$L2283&lt;&gt;0,CONCATENATE("Week ",WEEKNUM('Peter Millar'!$L2283,21)," - ", TEXT('Peter Millar'!$L2283, "yyyy")),"")</f>
        <v>Week 35 - 2021</v>
      </c>
    </row>
    <row r="2279" spans="16:16">
      <c r="P2279" t="str">
        <f>IF('Peter Millar'!$L2284&lt;&gt;0,CONCATENATE("Week ",WEEKNUM('Peter Millar'!$L2284,21)," - ", TEXT('Peter Millar'!$L2284, "yyyy")),"")</f>
        <v>Week 35 - 2021</v>
      </c>
    </row>
    <row r="2280" spans="16:16">
      <c r="P2280" t="str">
        <f>IF('Peter Millar'!$L2285&lt;&gt;0,CONCATENATE("Week ",WEEKNUM('Peter Millar'!$L2285,21)," - ", TEXT('Peter Millar'!$L2285, "yyyy")),"")</f>
        <v>Week 35 - 2021</v>
      </c>
    </row>
    <row r="2281" spans="16:16">
      <c r="P2281" t="str">
        <f>IF('Peter Millar'!$L2286&lt;&gt;0,CONCATENATE("Week ",WEEKNUM('Peter Millar'!$L2286,21)," - ", TEXT('Peter Millar'!$L2286, "yyyy")),"")</f>
        <v>Week 35 - 2021</v>
      </c>
    </row>
    <row r="2282" spans="16:16">
      <c r="P2282" t="str">
        <f>IF('Peter Millar'!$L2287&lt;&gt;0,CONCATENATE("Week ",WEEKNUM('Peter Millar'!$L2287,21)," - ", TEXT('Peter Millar'!$L2287, "yyyy")),"")</f>
        <v>Week 35 - 2021</v>
      </c>
    </row>
    <row r="2283" spans="16:16">
      <c r="P2283" t="str">
        <f>IF('Peter Millar'!$L2288&lt;&gt;0,CONCATENATE("Week ",WEEKNUM('Peter Millar'!$L2288,21)," - ", TEXT('Peter Millar'!$L2288, "yyyy")),"")</f>
        <v>Week 35 - 2021</v>
      </c>
    </row>
    <row r="2284" spans="16:16">
      <c r="P2284" t="str">
        <f>IF('Peter Millar'!$L2289&lt;&gt;0,CONCATENATE("Week ",WEEKNUM('Peter Millar'!$L2289,21)," - ", TEXT('Peter Millar'!$L2289, "yyyy")),"")</f>
        <v>Week 35 - 2021</v>
      </c>
    </row>
    <row r="2285" spans="16:16">
      <c r="P2285" t="str">
        <f>IF('Peter Millar'!$L2290&lt;&gt;0,CONCATENATE("Week ",WEEKNUM('Peter Millar'!$L2290,21)," - ", TEXT('Peter Millar'!$L2290, "yyyy")),"")</f>
        <v>Week 36 - 2021</v>
      </c>
    </row>
    <row r="2286" spans="16:16">
      <c r="P2286" t="str">
        <f>IF('Peter Millar'!$L2291&lt;&gt;0,CONCATENATE("Week ",WEEKNUM('Peter Millar'!$L2291,21)," - ", TEXT('Peter Millar'!$L2291, "yyyy")),"")</f>
        <v>Week 36 - 2021</v>
      </c>
    </row>
    <row r="2287" spans="16:16">
      <c r="P2287" t="str">
        <f>IF('Peter Millar'!$L2292&lt;&gt;0,CONCATENATE("Week ",WEEKNUM('Peter Millar'!$L2292,21)," - ", TEXT('Peter Millar'!$L2292, "yyyy")),"")</f>
        <v>Week 36 - 2021</v>
      </c>
    </row>
    <row r="2288" spans="16:16">
      <c r="P2288" t="str">
        <f>IF('Peter Millar'!$L2293&lt;&gt;0,CONCATENATE("Week ",WEEKNUM('Peter Millar'!$L2293,21)," - ", TEXT('Peter Millar'!$L2293, "yyyy")),"")</f>
        <v>Week 36 - 2021</v>
      </c>
    </row>
    <row r="2289" spans="16:16">
      <c r="P2289" t="str">
        <f>IF('Peter Millar'!$L2294&lt;&gt;0,CONCATENATE("Week ",WEEKNUM('Peter Millar'!$L2294,21)," - ", TEXT('Peter Millar'!$L2294, "yyyy")),"")</f>
        <v>Week 36 - 2021</v>
      </c>
    </row>
    <row r="2290" spans="16:16">
      <c r="P2290" t="str">
        <f>IF('Peter Millar'!$L2295&lt;&gt;0,CONCATENATE("Week ",WEEKNUM('Peter Millar'!$L2295,21)," - ", TEXT('Peter Millar'!$L2295, "yyyy")),"")</f>
        <v>Week 36 - 2021</v>
      </c>
    </row>
    <row r="2291" spans="16:16">
      <c r="P2291" t="str">
        <f>IF('Peter Millar'!$L2296&lt;&gt;0,CONCATENATE("Week ",WEEKNUM('Peter Millar'!$L2296,21)," - ", TEXT('Peter Millar'!$L2296, "yyyy")),"")</f>
        <v>Week 36 - 2021</v>
      </c>
    </row>
    <row r="2292" spans="16:16">
      <c r="P2292" t="str">
        <f>IF('Peter Millar'!$L2297&lt;&gt;0,CONCATENATE("Week ",WEEKNUM('Peter Millar'!$L2297,21)," - ", TEXT('Peter Millar'!$L2297, "yyyy")),"")</f>
        <v>Week 36 - 2021</v>
      </c>
    </row>
    <row r="2293" spans="16:16">
      <c r="P2293" t="str">
        <f>IF('Peter Millar'!$L2298&lt;&gt;0,CONCATENATE("Week ",WEEKNUM('Peter Millar'!$L2298,21)," - ", TEXT('Peter Millar'!$L2298, "yyyy")),"")</f>
        <v>Week 36 - 2021</v>
      </c>
    </row>
    <row r="2294" spans="16:16">
      <c r="P2294" t="str">
        <f>IF('Peter Millar'!$L2299&lt;&gt;0,CONCATENATE("Week ",WEEKNUM('Peter Millar'!$L2299,21)," - ", TEXT('Peter Millar'!$L2299, "yyyy")),"")</f>
        <v>Week 36 - 2021</v>
      </c>
    </row>
    <row r="2295" spans="16:16">
      <c r="P2295" t="str">
        <f>IF('Peter Millar'!$L2300&lt;&gt;0,CONCATENATE("Week ",WEEKNUM('Peter Millar'!$L2300,21)," - ", TEXT('Peter Millar'!$L2300, "yyyy")),"")</f>
        <v>Week 36 - 2021</v>
      </c>
    </row>
    <row r="2296" spans="16:16">
      <c r="P2296" t="str">
        <f>IF('Peter Millar'!$L2301&lt;&gt;0,CONCATENATE("Week ",WEEKNUM('Peter Millar'!$L2301,21)," - ", TEXT('Peter Millar'!$L2301, "yyyy")),"")</f>
        <v>Week 36 - 2021</v>
      </c>
    </row>
    <row r="2297" spans="16:16">
      <c r="P2297" t="str">
        <f>IF('Peter Millar'!$L2302&lt;&gt;0,CONCATENATE("Week ",WEEKNUM('Peter Millar'!$L2302,21)," - ", TEXT('Peter Millar'!$L2302, "yyyy")),"")</f>
        <v>Week 36 - 2021</v>
      </c>
    </row>
    <row r="2298" spans="16:16">
      <c r="P2298" t="str">
        <f>IF('Peter Millar'!$L2303&lt;&gt;0,CONCATENATE("Week ",WEEKNUM('Peter Millar'!$L2303,21)," - ", TEXT('Peter Millar'!$L2303, "yyyy")),"")</f>
        <v>Week 36 - 2021</v>
      </c>
    </row>
    <row r="2299" spans="16:16">
      <c r="P2299" t="str">
        <f>IF('Peter Millar'!$L2304&lt;&gt;0,CONCATENATE("Week ",WEEKNUM('Peter Millar'!$L2304,21)," - ", TEXT('Peter Millar'!$L2304, "yyyy")),"")</f>
        <v>Week 36 - 2021</v>
      </c>
    </row>
    <row r="2300" spans="16:16">
      <c r="P2300" t="str">
        <f>IF('Peter Millar'!$L2305&lt;&gt;0,CONCATENATE("Week ",WEEKNUM('Peter Millar'!$L2305,21)," - ", TEXT('Peter Millar'!$L2305, "yyyy")),"")</f>
        <v>Week 36 - 2021</v>
      </c>
    </row>
    <row r="2301" spans="16:16">
      <c r="P2301" t="str">
        <f>IF('Peter Millar'!$L2306&lt;&gt;0,CONCATENATE("Week ",WEEKNUM('Peter Millar'!$L2306,21)," - ", TEXT('Peter Millar'!$L2306, "yyyy")),"")</f>
        <v>Week 36 - 2021</v>
      </c>
    </row>
    <row r="2302" spans="16:16">
      <c r="P2302" t="str">
        <f>IF('Peter Millar'!$L2307&lt;&gt;0,CONCATENATE("Week ",WEEKNUM('Peter Millar'!$L2307,21)," - ", TEXT('Peter Millar'!$L2307, "yyyy")),"")</f>
        <v>Week 36 - 2021</v>
      </c>
    </row>
    <row r="2303" spans="16:16">
      <c r="P2303" t="str">
        <f>IF('Peter Millar'!$L2308&lt;&gt;0,CONCATENATE("Week ",WEEKNUM('Peter Millar'!$L2308,21)," - ", TEXT('Peter Millar'!$L2308, "yyyy")),"")</f>
        <v>Week 36 - 2021</v>
      </c>
    </row>
    <row r="2304" spans="16:16">
      <c r="P2304" t="str">
        <f>IF('Peter Millar'!$L2309&lt;&gt;0,CONCATENATE("Week ",WEEKNUM('Peter Millar'!$L2309,21)," - ", TEXT('Peter Millar'!$L2309, "yyyy")),"")</f>
        <v>Week 36 - 2021</v>
      </c>
    </row>
    <row r="2305" spans="16:16">
      <c r="P2305" t="str">
        <f>IF('Peter Millar'!$L2310&lt;&gt;0,CONCATENATE("Week ",WEEKNUM('Peter Millar'!$L2310,21)," - ", TEXT('Peter Millar'!$L2310, "yyyy")),"")</f>
        <v>Week 36 - 2021</v>
      </c>
    </row>
    <row r="2306" spans="16:16">
      <c r="P2306" t="str">
        <f>IF('Peter Millar'!$L2311&lt;&gt;0,CONCATENATE("Week ",WEEKNUM('Peter Millar'!$L2311,21)," - ", TEXT('Peter Millar'!$L2311, "yyyy")),"")</f>
        <v>Week 36 - 2021</v>
      </c>
    </row>
    <row r="2307" spans="16:16">
      <c r="P2307" t="str">
        <f>IF('Peter Millar'!$L2312&lt;&gt;0,CONCATENATE("Week ",WEEKNUM('Peter Millar'!$L2312,21)," - ", TEXT('Peter Millar'!$L2312, "yyyy")),"")</f>
        <v>Week 36 - 2021</v>
      </c>
    </row>
    <row r="2308" spans="16:16">
      <c r="P2308" t="str">
        <f>IF('Peter Millar'!$L2313&lt;&gt;0,CONCATENATE("Week ",WEEKNUM('Peter Millar'!$L2313,21)," - ", TEXT('Peter Millar'!$L2313, "yyyy")),"")</f>
        <v>Week 36 - 2021</v>
      </c>
    </row>
    <row r="2309" spans="16:16">
      <c r="P2309" t="str">
        <f>IF('Peter Millar'!$L2314&lt;&gt;0,CONCATENATE("Week ",WEEKNUM('Peter Millar'!$L2314,21)," - ", TEXT('Peter Millar'!$L2314, "yyyy")),"")</f>
        <v>Week 36 - 2021</v>
      </c>
    </row>
    <row r="2310" spans="16:16">
      <c r="P2310" t="str">
        <f>IF('Peter Millar'!$L2315&lt;&gt;0,CONCATENATE("Week ",WEEKNUM('Peter Millar'!$L2315,21)," - ", TEXT('Peter Millar'!$L2315, "yyyy")),"")</f>
        <v>Week 36 - 2021</v>
      </c>
    </row>
    <row r="2311" spans="16:16">
      <c r="P2311" t="str">
        <f>IF('Peter Millar'!$L2316&lt;&gt;0,CONCATENATE("Week ",WEEKNUM('Peter Millar'!$L2316,21)," - ", TEXT('Peter Millar'!$L2316, "yyyy")),"")</f>
        <v>Week 36 - 2021</v>
      </c>
    </row>
    <row r="2312" spans="16:16">
      <c r="P2312" t="str">
        <f>IF('Peter Millar'!$L2317&lt;&gt;0,CONCATENATE("Week ",WEEKNUM('Peter Millar'!$L2317,21)," - ", TEXT('Peter Millar'!$L2317, "yyyy")),"")</f>
        <v>Week 36 - 2021</v>
      </c>
    </row>
    <row r="2313" spans="16:16">
      <c r="P2313" t="str">
        <f>IF('Peter Millar'!$L2318&lt;&gt;0,CONCATENATE("Week ",WEEKNUM('Peter Millar'!$L2318,21)," - ", TEXT('Peter Millar'!$L2318, "yyyy")),"")</f>
        <v>Week 36 - 2021</v>
      </c>
    </row>
    <row r="2314" spans="16:16">
      <c r="P2314" t="str">
        <f>IF('Peter Millar'!$L2319&lt;&gt;0,CONCATENATE("Week ",WEEKNUM('Peter Millar'!$L2319,21)," - ", TEXT('Peter Millar'!$L2319, "yyyy")),"")</f>
        <v>Week 36 - 2021</v>
      </c>
    </row>
    <row r="2315" spans="16:16">
      <c r="P2315" t="str">
        <f>IF('Peter Millar'!$L2320&lt;&gt;0,CONCATENATE("Week ",WEEKNUM('Peter Millar'!$L2320,21)," - ", TEXT('Peter Millar'!$L2320, "yyyy")),"")</f>
        <v>Week 36 - 2021</v>
      </c>
    </row>
    <row r="2316" spans="16:16">
      <c r="P2316" t="str">
        <f>IF('Peter Millar'!$L2321&lt;&gt;0,CONCATENATE("Week ",WEEKNUM('Peter Millar'!$L2321,21)," - ", TEXT('Peter Millar'!$L2321, "yyyy")),"")</f>
        <v>Week 36 - 2021</v>
      </c>
    </row>
    <row r="2317" spans="16:16">
      <c r="P2317" t="str">
        <f>IF('Peter Millar'!$L2322&lt;&gt;0,CONCATENATE("Week ",WEEKNUM('Peter Millar'!$L2322,21)," - ", TEXT('Peter Millar'!$L2322, "yyyy")),"")</f>
        <v>Week 36 - 2021</v>
      </c>
    </row>
    <row r="2318" spans="16:16">
      <c r="P2318" t="str">
        <f>IF('Peter Millar'!$L2323&lt;&gt;0,CONCATENATE("Week ",WEEKNUM('Peter Millar'!$L2323,21)," - ", TEXT('Peter Millar'!$L2323, "yyyy")),"")</f>
        <v>Week 36 - 2021</v>
      </c>
    </row>
    <row r="2319" spans="16:16">
      <c r="P2319" t="str">
        <f>IF('Peter Millar'!$L2324&lt;&gt;0,CONCATENATE("Week ",WEEKNUM('Peter Millar'!$L2324,21)," - ", TEXT('Peter Millar'!$L2324, "yyyy")),"")</f>
        <v>Week 36 - 2021</v>
      </c>
    </row>
    <row r="2320" spans="16:16">
      <c r="P2320" t="str">
        <f>IF('Peter Millar'!$L2325&lt;&gt;0,CONCATENATE("Week ",WEEKNUM('Peter Millar'!$L2325,21)," - ", TEXT('Peter Millar'!$L2325, "yyyy")),"")</f>
        <v>Week 36 - 2021</v>
      </c>
    </row>
    <row r="2321" spans="16:16">
      <c r="P2321" t="str">
        <f>IF('Peter Millar'!$L2326&lt;&gt;0,CONCATENATE("Week ",WEEKNUM('Peter Millar'!$L2326,21)," - ", TEXT('Peter Millar'!$L2326, "yyyy")),"")</f>
        <v>Week 36 - 2021</v>
      </c>
    </row>
    <row r="2322" spans="16:16">
      <c r="P2322" t="str">
        <f>IF('Peter Millar'!$L2327&lt;&gt;0,CONCATENATE("Week ",WEEKNUM('Peter Millar'!$L2327,21)," - ", TEXT('Peter Millar'!$L2327, "yyyy")),"")</f>
        <v>Week 36 - 2021</v>
      </c>
    </row>
    <row r="2323" spans="16:16">
      <c r="P2323" t="str">
        <f>IF('Peter Millar'!$L2328&lt;&gt;0,CONCATENATE("Week ",WEEKNUM('Peter Millar'!$L2328,21)," - ", TEXT('Peter Millar'!$L2328, "yyyy")),"")</f>
        <v>Week 36 - 2021</v>
      </c>
    </row>
    <row r="2324" spans="16:16">
      <c r="P2324" t="str">
        <f>IF('Peter Millar'!$L2329&lt;&gt;0,CONCATENATE("Week ",WEEKNUM('Peter Millar'!$L2329,21)," - ", TEXT('Peter Millar'!$L2329, "yyyy")),"")</f>
        <v>Week 36 - 2021</v>
      </c>
    </row>
    <row r="2325" spans="16:16">
      <c r="P2325" t="str">
        <f>IF('Peter Millar'!$L2330&lt;&gt;0,CONCATENATE("Week ",WEEKNUM('Peter Millar'!$L2330,21)," - ", TEXT('Peter Millar'!$L2330, "yyyy")),"")</f>
        <v>Week 36 - 2021</v>
      </c>
    </row>
    <row r="2326" spans="16:16">
      <c r="P2326" t="str">
        <f>IF('Peter Millar'!$L2331&lt;&gt;0,CONCATENATE("Week ",WEEKNUM('Peter Millar'!$L2331,21)," - ", TEXT('Peter Millar'!$L2331, "yyyy")),"")</f>
        <v>Week 36 - 2021</v>
      </c>
    </row>
    <row r="2327" spans="16:16">
      <c r="P2327" t="str">
        <f>IF('Peter Millar'!$L2332&lt;&gt;0,CONCATENATE("Week ",WEEKNUM('Peter Millar'!$L2332,21)," - ", TEXT('Peter Millar'!$L2332, "yyyy")),"")</f>
        <v>Week 36 - 2021</v>
      </c>
    </row>
    <row r="2328" spans="16:16">
      <c r="P2328" t="str">
        <f>IF('Peter Millar'!$L2333&lt;&gt;0,CONCATENATE("Week ",WEEKNUM('Peter Millar'!$L2333,21)," - ", TEXT('Peter Millar'!$L2333, "yyyy")),"")</f>
        <v>Week 36 - 2021</v>
      </c>
    </row>
    <row r="2329" spans="16:16">
      <c r="P2329" t="str">
        <f>IF('Peter Millar'!$L2334&lt;&gt;0,CONCATENATE("Week ",WEEKNUM('Peter Millar'!$L2334,21)," - ", TEXT('Peter Millar'!$L2334, "yyyy")),"")</f>
        <v>Week 36 - 2021</v>
      </c>
    </row>
    <row r="2330" spans="16:16">
      <c r="P2330" t="str">
        <f>IF('Peter Millar'!$L2335&lt;&gt;0,CONCATENATE("Week ",WEEKNUM('Peter Millar'!$L2335,21)," - ", TEXT('Peter Millar'!$L2335, "yyyy")),"")</f>
        <v>Week 36 - 2021</v>
      </c>
    </row>
    <row r="2331" spans="16:16">
      <c r="P2331" t="str">
        <f>IF('Peter Millar'!$L2336&lt;&gt;0,CONCATENATE("Week ",WEEKNUM('Peter Millar'!$L2336,21)," - ", TEXT('Peter Millar'!$L2336, "yyyy")),"")</f>
        <v>Week 36 - 2021</v>
      </c>
    </row>
    <row r="2332" spans="16:16">
      <c r="P2332" t="str">
        <f>IF('Peter Millar'!$L2337&lt;&gt;0,CONCATENATE("Week ",WEEKNUM('Peter Millar'!$L2337,21)," - ", TEXT('Peter Millar'!$L2337, "yyyy")),"")</f>
        <v>Week 36 - 2021</v>
      </c>
    </row>
    <row r="2333" spans="16:16">
      <c r="P2333" t="str">
        <f>IF('Peter Millar'!$L2338&lt;&gt;0,CONCATENATE("Week ",WEEKNUM('Peter Millar'!$L2338,21)," - ", TEXT('Peter Millar'!$L2338, "yyyy")),"")</f>
        <v>Week 36 - 2021</v>
      </c>
    </row>
    <row r="2334" spans="16:16">
      <c r="P2334" t="str">
        <f>IF('Peter Millar'!$L2339&lt;&gt;0,CONCATENATE("Week ",WEEKNUM('Peter Millar'!$L2339,21)," - ", TEXT('Peter Millar'!$L2339, "yyyy")),"")</f>
        <v>Week 36 - 2021</v>
      </c>
    </row>
    <row r="2335" spans="16:16">
      <c r="P2335" t="str">
        <f>IF('Peter Millar'!$L2340&lt;&gt;0,CONCATENATE("Week ",WEEKNUM('Peter Millar'!$L2340,21)," - ", TEXT('Peter Millar'!$L2340, "yyyy")),"")</f>
        <v>Week 36 - 2021</v>
      </c>
    </row>
    <row r="2336" spans="16:16">
      <c r="P2336" t="str">
        <f>IF('Peter Millar'!$L2341&lt;&gt;0,CONCATENATE("Week ",WEEKNUM('Peter Millar'!$L2341,21)," - ", TEXT('Peter Millar'!$L2341, "yyyy")),"")</f>
        <v>Week 36 - 2021</v>
      </c>
    </row>
    <row r="2337" spans="16:16">
      <c r="P2337" t="str">
        <f>IF('Peter Millar'!$L2342&lt;&gt;0,CONCATENATE("Week ",WEEKNUM('Peter Millar'!$L2342,21)," - ", TEXT('Peter Millar'!$L2342, "yyyy")),"")</f>
        <v>Week 36 - 2021</v>
      </c>
    </row>
    <row r="2338" spans="16:16">
      <c r="P2338" t="str">
        <f>IF('Peter Millar'!$L2343&lt;&gt;0,CONCATENATE("Week ",WEEKNUM('Peter Millar'!$L2343,21)," - ", TEXT('Peter Millar'!$L2343, "yyyy")),"")</f>
        <v>Week 36 - 2021</v>
      </c>
    </row>
    <row r="2339" spans="16:16">
      <c r="P2339" t="str">
        <f>IF('Peter Millar'!$L2344&lt;&gt;0,CONCATENATE("Week ",WEEKNUM('Peter Millar'!$L2344,21)," - ", TEXT('Peter Millar'!$L2344, "yyyy")),"")</f>
        <v>Week 36 - 2021</v>
      </c>
    </row>
    <row r="2340" spans="16:16">
      <c r="P2340" t="str">
        <f>IF('Peter Millar'!$L2345&lt;&gt;0,CONCATENATE("Week ",WEEKNUM('Peter Millar'!$L2345,21)," - ", TEXT('Peter Millar'!$L2345, "yyyy")),"")</f>
        <v>Week 36 - 2021</v>
      </c>
    </row>
    <row r="2341" spans="16:16">
      <c r="P2341" t="str">
        <f>IF('Peter Millar'!$L2346&lt;&gt;0,CONCATENATE("Week ",WEEKNUM('Peter Millar'!$L2346,21)," - ", TEXT('Peter Millar'!$L2346, "yyyy")),"")</f>
        <v>Week 36 - 2021</v>
      </c>
    </row>
    <row r="2342" spans="16:16">
      <c r="P2342" t="str">
        <f>IF('Peter Millar'!$L2347&lt;&gt;0,CONCATENATE("Week ",WEEKNUM('Peter Millar'!$L2347,21)," - ", TEXT('Peter Millar'!$L2347, "yyyy")),"")</f>
        <v>Week 36 - 2021</v>
      </c>
    </row>
    <row r="2343" spans="16:16">
      <c r="P2343" t="str">
        <f>IF('Peter Millar'!$L2348&lt;&gt;0,CONCATENATE("Week ",WEEKNUM('Peter Millar'!$L2348,21)," - ", TEXT('Peter Millar'!$L2348, "yyyy")),"")</f>
        <v>Week 36 - 2021</v>
      </c>
    </row>
    <row r="2344" spans="16:16">
      <c r="P2344" t="str">
        <f>IF('Peter Millar'!$L2349&lt;&gt;0,CONCATENATE("Week ",WEEKNUM('Peter Millar'!$L2349,21)," - ", TEXT('Peter Millar'!$L2349, "yyyy")),"")</f>
        <v>Week 36 - 2021</v>
      </c>
    </row>
    <row r="2345" spans="16:16">
      <c r="P2345" t="str">
        <f>IF('Peter Millar'!$L2350&lt;&gt;0,CONCATENATE("Week ",WEEKNUM('Peter Millar'!$L2350,21)," - ", TEXT('Peter Millar'!$L2350, "yyyy")),"")</f>
        <v>Week 36 - 2021</v>
      </c>
    </row>
    <row r="2346" spans="16:16">
      <c r="P2346" t="str">
        <f>IF('Peter Millar'!$L2351&lt;&gt;0,CONCATENATE("Week ",WEEKNUM('Peter Millar'!$L2351,21)," - ", TEXT('Peter Millar'!$L2351, "yyyy")),"")</f>
        <v>Week 36 - 2021</v>
      </c>
    </row>
    <row r="2347" spans="16:16">
      <c r="P2347" t="str">
        <f>IF('Peter Millar'!$L2352&lt;&gt;0,CONCATENATE("Week ",WEEKNUM('Peter Millar'!$L2352,21)," - ", TEXT('Peter Millar'!$L2352, "yyyy")),"")</f>
        <v>Week 36 - 2021</v>
      </c>
    </row>
    <row r="2348" spans="16:16">
      <c r="P2348" t="str">
        <f>IF('Peter Millar'!$L2353&lt;&gt;0,CONCATENATE("Week ",WEEKNUM('Peter Millar'!$L2353,21)," - ", TEXT('Peter Millar'!$L2353, "yyyy")),"")</f>
        <v>Week 36 - 2021</v>
      </c>
    </row>
    <row r="2349" spans="16:16">
      <c r="P2349" t="str">
        <f>IF('Peter Millar'!$L2354&lt;&gt;0,CONCATENATE("Week ",WEEKNUM('Peter Millar'!$L2354,21)," - ", TEXT('Peter Millar'!$L2354, "yyyy")),"")</f>
        <v>Week 36 - 2021</v>
      </c>
    </row>
    <row r="2350" spans="16:16">
      <c r="P2350" t="str">
        <f>IF('Peter Millar'!$L2355&lt;&gt;0,CONCATENATE("Week ",WEEKNUM('Peter Millar'!$L2355,21)," - ", TEXT('Peter Millar'!$L2355, "yyyy")),"")</f>
        <v>Week 36 - 2021</v>
      </c>
    </row>
    <row r="2351" spans="16:16">
      <c r="P2351" t="str">
        <f>IF('Peter Millar'!$L2356&lt;&gt;0,CONCATENATE("Week ",WEEKNUM('Peter Millar'!$L2356,21)," - ", TEXT('Peter Millar'!$L2356, "yyyy")),"")</f>
        <v>Week 36 - 2021</v>
      </c>
    </row>
    <row r="2352" spans="16:16">
      <c r="P2352" t="str">
        <f>IF('Peter Millar'!$L2357&lt;&gt;0,CONCATENATE("Week ",WEEKNUM('Peter Millar'!$L2357,21)," - ", TEXT('Peter Millar'!$L2357, "yyyy")),"")</f>
        <v>Week 37 - 2021</v>
      </c>
    </row>
    <row r="2353" spans="16:16">
      <c r="P2353" t="str">
        <f>IF('Peter Millar'!$L2358&lt;&gt;0,CONCATENATE("Week ",WEEKNUM('Peter Millar'!$L2358,21)," - ", TEXT('Peter Millar'!$L2358, "yyyy")),"")</f>
        <v>Week 37 - 2021</v>
      </c>
    </row>
    <row r="2354" spans="16:16">
      <c r="P2354" t="str">
        <f>IF('Peter Millar'!$L2359&lt;&gt;0,CONCATENATE("Week ",WEEKNUM('Peter Millar'!$L2359,21)," - ", TEXT('Peter Millar'!$L2359, "yyyy")),"")</f>
        <v>Week 37 - 2021</v>
      </c>
    </row>
    <row r="2355" spans="16:16">
      <c r="P2355" t="str">
        <f>IF('Peter Millar'!$L2360&lt;&gt;0,CONCATENATE("Week ",WEEKNUM('Peter Millar'!$L2360,21)," - ", TEXT('Peter Millar'!$L2360, "yyyy")),"")</f>
        <v>Week 37 - 2021</v>
      </c>
    </row>
    <row r="2356" spans="16:16">
      <c r="P2356" t="str">
        <f>IF('Peter Millar'!$L2361&lt;&gt;0,CONCATENATE("Week ",WEEKNUM('Peter Millar'!$L2361,21)," - ", TEXT('Peter Millar'!$L2361, "yyyy")),"")</f>
        <v>Week 37 - 2021</v>
      </c>
    </row>
    <row r="2357" spans="16:16">
      <c r="P2357" t="str">
        <f>IF('Peter Millar'!$L2362&lt;&gt;0,CONCATENATE("Week ",WEEKNUM('Peter Millar'!$L2362,21)," - ", TEXT('Peter Millar'!$L2362, "yyyy")),"")</f>
        <v>Week 37 - 2021</v>
      </c>
    </row>
    <row r="2358" spans="16:16">
      <c r="P2358" t="str">
        <f>IF('Peter Millar'!$L2363&lt;&gt;0,CONCATENATE("Week ",WEEKNUM('Peter Millar'!$L2363,21)," - ", TEXT('Peter Millar'!$L2363, "yyyy")),"")</f>
        <v>Week 37 - 2021</v>
      </c>
    </row>
    <row r="2359" spans="16:16">
      <c r="P2359" t="str">
        <f>IF('Peter Millar'!$L2364&lt;&gt;0,CONCATENATE("Week ",WEEKNUM('Peter Millar'!$L2364,21)," - ", TEXT('Peter Millar'!$L2364, "yyyy")),"")</f>
        <v>Week 37 - 2021</v>
      </c>
    </row>
    <row r="2360" spans="16:16">
      <c r="P2360" t="str">
        <f>IF('Peter Millar'!$L2365&lt;&gt;0,CONCATENATE("Week ",WEEKNUM('Peter Millar'!$L2365,21)," - ", TEXT('Peter Millar'!$L2365, "yyyy")),"")</f>
        <v>Week 37 - 2021</v>
      </c>
    </row>
    <row r="2361" spans="16:16">
      <c r="P2361" t="str">
        <f>IF('Peter Millar'!$L2366&lt;&gt;0,CONCATENATE("Week ",WEEKNUM('Peter Millar'!$L2366,21)," - ", TEXT('Peter Millar'!$L2366, "yyyy")),"")</f>
        <v>Week 37 - 2021</v>
      </c>
    </row>
    <row r="2362" spans="16:16">
      <c r="P2362" t="str">
        <f>IF('Peter Millar'!$L2367&lt;&gt;0,CONCATENATE("Week ",WEEKNUM('Peter Millar'!$L2367,21)," - ", TEXT('Peter Millar'!$L2367, "yyyy")),"")</f>
        <v>Week 37 - 2021</v>
      </c>
    </row>
    <row r="2363" spans="16:16">
      <c r="P2363" t="str">
        <f>IF('Peter Millar'!$L2368&lt;&gt;0,CONCATENATE("Week ",WEEKNUM('Peter Millar'!$L2368,21)," - ", TEXT('Peter Millar'!$L2368, "yyyy")),"")</f>
        <v>Week 37 - 2021</v>
      </c>
    </row>
    <row r="2364" spans="16:16">
      <c r="P2364" t="str">
        <f>IF('Peter Millar'!$L2369&lt;&gt;0,CONCATENATE("Week ",WEEKNUM('Peter Millar'!$L2369,21)," - ", TEXT('Peter Millar'!$L2369, "yyyy")),"")</f>
        <v>Week 37 - 2021</v>
      </c>
    </row>
    <row r="2365" spans="16:16">
      <c r="P2365" t="str">
        <f>IF('Peter Millar'!$L2370&lt;&gt;0,CONCATENATE("Week ",WEEKNUM('Peter Millar'!$L2370,21)," - ", TEXT('Peter Millar'!$L2370, "yyyy")),"")</f>
        <v>Week 37 - 2021</v>
      </c>
    </row>
    <row r="2366" spans="16:16">
      <c r="P2366" t="str">
        <f>IF('Peter Millar'!$L2371&lt;&gt;0,CONCATENATE("Week ",WEEKNUM('Peter Millar'!$L2371,21)," - ", TEXT('Peter Millar'!$L2371, "yyyy")),"")</f>
        <v>Week 37 - 2021</v>
      </c>
    </row>
    <row r="2367" spans="16:16">
      <c r="P2367" t="str">
        <f>IF('Peter Millar'!$L2372&lt;&gt;0,CONCATENATE("Week ",WEEKNUM('Peter Millar'!$L2372,21)," - ", TEXT('Peter Millar'!$L2372, "yyyy")),"")</f>
        <v>Week 37 - 2021</v>
      </c>
    </row>
    <row r="2368" spans="16:16">
      <c r="P2368" t="str">
        <f>IF('Peter Millar'!$L2373&lt;&gt;0,CONCATENATE("Week ",WEEKNUM('Peter Millar'!$L2373,21)," - ", TEXT('Peter Millar'!$L2373, "yyyy")),"")</f>
        <v>Week 37 - 2021</v>
      </c>
    </row>
    <row r="2369" spans="16:16">
      <c r="P2369" t="str">
        <f>IF('Peter Millar'!$L2374&lt;&gt;0,CONCATENATE("Week ",WEEKNUM('Peter Millar'!$L2374,21)," - ", TEXT('Peter Millar'!$L2374, "yyyy")),"")</f>
        <v>Week 37 - 2021</v>
      </c>
    </row>
    <row r="2370" spans="16:16">
      <c r="P2370" t="str">
        <f>IF('Peter Millar'!$L2375&lt;&gt;0,CONCATENATE("Week ",WEEKNUM('Peter Millar'!$L2375,21)," - ", TEXT('Peter Millar'!$L2375, "yyyy")),"")</f>
        <v>Week 37 - 2021</v>
      </c>
    </row>
    <row r="2371" spans="16:16">
      <c r="P2371" t="str">
        <f>IF('Peter Millar'!$L2376&lt;&gt;0,CONCATENATE("Week ",WEEKNUM('Peter Millar'!$L2376,21)," - ", TEXT('Peter Millar'!$L2376, "yyyy")),"")</f>
        <v>Week 37 - 2021</v>
      </c>
    </row>
    <row r="2372" spans="16:16">
      <c r="P2372" t="str">
        <f>IF('Peter Millar'!$L2377&lt;&gt;0,CONCATENATE("Week ",WEEKNUM('Peter Millar'!$L2377,21)," - ", TEXT('Peter Millar'!$L2377, "yyyy")),"")</f>
        <v>Week 37 - 2021</v>
      </c>
    </row>
    <row r="2373" spans="16:16">
      <c r="P2373" t="str">
        <f>IF('Peter Millar'!$L2378&lt;&gt;0,CONCATENATE("Week ",WEEKNUM('Peter Millar'!$L2378,21)," - ", TEXT('Peter Millar'!$L2378, "yyyy")),"")</f>
        <v>Week 37 - 2021</v>
      </c>
    </row>
    <row r="2374" spans="16:16">
      <c r="P2374" t="str">
        <f>IF('Peter Millar'!$L2379&lt;&gt;0,CONCATENATE("Week ",WEEKNUM('Peter Millar'!$L2379,21)," - ", TEXT('Peter Millar'!$L2379, "yyyy")),"")</f>
        <v>Week 37 - 2021</v>
      </c>
    </row>
    <row r="2375" spans="16:16">
      <c r="P2375" t="str">
        <f>IF('Peter Millar'!$L2380&lt;&gt;0,CONCATENATE("Week ",WEEKNUM('Peter Millar'!$L2380,21)," - ", TEXT('Peter Millar'!$L2380, "yyyy")),"")</f>
        <v>Week 37 - 2021</v>
      </c>
    </row>
    <row r="2376" spans="16:16">
      <c r="P2376" t="str">
        <f>IF('Peter Millar'!$L2381&lt;&gt;0,CONCATENATE("Week ",WEEKNUM('Peter Millar'!$L2381,21)," - ", TEXT('Peter Millar'!$L2381, "yyyy")),"")</f>
        <v>Week 37 - 2021</v>
      </c>
    </row>
    <row r="2377" spans="16:16">
      <c r="P2377" t="str">
        <f>IF('Peter Millar'!$L2382&lt;&gt;0,CONCATENATE("Week ",WEEKNUM('Peter Millar'!$L2382,21)," - ", TEXT('Peter Millar'!$L2382, "yyyy")),"")</f>
        <v>Week 37 - 2021</v>
      </c>
    </row>
    <row r="2378" spans="16:16">
      <c r="P2378" t="str">
        <f>IF('Peter Millar'!$L2383&lt;&gt;0,CONCATENATE("Week ",WEEKNUM('Peter Millar'!$L2383,21)," - ", TEXT('Peter Millar'!$L2383, "yyyy")),"")</f>
        <v>Week 37 - 2021</v>
      </c>
    </row>
    <row r="2379" spans="16:16">
      <c r="P2379" t="str">
        <f>IF('Peter Millar'!$L2384&lt;&gt;0,CONCATENATE("Week ",WEEKNUM('Peter Millar'!$L2384,21)," - ", TEXT('Peter Millar'!$L2384, "yyyy")),"")</f>
        <v>Week 37 - 2021</v>
      </c>
    </row>
    <row r="2380" spans="16:16">
      <c r="P2380" t="str">
        <f>IF('Peter Millar'!$L2385&lt;&gt;0,CONCATENATE("Week ",WEEKNUM('Peter Millar'!$L2385,21)," - ", TEXT('Peter Millar'!$L2385, "yyyy")),"")</f>
        <v>Week 37 - 2021</v>
      </c>
    </row>
    <row r="2381" spans="16:16">
      <c r="P2381" t="str">
        <f>IF('Peter Millar'!$L2386&lt;&gt;0,CONCATENATE("Week ",WEEKNUM('Peter Millar'!$L2386,21)," - ", TEXT('Peter Millar'!$L2386, "yyyy")),"")</f>
        <v>Week 37 - 2021</v>
      </c>
    </row>
    <row r="2382" spans="16:16">
      <c r="P2382" t="str">
        <f>IF('Peter Millar'!$L2387&lt;&gt;0,CONCATENATE("Week ",WEEKNUM('Peter Millar'!$L2387,21)," - ", TEXT('Peter Millar'!$L2387, "yyyy")),"")</f>
        <v>Week 37 - 2021</v>
      </c>
    </row>
    <row r="2383" spans="16:16">
      <c r="P2383" t="str">
        <f>IF('Peter Millar'!$L2388&lt;&gt;0,CONCATENATE("Week ",WEEKNUM('Peter Millar'!$L2388,21)," - ", TEXT('Peter Millar'!$L2388, "yyyy")),"")</f>
        <v>Week 37 - 2021</v>
      </c>
    </row>
    <row r="2384" spans="16:16">
      <c r="P2384" t="str">
        <f>IF('Peter Millar'!$L2389&lt;&gt;0,CONCATENATE("Week ",WEEKNUM('Peter Millar'!$L2389,21)," - ", TEXT('Peter Millar'!$L2389, "yyyy")),"")</f>
        <v>Week 37 - 2021</v>
      </c>
    </row>
    <row r="2385" spans="16:16">
      <c r="P2385" t="str">
        <f>IF('Peter Millar'!$L2390&lt;&gt;0,CONCATENATE("Week ",WEEKNUM('Peter Millar'!$L2390,21)," - ", TEXT('Peter Millar'!$L2390, "yyyy")),"")</f>
        <v>Week 37 - 2021</v>
      </c>
    </row>
    <row r="2386" spans="16:16">
      <c r="P2386" t="str">
        <f>IF('Peter Millar'!$L2391&lt;&gt;0,CONCATENATE("Week ",WEEKNUM('Peter Millar'!$L2391,21)," - ", TEXT('Peter Millar'!$L2391, "yyyy")),"")</f>
        <v>Week 37 - 2021</v>
      </c>
    </row>
    <row r="2387" spans="16:16">
      <c r="P2387" t="str">
        <f>IF('Peter Millar'!$L2392&lt;&gt;0,CONCATENATE("Week ",WEEKNUM('Peter Millar'!$L2392,21)," - ", TEXT('Peter Millar'!$L2392, "yyyy")),"")</f>
        <v>Week 37 - 2021</v>
      </c>
    </row>
    <row r="2388" spans="16:16">
      <c r="P2388" t="str">
        <f>IF('Peter Millar'!$L2393&lt;&gt;0,CONCATENATE("Week ",WEEKNUM('Peter Millar'!$L2393,21)," - ", TEXT('Peter Millar'!$L2393, "yyyy")),"")</f>
        <v>Week 37 - 2021</v>
      </c>
    </row>
    <row r="2389" spans="16:16">
      <c r="P2389" t="str">
        <f>IF('Peter Millar'!$L2394&lt;&gt;0,CONCATENATE("Week ",WEEKNUM('Peter Millar'!$L2394,21)," - ", TEXT('Peter Millar'!$L2394, "yyyy")),"")</f>
        <v>Week 37 - 2021</v>
      </c>
    </row>
    <row r="2390" spans="16:16">
      <c r="P2390" t="str">
        <f>IF('Peter Millar'!$L2395&lt;&gt;0,CONCATENATE("Week ",WEEKNUM('Peter Millar'!$L2395,21)," - ", TEXT('Peter Millar'!$L2395, "yyyy")),"")</f>
        <v>Week 37 - 2021</v>
      </c>
    </row>
    <row r="2391" spans="16:16">
      <c r="P2391" t="str">
        <f>IF('Peter Millar'!$L2396&lt;&gt;0,CONCATENATE("Week ",WEEKNUM('Peter Millar'!$L2396,21)," - ", TEXT('Peter Millar'!$L2396, "yyyy")),"")</f>
        <v>Week 37 - 2021</v>
      </c>
    </row>
    <row r="2392" spans="16:16">
      <c r="P2392" t="str">
        <f>IF('Peter Millar'!$L2397&lt;&gt;0,CONCATENATE("Week ",WEEKNUM('Peter Millar'!$L2397,21)," - ", TEXT('Peter Millar'!$L2397, "yyyy")),"")</f>
        <v>Week 37 - 2021</v>
      </c>
    </row>
    <row r="2393" spans="16:16">
      <c r="P2393" t="str">
        <f>IF('Peter Millar'!$L2398&lt;&gt;0,CONCATENATE("Week ",WEEKNUM('Peter Millar'!$L2398,21)," - ", TEXT('Peter Millar'!$L2398, "yyyy")),"")</f>
        <v>Week 37 - 2021</v>
      </c>
    </row>
    <row r="2394" spans="16:16">
      <c r="P2394" t="str">
        <f>IF('Peter Millar'!$L2399&lt;&gt;0,CONCATENATE("Week ",WEEKNUM('Peter Millar'!$L2399,21)," - ", TEXT('Peter Millar'!$L2399, "yyyy")),"")</f>
        <v>Week 37 - 2021</v>
      </c>
    </row>
    <row r="2395" spans="16:16">
      <c r="P2395" t="str">
        <f>IF('Peter Millar'!$L2400&lt;&gt;0,CONCATENATE("Week ",WEEKNUM('Peter Millar'!$L2400,21)," - ", TEXT('Peter Millar'!$L2400, "yyyy")),"")</f>
        <v>Week 37 - 2021</v>
      </c>
    </row>
    <row r="2396" spans="16:16">
      <c r="P2396" t="str">
        <f>IF('Peter Millar'!$L2401&lt;&gt;0,CONCATENATE("Week ",WEEKNUM('Peter Millar'!$L2401,21)," - ", TEXT('Peter Millar'!$L2401, "yyyy")),"")</f>
        <v>Week 37 - 2021</v>
      </c>
    </row>
    <row r="2397" spans="16:16">
      <c r="P2397" t="str">
        <f>IF('Peter Millar'!$L2402&lt;&gt;0,CONCATENATE("Week ",WEEKNUM('Peter Millar'!$L2402,21)," - ", TEXT('Peter Millar'!$L2402, "yyyy")),"")</f>
        <v>Week 37 - 2021</v>
      </c>
    </row>
    <row r="2398" spans="16:16">
      <c r="P2398" t="str">
        <f>IF('Peter Millar'!$L2403&lt;&gt;0,CONCATENATE("Week ",WEEKNUM('Peter Millar'!$L2403,21)," - ", TEXT('Peter Millar'!$L2403, "yyyy")),"")</f>
        <v>Week 37 - 2021</v>
      </c>
    </row>
    <row r="2399" spans="16:16">
      <c r="P2399" t="str">
        <f>IF('Peter Millar'!$L2404&lt;&gt;0,CONCATENATE("Week ",WEEKNUM('Peter Millar'!$L2404,21)," - ", TEXT('Peter Millar'!$L2404, "yyyy")),"")</f>
        <v>Week 37 - 2021</v>
      </c>
    </row>
    <row r="2400" spans="16:16">
      <c r="P2400" t="str">
        <f>IF('Peter Millar'!$L2405&lt;&gt;0,CONCATENATE("Week ",WEEKNUM('Peter Millar'!$L2405,21)," - ", TEXT('Peter Millar'!$L2405, "yyyy")),"")</f>
        <v>Week 37 - 2021</v>
      </c>
    </row>
    <row r="2401" spans="16:16">
      <c r="P2401" t="str">
        <f>IF('Peter Millar'!$L2406&lt;&gt;0,CONCATENATE("Week ",WEEKNUM('Peter Millar'!$L2406,21)," - ", TEXT('Peter Millar'!$L2406, "yyyy")),"")</f>
        <v>Week 37 - 2021</v>
      </c>
    </row>
    <row r="2402" spans="16:16">
      <c r="P2402" t="str">
        <f>IF('Peter Millar'!$L2407&lt;&gt;0,CONCATENATE("Week ",WEEKNUM('Peter Millar'!$L2407,21)," - ", TEXT('Peter Millar'!$L2407, "yyyy")),"")</f>
        <v>Week 37 - 2021</v>
      </c>
    </row>
    <row r="2403" spans="16:16">
      <c r="P2403" t="str">
        <f>IF('Peter Millar'!$L2408&lt;&gt;0,CONCATENATE("Week ",WEEKNUM('Peter Millar'!$L2408,21)," - ", TEXT('Peter Millar'!$L2408, "yyyy")),"")</f>
        <v>Week 37 - 2021</v>
      </c>
    </row>
    <row r="2404" spans="16:16">
      <c r="P2404" t="str">
        <f>IF('Peter Millar'!$L2409&lt;&gt;0,CONCATENATE("Week ",WEEKNUM('Peter Millar'!$L2409,21)," - ", TEXT('Peter Millar'!$L2409, "yyyy")),"")</f>
        <v>Week 37 - 2021</v>
      </c>
    </row>
    <row r="2405" spans="16:16">
      <c r="P2405" t="str">
        <f>IF('Peter Millar'!$L2410&lt;&gt;0,CONCATENATE("Week ",WEEKNUM('Peter Millar'!$L2410,21)," - ", TEXT('Peter Millar'!$L2410, "yyyy")),"")</f>
        <v>Week 37 - 2021</v>
      </c>
    </row>
    <row r="2406" spans="16:16">
      <c r="P2406" t="str">
        <f>IF('Peter Millar'!$L2411&lt;&gt;0,CONCATENATE("Week ",WEEKNUM('Peter Millar'!$L2411,21)," - ", TEXT('Peter Millar'!$L2411, "yyyy")),"")</f>
        <v>Week 37 - 2021</v>
      </c>
    </row>
    <row r="2407" spans="16:16">
      <c r="P2407" t="str">
        <f>IF('Peter Millar'!$L2412&lt;&gt;0,CONCATENATE("Week ",WEEKNUM('Peter Millar'!$L2412,21)," - ", TEXT('Peter Millar'!$L2412, "yyyy")),"")</f>
        <v>Week 37 - 2021</v>
      </c>
    </row>
    <row r="2408" spans="16:16">
      <c r="P2408" t="str">
        <f>IF('Peter Millar'!$L2413&lt;&gt;0,CONCATENATE("Week ",WEEKNUM('Peter Millar'!$L2413,21)," - ", TEXT('Peter Millar'!$L2413, "yyyy")),"")</f>
        <v>Week 37 - 2021</v>
      </c>
    </row>
    <row r="2409" spans="16:16">
      <c r="P2409" t="str">
        <f>IF('Peter Millar'!$L2414&lt;&gt;0,CONCATENATE("Week ",WEEKNUM('Peter Millar'!$L2414,21)," - ", TEXT('Peter Millar'!$L2414, "yyyy")),"")</f>
        <v>Week 37 - 2021</v>
      </c>
    </row>
    <row r="2410" spans="16:16">
      <c r="P2410" t="str">
        <f>IF('Peter Millar'!$L2415&lt;&gt;0,CONCATENATE("Week ",WEEKNUM('Peter Millar'!$L2415,21)," - ", TEXT('Peter Millar'!$L2415, "yyyy")),"")</f>
        <v>Week 37 - 2021</v>
      </c>
    </row>
    <row r="2411" spans="16:16">
      <c r="P2411" t="str">
        <f>IF('Peter Millar'!$L2416&lt;&gt;0,CONCATENATE("Week ",WEEKNUM('Peter Millar'!$L2416,21)," - ", TEXT('Peter Millar'!$L2416, "yyyy")),"")</f>
        <v>Week 37 - 2021</v>
      </c>
    </row>
    <row r="2412" spans="16:16">
      <c r="P2412" t="str">
        <f>IF('Peter Millar'!$L2417&lt;&gt;0,CONCATENATE("Week ",WEEKNUM('Peter Millar'!$L2417,21)," - ", TEXT('Peter Millar'!$L2417, "yyyy")),"")</f>
        <v>Week 37 - 2021</v>
      </c>
    </row>
    <row r="2413" spans="16:16">
      <c r="P2413" t="str">
        <f>IF('Peter Millar'!$L2418&lt;&gt;0,CONCATENATE("Week ",WEEKNUM('Peter Millar'!$L2418,21)," - ", TEXT('Peter Millar'!$L2418, "yyyy")),"")</f>
        <v>Week 37 - 2021</v>
      </c>
    </row>
    <row r="2414" spans="16:16">
      <c r="P2414" t="str">
        <f>IF('Peter Millar'!$L2419&lt;&gt;0,CONCATENATE("Week ",WEEKNUM('Peter Millar'!$L2419,21)," - ", TEXT('Peter Millar'!$L2419, "yyyy")),"")</f>
        <v>Week 37 - 2021</v>
      </c>
    </row>
    <row r="2415" spans="16:16">
      <c r="P2415" t="str">
        <f>IF('Peter Millar'!$L2420&lt;&gt;0,CONCATENATE("Week ",WEEKNUM('Peter Millar'!$L2420,21)," - ", TEXT('Peter Millar'!$L2420, "yyyy")),"")</f>
        <v>Week 37 - 2021</v>
      </c>
    </row>
    <row r="2416" spans="16:16">
      <c r="P2416" t="str">
        <f>IF('Peter Millar'!$L2421&lt;&gt;0,CONCATENATE("Week ",WEEKNUM('Peter Millar'!$L2421,21)," - ", TEXT('Peter Millar'!$L2421, "yyyy")),"")</f>
        <v>Week 37 - 2021</v>
      </c>
    </row>
    <row r="2417" spans="16:16">
      <c r="P2417" t="str">
        <f>IF('Peter Millar'!$L2422&lt;&gt;0,CONCATENATE("Week ",WEEKNUM('Peter Millar'!$L2422,21)," - ", TEXT('Peter Millar'!$L2422, "yyyy")),"")</f>
        <v>Week 37 - 2021</v>
      </c>
    </row>
    <row r="2418" spans="16:16">
      <c r="P2418" t="str">
        <f>IF('Peter Millar'!$L2423&lt;&gt;0,CONCATENATE("Week ",WEEKNUM('Peter Millar'!$L2423,21)," - ", TEXT('Peter Millar'!$L2423, "yyyy")),"")</f>
        <v>Week 37 - 2021</v>
      </c>
    </row>
    <row r="2419" spans="16:16">
      <c r="P2419" t="str">
        <f>IF('Peter Millar'!$L2424&lt;&gt;0,CONCATENATE("Week ",WEEKNUM('Peter Millar'!$L2424,21)," - ", TEXT('Peter Millar'!$L2424, "yyyy")),"")</f>
        <v>Week 37 - 2021</v>
      </c>
    </row>
    <row r="2420" spans="16:16">
      <c r="P2420" t="str">
        <f>IF('Peter Millar'!$L2425&lt;&gt;0,CONCATENATE("Week ",WEEKNUM('Peter Millar'!$L2425,21)," - ", TEXT('Peter Millar'!$L2425, "yyyy")),"")</f>
        <v>Week 37 - 2021</v>
      </c>
    </row>
    <row r="2421" spans="16:16">
      <c r="P2421" t="str">
        <f>IF('Peter Millar'!$L2426&lt;&gt;0,CONCATENATE("Week ",WEEKNUM('Peter Millar'!$L2426,21)," - ", TEXT('Peter Millar'!$L2426, "yyyy")),"")</f>
        <v>Week 37 - 2021</v>
      </c>
    </row>
    <row r="2422" spans="16:16">
      <c r="P2422" t="str">
        <f>IF('Peter Millar'!$L2427&lt;&gt;0,CONCATENATE("Week ",WEEKNUM('Peter Millar'!$L2427,21)," - ", TEXT('Peter Millar'!$L2427, "yyyy")),"")</f>
        <v>Week 37 - 2021</v>
      </c>
    </row>
    <row r="2423" spans="16:16">
      <c r="P2423" t="str">
        <f>IF('Peter Millar'!$L2428&lt;&gt;0,CONCATENATE("Week ",WEEKNUM('Peter Millar'!$L2428,21)," - ", TEXT('Peter Millar'!$L2428, "yyyy")),"")</f>
        <v>Week 37 - 2021</v>
      </c>
    </row>
    <row r="2424" spans="16:16">
      <c r="P2424" t="str">
        <f>IF('Peter Millar'!$L2429&lt;&gt;0,CONCATENATE("Week ",WEEKNUM('Peter Millar'!$L2429,21)," - ", TEXT('Peter Millar'!$L2429, "yyyy")),"")</f>
        <v>Week 37 - 2021</v>
      </c>
    </row>
    <row r="2425" spans="16:16">
      <c r="P2425" t="str">
        <f>IF('Peter Millar'!$L2430&lt;&gt;0,CONCATENATE("Week ",WEEKNUM('Peter Millar'!$L2430,21)," - ", TEXT('Peter Millar'!$L2430, "yyyy")),"")</f>
        <v>Week 37 - 2021</v>
      </c>
    </row>
    <row r="2426" spans="16:16">
      <c r="P2426" t="str">
        <f>IF('Peter Millar'!$L2431&lt;&gt;0,CONCATENATE("Week ",WEEKNUM('Peter Millar'!$L2431,21)," - ", TEXT('Peter Millar'!$L2431, "yyyy")),"")</f>
        <v>Week 37 - 2021</v>
      </c>
    </row>
    <row r="2427" spans="16:16">
      <c r="P2427" t="str">
        <f>IF('Peter Millar'!$L2432&lt;&gt;0,CONCATENATE("Week ",WEEKNUM('Peter Millar'!$L2432,21)," - ", TEXT('Peter Millar'!$L2432, "yyyy")),"")</f>
        <v>Week 37 - 2021</v>
      </c>
    </row>
    <row r="2428" spans="16:16">
      <c r="P2428" t="str">
        <f>IF('Peter Millar'!$L2433&lt;&gt;0,CONCATENATE("Week ",WEEKNUM('Peter Millar'!$L2433,21)," - ", TEXT('Peter Millar'!$L2433, "yyyy")),"")</f>
        <v>Week 37 - 2021</v>
      </c>
    </row>
    <row r="2429" spans="16:16">
      <c r="P2429" t="str">
        <f>IF('Peter Millar'!$L2434&lt;&gt;0,CONCATENATE("Week ",WEEKNUM('Peter Millar'!$L2434,21)," - ", TEXT('Peter Millar'!$L2434, "yyyy")),"")</f>
        <v>Week 37 - 2021</v>
      </c>
    </row>
    <row r="2430" spans="16:16">
      <c r="P2430" t="str">
        <f>IF('Peter Millar'!$L2435&lt;&gt;0,CONCATENATE("Week ",WEEKNUM('Peter Millar'!$L2435,21)," - ", TEXT('Peter Millar'!$L2435, "yyyy")),"")</f>
        <v>Week 37 - 2021</v>
      </c>
    </row>
    <row r="2431" spans="16:16">
      <c r="P2431" t="str">
        <f>IF('Peter Millar'!$L2436&lt;&gt;0,CONCATENATE("Week ",WEEKNUM('Peter Millar'!$L2436,21)," - ", TEXT('Peter Millar'!$L2436, "yyyy")),"")</f>
        <v>Week 37 - 2021</v>
      </c>
    </row>
    <row r="2432" spans="16:16">
      <c r="P2432" t="str">
        <f>IF('Peter Millar'!$L2437&lt;&gt;0,CONCATENATE("Week ",WEEKNUM('Peter Millar'!$L2437,21)," - ", TEXT('Peter Millar'!$L2437, "yyyy")),"")</f>
        <v>Week 37 - 2021</v>
      </c>
    </row>
    <row r="2433" spans="16:16">
      <c r="P2433" t="str">
        <f>IF('Peter Millar'!$L2438&lt;&gt;0,CONCATENATE("Week ",WEEKNUM('Peter Millar'!$L2438,21)," - ", TEXT('Peter Millar'!$L2438, "yyyy")),"")</f>
        <v>Week 37 - 2021</v>
      </c>
    </row>
    <row r="2434" spans="16:16">
      <c r="P2434" t="str">
        <f>IF('Peter Millar'!$L2439&lt;&gt;0,CONCATENATE("Week ",WEEKNUM('Peter Millar'!$L2439,21)," - ", TEXT('Peter Millar'!$L2439, "yyyy")),"")</f>
        <v>Week 37 - 2021</v>
      </c>
    </row>
    <row r="2435" spans="16:16">
      <c r="P2435" t="str">
        <f>IF('Peter Millar'!$L2440&lt;&gt;0,CONCATENATE("Week ",WEEKNUM('Peter Millar'!$L2440,21)," - ", TEXT('Peter Millar'!$L2440, "yyyy")),"")</f>
        <v>Week 37 - 2021</v>
      </c>
    </row>
    <row r="2436" spans="16:16">
      <c r="P2436" t="str">
        <f>IF('Peter Millar'!$L2441&lt;&gt;0,CONCATENATE("Week ",WEEKNUM('Peter Millar'!$L2441,21)," - ", TEXT('Peter Millar'!$L2441, "yyyy")),"")</f>
        <v>Week 37 - 2021</v>
      </c>
    </row>
    <row r="2437" spans="16:16">
      <c r="P2437" t="str">
        <f>IF('Peter Millar'!$L2442&lt;&gt;0,CONCATENATE("Week ",WEEKNUM('Peter Millar'!$L2442,21)," - ", TEXT('Peter Millar'!$L2442, "yyyy")),"")</f>
        <v>Week 37 - 2021</v>
      </c>
    </row>
    <row r="2438" spans="16:16">
      <c r="P2438" t="str">
        <f>IF('Peter Millar'!$L2443&lt;&gt;0,CONCATENATE("Week ",WEEKNUM('Peter Millar'!$L2443,21)," - ", TEXT('Peter Millar'!$L2443, "yyyy")),"")</f>
        <v>Week 37 - 2021</v>
      </c>
    </row>
    <row r="2439" spans="16:16">
      <c r="P2439" t="str">
        <f>IF('Peter Millar'!$L2444&lt;&gt;0,CONCATENATE("Week ",WEEKNUM('Peter Millar'!$L2444,21)," - ", TEXT('Peter Millar'!$L2444, "yyyy")),"")</f>
        <v>Week 38 - 2021</v>
      </c>
    </row>
    <row r="2440" spans="16:16">
      <c r="P2440" t="str">
        <f>IF('Peter Millar'!$L2445&lt;&gt;0,CONCATENATE("Week ",WEEKNUM('Peter Millar'!$L2445,21)," - ", TEXT('Peter Millar'!$L2445, "yyyy")),"")</f>
        <v>Week 38 - 2021</v>
      </c>
    </row>
    <row r="2441" spans="16:16">
      <c r="P2441" t="str">
        <f>IF('Peter Millar'!$L2446&lt;&gt;0,CONCATENATE("Week ",WEEKNUM('Peter Millar'!$L2446,21)," - ", TEXT('Peter Millar'!$L2446, "yyyy")),"")</f>
        <v>Week 38 - 2021</v>
      </c>
    </row>
    <row r="2442" spans="16:16">
      <c r="P2442" t="str">
        <f>IF('Peter Millar'!$L2447&lt;&gt;0,CONCATENATE("Week ",WEEKNUM('Peter Millar'!$L2447,21)," - ", TEXT('Peter Millar'!$L2447, "yyyy")),"")</f>
        <v>Week 38 - 2021</v>
      </c>
    </row>
    <row r="2443" spans="16:16">
      <c r="P2443" t="str">
        <f>IF('Peter Millar'!$L2448&lt;&gt;0,CONCATENATE("Week ",WEEKNUM('Peter Millar'!$L2448,21)," - ", TEXT('Peter Millar'!$L2448, "yyyy")),"")</f>
        <v>Week 38 - 2021</v>
      </c>
    </row>
    <row r="2444" spans="16:16">
      <c r="P2444" t="str">
        <f>IF('Peter Millar'!$L2449&lt;&gt;0,CONCATENATE("Week ",WEEKNUM('Peter Millar'!$L2449,21)," - ", TEXT('Peter Millar'!$L2449, "yyyy")),"")</f>
        <v>Week 38 - 2021</v>
      </c>
    </row>
    <row r="2445" spans="16:16">
      <c r="P2445" t="str">
        <f>IF('Peter Millar'!$L2450&lt;&gt;0,CONCATENATE("Week ",WEEKNUM('Peter Millar'!$L2450,21)," - ", TEXT('Peter Millar'!$L2450, "yyyy")),"")</f>
        <v>Week 38 - 2021</v>
      </c>
    </row>
    <row r="2446" spans="16:16">
      <c r="P2446" t="str">
        <f>IF('Peter Millar'!$L2451&lt;&gt;0,CONCATENATE("Week ",WEEKNUM('Peter Millar'!$L2451,21)," - ", TEXT('Peter Millar'!$L2451, "yyyy")),"")</f>
        <v>Week 38 - 2021</v>
      </c>
    </row>
    <row r="2447" spans="16:16">
      <c r="P2447" t="str">
        <f>IF('Peter Millar'!$L2452&lt;&gt;0,CONCATENATE("Week ",WEEKNUM('Peter Millar'!$L2452,21)," - ", TEXT('Peter Millar'!$L2452, "yyyy")),"")</f>
        <v>Week 38 - 2021</v>
      </c>
    </row>
    <row r="2448" spans="16:16">
      <c r="P2448" t="str">
        <f>IF('Peter Millar'!$L2453&lt;&gt;0,CONCATENATE("Week ",WEEKNUM('Peter Millar'!$L2453,21)," - ", TEXT('Peter Millar'!$L2453, "yyyy")),"")</f>
        <v>Week 38 - 2021</v>
      </c>
    </row>
    <row r="2449" spans="16:16">
      <c r="P2449" t="str">
        <f>IF('Peter Millar'!$L2454&lt;&gt;0,CONCATENATE("Week ",WEEKNUM('Peter Millar'!$L2454,21)," - ", TEXT('Peter Millar'!$L2454, "yyyy")),"")</f>
        <v>Week 38 - 2021</v>
      </c>
    </row>
    <row r="2450" spans="16:16">
      <c r="P2450" t="str">
        <f>IF('Peter Millar'!$L2455&lt;&gt;0,CONCATENATE("Week ",WEEKNUM('Peter Millar'!$L2455,21)," - ", TEXT('Peter Millar'!$L2455, "yyyy")),"")</f>
        <v>Week 38 - 2021</v>
      </c>
    </row>
    <row r="2451" spans="16:16">
      <c r="P2451" t="str">
        <f>IF('Peter Millar'!$L2456&lt;&gt;0,CONCATENATE("Week ",WEEKNUM('Peter Millar'!$L2456,21)," - ", TEXT('Peter Millar'!$L2456, "yyyy")),"")</f>
        <v>Week 38 - 2021</v>
      </c>
    </row>
    <row r="2452" spans="16:16">
      <c r="P2452" t="str">
        <f>IF('Peter Millar'!$L2457&lt;&gt;0,CONCATENATE("Week ",WEEKNUM('Peter Millar'!$L2457,21)," - ", TEXT('Peter Millar'!$L2457, "yyyy")),"")</f>
        <v>Week 38 - 2021</v>
      </c>
    </row>
    <row r="2453" spans="16:16">
      <c r="P2453" t="str">
        <f>IF('Peter Millar'!$L2458&lt;&gt;0,CONCATENATE("Week ",WEEKNUM('Peter Millar'!$L2458,21)," - ", TEXT('Peter Millar'!$L2458, "yyyy")),"")</f>
        <v>Week 38 - 2021</v>
      </c>
    </row>
    <row r="2454" spans="16:16">
      <c r="P2454" t="str">
        <f>IF('Peter Millar'!$L2459&lt;&gt;0,CONCATENATE("Week ",WEEKNUM('Peter Millar'!$L2459,21)," - ", TEXT('Peter Millar'!$L2459, "yyyy")),"")</f>
        <v>Week 38 - 2021</v>
      </c>
    </row>
    <row r="2455" spans="16:16">
      <c r="P2455" t="str">
        <f>IF('Peter Millar'!$L2460&lt;&gt;0,CONCATENATE("Week ",WEEKNUM('Peter Millar'!$L2460,21)," - ", TEXT('Peter Millar'!$L2460, "yyyy")),"")</f>
        <v>Week 38 - 2021</v>
      </c>
    </row>
    <row r="2456" spans="16:16">
      <c r="P2456" t="str">
        <f>IF('Peter Millar'!$L2461&lt;&gt;0,CONCATENATE("Week ",WEEKNUM('Peter Millar'!$L2461,21)," - ", TEXT('Peter Millar'!$L2461, "yyyy")),"")</f>
        <v>Week 38 - 2021</v>
      </c>
    </row>
    <row r="2457" spans="16:16">
      <c r="P2457" t="str">
        <f>IF('Peter Millar'!$L2462&lt;&gt;0,CONCATENATE("Week ",WEEKNUM('Peter Millar'!$L2462,21)," - ", TEXT('Peter Millar'!$L2462, "yyyy")),"")</f>
        <v>Week 38 - 2021</v>
      </c>
    </row>
    <row r="2458" spans="16:16">
      <c r="P2458" t="str">
        <f>IF('Peter Millar'!$L2463&lt;&gt;0,CONCATENATE("Week ",WEEKNUM('Peter Millar'!$L2463,21)," - ", TEXT('Peter Millar'!$L2463, "yyyy")),"")</f>
        <v>Week 38 - 2021</v>
      </c>
    </row>
    <row r="2459" spans="16:16">
      <c r="P2459" t="str">
        <f>IF('Peter Millar'!$L2464&lt;&gt;0,CONCATENATE("Week ",WEEKNUM('Peter Millar'!$L2464,21)," - ", TEXT('Peter Millar'!$L2464, "yyyy")),"")</f>
        <v>Week 38 - 2021</v>
      </c>
    </row>
    <row r="2460" spans="16:16">
      <c r="P2460" t="str">
        <f>IF('Peter Millar'!$L2465&lt;&gt;0,CONCATENATE("Week ",WEEKNUM('Peter Millar'!$L2465,21)," - ", TEXT('Peter Millar'!$L2465, "yyyy")),"")</f>
        <v>Week 38 - 2021</v>
      </c>
    </row>
    <row r="2461" spans="16:16">
      <c r="P2461" t="str">
        <f>IF('Peter Millar'!$L2466&lt;&gt;0,CONCATENATE("Week ",WEEKNUM('Peter Millar'!$L2466,21)," - ", TEXT('Peter Millar'!$L2466, "yyyy")),"")</f>
        <v>Week 38 - 2021</v>
      </c>
    </row>
    <row r="2462" spans="16:16">
      <c r="P2462" t="str">
        <f>IF('Peter Millar'!$L2467&lt;&gt;0,CONCATENATE("Week ",WEEKNUM('Peter Millar'!$L2467,21)," - ", TEXT('Peter Millar'!$L2467, "yyyy")),"")</f>
        <v>Week 38 - 2021</v>
      </c>
    </row>
    <row r="2463" spans="16:16">
      <c r="P2463" t="str">
        <f>IF('Peter Millar'!$L2468&lt;&gt;0,CONCATENATE("Week ",WEEKNUM('Peter Millar'!$L2468,21)," - ", TEXT('Peter Millar'!$L2468, "yyyy")),"")</f>
        <v>Week 38 - 2021</v>
      </c>
    </row>
    <row r="2464" spans="16:16">
      <c r="P2464" t="str">
        <f>IF('Peter Millar'!$L2469&lt;&gt;0,CONCATENATE("Week ",WEEKNUM('Peter Millar'!$L2469,21)," - ", TEXT('Peter Millar'!$L2469, "yyyy")),"")</f>
        <v>Week 38 - 2021</v>
      </c>
    </row>
    <row r="2465" spans="16:16">
      <c r="P2465" t="str">
        <f>IF('Peter Millar'!$L2470&lt;&gt;0,CONCATENATE("Week ",WEEKNUM('Peter Millar'!$L2470,21)," - ", TEXT('Peter Millar'!$L2470, "yyyy")),"")</f>
        <v>Week 38 - 2021</v>
      </c>
    </row>
    <row r="2466" spans="16:16">
      <c r="P2466" t="str">
        <f>IF('Peter Millar'!$L2471&lt;&gt;0,CONCATENATE("Week ",WEEKNUM('Peter Millar'!$L2471,21)," - ", TEXT('Peter Millar'!$L2471, "yyyy")),"")</f>
        <v>Week 38 - 2021</v>
      </c>
    </row>
    <row r="2467" spans="16:16">
      <c r="P2467" t="str">
        <f>IF('Peter Millar'!$L2472&lt;&gt;0,CONCATENATE("Week ",WEEKNUM('Peter Millar'!$L2472,21)," - ", TEXT('Peter Millar'!$L2472, "yyyy")),"")</f>
        <v>Week 38 - 2021</v>
      </c>
    </row>
    <row r="2468" spans="16:16">
      <c r="P2468" t="str">
        <f>IF('Peter Millar'!$L2473&lt;&gt;0,CONCATENATE("Week ",WEEKNUM('Peter Millar'!$L2473,21)," - ", TEXT('Peter Millar'!$L2473, "yyyy")),"")</f>
        <v>Week 38 - 2021</v>
      </c>
    </row>
    <row r="2469" spans="16:16">
      <c r="P2469" t="str">
        <f>IF('Peter Millar'!$L2474&lt;&gt;0,CONCATENATE("Week ",WEEKNUM('Peter Millar'!$L2474,21)," - ", TEXT('Peter Millar'!$L2474, "yyyy")),"")</f>
        <v>Week 38 - 2021</v>
      </c>
    </row>
    <row r="2470" spans="16:16">
      <c r="P2470" t="str">
        <f>IF('Peter Millar'!$L2475&lt;&gt;0,CONCATENATE("Week ",WEEKNUM('Peter Millar'!$L2475,21)," - ", TEXT('Peter Millar'!$L2475, "yyyy")),"")</f>
        <v>Week 38 - 2021</v>
      </c>
    </row>
    <row r="2471" spans="16:16">
      <c r="P2471" t="str">
        <f>IF('Peter Millar'!$L2476&lt;&gt;0,CONCATENATE("Week ",WEEKNUM('Peter Millar'!$L2476,21)," - ", TEXT('Peter Millar'!$L2476, "yyyy")),"")</f>
        <v>Week 38 - 2021</v>
      </c>
    </row>
    <row r="2472" spans="16:16">
      <c r="P2472" t="str">
        <f>IF('Peter Millar'!$L2477&lt;&gt;0,CONCATENATE("Week ",WEEKNUM('Peter Millar'!$L2477,21)," - ", TEXT('Peter Millar'!$L2477, "yyyy")),"")</f>
        <v>Week 38 - 2021</v>
      </c>
    </row>
    <row r="2473" spans="16:16">
      <c r="P2473" t="str">
        <f>IF('Peter Millar'!$L2478&lt;&gt;0,CONCATENATE("Week ",WEEKNUM('Peter Millar'!$L2478,21)," - ", TEXT('Peter Millar'!$L2478, "yyyy")),"")</f>
        <v>Week 38 - 2021</v>
      </c>
    </row>
    <row r="2474" spans="16:16">
      <c r="P2474" t="str">
        <f>IF('Peter Millar'!$L2479&lt;&gt;0,CONCATENATE("Week ",WEEKNUM('Peter Millar'!$L2479,21)," - ", TEXT('Peter Millar'!$L2479, "yyyy")),"")</f>
        <v>Week 38 - 2021</v>
      </c>
    </row>
    <row r="2475" spans="16:16">
      <c r="P2475" t="str">
        <f>IF('Peter Millar'!$L2480&lt;&gt;0,CONCATENATE("Week ",WEEKNUM('Peter Millar'!$L2480,21)," - ", TEXT('Peter Millar'!$L2480, "yyyy")),"")</f>
        <v>Week 38 - 2021</v>
      </c>
    </row>
    <row r="2476" spans="16:16">
      <c r="P2476" t="str">
        <f>IF('Peter Millar'!$L2481&lt;&gt;0,CONCATENATE("Week ",WEEKNUM('Peter Millar'!$L2481,21)," - ", TEXT('Peter Millar'!$L2481, "yyyy")),"")</f>
        <v>Week 38 - 2021</v>
      </c>
    </row>
    <row r="2477" spans="16:16">
      <c r="P2477" t="str">
        <f>IF('Peter Millar'!$L2482&lt;&gt;0,CONCATENATE("Week ",WEEKNUM('Peter Millar'!$L2482,21)," - ", TEXT('Peter Millar'!$L2482, "yyyy")),"")</f>
        <v>Week 38 - 2021</v>
      </c>
    </row>
    <row r="2478" spans="16:16">
      <c r="P2478" t="str">
        <f>IF('Peter Millar'!$L2483&lt;&gt;0,CONCATENATE("Week ",WEEKNUM('Peter Millar'!$L2483,21)," - ", TEXT('Peter Millar'!$L2483, "yyyy")),"")</f>
        <v>Week 38 - 2021</v>
      </c>
    </row>
    <row r="2479" spans="16:16">
      <c r="P2479" t="str">
        <f>IF('Peter Millar'!$L2484&lt;&gt;0,CONCATENATE("Week ",WEEKNUM('Peter Millar'!$L2484,21)," - ", TEXT('Peter Millar'!$L2484, "yyyy")),"")</f>
        <v>Week 38 - 2021</v>
      </c>
    </row>
    <row r="2480" spans="16:16">
      <c r="P2480" t="str">
        <f>IF('Peter Millar'!$L2485&lt;&gt;0,CONCATENATE("Week ",WEEKNUM('Peter Millar'!$L2485,21)," - ", TEXT('Peter Millar'!$L2485, "yyyy")),"")</f>
        <v>Week 38 - 2021</v>
      </c>
    </row>
    <row r="2481" spans="16:16">
      <c r="P2481" t="str">
        <f>IF('Peter Millar'!$L2486&lt;&gt;0,CONCATENATE("Week ",WEEKNUM('Peter Millar'!$L2486,21)," - ", TEXT('Peter Millar'!$L2486, "yyyy")),"")</f>
        <v>Week 38 - 2021</v>
      </c>
    </row>
    <row r="2482" spans="16:16">
      <c r="P2482" t="str">
        <f>IF('Peter Millar'!$L2487&lt;&gt;0,CONCATENATE("Week ",WEEKNUM('Peter Millar'!$L2487,21)," - ", TEXT('Peter Millar'!$L2487, "yyyy")),"")</f>
        <v>Week 38 - 2021</v>
      </c>
    </row>
    <row r="2483" spans="16:16">
      <c r="P2483" t="str">
        <f>IF('Peter Millar'!$L2488&lt;&gt;0,CONCATENATE("Week ",WEEKNUM('Peter Millar'!$L2488,21)," - ", TEXT('Peter Millar'!$L2488, "yyyy")),"")</f>
        <v>Week 38 - 2021</v>
      </c>
    </row>
    <row r="2484" spans="16:16">
      <c r="P2484" t="str">
        <f>IF('Peter Millar'!$L2489&lt;&gt;0,CONCATENATE("Week ",WEEKNUM('Peter Millar'!$L2489,21)," - ", TEXT('Peter Millar'!$L2489, "yyyy")),"")</f>
        <v>Week 38 - 2021</v>
      </c>
    </row>
    <row r="2485" spans="16:16">
      <c r="P2485" t="str">
        <f>IF('Peter Millar'!$L2490&lt;&gt;0,CONCATENATE("Week ",WEEKNUM('Peter Millar'!$L2490,21)," - ", TEXT('Peter Millar'!$L2490, "yyyy")),"")</f>
        <v>Week 38 - 2021</v>
      </c>
    </row>
    <row r="2486" spans="16:16">
      <c r="P2486" t="str">
        <f>IF('Peter Millar'!$L2491&lt;&gt;0,CONCATENATE("Week ",WEEKNUM('Peter Millar'!$L2491,21)," - ", TEXT('Peter Millar'!$L2491, "yyyy")),"")</f>
        <v>Week 38 - 2021</v>
      </c>
    </row>
    <row r="2487" spans="16:16">
      <c r="P2487" t="str">
        <f>IF('Peter Millar'!$L2492&lt;&gt;0,CONCATENATE("Week ",WEEKNUM('Peter Millar'!$L2492,21)," - ", TEXT('Peter Millar'!$L2492, "yyyy")),"")</f>
        <v>Week 38 - 2021</v>
      </c>
    </row>
    <row r="2488" spans="16:16">
      <c r="P2488" t="str">
        <f>IF('Peter Millar'!$L2493&lt;&gt;0,CONCATENATE("Week ",WEEKNUM('Peter Millar'!$L2493,21)," - ", TEXT('Peter Millar'!$L2493, "yyyy")),"")</f>
        <v>Week 38 - 2021</v>
      </c>
    </row>
    <row r="2489" spans="16:16">
      <c r="P2489" t="str">
        <f>IF('Peter Millar'!$L2494&lt;&gt;0,CONCATENATE("Week ",WEEKNUM('Peter Millar'!$L2494,21)," - ", TEXT('Peter Millar'!$L2494, "yyyy")),"")</f>
        <v>Week 38 - 2021</v>
      </c>
    </row>
    <row r="2490" spans="16:16">
      <c r="P2490" t="str">
        <f>IF('Peter Millar'!$L2495&lt;&gt;0,CONCATENATE("Week ",WEEKNUM('Peter Millar'!$L2495,21)," - ", TEXT('Peter Millar'!$L2495, "yyyy")),"")</f>
        <v>Week 38 - 2021</v>
      </c>
    </row>
    <row r="2491" spans="16:16">
      <c r="P2491" t="str">
        <f>IF('Peter Millar'!$L2496&lt;&gt;0,CONCATENATE("Week ",WEEKNUM('Peter Millar'!$L2496,21)," - ", TEXT('Peter Millar'!$L2496, "yyyy")),"")</f>
        <v>Week 38 - 2021</v>
      </c>
    </row>
    <row r="2492" spans="16:16">
      <c r="P2492" t="str">
        <f>IF('Peter Millar'!$L2497&lt;&gt;0,CONCATENATE("Week ",WEEKNUM('Peter Millar'!$L2497,21)," - ", TEXT('Peter Millar'!$L2497, "yyyy")),"")</f>
        <v>Week 38 - 2021</v>
      </c>
    </row>
    <row r="2493" spans="16:16">
      <c r="P2493" t="str">
        <f>IF('Peter Millar'!$L2498&lt;&gt;0,CONCATENATE("Week ",WEEKNUM('Peter Millar'!$L2498,21)," - ", TEXT('Peter Millar'!$L2498, "yyyy")),"")</f>
        <v>Week 38 - 2021</v>
      </c>
    </row>
    <row r="2494" spans="16:16">
      <c r="P2494" t="str">
        <f>IF('Peter Millar'!$L2499&lt;&gt;0,CONCATENATE("Week ",WEEKNUM('Peter Millar'!$L2499,21)," - ", TEXT('Peter Millar'!$L2499, "yyyy")),"")</f>
        <v>Week 38 - 2021</v>
      </c>
    </row>
    <row r="2495" spans="16:16">
      <c r="P2495" t="str">
        <f>IF('Peter Millar'!$L2500&lt;&gt;0,CONCATENATE("Week ",WEEKNUM('Peter Millar'!$L2500,21)," - ", TEXT('Peter Millar'!$L2500, "yyyy")),"")</f>
        <v>Week 38 - 2021</v>
      </c>
    </row>
    <row r="2496" spans="16:16">
      <c r="P2496" t="str">
        <f>IF('Peter Millar'!$L2501&lt;&gt;0,CONCATENATE("Week ",WEEKNUM('Peter Millar'!$L2501,21)," - ", TEXT('Peter Millar'!$L2501, "yyyy")),"")</f>
        <v>Week 38 - 2021</v>
      </c>
    </row>
    <row r="2497" spans="16:16">
      <c r="P2497" t="str">
        <f>IF('Peter Millar'!$L2502&lt;&gt;0,CONCATENATE("Week ",WEEKNUM('Peter Millar'!$L2502,21)," - ", TEXT('Peter Millar'!$L2502, "yyyy")),"")</f>
        <v>Week 38 - 2021</v>
      </c>
    </row>
    <row r="2498" spans="16:16">
      <c r="P2498" t="str">
        <f>IF('Peter Millar'!$L2503&lt;&gt;0,CONCATENATE("Week ",WEEKNUM('Peter Millar'!$L2503,21)," - ", TEXT('Peter Millar'!$L2503, "yyyy")),"")</f>
        <v>Week 38 - 2021</v>
      </c>
    </row>
    <row r="2499" spans="16:16">
      <c r="P2499" t="str">
        <f>IF('Peter Millar'!$L2504&lt;&gt;0,CONCATENATE("Week ",WEEKNUM('Peter Millar'!$L2504,21)," - ", TEXT('Peter Millar'!$L2504, "yyyy")),"")</f>
        <v>Week 38 - 2021</v>
      </c>
    </row>
    <row r="2500" spans="16:16">
      <c r="P2500" t="str">
        <f>IF('Peter Millar'!$L2505&lt;&gt;0,CONCATENATE("Week ",WEEKNUM('Peter Millar'!$L2505,21)," - ", TEXT('Peter Millar'!$L2505, "yyyy")),"")</f>
        <v>Week 38 - 2021</v>
      </c>
    </row>
    <row r="2501" spans="16:16">
      <c r="P2501" t="str">
        <f>IF('Peter Millar'!$L2506&lt;&gt;0,CONCATENATE("Week ",WEEKNUM('Peter Millar'!$L2506,21)," - ", TEXT('Peter Millar'!$L2506, "yyyy")),"")</f>
        <v>Week 38 - 2021</v>
      </c>
    </row>
    <row r="2502" spans="16:16">
      <c r="P2502" t="str">
        <f>IF('Peter Millar'!$L2507&lt;&gt;0,CONCATENATE("Week ",WEEKNUM('Peter Millar'!$L2507,21)," - ", TEXT('Peter Millar'!$L2507, "yyyy")),"")</f>
        <v>Week 38 - 2021</v>
      </c>
    </row>
    <row r="2503" spans="16:16">
      <c r="P2503" t="str">
        <f>IF('Peter Millar'!$L2508&lt;&gt;0,CONCATENATE("Week ",WEEKNUM('Peter Millar'!$L2508,21)," - ", TEXT('Peter Millar'!$L2508, "yyyy")),"")</f>
        <v>Week 38 - 2021</v>
      </c>
    </row>
    <row r="2504" spans="16:16">
      <c r="P2504" t="str">
        <f>IF('Peter Millar'!$L2509&lt;&gt;0,CONCATENATE("Week ",WEEKNUM('Peter Millar'!$L2509,21)," - ", TEXT('Peter Millar'!$L2509, "yyyy")),"")</f>
        <v>Week 38 - 2021</v>
      </c>
    </row>
    <row r="2505" spans="16:16">
      <c r="P2505" t="str">
        <f>IF('Peter Millar'!$L2510&lt;&gt;0,CONCATENATE("Week ",WEEKNUM('Peter Millar'!$L2510,21)," - ", TEXT('Peter Millar'!$L2510, "yyyy")),"")</f>
        <v>Week 38 - 2021</v>
      </c>
    </row>
    <row r="2506" spans="16:16">
      <c r="P2506" t="str">
        <f>IF('Peter Millar'!$L2511&lt;&gt;0,CONCATENATE("Week ",WEEKNUM('Peter Millar'!$L2511,21)," - ", TEXT('Peter Millar'!$L2511, "yyyy")),"")</f>
        <v>Week 38 - 2021</v>
      </c>
    </row>
    <row r="2507" spans="16:16">
      <c r="P2507" t="str">
        <f>IF('Peter Millar'!$L2512&lt;&gt;0,CONCATENATE("Week ",WEEKNUM('Peter Millar'!$L2512,21)," - ", TEXT('Peter Millar'!$L2512, "yyyy")),"")</f>
        <v>Week 38 - 2021</v>
      </c>
    </row>
    <row r="2508" spans="16:16">
      <c r="P2508" t="str">
        <f>IF('Peter Millar'!$L2513&lt;&gt;0,CONCATENATE("Week ",WEEKNUM('Peter Millar'!$L2513,21)," - ", TEXT('Peter Millar'!$L2513, "yyyy")),"")</f>
        <v>Week 38 - 2021</v>
      </c>
    </row>
    <row r="2509" spans="16:16">
      <c r="P2509" t="str">
        <f>IF('Peter Millar'!$L2514&lt;&gt;0,CONCATENATE("Week ",WEEKNUM('Peter Millar'!$L2514,21)," - ", TEXT('Peter Millar'!$L2514, "yyyy")),"")</f>
        <v>Week 38 - 2021</v>
      </c>
    </row>
    <row r="2510" spans="16:16">
      <c r="P2510" t="str">
        <f>IF('Peter Millar'!$L2515&lt;&gt;0,CONCATENATE("Week ",WEEKNUM('Peter Millar'!$L2515,21)," - ", TEXT('Peter Millar'!$L2515, "yyyy")),"")</f>
        <v>Week 38 - 2021</v>
      </c>
    </row>
    <row r="2511" spans="16:16">
      <c r="P2511" t="str">
        <f>IF('Peter Millar'!$L2516&lt;&gt;0,CONCATENATE("Week ",WEEKNUM('Peter Millar'!$L2516,21)," - ", TEXT('Peter Millar'!$L2516, "yyyy")),"")</f>
        <v>Week 38 - 2021</v>
      </c>
    </row>
    <row r="2512" spans="16:16">
      <c r="P2512" t="str">
        <f>IF('Peter Millar'!$L2517&lt;&gt;0,CONCATENATE("Week ",WEEKNUM('Peter Millar'!$L2517,21)," - ", TEXT('Peter Millar'!$L2517, "yyyy")),"")</f>
        <v>Week 38 - 2021</v>
      </c>
    </row>
    <row r="2513" spans="16:16">
      <c r="P2513" t="str">
        <f>IF('Peter Millar'!$L2518&lt;&gt;0,CONCATENATE("Week ",WEEKNUM('Peter Millar'!$L2518,21)," - ", TEXT('Peter Millar'!$L2518, "yyyy")),"")</f>
        <v>Week 38 - 2021</v>
      </c>
    </row>
    <row r="2514" spans="16:16">
      <c r="P2514" t="str">
        <f>IF('Peter Millar'!$L2519&lt;&gt;0,CONCATENATE("Week ",WEEKNUM('Peter Millar'!$L2519,21)," - ", TEXT('Peter Millar'!$L2519, "yyyy")),"")</f>
        <v>Week 38 - 2021</v>
      </c>
    </row>
    <row r="2515" spans="16:16">
      <c r="P2515" t="str">
        <f>IF('Peter Millar'!$L2520&lt;&gt;0,CONCATENATE("Week ",WEEKNUM('Peter Millar'!$L2520,21)," - ", TEXT('Peter Millar'!$L2520, "yyyy")),"")</f>
        <v>Week 38 - 2021</v>
      </c>
    </row>
    <row r="2516" spans="16:16">
      <c r="P2516" t="str">
        <f>IF('Peter Millar'!$L2521&lt;&gt;0,CONCATENATE("Week ",WEEKNUM('Peter Millar'!$L2521,21)," - ", TEXT('Peter Millar'!$L2521, "yyyy")),"")</f>
        <v>Week 38 - 2021</v>
      </c>
    </row>
    <row r="2517" spans="16:16">
      <c r="P2517" t="str">
        <f>IF('Peter Millar'!$L2522&lt;&gt;0,CONCATENATE("Week ",WEEKNUM('Peter Millar'!$L2522,21)," - ", TEXT('Peter Millar'!$L2522, "yyyy")),"")</f>
        <v>Week 38 - 2021</v>
      </c>
    </row>
    <row r="2518" spans="16:16">
      <c r="P2518" t="str">
        <f>IF('Peter Millar'!$L2523&lt;&gt;0,CONCATENATE("Week ",WEEKNUM('Peter Millar'!$L2523,21)," - ", TEXT('Peter Millar'!$L2523, "yyyy")),"")</f>
        <v>Week 39 - 2021</v>
      </c>
    </row>
    <row r="2519" spans="16:16">
      <c r="P2519" t="str">
        <f>IF('Peter Millar'!$L2524&lt;&gt;0,CONCATENATE("Week ",WEEKNUM('Peter Millar'!$L2524,21)," - ", TEXT('Peter Millar'!$L2524, "yyyy")),"")</f>
        <v>Week 39 - 2021</v>
      </c>
    </row>
    <row r="2520" spans="16:16">
      <c r="P2520" t="str">
        <f>IF('Peter Millar'!$L2525&lt;&gt;0,CONCATENATE("Week ",WEEKNUM('Peter Millar'!$L2525,21)," - ", TEXT('Peter Millar'!$L2525, "yyyy")),"")</f>
        <v>Week 39 - 2021</v>
      </c>
    </row>
    <row r="2521" spans="16:16">
      <c r="P2521" t="str">
        <f>IF('Peter Millar'!$L2526&lt;&gt;0,CONCATENATE("Week ",WEEKNUM('Peter Millar'!$L2526,21)," - ", TEXT('Peter Millar'!$L2526, "yyyy")),"")</f>
        <v>Week 39 - 2021</v>
      </c>
    </row>
    <row r="2522" spans="16:16">
      <c r="P2522" t="str">
        <f>IF('Peter Millar'!$L2527&lt;&gt;0,CONCATENATE("Week ",WEEKNUM('Peter Millar'!$L2527,21)," - ", TEXT('Peter Millar'!$L2527, "yyyy")),"")</f>
        <v>Week 39 - 2021</v>
      </c>
    </row>
    <row r="2523" spans="16:16">
      <c r="P2523" t="str">
        <f>IF('Peter Millar'!$L2528&lt;&gt;0,CONCATENATE("Week ",WEEKNUM('Peter Millar'!$L2528,21)," - ", TEXT('Peter Millar'!$L2528, "yyyy")),"")</f>
        <v>Week 39 - 2021</v>
      </c>
    </row>
    <row r="2524" spans="16:16">
      <c r="P2524" t="str">
        <f>IF('Peter Millar'!$L2529&lt;&gt;0,CONCATENATE("Week ",WEEKNUM('Peter Millar'!$L2529,21)," - ", TEXT('Peter Millar'!$L2529, "yyyy")),"")</f>
        <v>Week 39 - 2021</v>
      </c>
    </row>
    <row r="2525" spans="16:16">
      <c r="P2525" t="str">
        <f>IF('Peter Millar'!$L2530&lt;&gt;0,CONCATENATE("Week ",WEEKNUM('Peter Millar'!$L2530,21)," - ", TEXT('Peter Millar'!$L2530, "yyyy")),"")</f>
        <v>Week 39 - 2021</v>
      </c>
    </row>
    <row r="2526" spans="16:16">
      <c r="P2526" t="str">
        <f>IF('Peter Millar'!$L2531&lt;&gt;0,CONCATENATE("Week ",WEEKNUM('Peter Millar'!$L2531,21)," - ", TEXT('Peter Millar'!$L2531, "yyyy")),"")</f>
        <v>Week 39 - 2021</v>
      </c>
    </row>
    <row r="2527" spans="16:16">
      <c r="P2527" t="str">
        <f>IF('Peter Millar'!$L2532&lt;&gt;0,CONCATENATE("Week ",WEEKNUM('Peter Millar'!$L2532,21)," - ", TEXT('Peter Millar'!$L2532, "yyyy")),"")</f>
        <v>Week 39 - 2021</v>
      </c>
    </row>
    <row r="2528" spans="16:16">
      <c r="P2528" t="str">
        <f>IF('Peter Millar'!$L2533&lt;&gt;0,CONCATENATE("Week ",WEEKNUM('Peter Millar'!$L2533,21)," - ", TEXT('Peter Millar'!$L2533, "yyyy")),"")</f>
        <v>Week 39 - 2021</v>
      </c>
    </row>
    <row r="2529" spans="16:16">
      <c r="P2529" t="str">
        <f>IF('Peter Millar'!$L2534&lt;&gt;0,CONCATENATE("Week ",WEEKNUM('Peter Millar'!$L2534,21)," - ", TEXT('Peter Millar'!$L2534, "yyyy")),"")</f>
        <v>Week 39 - 2021</v>
      </c>
    </row>
    <row r="2530" spans="16:16">
      <c r="P2530" t="str">
        <f>IF('Peter Millar'!$L2535&lt;&gt;0,CONCATENATE("Week ",WEEKNUM('Peter Millar'!$L2535,21)," - ", TEXT('Peter Millar'!$L2535, "yyyy")),"")</f>
        <v>Week 39 - 2021</v>
      </c>
    </row>
    <row r="2531" spans="16:16">
      <c r="P2531" t="str">
        <f>IF('Peter Millar'!$L2536&lt;&gt;0,CONCATENATE("Week ",WEEKNUM('Peter Millar'!$L2536,21)," - ", TEXT('Peter Millar'!$L2536, "yyyy")),"")</f>
        <v>Week 39 - 2021</v>
      </c>
    </row>
    <row r="2532" spans="16:16">
      <c r="P2532" t="str">
        <f>IF('Peter Millar'!$L2537&lt;&gt;0,CONCATENATE("Week ",WEEKNUM('Peter Millar'!$L2537,21)," - ", TEXT('Peter Millar'!$L2537, "yyyy")),"")</f>
        <v>Week 39 - 2021</v>
      </c>
    </row>
    <row r="2533" spans="16:16">
      <c r="P2533" t="str">
        <f>IF('Peter Millar'!$L2538&lt;&gt;0,CONCATENATE("Week ",WEEKNUM('Peter Millar'!$L2538,21)," - ", TEXT('Peter Millar'!$L2538, "yyyy")),"")</f>
        <v>Week 39 - 2021</v>
      </c>
    </row>
    <row r="2534" spans="16:16">
      <c r="P2534" t="str">
        <f>IF('Peter Millar'!$L2539&lt;&gt;0,CONCATENATE("Week ",WEEKNUM('Peter Millar'!$L2539,21)," - ", TEXT('Peter Millar'!$L2539, "yyyy")),"")</f>
        <v>Week 39 - 2021</v>
      </c>
    </row>
    <row r="2535" spans="16:16">
      <c r="P2535" t="str">
        <f>IF('Peter Millar'!$L2540&lt;&gt;0,CONCATENATE("Week ",WEEKNUM('Peter Millar'!$L2540,21)," - ", TEXT('Peter Millar'!$L2540, "yyyy")),"")</f>
        <v>Week 39 - 2021</v>
      </c>
    </row>
    <row r="2536" spans="16:16">
      <c r="P2536" t="str">
        <f>IF('Peter Millar'!$L2541&lt;&gt;0,CONCATENATE("Week ",WEEKNUM('Peter Millar'!$L2541,21)," - ", TEXT('Peter Millar'!$L2541, "yyyy")),"")</f>
        <v>Week 39 - 2021</v>
      </c>
    </row>
    <row r="2537" spans="16:16">
      <c r="P2537" t="str">
        <f>IF('Peter Millar'!$L2542&lt;&gt;0,CONCATENATE("Week ",WEEKNUM('Peter Millar'!$L2542,21)," - ", TEXT('Peter Millar'!$L2542, "yyyy")),"")</f>
        <v>Week 39 - 2021</v>
      </c>
    </row>
    <row r="2538" spans="16:16">
      <c r="P2538" t="str">
        <f>IF('Peter Millar'!$L2543&lt;&gt;0,CONCATENATE("Week ",WEEKNUM('Peter Millar'!$L2543,21)," - ", TEXT('Peter Millar'!$L2543, "yyyy")),"")</f>
        <v>Week 39 - 2021</v>
      </c>
    </row>
    <row r="2539" spans="16:16">
      <c r="P2539" t="str">
        <f>IF('Peter Millar'!$L2544&lt;&gt;0,CONCATENATE("Week ",WEEKNUM('Peter Millar'!$L2544,21)," - ", TEXT('Peter Millar'!$L2544, "yyyy")),"")</f>
        <v>Week 39 - 2021</v>
      </c>
    </row>
    <row r="2540" spans="16:16">
      <c r="P2540" t="str">
        <f>IF('Peter Millar'!$L2545&lt;&gt;0,CONCATENATE("Week ",WEEKNUM('Peter Millar'!$L2545,21)," - ", TEXT('Peter Millar'!$L2545, "yyyy")),"")</f>
        <v>Week 39 - 2021</v>
      </c>
    </row>
    <row r="2541" spans="16:16">
      <c r="P2541" t="str">
        <f>IF('Peter Millar'!$L2546&lt;&gt;0,CONCATENATE("Week ",WEEKNUM('Peter Millar'!$L2546,21)," - ", TEXT('Peter Millar'!$L2546, "yyyy")),"")</f>
        <v>Week 39 - 2021</v>
      </c>
    </row>
    <row r="2542" spans="16:16">
      <c r="P2542" t="str">
        <f>IF('Peter Millar'!$L2547&lt;&gt;0,CONCATENATE("Week ",WEEKNUM('Peter Millar'!$L2547,21)," - ", TEXT('Peter Millar'!$L2547, "yyyy")),"")</f>
        <v>Week 39 - 2021</v>
      </c>
    </row>
    <row r="2543" spans="16:16">
      <c r="P2543" t="str">
        <f>IF('Peter Millar'!$L2548&lt;&gt;0,CONCATENATE("Week ",WEEKNUM('Peter Millar'!$L2548,21)," - ", TEXT('Peter Millar'!$L2548, "yyyy")),"")</f>
        <v>Week 39 - 2021</v>
      </c>
    </row>
    <row r="2544" spans="16:16">
      <c r="P2544" t="str">
        <f>IF('Peter Millar'!$L2549&lt;&gt;0,CONCATENATE("Week ",WEEKNUM('Peter Millar'!$L2549,21)," - ", TEXT('Peter Millar'!$L2549, "yyyy")),"")</f>
        <v>Week 39 - 2021</v>
      </c>
    </row>
    <row r="2545" spans="16:16">
      <c r="P2545" t="str">
        <f>IF('Peter Millar'!$L2550&lt;&gt;0,CONCATENATE("Week ",WEEKNUM('Peter Millar'!$L2550,21)," - ", TEXT('Peter Millar'!$L2550, "yyyy")),"")</f>
        <v>Week 39 - 2021</v>
      </c>
    </row>
    <row r="2546" spans="16:16">
      <c r="P2546" t="str">
        <f>IF('Peter Millar'!$L2551&lt;&gt;0,CONCATENATE("Week ",WEEKNUM('Peter Millar'!$L2551,21)," - ", TEXT('Peter Millar'!$L2551, "yyyy")),"")</f>
        <v>Week 39 - 2021</v>
      </c>
    </row>
    <row r="2547" spans="16:16">
      <c r="P2547" t="str">
        <f>IF('Peter Millar'!$L2552&lt;&gt;0,CONCATENATE("Week ",WEEKNUM('Peter Millar'!$L2552,21)," - ", TEXT('Peter Millar'!$L2552, "yyyy")),"")</f>
        <v>Week 39 - 2021</v>
      </c>
    </row>
    <row r="2548" spans="16:16">
      <c r="P2548" t="str">
        <f>IF('Peter Millar'!$L2553&lt;&gt;0,CONCATENATE("Week ",WEEKNUM('Peter Millar'!$L2553,21)," - ", TEXT('Peter Millar'!$L2553, "yyyy")),"")</f>
        <v>Week 39 - 2021</v>
      </c>
    </row>
    <row r="2549" spans="16:16">
      <c r="P2549" t="str">
        <f>IF('Peter Millar'!$L2554&lt;&gt;0,CONCATENATE("Week ",WEEKNUM('Peter Millar'!$L2554,21)," - ", TEXT('Peter Millar'!$L2554, "yyyy")),"")</f>
        <v>Week 39 - 2021</v>
      </c>
    </row>
    <row r="2550" spans="16:16">
      <c r="P2550" t="str">
        <f>IF('Peter Millar'!$L2555&lt;&gt;0,CONCATENATE("Week ",WEEKNUM('Peter Millar'!$L2555,21)," - ", TEXT('Peter Millar'!$L2555, "yyyy")),"")</f>
        <v>Week 39 - 2021</v>
      </c>
    </row>
    <row r="2551" spans="16:16">
      <c r="P2551" t="str">
        <f>IF('Peter Millar'!$L2556&lt;&gt;0,CONCATENATE("Week ",WEEKNUM('Peter Millar'!$L2556,21)," - ", TEXT('Peter Millar'!$L2556, "yyyy")),"")</f>
        <v>Week 39 - 2021</v>
      </c>
    </row>
    <row r="2552" spans="16:16">
      <c r="P2552" t="str">
        <f>IF('Peter Millar'!$L2557&lt;&gt;0,CONCATENATE("Week ",WEEKNUM('Peter Millar'!$L2557,21)," - ", TEXT('Peter Millar'!$L2557, "yyyy")),"")</f>
        <v>Week 39 - 2021</v>
      </c>
    </row>
    <row r="2553" spans="16:16">
      <c r="P2553" t="str">
        <f>IF('Peter Millar'!$L2558&lt;&gt;0,CONCATENATE("Week ",WEEKNUM('Peter Millar'!$L2558,21)," - ", TEXT('Peter Millar'!$L2558, "yyyy")),"")</f>
        <v>Week 39 - 2021</v>
      </c>
    </row>
    <row r="2554" spans="16:16">
      <c r="P2554" t="str">
        <f>IF('Peter Millar'!$L2559&lt;&gt;0,CONCATENATE("Week ",WEEKNUM('Peter Millar'!$L2559,21)," - ", TEXT('Peter Millar'!$L2559, "yyyy")),"")</f>
        <v>Week 39 - 2021</v>
      </c>
    </row>
    <row r="2555" spans="16:16">
      <c r="P2555" t="str">
        <f>IF('Peter Millar'!$L2560&lt;&gt;0,CONCATENATE("Week ",WEEKNUM('Peter Millar'!$L2560,21)," - ", TEXT('Peter Millar'!$L2560, "yyyy")),"")</f>
        <v>Week 39 - 2021</v>
      </c>
    </row>
    <row r="2556" spans="16:16">
      <c r="P2556" t="str">
        <f>IF('Peter Millar'!$L2561&lt;&gt;0,CONCATENATE("Week ",WEEKNUM('Peter Millar'!$L2561,21)," - ", TEXT('Peter Millar'!$L2561, "yyyy")),"")</f>
        <v>Week 39 - 2021</v>
      </c>
    </row>
    <row r="2557" spans="16:16">
      <c r="P2557" t="str">
        <f>IF('Peter Millar'!$L2562&lt;&gt;0,CONCATENATE("Week ",WEEKNUM('Peter Millar'!$L2562,21)," - ", TEXT('Peter Millar'!$L2562, "yyyy")),"")</f>
        <v>Week 39 - 2021</v>
      </c>
    </row>
    <row r="2558" spans="16:16">
      <c r="P2558" t="str">
        <f>IF('Peter Millar'!$L2563&lt;&gt;0,CONCATENATE("Week ",WEEKNUM('Peter Millar'!$L2563,21)," - ", TEXT('Peter Millar'!$L2563, "yyyy")),"")</f>
        <v>Week 39 - 2021</v>
      </c>
    </row>
    <row r="2559" spans="16:16">
      <c r="P2559" t="str">
        <f>IF('Peter Millar'!$L2564&lt;&gt;0,CONCATENATE("Week ",WEEKNUM('Peter Millar'!$L2564,21)," - ", TEXT('Peter Millar'!$L2564, "yyyy")),"")</f>
        <v>Week 39 - 2021</v>
      </c>
    </row>
    <row r="2560" spans="16:16">
      <c r="P2560" t="str">
        <f>IF('Peter Millar'!$L2565&lt;&gt;0,CONCATENATE("Week ",WEEKNUM('Peter Millar'!$L2565,21)," - ", TEXT('Peter Millar'!$L2565, "yyyy")),"")</f>
        <v>Week 39 - 2021</v>
      </c>
    </row>
    <row r="2561" spans="16:16">
      <c r="P2561" t="str">
        <f>IF('Peter Millar'!$L2566&lt;&gt;0,CONCATENATE("Week ",WEEKNUM('Peter Millar'!$L2566,21)," - ", TEXT('Peter Millar'!$L2566, "yyyy")),"")</f>
        <v>Week 39 - 2021</v>
      </c>
    </row>
    <row r="2562" spans="16:16">
      <c r="P2562" t="str">
        <f>IF('Peter Millar'!$L2567&lt;&gt;0,CONCATENATE("Week ",WEEKNUM('Peter Millar'!$L2567,21)," - ", TEXT('Peter Millar'!$L2567, "yyyy")),"")</f>
        <v>Week 39 - 2021</v>
      </c>
    </row>
    <row r="2563" spans="16:16">
      <c r="P2563" t="str">
        <f>IF('Peter Millar'!$L2568&lt;&gt;0,CONCATENATE("Week ",WEEKNUM('Peter Millar'!$L2568,21)," - ", TEXT('Peter Millar'!$L2568, "yyyy")),"")</f>
        <v>Week 39 - 2021</v>
      </c>
    </row>
    <row r="2564" spans="16:16">
      <c r="P2564" t="str">
        <f>IF('Peter Millar'!$L2569&lt;&gt;0,CONCATENATE("Week ",WEEKNUM('Peter Millar'!$L2569,21)," - ", TEXT('Peter Millar'!$L2569, "yyyy")),"")</f>
        <v>Week 39 - 2021</v>
      </c>
    </row>
    <row r="2565" spans="16:16">
      <c r="P2565" t="str">
        <f>IF('Peter Millar'!$L2570&lt;&gt;0,CONCATENATE("Week ",WEEKNUM('Peter Millar'!$L2570,21)," - ", TEXT('Peter Millar'!$L2570, "yyyy")),"")</f>
        <v>Week 39 - 2021</v>
      </c>
    </row>
    <row r="2566" spans="16:16">
      <c r="P2566" t="str">
        <f>IF('Peter Millar'!$L2571&lt;&gt;0,CONCATENATE("Week ",WEEKNUM('Peter Millar'!$L2571,21)," - ", TEXT('Peter Millar'!$L2571, "yyyy")),"")</f>
        <v>Week 39 - 2021</v>
      </c>
    </row>
    <row r="2567" spans="16:16">
      <c r="P2567" t="str">
        <f>IF('Peter Millar'!$L2572&lt;&gt;0,CONCATENATE("Week ",WEEKNUM('Peter Millar'!$L2572,21)," - ", TEXT('Peter Millar'!$L2572, "yyyy")),"")</f>
        <v>Week 39 - 2021</v>
      </c>
    </row>
    <row r="2568" spans="16:16">
      <c r="P2568" t="str">
        <f>IF('Peter Millar'!$L2573&lt;&gt;0,CONCATENATE("Week ",WEEKNUM('Peter Millar'!$L2573,21)," - ", TEXT('Peter Millar'!$L2573, "yyyy")),"")</f>
        <v>Week 39 - 2021</v>
      </c>
    </row>
    <row r="2569" spans="16:16">
      <c r="P2569" t="str">
        <f>IF('Peter Millar'!$L2574&lt;&gt;0,CONCATENATE("Week ",WEEKNUM('Peter Millar'!$L2574,21)," - ", TEXT('Peter Millar'!$L2574, "yyyy")),"")</f>
        <v>Week 39 - 2021</v>
      </c>
    </row>
    <row r="2570" spans="16:16">
      <c r="P2570" t="str">
        <f>IF('Peter Millar'!$L2575&lt;&gt;0,CONCATENATE("Week ",WEEKNUM('Peter Millar'!$L2575,21)," - ", TEXT('Peter Millar'!$L2575, "yyyy")),"")</f>
        <v>Week 39 - 2021</v>
      </c>
    </row>
    <row r="2571" spans="16:16">
      <c r="P2571" t="str">
        <f>IF('Peter Millar'!$L2576&lt;&gt;0,CONCATENATE("Week ",WEEKNUM('Peter Millar'!$L2576,21)," - ", TEXT('Peter Millar'!$L2576, "yyyy")),"")</f>
        <v>Week 39 - 2021</v>
      </c>
    </row>
    <row r="2572" spans="16:16">
      <c r="P2572" t="str">
        <f>IF('Peter Millar'!$L2577&lt;&gt;0,CONCATENATE("Week ",WEEKNUM('Peter Millar'!$L2577,21)," - ", TEXT('Peter Millar'!$L2577, "yyyy")),"")</f>
        <v>Week 39 - 2021</v>
      </c>
    </row>
    <row r="2573" spans="16:16">
      <c r="P2573" t="str">
        <f>IF('Peter Millar'!$L2578&lt;&gt;0,CONCATENATE("Week ",WEEKNUM('Peter Millar'!$L2578,21)," - ", TEXT('Peter Millar'!$L2578, "yyyy")),"")</f>
        <v>Week 39 - 2021</v>
      </c>
    </row>
    <row r="2574" spans="16:16">
      <c r="P2574" t="str">
        <f>IF('Peter Millar'!$L2579&lt;&gt;0,CONCATENATE("Week ",WEEKNUM('Peter Millar'!$L2579,21)," - ", TEXT('Peter Millar'!$L2579, "yyyy")),"")</f>
        <v>Week 39 - 2021</v>
      </c>
    </row>
    <row r="2575" spans="16:16">
      <c r="P2575" t="str">
        <f>IF('Peter Millar'!$L2580&lt;&gt;0,CONCATENATE("Week ",WEEKNUM('Peter Millar'!$L2580,21)," - ", TEXT('Peter Millar'!$L2580, "yyyy")),"")</f>
        <v>Week 39 - 2021</v>
      </c>
    </row>
    <row r="2576" spans="16:16">
      <c r="P2576" t="str">
        <f>IF('Peter Millar'!$L2581&lt;&gt;0,CONCATENATE("Week ",WEEKNUM('Peter Millar'!$L2581,21)," - ", TEXT('Peter Millar'!$L2581, "yyyy")),"")</f>
        <v>Week 39 - 2021</v>
      </c>
    </row>
    <row r="2577" spans="16:16">
      <c r="P2577" t="str">
        <f>IF('Peter Millar'!$L2582&lt;&gt;0,CONCATENATE("Week ",WEEKNUM('Peter Millar'!$L2582,21)," - ", TEXT('Peter Millar'!$L2582, "yyyy")),"")</f>
        <v>Week 39 - 2021</v>
      </c>
    </row>
    <row r="2578" spans="16:16">
      <c r="P2578" t="str">
        <f>IF('Peter Millar'!$L2583&lt;&gt;0,CONCATENATE("Week ",WEEKNUM('Peter Millar'!$L2583,21)," - ", TEXT('Peter Millar'!$L2583, "yyyy")),"")</f>
        <v>Week 39 - 2021</v>
      </c>
    </row>
    <row r="2579" spans="16:16">
      <c r="P2579" t="str">
        <f>IF('Peter Millar'!$L2584&lt;&gt;0,CONCATENATE("Week ",WEEKNUM('Peter Millar'!$L2584,21)," - ", TEXT('Peter Millar'!$L2584, "yyyy")),"")</f>
        <v>Week 39 - 2021</v>
      </c>
    </row>
    <row r="2580" spans="16:16">
      <c r="P2580" t="str">
        <f>IF('Peter Millar'!$L2585&lt;&gt;0,CONCATENATE("Week ",WEEKNUM('Peter Millar'!$L2585,21)," - ", TEXT('Peter Millar'!$L2585, "yyyy")),"")</f>
        <v>Week 39 - 2021</v>
      </c>
    </row>
    <row r="2581" spans="16:16">
      <c r="P2581" t="str">
        <f>IF('Peter Millar'!$L2586&lt;&gt;0,CONCATENATE("Week ",WEEKNUM('Peter Millar'!$L2586,21)," - ", TEXT('Peter Millar'!$L2586, "yyyy")),"")</f>
        <v>Week 39 - 2021</v>
      </c>
    </row>
    <row r="2582" spans="16:16">
      <c r="P2582" t="str">
        <f>IF('Peter Millar'!$L2587&lt;&gt;0,CONCATENATE("Week ",WEEKNUM('Peter Millar'!$L2587,21)," - ", TEXT('Peter Millar'!$L2587, "yyyy")),"")</f>
        <v>Week 39 - 2021</v>
      </c>
    </row>
    <row r="2583" spans="16:16">
      <c r="P2583" t="str">
        <f>IF('Peter Millar'!$L2588&lt;&gt;0,CONCATENATE("Week ",WEEKNUM('Peter Millar'!$L2588,21)," - ", TEXT('Peter Millar'!$L2588, "yyyy")),"")</f>
        <v>Week 39 - 2021</v>
      </c>
    </row>
    <row r="2584" spans="16:16">
      <c r="P2584" t="str">
        <f>IF('Peter Millar'!$L2589&lt;&gt;0,CONCATENATE("Week ",WEEKNUM('Peter Millar'!$L2589,21)," - ", TEXT('Peter Millar'!$L2589, "yyyy")),"")</f>
        <v>Week 39 - 2021</v>
      </c>
    </row>
    <row r="2585" spans="16:16">
      <c r="P2585" t="str">
        <f>IF('Peter Millar'!$L2590&lt;&gt;0,CONCATENATE("Week ",WEEKNUM('Peter Millar'!$L2590,21)," - ", TEXT('Peter Millar'!$L2590, "yyyy")),"")</f>
        <v>Week 39 - 2021</v>
      </c>
    </row>
    <row r="2586" spans="16:16">
      <c r="P2586" t="str">
        <f>IF('Peter Millar'!$L2591&lt;&gt;0,CONCATENATE("Week ",WEEKNUM('Peter Millar'!$L2591,21)," - ", TEXT('Peter Millar'!$L2591, "yyyy")),"")</f>
        <v>Week 39 - 2021</v>
      </c>
    </row>
    <row r="2587" spans="16:16">
      <c r="P2587" t="str">
        <f>IF('Peter Millar'!$L2592&lt;&gt;0,CONCATENATE("Week ",WEEKNUM('Peter Millar'!$L2592,21)," - ", TEXT('Peter Millar'!$L2592, "yyyy")),"")</f>
        <v>Week 39 - 2021</v>
      </c>
    </row>
    <row r="2588" spans="16:16">
      <c r="P2588" t="str">
        <f>IF('Peter Millar'!$L2593&lt;&gt;0,CONCATENATE("Week ",WEEKNUM('Peter Millar'!$L2593,21)," - ", TEXT('Peter Millar'!$L2593, "yyyy")),"")</f>
        <v>Week 39 - 2021</v>
      </c>
    </row>
    <row r="2589" spans="16:16">
      <c r="P2589" t="str">
        <f>IF('Peter Millar'!$L2594&lt;&gt;0,CONCATENATE("Week ",WEEKNUM('Peter Millar'!$L2594,21)," - ", TEXT('Peter Millar'!$L2594, "yyyy")),"")</f>
        <v>Week 39 - 2021</v>
      </c>
    </row>
    <row r="2590" spans="16:16">
      <c r="P2590" t="str">
        <f>IF('Peter Millar'!$L2595&lt;&gt;0,CONCATENATE("Week ",WEEKNUM('Peter Millar'!$L2595,21)," - ", TEXT('Peter Millar'!$L2595, "yyyy")),"")</f>
        <v>Week 39 - 2021</v>
      </c>
    </row>
    <row r="2591" spans="16:16">
      <c r="P2591" t="str">
        <f>IF('Peter Millar'!$L2596&lt;&gt;0,CONCATENATE("Week ",WEEKNUM('Peter Millar'!$L2596,21)," - ", TEXT('Peter Millar'!$L2596, "yyyy")),"")</f>
        <v>Week 39 - 2021</v>
      </c>
    </row>
    <row r="2592" spans="16:16">
      <c r="P2592" t="str">
        <f>IF('Peter Millar'!$L2597&lt;&gt;0,CONCATENATE("Week ",WEEKNUM('Peter Millar'!$L2597,21)," - ", TEXT('Peter Millar'!$L2597, "yyyy")),"")</f>
        <v>Week 39 - 2021</v>
      </c>
    </row>
    <row r="2593" spans="16:16">
      <c r="P2593" t="str">
        <f>IF('Peter Millar'!$L2598&lt;&gt;0,CONCATENATE("Week ",WEEKNUM('Peter Millar'!$L2598,21)," - ", TEXT('Peter Millar'!$L2598, "yyyy")),"")</f>
        <v>Week 39 - 2021</v>
      </c>
    </row>
    <row r="2594" spans="16:16">
      <c r="P2594" t="str">
        <f>IF('Peter Millar'!$L2599&lt;&gt;0,CONCATENATE("Week ",WEEKNUM('Peter Millar'!$L2599,21)," - ", TEXT('Peter Millar'!$L2599, "yyyy")),"")</f>
        <v>Week 39 - 2021</v>
      </c>
    </row>
    <row r="2595" spans="16:16">
      <c r="P2595" t="str">
        <f>IF('Peter Millar'!$L2600&lt;&gt;0,CONCATENATE("Week ",WEEKNUM('Peter Millar'!$L2600,21)," - ", TEXT('Peter Millar'!$L2600, "yyyy")),"")</f>
        <v>Week 39 - 2021</v>
      </c>
    </row>
    <row r="2596" spans="16:16">
      <c r="P2596" t="str">
        <f>IF('Peter Millar'!$L2601&lt;&gt;0,CONCATENATE("Week ",WEEKNUM('Peter Millar'!$L2601,21)," - ", TEXT('Peter Millar'!$L2601, "yyyy")),"")</f>
        <v>Week 39 - 2021</v>
      </c>
    </row>
    <row r="2597" spans="16:16">
      <c r="P2597" t="str">
        <f>IF('Peter Millar'!$L2602&lt;&gt;0,CONCATENATE("Week ",WEEKNUM('Peter Millar'!$L2602,21)," - ", TEXT('Peter Millar'!$L2602, "yyyy")),"")</f>
        <v>Week 39 - 2021</v>
      </c>
    </row>
    <row r="2598" spans="16:16">
      <c r="P2598" t="str">
        <f>IF('Peter Millar'!$L2603&lt;&gt;0,CONCATENATE("Week ",WEEKNUM('Peter Millar'!$L2603,21)," - ", TEXT('Peter Millar'!$L2603, "yyyy")),"")</f>
        <v>Week 39 - 2021</v>
      </c>
    </row>
    <row r="2599" spans="16:16">
      <c r="P2599" t="str">
        <f>IF('Peter Millar'!$L2604&lt;&gt;0,CONCATENATE("Week ",WEEKNUM('Peter Millar'!$L2604,21)," - ", TEXT('Peter Millar'!$L2604, "yyyy")),"")</f>
        <v>Week 39 - 2021</v>
      </c>
    </row>
    <row r="2600" spans="16:16">
      <c r="P2600" t="str">
        <f>IF('Peter Millar'!$L2605&lt;&gt;0,CONCATENATE("Week ",WEEKNUM('Peter Millar'!$L2605,21)," - ", TEXT('Peter Millar'!$L2605, "yyyy")),"")</f>
        <v>Week 39 - 2021</v>
      </c>
    </row>
    <row r="2601" spans="16:16">
      <c r="P2601" t="str">
        <f>IF('Peter Millar'!$L2606&lt;&gt;0,CONCATENATE("Week ",WEEKNUM('Peter Millar'!$L2606,21)," - ", TEXT('Peter Millar'!$L2606, "yyyy")),"")</f>
        <v>Week 39 - 2021</v>
      </c>
    </row>
    <row r="2602" spans="16:16">
      <c r="P2602" t="str">
        <f>IF('Peter Millar'!$L2607&lt;&gt;0,CONCATENATE("Week ",WEEKNUM('Peter Millar'!$L2607,21)," - ", TEXT('Peter Millar'!$L2607, "yyyy")),"")</f>
        <v>Week 39 - 2021</v>
      </c>
    </row>
    <row r="2603" spans="16:16">
      <c r="P2603" t="str">
        <f>IF('Peter Millar'!$L2608&lt;&gt;0,CONCATENATE("Week ",WEEKNUM('Peter Millar'!$L2608,21)," - ", TEXT('Peter Millar'!$L2608, "yyyy")),"")</f>
        <v>Week 39 - 2021</v>
      </c>
    </row>
    <row r="2604" spans="16:16">
      <c r="P2604" t="str">
        <f>IF('Peter Millar'!$L2609&lt;&gt;0,CONCATENATE("Week ",WEEKNUM('Peter Millar'!$L2609,21)," - ", TEXT('Peter Millar'!$L2609, "yyyy")),"")</f>
        <v>Week 39 - 2021</v>
      </c>
    </row>
    <row r="2605" spans="16:16">
      <c r="P2605" t="str">
        <f>IF('Peter Millar'!$L2610&lt;&gt;0,CONCATENATE("Week ",WEEKNUM('Peter Millar'!$L2610,21)," - ", TEXT('Peter Millar'!$L2610, "yyyy")),"")</f>
        <v>Week 39 - 2021</v>
      </c>
    </row>
    <row r="2606" spans="16:16">
      <c r="P2606" t="str">
        <f>IF('Peter Millar'!$L2611&lt;&gt;0,CONCATENATE("Week ",WEEKNUM('Peter Millar'!$L2611,21)," - ", TEXT('Peter Millar'!$L2611, "yyyy")),"")</f>
        <v>Week 39 - 2021</v>
      </c>
    </row>
    <row r="2607" spans="16:16">
      <c r="P2607" t="str">
        <f>IF('Peter Millar'!$L2612&lt;&gt;0,CONCATENATE("Week ",WEEKNUM('Peter Millar'!$L2612,21)," - ", TEXT('Peter Millar'!$L2612, "yyyy")),"")</f>
        <v>Week 39 - 2021</v>
      </c>
    </row>
    <row r="2608" spans="16:16">
      <c r="P2608" t="str">
        <f>IF('Peter Millar'!$L2613&lt;&gt;0,CONCATENATE("Week ",WEEKNUM('Peter Millar'!$L2613,21)," - ", TEXT('Peter Millar'!$L2613, "yyyy")),"")</f>
        <v>Week 39 - 2021</v>
      </c>
    </row>
    <row r="2609" spans="16:16">
      <c r="P2609" t="str">
        <f>IF('Peter Millar'!$L2614&lt;&gt;0,CONCATENATE("Week ",WEEKNUM('Peter Millar'!$L2614,21)," - ", TEXT('Peter Millar'!$L2614, "yyyy")),"")</f>
        <v>Week 39 - 2021</v>
      </c>
    </row>
    <row r="2610" spans="16:16">
      <c r="P2610" t="str">
        <f>IF('Peter Millar'!$L2615&lt;&gt;0,CONCATENATE("Week ",WEEKNUM('Peter Millar'!$L2615,21)," - ", TEXT('Peter Millar'!$L2615, "yyyy")),"")</f>
        <v>Week 39 - 2021</v>
      </c>
    </row>
    <row r="2611" spans="16:16">
      <c r="P2611" t="str">
        <f>IF('Peter Millar'!$L2616&lt;&gt;0,CONCATENATE("Week ",WEEKNUM('Peter Millar'!$L2616,21)," - ", TEXT('Peter Millar'!$L2616, "yyyy")),"")</f>
        <v>Week 39 - 2021</v>
      </c>
    </row>
    <row r="2612" spans="16:16">
      <c r="P2612" t="str">
        <f>IF('Peter Millar'!$L2617&lt;&gt;0,CONCATENATE("Week ",WEEKNUM('Peter Millar'!$L2617,21)," - ", TEXT('Peter Millar'!$L2617, "yyyy")),"")</f>
        <v>Week 39 - 2021</v>
      </c>
    </row>
    <row r="2613" spans="16:16">
      <c r="P2613" t="str">
        <f>IF('Peter Millar'!$L2618&lt;&gt;0,CONCATENATE("Week ",WEEKNUM('Peter Millar'!$L2618,21)," - ", TEXT('Peter Millar'!$L2618, "yyyy")),"")</f>
        <v>Week 39 - 2021</v>
      </c>
    </row>
    <row r="2614" spans="16:16">
      <c r="P2614" t="str">
        <f>IF('Peter Millar'!$L2619&lt;&gt;0,CONCATENATE("Week ",WEEKNUM('Peter Millar'!$L2619,21)," - ", TEXT('Peter Millar'!$L2619, "yyyy")),"")</f>
        <v>Week 39 - 2021</v>
      </c>
    </row>
    <row r="2615" spans="16:16">
      <c r="P2615" t="str">
        <f>IF('Peter Millar'!$L2620&lt;&gt;0,CONCATENATE("Week ",WEEKNUM('Peter Millar'!$L2620,21)," - ", TEXT('Peter Millar'!$L2620, "yyyy")),"")</f>
        <v>Week 39 - 2021</v>
      </c>
    </row>
    <row r="2616" spans="16:16">
      <c r="P2616" t="str">
        <f>IF('Peter Millar'!$L2621&lt;&gt;0,CONCATENATE("Week ",WEEKNUM('Peter Millar'!$L2621,21)," - ", TEXT('Peter Millar'!$L2621, "yyyy")),"")</f>
        <v>Week 39 - 2021</v>
      </c>
    </row>
    <row r="2617" spans="16:16">
      <c r="P2617" t="str">
        <f>IF('Peter Millar'!$L2622&lt;&gt;0,CONCATENATE("Week ",WEEKNUM('Peter Millar'!$L2622,21)," - ", TEXT('Peter Millar'!$L2622, "yyyy")),"")</f>
        <v>Week 39 - 2021</v>
      </c>
    </row>
    <row r="2618" spans="16:16">
      <c r="P2618" t="str">
        <f>IF('Peter Millar'!$L2623&lt;&gt;0,CONCATENATE("Week ",WEEKNUM('Peter Millar'!$L2623,21)," - ", TEXT('Peter Millar'!$L2623, "yyyy")),"")</f>
        <v>Week 39 - 2021</v>
      </c>
    </row>
    <row r="2619" spans="16:16">
      <c r="P2619" t="str">
        <f>IF('Peter Millar'!$L2624&lt;&gt;0,CONCATENATE("Week ",WEEKNUM('Peter Millar'!$L2624,21)," - ", TEXT('Peter Millar'!$L2624, "yyyy")),"")</f>
        <v>Week 39 - 2021</v>
      </c>
    </row>
    <row r="2620" spans="16:16">
      <c r="P2620" t="str">
        <f>IF('Peter Millar'!$L2625&lt;&gt;0,CONCATENATE("Week ",WEEKNUM('Peter Millar'!$L2625,21)," - ", TEXT('Peter Millar'!$L2625, "yyyy")),"")</f>
        <v>Week 39 - 2021</v>
      </c>
    </row>
    <row r="2621" spans="16:16">
      <c r="P2621" t="str">
        <f>IF('Peter Millar'!$L2626&lt;&gt;0,CONCATENATE("Week ",WEEKNUM('Peter Millar'!$L2626,21)," - ", TEXT('Peter Millar'!$L2626, "yyyy")),"")</f>
        <v>Week 39 - 2021</v>
      </c>
    </row>
    <row r="2622" spans="16:16">
      <c r="P2622" t="str">
        <f>IF('Peter Millar'!$L2627&lt;&gt;0,CONCATENATE("Week ",WEEKNUM('Peter Millar'!$L2627,21)," - ", TEXT('Peter Millar'!$L2627, "yyyy")),"")</f>
        <v>Week 39 - 2021</v>
      </c>
    </row>
    <row r="2623" spans="16:16">
      <c r="P2623" t="str">
        <f>IF('Peter Millar'!$L2628&lt;&gt;0,CONCATENATE("Week ",WEEKNUM('Peter Millar'!$L2628,21)," - ", TEXT('Peter Millar'!$L2628, "yyyy")),"")</f>
        <v>Week 39 - 2021</v>
      </c>
    </row>
    <row r="2624" spans="16:16">
      <c r="P2624" t="str">
        <f>IF('Peter Millar'!$L2629&lt;&gt;0,CONCATENATE("Week ",WEEKNUM('Peter Millar'!$L2629,21)," - ", TEXT('Peter Millar'!$L2629, "yyyy")),"")</f>
        <v>Week 39 - 2021</v>
      </c>
    </row>
    <row r="2625" spans="16:16">
      <c r="P2625" t="str">
        <f>IF('Peter Millar'!$L2630&lt;&gt;0,CONCATENATE("Week ",WEEKNUM('Peter Millar'!$L2630,21)," - ", TEXT('Peter Millar'!$L2630, "yyyy")),"")</f>
        <v>Week 39 - 2021</v>
      </c>
    </row>
    <row r="2626" spans="16:16">
      <c r="P2626" t="str">
        <f>IF('Peter Millar'!$L2631&lt;&gt;0,CONCATENATE("Week ",WEEKNUM('Peter Millar'!$L2631,21)," - ", TEXT('Peter Millar'!$L2631, "yyyy")),"")</f>
        <v>Week 39 - 2021</v>
      </c>
    </row>
    <row r="2627" spans="16:16">
      <c r="P2627" t="str">
        <f>IF('Peter Millar'!$L2632&lt;&gt;0,CONCATENATE("Week ",WEEKNUM('Peter Millar'!$L2632,21)," - ", TEXT('Peter Millar'!$L2632, "yyyy")),"")</f>
        <v>Week 39 - 2021</v>
      </c>
    </row>
    <row r="2628" spans="16:16">
      <c r="P2628" t="str">
        <f>IF('Peter Millar'!$L2633&lt;&gt;0,CONCATENATE("Week ",WEEKNUM('Peter Millar'!$L2633,21)," - ", TEXT('Peter Millar'!$L2633, "yyyy")),"")</f>
        <v>Week 39 - 2021</v>
      </c>
    </row>
    <row r="2629" spans="16:16">
      <c r="P2629" t="str">
        <f>IF('Peter Millar'!$L2634&lt;&gt;0,CONCATENATE("Week ",WEEKNUM('Peter Millar'!$L2634,21)," - ", TEXT('Peter Millar'!$L2634, "yyyy")),"")</f>
        <v>Week 39 - 2021</v>
      </c>
    </row>
    <row r="2630" spans="16:16">
      <c r="P2630" t="str">
        <f>IF('Peter Millar'!$L2635&lt;&gt;0,CONCATENATE("Week ",WEEKNUM('Peter Millar'!$L2635,21)," - ", TEXT('Peter Millar'!$L2635, "yyyy")),"")</f>
        <v>Week 39 - 2021</v>
      </c>
    </row>
    <row r="2631" spans="16:16">
      <c r="P2631" t="str">
        <f>IF('Peter Millar'!$L2636&lt;&gt;0,CONCATENATE("Week ",WEEKNUM('Peter Millar'!$L2636,21)," - ", TEXT('Peter Millar'!$L2636, "yyyy")),"")</f>
        <v>Week 39 - 2021</v>
      </c>
    </row>
    <row r="2632" spans="16:16">
      <c r="P2632" t="str">
        <f>IF('Peter Millar'!$L2637&lt;&gt;0,CONCATENATE("Week ",WEEKNUM('Peter Millar'!$L2637,21)," - ", TEXT('Peter Millar'!$L2637, "yyyy")),"")</f>
        <v>Week 40 - 2021</v>
      </c>
    </row>
    <row r="2633" spans="16:16">
      <c r="P2633" t="str">
        <f>IF('Peter Millar'!$L2638&lt;&gt;0,CONCATENATE("Week ",WEEKNUM('Peter Millar'!$L2638,21)," - ", TEXT('Peter Millar'!$L2638, "yyyy")),"")</f>
        <v>Week 40 - 2021</v>
      </c>
    </row>
    <row r="2634" spans="16:16">
      <c r="P2634" t="str">
        <f>IF('Peter Millar'!$L2639&lt;&gt;0,CONCATENATE("Week ",WEEKNUM('Peter Millar'!$L2639,21)," - ", TEXT('Peter Millar'!$L2639, "yyyy")),"")</f>
        <v>Week 40 - 2021</v>
      </c>
    </row>
    <row r="2635" spans="16:16">
      <c r="P2635" t="str">
        <f>IF('Peter Millar'!$L2640&lt;&gt;0,CONCATENATE("Week ",WEEKNUM('Peter Millar'!$L2640,21)," - ", TEXT('Peter Millar'!$L2640, "yyyy")),"")</f>
        <v>Week 40 - 2021</v>
      </c>
    </row>
    <row r="2636" spans="16:16">
      <c r="P2636" t="str">
        <f>IF('Peter Millar'!$L2641&lt;&gt;0,CONCATENATE("Week ",WEEKNUM('Peter Millar'!$L2641,21)," - ", TEXT('Peter Millar'!$L2641, "yyyy")),"")</f>
        <v>Week 40 - 2021</v>
      </c>
    </row>
    <row r="2637" spans="16:16">
      <c r="P2637" t="str">
        <f>IF('Peter Millar'!$L2642&lt;&gt;0,CONCATENATE("Week ",WEEKNUM('Peter Millar'!$L2642,21)," - ", TEXT('Peter Millar'!$L2642, "yyyy")),"")</f>
        <v>Week 40 - 2021</v>
      </c>
    </row>
    <row r="2638" spans="16:16">
      <c r="P2638" t="str">
        <f>IF('Peter Millar'!$L2643&lt;&gt;0,CONCATENATE("Week ",WEEKNUM('Peter Millar'!$L2643,21)," - ", TEXT('Peter Millar'!$L2643, "yyyy")),"")</f>
        <v>Week 40 - 2021</v>
      </c>
    </row>
    <row r="2639" spans="16:16">
      <c r="P2639" t="str">
        <f>IF('Peter Millar'!$L2644&lt;&gt;0,CONCATENATE("Week ",WEEKNUM('Peter Millar'!$L2644,21)," - ", TEXT('Peter Millar'!$L2644, "yyyy")),"")</f>
        <v>Week 40 - 2021</v>
      </c>
    </row>
    <row r="2640" spans="16:16">
      <c r="P2640" t="str">
        <f>IF('Peter Millar'!$L2645&lt;&gt;0,CONCATENATE("Week ",WEEKNUM('Peter Millar'!$L2645,21)," - ", TEXT('Peter Millar'!$L2645, "yyyy")),"")</f>
        <v>Week 40 - 2021</v>
      </c>
    </row>
    <row r="2641" spans="16:16">
      <c r="P2641" t="str">
        <f>IF('Peter Millar'!$L2646&lt;&gt;0,CONCATENATE("Week ",WEEKNUM('Peter Millar'!$L2646,21)," - ", TEXT('Peter Millar'!$L2646, "yyyy")),"")</f>
        <v>Week 40 - 2021</v>
      </c>
    </row>
    <row r="2642" spans="16:16">
      <c r="P2642" t="str">
        <f>IF('Peter Millar'!$L2647&lt;&gt;0,CONCATENATE("Week ",WEEKNUM('Peter Millar'!$L2647,21)," - ", TEXT('Peter Millar'!$L2647, "yyyy")),"")</f>
        <v>Week 40 - 2021</v>
      </c>
    </row>
    <row r="2643" spans="16:16">
      <c r="P2643" t="str">
        <f>IF('Peter Millar'!$L2648&lt;&gt;0,CONCATENATE("Week ",WEEKNUM('Peter Millar'!$L2648,21)," - ", TEXT('Peter Millar'!$L2648, "yyyy")),"")</f>
        <v>Week 40 - 2021</v>
      </c>
    </row>
    <row r="2644" spans="16:16">
      <c r="P2644" t="str">
        <f>IF('Peter Millar'!$L2649&lt;&gt;0,CONCATENATE("Week ",WEEKNUM('Peter Millar'!$L2649,21)," - ", TEXT('Peter Millar'!$L2649, "yyyy")),"")</f>
        <v>Week 40 - 2021</v>
      </c>
    </row>
    <row r="2645" spans="16:16">
      <c r="P2645" t="str">
        <f>IF('Peter Millar'!$L2650&lt;&gt;0,CONCATENATE("Week ",WEEKNUM('Peter Millar'!$L2650,21)," - ", TEXT('Peter Millar'!$L2650, "yyyy")),"")</f>
        <v>Week 40 - 2021</v>
      </c>
    </row>
    <row r="2646" spans="16:16">
      <c r="P2646" t="str">
        <f>IF('Peter Millar'!$L2651&lt;&gt;0,CONCATENATE("Week ",WEEKNUM('Peter Millar'!$L2651,21)," - ", TEXT('Peter Millar'!$L2651, "yyyy")),"")</f>
        <v>Week 40 - 2021</v>
      </c>
    </row>
    <row r="2647" spans="16:16">
      <c r="P2647" t="str">
        <f>IF('Peter Millar'!$L2652&lt;&gt;0,CONCATENATE("Week ",WEEKNUM('Peter Millar'!$L2652,21)," - ", TEXT('Peter Millar'!$L2652, "yyyy")),"")</f>
        <v>Week 40 - 2021</v>
      </c>
    </row>
    <row r="2648" spans="16:16">
      <c r="P2648" t="str">
        <f>IF('Peter Millar'!$L2653&lt;&gt;0,CONCATENATE("Week ",WEEKNUM('Peter Millar'!$L2653,21)," - ", TEXT('Peter Millar'!$L2653, "yyyy")),"")</f>
        <v>Week 40 - 2021</v>
      </c>
    </row>
    <row r="2649" spans="16:16">
      <c r="P2649" t="str">
        <f>IF('Peter Millar'!$L2654&lt;&gt;0,CONCATENATE("Week ",WEEKNUM('Peter Millar'!$L2654,21)," - ", TEXT('Peter Millar'!$L2654, "yyyy")),"")</f>
        <v>Week 40 - 2021</v>
      </c>
    </row>
    <row r="2650" spans="16:16">
      <c r="P2650" t="str">
        <f>IF('Peter Millar'!$L2655&lt;&gt;0,CONCATENATE("Week ",WEEKNUM('Peter Millar'!$L2655,21)," - ", TEXT('Peter Millar'!$L2655, "yyyy")),"")</f>
        <v>Week 40 - 2021</v>
      </c>
    </row>
    <row r="2651" spans="16:16">
      <c r="P2651" t="str">
        <f>IF('Peter Millar'!$L2656&lt;&gt;0,CONCATENATE("Week ",WEEKNUM('Peter Millar'!$L2656,21)," - ", TEXT('Peter Millar'!$L2656, "yyyy")),"")</f>
        <v>Week 40 - 2021</v>
      </c>
    </row>
    <row r="2652" spans="16:16">
      <c r="P2652" t="str">
        <f>IF('Peter Millar'!$L2657&lt;&gt;0,CONCATENATE("Week ",WEEKNUM('Peter Millar'!$L2657,21)," - ", TEXT('Peter Millar'!$L2657, "yyyy")),"")</f>
        <v>Week 40 - 2021</v>
      </c>
    </row>
    <row r="2653" spans="16:16">
      <c r="P2653" t="str">
        <f>IF('Peter Millar'!$L2658&lt;&gt;0,CONCATENATE("Week ",WEEKNUM('Peter Millar'!$L2658,21)," - ", TEXT('Peter Millar'!$L2658, "yyyy")),"")</f>
        <v>Week 40 - 2021</v>
      </c>
    </row>
    <row r="2654" spans="16:16">
      <c r="P2654" t="str">
        <f>IF('Peter Millar'!$L2659&lt;&gt;0,CONCATENATE("Week ",WEEKNUM('Peter Millar'!$L2659,21)," - ", TEXT('Peter Millar'!$L2659, "yyyy")),"")</f>
        <v>Week 40 - 2021</v>
      </c>
    </row>
    <row r="2655" spans="16:16">
      <c r="P2655" t="str">
        <f>IF('Peter Millar'!$L2660&lt;&gt;0,CONCATENATE("Week ",WEEKNUM('Peter Millar'!$L2660,21)," - ", TEXT('Peter Millar'!$L2660, "yyyy")),"")</f>
        <v>Week 40 - 2021</v>
      </c>
    </row>
    <row r="2656" spans="16:16">
      <c r="P2656" t="str">
        <f>IF('Peter Millar'!$L2661&lt;&gt;0,CONCATENATE("Week ",WEEKNUM('Peter Millar'!$L2661,21)," - ", TEXT('Peter Millar'!$L2661, "yyyy")),"")</f>
        <v>Week 40 - 2021</v>
      </c>
    </row>
    <row r="2657" spans="16:16">
      <c r="P2657" t="str">
        <f>IF('Peter Millar'!$L2662&lt;&gt;0,CONCATENATE("Week ",WEEKNUM('Peter Millar'!$L2662,21)," - ", TEXT('Peter Millar'!$L2662, "yyyy")),"")</f>
        <v>Week 40 - 2021</v>
      </c>
    </row>
    <row r="2658" spans="16:16">
      <c r="P2658" t="str">
        <f>IF('Peter Millar'!$L2663&lt;&gt;0,CONCATENATE("Week ",WEEKNUM('Peter Millar'!$L2663,21)," - ", TEXT('Peter Millar'!$L2663, "yyyy")),"")</f>
        <v>Week 40 - 2021</v>
      </c>
    </row>
    <row r="2659" spans="16:16">
      <c r="P2659" t="str">
        <f>IF('Peter Millar'!$L2664&lt;&gt;0,CONCATENATE("Week ",WEEKNUM('Peter Millar'!$L2664,21)," - ", TEXT('Peter Millar'!$L2664, "yyyy")),"")</f>
        <v>Week 40 - 2021</v>
      </c>
    </row>
    <row r="2660" spans="16:16">
      <c r="P2660" t="str">
        <f>IF('Peter Millar'!$L2665&lt;&gt;0,CONCATENATE("Week ",WEEKNUM('Peter Millar'!$L2665,21)," - ", TEXT('Peter Millar'!$L2665, "yyyy")),"")</f>
        <v>Week 40 - 2021</v>
      </c>
    </row>
    <row r="2661" spans="16:16">
      <c r="P2661" t="str">
        <f>IF('Peter Millar'!$L2666&lt;&gt;0,CONCATENATE("Week ",WEEKNUM('Peter Millar'!$L2666,21)," - ", TEXT('Peter Millar'!$L2666, "yyyy")),"")</f>
        <v>Week 40 - 2021</v>
      </c>
    </row>
    <row r="2662" spans="16:16">
      <c r="P2662" t="str">
        <f>IF('Peter Millar'!$L2667&lt;&gt;0,CONCATENATE("Week ",WEEKNUM('Peter Millar'!$L2667,21)," - ", TEXT('Peter Millar'!$L2667, "yyyy")),"")</f>
        <v>Week 40 - 2021</v>
      </c>
    </row>
    <row r="2663" spans="16:16">
      <c r="P2663" t="str">
        <f>IF('Peter Millar'!$L2668&lt;&gt;0,CONCATENATE("Week ",WEEKNUM('Peter Millar'!$L2668,21)," - ", TEXT('Peter Millar'!$L2668, "yyyy")),"")</f>
        <v>Week 40 - 2021</v>
      </c>
    </row>
    <row r="2664" spans="16:16">
      <c r="P2664" t="str">
        <f>IF('Peter Millar'!$L2669&lt;&gt;0,CONCATENATE("Week ",WEEKNUM('Peter Millar'!$L2669,21)," - ", TEXT('Peter Millar'!$L2669, "yyyy")),"")</f>
        <v>Week 40 - 2021</v>
      </c>
    </row>
    <row r="2665" spans="16:16">
      <c r="P2665" t="str">
        <f>IF('Peter Millar'!$L2670&lt;&gt;0,CONCATENATE("Week ",WEEKNUM('Peter Millar'!$L2670,21)," - ", TEXT('Peter Millar'!$L2670, "yyyy")),"")</f>
        <v>Week 40 - 2021</v>
      </c>
    </row>
    <row r="2666" spans="16:16">
      <c r="P2666" t="str">
        <f>IF('Peter Millar'!$L2671&lt;&gt;0,CONCATENATE("Week ",WEEKNUM('Peter Millar'!$L2671,21)," - ", TEXT('Peter Millar'!$L2671, "yyyy")),"")</f>
        <v>Week 40 - 2021</v>
      </c>
    </row>
    <row r="2667" spans="16:16">
      <c r="P2667" t="str">
        <f>IF('Peter Millar'!$L2672&lt;&gt;0,CONCATENATE("Week ",WEEKNUM('Peter Millar'!$L2672,21)," - ", TEXT('Peter Millar'!$L2672, "yyyy")),"")</f>
        <v>Week 40 - 2021</v>
      </c>
    </row>
    <row r="2668" spans="16:16">
      <c r="P2668" t="str">
        <f>IF('Peter Millar'!$L2673&lt;&gt;0,CONCATENATE("Week ",WEEKNUM('Peter Millar'!$L2673,21)," - ", TEXT('Peter Millar'!$L2673, "yyyy")),"")</f>
        <v>Week 40 - 2021</v>
      </c>
    </row>
    <row r="2669" spans="16:16">
      <c r="P2669" t="str">
        <f>IF('Peter Millar'!$L2674&lt;&gt;0,CONCATENATE("Week ",WEEKNUM('Peter Millar'!$L2674,21)," - ", TEXT('Peter Millar'!$L2674, "yyyy")),"")</f>
        <v>Week 40 - 2021</v>
      </c>
    </row>
    <row r="2670" spans="16:16">
      <c r="P2670" t="str">
        <f>IF('Peter Millar'!$L2675&lt;&gt;0,CONCATENATE("Week ",WEEKNUM('Peter Millar'!$L2675,21)," - ", TEXT('Peter Millar'!$L2675, "yyyy")),"")</f>
        <v>Week 40 - 2021</v>
      </c>
    </row>
    <row r="2671" spans="16:16">
      <c r="P2671" t="str">
        <f>IF('Peter Millar'!$L2676&lt;&gt;0,CONCATENATE("Week ",WEEKNUM('Peter Millar'!$L2676,21)," - ", TEXT('Peter Millar'!$L2676, "yyyy")),"")</f>
        <v>Week 40 - 2021</v>
      </c>
    </row>
    <row r="2672" spans="16:16">
      <c r="P2672" t="str">
        <f>IF('Peter Millar'!$L2677&lt;&gt;0,CONCATENATE("Week ",WEEKNUM('Peter Millar'!$L2677,21)," - ", TEXT('Peter Millar'!$L2677, "yyyy")),"")</f>
        <v>Week 40 - 2021</v>
      </c>
    </row>
    <row r="2673" spans="16:16">
      <c r="P2673" t="str">
        <f>IF('Peter Millar'!$L2678&lt;&gt;0,CONCATENATE("Week ",WEEKNUM('Peter Millar'!$L2678,21)," - ", TEXT('Peter Millar'!$L2678, "yyyy")),"")</f>
        <v>Week 40 - 2021</v>
      </c>
    </row>
    <row r="2674" spans="16:16">
      <c r="P2674" t="str">
        <f>IF('Peter Millar'!$L2679&lt;&gt;0,CONCATENATE("Week ",WEEKNUM('Peter Millar'!$L2679,21)," - ", TEXT('Peter Millar'!$L2679, "yyyy")),"")</f>
        <v>Week 40 - 2021</v>
      </c>
    </row>
    <row r="2675" spans="16:16">
      <c r="P2675" t="str">
        <f>IF('Peter Millar'!$L2680&lt;&gt;0,CONCATENATE("Week ",WEEKNUM('Peter Millar'!$L2680,21)," - ", TEXT('Peter Millar'!$L2680, "yyyy")),"")</f>
        <v>Week 40 - 2021</v>
      </c>
    </row>
    <row r="2676" spans="16:16">
      <c r="P2676" t="str">
        <f>IF('Peter Millar'!$L2681&lt;&gt;0,CONCATENATE("Week ",WEEKNUM('Peter Millar'!$L2681,21)," - ", TEXT('Peter Millar'!$L2681, "yyyy")),"")</f>
        <v>Week 40 - 2021</v>
      </c>
    </row>
    <row r="2677" spans="16:16">
      <c r="P2677" t="str">
        <f>IF('Peter Millar'!$L2682&lt;&gt;0,CONCATENATE("Week ",WEEKNUM('Peter Millar'!$L2682,21)," - ", TEXT('Peter Millar'!$L2682, "yyyy")),"")</f>
        <v>Week 40 - 2021</v>
      </c>
    </row>
    <row r="2678" spans="16:16">
      <c r="P2678" t="str">
        <f>IF('Peter Millar'!$L2683&lt;&gt;0,CONCATENATE("Week ",WEEKNUM('Peter Millar'!$L2683,21)," - ", TEXT('Peter Millar'!$L2683, "yyyy")),"")</f>
        <v>Week 40 - 2021</v>
      </c>
    </row>
    <row r="2679" spans="16:16">
      <c r="P2679" t="str">
        <f>IF('Peter Millar'!$L2684&lt;&gt;0,CONCATENATE("Week ",WEEKNUM('Peter Millar'!$L2684,21)," - ", TEXT('Peter Millar'!$L2684, "yyyy")),"")</f>
        <v>Week 40 - 2021</v>
      </c>
    </row>
    <row r="2680" spans="16:16">
      <c r="P2680" t="str">
        <f>IF('Peter Millar'!$L2685&lt;&gt;0,CONCATENATE("Week ",WEEKNUM('Peter Millar'!$L2685,21)," - ", TEXT('Peter Millar'!$L2685, "yyyy")),"")</f>
        <v>Week 40 - 2021</v>
      </c>
    </row>
    <row r="2681" spans="16:16">
      <c r="P2681" t="str">
        <f>IF('Peter Millar'!$L2686&lt;&gt;0,CONCATENATE("Week ",WEEKNUM('Peter Millar'!$L2686,21)," - ", TEXT('Peter Millar'!$L2686, "yyyy")),"")</f>
        <v>Week 40 - 2021</v>
      </c>
    </row>
    <row r="2682" spans="16:16">
      <c r="P2682" t="str">
        <f>IF('Peter Millar'!$L2687&lt;&gt;0,CONCATENATE("Week ",WEEKNUM('Peter Millar'!$L2687,21)," - ", TEXT('Peter Millar'!$L2687, "yyyy")),"")</f>
        <v>Week 41 - 2021</v>
      </c>
    </row>
    <row r="2683" spans="16:16">
      <c r="P2683" t="str">
        <f>IF('Peter Millar'!$L2688&lt;&gt;0,CONCATENATE("Week ",WEEKNUM('Peter Millar'!$L2688,21)," - ", TEXT('Peter Millar'!$L2688, "yyyy")),"")</f>
        <v>Week 41 - 2021</v>
      </c>
    </row>
    <row r="2684" spans="16:16">
      <c r="P2684" t="str">
        <f>IF('Peter Millar'!$L2689&lt;&gt;0,CONCATENATE("Week ",WEEKNUM('Peter Millar'!$L2689,21)," - ", TEXT('Peter Millar'!$L2689, "yyyy")),"")</f>
        <v>Week 41 - 2021</v>
      </c>
    </row>
    <row r="2685" spans="16:16">
      <c r="P2685" t="str">
        <f>IF('Peter Millar'!$L2690&lt;&gt;0,CONCATENATE("Week ",WEEKNUM('Peter Millar'!$L2690,21)," - ", TEXT('Peter Millar'!$L2690, "yyyy")),"")</f>
        <v>Week 41 - 2021</v>
      </c>
    </row>
    <row r="2686" spans="16:16">
      <c r="P2686" t="str">
        <f>IF('Peter Millar'!$L2691&lt;&gt;0,CONCATENATE("Week ",WEEKNUM('Peter Millar'!$L2691,21)," - ", TEXT('Peter Millar'!$L2691, "yyyy")),"")</f>
        <v>Week 41 - 2021</v>
      </c>
    </row>
    <row r="2687" spans="16:16">
      <c r="P2687" t="str">
        <f>IF('Peter Millar'!$L2692&lt;&gt;0,CONCATENATE("Week ",WEEKNUM('Peter Millar'!$L2692,21)," - ", TEXT('Peter Millar'!$L2692, "yyyy")),"")</f>
        <v>Week 41 - 2021</v>
      </c>
    </row>
    <row r="2688" spans="16:16">
      <c r="P2688" t="str">
        <f>IF('Peter Millar'!$L2693&lt;&gt;0,CONCATENATE("Week ",WEEKNUM('Peter Millar'!$L2693,21)," - ", TEXT('Peter Millar'!$L2693, "yyyy")),"")</f>
        <v>Week 41 - 2021</v>
      </c>
    </row>
    <row r="2689" spans="16:16">
      <c r="P2689" t="str">
        <f>IF('Peter Millar'!$L2694&lt;&gt;0,CONCATENATE("Week ",WEEKNUM('Peter Millar'!$L2694,21)," - ", TEXT('Peter Millar'!$L2694, "yyyy")),"")</f>
        <v>Week 41 - 2021</v>
      </c>
    </row>
    <row r="2690" spans="16:16">
      <c r="P2690" t="str">
        <f>IF('Peter Millar'!$L2695&lt;&gt;0,CONCATENATE("Week ",WEEKNUM('Peter Millar'!$L2695,21)," - ", TEXT('Peter Millar'!$L2695, "yyyy")),"")</f>
        <v>Week 41 - 2021</v>
      </c>
    </row>
    <row r="2691" spans="16:16">
      <c r="P2691" t="str">
        <f>IF('Peter Millar'!$L2696&lt;&gt;0,CONCATENATE("Week ",WEEKNUM('Peter Millar'!$L2696,21)," - ", TEXT('Peter Millar'!$L2696, "yyyy")),"")</f>
        <v>Week 41 - 2021</v>
      </c>
    </row>
    <row r="2692" spans="16:16">
      <c r="P2692" t="str">
        <f>IF('Peter Millar'!$L2697&lt;&gt;0,CONCATENATE("Week ",WEEKNUM('Peter Millar'!$L2697,21)," - ", TEXT('Peter Millar'!$L2697, "yyyy")),"")</f>
        <v>Week 41 - 2021</v>
      </c>
    </row>
    <row r="2693" spans="16:16">
      <c r="P2693" t="str">
        <f>IF('Peter Millar'!$L2698&lt;&gt;0,CONCATENATE("Week ",WEEKNUM('Peter Millar'!$L2698,21)," - ", TEXT('Peter Millar'!$L2698, "yyyy")),"")</f>
        <v>Week 41 - 2021</v>
      </c>
    </row>
    <row r="2694" spans="16:16">
      <c r="P2694" t="str">
        <f>IF('Peter Millar'!$L2699&lt;&gt;0,CONCATENATE("Week ",WEEKNUM('Peter Millar'!$L2699,21)," - ", TEXT('Peter Millar'!$L2699, "yyyy")),"")</f>
        <v>Week 41 - 2021</v>
      </c>
    </row>
    <row r="2695" spans="16:16">
      <c r="P2695" t="str">
        <f>IF('Peter Millar'!$L2700&lt;&gt;0,CONCATENATE("Week ",WEEKNUM('Peter Millar'!$L2700,21)," - ", TEXT('Peter Millar'!$L2700, "yyyy")),"")</f>
        <v>Week 41 - 2021</v>
      </c>
    </row>
    <row r="2696" spans="16:16">
      <c r="P2696" t="str">
        <f>IF('Peter Millar'!$L2701&lt;&gt;0,CONCATENATE("Week ",WEEKNUM('Peter Millar'!$L2701,21)," - ", TEXT('Peter Millar'!$L2701, "yyyy")),"")</f>
        <v>Week 41 - 2021</v>
      </c>
    </row>
    <row r="2697" spans="16:16">
      <c r="P2697" t="str">
        <f>IF('Peter Millar'!$L2702&lt;&gt;0,CONCATENATE("Week ",WEEKNUM('Peter Millar'!$L2702,21)," - ", TEXT('Peter Millar'!$L2702, "yyyy")),"")</f>
        <v>Week 41 - 2021</v>
      </c>
    </row>
    <row r="2698" spans="16:16">
      <c r="P2698" t="str">
        <f>IF('Peter Millar'!$L2703&lt;&gt;0,CONCATENATE("Week ",WEEKNUM('Peter Millar'!$L2703,21)," - ", TEXT('Peter Millar'!$L2703, "yyyy")),"")</f>
        <v>Week 41 - 2021</v>
      </c>
    </row>
    <row r="2699" spans="16:16">
      <c r="P2699" t="str">
        <f>IF('Peter Millar'!$L2704&lt;&gt;0,CONCATENATE("Week ",WEEKNUM('Peter Millar'!$L2704,21)," - ", TEXT('Peter Millar'!$L2704, "yyyy")),"")</f>
        <v>Week 41 - 2021</v>
      </c>
    </row>
    <row r="2700" spans="16:16">
      <c r="P2700" t="str">
        <f>IF('Peter Millar'!$L2705&lt;&gt;0,CONCATENATE("Week ",WEEKNUM('Peter Millar'!$L2705,21)," - ", TEXT('Peter Millar'!$L2705, "yyyy")),"")</f>
        <v>Week 41 - 2021</v>
      </c>
    </row>
    <row r="2701" spans="16:16">
      <c r="P2701" t="str">
        <f>IF('Peter Millar'!$L2706&lt;&gt;0,CONCATENATE("Week ",WEEKNUM('Peter Millar'!$L2706,21)," - ", TEXT('Peter Millar'!$L2706, "yyyy")),"")</f>
        <v>Week 41 - 2021</v>
      </c>
    </row>
    <row r="2702" spans="16:16">
      <c r="P2702" t="str">
        <f>IF('Peter Millar'!$L2707&lt;&gt;0,CONCATENATE("Week ",WEEKNUM('Peter Millar'!$L2707,21)," - ", TEXT('Peter Millar'!$L2707, "yyyy")),"")</f>
        <v>Week 41 - 2021</v>
      </c>
    </row>
    <row r="2703" spans="16:16">
      <c r="P2703" t="str">
        <f>IF('Peter Millar'!$L2708&lt;&gt;0,CONCATENATE("Week ",WEEKNUM('Peter Millar'!$L2708,21)," - ", TEXT('Peter Millar'!$L2708, "yyyy")),"")</f>
        <v>Week 41 - 2021</v>
      </c>
    </row>
    <row r="2704" spans="16:16">
      <c r="P2704" t="str">
        <f>IF('Peter Millar'!$L2709&lt;&gt;0,CONCATENATE("Week ",WEEKNUM('Peter Millar'!$L2709,21)," - ", TEXT('Peter Millar'!$L2709, "yyyy")),"")</f>
        <v>Week 41 - 2021</v>
      </c>
    </row>
    <row r="2705" spans="16:16">
      <c r="P2705" t="str">
        <f>IF('Peter Millar'!$L2710&lt;&gt;0,CONCATENATE("Week ",WEEKNUM('Peter Millar'!$L2710,21)," - ", TEXT('Peter Millar'!$L2710, "yyyy")),"")</f>
        <v>Week 41 - 2021</v>
      </c>
    </row>
    <row r="2706" spans="16:16">
      <c r="P2706" t="str">
        <f>IF('Peter Millar'!$L2711&lt;&gt;0,CONCATENATE("Week ",WEEKNUM('Peter Millar'!$L2711,21)," - ", TEXT('Peter Millar'!$L2711, "yyyy")),"")</f>
        <v>Week 41 - 2021</v>
      </c>
    </row>
    <row r="2707" spans="16:16">
      <c r="P2707" t="str">
        <f>IF('Peter Millar'!$L2712&lt;&gt;0,CONCATENATE("Week ",WEEKNUM('Peter Millar'!$L2712,21)," - ", TEXT('Peter Millar'!$L2712, "yyyy")),"")</f>
        <v>Week 41 - 2021</v>
      </c>
    </row>
    <row r="2708" spans="16:16">
      <c r="P2708" t="str">
        <f>IF('Peter Millar'!$L2713&lt;&gt;0,CONCATENATE("Week ",WEEKNUM('Peter Millar'!$L2713,21)," - ", TEXT('Peter Millar'!$L2713, "yyyy")),"")</f>
        <v>Week 41 - 2021</v>
      </c>
    </row>
    <row r="2709" spans="16:16">
      <c r="P2709" t="str">
        <f>IF('Peter Millar'!$L2714&lt;&gt;0,CONCATENATE("Week ",WEEKNUM('Peter Millar'!$L2714,21)," - ", TEXT('Peter Millar'!$L2714, "yyyy")),"")</f>
        <v>Week 41 - 2021</v>
      </c>
    </row>
    <row r="2710" spans="16:16">
      <c r="P2710" t="str">
        <f>IF('Peter Millar'!$L2715&lt;&gt;0,CONCATENATE("Week ",WEEKNUM('Peter Millar'!$L2715,21)," - ", TEXT('Peter Millar'!$L2715, "yyyy")),"")</f>
        <v>Week 41 - 2021</v>
      </c>
    </row>
    <row r="2711" spans="16:16">
      <c r="P2711" t="str">
        <f>IF('Peter Millar'!$L2716&lt;&gt;0,CONCATENATE("Week ",WEEKNUM('Peter Millar'!$L2716,21)," - ", TEXT('Peter Millar'!$L2716, "yyyy")),"")</f>
        <v>Week 41 - 2021</v>
      </c>
    </row>
    <row r="2712" spans="16:16">
      <c r="P2712" t="str">
        <f>IF('Peter Millar'!$L2717&lt;&gt;0,CONCATENATE("Week ",WEEKNUM('Peter Millar'!$L2717,21)," - ", TEXT('Peter Millar'!$L2717, "yyyy")),"")</f>
        <v>Week 41 - 2021</v>
      </c>
    </row>
    <row r="2713" spans="16:16">
      <c r="P2713" t="str">
        <f>IF('Peter Millar'!$L2718&lt;&gt;0,CONCATENATE("Week ",WEEKNUM('Peter Millar'!$L2718,21)," - ", TEXT('Peter Millar'!$L2718, "yyyy")),"")</f>
        <v>Week 41 - 2021</v>
      </c>
    </row>
    <row r="2714" spans="16:16">
      <c r="P2714" t="str">
        <f>IF('Peter Millar'!$L2719&lt;&gt;0,CONCATENATE("Week ",WEEKNUM('Peter Millar'!$L2719,21)," - ", TEXT('Peter Millar'!$L2719, "yyyy")),"")</f>
        <v>Week 41 - 2021</v>
      </c>
    </row>
    <row r="2715" spans="16:16">
      <c r="P2715" t="str">
        <f>IF('Peter Millar'!$L2720&lt;&gt;0,CONCATENATE("Week ",WEEKNUM('Peter Millar'!$L2720,21)," - ", TEXT('Peter Millar'!$L2720, "yyyy")),"")</f>
        <v>Week 41 - 2021</v>
      </c>
    </row>
    <row r="2716" spans="16:16">
      <c r="P2716" t="str">
        <f>IF('Peter Millar'!$L2721&lt;&gt;0,CONCATENATE("Week ",WEEKNUM('Peter Millar'!$L2721,21)," - ", TEXT('Peter Millar'!$L2721, "yyyy")),"")</f>
        <v>Week 42 - 2021</v>
      </c>
    </row>
    <row r="2717" spans="16:16">
      <c r="P2717" t="str">
        <f>IF('Peter Millar'!$L2722&lt;&gt;0,CONCATENATE("Week ",WEEKNUM('Peter Millar'!$L2722,21)," - ", TEXT('Peter Millar'!$L2722, "yyyy")),"")</f>
        <v>Week 42 - 2021</v>
      </c>
    </row>
    <row r="2718" spans="16:16">
      <c r="P2718" t="str">
        <f>IF('Peter Millar'!$L2723&lt;&gt;0,CONCATENATE("Week ",WEEKNUM('Peter Millar'!$L2723,21)," - ", TEXT('Peter Millar'!$L2723, "yyyy")),"")</f>
        <v>Week 42 - 2021</v>
      </c>
    </row>
    <row r="2719" spans="16:16">
      <c r="P2719" t="str">
        <f>IF('Peter Millar'!$L2724&lt;&gt;0,CONCATENATE("Week ",WEEKNUM('Peter Millar'!$L2724,21)," - ", TEXT('Peter Millar'!$L2724, "yyyy")),"")</f>
        <v>Week 42 - 2021</v>
      </c>
    </row>
    <row r="2720" spans="16:16">
      <c r="P2720" t="str">
        <f>IF('Peter Millar'!$L2725&lt;&gt;0,CONCATENATE("Week ",WEEKNUM('Peter Millar'!$L2725,21)," - ", TEXT('Peter Millar'!$L2725, "yyyy")),"")</f>
        <v>Week 42 - 2021</v>
      </c>
    </row>
    <row r="2721" spans="16:16">
      <c r="P2721" t="str">
        <f>IF('Peter Millar'!$L2726&lt;&gt;0,CONCATENATE("Week ",WEEKNUM('Peter Millar'!$L2726,21)," - ", TEXT('Peter Millar'!$L2726, "yyyy")),"")</f>
        <v>Week 42 - 2021</v>
      </c>
    </row>
    <row r="2722" spans="16:16">
      <c r="P2722" t="str">
        <f>IF('Peter Millar'!$L2727&lt;&gt;0,CONCATENATE("Week ",WEEKNUM('Peter Millar'!$L2727,21)," - ", TEXT('Peter Millar'!$L2727, "yyyy")),"")</f>
        <v>Week 42 - 2021</v>
      </c>
    </row>
    <row r="2723" spans="16:16">
      <c r="P2723" t="str">
        <f>IF('Peter Millar'!$L2728&lt;&gt;0,CONCATENATE("Week ",WEEKNUM('Peter Millar'!$L2728,21)," - ", TEXT('Peter Millar'!$L2728, "yyyy")),"")</f>
        <v>Week 42 - 2021</v>
      </c>
    </row>
    <row r="2724" spans="16:16">
      <c r="P2724" t="str">
        <f>IF('Peter Millar'!$L2729&lt;&gt;0,CONCATENATE("Week ",WEEKNUM('Peter Millar'!$L2729,21)," - ", TEXT('Peter Millar'!$L2729, "yyyy")),"")</f>
        <v>Week 42 - 2021</v>
      </c>
    </row>
    <row r="2725" spans="16:16">
      <c r="P2725" t="str">
        <f>IF('Peter Millar'!$L2730&lt;&gt;0,CONCATENATE("Week ",WEEKNUM('Peter Millar'!$L2730,21)," - ", TEXT('Peter Millar'!$L2730, "yyyy")),"")</f>
        <v>Week 42 - 2021</v>
      </c>
    </row>
    <row r="2726" spans="16:16">
      <c r="P2726" t="str">
        <f>IF('Peter Millar'!$L2731&lt;&gt;0,CONCATENATE("Week ",WEEKNUM('Peter Millar'!$L2731,21)," - ", TEXT('Peter Millar'!$L2731, "yyyy")),"")</f>
        <v>Week 42 - 2021</v>
      </c>
    </row>
    <row r="2727" spans="16:16">
      <c r="P2727" t="str">
        <f>IF('Peter Millar'!$L2732&lt;&gt;0,CONCATENATE("Week ",WEEKNUM('Peter Millar'!$L2732,21)," - ", TEXT('Peter Millar'!$L2732, "yyyy")),"")</f>
        <v>Week 42 - 2021</v>
      </c>
    </row>
    <row r="2728" spans="16:16">
      <c r="P2728" t="str">
        <f>IF('Peter Millar'!$L2733&lt;&gt;0,CONCATENATE("Week ",WEEKNUM('Peter Millar'!$L2733,21)," - ", TEXT('Peter Millar'!$L2733, "yyyy")),"")</f>
        <v>Week 42 - 2021</v>
      </c>
    </row>
    <row r="2729" spans="16:16">
      <c r="P2729" t="str">
        <f>IF('Peter Millar'!$L2734&lt;&gt;0,CONCATENATE("Week ",WEEKNUM('Peter Millar'!$L2734,21)," - ", TEXT('Peter Millar'!$L2734, "yyyy")),"")</f>
        <v>Week 42 - 2021</v>
      </c>
    </row>
    <row r="2730" spans="16:16">
      <c r="P2730" t="str">
        <f>IF('Peter Millar'!$L2735&lt;&gt;0,CONCATENATE("Week ",WEEKNUM('Peter Millar'!$L2735,21)," - ", TEXT('Peter Millar'!$L2735, "yyyy")),"")</f>
        <v>Week 42 - 2021</v>
      </c>
    </row>
    <row r="2731" spans="16:16">
      <c r="P2731" t="str">
        <f>IF('Peter Millar'!$L2736&lt;&gt;0,CONCATENATE("Week ",WEEKNUM('Peter Millar'!$L2736,21)," - ", TEXT('Peter Millar'!$L2736, "yyyy")),"")</f>
        <v>Week 42 - 2021</v>
      </c>
    </row>
    <row r="2732" spans="16:16">
      <c r="P2732" t="str">
        <f>IF('Peter Millar'!$L2737&lt;&gt;0,CONCATENATE("Week ",WEEKNUM('Peter Millar'!$L2737,21)," - ", TEXT('Peter Millar'!$L2737, "yyyy")),"")</f>
        <v>Week 42 - 2021</v>
      </c>
    </row>
    <row r="2733" spans="16:16">
      <c r="P2733" t="str">
        <f>IF('Peter Millar'!$L2738&lt;&gt;0,CONCATENATE("Week ",WEEKNUM('Peter Millar'!$L2738,21)," - ", TEXT('Peter Millar'!$L2738, "yyyy")),"")</f>
        <v>Week 42 - 2021</v>
      </c>
    </row>
    <row r="2734" spans="16:16">
      <c r="P2734" t="str">
        <f>IF('Peter Millar'!$L2739&lt;&gt;0,CONCATENATE("Week ",WEEKNUM('Peter Millar'!$L2739,21)," - ", TEXT('Peter Millar'!$L2739, "yyyy")),"")</f>
        <v>Week 42 - 2021</v>
      </c>
    </row>
    <row r="2735" spans="16:16">
      <c r="P2735" t="str">
        <f>IF('Peter Millar'!$L2740&lt;&gt;0,CONCATENATE("Week ",WEEKNUM('Peter Millar'!$L2740,21)," - ", TEXT('Peter Millar'!$L2740, "yyyy")),"")</f>
        <v>Week 42 - 2021</v>
      </c>
    </row>
    <row r="2736" spans="16:16">
      <c r="P2736" t="str">
        <f>IF('Peter Millar'!$L2741&lt;&gt;0,CONCATENATE("Week ",WEEKNUM('Peter Millar'!$L2741,21)," - ", TEXT('Peter Millar'!$L2741, "yyyy")),"")</f>
        <v>Week 42 - 2021</v>
      </c>
    </row>
    <row r="2737" spans="16:16">
      <c r="P2737" t="str">
        <f>IF('Peter Millar'!$L2742&lt;&gt;0,CONCATENATE("Week ",WEEKNUM('Peter Millar'!$L2742,21)," - ", TEXT('Peter Millar'!$L2742, "yyyy")),"")</f>
        <v>Week 42 - 2021</v>
      </c>
    </row>
    <row r="2738" spans="16:16">
      <c r="P2738" t="str">
        <f>IF('Peter Millar'!$L2743&lt;&gt;0,CONCATENATE("Week ",WEEKNUM('Peter Millar'!$L2743,21)," - ", TEXT('Peter Millar'!$L2743, "yyyy")),"")</f>
        <v>Week 42 - 2021</v>
      </c>
    </row>
    <row r="2739" spans="16:16">
      <c r="P2739" t="str">
        <f>IF('Peter Millar'!$L2744&lt;&gt;0,CONCATENATE("Week ",WEEKNUM('Peter Millar'!$L2744,21)," - ", TEXT('Peter Millar'!$L2744, "yyyy")),"")</f>
        <v>Week 42 - 2021</v>
      </c>
    </row>
    <row r="2740" spans="16:16">
      <c r="P2740" t="str">
        <f>IF('Peter Millar'!$L2745&lt;&gt;0,CONCATENATE("Week ",WEEKNUM('Peter Millar'!$L2745,21)," - ", TEXT('Peter Millar'!$L2745, "yyyy")),"")</f>
        <v>Week 42 - 2021</v>
      </c>
    </row>
    <row r="2741" spans="16:16">
      <c r="P2741" t="str">
        <f>IF('Peter Millar'!$L2746&lt;&gt;0,CONCATENATE("Week ",WEEKNUM('Peter Millar'!$L2746,21)," - ", TEXT('Peter Millar'!$L2746, "yyyy")),"")</f>
        <v>Week 42 - 2021</v>
      </c>
    </row>
    <row r="2742" spans="16:16">
      <c r="P2742" t="str">
        <f>IF('Peter Millar'!$L2747&lt;&gt;0,CONCATENATE("Week ",WEEKNUM('Peter Millar'!$L2747,21)," - ", TEXT('Peter Millar'!$L2747, "yyyy")),"")</f>
        <v>Week 42 - 2021</v>
      </c>
    </row>
    <row r="2743" spans="16:16">
      <c r="P2743" t="str">
        <f>IF('Peter Millar'!$L2748&lt;&gt;0,CONCATENATE("Week ",WEEKNUM('Peter Millar'!$L2748,21)," - ", TEXT('Peter Millar'!$L2748, "yyyy")),"")</f>
        <v>Week 42 - 2021</v>
      </c>
    </row>
    <row r="2744" spans="16:16">
      <c r="P2744" t="str">
        <f>IF('Peter Millar'!$L2749&lt;&gt;0,CONCATENATE("Week ",WEEKNUM('Peter Millar'!$L2749,21)," - ", TEXT('Peter Millar'!$L2749, "yyyy")),"")</f>
        <v>Week 42 - 2021</v>
      </c>
    </row>
    <row r="2745" spans="16:16">
      <c r="P2745" t="str">
        <f>IF('Peter Millar'!$L2750&lt;&gt;0,CONCATENATE("Week ",WEEKNUM('Peter Millar'!$L2750,21)," - ", TEXT('Peter Millar'!$L2750, "yyyy")),"")</f>
        <v>Week 42 - 2021</v>
      </c>
    </row>
    <row r="2746" spans="16:16">
      <c r="P2746" t="str">
        <f>IF('Peter Millar'!$L2751&lt;&gt;0,CONCATENATE("Week ",WEEKNUM('Peter Millar'!$L2751,21)," - ", TEXT('Peter Millar'!$L2751, "yyyy")),"")</f>
        <v>Week 42 - 2021</v>
      </c>
    </row>
    <row r="2747" spans="16:16">
      <c r="P2747" t="str">
        <f>IF('Peter Millar'!$L2752&lt;&gt;0,CONCATENATE("Week ",WEEKNUM('Peter Millar'!$L2752,21)," - ", TEXT('Peter Millar'!$L2752, "yyyy")),"")</f>
        <v>Week 42 - 2021</v>
      </c>
    </row>
    <row r="2748" spans="16:16">
      <c r="P2748" t="str">
        <f>IF('Peter Millar'!$L2753&lt;&gt;0,CONCATENATE("Week ",WEEKNUM('Peter Millar'!$L2753,21)," - ", TEXT('Peter Millar'!$L2753, "yyyy")),"")</f>
        <v>Week 43 - 2021</v>
      </c>
    </row>
    <row r="2749" spans="16:16">
      <c r="P2749" t="str">
        <f>IF('Peter Millar'!$L2754&lt;&gt;0,CONCATENATE("Week ",WEEKNUM('Peter Millar'!$L2754,21)," - ", TEXT('Peter Millar'!$L2754, "yyyy")),"")</f>
        <v>Week 43 - 2021</v>
      </c>
    </row>
    <row r="2750" spans="16:16">
      <c r="P2750" t="str">
        <f>IF('Peter Millar'!$L2755&lt;&gt;0,CONCATENATE("Week ",WEEKNUM('Peter Millar'!$L2755,21)," - ", TEXT('Peter Millar'!$L2755, "yyyy")),"")</f>
        <v>Week 43 - 2021</v>
      </c>
    </row>
    <row r="2751" spans="16:16">
      <c r="P2751" t="str">
        <f>IF('Peter Millar'!$L2756&lt;&gt;0,CONCATENATE("Week ",WEEKNUM('Peter Millar'!$L2756,21)," - ", TEXT('Peter Millar'!$L2756, "yyyy")),"")</f>
        <v>Week 43 - 2021</v>
      </c>
    </row>
    <row r="2752" spans="16:16">
      <c r="P2752" t="str">
        <f>IF('Peter Millar'!$L2757&lt;&gt;0,CONCATENATE("Week ",WEEKNUM('Peter Millar'!$L2757,21)," - ", TEXT('Peter Millar'!$L2757, "yyyy")),"")</f>
        <v>Week 43 - 2021</v>
      </c>
    </row>
    <row r="2753" spans="16:16">
      <c r="P2753" t="str">
        <f>IF('Peter Millar'!$L2758&lt;&gt;0,CONCATENATE("Week ",WEEKNUM('Peter Millar'!$L2758,21)," - ", TEXT('Peter Millar'!$L2758, "yyyy")),"")</f>
        <v>Week 43 - 2021</v>
      </c>
    </row>
    <row r="2754" spans="16:16">
      <c r="P2754" t="str">
        <f>IF('Peter Millar'!$L2759&lt;&gt;0,CONCATENATE("Week ",WEEKNUM('Peter Millar'!$L2759,21)," - ", TEXT('Peter Millar'!$L2759, "yyyy")),"")</f>
        <v>Week 43 - 2021</v>
      </c>
    </row>
    <row r="2755" spans="16:16">
      <c r="P2755" t="str">
        <f>IF('Peter Millar'!$L2760&lt;&gt;0,CONCATENATE("Week ",WEEKNUM('Peter Millar'!$L2760,21)," - ", TEXT('Peter Millar'!$L2760, "yyyy")),"")</f>
        <v>Week 43 - 2021</v>
      </c>
    </row>
    <row r="2756" spans="16:16">
      <c r="P2756" t="str">
        <f>IF('Peter Millar'!$L2761&lt;&gt;0,CONCATENATE("Week ",WEEKNUM('Peter Millar'!$L2761,21)," - ", TEXT('Peter Millar'!$L2761, "yyyy")),"")</f>
        <v>Week 43 - 2021</v>
      </c>
    </row>
    <row r="2757" spans="16:16">
      <c r="P2757" t="str">
        <f>IF('Peter Millar'!$L2762&lt;&gt;0,CONCATENATE("Week ",WEEKNUM('Peter Millar'!$L2762,21)," - ", TEXT('Peter Millar'!$L2762, "yyyy")),"")</f>
        <v>Week 43 - 2021</v>
      </c>
    </row>
    <row r="2758" spans="16:16">
      <c r="P2758" t="str">
        <f>IF('Peter Millar'!$L2763&lt;&gt;0,CONCATENATE("Week ",WEEKNUM('Peter Millar'!$L2763,21)," - ", TEXT('Peter Millar'!$L2763, "yyyy")),"")</f>
        <v>Week 43 - 2021</v>
      </c>
    </row>
    <row r="2759" spans="16:16">
      <c r="P2759" t="str">
        <f>IF('Peter Millar'!$L2764&lt;&gt;0,CONCATENATE("Week ",WEEKNUM('Peter Millar'!$L2764,21)," - ", TEXT('Peter Millar'!$L2764, "yyyy")),"")</f>
        <v>Week 43 - 2021</v>
      </c>
    </row>
    <row r="2760" spans="16:16">
      <c r="P2760" t="str">
        <f>IF('Peter Millar'!$L2765&lt;&gt;0,CONCATENATE("Week ",WEEKNUM('Peter Millar'!$L2765,21)," - ", TEXT('Peter Millar'!$L2765, "yyyy")),"")</f>
        <v>Week 43 - 2021</v>
      </c>
    </row>
    <row r="2761" spans="16:16">
      <c r="P2761" t="str">
        <f>IF('Peter Millar'!$L2766&lt;&gt;0,CONCATENATE("Week ",WEEKNUM('Peter Millar'!$L2766,21)," - ", TEXT('Peter Millar'!$L2766, "yyyy")),"")</f>
        <v>Week 43 - 2021</v>
      </c>
    </row>
    <row r="2762" spans="16:16">
      <c r="P2762" t="str">
        <f>IF('Peter Millar'!$L2767&lt;&gt;0,CONCATENATE("Week ",WEEKNUM('Peter Millar'!$L2767,21)," - ", TEXT('Peter Millar'!$L2767, "yyyy")),"")</f>
        <v>Week 43 - 2021</v>
      </c>
    </row>
    <row r="2763" spans="16:16">
      <c r="P2763" t="str">
        <f>IF('Peter Millar'!$L2768&lt;&gt;0,CONCATENATE("Week ",WEEKNUM('Peter Millar'!$L2768,21)," - ", TEXT('Peter Millar'!$L2768, "yyyy")),"")</f>
        <v>Week 43 - 2021</v>
      </c>
    </row>
    <row r="2764" spans="16:16">
      <c r="P2764" t="str">
        <f>IF('Peter Millar'!$L2769&lt;&gt;0,CONCATENATE("Week ",WEEKNUM('Peter Millar'!$L2769,21)," - ", TEXT('Peter Millar'!$L2769, "yyyy")),"")</f>
        <v>Week 43 - 2021</v>
      </c>
    </row>
    <row r="2765" spans="16:16">
      <c r="P2765" t="str">
        <f>IF('Peter Millar'!$L2770&lt;&gt;0,CONCATENATE("Week ",WEEKNUM('Peter Millar'!$L2770,21)," - ", TEXT('Peter Millar'!$L2770, "yyyy")),"")</f>
        <v>Week 43 - 2021</v>
      </c>
    </row>
    <row r="2766" spans="16:16">
      <c r="P2766" t="str">
        <f>IF('Peter Millar'!$L2771&lt;&gt;0,CONCATENATE("Week ",WEEKNUM('Peter Millar'!$L2771,21)," - ", TEXT('Peter Millar'!$L2771, "yyyy")),"")</f>
        <v>Week 43 - 2021</v>
      </c>
    </row>
    <row r="2767" spans="16:16">
      <c r="P2767" t="str">
        <f>IF('Peter Millar'!$L2772&lt;&gt;0,CONCATENATE("Week ",WEEKNUM('Peter Millar'!$L2772,21)," - ", TEXT('Peter Millar'!$L2772, "yyyy")),"")</f>
        <v>Week 43 - 2021</v>
      </c>
    </row>
    <row r="2768" spans="16:16">
      <c r="P2768" t="str">
        <f>IF('Peter Millar'!$L2773&lt;&gt;0,CONCATENATE("Week ",WEEKNUM('Peter Millar'!$L2773,21)," - ", TEXT('Peter Millar'!$L2773, "yyyy")),"")</f>
        <v>Week 43 - 2021</v>
      </c>
    </row>
    <row r="2769" spans="16:16">
      <c r="P2769" t="str">
        <f>IF('Peter Millar'!$L2774&lt;&gt;0,CONCATENATE("Week ",WEEKNUM('Peter Millar'!$L2774,21)," - ", TEXT('Peter Millar'!$L2774, "yyyy")),"")</f>
        <v>Week 43 - 2021</v>
      </c>
    </row>
    <row r="2770" spans="16:16">
      <c r="P2770" t="str">
        <f>IF('Peter Millar'!$L2775&lt;&gt;0,CONCATENATE("Week ",WEEKNUM('Peter Millar'!$L2775,21)," - ", TEXT('Peter Millar'!$L2775, "yyyy")),"")</f>
        <v>Week 43 - 2021</v>
      </c>
    </row>
    <row r="2771" spans="16:16">
      <c r="P2771" t="str">
        <f>IF('Peter Millar'!$L2776&lt;&gt;0,CONCATENATE("Week ",WEEKNUM('Peter Millar'!$L2776,21)," - ", TEXT('Peter Millar'!$L2776, "yyyy")),"")</f>
        <v>Week 43 - 2021</v>
      </c>
    </row>
    <row r="2772" spans="16:16">
      <c r="P2772" t="str">
        <f>IF('Peter Millar'!$L2777&lt;&gt;0,CONCATENATE("Week ",WEEKNUM('Peter Millar'!$L2777,21)," - ", TEXT('Peter Millar'!$L2777, "yyyy")),"")</f>
        <v>Week 43 - 2021</v>
      </c>
    </row>
    <row r="2773" spans="16:16">
      <c r="P2773" t="str">
        <f>IF('Peter Millar'!$L2778&lt;&gt;0,CONCATENATE("Week ",WEEKNUM('Peter Millar'!$L2778,21)," - ", TEXT('Peter Millar'!$L2778, "yyyy")),"")</f>
        <v>Week 43 - 2021</v>
      </c>
    </row>
    <row r="2774" spans="16:16">
      <c r="P2774" t="str">
        <f>IF('Peter Millar'!$L2779&lt;&gt;0,CONCATENATE("Week ",WEEKNUM('Peter Millar'!$L2779,21)," - ", TEXT('Peter Millar'!$L2779, "yyyy")),"")</f>
        <v>Week 43 - 2021</v>
      </c>
    </row>
    <row r="2775" spans="16:16">
      <c r="P2775" t="str">
        <f>IF('Peter Millar'!$L2780&lt;&gt;0,CONCATENATE("Week ",WEEKNUM('Peter Millar'!$L2780,21)," - ", TEXT('Peter Millar'!$L2780, "yyyy")),"")</f>
        <v>Week 43 - 2021</v>
      </c>
    </row>
    <row r="2776" spans="16:16">
      <c r="P2776" t="str">
        <f>IF('Peter Millar'!$L2781&lt;&gt;0,CONCATENATE("Week ",WEEKNUM('Peter Millar'!$L2781,21)," - ", TEXT('Peter Millar'!$L2781, "yyyy")),"")</f>
        <v>Week 43 - 2021</v>
      </c>
    </row>
    <row r="2777" spans="16:16">
      <c r="P2777" t="str">
        <f>IF('Peter Millar'!$L2782&lt;&gt;0,CONCATENATE("Week ",WEEKNUM('Peter Millar'!$L2782,21)," - ", TEXT('Peter Millar'!$L2782, "yyyy")),"")</f>
        <v>Week 43 - 2021</v>
      </c>
    </row>
    <row r="2778" spans="16:16">
      <c r="P2778" t="str">
        <f>IF('Peter Millar'!$L2783&lt;&gt;0,CONCATENATE("Week ",WEEKNUM('Peter Millar'!$L2783,21)," - ", TEXT('Peter Millar'!$L2783, "yyyy")),"")</f>
        <v>Week 43 - 2021</v>
      </c>
    </row>
    <row r="2779" spans="16:16">
      <c r="P2779" t="str">
        <f>IF('Peter Millar'!$L2784&lt;&gt;0,CONCATENATE("Week ",WEEKNUM('Peter Millar'!$L2784,21)," - ", TEXT('Peter Millar'!$L2784, "yyyy")),"")</f>
        <v>Week 43 - 2021</v>
      </c>
    </row>
    <row r="2780" spans="16:16">
      <c r="P2780" t="str">
        <f>IF('Peter Millar'!$L2785&lt;&gt;0,CONCATENATE("Week ",WEEKNUM('Peter Millar'!$L2785,21)," - ", TEXT('Peter Millar'!$L2785, "yyyy")),"")</f>
        <v>Week 43 - 2021</v>
      </c>
    </row>
    <row r="2781" spans="16:16">
      <c r="P2781" t="str">
        <f>IF('Peter Millar'!$L2786&lt;&gt;0,CONCATENATE("Week ",WEEKNUM('Peter Millar'!$L2786,21)," - ", TEXT('Peter Millar'!$L2786, "yyyy")),"")</f>
        <v>Week 43 - 2021</v>
      </c>
    </row>
    <row r="2782" spans="16:16">
      <c r="P2782" t="str">
        <f>IF('Peter Millar'!$L2787&lt;&gt;0,CONCATENATE("Week ",WEEKNUM('Peter Millar'!$L2787,21)," - ", TEXT('Peter Millar'!$L2787, "yyyy")),"")</f>
        <v>Week 43 - 2021</v>
      </c>
    </row>
    <row r="2783" spans="16:16">
      <c r="P2783" t="str">
        <f>IF('Peter Millar'!$L2788&lt;&gt;0,CONCATENATE("Week ",WEEKNUM('Peter Millar'!$L2788,21)," - ", TEXT('Peter Millar'!$L2788, "yyyy")),"")</f>
        <v>Week 43 - 2021</v>
      </c>
    </row>
    <row r="2784" spans="16:16">
      <c r="P2784" t="str">
        <f>IF('Peter Millar'!$L2789&lt;&gt;0,CONCATENATE("Week ",WEEKNUM('Peter Millar'!$L2789,21)," - ", TEXT('Peter Millar'!$L2789, "yyyy")),"")</f>
        <v>Week 43 - 2021</v>
      </c>
    </row>
    <row r="2785" spans="16:16">
      <c r="P2785" t="str">
        <f>IF('Peter Millar'!$L2790&lt;&gt;0,CONCATENATE("Week ",WEEKNUM('Peter Millar'!$L2790,21)," - ", TEXT('Peter Millar'!$L2790, "yyyy")),"")</f>
        <v>Week 43 - 2021</v>
      </c>
    </row>
    <row r="2786" spans="16:16">
      <c r="P2786" t="str">
        <f>IF('Peter Millar'!$L2791&lt;&gt;0,CONCATENATE("Week ",WEEKNUM('Peter Millar'!$L2791,21)," - ", TEXT('Peter Millar'!$L2791, "yyyy")),"")</f>
        <v>Week 43 - 2021</v>
      </c>
    </row>
    <row r="2787" spans="16:16">
      <c r="P2787" t="str">
        <f>IF('Peter Millar'!$L2792&lt;&gt;0,CONCATENATE("Week ",WEEKNUM('Peter Millar'!$L2792,21)," - ", TEXT('Peter Millar'!$L2792, "yyyy")),"")</f>
        <v>Week 43 - 2021</v>
      </c>
    </row>
    <row r="2788" spans="16:16">
      <c r="P2788" t="str">
        <f>IF('Peter Millar'!$L2793&lt;&gt;0,CONCATENATE("Week ",WEEKNUM('Peter Millar'!$L2793,21)," - ", TEXT('Peter Millar'!$L2793, "yyyy")),"")</f>
        <v>Week 43 - 2021</v>
      </c>
    </row>
    <row r="2789" spans="16:16">
      <c r="P2789" t="str">
        <f>IF('Peter Millar'!$L2794&lt;&gt;0,CONCATENATE("Week ",WEEKNUM('Peter Millar'!$L2794,21)," - ", TEXT('Peter Millar'!$L2794, "yyyy")),"")</f>
        <v>Week 43 - 2021</v>
      </c>
    </row>
    <row r="2790" spans="16:16">
      <c r="P2790" t="str">
        <f>IF('Peter Millar'!$L2795&lt;&gt;0,CONCATENATE("Week ",WEEKNUM('Peter Millar'!$L2795,21)," - ", TEXT('Peter Millar'!$L2795, "yyyy")),"")</f>
        <v>Week 43 - 2021</v>
      </c>
    </row>
    <row r="2791" spans="16:16">
      <c r="P2791" t="str">
        <f>IF('Peter Millar'!$L2796&lt;&gt;0,CONCATENATE("Week ",WEEKNUM('Peter Millar'!$L2796,21)," - ", TEXT('Peter Millar'!$L2796, "yyyy")),"")</f>
        <v>Week 43 - 2021</v>
      </c>
    </row>
    <row r="2792" spans="16:16">
      <c r="P2792" t="str">
        <f>IF('Peter Millar'!$L2797&lt;&gt;0,CONCATENATE("Week ",WEEKNUM('Peter Millar'!$L2797,21)," - ", TEXT('Peter Millar'!$L2797, "yyyy")),"")</f>
        <v>Week 43 - 2021</v>
      </c>
    </row>
    <row r="2793" spans="16:16">
      <c r="P2793" t="str">
        <f>IF('Peter Millar'!$L2798&lt;&gt;0,CONCATENATE("Week ",WEEKNUM('Peter Millar'!$L2798,21)," - ", TEXT('Peter Millar'!$L2798, "yyyy")),"")</f>
        <v>Week 43 - 2021</v>
      </c>
    </row>
    <row r="2794" spans="16:16">
      <c r="P2794" t="str">
        <f>IF('Peter Millar'!$L2799&lt;&gt;0,CONCATENATE("Week ",WEEKNUM('Peter Millar'!$L2799,21)," - ", TEXT('Peter Millar'!$L2799, "yyyy")),"")</f>
        <v>Week 43 - 2021</v>
      </c>
    </row>
    <row r="2795" spans="16:16">
      <c r="P2795" t="str">
        <f>IF('Peter Millar'!$L2800&lt;&gt;0,CONCATENATE("Week ",WEEKNUM('Peter Millar'!$L2800,21)," - ", TEXT('Peter Millar'!$L2800, "yyyy")),"")</f>
        <v>Week 43 - 2021</v>
      </c>
    </row>
    <row r="2796" spans="16:16">
      <c r="P2796" t="str">
        <f>IF('Peter Millar'!$L2801&lt;&gt;0,CONCATENATE("Week ",WEEKNUM('Peter Millar'!$L2801,21)," - ", TEXT('Peter Millar'!$L2801, "yyyy")),"")</f>
        <v>Week 43 - 2021</v>
      </c>
    </row>
    <row r="2797" spans="16:16">
      <c r="P2797" t="str">
        <f>IF('Peter Millar'!$L2802&lt;&gt;0,CONCATENATE("Week ",WEEKNUM('Peter Millar'!$L2802,21)," - ", TEXT('Peter Millar'!$L2802, "yyyy")),"")</f>
        <v>Week 43 - 2021</v>
      </c>
    </row>
    <row r="2798" spans="16:16">
      <c r="P2798" t="str">
        <f>IF('Peter Millar'!$L2803&lt;&gt;0,CONCATENATE("Week ",WEEKNUM('Peter Millar'!$L2803,21)," - ", TEXT('Peter Millar'!$L2803, "yyyy")),"")</f>
        <v>Week 43 - 2021</v>
      </c>
    </row>
    <row r="2799" spans="16:16">
      <c r="P2799" t="str">
        <f>IF('Peter Millar'!$L2804&lt;&gt;0,CONCATENATE("Week ",WEEKNUM('Peter Millar'!$L2804,21)," - ", TEXT('Peter Millar'!$L2804, "yyyy")),"")</f>
        <v>Week 43 - 2021</v>
      </c>
    </row>
    <row r="2800" spans="16:16">
      <c r="P2800" t="str">
        <f>IF('Peter Millar'!$L2805&lt;&gt;0,CONCATENATE("Week ",WEEKNUM('Peter Millar'!$L2805,21)," - ", TEXT('Peter Millar'!$L2805, "yyyy")),"")</f>
        <v>Week 43 - 2021</v>
      </c>
    </row>
    <row r="2801" spans="16:16">
      <c r="P2801" t="str">
        <f>IF('Peter Millar'!$L2806&lt;&gt;0,CONCATENATE("Week ",WEEKNUM('Peter Millar'!$L2806,21)," - ", TEXT('Peter Millar'!$L2806, "yyyy")),"")</f>
        <v>Week 43 - 2021</v>
      </c>
    </row>
    <row r="2802" spans="16:16">
      <c r="P2802" t="str">
        <f>IF('Peter Millar'!$L2807&lt;&gt;0,CONCATENATE("Week ",WEEKNUM('Peter Millar'!$L2807,21)," - ", TEXT('Peter Millar'!$L2807, "yyyy")),"")</f>
        <v>Week 43 - 2021</v>
      </c>
    </row>
    <row r="2803" spans="16:16">
      <c r="P2803" t="str">
        <f>IF('Peter Millar'!$L2808&lt;&gt;0,CONCATENATE("Week ",WEEKNUM('Peter Millar'!$L2808,21)," - ", TEXT('Peter Millar'!$L2808, "yyyy")),"")</f>
        <v>Week 43 - 2021</v>
      </c>
    </row>
    <row r="2804" spans="16:16">
      <c r="P2804" t="str">
        <f>IF('Peter Millar'!$L2809&lt;&gt;0,CONCATENATE("Week ",WEEKNUM('Peter Millar'!$L2809,21)," - ", TEXT('Peter Millar'!$L2809, "yyyy")),"")</f>
        <v>Week 43 - 2021</v>
      </c>
    </row>
    <row r="2805" spans="16:16">
      <c r="P2805" t="str">
        <f>IF('Peter Millar'!$L2810&lt;&gt;0,CONCATENATE("Week ",WEEKNUM('Peter Millar'!$L2810,21)," - ", TEXT('Peter Millar'!$L2810, "yyyy")),"")</f>
        <v>Week 43 - 2021</v>
      </c>
    </row>
    <row r="2806" spans="16:16">
      <c r="P2806" t="str">
        <f>IF('Peter Millar'!$L2811&lt;&gt;0,CONCATENATE("Week ",WEEKNUM('Peter Millar'!$L2811,21)," - ", TEXT('Peter Millar'!$L2811, "yyyy")),"")</f>
        <v>Week 43 - 2021</v>
      </c>
    </row>
    <row r="2807" spans="16:16">
      <c r="P2807" t="str">
        <f>IF('Peter Millar'!$L2812&lt;&gt;0,CONCATENATE("Week ",WEEKNUM('Peter Millar'!$L2812,21)," - ", TEXT('Peter Millar'!$L2812, "yyyy")),"")</f>
        <v>Week 43 - 2021</v>
      </c>
    </row>
    <row r="2808" spans="16:16">
      <c r="P2808" t="str">
        <f>IF('Peter Millar'!$L2813&lt;&gt;0,CONCATENATE("Week ",WEEKNUM('Peter Millar'!$L2813,21)," - ", TEXT('Peter Millar'!$L2813, "yyyy")),"")</f>
        <v>Week 43 - 2021</v>
      </c>
    </row>
    <row r="2809" spans="16:16">
      <c r="P2809" t="str">
        <f>IF('Peter Millar'!$L2814&lt;&gt;0,CONCATENATE("Week ",WEEKNUM('Peter Millar'!$L2814,21)," - ", TEXT('Peter Millar'!$L2814, "yyyy")),"")</f>
        <v>Week 43 - 2021</v>
      </c>
    </row>
    <row r="2810" spans="16:16">
      <c r="P2810" t="str">
        <f>IF('Peter Millar'!$L2815&lt;&gt;0,CONCATENATE("Week ",WEEKNUM('Peter Millar'!$L2815,21)," - ", TEXT('Peter Millar'!$L2815, "yyyy")),"")</f>
        <v>Week 43 - 2021</v>
      </c>
    </row>
    <row r="2811" spans="16:16">
      <c r="P2811" t="str">
        <f>IF('Peter Millar'!$L2816&lt;&gt;0,CONCATENATE("Week ",WEEKNUM('Peter Millar'!$L2816,21)," - ", TEXT('Peter Millar'!$L2816, "yyyy")),"")</f>
        <v>Week 43 - 2021</v>
      </c>
    </row>
    <row r="2812" spans="16:16">
      <c r="P2812" t="str">
        <f>IF('Peter Millar'!$L2817&lt;&gt;0,CONCATENATE("Week ",WEEKNUM('Peter Millar'!$L2817,21)," - ", TEXT('Peter Millar'!$L2817, "yyyy")),"")</f>
        <v>Week 44 - 2021</v>
      </c>
    </row>
    <row r="2813" spans="16:16">
      <c r="P2813" t="str">
        <f>IF('Peter Millar'!$L2818&lt;&gt;0,CONCATENATE("Week ",WEEKNUM('Peter Millar'!$L2818,21)," - ", TEXT('Peter Millar'!$L2818, "yyyy")),"")</f>
        <v>Week 44 - 2021</v>
      </c>
    </row>
    <row r="2814" spans="16:16">
      <c r="P2814" t="str">
        <f>IF('Peter Millar'!$L2819&lt;&gt;0,CONCATENATE("Week ",WEEKNUM('Peter Millar'!$L2819,21)," - ", TEXT('Peter Millar'!$L2819, "yyyy")),"")</f>
        <v>Week 44 - 2021</v>
      </c>
    </row>
    <row r="2815" spans="16:16">
      <c r="P2815" t="str">
        <f>IF('Peter Millar'!$L2820&lt;&gt;0,CONCATENATE("Week ",WEEKNUM('Peter Millar'!$L2820,21)," - ", TEXT('Peter Millar'!$L2820, "yyyy")),"")</f>
        <v>Week 44 - 2021</v>
      </c>
    </row>
    <row r="2816" spans="16:16">
      <c r="P2816" t="str">
        <f>IF('Peter Millar'!$L2821&lt;&gt;0,CONCATENATE("Week ",WEEKNUM('Peter Millar'!$L2821,21)," - ", TEXT('Peter Millar'!$L2821, "yyyy")),"")</f>
        <v>Week 44 - 2021</v>
      </c>
    </row>
    <row r="2817" spans="16:16">
      <c r="P2817" t="str">
        <f>IF('Peter Millar'!$L2822&lt;&gt;0,CONCATENATE("Week ",WEEKNUM('Peter Millar'!$L2822,21)," - ", TEXT('Peter Millar'!$L2822, "yyyy")),"")</f>
        <v>Week 44 - 2021</v>
      </c>
    </row>
    <row r="2818" spans="16:16">
      <c r="P2818" t="str">
        <f>IF('Peter Millar'!$L2823&lt;&gt;0,CONCATENATE("Week ",WEEKNUM('Peter Millar'!$L2823,21)," - ", TEXT('Peter Millar'!$L2823, "yyyy")),"")</f>
        <v>Week 44 - 2021</v>
      </c>
    </row>
    <row r="2819" spans="16:16">
      <c r="P2819" t="str">
        <f>IF('Peter Millar'!$L2824&lt;&gt;0,CONCATENATE("Week ",WEEKNUM('Peter Millar'!$L2824,21)," - ", TEXT('Peter Millar'!$L2824, "yyyy")),"")</f>
        <v>Week 44 - 2021</v>
      </c>
    </row>
    <row r="2820" spans="16:16">
      <c r="P2820" t="str">
        <f>IF('Peter Millar'!$L2825&lt;&gt;0,CONCATENATE("Week ",WEEKNUM('Peter Millar'!$L2825,21)," - ", TEXT('Peter Millar'!$L2825, "yyyy")),"")</f>
        <v>Week 44 - 2021</v>
      </c>
    </row>
    <row r="2821" spans="16:16">
      <c r="P2821" t="str">
        <f>IF('Peter Millar'!$L2826&lt;&gt;0,CONCATENATE("Week ",WEEKNUM('Peter Millar'!$L2826,21)," - ", TEXT('Peter Millar'!$L2826, "yyyy")),"")</f>
        <v>Week 44 - 2021</v>
      </c>
    </row>
    <row r="2822" spans="16:16">
      <c r="P2822" t="str">
        <f>IF('Peter Millar'!$L2827&lt;&gt;0,CONCATENATE("Week ",WEEKNUM('Peter Millar'!$L2827,21)," - ", TEXT('Peter Millar'!$L2827, "yyyy")),"")</f>
        <v>Week 44 - 2021</v>
      </c>
    </row>
    <row r="2823" spans="16:16">
      <c r="P2823" t="str">
        <f>IF('Peter Millar'!$L2828&lt;&gt;0,CONCATENATE("Week ",WEEKNUM('Peter Millar'!$L2828,21)," - ", TEXT('Peter Millar'!$L2828, "yyyy")),"")</f>
        <v>Week 44 - 2021</v>
      </c>
    </row>
    <row r="2824" spans="16:16">
      <c r="P2824" t="str">
        <f>IF('Peter Millar'!$L2829&lt;&gt;0,CONCATENATE("Week ",WEEKNUM('Peter Millar'!$L2829,21)," - ", TEXT('Peter Millar'!$L2829, "yyyy")),"")</f>
        <v>Week 44 - 2021</v>
      </c>
    </row>
    <row r="2825" spans="16:16">
      <c r="P2825" t="str">
        <f>IF('Peter Millar'!$L2830&lt;&gt;0,CONCATENATE("Week ",WEEKNUM('Peter Millar'!$L2830,21)," - ", TEXT('Peter Millar'!$L2830, "yyyy")),"")</f>
        <v>Week 44 - 2021</v>
      </c>
    </row>
    <row r="2826" spans="16:16">
      <c r="P2826" t="str">
        <f>IF('Peter Millar'!$L2831&lt;&gt;0,CONCATENATE("Week ",WEEKNUM('Peter Millar'!$L2831,21)," - ", TEXT('Peter Millar'!$L2831, "yyyy")),"")</f>
        <v>Week 44 - 2021</v>
      </c>
    </row>
    <row r="2827" spans="16:16">
      <c r="P2827" t="str">
        <f>IF('Peter Millar'!$L2832&lt;&gt;0,CONCATENATE("Week ",WEEKNUM('Peter Millar'!$L2832,21)," - ", TEXT('Peter Millar'!$L2832, "yyyy")),"")</f>
        <v>Week 44 - 2021</v>
      </c>
    </row>
    <row r="2828" spans="16:16">
      <c r="P2828" t="str">
        <f>IF('Peter Millar'!$L2833&lt;&gt;0,CONCATENATE("Week ",WEEKNUM('Peter Millar'!$L2833,21)," - ", TEXT('Peter Millar'!$L2833, "yyyy")),"")</f>
        <v>Week 44 - 2021</v>
      </c>
    </row>
    <row r="2829" spans="16:16">
      <c r="P2829" t="str">
        <f>IF('Peter Millar'!$L2834&lt;&gt;0,CONCATENATE("Week ",WEEKNUM('Peter Millar'!$L2834,21)," - ", TEXT('Peter Millar'!$L2834, "yyyy")),"")</f>
        <v>Week 44 - 2021</v>
      </c>
    </row>
    <row r="2830" spans="16:16">
      <c r="P2830" t="str">
        <f>IF('Peter Millar'!$L2835&lt;&gt;0,CONCATENATE("Week ",WEEKNUM('Peter Millar'!$L2835,21)," - ", TEXT('Peter Millar'!$L2835, "yyyy")),"")</f>
        <v>Week 44 - 2021</v>
      </c>
    </row>
    <row r="2831" spans="16:16">
      <c r="P2831" t="str">
        <f>IF('Peter Millar'!$L2836&lt;&gt;0,CONCATENATE("Week ",WEEKNUM('Peter Millar'!$L2836,21)," - ", TEXT('Peter Millar'!$L2836, "yyyy")),"")</f>
        <v>Week 44 - 2021</v>
      </c>
    </row>
    <row r="2832" spans="16:16">
      <c r="P2832" t="str">
        <f>IF('Peter Millar'!$L2837&lt;&gt;0,CONCATENATE("Week ",WEEKNUM('Peter Millar'!$L2837,21)," - ", TEXT('Peter Millar'!$L2837, "yyyy")),"")</f>
        <v>Week 44 - 2021</v>
      </c>
    </row>
    <row r="2833" spans="16:16">
      <c r="P2833" t="str">
        <f>IF('Peter Millar'!$L2838&lt;&gt;0,CONCATENATE("Week ",WEEKNUM('Peter Millar'!$L2838,21)," - ", TEXT('Peter Millar'!$L2838, "yyyy")),"")</f>
        <v>Week 44 - 2021</v>
      </c>
    </row>
    <row r="2834" spans="16:16">
      <c r="P2834" t="str">
        <f>IF('Peter Millar'!$L2839&lt;&gt;0,CONCATENATE("Week ",WEEKNUM('Peter Millar'!$L2839,21)," - ", TEXT('Peter Millar'!$L2839, "yyyy")),"")</f>
        <v>Week 44 - 2021</v>
      </c>
    </row>
    <row r="2835" spans="16:16">
      <c r="P2835" t="str">
        <f>IF('Peter Millar'!$L2840&lt;&gt;0,CONCATENATE("Week ",WEEKNUM('Peter Millar'!$L2840,21)," - ", TEXT('Peter Millar'!$L2840, "yyyy")),"")</f>
        <v>Week 44 - 2021</v>
      </c>
    </row>
    <row r="2836" spans="16:16">
      <c r="P2836" t="str">
        <f>IF('Peter Millar'!$L2841&lt;&gt;0,CONCATENATE("Week ",WEEKNUM('Peter Millar'!$L2841,21)," - ", TEXT('Peter Millar'!$L2841, "yyyy")),"")</f>
        <v>Week 44 - 2021</v>
      </c>
    </row>
    <row r="2837" spans="16:16">
      <c r="P2837" t="str">
        <f>IF('Peter Millar'!$L2842&lt;&gt;0,CONCATENATE("Week ",WEEKNUM('Peter Millar'!$L2842,21)," - ", TEXT('Peter Millar'!$L2842, "yyyy")),"")</f>
        <v>Week 44 - 2021</v>
      </c>
    </row>
    <row r="2838" spans="16:16">
      <c r="P2838" t="str">
        <f>IF('Peter Millar'!$L2843&lt;&gt;0,CONCATENATE("Week ",WEEKNUM('Peter Millar'!$L2843,21)," - ", TEXT('Peter Millar'!$L2843, "yyyy")),"")</f>
        <v>Week 44 - 2021</v>
      </c>
    </row>
    <row r="2839" spans="16:16">
      <c r="P2839" t="str">
        <f>IF('Peter Millar'!$L2844&lt;&gt;0,CONCATENATE("Week ",WEEKNUM('Peter Millar'!$L2844,21)," - ", TEXT('Peter Millar'!$L2844, "yyyy")),"")</f>
        <v>Week 44 - 2021</v>
      </c>
    </row>
    <row r="2840" spans="16:16">
      <c r="P2840" t="str">
        <f>IF('Peter Millar'!$L2845&lt;&gt;0,CONCATENATE("Week ",WEEKNUM('Peter Millar'!$L2845,21)," - ", TEXT('Peter Millar'!$L2845, "yyyy")),"")</f>
        <v>Week 44 - 2021</v>
      </c>
    </row>
    <row r="2841" spans="16:16">
      <c r="P2841" t="str">
        <f>IF('Peter Millar'!$L2846&lt;&gt;0,CONCATENATE("Week ",WEEKNUM('Peter Millar'!$L2846,21)," - ", TEXT('Peter Millar'!$L2846, "yyyy")),"")</f>
        <v>Week 44 - 2021</v>
      </c>
    </row>
    <row r="2842" spans="16:16">
      <c r="P2842" t="str">
        <f>IF('Peter Millar'!$L2847&lt;&gt;0,CONCATENATE("Week ",WEEKNUM('Peter Millar'!$L2847,21)," - ", TEXT('Peter Millar'!$L2847, "yyyy")),"")</f>
        <v>Week 44 - 2021</v>
      </c>
    </row>
    <row r="2843" spans="16:16">
      <c r="P2843" t="str">
        <f>IF('Peter Millar'!$L2848&lt;&gt;0,CONCATENATE("Week ",WEEKNUM('Peter Millar'!$L2848,21)," - ", TEXT('Peter Millar'!$L2848, "yyyy")),"")</f>
        <v>Week 44 - 2021</v>
      </c>
    </row>
    <row r="2844" spans="16:16">
      <c r="P2844" t="str">
        <f>IF('Peter Millar'!$L2849&lt;&gt;0,CONCATENATE("Week ",WEEKNUM('Peter Millar'!$L2849,21)," - ", TEXT('Peter Millar'!$L2849, "yyyy")),"")</f>
        <v>Week 44 - 2021</v>
      </c>
    </row>
    <row r="2845" spans="16:16">
      <c r="P2845" t="str">
        <f>IF('Peter Millar'!$L2850&lt;&gt;0,CONCATENATE("Week ",WEEKNUM('Peter Millar'!$L2850,21)," - ", TEXT('Peter Millar'!$L2850, "yyyy")),"")</f>
        <v>Week 44 - 2021</v>
      </c>
    </row>
    <row r="2846" spans="16:16">
      <c r="P2846" t="str">
        <f>IF('Peter Millar'!$L2851&lt;&gt;0,CONCATENATE("Week ",WEEKNUM('Peter Millar'!$L2851,21)," - ", TEXT('Peter Millar'!$L2851, "yyyy")),"")</f>
        <v>Week 44 - 2021</v>
      </c>
    </row>
    <row r="2847" spans="16:16">
      <c r="P2847" t="str">
        <f>IF('Peter Millar'!$L2852&lt;&gt;0,CONCATENATE("Week ",WEEKNUM('Peter Millar'!$L2852,21)," - ", TEXT('Peter Millar'!$L2852, "yyyy")),"")</f>
        <v>Week 44 - 2021</v>
      </c>
    </row>
    <row r="2848" spans="16:16">
      <c r="P2848" t="str">
        <f>IF('Peter Millar'!$L2853&lt;&gt;0,CONCATENATE("Week ",WEEKNUM('Peter Millar'!$L2853,21)," - ", TEXT('Peter Millar'!$L2853, "yyyy")),"")</f>
        <v>Week 44 - 2021</v>
      </c>
    </row>
    <row r="2849" spans="16:16">
      <c r="P2849" t="str">
        <f>IF('Peter Millar'!$L2854&lt;&gt;0,CONCATENATE("Week ",WEEKNUM('Peter Millar'!$L2854,21)," - ", TEXT('Peter Millar'!$L2854, "yyyy")),"")</f>
        <v>Week 44 - 2021</v>
      </c>
    </row>
    <row r="2850" spans="16:16">
      <c r="P2850" t="str">
        <f>IF('Peter Millar'!$L2855&lt;&gt;0,CONCATENATE("Week ",WEEKNUM('Peter Millar'!$L2855,21)," - ", TEXT('Peter Millar'!$L2855, "yyyy")),"")</f>
        <v>Week 44 - 2021</v>
      </c>
    </row>
    <row r="2851" spans="16:16">
      <c r="P2851" t="str">
        <f>IF('Peter Millar'!$L2856&lt;&gt;0,CONCATENATE("Week ",WEEKNUM('Peter Millar'!$L2856,21)," - ", TEXT('Peter Millar'!$L2856, "yyyy")),"")</f>
        <v>Week 44 - 2021</v>
      </c>
    </row>
    <row r="2852" spans="16:16">
      <c r="P2852" t="str">
        <f>IF('Peter Millar'!$L2857&lt;&gt;0,CONCATENATE("Week ",WEEKNUM('Peter Millar'!$L2857,21)," - ", TEXT('Peter Millar'!$L2857, "yyyy")),"")</f>
        <v>Week 44 - 2021</v>
      </c>
    </row>
    <row r="2853" spans="16:16">
      <c r="P2853" t="str">
        <f>IF('Peter Millar'!$L2858&lt;&gt;0,CONCATENATE("Week ",WEEKNUM('Peter Millar'!$L2858,21)," - ", TEXT('Peter Millar'!$L2858, "yyyy")),"")</f>
        <v>Week 44 - 2021</v>
      </c>
    </row>
    <row r="2854" spans="16:16">
      <c r="P2854" t="str">
        <f>IF('Peter Millar'!$L2859&lt;&gt;0,CONCATENATE("Week ",WEEKNUM('Peter Millar'!$L2859,21)," - ", TEXT('Peter Millar'!$L2859, "yyyy")),"")</f>
        <v>Week 44 - 2021</v>
      </c>
    </row>
    <row r="2855" spans="16:16">
      <c r="P2855" t="str">
        <f>IF('Peter Millar'!$L2860&lt;&gt;0,CONCATENATE("Week ",WEEKNUM('Peter Millar'!$L2860,21)," - ", TEXT('Peter Millar'!$L2860, "yyyy")),"")</f>
        <v>Week 44 - 2021</v>
      </c>
    </row>
    <row r="2856" spans="16:16">
      <c r="P2856" t="str">
        <f>IF('Peter Millar'!$L2861&lt;&gt;0,CONCATENATE("Week ",WEEKNUM('Peter Millar'!$L2861,21)," - ", TEXT('Peter Millar'!$L2861, "yyyy")),"")</f>
        <v>Week 44 - 2021</v>
      </c>
    </row>
    <row r="2857" spans="16:16">
      <c r="P2857" t="str">
        <f>IF('Peter Millar'!$L2862&lt;&gt;0,CONCATENATE("Week ",WEEKNUM('Peter Millar'!$L2862,21)," - ", TEXT('Peter Millar'!$L2862, "yyyy")),"")</f>
        <v>Week 44 - 2021</v>
      </c>
    </row>
    <row r="2858" spans="16:16">
      <c r="P2858" t="str">
        <f>IF('Peter Millar'!$L2863&lt;&gt;0,CONCATENATE("Week ",WEEKNUM('Peter Millar'!$L2863,21)," - ", TEXT('Peter Millar'!$L2863, "yyyy")),"")</f>
        <v>Week 44 - 2021</v>
      </c>
    </row>
    <row r="2859" spans="16:16">
      <c r="P2859" t="str">
        <f>IF('Peter Millar'!$L2864&lt;&gt;0,CONCATENATE("Week ",WEEKNUM('Peter Millar'!$L2864,21)," - ", TEXT('Peter Millar'!$L2864, "yyyy")),"")</f>
        <v>Week 44 - 2021</v>
      </c>
    </row>
    <row r="2860" spans="16:16">
      <c r="P2860" t="str">
        <f>IF('Peter Millar'!$L2865&lt;&gt;0,CONCATENATE("Week ",WEEKNUM('Peter Millar'!$L2865,21)," - ", TEXT('Peter Millar'!$L2865, "yyyy")),"")</f>
        <v>Week 44 - 2021</v>
      </c>
    </row>
    <row r="2861" spans="16:16">
      <c r="P2861" t="str">
        <f>IF('Peter Millar'!$L2866&lt;&gt;0,CONCATENATE("Week ",WEEKNUM('Peter Millar'!$L2866,21)," - ", TEXT('Peter Millar'!$L2866, "yyyy")),"")</f>
        <v>Week 44 - 2021</v>
      </c>
    </row>
    <row r="2862" spans="16:16">
      <c r="P2862" t="str">
        <f>IF('Peter Millar'!$L2867&lt;&gt;0,CONCATENATE("Week ",WEEKNUM('Peter Millar'!$L2867,21)," - ", TEXT('Peter Millar'!$L2867, "yyyy")),"")</f>
        <v>Week 44 - 2021</v>
      </c>
    </row>
    <row r="2863" spans="16:16">
      <c r="P2863" t="str">
        <f>IF('Peter Millar'!$L2868&lt;&gt;0,CONCATENATE("Week ",WEEKNUM('Peter Millar'!$L2868,21)," - ", TEXT('Peter Millar'!$L2868, "yyyy")),"")</f>
        <v>Week 44 - 2021</v>
      </c>
    </row>
    <row r="2864" spans="16:16">
      <c r="P2864" t="str">
        <f>IF('Peter Millar'!$L2869&lt;&gt;0,CONCATENATE("Week ",WEEKNUM('Peter Millar'!$L2869,21)," - ", TEXT('Peter Millar'!$L2869, "yyyy")),"")</f>
        <v>Week 44 - 2021</v>
      </c>
    </row>
    <row r="2865" spans="16:16">
      <c r="P2865" t="str">
        <f>IF('Peter Millar'!$L2870&lt;&gt;0,CONCATENATE("Week ",WEEKNUM('Peter Millar'!$L2870,21)," - ", TEXT('Peter Millar'!$L2870, "yyyy")),"")</f>
        <v>Week 44 - 2021</v>
      </c>
    </row>
    <row r="2866" spans="16:16">
      <c r="P2866" t="str">
        <f>IF('Peter Millar'!$L2871&lt;&gt;0,CONCATENATE("Week ",WEEKNUM('Peter Millar'!$L2871,21)," - ", TEXT('Peter Millar'!$L2871, "yyyy")),"")</f>
        <v>Week 44 - 2021</v>
      </c>
    </row>
    <row r="2867" spans="16:16">
      <c r="P2867" t="str">
        <f>IF('Peter Millar'!$L2872&lt;&gt;0,CONCATENATE("Week ",WEEKNUM('Peter Millar'!$L2872,21)," - ", TEXT('Peter Millar'!$L2872, "yyyy")),"")</f>
        <v>Week 44 - 2021</v>
      </c>
    </row>
    <row r="2868" spans="16:16">
      <c r="P2868" t="str">
        <f>IF('Peter Millar'!$L2873&lt;&gt;0,CONCATENATE("Week ",WEEKNUM('Peter Millar'!$L2873,21)," - ", TEXT('Peter Millar'!$L2873, "yyyy")),"")</f>
        <v>Week 44 - 2021</v>
      </c>
    </row>
    <row r="2869" spans="16:16">
      <c r="P2869" t="str">
        <f>IF('Peter Millar'!$L2874&lt;&gt;0,CONCATENATE("Week ",WEEKNUM('Peter Millar'!$L2874,21)," - ", TEXT('Peter Millar'!$L2874, "yyyy")),"")</f>
        <v>Week 44 - 2021</v>
      </c>
    </row>
    <row r="2870" spans="16:16">
      <c r="P2870" t="str">
        <f>IF('Peter Millar'!$L2875&lt;&gt;0,CONCATENATE("Week ",WEEKNUM('Peter Millar'!$L2875,21)," - ", TEXT('Peter Millar'!$L2875, "yyyy")),"")</f>
        <v>Week 44 - 2021</v>
      </c>
    </row>
    <row r="2871" spans="16:16">
      <c r="P2871" t="str">
        <f>IF('Peter Millar'!$L2876&lt;&gt;0,CONCATENATE("Week ",WEEKNUM('Peter Millar'!$L2876,21)," - ", TEXT('Peter Millar'!$L2876, "yyyy")),"")</f>
        <v>Week 44 - 2021</v>
      </c>
    </row>
    <row r="2872" spans="16:16">
      <c r="P2872" t="str">
        <f>IF('Peter Millar'!$L2877&lt;&gt;0,CONCATENATE("Week ",WEEKNUM('Peter Millar'!$L2877,21)," - ", TEXT('Peter Millar'!$L2877, "yyyy")),"")</f>
        <v>Week 44 - 2021</v>
      </c>
    </row>
    <row r="2873" spans="16:16">
      <c r="P2873" t="str">
        <f>IF('Peter Millar'!$L2878&lt;&gt;0,CONCATENATE("Week ",WEEKNUM('Peter Millar'!$L2878,21)," - ", TEXT('Peter Millar'!$L2878, "yyyy")),"")</f>
        <v>Week 44 - 2021</v>
      </c>
    </row>
    <row r="2874" spans="16:16">
      <c r="P2874" t="str">
        <f>IF('Peter Millar'!$L2879&lt;&gt;0,CONCATENATE("Week ",WEEKNUM('Peter Millar'!$L2879,21)," - ", TEXT('Peter Millar'!$L2879, "yyyy")),"")</f>
        <v>Week 44 - 2021</v>
      </c>
    </row>
    <row r="2875" spans="16:16">
      <c r="P2875" t="str">
        <f>IF('Peter Millar'!$L2880&lt;&gt;0,CONCATENATE("Week ",WEEKNUM('Peter Millar'!$L2880,21)," - ", TEXT('Peter Millar'!$L2880, "yyyy")),"")</f>
        <v>Week 44 - 2021</v>
      </c>
    </row>
    <row r="2876" spans="16:16">
      <c r="P2876" t="str">
        <f>IF('Peter Millar'!$L2881&lt;&gt;0,CONCATENATE("Week ",WEEKNUM('Peter Millar'!$L2881,21)," - ", TEXT('Peter Millar'!$L2881, "yyyy")),"")</f>
        <v>Week 44 - 2021</v>
      </c>
    </row>
    <row r="2877" spans="16:16">
      <c r="P2877" t="str">
        <f>IF('Peter Millar'!$L2882&lt;&gt;0,CONCATENATE("Week ",WEEKNUM('Peter Millar'!$L2882,21)," - ", TEXT('Peter Millar'!$L2882, "yyyy")),"")</f>
        <v>Week 44 - 2021</v>
      </c>
    </row>
    <row r="2878" spans="16:16">
      <c r="P2878" t="str">
        <f>IF('Peter Millar'!$L2883&lt;&gt;0,CONCATENATE("Week ",WEEKNUM('Peter Millar'!$L2883,21)," - ", TEXT('Peter Millar'!$L2883, "yyyy")),"")</f>
        <v>Week 45 - 2021</v>
      </c>
    </row>
    <row r="2879" spans="16:16">
      <c r="P2879" t="str">
        <f>IF('Peter Millar'!$L2884&lt;&gt;0,CONCATENATE("Week ",WEEKNUM('Peter Millar'!$L2884,21)," - ", TEXT('Peter Millar'!$L2884, "yyyy")),"")</f>
        <v>Week 45 - 2021</v>
      </c>
    </row>
    <row r="2880" spans="16:16">
      <c r="P2880" t="str">
        <f>IF('Peter Millar'!$L2885&lt;&gt;0,CONCATENATE("Week ",WEEKNUM('Peter Millar'!$L2885,21)," - ", TEXT('Peter Millar'!$L2885, "yyyy")),"")</f>
        <v>Week 45 - 2021</v>
      </c>
    </row>
    <row r="2881" spans="16:16">
      <c r="P2881" t="str">
        <f>IF('Peter Millar'!$L2886&lt;&gt;0,CONCATENATE("Week ",WEEKNUM('Peter Millar'!$L2886,21)," - ", TEXT('Peter Millar'!$L2886, "yyyy")),"")</f>
        <v>Week 45 - 2021</v>
      </c>
    </row>
    <row r="2882" spans="16:16">
      <c r="P2882" t="str">
        <f>IF('Peter Millar'!$L2887&lt;&gt;0,CONCATENATE("Week ",WEEKNUM('Peter Millar'!$L2887,21)," - ", TEXT('Peter Millar'!$L2887, "yyyy")),"")</f>
        <v>Week 45 - 2021</v>
      </c>
    </row>
    <row r="2883" spans="16:16">
      <c r="P2883" t="str">
        <f>IF('Peter Millar'!$L2888&lt;&gt;0,CONCATENATE("Week ",WEEKNUM('Peter Millar'!$L2888,21)," - ", TEXT('Peter Millar'!$L2888, "yyyy")),"")</f>
        <v>Week 45 - 2021</v>
      </c>
    </row>
    <row r="2884" spans="16:16">
      <c r="P2884" t="str">
        <f>IF('Peter Millar'!$L2889&lt;&gt;0,CONCATENATE("Week ",WEEKNUM('Peter Millar'!$L2889,21)," - ", TEXT('Peter Millar'!$L2889, "yyyy")),"")</f>
        <v>Week 45 - 2021</v>
      </c>
    </row>
    <row r="2885" spans="16:16">
      <c r="P2885" t="str">
        <f>IF('Peter Millar'!$L2890&lt;&gt;0,CONCATENATE("Week ",WEEKNUM('Peter Millar'!$L2890,21)," - ", TEXT('Peter Millar'!$L2890, "yyyy")),"")</f>
        <v>Week 45 - 2021</v>
      </c>
    </row>
    <row r="2886" spans="16:16">
      <c r="P2886" t="str">
        <f>IF('Peter Millar'!$L2891&lt;&gt;0,CONCATENATE("Week ",WEEKNUM('Peter Millar'!$L2891,21)," - ", TEXT('Peter Millar'!$L2891, "yyyy")),"")</f>
        <v>Week 45 - 2021</v>
      </c>
    </row>
    <row r="2887" spans="16:16">
      <c r="P2887" t="str">
        <f>IF('Peter Millar'!$L2892&lt;&gt;0,CONCATENATE("Week ",WEEKNUM('Peter Millar'!$L2892,21)," - ", TEXT('Peter Millar'!$L2892, "yyyy")),"")</f>
        <v>Week 45 - 2021</v>
      </c>
    </row>
    <row r="2888" spans="16:16">
      <c r="P2888" t="str">
        <f>IF('Peter Millar'!$L2893&lt;&gt;0,CONCATENATE("Week ",WEEKNUM('Peter Millar'!$L2893,21)," - ", TEXT('Peter Millar'!$L2893, "yyyy")),"")</f>
        <v>Week 45 - 2021</v>
      </c>
    </row>
    <row r="2889" spans="16:16">
      <c r="P2889" t="str">
        <f>IF('Peter Millar'!$L2894&lt;&gt;0,CONCATENATE("Week ",WEEKNUM('Peter Millar'!$L2894,21)," - ", TEXT('Peter Millar'!$L2894, "yyyy")),"")</f>
        <v>Week 45 - 2021</v>
      </c>
    </row>
    <row r="2890" spans="16:16">
      <c r="P2890" t="str">
        <f>IF('Peter Millar'!$L2895&lt;&gt;0,CONCATENATE("Week ",WEEKNUM('Peter Millar'!$L2895,21)," - ", TEXT('Peter Millar'!$L2895, "yyyy")),"")</f>
        <v>Week 45 - 2021</v>
      </c>
    </row>
    <row r="2891" spans="16:16">
      <c r="P2891" t="str">
        <f>IF('Peter Millar'!$L2896&lt;&gt;0,CONCATENATE("Week ",WEEKNUM('Peter Millar'!$L2896,21)," - ", TEXT('Peter Millar'!$L2896, "yyyy")),"")</f>
        <v>Week 45 - 2021</v>
      </c>
    </row>
    <row r="2892" spans="16:16">
      <c r="P2892" t="str">
        <f>IF('Peter Millar'!$L2897&lt;&gt;0,CONCATENATE("Week ",WEEKNUM('Peter Millar'!$L2897,21)," - ", TEXT('Peter Millar'!$L2897, "yyyy")),"")</f>
        <v>Week 45 - 2021</v>
      </c>
    </row>
    <row r="2893" spans="16:16">
      <c r="P2893" t="str">
        <f>IF('Peter Millar'!$L2898&lt;&gt;0,CONCATENATE("Week ",WEEKNUM('Peter Millar'!$L2898,21)," - ", TEXT('Peter Millar'!$L2898, "yyyy")),"")</f>
        <v>Week 45 - 2021</v>
      </c>
    </row>
    <row r="2894" spans="16:16">
      <c r="P2894" t="str">
        <f>IF('Peter Millar'!$L2899&lt;&gt;0,CONCATENATE("Week ",WEEKNUM('Peter Millar'!$L2899,21)," - ", TEXT('Peter Millar'!$L2899, "yyyy")),"")</f>
        <v>Week 45 - 2021</v>
      </c>
    </row>
    <row r="2895" spans="16:16">
      <c r="P2895" t="str">
        <f>IF('Peter Millar'!$L2900&lt;&gt;0,CONCATENATE("Week ",WEEKNUM('Peter Millar'!$L2900,21)," - ", TEXT('Peter Millar'!$L2900, "yyyy")),"")</f>
        <v>Week 45 - 2021</v>
      </c>
    </row>
    <row r="2896" spans="16:16">
      <c r="P2896" t="str">
        <f>IF('Peter Millar'!$L2901&lt;&gt;0,CONCATENATE("Week ",WEEKNUM('Peter Millar'!$L2901,21)," - ", TEXT('Peter Millar'!$L2901, "yyyy")),"")</f>
        <v>Week 45 - 2021</v>
      </c>
    </row>
    <row r="2897" spans="16:16">
      <c r="P2897" t="str">
        <f>IF('Peter Millar'!$L2902&lt;&gt;0,CONCATENATE("Week ",WEEKNUM('Peter Millar'!$L2902,21)," - ", TEXT('Peter Millar'!$L2902, "yyyy")),"")</f>
        <v>Week 45 - 2021</v>
      </c>
    </row>
    <row r="2898" spans="16:16">
      <c r="P2898" t="str">
        <f>IF('Peter Millar'!$L2903&lt;&gt;0,CONCATENATE("Week ",WEEKNUM('Peter Millar'!$L2903,21)," - ", TEXT('Peter Millar'!$L2903, "yyyy")),"")</f>
        <v>Week 45 - 2021</v>
      </c>
    </row>
    <row r="2899" spans="16:16">
      <c r="P2899" t="str">
        <f>IF('Peter Millar'!$L2904&lt;&gt;0,CONCATENATE("Week ",WEEKNUM('Peter Millar'!$L2904,21)," - ", TEXT('Peter Millar'!$L2904, "yyyy")),"")</f>
        <v>Week 45 - 2021</v>
      </c>
    </row>
    <row r="2900" spans="16:16">
      <c r="P2900" t="str">
        <f>IF('Peter Millar'!$L2905&lt;&gt;0,CONCATENATE("Week ",WEEKNUM('Peter Millar'!$L2905,21)," - ", TEXT('Peter Millar'!$L2905, "yyyy")),"")</f>
        <v>Week 45 - 2021</v>
      </c>
    </row>
    <row r="2901" spans="16:16">
      <c r="P2901" t="str">
        <f>IF('Peter Millar'!$L2906&lt;&gt;0,CONCATENATE("Week ",WEEKNUM('Peter Millar'!$L2906,21)," - ", TEXT('Peter Millar'!$L2906, "yyyy")),"")</f>
        <v>Week 45 - 2021</v>
      </c>
    </row>
    <row r="2902" spans="16:16">
      <c r="P2902" t="str">
        <f>IF('Peter Millar'!$L2907&lt;&gt;0,CONCATENATE("Week ",WEEKNUM('Peter Millar'!$L2907,21)," - ", TEXT('Peter Millar'!$L2907, "yyyy")),"")</f>
        <v>Week 45 - 2021</v>
      </c>
    </row>
    <row r="2903" spans="16:16">
      <c r="P2903" t="str">
        <f>IF('Peter Millar'!$L2908&lt;&gt;0,CONCATENATE("Week ",WEEKNUM('Peter Millar'!$L2908,21)," - ", TEXT('Peter Millar'!$L2908, "yyyy")),"")</f>
        <v>Week 45 - 2021</v>
      </c>
    </row>
    <row r="2904" spans="16:16">
      <c r="P2904" t="str">
        <f>IF('Peter Millar'!$L2909&lt;&gt;0,CONCATENATE("Week ",WEEKNUM('Peter Millar'!$L2909,21)," - ", TEXT('Peter Millar'!$L2909, "yyyy")),"")</f>
        <v>Week 45 - 2021</v>
      </c>
    </row>
    <row r="2905" spans="16:16">
      <c r="P2905" t="str">
        <f>IF('Peter Millar'!$L2910&lt;&gt;0,CONCATENATE("Week ",WEEKNUM('Peter Millar'!$L2910,21)," - ", TEXT('Peter Millar'!$L2910, "yyyy")),"")</f>
        <v>Week 45 - 2021</v>
      </c>
    </row>
    <row r="2906" spans="16:16">
      <c r="P2906" t="str">
        <f>IF('Peter Millar'!$L2911&lt;&gt;0,CONCATENATE("Week ",WEEKNUM('Peter Millar'!$L2911,21)," - ", TEXT('Peter Millar'!$L2911, "yyyy")),"")</f>
        <v>Week 45 - 2021</v>
      </c>
    </row>
    <row r="2907" spans="16:16">
      <c r="P2907" t="str">
        <f>IF('Peter Millar'!$L2912&lt;&gt;0,CONCATENATE("Week ",WEEKNUM('Peter Millar'!$L2912,21)," - ", TEXT('Peter Millar'!$L2912, "yyyy")),"")</f>
        <v>Week 45 - 2021</v>
      </c>
    </row>
    <row r="2908" spans="16:16">
      <c r="P2908" t="str">
        <f>IF('Peter Millar'!$L2913&lt;&gt;0,CONCATENATE("Week ",WEEKNUM('Peter Millar'!$L2913,21)," - ", TEXT('Peter Millar'!$L2913, "yyyy")),"")</f>
        <v>Week 45 - 2021</v>
      </c>
    </row>
    <row r="2909" spans="16:16">
      <c r="P2909" t="str">
        <f>IF('Peter Millar'!$L2914&lt;&gt;0,CONCATENATE("Week ",WEEKNUM('Peter Millar'!$L2914,21)," - ", TEXT('Peter Millar'!$L2914, "yyyy")),"")</f>
        <v>Week 45 - 2021</v>
      </c>
    </row>
    <row r="2910" spans="16:16">
      <c r="P2910" t="str">
        <f>IF('Peter Millar'!$L2915&lt;&gt;0,CONCATENATE("Week ",WEEKNUM('Peter Millar'!$L2915,21)," - ", TEXT('Peter Millar'!$L2915, "yyyy")),"")</f>
        <v>Week 45 - 2021</v>
      </c>
    </row>
    <row r="2911" spans="16:16">
      <c r="P2911" t="str">
        <f>IF('Peter Millar'!$L2916&lt;&gt;0,CONCATENATE("Week ",WEEKNUM('Peter Millar'!$L2916,21)," - ", TEXT('Peter Millar'!$L2916, "yyyy")),"")</f>
        <v>Week 45 - 2021</v>
      </c>
    </row>
    <row r="2912" spans="16:16">
      <c r="P2912" t="str">
        <f>IF('Peter Millar'!$L2917&lt;&gt;0,CONCATENATE("Week ",WEEKNUM('Peter Millar'!$L2917,21)," - ", TEXT('Peter Millar'!$L2917, "yyyy")),"")</f>
        <v>Week 45 - 2021</v>
      </c>
    </row>
    <row r="2913" spans="16:16">
      <c r="P2913" t="str">
        <f>IF('Peter Millar'!$L2918&lt;&gt;0,CONCATENATE("Week ",WEEKNUM('Peter Millar'!$L2918,21)," - ", TEXT('Peter Millar'!$L2918, "yyyy")),"")</f>
        <v>Week 45 - 2021</v>
      </c>
    </row>
    <row r="2914" spans="16:16">
      <c r="P2914" t="str">
        <f>IF('Peter Millar'!$L2919&lt;&gt;0,CONCATENATE("Week ",WEEKNUM('Peter Millar'!$L2919,21)," - ", TEXT('Peter Millar'!$L2919, "yyyy")),"")</f>
        <v>Week 45 - 2021</v>
      </c>
    </row>
    <row r="2915" spans="16:16">
      <c r="P2915" t="str">
        <f>IF('Peter Millar'!$L2920&lt;&gt;0,CONCATENATE("Week ",WEEKNUM('Peter Millar'!$L2920,21)," - ", TEXT('Peter Millar'!$L2920, "yyyy")),"")</f>
        <v>Week 45 - 2021</v>
      </c>
    </row>
    <row r="2916" spans="16:16">
      <c r="P2916" t="str">
        <f>IF('Peter Millar'!$L2921&lt;&gt;0,CONCATENATE("Week ",WEEKNUM('Peter Millar'!$L2921,21)," - ", TEXT('Peter Millar'!$L2921, "yyyy")),"")</f>
        <v>Week 45 - 2021</v>
      </c>
    </row>
    <row r="2917" spans="16:16">
      <c r="P2917" t="str">
        <f>IF('Peter Millar'!$L2922&lt;&gt;0,CONCATENATE("Week ",WEEKNUM('Peter Millar'!$L2922,21)," - ", TEXT('Peter Millar'!$L2922, "yyyy")),"")</f>
        <v>Week 45 - 2021</v>
      </c>
    </row>
    <row r="2918" spans="16:16">
      <c r="P2918" t="str">
        <f>IF('Peter Millar'!$L2923&lt;&gt;0,CONCATENATE("Week ",WEEKNUM('Peter Millar'!$L2923,21)," - ", TEXT('Peter Millar'!$L2923, "yyyy")),"")</f>
        <v>Week 45 - 2021</v>
      </c>
    </row>
    <row r="2919" spans="16:16">
      <c r="P2919" t="str">
        <f>IF('Peter Millar'!$L2924&lt;&gt;0,CONCATENATE("Week ",WEEKNUM('Peter Millar'!$L2924,21)," - ", TEXT('Peter Millar'!$L2924, "yyyy")),"")</f>
        <v>Week 45 - 2021</v>
      </c>
    </row>
    <row r="2920" spans="16:16">
      <c r="P2920" t="str">
        <f>IF('Peter Millar'!$L2925&lt;&gt;0,CONCATENATE("Week ",WEEKNUM('Peter Millar'!$L2925,21)," - ", TEXT('Peter Millar'!$L2925, "yyyy")),"")</f>
        <v>Week 45 - 2021</v>
      </c>
    </row>
    <row r="2921" spans="16:16">
      <c r="P2921" t="str">
        <f>IF('Peter Millar'!$L2926&lt;&gt;0,CONCATENATE("Week ",WEEKNUM('Peter Millar'!$L2926,21)," - ", TEXT('Peter Millar'!$L2926, "yyyy")),"")</f>
        <v>Week 45 - 2021</v>
      </c>
    </row>
    <row r="2922" spans="16:16">
      <c r="P2922" t="str">
        <f>IF('Peter Millar'!$L2927&lt;&gt;0,CONCATENATE("Week ",WEEKNUM('Peter Millar'!$L2927,21)," - ", TEXT('Peter Millar'!$L2927, "yyyy")),"")</f>
        <v>Week 45 - 2021</v>
      </c>
    </row>
    <row r="2923" spans="16:16">
      <c r="P2923" t="str">
        <f>IF('Peter Millar'!$L2928&lt;&gt;0,CONCATENATE("Week ",WEEKNUM('Peter Millar'!$L2928,21)," - ", TEXT('Peter Millar'!$L2928, "yyyy")),"")</f>
        <v>Week 45 - 2021</v>
      </c>
    </row>
    <row r="2924" spans="16:16">
      <c r="P2924" t="str">
        <f>IF('Peter Millar'!$L2929&lt;&gt;0,CONCATENATE("Week ",WEEKNUM('Peter Millar'!$L2929,21)," - ", TEXT('Peter Millar'!$L2929, "yyyy")),"")</f>
        <v>Week 45 - 2021</v>
      </c>
    </row>
    <row r="2925" spans="16:16">
      <c r="P2925" t="str">
        <f>IF('Peter Millar'!$L2930&lt;&gt;0,CONCATENATE("Week ",WEEKNUM('Peter Millar'!$L2930,21)," - ", TEXT('Peter Millar'!$L2930, "yyyy")),"")</f>
        <v>Week 45 - 2021</v>
      </c>
    </row>
    <row r="2926" spans="16:16">
      <c r="P2926" t="str">
        <f>IF('Peter Millar'!$L2931&lt;&gt;0,CONCATENATE("Week ",WEEKNUM('Peter Millar'!$L2931,21)," - ", TEXT('Peter Millar'!$L2931, "yyyy")),"")</f>
        <v>Week 45 - 2021</v>
      </c>
    </row>
    <row r="2927" spans="16:16">
      <c r="P2927" t="str">
        <f>IF('Peter Millar'!$L2932&lt;&gt;0,CONCATENATE("Week ",WEEKNUM('Peter Millar'!$L2932,21)," - ", TEXT('Peter Millar'!$L2932, "yyyy")),"")</f>
        <v>Week 45 - 2021</v>
      </c>
    </row>
    <row r="2928" spans="16:16">
      <c r="P2928" t="str">
        <f>IF('Peter Millar'!$L2933&lt;&gt;0,CONCATENATE("Week ",WEEKNUM('Peter Millar'!$L2933,21)," - ", TEXT('Peter Millar'!$L2933, "yyyy")),"")</f>
        <v>Week 46 - 2021</v>
      </c>
    </row>
    <row r="2929" spans="16:16">
      <c r="P2929" t="str">
        <f>IF('Peter Millar'!$L2934&lt;&gt;0,CONCATENATE("Week ",WEEKNUM('Peter Millar'!$L2934,21)," - ", TEXT('Peter Millar'!$L2934, "yyyy")),"")</f>
        <v>Week 46 - 2021</v>
      </c>
    </row>
    <row r="2930" spans="16:16">
      <c r="P2930" t="str">
        <f>IF('Peter Millar'!$L2935&lt;&gt;0,CONCATENATE("Week ",WEEKNUM('Peter Millar'!$L2935,21)," - ", TEXT('Peter Millar'!$L2935, "yyyy")),"")</f>
        <v>Week 46 - 2021</v>
      </c>
    </row>
    <row r="2931" spans="16:16">
      <c r="P2931" t="str">
        <f>IF('Peter Millar'!$L2936&lt;&gt;0,CONCATENATE("Week ",WEEKNUM('Peter Millar'!$L2936,21)," - ", TEXT('Peter Millar'!$L2936, "yyyy")),"")</f>
        <v>Week 46 - 2021</v>
      </c>
    </row>
    <row r="2932" spans="16:16">
      <c r="P2932" t="str">
        <f>IF('Peter Millar'!$L2937&lt;&gt;0,CONCATENATE("Week ",WEEKNUM('Peter Millar'!$L2937,21)," - ", TEXT('Peter Millar'!$L2937, "yyyy")),"")</f>
        <v>Week 46 - 2021</v>
      </c>
    </row>
    <row r="2933" spans="16:16">
      <c r="P2933" t="str">
        <f>IF('Peter Millar'!$L2938&lt;&gt;0,CONCATENATE("Week ",WEEKNUM('Peter Millar'!$L2938,21)," - ", TEXT('Peter Millar'!$L2938, "yyyy")),"")</f>
        <v>Week 46 - 2021</v>
      </c>
    </row>
    <row r="2934" spans="16:16">
      <c r="P2934" t="str">
        <f>IF('Peter Millar'!$L2939&lt;&gt;0,CONCATENATE("Week ",WEEKNUM('Peter Millar'!$L2939,21)," - ", TEXT('Peter Millar'!$L2939, "yyyy")),"")</f>
        <v>Week 46 - 2021</v>
      </c>
    </row>
    <row r="2935" spans="16:16">
      <c r="P2935" t="str">
        <f>IF('Peter Millar'!$L2940&lt;&gt;0,CONCATENATE("Week ",WEEKNUM('Peter Millar'!$L2940,21)," - ", TEXT('Peter Millar'!$L2940, "yyyy")),"")</f>
        <v>Week 46 - 2021</v>
      </c>
    </row>
    <row r="2936" spans="16:16">
      <c r="P2936" t="str">
        <f>IF('Peter Millar'!$L2941&lt;&gt;0,CONCATENATE("Week ",WEEKNUM('Peter Millar'!$L2941,21)," - ", TEXT('Peter Millar'!$L2941, "yyyy")),"")</f>
        <v>Week 46 - 2021</v>
      </c>
    </row>
    <row r="2937" spans="16:16">
      <c r="P2937" t="str">
        <f>IF('Peter Millar'!$L2942&lt;&gt;0,CONCATENATE("Week ",WEEKNUM('Peter Millar'!$L2942,21)," - ", TEXT('Peter Millar'!$L2942, "yyyy")),"")</f>
        <v>Week 46 - 2021</v>
      </c>
    </row>
    <row r="2938" spans="16:16">
      <c r="P2938" t="str">
        <f>IF('Peter Millar'!$L2943&lt;&gt;0,CONCATENATE("Week ",WEEKNUM('Peter Millar'!$L2943,21)," - ", TEXT('Peter Millar'!$L2943, "yyyy")),"")</f>
        <v>Week 46 - 2021</v>
      </c>
    </row>
    <row r="2939" spans="16:16">
      <c r="P2939" t="str">
        <f>IF('Peter Millar'!$L2944&lt;&gt;0,CONCATENATE("Week ",WEEKNUM('Peter Millar'!$L2944,21)," - ", TEXT('Peter Millar'!$L2944, "yyyy")),"")</f>
        <v>Week 46 - 2021</v>
      </c>
    </row>
    <row r="2940" spans="16:16">
      <c r="P2940" t="str">
        <f>IF('Peter Millar'!$L2945&lt;&gt;0,CONCATENATE("Week ",WEEKNUM('Peter Millar'!$L2945,21)," - ", TEXT('Peter Millar'!$L2945, "yyyy")),"")</f>
        <v>Week 46 - 2021</v>
      </c>
    </row>
    <row r="2941" spans="16:16">
      <c r="P2941" t="str">
        <f>IF('Peter Millar'!$L2946&lt;&gt;0,CONCATENATE("Week ",WEEKNUM('Peter Millar'!$L2946,21)," - ", TEXT('Peter Millar'!$L2946, "yyyy")),"")</f>
        <v>Week 46 - 2021</v>
      </c>
    </row>
    <row r="2942" spans="16:16">
      <c r="P2942" t="str">
        <f>IF('Peter Millar'!$L2947&lt;&gt;0,CONCATENATE("Week ",WEEKNUM('Peter Millar'!$L2947,21)," - ", TEXT('Peter Millar'!$L2947, "yyyy")),"")</f>
        <v>Week 46 - 2021</v>
      </c>
    </row>
    <row r="2943" spans="16:16">
      <c r="P2943" t="str">
        <f>IF('Peter Millar'!$L2948&lt;&gt;0,CONCATENATE("Week ",WEEKNUM('Peter Millar'!$L2948,21)," - ", TEXT('Peter Millar'!$L2948, "yyyy")),"")</f>
        <v>Week 46 - 2021</v>
      </c>
    </row>
    <row r="2944" spans="16:16">
      <c r="P2944" t="str">
        <f>IF('Peter Millar'!$L2949&lt;&gt;0,CONCATENATE("Week ",WEEKNUM('Peter Millar'!$L2949,21)," - ", TEXT('Peter Millar'!$L2949, "yyyy")),"")</f>
        <v>Week 46 - 2021</v>
      </c>
    </row>
    <row r="2945" spans="16:16">
      <c r="P2945" t="str">
        <f>IF('Peter Millar'!$L2950&lt;&gt;0,CONCATENATE("Week ",WEEKNUM('Peter Millar'!$L2950,21)," - ", TEXT('Peter Millar'!$L2950, "yyyy")),"")</f>
        <v>Week 46 - 2021</v>
      </c>
    </row>
    <row r="2946" spans="16:16">
      <c r="P2946" t="str">
        <f>IF('Peter Millar'!$L2951&lt;&gt;0,CONCATENATE("Week ",WEEKNUM('Peter Millar'!$L2951,21)," - ", TEXT('Peter Millar'!$L2951, "yyyy")),"")</f>
        <v>Week 46 - 2021</v>
      </c>
    </row>
    <row r="2947" spans="16:16">
      <c r="P2947" t="str">
        <f>IF('Peter Millar'!$L2952&lt;&gt;0,CONCATENATE("Week ",WEEKNUM('Peter Millar'!$L2952,21)," - ", TEXT('Peter Millar'!$L2952, "yyyy")),"")</f>
        <v>Week 46 - 2021</v>
      </c>
    </row>
    <row r="2948" spans="16:16">
      <c r="P2948" t="str">
        <f>IF('Peter Millar'!$L2953&lt;&gt;0,CONCATENATE("Week ",WEEKNUM('Peter Millar'!$L2953,21)," - ", TEXT('Peter Millar'!$L2953, "yyyy")),"")</f>
        <v>Week 46 - 2021</v>
      </c>
    </row>
    <row r="2949" spans="16:16">
      <c r="P2949" t="str">
        <f>IF('Peter Millar'!$L2954&lt;&gt;0,CONCATENATE("Week ",WEEKNUM('Peter Millar'!$L2954,21)," - ", TEXT('Peter Millar'!$L2954, "yyyy")),"")</f>
        <v>Week 46 - 2021</v>
      </c>
    </row>
    <row r="2950" spans="16:16">
      <c r="P2950" t="str">
        <f>IF('Peter Millar'!$L2955&lt;&gt;0,CONCATENATE("Week ",WEEKNUM('Peter Millar'!$L2955,21)," - ", TEXT('Peter Millar'!$L2955, "yyyy")),"")</f>
        <v>Week 46 - 2021</v>
      </c>
    </row>
    <row r="2951" spans="16:16">
      <c r="P2951" t="str">
        <f>IF('Peter Millar'!$L2956&lt;&gt;0,CONCATENATE("Week ",WEEKNUM('Peter Millar'!$L2956,21)," - ", TEXT('Peter Millar'!$L2956, "yyyy")),"")</f>
        <v>Week 46 - 2021</v>
      </c>
    </row>
    <row r="2952" spans="16:16">
      <c r="P2952" t="str">
        <f>IF('Peter Millar'!$L2957&lt;&gt;0,CONCATENATE("Week ",WEEKNUM('Peter Millar'!$L2957,21)," - ", TEXT('Peter Millar'!$L2957, "yyyy")),"")</f>
        <v>Week 46 - 2021</v>
      </c>
    </row>
    <row r="2953" spans="16:16">
      <c r="P2953" t="str">
        <f>IF('Peter Millar'!$L2958&lt;&gt;0,CONCATENATE("Week ",WEEKNUM('Peter Millar'!$L2958,21)," - ", TEXT('Peter Millar'!$L2958, "yyyy")),"")</f>
        <v>Week 46 - 2021</v>
      </c>
    </row>
    <row r="2954" spans="16:16">
      <c r="P2954" t="str">
        <f>IF('Peter Millar'!$L2959&lt;&gt;0,CONCATENATE("Week ",WEEKNUM('Peter Millar'!$L2959,21)," - ", TEXT('Peter Millar'!$L2959, "yyyy")),"")</f>
        <v>Week 46 - 2021</v>
      </c>
    </row>
    <row r="2955" spans="16:16">
      <c r="P2955" t="str">
        <f>IF('Peter Millar'!$L2960&lt;&gt;0,CONCATENATE("Week ",WEEKNUM('Peter Millar'!$L2960,21)," - ", TEXT('Peter Millar'!$L2960, "yyyy")),"")</f>
        <v>Week 46 - 2021</v>
      </c>
    </row>
    <row r="2956" spans="16:16">
      <c r="P2956" t="str">
        <f>IF('Peter Millar'!$L2961&lt;&gt;0,CONCATENATE("Week ",WEEKNUM('Peter Millar'!$L2961,21)," - ", TEXT('Peter Millar'!$L2961, "yyyy")),"")</f>
        <v>Week 47 - 2021</v>
      </c>
    </row>
    <row r="2957" spans="16:16">
      <c r="P2957" t="str">
        <f>IF('Peter Millar'!$L2962&lt;&gt;0,CONCATENATE("Week ",WEEKNUM('Peter Millar'!$L2962,21)," - ", TEXT('Peter Millar'!$L2962, "yyyy")),"")</f>
        <v>Week 47 - 2021</v>
      </c>
    </row>
    <row r="2958" spans="16:16">
      <c r="P2958" t="str">
        <f>IF('Peter Millar'!$L2963&lt;&gt;0,CONCATENATE("Week ",WEEKNUM('Peter Millar'!$L2963,21)," - ", TEXT('Peter Millar'!$L2963, "yyyy")),"")</f>
        <v>Week 47 - 2021</v>
      </c>
    </row>
    <row r="2959" spans="16:16">
      <c r="P2959" t="str">
        <f>IF('Peter Millar'!$L2964&lt;&gt;0,CONCATENATE("Week ",WEEKNUM('Peter Millar'!$L2964,21)," - ", TEXT('Peter Millar'!$L2964, "yyyy")),"")</f>
        <v>Week 47 - 2021</v>
      </c>
    </row>
    <row r="2960" spans="16:16">
      <c r="P2960" t="str">
        <f>IF('Peter Millar'!$L2965&lt;&gt;0,CONCATENATE("Week ",WEEKNUM('Peter Millar'!$L2965,21)," - ", TEXT('Peter Millar'!$L2965, "yyyy")),"")</f>
        <v>Week 47 - 2021</v>
      </c>
    </row>
    <row r="2961" spans="16:16">
      <c r="P2961" t="str">
        <f>IF('Peter Millar'!$L2966&lt;&gt;0,CONCATENATE("Week ",WEEKNUM('Peter Millar'!$L2966,21)," - ", TEXT('Peter Millar'!$L2966, "yyyy")),"")</f>
        <v>Week 47 - 2021</v>
      </c>
    </row>
    <row r="2962" spans="16:16">
      <c r="P2962" t="str">
        <f>IF('Peter Millar'!$L2967&lt;&gt;0,CONCATENATE("Week ",WEEKNUM('Peter Millar'!$L2967,21)," - ", TEXT('Peter Millar'!$L2967, "yyyy")),"")</f>
        <v>Week 47 - 2021</v>
      </c>
    </row>
    <row r="2963" spans="16:16">
      <c r="P2963" t="str">
        <f>IF('Peter Millar'!$L2968&lt;&gt;0,CONCATENATE("Week ",WEEKNUM('Peter Millar'!$L2968,21)," - ", TEXT('Peter Millar'!$L2968, "yyyy")),"")</f>
        <v>Week 47 - 2021</v>
      </c>
    </row>
    <row r="2964" spans="16:16">
      <c r="P2964" t="str">
        <f>IF('Peter Millar'!$L2969&lt;&gt;0,CONCATENATE("Week ",WEEKNUM('Peter Millar'!$L2969,21)," - ", TEXT('Peter Millar'!$L2969, "yyyy")),"")</f>
        <v>Week 47 - 2021</v>
      </c>
    </row>
    <row r="2965" spans="16:16">
      <c r="P2965" t="str">
        <f>IF('Peter Millar'!$L2970&lt;&gt;0,CONCATENATE("Week ",WEEKNUM('Peter Millar'!$L2970,21)," - ", TEXT('Peter Millar'!$L2970, "yyyy")),"")</f>
        <v>Week 47 - 2021</v>
      </c>
    </row>
    <row r="2966" spans="16:16">
      <c r="P2966" t="str">
        <f>IF('Peter Millar'!$L2971&lt;&gt;0,CONCATENATE("Week ",WEEKNUM('Peter Millar'!$L2971,21)," - ", TEXT('Peter Millar'!$L2971, "yyyy")),"")</f>
        <v>Week 47 - 2021</v>
      </c>
    </row>
    <row r="2967" spans="16:16">
      <c r="P2967" t="str">
        <f>IF('Peter Millar'!$L2972&lt;&gt;0,CONCATENATE("Week ",WEEKNUM('Peter Millar'!$L2972,21)," - ", TEXT('Peter Millar'!$L2972, "yyyy")),"")</f>
        <v>Week 47 - 2021</v>
      </c>
    </row>
    <row r="2968" spans="16:16">
      <c r="P2968" t="str">
        <f>IF('Peter Millar'!$L2973&lt;&gt;0,CONCATENATE("Week ",WEEKNUM('Peter Millar'!$L2973,21)," - ", TEXT('Peter Millar'!$L2973, "yyyy")),"")</f>
        <v>Week 47 - 2021</v>
      </c>
    </row>
    <row r="2969" spans="16:16">
      <c r="P2969" t="str">
        <f>IF('Peter Millar'!$L2974&lt;&gt;0,CONCATENATE("Week ",WEEKNUM('Peter Millar'!$L2974,21)," - ", TEXT('Peter Millar'!$L2974, "yyyy")),"")</f>
        <v>Week 47 - 2021</v>
      </c>
    </row>
    <row r="2970" spans="16:16">
      <c r="P2970" t="str">
        <f>IF('Peter Millar'!$L2975&lt;&gt;0,CONCATENATE("Week ",WEEKNUM('Peter Millar'!$L2975,21)," - ", TEXT('Peter Millar'!$L2975, "yyyy")),"")</f>
        <v>Week 47 - 2021</v>
      </c>
    </row>
    <row r="2971" spans="16:16">
      <c r="P2971" t="str">
        <f>IF('Peter Millar'!$L2976&lt;&gt;0,CONCATENATE("Week ",WEEKNUM('Peter Millar'!$L2976,21)," - ", TEXT('Peter Millar'!$L2976, "yyyy")),"")</f>
        <v>Week 47 - 2021</v>
      </c>
    </row>
    <row r="2972" spans="16:16">
      <c r="P2972" t="str">
        <f>IF('Peter Millar'!$L2977&lt;&gt;0,CONCATENATE("Week ",WEEKNUM('Peter Millar'!$L2977,21)," - ", TEXT('Peter Millar'!$L2977, "yyyy")),"")</f>
        <v>Week 47 - 2021</v>
      </c>
    </row>
    <row r="2973" spans="16:16">
      <c r="P2973" t="str">
        <f>IF('Peter Millar'!$L2978&lt;&gt;0,CONCATENATE("Week ",WEEKNUM('Peter Millar'!$L2978,21)," - ", TEXT('Peter Millar'!$L2978, "yyyy")),"")</f>
        <v>Week 47 - 2021</v>
      </c>
    </row>
    <row r="2974" spans="16:16">
      <c r="P2974" t="str">
        <f>IF('Peter Millar'!$L2979&lt;&gt;0,CONCATENATE("Week ",WEEKNUM('Peter Millar'!$L2979,21)," - ", TEXT('Peter Millar'!$L2979, "yyyy")),"")</f>
        <v>Week 47 - 2021</v>
      </c>
    </row>
    <row r="2975" spans="16:16">
      <c r="P2975" t="str">
        <f>IF('Peter Millar'!$L2980&lt;&gt;0,CONCATENATE("Week ",WEEKNUM('Peter Millar'!$L2980,21)," - ", TEXT('Peter Millar'!$L2980, "yyyy")),"")</f>
        <v>Week 47 - 2021</v>
      </c>
    </row>
    <row r="2976" spans="16:16">
      <c r="P2976" t="str">
        <f>IF('Peter Millar'!$L2981&lt;&gt;0,CONCATENATE("Week ",WEEKNUM('Peter Millar'!$L2981,21)," - ", TEXT('Peter Millar'!$L2981, "yyyy")),"")</f>
        <v>Week 47 - 2021</v>
      </c>
    </row>
    <row r="2977" spans="16:16">
      <c r="P2977" t="str">
        <f>IF('Peter Millar'!$L2982&lt;&gt;0,CONCATENATE("Week ",WEEKNUM('Peter Millar'!$L2982,21)," - ", TEXT('Peter Millar'!$L2982, "yyyy")),"")</f>
        <v>Week 47 - 2021</v>
      </c>
    </row>
    <row r="2978" spans="16:16">
      <c r="P2978" t="str">
        <f>IF('Peter Millar'!$L2983&lt;&gt;0,CONCATENATE("Week ",WEEKNUM('Peter Millar'!$L2983,21)," - ", TEXT('Peter Millar'!$L2983, "yyyy")),"")</f>
        <v>Week 47 - 2021</v>
      </c>
    </row>
    <row r="2979" spans="16:16">
      <c r="P2979" t="str">
        <f>IF('Peter Millar'!$L2984&lt;&gt;0,CONCATENATE("Week ",WEEKNUM('Peter Millar'!$L2984,21)," - ", TEXT('Peter Millar'!$L2984, "yyyy")),"")</f>
        <v>Week 47 - 2021</v>
      </c>
    </row>
    <row r="2980" spans="16:16">
      <c r="P2980" t="str">
        <f>IF('Peter Millar'!$L2985&lt;&gt;0,CONCATENATE("Week ",WEEKNUM('Peter Millar'!$L2985,21)," - ", TEXT('Peter Millar'!$L2985, "yyyy")),"")</f>
        <v>Week 47 - 2021</v>
      </c>
    </row>
    <row r="2981" spans="16:16">
      <c r="P2981" t="str">
        <f>IF('Peter Millar'!$L2986&lt;&gt;0,CONCATENATE("Week ",WEEKNUM('Peter Millar'!$L2986,21)," - ", TEXT('Peter Millar'!$L2986, "yyyy")),"")</f>
        <v>Week 47 - 2021</v>
      </c>
    </row>
    <row r="2982" spans="16:16">
      <c r="P2982" t="str">
        <f>IF('Peter Millar'!$L2987&lt;&gt;0,CONCATENATE("Week ",WEEKNUM('Peter Millar'!$L2987,21)," - ", TEXT('Peter Millar'!$L2987, "yyyy")),"")</f>
        <v>Week 47 - 2021</v>
      </c>
    </row>
    <row r="2983" spans="16:16">
      <c r="P2983" t="str">
        <f>IF('Peter Millar'!$L2988&lt;&gt;0,CONCATENATE("Week ",WEEKNUM('Peter Millar'!$L2988,21)," - ", TEXT('Peter Millar'!$L2988, "yyyy")),"")</f>
        <v>Week 47 - 2021</v>
      </c>
    </row>
    <row r="2984" spans="16:16">
      <c r="P2984" t="str">
        <f>IF('Peter Millar'!$L2989&lt;&gt;0,CONCATENATE("Week ",WEEKNUM('Peter Millar'!$L2989,21)," - ", TEXT('Peter Millar'!$L2989, "yyyy")),"")</f>
        <v>Week 47 - 2021</v>
      </c>
    </row>
    <row r="2985" spans="16:16">
      <c r="P2985" t="str">
        <f>IF('Peter Millar'!$L2990&lt;&gt;0,CONCATENATE("Week ",WEEKNUM('Peter Millar'!$L2990,21)," - ", TEXT('Peter Millar'!$L2990, "yyyy")),"")</f>
        <v>Week 47 - 2021</v>
      </c>
    </row>
    <row r="2986" spans="16:16">
      <c r="P2986" t="str">
        <f>IF('Peter Millar'!$L2991&lt;&gt;0,CONCATENATE("Week ",WEEKNUM('Peter Millar'!$L2991,21)," - ", TEXT('Peter Millar'!$L2991, "yyyy")),"")</f>
        <v>Week 47 - 2021</v>
      </c>
    </row>
    <row r="2987" spans="16:16">
      <c r="P2987" t="str">
        <f>IF('Peter Millar'!$L2992&lt;&gt;0,CONCATENATE("Week ",WEEKNUM('Peter Millar'!$L2992,21)," - ", TEXT('Peter Millar'!$L2992, "yyyy")),"")</f>
        <v>Week 47 - 2021</v>
      </c>
    </row>
    <row r="2988" spans="16:16">
      <c r="P2988" t="str">
        <f>IF('Peter Millar'!$L2993&lt;&gt;0,CONCATENATE("Week ",WEEKNUM('Peter Millar'!$L2993,21)," - ", TEXT('Peter Millar'!$L2993, "yyyy")),"")</f>
        <v>Week 47 - 2021</v>
      </c>
    </row>
    <row r="2989" spans="16:16">
      <c r="P2989" t="str">
        <f>IF('Peter Millar'!$L2994&lt;&gt;0,CONCATENATE("Week ",WEEKNUM('Peter Millar'!$L2994,21)," - ", TEXT('Peter Millar'!$L2994, "yyyy")),"")</f>
        <v>Week 47 - 2021</v>
      </c>
    </row>
    <row r="2990" spans="16:16">
      <c r="P2990" t="str">
        <f>IF('Peter Millar'!$L2995&lt;&gt;0,CONCATENATE("Week ",WEEKNUM('Peter Millar'!$L2995,21)," - ", TEXT('Peter Millar'!$L2995, "yyyy")),"")</f>
        <v>Week 47 - 2021</v>
      </c>
    </row>
    <row r="2991" spans="16:16">
      <c r="P2991" t="str">
        <f>IF('Peter Millar'!$L2996&lt;&gt;0,CONCATENATE("Week ",WEEKNUM('Peter Millar'!$L2996,21)," - ", TEXT('Peter Millar'!$L2996, "yyyy")),"")</f>
        <v>Week 47 - 2021</v>
      </c>
    </row>
    <row r="2992" spans="16:16">
      <c r="P2992" t="str">
        <f>IF('Peter Millar'!$L2997&lt;&gt;0,CONCATENATE("Week ",WEEKNUM('Peter Millar'!$L2997,21)," - ", TEXT('Peter Millar'!$L2997, "yyyy")),"")</f>
        <v>Week 47 - 2021</v>
      </c>
    </row>
    <row r="2993" spans="16:16">
      <c r="P2993" t="str">
        <f>IF('Peter Millar'!$L2998&lt;&gt;0,CONCATENATE("Week ",WEEKNUM('Peter Millar'!$L2998,21)," - ", TEXT('Peter Millar'!$L2998, "yyyy")),"")</f>
        <v>Week 47 - 2021</v>
      </c>
    </row>
    <row r="2994" spans="16:16">
      <c r="P2994" t="str">
        <f>IF('Peter Millar'!$L2999&lt;&gt;0,CONCATENATE("Week ",WEEKNUM('Peter Millar'!$L2999,21)," - ", TEXT('Peter Millar'!$L2999, "yyyy")),"")</f>
        <v>Week 47 - 2021</v>
      </c>
    </row>
    <row r="2995" spans="16:16">
      <c r="P2995" t="str">
        <f>IF('Peter Millar'!$L3000&lt;&gt;0,CONCATENATE("Week ",WEEKNUM('Peter Millar'!$L3000,21)," - ", TEXT('Peter Millar'!$L3000, "yyyy")),"")</f>
        <v>Week 47 - 2021</v>
      </c>
    </row>
    <row r="2996" spans="16:16">
      <c r="P2996" t="str">
        <f>IF('Peter Millar'!$L3001&lt;&gt;0,CONCATENATE("Week ",WEEKNUM('Peter Millar'!$L3001,21)," - ", TEXT('Peter Millar'!$L3001, "yyyy")),"")</f>
        <v>Week 47 - 2021</v>
      </c>
    </row>
    <row r="2997" spans="16:16">
      <c r="P2997" t="str">
        <f>IF('Peter Millar'!$L3002&lt;&gt;0,CONCATENATE("Week ",WEEKNUM('Peter Millar'!$L3002,21)," - ", TEXT('Peter Millar'!$L3002, "yyyy")),"")</f>
        <v>Week 47 - 2021</v>
      </c>
    </row>
    <row r="2998" spans="16:16">
      <c r="P2998" t="str">
        <f>IF('Peter Millar'!$L3003&lt;&gt;0,CONCATENATE("Week ",WEEKNUM('Peter Millar'!$L3003,21)," - ", TEXT('Peter Millar'!$L3003, "yyyy")),"")</f>
        <v>Week 47 - 2021</v>
      </c>
    </row>
    <row r="2999" spans="16:16">
      <c r="P2999" t="str">
        <f>IF('Peter Millar'!$L3004&lt;&gt;0,CONCATENATE("Week ",WEEKNUM('Peter Millar'!$L3004,21)," - ", TEXT('Peter Millar'!$L3004, "yyyy")),"")</f>
        <v>Week 47 - 2021</v>
      </c>
    </row>
    <row r="3000" spans="16:16">
      <c r="P3000" t="str">
        <f>IF('Peter Millar'!$L3005&lt;&gt;0,CONCATENATE("Week ",WEEKNUM('Peter Millar'!$L3005,21)," - ", TEXT('Peter Millar'!$L3005, "yyyy")),"")</f>
        <v>Week 47 - 2021</v>
      </c>
    </row>
    <row r="3001" spans="16:16">
      <c r="P3001" t="str">
        <f>IF('Peter Millar'!$L3006&lt;&gt;0,CONCATENATE("Week ",WEEKNUM('Peter Millar'!$L3006,21)," - ", TEXT('Peter Millar'!$L3006, "yyyy")),"")</f>
        <v>Week 47 - 2021</v>
      </c>
    </row>
    <row r="3002" spans="16:16">
      <c r="P3002" t="str">
        <f>IF('Peter Millar'!$L3007&lt;&gt;0,CONCATENATE("Week ",WEEKNUM('Peter Millar'!$L3007,21)," - ", TEXT('Peter Millar'!$L3007, "yyyy")),"")</f>
        <v>Week 48 - 2021</v>
      </c>
    </row>
    <row r="3003" spans="16:16">
      <c r="P3003" t="str">
        <f>IF('Peter Millar'!$L3008&lt;&gt;0,CONCATENATE("Week ",WEEKNUM('Peter Millar'!$L3008,21)," - ", TEXT('Peter Millar'!$L3008, "yyyy")),"")</f>
        <v>Week 48 - 2021</v>
      </c>
    </row>
    <row r="3004" spans="16:16">
      <c r="P3004" t="str">
        <f>IF('Peter Millar'!$L3009&lt;&gt;0,CONCATENATE("Week ",WEEKNUM('Peter Millar'!$L3009,21)," - ", TEXT('Peter Millar'!$L3009, "yyyy")),"")</f>
        <v>Week 48 - 2021</v>
      </c>
    </row>
    <row r="3005" spans="16:16">
      <c r="P3005" t="str">
        <f>IF('Peter Millar'!$L3010&lt;&gt;0,CONCATENATE("Week ",WEEKNUM('Peter Millar'!$L3010,21)," - ", TEXT('Peter Millar'!$L3010, "yyyy")),"")</f>
        <v>Week 48 - 2021</v>
      </c>
    </row>
    <row r="3006" spans="16:16">
      <c r="P3006" t="str">
        <f>IF('Peter Millar'!$L3011&lt;&gt;0,CONCATENATE("Week ",WEEKNUM('Peter Millar'!$L3011,21)," - ", TEXT('Peter Millar'!$L3011, "yyyy")),"")</f>
        <v>Week 48 - 2021</v>
      </c>
    </row>
    <row r="3007" spans="16:16">
      <c r="P3007" t="str">
        <f>IF('Peter Millar'!$L3012&lt;&gt;0,CONCATENATE("Week ",WEEKNUM('Peter Millar'!$L3012,21)," - ", TEXT('Peter Millar'!$L3012, "yyyy")),"")</f>
        <v>Week 48 - 2021</v>
      </c>
    </row>
    <row r="3008" spans="16:16">
      <c r="P3008" t="str">
        <f>IF('Peter Millar'!$L3013&lt;&gt;0,CONCATENATE("Week ",WEEKNUM('Peter Millar'!$L3013,21)," - ", TEXT('Peter Millar'!$L3013, "yyyy")),"")</f>
        <v>Week 48 - 2021</v>
      </c>
    </row>
    <row r="3009" spans="16:16">
      <c r="P3009" t="str">
        <f>IF('Peter Millar'!$L3014&lt;&gt;0,CONCATENATE("Week ",WEEKNUM('Peter Millar'!$L3014,21)," - ", TEXT('Peter Millar'!$L3014, "yyyy")),"")</f>
        <v>Week 48 - 2021</v>
      </c>
    </row>
    <row r="3010" spans="16:16">
      <c r="P3010" t="str">
        <f>IF('Peter Millar'!$L3015&lt;&gt;0,CONCATENATE("Week ",WEEKNUM('Peter Millar'!$L3015,21)," - ", TEXT('Peter Millar'!$L3015, "yyyy")),"")</f>
        <v>Week 48 - 2021</v>
      </c>
    </row>
    <row r="3011" spans="16:16">
      <c r="P3011" t="str">
        <f>IF('Peter Millar'!$L3016&lt;&gt;0,CONCATENATE("Week ",WEEKNUM('Peter Millar'!$L3016,21)," - ", TEXT('Peter Millar'!$L3016, "yyyy")),"")</f>
        <v>Week 48 - 2021</v>
      </c>
    </row>
    <row r="3012" spans="16:16">
      <c r="P3012" t="str">
        <f>IF('Peter Millar'!$L3017&lt;&gt;0,CONCATENATE("Week ",WEEKNUM('Peter Millar'!$L3017,21)," - ", TEXT('Peter Millar'!$L3017, "yyyy")),"")</f>
        <v>Week 48 - 2021</v>
      </c>
    </row>
    <row r="3013" spans="16:16">
      <c r="P3013" t="str">
        <f>IF('Peter Millar'!$L3018&lt;&gt;0,CONCATENATE("Week ",WEEKNUM('Peter Millar'!$L3018,21)," - ", TEXT('Peter Millar'!$L3018, "yyyy")),"")</f>
        <v>Week 48 - 2021</v>
      </c>
    </row>
    <row r="3014" spans="16:16">
      <c r="P3014" t="str">
        <f>IF('Peter Millar'!$L3019&lt;&gt;0,CONCATENATE("Week ",WEEKNUM('Peter Millar'!$L3019,21)," - ", TEXT('Peter Millar'!$L3019, "yyyy")),"")</f>
        <v>Week 48 - 2021</v>
      </c>
    </row>
    <row r="3015" spans="16:16">
      <c r="P3015" t="str">
        <f>IF('Peter Millar'!$L3020&lt;&gt;0,CONCATENATE("Week ",WEEKNUM('Peter Millar'!$L3020,21)," - ", TEXT('Peter Millar'!$L3020, "yyyy")),"")</f>
        <v>Week 48 - 2021</v>
      </c>
    </row>
    <row r="3016" spans="16:16">
      <c r="P3016" t="str">
        <f>IF('Peter Millar'!$L3021&lt;&gt;0,CONCATENATE("Week ",WEEKNUM('Peter Millar'!$L3021,21)," - ", TEXT('Peter Millar'!$L3021, "yyyy")),"")</f>
        <v>Week 48 - 2021</v>
      </c>
    </row>
    <row r="3017" spans="16:16">
      <c r="P3017" t="str">
        <f>IF('Peter Millar'!$L3022&lt;&gt;0,CONCATENATE("Week ",WEEKNUM('Peter Millar'!$L3022,21)," - ", TEXT('Peter Millar'!$L3022, "yyyy")),"")</f>
        <v>Week 48 - 2021</v>
      </c>
    </row>
    <row r="3018" spans="16:16">
      <c r="P3018" t="str">
        <f>IF('Peter Millar'!$L3023&lt;&gt;0,CONCATENATE("Week ",WEEKNUM('Peter Millar'!$L3023,21)," - ", TEXT('Peter Millar'!$L3023, "yyyy")),"")</f>
        <v>Week 48 - 2021</v>
      </c>
    </row>
    <row r="3019" spans="16:16">
      <c r="P3019" t="str">
        <f>IF('Peter Millar'!$L3024&lt;&gt;0,CONCATENATE("Week ",WEEKNUM('Peter Millar'!$L3024,21)," - ", TEXT('Peter Millar'!$L3024, "yyyy")),"")</f>
        <v>Week 48 - 2021</v>
      </c>
    </row>
    <row r="3020" spans="16:16">
      <c r="P3020" t="str">
        <f>IF('Peter Millar'!$L3025&lt;&gt;0,CONCATENATE("Week ",WEEKNUM('Peter Millar'!$L3025,21)," - ", TEXT('Peter Millar'!$L3025, "yyyy")),"")</f>
        <v>Week 48 - 2021</v>
      </c>
    </row>
    <row r="3021" spans="16:16">
      <c r="P3021" t="str">
        <f>IF('Peter Millar'!$L3026&lt;&gt;0,CONCATENATE("Week ",WEEKNUM('Peter Millar'!$L3026,21)," - ", TEXT('Peter Millar'!$L3026, "yyyy")),"")</f>
        <v>Week 48 - 2021</v>
      </c>
    </row>
    <row r="3022" spans="16:16">
      <c r="P3022" t="str">
        <f>IF('Peter Millar'!$L3027&lt;&gt;0,CONCATENATE("Week ",WEEKNUM('Peter Millar'!$L3027,21)," - ", TEXT('Peter Millar'!$L3027, "yyyy")),"")</f>
        <v>Week 48 - 2021</v>
      </c>
    </row>
    <row r="3023" spans="16:16">
      <c r="P3023" t="str">
        <f>IF('Peter Millar'!$L3028&lt;&gt;0,CONCATENATE("Week ",WEEKNUM('Peter Millar'!$L3028,21)," - ", TEXT('Peter Millar'!$L3028, "yyyy")),"")</f>
        <v>Week 48 - 2021</v>
      </c>
    </row>
    <row r="3024" spans="16:16">
      <c r="P3024" t="str">
        <f>IF('Peter Millar'!$L3029&lt;&gt;0,CONCATENATE("Week ",WEEKNUM('Peter Millar'!$L3029,21)," - ", TEXT('Peter Millar'!$L3029, "yyyy")),"")</f>
        <v>Week 48 - 2021</v>
      </c>
    </row>
    <row r="3025" spans="16:16">
      <c r="P3025" t="str">
        <f>IF('Peter Millar'!$L3030&lt;&gt;0,CONCATENATE("Week ",WEEKNUM('Peter Millar'!$L3030,21)," - ", TEXT('Peter Millar'!$L3030, "yyyy")),"")</f>
        <v>Week 48 - 2021</v>
      </c>
    </row>
    <row r="3026" spans="16:16">
      <c r="P3026" t="str">
        <f>IF('Peter Millar'!$L3031&lt;&gt;0,CONCATENATE("Week ",WEEKNUM('Peter Millar'!$L3031,21)," - ", TEXT('Peter Millar'!$L3031, "yyyy")),"")</f>
        <v>Week 48 - 2021</v>
      </c>
    </row>
    <row r="3027" spans="16:16">
      <c r="P3027" t="str">
        <f>IF('Peter Millar'!$L3032&lt;&gt;0,CONCATENATE("Week ",WEEKNUM('Peter Millar'!$L3032,21)," - ", TEXT('Peter Millar'!$L3032, "yyyy")),"")</f>
        <v>Week 48 - 2021</v>
      </c>
    </row>
    <row r="3028" spans="16:16">
      <c r="P3028" t="str">
        <f>IF('Peter Millar'!$L3033&lt;&gt;0,CONCATENATE("Week ",WEEKNUM('Peter Millar'!$L3033,21)," - ", TEXT('Peter Millar'!$L3033, "yyyy")),"")</f>
        <v>Week 48 - 2021</v>
      </c>
    </row>
    <row r="3029" spans="16:16">
      <c r="P3029" t="str">
        <f>IF('Peter Millar'!$L3034&lt;&gt;0,CONCATENATE("Week ",WEEKNUM('Peter Millar'!$L3034,21)," - ", TEXT('Peter Millar'!$L3034, "yyyy")),"")</f>
        <v>Week 48 - 2021</v>
      </c>
    </row>
    <row r="3030" spans="16:16">
      <c r="P3030" t="str">
        <f>IF('Peter Millar'!$L3035&lt;&gt;0,CONCATENATE("Week ",WEEKNUM('Peter Millar'!$L3035,21)," - ", TEXT('Peter Millar'!$L3035, "yyyy")),"")</f>
        <v>Week 48 - 2021</v>
      </c>
    </row>
    <row r="3031" spans="16:16">
      <c r="P3031" t="str">
        <f>IF('Peter Millar'!$L3036&lt;&gt;0,CONCATENATE("Week ",WEEKNUM('Peter Millar'!$L3036,21)," - ", TEXT('Peter Millar'!$L3036, "yyyy")),"")</f>
        <v>Week 48 - 2021</v>
      </c>
    </row>
    <row r="3032" spans="16:16">
      <c r="P3032" t="str">
        <f>IF('Peter Millar'!$L3037&lt;&gt;0,CONCATENATE("Week ",WEEKNUM('Peter Millar'!$L3037,21)," - ", TEXT('Peter Millar'!$L3037, "yyyy")),"")</f>
        <v>Week 48 - 2021</v>
      </c>
    </row>
    <row r="3033" spans="16:16">
      <c r="P3033" t="str">
        <f>IF('Peter Millar'!$L3038&lt;&gt;0,CONCATENATE("Week ",WEEKNUM('Peter Millar'!$L3038,21)," - ", TEXT('Peter Millar'!$L3038, "yyyy")),"")</f>
        <v>Week 48 - 2021</v>
      </c>
    </row>
    <row r="3034" spans="16:16">
      <c r="P3034" t="str">
        <f>IF('Peter Millar'!$L3039&lt;&gt;0,CONCATENATE("Week ",WEEKNUM('Peter Millar'!$L3039,21)," - ", TEXT('Peter Millar'!$L3039, "yyyy")),"")</f>
        <v>Week 48 - 2021</v>
      </c>
    </row>
    <row r="3035" spans="16:16">
      <c r="P3035" t="str">
        <f>IF('Peter Millar'!$L3040&lt;&gt;0,CONCATENATE("Week ",WEEKNUM('Peter Millar'!$L3040,21)," - ", TEXT('Peter Millar'!$L3040, "yyyy")),"")</f>
        <v>Week 48 - 2021</v>
      </c>
    </row>
    <row r="3036" spans="16:16">
      <c r="P3036" t="str">
        <f>IF('Peter Millar'!$L3041&lt;&gt;0,CONCATENATE("Week ",WEEKNUM('Peter Millar'!$L3041,21)," - ", TEXT('Peter Millar'!$L3041, "yyyy")),"")</f>
        <v>Week 48 - 2021</v>
      </c>
    </row>
    <row r="3037" spans="16:16">
      <c r="P3037" t="str">
        <f>IF('Peter Millar'!$L3042&lt;&gt;0,CONCATENATE("Week ",WEEKNUM('Peter Millar'!$L3042,21)," - ", TEXT('Peter Millar'!$L3042, "yyyy")),"")</f>
        <v>Week 49 - 2021</v>
      </c>
    </row>
    <row r="3038" spans="16:16">
      <c r="P3038" t="str">
        <f>IF('Peter Millar'!$L3043&lt;&gt;0,CONCATENATE("Week ",WEEKNUM('Peter Millar'!$L3043,21)," - ", TEXT('Peter Millar'!$L3043, "yyyy")),"")</f>
        <v>Week 49 - 2021</v>
      </c>
    </row>
    <row r="3039" spans="16:16">
      <c r="P3039" t="str">
        <f>IF('Peter Millar'!$L3044&lt;&gt;0,CONCATENATE("Week ",WEEKNUM('Peter Millar'!$L3044,21)," - ", TEXT('Peter Millar'!$L3044, "yyyy")),"")</f>
        <v>Week 49 - 2021</v>
      </c>
    </row>
    <row r="3040" spans="16:16">
      <c r="P3040" t="str">
        <f>IF('Peter Millar'!$L3045&lt;&gt;0,CONCATENATE("Week ",WEEKNUM('Peter Millar'!$L3045,21)," - ", TEXT('Peter Millar'!$L3045, "yyyy")),"")</f>
        <v>Week 49 - 2021</v>
      </c>
    </row>
    <row r="3041" spans="16:16">
      <c r="P3041" t="str">
        <f>IF('Peter Millar'!$L3046&lt;&gt;0,CONCATENATE("Week ",WEEKNUM('Peter Millar'!$L3046,21)," - ", TEXT('Peter Millar'!$L3046, "yyyy")),"")</f>
        <v>Week 49 - 2021</v>
      </c>
    </row>
    <row r="3042" spans="16:16">
      <c r="P3042" t="str">
        <f>IF('Peter Millar'!$L3047&lt;&gt;0,CONCATENATE("Week ",WEEKNUM('Peter Millar'!$L3047,21)," - ", TEXT('Peter Millar'!$L3047, "yyyy")),"")</f>
        <v>Week 49 - 2021</v>
      </c>
    </row>
    <row r="3043" spans="16:16">
      <c r="P3043" t="str">
        <f>IF('Peter Millar'!$L3048&lt;&gt;0,CONCATENATE("Week ",WEEKNUM('Peter Millar'!$L3048,21)," - ", TEXT('Peter Millar'!$L3048, "yyyy")),"")</f>
        <v>Week 49 - 2021</v>
      </c>
    </row>
    <row r="3044" spans="16:16">
      <c r="P3044" t="str">
        <f>IF('Peter Millar'!$L3049&lt;&gt;0,CONCATENATE("Week ",WEEKNUM('Peter Millar'!$L3049,21)," - ", TEXT('Peter Millar'!$L3049, "yyyy")),"")</f>
        <v>Week 49 - 2021</v>
      </c>
    </row>
    <row r="3045" spans="16:16">
      <c r="P3045" t="str">
        <f>IF('Peter Millar'!$L3050&lt;&gt;0,CONCATENATE("Week ",WEEKNUM('Peter Millar'!$L3050,21)," - ", TEXT('Peter Millar'!$L3050, "yyyy")),"")</f>
        <v>Week 49 - 2021</v>
      </c>
    </row>
    <row r="3046" spans="16:16">
      <c r="P3046" t="str">
        <f>IF('Peter Millar'!$L3051&lt;&gt;0,CONCATENATE("Week ",WEEKNUM('Peter Millar'!$L3051,21)," - ", TEXT('Peter Millar'!$L3051, "yyyy")),"")</f>
        <v>Week 49 - 2021</v>
      </c>
    </row>
    <row r="3047" spans="16:16">
      <c r="P3047" t="str">
        <f>IF('Peter Millar'!$L3052&lt;&gt;0,CONCATENATE("Week ",WEEKNUM('Peter Millar'!$L3052,21)," - ", TEXT('Peter Millar'!$L3052, "yyyy")),"")</f>
        <v>Week 49 - 2021</v>
      </c>
    </row>
    <row r="3048" spans="16:16">
      <c r="P3048" t="str">
        <f>IF('Peter Millar'!$L3053&lt;&gt;0,CONCATENATE("Week ",WEEKNUM('Peter Millar'!$L3053,21)," - ", TEXT('Peter Millar'!$L3053, "yyyy")),"")</f>
        <v>Week 49 - 2021</v>
      </c>
    </row>
    <row r="3049" spans="16:16">
      <c r="P3049" t="str">
        <f>IF('Peter Millar'!$L3054&lt;&gt;0,CONCATENATE("Week ",WEEKNUM('Peter Millar'!$L3054,21)," - ", TEXT('Peter Millar'!$L3054, "yyyy")),"")</f>
        <v>Week 49 - 2021</v>
      </c>
    </row>
    <row r="3050" spans="16:16">
      <c r="P3050" t="str">
        <f>IF('Peter Millar'!$L3055&lt;&gt;0,CONCATENATE("Week ",WEEKNUM('Peter Millar'!$L3055,21)," - ", TEXT('Peter Millar'!$L3055, "yyyy")),"")</f>
        <v>Week 49 - 2021</v>
      </c>
    </row>
    <row r="3051" spans="16:16">
      <c r="P3051" t="str">
        <f>IF('Peter Millar'!$L3056&lt;&gt;0,CONCATENATE("Week ",WEEKNUM('Peter Millar'!$L3056,21)," - ", TEXT('Peter Millar'!$L3056, "yyyy")),"")</f>
        <v>Week 49 - 2021</v>
      </c>
    </row>
    <row r="3052" spans="16:16">
      <c r="P3052" t="str">
        <f>IF('Peter Millar'!$L3057&lt;&gt;0,CONCATENATE("Week ",WEEKNUM('Peter Millar'!$L3057,21)," - ", TEXT('Peter Millar'!$L3057, "yyyy")),"")</f>
        <v>Week 49 - 2021</v>
      </c>
    </row>
    <row r="3053" spans="16:16">
      <c r="P3053" t="str">
        <f>IF('Peter Millar'!$L3058&lt;&gt;0,CONCATENATE("Week ",WEEKNUM('Peter Millar'!$L3058,21)," - ", TEXT('Peter Millar'!$L3058, "yyyy")),"")</f>
        <v>Week 49 - 2021</v>
      </c>
    </row>
    <row r="3054" spans="16:16">
      <c r="P3054" t="str">
        <f>IF('Peter Millar'!$L3059&lt;&gt;0,CONCATENATE("Week ",WEEKNUM('Peter Millar'!$L3059,21)," - ", TEXT('Peter Millar'!$L3059, "yyyy")),"")</f>
        <v>Week 49 - 2021</v>
      </c>
    </row>
    <row r="3055" spans="16:16">
      <c r="P3055" t="str">
        <f>IF('Peter Millar'!$L3060&lt;&gt;0,CONCATENATE("Week ",WEEKNUM('Peter Millar'!$L3060,21)," - ", TEXT('Peter Millar'!$L3060, "yyyy")),"")</f>
        <v>Week 49 - 2021</v>
      </c>
    </row>
    <row r="3056" spans="16:16">
      <c r="P3056" t="str">
        <f>IF('Peter Millar'!$L3061&lt;&gt;0,CONCATENATE("Week ",WEEKNUM('Peter Millar'!$L3061,21)," - ", TEXT('Peter Millar'!$L3061, "yyyy")),"")</f>
        <v>Week 49 - 2021</v>
      </c>
    </row>
    <row r="3057" spans="16:16">
      <c r="P3057" t="str">
        <f>IF('Peter Millar'!$L3062&lt;&gt;0,CONCATENATE("Week ",WEEKNUM('Peter Millar'!$L3062,21)," - ", TEXT('Peter Millar'!$L3062, "yyyy")),"")</f>
        <v>Week 49 - 2021</v>
      </c>
    </row>
    <row r="3058" spans="16:16">
      <c r="P3058" t="str">
        <f>IF('Peter Millar'!$L3063&lt;&gt;0,CONCATENATE("Week ",WEEKNUM('Peter Millar'!$L3063,21)," - ", TEXT('Peter Millar'!$L3063, "yyyy")),"")</f>
        <v>Week 49 - 2021</v>
      </c>
    </row>
    <row r="3059" spans="16:16">
      <c r="P3059" t="str">
        <f>IF('Peter Millar'!$L3064&lt;&gt;0,CONCATENATE("Week ",WEEKNUM('Peter Millar'!$L3064,21)," - ", TEXT('Peter Millar'!$L3064, "yyyy")),"")</f>
        <v>Week 49 - 2021</v>
      </c>
    </row>
    <row r="3060" spans="16:16">
      <c r="P3060" t="str">
        <f>IF('Peter Millar'!$L3065&lt;&gt;0,CONCATENATE("Week ",WEEKNUM('Peter Millar'!$L3065,21)," - ", TEXT('Peter Millar'!$L3065, "yyyy")),"")</f>
        <v>Week 49 - 2021</v>
      </c>
    </row>
    <row r="3061" spans="16:16">
      <c r="P3061" t="str">
        <f>IF('Peter Millar'!$L3066&lt;&gt;0,CONCATENATE("Week ",WEEKNUM('Peter Millar'!$L3066,21)," - ", TEXT('Peter Millar'!$L3066, "yyyy")),"")</f>
        <v>Week 49 - 2021</v>
      </c>
    </row>
    <row r="3062" spans="16:16">
      <c r="P3062" t="str">
        <f>IF('Peter Millar'!$L3067&lt;&gt;0,CONCATENATE("Week ",WEEKNUM('Peter Millar'!$L3067,21)," - ", TEXT('Peter Millar'!$L3067, "yyyy")),"")</f>
        <v>Week 49 - 2021</v>
      </c>
    </row>
    <row r="3063" spans="16:16">
      <c r="P3063" t="str">
        <f>IF('Peter Millar'!$L3068&lt;&gt;0,CONCATENATE("Week ",WEEKNUM('Peter Millar'!$L3068,21)," - ", TEXT('Peter Millar'!$L3068, "yyyy")),"")</f>
        <v>Week 49 - 2021</v>
      </c>
    </row>
    <row r="3064" spans="16:16">
      <c r="P3064" t="str">
        <f>IF('Peter Millar'!$L3069&lt;&gt;0,CONCATENATE("Week ",WEEKNUM('Peter Millar'!$L3069,21)," - ", TEXT('Peter Millar'!$L3069, "yyyy")),"")</f>
        <v>Week 49 - 2021</v>
      </c>
    </row>
    <row r="3065" spans="16:16">
      <c r="P3065" t="str">
        <f>IF('Peter Millar'!$L3070&lt;&gt;0,CONCATENATE("Week ",WEEKNUM('Peter Millar'!$L3070,21)," - ", TEXT('Peter Millar'!$L3070, "yyyy")),"")</f>
        <v>Week 49 - 2021</v>
      </c>
    </row>
    <row r="3066" spans="16:16">
      <c r="P3066" t="str">
        <f>IF('Peter Millar'!$L3071&lt;&gt;0,CONCATENATE("Week ",WEEKNUM('Peter Millar'!$L3071,21)," - ", TEXT('Peter Millar'!$L3071, "yyyy")),"")</f>
        <v>Week 49 - 2021</v>
      </c>
    </row>
    <row r="3067" spans="16:16">
      <c r="P3067" t="str">
        <f>IF('Peter Millar'!$L3072&lt;&gt;0,CONCATENATE("Week ",WEEKNUM('Peter Millar'!$L3072,21)," - ", TEXT('Peter Millar'!$L3072, "yyyy")),"")</f>
        <v>Week 49 - 2021</v>
      </c>
    </row>
    <row r="3068" spans="16:16">
      <c r="P3068" t="str">
        <f>IF('Peter Millar'!$L3073&lt;&gt;0,CONCATENATE("Week ",WEEKNUM('Peter Millar'!$L3073,21)," - ", TEXT('Peter Millar'!$L3073, "yyyy")),"")</f>
        <v>Week 49 - 2021</v>
      </c>
    </row>
    <row r="3069" spans="16:16">
      <c r="P3069" t="str">
        <f>IF('Peter Millar'!$L3074&lt;&gt;0,CONCATENATE("Week ",WEEKNUM('Peter Millar'!$L3074,21)," - ", TEXT('Peter Millar'!$L3074, "yyyy")),"")</f>
        <v>Week 50 - 2021</v>
      </c>
    </row>
    <row r="3070" spans="16:16">
      <c r="P3070" t="str">
        <f>IF('Peter Millar'!$L3075&lt;&gt;0,CONCATENATE("Week ",WEEKNUM('Peter Millar'!$L3075,21)," - ", TEXT('Peter Millar'!$L3075, "yyyy")),"")</f>
        <v>Week 50 - 2021</v>
      </c>
    </row>
    <row r="3071" spans="16:16">
      <c r="P3071" t="str">
        <f>IF('Peter Millar'!$L3076&lt;&gt;0,CONCATENATE("Week ",WEEKNUM('Peter Millar'!$L3076,21)," - ", TEXT('Peter Millar'!$L3076, "yyyy")),"")</f>
        <v>Week 50 - 2021</v>
      </c>
    </row>
    <row r="3072" spans="16:16">
      <c r="P3072" t="str">
        <f>IF('Peter Millar'!$L3077&lt;&gt;0,CONCATENATE("Week ",WEEKNUM('Peter Millar'!$L3077,21)," - ", TEXT('Peter Millar'!$L3077, "yyyy")),"")</f>
        <v>Week 50 - 2021</v>
      </c>
    </row>
    <row r="3073" spans="16:16">
      <c r="P3073" t="str">
        <f>IF('Peter Millar'!$L3078&lt;&gt;0,CONCATENATE("Week ",WEEKNUM('Peter Millar'!$L3078,21)," - ", TEXT('Peter Millar'!$L3078, "yyyy")),"")</f>
        <v>Week 50 - 2021</v>
      </c>
    </row>
    <row r="3074" spans="16:16">
      <c r="P3074" t="str">
        <f>IF('Peter Millar'!$L3079&lt;&gt;0,CONCATENATE("Week ",WEEKNUM('Peter Millar'!$L3079,21)," - ", TEXT('Peter Millar'!$L3079, "yyyy")),"")</f>
        <v>Week 50 - 2021</v>
      </c>
    </row>
    <row r="3075" spans="16:16">
      <c r="P3075" t="str">
        <f>IF('Peter Millar'!$L3080&lt;&gt;0,CONCATENATE("Week ",WEEKNUM('Peter Millar'!$L3080,21)," - ", TEXT('Peter Millar'!$L3080, "yyyy")),"")</f>
        <v>Week 50 - 2021</v>
      </c>
    </row>
    <row r="3076" spans="16:16">
      <c r="P3076" t="str">
        <f>IF('Peter Millar'!$L3081&lt;&gt;0,CONCATENATE("Week ",WEEKNUM('Peter Millar'!$L3081,21)," - ", TEXT('Peter Millar'!$L3081, "yyyy")),"")</f>
        <v>Week 50 - 2021</v>
      </c>
    </row>
    <row r="3077" spans="16:16">
      <c r="P3077" t="str">
        <f>IF('Peter Millar'!$L3082&lt;&gt;0,CONCATENATE("Week ",WEEKNUM('Peter Millar'!$L3082,21)," - ", TEXT('Peter Millar'!$L3082, "yyyy")),"")</f>
        <v>Week 50 - 2021</v>
      </c>
    </row>
    <row r="3078" spans="16:16">
      <c r="P3078" t="str">
        <f>IF('Peter Millar'!$L3083&lt;&gt;0,CONCATENATE("Week ",WEEKNUM('Peter Millar'!$L3083,21)," - ", TEXT('Peter Millar'!$L3083, "yyyy")),"")</f>
        <v>Week 50 - 2021</v>
      </c>
    </row>
    <row r="3079" spans="16:16">
      <c r="P3079" t="str">
        <f>IF('Peter Millar'!$L3084&lt;&gt;0,CONCATENATE("Week ",WEEKNUM('Peter Millar'!$L3084,21)," - ", TEXT('Peter Millar'!$L3084, "yyyy")),"")</f>
        <v>Week 50 - 2021</v>
      </c>
    </row>
    <row r="3080" spans="16:16">
      <c r="P3080" t="str">
        <f>IF('Peter Millar'!$L3085&lt;&gt;0,CONCATENATE("Week ",WEEKNUM('Peter Millar'!$L3085,21)," - ", TEXT('Peter Millar'!$L3085, "yyyy")),"")</f>
        <v>Week 50 - 2021</v>
      </c>
    </row>
    <row r="3081" spans="16:16">
      <c r="P3081" t="str">
        <f>IF('Peter Millar'!$L3086&lt;&gt;0,CONCATENATE("Week ",WEEKNUM('Peter Millar'!$L3086,21)," - ", TEXT('Peter Millar'!$L3086, "yyyy")),"")</f>
        <v>Week 50 - 2021</v>
      </c>
    </row>
    <row r="3082" spans="16:16">
      <c r="P3082" t="str">
        <f>IF('Peter Millar'!$L3087&lt;&gt;0,CONCATENATE("Week ",WEEKNUM('Peter Millar'!$L3087,21)," - ", TEXT('Peter Millar'!$L3087, "yyyy")),"")</f>
        <v>Week 50 - 2021</v>
      </c>
    </row>
    <row r="3083" spans="16:16">
      <c r="P3083" t="str">
        <f>IF('Peter Millar'!$L3088&lt;&gt;0,CONCATENATE("Week ",WEEKNUM('Peter Millar'!$L3088,21)," - ", TEXT('Peter Millar'!$L3088, "yyyy")),"")</f>
        <v>Week 50 - 2021</v>
      </c>
    </row>
    <row r="3084" spans="16:16">
      <c r="P3084" t="str">
        <f>IF('Peter Millar'!$L3089&lt;&gt;0,CONCATENATE("Week ",WEEKNUM('Peter Millar'!$L3089,21)," - ", TEXT('Peter Millar'!$L3089, "yyyy")),"")</f>
        <v>Week 50 - 2021</v>
      </c>
    </row>
    <row r="3085" spans="16:16">
      <c r="P3085" t="str">
        <f>IF('Peter Millar'!$L3090&lt;&gt;0,CONCATENATE("Week ",WEEKNUM('Peter Millar'!$L3090,21)," - ", TEXT('Peter Millar'!$L3090, "yyyy")),"")</f>
        <v>Week 50 - 2021</v>
      </c>
    </row>
    <row r="3086" spans="16:16">
      <c r="P3086" t="str">
        <f>IF('Peter Millar'!$L3091&lt;&gt;0,CONCATENATE("Week ",WEEKNUM('Peter Millar'!$L3091,21)," - ", TEXT('Peter Millar'!$L3091, "yyyy")),"")</f>
        <v>Week 50 - 2021</v>
      </c>
    </row>
    <row r="3087" spans="16:16">
      <c r="P3087" t="str">
        <f>IF('Peter Millar'!$L3092&lt;&gt;0,CONCATENATE("Week ",WEEKNUM('Peter Millar'!$L3092,21)," - ", TEXT('Peter Millar'!$L3092, "yyyy")),"")</f>
        <v>Week 50 - 2021</v>
      </c>
    </row>
    <row r="3088" spans="16:16">
      <c r="P3088" t="str">
        <f>IF('Peter Millar'!$L3093&lt;&gt;0,CONCATENATE("Week ",WEEKNUM('Peter Millar'!$L3093,21)," - ", TEXT('Peter Millar'!$L3093, "yyyy")),"")</f>
        <v>Week 50 - 2021</v>
      </c>
    </row>
    <row r="3089" spans="16:16">
      <c r="P3089" t="str">
        <f>IF('Peter Millar'!$L3094&lt;&gt;0,CONCATENATE("Week ",WEEKNUM('Peter Millar'!$L3094,21)," - ", TEXT('Peter Millar'!$L3094, "yyyy")),"")</f>
        <v>Week 50 - 2021</v>
      </c>
    </row>
    <row r="3090" spans="16:16">
      <c r="P3090" t="str">
        <f>IF('Peter Millar'!$L3095&lt;&gt;0,CONCATENATE("Week ",WEEKNUM('Peter Millar'!$L3095,21)," - ", TEXT('Peter Millar'!$L3095, "yyyy")),"")</f>
        <v>Week 50 - 2021</v>
      </c>
    </row>
    <row r="3091" spans="16:16">
      <c r="P3091" t="str">
        <f>IF('Peter Millar'!$L3096&lt;&gt;0,CONCATENATE("Week ",WEEKNUM('Peter Millar'!$L3096,21)," - ", TEXT('Peter Millar'!$L3096, "yyyy")),"")</f>
        <v>Week 50 - 2021</v>
      </c>
    </row>
    <row r="3092" spans="16:16">
      <c r="P3092" t="str">
        <f>IF('Peter Millar'!$L3097&lt;&gt;0,CONCATENATE("Week ",WEEKNUM('Peter Millar'!$L3097,21)," - ", TEXT('Peter Millar'!$L3097, "yyyy")),"")</f>
        <v>Week 50 - 2021</v>
      </c>
    </row>
    <row r="3093" spans="16:16">
      <c r="P3093" t="str">
        <f>IF('Peter Millar'!$L3098&lt;&gt;0,CONCATENATE("Week ",WEEKNUM('Peter Millar'!$L3098,21)," - ", TEXT('Peter Millar'!$L3098, "yyyy")),"")</f>
        <v>Week 50 - 2021</v>
      </c>
    </row>
    <row r="3094" spans="16:16">
      <c r="P3094" t="str">
        <f>IF('Peter Millar'!$L3099&lt;&gt;0,CONCATENATE("Week ",WEEKNUM('Peter Millar'!$L3099,21)," - ", TEXT('Peter Millar'!$L3099, "yyyy")),"")</f>
        <v>Week 50 - 2021</v>
      </c>
    </row>
    <row r="3095" spans="16:16">
      <c r="P3095" t="str">
        <f>IF('Peter Millar'!$L3100&lt;&gt;0,CONCATENATE("Week ",WEEKNUM('Peter Millar'!$L3100,21)," - ", TEXT('Peter Millar'!$L3100, "yyyy")),"")</f>
        <v>Week 50 - 2021</v>
      </c>
    </row>
    <row r="3096" spans="16:16">
      <c r="P3096" t="str">
        <f>IF('Peter Millar'!$L3101&lt;&gt;0,CONCATENATE("Week ",WEEKNUM('Peter Millar'!$L3101,21)," - ", TEXT('Peter Millar'!$L3101, "yyyy")),"")</f>
        <v>Week 50 - 2021</v>
      </c>
    </row>
    <row r="3097" spans="16:16">
      <c r="P3097" t="str">
        <f>IF('Peter Millar'!$L3102&lt;&gt;0,CONCATENATE("Week ",WEEKNUM('Peter Millar'!$L3102,21)," - ", TEXT('Peter Millar'!$L3102, "yyyy")),"")</f>
        <v>Week 50 - 2021</v>
      </c>
    </row>
    <row r="3098" spans="16:16">
      <c r="P3098" t="str">
        <f>IF('Peter Millar'!$L3103&lt;&gt;0,CONCATENATE("Week ",WEEKNUM('Peter Millar'!$L3103,21)," - ", TEXT('Peter Millar'!$L3103, "yyyy")),"")</f>
        <v>Week 50 - 2021</v>
      </c>
    </row>
    <row r="3099" spans="16:16">
      <c r="P3099" t="str">
        <f>IF('Peter Millar'!$L3104&lt;&gt;0,CONCATENATE("Week ",WEEKNUM('Peter Millar'!$L3104,21)," - ", TEXT('Peter Millar'!$L3104, "yyyy")),"")</f>
        <v>Week 50 - 2021</v>
      </c>
    </row>
    <row r="3100" spans="16:16">
      <c r="P3100" t="str">
        <f>IF('Peter Millar'!$L3105&lt;&gt;0,CONCATENATE("Week ",WEEKNUM('Peter Millar'!$L3105,21)," - ", TEXT('Peter Millar'!$L3105, "yyyy")),"")</f>
        <v>Week 50 - 2021</v>
      </c>
    </row>
    <row r="3101" spans="16:16">
      <c r="P3101" t="str">
        <f>IF('Peter Millar'!$L3106&lt;&gt;0,CONCATENATE("Week ",WEEKNUM('Peter Millar'!$L3106,21)," - ", TEXT('Peter Millar'!$L3106, "yyyy")),"")</f>
        <v>Week 50 - 2021</v>
      </c>
    </row>
    <row r="3102" spans="16:16">
      <c r="P3102" t="str">
        <f>IF('Peter Millar'!$L3107&lt;&gt;0,CONCATENATE("Week ",WEEKNUM('Peter Millar'!$L3107,21)," - ", TEXT('Peter Millar'!$L3107, "yyyy")),"")</f>
        <v>Week 50 - 2021</v>
      </c>
    </row>
    <row r="3103" spans="16:16">
      <c r="P3103" t="str">
        <f>IF('Peter Millar'!$L3108&lt;&gt;0,CONCATENATE("Week ",WEEKNUM('Peter Millar'!$L3108,21)," - ", TEXT('Peter Millar'!$L3108, "yyyy")),"")</f>
        <v>Week 50 - 2021</v>
      </c>
    </row>
    <row r="3104" spans="16:16">
      <c r="P3104" t="str">
        <f>IF('Peter Millar'!$L3109&lt;&gt;0,CONCATENATE("Week ",WEEKNUM('Peter Millar'!$L3109,21)," - ", TEXT('Peter Millar'!$L3109, "yyyy")),"")</f>
        <v>Week 50 - 2021</v>
      </c>
    </row>
    <row r="3105" spans="16:16">
      <c r="P3105" t="str">
        <f>IF('Peter Millar'!$L3110&lt;&gt;0,CONCATENATE("Week ",WEEKNUM('Peter Millar'!$L3110,21)," - ", TEXT('Peter Millar'!$L3110, "yyyy")),"")</f>
        <v>Week 50 - 2021</v>
      </c>
    </row>
    <row r="3106" spans="16:16">
      <c r="P3106" t="str">
        <f>IF('Peter Millar'!$L3111&lt;&gt;0,CONCATENATE("Week ",WEEKNUM('Peter Millar'!$L3111,21)," - ", TEXT('Peter Millar'!$L3111, "yyyy")),"")</f>
        <v>Week 50 - 2021</v>
      </c>
    </row>
    <row r="3107" spans="16:16">
      <c r="P3107" t="str">
        <f>IF('Peter Millar'!$L3112&lt;&gt;0,CONCATENATE("Week ",WEEKNUM('Peter Millar'!$L3112,21)," - ", TEXT('Peter Millar'!$L3112, "yyyy")),"")</f>
        <v>Week 51 - 2021</v>
      </c>
    </row>
    <row r="3108" spans="16:16">
      <c r="P3108" t="str">
        <f>IF('Peter Millar'!$L3113&lt;&gt;0,CONCATENATE("Week ",WEEKNUM('Peter Millar'!$L3113,21)," - ", TEXT('Peter Millar'!$L3113, "yyyy")),"")</f>
        <v>Week 51 - 2021</v>
      </c>
    </row>
    <row r="3109" spans="16:16">
      <c r="P3109" t="str">
        <f>IF('Peter Millar'!$L3114&lt;&gt;0,CONCATENATE("Week ",WEEKNUM('Peter Millar'!$L3114,21)," - ", TEXT('Peter Millar'!$L3114, "yyyy")),"")</f>
        <v>Week 51 - 2021</v>
      </c>
    </row>
    <row r="3110" spans="16:16">
      <c r="P3110" t="str">
        <f>IF('Peter Millar'!$L3115&lt;&gt;0,CONCATENATE("Week ",WEEKNUM('Peter Millar'!$L3115,21)," - ", TEXT('Peter Millar'!$L3115, "yyyy")),"")</f>
        <v>Week 51 - 2021</v>
      </c>
    </row>
    <row r="3111" spans="16:16">
      <c r="P3111" t="str">
        <f>IF('Peter Millar'!$L3116&lt;&gt;0,CONCATENATE("Week ",WEEKNUM('Peter Millar'!$L3116,21)," - ", TEXT('Peter Millar'!$L3116, "yyyy")),"")</f>
        <v>Week 51 - 2021</v>
      </c>
    </row>
    <row r="3112" spans="16:16">
      <c r="P3112" t="str">
        <f>IF('Peter Millar'!$L3117&lt;&gt;0,CONCATENATE("Week ",WEEKNUM('Peter Millar'!$L3117,21)," - ", TEXT('Peter Millar'!$L3117, "yyyy")),"")</f>
        <v>Week 51 - 2021</v>
      </c>
    </row>
    <row r="3113" spans="16:16">
      <c r="P3113" t="str">
        <f>IF('Peter Millar'!$L3118&lt;&gt;0,CONCATENATE("Week ",WEEKNUM('Peter Millar'!$L3118,21)," - ", TEXT('Peter Millar'!$L3118, "yyyy")),"")</f>
        <v>Week 51 - 2021</v>
      </c>
    </row>
    <row r="3114" spans="16:16">
      <c r="P3114" t="str">
        <f>IF('Peter Millar'!$L3119&lt;&gt;0,CONCATENATE("Week ",WEEKNUM('Peter Millar'!$L3119,21)," - ", TEXT('Peter Millar'!$L3119, "yyyy")),"")</f>
        <v>Week 51 - 2021</v>
      </c>
    </row>
    <row r="3115" spans="16:16">
      <c r="P3115" t="str">
        <f>IF('Peter Millar'!$L3120&lt;&gt;0,CONCATENATE("Week ",WEEKNUM('Peter Millar'!$L3120,21)," - ", TEXT('Peter Millar'!$L3120, "yyyy")),"")</f>
        <v>Week 51 - 2021</v>
      </c>
    </row>
    <row r="3116" spans="16:16">
      <c r="P3116" t="str">
        <f>IF('Peter Millar'!$L3121&lt;&gt;0,CONCATENATE("Week ",WEEKNUM('Peter Millar'!$L3121,21)," - ", TEXT('Peter Millar'!$L3121, "yyyy")),"")</f>
        <v>Week 51 - 2021</v>
      </c>
    </row>
    <row r="3117" spans="16:16">
      <c r="P3117" t="str">
        <f>IF('Peter Millar'!$L3122&lt;&gt;0,CONCATENATE("Week ",WEEKNUM('Peter Millar'!$L3122,21)," - ", TEXT('Peter Millar'!$L3122, "yyyy")),"")</f>
        <v>Week 51 - 2021</v>
      </c>
    </row>
    <row r="3118" spans="16:16">
      <c r="P3118" t="str">
        <f>IF('Peter Millar'!$L3123&lt;&gt;0,CONCATENATE("Week ",WEEKNUM('Peter Millar'!$L3123,21)," - ", TEXT('Peter Millar'!$L3123, "yyyy")),"")</f>
        <v>Week 51 - 2021</v>
      </c>
    </row>
    <row r="3119" spans="16:16">
      <c r="P3119" t="str">
        <f>IF('Peter Millar'!$L3124&lt;&gt;0,CONCATENATE("Week ",WEEKNUM('Peter Millar'!$L3124,21)," - ", TEXT('Peter Millar'!$L3124, "yyyy")),"")</f>
        <v>Week 51 - 2021</v>
      </c>
    </row>
    <row r="3120" spans="16:16">
      <c r="P3120" t="str">
        <f>IF('Peter Millar'!$L3125&lt;&gt;0,CONCATENATE("Week ",WEEKNUM('Peter Millar'!$L3125,21)," - ", TEXT('Peter Millar'!$L3125, "yyyy")),"")</f>
        <v>Week 51 - 2021</v>
      </c>
    </row>
    <row r="3121" spans="16:16">
      <c r="P3121" t="str">
        <f>IF('Peter Millar'!$L3126&lt;&gt;0,CONCATENATE("Week ",WEEKNUM('Peter Millar'!$L3126,21)," - ", TEXT('Peter Millar'!$L3126, "yyyy")),"")</f>
        <v>Week 1 - 2022</v>
      </c>
    </row>
    <row r="3122" spans="16:16">
      <c r="P3122" t="str">
        <f>IF('Peter Millar'!$L3127&lt;&gt;0,CONCATENATE("Week ",WEEKNUM('Peter Millar'!$L3127,21)," - ", TEXT('Peter Millar'!$L3127, "yyyy")),"")</f>
        <v>Week 1 - 2022</v>
      </c>
    </row>
    <row r="3123" spans="16:16">
      <c r="P3123" t="str">
        <f>IF('Peter Millar'!$L3128&lt;&gt;0,CONCATENATE("Week ",WEEKNUM('Peter Millar'!$L3128,21)," - ", TEXT('Peter Millar'!$L3128, "yyyy")),"")</f>
        <v>Week 1 - 2022</v>
      </c>
    </row>
    <row r="3124" spans="16:16">
      <c r="P3124" t="str">
        <f>IF('Peter Millar'!$L3129&lt;&gt;0,CONCATENATE("Week ",WEEKNUM('Peter Millar'!$L3129,21)," - ", TEXT('Peter Millar'!$L3129, "yyyy")),"")</f>
        <v>Week 1 - 2022</v>
      </c>
    </row>
    <row r="3125" spans="16:16">
      <c r="P3125" t="str">
        <f>IF('Peter Millar'!$L3130&lt;&gt;0,CONCATENATE("Week ",WEEKNUM('Peter Millar'!$L3130,21)," - ", TEXT('Peter Millar'!$L3130, "yyyy")),"")</f>
        <v>Week 1 - 2022</v>
      </c>
    </row>
    <row r="3126" spans="16:16">
      <c r="P3126" t="str">
        <f>IF('Peter Millar'!$L3131&lt;&gt;0,CONCATENATE("Week ",WEEKNUM('Peter Millar'!$L3131,21)," - ", TEXT('Peter Millar'!$L3131, "yyyy")),"")</f>
        <v>Week 1 - 2022</v>
      </c>
    </row>
    <row r="3127" spans="16:16">
      <c r="P3127" t="str">
        <f>IF('Peter Millar'!$L3132&lt;&gt;0,CONCATENATE("Week ",WEEKNUM('Peter Millar'!$L3132,21)," - ", TEXT('Peter Millar'!$L3132, "yyyy")),"")</f>
        <v>Week 1 - 2022</v>
      </c>
    </row>
    <row r="3128" spans="16:16">
      <c r="P3128" t="str">
        <f>IF('Peter Millar'!$L3133&lt;&gt;0,CONCATENATE("Week ",WEEKNUM('Peter Millar'!$L3133,21)," - ", TEXT('Peter Millar'!$L3133, "yyyy")),"")</f>
        <v>Week 1 - 2022</v>
      </c>
    </row>
    <row r="3129" spans="16:16">
      <c r="P3129" t="str">
        <f>IF('Peter Millar'!$L3134&lt;&gt;0,CONCATENATE("Week ",WEEKNUM('Peter Millar'!$L3134,21)," - ", TEXT('Peter Millar'!$L3134, "yyyy")),"")</f>
        <v>Week 1 - 2022</v>
      </c>
    </row>
    <row r="3130" spans="16:16">
      <c r="P3130" t="str">
        <f>IF('Peter Millar'!$L3135&lt;&gt;0,CONCATENATE("Week ",WEEKNUM('Peter Millar'!$L3135,21)," - ", TEXT('Peter Millar'!$L3135, "yyyy")),"")</f>
        <v>Week 1 - 2022</v>
      </c>
    </row>
    <row r="3131" spans="16:16">
      <c r="P3131" t="str">
        <f>IF('Peter Millar'!$L3136&lt;&gt;0,CONCATENATE("Week ",WEEKNUM('Peter Millar'!$L3136,21)," - ", TEXT('Peter Millar'!$L3136, "yyyy")),"")</f>
        <v>Week 1 - 2022</v>
      </c>
    </row>
    <row r="3132" spans="16:16">
      <c r="P3132" t="str">
        <f>IF('Peter Millar'!$L3137&lt;&gt;0,CONCATENATE("Week ",WEEKNUM('Peter Millar'!$L3137,21)," - ", TEXT('Peter Millar'!$L3137, "yyyy")),"")</f>
        <v>Week 1 - 2022</v>
      </c>
    </row>
    <row r="3133" spans="16:16">
      <c r="P3133" t="str">
        <f>IF('Peter Millar'!$L3138&lt;&gt;0,CONCATENATE("Week ",WEEKNUM('Peter Millar'!$L3138,21)," - ", TEXT('Peter Millar'!$L3138, "yyyy")),"")</f>
        <v>Week 1 - 2022</v>
      </c>
    </row>
    <row r="3134" spans="16:16">
      <c r="P3134" t="str">
        <f>IF('Peter Millar'!$L3139&lt;&gt;0,CONCATENATE("Week ",WEEKNUM('Peter Millar'!$L3139,21)," - ", TEXT('Peter Millar'!$L3139, "yyyy")),"")</f>
        <v>Week 1 - 2022</v>
      </c>
    </row>
    <row r="3135" spans="16:16">
      <c r="P3135" t="str">
        <f>IF('Peter Millar'!$L3140&lt;&gt;0,CONCATENATE("Week ",WEEKNUM('Peter Millar'!$L3140,21)," - ", TEXT('Peter Millar'!$L3140, "yyyy")),"")</f>
        <v>Week 1 - 2022</v>
      </c>
    </row>
    <row r="3136" spans="16:16">
      <c r="P3136" t="str">
        <f>IF('Peter Millar'!$L3141&lt;&gt;0,CONCATENATE("Week ",WEEKNUM('Peter Millar'!$L3141,21)," - ", TEXT('Peter Millar'!$L3141, "yyyy")),"")</f>
        <v>Week 1 - 2022</v>
      </c>
    </row>
    <row r="3137" spans="16:16">
      <c r="P3137" t="str">
        <f>IF('Peter Millar'!$L3142&lt;&gt;0,CONCATENATE("Week ",WEEKNUM('Peter Millar'!$L3142,21)," - ", TEXT('Peter Millar'!$L3142, "yyyy")),"")</f>
        <v>Week 1 - 2022</v>
      </c>
    </row>
    <row r="3138" spans="16:16">
      <c r="P3138" t="str">
        <f>IF('Peter Millar'!$L3143&lt;&gt;0,CONCATENATE("Week ",WEEKNUM('Peter Millar'!$L3143,21)," - ", TEXT('Peter Millar'!$L3143, "yyyy")),"")</f>
        <v>Week 1 - 2022</v>
      </c>
    </row>
    <row r="3139" spans="16:16">
      <c r="P3139" t="str">
        <f>IF('Peter Millar'!$L3144&lt;&gt;0,CONCATENATE("Week ",WEEKNUM('Peter Millar'!$L3144,21)," - ", TEXT('Peter Millar'!$L3144, "yyyy")),"")</f>
        <v>Week 1 - 2022</v>
      </c>
    </row>
    <row r="3140" spans="16:16">
      <c r="P3140" t="str">
        <f>IF('Peter Millar'!$L3145&lt;&gt;0,CONCATENATE("Week ",WEEKNUM('Peter Millar'!$L3145,21)," - ", TEXT('Peter Millar'!$L3145, "yyyy")),"")</f>
        <v>Week 1 - 2022</v>
      </c>
    </row>
    <row r="3141" spans="16:16">
      <c r="P3141" t="str">
        <f>IF('Peter Millar'!$L3146&lt;&gt;0,CONCATENATE("Week ",WEEKNUM('Peter Millar'!$L3146,21)," - ", TEXT('Peter Millar'!$L3146, "yyyy")),"")</f>
        <v>Week 1 - 2022</v>
      </c>
    </row>
    <row r="3142" spans="16:16">
      <c r="P3142" t="str">
        <f>IF('Peter Millar'!$L3147&lt;&gt;0,CONCATENATE("Week ",WEEKNUM('Peter Millar'!$L3147,21)," - ", TEXT('Peter Millar'!$L3147, "yyyy")),"")</f>
        <v>Week 1 - 2022</v>
      </c>
    </row>
    <row r="3143" spans="16:16">
      <c r="P3143" t="str">
        <f>IF('Peter Millar'!$L3148&lt;&gt;0,CONCATENATE("Week ",WEEKNUM('Peter Millar'!$L3148,21)," - ", TEXT('Peter Millar'!$L3148, "yyyy")),"")</f>
        <v>Week 1 - 2022</v>
      </c>
    </row>
    <row r="3144" spans="16:16">
      <c r="P3144" t="str">
        <f>IF('Peter Millar'!$L3149&lt;&gt;0,CONCATENATE("Week ",WEEKNUM('Peter Millar'!$L3149,21)," - ", TEXT('Peter Millar'!$L3149, "yyyy")),"")</f>
        <v>Week 1 - 2022</v>
      </c>
    </row>
    <row r="3145" spans="16:16">
      <c r="P3145" t="str">
        <f>IF('Peter Millar'!$L3150&lt;&gt;0,CONCATENATE("Week ",WEEKNUM('Peter Millar'!$L3150,21)," - ", TEXT('Peter Millar'!$L3150, "yyyy")),"")</f>
        <v>Week 1 - 2022</v>
      </c>
    </row>
    <row r="3146" spans="16:16">
      <c r="P3146" t="str">
        <f>IF('Peter Millar'!$L3151&lt;&gt;0,CONCATENATE("Week ",WEEKNUM('Peter Millar'!$L3151,21)," - ", TEXT('Peter Millar'!$L3151, "yyyy")),"")</f>
        <v>Week 1 - 2022</v>
      </c>
    </row>
    <row r="3147" spans="16:16">
      <c r="P3147" t="str">
        <f>IF('Peter Millar'!$L3152&lt;&gt;0,CONCATENATE("Week ",WEEKNUM('Peter Millar'!$L3152,21)," - ", TEXT('Peter Millar'!$L3152, "yyyy")),"")</f>
        <v>Week 1 - 2022</v>
      </c>
    </row>
    <row r="3148" spans="16:16">
      <c r="P3148" t="str">
        <f>IF('Peter Millar'!$L3153&lt;&gt;0,CONCATENATE("Week ",WEEKNUM('Peter Millar'!$L3153,21)," - ", TEXT('Peter Millar'!$L3153, "yyyy")),"")</f>
        <v>Week 1 - 2022</v>
      </c>
    </row>
    <row r="3149" spans="16:16">
      <c r="P3149" t="str">
        <f>IF('Peter Millar'!$L3154&lt;&gt;0,CONCATENATE("Week ",WEEKNUM('Peter Millar'!$L3154,21)," - ", TEXT('Peter Millar'!$L3154, "yyyy")),"")</f>
        <v>Week 1 - 2022</v>
      </c>
    </row>
    <row r="3150" spans="16:16">
      <c r="P3150" t="str">
        <f>IF('Peter Millar'!$L3155&lt;&gt;0,CONCATENATE("Week ",WEEKNUM('Peter Millar'!$L3155,21)," - ", TEXT('Peter Millar'!$L3155, "yyyy")),"")</f>
        <v>Week 1 - 2022</v>
      </c>
    </row>
    <row r="3151" spans="16:16">
      <c r="P3151" t="str">
        <f>IF('Peter Millar'!$L3156&lt;&gt;0,CONCATENATE("Week ",WEEKNUM('Peter Millar'!$L3156,21)," - ", TEXT('Peter Millar'!$L3156, "yyyy")),"")</f>
        <v>Week 1 - 2022</v>
      </c>
    </row>
    <row r="3152" spans="16:16">
      <c r="P3152" t="str">
        <f>IF('Peter Millar'!$L3157&lt;&gt;0,CONCATENATE("Week ",WEEKNUM('Peter Millar'!$L3157,21)," - ", TEXT('Peter Millar'!$L3157, "yyyy")),"")</f>
        <v>Week 1 - 2022</v>
      </c>
    </row>
    <row r="3153" spans="16:16">
      <c r="P3153" t="str">
        <f>IF('Peter Millar'!$L3158&lt;&gt;0,CONCATENATE("Week ",WEEKNUM('Peter Millar'!$L3158,21)," - ", TEXT('Peter Millar'!$L3158, "yyyy")),"")</f>
        <v>Week 1 - 2022</v>
      </c>
    </row>
    <row r="3154" spans="16:16">
      <c r="P3154" t="str">
        <f>IF('Peter Millar'!$L3159&lt;&gt;0,CONCATENATE("Week ",WEEKNUM('Peter Millar'!$L3159,21)," - ", TEXT('Peter Millar'!$L3159, "yyyy")),"")</f>
        <v>Week 1 - 2022</v>
      </c>
    </row>
    <row r="3155" spans="16:16">
      <c r="P3155" t="str">
        <f>IF('Peter Millar'!$L3160&lt;&gt;0,CONCATENATE("Week ",WEEKNUM('Peter Millar'!$L3160,21)," - ", TEXT('Peter Millar'!$L3160, "yyyy")),"")</f>
        <v>Week 1 - 2022</v>
      </c>
    </row>
    <row r="3156" spans="16:16">
      <c r="P3156" t="str">
        <f>IF('Peter Millar'!$L3161&lt;&gt;0,CONCATENATE("Week ",WEEKNUM('Peter Millar'!$L3161,21)," - ", TEXT('Peter Millar'!$L3161, "yyyy")),"")</f>
        <v>Week 1 - 2022</v>
      </c>
    </row>
    <row r="3157" spans="16:16">
      <c r="P3157" t="str">
        <f>IF('Peter Millar'!$L3162&lt;&gt;0,CONCATENATE("Week ",WEEKNUM('Peter Millar'!$L3162,21)," - ", TEXT('Peter Millar'!$L3162, "yyyy")),"")</f>
        <v>Week 1 - 2022</v>
      </c>
    </row>
    <row r="3158" spans="16:16">
      <c r="P3158" t="str">
        <f>IF('Peter Millar'!$L3163&lt;&gt;0,CONCATENATE("Week ",WEEKNUM('Peter Millar'!$L3163,21)," - ", TEXT('Peter Millar'!$L3163, "yyyy")),"")</f>
        <v>Week 1 - 2022</v>
      </c>
    </row>
    <row r="3159" spans="16:16">
      <c r="P3159" t="str">
        <f>IF('Peter Millar'!$L3164&lt;&gt;0,CONCATENATE("Week ",WEEKNUM('Peter Millar'!$L3164,21)," - ", TEXT('Peter Millar'!$L3164, "yyyy")),"")</f>
        <v>Week 1 - 2022</v>
      </c>
    </row>
    <row r="3160" spans="16:16">
      <c r="P3160" t="str">
        <f>IF('Peter Millar'!$L3165&lt;&gt;0,CONCATENATE("Week ",WEEKNUM('Peter Millar'!$L3165,21)," - ", TEXT('Peter Millar'!$L3165, "yyyy")),"")</f>
        <v>Week 1 - 2022</v>
      </c>
    </row>
    <row r="3161" spans="16:16">
      <c r="P3161" t="str">
        <f>IF('Peter Millar'!$L3166&lt;&gt;0,CONCATENATE("Week ",WEEKNUM('Peter Millar'!$L3166,21)," - ", TEXT('Peter Millar'!$L3166, "yyyy")),"")</f>
        <v>Week 1 - 2022</v>
      </c>
    </row>
    <row r="3162" spans="16:16">
      <c r="P3162" t="str">
        <f>IF('Peter Millar'!$L3167&lt;&gt;0,CONCATENATE("Week ",WEEKNUM('Peter Millar'!$L3167,21)," - ", TEXT('Peter Millar'!$L3167, "yyyy")),"")</f>
        <v>Week 1 - 2022</v>
      </c>
    </row>
    <row r="3163" spans="16:16">
      <c r="P3163" t="str">
        <f>IF('Peter Millar'!$L3168&lt;&gt;0,CONCATENATE("Week ",WEEKNUM('Peter Millar'!$L3168,21)," - ", TEXT('Peter Millar'!$L3168, "yyyy")),"")</f>
        <v>Week 1 - 2022</v>
      </c>
    </row>
    <row r="3164" spans="16:16">
      <c r="P3164" t="str">
        <f>IF('Peter Millar'!$L3169&lt;&gt;0,CONCATENATE("Week ",WEEKNUM('Peter Millar'!$L3169,21)," - ", TEXT('Peter Millar'!$L3169, "yyyy")),"")</f>
        <v>Week 1 - 2022</v>
      </c>
    </row>
    <row r="3165" spans="16:16">
      <c r="P3165" t="str">
        <f>IF('Peter Millar'!$L3170&lt;&gt;0,CONCATENATE("Week ",WEEKNUM('Peter Millar'!$L3170,21)," - ", TEXT('Peter Millar'!$L3170, "yyyy")),"")</f>
        <v>Week 1 - 2022</v>
      </c>
    </row>
    <row r="3166" spans="16:16">
      <c r="P3166" t="str">
        <f>IF('Peter Millar'!$L3171&lt;&gt;0,CONCATENATE("Week ",WEEKNUM('Peter Millar'!$L3171,21)," - ", TEXT('Peter Millar'!$L3171, "yyyy")),"")</f>
        <v>Week 1 - 2022</v>
      </c>
    </row>
    <row r="3167" spans="16:16">
      <c r="P3167" t="str">
        <f>IF('Peter Millar'!$L3172&lt;&gt;0,CONCATENATE("Week ",WEEKNUM('Peter Millar'!$L3172,21)," - ", TEXT('Peter Millar'!$L3172, "yyyy")),"")</f>
        <v>Week 1 - 2022</v>
      </c>
    </row>
    <row r="3168" spans="16:16">
      <c r="P3168" t="str">
        <f>IF('Peter Millar'!$L3173&lt;&gt;0,CONCATENATE("Week ",WEEKNUM('Peter Millar'!$L3173,21)," - ", TEXT('Peter Millar'!$L3173, "yyyy")),"")</f>
        <v>Week 1 - 2022</v>
      </c>
    </row>
    <row r="3169" spans="16:16">
      <c r="P3169" t="str">
        <f>IF('Peter Millar'!$L3174&lt;&gt;0,CONCATENATE("Week ",WEEKNUM('Peter Millar'!$L3174,21)," - ", TEXT('Peter Millar'!$L3174, "yyyy")),"")</f>
        <v>Week 1 - 2022</v>
      </c>
    </row>
    <row r="3170" spans="16:16">
      <c r="P3170" t="str">
        <f>IF('Peter Millar'!$L3175&lt;&gt;0,CONCATENATE("Week ",WEEKNUM('Peter Millar'!$L3175,21)," - ", TEXT('Peter Millar'!$L3175, "yyyy")),"")</f>
        <v>Week 1 - 2022</v>
      </c>
    </row>
    <row r="3171" spans="16:16">
      <c r="P3171" t="str">
        <f>IF('Peter Millar'!$L3176&lt;&gt;0,CONCATENATE("Week ",WEEKNUM('Peter Millar'!$L3176,21)," - ", TEXT('Peter Millar'!$L3176, "yyyy")),"")</f>
        <v>Week 1 - 2022</v>
      </c>
    </row>
    <row r="3172" spans="16:16">
      <c r="P3172" t="str">
        <f>IF('Peter Millar'!$L3177&lt;&gt;0,CONCATENATE("Week ",WEEKNUM('Peter Millar'!$L3177,21)," - ", TEXT('Peter Millar'!$L3177, "yyyy")),"")</f>
        <v>Week 1 - 2022</v>
      </c>
    </row>
    <row r="3173" spans="16:16">
      <c r="P3173" t="str">
        <f>IF('Peter Millar'!$L3178&lt;&gt;0,CONCATENATE("Week ",WEEKNUM('Peter Millar'!$L3178,21)," - ", TEXT('Peter Millar'!$L3178, "yyyy")),"")</f>
        <v>Week 1 - 2022</v>
      </c>
    </row>
    <row r="3174" spans="16:16">
      <c r="P3174" t="str">
        <f>IF('Peter Millar'!$L3179&lt;&gt;0,CONCATENATE("Week ",WEEKNUM('Peter Millar'!$L3179,21)," - ", TEXT('Peter Millar'!$L3179, "yyyy")),"")</f>
        <v>Week 1 - 2022</v>
      </c>
    </row>
    <row r="3175" spans="16:16">
      <c r="P3175" t="str">
        <f>IF('Peter Millar'!$L3180&lt;&gt;0,CONCATENATE("Week ",WEEKNUM('Peter Millar'!$L3180,21)," - ", TEXT('Peter Millar'!$L3180, "yyyy")),"")</f>
        <v>Week 1 - 2022</v>
      </c>
    </row>
    <row r="3176" spans="16:16">
      <c r="P3176" t="str">
        <f>IF('Peter Millar'!$L3181&lt;&gt;0,CONCATENATE("Week ",WEEKNUM('Peter Millar'!$L3181,21)," - ", TEXT('Peter Millar'!$L3181, "yyyy")),"")</f>
        <v>Week 1 - 2022</v>
      </c>
    </row>
    <row r="3177" spans="16:16">
      <c r="P3177" t="str">
        <f>IF('Peter Millar'!$L3182&lt;&gt;0,CONCATENATE("Week ",WEEKNUM('Peter Millar'!$L3182,21)," - ", TEXT('Peter Millar'!$L3182, "yyyy")),"")</f>
        <v>Week 1 - 2022</v>
      </c>
    </row>
    <row r="3178" spans="16:16">
      <c r="P3178" t="str">
        <f>IF('Peter Millar'!$L3183&lt;&gt;0,CONCATENATE("Week ",WEEKNUM('Peter Millar'!$L3183,21)," - ", TEXT('Peter Millar'!$L3183, "yyyy")),"")</f>
        <v>Week 1 - 2022</v>
      </c>
    </row>
    <row r="3179" spans="16:16">
      <c r="P3179" t="str">
        <f>IF('Peter Millar'!$L3184&lt;&gt;0,CONCATENATE("Week ",WEEKNUM('Peter Millar'!$L3184,21)," - ", TEXT('Peter Millar'!$L3184, "yyyy")),"")</f>
        <v>Week 1 - 2022</v>
      </c>
    </row>
    <row r="3180" spans="16:16">
      <c r="P3180" t="str">
        <f>IF('Peter Millar'!$L3185&lt;&gt;0,CONCATENATE("Week ",WEEKNUM('Peter Millar'!$L3185,21)," - ", TEXT('Peter Millar'!$L3185, "yyyy")),"")</f>
        <v>Week 1 - 2022</v>
      </c>
    </row>
    <row r="3181" spans="16:16">
      <c r="P3181" t="str">
        <f>IF('Peter Millar'!$L3186&lt;&gt;0,CONCATENATE("Week ",WEEKNUM('Peter Millar'!$L3186,21)," - ", TEXT('Peter Millar'!$L3186, "yyyy")),"")</f>
        <v>Week 1 - 2022</v>
      </c>
    </row>
    <row r="3182" spans="16:16">
      <c r="P3182" t="str">
        <f>IF('Peter Millar'!$L3187&lt;&gt;0,CONCATENATE("Week ",WEEKNUM('Peter Millar'!$L3187,21)," - ", TEXT('Peter Millar'!$L3187, "yyyy")),"")</f>
        <v>Week 1 - 2022</v>
      </c>
    </row>
    <row r="3183" spans="16:16">
      <c r="P3183" t="str">
        <f>IF('Peter Millar'!$L3188&lt;&gt;0,CONCATENATE("Week ",WEEKNUM('Peter Millar'!$L3188,21)," - ", TEXT('Peter Millar'!$L3188, "yyyy")),"")</f>
        <v>Week 1 - 2022</v>
      </c>
    </row>
    <row r="3184" spans="16:16">
      <c r="P3184" t="str">
        <f>IF('Peter Millar'!$L3189&lt;&gt;0,CONCATENATE("Week ",WEEKNUM('Peter Millar'!$L3189,21)," - ", TEXT('Peter Millar'!$L3189, "yyyy")),"")</f>
        <v>Week 1 - 2022</v>
      </c>
    </row>
    <row r="3185" spans="16:16">
      <c r="P3185" t="str">
        <f>IF('Peter Millar'!$L3190&lt;&gt;0,CONCATENATE("Week ",WEEKNUM('Peter Millar'!$L3190,21)," - ", TEXT('Peter Millar'!$L3190, "yyyy")),"")</f>
        <v>Week 1 - 2022</v>
      </c>
    </row>
    <row r="3186" spans="16:16">
      <c r="P3186" t="str">
        <f>IF('Peter Millar'!$L3191&lt;&gt;0,CONCATENATE("Week ",WEEKNUM('Peter Millar'!$L3191,21)," - ", TEXT('Peter Millar'!$L3191, "yyyy")),"")</f>
        <v>Week 1 - 2022</v>
      </c>
    </row>
    <row r="3187" spans="16:16">
      <c r="P3187" t="str">
        <f>IF('Peter Millar'!$L3192&lt;&gt;0,CONCATENATE("Week ",WEEKNUM('Peter Millar'!$L3192,21)," - ", TEXT('Peter Millar'!$L3192, "yyyy")),"")</f>
        <v>Week 1 - 2022</v>
      </c>
    </row>
    <row r="3188" spans="16:16">
      <c r="P3188" t="str">
        <f>IF('Peter Millar'!$L3193&lt;&gt;0,CONCATENATE("Week ",WEEKNUM('Peter Millar'!$L3193,21)," - ", TEXT('Peter Millar'!$L3193, "yyyy")),"")</f>
        <v>Week 1 - 2022</v>
      </c>
    </row>
    <row r="3189" spans="16:16">
      <c r="P3189" t="str">
        <f>IF('Peter Millar'!$L3194&lt;&gt;0,CONCATENATE("Week ",WEEKNUM('Peter Millar'!$L3194,21)," - ", TEXT('Peter Millar'!$L3194, "yyyy")),"")</f>
        <v>Week 1 - 2022</v>
      </c>
    </row>
    <row r="3190" spans="16:16">
      <c r="P3190" t="str">
        <f>IF('Peter Millar'!$L3195&lt;&gt;0,CONCATENATE("Week ",WEEKNUM('Peter Millar'!$L3195,21)," - ", TEXT('Peter Millar'!$L3195, "yyyy")),"")</f>
        <v>Week 1 - 2022</v>
      </c>
    </row>
    <row r="3191" spans="16:16">
      <c r="P3191" t="str">
        <f>IF('Peter Millar'!$L3196&lt;&gt;0,CONCATENATE("Week ",WEEKNUM('Peter Millar'!$L3196,21)," - ", TEXT('Peter Millar'!$L3196, "yyyy")),"")</f>
        <v>Week 1 - 2022</v>
      </c>
    </row>
    <row r="3192" spans="16:16">
      <c r="P3192" t="str">
        <f>IF('Peter Millar'!$L3197&lt;&gt;0,CONCATENATE("Week ",WEEKNUM('Peter Millar'!$L3197,21)," - ", TEXT('Peter Millar'!$L3197, "yyyy")),"")</f>
        <v>Week 1 - 2022</v>
      </c>
    </row>
    <row r="3193" spans="16:16">
      <c r="P3193" t="str">
        <f>IF('Peter Millar'!$L3198&lt;&gt;0,CONCATENATE("Week ",WEEKNUM('Peter Millar'!$L3198,21)," - ", TEXT('Peter Millar'!$L3198, "yyyy")),"")</f>
        <v>Week 1 - 2022</v>
      </c>
    </row>
    <row r="3194" spans="16:16">
      <c r="P3194" t="str">
        <f>IF('Peter Millar'!$L3199&lt;&gt;0,CONCATENATE("Week ",WEEKNUM('Peter Millar'!$L3199,21)," - ", TEXT('Peter Millar'!$L3199, "yyyy")),"")</f>
        <v>Week 2 - 2022</v>
      </c>
    </row>
    <row r="3195" spans="16:16">
      <c r="P3195" t="str">
        <f>IF('Peter Millar'!$L3200&lt;&gt;0,CONCATENATE("Week ",WEEKNUM('Peter Millar'!$L3200,21)," - ", TEXT('Peter Millar'!$L3200, "yyyy")),"")</f>
        <v>Week 2 - 2022</v>
      </c>
    </row>
    <row r="3196" spans="16:16">
      <c r="P3196" t="str">
        <f>IF('Peter Millar'!$L3201&lt;&gt;0,CONCATENATE("Week ",WEEKNUM('Peter Millar'!$L3201,21)," - ", TEXT('Peter Millar'!$L3201, "yyyy")),"")</f>
        <v>Week 2 - 2022</v>
      </c>
    </row>
    <row r="3197" spans="16:16">
      <c r="P3197" t="str">
        <f>IF('Peter Millar'!$L3202&lt;&gt;0,CONCATENATE("Week ",WEEKNUM('Peter Millar'!$L3202,21)," - ", TEXT('Peter Millar'!$L3202, "yyyy")),"")</f>
        <v>Week 2 - 2022</v>
      </c>
    </row>
    <row r="3198" spans="16:16">
      <c r="P3198" t="str">
        <f>IF('Peter Millar'!$L3203&lt;&gt;0,CONCATENATE("Week ",WEEKNUM('Peter Millar'!$L3203,21)," - ", TEXT('Peter Millar'!$L3203, "yyyy")),"")</f>
        <v>Week 2 - 2022</v>
      </c>
    </row>
    <row r="3199" spans="16:16">
      <c r="P3199" t="str">
        <f>IF('Peter Millar'!$L3204&lt;&gt;0,CONCATENATE("Week ",WEEKNUM('Peter Millar'!$L3204,21)," - ", TEXT('Peter Millar'!$L3204, "yyyy")),"")</f>
        <v>Week 2 - 2022</v>
      </c>
    </row>
    <row r="3200" spans="16:16">
      <c r="P3200" t="str">
        <f>IF('Peter Millar'!$L3205&lt;&gt;0,CONCATENATE("Week ",WEEKNUM('Peter Millar'!$L3205,21)," - ", TEXT('Peter Millar'!$L3205, "yyyy")),"")</f>
        <v>Week 2 - 2022</v>
      </c>
    </row>
    <row r="3201" spans="16:16">
      <c r="P3201" t="str">
        <f>IF('Peter Millar'!$L3206&lt;&gt;0,CONCATENATE("Week ",WEEKNUM('Peter Millar'!$L3206,21)," - ", TEXT('Peter Millar'!$L3206, "yyyy")),"")</f>
        <v>Week 2 - 2022</v>
      </c>
    </row>
    <row r="3202" spans="16:16">
      <c r="P3202" t="str">
        <f>IF('Peter Millar'!$L3207&lt;&gt;0,CONCATENATE("Week ",WEEKNUM('Peter Millar'!$L3207,21)," - ", TEXT('Peter Millar'!$L3207, "yyyy")),"")</f>
        <v>Week 2 - 2022</v>
      </c>
    </row>
    <row r="3203" spans="16:16">
      <c r="P3203" t="str">
        <f>IF('Peter Millar'!$L3208&lt;&gt;0,CONCATENATE("Week ",WEEKNUM('Peter Millar'!$L3208,21)," - ", TEXT('Peter Millar'!$L3208, "yyyy")),"")</f>
        <v>Week 2 - 2022</v>
      </c>
    </row>
    <row r="3204" spans="16:16">
      <c r="P3204" t="str">
        <f>IF('Peter Millar'!$L3209&lt;&gt;0,CONCATENATE("Week ",WEEKNUM('Peter Millar'!$L3209,21)," - ", TEXT('Peter Millar'!$L3209, "yyyy")),"")</f>
        <v>Week 2 - 2022</v>
      </c>
    </row>
    <row r="3205" spans="16:16">
      <c r="P3205" t="str">
        <f>IF('Peter Millar'!$L3210&lt;&gt;0,CONCATENATE("Week ",WEEKNUM('Peter Millar'!$L3210,21)," - ", TEXT('Peter Millar'!$L3210, "yyyy")),"")</f>
        <v>Week 2 - 2022</v>
      </c>
    </row>
    <row r="3206" spans="16:16">
      <c r="P3206" t="str">
        <f>IF('Peter Millar'!$L3211&lt;&gt;0,CONCATENATE("Week ",WEEKNUM('Peter Millar'!$L3211,21)," - ", TEXT('Peter Millar'!$L3211, "yyyy")),"")</f>
        <v>Week 2 - 2022</v>
      </c>
    </row>
    <row r="3207" spans="16:16">
      <c r="P3207" t="str">
        <f>IF('Peter Millar'!$L3212&lt;&gt;0,CONCATENATE("Week ",WEEKNUM('Peter Millar'!$L3212,21)," - ", TEXT('Peter Millar'!$L3212, "yyyy")),"")</f>
        <v>Week 2 - 2022</v>
      </c>
    </row>
    <row r="3208" spans="16:16">
      <c r="P3208" t="str">
        <f>IF('Peter Millar'!$L3213&lt;&gt;0,CONCATENATE("Week ",WEEKNUM('Peter Millar'!$L3213,21)," - ", TEXT('Peter Millar'!$L3213, "yyyy")),"")</f>
        <v>Week 2 - 2022</v>
      </c>
    </row>
    <row r="3209" spans="16:16">
      <c r="P3209" t="str">
        <f>IF('Peter Millar'!$L3214&lt;&gt;0,CONCATENATE("Week ",WEEKNUM('Peter Millar'!$L3214,21)," - ", TEXT('Peter Millar'!$L3214, "yyyy")),"")</f>
        <v>Week 2 - 2022</v>
      </c>
    </row>
    <row r="3210" spans="16:16">
      <c r="P3210" t="str">
        <f>IF('Peter Millar'!$L3215&lt;&gt;0,CONCATENATE("Week ",WEEKNUM('Peter Millar'!$L3215,21)," - ", TEXT('Peter Millar'!$L3215, "yyyy")),"")</f>
        <v>Week 2 - 2022</v>
      </c>
    </row>
    <row r="3211" spans="16:16">
      <c r="P3211" t="str">
        <f>IF('Peter Millar'!$L3216&lt;&gt;0,CONCATENATE("Week ",WEEKNUM('Peter Millar'!$L3216,21)," - ", TEXT('Peter Millar'!$L3216, "yyyy")),"")</f>
        <v>Week 2 - 2022</v>
      </c>
    </row>
    <row r="3212" spans="16:16">
      <c r="P3212" t="str">
        <f>IF('Peter Millar'!$L3217&lt;&gt;0,CONCATENATE("Week ",WEEKNUM('Peter Millar'!$L3217,21)," - ", TEXT('Peter Millar'!$L3217, "yyyy")),"")</f>
        <v>Week 2 - 2022</v>
      </c>
    </row>
    <row r="3213" spans="16:16">
      <c r="P3213" t="str">
        <f>IF('Peter Millar'!$L3218&lt;&gt;0,CONCATENATE("Week ",WEEKNUM('Peter Millar'!$L3218,21)," - ", TEXT('Peter Millar'!$L3218, "yyyy")),"")</f>
        <v>Week 2 - 2022</v>
      </c>
    </row>
    <row r="3214" spans="16:16">
      <c r="P3214" t="str">
        <f>IF('Peter Millar'!$L3219&lt;&gt;0,CONCATENATE("Week ",WEEKNUM('Peter Millar'!$L3219,21)," - ", TEXT('Peter Millar'!$L3219, "yyyy")),"")</f>
        <v>Week 2 - 2022</v>
      </c>
    </row>
    <row r="3215" spans="16:16">
      <c r="P3215" t="str">
        <f>IF('Peter Millar'!$L3220&lt;&gt;0,CONCATENATE("Week ",WEEKNUM('Peter Millar'!$L3220,21)," - ", TEXT('Peter Millar'!$L3220, "yyyy")),"")</f>
        <v>Week 2 - 2022</v>
      </c>
    </row>
    <row r="3216" spans="16:16">
      <c r="P3216" t="str">
        <f>IF('Peter Millar'!$L3221&lt;&gt;0,CONCATENATE("Week ",WEEKNUM('Peter Millar'!$L3221,21)," - ", TEXT('Peter Millar'!$L3221, "yyyy")),"")</f>
        <v>Week 2 - 2022</v>
      </c>
    </row>
    <row r="3217" spans="16:16">
      <c r="P3217" t="str">
        <f>IF('Peter Millar'!$L3222&lt;&gt;0,CONCATENATE("Week ",WEEKNUM('Peter Millar'!$L3222,21)," - ", TEXT('Peter Millar'!$L3222, "yyyy")),"")</f>
        <v>Week 2 - 2022</v>
      </c>
    </row>
    <row r="3218" spans="16:16">
      <c r="P3218" t="str">
        <f>IF('Peter Millar'!$L3223&lt;&gt;0,CONCATENATE("Week ",WEEKNUM('Peter Millar'!$L3223,21)," - ", TEXT('Peter Millar'!$L3223, "yyyy")),"")</f>
        <v>Week 2 - 2022</v>
      </c>
    </row>
    <row r="3219" spans="16:16">
      <c r="P3219" t="str">
        <f>IF('Peter Millar'!$L3224&lt;&gt;0,CONCATENATE("Week ",WEEKNUM('Peter Millar'!$L3224,21)," - ", TEXT('Peter Millar'!$L3224, "yyyy")),"")</f>
        <v>Week 2 - 2022</v>
      </c>
    </row>
    <row r="3220" spans="16:16">
      <c r="P3220" t="str">
        <f>IF('Peter Millar'!$L3225&lt;&gt;0,CONCATENATE("Week ",WEEKNUM('Peter Millar'!$L3225,21)," - ", TEXT('Peter Millar'!$L3225, "yyyy")),"")</f>
        <v>Week 2 - 2022</v>
      </c>
    </row>
    <row r="3221" spans="16:16">
      <c r="P3221" t="str">
        <f>IF('Peter Millar'!$L3226&lt;&gt;0,CONCATENATE("Week ",WEEKNUM('Peter Millar'!$L3226,21)," - ", TEXT('Peter Millar'!$L3226, "yyyy")),"")</f>
        <v>Week 2 - 2022</v>
      </c>
    </row>
    <row r="3222" spans="16:16">
      <c r="P3222" t="str">
        <f>IF('Peter Millar'!$L3227&lt;&gt;0,CONCATENATE("Week ",WEEKNUM('Peter Millar'!$L3227,21)," - ", TEXT('Peter Millar'!$L3227, "yyyy")),"")</f>
        <v>Week 2 - 2022</v>
      </c>
    </row>
    <row r="3223" spans="16:16">
      <c r="P3223" t="str">
        <f>IF('Peter Millar'!$L3228&lt;&gt;0,CONCATENATE("Week ",WEEKNUM('Peter Millar'!$L3228,21)," - ", TEXT('Peter Millar'!$L3228, "yyyy")),"")</f>
        <v>Week 2 - 2022</v>
      </c>
    </row>
    <row r="3224" spans="16:16">
      <c r="P3224" t="str">
        <f>IF('Peter Millar'!$L3229&lt;&gt;0,CONCATENATE("Week ",WEEKNUM('Peter Millar'!$L3229,21)," - ", TEXT('Peter Millar'!$L3229, "yyyy")),"")</f>
        <v>Week 2 - 2022</v>
      </c>
    </row>
    <row r="3225" spans="16:16">
      <c r="P3225" t="str">
        <f>IF('Peter Millar'!$L3230&lt;&gt;0,CONCATENATE("Week ",WEEKNUM('Peter Millar'!$L3230,21)," - ", TEXT('Peter Millar'!$L3230, "yyyy")),"")</f>
        <v>Week 2 - 2022</v>
      </c>
    </row>
    <row r="3226" spans="16:16">
      <c r="P3226" t="str">
        <f>IF('Peter Millar'!$L3231&lt;&gt;0,CONCATENATE("Week ",WEEKNUM('Peter Millar'!$L3231,21)," - ", TEXT('Peter Millar'!$L3231, "yyyy")),"")</f>
        <v>Week 2 - 2022</v>
      </c>
    </row>
    <row r="3227" spans="16:16">
      <c r="P3227" t="str">
        <f>IF('Peter Millar'!$L3232&lt;&gt;0,CONCATENATE("Week ",WEEKNUM('Peter Millar'!$L3232,21)," - ", TEXT('Peter Millar'!$L3232, "yyyy")),"")</f>
        <v>Week 2 - 2022</v>
      </c>
    </row>
    <row r="3228" spans="16:16">
      <c r="P3228" t="str">
        <f>IF('Peter Millar'!$L3233&lt;&gt;0,CONCATENATE("Week ",WEEKNUM('Peter Millar'!$L3233,21)," - ", TEXT('Peter Millar'!$L3233, "yyyy")),"")</f>
        <v>Week 2 - 2022</v>
      </c>
    </row>
    <row r="3229" spans="16:16">
      <c r="P3229" t="str">
        <f>IF('Peter Millar'!$L3234&lt;&gt;0,CONCATENATE("Week ",WEEKNUM('Peter Millar'!$L3234,21)," - ", TEXT('Peter Millar'!$L3234, "yyyy")),"")</f>
        <v>Week 2 - 2022</v>
      </c>
    </row>
    <row r="3230" spans="16:16">
      <c r="P3230" t="str">
        <f>IF('Peter Millar'!$L3235&lt;&gt;0,CONCATENATE("Week ",WEEKNUM('Peter Millar'!$L3235,21)," - ", TEXT('Peter Millar'!$L3235, "yyyy")),"")</f>
        <v>Week 2 - 2022</v>
      </c>
    </row>
    <row r="3231" spans="16:16">
      <c r="P3231" t="str">
        <f>IF('Peter Millar'!$L3236&lt;&gt;0,CONCATENATE("Week ",WEEKNUM('Peter Millar'!$L3236,21)," - ", TEXT('Peter Millar'!$L3236, "yyyy")),"")</f>
        <v>Week 2 - 2022</v>
      </c>
    </row>
    <row r="3232" spans="16:16">
      <c r="P3232" t="str">
        <f>IF('Peter Millar'!$L3237&lt;&gt;0,CONCATENATE("Week ",WEEKNUM('Peter Millar'!$L3237,21)," - ", TEXT('Peter Millar'!$L3237, "yyyy")),"")</f>
        <v>Week 2 - 2022</v>
      </c>
    </row>
    <row r="3233" spans="16:16">
      <c r="P3233" t="str">
        <f>IF('Peter Millar'!$L3238&lt;&gt;0,CONCATENATE("Week ",WEEKNUM('Peter Millar'!$L3238,21)," - ", TEXT('Peter Millar'!$L3238, "yyyy")),"")</f>
        <v>Week 2 - 2022</v>
      </c>
    </row>
    <row r="3234" spans="16:16">
      <c r="P3234" t="str">
        <f>IF('Peter Millar'!$L3239&lt;&gt;0,CONCATENATE("Week ",WEEKNUM('Peter Millar'!$L3239,21)," - ", TEXT('Peter Millar'!$L3239, "yyyy")),"")</f>
        <v>Week 2 - 2022</v>
      </c>
    </row>
    <row r="3235" spans="16:16">
      <c r="P3235" t="str">
        <f>IF('Peter Millar'!$L3240&lt;&gt;0,CONCATENATE("Week ",WEEKNUM('Peter Millar'!$L3240,21)," - ", TEXT('Peter Millar'!$L3240, "yyyy")),"")</f>
        <v>Week 2 - 2022</v>
      </c>
    </row>
    <row r="3236" spans="16:16">
      <c r="P3236" t="str">
        <f>IF('Peter Millar'!$L3241&lt;&gt;0,CONCATENATE("Week ",WEEKNUM('Peter Millar'!$L3241,21)," - ", TEXT('Peter Millar'!$L3241, "yyyy")),"")</f>
        <v>Week 2 - 2022</v>
      </c>
    </row>
    <row r="3237" spans="16:16">
      <c r="P3237" t="str">
        <f>IF('Peter Millar'!$L3242&lt;&gt;0,CONCATENATE("Week ",WEEKNUM('Peter Millar'!$L3242,21)," - ", TEXT('Peter Millar'!$L3242, "yyyy")),"")</f>
        <v>Week 2 - 2022</v>
      </c>
    </row>
    <row r="3238" spans="16:16">
      <c r="P3238" t="str">
        <f>IF('Peter Millar'!$L3243&lt;&gt;0,CONCATENATE("Week ",WEEKNUM('Peter Millar'!$L3243,21)," - ", TEXT('Peter Millar'!$L3243, "yyyy")),"")</f>
        <v>Week 2 - 2022</v>
      </c>
    </row>
    <row r="3239" spans="16:16">
      <c r="P3239" t="str">
        <f>IF('Peter Millar'!$L3244&lt;&gt;0,CONCATENATE("Week ",WEEKNUM('Peter Millar'!$L3244,21)," - ", TEXT('Peter Millar'!$L3244, "yyyy")),"")</f>
        <v>Week 2 - 2022</v>
      </c>
    </row>
    <row r="3240" spans="16:16">
      <c r="P3240" t="str">
        <f>IF('Peter Millar'!$L3245&lt;&gt;0,CONCATENATE("Week ",WEEKNUM('Peter Millar'!$L3245,21)," - ", TEXT('Peter Millar'!$L3245, "yyyy")),"")</f>
        <v>Week 2 - 2022</v>
      </c>
    </row>
    <row r="3241" spans="16:16">
      <c r="P3241" t="str">
        <f>IF('Peter Millar'!$L3246&lt;&gt;0,CONCATENATE("Week ",WEEKNUM('Peter Millar'!$L3246,21)," - ", TEXT('Peter Millar'!$L3246, "yyyy")),"")</f>
        <v>Week 2 - 2022</v>
      </c>
    </row>
    <row r="3242" spans="16:16">
      <c r="P3242" t="str">
        <f>IF('Peter Millar'!$L3247&lt;&gt;0,CONCATENATE("Week ",WEEKNUM('Peter Millar'!$L3247,21)," - ", TEXT('Peter Millar'!$L3247, "yyyy")),"")</f>
        <v>Week 2 - 2022</v>
      </c>
    </row>
    <row r="3243" spans="16:16">
      <c r="P3243" t="str">
        <f>IF('Peter Millar'!$L3248&lt;&gt;0,CONCATENATE("Week ",WEEKNUM('Peter Millar'!$L3248,21)," - ", TEXT('Peter Millar'!$L3248, "yyyy")),"")</f>
        <v>Week 2 - 2022</v>
      </c>
    </row>
    <row r="3244" spans="16:16">
      <c r="P3244" t="str">
        <f>IF('Peter Millar'!$L3249&lt;&gt;0,CONCATENATE("Week ",WEEKNUM('Peter Millar'!$L3249,21)," - ", TEXT('Peter Millar'!$L3249, "yyyy")),"")</f>
        <v>Week 2 - 2022</v>
      </c>
    </row>
    <row r="3245" spans="16:16">
      <c r="P3245" t="str">
        <f>IF('Peter Millar'!$L3250&lt;&gt;0,CONCATENATE("Week ",WEEKNUM('Peter Millar'!$L3250,21)," - ", TEXT('Peter Millar'!$L3250, "yyyy")),"")</f>
        <v>Week 2 - 2022</v>
      </c>
    </row>
    <row r="3246" spans="16:16">
      <c r="P3246" t="str">
        <f>IF('Peter Millar'!$L3251&lt;&gt;0,CONCATENATE("Week ",WEEKNUM('Peter Millar'!$L3251,21)," - ", TEXT('Peter Millar'!$L3251, "yyyy")),"")</f>
        <v>Week 2 - 2022</v>
      </c>
    </row>
    <row r="3247" spans="16:16">
      <c r="P3247" t="str">
        <f>IF('Peter Millar'!$L3252&lt;&gt;0,CONCATENATE("Week ",WEEKNUM('Peter Millar'!$L3252,21)," - ", TEXT('Peter Millar'!$L3252, "yyyy")),"")</f>
        <v>Week 2 - 2022</v>
      </c>
    </row>
    <row r="3248" spans="16:16">
      <c r="P3248" t="str">
        <f>IF('Peter Millar'!$L3253&lt;&gt;0,CONCATENATE("Week ",WEEKNUM('Peter Millar'!$L3253,21)," - ", TEXT('Peter Millar'!$L3253, "yyyy")),"")</f>
        <v>Week 2 - 2022</v>
      </c>
    </row>
    <row r="3249" spans="16:16">
      <c r="P3249" t="str">
        <f>IF('Peter Millar'!$L3254&lt;&gt;0,CONCATENATE("Week ",WEEKNUM('Peter Millar'!$L3254,21)," - ", TEXT('Peter Millar'!$L3254, "yyyy")),"")</f>
        <v>Week 2 - 2022</v>
      </c>
    </row>
    <row r="3250" spans="16:16">
      <c r="P3250" t="str">
        <f>IF('Peter Millar'!$L3255&lt;&gt;0,CONCATENATE("Week ",WEEKNUM('Peter Millar'!$L3255,21)," - ", TEXT('Peter Millar'!$L3255, "yyyy")),"")</f>
        <v>Week 2 - 2022</v>
      </c>
    </row>
    <row r="3251" spans="16:16">
      <c r="P3251" t="str">
        <f>IF('Peter Millar'!$L3256&lt;&gt;0,CONCATENATE("Week ",WEEKNUM('Peter Millar'!$L3256,21)," - ", TEXT('Peter Millar'!$L3256, "yyyy")),"")</f>
        <v>Week 2 - 2022</v>
      </c>
    </row>
    <row r="3252" spans="16:16">
      <c r="P3252" t="str">
        <f>IF('Peter Millar'!$L3257&lt;&gt;0,CONCATENATE("Week ",WEEKNUM('Peter Millar'!$L3257,21)," - ", TEXT('Peter Millar'!$L3257, "yyyy")),"")</f>
        <v>Week 3 - 2022</v>
      </c>
    </row>
    <row r="3253" spans="16:16">
      <c r="P3253" t="str">
        <f>IF('Peter Millar'!$L3258&lt;&gt;0,CONCATENATE("Week ",WEEKNUM('Peter Millar'!$L3258,21)," - ", TEXT('Peter Millar'!$L3258, "yyyy")),"")</f>
        <v>Week 3 - 2022</v>
      </c>
    </row>
    <row r="3254" spans="16:16">
      <c r="P3254" t="str">
        <f>IF('Peter Millar'!$L3259&lt;&gt;0,CONCATENATE("Week ",WEEKNUM('Peter Millar'!$L3259,21)," - ", TEXT('Peter Millar'!$L3259, "yyyy")),"")</f>
        <v>Week 3 - 2022</v>
      </c>
    </row>
    <row r="3255" spans="16:16">
      <c r="P3255" t="str">
        <f>IF('Peter Millar'!$L3260&lt;&gt;0,CONCATENATE("Week ",WEEKNUM('Peter Millar'!$L3260,21)," - ", TEXT('Peter Millar'!$L3260, "yyyy")),"")</f>
        <v>Week 3 - 2022</v>
      </c>
    </row>
    <row r="3256" spans="16:16">
      <c r="P3256" t="str">
        <f>IF('Peter Millar'!$L3261&lt;&gt;0,CONCATENATE("Week ",WEEKNUM('Peter Millar'!$L3261,21)," - ", TEXT('Peter Millar'!$L3261, "yyyy")),"")</f>
        <v>Week 3 - 2022</v>
      </c>
    </row>
    <row r="3257" spans="16:16">
      <c r="P3257" t="str">
        <f>IF('Peter Millar'!$L3262&lt;&gt;0,CONCATENATE("Week ",WEEKNUM('Peter Millar'!$L3262,21)," - ", TEXT('Peter Millar'!$L3262, "yyyy")),"")</f>
        <v>Week 3 - 2022</v>
      </c>
    </row>
    <row r="3258" spans="16:16">
      <c r="P3258" t="str">
        <f>IF('Peter Millar'!$L3263&lt;&gt;0,CONCATENATE("Week ",WEEKNUM('Peter Millar'!$L3263,21)," - ", TEXT('Peter Millar'!$L3263, "yyyy")),"")</f>
        <v>Week 3 - 2022</v>
      </c>
    </row>
    <row r="3259" spans="16:16">
      <c r="P3259" t="str">
        <f>IF('Peter Millar'!$L3264&lt;&gt;0,CONCATENATE("Week ",WEEKNUM('Peter Millar'!$L3264,21)," - ", TEXT('Peter Millar'!$L3264, "yyyy")),"")</f>
        <v>Week 3 - 2022</v>
      </c>
    </row>
    <row r="3260" spans="16:16">
      <c r="P3260" t="str">
        <f>IF('Peter Millar'!$L3265&lt;&gt;0,CONCATENATE("Week ",WEEKNUM('Peter Millar'!$L3265,21)," - ", TEXT('Peter Millar'!$L3265, "yyyy")),"")</f>
        <v>Week 3 - 2022</v>
      </c>
    </row>
    <row r="3261" spans="16:16">
      <c r="P3261" t="str">
        <f>IF('Peter Millar'!$L3266&lt;&gt;0,CONCATENATE("Week ",WEEKNUM('Peter Millar'!$L3266,21)," - ", TEXT('Peter Millar'!$L3266, "yyyy")),"")</f>
        <v>Week 3 - 2022</v>
      </c>
    </row>
    <row r="3262" spans="16:16">
      <c r="P3262" t="str">
        <f>IF('Peter Millar'!$L3267&lt;&gt;0,CONCATENATE("Week ",WEEKNUM('Peter Millar'!$L3267,21)," - ", TEXT('Peter Millar'!$L3267, "yyyy")),"")</f>
        <v>Week 3 - 2022</v>
      </c>
    </row>
    <row r="3263" spans="16:16">
      <c r="P3263" t="str">
        <f>IF('Peter Millar'!$L3268&lt;&gt;0,CONCATENATE("Week ",WEEKNUM('Peter Millar'!$L3268,21)," - ", TEXT('Peter Millar'!$L3268, "yyyy")),"")</f>
        <v>Week 3 - 2022</v>
      </c>
    </row>
    <row r="3264" spans="16:16">
      <c r="P3264" t="str">
        <f>IF('Peter Millar'!$L3269&lt;&gt;0,CONCATENATE("Week ",WEEKNUM('Peter Millar'!$L3269,21)," - ", TEXT('Peter Millar'!$L3269, "yyyy")),"")</f>
        <v>Week 3 - 2022</v>
      </c>
    </row>
    <row r="3265" spans="16:16">
      <c r="P3265" t="str">
        <f>IF('Peter Millar'!$L3270&lt;&gt;0,CONCATENATE("Week ",WEEKNUM('Peter Millar'!$L3270,21)," - ", TEXT('Peter Millar'!$L3270, "yyyy")),"")</f>
        <v>Week 3 - 2022</v>
      </c>
    </row>
    <row r="3266" spans="16:16">
      <c r="P3266" t="str">
        <f>IF('Peter Millar'!$L3271&lt;&gt;0,CONCATENATE("Week ",WEEKNUM('Peter Millar'!$L3271,21)," - ", TEXT('Peter Millar'!$L3271, "yyyy")),"")</f>
        <v>Week 3 - 2022</v>
      </c>
    </row>
    <row r="3267" spans="16:16">
      <c r="P3267" t="str">
        <f>IF('Peter Millar'!$L3272&lt;&gt;0,CONCATENATE("Week ",WEEKNUM('Peter Millar'!$L3272,21)," - ", TEXT('Peter Millar'!$L3272, "yyyy")),"")</f>
        <v>Week 3 - 2022</v>
      </c>
    </row>
    <row r="3268" spans="16:16">
      <c r="P3268" t="str">
        <f>IF('Peter Millar'!$L3273&lt;&gt;0,CONCATENATE("Week ",WEEKNUM('Peter Millar'!$L3273,21)," - ", TEXT('Peter Millar'!$L3273, "yyyy")),"")</f>
        <v>Week 3 - 2022</v>
      </c>
    </row>
    <row r="3269" spans="16:16">
      <c r="P3269" t="str">
        <f>IF('Peter Millar'!$L3274&lt;&gt;0,CONCATENATE("Week ",WEEKNUM('Peter Millar'!$L3274,21)," - ", TEXT('Peter Millar'!$L3274, "yyyy")),"")</f>
        <v>Week 3 - 2022</v>
      </c>
    </row>
    <row r="3270" spans="16:16">
      <c r="P3270" t="str">
        <f>IF('Peter Millar'!$L3275&lt;&gt;0,CONCATENATE("Week ",WEEKNUM('Peter Millar'!$L3275,21)," - ", TEXT('Peter Millar'!$L3275, "yyyy")),"")</f>
        <v>Week 3 - 2022</v>
      </c>
    </row>
    <row r="3271" spans="16:16">
      <c r="P3271" t="str">
        <f>IF('Peter Millar'!$L3276&lt;&gt;0,CONCATENATE("Week ",WEEKNUM('Peter Millar'!$L3276,21)," - ", TEXT('Peter Millar'!$L3276, "yyyy")),"")</f>
        <v>Week 3 - 2022</v>
      </c>
    </row>
    <row r="3272" spans="16:16">
      <c r="P3272" t="str">
        <f>IF('Peter Millar'!$L3277&lt;&gt;0,CONCATENATE("Week ",WEEKNUM('Peter Millar'!$L3277,21)," - ", TEXT('Peter Millar'!$L3277, "yyyy")),"")</f>
        <v>Week 3 - 2022</v>
      </c>
    </row>
    <row r="3273" spans="16:16">
      <c r="P3273" t="str">
        <f>IF('Peter Millar'!$L3278&lt;&gt;0,CONCATENATE("Week ",WEEKNUM('Peter Millar'!$L3278,21)," - ", TEXT('Peter Millar'!$L3278, "yyyy")),"")</f>
        <v>Week 3 - 2022</v>
      </c>
    </row>
    <row r="3274" spans="16:16">
      <c r="P3274" t="str">
        <f>IF('Peter Millar'!$L3279&lt;&gt;0,CONCATENATE("Week ",WEEKNUM('Peter Millar'!$L3279,21)," - ", TEXT('Peter Millar'!$L3279, "yyyy")),"")</f>
        <v>Week 3 - 2022</v>
      </c>
    </row>
    <row r="3275" spans="16:16">
      <c r="P3275" t="str">
        <f>IF('Peter Millar'!$L3280&lt;&gt;0,CONCATENATE("Week ",WEEKNUM('Peter Millar'!$L3280,21)," - ", TEXT('Peter Millar'!$L3280, "yyyy")),"")</f>
        <v>Week 3 - 2022</v>
      </c>
    </row>
    <row r="3276" spans="16:16">
      <c r="P3276" t="str">
        <f>IF('Peter Millar'!$L3281&lt;&gt;0,CONCATENATE("Week ",WEEKNUM('Peter Millar'!$L3281,21)," - ", TEXT('Peter Millar'!$L3281, "yyyy")),"")</f>
        <v>Week 3 - 2022</v>
      </c>
    </row>
    <row r="3277" spans="16:16">
      <c r="P3277" t="str">
        <f>IF('Peter Millar'!$L3282&lt;&gt;0,CONCATENATE("Week ",WEEKNUM('Peter Millar'!$L3282,21)," - ", TEXT('Peter Millar'!$L3282, "yyyy")),"")</f>
        <v>Week 3 - 2022</v>
      </c>
    </row>
    <row r="3278" spans="16:16">
      <c r="P3278" t="str">
        <f>IF('Peter Millar'!$L3283&lt;&gt;0,CONCATENATE("Week ",WEEKNUM('Peter Millar'!$L3283,21)," - ", TEXT('Peter Millar'!$L3283, "yyyy")),"")</f>
        <v>Week 3 - 2022</v>
      </c>
    </row>
    <row r="3279" spans="16:16">
      <c r="P3279" t="str">
        <f>IF('Peter Millar'!$L3284&lt;&gt;0,CONCATENATE("Week ",WEEKNUM('Peter Millar'!$L3284,21)," - ", TEXT('Peter Millar'!$L3284, "yyyy")),"")</f>
        <v>Week 3 - 2022</v>
      </c>
    </row>
    <row r="3280" spans="16:16">
      <c r="P3280" t="str">
        <f>IF('Peter Millar'!$L3285&lt;&gt;0,CONCATENATE("Week ",WEEKNUM('Peter Millar'!$L3285,21)," - ", TEXT('Peter Millar'!$L3285, "yyyy")),"")</f>
        <v>Week 3 - 2022</v>
      </c>
    </row>
    <row r="3281" spans="16:16">
      <c r="P3281" t="str">
        <f>IF('Peter Millar'!$L3286&lt;&gt;0,CONCATENATE("Week ",WEEKNUM('Peter Millar'!$L3286,21)," - ", TEXT('Peter Millar'!$L3286, "yyyy")),"")</f>
        <v>Week 3 - 2022</v>
      </c>
    </row>
    <row r="3282" spans="16:16">
      <c r="P3282" t="str">
        <f>IF('Peter Millar'!$L3287&lt;&gt;0,CONCATENATE("Week ",WEEKNUM('Peter Millar'!$L3287,21)," - ", TEXT('Peter Millar'!$L3287, "yyyy")),"")</f>
        <v>Week 3 - 2022</v>
      </c>
    </row>
    <row r="3283" spans="16:16">
      <c r="P3283" t="str">
        <f>IF('Peter Millar'!$L3288&lt;&gt;0,CONCATENATE("Week ",WEEKNUM('Peter Millar'!$L3288,21)," - ", TEXT('Peter Millar'!$L3288, "yyyy")),"")</f>
        <v>Week 3 - 2022</v>
      </c>
    </row>
    <row r="3284" spans="16:16">
      <c r="P3284" t="str">
        <f>IF('Peter Millar'!$L3289&lt;&gt;0,CONCATENATE("Week ",WEEKNUM('Peter Millar'!$L3289,21)," - ", TEXT('Peter Millar'!$L3289, "yyyy")),"")</f>
        <v>Week 3 - 2022</v>
      </c>
    </row>
    <row r="3285" spans="16:16">
      <c r="P3285" t="str">
        <f>IF('Peter Millar'!$L3290&lt;&gt;0,CONCATENATE("Week ",WEEKNUM('Peter Millar'!$L3290,21)," - ", TEXT('Peter Millar'!$L3290, "yyyy")),"")</f>
        <v>Week 3 - 2022</v>
      </c>
    </row>
    <row r="3286" spans="16:16">
      <c r="P3286" t="str">
        <f>IF('Peter Millar'!$L3291&lt;&gt;0,CONCATENATE("Week ",WEEKNUM('Peter Millar'!$L3291,21)," - ", TEXT('Peter Millar'!$L3291, "yyyy")),"")</f>
        <v>Week 3 - 2022</v>
      </c>
    </row>
    <row r="3287" spans="16:16">
      <c r="P3287" t="str">
        <f>IF('Peter Millar'!$L3292&lt;&gt;0,CONCATENATE("Week ",WEEKNUM('Peter Millar'!$L3292,21)," - ", TEXT('Peter Millar'!$L3292, "yyyy")),"")</f>
        <v>Week 3 - 2022</v>
      </c>
    </row>
    <row r="3288" spans="16:16">
      <c r="P3288" t="str">
        <f>IF('Peter Millar'!$L3293&lt;&gt;0,CONCATENATE("Week ",WEEKNUM('Peter Millar'!$L3293,21)," - ", TEXT('Peter Millar'!$L3293, "yyyy")),"")</f>
        <v>Week 3 - 2022</v>
      </c>
    </row>
    <row r="3289" spans="16:16">
      <c r="P3289" t="str">
        <f>IF('Peter Millar'!$L3294&lt;&gt;0,CONCATENATE("Week ",WEEKNUM('Peter Millar'!$L3294,21)," - ", TEXT('Peter Millar'!$L3294, "yyyy")),"")</f>
        <v>Week 3 - 2022</v>
      </c>
    </row>
    <row r="3290" spans="16:16">
      <c r="P3290" t="str">
        <f>IF('Peter Millar'!$L3295&lt;&gt;0,CONCATENATE("Week ",WEEKNUM('Peter Millar'!$L3295,21)," - ", TEXT('Peter Millar'!$L3295, "yyyy")),"")</f>
        <v>Week 3 - 2022</v>
      </c>
    </row>
    <row r="3291" spans="16:16">
      <c r="P3291" t="str">
        <f>IF('Peter Millar'!$L3296&lt;&gt;0,CONCATENATE("Week ",WEEKNUM('Peter Millar'!$L3296,21)," - ", TEXT('Peter Millar'!$L3296, "yyyy")),"")</f>
        <v>Week 3 - 2022</v>
      </c>
    </row>
    <row r="3292" spans="16:16">
      <c r="P3292" t="str">
        <f>IF('Peter Millar'!$L3297&lt;&gt;0,CONCATENATE("Week ",WEEKNUM('Peter Millar'!$L3297,21)," - ", TEXT('Peter Millar'!$L3297, "yyyy")),"")</f>
        <v>Week 3 - 2022</v>
      </c>
    </row>
    <row r="3293" spans="16:16">
      <c r="P3293" t="str">
        <f>IF('Peter Millar'!$L3298&lt;&gt;0,CONCATENATE("Week ",WEEKNUM('Peter Millar'!$L3298,21)," - ", TEXT('Peter Millar'!$L3298, "yyyy")),"")</f>
        <v>Week 3 - 2022</v>
      </c>
    </row>
    <row r="3294" spans="16:16">
      <c r="P3294" t="str">
        <f>IF('Peter Millar'!$L3299&lt;&gt;0,CONCATENATE("Week ",WEEKNUM('Peter Millar'!$L3299,21)," - ", TEXT('Peter Millar'!$L3299, "yyyy")),"")</f>
        <v>Week 3 - 2022</v>
      </c>
    </row>
    <row r="3295" spans="16:16">
      <c r="P3295" t="str">
        <f>IF('Peter Millar'!$L3300&lt;&gt;0,CONCATENATE("Week ",WEEKNUM('Peter Millar'!$L3300,21)," - ", TEXT('Peter Millar'!$L3300, "yyyy")),"")</f>
        <v>Week 4 - 2022</v>
      </c>
    </row>
    <row r="3296" spans="16:16">
      <c r="P3296" t="str">
        <f>IF('Peter Millar'!$L3301&lt;&gt;0,CONCATENATE("Week ",WEEKNUM('Peter Millar'!$L3301,21)," - ", TEXT('Peter Millar'!$L3301, "yyyy")),"")</f>
        <v>Week 4 - 2022</v>
      </c>
    </row>
    <row r="3297" spans="16:16">
      <c r="P3297" t="str">
        <f>IF('Peter Millar'!$L3302&lt;&gt;0,CONCATENATE("Week ",WEEKNUM('Peter Millar'!$L3302,21)," - ", TEXT('Peter Millar'!$L3302, "yyyy")),"")</f>
        <v>Week 4 - 2022</v>
      </c>
    </row>
    <row r="3298" spans="16:16">
      <c r="P3298" t="str">
        <f>IF('Peter Millar'!$L3303&lt;&gt;0,CONCATENATE("Week ",WEEKNUM('Peter Millar'!$L3303,21)," - ", TEXT('Peter Millar'!$L3303, "yyyy")),"")</f>
        <v>Week 4 - 2022</v>
      </c>
    </row>
    <row r="3299" spans="16:16">
      <c r="P3299" t="str">
        <f>IF('Peter Millar'!$L3304&lt;&gt;0,CONCATENATE("Week ",WEEKNUM('Peter Millar'!$L3304,21)," - ", TEXT('Peter Millar'!$L3304, "yyyy")),"")</f>
        <v>Week 4 - 2022</v>
      </c>
    </row>
    <row r="3300" spans="16:16">
      <c r="P3300" t="str">
        <f>IF('Peter Millar'!$L3305&lt;&gt;0,CONCATENATE("Week ",WEEKNUM('Peter Millar'!$L3305,21)," - ", TEXT('Peter Millar'!$L3305, "yyyy")),"")</f>
        <v>Week 4 - 2022</v>
      </c>
    </row>
    <row r="3301" spans="16:16">
      <c r="P3301" t="str">
        <f>IF('Peter Millar'!$L3306&lt;&gt;0,CONCATENATE("Week ",WEEKNUM('Peter Millar'!$L3306,21)," - ", TEXT('Peter Millar'!$L3306, "yyyy")),"")</f>
        <v>Week 4 - 2022</v>
      </c>
    </row>
    <row r="3302" spans="16:16">
      <c r="P3302" t="str">
        <f>IF('Peter Millar'!$L3307&lt;&gt;0,CONCATENATE("Week ",WEEKNUM('Peter Millar'!$L3307,21)," - ", TEXT('Peter Millar'!$L3307, "yyyy")),"")</f>
        <v>Week 4 - 2022</v>
      </c>
    </row>
    <row r="3303" spans="16:16">
      <c r="P3303" t="str">
        <f>IF('Peter Millar'!$L3308&lt;&gt;0,CONCATENATE("Week ",WEEKNUM('Peter Millar'!$L3308,21)," - ", TEXT('Peter Millar'!$L3308, "yyyy")),"")</f>
        <v>Week 4 - 2022</v>
      </c>
    </row>
    <row r="3304" spans="16:16">
      <c r="P3304" t="str">
        <f>IF('Peter Millar'!$L3309&lt;&gt;0,CONCATENATE("Week ",WEEKNUM('Peter Millar'!$L3309,21)," - ", TEXT('Peter Millar'!$L3309, "yyyy")),"")</f>
        <v>Week 4 - 2022</v>
      </c>
    </row>
    <row r="3305" spans="16:16">
      <c r="P3305" t="str">
        <f>IF('Peter Millar'!$L3310&lt;&gt;0,CONCATENATE("Week ",WEEKNUM('Peter Millar'!$L3310,21)," - ", TEXT('Peter Millar'!$L3310, "yyyy")),"")</f>
        <v>Week 4 - 2022</v>
      </c>
    </row>
    <row r="3306" spans="16:16">
      <c r="P3306" t="str">
        <f>IF('Peter Millar'!$L3311&lt;&gt;0,CONCATENATE("Week ",WEEKNUM('Peter Millar'!$L3311,21)," - ", TEXT('Peter Millar'!$L3311, "yyyy")),"")</f>
        <v>Week 4 - 2022</v>
      </c>
    </row>
    <row r="3307" spans="16:16">
      <c r="P3307" t="str">
        <f>IF('Peter Millar'!$L3312&lt;&gt;0,CONCATENATE("Week ",WEEKNUM('Peter Millar'!$L3312,21)," - ", TEXT('Peter Millar'!$L3312, "yyyy")),"")</f>
        <v>Week 4 - 2022</v>
      </c>
    </row>
    <row r="3308" spans="16:16">
      <c r="P3308" t="str">
        <f>IF('Peter Millar'!$L3313&lt;&gt;0,CONCATENATE("Week ",WEEKNUM('Peter Millar'!$L3313,21)," - ", TEXT('Peter Millar'!$L3313, "yyyy")),"")</f>
        <v>Week 4 - 2022</v>
      </c>
    </row>
    <row r="3309" spans="16:16">
      <c r="P3309" t="str">
        <f>IF('Peter Millar'!$L3314&lt;&gt;0,CONCATENATE("Week ",WEEKNUM('Peter Millar'!$L3314,21)," - ", TEXT('Peter Millar'!$L3314, "yyyy")),"")</f>
        <v>Week 4 - 2022</v>
      </c>
    </row>
    <row r="3310" spans="16:16">
      <c r="P3310" t="str">
        <f>IF('Peter Millar'!$L3315&lt;&gt;0,CONCATENATE("Week ",WEEKNUM('Peter Millar'!$L3315,21)," - ", TEXT('Peter Millar'!$L3315, "yyyy")),"")</f>
        <v>Week 4 - 2022</v>
      </c>
    </row>
    <row r="3311" spans="16:16">
      <c r="P3311" t="str">
        <f>IF('Peter Millar'!$L3316&lt;&gt;0,CONCATENATE("Week ",WEEKNUM('Peter Millar'!$L3316,21)," - ", TEXT('Peter Millar'!$L3316, "yyyy")),"")</f>
        <v>Week 4 - 2022</v>
      </c>
    </row>
    <row r="3312" spans="16:16">
      <c r="P3312" t="str">
        <f>IF('Peter Millar'!$L3317&lt;&gt;0,CONCATENATE("Week ",WEEKNUM('Peter Millar'!$L3317,21)," - ", TEXT('Peter Millar'!$L3317, "yyyy")),"")</f>
        <v>Week 4 - 2022</v>
      </c>
    </row>
    <row r="3313" spans="16:16">
      <c r="P3313" t="str">
        <f>IF('Peter Millar'!$L3318&lt;&gt;0,CONCATENATE("Week ",WEEKNUM('Peter Millar'!$L3318,21)," - ", TEXT('Peter Millar'!$L3318, "yyyy")),"")</f>
        <v>Week 4 - 2022</v>
      </c>
    </row>
    <row r="3314" spans="16:16">
      <c r="P3314" t="str">
        <f>IF('Peter Millar'!$L3319&lt;&gt;0,CONCATENATE("Week ",WEEKNUM('Peter Millar'!$L3319,21)," - ", TEXT('Peter Millar'!$L3319, "yyyy")),"")</f>
        <v>Week 4 - 2022</v>
      </c>
    </row>
    <row r="3315" spans="16:16">
      <c r="P3315" t="str">
        <f>IF('Peter Millar'!$L3320&lt;&gt;0,CONCATENATE("Week ",WEEKNUM('Peter Millar'!$L3320,21)," - ", TEXT('Peter Millar'!$L3320, "yyyy")),"")</f>
        <v>Week 4 - 2022</v>
      </c>
    </row>
    <row r="3316" spans="16:16">
      <c r="P3316" t="str">
        <f>IF('Peter Millar'!$L3321&lt;&gt;0,CONCATENATE("Week ",WEEKNUM('Peter Millar'!$L3321,21)," - ", TEXT('Peter Millar'!$L3321, "yyyy")),"")</f>
        <v>Week 4 - 2022</v>
      </c>
    </row>
    <row r="3317" spans="16:16">
      <c r="P3317" t="str">
        <f>IF('Peter Millar'!$L3322&lt;&gt;0,CONCATENATE("Week ",WEEKNUM('Peter Millar'!$L3322,21)," - ", TEXT('Peter Millar'!$L3322, "yyyy")),"")</f>
        <v>Week 4 - 2022</v>
      </c>
    </row>
    <row r="3318" spans="16:16">
      <c r="P3318" t="str">
        <f>IF('Peter Millar'!$L3323&lt;&gt;0,CONCATENATE("Week ",WEEKNUM('Peter Millar'!$L3323,21)," - ", TEXT('Peter Millar'!$L3323, "yyyy")),"")</f>
        <v>Week 4 - 2022</v>
      </c>
    </row>
    <row r="3319" spans="16:16">
      <c r="P3319" t="str">
        <f>IF('Peter Millar'!$L3324&lt;&gt;0,CONCATENATE("Week ",WEEKNUM('Peter Millar'!$L3324,21)," - ", TEXT('Peter Millar'!$L3324, "yyyy")),"")</f>
        <v>Week 4 - 2022</v>
      </c>
    </row>
    <row r="3320" spans="16:16">
      <c r="P3320" t="str">
        <f>IF('Peter Millar'!$L3325&lt;&gt;0,CONCATENATE("Week ",WEEKNUM('Peter Millar'!$L3325,21)," - ", TEXT('Peter Millar'!$L3325, "yyyy")),"")</f>
        <v>Week 4 - 2022</v>
      </c>
    </row>
    <row r="3321" spans="16:16">
      <c r="P3321" t="str">
        <f>IF('Peter Millar'!$L3326&lt;&gt;0,CONCATENATE("Week ",WEEKNUM('Peter Millar'!$L3326,21)," - ", TEXT('Peter Millar'!$L3326, "yyyy")),"")</f>
        <v>Week 4 - 2022</v>
      </c>
    </row>
    <row r="3322" spans="16:16">
      <c r="P3322" t="str">
        <f>IF('Peter Millar'!$L3327&lt;&gt;0,CONCATENATE("Week ",WEEKNUM('Peter Millar'!$L3327,21)," - ", TEXT('Peter Millar'!$L3327, "yyyy")),"")</f>
        <v>Week 4 - 2022</v>
      </c>
    </row>
    <row r="3323" spans="16:16">
      <c r="P3323" t="str">
        <f>IF('Peter Millar'!$L3328&lt;&gt;0,CONCATENATE("Week ",WEEKNUM('Peter Millar'!$L3328,21)," - ", TEXT('Peter Millar'!$L3328, "yyyy")),"")</f>
        <v>Week 4 - 2022</v>
      </c>
    </row>
    <row r="3324" spans="16:16">
      <c r="P3324" t="str">
        <f>IF('Peter Millar'!$L3329&lt;&gt;0,CONCATENATE("Week ",WEEKNUM('Peter Millar'!$L3329,21)," - ", TEXT('Peter Millar'!$L3329, "yyyy")),"")</f>
        <v>Week 4 - 2022</v>
      </c>
    </row>
    <row r="3325" spans="16:16">
      <c r="P3325" t="str">
        <f>IF('Peter Millar'!$L3330&lt;&gt;0,CONCATENATE("Week ",WEEKNUM('Peter Millar'!$L3330,21)," - ", TEXT('Peter Millar'!$L3330, "yyyy")),"")</f>
        <v>Week 4 - 2022</v>
      </c>
    </row>
    <row r="3326" spans="16:16">
      <c r="P3326" t="str">
        <f>IF('Peter Millar'!$L3331&lt;&gt;0,CONCATENATE("Week ",WEEKNUM('Peter Millar'!$L3331,21)," - ", TEXT('Peter Millar'!$L3331, "yyyy")),"")</f>
        <v>Week 4 - 2022</v>
      </c>
    </row>
    <row r="3327" spans="16:16">
      <c r="P3327" t="str">
        <f>IF('Peter Millar'!$L3332&lt;&gt;0,CONCATENATE("Week ",WEEKNUM('Peter Millar'!$L3332,21)," - ", TEXT('Peter Millar'!$L3332, "yyyy")),"")</f>
        <v>Week 4 - 2022</v>
      </c>
    </row>
    <row r="3328" spans="16:16">
      <c r="P3328" t="str">
        <f>IF('Peter Millar'!$L3333&lt;&gt;0,CONCATENATE("Week ",WEEKNUM('Peter Millar'!$L3333,21)," - ", TEXT('Peter Millar'!$L3333, "yyyy")),"")</f>
        <v>Week 4 - 2022</v>
      </c>
    </row>
    <row r="3329" spans="16:16">
      <c r="P3329" t="str">
        <f>IF('Peter Millar'!$L3334&lt;&gt;0,CONCATENATE("Week ",WEEKNUM('Peter Millar'!$L3334,21)," - ", TEXT('Peter Millar'!$L3334, "yyyy")),"")</f>
        <v>Week 4 - 2022</v>
      </c>
    </row>
    <row r="3330" spans="16:16">
      <c r="P3330" t="str">
        <f>IF('Peter Millar'!$L3335&lt;&gt;0,CONCATENATE("Week ",WEEKNUM('Peter Millar'!$L3335,21)," - ", TEXT('Peter Millar'!$L3335, "yyyy")),"")</f>
        <v>Week 4 - 2022</v>
      </c>
    </row>
    <row r="3331" spans="16:16">
      <c r="P3331" t="str">
        <f>IF('Peter Millar'!$L3336&lt;&gt;0,CONCATENATE("Week ",WEEKNUM('Peter Millar'!$L3336,21)," - ", TEXT('Peter Millar'!$L3336, "yyyy")),"")</f>
        <v>Week 4 - 2022</v>
      </c>
    </row>
    <row r="3332" spans="16:16">
      <c r="P3332" t="str">
        <f>IF('Peter Millar'!$L3337&lt;&gt;0,CONCATENATE("Week ",WEEKNUM('Peter Millar'!$L3337,21)," - ", TEXT('Peter Millar'!$L3337, "yyyy")),"")</f>
        <v>Week 4 - 2022</v>
      </c>
    </row>
    <row r="3333" spans="16:16">
      <c r="P3333" t="str">
        <f>IF('Peter Millar'!$L3338&lt;&gt;0,CONCATENATE("Week ",WEEKNUM('Peter Millar'!$L3338,21)," - ", TEXT('Peter Millar'!$L3338, "yyyy")),"")</f>
        <v>Week 4 - 2022</v>
      </c>
    </row>
    <row r="3334" spans="16:16">
      <c r="P3334" t="str">
        <f>IF('Peter Millar'!$L3339&lt;&gt;0,CONCATENATE("Week ",WEEKNUM('Peter Millar'!$L3339,21)," - ", TEXT('Peter Millar'!$L3339, "yyyy")),"")</f>
        <v>Week 4 - 2022</v>
      </c>
    </row>
    <row r="3335" spans="16:16">
      <c r="P3335" t="str">
        <f>IF('Peter Millar'!$L3340&lt;&gt;0,CONCATENATE("Week ",WEEKNUM('Peter Millar'!$L3340,21)," - ", TEXT('Peter Millar'!$L3340, "yyyy")),"")</f>
        <v>Week 4 - 2022</v>
      </c>
    </row>
    <row r="3336" spans="16:16">
      <c r="P3336" t="str">
        <f>IF('Peter Millar'!$L3341&lt;&gt;0,CONCATENATE("Week ",WEEKNUM('Peter Millar'!$L3341,21)," - ", TEXT('Peter Millar'!$L3341, "yyyy")),"")</f>
        <v>Week 4 - 2022</v>
      </c>
    </row>
    <row r="3337" spans="16:16">
      <c r="P3337" t="str">
        <f>IF('Peter Millar'!$L3342&lt;&gt;0,CONCATENATE("Week ",WEEKNUM('Peter Millar'!$L3342,21)," - ", TEXT('Peter Millar'!$L3342, "yyyy")),"")</f>
        <v>Week 4 - 2022</v>
      </c>
    </row>
    <row r="3338" spans="16:16">
      <c r="P3338" t="str">
        <f>IF('Peter Millar'!$L3343&lt;&gt;0,CONCATENATE("Week ",WEEKNUM('Peter Millar'!$L3343,21)," - ", TEXT('Peter Millar'!$L3343, "yyyy")),"")</f>
        <v>Week 4 - 2022</v>
      </c>
    </row>
    <row r="3339" spans="16:16">
      <c r="P3339" t="str">
        <f>IF('Peter Millar'!$L3344&lt;&gt;0,CONCATENATE("Week ",WEEKNUM('Peter Millar'!$L3344,21)," - ", TEXT('Peter Millar'!$L3344, "yyyy")),"")</f>
        <v>Week 4 - 2022</v>
      </c>
    </row>
    <row r="3340" spans="16:16">
      <c r="P3340" t="str">
        <f>IF('Peter Millar'!$L3345&lt;&gt;0,CONCATENATE("Week ",WEEKNUM('Peter Millar'!$L3345,21)," - ", TEXT('Peter Millar'!$L3345, "yyyy")),"")</f>
        <v>Week 4 - 2022</v>
      </c>
    </row>
    <row r="3341" spans="16:16">
      <c r="P3341" t="str">
        <f>IF('Peter Millar'!$L3346&lt;&gt;0,CONCATENATE("Week ",WEEKNUM('Peter Millar'!$L3346,21)," - ", TEXT('Peter Millar'!$L3346, "yyyy")),"")</f>
        <v>Week 4 - 2022</v>
      </c>
    </row>
    <row r="3342" spans="16:16">
      <c r="P3342" t="str">
        <f>IF('Peter Millar'!$L3347&lt;&gt;0,CONCATENATE("Week ",WEEKNUM('Peter Millar'!$L3347,21)," - ", TEXT('Peter Millar'!$L3347, "yyyy")),"")</f>
        <v>Week 4 - 2022</v>
      </c>
    </row>
    <row r="3343" spans="16:16">
      <c r="P3343" t="str">
        <f>IF('Peter Millar'!$L3348&lt;&gt;0,CONCATENATE("Week ",WEEKNUM('Peter Millar'!$L3348,21)," - ", TEXT('Peter Millar'!$L3348, "yyyy")),"")</f>
        <v>Week 4 - 2022</v>
      </c>
    </row>
    <row r="3344" spans="16:16">
      <c r="P3344" t="str">
        <f>IF('Peter Millar'!$L3349&lt;&gt;0,CONCATENATE("Week ",WEEKNUM('Peter Millar'!$L3349,21)," - ", TEXT('Peter Millar'!$L3349, "yyyy")),"")</f>
        <v>Week 4 - 2022</v>
      </c>
    </row>
    <row r="3345" spans="16:16">
      <c r="P3345" t="str">
        <f>IF('Peter Millar'!$L3350&lt;&gt;0,CONCATENATE("Week ",WEEKNUM('Peter Millar'!$L3350,21)," - ", TEXT('Peter Millar'!$L3350, "yyyy")),"")</f>
        <v>Week 4 - 2022</v>
      </c>
    </row>
    <row r="3346" spans="16:16">
      <c r="P3346" t="str">
        <f>IF('Peter Millar'!$L3351&lt;&gt;0,CONCATENATE("Week ",WEEKNUM('Peter Millar'!$L3351,21)," - ", TEXT('Peter Millar'!$L3351, "yyyy")),"")</f>
        <v>Week 4 - 2022</v>
      </c>
    </row>
    <row r="3347" spans="16:16">
      <c r="P3347" t="str">
        <f>IF('Peter Millar'!$L3352&lt;&gt;0,CONCATENATE("Week ",WEEKNUM('Peter Millar'!$L3352,21)," - ", TEXT('Peter Millar'!$L3352, "yyyy")),"")</f>
        <v>Week 4 - 2022</v>
      </c>
    </row>
    <row r="3348" spans="16:16">
      <c r="P3348" t="str">
        <f>IF('Peter Millar'!$L3353&lt;&gt;0,CONCATENATE("Week ",WEEKNUM('Peter Millar'!$L3353,21)," - ", TEXT('Peter Millar'!$L3353, "yyyy")),"")</f>
        <v>Week 4 - 2022</v>
      </c>
    </row>
    <row r="3349" spans="16:16">
      <c r="P3349" t="str">
        <f>IF('Peter Millar'!$L3354&lt;&gt;0,CONCATENATE("Week ",WEEKNUM('Peter Millar'!$L3354,21)," - ", TEXT('Peter Millar'!$L3354, "yyyy")),"")</f>
        <v>Week 4 - 2022</v>
      </c>
    </row>
    <row r="3350" spans="16:16">
      <c r="P3350" t="str">
        <f>IF('Peter Millar'!$L3355&lt;&gt;0,CONCATENATE("Week ",WEEKNUM('Peter Millar'!$L3355,21)," - ", TEXT('Peter Millar'!$L3355, "yyyy")),"")</f>
        <v>Week 4 - 2022</v>
      </c>
    </row>
    <row r="3351" spans="16:16">
      <c r="P3351" t="str">
        <f>IF('Peter Millar'!$L3356&lt;&gt;0,CONCATENATE("Week ",WEEKNUM('Peter Millar'!$L3356,21)," - ", TEXT('Peter Millar'!$L3356, "yyyy")),"")</f>
        <v>Week 4 - 2022</v>
      </c>
    </row>
    <row r="3352" spans="16:16">
      <c r="P3352" t="str">
        <f>IF('Peter Millar'!$L3357&lt;&gt;0,CONCATENATE("Week ",WEEKNUM('Peter Millar'!$L3357,21)," - ", TEXT('Peter Millar'!$L3357, "yyyy")),"")</f>
        <v>Week 4 - 2022</v>
      </c>
    </row>
    <row r="3353" spans="16:16">
      <c r="P3353" t="str">
        <f>IF('Peter Millar'!$L3358&lt;&gt;0,CONCATENATE("Week ",WEEKNUM('Peter Millar'!$L3358,21)," - ", TEXT('Peter Millar'!$L3358, "yyyy")),"")</f>
        <v>Week 4 - 2022</v>
      </c>
    </row>
    <row r="3354" spans="16:16">
      <c r="P3354" t="str">
        <f>IF('Peter Millar'!$L3359&lt;&gt;0,CONCATENATE("Week ",WEEKNUM('Peter Millar'!$L3359,21)," - ", TEXT('Peter Millar'!$L3359, "yyyy")),"")</f>
        <v>Week 4 - 2022</v>
      </c>
    </row>
    <row r="3355" spans="16:16">
      <c r="P3355" t="str">
        <f>IF('Peter Millar'!$L3360&lt;&gt;0,CONCATENATE("Week ",WEEKNUM('Peter Millar'!$L3360,21)," - ", TEXT('Peter Millar'!$L3360, "yyyy")),"")</f>
        <v>Week 4 - 2022</v>
      </c>
    </row>
    <row r="3356" spans="16:16">
      <c r="P3356" t="str">
        <f>IF('Peter Millar'!$L3361&lt;&gt;0,CONCATENATE("Week ",WEEKNUM('Peter Millar'!$L3361,21)," - ", TEXT('Peter Millar'!$L3361, "yyyy")),"")</f>
        <v>Week 4 - 2022</v>
      </c>
    </row>
    <row r="3357" spans="16:16">
      <c r="P3357" t="str">
        <f>IF('Peter Millar'!$L3362&lt;&gt;0,CONCATENATE("Week ",WEEKNUM('Peter Millar'!$L3362,21)," - ", TEXT('Peter Millar'!$L3362, "yyyy")),"")</f>
        <v>Week 5 - 2022</v>
      </c>
    </row>
    <row r="3358" spans="16:16">
      <c r="P3358" t="str">
        <f>IF('Peter Millar'!$L3363&lt;&gt;0,CONCATENATE("Week ",WEEKNUM('Peter Millar'!$L3363,21)," - ", TEXT('Peter Millar'!$L3363, "yyyy")),"")</f>
        <v>Week 5 - 2022</v>
      </c>
    </row>
    <row r="3359" spans="16:16">
      <c r="P3359" t="str">
        <f>IF('Peter Millar'!$L3364&lt;&gt;0,CONCATENATE("Week ",WEEKNUM('Peter Millar'!$L3364,21)," - ", TEXT('Peter Millar'!$L3364, "yyyy")),"")</f>
        <v>Week 5 - 2022</v>
      </c>
    </row>
    <row r="3360" spans="16:16">
      <c r="P3360" t="str">
        <f>IF('Peter Millar'!$L3365&lt;&gt;0,CONCATENATE("Week ",WEEKNUM('Peter Millar'!$L3365,21)," - ", TEXT('Peter Millar'!$L3365, "yyyy")),"")</f>
        <v>Week 5 - 2022</v>
      </c>
    </row>
    <row r="3361" spans="16:16">
      <c r="P3361" t="str">
        <f>IF('Peter Millar'!$L3366&lt;&gt;0,CONCATENATE("Week ",WEEKNUM('Peter Millar'!$L3366,21)," - ", TEXT('Peter Millar'!$L3366, "yyyy")),"")</f>
        <v>Week 5 - 2022</v>
      </c>
    </row>
    <row r="3362" spans="16:16">
      <c r="P3362" t="str">
        <f>IF('Peter Millar'!$L3367&lt;&gt;0,CONCATENATE("Week ",WEEKNUM('Peter Millar'!$L3367,21)," - ", TEXT('Peter Millar'!$L3367, "yyyy")),"")</f>
        <v>Week 5 - 2022</v>
      </c>
    </row>
    <row r="3363" spans="16:16">
      <c r="P3363" t="str">
        <f>IF('Peter Millar'!$L3368&lt;&gt;0,CONCATENATE("Week ",WEEKNUM('Peter Millar'!$L3368,21)," - ", TEXT('Peter Millar'!$L3368, "yyyy")),"")</f>
        <v>Week 5 - 2022</v>
      </c>
    </row>
    <row r="3364" spans="16:16">
      <c r="P3364" t="str">
        <f>IF('Peter Millar'!$L3369&lt;&gt;0,CONCATENATE("Week ",WEEKNUM('Peter Millar'!$L3369,21)," - ", TEXT('Peter Millar'!$L3369, "yyyy")),"")</f>
        <v>Week 5 - 2022</v>
      </c>
    </row>
    <row r="3365" spans="16:16">
      <c r="P3365" t="str">
        <f>IF('Peter Millar'!$L3370&lt;&gt;0,CONCATENATE("Week ",WEEKNUM('Peter Millar'!$L3370,21)," - ", TEXT('Peter Millar'!$L3370, "yyyy")),"")</f>
        <v>Week 5 - 2022</v>
      </c>
    </row>
    <row r="3366" spans="16:16">
      <c r="P3366" t="str">
        <f>IF('Peter Millar'!$L3371&lt;&gt;0,CONCATENATE("Week ",WEEKNUM('Peter Millar'!$L3371,21)," - ", TEXT('Peter Millar'!$L3371, "yyyy")),"")</f>
        <v>Week 5 - 2022</v>
      </c>
    </row>
    <row r="3367" spans="16:16">
      <c r="P3367" t="str">
        <f>IF('Peter Millar'!$L3372&lt;&gt;0,CONCATENATE("Week ",WEEKNUM('Peter Millar'!$L3372,21)," - ", TEXT('Peter Millar'!$L3372, "yyyy")),"")</f>
        <v>Week 5 - 2022</v>
      </c>
    </row>
    <row r="3368" spans="16:16">
      <c r="P3368" t="str">
        <f>IF('Peter Millar'!$L3373&lt;&gt;0,CONCATENATE("Week ",WEEKNUM('Peter Millar'!$L3373,21)," - ", TEXT('Peter Millar'!$L3373, "yyyy")),"")</f>
        <v>Week 5 - 2022</v>
      </c>
    </row>
    <row r="3369" spans="16:16">
      <c r="P3369" t="str">
        <f>IF('Peter Millar'!$L3374&lt;&gt;0,CONCATENATE("Week ",WEEKNUM('Peter Millar'!$L3374,21)," - ", TEXT('Peter Millar'!$L3374, "yyyy")),"")</f>
        <v>Week 5 - 2022</v>
      </c>
    </row>
    <row r="3370" spans="16:16">
      <c r="P3370" t="str">
        <f>IF('Peter Millar'!$L3375&lt;&gt;0,CONCATENATE("Week ",WEEKNUM('Peter Millar'!$L3375,21)," - ", TEXT('Peter Millar'!$L3375, "yyyy")),"")</f>
        <v>Week 5 - 2022</v>
      </c>
    </row>
    <row r="3371" spans="16:16">
      <c r="P3371" t="str">
        <f>IF('Peter Millar'!$L3376&lt;&gt;0,CONCATENATE("Week ",WEEKNUM('Peter Millar'!$L3376,21)," - ", TEXT('Peter Millar'!$L3376, "yyyy")),"")</f>
        <v>Week 5 - 2022</v>
      </c>
    </row>
    <row r="3372" spans="16:16">
      <c r="P3372" t="str">
        <f>IF('Peter Millar'!$L3377&lt;&gt;0,CONCATENATE("Week ",WEEKNUM('Peter Millar'!$L3377,21)," - ", TEXT('Peter Millar'!$L3377, "yyyy")),"")</f>
        <v>Week 5 - 2022</v>
      </c>
    </row>
    <row r="3373" spans="16:16">
      <c r="P3373" t="str">
        <f>IF('Peter Millar'!$L3378&lt;&gt;0,CONCATENATE("Week ",WEEKNUM('Peter Millar'!$L3378,21)," - ", TEXT('Peter Millar'!$L3378, "yyyy")),"")</f>
        <v>Week 5 - 2022</v>
      </c>
    </row>
    <row r="3374" spans="16:16">
      <c r="P3374" t="str">
        <f>IF('Peter Millar'!$L3379&lt;&gt;0,CONCATENATE("Week ",WEEKNUM('Peter Millar'!$L3379,21)," - ", TEXT('Peter Millar'!$L3379, "yyyy")),"")</f>
        <v>Week 5 - 2022</v>
      </c>
    </row>
    <row r="3375" spans="16:16">
      <c r="P3375" t="str">
        <f>IF('Peter Millar'!$L3380&lt;&gt;0,CONCATENATE("Week ",WEEKNUM('Peter Millar'!$L3380,21)," - ", TEXT('Peter Millar'!$L3380, "yyyy")),"")</f>
        <v>Week 5 - 2022</v>
      </c>
    </row>
    <row r="3376" spans="16:16">
      <c r="P3376" t="str">
        <f>IF('Peter Millar'!$L3381&lt;&gt;0,CONCATENATE("Week ",WEEKNUM('Peter Millar'!$L3381,21)," - ", TEXT('Peter Millar'!$L3381, "yyyy")),"")</f>
        <v>Week 5 - 2022</v>
      </c>
    </row>
    <row r="3377" spans="16:16">
      <c r="P3377" t="str">
        <f>IF('Peter Millar'!$L3382&lt;&gt;0,CONCATENATE("Week ",WEEKNUM('Peter Millar'!$L3382,21)," - ", TEXT('Peter Millar'!$L3382, "yyyy")),"")</f>
        <v>Week 5 - 2022</v>
      </c>
    </row>
    <row r="3378" spans="16:16">
      <c r="P3378" t="str">
        <f>IF('Peter Millar'!$L3383&lt;&gt;0,CONCATENATE("Week ",WEEKNUM('Peter Millar'!$L3383,21)," - ", TEXT('Peter Millar'!$L3383, "yyyy")),"")</f>
        <v>Week 5 - 2022</v>
      </c>
    </row>
    <row r="3379" spans="16:16">
      <c r="P3379" t="str">
        <f>IF('Peter Millar'!$L3384&lt;&gt;0,CONCATENATE("Week ",WEEKNUM('Peter Millar'!$L3384,21)," - ", TEXT('Peter Millar'!$L3384, "yyyy")),"")</f>
        <v>Week 5 - 2022</v>
      </c>
    </row>
    <row r="3380" spans="16:16">
      <c r="P3380" t="str">
        <f>IF('Peter Millar'!$L3385&lt;&gt;0,CONCATENATE("Week ",WEEKNUM('Peter Millar'!$L3385,21)," - ", TEXT('Peter Millar'!$L3385, "yyyy")),"")</f>
        <v>Week 5 - 2022</v>
      </c>
    </row>
    <row r="3381" spans="16:16">
      <c r="P3381" t="str">
        <f>IF('Peter Millar'!$L3386&lt;&gt;0,CONCATENATE("Week ",WEEKNUM('Peter Millar'!$L3386,21)," - ", TEXT('Peter Millar'!$L3386, "yyyy")),"")</f>
        <v>Week 5 - 2022</v>
      </c>
    </row>
    <row r="3382" spans="16:16">
      <c r="P3382" t="str">
        <f>IF('Peter Millar'!$L3387&lt;&gt;0,CONCATENATE("Week ",WEEKNUM('Peter Millar'!$L3387,21)," - ", TEXT('Peter Millar'!$L3387, "yyyy")),"")</f>
        <v>Week 5 - 2022</v>
      </c>
    </row>
    <row r="3383" spans="16:16">
      <c r="P3383" t="str">
        <f>IF('Peter Millar'!$L3388&lt;&gt;0,CONCATENATE("Week ",WEEKNUM('Peter Millar'!$L3388,21)," - ", TEXT('Peter Millar'!$L3388, "yyyy")),"")</f>
        <v>Week 5 - 2022</v>
      </c>
    </row>
    <row r="3384" spans="16:16">
      <c r="P3384" t="str">
        <f>IF('Peter Millar'!$L3389&lt;&gt;0,CONCATENATE("Week ",WEEKNUM('Peter Millar'!$L3389,21)," - ", TEXT('Peter Millar'!$L3389, "yyyy")),"")</f>
        <v>Week 5 - 2022</v>
      </c>
    </row>
    <row r="3385" spans="16:16">
      <c r="P3385" t="str">
        <f>IF('Peter Millar'!$L3390&lt;&gt;0,CONCATENATE("Week ",WEEKNUM('Peter Millar'!$L3390,21)," - ", TEXT('Peter Millar'!$L3390, "yyyy")),"")</f>
        <v>Week 5 - 2022</v>
      </c>
    </row>
    <row r="3386" spans="16:16">
      <c r="P3386" t="str">
        <f>IF('Peter Millar'!$L3391&lt;&gt;0,CONCATENATE("Week ",WEEKNUM('Peter Millar'!$L3391,21)," - ", TEXT('Peter Millar'!$L3391, "yyyy")),"")</f>
        <v>Week 5 - 2022</v>
      </c>
    </row>
    <row r="3387" spans="16:16">
      <c r="P3387" t="str">
        <f>IF('Peter Millar'!$L3392&lt;&gt;0,CONCATENATE("Week ",WEEKNUM('Peter Millar'!$L3392,21)," - ", TEXT('Peter Millar'!$L3392, "yyyy")),"")</f>
        <v>Week 5 - 2022</v>
      </c>
    </row>
    <row r="3388" spans="16:16">
      <c r="P3388" t="str">
        <f>IF('Peter Millar'!$L3393&lt;&gt;0,CONCATENATE("Week ",WEEKNUM('Peter Millar'!$L3393,21)," - ", TEXT('Peter Millar'!$L3393, "yyyy")),"")</f>
        <v>Week 5 - 2022</v>
      </c>
    </row>
    <row r="3389" spans="16:16">
      <c r="P3389" t="str">
        <f>IF('Peter Millar'!$L3394&lt;&gt;0,CONCATENATE("Week ",WEEKNUM('Peter Millar'!$L3394,21)," - ", TEXT('Peter Millar'!$L3394, "yyyy")),"")</f>
        <v>Week 5 - 2022</v>
      </c>
    </row>
    <row r="3390" spans="16:16">
      <c r="P3390" t="str">
        <f>IF('Peter Millar'!$L3395&lt;&gt;0,CONCATENATE("Week ",WEEKNUM('Peter Millar'!$L3395,21)," - ", TEXT('Peter Millar'!$L3395, "yyyy")),"")</f>
        <v>Week 5 - 2022</v>
      </c>
    </row>
    <row r="3391" spans="16:16">
      <c r="P3391" t="str">
        <f>IF('Peter Millar'!$L3396&lt;&gt;0,CONCATENATE("Week ",WEEKNUM('Peter Millar'!$L3396,21)," - ", TEXT('Peter Millar'!$L3396, "yyyy")),"")</f>
        <v>Week 5 - 2022</v>
      </c>
    </row>
    <row r="3392" spans="16:16">
      <c r="P3392" t="str">
        <f>IF('Peter Millar'!$L3397&lt;&gt;0,CONCATENATE("Week ",WEEKNUM('Peter Millar'!$L3397,21)," - ", TEXT('Peter Millar'!$L3397, "yyyy")),"")</f>
        <v>Week 5 - 2022</v>
      </c>
    </row>
    <row r="3393" spans="16:16">
      <c r="P3393" t="str">
        <f>IF('Peter Millar'!$L3398&lt;&gt;0,CONCATENATE("Week ",WEEKNUM('Peter Millar'!$L3398,21)," - ", TEXT('Peter Millar'!$L3398, "yyyy")),"")</f>
        <v>Week 5 - 2022</v>
      </c>
    </row>
    <row r="3394" spans="16:16">
      <c r="P3394" t="str">
        <f>IF('Peter Millar'!$L3399&lt;&gt;0,CONCATENATE("Week ",WEEKNUM('Peter Millar'!$L3399,21)," - ", TEXT('Peter Millar'!$L3399, "yyyy")),"")</f>
        <v>Week 5 - 2022</v>
      </c>
    </row>
    <row r="3395" spans="16:16">
      <c r="P3395" t="str">
        <f>IF('Peter Millar'!$L3400&lt;&gt;0,CONCATENATE("Week ",WEEKNUM('Peter Millar'!$L3400,21)," - ", TEXT('Peter Millar'!$L3400, "yyyy")),"")</f>
        <v>Week 5 - 2022</v>
      </c>
    </row>
    <row r="3396" spans="16:16">
      <c r="P3396" t="str">
        <f>IF('Peter Millar'!$L3401&lt;&gt;0,CONCATENATE("Week ",WEEKNUM('Peter Millar'!$L3401,21)," - ", TEXT('Peter Millar'!$L3401, "yyyy")),"")</f>
        <v>Week 5 - 2022</v>
      </c>
    </row>
    <row r="3397" spans="16:16">
      <c r="P3397" t="str">
        <f>IF('Peter Millar'!$L3402&lt;&gt;0,CONCATENATE("Week ",WEEKNUM('Peter Millar'!$L3402,21)," - ", TEXT('Peter Millar'!$L3402, "yyyy")),"")</f>
        <v>Week 5 - 2022</v>
      </c>
    </row>
    <row r="3398" spans="16:16">
      <c r="P3398" t="str">
        <f>IF('Peter Millar'!$L3403&lt;&gt;0,CONCATENATE("Week ",WEEKNUM('Peter Millar'!$L3403,21)," - ", TEXT('Peter Millar'!$L3403, "yyyy")),"")</f>
        <v>Week 5 - 2022</v>
      </c>
    </row>
    <row r="3399" spans="16:16">
      <c r="P3399" t="str">
        <f>IF('Peter Millar'!$L3404&lt;&gt;0,CONCATENATE("Week ",WEEKNUM('Peter Millar'!$L3404,21)," - ", TEXT('Peter Millar'!$L3404, "yyyy")),"")</f>
        <v>Week 6 - 2022</v>
      </c>
    </row>
    <row r="3400" spans="16:16">
      <c r="P3400" t="str">
        <f>IF('Peter Millar'!$L3405&lt;&gt;0,CONCATENATE("Week ",WEEKNUM('Peter Millar'!$L3405,21)," - ", TEXT('Peter Millar'!$L3405, "yyyy")),"")</f>
        <v>Week 6 - 2022</v>
      </c>
    </row>
    <row r="3401" spans="16:16">
      <c r="P3401" t="str">
        <f>IF('Peter Millar'!$L3406&lt;&gt;0,CONCATENATE("Week ",WEEKNUM('Peter Millar'!$L3406,21)," - ", TEXT('Peter Millar'!$L3406, "yyyy")),"")</f>
        <v>Week 6 - 2022</v>
      </c>
    </row>
    <row r="3402" spans="16:16">
      <c r="P3402" t="str">
        <f>IF('Peter Millar'!$L3407&lt;&gt;0,CONCATENATE("Week ",WEEKNUM('Peter Millar'!$L3407,21)," - ", TEXT('Peter Millar'!$L3407, "yyyy")),"")</f>
        <v>Week 6 - 2022</v>
      </c>
    </row>
    <row r="3403" spans="16:16">
      <c r="P3403" t="str">
        <f>IF('Peter Millar'!$L3408&lt;&gt;0,CONCATENATE("Week ",WEEKNUM('Peter Millar'!$L3408,21)," - ", TEXT('Peter Millar'!$L3408, "yyyy")),"")</f>
        <v>Week 6 - 2022</v>
      </c>
    </row>
    <row r="3404" spans="16:16">
      <c r="P3404" t="str">
        <f>IF('Peter Millar'!$L3409&lt;&gt;0,CONCATENATE("Week ",WEEKNUM('Peter Millar'!$L3409,21)," - ", TEXT('Peter Millar'!$L3409, "yyyy")),"")</f>
        <v>Week 6 - 2022</v>
      </c>
    </row>
    <row r="3405" spans="16:16">
      <c r="P3405" t="str">
        <f>IF('Peter Millar'!$L3410&lt;&gt;0,CONCATENATE("Week ",WEEKNUM('Peter Millar'!$L3410,21)," - ", TEXT('Peter Millar'!$L3410, "yyyy")),"")</f>
        <v>Week 6 - 2022</v>
      </c>
    </row>
    <row r="3406" spans="16:16">
      <c r="P3406" t="str">
        <f>IF('Peter Millar'!$L3411&lt;&gt;0,CONCATENATE("Week ",WEEKNUM('Peter Millar'!$L3411,21)," - ", TEXT('Peter Millar'!$L3411, "yyyy")),"")</f>
        <v>Week 6 - 2022</v>
      </c>
    </row>
    <row r="3407" spans="16:16">
      <c r="P3407" t="str">
        <f>IF('Peter Millar'!$L3412&lt;&gt;0,CONCATENATE("Week ",WEEKNUM('Peter Millar'!$L3412,21)," - ", TEXT('Peter Millar'!$L3412, "yyyy")),"")</f>
        <v>Week 6 - 2022</v>
      </c>
    </row>
    <row r="3408" spans="16:16">
      <c r="P3408" t="str">
        <f>IF('Peter Millar'!$L3413&lt;&gt;0,CONCATENATE("Week ",WEEKNUM('Peter Millar'!$L3413,21)," - ", TEXT('Peter Millar'!$L3413, "yyyy")),"")</f>
        <v>Week 6 - 2022</v>
      </c>
    </row>
    <row r="3409" spans="16:16">
      <c r="P3409" t="str">
        <f>IF('Peter Millar'!$L3414&lt;&gt;0,CONCATENATE("Week ",WEEKNUM('Peter Millar'!$L3414,21)," - ", TEXT('Peter Millar'!$L3414, "yyyy")),"")</f>
        <v>Week 6 - 2022</v>
      </c>
    </row>
    <row r="3410" spans="16:16">
      <c r="P3410" t="str">
        <f>IF('Peter Millar'!$L3415&lt;&gt;0,CONCATENATE("Week ",WEEKNUM('Peter Millar'!$L3415,21)," - ", TEXT('Peter Millar'!$L3415, "yyyy")),"")</f>
        <v>Week 6 - 2022</v>
      </c>
    </row>
    <row r="3411" spans="16:16">
      <c r="P3411" t="str">
        <f>IF('Peter Millar'!$L3416&lt;&gt;0,CONCATENATE("Week ",WEEKNUM('Peter Millar'!$L3416,21)," - ", TEXT('Peter Millar'!$L3416, "yyyy")),"")</f>
        <v>Week 6 - 2022</v>
      </c>
    </row>
    <row r="3412" spans="16:16">
      <c r="P3412" t="str">
        <f>IF('Peter Millar'!$L3417&lt;&gt;0,CONCATENATE("Week ",WEEKNUM('Peter Millar'!$L3417,21)," - ", TEXT('Peter Millar'!$L3417, "yyyy")),"")</f>
        <v>Week 6 - 2022</v>
      </c>
    </row>
    <row r="3413" spans="16:16">
      <c r="P3413" t="str">
        <f>IF('Peter Millar'!$L3418&lt;&gt;0,CONCATENATE("Week ",WEEKNUM('Peter Millar'!$L3418,21)," - ", TEXT('Peter Millar'!$L3418, "yyyy")),"")</f>
        <v>Week 6 - 2022</v>
      </c>
    </row>
    <row r="3414" spans="16:16">
      <c r="P3414" t="str">
        <f>IF('Peter Millar'!$L3419&lt;&gt;0,CONCATENATE("Week ",WEEKNUM('Peter Millar'!$L3419,21)," - ", TEXT('Peter Millar'!$L3419, "yyyy")),"")</f>
        <v>Week 6 - 2022</v>
      </c>
    </row>
    <row r="3415" spans="16:16">
      <c r="P3415" t="str">
        <f>IF('Peter Millar'!$L3420&lt;&gt;0,CONCATENATE("Week ",WEEKNUM('Peter Millar'!$L3420,21)," - ", TEXT('Peter Millar'!$L3420, "yyyy")),"")</f>
        <v>Week 6 - 2022</v>
      </c>
    </row>
    <row r="3416" spans="16:16">
      <c r="P3416" t="str">
        <f>IF('Peter Millar'!$L3421&lt;&gt;0,CONCATENATE("Week ",WEEKNUM('Peter Millar'!$L3421,21)," - ", TEXT('Peter Millar'!$L3421, "yyyy")),"")</f>
        <v>Week 6 - 2022</v>
      </c>
    </row>
    <row r="3417" spans="16:16">
      <c r="P3417" t="str">
        <f>IF('Peter Millar'!$L3422&lt;&gt;0,CONCATENATE("Week ",WEEKNUM('Peter Millar'!$L3422,21)," - ", TEXT('Peter Millar'!$L3422, "yyyy")),"")</f>
        <v>Week 6 - 2022</v>
      </c>
    </row>
    <row r="3418" spans="16:16">
      <c r="P3418" t="str">
        <f>IF('Peter Millar'!$L3423&lt;&gt;0,CONCATENATE("Week ",WEEKNUM('Peter Millar'!$L3423,21)," - ", TEXT('Peter Millar'!$L3423, "yyyy")),"")</f>
        <v>Week 6 - 2022</v>
      </c>
    </row>
    <row r="3419" spans="16:16">
      <c r="P3419" t="str">
        <f>IF('Peter Millar'!$L3424&lt;&gt;0,CONCATENATE("Week ",WEEKNUM('Peter Millar'!$L3424,21)," - ", TEXT('Peter Millar'!$L3424, "yyyy")),"")</f>
        <v>Week 6 - 2022</v>
      </c>
    </row>
    <row r="3420" spans="16:16">
      <c r="P3420" t="str">
        <f>IF('Peter Millar'!$L3425&lt;&gt;0,CONCATENATE("Week ",WEEKNUM('Peter Millar'!$L3425,21)," - ", TEXT('Peter Millar'!$L3425, "yyyy")),"")</f>
        <v>Week 6 - 2022</v>
      </c>
    </row>
    <row r="3421" spans="16:16">
      <c r="P3421" t="str">
        <f>IF('Peter Millar'!$L3426&lt;&gt;0,CONCATENATE("Week ",WEEKNUM('Peter Millar'!$L3426,21)," - ", TEXT('Peter Millar'!$L3426, "yyyy")),"")</f>
        <v>Week 6 - 2022</v>
      </c>
    </row>
    <row r="3422" spans="16:16">
      <c r="P3422" t="str">
        <f>IF('Peter Millar'!$L3427&lt;&gt;0,CONCATENATE("Week ",WEEKNUM('Peter Millar'!$L3427,21)," - ", TEXT('Peter Millar'!$L3427, "yyyy")),"")</f>
        <v>Week 6 - 2022</v>
      </c>
    </row>
    <row r="3423" spans="16:16">
      <c r="P3423" t="str">
        <f>IF('Peter Millar'!$L3428&lt;&gt;0,CONCATENATE("Week ",WEEKNUM('Peter Millar'!$L3428,21)," - ", TEXT('Peter Millar'!$L3428, "yyyy")),"")</f>
        <v>Week 6 - 2022</v>
      </c>
    </row>
    <row r="3424" spans="16:16">
      <c r="P3424" t="str">
        <f>IF('Peter Millar'!$L3429&lt;&gt;0,CONCATENATE("Week ",WEEKNUM('Peter Millar'!$L3429,21)," - ", TEXT('Peter Millar'!$L3429, "yyyy")),"")</f>
        <v>Week 6 - 2022</v>
      </c>
    </row>
    <row r="3425" spans="16:16">
      <c r="P3425" t="str">
        <f>IF('Peter Millar'!$L3430&lt;&gt;0,CONCATENATE("Week ",WEEKNUM('Peter Millar'!$L3430,21)," - ", TEXT('Peter Millar'!$L3430, "yyyy")),"")</f>
        <v>Week 6 - 2022</v>
      </c>
    </row>
    <row r="3426" spans="16:16">
      <c r="P3426" t="str">
        <f>IF('Peter Millar'!$L3431&lt;&gt;0,CONCATENATE("Week ",WEEKNUM('Peter Millar'!$L3431,21)," - ", TEXT('Peter Millar'!$L3431, "yyyy")),"")</f>
        <v>Week 6 - 2022</v>
      </c>
    </row>
    <row r="3427" spans="16:16">
      <c r="P3427" t="str">
        <f>IF('Peter Millar'!$L3432&lt;&gt;0,CONCATENATE("Week ",WEEKNUM('Peter Millar'!$L3432,21)," - ", TEXT('Peter Millar'!$L3432, "yyyy")),"")</f>
        <v>Week 6 - 2022</v>
      </c>
    </row>
    <row r="3428" spans="16:16">
      <c r="P3428" t="str">
        <f>IF('Peter Millar'!$L3433&lt;&gt;0,CONCATENATE("Week ",WEEKNUM('Peter Millar'!$L3433,21)," - ", TEXT('Peter Millar'!$L3433, "yyyy")),"")</f>
        <v>Week 6 - 2022</v>
      </c>
    </row>
    <row r="3429" spans="16:16">
      <c r="P3429" t="str">
        <f>IF('Peter Millar'!$L3434&lt;&gt;0,CONCATENATE("Week ",WEEKNUM('Peter Millar'!$L3434,21)," - ", TEXT('Peter Millar'!$L3434, "yyyy")),"")</f>
        <v>Week 6 - 2022</v>
      </c>
    </row>
    <row r="3430" spans="16:16">
      <c r="P3430" t="str">
        <f>IF('Peter Millar'!$L3435&lt;&gt;0,CONCATENATE("Week ",WEEKNUM('Peter Millar'!$L3435,21)," - ", TEXT('Peter Millar'!$L3435, "yyyy")),"")</f>
        <v>Week 6 - 2022</v>
      </c>
    </row>
    <row r="3431" spans="16:16">
      <c r="P3431" t="str">
        <f>IF('Peter Millar'!$L3436&lt;&gt;0,CONCATENATE("Week ",WEEKNUM('Peter Millar'!$L3436,21)," - ", TEXT('Peter Millar'!$L3436, "yyyy")),"")</f>
        <v>Week 6 - 2022</v>
      </c>
    </row>
    <row r="3432" spans="16:16">
      <c r="P3432" t="str">
        <f>IF('Peter Millar'!$L3437&lt;&gt;0,CONCATENATE("Week ",WEEKNUM('Peter Millar'!$L3437,21)," - ", TEXT('Peter Millar'!$L3437, "yyyy")),"")</f>
        <v>Week 6 - 2022</v>
      </c>
    </row>
    <row r="3433" spans="16:16">
      <c r="P3433" t="str">
        <f>IF('Peter Millar'!$L3438&lt;&gt;0,CONCATENATE("Week ",WEEKNUM('Peter Millar'!$L3438,21)," - ", TEXT('Peter Millar'!$L3438, "yyyy")),"")</f>
        <v>Week 6 - 2022</v>
      </c>
    </row>
    <row r="3434" spans="16:16">
      <c r="P3434" t="str">
        <f>IF('Peter Millar'!$L3439&lt;&gt;0,CONCATENATE("Week ",WEEKNUM('Peter Millar'!$L3439,21)," - ", TEXT('Peter Millar'!$L3439, "yyyy")),"")</f>
        <v>Week 6 - 2022</v>
      </c>
    </row>
    <row r="3435" spans="16:16">
      <c r="P3435" t="str">
        <f>IF('Peter Millar'!$L3440&lt;&gt;0,CONCATENATE("Week ",WEEKNUM('Peter Millar'!$L3440,21)," - ", TEXT('Peter Millar'!$L3440, "yyyy")),"")</f>
        <v>Week 6 - 2022</v>
      </c>
    </row>
    <row r="3436" spans="16:16">
      <c r="P3436" t="str">
        <f>IF('Peter Millar'!$L3441&lt;&gt;0,CONCATENATE("Week ",WEEKNUM('Peter Millar'!$L3441,21)," - ", TEXT('Peter Millar'!$L3441, "yyyy")),"")</f>
        <v>Week 6 - 2022</v>
      </c>
    </row>
    <row r="3437" spans="16:16">
      <c r="P3437" t="str">
        <f>IF('Peter Millar'!$L3442&lt;&gt;0,CONCATENATE("Week ",WEEKNUM('Peter Millar'!$L3442,21)," - ", TEXT('Peter Millar'!$L3442, "yyyy")),"")</f>
        <v>Week 6 - 2022</v>
      </c>
    </row>
    <row r="3438" spans="16:16">
      <c r="P3438" t="str">
        <f>IF('Peter Millar'!$L3443&lt;&gt;0,CONCATENATE("Week ",WEEKNUM('Peter Millar'!$L3443,21)," - ", TEXT('Peter Millar'!$L3443, "yyyy")),"")</f>
        <v>Week 6 - 2022</v>
      </c>
    </row>
    <row r="3439" spans="16:16">
      <c r="P3439" t="str">
        <f>IF('Peter Millar'!$L3444&lt;&gt;0,CONCATENATE("Week ",WEEKNUM('Peter Millar'!$L3444,21)," - ", TEXT('Peter Millar'!$L3444, "yyyy")),"")</f>
        <v>Week 6 - 2022</v>
      </c>
    </row>
    <row r="3440" spans="16:16">
      <c r="P3440" t="str">
        <f>IF('Peter Millar'!$L3445&lt;&gt;0,CONCATENATE("Week ",WEEKNUM('Peter Millar'!$L3445,21)," - ", TEXT('Peter Millar'!$L3445, "yyyy")),"")</f>
        <v>Week 6 - 2022</v>
      </c>
    </row>
    <row r="3441" spans="16:16">
      <c r="P3441" t="str">
        <f>IF('Peter Millar'!$L3446&lt;&gt;0,CONCATENATE("Week ",WEEKNUM('Peter Millar'!$L3446,21)," - ", TEXT('Peter Millar'!$L3446, "yyyy")),"")</f>
        <v>Week 7 - 2022</v>
      </c>
    </row>
    <row r="3442" spans="16:16">
      <c r="P3442" t="str">
        <f>IF('Peter Millar'!$L3447&lt;&gt;0,CONCATENATE("Week ",WEEKNUM('Peter Millar'!$L3447,21)," - ", TEXT('Peter Millar'!$L3447, "yyyy")),"")</f>
        <v>Week 7 - 2022</v>
      </c>
    </row>
    <row r="3443" spans="16:16">
      <c r="P3443" t="str">
        <f>IF('Peter Millar'!$L3448&lt;&gt;0,CONCATENATE("Week ",WEEKNUM('Peter Millar'!$L3448,21)," - ", TEXT('Peter Millar'!$L3448, "yyyy")),"")</f>
        <v>Week 7 - 2022</v>
      </c>
    </row>
    <row r="3444" spans="16:16">
      <c r="P3444" t="str">
        <f>IF('Peter Millar'!$L3449&lt;&gt;0,CONCATENATE("Week ",WEEKNUM('Peter Millar'!$L3449,21)," - ", TEXT('Peter Millar'!$L3449, "yyyy")),"")</f>
        <v>Week 7 - 2022</v>
      </c>
    </row>
    <row r="3445" spans="16:16">
      <c r="P3445" t="str">
        <f>IF('Peter Millar'!$L3450&lt;&gt;0,CONCATENATE("Week ",WEEKNUM('Peter Millar'!$L3450,21)," - ", TEXT('Peter Millar'!$L3450, "yyyy")),"")</f>
        <v>Week 7 - 2022</v>
      </c>
    </row>
    <row r="3446" spans="16:16">
      <c r="P3446" t="str">
        <f>IF('Peter Millar'!$L3451&lt;&gt;0,CONCATENATE("Week ",WEEKNUM('Peter Millar'!$L3451,21)," - ", TEXT('Peter Millar'!$L3451, "yyyy")),"")</f>
        <v>Week 7 - 2022</v>
      </c>
    </row>
    <row r="3447" spans="16:16">
      <c r="P3447" t="str">
        <f>IF('Peter Millar'!$L3452&lt;&gt;0,CONCATENATE("Week ",WEEKNUM('Peter Millar'!$L3452,21)," - ", TEXT('Peter Millar'!$L3452, "yyyy")),"")</f>
        <v>Week 7 - 2022</v>
      </c>
    </row>
    <row r="3448" spans="16:16">
      <c r="P3448" t="str">
        <f>IF('Peter Millar'!$L3453&lt;&gt;0,CONCATENATE("Week ",WEEKNUM('Peter Millar'!$L3453,21)," - ", TEXT('Peter Millar'!$L3453, "yyyy")),"")</f>
        <v>Week 7 - 2022</v>
      </c>
    </row>
    <row r="3449" spans="16:16">
      <c r="P3449" t="str">
        <f>IF('Peter Millar'!$L3454&lt;&gt;0,CONCATENATE("Week ",WEEKNUM('Peter Millar'!$L3454,21)," - ", TEXT('Peter Millar'!$L3454, "yyyy")),"")</f>
        <v>Week 7 - 2022</v>
      </c>
    </row>
    <row r="3450" spans="16:16">
      <c r="P3450" t="str">
        <f>IF('Peter Millar'!$L3455&lt;&gt;0,CONCATENATE("Week ",WEEKNUM('Peter Millar'!$L3455,21)," - ", TEXT('Peter Millar'!$L3455, "yyyy")),"")</f>
        <v>Week 7 - 2022</v>
      </c>
    </row>
    <row r="3451" spans="16:16">
      <c r="P3451" t="str">
        <f>IF('Peter Millar'!$L3456&lt;&gt;0,CONCATENATE("Week ",WEEKNUM('Peter Millar'!$L3456,21)," - ", TEXT('Peter Millar'!$L3456, "yyyy")),"")</f>
        <v>Week 7 - 2022</v>
      </c>
    </row>
    <row r="3452" spans="16:16">
      <c r="P3452" t="str">
        <f>IF('Peter Millar'!$L3457&lt;&gt;0,CONCATENATE("Week ",WEEKNUM('Peter Millar'!$L3457,21)," - ", TEXT('Peter Millar'!$L3457, "yyyy")),"")</f>
        <v>Week 7 - 2022</v>
      </c>
    </row>
    <row r="3453" spans="16:16">
      <c r="P3453" t="str">
        <f>IF('Peter Millar'!$L3458&lt;&gt;0,CONCATENATE("Week ",WEEKNUM('Peter Millar'!$L3458,21)," - ", TEXT('Peter Millar'!$L3458, "yyyy")),"")</f>
        <v>Week 7 - 2022</v>
      </c>
    </row>
    <row r="3454" spans="16:16">
      <c r="P3454" t="str">
        <f>IF('Peter Millar'!$L3459&lt;&gt;0,CONCATENATE("Week ",WEEKNUM('Peter Millar'!$L3459,21)," - ", TEXT('Peter Millar'!$L3459, "yyyy")),"")</f>
        <v>Week 7 - 2022</v>
      </c>
    </row>
    <row r="3455" spans="16:16">
      <c r="P3455" t="str">
        <f>IF('Peter Millar'!$L3460&lt;&gt;0,CONCATENATE("Week ",WEEKNUM('Peter Millar'!$L3460,21)," - ", TEXT('Peter Millar'!$L3460, "yyyy")),"")</f>
        <v>Week 7 - 2022</v>
      </c>
    </row>
    <row r="3456" spans="16:16">
      <c r="P3456" t="str">
        <f>IF('Peter Millar'!$L3461&lt;&gt;0,CONCATENATE("Week ",WEEKNUM('Peter Millar'!$L3461,21)," - ", TEXT('Peter Millar'!$L3461, "yyyy")),"")</f>
        <v>Week 7 - 2022</v>
      </c>
    </row>
    <row r="3457" spans="16:16">
      <c r="P3457" t="str">
        <f>IF('Peter Millar'!$L3462&lt;&gt;0,CONCATENATE("Week ",WEEKNUM('Peter Millar'!$L3462,21)," - ", TEXT('Peter Millar'!$L3462, "yyyy")),"")</f>
        <v>Week 7 - 2022</v>
      </c>
    </row>
    <row r="3458" spans="16:16">
      <c r="P3458" t="str">
        <f>IF('Peter Millar'!$L3463&lt;&gt;0,CONCATENATE("Week ",WEEKNUM('Peter Millar'!$L3463,21)," - ", TEXT('Peter Millar'!$L3463, "yyyy")),"")</f>
        <v>Week 7 - 2022</v>
      </c>
    </row>
    <row r="3459" spans="16:16">
      <c r="P3459" t="str">
        <f>IF('Peter Millar'!$L3464&lt;&gt;0,CONCATENATE("Week ",WEEKNUM('Peter Millar'!$L3464,21)," - ", TEXT('Peter Millar'!$L3464, "yyyy")),"")</f>
        <v>Week 7 - 2022</v>
      </c>
    </row>
    <row r="3460" spans="16:16">
      <c r="P3460" t="str">
        <f>IF('Peter Millar'!$L3465&lt;&gt;0,CONCATENATE("Week ",WEEKNUM('Peter Millar'!$L3465,21)," - ", TEXT('Peter Millar'!$L3465, "yyyy")),"")</f>
        <v>Week 7 - 2022</v>
      </c>
    </row>
    <row r="3461" spans="16:16">
      <c r="P3461" t="str">
        <f>IF('Peter Millar'!$L3466&lt;&gt;0,CONCATENATE("Week ",WEEKNUM('Peter Millar'!$L3466,21)," - ", TEXT('Peter Millar'!$L3466, "yyyy")),"")</f>
        <v>Week 7 - 2022</v>
      </c>
    </row>
    <row r="3462" spans="16:16">
      <c r="P3462" t="str">
        <f>IF('Peter Millar'!$L3467&lt;&gt;0,CONCATENATE("Week ",WEEKNUM('Peter Millar'!$L3467,21)," - ", TEXT('Peter Millar'!$L3467, "yyyy")),"")</f>
        <v>Week 7 - 2022</v>
      </c>
    </row>
    <row r="3463" spans="16:16">
      <c r="P3463" t="str">
        <f>IF('Peter Millar'!$L3468&lt;&gt;0,CONCATENATE("Week ",WEEKNUM('Peter Millar'!$L3468,21)," - ", TEXT('Peter Millar'!$L3468, "yyyy")),"")</f>
        <v>Week 7 - 2022</v>
      </c>
    </row>
    <row r="3464" spans="16:16">
      <c r="P3464" t="str">
        <f>IF('Peter Millar'!$L3469&lt;&gt;0,CONCATENATE("Week ",WEEKNUM('Peter Millar'!$L3469,21)," - ", TEXT('Peter Millar'!$L3469, "yyyy")),"")</f>
        <v>Week 7 - 2022</v>
      </c>
    </row>
    <row r="3465" spans="16:16">
      <c r="P3465" t="str">
        <f>IF('Peter Millar'!$L3470&lt;&gt;0,CONCATENATE("Week ",WEEKNUM('Peter Millar'!$L3470,21)," - ", TEXT('Peter Millar'!$L3470, "yyyy")),"")</f>
        <v>Week 7 - 2022</v>
      </c>
    </row>
    <row r="3466" spans="16:16">
      <c r="P3466" t="str">
        <f>IF('Peter Millar'!$L3471&lt;&gt;0,CONCATENATE("Week ",WEEKNUM('Peter Millar'!$L3471,21)," - ", TEXT('Peter Millar'!$L3471, "yyyy")),"")</f>
        <v>Week 7 - 2022</v>
      </c>
    </row>
    <row r="3467" spans="16:16">
      <c r="P3467" t="str">
        <f>IF('Peter Millar'!$L3472&lt;&gt;0,CONCATENATE("Week ",WEEKNUM('Peter Millar'!$L3472,21)," - ", TEXT('Peter Millar'!$L3472, "yyyy")),"")</f>
        <v>Week 7 - 2022</v>
      </c>
    </row>
    <row r="3468" spans="16:16">
      <c r="P3468" t="str">
        <f>IF('Peter Millar'!$L3473&lt;&gt;0,CONCATENATE("Week ",WEEKNUM('Peter Millar'!$L3473,21)," - ", TEXT('Peter Millar'!$L3473, "yyyy")),"")</f>
        <v>Week 7 - 2022</v>
      </c>
    </row>
    <row r="3469" spans="16:16">
      <c r="P3469" t="str">
        <f>IF('Peter Millar'!$L3474&lt;&gt;0,CONCATENATE("Week ",WEEKNUM('Peter Millar'!$L3474,21)," - ", TEXT('Peter Millar'!$L3474, "yyyy")),"")</f>
        <v>Week 7 - 2022</v>
      </c>
    </row>
    <row r="3470" spans="16:16">
      <c r="P3470" t="str">
        <f>IF('Peter Millar'!$L3475&lt;&gt;0,CONCATENATE("Week ",WEEKNUM('Peter Millar'!$L3475,21)," - ", TEXT('Peter Millar'!$L3475, "yyyy")),"")</f>
        <v>Week 7 - 2022</v>
      </c>
    </row>
    <row r="3471" spans="16:16">
      <c r="P3471" t="str">
        <f>IF('Peter Millar'!$L3476&lt;&gt;0,CONCATENATE("Week ",WEEKNUM('Peter Millar'!$L3476,21)," - ", TEXT('Peter Millar'!$L3476, "yyyy")),"")</f>
        <v>Week 7 - 2022</v>
      </c>
    </row>
    <row r="3472" spans="16:16">
      <c r="P3472" t="str">
        <f>IF('Peter Millar'!$L3477&lt;&gt;0,CONCATENATE("Week ",WEEKNUM('Peter Millar'!$L3477,21)," - ", TEXT('Peter Millar'!$L3477, "yyyy")),"")</f>
        <v>Week 7 - 2022</v>
      </c>
    </row>
    <row r="3473" spans="16:16">
      <c r="P3473" t="str">
        <f>IF('Peter Millar'!$L3478&lt;&gt;0,CONCATENATE("Week ",WEEKNUM('Peter Millar'!$L3478,21)," - ", TEXT('Peter Millar'!$L3478, "yyyy")),"")</f>
        <v>Week 7 - 2022</v>
      </c>
    </row>
    <row r="3474" spans="16:16">
      <c r="P3474" t="str">
        <f>IF('Peter Millar'!$L3479&lt;&gt;0,CONCATENATE("Week ",WEEKNUM('Peter Millar'!$L3479,21)," - ", TEXT('Peter Millar'!$L3479, "yyyy")),"")</f>
        <v>Week 7 - 2022</v>
      </c>
    </row>
    <row r="3475" spans="16:16">
      <c r="P3475" t="str">
        <f>IF('Peter Millar'!$L3480&lt;&gt;0,CONCATENATE("Week ",WEEKNUM('Peter Millar'!$L3480,21)," - ", TEXT('Peter Millar'!$L3480, "yyyy")),"")</f>
        <v>Week 7 - 2022</v>
      </c>
    </row>
    <row r="3476" spans="16:16">
      <c r="P3476" t="str">
        <f>IF('Peter Millar'!$L3481&lt;&gt;0,CONCATENATE("Week ",WEEKNUM('Peter Millar'!$L3481,21)," - ", TEXT('Peter Millar'!$L3481, "yyyy")),"")</f>
        <v>Week 7 - 2022</v>
      </c>
    </row>
    <row r="3477" spans="16:16">
      <c r="P3477" t="str">
        <f>IF('Peter Millar'!$L3482&lt;&gt;0,CONCATENATE("Week ",WEEKNUM('Peter Millar'!$L3482,21)," - ", TEXT('Peter Millar'!$L3482, "yyyy")),"")</f>
        <v>Week 7 - 2022</v>
      </c>
    </row>
    <row r="3478" spans="16:16">
      <c r="P3478" t="str">
        <f>IF('Peter Millar'!$L3483&lt;&gt;0,CONCATENATE("Week ",WEEKNUM('Peter Millar'!$L3483,21)," - ", TEXT('Peter Millar'!$L3483, "yyyy")),"")</f>
        <v>Week 7 - 2022</v>
      </c>
    </row>
    <row r="3479" spans="16:16">
      <c r="P3479" t="str">
        <f>IF('Peter Millar'!$L3484&lt;&gt;0,CONCATENATE("Week ",WEEKNUM('Peter Millar'!$L3484,21)," - ", TEXT('Peter Millar'!$L3484, "yyyy")),"")</f>
        <v>Week 7 - 2022</v>
      </c>
    </row>
    <row r="3480" spans="16:16">
      <c r="P3480" t="str">
        <f>IF('Peter Millar'!$L3485&lt;&gt;0,CONCATENATE("Week ",WEEKNUM('Peter Millar'!$L3485,21)," - ", TEXT('Peter Millar'!$L3485, "yyyy")),"")</f>
        <v>Week 7 - 2022</v>
      </c>
    </row>
    <row r="3481" spans="16:16">
      <c r="P3481" t="str">
        <f>IF('Peter Millar'!$L3486&lt;&gt;0,CONCATENATE("Week ",WEEKNUM('Peter Millar'!$L3486,21)," - ", TEXT('Peter Millar'!$L3486, "yyyy")),"")</f>
        <v>Week 7 - 2022</v>
      </c>
    </row>
    <row r="3482" spans="16:16">
      <c r="P3482" t="str">
        <f>IF('Peter Millar'!$L3487&lt;&gt;0,CONCATENATE("Week ",WEEKNUM('Peter Millar'!$L3487,21)," - ", TEXT('Peter Millar'!$L3487, "yyyy")),"")</f>
        <v>Week 7 - 2022</v>
      </c>
    </row>
    <row r="3483" spans="16:16">
      <c r="P3483" t="str">
        <f>IF('Peter Millar'!$L3488&lt;&gt;0,CONCATENATE("Week ",WEEKNUM('Peter Millar'!$L3488,21)," - ", TEXT('Peter Millar'!$L3488, "yyyy")),"")</f>
        <v>Week 7 - 2022</v>
      </c>
    </row>
    <row r="3484" spans="16:16">
      <c r="P3484" t="str">
        <f>IF('Peter Millar'!$L3489&lt;&gt;0,CONCATENATE("Week ",WEEKNUM('Peter Millar'!$L3489,21)," - ", TEXT('Peter Millar'!$L3489, "yyyy")),"")</f>
        <v>Week 7 - 2022</v>
      </c>
    </row>
    <row r="3485" spans="16:16">
      <c r="P3485" t="str">
        <f>IF('Peter Millar'!$L3490&lt;&gt;0,CONCATENATE("Week ",WEEKNUM('Peter Millar'!$L3490,21)," - ", TEXT('Peter Millar'!$L3490, "yyyy")),"")</f>
        <v>Week 7 - 2022</v>
      </c>
    </row>
    <row r="3486" spans="16:16">
      <c r="P3486" t="str">
        <f>IF('Peter Millar'!$L3491&lt;&gt;0,CONCATENATE("Week ",WEEKNUM('Peter Millar'!$L3491,21)," - ", TEXT('Peter Millar'!$L3491, "yyyy")),"")</f>
        <v>Week 7 - 2022</v>
      </c>
    </row>
    <row r="3487" spans="16:16">
      <c r="P3487" t="str">
        <f>IF('Peter Millar'!$L3492&lt;&gt;0,CONCATENATE("Week ",WEEKNUM('Peter Millar'!$L3492,21)," - ", TEXT('Peter Millar'!$L3492, "yyyy")),"")</f>
        <v>Week 7 - 2022</v>
      </c>
    </row>
    <row r="3488" spans="16:16">
      <c r="P3488" t="str">
        <f>IF('Peter Millar'!$L3493&lt;&gt;0,CONCATENATE("Week ",WEEKNUM('Peter Millar'!$L3493,21)," - ", TEXT('Peter Millar'!$L3493, "yyyy")),"")</f>
        <v>Week 7 - 2022</v>
      </c>
    </row>
    <row r="3489" spans="16:16">
      <c r="P3489" t="str">
        <f>IF('Peter Millar'!$L3494&lt;&gt;0,CONCATENATE("Week ",WEEKNUM('Peter Millar'!$L3494,21)," - ", TEXT('Peter Millar'!$L3494, "yyyy")),"")</f>
        <v>Week 7 - 2022</v>
      </c>
    </row>
    <row r="3490" spans="16:16">
      <c r="P3490" t="str">
        <f>IF('Peter Millar'!$L3495&lt;&gt;0,CONCATENATE("Week ",WEEKNUM('Peter Millar'!$L3495,21)," - ", TEXT('Peter Millar'!$L3495, "yyyy")),"")</f>
        <v>Week 7 - 2022</v>
      </c>
    </row>
    <row r="3491" spans="16:16">
      <c r="P3491" t="str">
        <f>IF('Peter Millar'!$L3496&lt;&gt;0,CONCATENATE("Week ",WEEKNUM('Peter Millar'!$L3496,21)," - ", TEXT('Peter Millar'!$L3496, "yyyy")),"")</f>
        <v>Week 7 - 2022</v>
      </c>
    </row>
    <row r="3492" spans="16:16">
      <c r="P3492" t="str">
        <f>IF('Peter Millar'!$L3497&lt;&gt;0,CONCATENATE("Week ",WEEKNUM('Peter Millar'!$L3497,21)," - ", TEXT('Peter Millar'!$L3497, "yyyy")),"")</f>
        <v>Week 7 - 2022</v>
      </c>
    </row>
    <row r="3493" spans="16:16">
      <c r="P3493" t="str">
        <f>IF('Peter Millar'!$L3498&lt;&gt;0,CONCATENATE("Week ",WEEKNUM('Peter Millar'!$L3498,21)," - ", TEXT('Peter Millar'!$L3498, "yyyy")),"")</f>
        <v>Week 7 - 2022</v>
      </c>
    </row>
    <row r="3494" spans="16:16">
      <c r="P3494" t="str">
        <f>IF('Peter Millar'!$L3499&lt;&gt;0,CONCATENATE("Week ",WEEKNUM('Peter Millar'!$L3499,21)," - ", TEXT('Peter Millar'!$L3499, "yyyy")),"")</f>
        <v>Week 7 - 2022</v>
      </c>
    </row>
    <row r="3495" spans="16:16">
      <c r="P3495" t="str">
        <f>IF('Peter Millar'!$L3500&lt;&gt;0,CONCATENATE("Week ",WEEKNUM('Peter Millar'!$L3500,21)," - ", TEXT('Peter Millar'!$L3500, "yyyy")),"")</f>
        <v>Week 7 - 2022</v>
      </c>
    </row>
    <row r="3496" spans="16:16">
      <c r="P3496" t="str">
        <f>IF('Peter Millar'!$L3501&lt;&gt;0,CONCATENATE("Week ",WEEKNUM('Peter Millar'!$L3501,21)," - ", TEXT('Peter Millar'!$L3501, "yyyy")),"")</f>
        <v>Week 7 - 2022</v>
      </c>
    </row>
    <row r="3497" spans="16:16">
      <c r="P3497" t="str">
        <f>IF('Peter Millar'!$L3502&lt;&gt;0,CONCATENATE("Week ",WEEKNUM('Peter Millar'!$L3502,21)," - ", TEXT('Peter Millar'!$L3502, "yyyy")),"")</f>
        <v>Week 7 - 2022</v>
      </c>
    </row>
    <row r="3498" spans="16:16">
      <c r="P3498" t="str">
        <f>IF('Peter Millar'!$L3503&lt;&gt;0,CONCATENATE("Week ",WEEKNUM('Peter Millar'!$L3503,21)," - ", TEXT('Peter Millar'!$L3503, "yyyy")),"")</f>
        <v>Week 7 - 2022</v>
      </c>
    </row>
    <row r="3499" spans="16:16">
      <c r="P3499" t="str">
        <f>IF('Peter Millar'!$L3504&lt;&gt;0,CONCATENATE("Week ",WEEKNUM('Peter Millar'!$L3504,21)," - ", TEXT('Peter Millar'!$L3504, "yyyy")),"")</f>
        <v>Week 7 - 2022</v>
      </c>
    </row>
    <row r="3500" spans="16:16">
      <c r="P3500" t="str">
        <f>IF('Peter Millar'!$L3505&lt;&gt;0,CONCATENATE("Week ",WEEKNUM('Peter Millar'!$L3505,21)," - ", TEXT('Peter Millar'!$L3505, "yyyy")),"")</f>
        <v>Week 7 - 2022</v>
      </c>
    </row>
    <row r="3501" spans="16:16">
      <c r="P3501" t="str">
        <f>IF('Peter Millar'!$L3506&lt;&gt;0,CONCATENATE("Week ",WEEKNUM('Peter Millar'!$L3506,21)," - ", TEXT('Peter Millar'!$L3506, "yyyy")),"")</f>
        <v>Week 7 - 2022</v>
      </c>
    </row>
    <row r="3502" spans="16:16">
      <c r="P3502" t="str">
        <f>IF('Peter Millar'!$L3507&lt;&gt;0,CONCATENATE("Week ",WEEKNUM('Peter Millar'!$L3507,21)," - ", TEXT('Peter Millar'!$L3507, "yyyy")),"")</f>
        <v>Week 7 - 2022</v>
      </c>
    </row>
    <row r="3503" spans="16:16">
      <c r="P3503" t="str">
        <f>IF('Peter Millar'!$L3508&lt;&gt;0,CONCATENATE("Week ",WEEKNUM('Peter Millar'!$L3508,21)," - ", TEXT('Peter Millar'!$L3508, "yyyy")),"")</f>
        <v>Week 7 - 2022</v>
      </c>
    </row>
    <row r="3504" spans="16:16">
      <c r="P3504" t="str">
        <f>IF('Peter Millar'!$L3509&lt;&gt;0,CONCATENATE("Week ",WEEKNUM('Peter Millar'!$L3509,21)," - ", TEXT('Peter Millar'!$L3509, "yyyy")),"")</f>
        <v>Week 7 - 2022</v>
      </c>
    </row>
    <row r="3505" spans="16:16">
      <c r="P3505" t="str">
        <f>IF('Peter Millar'!$L3510&lt;&gt;0,CONCATENATE("Week ",WEEKNUM('Peter Millar'!$L3510,21)," - ", TEXT('Peter Millar'!$L3510, "yyyy")),"")</f>
        <v>Week 7 - 2022</v>
      </c>
    </row>
    <row r="3506" spans="16:16">
      <c r="P3506" t="str">
        <f>IF('Peter Millar'!$L3511&lt;&gt;0,CONCATENATE("Week ",WEEKNUM('Peter Millar'!$L3511,21)," - ", TEXT('Peter Millar'!$L3511, "yyyy")),"")</f>
        <v>Week 7 - 2022</v>
      </c>
    </row>
    <row r="3507" spans="16:16">
      <c r="P3507" t="str">
        <f>IF('Peter Millar'!$L3512&lt;&gt;0,CONCATENATE("Week ",WEEKNUM('Peter Millar'!$L3512,21)," - ", TEXT('Peter Millar'!$L3512, "yyyy")),"")</f>
        <v>Week 7 - 2022</v>
      </c>
    </row>
    <row r="3508" spans="16:16">
      <c r="P3508" t="str">
        <f>IF('Peter Millar'!$L3513&lt;&gt;0,CONCATENATE("Week ",WEEKNUM('Peter Millar'!$L3513,21)," - ", TEXT('Peter Millar'!$L3513, "yyyy")),"")</f>
        <v>Week 7 - 2022</v>
      </c>
    </row>
    <row r="3509" spans="16:16">
      <c r="P3509" t="str">
        <f>IF('Peter Millar'!$L3514&lt;&gt;0,CONCATENATE("Week ",WEEKNUM('Peter Millar'!$L3514,21)," - ", TEXT('Peter Millar'!$L3514, "yyyy")),"")</f>
        <v>Week 7 - 2022</v>
      </c>
    </row>
    <row r="3510" spans="16:16">
      <c r="P3510" t="str">
        <f>IF('Peter Millar'!$L3515&lt;&gt;0,CONCATENATE("Week ",WEEKNUM('Peter Millar'!$L3515,21)," - ", TEXT('Peter Millar'!$L3515, "yyyy")),"")</f>
        <v>Week 7 - 2022</v>
      </c>
    </row>
    <row r="3511" spans="16:16">
      <c r="P3511" t="str">
        <f>IF('Peter Millar'!$L3516&lt;&gt;0,CONCATENATE("Week ",WEEKNUM('Peter Millar'!$L3516,21)," - ", TEXT('Peter Millar'!$L3516, "yyyy")),"")</f>
        <v>Week 7 - 2022</v>
      </c>
    </row>
    <row r="3512" spans="16:16">
      <c r="P3512" t="str">
        <f>IF('Peter Millar'!$L3517&lt;&gt;0,CONCATENATE("Week ",WEEKNUM('Peter Millar'!$L3517,21)," - ", TEXT('Peter Millar'!$L3517, "yyyy")),"")</f>
        <v>Week 7 - 2022</v>
      </c>
    </row>
    <row r="3513" spans="16:16">
      <c r="P3513" t="str">
        <f>IF('Peter Millar'!$L3518&lt;&gt;0,CONCATENATE("Week ",WEEKNUM('Peter Millar'!$L3518,21)," - ", TEXT('Peter Millar'!$L3518, "yyyy")),"")</f>
        <v>Week 7 - 2022</v>
      </c>
    </row>
    <row r="3514" spans="16:16">
      <c r="P3514" t="str">
        <f>IF('Peter Millar'!$L3519&lt;&gt;0,CONCATENATE("Week ",WEEKNUM('Peter Millar'!$L3519,21)," - ", TEXT('Peter Millar'!$L3519, "yyyy")),"")</f>
        <v>Week 7 - 2022</v>
      </c>
    </row>
    <row r="3515" spans="16:16">
      <c r="P3515" t="str">
        <f>IF('Peter Millar'!$L3520&lt;&gt;0,CONCATENATE("Week ",WEEKNUM('Peter Millar'!$L3520,21)," - ", TEXT('Peter Millar'!$L3520, "yyyy")),"")</f>
        <v>Week 7 - 2022</v>
      </c>
    </row>
    <row r="3516" spans="16:16">
      <c r="P3516" t="str">
        <f>IF('Peter Millar'!$L3521&lt;&gt;0,CONCATENATE("Week ",WEEKNUM('Peter Millar'!$L3521,21)," - ", TEXT('Peter Millar'!$L3521, "yyyy")),"")</f>
        <v>Week 7 - 2022</v>
      </c>
    </row>
    <row r="3517" spans="16:16">
      <c r="P3517" t="str">
        <f>IF('Peter Millar'!$L3522&lt;&gt;0,CONCATENATE("Week ",WEEKNUM('Peter Millar'!$L3522,21)," - ", TEXT('Peter Millar'!$L3522, "yyyy")),"")</f>
        <v>Week 7 - 2022</v>
      </c>
    </row>
    <row r="3518" spans="16:16">
      <c r="P3518" t="str">
        <f>IF('Peter Millar'!$L3523&lt;&gt;0,CONCATENATE("Week ",WEEKNUM('Peter Millar'!$L3523,21)," - ", TEXT('Peter Millar'!$L3523, "yyyy")),"")</f>
        <v>Week 7 - 2022</v>
      </c>
    </row>
    <row r="3519" spans="16:16">
      <c r="P3519" t="str">
        <f>IF('Peter Millar'!$L3524&lt;&gt;0,CONCATENATE("Week ",WEEKNUM('Peter Millar'!$L3524,21)," - ", TEXT('Peter Millar'!$L3524, "yyyy")),"")</f>
        <v>Week 7 - 2022</v>
      </c>
    </row>
    <row r="3520" spans="16:16">
      <c r="P3520" t="str">
        <f>IF('Peter Millar'!$L3525&lt;&gt;0,CONCATENATE("Week ",WEEKNUM('Peter Millar'!$L3525,21)," - ", TEXT('Peter Millar'!$L3525, "yyyy")),"")</f>
        <v>Week 7 - 2022</v>
      </c>
    </row>
    <row r="3521" spans="16:16">
      <c r="P3521" t="str">
        <f>IF('Peter Millar'!$L3526&lt;&gt;0,CONCATENATE("Week ",WEEKNUM('Peter Millar'!$L3526,21)," - ", TEXT('Peter Millar'!$L3526, "yyyy")),"")</f>
        <v>Week 7 - 2022</v>
      </c>
    </row>
    <row r="3522" spans="16:16">
      <c r="P3522" t="str">
        <f>IF('Peter Millar'!$L3527&lt;&gt;0,CONCATENATE("Week ",WEEKNUM('Peter Millar'!$L3527,21)," - ", TEXT('Peter Millar'!$L3527, "yyyy")),"")</f>
        <v>Week 7 - 2022</v>
      </c>
    </row>
    <row r="3523" spans="16:16">
      <c r="P3523" t="str">
        <f>IF('Peter Millar'!$L3528&lt;&gt;0,CONCATENATE("Week ",WEEKNUM('Peter Millar'!$L3528,21)," - ", TEXT('Peter Millar'!$L3528, "yyyy")),"")</f>
        <v>Week 7 - 2022</v>
      </c>
    </row>
    <row r="3524" spans="16:16">
      <c r="P3524" t="str">
        <f>IF('Peter Millar'!$L3529&lt;&gt;0,CONCATENATE("Week ",WEEKNUM('Peter Millar'!$L3529,21)," - ", TEXT('Peter Millar'!$L3529, "yyyy")),"")</f>
        <v>Week 7 - 2022</v>
      </c>
    </row>
    <row r="3525" spans="16:16">
      <c r="P3525" t="str">
        <f>IF('Peter Millar'!$L3530&lt;&gt;0,CONCATENATE("Week ",WEEKNUM('Peter Millar'!$L3530,21)," - ", TEXT('Peter Millar'!$L3530, "yyyy")),"")</f>
        <v>Week 7 - 2022</v>
      </c>
    </row>
    <row r="3526" spans="16:16">
      <c r="P3526" t="str">
        <f>IF('Peter Millar'!$L3531&lt;&gt;0,CONCATENATE("Week ",WEEKNUM('Peter Millar'!$L3531,21)," - ", TEXT('Peter Millar'!$L3531, "yyyy")),"")</f>
        <v>Week 7 - 2022</v>
      </c>
    </row>
    <row r="3527" spans="16:16">
      <c r="P3527" t="str">
        <f>IF('Peter Millar'!$L3532&lt;&gt;0,CONCATENATE("Week ",WEEKNUM('Peter Millar'!$L3532,21)," - ", TEXT('Peter Millar'!$L3532, "yyyy")),"")</f>
        <v>Week 7 - 2022</v>
      </c>
    </row>
    <row r="3528" spans="16:16">
      <c r="P3528" t="str">
        <f>IF('Peter Millar'!$L3533&lt;&gt;0,CONCATENATE("Week ",WEEKNUM('Peter Millar'!$L3533,21)," - ", TEXT('Peter Millar'!$L3533, "yyyy")),"")</f>
        <v>Week 7 - 2022</v>
      </c>
    </row>
    <row r="3529" spans="16:16">
      <c r="P3529" t="str">
        <f>IF('Peter Millar'!$L3534&lt;&gt;0,CONCATENATE("Week ",WEEKNUM('Peter Millar'!$L3534,21)," - ", TEXT('Peter Millar'!$L3534, "yyyy")),"")</f>
        <v>Week 7 - 2022</v>
      </c>
    </row>
    <row r="3530" spans="16:16">
      <c r="P3530" t="str">
        <f>IF('Peter Millar'!$L3535&lt;&gt;0,CONCATENATE("Week ",WEEKNUM('Peter Millar'!$L3535,21)," - ", TEXT('Peter Millar'!$L3535, "yyyy")),"")</f>
        <v>Week 8 - 2022</v>
      </c>
    </row>
    <row r="3531" spans="16:16">
      <c r="P3531" t="str">
        <f>IF('Peter Millar'!$L3536&lt;&gt;0,CONCATENATE("Week ",WEEKNUM('Peter Millar'!$L3536,21)," - ", TEXT('Peter Millar'!$L3536, "yyyy")),"")</f>
        <v>Week 8 - 2022</v>
      </c>
    </row>
    <row r="3532" spans="16:16">
      <c r="P3532" t="str">
        <f>IF('Peter Millar'!$L3537&lt;&gt;0,CONCATENATE("Week ",WEEKNUM('Peter Millar'!$L3537,21)," - ", TEXT('Peter Millar'!$L3537, "yyyy")),"")</f>
        <v>Week 8 - 2022</v>
      </c>
    </row>
    <row r="3533" spans="16:16">
      <c r="P3533" t="str">
        <f>IF('Peter Millar'!$L3538&lt;&gt;0,CONCATENATE("Week ",WEEKNUM('Peter Millar'!$L3538,21)," - ", TEXT('Peter Millar'!$L3538, "yyyy")),"")</f>
        <v>Week 8 - 2022</v>
      </c>
    </row>
    <row r="3534" spans="16:16">
      <c r="P3534" t="str">
        <f>IF('Peter Millar'!$L3539&lt;&gt;0,CONCATENATE("Week ",WEEKNUM('Peter Millar'!$L3539,21)," - ", TEXT('Peter Millar'!$L3539, "yyyy")),"")</f>
        <v>Week 8 - 2022</v>
      </c>
    </row>
    <row r="3535" spans="16:16">
      <c r="P3535" t="str">
        <f>IF('Peter Millar'!$L3540&lt;&gt;0,CONCATENATE("Week ",WEEKNUM('Peter Millar'!$L3540,21)," - ", TEXT('Peter Millar'!$L3540, "yyyy")),"")</f>
        <v>Week 8 - 2022</v>
      </c>
    </row>
    <row r="3536" spans="16:16">
      <c r="P3536" t="str">
        <f>IF('Peter Millar'!$L3541&lt;&gt;0,CONCATENATE("Week ",WEEKNUM('Peter Millar'!$L3541,21)," - ", TEXT('Peter Millar'!$L3541, "yyyy")),"")</f>
        <v>Week 8 - 2022</v>
      </c>
    </row>
    <row r="3537" spans="16:16">
      <c r="P3537" t="str">
        <f>IF('Peter Millar'!$L3542&lt;&gt;0,CONCATENATE("Week ",WEEKNUM('Peter Millar'!$L3542,21)," - ", TEXT('Peter Millar'!$L3542, "yyyy")),"")</f>
        <v>Week 8 - 2022</v>
      </c>
    </row>
    <row r="3538" spans="16:16">
      <c r="P3538" t="str">
        <f>IF('Peter Millar'!$L3543&lt;&gt;0,CONCATENATE("Week ",WEEKNUM('Peter Millar'!$L3543,21)," - ", TEXT('Peter Millar'!$L3543, "yyyy")),"")</f>
        <v>Week 8 - 2022</v>
      </c>
    </row>
    <row r="3539" spans="16:16">
      <c r="P3539" t="str">
        <f>IF('Peter Millar'!$L3544&lt;&gt;0,CONCATENATE("Week ",WEEKNUM('Peter Millar'!$L3544,21)," - ", TEXT('Peter Millar'!$L3544, "yyyy")),"")</f>
        <v>Week 8 - 2022</v>
      </c>
    </row>
    <row r="3540" spans="16:16">
      <c r="P3540" t="str">
        <f>IF('Peter Millar'!$L3545&lt;&gt;0,CONCATENATE("Week ",WEEKNUM('Peter Millar'!$L3545,21)," - ", TEXT('Peter Millar'!$L3545, "yyyy")),"")</f>
        <v>Week 8 - 2022</v>
      </c>
    </row>
    <row r="3541" spans="16:16">
      <c r="P3541" t="str">
        <f>IF('Peter Millar'!$L3546&lt;&gt;0,CONCATENATE("Week ",WEEKNUM('Peter Millar'!$L3546,21)," - ", TEXT('Peter Millar'!$L3546, "yyyy")),"")</f>
        <v>Week 8 - 2022</v>
      </c>
    </row>
    <row r="3542" spans="16:16">
      <c r="P3542" t="str">
        <f>IF('Peter Millar'!$L3547&lt;&gt;0,CONCATENATE("Week ",WEEKNUM('Peter Millar'!$L3547,21)," - ", TEXT('Peter Millar'!$L3547, "yyyy")),"")</f>
        <v>Week 8 - 2022</v>
      </c>
    </row>
    <row r="3543" spans="16:16">
      <c r="P3543" t="str">
        <f>IF('Peter Millar'!$L3548&lt;&gt;0,CONCATENATE("Week ",WEEKNUM('Peter Millar'!$L3548,21)," - ", TEXT('Peter Millar'!$L3548, "yyyy")),"")</f>
        <v>Week 8 - 2022</v>
      </c>
    </row>
    <row r="3544" spans="16:16">
      <c r="P3544" t="str">
        <f>IF('Peter Millar'!$L3549&lt;&gt;0,CONCATENATE("Week ",WEEKNUM('Peter Millar'!$L3549,21)," - ", TEXT('Peter Millar'!$L3549, "yyyy")),"")</f>
        <v>Week 8 - 2022</v>
      </c>
    </row>
    <row r="3545" spans="16:16">
      <c r="P3545" t="str">
        <f>IF('Peter Millar'!$L3550&lt;&gt;0,CONCATENATE("Week ",WEEKNUM('Peter Millar'!$L3550,21)," - ", TEXT('Peter Millar'!$L3550, "yyyy")),"")</f>
        <v>Week 8 - 2022</v>
      </c>
    </row>
    <row r="3546" spans="16:16">
      <c r="P3546" t="str">
        <f>IF('Peter Millar'!$L3551&lt;&gt;0,CONCATENATE("Week ",WEEKNUM('Peter Millar'!$L3551,21)," - ", TEXT('Peter Millar'!$L3551, "yyyy")),"")</f>
        <v>Week 8 - 2022</v>
      </c>
    </row>
    <row r="3547" spans="16:16">
      <c r="P3547" t="str">
        <f>IF('Peter Millar'!$L3552&lt;&gt;0,CONCATENATE("Week ",WEEKNUM('Peter Millar'!$L3552,21)," - ", TEXT('Peter Millar'!$L3552, "yyyy")),"")</f>
        <v>Week 8 - 2022</v>
      </c>
    </row>
    <row r="3548" spans="16:16">
      <c r="P3548" t="str">
        <f>IF('Peter Millar'!$L3553&lt;&gt;0,CONCATENATE("Week ",WEEKNUM('Peter Millar'!$L3553,21)," - ", TEXT('Peter Millar'!$L3553, "yyyy")),"")</f>
        <v>Week 8 - 2022</v>
      </c>
    </row>
    <row r="3549" spans="16:16">
      <c r="P3549" t="str">
        <f>IF('Peter Millar'!$L3554&lt;&gt;0,CONCATENATE("Week ",WEEKNUM('Peter Millar'!$L3554,21)," - ", TEXT('Peter Millar'!$L3554, "yyyy")),"")</f>
        <v>Week 8 - 2022</v>
      </c>
    </row>
    <row r="3550" spans="16:16">
      <c r="P3550" t="str">
        <f>IF('Peter Millar'!$L3555&lt;&gt;0,CONCATENATE("Week ",WEEKNUM('Peter Millar'!$L3555,21)," - ", TEXT('Peter Millar'!$L3555, "yyyy")),"")</f>
        <v>Week 8 - 2022</v>
      </c>
    </row>
    <row r="3551" spans="16:16">
      <c r="P3551" t="str">
        <f>IF('Peter Millar'!$L3556&lt;&gt;0,CONCATENATE("Week ",WEEKNUM('Peter Millar'!$L3556,21)," - ", TEXT('Peter Millar'!$L3556, "yyyy")),"")</f>
        <v>Week 8 - 2022</v>
      </c>
    </row>
    <row r="3552" spans="16:16">
      <c r="P3552" t="str">
        <f>IF('Peter Millar'!$L3557&lt;&gt;0,CONCATENATE("Week ",WEEKNUM('Peter Millar'!$L3557,21)," - ", TEXT('Peter Millar'!$L3557, "yyyy")),"")</f>
        <v>Week 8 - 2022</v>
      </c>
    </row>
    <row r="3553" spans="16:16">
      <c r="P3553" t="str">
        <f>IF('Peter Millar'!$L3558&lt;&gt;0,CONCATENATE("Week ",WEEKNUM('Peter Millar'!$L3558,21)," - ", TEXT('Peter Millar'!$L3558, "yyyy")),"")</f>
        <v>Week 8 - 2022</v>
      </c>
    </row>
    <row r="3554" spans="16:16">
      <c r="P3554" t="str">
        <f>IF('Peter Millar'!$L3559&lt;&gt;0,CONCATENATE("Week ",WEEKNUM('Peter Millar'!$L3559,21)," - ", TEXT('Peter Millar'!$L3559, "yyyy")),"")</f>
        <v>Week 8 - 2022</v>
      </c>
    </row>
    <row r="3555" spans="16:16">
      <c r="P3555" t="str">
        <f>IF('Peter Millar'!$L3560&lt;&gt;0,CONCATENATE("Week ",WEEKNUM('Peter Millar'!$L3560,21)," - ", TEXT('Peter Millar'!$L3560, "yyyy")),"")</f>
        <v>Week 8 - 2022</v>
      </c>
    </row>
    <row r="3556" spans="16:16">
      <c r="P3556" t="str">
        <f>IF('Peter Millar'!$L3561&lt;&gt;0,CONCATENATE("Week ",WEEKNUM('Peter Millar'!$L3561,21)," - ", TEXT('Peter Millar'!$L3561, "yyyy")),"")</f>
        <v>Week 8 - 2022</v>
      </c>
    </row>
    <row r="3557" spans="16:16">
      <c r="P3557" t="str">
        <f>IF('Peter Millar'!$L3562&lt;&gt;0,CONCATENATE("Week ",WEEKNUM('Peter Millar'!$L3562,21)," - ", TEXT('Peter Millar'!$L3562, "yyyy")),"")</f>
        <v>Week 8 - 2022</v>
      </c>
    </row>
    <row r="3558" spans="16:16">
      <c r="P3558" t="str">
        <f>IF('Peter Millar'!$L3563&lt;&gt;0,CONCATENATE("Week ",WEEKNUM('Peter Millar'!$L3563,21)," - ", TEXT('Peter Millar'!$L3563, "yyyy")),"")</f>
        <v>Week 8 - 2022</v>
      </c>
    </row>
    <row r="3559" spans="16:16">
      <c r="P3559" t="str">
        <f>IF('Peter Millar'!$L3564&lt;&gt;0,CONCATENATE("Week ",WEEKNUM('Peter Millar'!$L3564,21)," - ", TEXT('Peter Millar'!$L3564, "yyyy")),"")</f>
        <v>Week 8 - 2022</v>
      </c>
    </row>
    <row r="3560" spans="16:16">
      <c r="P3560" t="str">
        <f>IF('Peter Millar'!$L3565&lt;&gt;0,CONCATENATE("Week ",WEEKNUM('Peter Millar'!$L3565,21)," - ", TEXT('Peter Millar'!$L3565, "yyyy")),"")</f>
        <v>Week 8 - 2022</v>
      </c>
    </row>
    <row r="3561" spans="16:16">
      <c r="P3561" t="str">
        <f>IF('Peter Millar'!$L3566&lt;&gt;0,CONCATENATE("Week ",WEEKNUM('Peter Millar'!$L3566,21)," - ", TEXT('Peter Millar'!$L3566, "yyyy")),"")</f>
        <v>Week 8 - 2022</v>
      </c>
    </row>
    <row r="3562" spans="16:16">
      <c r="P3562" t="str">
        <f>IF('Peter Millar'!$L3567&lt;&gt;0,CONCATENATE("Week ",WEEKNUM('Peter Millar'!$L3567,21)," - ", TEXT('Peter Millar'!$L3567, "yyyy")),"")</f>
        <v>Week 8 - 2022</v>
      </c>
    </row>
    <row r="3563" spans="16:16">
      <c r="P3563" t="str">
        <f>IF('Peter Millar'!$L3568&lt;&gt;0,CONCATENATE("Week ",WEEKNUM('Peter Millar'!$L3568,21)," - ", TEXT('Peter Millar'!$L3568, "yyyy")),"")</f>
        <v>Week 8 - 2022</v>
      </c>
    </row>
    <row r="3564" spans="16:16">
      <c r="P3564" t="str">
        <f>IF('Peter Millar'!$L3569&lt;&gt;0,CONCATENATE("Week ",WEEKNUM('Peter Millar'!$L3569,21)," - ", TEXT('Peter Millar'!$L3569, "yyyy")),"")</f>
        <v>Week 8 - 2022</v>
      </c>
    </row>
    <row r="3565" spans="16:16">
      <c r="P3565" t="str">
        <f>IF('Peter Millar'!$L3570&lt;&gt;0,CONCATENATE("Week ",WEEKNUM('Peter Millar'!$L3570,21)," - ", TEXT('Peter Millar'!$L3570, "yyyy")),"")</f>
        <v>Week 8 - 2022</v>
      </c>
    </row>
    <row r="3566" spans="16:16">
      <c r="P3566" t="str">
        <f>IF('Peter Millar'!$L3571&lt;&gt;0,CONCATENATE("Week ",WEEKNUM('Peter Millar'!$L3571,21)," - ", TEXT('Peter Millar'!$L3571, "yyyy")),"")</f>
        <v>Week 8 - 2022</v>
      </c>
    </row>
    <row r="3567" spans="16:16">
      <c r="P3567" t="str">
        <f>IF('Peter Millar'!$L3572&lt;&gt;0,CONCATENATE("Week ",WEEKNUM('Peter Millar'!$L3572,21)," - ", TEXT('Peter Millar'!$L3572, "yyyy")),"")</f>
        <v>Week 8 - 2022</v>
      </c>
    </row>
    <row r="3568" spans="16:16">
      <c r="P3568" t="str">
        <f>IF('Peter Millar'!$L3573&lt;&gt;0,CONCATENATE("Week ",WEEKNUM('Peter Millar'!$L3573,21)," - ", TEXT('Peter Millar'!$L3573, "yyyy")),"")</f>
        <v>Week 8 - 2022</v>
      </c>
    </row>
    <row r="3569" spans="16:16">
      <c r="P3569" t="str">
        <f>IF('Peter Millar'!$L3574&lt;&gt;0,CONCATENATE("Week ",WEEKNUM('Peter Millar'!$L3574,21)," - ", TEXT('Peter Millar'!$L3574, "yyyy")),"")</f>
        <v>Week 8 - 2022</v>
      </c>
    </row>
    <row r="3570" spans="16:16">
      <c r="P3570" t="str">
        <f>IF('Peter Millar'!$L3575&lt;&gt;0,CONCATENATE("Week ",WEEKNUM('Peter Millar'!$L3575,21)," - ", TEXT('Peter Millar'!$L3575, "yyyy")),"")</f>
        <v>Week 8 - 2022</v>
      </c>
    </row>
    <row r="3571" spans="16:16">
      <c r="P3571" t="str">
        <f>IF('Peter Millar'!$L3576&lt;&gt;0,CONCATENATE("Week ",WEEKNUM('Peter Millar'!$L3576,21)," - ", TEXT('Peter Millar'!$L3576, "yyyy")),"")</f>
        <v>Week 8 - 2022</v>
      </c>
    </row>
    <row r="3572" spans="16:16">
      <c r="P3572" t="str">
        <f>IF('Peter Millar'!$L3577&lt;&gt;0,CONCATENATE("Week ",WEEKNUM('Peter Millar'!$L3577,21)," - ", TEXT('Peter Millar'!$L3577, "yyyy")),"")</f>
        <v>Week 8 - 2022</v>
      </c>
    </row>
    <row r="3573" spans="16:16">
      <c r="P3573" t="str">
        <f>IF('Peter Millar'!$L3578&lt;&gt;0,CONCATENATE("Week ",WEEKNUM('Peter Millar'!$L3578,21)," - ", TEXT('Peter Millar'!$L3578, "yyyy")),"")</f>
        <v>Week 8 - 2022</v>
      </c>
    </row>
    <row r="3574" spans="16:16">
      <c r="P3574" t="str">
        <f>IF('Peter Millar'!$L3579&lt;&gt;0,CONCATENATE("Week ",WEEKNUM('Peter Millar'!$L3579,21)," - ", TEXT('Peter Millar'!$L3579, "yyyy")),"")</f>
        <v>Week 8 - 2022</v>
      </c>
    </row>
    <row r="3575" spans="16:16">
      <c r="P3575" t="str">
        <f>IF('Peter Millar'!$L3580&lt;&gt;0,CONCATENATE("Week ",WEEKNUM('Peter Millar'!$L3580,21)," - ", TEXT('Peter Millar'!$L3580, "yyyy")),"")</f>
        <v>Week 8 - 2022</v>
      </c>
    </row>
    <row r="3576" spans="16:16">
      <c r="P3576" t="str">
        <f>IF('Peter Millar'!$L3581&lt;&gt;0,CONCATENATE("Week ",WEEKNUM('Peter Millar'!$L3581,21)," - ", TEXT('Peter Millar'!$L3581, "yyyy")),"")</f>
        <v>Week 8 - 2022</v>
      </c>
    </row>
    <row r="3577" spans="16:16">
      <c r="P3577" t="str">
        <f>IF('Peter Millar'!$L3582&lt;&gt;0,CONCATENATE("Week ",WEEKNUM('Peter Millar'!$L3582,21)," - ", TEXT('Peter Millar'!$L3582, "yyyy")),"")</f>
        <v>Week 8 - 2022</v>
      </c>
    </row>
    <row r="3578" spans="16:16">
      <c r="P3578" t="str">
        <f>IF('Peter Millar'!$L3583&lt;&gt;0,CONCATENATE("Week ",WEEKNUM('Peter Millar'!$L3583,21)," - ", TEXT('Peter Millar'!$L3583, "yyyy")),"")</f>
        <v>Week 8 - 2022</v>
      </c>
    </row>
    <row r="3579" spans="16:16">
      <c r="P3579" t="str">
        <f>IF('Peter Millar'!$L3584&lt;&gt;0,CONCATENATE("Week ",WEEKNUM('Peter Millar'!$L3584,21)," - ", TEXT('Peter Millar'!$L3584, "yyyy")),"")</f>
        <v>Week 8 - 2022</v>
      </c>
    </row>
    <row r="3580" spans="16:16">
      <c r="P3580" t="str">
        <f>IF('Peter Millar'!$L3585&lt;&gt;0,CONCATENATE("Week ",WEEKNUM('Peter Millar'!$L3585,21)," - ", TEXT('Peter Millar'!$L3585, "yyyy")),"")</f>
        <v>Week 8 - 2022</v>
      </c>
    </row>
    <row r="3581" spans="16:16">
      <c r="P3581" t="str">
        <f>IF('Peter Millar'!$L3586&lt;&gt;0,CONCATENATE("Week ",WEEKNUM('Peter Millar'!$L3586,21)," - ", TEXT('Peter Millar'!$L3586, "yyyy")),"")</f>
        <v>Week 8 - 2022</v>
      </c>
    </row>
    <row r="3582" spans="16:16">
      <c r="P3582" t="str">
        <f>IF('Peter Millar'!$L3587&lt;&gt;0,CONCATENATE("Week ",WEEKNUM('Peter Millar'!$L3587,21)," - ", TEXT('Peter Millar'!$L3587, "yyyy")),"")</f>
        <v>Week 9 - 2022</v>
      </c>
    </row>
    <row r="3583" spans="16:16">
      <c r="P3583" t="str">
        <f>IF('Peter Millar'!$L3588&lt;&gt;0,CONCATENATE("Week ",WEEKNUM('Peter Millar'!$L3588,21)," - ", TEXT('Peter Millar'!$L3588, "yyyy")),"")</f>
        <v>Week 9 - 2022</v>
      </c>
    </row>
    <row r="3584" spans="16:16">
      <c r="P3584" t="str">
        <f>IF('Peter Millar'!$L3589&lt;&gt;0,CONCATENATE("Week ",WEEKNUM('Peter Millar'!$L3589,21)," - ", TEXT('Peter Millar'!$L3589, "yyyy")),"")</f>
        <v>Week 9 - 2022</v>
      </c>
    </row>
    <row r="3585" spans="16:16">
      <c r="P3585" t="str">
        <f>IF('Peter Millar'!$L3590&lt;&gt;0,CONCATENATE("Week ",WEEKNUM('Peter Millar'!$L3590,21)," - ", TEXT('Peter Millar'!$L3590, "yyyy")),"")</f>
        <v>Week 9 - 2022</v>
      </c>
    </row>
    <row r="3586" spans="16:16">
      <c r="P3586" t="str">
        <f>IF('Peter Millar'!$L3591&lt;&gt;0,CONCATENATE("Week ",WEEKNUM('Peter Millar'!$L3591,21)," - ", TEXT('Peter Millar'!$L3591, "yyyy")),"")</f>
        <v>Week 9 - 2022</v>
      </c>
    </row>
    <row r="3587" spans="16:16">
      <c r="P3587" t="str">
        <f>IF('Peter Millar'!$L3592&lt;&gt;0,CONCATENATE("Week ",WEEKNUM('Peter Millar'!$L3592,21)," - ", TEXT('Peter Millar'!$L3592, "yyyy")),"")</f>
        <v>Week 9 - 2022</v>
      </c>
    </row>
    <row r="3588" spans="16:16">
      <c r="P3588" t="str">
        <f>IF('Peter Millar'!$L3593&lt;&gt;0,CONCATENATE("Week ",WEEKNUM('Peter Millar'!$L3593,21)," - ", TEXT('Peter Millar'!$L3593, "yyyy")),"")</f>
        <v>Week 9 - 2022</v>
      </c>
    </row>
    <row r="3589" spans="16:16">
      <c r="P3589" t="str">
        <f>IF('Peter Millar'!$L3594&lt;&gt;0,CONCATENATE("Week ",WEEKNUM('Peter Millar'!$L3594,21)," - ", TEXT('Peter Millar'!$L3594, "yyyy")),"")</f>
        <v>Week 9 - 2022</v>
      </c>
    </row>
    <row r="3590" spans="16:16">
      <c r="P3590" t="str">
        <f>IF('Peter Millar'!$L3595&lt;&gt;0,CONCATENATE("Week ",WEEKNUM('Peter Millar'!$L3595,21)," - ", TEXT('Peter Millar'!$L3595, "yyyy")),"")</f>
        <v>Week 9 - 2022</v>
      </c>
    </row>
    <row r="3591" spans="16:16">
      <c r="P3591" t="str">
        <f>IF('Peter Millar'!$L3596&lt;&gt;0,CONCATENATE("Week ",WEEKNUM('Peter Millar'!$L3596,21)," - ", TEXT('Peter Millar'!$L3596, "yyyy")),"")</f>
        <v>Week 9 - 2022</v>
      </c>
    </row>
    <row r="3592" spans="16:16">
      <c r="P3592" t="str">
        <f>IF('Peter Millar'!$L3597&lt;&gt;0,CONCATENATE("Week ",WEEKNUM('Peter Millar'!$L3597,21)," - ", TEXT('Peter Millar'!$L3597, "yyyy")),"")</f>
        <v>Week 9 - 2022</v>
      </c>
    </row>
    <row r="3593" spans="16:16">
      <c r="P3593" t="str">
        <f>IF('Peter Millar'!$L3598&lt;&gt;0,CONCATENATE("Week ",WEEKNUM('Peter Millar'!$L3598,21)," - ", TEXT('Peter Millar'!$L3598, "yyyy")),"")</f>
        <v>Week 9 - 2022</v>
      </c>
    </row>
    <row r="3594" spans="16:16">
      <c r="P3594" t="str">
        <f>IF('Peter Millar'!$L3599&lt;&gt;0,CONCATENATE("Week ",WEEKNUM('Peter Millar'!$L3599,21)," - ", TEXT('Peter Millar'!$L3599, "yyyy")),"")</f>
        <v>Week 9 - 2022</v>
      </c>
    </row>
    <row r="3595" spans="16:16">
      <c r="P3595" t="str">
        <f>IF('Peter Millar'!$L3600&lt;&gt;0,CONCATENATE("Week ",WEEKNUM('Peter Millar'!$L3600,21)," - ", TEXT('Peter Millar'!$L3600, "yyyy")),"")</f>
        <v>Week 9 - 2022</v>
      </c>
    </row>
    <row r="3596" spans="16:16">
      <c r="P3596" t="str">
        <f>IF('Peter Millar'!$L3601&lt;&gt;0,CONCATENATE("Week ",WEEKNUM('Peter Millar'!$L3601,21)," - ", TEXT('Peter Millar'!$L3601, "yyyy")),"")</f>
        <v>Week 9 - 2022</v>
      </c>
    </row>
    <row r="3597" spans="16:16">
      <c r="P3597" t="str">
        <f>IF('Peter Millar'!$L3602&lt;&gt;0,CONCATENATE("Week ",WEEKNUM('Peter Millar'!$L3602,21)," - ", TEXT('Peter Millar'!$L3602, "yyyy")),"")</f>
        <v>Week 9 - 2022</v>
      </c>
    </row>
    <row r="3598" spans="16:16">
      <c r="P3598" t="str">
        <f>IF('Peter Millar'!$L3603&lt;&gt;0,CONCATENATE("Week ",WEEKNUM('Peter Millar'!$L3603,21)," - ", TEXT('Peter Millar'!$L3603, "yyyy")),"")</f>
        <v>Week 9 - 2022</v>
      </c>
    </row>
    <row r="3599" spans="16:16">
      <c r="P3599" t="str">
        <f>IF('Peter Millar'!$L3604&lt;&gt;0,CONCATENATE("Week ",WEEKNUM('Peter Millar'!$L3604,21)," - ", TEXT('Peter Millar'!$L3604, "yyyy")),"")</f>
        <v>Week 9 - 2022</v>
      </c>
    </row>
    <row r="3600" spans="16:16">
      <c r="P3600" t="str">
        <f>IF('Peter Millar'!$L3605&lt;&gt;0,CONCATENATE("Week ",WEEKNUM('Peter Millar'!$L3605,21)," - ", TEXT('Peter Millar'!$L3605, "yyyy")),"")</f>
        <v>Week 9 - 2022</v>
      </c>
    </row>
    <row r="3601" spans="16:16">
      <c r="P3601" t="str">
        <f>IF('Peter Millar'!$L3606&lt;&gt;0,CONCATENATE("Week ",WEEKNUM('Peter Millar'!$L3606,21)," - ", TEXT('Peter Millar'!$L3606, "yyyy")),"")</f>
        <v>Week 9 - 2022</v>
      </c>
    </row>
    <row r="3602" spans="16:16">
      <c r="P3602" t="str">
        <f>IF('Peter Millar'!$L3607&lt;&gt;0,CONCATENATE("Week ",WEEKNUM('Peter Millar'!$L3607,21)," - ", TEXT('Peter Millar'!$L3607, "yyyy")),"")</f>
        <v>Week 9 - 2022</v>
      </c>
    </row>
    <row r="3603" spans="16:16">
      <c r="P3603" t="str">
        <f>IF('Peter Millar'!$L3608&lt;&gt;0,CONCATENATE("Week ",WEEKNUM('Peter Millar'!$L3608,21)," - ", TEXT('Peter Millar'!$L3608, "yyyy")),"")</f>
        <v>Week 9 - 2022</v>
      </c>
    </row>
    <row r="3604" spans="16:16">
      <c r="P3604" t="str">
        <f>IF('Peter Millar'!$L3609&lt;&gt;0,CONCATENATE("Week ",WEEKNUM('Peter Millar'!$L3609,21)," - ", TEXT('Peter Millar'!$L3609, "yyyy")),"")</f>
        <v>Week 9 - 2022</v>
      </c>
    </row>
    <row r="3605" spans="16:16">
      <c r="P3605" t="str">
        <f>IF('Peter Millar'!$L3610&lt;&gt;0,CONCATENATE("Week ",WEEKNUM('Peter Millar'!$L3610,21)," - ", TEXT('Peter Millar'!$L3610, "yyyy")),"")</f>
        <v>Week 9 - 2022</v>
      </c>
    </row>
    <row r="3606" spans="16:16">
      <c r="P3606" t="str">
        <f>IF('Peter Millar'!$L3611&lt;&gt;0,CONCATENATE("Week ",WEEKNUM('Peter Millar'!$L3611,21)," - ", TEXT('Peter Millar'!$L3611, "yyyy")),"")</f>
        <v>Week 9 - 2022</v>
      </c>
    </row>
    <row r="3607" spans="16:16">
      <c r="P3607" t="str">
        <f>IF('Peter Millar'!$L3612&lt;&gt;0,CONCATENATE("Week ",WEEKNUM('Peter Millar'!$L3612,21)," - ", TEXT('Peter Millar'!$L3612, "yyyy")),"")</f>
        <v>Week 9 - 2022</v>
      </c>
    </row>
    <row r="3608" spans="16:16">
      <c r="P3608" t="str">
        <f>IF('Peter Millar'!$L3613&lt;&gt;0,CONCATENATE("Week ",WEEKNUM('Peter Millar'!$L3613,21)," - ", TEXT('Peter Millar'!$L3613, "yyyy")),"")</f>
        <v>Week 9 - 2022</v>
      </c>
    </row>
    <row r="3609" spans="16:16">
      <c r="P3609" t="str">
        <f>IF('Peter Millar'!$L3614&lt;&gt;0,CONCATENATE("Week ",WEEKNUM('Peter Millar'!$L3614,21)," - ", TEXT('Peter Millar'!$L3614, "yyyy")),"")</f>
        <v>Week 9 - 2022</v>
      </c>
    </row>
    <row r="3610" spans="16:16">
      <c r="P3610" t="str">
        <f>IF('Peter Millar'!$L3615&lt;&gt;0,CONCATENATE("Week ",WEEKNUM('Peter Millar'!$L3615,21)," - ", TEXT('Peter Millar'!$L3615, "yyyy")),"")</f>
        <v>Week 9 - 2022</v>
      </c>
    </row>
    <row r="3611" spans="16:16">
      <c r="P3611" t="str">
        <f>IF('Peter Millar'!$L3616&lt;&gt;0,CONCATENATE("Week ",WEEKNUM('Peter Millar'!$L3616,21)," - ", TEXT('Peter Millar'!$L3616, "yyyy")),"")</f>
        <v>Week 9 - 2022</v>
      </c>
    </row>
    <row r="3612" spans="16:16">
      <c r="P3612" t="str">
        <f>IF('Peter Millar'!$L3617&lt;&gt;0,CONCATENATE("Week ",WEEKNUM('Peter Millar'!$L3617,21)," - ", TEXT('Peter Millar'!$L3617, "yyyy")),"")</f>
        <v>Week 9 - 2022</v>
      </c>
    </row>
    <row r="3613" spans="16:16">
      <c r="P3613" t="str">
        <f>IF('Peter Millar'!$L3618&lt;&gt;0,CONCATENATE("Week ",WEEKNUM('Peter Millar'!$L3618,21)," - ", TEXT('Peter Millar'!$L3618, "yyyy")),"")</f>
        <v>Week 9 - 2022</v>
      </c>
    </row>
    <row r="3614" spans="16:16">
      <c r="P3614" t="str">
        <f>IF('Peter Millar'!$L3619&lt;&gt;0,CONCATENATE("Week ",WEEKNUM('Peter Millar'!$L3619,21)," - ", TEXT('Peter Millar'!$L3619, "yyyy")),"")</f>
        <v>Week 9 - 2022</v>
      </c>
    </row>
    <row r="3615" spans="16:16">
      <c r="P3615" t="str">
        <f>IF('Peter Millar'!$L3620&lt;&gt;0,CONCATENATE("Week ",WEEKNUM('Peter Millar'!$L3620,21)," - ", TEXT('Peter Millar'!$L3620, "yyyy")),"")</f>
        <v>Week 9 - 2022</v>
      </c>
    </row>
    <row r="3616" spans="16:16">
      <c r="P3616" t="str">
        <f>IF('Peter Millar'!$L3621&lt;&gt;0,CONCATENATE("Week ",WEEKNUM('Peter Millar'!$L3621,21)," - ", TEXT('Peter Millar'!$L3621, "yyyy")),"")</f>
        <v>Week 9 - 2022</v>
      </c>
    </row>
    <row r="3617" spans="16:16">
      <c r="P3617" t="str">
        <f>IF('Peter Millar'!$L3622&lt;&gt;0,CONCATENATE("Week ",WEEKNUM('Peter Millar'!$L3622,21)," - ", TEXT('Peter Millar'!$L3622, "yyyy")),"")</f>
        <v>Week 9 - 2022</v>
      </c>
    </row>
    <row r="3618" spans="16:16">
      <c r="P3618" t="str">
        <f>IF('Peter Millar'!$L3623&lt;&gt;0,CONCATENATE("Week ",WEEKNUM('Peter Millar'!$L3623,21)," - ", TEXT('Peter Millar'!$L3623, "yyyy")),"")</f>
        <v>Week 9 - 2022</v>
      </c>
    </row>
    <row r="3619" spans="16:16">
      <c r="P3619" t="str">
        <f>IF('Peter Millar'!$L3624&lt;&gt;0,CONCATENATE("Week ",WEEKNUM('Peter Millar'!$L3624,21)," - ", TEXT('Peter Millar'!$L3624, "yyyy")),"")</f>
        <v>Week 9 - 2022</v>
      </c>
    </row>
    <row r="3620" spans="16:16">
      <c r="P3620" t="str">
        <f>IF('Peter Millar'!$L3625&lt;&gt;0,CONCATENATE("Week ",WEEKNUM('Peter Millar'!$L3625,21)," - ", TEXT('Peter Millar'!$L3625, "yyyy")),"")</f>
        <v>Week 9 - 2022</v>
      </c>
    </row>
    <row r="3621" spans="16:16">
      <c r="P3621" t="str">
        <f>IF('Peter Millar'!$L3626&lt;&gt;0,CONCATENATE("Week ",WEEKNUM('Peter Millar'!$L3626,21)," - ", TEXT('Peter Millar'!$L3626, "yyyy")),"")</f>
        <v>Week 9 - 2022</v>
      </c>
    </row>
    <row r="3622" spans="16:16">
      <c r="P3622" t="str">
        <f>IF('Peter Millar'!$L3627&lt;&gt;0,CONCATENATE("Week ",WEEKNUM('Peter Millar'!$L3627,21)," - ", TEXT('Peter Millar'!$L3627, "yyyy")),"")</f>
        <v>Week 9 - 2022</v>
      </c>
    </row>
    <row r="3623" spans="16:16">
      <c r="P3623" t="str">
        <f>IF('Peter Millar'!$L3628&lt;&gt;0,CONCATENATE("Week ",WEEKNUM('Peter Millar'!$L3628,21)," - ", TEXT('Peter Millar'!$L3628, "yyyy")),"")</f>
        <v>Week 9 - 2022</v>
      </c>
    </row>
    <row r="3624" spans="16:16">
      <c r="P3624" t="str">
        <f>IF('Peter Millar'!$L3629&lt;&gt;0,CONCATENATE("Week ",WEEKNUM('Peter Millar'!$L3629,21)," - ", TEXT('Peter Millar'!$L3629, "yyyy")),"")</f>
        <v>Week 9 - 2022</v>
      </c>
    </row>
    <row r="3625" spans="16:16">
      <c r="P3625" t="str">
        <f>IF('Peter Millar'!$L3630&lt;&gt;0,CONCATENATE("Week ",WEEKNUM('Peter Millar'!$L3630,21)," - ", TEXT('Peter Millar'!$L3630, "yyyy")),"")</f>
        <v>Week 9 - 2022</v>
      </c>
    </row>
    <row r="3626" spans="16:16">
      <c r="P3626" t="str">
        <f>IF('Peter Millar'!$L3631&lt;&gt;0,CONCATENATE("Week ",WEEKNUM('Peter Millar'!$L3631,21)," - ", TEXT('Peter Millar'!$L3631, "yyyy")),"")</f>
        <v>Week 9 - 2022</v>
      </c>
    </row>
    <row r="3627" spans="16:16">
      <c r="P3627" t="str">
        <f>IF('Peter Millar'!$L3632&lt;&gt;0,CONCATENATE("Week ",WEEKNUM('Peter Millar'!$L3632,21)," - ", TEXT('Peter Millar'!$L3632, "yyyy")),"")</f>
        <v>Week 9 - 2022</v>
      </c>
    </row>
    <row r="3628" spans="16:16">
      <c r="P3628" t="str">
        <f>IF('Peter Millar'!$L3633&lt;&gt;0,CONCATENATE("Week ",WEEKNUM('Peter Millar'!$L3633,21)," - ", TEXT('Peter Millar'!$L3633, "yyyy")),"")</f>
        <v>Week 9 - 2022</v>
      </c>
    </row>
    <row r="3629" spans="16:16">
      <c r="P3629" t="str">
        <f>IF('Peter Millar'!$L3634&lt;&gt;0,CONCATENATE("Week ",WEEKNUM('Peter Millar'!$L3634,21)," - ", TEXT('Peter Millar'!$L3634, "yyyy")),"")</f>
        <v>Week 9 - 2022</v>
      </c>
    </row>
    <row r="3630" spans="16:16">
      <c r="P3630" t="str">
        <f>IF('Peter Millar'!$L3635&lt;&gt;0,CONCATENATE("Week ",WEEKNUM('Peter Millar'!$L3635,21)," - ", TEXT('Peter Millar'!$L3635, "yyyy")),"")</f>
        <v>Week 9 - 2022</v>
      </c>
    </row>
    <row r="3631" spans="16:16">
      <c r="P3631" t="str">
        <f>IF('Peter Millar'!$L3636&lt;&gt;0,CONCATENATE("Week ",WEEKNUM('Peter Millar'!$L3636,21)," - ", TEXT('Peter Millar'!$L3636, "yyyy")),"")</f>
        <v>Week 9 - 2022</v>
      </c>
    </row>
    <row r="3632" spans="16:16">
      <c r="P3632" t="str">
        <f>IF('Peter Millar'!$L3637&lt;&gt;0,CONCATENATE("Week ",WEEKNUM('Peter Millar'!$L3637,21)," - ", TEXT('Peter Millar'!$L3637, "yyyy")),"")</f>
        <v>Week 9 - 2022</v>
      </c>
    </row>
    <row r="3633" spans="16:16">
      <c r="P3633" t="str">
        <f>IF('Peter Millar'!$L3638&lt;&gt;0,CONCATENATE("Week ",WEEKNUM('Peter Millar'!$L3638,21)," - ", TEXT('Peter Millar'!$L3638, "yyyy")),"")</f>
        <v>Week 9 - 2022</v>
      </c>
    </row>
    <row r="3634" spans="16:16">
      <c r="P3634" t="str">
        <f>IF('Peter Millar'!$L3639&lt;&gt;0,CONCATENATE("Week ",WEEKNUM('Peter Millar'!$L3639,21)," - ", TEXT('Peter Millar'!$L3639, "yyyy")),"")</f>
        <v>Week 9 - 2022</v>
      </c>
    </row>
    <row r="3635" spans="16:16">
      <c r="P3635" t="str">
        <f>IF('Peter Millar'!$L3640&lt;&gt;0,CONCATENATE("Week ",WEEKNUM('Peter Millar'!$L3640,21)," - ", TEXT('Peter Millar'!$L3640, "yyyy")),"")</f>
        <v>Week 9 - 2022</v>
      </c>
    </row>
    <row r="3636" spans="16:16">
      <c r="P3636" t="str">
        <f>IF('Peter Millar'!$L3641&lt;&gt;0,CONCATENATE("Week ",WEEKNUM('Peter Millar'!$L3641,21)," - ", TEXT('Peter Millar'!$L3641, "yyyy")),"")</f>
        <v>Week 9 - 2022</v>
      </c>
    </row>
    <row r="3637" spans="16:16">
      <c r="P3637" t="str">
        <f>IF('Peter Millar'!$L3642&lt;&gt;0,CONCATENATE("Week ",WEEKNUM('Peter Millar'!$L3642,21)," - ", TEXT('Peter Millar'!$L3642, "yyyy")),"")</f>
        <v>Week 9 - 2022</v>
      </c>
    </row>
    <row r="3638" spans="16:16">
      <c r="P3638" t="str">
        <f>IF('Peter Millar'!$L3643&lt;&gt;0,CONCATENATE("Week ",WEEKNUM('Peter Millar'!$L3643,21)," - ", TEXT('Peter Millar'!$L3643, "yyyy")),"")</f>
        <v>Week 9 - 2022</v>
      </c>
    </row>
    <row r="3639" spans="16:16">
      <c r="P3639" t="str">
        <f>IF('Peter Millar'!$L3644&lt;&gt;0,CONCATENATE("Week ",WEEKNUM('Peter Millar'!$L3644,21)," - ", TEXT('Peter Millar'!$L3644, "yyyy")),"")</f>
        <v>Week 9 - 2022</v>
      </c>
    </row>
    <row r="3640" spans="16:16">
      <c r="P3640" t="str">
        <f>IF('Peter Millar'!$L3645&lt;&gt;0,CONCATENATE("Week ",WEEKNUM('Peter Millar'!$L3645,21)," - ", TEXT('Peter Millar'!$L3645, "yyyy")),"")</f>
        <v>Week 9 - 2022</v>
      </c>
    </row>
    <row r="3641" spans="16:16">
      <c r="P3641" t="str">
        <f>IF('Peter Millar'!$L3646&lt;&gt;0,CONCATENATE("Week ",WEEKNUM('Peter Millar'!$L3646,21)," - ", TEXT('Peter Millar'!$L3646, "yyyy")),"")</f>
        <v>Week 9 - 2022</v>
      </c>
    </row>
    <row r="3642" spans="16:16">
      <c r="P3642" t="str">
        <f>IF('Peter Millar'!$L3647&lt;&gt;0,CONCATENATE("Week ",WEEKNUM('Peter Millar'!$L3647,21)," - ", TEXT('Peter Millar'!$L3647, "yyyy")),"")</f>
        <v>Week 9 - 2022</v>
      </c>
    </row>
    <row r="3643" spans="16:16">
      <c r="P3643" t="str">
        <f>IF('Peter Millar'!$L3648&lt;&gt;0,CONCATENATE("Week ",WEEKNUM('Peter Millar'!$L3648,21)," - ", TEXT('Peter Millar'!$L3648, "yyyy")),"")</f>
        <v>Week 9 - 2022</v>
      </c>
    </row>
    <row r="3644" spans="16:16">
      <c r="P3644" t="str">
        <f>IF('Peter Millar'!$L3649&lt;&gt;0,CONCATENATE("Week ",WEEKNUM('Peter Millar'!$L3649,21)," - ", TEXT('Peter Millar'!$L3649, "yyyy")),"")</f>
        <v>Week 9 - 2022</v>
      </c>
    </row>
    <row r="3645" spans="16:16">
      <c r="P3645" t="str">
        <f>IF('Peter Millar'!$L3650&lt;&gt;0,CONCATENATE("Week ",WEEKNUM('Peter Millar'!$L3650,21)," - ", TEXT('Peter Millar'!$L3650, "yyyy")),"")</f>
        <v>Week 9 - 2022</v>
      </c>
    </row>
    <row r="3646" spans="16:16">
      <c r="P3646" t="str">
        <f>IF('Peter Millar'!$L3651&lt;&gt;0,CONCATENATE("Week ",WEEKNUM('Peter Millar'!$L3651,21)," - ", TEXT('Peter Millar'!$L3651, "yyyy")),"")</f>
        <v>Week 9 - 2022</v>
      </c>
    </row>
    <row r="3647" spans="16:16">
      <c r="P3647" t="str">
        <f>IF('Peter Millar'!$L3652&lt;&gt;0,CONCATENATE("Week ",WEEKNUM('Peter Millar'!$L3652,21)," - ", TEXT('Peter Millar'!$L3652, "yyyy")),"")</f>
        <v>Week 9 - 2022</v>
      </c>
    </row>
    <row r="3648" spans="16:16">
      <c r="P3648" t="str">
        <f>IF('Peter Millar'!$L3653&lt;&gt;0,CONCATENATE("Week ",WEEKNUM('Peter Millar'!$L3653,21)," - ", TEXT('Peter Millar'!$L3653, "yyyy")),"")</f>
        <v>Week 9 - 2022</v>
      </c>
    </row>
    <row r="3649" spans="16:16">
      <c r="P3649" t="str">
        <f>IF('Peter Millar'!$L3654&lt;&gt;0,CONCATENATE("Week ",WEEKNUM('Peter Millar'!$L3654,21)," - ", TEXT('Peter Millar'!$L3654, "yyyy")),"")</f>
        <v>Week 9 - 2022</v>
      </c>
    </row>
    <row r="3650" spans="16:16">
      <c r="P3650" t="str">
        <f>IF('Peter Millar'!$L3655&lt;&gt;0,CONCATENATE("Week ",WEEKNUM('Peter Millar'!$L3655,21)," - ", TEXT('Peter Millar'!$L3655, "yyyy")),"")</f>
        <v>Week 9 - 2022</v>
      </c>
    </row>
    <row r="3651" spans="16:16">
      <c r="P3651" t="str">
        <f>IF('Peter Millar'!$L3656&lt;&gt;0,CONCATENATE("Week ",WEEKNUM('Peter Millar'!$L3656,21)," - ", TEXT('Peter Millar'!$L3656, "yyyy")),"")</f>
        <v>Week 9 - 2022</v>
      </c>
    </row>
    <row r="3652" spans="16:16">
      <c r="P3652" t="str">
        <f>IF('Peter Millar'!$L3657&lt;&gt;0,CONCATENATE("Week ",WEEKNUM('Peter Millar'!$L3657,21)," - ", TEXT('Peter Millar'!$L3657, "yyyy")),"")</f>
        <v>Week 9 - 2022</v>
      </c>
    </row>
    <row r="3653" spans="16:16">
      <c r="P3653" t="str">
        <f>IF('Peter Millar'!$L3658&lt;&gt;0,CONCATENATE("Week ",WEEKNUM('Peter Millar'!$L3658,21)," - ", TEXT('Peter Millar'!$L3658, "yyyy")),"")</f>
        <v>Week 9 - 2022</v>
      </c>
    </row>
    <row r="3654" spans="16:16">
      <c r="P3654" t="str">
        <f>IF('Peter Millar'!$L3659&lt;&gt;0,CONCATENATE("Week ",WEEKNUM('Peter Millar'!$L3659,21)," - ", TEXT('Peter Millar'!$L3659, "yyyy")),"")</f>
        <v>Week 9 - 2022</v>
      </c>
    </row>
    <row r="3655" spans="16:16">
      <c r="P3655" t="str">
        <f>IF('Peter Millar'!$L3660&lt;&gt;0,CONCATENATE("Week ",WEEKNUM('Peter Millar'!$L3660,21)," - ", TEXT('Peter Millar'!$L3660, "yyyy")),"")</f>
        <v>Week 9 - 2022</v>
      </c>
    </row>
    <row r="3656" spans="16:16">
      <c r="P3656" t="str">
        <f>IF('Peter Millar'!$L3661&lt;&gt;0,CONCATENATE("Week ",WEEKNUM('Peter Millar'!$L3661,21)," - ", TEXT('Peter Millar'!$L3661, "yyyy")),"")</f>
        <v>Week 9 - 2022</v>
      </c>
    </row>
    <row r="3657" spans="16:16">
      <c r="P3657" t="str">
        <f>IF('Peter Millar'!$L3662&lt;&gt;0,CONCATENATE("Week ",WEEKNUM('Peter Millar'!$L3662,21)," - ", TEXT('Peter Millar'!$L3662, "yyyy")),"")</f>
        <v>Week 9 - 2022</v>
      </c>
    </row>
    <row r="3658" spans="16:16">
      <c r="P3658" t="str">
        <f>IF('Peter Millar'!$L3663&lt;&gt;0,CONCATENATE("Week ",WEEKNUM('Peter Millar'!$L3663,21)," - ", TEXT('Peter Millar'!$L3663, "yyyy")),"")</f>
        <v>Week 9 - 2022</v>
      </c>
    </row>
    <row r="3659" spans="16:16">
      <c r="P3659" t="str">
        <f>IF('Peter Millar'!$L3664&lt;&gt;0,CONCATENATE("Week ",WEEKNUM('Peter Millar'!$L3664,21)," - ", TEXT('Peter Millar'!$L3664, "yyyy")),"")</f>
        <v>Week 9 - 2022</v>
      </c>
    </row>
    <row r="3660" spans="16:16">
      <c r="P3660" t="str">
        <f>IF('Peter Millar'!$L3665&lt;&gt;0,CONCATENATE("Week ",WEEKNUM('Peter Millar'!$L3665,21)," - ", TEXT('Peter Millar'!$L3665, "yyyy")),"")</f>
        <v>Week 9 - 2022</v>
      </c>
    </row>
    <row r="3661" spans="16:16">
      <c r="P3661" t="str">
        <f>IF('Peter Millar'!$L3666&lt;&gt;0,CONCATENATE("Week ",WEEKNUM('Peter Millar'!$L3666,21)," - ", TEXT('Peter Millar'!$L3666, "yyyy")),"")</f>
        <v>Week 9 - 2022</v>
      </c>
    </row>
    <row r="3662" spans="16:16">
      <c r="P3662" t="str">
        <f>IF('Peter Millar'!$L3667&lt;&gt;0,CONCATENATE("Week ",WEEKNUM('Peter Millar'!$L3667,21)," - ", TEXT('Peter Millar'!$L3667, "yyyy")),"")</f>
        <v>Week 9 - 2022</v>
      </c>
    </row>
    <row r="3663" spans="16:16">
      <c r="P3663" t="str">
        <f>IF('Peter Millar'!$L3668&lt;&gt;0,CONCATENATE("Week ",WEEKNUM('Peter Millar'!$L3668,21)," - ", TEXT('Peter Millar'!$L3668, "yyyy")),"")</f>
        <v>Week 9 - 2022</v>
      </c>
    </row>
    <row r="3664" spans="16:16">
      <c r="P3664" t="str">
        <f>IF('Peter Millar'!$L3669&lt;&gt;0,CONCATENATE("Week ",WEEKNUM('Peter Millar'!$L3669,21)," - ", TEXT('Peter Millar'!$L3669, "yyyy")),"")</f>
        <v>Week 9 - 2022</v>
      </c>
    </row>
    <row r="3665" spans="16:16">
      <c r="P3665" t="str">
        <f>IF('Peter Millar'!$L3670&lt;&gt;0,CONCATENATE("Week ",WEEKNUM('Peter Millar'!$L3670,21)," - ", TEXT('Peter Millar'!$L3670, "yyyy")),"")</f>
        <v>Week 9 - 2022</v>
      </c>
    </row>
    <row r="3666" spans="16:16">
      <c r="P3666" t="str">
        <f>IF('Peter Millar'!$L3671&lt;&gt;0,CONCATENATE("Week ",WEEKNUM('Peter Millar'!$L3671,21)," - ", TEXT('Peter Millar'!$L3671, "yyyy")),"")</f>
        <v>Week 9 - 2022</v>
      </c>
    </row>
    <row r="3667" spans="16:16">
      <c r="P3667" t="str">
        <f>IF('Peter Millar'!$L3672&lt;&gt;0,CONCATENATE("Week ",WEEKNUM('Peter Millar'!$L3672,21)," - ", TEXT('Peter Millar'!$L3672, "yyyy")),"")</f>
        <v>Week 9 - 2022</v>
      </c>
    </row>
    <row r="3668" spans="16:16">
      <c r="P3668" t="str">
        <f>IF('Peter Millar'!$L3673&lt;&gt;0,CONCATENATE("Week ",WEEKNUM('Peter Millar'!$L3673,21)," - ", TEXT('Peter Millar'!$L3673, "yyyy")),"")</f>
        <v>Week 9 - 2022</v>
      </c>
    </row>
    <row r="3669" spans="16:16">
      <c r="P3669" t="str">
        <f>IF('Peter Millar'!$L3674&lt;&gt;0,CONCATENATE("Week ",WEEKNUM('Peter Millar'!$L3674,21)," - ", TEXT('Peter Millar'!$L3674, "yyyy")),"")</f>
        <v>Week 9 - 2022</v>
      </c>
    </row>
    <row r="3670" spans="16:16">
      <c r="P3670" t="str">
        <f>IF('Peter Millar'!$L3675&lt;&gt;0,CONCATENATE("Week ",WEEKNUM('Peter Millar'!$L3675,21)," - ", TEXT('Peter Millar'!$L3675, "yyyy")),"")</f>
        <v>Week 9 - 2022</v>
      </c>
    </row>
    <row r="3671" spans="16:16">
      <c r="P3671" t="str">
        <f>IF('Peter Millar'!$L3676&lt;&gt;0,CONCATENATE("Week ",WEEKNUM('Peter Millar'!$L3676,21)," - ", TEXT('Peter Millar'!$L3676, "yyyy")),"")</f>
        <v>Week 9 - 2022</v>
      </c>
    </row>
    <row r="3672" spans="16:16">
      <c r="P3672" t="str">
        <f>IF('Peter Millar'!$L3677&lt;&gt;0,CONCATENATE("Week ",WEEKNUM('Peter Millar'!$L3677,21)," - ", TEXT('Peter Millar'!$L3677, "yyyy")),"")</f>
        <v>Week 9 - 2022</v>
      </c>
    </row>
    <row r="3673" spans="16:16">
      <c r="P3673" t="str">
        <f>IF('Peter Millar'!$L3678&lt;&gt;0,CONCATENATE("Week ",WEEKNUM('Peter Millar'!$L3678,21)," - ", TEXT('Peter Millar'!$L3678, "yyyy")),"")</f>
        <v>Week 9 - 2022</v>
      </c>
    </row>
    <row r="3674" spans="16:16">
      <c r="P3674" t="str">
        <f>IF('Peter Millar'!$L3679&lt;&gt;0,CONCATENATE("Week ",WEEKNUM('Peter Millar'!$L3679,21)," - ", TEXT('Peter Millar'!$L3679, "yyyy")),"")</f>
        <v>Week 9 - 2022</v>
      </c>
    </row>
    <row r="3675" spans="16:16">
      <c r="P3675" t="str">
        <f>IF('Peter Millar'!$L3680&lt;&gt;0,CONCATENATE("Week ",WEEKNUM('Peter Millar'!$L3680,21)," - ", TEXT('Peter Millar'!$L3680, "yyyy")),"")</f>
        <v>Week 9 - 2022</v>
      </c>
    </row>
    <row r="3676" spans="16:16">
      <c r="P3676" t="str">
        <f>IF('Peter Millar'!$L3681&lt;&gt;0,CONCATENATE("Week ",WEEKNUM('Peter Millar'!$L3681,21)," - ", TEXT('Peter Millar'!$L3681, "yyyy")),"")</f>
        <v>Week 9 - 2022</v>
      </c>
    </row>
    <row r="3677" spans="16:16">
      <c r="P3677" t="str">
        <f>IF('Peter Millar'!$L3682&lt;&gt;0,CONCATENATE("Week ",WEEKNUM('Peter Millar'!$L3682,21)," - ", TEXT('Peter Millar'!$L3682, "yyyy")),"")</f>
        <v>Week 9 - 2022</v>
      </c>
    </row>
    <row r="3678" spans="16:16">
      <c r="P3678" t="str">
        <f>IF('Peter Millar'!$L3683&lt;&gt;0,CONCATENATE("Week ",WEEKNUM('Peter Millar'!$L3683,21)," - ", TEXT('Peter Millar'!$L3683, "yyyy")),"")</f>
        <v>Week 9 - 2022</v>
      </c>
    </row>
    <row r="3679" spans="16:16">
      <c r="P3679" t="str">
        <f>IF('Peter Millar'!$L3684&lt;&gt;0,CONCATENATE("Week ",WEEKNUM('Peter Millar'!$L3684,21)," - ", TEXT('Peter Millar'!$L3684, "yyyy")),"")</f>
        <v>Week 9 - 2022</v>
      </c>
    </row>
    <row r="3680" spans="16:16">
      <c r="P3680" t="str">
        <f>IF('Peter Millar'!$L3685&lt;&gt;0,CONCATENATE("Week ",WEEKNUM('Peter Millar'!$L3685,21)," - ", TEXT('Peter Millar'!$L3685, "yyyy")),"")</f>
        <v>Week 9 - 2022</v>
      </c>
    </row>
    <row r="3681" spans="16:16">
      <c r="P3681" t="str">
        <f>IF('Peter Millar'!$L3686&lt;&gt;0,CONCATENATE("Week ",WEEKNUM('Peter Millar'!$L3686,21)," - ", TEXT('Peter Millar'!$L3686, "yyyy")),"")</f>
        <v>Week 9 - 2022</v>
      </c>
    </row>
    <row r="3682" spans="16:16">
      <c r="P3682" t="str">
        <f>IF('Peter Millar'!$L3687&lt;&gt;0,CONCATENATE("Week ",WEEKNUM('Peter Millar'!$L3687,21)," - ", TEXT('Peter Millar'!$L3687, "yyyy")),"")</f>
        <v>Week 9 - 2022</v>
      </c>
    </row>
    <row r="3683" spans="16:16">
      <c r="P3683" t="str">
        <f>IF('Peter Millar'!$L3688&lt;&gt;0,CONCATENATE("Week ",WEEKNUM('Peter Millar'!$L3688,21)," - ", TEXT('Peter Millar'!$L3688, "yyyy")),"")</f>
        <v>Week 9 - 2022</v>
      </c>
    </row>
    <row r="3684" spans="16:16">
      <c r="P3684" t="str">
        <f>IF('Peter Millar'!$L3689&lt;&gt;0,CONCATENATE("Week ",WEEKNUM('Peter Millar'!$L3689,21)," - ", TEXT('Peter Millar'!$L3689, "yyyy")),"")</f>
        <v>Week 9 - 2022</v>
      </c>
    </row>
    <row r="3685" spans="16:16">
      <c r="P3685" t="str">
        <f>IF('Peter Millar'!$L3690&lt;&gt;0,CONCATENATE("Week ",WEEKNUM('Peter Millar'!$L3690,21)," - ", TEXT('Peter Millar'!$L3690, "yyyy")),"")</f>
        <v>Week 9 - 2022</v>
      </c>
    </row>
    <row r="3686" spans="16:16">
      <c r="P3686" t="str">
        <f>IF('Peter Millar'!$L3691&lt;&gt;0,CONCATENATE("Week ",WEEKNUM('Peter Millar'!$L3691,21)," - ", TEXT('Peter Millar'!$L3691, "yyyy")),"")</f>
        <v>Week 9 - 2022</v>
      </c>
    </row>
    <row r="3687" spans="16:16">
      <c r="P3687" t="str">
        <f>IF('Peter Millar'!$L3692&lt;&gt;0,CONCATENATE("Week ",WEEKNUM('Peter Millar'!$L3692,21)," - ", TEXT('Peter Millar'!$L3692, "yyyy")),"")</f>
        <v>Week 9 - 2022</v>
      </c>
    </row>
    <row r="3688" spans="16:16">
      <c r="P3688" t="str">
        <f>IF('Peter Millar'!$L3693&lt;&gt;0,CONCATENATE("Week ",WEEKNUM('Peter Millar'!$L3693,21)," - ", TEXT('Peter Millar'!$L3693, "yyyy")),"")</f>
        <v>Week 9 - 2022</v>
      </c>
    </row>
    <row r="3689" spans="16:16">
      <c r="P3689" t="str">
        <f>IF('Peter Millar'!$L3694&lt;&gt;0,CONCATENATE("Week ",WEEKNUM('Peter Millar'!$L3694,21)," - ", TEXT('Peter Millar'!$L3694, "yyyy")),"")</f>
        <v>Week 9 - 2022</v>
      </c>
    </row>
    <row r="3690" spans="16:16">
      <c r="P3690" t="str">
        <f>IF('Peter Millar'!$L3695&lt;&gt;0,CONCATENATE("Week ",WEEKNUM('Peter Millar'!$L3695,21)," - ", TEXT('Peter Millar'!$L3695, "yyyy")),"")</f>
        <v>Week 9 - 2022</v>
      </c>
    </row>
    <row r="3691" spans="16:16">
      <c r="P3691" t="str">
        <f>IF('Peter Millar'!$L3696&lt;&gt;0,CONCATENATE("Week ",WEEKNUM('Peter Millar'!$L3696,21)," - ", TEXT('Peter Millar'!$L3696, "yyyy")),"")</f>
        <v>Week 10 - 2022</v>
      </c>
    </row>
    <row r="3692" spans="16:16">
      <c r="P3692" t="str">
        <f>IF('Peter Millar'!$L3697&lt;&gt;0,CONCATENATE("Week ",WEEKNUM('Peter Millar'!$L3697,21)," - ", TEXT('Peter Millar'!$L3697, "yyyy")),"")</f>
        <v>Week 10 - 2022</v>
      </c>
    </row>
    <row r="3693" spans="16:16">
      <c r="P3693" t="str">
        <f>IF('Peter Millar'!$L3698&lt;&gt;0,CONCATENATE("Week ",WEEKNUM('Peter Millar'!$L3698,21)," - ", TEXT('Peter Millar'!$L3698, "yyyy")),"")</f>
        <v>Week 10 - 2022</v>
      </c>
    </row>
    <row r="3694" spans="16:16">
      <c r="P3694" t="str">
        <f>IF('Peter Millar'!$L3699&lt;&gt;0,CONCATENATE("Week ",WEEKNUM('Peter Millar'!$L3699,21)," - ", TEXT('Peter Millar'!$L3699, "yyyy")),"")</f>
        <v>Week 10 - 2022</v>
      </c>
    </row>
    <row r="3695" spans="16:16">
      <c r="P3695" t="str">
        <f>IF('Peter Millar'!$L3700&lt;&gt;0,CONCATENATE("Week ",WEEKNUM('Peter Millar'!$L3700,21)," - ", TEXT('Peter Millar'!$L3700, "yyyy")),"")</f>
        <v>Week 10 - 2022</v>
      </c>
    </row>
    <row r="3696" spans="16:16">
      <c r="P3696" t="str">
        <f>IF('Peter Millar'!$L3701&lt;&gt;0,CONCATENATE("Week ",WEEKNUM('Peter Millar'!$L3701,21)," - ", TEXT('Peter Millar'!$L3701, "yyyy")),"")</f>
        <v>Week 10 - 2022</v>
      </c>
    </row>
    <row r="3697" spans="16:16">
      <c r="P3697" t="str">
        <f>IF('Peter Millar'!$L3702&lt;&gt;0,CONCATENATE("Week ",WEEKNUM('Peter Millar'!$L3702,21)," - ", TEXT('Peter Millar'!$L3702, "yyyy")),"")</f>
        <v>Week 10 - 2022</v>
      </c>
    </row>
    <row r="3698" spans="16:16">
      <c r="P3698" t="str">
        <f>IF('Peter Millar'!$L3703&lt;&gt;0,CONCATENATE("Week ",WEEKNUM('Peter Millar'!$L3703,21)," - ", TEXT('Peter Millar'!$L3703, "yyyy")),"")</f>
        <v>Week 10 - 2022</v>
      </c>
    </row>
    <row r="3699" spans="16:16">
      <c r="P3699" t="str">
        <f>IF('Peter Millar'!$L3704&lt;&gt;0,CONCATENATE("Week ",WEEKNUM('Peter Millar'!$L3704,21)," - ", TEXT('Peter Millar'!$L3704, "yyyy")),"")</f>
        <v>Week 10 - 2022</v>
      </c>
    </row>
    <row r="3700" spans="16:16">
      <c r="P3700" t="str">
        <f>IF('Peter Millar'!$L3705&lt;&gt;0,CONCATENATE("Week ",WEEKNUM('Peter Millar'!$L3705,21)," - ", TEXT('Peter Millar'!$L3705, "yyyy")),"")</f>
        <v>Week 10 - 2022</v>
      </c>
    </row>
    <row r="3701" spans="16:16">
      <c r="P3701" t="str">
        <f>IF('Peter Millar'!$L3706&lt;&gt;0,CONCATENATE("Week ",WEEKNUM('Peter Millar'!$L3706,21)," - ", TEXT('Peter Millar'!$L3706, "yyyy")),"")</f>
        <v>Week 10 - 2022</v>
      </c>
    </row>
    <row r="3702" spans="16:16">
      <c r="P3702" t="str">
        <f>IF('Peter Millar'!$L3707&lt;&gt;0,CONCATENATE("Week ",WEEKNUM('Peter Millar'!$L3707,21)," - ", TEXT('Peter Millar'!$L3707, "yyyy")),"")</f>
        <v>Week 10 - 2022</v>
      </c>
    </row>
    <row r="3703" spans="16:16">
      <c r="P3703" t="str">
        <f>IF('Peter Millar'!$L3708&lt;&gt;0,CONCATENATE("Week ",WEEKNUM('Peter Millar'!$L3708,21)," - ", TEXT('Peter Millar'!$L3708, "yyyy")),"")</f>
        <v>Week 10 - 2022</v>
      </c>
    </row>
    <row r="3704" spans="16:16">
      <c r="P3704" t="str">
        <f>IF('Peter Millar'!$L3709&lt;&gt;0,CONCATENATE("Week ",WEEKNUM('Peter Millar'!$L3709,21)," - ", TEXT('Peter Millar'!$L3709, "yyyy")),"")</f>
        <v>Week 10 - 2022</v>
      </c>
    </row>
    <row r="3705" spans="16:16">
      <c r="P3705" t="str">
        <f>IF('Peter Millar'!$L3710&lt;&gt;0,CONCATENATE("Week ",WEEKNUM('Peter Millar'!$L3710,21)," - ", TEXT('Peter Millar'!$L3710, "yyyy")),"")</f>
        <v>Week 10 - 2022</v>
      </c>
    </row>
    <row r="3706" spans="16:16">
      <c r="P3706" t="str">
        <f>IF('Peter Millar'!$L3711&lt;&gt;0,CONCATENATE("Week ",WEEKNUM('Peter Millar'!$L3711,21)," - ", TEXT('Peter Millar'!$L3711, "yyyy")),"")</f>
        <v>Week 10 - 2022</v>
      </c>
    </row>
    <row r="3707" spans="16:16">
      <c r="P3707" t="str">
        <f>IF('Peter Millar'!$L3712&lt;&gt;0,CONCATENATE("Week ",WEEKNUM('Peter Millar'!$L3712,21)," - ", TEXT('Peter Millar'!$L3712, "yyyy")),"")</f>
        <v>Week 10 - 2022</v>
      </c>
    </row>
    <row r="3708" spans="16:16">
      <c r="P3708" t="str">
        <f>IF('Peter Millar'!$L3713&lt;&gt;0,CONCATENATE("Week ",WEEKNUM('Peter Millar'!$L3713,21)," - ", TEXT('Peter Millar'!$L3713, "yyyy")),"")</f>
        <v>Week 10 - 2022</v>
      </c>
    </row>
    <row r="3709" spans="16:16">
      <c r="P3709" t="str">
        <f>IF('Peter Millar'!$L3714&lt;&gt;0,CONCATENATE("Week ",WEEKNUM('Peter Millar'!$L3714,21)," - ", TEXT('Peter Millar'!$L3714, "yyyy")),"")</f>
        <v>Week 10 - 2022</v>
      </c>
    </row>
    <row r="3710" spans="16:16">
      <c r="P3710" t="str">
        <f>IF('Peter Millar'!$L3715&lt;&gt;0,CONCATENATE("Week ",WEEKNUM('Peter Millar'!$L3715,21)," - ", TEXT('Peter Millar'!$L3715, "yyyy")),"")</f>
        <v>Week 10 - 2022</v>
      </c>
    </row>
    <row r="3711" spans="16:16">
      <c r="P3711" t="str">
        <f>IF('Peter Millar'!$L3716&lt;&gt;0,CONCATENATE("Week ",WEEKNUM('Peter Millar'!$L3716,21)," - ", TEXT('Peter Millar'!$L3716, "yyyy")),"")</f>
        <v>Week 10 - 2022</v>
      </c>
    </row>
    <row r="3712" spans="16:16">
      <c r="P3712" t="str">
        <f>IF('Peter Millar'!$L3717&lt;&gt;0,CONCATENATE("Week ",WEEKNUM('Peter Millar'!$L3717,21)," - ", TEXT('Peter Millar'!$L3717, "yyyy")),"")</f>
        <v>Week 10 - 2022</v>
      </c>
    </row>
    <row r="3713" spans="16:16">
      <c r="P3713" t="str">
        <f>IF('Peter Millar'!$L3718&lt;&gt;0,CONCATENATE("Week ",WEEKNUM('Peter Millar'!$L3718,21)," - ", TEXT('Peter Millar'!$L3718, "yyyy")),"")</f>
        <v>Week 10 - 2022</v>
      </c>
    </row>
    <row r="3714" spans="16:16">
      <c r="P3714" t="str">
        <f>IF('Peter Millar'!$L3719&lt;&gt;0,CONCATENATE("Week ",WEEKNUM('Peter Millar'!$L3719,21)," - ", TEXT('Peter Millar'!$L3719, "yyyy")),"")</f>
        <v>Week 10 - 2022</v>
      </c>
    </row>
    <row r="3715" spans="16:16">
      <c r="P3715" t="str">
        <f>IF('Peter Millar'!$L3720&lt;&gt;0,CONCATENATE("Week ",WEEKNUM('Peter Millar'!$L3720,21)," - ", TEXT('Peter Millar'!$L3720, "yyyy")),"")</f>
        <v>Week 10 - 2022</v>
      </c>
    </row>
    <row r="3716" spans="16:16">
      <c r="P3716" t="str">
        <f>IF('Peter Millar'!$L3721&lt;&gt;0,CONCATENATE("Week ",WEEKNUM('Peter Millar'!$L3721,21)," - ", TEXT('Peter Millar'!$L3721, "yyyy")),"")</f>
        <v>Week 10 - 2022</v>
      </c>
    </row>
    <row r="3717" spans="16:16">
      <c r="P3717" t="str">
        <f>IF('Peter Millar'!$L3722&lt;&gt;0,CONCATENATE("Week ",WEEKNUM('Peter Millar'!$L3722,21)," - ", TEXT('Peter Millar'!$L3722, "yyyy")),"")</f>
        <v>Week 10 - 2022</v>
      </c>
    </row>
    <row r="3718" spans="16:16">
      <c r="P3718" t="str">
        <f>IF('Peter Millar'!$L3723&lt;&gt;0,CONCATENATE("Week ",WEEKNUM('Peter Millar'!$L3723,21)," - ", TEXT('Peter Millar'!$L3723, "yyyy")),"")</f>
        <v>Week 10 - 2022</v>
      </c>
    </row>
    <row r="3719" spans="16:16">
      <c r="P3719" t="str">
        <f>IF('Peter Millar'!$L3724&lt;&gt;0,CONCATENATE("Week ",WEEKNUM('Peter Millar'!$L3724,21)," - ", TEXT('Peter Millar'!$L3724, "yyyy")),"")</f>
        <v>Week 10 - 2022</v>
      </c>
    </row>
    <row r="3720" spans="16:16">
      <c r="P3720" t="str">
        <f>IF('Peter Millar'!$L3725&lt;&gt;0,CONCATENATE("Week ",WEEKNUM('Peter Millar'!$L3725,21)," - ", TEXT('Peter Millar'!$L3725, "yyyy")),"")</f>
        <v>Week 10 - 2022</v>
      </c>
    </row>
    <row r="3721" spans="16:16">
      <c r="P3721" t="str">
        <f>IF('Peter Millar'!$L3726&lt;&gt;0,CONCATENATE("Week ",WEEKNUM('Peter Millar'!$L3726,21)," - ", TEXT('Peter Millar'!$L3726, "yyyy")),"")</f>
        <v>Week 10 - 2022</v>
      </c>
    </row>
    <row r="3722" spans="16:16">
      <c r="P3722" t="str">
        <f>IF('Peter Millar'!$L3727&lt;&gt;0,CONCATENATE("Week ",WEEKNUM('Peter Millar'!$L3727,21)," - ", TEXT('Peter Millar'!$L3727, "yyyy")),"")</f>
        <v>Week 10 - 2022</v>
      </c>
    </row>
    <row r="3723" spans="16:16">
      <c r="P3723" t="str">
        <f>IF('Peter Millar'!$L3728&lt;&gt;0,CONCATENATE("Week ",WEEKNUM('Peter Millar'!$L3728,21)," - ", TEXT('Peter Millar'!$L3728, "yyyy")),"")</f>
        <v>Week 10 - 2022</v>
      </c>
    </row>
    <row r="3724" spans="16:16">
      <c r="P3724" t="str">
        <f>IF('Peter Millar'!$L3729&lt;&gt;0,CONCATENATE("Week ",WEEKNUM('Peter Millar'!$L3729,21)," - ", TEXT('Peter Millar'!$L3729, "yyyy")),"")</f>
        <v>Week 10 - 2022</v>
      </c>
    </row>
    <row r="3725" spans="16:16">
      <c r="P3725" t="str">
        <f>IF('Peter Millar'!$L3730&lt;&gt;0,CONCATENATE("Week ",WEEKNUM('Peter Millar'!$L3730,21)," - ", TEXT('Peter Millar'!$L3730, "yyyy")),"")</f>
        <v>Week 10 - 2022</v>
      </c>
    </row>
    <row r="3726" spans="16:16">
      <c r="P3726" t="str">
        <f>IF('Peter Millar'!$L3731&lt;&gt;0,CONCATENATE("Week ",WEEKNUM('Peter Millar'!$L3731,21)," - ", TEXT('Peter Millar'!$L3731, "yyyy")),"")</f>
        <v>Week 10 - 2022</v>
      </c>
    </row>
    <row r="3727" spans="16:16">
      <c r="P3727" t="str">
        <f>IF('Peter Millar'!$L3732&lt;&gt;0,CONCATENATE("Week ",WEEKNUM('Peter Millar'!$L3732,21)," - ", TEXT('Peter Millar'!$L3732, "yyyy")),"")</f>
        <v>Week 10 - 2022</v>
      </c>
    </row>
    <row r="3728" spans="16:16">
      <c r="P3728" t="str">
        <f>IF('Peter Millar'!$L3733&lt;&gt;0,CONCATENATE("Week ",WEEKNUM('Peter Millar'!$L3733,21)," - ", TEXT('Peter Millar'!$L3733, "yyyy")),"")</f>
        <v>Week 10 - 2022</v>
      </c>
    </row>
    <row r="3729" spans="16:16">
      <c r="P3729" t="str">
        <f>IF('Peter Millar'!$L3734&lt;&gt;0,CONCATENATE("Week ",WEEKNUM('Peter Millar'!$L3734,21)," - ", TEXT('Peter Millar'!$L3734, "yyyy")),"")</f>
        <v>Week 10 - 2022</v>
      </c>
    </row>
    <row r="3730" spans="16:16">
      <c r="P3730" t="str">
        <f>IF('Peter Millar'!$L3735&lt;&gt;0,CONCATENATE("Week ",WEEKNUM('Peter Millar'!$L3735,21)," - ", TEXT('Peter Millar'!$L3735, "yyyy")),"")</f>
        <v>Week 10 - 2022</v>
      </c>
    </row>
    <row r="3731" spans="16:16">
      <c r="P3731" t="str">
        <f>IF('Peter Millar'!$L3736&lt;&gt;0,CONCATENATE("Week ",WEEKNUM('Peter Millar'!$L3736,21)," - ", TEXT('Peter Millar'!$L3736, "yyyy")),"")</f>
        <v>Week 10 - 2022</v>
      </c>
    </row>
    <row r="3732" spans="16:16">
      <c r="P3732" t="str">
        <f>IF('Peter Millar'!$L3737&lt;&gt;0,CONCATENATE("Week ",WEEKNUM('Peter Millar'!$L3737,21)," - ", TEXT('Peter Millar'!$L3737, "yyyy")),"")</f>
        <v>Week 10 - 2022</v>
      </c>
    </row>
    <row r="3733" spans="16:16">
      <c r="P3733" t="str">
        <f>IF('Peter Millar'!$L3738&lt;&gt;0,CONCATENATE("Week ",WEEKNUM('Peter Millar'!$L3738,21)," - ", TEXT('Peter Millar'!$L3738, "yyyy")),"")</f>
        <v>Week 10 - 2022</v>
      </c>
    </row>
    <row r="3734" spans="16:16">
      <c r="P3734" t="str">
        <f>IF('Peter Millar'!$L3739&lt;&gt;0,CONCATENATE("Week ",WEEKNUM('Peter Millar'!$L3739,21)," - ", TEXT('Peter Millar'!$L3739, "yyyy")),"")</f>
        <v>Week 10 - 2022</v>
      </c>
    </row>
    <row r="3735" spans="16:16">
      <c r="P3735" t="str">
        <f>IF('Peter Millar'!$L3740&lt;&gt;0,CONCATENATE("Week ",WEEKNUM('Peter Millar'!$L3740,21)," - ", TEXT('Peter Millar'!$L3740, "yyyy")),"")</f>
        <v>Week 10 - 2022</v>
      </c>
    </row>
    <row r="3736" spans="16:16">
      <c r="P3736" t="str">
        <f>IF('Peter Millar'!$L3741&lt;&gt;0,CONCATENATE("Week ",WEEKNUM('Peter Millar'!$L3741,21)," - ", TEXT('Peter Millar'!$L3741, "yyyy")),"")</f>
        <v>Week 10 - 2022</v>
      </c>
    </row>
    <row r="3737" spans="16:16">
      <c r="P3737" t="str">
        <f>IF('Peter Millar'!$L3742&lt;&gt;0,CONCATENATE("Week ",WEEKNUM('Peter Millar'!$L3742,21)," - ", TEXT('Peter Millar'!$L3742, "yyyy")),"")</f>
        <v>Week 10 - 2022</v>
      </c>
    </row>
    <row r="3738" spans="16:16">
      <c r="P3738" t="str">
        <f>IF('Peter Millar'!$L3743&lt;&gt;0,CONCATENATE("Week ",WEEKNUM('Peter Millar'!$L3743,21)," - ", TEXT('Peter Millar'!$L3743, "yyyy")),"")</f>
        <v>Week 10 - 2022</v>
      </c>
    </row>
    <row r="3739" spans="16:16">
      <c r="P3739" t="str">
        <f>IF('Peter Millar'!$L3744&lt;&gt;0,CONCATENATE("Week ",WEEKNUM('Peter Millar'!$L3744,21)," - ", TEXT('Peter Millar'!$L3744, "yyyy")),"")</f>
        <v>Week 10 - 2022</v>
      </c>
    </row>
    <row r="3740" spans="16:16">
      <c r="P3740" t="str">
        <f>IF('Peter Millar'!$L3745&lt;&gt;0,CONCATENATE("Week ",WEEKNUM('Peter Millar'!$L3745,21)," - ", TEXT('Peter Millar'!$L3745, "yyyy")),"")</f>
        <v>Week 10 - 2022</v>
      </c>
    </row>
    <row r="3741" spans="16:16">
      <c r="P3741" t="str">
        <f>IF('Peter Millar'!$L3746&lt;&gt;0,CONCATENATE("Week ",WEEKNUM('Peter Millar'!$L3746,21)," - ", TEXT('Peter Millar'!$L3746, "yyyy")),"")</f>
        <v>Week 10 - 2022</v>
      </c>
    </row>
    <row r="3742" spans="16:16">
      <c r="P3742" t="str">
        <f>IF('Peter Millar'!$L3747&lt;&gt;0,CONCATENATE("Week ",WEEKNUM('Peter Millar'!$L3747,21)," - ", TEXT('Peter Millar'!$L3747, "yyyy")),"")</f>
        <v>Week 10 - 2022</v>
      </c>
    </row>
    <row r="3743" spans="16:16">
      <c r="P3743" t="str">
        <f>IF('Peter Millar'!$L3748&lt;&gt;0,CONCATENATE("Week ",WEEKNUM('Peter Millar'!$L3748,21)," - ", TEXT('Peter Millar'!$L3748, "yyyy")),"")</f>
        <v>Week 10 - 2022</v>
      </c>
    </row>
    <row r="3744" spans="16:16">
      <c r="P3744" t="str">
        <f>IF('Peter Millar'!$L3749&lt;&gt;0,CONCATENATE("Week ",WEEKNUM('Peter Millar'!$L3749,21)," - ", TEXT('Peter Millar'!$L3749, "yyyy")),"")</f>
        <v>Week 10 - 2022</v>
      </c>
    </row>
    <row r="3745" spans="16:16">
      <c r="P3745" t="str">
        <f>IF('Peter Millar'!$L3750&lt;&gt;0,CONCATENATE("Week ",WEEKNUM('Peter Millar'!$L3750,21)," - ", TEXT('Peter Millar'!$L3750, "yyyy")),"")</f>
        <v>Week 10 - 2022</v>
      </c>
    </row>
    <row r="3746" spans="16:16">
      <c r="P3746" t="str">
        <f>IF('Peter Millar'!$L3751&lt;&gt;0,CONCATENATE("Week ",WEEKNUM('Peter Millar'!$L3751,21)," - ", TEXT('Peter Millar'!$L3751, "yyyy")),"")</f>
        <v>Week 10 - 2022</v>
      </c>
    </row>
    <row r="3747" spans="16:16">
      <c r="P3747" t="str">
        <f>IF('Peter Millar'!$L3752&lt;&gt;0,CONCATENATE("Week ",WEEKNUM('Peter Millar'!$L3752,21)," - ", TEXT('Peter Millar'!$L3752, "yyyy")),"")</f>
        <v>Week 10 - 2022</v>
      </c>
    </row>
    <row r="3748" spans="16:16">
      <c r="P3748" t="str">
        <f>IF('Peter Millar'!$L3753&lt;&gt;0,CONCATENATE("Week ",WEEKNUM('Peter Millar'!$L3753,21)," - ", TEXT('Peter Millar'!$L3753, "yyyy")),"")</f>
        <v>Week 10 - 2022</v>
      </c>
    </row>
    <row r="3749" spans="16:16">
      <c r="P3749" t="str">
        <f>IF('Peter Millar'!$L3754&lt;&gt;0,CONCATENATE("Week ",WEEKNUM('Peter Millar'!$L3754,21)," - ", TEXT('Peter Millar'!$L3754, "yyyy")),"")</f>
        <v>Week 10 - 2022</v>
      </c>
    </row>
    <row r="3750" spans="16:16">
      <c r="P3750" t="str">
        <f>IF('Peter Millar'!$L3755&lt;&gt;0,CONCATENATE("Week ",WEEKNUM('Peter Millar'!$L3755,21)," - ", TEXT('Peter Millar'!$L3755, "yyyy")),"")</f>
        <v>Week 10 - 2022</v>
      </c>
    </row>
    <row r="3751" spans="16:16">
      <c r="P3751" t="str">
        <f>IF('Peter Millar'!$L3756&lt;&gt;0,CONCATENATE("Week ",WEEKNUM('Peter Millar'!$L3756,21)," - ", TEXT('Peter Millar'!$L3756, "yyyy")),"")</f>
        <v>Week 10 - 2022</v>
      </c>
    </row>
    <row r="3752" spans="16:16">
      <c r="P3752" t="str">
        <f>IF('Peter Millar'!$L3757&lt;&gt;0,CONCATENATE("Week ",WEEKNUM('Peter Millar'!$L3757,21)," - ", TEXT('Peter Millar'!$L3757, "yyyy")),"")</f>
        <v>Week 10 - 2022</v>
      </c>
    </row>
    <row r="3753" spans="16:16">
      <c r="P3753" t="str">
        <f>IF('Peter Millar'!$L3758&lt;&gt;0,CONCATENATE("Week ",WEEKNUM('Peter Millar'!$L3758,21)," - ", TEXT('Peter Millar'!$L3758, "yyyy")),"")</f>
        <v>Week 10 - 2022</v>
      </c>
    </row>
    <row r="3754" spans="16:16">
      <c r="P3754" t="str">
        <f>IF('Peter Millar'!$L3759&lt;&gt;0,CONCATENATE("Week ",WEEKNUM('Peter Millar'!$L3759,21)," - ", TEXT('Peter Millar'!$L3759, "yyyy")),"")</f>
        <v>Week 10 - 2022</v>
      </c>
    </row>
    <row r="3755" spans="16:16">
      <c r="P3755" t="str">
        <f>IF('Peter Millar'!$L3760&lt;&gt;0,CONCATENATE("Week ",WEEKNUM('Peter Millar'!$L3760,21)," - ", TEXT('Peter Millar'!$L3760, "yyyy")),"")</f>
        <v>Week 10 - 2022</v>
      </c>
    </row>
    <row r="3756" spans="16:16">
      <c r="P3756" t="str">
        <f>IF('Peter Millar'!$L3761&lt;&gt;0,CONCATENATE("Week ",WEEKNUM('Peter Millar'!$L3761,21)," - ", TEXT('Peter Millar'!$L3761, "yyyy")),"")</f>
        <v>Week 10 - 2022</v>
      </c>
    </row>
    <row r="3757" spans="16:16">
      <c r="P3757" t="str">
        <f>IF('Peter Millar'!$L3762&lt;&gt;0,CONCATENATE("Week ",WEEKNUM('Peter Millar'!$L3762,21)," - ", TEXT('Peter Millar'!$L3762, "yyyy")),"")</f>
        <v>Week 10 - 2022</v>
      </c>
    </row>
    <row r="3758" spans="16:16">
      <c r="P3758" t="str">
        <f>IF('Peter Millar'!$L3763&lt;&gt;0,CONCATENATE("Week ",WEEKNUM('Peter Millar'!$L3763,21)," - ", TEXT('Peter Millar'!$L3763, "yyyy")),"")</f>
        <v>Week 10 - 2022</v>
      </c>
    </row>
    <row r="3759" spans="16:16">
      <c r="P3759" t="str">
        <f>IF('Peter Millar'!$L3764&lt;&gt;0,CONCATENATE("Week ",WEEKNUM('Peter Millar'!$L3764,21)," - ", TEXT('Peter Millar'!$L3764, "yyyy")),"")</f>
        <v>Week 10 - 2022</v>
      </c>
    </row>
    <row r="3760" spans="16:16">
      <c r="P3760" t="str">
        <f>IF('Peter Millar'!$L3765&lt;&gt;0,CONCATENATE("Week ",WEEKNUM('Peter Millar'!$L3765,21)," - ", TEXT('Peter Millar'!$L3765, "yyyy")),"")</f>
        <v>Week 10 - 2022</v>
      </c>
    </row>
    <row r="3761" spans="16:16">
      <c r="P3761" t="str">
        <f>IF('Peter Millar'!$L3766&lt;&gt;0,CONCATENATE("Week ",WEEKNUM('Peter Millar'!$L3766,21)," - ", TEXT('Peter Millar'!$L3766, "yyyy")),"")</f>
        <v>Week 10 - 2022</v>
      </c>
    </row>
    <row r="3762" spans="16:16">
      <c r="P3762" t="str">
        <f>IF('Peter Millar'!$L3767&lt;&gt;0,CONCATENATE("Week ",WEEKNUM('Peter Millar'!$L3767,21)," - ", TEXT('Peter Millar'!$L3767, "yyyy")),"")</f>
        <v>Week 10 - 2022</v>
      </c>
    </row>
    <row r="3763" spans="16:16">
      <c r="P3763" t="str">
        <f>IF('Peter Millar'!$L3768&lt;&gt;0,CONCATENATE("Week ",WEEKNUM('Peter Millar'!$L3768,21)," - ", TEXT('Peter Millar'!$L3768, "yyyy")),"")</f>
        <v>Week 10 - 2022</v>
      </c>
    </row>
    <row r="3764" spans="16:16">
      <c r="P3764" t="str">
        <f>IF('Peter Millar'!$L3769&lt;&gt;0,CONCATENATE("Week ",WEEKNUM('Peter Millar'!$L3769,21)," - ", TEXT('Peter Millar'!$L3769, "yyyy")),"")</f>
        <v>Week 10 - 2022</v>
      </c>
    </row>
    <row r="3765" spans="16:16">
      <c r="P3765" t="str">
        <f>IF('Peter Millar'!$L3770&lt;&gt;0,CONCATENATE("Week ",WEEKNUM('Peter Millar'!$L3770,21)," - ", TEXT('Peter Millar'!$L3770, "yyyy")),"")</f>
        <v>Week 10 - 2022</v>
      </c>
    </row>
    <row r="3766" spans="16:16">
      <c r="P3766" t="str">
        <f>IF('Peter Millar'!$L3771&lt;&gt;0,CONCATENATE("Week ",WEEKNUM('Peter Millar'!$L3771,21)," - ", TEXT('Peter Millar'!$L3771, "yyyy")),"")</f>
        <v>Week 10 - 2022</v>
      </c>
    </row>
    <row r="3767" spans="16:16">
      <c r="P3767" t="str">
        <f>IF('Peter Millar'!$L3772&lt;&gt;0,CONCATENATE("Week ",WEEKNUM('Peter Millar'!$L3772,21)," - ", TEXT('Peter Millar'!$L3772, "yyyy")),"")</f>
        <v>Week 10 - 2022</v>
      </c>
    </row>
    <row r="3768" spans="16:16">
      <c r="P3768" t="str">
        <f>IF('Peter Millar'!$L3773&lt;&gt;0,CONCATENATE("Week ",WEEKNUM('Peter Millar'!$L3773,21)," - ", TEXT('Peter Millar'!$L3773, "yyyy")),"")</f>
        <v>Week 10 - 2022</v>
      </c>
    </row>
    <row r="3769" spans="16:16">
      <c r="P3769" t="str">
        <f>IF('Peter Millar'!$L3774&lt;&gt;0,CONCATENATE("Week ",WEEKNUM('Peter Millar'!$L3774,21)," - ", TEXT('Peter Millar'!$L3774, "yyyy")),"")</f>
        <v>Week 10 - 2022</v>
      </c>
    </row>
    <row r="3770" spans="16:16">
      <c r="P3770" t="str">
        <f>IF('Peter Millar'!$L3775&lt;&gt;0,CONCATENATE("Week ",WEEKNUM('Peter Millar'!$L3775,21)," - ", TEXT('Peter Millar'!$L3775, "yyyy")),"")</f>
        <v>Week 10 - 2022</v>
      </c>
    </row>
    <row r="3771" spans="16:16">
      <c r="P3771" t="str">
        <f>IF('Peter Millar'!$L3776&lt;&gt;0,CONCATENATE("Week ",WEEKNUM('Peter Millar'!$L3776,21)," - ", TEXT('Peter Millar'!$L3776, "yyyy")),"")</f>
        <v>Week 10 - 2022</v>
      </c>
    </row>
    <row r="3772" spans="16:16">
      <c r="P3772" t="str">
        <f>IF('Peter Millar'!$L3777&lt;&gt;0,CONCATENATE("Week ",WEEKNUM('Peter Millar'!$L3777,21)," - ", TEXT('Peter Millar'!$L3777, "yyyy")),"")</f>
        <v>Week 10 - 2022</v>
      </c>
    </row>
    <row r="3773" spans="16:16">
      <c r="P3773" t="str">
        <f>IF('Peter Millar'!$L3778&lt;&gt;0,CONCATENATE("Week ",WEEKNUM('Peter Millar'!$L3778,21)," - ", TEXT('Peter Millar'!$L3778, "yyyy")),"")</f>
        <v>Week 10 - 2022</v>
      </c>
    </row>
    <row r="3774" spans="16:16">
      <c r="P3774" t="str">
        <f>IF('Peter Millar'!$L3779&lt;&gt;0,CONCATENATE("Week ",WEEKNUM('Peter Millar'!$L3779,21)," - ", TEXT('Peter Millar'!$L3779, "yyyy")),"")</f>
        <v>Week 10 - 2022</v>
      </c>
    </row>
    <row r="3775" spans="16:16">
      <c r="P3775" t="str">
        <f>IF('Peter Millar'!$L3780&lt;&gt;0,CONCATENATE("Week ",WEEKNUM('Peter Millar'!$L3780,21)," - ", TEXT('Peter Millar'!$L3780, "yyyy")),"")</f>
        <v>Week 10 - 2022</v>
      </c>
    </row>
    <row r="3776" spans="16:16">
      <c r="P3776" t="str">
        <f>IF('Peter Millar'!$L3781&lt;&gt;0,CONCATENATE("Week ",WEEKNUM('Peter Millar'!$L3781,21)," - ", TEXT('Peter Millar'!$L3781, "yyyy")),"")</f>
        <v>Week 10 - 2022</v>
      </c>
    </row>
    <row r="3777" spans="16:16">
      <c r="P3777" t="str">
        <f>IF('Peter Millar'!$L3782&lt;&gt;0,CONCATENATE("Week ",WEEKNUM('Peter Millar'!$L3782,21)," - ", TEXT('Peter Millar'!$L3782, "yyyy")),"")</f>
        <v>Week 10 - 2022</v>
      </c>
    </row>
    <row r="3778" spans="16:16">
      <c r="P3778" t="str">
        <f>IF('Peter Millar'!$L3783&lt;&gt;0,CONCATENATE("Week ",WEEKNUM('Peter Millar'!$L3783,21)," - ", TEXT('Peter Millar'!$L3783, "yyyy")),"")</f>
        <v>Week 10 - 2022</v>
      </c>
    </row>
    <row r="3779" spans="16:16">
      <c r="P3779" t="str">
        <f>IF('Peter Millar'!$L3784&lt;&gt;0,CONCATENATE("Week ",WEEKNUM('Peter Millar'!$L3784,21)," - ", TEXT('Peter Millar'!$L3784, "yyyy")),"")</f>
        <v>Week 10 - 2022</v>
      </c>
    </row>
    <row r="3780" spans="16:16">
      <c r="P3780" t="str">
        <f>IF('Peter Millar'!$L3785&lt;&gt;0,CONCATENATE("Week ",WEEKNUM('Peter Millar'!$L3785,21)," - ", TEXT('Peter Millar'!$L3785, "yyyy")),"")</f>
        <v>Week 10 - 2022</v>
      </c>
    </row>
    <row r="3781" spans="16:16">
      <c r="P3781" t="str">
        <f>IF('Peter Millar'!$L3786&lt;&gt;0,CONCATENATE("Week ",WEEKNUM('Peter Millar'!$L3786,21)," - ", TEXT('Peter Millar'!$L3786, "yyyy")),"")</f>
        <v>Week 10 - 2022</v>
      </c>
    </row>
    <row r="3782" spans="16:16">
      <c r="P3782" t="str">
        <f>IF('Peter Millar'!$L3787&lt;&gt;0,CONCATENATE("Week ",WEEKNUM('Peter Millar'!$L3787,21)," - ", TEXT('Peter Millar'!$L3787, "yyyy")),"")</f>
        <v>Week 10 - 2022</v>
      </c>
    </row>
    <row r="3783" spans="16:16">
      <c r="P3783" t="str">
        <f>IF('Peter Millar'!$L3788&lt;&gt;0,CONCATENATE("Week ",WEEKNUM('Peter Millar'!$L3788,21)," - ", TEXT('Peter Millar'!$L3788, "yyyy")),"")</f>
        <v>Week 10 - 2022</v>
      </c>
    </row>
    <row r="3784" spans="16:16">
      <c r="P3784" t="str">
        <f>IF('Peter Millar'!$L3789&lt;&gt;0,CONCATENATE("Week ",WEEKNUM('Peter Millar'!$L3789,21)," - ", TEXT('Peter Millar'!$L3789, "yyyy")),"")</f>
        <v>Week 10 - 2022</v>
      </c>
    </row>
    <row r="3785" spans="16:16">
      <c r="P3785" t="str">
        <f>IF('Peter Millar'!$L3790&lt;&gt;0,CONCATENATE("Week ",WEEKNUM('Peter Millar'!$L3790,21)," - ", TEXT('Peter Millar'!$L3790, "yyyy")),"")</f>
        <v>Week 10 - 2022</v>
      </c>
    </row>
    <row r="3786" spans="16:16">
      <c r="P3786" t="str">
        <f>IF('Peter Millar'!$L3791&lt;&gt;0,CONCATENATE("Week ",WEEKNUM('Peter Millar'!$L3791,21)," - ", TEXT('Peter Millar'!$L3791, "yyyy")),"")</f>
        <v>Week 10 - 2022</v>
      </c>
    </row>
    <row r="3787" spans="16:16">
      <c r="P3787" t="str">
        <f>IF('Peter Millar'!$L3792&lt;&gt;0,CONCATENATE("Week ",WEEKNUM('Peter Millar'!$L3792,21)," - ", TEXT('Peter Millar'!$L3792, "yyyy")),"")</f>
        <v>Week 10 - 2022</v>
      </c>
    </row>
    <row r="3788" spans="16:16">
      <c r="P3788" t="str">
        <f>IF('Peter Millar'!$L3793&lt;&gt;0,CONCATENATE("Week ",WEEKNUM('Peter Millar'!$L3793,21)," - ", TEXT('Peter Millar'!$L3793, "yyyy")),"")</f>
        <v>Week 10 - 2022</v>
      </c>
    </row>
    <row r="3789" spans="16:16">
      <c r="P3789" t="str">
        <f>IF('Peter Millar'!$L3794&lt;&gt;0,CONCATENATE("Week ",WEEKNUM('Peter Millar'!$L3794,21)," - ", TEXT('Peter Millar'!$L3794, "yyyy")),"")</f>
        <v>Week 10 - 2022</v>
      </c>
    </row>
    <row r="3790" spans="16:16">
      <c r="P3790" t="str">
        <f>IF('Peter Millar'!$L3795&lt;&gt;0,CONCATENATE("Week ",WEEKNUM('Peter Millar'!$L3795,21)," - ", TEXT('Peter Millar'!$L3795, "yyyy")),"")</f>
        <v>Week 10 - 2022</v>
      </c>
    </row>
    <row r="3791" spans="16:16">
      <c r="P3791" t="str">
        <f>IF('Peter Millar'!$L3796&lt;&gt;0,CONCATENATE("Week ",WEEKNUM('Peter Millar'!$L3796,21)," - ", TEXT('Peter Millar'!$L3796, "yyyy")),"")</f>
        <v>Week 10 - 2022</v>
      </c>
    </row>
    <row r="3792" spans="16:16">
      <c r="P3792" t="str">
        <f>IF('Peter Millar'!$L3797&lt;&gt;0,CONCATENATE("Week ",WEEKNUM('Peter Millar'!$L3797,21)," - ", TEXT('Peter Millar'!$L3797, "yyyy")),"")</f>
        <v>Week 10 - 2022</v>
      </c>
    </row>
    <row r="3793" spans="16:16">
      <c r="P3793" t="str">
        <f>IF('Peter Millar'!$L3798&lt;&gt;0,CONCATENATE("Week ",WEEKNUM('Peter Millar'!$L3798,21)," - ", TEXT('Peter Millar'!$L3798, "yyyy")),"")</f>
        <v>Week 10 - 2022</v>
      </c>
    </row>
    <row r="3794" spans="16:16">
      <c r="P3794" t="str">
        <f>IF('Peter Millar'!$L3799&lt;&gt;0,CONCATENATE("Week ",WEEKNUM('Peter Millar'!$L3799,21)," - ", TEXT('Peter Millar'!$L3799, "yyyy")),"")</f>
        <v>Week 10 - 2022</v>
      </c>
    </row>
    <row r="3795" spans="16:16">
      <c r="P3795" t="str">
        <f>IF('Peter Millar'!$L3800&lt;&gt;0,CONCATENATE("Week ",WEEKNUM('Peter Millar'!$L3800,21)," - ", TEXT('Peter Millar'!$L3800, "yyyy")),"")</f>
        <v>Week 10 - 2022</v>
      </c>
    </row>
    <row r="3796" spans="16:16">
      <c r="P3796" t="str">
        <f>IF('Peter Millar'!$L3801&lt;&gt;0,CONCATENATE("Week ",WEEKNUM('Peter Millar'!$L3801,21)," - ", TEXT('Peter Millar'!$L3801, "yyyy")),"")</f>
        <v>Week 10 - 2022</v>
      </c>
    </row>
    <row r="3797" spans="16:16">
      <c r="P3797" t="str">
        <f>IF('Peter Millar'!$L3802&lt;&gt;0,CONCATENATE("Week ",WEEKNUM('Peter Millar'!$L3802,21)," - ", TEXT('Peter Millar'!$L3802, "yyyy")),"")</f>
        <v>Week 10 - 2022</v>
      </c>
    </row>
    <row r="3798" spans="16:16">
      <c r="P3798" t="str">
        <f>IF('Peter Millar'!$L3803&lt;&gt;0,CONCATENATE("Week ",WEEKNUM('Peter Millar'!$L3803,21)," - ", TEXT('Peter Millar'!$L3803, "yyyy")),"")</f>
        <v>Week 10 - 2022</v>
      </c>
    </row>
    <row r="3799" spans="16:16">
      <c r="P3799" t="str">
        <f>IF('Peter Millar'!$L3804&lt;&gt;0,CONCATENATE("Week ",WEEKNUM('Peter Millar'!$L3804,21)," - ", TEXT('Peter Millar'!$L3804, "yyyy")),"")</f>
        <v>Week 10 - 2022</v>
      </c>
    </row>
    <row r="3800" spans="16:16">
      <c r="P3800" t="str">
        <f>IF('Peter Millar'!$L3805&lt;&gt;0,CONCATENATE("Week ",WEEKNUM('Peter Millar'!$L3805,21)," - ", TEXT('Peter Millar'!$L3805, "yyyy")),"")</f>
        <v>Week 10 - 2022</v>
      </c>
    </row>
    <row r="3801" spans="16:16">
      <c r="P3801" t="str">
        <f>IF('Peter Millar'!$L3806&lt;&gt;0,CONCATENATE("Week ",WEEKNUM('Peter Millar'!$L3806,21)," - ", TEXT('Peter Millar'!$L3806, "yyyy")),"")</f>
        <v>Week 10 - 2022</v>
      </c>
    </row>
    <row r="3802" spans="16:16">
      <c r="P3802" t="str">
        <f>IF('Peter Millar'!$L3807&lt;&gt;0,CONCATENATE("Week ",WEEKNUM('Peter Millar'!$L3807,21)," - ", TEXT('Peter Millar'!$L3807, "yyyy")),"")</f>
        <v>Week 10 - 2022</v>
      </c>
    </row>
    <row r="3803" spans="16:16">
      <c r="P3803" t="str">
        <f>IF('Peter Millar'!$L3808&lt;&gt;0,CONCATENATE("Week ",WEEKNUM('Peter Millar'!$L3808,21)," - ", TEXT('Peter Millar'!$L3808, "yyyy")),"")</f>
        <v>Week 10 - 2022</v>
      </c>
    </row>
    <row r="3804" spans="16:16">
      <c r="P3804" t="str">
        <f>IF('Peter Millar'!$L3809&lt;&gt;0,CONCATENATE("Week ",WEEKNUM('Peter Millar'!$L3809,21)," - ", TEXT('Peter Millar'!$L3809, "yyyy")),"")</f>
        <v>Week 10 - 2022</v>
      </c>
    </row>
    <row r="3805" spans="16:16">
      <c r="P3805" t="str">
        <f>IF('Peter Millar'!$L3810&lt;&gt;0,CONCATENATE("Week ",WEEKNUM('Peter Millar'!$L3810,21)," - ", TEXT('Peter Millar'!$L3810, "yyyy")),"")</f>
        <v>Week 10 - 2022</v>
      </c>
    </row>
    <row r="3806" spans="16:16">
      <c r="P3806" t="str">
        <f>IF('Peter Millar'!$L3811&lt;&gt;0,CONCATENATE("Week ",WEEKNUM('Peter Millar'!$L3811,21)," - ", TEXT('Peter Millar'!$L3811, "yyyy")),"")</f>
        <v>Week 10 - 2022</v>
      </c>
    </row>
    <row r="3807" spans="16:16">
      <c r="P3807" t="str">
        <f>IF('Peter Millar'!$L3812&lt;&gt;0,CONCATENATE("Week ",WEEKNUM('Peter Millar'!$L3812,21)," - ", TEXT('Peter Millar'!$L3812, "yyyy")),"")</f>
        <v>Week 10 - 2022</v>
      </c>
    </row>
    <row r="3808" spans="16:16">
      <c r="P3808" t="str">
        <f>IF('Peter Millar'!$L3813&lt;&gt;0,CONCATENATE("Week ",WEEKNUM('Peter Millar'!$L3813,21)," - ", TEXT('Peter Millar'!$L3813, "yyyy")),"")</f>
        <v>Week 10 - 2022</v>
      </c>
    </row>
    <row r="3809" spans="16:16">
      <c r="P3809" t="str">
        <f>IF('Peter Millar'!$L3814&lt;&gt;0,CONCATENATE("Week ",WEEKNUM('Peter Millar'!$L3814,21)," - ", TEXT('Peter Millar'!$L3814, "yyyy")),"")</f>
        <v>Week 10 - 2022</v>
      </c>
    </row>
    <row r="3810" spans="16:16">
      <c r="P3810" t="str">
        <f>IF('Peter Millar'!$L3815&lt;&gt;0,CONCATENATE("Week ",WEEKNUM('Peter Millar'!$L3815,21)," - ", TEXT('Peter Millar'!$L3815, "yyyy")),"")</f>
        <v>Week 10 - 2022</v>
      </c>
    </row>
    <row r="3811" spans="16:16">
      <c r="P3811" t="str">
        <f>IF('Peter Millar'!$L3816&lt;&gt;0,CONCATENATE("Week ",WEEKNUM('Peter Millar'!$L3816,21)," - ", TEXT('Peter Millar'!$L3816, "yyyy")),"")</f>
        <v>Week 10 - 2022</v>
      </c>
    </row>
    <row r="3812" spans="16:16">
      <c r="P3812" t="str">
        <f>IF('Peter Millar'!$L3817&lt;&gt;0,CONCATENATE("Week ",WEEKNUM('Peter Millar'!$L3817,21)," - ", TEXT('Peter Millar'!$L3817, "yyyy")),"")</f>
        <v>Week 10 - 2022</v>
      </c>
    </row>
    <row r="3813" spans="16:16">
      <c r="P3813" t="str">
        <f>IF('Peter Millar'!$L3818&lt;&gt;0,CONCATENATE("Week ",WEEKNUM('Peter Millar'!$L3818,21)," - ", TEXT('Peter Millar'!$L3818, "yyyy")),"")</f>
        <v>Week 10 - 2022</v>
      </c>
    </row>
    <row r="3814" spans="16:16">
      <c r="P3814" t="str">
        <f>IF('Peter Millar'!$L3819&lt;&gt;0,CONCATENATE("Week ",WEEKNUM('Peter Millar'!$L3819,21)," - ", TEXT('Peter Millar'!$L3819, "yyyy")),"")</f>
        <v>Week 10 - 2022</v>
      </c>
    </row>
    <row r="3815" spans="16:16">
      <c r="P3815" t="str">
        <f>IF('Peter Millar'!$L3820&lt;&gt;0,CONCATENATE("Week ",WEEKNUM('Peter Millar'!$L3820,21)," - ", TEXT('Peter Millar'!$L3820, "yyyy")),"")</f>
        <v>Week 10 - 2022</v>
      </c>
    </row>
    <row r="3816" spans="16:16">
      <c r="P3816" t="str">
        <f>IF('Peter Millar'!$L3821&lt;&gt;0,CONCATENATE("Week ",WEEKNUM('Peter Millar'!$L3821,21)," - ", TEXT('Peter Millar'!$L3821, "yyyy")),"")</f>
        <v>Week 10 - 2022</v>
      </c>
    </row>
    <row r="3817" spans="16:16">
      <c r="P3817" t="str">
        <f>IF('Peter Millar'!$L3822&lt;&gt;0,CONCATENATE("Week ",WEEKNUM('Peter Millar'!$L3822,21)," - ", TEXT('Peter Millar'!$L3822, "yyyy")),"")</f>
        <v>Week 10 - 2022</v>
      </c>
    </row>
    <row r="3818" spans="16:16">
      <c r="P3818" t="str">
        <f>IF('Peter Millar'!$L3823&lt;&gt;0,CONCATENATE("Week ",WEEKNUM('Peter Millar'!$L3823,21)," - ", TEXT('Peter Millar'!$L3823, "yyyy")),"")</f>
        <v>Week 10 - 2022</v>
      </c>
    </row>
    <row r="3819" spans="16:16">
      <c r="P3819" t="str">
        <f>IF('Peter Millar'!$L3824&lt;&gt;0,CONCATENATE("Week ",WEEKNUM('Peter Millar'!$L3824,21)," - ", TEXT('Peter Millar'!$L3824, "yyyy")),"")</f>
        <v>Week 10 - 2022</v>
      </c>
    </row>
    <row r="3820" spans="16:16">
      <c r="P3820" t="str">
        <f>IF('Peter Millar'!$L3825&lt;&gt;0,CONCATENATE("Week ",WEEKNUM('Peter Millar'!$L3825,21)," - ", TEXT('Peter Millar'!$L3825, "yyyy")),"")</f>
        <v>Week 10 - 2022</v>
      </c>
    </row>
    <row r="3821" spans="16:16">
      <c r="P3821" t="str">
        <f>IF('Peter Millar'!$L3826&lt;&gt;0,CONCATENATE("Week ",WEEKNUM('Peter Millar'!$L3826,21)," - ", TEXT('Peter Millar'!$L3826, "yyyy")),"")</f>
        <v>Week 10 - 2022</v>
      </c>
    </row>
    <row r="3822" spans="16:16">
      <c r="P3822" t="str">
        <f>IF('Peter Millar'!$L3827&lt;&gt;0,CONCATENATE("Week ",WEEKNUM('Peter Millar'!$L3827,21)," - ", TEXT('Peter Millar'!$L3827, "yyyy")),"")</f>
        <v>Week 10 - 2022</v>
      </c>
    </row>
    <row r="3823" spans="16:16">
      <c r="P3823" t="str">
        <f>IF('Peter Millar'!$L3828&lt;&gt;0,CONCATENATE("Week ",WEEKNUM('Peter Millar'!$L3828,21)," - ", TEXT('Peter Millar'!$L3828, "yyyy")),"")</f>
        <v>Week 10 - 2022</v>
      </c>
    </row>
    <row r="3824" spans="16:16">
      <c r="P3824" t="str">
        <f>IF('Peter Millar'!$L3829&lt;&gt;0,CONCATENATE("Week ",WEEKNUM('Peter Millar'!$L3829,21)," - ", TEXT('Peter Millar'!$L3829, "yyyy")),"")</f>
        <v>Week 10 - 2022</v>
      </c>
    </row>
    <row r="3825" spans="16:16">
      <c r="P3825" t="str">
        <f>IF('Peter Millar'!$L3830&lt;&gt;0,CONCATENATE("Week ",WEEKNUM('Peter Millar'!$L3830,21)," - ", TEXT('Peter Millar'!$L3830, "yyyy")),"")</f>
        <v>Week 10 - 2022</v>
      </c>
    </row>
    <row r="3826" spans="16:16">
      <c r="P3826" t="str">
        <f>IF('Peter Millar'!$L3831&lt;&gt;0,CONCATENATE("Week ",WEEKNUM('Peter Millar'!$L3831,21)," - ", TEXT('Peter Millar'!$L3831, "yyyy")),"")</f>
        <v>Week 10 - 2022</v>
      </c>
    </row>
    <row r="3827" spans="16:16">
      <c r="P3827" t="str">
        <f>IF('Peter Millar'!$L3832&lt;&gt;0,CONCATENATE("Week ",WEEKNUM('Peter Millar'!$L3832,21)," - ", TEXT('Peter Millar'!$L3832, "yyyy")),"")</f>
        <v>Week 10 - 2022</v>
      </c>
    </row>
    <row r="3828" spans="16:16">
      <c r="P3828" t="str">
        <f>IF('Peter Millar'!$L3833&lt;&gt;0,CONCATENATE("Week ",WEEKNUM('Peter Millar'!$L3833,21)," - ", TEXT('Peter Millar'!$L3833, "yyyy")),"")</f>
        <v>Week 10 - 2022</v>
      </c>
    </row>
    <row r="3829" spans="16:16">
      <c r="P3829" t="str">
        <f>IF('Peter Millar'!$L3834&lt;&gt;0,CONCATENATE("Week ",WEEKNUM('Peter Millar'!$L3834,21)," - ", TEXT('Peter Millar'!$L3834, "yyyy")),"")</f>
        <v>Week 10 - 2022</v>
      </c>
    </row>
    <row r="3830" spans="16:16">
      <c r="P3830" t="str">
        <f>IF('Peter Millar'!$L3835&lt;&gt;0,CONCATENATE("Week ",WEEKNUM('Peter Millar'!$L3835,21)," - ", TEXT('Peter Millar'!$L3835, "yyyy")),"")</f>
        <v>Week 10 - 2022</v>
      </c>
    </row>
    <row r="3831" spans="16:16">
      <c r="P3831" t="str">
        <f>IF('Peter Millar'!$L3836&lt;&gt;0,CONCATENATE("Week ",WEEKNUM('Peter Millar'!$L3836,21)," - ", TEXT('Peter Millar'!$L3836, "yyyy")),"")</f>
        <v>Week 10 - 2022</v>
      </c>
    </row>
    <row r="3832" spans="16:16">
      <c r="P3832" t="str">
        <f>IF('Peter Millar'!$L3837&lt;&gt;0,CONCATENATE("Week ",WEEKNUM('Peter Millar'!$L3837,21)," - ", TEXT('Peter Millar'!$L3837, "yyyy")),"")</f>
        <v>Week 10 - 2022</v>
      </c>
    </row>
    <row r="3833" spans="16:16">
      <c r="P3833" t="str">
        <f>IF('Peter Millar'!$L3838&lt;&gt;0,CONCATENATE("Week ",WEEKNUM('Peter Millar'!$L3838,21)," - ", TEXT('Peter Millar'!$L3838, "yyyy")),"")</f>
        <v>Week 10 - 2022</v>
      </c>
    </row>
    <row r="3834" spans="16:16">
      <c r="P3834" t="str">
        <f>IF('Peter Millar'!$L3839&lt;&gt;0,CONCATENATE("Week ",WEEKNUM('Peter Millar'!$L3839,21)," - ", TEXT('Peter Millar'!$L3839, "yyyy")),"")</f>
        <v>Week 10 - 2022</v>
      </c>
    </row>
    <row r="3835" spans="16:16">
      <c r="P3835" t="str">
        <f>IF('Peter Millar'!$L3840&lt;&gt;0,CONCATENATE("Week ",WEEKNUM('Peter Millar'!$L3840,21)," - ", TEXT('Peter Millar'!$L3840, "yyyy")),"")</f>
        <v>Week 10 - 2022</v>
      </c>
    </row>
    <row r="3836" spans="16:16">
      <c r="P3836" t="str">
        <f>IF('Peter Millar'!$L3841&lt;&gt;0,CONCATENATE("Week ",WEEKNUM('Peter Millar'!$L3841,21)," - ", TEXT('Peter Millar'!$L3841, "yyyy")),"")</f>
        <v>Week 10 - 2022</v>
      </c>
    </row>
    <row r="3837" spans="16:16">
      <c r="P3837" t="str">
        <f>IF('Peter Millar'!$L3842&lt;&gt;0,CONCATENATE("Week ",WEEKNUM('Peter Millar'!$L3842,21)," - ", TEXT('Peter Millar'!$L3842, "yyyy")),"")</f>
        <v>Week 10 - 2022</v>
      </c>
    </row>
    <row r="3838" spans="16:16">
      <c r="P3838" t="str">
        <f>IF('Peter Millar'!$L3843&lt;&gt;0,CONCATENATE("Week ",WEEKNUM('Peter Millar'!$L3843,21)," - ", TEXT('Peter Millar'!$L3843, "yyyy")),"")</f>
        <v>Week 10 - 2022</v>
      </c>
    </row>
    <row r="3839" spans="16:16">
      <c r="P3839" t="str">
        <f>IF('Peter Millar'!$L3844&lt;&gt;0,CONCATENATE("Week ",WEEKNUM('Peter Millar'!$L3844,21)," - ", TEXT('Peter Millar'!$L3844, "yyyy")),"")</f>
        <v>Week 10 - 2022</v>
      </c>
    </row>
    <row r="3840" spans="16:16">
      <c r="P3840" t="str">
        <f>IF('Peter Millar'!$L3845&lt;&gt;0,CONCATENATE("Week ",WEEKNUM('Peter Millar'!$L3845,21)," - ", TEXT('Peter Millar'!$L3845, "yyyy")),"")</f>
        <v>Week 10 - 2022</v>
      </c>
    </row>
    <row r="3841" spans="16:16">
      <c r="P3841" t="str">
        <f>IF('Peter Millar'!$L3846&lt;&gt;0,CONCATENATE("Week ",WEEKNUM('Peter Millar'!$L3846,21)," - ", TEXT('Peter Millar'!$L3846, "yyyy")),"")</f>
        <v>Week 10 - 2022</v>
      </c>
    </row>
    <row r="3842" spans="16:16">
      <c r="P3842" t="str">
        <f>IF('Peter Millar'!$L3847&lt;&gt;0,CONCATENATE("Week ",WEEKNUM('Peter Millar'!$L3847,21)," - ", TEXT('Peter Millar'!$L3847, "yyyy")),"")</f>
        <v>Week 10 - 2022</v>
      </c>
    </row>
    <row r="3843" spans="16:16">
      <c r="P3843" t="str">
        <f>IF('Peter Millar'!$L3848&lt;&gt;0,CONCATENATE("Week ",WEEKNUM('Peter Millar'!$L3848,21)," - ", TEXT('Peter Millar'!$L3848, "yyyy")),"")</f>
        <v>Week 10 - 2022</v>
      </c>
    </row>
    <row r="3844" spans="16:16">
      <c r="P3844" t="str">
        <f>IF('Peter Millar'!$L3849&lt;&gt;0,CONCATENATE("Week ",WEEKNUM('Peter Millar'!$L3849,21)," - ", TEXT('Peter Millar'!$L3849, "yyyy")),"")</f>
        <v>Week 10 - 2022</v>
      </c>
    </row>
    <row r="3845" spans="16:16">
      <c r="P3845" t="str">
        <f>IF('Peter Millar'!$L3850&lt;&gt;0,CONCATENATE("Week ",WEEKNUM('Peter Millar'!$L3850,21)," - ", TEXT('Peter Millar'!$L3850, "yyyy")),"")</f>
        <v>Week 10 - 2022</v>
      </c>
    </row>
    <row r="3846" spans="16:16">
      <c r="P3846" t="str">
        <f>IF('Peter Millar'!$L3851&lt;&gt;0,CONCATENATE("Week ",WEEKNUM('Peter Millar'!$L3851,21)," - ", TEXT('Peter Millar'!$L3851, "yyyy")),"")</f>
        <v>Week 10 - 2022</v>
      </c>
    </row>
    <row r="3847" spans="16:16">
      <c r="P3847" t="str">
        <f>IF('Peter Millar'!$L3852&lt;&gt;0,CONCATENATE("Week ",WEEKNUM('Peter Millar'!$L3852,21)," - ", TEXT('Peter Millar'!$L3852, "yyyy")),"")</f>
        <v>Week 10 - 2022</v>
      </c>
    </row>
    <row r="3848" spans="16:16">
      <c r="P3848" t="str">
        <f>IF('Peter Millar'!$L3853&lt;&gt;0,CONCATENATE("Week ",WEEKNUM('Peter Millar'!$L3853,21)," - ", TEXT('Peter Millar'!$L3853, "yyyy")),"")</f>
        <v>Week 10 - 2022</v>
      </c>
    </row>
    <row r="3849" spans="16:16">
      <c r="P3849" t="str">
        <f>IF('Peter Millar'!$L3854&lt;&gt;0,CONCATENATE("Week ",WEEKNUM('Peter Millar'!$L3854,21)," - ", TEXT('Peter Millar'!$L3854, "yyyy")),"")</f>
        <v>Week 10 - 2022</v>
      </c>
    </row>
    <row r="3850" spans="16:16">
      <c r="P3850" t="str">
        <f>IF('Peter Millar'!$L3855&lt;&gt;0,CONCATENATE("Week ",WEEKNUM('Peter Millar'!$L3855,21)," - ", TEXT('Peter Millar'!$L3855, "yyyy")),"")</f>
        <v>Week 10 - 2022</v>
      </c>
    </row>
    <row r="3851" spans="16:16">
      <c r="P3851" t="str">
        <f>IF('Peter Millar'!$L3856&lt;&gt;0,CONCATENATE("Week ",WEEKNUM('Peter Millar'!$L3856,21)," - ", TEXT('Peter Millar'!$L3856, "yyyy")),"")</f>
        <v>Week 10 - 2022</v>
      </c>
    </row>
    <row r="3852" spans="16:16">
      <c r="P3852" t="str">
        <f>IF('Peter Millar'!$L3857&lt;&gt;0,CONCATENATE("Week ",WEEKNUM('Peter Millar'!$L3857,21)," - ", TEXT('Peter Millar'!$L3857, "yyyy")),"")</f>
        <v>Week 10 - 2022</v>
      </c>
    </row>
    <row r="3853" spans="16:16">
      <c r="P3853" t="str">
        <f>IF('Peter Millar'!$L3858&lt;&gt;0,CONCATENATE("Week ",WEEKNUM('Peter Millar'!$L3858,21)," - ", TEXT('Peter Millar'!$L3858, "yyyy")),"")</f>
        <v>Week 10 - 2022</v>
      </c>
    </row>
    <row r="3854" spans="16:16">
      <c r="P3854" t="str">
        <f>IF('Peter Millar'!$L3859&lt;&gt;0,CONCATENATE("Week ",WEEKNUM('Peter Millar'!$L3859,21)," - ", TEXT('Peter Millar'!$L3859, "yyyy")),"")</f>
        <v>Week 11 - 2022</v>
      </c>
    </row>
    <row r="3855" spans="16:16">
      <c r="P3855" t="str">
        <f>IF('Peter Millar'!$L3860&lt;&gt;0,CONCATENATE("Week ",WEEKNUM('Peter Millar'!$L3860,21)," - ", TEXT('Peter Millar'!$L3860, "yyyy")),"")</f>
        <v>Week 11 - 2022</v>
      </c>
    </row>
    <row r="3856" spans="16:16">
      <c r="P3856" t="str">
        <f>IF('Peter Millar'!$L3861&lt;&gt;0,CONCATENATE("Week ",WEEKNUM('Peter Millar'!$L3861,21)," - ", TEXT('Peter Millar'!$L3861, "yyyy")),"")</f>
        <v>Week 11 - 2022</v>
      </c>
    </row>
    <row r="3857" spans="16:16">
      <c r="P3857" t="str">
        <f>IF('Peter Millar'!$L3862&lt;&gt;0,CONCATENATE("Week ",WEEKNUM('Peter Millar'!$L3862,21)," - ", TEXT('Peter Millar'!$L3862, "yyyy")),"")</f>
        <v>Week 11 - 2022</v>
      </c>
    </row>
    <row r="3858" spans="16:16">
      <c r="P3858" t="str">
        <f>IF('Peter Millar'!$L3863&lt;&gt;0,CONCATENATE("Week ",WEEKNUM('Peter Millar'!$L3863,21)," - ", TEXT('Peter Millar'!$L3863, "yyyy")),"")</f>
        <v>Week 11 - 2022</v>
      </c>
    </row>
    <row r="3859" spans="16:16">
      <c r="P3859" t="str">
        <f>IF('Peter Millar'!$L3864&lt;&gt;0,CONCATENATE("Week ",WEEKNUM('Peter Millar'!$L3864,21)," - ", TEXT('Peter Millar'!$L3864, "yyyy")),"")</f>
        <v>Week 11 - 2022</v>
      </c>
    </row>
    <row r="3860" spans="16:16">
      <c r="P3860" t="str">
        <f>IF('Peter Millar'!$L3865&lt;&gt;0,CONCATENATE("Week ",WEEKNUM('Peter Millar'!$L3865,21)," - ", TEXT('Peter Millar'!$L3865, "yyyy")),"")</f>
        <v>Week 11 - 2022</v>
      </c>
    </row>
    <row r="3861" spans="16:16">
      <c r="P3861" t="str">
        <f>IF('Peter Millar'!$L3866&lt;&gt;0,CONCATENATE("Week ",WEEKNUM('Peter Millar'!$L3866,21)," - ", TEXT('Peter Millar'!$L3866, "yyyy")),"")</f>
        <v>Week 11 - 2022</v>
      </c>
    </row>
    <row r="3862" spans="16:16">
      <c r="P3862" t="str">
        <f>IF('Peter Millar'!$L3867&lt;&gt;0,CONCATENATE("Week ",WEEKNUM('Peter Millar'!$L3867,21)," - ", TEXT('Peter Millar'!$L3867, "yyyy")),"")</f>
        <v>Week 11 - 2022</v>
      </c>
    </row>
    <row r="3863" spans="16:16">
      <c r="P3863" t="str">
        <f>IF('Peter Millar'!$L3868&lt;&gt;0,CONCATENATE("Week ",WEEKNUM('Peter Millar'!$L3868,21)," - ", TEXT('Peter Millar'!$L3868, "yyyy")),"")</f>
        <v>Week 11 - 2022</v>
      </c>
    </row>
    <row r="3864" spans="16:16">
      <c r="P3864" t="str">
        <f>IF('Peter Millar'!$L3869&lt;&gt;0,CONCATENATE("Week ",WEEKNUM('Peter Millar'!$L3869,21)," - ", TEXT('Peter Millar'!$L3869, "yyyy")),"")</f>
        <v>Week 11 - 2022</v>
      </c>
    </row>
    <row r="3865" spans="16:16">
      <c r="P3865" t="str">
        <f>IF('Peter Millar'!$L3870&lt;&gt;0,CONCATENATE("Week ",WEEKNUM('Peter Millar'!$L3870,21)," - ", TEXT('Peter Millar'!$L3870, "yyyy")),"")</f>
        <v>Week 11 - 2022</v>
      </c>
    </row>
    <row r="3866" spans="16:16">
      <c r="P3866" t="str">
        <f>IF('Peter Millar'!$L3871&lt;&gt;0,CONCATENATE("Week ",WEEKNUM('Peter Millar'!$L3871,21)," - ", TEXT('Peter Millar'!$L3871, "yyyy")),"")</f>
        <v>Week 11 - 2022</v>
      </c>
    </row>
    <row r="3867" spans="16:16">
      <c r="P3867" t="str">
        <f>IF('Peter Millar'!$L3872&lt;&gt;0,CONCATENATE("Week ",WEEKNUM('Peter Millar'!$L3872,21)," - ", TEXT('Peter Millar'!$L3872, "yyyy")),"")</f>
        <v>Week 11 - 2022</v>
      </c>
    </row>
    <row r="3868" spans="16:16">
      <c r="P3868" t="str">
        <f>IF('Peter Millar'!$L3873&lt;&gt;0,CONCATENATE("Week ",WEEKNUM('Peter Millar'!$L3873,21)," - ", TEXT('Peter Millar'!$L3873, "yyyy")),"")</f>
        <v>Week 11 - 2022</v>
      </c>
    </row>
    <row r="3869" spans="16:16">
      <c r="P3869" t="str">
        <f>IF('Peter Millar'!$L3874&lt;&gt;0,CONCATENATE("Week ",WEEKNUM('Peter Millar'!$L3874,21)," - ", TEXT('Peter Millar'!$L3874, "yyyy")),"")</f>
        <v>Week 11 - 2022</v>
      </c>
    </row>
    <row r="3870" spans="16:16">
      <c r="P3870" t="str">
        <f>IF('Peter Millar'!$L3875&lt;&gt;0,CONCATENATE("Week ",WEEKNUM('Peter Millar'!$L3875,21)," - ", TEXT('Peter Millar'!$L3875, "yyyy")),"")</f>
        <v>Week 11 - 2022</v>
      </c>
    </row>
    <row r="3871" spans="16:16">
      <c r="P3871" t="str">
        <f>IF('Peter Millar'!$L3876&lt;&gt;0,CONCATENATE("Week ",WEEKNUM('Peter Millar'!$L3876,21)," - ", TEXT('Peter Millar'!$L3876, "yyyy")),"")</f>
        <v>Week 11 - 2022</v>
      </c>
    </row>
    <row r="3872" spans="16:16">
      <c r="P3872" t="str">
        <f>IF('Peter Millar'!$L3877&lt;&gt;0,CONCATENATE("Week ",WEEKNUM('Peter Millar'!$L3877,21)," - ", TEXT('Peter Millar'!$L3877, "yyyy")),"")</f>
        <v>Week 11 - 2022</v>
      </c>
    </row>
    <row r="3873" spans="16:16">
      <c r="P3873" t="str">
        <f>IF('Peter Millar'!$L3878&lt;&gt;0,CONCATENATE("Week ",WEEKNUM('Peter Millar'!$L3878,21)," - ", TEXT('Peter Millar'!$L3878, "yyyy")),"")</f>
        <v>Week 11 - 2022</v>
      </c>
    </row>
    <row r="3874" spans="16:16">
      <c r="P3874" t="str">
        <f>IF('Peter Millar'!$L3879&lt;&gt;0,CONCATENATE("Week ",WEEKNUM('Peter Millar'!$L3879,21)," - ", TEXT('Peter Millar'!$L3879, "yyyy")),"")</f>
        <v>Week 11 - 2022</v>
      </c>
    </row>
    <row r="3875" spans="16:16">
      <c r="P3875" t="str">
        <f>IF('Peter Millar'!$L3880&lt;&gt;0,CONCATENATE("Week ",WEEKNUM('Peter Millar'!$L3880,21)," - ", TEXT('Peter Millar'!$L3880, "yyyy")),"")</f>
        <v>Week 11 - 2022</v>
      </c>
    </row>
    <row r="3876" spans="16:16">
      <c r="P3876" t="str">
        <f>IF('Peter Millar'!$L3881&lt;&gt;0,CONCATENATE("Week ",WEEKNUM('Peter Millar'!$L3881,21)," - ", TEXT('Peter Millar'!$L3881, "yyyy")),"")</f>
        <v>Week 11 - 2022</v>
      </c>
    </row>
    <row r="3877" spans="16:16">
      <c r="P3877" t="str">
        <f>IF('Peter Millar'!$L3882&lt;&gt;0,CONCATENATE("Week ",WEEKNUM('Peter Millar'!$L3882,21)," - ", TEXT('Peter Millar'!$L3882, "yyyy")),"")</f>
        <v>Week 11 - 2022</v>
      </c>
    </row>
    <row r="3878" spans="16:16">
      <c r="P3878" t="str">
        <f>IF('Peter Millar'!$L3883&lt;&gt;0,CONCATENATE("Week ",WEEKNUM('Peter Millar'!$L3883,21)," - ", TEXT('Peter Millar'!$L3883, "yyyy")),"")</f>
        <v>Week 11 - 2022</v>
      </c>
    </row>
    <row r="3879" spans="16:16">
      <c r="P3879" t="str">
        <f>IF('Peter Millar'!$L3884&lt;&gt;0,CONCATENATE("Week ",WEEKNUM('Peter Millar'!$L3884,21)," - ", TEXT('Peter Millar'!$L3884, "yyyy")),"")</f>
        <v>Week 11 - 2022</v>
      </c>
    </row>
    <row r="3880" spans="16:16">
      <c r="P3880" t="str">
        <f>IF('Peter Millar'!$L3885&lt;&gt;0,CONCATENATE("Week ",WEEKNUM('Peter Millar'!$L3885,21)," - ", TEXT('Peter Millar'!$L3885, "yyyy")),"")</f>
        <v>Week 11 - 2022</v>
      </c>
    </row>
    <row r="3881" spans="16:16">
      <c r="P3881" t="str">
        <f>IF('Peter Millar'!$L3886&lt;&gt;0,CONCATENATE("Week ",WEEKNUM('Peter Millar'!$L3886,21)," - ", TEXT('Peter Millar'!$L3886, "yyyy")),"")</f>
        <v>Week 11 - 2022</v>
      </c>
    </row>
    <row r="3882" spans="16:16">
      <c r="P3882" t="str">
        <f>IF('Peter Millar'!$L3887&lt;&gt;0,CONCATENATE("Week ",WEEKNUM('Peter Millar'!$L3887,21)," - ", TEXT('Peter Millar'!$L3887, "yyyy")),"")</f>
        <v>Week 11 - 2022</v>
      </c>
    </row>
    <row r="3883" spans="16:16">
      <c r="P3883" t="str">
        <f>IF('Peter Millar'!$L3888&lt;&gt;0,CONCATENATE("Week ",WEEKNUM('Peter Millar'!$L3888,21)," - ", TEXT('Peter Millar'!$L3888, "yyyy")),"")</f>
        <v>Week 11 - 2022</v>
      </c>
    </row>
    <row r="3884" spans="16:16">
      <c r="P3884" t="str">
        <f>IF('Peter Millar'!$L3889&lt;&gt;0,CONCATENATE("Week ",WEEKNUM('Peter Millar'!$L3889,21)," - ", TEXT('Peter Millar'!$L3889, "yyyy")),"")</f>
        <v>Week 11 - 2022</v>
      </c>
    </row>
    <row r="3885" spans="16:16">
      <c r="P3885" t="str">
        <f>IF('Peter Millar'!$L3890&lt;&gt;0,CONCATENATE("Week ",WEEKNUM('Peter Millar'!$L3890,21)," - ", TEXT('Peter Millar'!$L3890, "yyyy")),"")</f>
        <v>Week 11 - 2022</v>
      </c>
    </row>
    <row r="3886" spans="16:16">
      <c r="P3886" t="str">
        <f>IF('Peter Millar'!$L3891&lt;&gt;0,CONCATENATE("Week ",WEEKNUM('Peter Millar'!$L3891,21)," - ", TEXT('Peter Millar'!$L3891, "yyyy")),"")</f>
        <v>Week 11 - 2022</v>
      </c>
    </row>
    <row r="3887" spans="16:16">
      <c r="P3887" t="str">
        <f>IF('Peter Millar'!$L3892&lt;&gt;0,CONCATENATE("Week ",WEEKNUM('Peter Millar'!$L3892,21)," - ", TEXT('Peter Millar'!$L3892, "yyyy")),"")</f>
        <v>Week 11 - 2022</v>
      </c>
    </row>
    <row r="3888" spans="16:16">
      <c r="P3888" t="str">
        <f>IF('Peter Millar'!$L3893&lt;&gt;0,CONCATENATE("Week ",WEEKNUM('Peter Millar'!$L3893,21)," - ", TEXT('Peter Millar'!$L3893, "yyyy")),"")</f>
        <v>Week 11 - 2022</v>
      </c>
    </row>
    <row r="3889" spans="16:16">
      <c r="P3889" t="str">
        <f>IF('Peter Millar'!$L3894&lt;&gt;0,CONCATENATE("Week ",WEEKNUM('Peter Millar'!$L3894,21)," - ", TEXT('Peter Millar'!$L3894, "yyyy")),"")</f>
        <v>Week 11 - 2022</v>
      </c>
    </row>
    <row r="3890" spans="16:16">
      <c r="P3890" t="str">
        <f>IF('Peter Millar'!$L3895&lt;&gt;0,CONCATENATE("Week ",WEEKNUM('Peter Millar'!$L3895,21)," - ", TEXT('Peter Millar'!$L3895, "yyyy")),"")</f>
        <v>Week 11 - 2022</v>
      </c>
    </row>
    <row r="3891" spans="16:16">
      <c r="P3891" t="str">
        <f>IF('Peter Millar'!$L3896&lt;&gt;0,CONCATENATE("Week ",WEEKNUM('Peter Millar'!$L3896,21)," - ", TEXT('Peter Millar'!$L3896, "yyyy")),"")</f>
        <v>Week 11 - 2022</v>
      </c>
    </row>
    <row r="3892" spans="16:16">
      <c r="P3892" t="str">
        <f>IF('Peter Millar'!$L3897&lt;&gt;0,CONCATENATE("Week ",WEEKNUM('Peter Millar'!$L3897,21)," - ", TEXT('Peter Millar'!$L3897, "yyyy")),"")</f>
        <v>Week 11 - 2022</v>
      </c>
    </row>
    <row r="3893" spans="16:16">
      <c r="P3893" t="str">
        <f>IF('Peter Millar'!$L3898&lt;&gt;0,CONCATENATE("Week ",WEEKNUM('Peter Millar'!$L3898,21)," - ", TEXT('Peter Millar'!$L3898, "yyyy")),"")</f>
        <v>Week 11 - 2022</v>
      </c>
    </row>
    <row r="3894" spans="16:16">
      <c r="P3894" t="str">
        <f>IF('Peter Millar'!$L3899&lt;&gt;0,CONCATENATE("Week ",WEEKNUM('Peter Millar'!$L3899,21)," - ", TEXT('Peter Millar'!$L3899, "yyyy")),"")</f>
        <v>Week 11 - 2022</v>
      </c>
    </row>
    <row r="3895" spans="16:16">
      <c r="P3895" t="str">
        <f>IF('Peter Millar'!$L3900&lt;&gt;0,CONCATENATE("Week ",WEEKNUM('Peter Millar'!$L3900,21)," - ", TEXT('Peter Millar'!$L3900, "yyyy")),"")</f>
        <v>Week 11 - 2022</v>
      </c>
    </row>
    <row r="3896" spans="16:16">
      <c r="P3896" t="str">
        <f>IF('Peter Millar'!$L3901&lt;&gt;0,CONCATENATE("Week ",WEEKNUM('Peter Millar'!$L3901,21)," - ", TEXT('Peter Millar'!$L3901, "yyyy")),"")</f>
        <v>Week 11 - 2022</v>
      </c>
    </row>
    <row r="3897" spans="16:16">
      <c r="P3897" t="str">
        <f>IF('Peter Millar'!$L3902&lt;&gt;0,CONCATENATE("Week ",WEEKNUM('Peter Millar'!$L3902,21)," - ", TEXT('Peter Millar'!$L3902, "yyyy")),"")</f>
        <v>Week 11 - 2022</v>
      </c>
    </row>
    <row r="3898" spans="16:16">
      <c r="P3898" t="str">
        <f>IF('Peter Millar'!$L3903&lt;&gt;0,CONCATENATE("Week ",WEEKNUM('Peter Millar'!$L3903,21)," - ", TEXT('Peter Millar'!$L3903, "yyyy")),"")</f>
        <v>Week 11 - 2022</v>
      </c>
    </row>
    <row r="3899" spans="16:16">
      <c r="P3899" t="str">
        <f>IF('Peter Millar'!$L3904&lt;&gt;0,CONCATENATE("Week ",WEEKNUM('Peter Millar'!$L3904,21)," - ", TEXT('Peter Millar'!$L3904, "yyyy")),"")</f>
        <v>Week 11 - 2022</v>
      </c>
    </row>
    <row r="3900" spans="16:16">
      <c r="P3900" t="str">
        <f>IF('Peter Millar'!$L3905&lt;&gt;0,CONCATENATE("Week ",WEEKNUM('Peter Millar'!$L3905,21)," - ", TEXT('Peter Millar'!$L3905, "yyyy")),"")</f>
        <v>Week 11 - 2022</v>
      </c>
    </row>
    <row r="3901" spans="16:16">
      <c r="P3901" t="str">
        <f>IF('Peter Millar'!$L3906&lt;&gt;0,CONCATENATE("Week ",WEEKNUM('Peter Millar'!$L3906,21)," - ", TEXT('Peter Millar'!$L3906, "yyyy")),"")</f>
        <v>Week 11 - 2022</v>
      </c>
    </row>
    <row r="3902" spans="16:16">
      <c r="P3902" t="str">
        <f>IF('Peter Millar'!$L3907&lt;&gt;0,CONCATENATE("Week ",WEEKNUM('Peter Millar'!$L3907,21)," - ", TEXT('Peter Millar'!$L3907, "yyyy")),"")</f>
        <v>Week 11 - 2022</v>
      </c>
    </row>
    <row r="3903" spans="16:16">
      <c r="P3903" t="str">
        <f>IF('Peter Millar'!$L3908&lt;&gt;0,CONCATENATE("Week ",WEEKNUM('Peter Millar'!$L3908,21)," - ", TEXT('Peter Millar'!$L3908, "yyyy")),"")</f>
        <v>Week 11 - 2022</v>
      </c>
    </row>
    <row r="3904" spans="16:16">
      <c r="P3904" t="str">
        <f>IF('Peter Millar'!$L3909&lt;&gt;0,CONCATENATE("Week ",WEEKNUM('Peter Millar'!$L3909,21)," - ", TEXT('Peter Millar'!$L3909, "yyyy")),"")</f>
        <v>Week 11 - 2022</v>
      </c>
    </row>
    <row r="3905" spans="16:16">
      <c r="P3905" t="str">
        <f>IF('Peter Millar'!$L3910&lt;&gt;0,CONCATENATE("Week ",WEEKNUM('Peter Millar'!$L3910,21)," - ", TEXT('Peter Millar'!$L3910, "yyyy")),"")</f>
        <v>Week 11 - 2022</v>
      </c>
    </row>
    <row r="3906" spans="16:16">
      <c r="P3906" t="str">
        <f>IF('Peter Millar'!$L3911&lt;&gt;0,CONCATENATE("Week ",WEEKNUM('Peter Millar'!$L3911,21)," - ", TEXT('Peter Millar'!$L3911, "yyyy")),"")</f>
        <v>Week 11 - 2022</v>
      </c>
    </row>
    <row r="3907" spans="16:16">
      <c r="P3907" t="str">
        <f>IF('Peter Millar'!$L3912&lt;&gt;0,CONCATENATE("Week ",WEEKNUM('Peter Millar'!$L3912,21)," - ", TEXT('Peter Millar'!$L3912, "yyyy")),"")</f>
        <v>Week 11 - 2022</v>
      </c>
    </row>
    <row r="3908" spans="16:16">
      <c r="P3908" t="str">
        <f>IF('Peter Millar'!$L3913&lt;&gt;0,CONCATENATE("Week ",WEEKNUM('Peter Millar'!$L3913,21)," - ", TEXT('Peter Millar'!$L3913, "yyyy")),"")</f>
        <v>Week 11 - 2022</v>
      </c>
    </row>
    <row r="3909" spans="16:16">
      <c r="P3909" t="str">
        <f>IF('Peter Millar'!$L3914&lt;&gt;0,CONCATENATE("Week ",WEEKNUM('Peter Millar'!$L3914,21)," - ", TEXT('Peter Millar'!$L3914, "yyyy")),"")</f>
        <v>Week 11 - 2022</v>
      </c>
    </row>
    <row r="3910" spans="16:16">
      <c r="P3910" t="str">
        <f>IF('Peter Millar'!$L3915&lt;&gt;0,CONCATENATE("Week ",WEEKNUM('Peter Millar'!$L3915,21)," - ", TEXT('Peter Millar'!$L3915, "yyyy")),"")</f>
        <v>Week 11 - 2022</v>
      </c>
    </row>
    <row r="3911" spans="16:16">
      <c r="P3911" t="str">
        <f>IF('Peter Millar'!$L3916&lt;&gt;0,CONCATENATE("Week ",WEEKNUM('Peter Millar'!$L3916,21)," - ", TEXT('Peter Millar'!$L3916, "yyyy")),"")</f>
        <v>Week 11 - 2022</v>
      </c>
    </row>
    <row r="3912" spans="16:16">
      <c r="P3912" t="str">
        <f>IF('Peter Millar'!$L3917&lt;&gt;0,CONCATENATE("Week ",WEEKNUM('Peter Millar'!$L3917,21)," - ", TEXT('Peter Millar'!$L3917, "yyyy")),"")</f>
        <v>Week 11 - 2022</v>
      </c>
    </row>
    <row r="3913" spans="16:16">
      <c r="P3913" t="str">
        <f>IF('Peter Millar'!$L3918&lt;&gt;0,CONCATENATE("Week ",WEEKNUM('Peter Millar'!$L3918,21)," - ", TEXT('Peter Millar'!$L3918, "yyyy")),"")</f>
        <v>Week 11 - 2022</v>
      </c>
    </row>
    <row r="3914" spans="16:16">
      <c r="P3914" t="str">
        <f>IF('Peter Millar'!$L3919&lt;&gt;0,CONCATENATE("Week ",WEEKNUM('Peter Millar'!$L3919,21)," - ", TEXT('Peter Millar'!$L3919, "yyyy")),"")</f>
        <v>Week 11 - 2022</v>
      </c>
    </row>
    <row r="3915" spans="16:16">
      <c r="P3915" t="str">
        <f>IF('Peter Millar'!$L3920&lt;&gt;0,CONCATENATE("Week ",WEEKNUM('Peter Millar'!$L3920,21)," - ", TEXT('Peter Millar'!$L3920, "yyyy")),"")</f>
        <v>Week 11 - 2022</v>
      </c>
    </row>
    <row r="3916" spans="16:16">
      <c r="P3916" t="str">
        <f>IF('Peter Millar'!$L3921&lt;&gt;0,CONCATENATE("Week ",WEEKNUM('Peter Millar'!$L3921,21)," - ", TEXT('Peter Millar'!$L3921, "yyyy")),"")</f>
        <v>Week 11 - 2022</v>
      </c>
    </row>
    <row r="3917" spans="16:16">
      <c r="P3917" t="str">
        <f>IF('Peter Millar'!$L3922&lt;&gt;0,CONCATENATE("Week ",WEEKNUM('Peter Millar'!$L3922,21)," - ", TEXT('Peter Millar'!$L3922, "yyyy")),"")</f>
        <v>Week 11 - 2022</v>
      </c>
    </row>
    <row r="3918" spans="16:16">
      <c r="P3918" t="str">
        <f>IF('Peter Millar'!$L3923&lt;&gt;0,CONCATENATE("Week ",WEEKNUM('Peter Millar'!$L3923,21)," - ", TEXT('Peter Millar'!$L3923, "yyyy")),"")</f>
        <v>Week 11 - 2022</v>
      </c>
    </row>
    <row r="3919" spans="16:16">
      <c r="P3919" t="str">
        <f>IF('Peter Millar'!$L3924&lt;&gt;0,CONCATENATE("Week ",WEEKNUM('Peter Millar'!$L3924,21)," - ", TEXT('Peter Millar'!$L3924, "yyyy")),"")</f>
        <v>Week 11 - 2022</v>
      </c>
    </row>
    <row r="3920" spans="16:16">
      <c r="P3920" t="str">
        <f>IF('Peter Millar'!$L3925&lt;&gt;0,CONCATENATE("Week ",WEEKNUM('Peter Millar'!$L3925,21)," - ", TEXT('Peter Millar'!$L3925, "yyyy")),"")</f>
        <v>Week 11 - 2022</v>
      </c>
    </row>
    <row r="3921" spans="16:16">
      <c r="P3921" t="str">
        <f>IF('Peter Millar'!$L3926&lt;&gt;0,CONCATENATE("Week ",WEEKNUM('Peter Millar'!$L3926,21)," - ", TEXT('Peter Millar'!$L3926, "yyyy")),"")</f>
        <v>Week 11 - 2022</v>
      </c>
    </row>
    <row r="3922" spans="16:16">
      <c r="P3922" t="str">
        <f>IF('Peter Millar'!$L3927&lt;&gt;0,CONCATENATE("Week ",WEEKNUM('Peter Millar'!$L3927,21)," - ", TEXT('Peter Millar'!$L3927, "yyyy")),"")</f>
        <v>Week 11 - 2022</v>
      </c>
    </row>
    <row r="3923" spans="16:16">
      <c r="P3923" t="str">
        <f>IF('Peter Millar'!$L3928&lt;&gt;0,CONCATENATE("Week ",WEEKNUM('Peter Millar'!$L3928,21)," - ", TEXT('Peter Millar'!$L3928, "yyyy")),"")</f>
        <v>Week 11 - 2022</v>
      </c>
    </row>
    <row r="3924" spans="16:16">
      <c r="P3924" t="str">
        <f>IF('Peter Millar'!$L3929&lt;&gt;0,CONCATENATE("Week ",WEEKNUM('Peter Millar'!$L3929,21)," - ", TEXT('Peter Millar'!$L3929, "yyyy")),"")</f>
        <v>Week 11 - 2022</v>
      </c>
    </row>
    <row r="3925" spans="16:16">
      <c r="P3925" t="str">
        <f>IF('Peter Millar'!$L3930&lt;&gt;0,CONCATENATE("Week ",WEEKNUM('Peter Millar'!$L3930,21)," - ", TEXT('Peter Millar'!$L3930, "yyyy")),"")</f>
        <v>Week 11 - 2022</v>
      </c>
    </row>
    <row r="3926" spans="16:16">
      <c r="P3926" t="str">
        <f>IF('Peter Millar'!$L3931&lt;&gt;0,CONCATENATE("Week ",WEEKNUM('Peter Millar'!$L3931,21)," - ", TEXT('Peter Millar'!$L3931, "yyyy")),"")</f>
        <v>Week 11 - 2022</v>
      </c>
    </row>
    <row r="3927" spans="16:16">
      <c r="P3927" t="str">
        <f>IF('Peter Millar'!$L3932&lt;&gt;0,CONCATENATE("Week ",WEEKNUM('Peter Millar'!$L3932,21)," - ", TEXT('Peter Millar'!$L3932, "yyyy")),"")</f>
        <v>Week 11 - 2022</v>
      </c>
    </row>
    <row r="3928" spans="16:16">
      <c r="P3928" t="str">
        <f>IF('Peter Millar'!$L3933&lt;&gt;0,CONCATENATE("Week ",WEEKNUM('Peter Millar'!$L3933,21)," - ", TEXT('Peter Millar'!$L3933, "yyyy")),"")</f>
        <v>Week 11 - 2022</v>
      </c>
    </row>
    <row r="3929" spans="16:16">
      <c r="P3929" t="str">
        <f>IF('Peter Millar'!$L3934&lt;&gt;0,CONCATENATE("Week ",WEEKNUM('Peter Millar'!$L3934,21)," - ", TEXT('Peter Millar'!$L3934, "yyyy")),"")</f>
        <v>Week 11 - 2022</v>
      </c>
    </row>
    <row r="3930" spans="16:16">
      <c r="P3930" t="str">
        <f>IF('Peter Millar'!$L3935&lt;&gt;0,CONCATENATE("Week ",WEEKNUM('Peter Millar'!$L3935,21)," - ", TEXT('Peter Millar'!$L3935, "yyyy")),"")</f>
        <v>Week 11 - 2022</v>
      </c>
    </row>
    <row r="3931" spans="16:16">
      <c r="P3931" t="str">
        <f>IF('Peter Millar'!$L3936&lt;&gt;0,CONCATENATE("Week ",WEEKNUM('Peter Millar'!$L3936,21)," - ", TEXT('Peter Millar'!$L3936, "yyyy")),"")</f>
        <v>Week 11 - 2022</v>
      </c>
    </row>
    <row r="3932" spans="16:16">
      <c r="P3932" t="str">
        <f>IF('Peter Millar'!$L3937&lt;&gt;0,CONCATENATE("Week ",WEEKNUM('Peter Millar'!$L3937,21)," - ", TEXT('Peter Millar'!$L3937, "yyyy")),"")</f>
        <v>Week 11 - 2022</v>
      </c>
    </row>
    <row r="3933" spans="16:16">
      <c r="P3933" t="str">
        <f>IF('Peter Millar'!$L3938&lt;&gt;0,CONCATENATE("Week ",WEEKNUM('Peter Millar'!$L3938,21)," - ", TEXT('Peter Millar'!$L3938, "yyyy")),"")</f>
        <v>Week 11 - 2022</v>
      </c>
    </row>
    <row r="3934" spans="16:16">
      <c r="P3934" t="str">
        <f>IF('Peter Millar'!$L3939&lt;&gt;0,CONCATENATE("Week ",WEEKNUM('Peter Millar'!$L3939,21)," - ", TEXT('Peter Millar'!$L3939, "yyyy")),"")</f>
        <v>Week 11 - 2022</v>
      </c>
    </row>
    <row r="3935" spans="16:16">
      <c r="P3935" t="str">
        <f>IF('Peter Millar'!$L3940&lt;&gt;0,CONCATENATE("Week ",WEEKNUM('Peter Millar'!$L3940,21)," - ", TEXT('Peter Millar'!$L3940, "yyyy")),"")</f>
        <v>Week 11 - 2022</v>
      </c>
    </row>
    <row r="3936" spans="16:16">
      <c r="P3936" t="str">
        <f>IF('Peter Millar'!$L3941&lt;&gt;0,CONCATENATE("Week ",WEEKNUM('Peter Millar'!$L3941,21)," - ", TEXT('Peter Millar'!$L3941, "yyyy")),"")</f>
        <v>Week 11 - 2022</v>
      </c>
    </row>
    <row r="3937" spans="16:16">
      <c r="P3937" t="str">
        <f>IF('Peter Millar'!$L3942&lt;&gt;0,CONCATENATE("Week ",WEEKNUM('Peter Millar'!$L3942,21)," - ", TEXT('Peter Millar'!$L3942, "yyyy")),"")</f>
        <v>Week 11 - 2022</v>
      </c>
    </row>
    <row r="3938" spans="16:16">
      <c r="P3938" t="str">
        <f>IF('Peter Millar'!$L3943&lt;&gt;0,CONCATENATE("Week ",WEEKNUM('Peter Millar'!$L3943,21)," - ", TEXT('Peter Millar'!$L3943, "yyyy")),"")</f>
        <v>Week 11 - 2022</v>
      </c>
    </row>
    <row r="3939" spans="16:16">
      <c r="P3939" t="str">
        <f>IF('Peter Millar'!$L3944&lt;&gt;0,CONCATENATE("Week ",WEEKNUM('Peter Millar'!$L3944,21)," - ", TEXT('Peter Millar'!$L3944, "yyyy")),"")</f>
        <v>Week 11 - 2022</v>
      </c>
    </row>
    <row r="3940" spans="16:16">
      <c r="P3940" t="str">
        <f>IF('Peter Millar'!$L3945&lt;&gt;0,CONCATENATE("Week ",WEEKNUM('Peter Millar'!$L3945,21)," - ", TEXT('Peter Millar'!$L3945, "yyyy")),"")</f>
        <v>Week 11 - 2022</v>
      </c>
    </row>
    <row r="3941" spans="16:16">
      <c r="P3941" t="str">
        <f>IF('Peter Millar'!$L3946&lt;&gt;0,CONCATENATE("Week ",WEEKNUM('Peter Millar'!$L3946,21)," - ", TEXT('Peter Millar'!$L3946, "yyyy")),"")</f>
        <v>Week 11 - 2022</v>
      </c>
    </row>
    <row r="3942" spans="16:16">
      <c r="P3942" t="str">
        <f>IF('Peter Millar'!$L3947&lt;&gt;0,CONCATENATE("Week ",WEEKNUM('Peter Millar'!$L3947,21)," - ", TEXT('Peter Millar'!$L3947, "yyyy")),"")</f>
        <v>Week 11 - 2022</v>
      </c>
    </row>
    <row r="3943" spans="16:16">
      <c r="P3943" t="str">
        <f>IF('Peter Millar'!$L3948&lt;&gt;0,CONCATENATE("Week ",WEEKNUM('Peter Millar'!$L3948,21)," - ", TEXT('Peter Millar'!$L3948, "yyyy")),"")</f>
        <v>Week 11 - 2022</v>
      </c>
    </row>
    <row r="3944" spans="16:16">
      <c r="P3944" t="str">
        <f>IF('Peter Millar'!$L3949&lt;&gt;0,CONCATENATE("Week ",WEEKNUM('Peter Millar'!$L3949,21)," - ", TEXT('Peter Millar'!$L3949, "yyyy")),"")</f>
        <v>Week 11 - 2022</v>
      </c>
    </row>
    <row r="3945" spans="16:16">
      <c r="P3945" t="str">
        <f>IF('Peter Millar'!$L3950&lt;&gt;0,CONCATENATE("Week ",WEEKNUM('Peter Millar'!$L3950,21)," - ", TEXT('Peter Millar'!$L3950, "yyyy")),"")</f>
        <v>Week 11 - 2022</v>
      </c>
    </row>
    <row r="3946" spans="16:16">
      <c r="P3946" t="str">
        <f>IF('Peter Millar'!$L3951&lt;&gt;0,CONCATENATE("Week ",WEEKNUM('Peter Millar'!$L3951,21)," - ", TEXT('Peter Millar'!$L3951, "yyyy")),"")</f>
        <v>Week 11 - 2022</v>
      </c>
    </row>
    <row r="3947" spans="16:16">
      <c r="P3947" t="str">
        <f>IF('Peter Millar'!$L3952&lt;&gt;0,CONCATENATE("Week ",WEEKNUM('Peter Millar'!$L3952,21)," - ", TEXT('Peter Millar'!$L3952, "yyyy")),"")</f>
        <v>Week 11 - 2022</v>
      </c>
    </row>
    <row r="3948" spans="16:16">
      <c r="P3948" t="str">
        <f>IF('Peter Millar'!$L3953&lt;&gt;0,CONCATENATE("Week ",WEEKNUM('Peter Millar'!$L3953,21)," - ", TEXT('Peter Millar'!$L3953, "yyyy")),"")</f>
        <v>Week 11 - 2022</v>
      </c>
    </row>
    <row r="3949" spans="16:16">
      <c r="P3949" t="str">
        <f>IF('Peter Millar'!$L3954&lt;&gt;0,CONCATENATE("Week ",WEEKNUM('Peter Millar'!$L3954,21)," - ", TEXT('Peter Millar'!$L3954, "yyyy")),"")</f>
        <v>Week 11 - 2022</v>
      </c>
    </row>
    <row r="3950" spans="16:16">
      <c r="P3950" t="str">
        <f>IF('Peter Millar'!$L3955&lt;&gt;0,CONCATENATE("Week ",WEEKNUM('Peter Millar'!$L3955,21)," - ", TEXT('Peter Millar'!$L3955, "yyyy")),"")</f>
        <v>Week 11 - 2022</v>
      </c>
    </row>
    <row r="3951" spans="16:16">
      <c r="P3951" t="str">
        <f>IF('Peter Millar'!$L3956&lt;&gt;0,CONCATENATE("Week ",WEEKNUM('Peter Millar'!$L3956,21)," - ", TEXT('Peter Millar'!$L3956, "yyyy")),"")</f>
        <v>Week 11 - 2022</v>
      </c>
    </row>
    <row r="3952" spans="16:16">
      <c r="P3952" t="str">
        <f>IF('Peter Millar'!$L3957&lt;&gt;0,CONCATENATE("Week ",WEEKNUM('Peter Millar'!$L3957,21)," - ", TEXT('Peter Millar'!$L3957, "yyyy")),"")</f>
        <v>Week 11 - 2022</v>
      </c>
    </row>
    <row r="3953" spans="16:16">
      <c r="P3953" t="str">
        <f>IF('Peter Millar'!$L3958&lt;&gt;0,CONCATENATE("Week ",WEEKNUM('Peter Millar'!$L3958,21)," - ", TEXT('Peter Millar'!$L3958, "yyyy")),"")</f>
        <v>Week 11 - 2022</v>
      </c>
    </row>
    <row r="3954" spans="16:16">
      <c r="P3954" t="str">
        <f>IF('Peter Millar'!$L3959&lt;&gt;0,CONCATENATE("Week ",WEEKNUM('Peter Millar'!$L3959,21)," - ", TEXT('Peter Millar'!$L3959, "yyyy")),"")</f>
        <v>Week 11 - 2022</v>
      </c>
    </row>
    <row r="3955" spans="16:16">
      <c r="P3955" t="str">
        <f>IF('Peter Millar'!$L3960&lt;&gt;0,CONCATENATE("Week ",WEEKNUM('Peter Millar'!$L3960,21)," - ", TEXT('Peter Millar'!$L3960, "yyyy")),"")</f>
        <v>Week 11 - 2022</v>
      </c>
    </row>
    <row r="3956" spans="16:16">
      <c r="P3956" t="str">
        <f>IF('Peter Millar'!$L3961&lt;&gt;0,CONCATENATE("Week ",WEEKNUM('Peter Millar'!$L3961,21)," - ", TEXT('Peter Millar'!$L3961, "yyyy")),"")</f>
        <v>Week 11 - 2022</v>
      </c>
    </row>
    <row r="3957" spans="16:16">
      <c r="P3957" t="str">
        <f>IF('Peter Millar'!$L3962&lt;&gt;0,CONCATENATE("Week ",WEEKNUM('Peter Millar'!$L3962,21)," - ", TEXT('Peter Millar'!$L3962, "yyyy")),"")</f>
        <v>Week 11 - 2022</v>
      </c>
    </row>
    <row r="3958" spans="16:16">
      <c r="P3958" t="str">
        <f>IF('Peter Millar'!$L3963&lt;&gt;0,CONCATENATE("Week ",WEEKNUM('Peter Millar'!$L3963,21)," - ", TEXT('Peter Millar'!$L3963, "yyyy")),"")</f>
        <v>Week 11 - 2022</v>
      </c>
    </row>
    <row r="3959" spans="16:16">
      <c r="P3959" t="str">
        <f>IF('Peter Millar'!$L3964&lt;&gt;0,CONCATENATE("Week ",WEEKNUM('Peter Millar'!$L3964,21)," - ", TEXT('Peter Millar'!$L3964, "yyyy")),"")</f>
        <v>Week 11 - 2022</v>
      </c>
    </row>
    <row r="3960" spans="16:16">
      <c r="P3960" t="str">
        <f>IF('Peter Millar'!$L3965&lt;&gt;0,CONCATENATE("Week ",WEEKNUM('Peter Millar'!$L3965,21)," - ", TEXT('Peter Millar'!$L3965, "yyyy")),"")</f>
        <v>Week 11 - 2022</v>
      </c>
    </row>
    <row r="3961" spans="16:16">
      <c r="P3961" t="str">
        <f>IF('Peter Millar'!$L3966&lt;&gt;0,CONCATENATE("Week ",WEEKNUM('Peter Millar'!$L3966,21)," - ", TEXT('Peter Millar'!$L3966, "yyyy")),"")</f>
        <v>Week 11 - 2022</v>
      </c>
    </row>
    <row r="3962" spans="16:16">
      <c r="P3962" t="str">
        <f>IF('Peter Millar'!$L3967&lt;&gt;0,CONCATENATE("Week ",WEEKNUM('Peter Millar'!$L3967,21)," - ", TEXT('Peter Millar'!$L3967, "yyyy")),"")</f>
        <v>Week 12 - 2022</v>
      </c>
    </row>
    <row r="3963" spans="16:16">
      <c r="P3963" t="str">
        <f>IF('Peter Millar'!$L3968&lt;&gt;0,CONCATENATE("Week ",WEEKNUM('Peter Millar'!$L3968,21)," - ", TEXT('Peter Millar'!$L3968, "yyyy")),"")</f>
        <v>Week 12 - 2022</v>
      </c>
    </row>
    <row r="3964" spans="16:16">
      <c r="P3964" t="str">
        <f>IF('Peter Millar'!$L3969&lt;&gt;0,CONCATENATE("Week ",WEEKNUM('Peter Millar'!$L3969,21)," - ", TEXT('Peter Millar'!$L3969, "yyyy")),"")</f>
        <v>Week 12 - 2022</v>
      </c>
    </row>
    <row r="3965" spans="16:16">
      <c r="P3965" t="str">
        <f>IF('Peter Millar'!$L3970&lt;&gt;0,CONCATENATE("Week ",WEEKNUM('Peter Millar'!$L3970,21)," - ", TEXT('Peter Millar'!$L3970, "yyyy")),"")</f>
        <v>Week 12 - 2022</v>
      </c>
    </row>
    <row r="3966" spans="16:16">
      <c r="P3966" t="str">
        <f>IF('Peter Millar'!$L3971&lt;&gt;0,CONCATENATE("Week ",WEEKNUM('Peter Millar'!$L3971,21)," - ", TEXT('Peter Millar'!$L3971, "yyyy")),"")</f>
        <v>Week 12 - 2022</v>
      </c>
    </row>
    <row r="3967" spans="16:16">
      <c r="P3967" t="str">
        <f>IF('Peter Millar'!$L3972&lt;&gt;0,CONCATENATE("Week ",WEEKNUM('Peter Millar'!$L3972,21)," - ", TEXT('Peter Millar'!$L3972, "yyyy")),"")</f>
        <v>Week 12 - 2022</v>
      </c>
    </row>
    <row r="3968" spans="16:16">
      <c r="P3968" t="str">
        <f>IF('Peter Millar'!$L3973&lt;&gt;0,CONCATENATE("Week ",WEEKNUM('Peter Millar'!$L3973,21)," - ", TEXT('Peter Millar'!$L3973, "yyyy")),"")</f>
        <v>Week 12 - 2022</v>
      </c>
    </row>
    <row r="3969" spans="16:16">
      <c r="P3969" t="str">
        <f>IF('Peter Millar'!$L3974&lt;&gt;0,CONCATENATE("Week ",WEEKNUM('Peter Millar'!$L3974,21)," - ", TEXT('Peter Millar'!$L3974, "yyyy")),"")</f>
        <v>Week 12 - 2022</v>
      </c>
    </row>
    <row r="3970" spans="16:16">
      <c r="P3970" t="str">
        <f>IF('Peter Millar'!$L3975&lt;&gt;0,CONCATENATE("Week ",WEEKNUM('Peter Millar'!$L3975,21)," - ", TEXT('Peter Millar'!$L3975, "yyyy")),"")</f>
        <v>Week 12 - 2022</v>
      </c>
    </row>
    <row r="3971" spans="16:16">
      <c r="P3971" t="str">
        <f>IF('Peter Millar'!$L3976&lt;&gt;0,CONCATENATE("Week ",WEEKNUM('Peter Millar'!$L3976,21)," - ", TEXT('Peter Millar'!$L3976, "yyyy")),"")</f>
        <v>Week 12 - 2022</v>
      </c>
    </row>
    <row r="3972" spans="16:16">
      <c r="P3972" t="str">
        <f>IF('Peter Millar'!$L3977&lt;&gt;0,CONCATENATE("Week ",WEEKNUM('Peter Millar'!$L3977,21)," - ", TEXT('Peter Millar'!$L3977, "yyyy")),"")</f>
        <v>Week 12 - 2022</v>
      </c>
    </row>
    <row r="3973" spans="16:16">
      <c r="P3973" t="str">
        <f>IF('Peter Millar'!$L3978&lt;&gt;0,CONCATENATE("Week ",WEEKNUM('Peter Millar'!$L3978,21)," - ", TEXT('Peter Millar'!$L3978, "yyyy")),"")</f>
        <v>Week 12 - 2022</v>
      </c>
    </row>
    <row r="3974" spans="16:16">
      <c r="P3974" t="str">
        <f>IF('Peter Millar'!$L3979&lt;&gt;0,CONCATENATE("Week ",WEEKNUM('Peter Millar'!$L3979,21)," - ", TEXT('Peter Millar'!$L3979, "yyyy")),"")</f>
        <v>Week 12 - 2022</v>
      </c>
    </row>
    <row r="3975" spans="16:16">
      <c r="P3975" t="str">
        <f>IF('Peter Millar'!$L3980&lt;&gt;0,CONCATENATE("Week ",WEEKNUM('Peter Millar'!$L3980,21)," - ", TEXT('Peter Millar'!$L3980, "yyyy")),"")</f>
        <v>Week 12 - 2022</v>
      </c>
    </row>
    <row r="3976" spans="16:16">
      <c r="P3976" t="str">
        <f>IF('Peter Millar'!$L3981&lt;&gt;0,CONCATENATE("Week ",WEEKNUM('Peter Millar'!$L3981,21)," - ", TEXT('Peter Millar'!$L3981, "yyyy")),"")</f>
        <v>Week 12 - 2022</v>
      </c>
    </row>
    <row r="3977" spans="16:16">
      <c r="P3977" t="str">
        <f>IF('Peter Millar'!$L3982&lt;&gt;0,CONCATENATE("Week ",WEEKNUM('Peter Millar'!$L3982,21)," - ", TEXT('Peter Millar'!$L3982, "yyyy")),"")</f>
        <v>Week 12 - 2022</v>
      </c>
    </row>
    <row r="3978" spans="16:16">
      <c r="P3978" t="str">
        <f>IF('Peter Millar'!$L3983&lt;&gt;0,CONCATENATE("Week ",WEEKNUM('Peter Millar'!$L3983,21)," - ", TEXT('Peter Millar'!$L3983, "yyyy")),"")</f>
        <v>Week 12 - 2022</v>
      </c>
    </row>
    <row r="3979" spans="16:16">
      <c r="P3979" t="str">
        <f>IF('Peter Millar'!$L3984&lt;&gt;0,CONCATENATE("Week ",WEEKNUM('Peter Millar'!$L3984,21)," - ", TEXT('Peter Millar'!$L3984, "yyyy")),"")</f>
        <v>Week 12 - 2022</v>
      </c>
    </row>
    <row r="3980" spans="16:16">
      <c r="P3980" t="str">
        <f>IF('Peter Millar'!$L3985&lt;&gt;0,CONCATENATE("Week ",WEEKNUM('Peter Millar'!$L3985,21)," - ", TEXT('Peter Millar'!$L3985, "yyyy")),"")</f>
        <v>Week 12 - 2022</v>
      </c>
    </row>
    <row r="3981" spans="16:16">
      <c r="P3981" t="str">
        <f>IF('Peter Millar'!$L3986&lt;&gt;0,CONCATENATE("Week ",WEEKNUM('Peter Millar'!$L3986,21)," - ", TEXT('Peter Millar'!$L3986, "yyyy")),"")</f>
        <v>Week 12 - 2022</v>
      </c>
    </row>
    <row r="3982" spans="16:16">
      <c r="P3982" t="str">
        <f>IF('Peter Millar'!$L3987&lt;&gt;0,CONCATENATE("Week ",WEEKNUM('Peter Millar'!$L3987,21)," - ", TEXT('Peter Millar'!$L3987, "yyyy")),"")</f>
        <v>Week 12 - 2022</v>
      </c>
    </row>
    <row r="3983" spans="16:16">
      <c r="P3983" t="str">
        <f>IF('Peter Millar'!$L3988&lt;&gt;0,CONCATENATE("Week ",WEEKNUM('Peter Millar'!$L3988,21)," - ", TEXT('Peter Millar'!$L3988, "yyyy")),"")</f>
        <v>Week 12 - 2022</v>
      </c>
    </row>
    <row r="3984" spans="16:16">
      <c r="P3984" t="str">
        <f>IF('Peter Millar'!$L3989&lt;&gt;0,CONCATENATE("Week ",WEEKNUM('Peter Millar'!$L3989,21)," - ", TEXT('Peter Millar'!$L3989, "yyyy")),"")</f>
        <v>Week 12 - 2022</v>
      </c>
    </row>
    <row r="3985" spans="16:16">
      <c r="P3985" t="str">
        <f>IF('Peter Millar'!$L3990&lt;&gt;0,CONCATENATE("Week ",WEEKNUM('Peter Millar'!$L3990,21)," - ", TEXT('Peter Millar'!$L3990, "yyyy")),"")</f>
        <v>Week 12 - 2022</v>
      </c>
    </row>
    <row r="3986" spans="16:16">
      <c r="P3986" t="str">
        <f>IF('Peter Millar'!$L3991&lt;&gt;0,CONCATENATE("Week ",WEEKNUM('Peter Millar'!$L3991,21)," - ", TEXT('Peter Millar'!$L3991, "yyyy")),"")</f>
        <v>Week 12 - 2022</v>
      </c>
    </row>
    <row r="3987" spans="16:16">
      <c r="P3987" t="str">
        <f>IF('Peter Millar'!$L3992&lt;&gt;0,CONCATENATE("Week ",WEEKNUM('Peter Millar'!$L3992,21)," - ", TEXT('Peter Millar'!$L3992, "yyyy")),"")</f>
        <v>Week 12 - 2022</v>
      </c>
    </row>
    <row r="3988" spans="16:16">
      <c r="P3988" t="str">
        <f>IF('Peter Millar'!$L3993&lt;&gt;0,CONCATENATE("Week ",WEEKNUM('Peter Millar'!$L3993,21)," - ", TEXT('Peter Millar'!$L3993, "yyyy")),"")</f>
        <v>Week 12 - 2022</v>
      </c>
    </row>
    <row r="3989" spans="16:16">
      <c r="P3989" t="str">
        <f>IF('Peter Millar'!$L3994&lt;&gt;0,CONCATENATE("Week ",WEEKNUM('Peter Millar'!$L3994,21)," - ", TEXT('Peter Millar'!$L3994, "yyyy")),"")</f>
        <v>Week 12 - 2022</v>
      </c>
    </row>
    <row r="3990" spans="16:16">
      <c r="P3990" t="str">
        <f>IF('Peter Millar'!$L3995&lt;&gt;0,CONCATENATE("Week ",WEEKNUM('Peter Millar'!$L3995,21)," - ", TEXT('Peter Millar'!$L3995, "yyyy")),"")</f>
        <v>Week 12 - 2022</v>
      </c>
    </row>
    <row r="3991" spans="16:16">
      <c r="P3991" t="str">
        <f>IF('Peter Millar'!$L3996&lt;&gt;0,CONCATENATE("Week ",WEEKNUM('Peter Millar'!$L3996,21)," - ", TEXT('Peter Millar'!$L3996, "yyyy")),"")</f>
        <v>Week 12 - 2022</v>
      </c>
    </row>
    <row r="3992" spans="16:16">
      <c r="P3992" t="str">
        <f>IF('Peter Millar'!$L3997&lt;&gt;0,CONCATENATE("Week ",WEEKNUM('Peter Millar'!$L3997,21)," - ", TEXT('Peter Millar'!$L3997, "yyyy")),"")</f>
        <v>Week 12 - 2022</v>
      </c>
    </row>
    <row r="3993" spans="16:16">
      <c r="P3993" t="str">
        <f>IF('Peter Millar'!$L3998&lt;&gt;0,CONCATENATE("Week ",WEEKNUM('Peter Millar'!$L3998,21)," - ", TEXT('Peter Millar'!$L3998, "yyyy")),"")</f>
        <v>Week 12 - 2022</v>
      </c>
    </row>
    <row r="3994" spans="16:16">
      <c r="P3994" t="str">
        <f>IF('Peter Millar'!$L3999&lt;&gt;0,CONCATENATE("Week ",WEEKNUM('Peter Millar'!$L3999,21)," - ", TEXT('Peter Millar'!$L3999, "yyyy")),"")</f>
        <v>Week 12 - 2022</v>
      </c>
    </row>
    <row r="3995" spans="16:16">
      <c r="P3995" t="str">
        <f>IF('Peter Millar'!$L4000&lt;&gt;0,CONCATENATE("Week ",WEEKNUM('Peter Millar'!$L4000,21)," - ", TEXT('Peter Millar'!$L4000, "yyyy")),"")</f>
        <v>Week 12 - 2022</v>
      </c>
    </row>
    <row r="3996" spans="16:16">
      <c r="P3996" t="str">
        <f>IF('Peter Millar'!$L4001&lt;&gt;0,CONCATENATE("Week ",WEEKNUM('Peter Millar'!$L4001,21)," - ", TEXT('Peter Millar'!$L4001, "yyyy")),"")</f>
        <v>Week 12 - 2022</v>
      </c>
    </row>
    <row r="3997" spans="16:16">
      <c r="P3997" t="str">
        <f>IF('Peter Millar'!$L4002&lt;&gt;0,CONCATENATE("Week ",WEEKNUM('Peter Millar'!$L4002,21)," - ", TEXT('Peter Millar'!$L4002, "yyyy")),"")</f>
        <v>Week 12 - 2022</v>
      </c>
    </row>
    <row r="3998" spans="16:16">
      <c r="P3998" t="str">
        <f>IF('Peter Millar'!$L4003&lt;&gt;0,CONCATENATE("Week ",WEEKNUM('Peter Millar'!$L4003,21)," - ", TEXT('Peter Millar'!$L4003, "yyyy")),"")</f>
        <v>Week 12 - 2022</v>
      </c>
    </row>
    <row r="3999" spans="16:16">
      <c r="P3999" t="str">
        <f>IF('Peter Millar'!$L4004&lt;&gt;0,CONCATENATE("Week ",WEEKNUM('Peter Millar'!$L4004,21)," - ", TEXT('Peter Millar'!$L4004, "yyyy")),"")</f>
        <v>Week 12 - 2022</v>
      </c>
    </row>
    <row r="4000" spans="16:16">
      <c r="P4000" t="str">
        <f>IF('Peter Millar'!$L4005&lt;&gt;0,CONCATENATE("Week ",WEEKNUM('Peter Millar'!$L4005,21)," - ", TEXT('Peter Millar'!$L4005, "yyyy")),"")</f>
        <v>Week 12 - 2022</v>
      </c>
    </row>
    <row r="4001" spans="16:16">
      <c r="P4001" t="str">
        <f>IF('Peter Millar'!$L4006&lt;&gt;0,CONCATENATE("Week ",WEEKNUM('Peter Millar'!$L4006,21)," - ", TEXT('Peter Millar'!$L4006, "yyyy")),"")</f>
        <v>Week 12 - 2022</v>
      </c>
    </row>
    <row r="4002" spans="16:16">
      <c r="P4002" t="str">
        <f>IF('Peter Millar'!$L4007&lt;&gt;0,CONCATENATE("Week ",WEEKNUM('Peter Millar'!$L4007,21)," - ", TEXT('Peter Millar'!$L4007, "yyyy")),"")</f>
        <v>Week 12 - 2022</v>
      </c>
    </row>
    <row r="4003" spans="16:16">
      <c r="P4003" t="str">
        <f>IF('Peter Millar'!$L4008&lt;&gt;0,CONCATENATE("Week ",WEEKNUM('Peter Millar'!$L4008,21)," - ", TEXT('Peter Millar'!$L4008, "yyyy")),"")</f>
        <v>Week 12 - 2022</v>
      </c>
    </row>
    <row r="4004" spans="16:16">
      <c r="P4004" t="str">
        <f>IF('Peter Millar'!$L4009&lt;&gt;0,CONCATENATE("Week ",WEEKNUM('Peter Millar'!$L4009,21)," - ", TEXT('Peter Millar'!$L4009, "yyyy")),"")</f>
        <v>Week 12 - 2022</v>
      </c>
    </row>
    <row r="4005" spans="16:16">
      <c r="P4005" t="str">
        <f>IF('Peter Millar'!$L4010&lt;&gt;0,CONCATENATE("Week ",WEEKNUM('Peter Millar'!$L4010,21)," - ", TEXT('Peter Millar'!$L4010, "yyyy")),"")</f>
        <v>Week 12 - 2022</v>
      </c>
    </row>
    <row r="4006" spans="16:16">
      <c r="P4006" t="str">
        <f>IF('Peter Millar'!$L4011&lt;&gt;0,CONCATENATE("Week ",WEEKNUM('Peter Millar'!$L4011,21)," - ", TEXT('Peter Millar'!$L4011, "yyyy")),"")</f>
        <v>Week 12 - 2022</v>
      </c>
    </row>
    <row r="4007" spans="16:16">
      <c r="P4007" t="str">
        <f>IF('Peter Millar'!$L4012&lt;&gt;0,CONCATENATE("Week ",WEEKNUM('Peter Millar'!$L4012,21)," - ", TEXT('Peter Millar'!$L4012, "yyyy")),"")</f>
        <v>Week 12 - 2022</v>
      </c>
    </row>
    <row r="4008" spans="16:16">
      <c r="P4008" t="str">
        <f>IF('Peter Millar'!$L4013&lt;&gt;0,CONCATENATE("Week ",WEEKNUM('Peter Millar'!$L4013,21)," - ", TEXT('Peter Millar'!$L4013, "yyyy")),"")</f>
        <v>Week 12 - 2022</v>
      </c>
    </row>
    <row r="4009" spans="16:16">
      <c r="P4009" t="str">
        <f>IF('Peter Millar'!$L4014&lt;&gt;0,CONCATENATE("Week ",WEEKNUM('Peter Millar'!$L4014,21)," - ", TEXT('Peter Millar'!$L4014, "yyyy")),"")</f>
        <v>Week 12 - 2022</v>
      </c>
    </row>
    <row r="4010" spans="16:16">
      <c r="P4010" t="str">
        <f>IF('Peter Millar'!$L4015&lt;&gt;0,CONCATENATE("Week ",WEEKNUM('Peter Millar'!$L4015,21)," - ", TEXT('Peter Millar'!$L4015, "yyyy")),"")</f>
        <v>Week 12 - 2022</v>
      </c>
    </row>
    <row r="4011" spans="16:16">
      <c r="P4011" t="str">
        <f>IF('Peter Millar'!$L4016&lt;&gt;0,CONCATENATE("Week ",WEEKNUM('Peter Millar'!$L4016,21)," - ", TEXT('Peter Millar'!$L4016, "yyyy")),"")</f>
        <v>Week 12 - 2022</v>
      </c>
    </row>
    <row r="4012" spans="16:16">
      <c r="P4012" t="str">
        <f>IF('Peter Millar'!$L4017&lt;&gt;0,CONCATENATE("Week ",WEEKNUM('Peter Millar'!$L4017,21)," - ", TEXT('Peter Millar'!$L4017, "yyyy")),"")</f>
        <v>Week 12 - 2022</v>
      </c>
    </row>
    <row r="4013" spans="16:16">
      <c r="P4013" t="str">
        <f>IF('Peter Millar'!$L4018&lt;&gt;0,CONCATENATE("Week ",WEEKNUM('Peter Millar'!$L4018,21)," - ", TEXT('Peter Millar'!$L4018, "yyyy")),"")</f>
        <v>Week 12 - 2022</v>
      </c>
    </row>
    <row r="4014" spans="16:16">
      <c r="P4014" t="str">
        <f>IF('Peter Millar'!$L4019&lt;&gt;0,CONCATENATE("Week ",WEEKNUM('Peter Millar'!$L4019,21)," - ", TEXT('Peter Millar'!$L4019, "yyyy")),"")</f>
        <v>Week 12 - 2022</v>
      </c>
    </row>
    <row r="4015" spans="16:16">
      <c r="P4015" t="str">
        <f>IF('Peter Millar'!$L4020&lt;&gt;0,CONCATENATE("Week ",WEEKNUM('Peter Millar'!$L4020,21)," - ", TEXT('Peter Millar'!$L4020, "yyyy")),"")</f>
        <v>Week 12 - 2022</v>
      </c>
    </row>
    <row r="4016" spans="16:16">
      <c r="P4016" t="str">
        <f>IF('Peter Millar'!$L4021&lt;&gt;0,CONCATENATE("Week ",WEEKNUM('Peter Millar'!$L4021,21)," - ", TEXT('Peter Millar'!$L4021, "yyyy")),"")</f>
        <v>Week 12 - 2022</v>
      </c>
    </row>
    <row r="4017" spans="16:16">
      <c r="P4017" t="str">
        <f>IF('Peter Millar'!$L4022&lt;&gt;0,CONCATENATE("Week ",WEEKNUM('Peter Millar'!$L4022,21)," - ", TEXT('Peter Millar'!$L4022, "yyyy")),"")</f>
        <v>Week 12 - 2022</v>
      </c>
    </row>
    <row r="4018" spans="16:16">
      <c r="P4018" t="str">
        <f>IF('Peter Millar'!$L4023&lt;&gt;0,CONCATENATE("Week ",WEEKNUM('Peter Millar'!$L4023,21)," - ", TEXT('Peter Millar'!$L4023, "yyyy")),"")</f>
        <v>Week 12 - 2022</v>
      </c>
    </row>
    <row r="4019" spans="16:16">
      <c r="P4019" t="str">
        <f>IF('Peter Millar'!$L4024&lt;&gt;0,CONCATENATE("Week ",WEEKNUM('Peter Millar'!$L4024,21)," - ", TEXT('Peter Millar'!$L4024, "yyyy")),"")</f>
        <v>Week 12 - 2022</v>
      </c>
    </row>
    <row r="4020" spans="16:16">
      <c r="P4020" t="str">
        <f>IF('Peter Millar'!$L4025&lt;&gt;0,CONCATENATE("Week ",WEEKNUM('Peter Millar'!$L4025,21)," - ", TEXT('Peter Millar'!$L4025, "yyyy")),"")</f>
        <v>Week 12 - 2022</v>
      </c>
    </row>
    <row r="4021" spans="16:16">
      <c r="P4021" t="str">
        <f>IF('Peter Millar'!$L4026&lt;&gt;0,CONCATENATE("Week ",WEEKNUM('Peter Millar'!$L4026,21)," - ", TEXT('Peter Millar'!$L4026, "yyyy")),"")</f>
        <v>Week 12 - 2022</v>
      </c>
    </row>
    <row r="4022" spans="16:16">
      <c r="P4022" t="str">
        <f>IF('Peter Millar'!$L4027&lt;&gt;0,CONCATENATE("Week ",WEEKNUM('Peter Millar'!$L4027,21)," - ", TEXT('Peter Millar'!$L4027, "yyyy")),"")</f>
        <v>Week 12 - 2022</v>
      </c>
    </row>
    <row r="4023" spans="16:16">
      <c r="P4023" t="str">
        <f>IF('Peter Millar'!$L4028&lt;&gt;0,CONCATENATE("Week ",WEEKNUM('Peter Millar'!$L4028,21)," - ", TEXT('Peter Millar'!$L4028, "yyyy")),"")</f>
        <v>Week 12 - 2022</v>
      </c>
    </row>
    <row r="4024" spans="16:16">
      <c r="P4024" t="str">
        <f>IF('Peter Millar'!$L4029&lt;&gt;0,CONCATENATE("Week ",WEEKNUM('Peter Millar'!$L4029,21)," - ", TEXT('Peter Millar'!$L4029, "yyyy")),"")</f>
        <v>Week 12 - 2022</v>
      </c>
    </row>
    <row r="4025" spans="16:16">
      <c r="P4025" t="str">
        <f>IF('Peter Millar'!$L4030&lt;&gt;0,CONCATENATE("Week ",WEEKNUM('Peter Millar'!$L4030,21)," - ", TEXT('Peter Millar'!$L4030, "yyyy")),"")</f>
        <v>Week 12 - 2022</v>
      </c>
    </row>
    <row r="4026" spans="16:16">
      <c r="P4026" t="str">
        <f>IF('Peter Millar'!$L4031&lt;&gt;0,CONCATENATE("Week ",WEEKNUM('Peter Millar'!$L4031,21)," - ", TEXT('Peter Millar'!$L4031, "yyyy")),"")</f>
        <v>Week 12 - 2022</v>
      </c>
    </row>
    <row r="4027" spans="16:16">
      <c r="P4027" t="str">
        <f>IF('Peter Millar'!$L4032&lt;&gt;0,CONCATENATE("Week ",WEEKNUM('Peter Millar'!$L4032,21)," - ", TEXT('Peter Millar'!$L4032, "yyyy")),"")</f>
        <v>Week 12 - 2022</v>
      </c>
    </row>
    <row r="4028" spans="16:16">
      <c r="P4028" t="str">
        <f>IF('Peter Millar'!$L4033&lt;&gt;0,CONCATENATE("Week ",WEEKNUM('Peter Millar'!$L4033,21)," - ", TEXT('Peter Millar'!$L4033, "yyyy")),"")</f>
        <v>Week 12 - 2022</v>
      </c>
    </row>
    <row r="4029" spans="16:16">
      <c r="P4029" t="str">
        <f>IF('Peter Millar'!$L4034&lt;&gt;0,CONCATENATE("Week ",WEEKNUM('Peter Millar'!$L4034,21)," - ", TEXT('Peter Millar'!$L4034, "yyyy")),"")</f>
        <v>Week 12 - 2022</v>
      </c>
    </row>
    <row r="4030" spans="16:16">
      <c r="P4030" t="str">
        <f>IF('Peter Millar'!$L4035&lt;&gt;0,CONCATENATE("Week ",WEEKNUM('Peter Millar'!$L4035,21)," - ", TEXT('Peter Millar'!$L4035, "yyyy")),"")</f>
        <v>Week 12 - 2022</v>
      </c>
    </row>
    <row r="4031" spans="16:16">
      <c r="P4031" t="str">
        <f>IF('Peter Millar'!$L4036&lt;&gt;0,CONCATENATE("Week ",WEEKNUM('Peter Millar'!$L4036,21)," - ", TEXT('Peter Millar'!$L4036, "yyyy")),"")</f>
        <v>Week 12 - 2022</v>
      </c>
    </row>
    <row r="4032" spans="16:16">
      <c r="P4032" t="str">
        <f>IF('Peter Millar'!$L4037&lt;&gt;0,CONCATENATE("Week ",WEEKNUM('Peter Millar'!$L4037,21)," - ", TEXT('Peter Millar'!$L4037, "yyyy")),"")</f>
        <v>Week 12 - 2022</v>
      </c>
    </row>
    <row r="4033" spans="16:16">
      <c r="P4033" t="str">
        <f>IF('Peter Millar'!$L4038&lt;&gt;0,CONCATENATE("Week ",WEEKNUM('Peter Millar'!$L4038,21)," - ", TEXT('Peter Millar'!$L4038, "yyyy")),"")</f>
        <v>Week 12 - 2022</v>
      </c>
    </row>
    <row r="4034" spans="16:16">
      <c r="P4034" t="str">
        <f>IF('Peter Millar'!$L4039&lt;&gt;0,CONCATENATE("Week ",WEEKNUM('Peter Millar'!$L4039,21)," - ", TEXT('Peter Millar'!$L4039, "yyyy")),"")</f>
        <v>Week 12 - 2022</v>
      </c>
    </row>
    <row r="4035" spans="16:16">
      <c r="P4035" t="str">
        <f>IF('Peter Millar'!$L4040&lt;&gt;0,CONCATENATE("Week ",WEEKNUM('Peter Millar'!$L4040,21)," - ", TEXT('Peter Millar'!$L4040, "yyyy")),"")</f>
        <v>Week 12 - 2022</v>
      </c>
    </row>
    <row r="4036" spans="16:16">
      <c r="P4036" t="str">
        <f>IF('Peter Millar'!$L4041&lt;&gt;0,CONCATENATE("Week ",WEEKNUM('Peter Millar'!$L4041,21)," - ", TEXT('Peter Millar'!$L4041, "yyyy")),"")</f>
        <v>Week 12 - 2022</v>
      </c>
    </row>
    <row r="4037" spans="16:16">
      <c r="P4037" t="str">
        <f>IF('Peter Millar'!$L4042&lt;&gt;0,CONCATENATE("Week ",WEEKNUM('Peter Millar'!$L4042,21)," - ", TEXT('Peter Millar'!$L4042, "yyyy")),"")</f>
        <v>Week 12 - 2022</v>
      </c>
    </row>
    <row r="4038" spans="16:16">
      <c r="P4038" t="str">
        <f>IF('Peter Millar'!$L4043&lt;&gt;0,CONCATENATE("Week ",WEEKNUM('Peter Millar'!$L4043,21)," - ", TEXT('Peter Millar'!$L4043, "yyyy")),"")</f>
        <v>Week 12 - 2022</v>
      </c>
    </row>
    <row r="4039" spans="16:16">
      <c r="P4039" t="str">
        <f>IF('Peter Millar'!$L4044&lt;&gt;0,CONCATENATE("Week ",WEEKNUM('Peter Millar'!$L4044,21)," - ", TEXT('Peter Millar'!$L4044, "yyyy")),"")</f>
        <v>Week 12 - 2022</v>
      </c>
    </row>
    <row r="4040" spans="16:16">
      <c r="P4040" t="str">
        <f>IF('Peter Millar'!$L4045&lt;&gt;0,CONCATENATE("Week ",WEEKNUM('Peter Millar'!$L4045,21)," - ", TEXT('Peter Millar'!$L4045, "yyyy")),"")</f>
        <v>Week 12 - 2022</v>
      </c>
    </row>
    <row r="4041" spans="16:16">
      <c r="P4041" t="str">
        <f>IF('Peter Millar'!$L4046&lt;&gt;0,CONCATENATE("Week ",WEEKNUM('Peter Millar'!$L4046,21)," - ", TEXT('Peter Millar'!$L4046, "yyyy")),"")</f>
        <v>Week 12 - 2022</v>
      </c>
    </row>
    <row r="4042" spans="16:16">
      <c r="P4042" t="str">
        <f>IF('Peter Millar'!$L4047&lt;&gt;0,CONCATENATE("Week ",WEEKNUM('Peter Millar'!$L4047,21)," - ", TEXT('Peter Millar'!$L4047, "yyyy")),"")</f>
        <v>Week 12 - 2022</v>
      </c>
    </row>
    <row r="4043" spans="16:16">
      <c r="P4043" t="str">
        <f>IF('Peter Millar'!$L4048&lt;&gt;0,CONCATENATE("Week ",WEEKNUM('Peter Millar'!$L4048,21)," - ", TEXT('Peter Millar'!$L4048, "yyyy")),"")</f>
        <v>Week 12 - 2022</v>
      </c>
    </row>
    <row r="4044" spans="16:16">
      <c r="P4044" t="str">
        <f>IF('Peter Millar'!$L4049&lt;&gt;0,CONCATENATE("Week ",WEEKNUM('Peter Millar'!$L4049,21)," - ", TEXT('Peter Millar'!$L4049, "yyyy")),"")</f>
        <v>Week 12 - 2022</v>
      </c>
    </row>
    <row r="4045" spans="16:16">
      <c r="P4045" t="str">
        <f>IF('Peter Millar'!$L4050&lt;&gt;0,CONCATENATE("Week ",WEEKNUM('Peter Millar'!$L4050,21)," - ", TEXT('Peter Millar'!$L4050, "yyyy")),"")</f>
        <v>Week 12 - 2022</v>
      </c>
    </row>
    <row r="4046" spans="16:16">
      <c r="P4046" t="str">
        <f>IF('Peter Millar'!$L4051&lt;&gt;0,CONCATENATE("Week ",WEEKNUM('Peter Millar'!$L4051,21)," - ", TEXT('Peter Millar'!$L4051, "yyyy")),"")</f>
        <v>Week 12 - 2022</v>
      </c>
    </row>
    <row r="4047" spans="16:16">
      <c r="P4047" t="str">
        <f>IF('Peter Millar'!$L4052&lt;&gt;0,CONCATENATE("Week ",WEEKNUM('Peter Millar'!$L4052,21)," - ", TEXT('Peter Millar'!$L4052, "yyyy")),"")</f>
        <v>Week 12 - 2022</v>
      </c>
    </row>
    <row r="4048" spans="16:16">
      <c r="P4048" t="str">
        <f>IF('Peter Millar'!$L4053&lt;&gt;0,CONCATENATE("Week ",WEEKNUM('Peter Millar'!$L4053,21)," - ", TEXT('Peter Millar'!$L4053, "yyyy")),"")</f>
        <v>Week 12 - 2022</v>
      </c>
    </row>
    <row r="4049" spans="16:16">
      <c r="P4049" t="str">
        <f>IF('Peter Millar'!$L4054&lt;&gt;0,CONCATENATE("Week ",WEEKNUM('Peter Millar'!$L4054,21)," - ", TEXT('Peter Millar'!$L4054, "yyyy")),"")</f>
        <v>Week 12 - 2022</v>
      </c>
    </row>
    <row r="4050" spans="16:16">
      <c r="P4050" t="str">
        <f>IF('Peter Millar'!$L4055&lt;&gt;0,CONCATENATE("Week ",WEEKNUM('Peter Millar'!$L4055,21)," - ", TEXT('Peter Millar'!$L4055, "yyyy")),"")</f>
        <v>Week 12 - 2022</v>
      </c>
    </row>
    <row r="4051" spans="16:16">
      <c r="P4051" t="str">
        <f>IF('Peter Millar'!$L4056&lt;&gt;0,CONCATENATE("Week ",WEEKNUM('Peter Millar'!$L4056,21)," - ", TEXT('Peter Millar'!$L4056, "yyyy")),"")</f>
        <v>Week 12 - 2022</v>
      </c>
    </row>
    <row r="4052" spans="16:16">
      <c r="P4052" t="str">
        <f>IF('Peter Millar'!$L4057&lt;&gt;0,CONCATENATE("Week ",WEEKNUM('Peter Millar'!$L4057,21)," - ", TEXT('Peter Millar'!$L4057, "yyyy")),"")</f>
        <v>Week 13 - 2022</v>
      </c>
    </row>
    <row r="4053" spans="16:16">
      <c r="P4053" t="str">
        <f>IF('Peter Millar'!$L4058&lt;&gt;0,CONCATENATE("Week ",WEEKNUM('Peter Millar'!$L4058,21)," - ", TEXT('Peter Millar'!$L4058, "yyyy")),"")</f>
        <v>Week 13 - 2022</v>
      </c>
    </row>
    <row r="4054" spans="16:16">
      <c r="P4054" t="str">
        <f>IF('Peter Millar'!$L4059&lt;&gt;0,CONCATENATE("Week ",WEEKNUM('Peter Millar'!$L4059,21)," - ", TEXT('Peter Millar'!$L4059, "yyyy")),"")</f>
        <v>Week 13 - 2022</v>
      </c>
    </row>
    <row r="4055" spans="16:16">
      <c r="P4055" t="str">
        <f>IF('Peter Millar'!$L4060&lt;&gt;0,CONCATENATE("Week ",WEEKNUM('Peter Millar'!$L4060,21)," - ", TEXT('Peter Millar'!$L4060, "yyyy")),"")</f>
        <v>Week 13 - 2022</v>
      </c>
    </row>
    <row r="4056" spans="16:16">
      <c r="P4056" t="str">
        <f>IF('Peter Millar'!$L4061&lt;&gt;0,CONCATENATE("Week ",WEEKNUM('Peter Millar'!$L4061,21)," - ", TEXT('Peter Millar'!$L4061, "yyyy")),"")</f>
        <v>Week 13 - 2022</v>
      </c>
    </row>
    <row r="4057" spans="16:16">
      <c r="P4057" t="str">
        <f>IF('Peter Millar'!$L4062&lt;&gt;0,CONCATENATE("Week ",WEEKNUM('Peter Millar'!$L4062,21)," - ", TEXT('Peter Millar'!$L4062, "yyyy")),"")</f>
        <v>Week 13 - 2022</v>
      </c>
    </row>
    <row r="4058" spans="16:16">
      <c r="P4058" t="str">
        <f>IF('Peter Millar'!$L4063&lt;&gt;0,CONCATENATE("Week ",WEEKNUM('Peter Millar'!$L4063,21)," - ", TEXT('Peter Millar'!$L4063, "yyyy")),"")</f>
        <v>Week 13 - 2022</v>
      </c>
    </row>
    <row r="4059" spans="16:16">
      <c r="P4059" t="str">
        <f>IF('Peter Millar'!$L4064&lt;&gt;0,CONCATENATE("Week ",WEEKNUM('Peter Millar'!$L4064,21)," - ", TEXT('Peter Millar'!$L4064, "yyyy")),"")</f>
        <v>Week 13 - 2022</v>
      </c>
    </row>
    <row r="4060" spans="16:16">
      <c r="P4060" t="str">
        <f>IF('Peter Millar'!$L4065&lt;&gt;0,CONCATENATE("Week ",WEEKNUM('Peter Millar'!$L4065,21)," - ", TEXT('Peter Millar'!$L4065, "yyyy")),"")</f>
        <v>Week 13 - 2022</v>
      </c>
    </row>
    <row r="4061" spans="16:16">
      <c r="P4061" t="str">
        <f>IF('Peter Millar'!$L4066&lt;&gt;0,CONCATENATE("Week ",WEEKNUM('Peter Millar'!$L4066,21)," - ", TEXT('Peter Millar'!$L4066, "yyyy")),"")</f>
        <v>Week 13 - 2022</v>
      </c>
    </row>
    <row r="4062" spans="16:16">
      <c r="P4062" t="str">
        <f>IF('Peter Millar'!$L4067&lt;&gt;0,CONCATENATE("Week ",WEEKNUM('Peter Millar'!$L4067,21)," - ", TEXT('Peter Millar'!$L4067, "yyyy")),"")</f>
        <v>Week 13 - 2022</v>
      </c>
    </row>
    <row r="4063" spans="16:16">
      <c r="P4063" t="str">
        <f>IF('Peter Millar'!$L4068&lt;&gt;0,CONCATENATE("Week ",WEEKNUM('Peter Millar'!$L4068,21)," - ", TEXT('Peter Millar'!$L4068, "yyyy")),"")</f>
        <v>Week 13 - 2022</v>
      </c>
    </row>
    <row r="4064" spans="16:16">
      <c r="P4064" t="str">
        <f>IF('Peter Millar'!$L4069&lt;&gt;0,CONCATENATE("Week ",WEEKNUM('Peter Millar'!$L4069,21)," - ", TEXT('Peter Millar'!$L4069, "yyyy")),"")</f>
        <v>Week 13 - 2022</v>
      </c>
    </row>
    <row r="4065" spans="16:16">
      <c r="P4065" t="str">
        <f>IF('Peter Millar'!$L4070&lt;&gt;0,CONCATENATE("Week ",WEEKNUM('Peter Millar'!$L4070,21)," - ", TEXT('Peter Millar'!$L4070, "yyyy")),"")</f>
        <v>Week 13 - 2022</v>
      </c>
    </row>
    <row r="4066" spans="16:16">
      <c r="P4066" t="str">
        <f>IF('Peter Millar'!$L4071&lt;&gt;0,CONCATENATE("Week ",WEEKNUM('Peter Millar'!$L4071,21)," - ", TEXT('Peter Millar'!$L4071, "yyyy")),"")</f>
        <v>Week 13 - 2022</v>
      </c>
    </row>
    <row r="4067" spans="16:16">
      <c r="P4067" t="str">
        <f>IF('Peter Millar'!$L4072&lt;&gt;0,CONCATENATE("Week ",WEEKNUM('Peter Millar'!$L4072,21)," - ", TEXT('Peter Millar'!$L4072, "yyyy")),"")</f>
        <v>Week 13 - 2022</v>
      </c>
    </row>
    <row r="4068" spans="16:16">
      <c r="P4068" t="str">
        <f>IF('Peter Millar'!$L4073&lt;&gt;0,CONCATENATE("Week ",WEEKNUM('Peter Millar'!$L4073,21)," - ", TEXT('Peter Millar'!$L4073, "yyyy")),"")</f>
        <v>Week 13 - 2022</v>
      </c>
    </row>
    <row r="4069" spans="16:16">
      <c r="P4069" t="str">
        <f>IF('Peter Millar'!$L4074&lt;&gt;0,CONCATENATE("Week ",WEEKNUM('Peter Millar'!$L4074,21)," - ", TEXT('Peter Millar'!$L4074, "yyyy")),"")</f>
        <v>Week 13 - 2022</v>
      </c>
    </row>
    <row r="4070" spans="16:16">
      <c r="P4070" t="str">
        <f>IF('Peter Millar'!$L4075&lt;&gt;0,CONCATENATE("Week ",WEEKNUM('Peter Millar'!$L4075,21)," - ", TEXT('Peter Millar'!$L4075, "yyyy")),"")</f>
        <v>Week 13 - 2022</v>
      </c>
    </row>
    <row r="4071" spans="16:16">
      <c r="P4071" t="str">
        <f>IF('Peter Millar'!$L4076&lt;&gt;0,CONCATENATE("Week ",WEEKNUM('Peter Millar'!$L4076,21)," - ", TEXT('Peter Millar'!$L4076, "yyyy")),"")</f>
        <v>Week 13 - 2022</v>
      </c>
    </row>
    <row r="4072" spans="16:16">
      <c r="P4072" t="str">
        <f>IF('Peter Millar'!$L4077&lt;&gt;0,CONCATENATE("Week ",WEEKNUM('Peter Millar'!$L4077,21)," - ", TEXT('Peter Millar'!$L4077, "yyyy")),"")</f>
        <v>Week 13 - 2022</v>
      </c>
    </row>
    <row r="4073" spans="16:16">
      <c r="P4073" t="str">
        <f>IF('Peter Millar'!$L4078&lt;&gt;0,CONCATENATE("Week ",WEEKNUM('Peter Millar'!$L4078,21)," - ", TEXT('Peter Millar'!$L4078, "yyyy")),"")</f>
        <v>Week 13 - 2022</v>
      </c>
    </row>
    <row r="4074" spans="16:16">
      <c r="P4074" t="str">
        <f>IF('Peter Millar'!$L4079&lt;&gt;0,CONCATENATE("Week ",WEEKNUM('Peter Millar'!$L4079,21)," - ", TEXT('Peter Millar'!$L4079, "yyyy")),"")</f>
        <v>Week 13 - 2022</v>
      </c>
    </row>
    <row r="4075" spans="16:16">
      <c r="P4075" t="str">
        <f>IF('Peter Millar'!$L4080&lt;&gt;0,CONCATENATE("Week ",WEEKNUM('Peter Millar'!$L4080,21)," - ", TEXT('Peter Millar'!$L4080, "yyyy")),"")</f>
        <v>Week 13 - 2022</v>
      </c>
    </row>
    <row r="4076" spans="16:16">
      <c r="P4076" t="str">
        <f>IF('Peter Millar'!$L4081&lt;&gt;0,CONCATENATE("Week ",WEEKNUM('Peter Millar'!$L4081,21)," - ", TEXT('Peter Millar'!$L4081, "yyyy")),"")</f>
        <v>Week 13 - 2022</v>
      </c>
    </row>
    <row r="4077" spans="16:16">
      <c r="P4077" t="str">
        <f>IF('Peter Millar'!$L4082&lt;&gt;0,CONCATENATE("Week ",WEEKNUM('Peter Millar'!$L4082,21)," - ", TEXT('Peter Millar'!$L4082, "yyyy")),"")</f>
        <v>Week 13 - 2022</v>
      </c>
    </row>
    <row r="4078" spans="16:16">
      <c r="P4078" t="str">
        <f>IF('Peter Millar'!$L4083&lt;&gt;0,CONCATENATE("Week ",WEEKNUM('Peter Millar'!$L4083,21)," - ", TEXT('Peter Millar'!$L4083, "yyyy")),"")</f>
        <v>Week 13 - 2022</v>
      </c>
    </row>
    <row r="4079" spans="16:16">
      <c r="P4079" t="str">
        <f>IF('Peter Millar'!$L4084&lt;&gt;0,CONCATENATE("Week ",WEEKNUM('Peter Millar'!$L4084,21)," - ", TEXT('Peter Millar'!$L4084, "yyyy")),"")</f>
        <v>Week 13 - 2022</v>
      </c>
    </row>
    <row r="4080" spans="16:16">
      <c r="P4080" t="str">
        <f>IF('Peter Millar'!$L4085&lt;&gt;0,CONCATENATE("Week ",WEEKNUM('Peter Millar'!$L4085,21)," - ", TEXT('Peter Millar'!$L4085, "yyyy")),"")</f>
        <v>Week 13 - 2022</v>
      </c>
    </row>
    <row r="4081" spans="16:16">
      <c r="P4081" t="str">
        <f>IF('Peter Millar'!$L4086&lt;&gt;0,CONCATENATE("Week ",WEEKNUM('Peter Millar'!$L4086,21)," - ", TEXT('Peter Millar'!$L4086, "yyyy")),"")</f>
        <v>Week 13 - 2022</v>
      </c>
    </row>
    <row r="4082" spans="16:16">
      <c r="P4082" t="str">
        <f>IF('Peter Millar'!$L4087&lt;&gt;0,CONCATENATE("Week ",WEEKNUM('Peter Millar'!$L4087,21)," - ", TEXT('Peter Millar'!$L4087, "yyyy")),"")</f>
        <v>Week 13 - 2022</v>
      </c>
    </row>
    <row r="4083" spans="16:16">
      <c r="P4083" t="str">
        <f>IF('Peter Millar'!$L4088&lt;&gt;0,CONCATENATE("Week ",WEEKNUM('Peter Millar'!$L4088,21)," - ", TEXT('Peter Millar'!$L4088, "yyyy")),"")</f>
        <v>Week 13 - 2022</v>
      </c>
    </row>
    <row r="4084" spans="16:16">
      <c r="P4084" t="str">
        <f>IF('Peter Millar'!$L4089&lt;&gt;0,CONCATENATE("Week ",WEEKNUM('Peter Millar'!$L4089,21)," - ", TEXT('Peter Millar'!$L4089, "yyyy")),"")</f>
        <v>Week 13 - 2022</v>
      </c>
    </row>
    <row r="4085" spans="16:16">
      <c r="P4085" t="str">
        <f>IF('Peter Millar'!$L4090&lt;&gt;0,CONCATENATE("Week ",WEEKNUM('Peter Millar'!$L4090,21)," - ", TEXT('Peter Millar'!$L4090, "yyyy")),"")</f>
        <v>Week 13 - 2022</v>
      </c>
    </row>
    <row r="4086" spans="16:16">
      <c r="P4086" t="str">
        <f>IF('Peter Millar'!$L4091&lt;&gt;0,CONCATENATE("Week ",WEEKNUM('Peter Millar'!$L4091,21)," - ", TEXT('Peter Millar'!$L4091, "yyyy")),"")</f>
        <v>Week 13 - 2022</v>
      </c>
    </row>
    <row r="4087" spans="16:16">
      <c r="P4087" t="str">
        <f>IF('Peter Millar'!$L4092&lt;&gt;0,CONCATENATE("Week ",WEEKNUM('Peter Millar'!$L4092,21)," - ", TEXT('Peter Millar'!$L4092, "yyyy")),"")</f>
        <v>Week 13 - 2022</v>
      </c>
    </row>
    <row r="4088" spans="16:16">
      <c r="P4088" t="str">
        <f>IF('Peter Millar'!$L4093&lt;&gt;0,CONCATENATE("Week ",WEEKNUM('Peter Millar'!$L4093,21)," - ", TEXT('Peter Millar'!$L4093, "yyyy")),"")</f>
        <v>Week 13 - 2022</v>
      </c>
    </row>
    <row r="4089" spans="16:16">
      <c r="P4089" t="str">
        <f>IF('Peter Millar'!$L4094&lt;&gt;0,CONCATENATE("Week ",WEEKNUM('Peter Millar'!$L4094,21)," - ", TEXT('Peter Millar'!$L4094, "yyyy")),"")</f>
        <v>Week 13 - 2022</v>
      </c>
    </row>
    <row r="4090" spans="16:16">
      <c r="P4090" t="str">
        <f>IF('Peter Millar'!$L4095&lt;&gt;0,CONCATENATE("Week ",WEEKNUM('Peter Millar'!$L4095,21)," - ", TEXT('Peter Millar'!$L4095, "yyyy")),"")</f>
        <v>Week 13 - 2022</v>
      </c>
    </row>
    <row r="4091" spans="16:16">
      <c r="P4091" t="str">
        <f>IF('Peter Millar'!$L4096&lt;&gt;0,CONCATENATE("Week ",WEEKNUM('Peter Millar'!$L4096,21)," - ", TEXT('Peter Millar'!$L4096, "yyyy")),"")</f>
        <v>Week 13 - 2022</v>
      </c>
    </row>
    <row r="4092" spans="16:16">
      <c r="P4092" t="str">
        <f>IF('Peter Millar'!$L4097&lt;&gt;0,CONCATENATE("Week ",WEEKNUM('Peter Millar'!$L4097,21)," - ", TEXT('Peter Millar'!$L4097, "yyyy")),"")</f>
        <v>Week 13 - 2022</v>
      </c>
    </row>
    <row r="4093" spans="16:16">
      <c r="P4093" t="str">
        <f>IF('Peter Millar'!$L4098&lt;&gt;0,CONCATENATE("Week ",WEEKNUM('Peter Millar'!$L4098,21)," - ", TEXT('Peter Millar'!$L4098, "yyyy")),"")</f>
        <v>Week 13 - 2022</v>
      </c>
    </row>
    <row r="4094" spans="16:16">
      <c r="P4094" t="str">
        <f>IF('Peter Millar'!$L4099&lt;&gt;0,CONCATENATE("Week ",WEEKNUM('Peter Millar'!$L4099,21)," - ", TEXT('Peter Millar'!$L4099, "yyyy")),"")</f>
        <v>Week 13 - 2022</v>
      </c>
    </row>
    <row r="4095" spans="16:16">
      <c r="P4095" t="str">
        <f>IF('Peter Millar'!$L4100&lt;&gt;0,CONCATENATE("Week ",WEEKNUM('Peter Millar'!$L4100,21)," - ", TEXT('Peter Millar'!$L4100, "yyyy")),"")</f>
        <v>Week 13 - 2022</v>
      </c>
    </row>
    <row r="4096" spans="16:16">
      <c r="P4096" t="str">
        <f>IF('Peter Millar'!$L4101&lt;&gt;0,CONCATENATE("Week ",WEEKNUM('Peter Millar'!$L4101,21)," - ", TEXT('Peter Millar'!$L4101, "yyyy")),"")</f>
        <v>Week 13 - 2022</v>
      </c>
    </row>
    <row r="4097" spans="16:16">
      <c r="P4097" t="str">
        <f>IF('Peter Millar'!$L4102&lt;&gt;0,CONCATENATE("Week ",WEEKNUM('Peter Millar'!$L4102,21)," - ", TEXT('Peter Millar'!$L4102, "yyyy")),"")</f>
        <v>Week 13 - 2022</v>
      </c>
    </row>
    <row r="4098" spans="16:16">
      <c r="P4098" t="str">
        <f>IF('Peter Millar'!$L4103&lt;&gt;0,CONCATENATE("Week ",WEEKNUM('Peter Millar'!$L4103,21)," - ", TEXT('Peter Millar'!$L4103, "yyyy")),"")</f>
        <v>Week 13 - 2022</v>
      </c>
    </row>
    <row r="4099" spans="16:16">
      <c r="P4099" t="str">
        <f>IF('Peter Millar'!$L4104&lt;&gt;0,CONCATENATE("Week ",WEEKNUM('Peter Millar'!$L4104,21)," - ", TEXT('Peter Millar'!$L4104, "yyyy")),"")</f>
        <v>Week 13 - 2022</v>
      </c>
    </row>
    <row r="4100" spans="16:16">
      <c r="P4100" t="str">
        <f>IF('Peter Millar'!$L4105&lt;&gt;0,CONCATENATE("Week ",WEEKNUM('Peter Millar'!$L4105,21)," - ", TEXT('Peter Millar'!$L4105, "yyyy")),"")</f>
        <v>Week 13 - 2022</v>
      </c>
    </row>
    <row r="4101" spans="16:16">
      <c r="P4101" t="str">
        <f>IF('Peter Millar'!$L4106&lt;&gt;0,CONCATENATE("Week ",WEEKNUM('Peter Millar'!$L4106,21)," - ", TEXT('Peter Millar'!$L4106, "yyyy")),"")</f>
        <v>Week 13 - 2022</v>
      </c>
    </row>
    <row r="4102" spans="16:16">
      <c r="P4102" t="str">
        <f>IF('Peter Millar'!$L4107&lt;&gt;0,CONCATENATE("Week ",WEEKNUM('Peter Millar'!$L4107,21)," - ", TEXT('Peter Millar'!$L4107, "yyyy")),"")</f>
        <v>Week 13 - 2022</v>
      </c>
    </row>
    <row r="4103" spans="16:16">
      <c r="P4103" t="str">
        <f>IF('Peter Millar'!$L4108&lt;&gt;0,CONCATENATE("Week ",WEEKNUM('Peter Millar'!$L4108,21)," - ", TEXT('Peter Millar'!$L4108, "yyyy")),"")</f>
        <v>Week 13 - 2022</v>
      </c>
    </row>
    <row r="4104" spans="16:16">
      <c r="P4104" t="str">
        <f>IF('Peter Millar'!$L4109&lt;&gt;0,CONCATENATE("Week ",WEEKNUM('Peter Millar'!$L4109,21)," - ", TEXT('Peter Millar'!$L4109, "yyyy")),"")</f>
        <v>Week 13 - 2022</v>
      </c>
    </row>
    <row r="4105" spans="16:16">
      <c r="P4105" t="str">
        <f>IF('Peter Millar'!$L4110&lt;&gt;0,CONCATENATE("Week ",WEEKNUM('Peter Millar'!$L4110,21)," - ", TEXT('Peter Millar'!$L4110, "yyyy")),"")</f>
        <v>Week 13 - 2022</v>
      </c>
    </row>
    <row r="4106" spans="16:16">
      <c r="P4106" t="str">
        <f>IF('Peter Millar'!$L4111&lt;&gt;0,CONCATENATE("Week ",WEEKNUM('Peter Millar'!$L4111,21)," - ", TEXT('Peter Millar'!$L4111, "yyyy")),"")</f>
        <v>Week 13 - 2022</v>
      </c>
    </row>
    <row r="4107" spans="16:16">
      <c r="P4107" t="str">
        <f>IF('Peter Millar'!$L4112&lt;&gt;0,CONCATENATE("Week ",WEEKNUM('Peter Millar'!$L4112,21)," - ", TEXT('Peter Millar'!$L4112, "yyyy")),"")</f>
        <v>Week 13 - 2022</v>
      </c>
    </row>
    <row r="4108" spans="16:16">
      <c r="P4108" t="str">
        <f>IF('Peter Millar'!$L4113&lt;&gt;0,CONCATENATE("Week ",WEEKNUM('Peter Millar'!$L4113,21)," - ", TEXT('Peter Millar'!$L4113, "yyyy")),"")</f>
        <v>Week 13 - 2022</v>
      </c>
    </row>
    <row r="4109" spans="16:16">
      <c r="P4109" t="str">
        <f>IF('Peter Millar'!$L4114&lt;&gt;0,CONCATENATE("Week ",WEEKNUM('Peter Millar'!$L4114,21)," - ", TEXT('Peter Millar'!$L4114, "yyyy")),"")</f>
        <v>Week 13 - 2022</v>
      </c>
    </row>
    <row r="4110" spans="16:16">
      <c r="P4110" t="str">
        <f>IF('Peter Millar'!$L4115&lt;&gt;0,CONCATENATE("Week ",WEEKNUM('Peter Millar'!$L4115,21)," - ", TEXT('Peter Millar'!$L4115, "yyyy")),"")</f>
        <v>Week 13 - 2022</v>
      </c>
    </row>
    <row r="4111" spans="16:16">
      <c r="P4111" t="str">
        <f>IF('Peter Millar'!$L4116&lt;&gt;0,CONCATENATE("Week ",WEEKNUM('Peter Millar'!$L4116,21)," - ", TEXT('Peter Millar'!$L4116, "yyyy")),"")</f>
        <v>Week 13 - 2022</v>
      </c>
    </row>
    <row r="4112" spans="16:16">
      <c r="P4112" t="str">
        <f>IF('Peter Millar'!$L4117&lt;&gt;0,CONCATENATE("Week ",WEEKNUM('Peter Millar'!$L4117,21)," - ", TEXT('Peter Millar'!$L4117, "yyyy")),"")</f>
        <v>Week 13 - 2022</v>
      </c>
    </row>
    <row r="4113" spans="16:16">
      <c r="P4113" t="str">
        <f>IF('Peter Millar'!$L4118&lt;&gt;0,CONCATENATE("Week ",WEEKNUM('Peter Millar'!$L4118,21)," - ", TEXT('Peter Millar'!$L4118, "yyyy")),"")</f>
        <v>Week 13 - 2022</v>
      </c>
    </row>
    <row r="4114" spans="16:16">
      <c r="P4114" t="str">
        <f>IF('Peter Millar'!$L4119&lt;&gt;0,CONCATENATE("Week ",WEEKNUM('Peter Millar'!$L4119,21)," - ", TEXT('Peter Millar'!$L4119, "yyyy")),"")</f>
        <v>Week 13 - 2022</v>
      </c>
    </row>
    <row r="4115" spans="16:16">
      <c r="P4115" t="str">
        <f>IF('Peter Millar'!$L4120&lt;&gt;0,CONCATENATE("Week ",WEEKNUM('Peter Millar'!$L4120,21)," - ", TEXT('Peter Millar'!$L4120, "yyyy")),"")</f>
        <v>Week 13 - 2022</v>
      </c>
    </row>
    <row r="4116" spans="16:16">
      <c r="P4116" t="str">
        <f>IF('Peter Millar'!$L4121&lt;&gt;0,CONCATENATE("Week ",WEEKNUM('Peter Millar'!$L4121,21)," - ", TEXT('Peter Millar'!$L4121, "yyyy")),"")</f>
        <v>Week 13 - 2022</v>
      </c>
    </row>
    <row r="4117" spans="16:16">
      <c r="P4117" t="str">
        <f>IF('Peter Millar'!$L4122&lt;&gt;0,CONCATENATE("Week ",WEEKNUM('Peter Millar'!$L4122,21)," - ", TEXT('Peter Millar'!$L4122, "yyyy")),"")</f>
        <v>Week 13 - 2022</v>
      </c>
    </row>
    <row r="4118" spans="16:16">
      <c r="P4118" t="str">
        <f>IF('Peter Millar'!$L4123&lt;&gt;0,CONCATENATE("Week ",WEEKNUM('Peter Millar'!$L4123,21)," - ", TEXT('Peter Millar'!$L4123, "yyyy")),"")</f>
        <v>Week 13 - 2022</v>
      </c>
    </row>
    <row r="4119" spans="16:16">
      <c r="P4119" t="str">
        <f>IF('Peter Millar'!$L4124&lt;&gt;0,CONCATENATE("Week ",WEEKNUM('Peter Millar'!$L4124,21)," - ", TEXT('Peter Millar'!$L4124, "yyyy")),"")</f>
        <v>Week 13 - 2022</v>
      </c>
    </row>
    <row r="4120" spans="16:16">
      <c r="P4120" t="str">
        <f>IF('Peter Millar'!$L4125&lt;&gt;0,CONCATENATE("Week ",WEEKNUM('Peter Millar'!$L4125,21)," - ", TEXT('Peter Millar'!$L4125, "yyyy")),"")</f>
        <v>Week 13 - 2022</v>
      </c>
    </row>
    <row r="4121" spans="16:16">
      <c r="P4121" t="str">
        <f>IF('Peter Millar'!$L4126&lt;&gt;0,CONCATENATE("Week ",WEEKNUM('Peter Millar'!$L4126,21)," - ", TEXT('Peter Millar'!$L4126, "yyyy")),"")</f>
        <v>Week 13 - 2022</v>
      </c>
    </row>
    <row r="4122" spans="16:16">
      <c r="P4122" t="str">
        <f>IF('Peter Millar'!$L4127&lt;&gt;0,CONCATENATE("Week ",WEEKNUM('Peter Millar'!$L4127,21)," - ", TEXT('Peter Millar'!$L4127, "yyyy")),"")</f>
        <v>Week 13 - 2022</v>
      </c>
    </row>
    <row r="4123" spans="16:16">
      <c r="P4123" t="str">
        <f>IF('Peter Millar'!$L4128&lt;&gt;0,CONCATENATE("Week ",WEEKNUM('Peter Millar'!$L4128,21)," - ", TEXT('Peter Millar'!$L4128, "yyyy")),"")</f>
        <v>Week 13 - 2022</v>
      </c>
    </row>
    <row r="4124" spans="16:16">
      <c r="P4124" t="str">
        <f>IF('Peter Millar'!$L4129&lt;&gt;0,CONCATENATE("Week ",WEEKNUM('Peter Millar'!$L4129,21)," - ", TEXT('Peter Millar'!$L4129, "yyyy")),"")</f>
        <v>Week 13 - 2022</v>
      </c>
    </row>
    <row r="4125" spans="16:16">
      <c r="P4125" t="str">
        <f>IF('Peter Millar'!$L4130&lt;&gt;0,CONCATENATE("Week ",WEEKNUM('Peter Millar'!$L4130,21)," - ", TEXT('Peter Millar'!$L4130, "yyyy")),"")</f>
        <v>Week 13 - 2022</v>
      </c>
    </row>
    <row r="4126" spans="16:16">
      <c r="P4126" t="str">
        <f>IF('Peter Millar'!$L4131&lt;&gt;0,CONCATENATE("Week ",WEEKNUM('Peter Millar'!$L4131,21)," - ", TEXT('Peter Millar'!$L4131, "yyyy")),"")</f>
        <v>Week 13 - 2022</v>
      </c>
    </row>
    <row r="4127" spans="16:16">
      <c r="P4127" t="str">
        <f>IF('Peter Millar'!$L4132&lt;&gt;0,CONCATENATE("Week ",WEEKNUM('Peter Millar'!$L4132,21)," - ", TEXT('Peter Millar'!$L4132, "yyyy")),"")</f>
        <v>Week 13 - 2022</v>
      </c>
    </row>
    <row r="4128" spans="16:16">
      <c r="P4128" t="str">
        <f>IF('Peter Millar'!$L4133&lt;&gt;0,CONCATENATE("Week ",WEEKNUM('Peter Millar'!$L4133,21)," - ", TEXT('Peter Millar'!$L4133, "yyyy")),"")</f>
        <v>Week 13 - 2022</v>
      </c>
    </row>
    <row r="4129" spans="16:16">
      <c r="P4129" t="str">
        <f>IF('Peter Millar'!$L4134&lt;&gt;0,CONCATENATE("Week ",WEEKNUM('Peter Millar'!$L4134,21)," - ", TEXT('Peter Millar'!$L4134, "yyyy")),"")</f>
        <v>Week 13 - 2022</v>
      </c>
    </row>
    <row r="4130" spans="16:16">
      <c r="P4130" t="str">
        <f>IF('Peter Millar'!$L4135&lt;&gt;0,CONCATENATE("Week ",WEEKNUM('Peter Millar'!$L4135,21)," - ", TEXT('Peter Millar'!$L4135, "yyyy")),"")</f>
        <v>Week 13 - 2022</v>
      </c>
    </row>
    <row r="4131" spans="16:16">
      <c r="P4131" t="str">
        <f>IF('Peter Millar'!$L4136&lt;&gt;0,CONCATENATE("Week ",WEEKNUM('Peter Millar'!$L4136,21)," - ", TEXT('Peter Millar'!$L4136, "yyyy")),"")</f>
        <v>Week 13 - 2022</v>
      </c>
    </row>
    <row r="4132" spans="16:16">
      <c r="P4132" t="str">
        <f>IF('Peter Millar'!$L4137&lt;&gt;0,CONCATENATE("Week ",WEEKNUM('Peter Millar'!$L4137,21)," - ", TEXT('Peter Millar'!$L4137, "yyyy")),"")</f>
        <v>Week 13 - 2022</v>
      </c>
    </row>
    <row r="4133" spans="16:16">
      <c r="P4133" t="str">
        <f>IF('Peter Millar'!$L4138&lt;&gt;0,CONCATENATE("Week ",WEEKNUM('Peter Millar'!$L4138,21)," - ", TEXT('Peter Millar'!$L4138, "yyyy")),"")</f>
        <v>Week 13 - 2022</v>
      </c>
    </row>
    <row r="4134" spans="16:16">
      <c r="P4134" t="str">
        <f>IF('Peter Millar'!$L4139&lt;&gt;0,CONCATENATE("Week ",WEEKNUM('Peter Millar'!$L4139,21)," - ", TEXT('Peter Millar'!$L4139, "yyyy")),"")</f>
        <v>Week 13 - 2022</v>
      </c>
    </row>
    <row r="4135" spans="16:16">
      <c r="P4135" t="str">
        <f>IF('Peter Millar'!$L4140&lt;&gt;0,CONCATENATE("Week ",WEEKNUM('Peter Millar'!$L4140,21)," - ", TEXT('Peter Millar'!$L4140, "yyyy")),"")</f>
        <v>Week 13 - 2022</v>
      </c>
    </row>
    <row r="4136" spans="16:16">
      <c r="P4136" t="str">
        <f>IF('Peter Millar'!$L4141&lt;&gt;0,CONCATENATE("Week ",WEEKNUM('Peter Millar'!$L4141,21)," - ", TEXT('Peter Millar'!$L4141, "yyyy")),"")</f>
        <v>Week 13 - 2022</v>
      </c>
    </row>
    <row r="4137" spans="16:16">
      <c r="P4137" t="str">
        <f>IF('Peter Millar'!$L4142&lt;&gt;0,CONCATENATE("Week ",WEEKNUM('Peter Millar'!$L4142,21)," - ", TEXT('Peter Millar'!$L4142, "yyyy")),"")</f>
        <v>Week 13 - 2022</v>
      </c>
    </row>
    <row r="4138" spans="16:16">
      <c r="P4138" t="str">
        <f>IF('Peter Millar'!$L4143&lt;&gt;0,CONCATENATE("Week ",WEEKNUM('Peter Millar'!$L4143,21)," - ", TEXT('Peter Millar'!$L4143, "yyyy")),"")</f>
        <v>Week 13 - 2022</v>
      </c>
    </row>
    <row r="4139" spans="16:16">
      <c r="P4139" t="str">
        <f>IF('Peter Millar'!$L4144&lt;&gt;0,CONCATENATE("Week ",WEEKNUM('Peter Millar'!$L4144,21)," - ", TEXT('Peter Millar'!$L4144, "yyyy")),"")</f>
        <v>Week 13 - 2022</v>
      </c>
    </row>
    <row r="4140" spans="16:16">
      <c r="P4140" t="str">
        <f>IF('Peter Millar'!$L4145&lt;&gt;0,CONCATENATE("Week ",WEEKNUM('Peter Millar'!$L4145,21)," - ", TEXT('Peter Millar'!$L4145, "yyyy")),"")</f>
        <v>Week 13 - 2022</v>
      </c>
    </row>
    <row r="4141" spans="16:16">
      <c r="P4141" t="str">
        <f>IF('Peter Millar'!$L4146&lt;&gt;0,CONCATENATE("Week ",WEEKNUM('Peter Millar'!$L4146,21)," - ", TEXT('Peter Millar'!$L4146, "yyyy")),"")</f>
        <v>Week 13 - 2022</v>
      </c>
    </row>
    <row r="4142" spans="16:16">
      <c r="P4142" t="str">
        <f>IF('Peter Millar'!$L4147&lt;&gt;0,CONCATENATE("Week ",WEEKNUM('Peter Millar'!$L4147,21)," - ", TEXT('Peter Millar'!$L4147, "yyyy")),"")</f>
        <v>Week 13 - 2022</v>
      </c>
    </row>
    <row r="4143" spans="16:16">
      <c r="P4143" t="str">
        <f>IF('Peter Millar'!$L4148&lt;&gt;0,CONCATENATE("Week ",WEEKNUM('Peter Millar'!$L4148,21)," - ", TEXT('Peter Millar'!$L4148, "yyyy")),"")</f>
        <v>Week 13 - 2022</v>
      </c>
    </row>
    <row r="4144" spans="16:16">
      <c r="P4144" t="str">
        <f>IF('Peter Millar'!$L4149&lt;&gt;0,CONCATENATE("Week ",WEEKNUM('Peter Millar'!$L4149,21)," - ", TEXT('Peter Millar'!$L4149, "yyyy")),"")</f>
        <v>Week 13 - 2022</v>
      </c>
    </row>
    <row r="4145" spans="16:16">
      <c r="P4145" t="str">
        <f>IF('Peter Millar'!$L4150&lt;&gt;0,CONCATENATE("Week ",WEEKNUM('Peter Millar'!$L4150,21)," - ", TEXT('Peter Millar'!$L4150, "yyyy")),"")</f>
        <v>Week 13 - 2022</v>
      </c>
    </row>
    <row r="4146" spans="16:16">
      <c r="P4146" t="str">
        <f>IF('Peter Millar'!$L4151&lt;&gt;0,CONCATENATE("Week ",WEEKNUM('Peter Millar'!$L4151,21)," - ", TEXT('Peter Millar'!$L4151, "yyyy")),"")</f>
        <v>Week 13 - 2022</v>
      </c>
    </row>
    <row r="4147" spans="16:16">
      <c r="P4147" t="str">
        <f>IF('Peter Millar'!$L4152&lt;&gt;0,CONCATENATE("Week ",WEEKNUM('Peter Millar'!$L4152,21)," - ", TEXT('Peter Millar'!$L4152, "yyyy")),"")</f>
        <v>Week 13 - 2022</v>
      </c>
    </row>
    <row r="4148" spans="16:16">
      <c r="P4148" t="str">
        <f>IF('Peter Millar'!$L4153&lt;&gt;0,CONCATENATE("Week ",WEEKNUM('Peter Millar'!$L4153,21)," - ", TEXT('Peter Millar'!$L4153, "yyyy")),"")</f>
        <v>Week 13 - 2022</v>
      </c>
    </row>
    <row r="4149" spans="16:16">
      <c r="P4149" t="str">
        <f>IF('Peter Millar'!$L4154&lt;&gt;0,CONCATENATE("Week ",WEEKNUM('Peter Millar'!$L4154,21)," - ", TEXT('Peter Millar'!$L4154, "yyyy")),"")</f>
        <v>Week 13 - 2022</v>
      </c>
    </row>
    <row r="4150" spans="16:16">
      <c r="P4150" t="str">
        <f>IF('Peter Millar'!$L4155&lt;&gt;0,CONCATENATE("Week ",WEEKNUM('Peter Millar'!$L4155,21)," - ", TEXT('Peter Millar'!$L4155, "yyyy")),"")</f>
        <v>Week 13 - 2022</v>
      </c>
    </row>
    <row r="4151" spans="16:16">
      <c r="P4151" t="str">
        <f>IF('Peter Millar'!$L4156&lt;&gt;0,CONCATENATE("Week ",WEEKNUM('Peter Millar'!$L4156,21)," - ", TEXT('Peter Millar'!$L4156, "yyyy")),"")</f>
        <v>Week 13 - 2022</v>
      </c>
    </row>
    <row r="4152" spans="16:16">
      <c r="P4152" t="str">
        <f>IF('Peter Millar'!$L4157&lt;&gt;0,CONCATENATE("Week ",WEEKNUM('Peter Millar'!$L4157,21)," - ", TEXT('Peter Millar'!$L4157, "yyyy")),"")</f>
        <v>Week 13 - 2022</v>
      </c>
    </row>
    <row r="4153" spans="16:16">
      <c r="P4153" t="str">
        <f>IF('Peter Millar'!$L4158&lt;&gt;0,CONCATENATE("Week ",WEEKNUM('Peter Millar'!$L4158,21)," - ", TEXT('Peter Millar'!$L4158, "yyyy")),"")</f>
        <v>Week 13 - 2022</v>
      </c>
    </row>
    <row r="4154" spans="16:16">
      <c r="P4154" t="str">
        <f>IF('Peter Millar'!$L4159&lt;&gt;0,CONCATENATE("Week ",WEEKNUM('Peter Millar'!$L4159,21)," - ", TEXT('Peter Millar'!$L4159, "yyyy")),"")</f>
        <v>Week 13 - 2022</v>
      </c>
    </row>
    <row r="4155" spans="16:16">
      <c r="P4155" t="str">
        <f>IF('Peter Millar'!$L4160&lt;&gt;0,CONCATENATE("Week ",WEEKNUM('Peter Millar'!$L4160,21)," - ", TEXT('Peter Millar'!$L4160, "yyyy")),"")</f>
        <v>Week 13 - 2022</v>
      </c>
    </row>
    <row r="4156" spans="16:16">
      <c r="P4156" t="str">
        <f>IF('Peter Millar'!$L4161&lt;&gt;0,CONCATENATE("Week ",WEEKNUM('Peter Millar'!$L4161,21)," - ", TEXT('Peter Millar'!$L4161, "yyyy")),"")</f>
        <v>Week 13 - 2022</v>
      </c>
    </row>
    <row r="4157" spans="16:16">
      <c r="P4157" t="str">
        <f>IF('Peter Millar'!$L4162&lt;&gt;0,CONCATENATE("Week ",WEEKNUM('Peter Millar'!$L4162,21)," - ", TEXT('Peter Millar'!$L4162, "yyyy")),"")</f>
        <v>Week 13 - 2022</v>
      </c>
    </row>
    <row r="4158" spans="16:16">
      <c r="P4158" t="str">
        <f>IF('Peter Millar'!$L4163&lt;&gt;0,CONCATENATE("Week ",WEEKNUM('Peter Millar'!$L4163,21)," - ", TEXT('Peter Millar'!$L4163, "yyyy")),"")</f>
        <v>Week 13 - 2022</v>
      </c>
    </row>
    <row r="4159" spans="16:16">
      <c r="P4159" t="str">
        <f>IF('Peter Millar'!$L4164&lt;&gt;0,CONCATENATE("Week ",WEEKNUM('Peter Millar'!$L4164,21)," - ", TEXT('Peter Millar'!$L4164, "yyyy")),"")</f>
        <v>Week 13 - 2022</v>
      </c>
    </row>
    <row r="4160" spans="16:16">
      <c r="P4160" t="str">
        <f>IF('Peter Millar'!$L4165&lt;&gt;0,CONCATENATE("Week ",WEEKNUM('Peter Millar'!$L4165,21)," - ", TEXT('Peter Millar'!$L4165, "yyyy")),"")</f>
        <v>Week 13 - 2022</v>
      </c>
    </row>
    <row r="4161" spans="16:16">
      <c r="P4161" t="str">
        <f>IF('Peter Millar'!$L4166&lt;&gt;0,CONCATENATE("Week ",WEEKNUM('Peter Millar'!$L4166,21)," - ", TEXT('Peter Millar'!$L4166, "yyyy")),"")</f>
        <v>Week 13 - 2022</v>
      </c>
    </row>
    <row r="4162" spans="16:16">
      <c r="P4162" t="str">
        <f>IF('Peter Millar'!$L4167&lt;&gt;0,CONCATENATE("Week ",WEEKNUM('Peter Millar'!$L4167,21)," - ", TEXT('Peter Millar'!$L4167, "yyyy")),"")</f>
        <v>Week 13 - 2022</v>
      </c>
    </row>
    <row r="4163" spans="16:16">
      <c r="P4163" t="str">
        <f>IF('Peter Millar'!$L4168&lt;&gt;0,CONCATENATE("Week ",WEEKNUM('Peter Millar'!$L4168,21)," - ", TEXT('Peter Millar'!$L4168, "yyyy")),"")</f>
        <v>Week 13 - 2022</v>
      </c>
    </row>
    <row r="4164" spans="16:16">
      <c r="P4164" t="str">
        <f>IF('Peter Millar'!$L4169&lt;&gt;0,CONCATENATE("Week ",WEEKNUM('Peter Millar'!$L4169,21)," - ", TEXT('Peter Millar'!$L4169, "yyyy")),"")</f>
        <v>Week 13 - 2022</v>
      </c>
    </row>
    <row r="4165" spans="16:16">
      <c r="P4165" t="str">
        <f>IF('Peter Millar'!$L4170&lt;&gt;0,CONCATENATE("Week ",WEEKNUM('Peter Millar'!$L4170,21)," - ", TEXT('Peter Millar'!$L4170, "yyyy")),"")</f>
        <v>Week 13 - 2022</v>
      </c>
    </row>
    <row r="4166" spans="16:16">
      <c r="P4166" t="str">
        <f>IF('Peter Millar'!$L4171&lt;&gt;0,CONCATENATE("Week ",WEEKNUM('Peter Millar'!$L4171,21)," - ", TEXT('Peter Millar'!$L4171, "yyyy")),"")</f>
        <v>Week 13 - 2022</v>
      </c>
    </row>
    <row r="4167" spans="16:16">
      <c r="P4167" t="str">
        <f>IF('Peter Millar'!$L4172&lt;&gt;0,CONCATENATE("Week ",WEEKNUM('Peter Millar'!$L4172,21)," - ", TEXT('Peter Millar'!$L4172, "yyyy")),"")</f>
        <v>Week 13 - 2022</v>
      </c>
    </row>
    <row r="4168" spans="16:16">
      <c r="P4168" t="str">
        <f>IF('Peter Millar'!$L4173&lt;&gt;0,CONCATENATE("Week ",WEEKNUM('Peter Millar'!$L4173,21)," - ", TEXT('Peter Millar'!$L4173, "yyyy")),"")</f>
        <v>Week 13 - 2022</v>
      </c>
    </row>
    <row r="4169" spans="16:16">
      <c r="P4169" t="str">
        <f>IF('Peter Millar'!$L4174&lt;&gt;0,CONCATENATE("Week ",WEEKNUM('Peter Millar'!$L4174,21)," - ", TEXT('Peter Millar'!$L4174, "yyyy")),"")</f>
        <v>Week 13 - 2022</v>
      </c>
    </row>
    <row r="4170" spans="16:16">
      <c r="P4170" t="str">
        <f>IF('Peter Millar'!$L4175&lt;&gt;0,CONCATENATE("Week ",WEEKNUM('Peter Millar'!$L4175,21)," - ", TEXT('Peter Millar'!$L4175, "yyyy")),"")</f>
        <v>Week 13 - 2022</v>
      </c>
    </row>
    <row r="4171" spans="16:16">
      <c r="P4171" t="str">
        <f>IF('Peter Millar'!$L4176&lt;&gt;0,CONCATENATE("Week ",WEEKNUM('Peter Millar'!$L4176,21)," - ", TEXT('Peter Millar'!$L4176, "yyyy")),"")</f>
        <v>Week 13 - 2022</v>
      </c>
    </row>
    <row r="4172" spans="16:16">
      <c r="P4172" t="str">
        <f>IF('Peter Millar'!$L4177&lt;&gt;0,CONCATENATE("Week ",WEEKNUM('Peter Millar'!$L4177,21)," - ", TEXT('Peter Millar'!$L4177, "yyyy")),"")</f>
        <v>Week 13 - 2022</v>
      </c>
    </row>
    <row r="4173" spans="16:16">
      <c r="P4173" t="str">
        <f>IF('Peter Millar'!$L4178&lt;&gt;0,CONCATENATE("Week ",WEEKNUM('Peter Millar'!$L4178,21)," - ", TEXT('Peter Millar'!$L4178, "yyyy")),"")</f>
        <v>Week 13 - 2022</v>
      </c>
    </row>
    <row r="4174" spans="16:16">
      <c r="P4174" t="str">
        <f>IF('Peter Millar'!$L4179&lt;&gt;0,CONCATENATE("Week ",WEEKNUM('Peter Millar'!$L4179,21)," - ", TEXT('Peter Millar'!$L4179, "yyyy")),"")</f>
        <v>Week 13 - 2022</v>
      </c>
    </row>
    <row r="4175" spans="16:16">
      <c r="P4175" t="str">
        <f>IF('Peter Millar'!$L4180&lt;&gt;0,CONCATENATE("Week ",WEEKNUM('Peter Millar'!$L4180,21)," - ", TEXT('Peter Millar'!$L4180, "yyyy")),"")</f>
        <v>Week 13 - 2022</v>
      </c>
    </row>
    <row r="4176" spans="16:16">
      <c r="P4176" t="str">
        <f>IF('Peter Millar'!$L4181&lt;&gt;0,CONCATENATE("Week ",WEEKNUM('Peter Millar'!$L4181,21)," - ", TEXT('Peter Millar'!$L4181, "yyyy")),"")</f>
        <v>Week 13 - 2022</v>
      </c>
    </row>
    <row r="4177" spans="16:16">
      <c r="P4177" t="str">
        <f>IF('Peter Millar'!$L4182&lt;&gt;0,CONCATENATE("Week ",WEEKNUM('Peter Millar'!$L4182,21)," - ", TEXT('Peter Millar'!$L4182, "yyyy")),"")</f>
        <v>Week 13 - 2022</v>
      </c>
    </row>
    <row r="4178" spans="16:16">
      <c r="P4178" t="str">
        <f>IF('Peter Millar'!$L4183&lt;&gt;0,CONCATENATE("Week ",WEEKNUM('Peter Millar'!$L4183,21)," - ", TEXT('Peter Millar'!$L4183, "yyyy")),"")</f>
        <v>Week 13 - 2022</v>
      </c>
    </row>
    <row r="4179" spans="16:16">
      <c r="P4179" t="str">
        <f>IF('Peter Millar'!$L4184&lt;&gt;0,CONCATENATE("Week ",WEEKNUM('Peter Millar'!$L4184,21)," - ", TEXT('Peter Millar'!$L4184, "yyyy")),"")</f>
        <v>Week 13 - 2022</v>
      </c>
    </row>
    <row r="4180" spans="16:16">
      <c r="P4180" t="str">
        <f>IF('Peter Millar'!$L4185&lt;&gt;0,CONCATENATE("Week ",WEEKNUM('Peter Millar'!$L4185,21)," - ", TEXT('Peter Millar'!$L4185, "yyyy")),"")</f>
        <v>Week 13 - 2022</v>
      </c>
    </row>
    <row r="4181" spans="16:16">
      <c r="P4181" t="str">
        <f>IF('Peter Millar'!$L4186&lt;&gt;0,CONCATENATE("Week ",WEEKNUM('Peter Millar'!$L4186,21)," - ", TEXT('Peter Millar'!$L4186, "yyyy")),"")</f>
        <v>Week 13 - 2022</v>
      </c>
    </row>
    <row r="4182" spans="16:16">
      <c r="P4182" t="str">
        <f>IF('Peter Millar'!$L4187&lt;&gt;0,CONCATENATE("Week ",WEEKNUM('Peter Millar'!$L4187,21)," - ", TEXT('Peter Millar'!$L4187, "yyyy")),"")</f>
        <v>Week 13 - 2022</v>
      </c>
    </row>
    <row r="4183" spans="16:16">
      <c r="P4183" t="str">
        <f>IF('Peter Millar'!$L4188&lt;&gt;0,CONCATENATE("Week ",WEEKNUM('Peter Millar'!$L4188,21)," - ", TEXT('Peter Millar'!$L4188, "yyyy")),"")</f>
        <v>Week 13 - 2022</v>
      </c>
    </row>
    <row r="4184" spans="16:16">
      <c r="P4184" t="str">
        <f>IF('Peter Millar'!$L4189&lt;&gt;0,CONCATENATE("Week ",WEEKNUM('Peter Millar'!$L4189,21)," - ", TEXT('Peter Millar'!$L4189, "yyyy")),"")</f>
        <v>Week 13 - 2022</v>
      </c>
    </row>
    <row r="4185" spans="16:16">
      <c r="P4185" t="str">
        <f>IF('Peter Millar'!$L4190&lt;&gt;0,CONCATENATE("Week ",WEEKNUM('Peter Millar'!$L4190,21)," - ", TEXT('Peter Millar'!$L4190, "yyyy")),"")</f>
        <v>Week 13 - 2022</v>
      </c>
    </row>
    <row r="4186" spans="16:16">
      <c r="P4186" t="str">
        <f>IF('Peter Millar'!$L4191&lt;&gt;0,CONCATENATE("Week ",WEEKNUM('Peter Millar'!$L4191,21)," - ", TEXT('Peter Millar'!$L4191, "yyyy")),"")</f>
        <v>Week 13 - 2022</v>
      </c>
    </row>
    <row r="4187" spans="16:16">
      <c r="P4187" t="str">
        <f>IF('Peter Millar'!$L4192&lt;&gt;0,CONCATENATE("Week ",WEEKNUM('Peter Millar'!$L4192,21)," - ", TEXT('Peter Millar'!$L4192, "yyyy")),"")</f>
        <v>Week 13 - 2022</v>
      </c>
    </row>
    <row r="4188" spans="16:16">
      <c r="P4188" t="str">
        <f>IF('Peter Millar'!$L4193&lt;&gt;0,CONCATENATE("Week ",WEEKNUM('Peter Millar'!$L4193,21)," - ", TEXT('Peter Millar'!$L4193, "yyyy")),"")</f>
        <v>Week 13 - 2022</v>
      </c>
    </row>
    <row r="4189" spans="16:16">
      <c r="P4189" t="str">
        <f>IF('Peter Millar'!$L4194&lt;&gt;0,CONCATENATE("Week ",WEEKNUM('Peter Millar'!$L4194,21)," - ", TEXT('Peter Millar'!$L4194, "yyyy")),"")</f>
        <v>Week 13 - 2022</v>
      </c>
    </row>
    <row r="4190" spans="16:16">
      <c r="P4190" t="str">
        <f>IF('Peter Millar'!$L4195&lt;&gt;0,CONCATENATE("Week ",WEEKNUM('Peter Millar'!$L4195,21)," - ", TEXT('Peter Millar'!$L4195, "yyyy")),"")</f>
        <v>Week 13 - 2022</v>
      </c>
    </row>
    <row r="4191" spans="16:16">
      <c r="P4191" t="str">
        <f>IF('Peter Millar'!$L4196&lt;&gt;0,CONCATENATE("Week ",WEEKNUM('Peter Millar'!$L4196,21)," - ", TEXT('Peter Millar'!$L4196, "yyyy")),"")</f>
        <v>Week 13 - 2022</v>
      </c>
    </row>
    <row r="4192" spans="16:16">
      <c r="P4192" t="str">
        <f>IF('Peter Millar'!$L4197&lt;&gt;0,CONCATENATE("Week ",WEEKNUM('Peter Millar'!$L4197,21)," - ", TEXT('Peter Millar'!$L4197, "yyyy")),"")</f>
        <v>Week 14 - 2022</v>
      </c>
    </row>
    <row r="4193" spans="16:16">
      <c r="P4193" t="str">
        <f>IF('Peter Millar'!$L4198&lt;&gt;0,CONCATENATE("Week ",WEEKNUM('Peter Millar'!$L4198,21)," - ", TEXT('Peter Millar'!$L4198, "yyyy")),"")</f>
        <v>Week 14 - 2022</v>
      </c>
    </row>
    <row r="4194" spans="16:16">
      <c r="P4194" t="str">
        <f>IF('Peter Millar'!$L4199&lt;&gt;0,CONCATENATE("Week ",WEEKNUM('Peter Millar'!$L4199,21)," - ", TEXT('Peter Millar'!$L4199, "yyyy")),"")</f>
        <v>Week 14 - 2022</v>
      </c>
    </row>
    <row r="4195" spans="16:16">
      <c r="P4195" t="str">
        <f>IF('Peter Millar'!$L4200&lt;&gt;0,CONCATENATE("Week ",WEEKNUM('Peter Millar'!$L4200,21)," - ", TEXT('Peter Millar'!$L4200, "yyyy")),"")</f>
        <v>Week 14 - 2022</v>
      </c>
    </row>
    <row r="4196" spans="16:16">
      <c r="P4196" t="str">
        <f>IF('Peter Millar'!$L4201&lt;&gt;0,CONCATENATE("Week ",WEEKNUM('Peter Millar'!$L4201,21)," - ", TEXT('Peter Millar'!$L4201, "yyyy")),"")</f>
        <v>Week 14 - 2022</v>
      </c>
    </row>
    <row r="4197" spans="16:16">
      <c r="P4197" t="str">
        <f>IF('Peter Millar'!$L4202&lt;&gt;0,CONCATENATE("Week ",WEEKNUM('Peter Millar'!$L4202,21)," - ", TEXT('Peter Millar'!$L4202, "yyyy")),"")</f>
        <v>Week 14 - 2022</v>
      </c>
    </row>
    <row r="4198" spans="16:16">
      <c r="P4198" t="str">
        <f>IF('Peter Millar'!$L4203&lt;&gt;0,CONCATENATE("Week ",WEEKNUM('Peter Millar'!$L4203,21)," - ", TEXT('Peter Millar'!$L4203, "yyyy")),"")</f>
        <v>Week 14 - 2022</v>
      </c>
    </row>
    <row r="4199" spans="16:16">
      <c r="P4199" t="str">
        <f>IF('Peter Millar'!$L4204&lt;&gt;0,CONCATENATE("Week ",WEEKNUM('Peter Millar'!$L4204,21)," - ", TEXT('Peter Millar'!$L4204, "yyyy")),"")</f>
        <v>Week 14 - 2022</v>
      </c>
    </row>
    <row r="4200" spans="16:16">
      <c r="P4200" t="str">
        <f>IF('Peter Millar'!$L4205&lt;&gt;0,CONCATENATE("Week ",WEEKNUM('Peter Millar'!$L4205,21)," - ", TEXT('Peter Millar'!$L4205, "yyyy")),"")</f>
        <v>Week 14 - 2022</v>
      </c>
    </row>
    <row r="4201" spans="16:16">
      <c r="P4201" t="str">
        <f>IF('Peter Millar'!$L4206&lt;&gt;0,CONCATENATE("Week ",WEEKNUM('Peter Millar'!$L4206,21)," - ", TEXT('Peter Millar'!$L4206, "yyyy")),"")</f>
        <v>Week 14 - 2022</v>
      </c>
    </row>
    <row r="4202" spans="16:16">
      <c r="P4202" t="str">
        <f>IF('Peter Millar'!$L4207&lt;&gt;0,CONCATENATE("Week ",WEEKNUM('Peter Millar'!$L4207,21)," - ", TEXT('Peter Millar'!$L4207, "yyyy")),"")</f>
        <v>Week 14 - 2022</v>
      </c>
    </row>
    <row r="4203" spans="16:16">
      <c r="P4203" t="str">
        <f>IF('Peter Millar'!$L4208&lt;&gt;0,CONCATENATE("Week ",WEEKNUM('Peter Millar'!$L4208,21)," - ", TEXT('Peter Millar'!$L4208, "yyyy")),"")</f>
        <v>Week 14 - 2022</v>
      </c>
    </row>
    <row r="4204" spans="16:16">
      <c r="P4204" t="str">
        <f>IF('Peter Millar'!$L4209&lt;&gt;0,CONCATENATE("Week ",WEEKNUM('Peter Millar'!$L4209,21)," - ", TEXT('Peter Millar'!$L4209, "yyyy")),"")</f>
        <v>Week 14 - 2022</v>
      </c>
    </row>
    <row r="4205" spans="16:16">
      <c r="P4205" t="str">
        <f>IF('Peter Millar'!$L4210&lt;&gt;0,CONCATENATE("Week ",WEEKNUM('Peter Millar'!$L4210,21)," - ", TEXT('Peter Millar'!$L4210, "yyyy")),"")</f>
        <v>Week 14 - 2022</v>
      </c>
    </row>
    <row r="4206" spans="16:16">
      <c r="P4206" t="str">
        <f>IF('Peter Millar'!$L4211&lt;&gt;0,CONCATENATE("Week ",WEEKNUM('Peter Millar'!$L4211,21)," - ", TEXT('Peter Millar'!$L4211, "yyyy")),"")</f>
        <v>Week 14 - 2022</v>
      </c>
    </row>
    <row r="4207" spans="16:16">
      <c r="P4207" t="str">
        <f>IF('Peter Millar'!$L4212&lt;&gt;0,CONCATENATE("Week ",WEEKNUM('Peter Millar'!$L4212,21)," - ", TEXT('Peter Millar'!$L4212, "yyyy")),"")</f>
        <v>Week 14 - 2022</v>
      </c>
    </row>
    <row r="4208" spans="16:16">
      <c r="P4208" t="str">
        <f>IF('Peter Millar'!$L4213&lt;&gt;0,CONCATENATE("Week ",WEEKNUM('Peter Millar'!$L4213,21)," - ", TEXT('Peter Millar'!$L4213, "yyyy")),"")</f>
        <v>Week 14 - 2022</v>
      </c>
    </row>
    <row r="4209" spans="16:16">
      <c r="P4209" t="str">
        <f>IF('Peter Millar'!$L4214&lt;&gt;0,CONCATENATE("Week ",WEEKNUM('Peter Millar'!$L4214,21)," - ", TEXT('Peter Millar'!$L4214, "yyyy")),"")</f>
        <v>Week 14 - 2022</v>
      </c>
    </row>
    <row r="4210" spans="16:16">
      <c r="P4210" t="str">
        <f>IF('Peter Millar'!$L4215&lt;&gt;0,CONCATENATE("Week ",WEEKNUM('Peter Millar'!$L4215,21)," - ", TEXT('Peter Millar'!$L4215, "yyyy")),"")</f>
        <v>Week 14 - 2022</v>
      </c>
    </row>
    <row r="4211" spans="16:16">
      <c r="P4211" t="str">
        <f>IF('Peter Millar'!$L4216&lt;&gt;0,CONCATENATE("Week ",WEEKNUM('Peter Millar'!$L4216,21)," - ", TEXT('Peter Millar'!$L4216, "yyyy")),"")</f>
        <v>Week 14 - 2022</v>
      </c>
    </row>
    <row r="4212" spans="16:16">
      <c r="P4212" t="str">
        <f>IF('Peter Millar'!$L4217&lt;&gt;0,CONCATENATE("Week ",WEEKNUM('Peter Millar'!$L4217,21)," - ", TEXT('Peter Millar'!$L4217, "yyyy")),"")</f>
        <v>Week 14 - 2022</v>
      </c>
    </row>
    <row r="4213" spans="16:16">
      <c r="P4213" t="str">
        <f>IF('Peter Millar'!$L4218&lt;&gt;0,CONCATENATE("Week ",WEEKNUM('Peter Millar'!$L4218,21)," - ", TEXT('Peter Millar'!$L4218, "yyyy")),"")</f>
        <v>Week 14 - 2022</v>
      </c>
    </row>
    <row r="4214" spans="16:16">
      <c r="P4214" t="str">
        <f>IF('Peter Millar'!$L4219&lt;&gt;0,CONCATENATE("Week ",WEEKNUM('Peter Millar'!$L4219,21)," - ", TEXT('Peter Millar'!$L4219, "yyyy")),"")</f>
        <v>Week 14 - 2022</v>
      </c>
    </row>
    <row r="4215" spans="16:16">
      <c r="P4215" t="str">
        <f>IF('Peter Millar'!$L4220&lt;&gt;0,CONCATENATE("Week ",WEEKNUM('Peter Millar'!$L4220,21)," - ", TEXT('Peter Millar'!$L4220, "yyyy")),"")</f>
        <v>Week 14 - 2022</v>
      </c>
    </row>
    <row r="4216" spans="16:16">
      <c r="P4216" t="str">
        <f>IF('Peter Millar'!$L4221&lt;&gt;0,CONCATENATE("Week ",WEEKNUM('Peter Millar'!$L4221,21)," - ", TEXT('Peter Millar'!$L4221, "yyyy")),"")</f>
        <v>Week 14 - 2022</v>
      </c>
    </row>
    <row r="4217" spans="16:16">
      <c r="P4217" t="str">
        <f>IF('Peter Millar'!$L4222&lt;&gt;0,CONCATENATE("Week ",WEEKNUM('Peter Millar'!$L4222,21)," - ", TEXT('Peter Millar'!$L4222, "yyyy")),"")</f>
        <v>Week 14 - 2022</v>
      </c>
    </row>
    <row r="4218" spans="16:16">
      <c r="P4218" t="str">
        <f>IF('Peter Millar'!$L4223&lt;&gt;0,CONCATENATE("Week ",WEEKNUM('Peter Millar'!$L4223,21)," - ", TEXT('Peter Millar'!$L4223, "yyyy")),"")</f>
        <v>Week 14 - 2022</v>
      </c>
    </row>
    <row r="4219" spans="16:16">
      <c r="P4219" t="str">
        <f>IF('Peter Millar'!$L4224&lt;&gt;0,CONCATENATE("Week ",WEEKNUM('Peter Millar'!$L4224,21)," - ", TEXT('Peter Millar'!$L4224, "yyyy")),"")</f>
        <v>Week 14 - 2022</v>
      </c>
    </row>
    <row r="4220" spans="16:16">
      <c r="P4220" t="str">
        <f>IF('Peter Millar'!$L4225&lt;&gt;0,CONCATENATE("Week ",WEEKNUM('Peter Millar'!$L4225,21)," - ", TEXT('Peter Millar'!$L4225, "yyyy")),"")</f>
        <v>Week 14 - 2022</v>
      </c>
    </row>
    <row r="4221" spans="16:16">
      <c r="P4221" t="str">
        <f>IF('Peter Millar'!$L4226&lt;&gt;0,CONCATENATE("Week ",WEEKNUM('Peter Millar'!$L4226,21)," - ", TEXT('Peter Millar'!$L4226, "yyyy")),"")</f>
        <v>Week 14 - 2022</v>
      </c>
    </row>
    <row r="4222" spans="16:16">
      <c r="P4222" t="str">
        <f>IF('Peter Millar'!$L4227&lt;&gt;0,CONCATENATE("Week ",WEEKNUM('Peter Millar'!$L4227,21)," - ", TEXT('Peter Millar'!$L4227, "yyyy")),"")</f>
        <v>Week 14 - 2022</v>
      </c>
    </row>
    <row r="4223" spans="16:16">
      <c r="P4223" t="str">
        <f>IF('Peter Millar'!$L4228&lt;&gt;0,CONCATENATE("Week ",WEEKNUM('Peter Millar'!$L4228,21)," - ", TEXT('Peter Millar'!$L4228, "yyyy")),"")</f>
        <v>Week 14 - 2022</v>
      </c>
    </row>
    <row r="4224" spans="16:16">
      <c r="P4224" t="str">
        <f>IF('Peter Millar'!$L4229&lt;&gt;0,CONCATENATE("Week ",WEEKNUM('Peter Millar'!$L4229,21)," - ", TEXT('Peter Millar'!$L4229, "yyyy")),"")</f>
        <v>Week 14 - 2022</v>
      </c>
    </row>
    <row r="4225" spans="16:16">
      <c r="P4225" t="str">
        <f>IF('Peter Millar'!$L4230&lt;&gt;0,CONCATENATE("Week ",WEEKNUM('Peter Millar'!$L4230,21)," - ", TEXT('Peter Millar'!$L4230, "yyyy")),"")</f>
        <v>Week 14 - 2022</v>
      </c>
    </row>
    <row r="4226" spans="16:16">
      <c r="P4226" t="str">
        <f>IF('Peter Millar'!$L4231&lt;&gt;0,CONCATENATE("Week ",WEEKNUM('Peter Millar'!$L4231,21)," - ", TEXT('Peter Millar'!$L4231, "yyyy")),"")</f>
        <v>Week 14 - 2022</v>
      </c>
    </row>
    <row r="4227" spans="16:16">
      <c r="P4227" t="str">
        <f>IF('Peter Millar'!$L4232&lt;&gt;0,CONCATENATE("Week ",WEEKNUM('Peter Millar'!$L4232,21)," - ", TEXT('Peter Millar'!$L4232, "yyyy")),"")</f>
        <v>Week 14 - 2022</v>
      </c>
    </row>
    <row r="4228" spans="16:16">
      <c r="P4228" t="str">
        <f>IF('Peter Millar'!$L4233&lt;&gt;0,CONCATENATE("Week ",WEEKNUM('Peter Millar'!$L4233,21)," - ", TEXT('Peter Millar'!$L4233, "yyyy")),"")</f>
        <v>Week 14 - 2022</v>
      </c>
    </row>
    <row r="4229" spans="16:16">
      <c r="P4229" t="str">
        <f>IF('Peter Millar'!$L4234&lt;&gt;0,CONCATENATE("Week ",WEEKNUM('Peter Millar'!$L4234,21)," - ", TEXT('Peter Millar'!$L4234, "yyyy")),"")</f>
        <v>Week 14 - 2022</v>
      </c>
    </row>
    <row r="4230" spans="16:16">
      <c r="P4230" t="str">
        <f>IF('Peter Millar'!$L4235&lt;&gt;0,CONCATENATE("Week ",WEEKNUM('Peter Millar'!$L4235,21)," - ", TEXT('Peter Millar'!$L4235, "yyyy")),"")</f>
        <v>Week 14 - 2022</v>
      </c>
    </row>
    <row r="4231" spans="16:16">
      <c r="P4231" t="str">
        <f>IF('Peter Millar'!$L4236&lt;&gt;0,CONCATENATE("Week ",WEEKNUM('Peter Millar'!$L4236,21)," - ", TEXT('Peter Millar'!$L4236, "yyyy")),"")</f>
        <v>Week 14 - 2022</v>
      </c>
    </row>
    <row r="4232" spans="16:16">
      <c r="P4232" t="str">
        <f>IF('Peter Millar'!$L4237&lt;&gt;0,CONCATENATE("Week ",WEEKNUM('Peter Millar'!$L4237,21)," - ", TEXT('Peter Millar'!$L4237, "yyyy")),"")</f>
        <v>Week 14 - 2022</v>
      </c>
    </row>
    <row r="4233" spans="16:16">
      <c r="P4233" t="str">
        <f>IF('Peter Millar'!$L4238&lt;&gt;0,CONCATENATE("Week ",WEEKNUM('Peter Millar'!$L4238,21)," - ", TEXT('Peter Millar'!$L4238, "yyyy")),"")</f>
        <v>Week 14 - 2022</v>
      </c>
    </row>
    <row r="4234" spans="16:16">
      <c r="P4234" t="str">
        <f>IF('Peter Millar'!$L4239&lt;&gt;0,CONCATENATE("Week ",WEEKNUM('Peter Millar'!$L4239,21)," - ", TEXT('Peter Millar'!$L4239, "yyyy")),"")</f>
        <v>Week 14 - 2022</v>
      </c>
    </row>
    <row r="4235" spans="16:16">
      <c r="P4235" t="str">
        <f>IF('Peter Millar'!$L4240&lt;&gt;0,CONCATENATE("Week ",WEEKNUM('Peter Millar'!$L4240,21)," - ", TEXT('Peter Millar'!$L4240, "yyyy")),"")</f>
        <v>Week 14 - 2022</v>
      </c>
    </row>
    <row r="4236" spans="16:16">
      <c r="P4236" t="str">
        <f>IF('Peter Millar'!$L4241&lt;&gt;0,CONCATENATE("Week ",WEEKNUM('Peter Millar'!$L4241,21)," - ", TEXT('Peter Millar'!$L4241, "yyyy")),"")</f>
        <v>Week 14 - 2022</v>
      </c>
    </row>
    <row r="4237" spans="16:16">
      <c r="P4237" t="str">
        <f>IF('Peter Millar'!$L4242&lt;&gt;0,CONCATENATE("Week ",WEEKNUM('Peter Millar'!$L4242,21)," - ", TEXT('Peter Millar'!$L4242, "yyyy")),"")</f>
        <v>Week 14 - 2022</v>
      </c>
    </row>
    <row r="4238" spans="16:16">
      <c r="P4238" t="str">
        <f>IF('Peter Millar'!$L4243&lt;&gt;0,CONCATENATE("Week ",WEEKNUM('Peter Millar'!$L4243,21)," - ", TEXT('Peter Millar'!$L4243, "yyyy")),"")</f>
        <v>Week 14 - 2022</v>
      </c>
    </row>
    <row r="4239" spans="16:16">
      <c r="P4239" t="str">
        <f>IF('Peter Millar'!$L4244&lt;&gt;0,CONCATENATE("Week ",WEEKNUM('Peter Millar'!$L4244,21)," - ", TEXT('Peter Millar'!$L4244, "yyyy")),"")</f>
        <v>Week 14 - 2022</v>
      </c>
    </row>
    <row r="4240" spans="16:16">
      <c r="P4240" t="str">
        <f>IF('Peter Millar'!$L4245&lt;&gt;0,CONCATENATE("Week ",WEEKNUM('Peter Millar'!$L4245,21)," - ", TEXT('Peter Millar'!$L4245, "yyyy")),"")</f>
        <v>Week 14 - 2022</v>
      </c>
    </row>
    <row r="4241" spans="16:16">
      <c r="P4241" t="str">
        <f>IF('Peter Millar'!$L4246&lt;&gt;0,CONCATENATE("Week ",WEEKNUM('Peter Millar'!$L4246,21)," - ", TEXT('Peter Millar'!$L4246, "yyyy")),"")</f>
        <v>Week 14 - 2022</v>
      </c>
    </row>
    <row r="4242" spans="16:16">
      <c r="P4242" t="str">
        <f>IF('Peter Millar'!$L4247&lt;&gt;0,CONCATENATE("Week ",WEEKNUM('Peter Millar'!$L4247,21)," - ", TEXT('Peter Millar'!$L4247, "yyyy")),"")</f>
        <v>Week 14 - 2022</v>
      </c>
    </row>
    <row r="4243" spans="16:16">
      <c r="P4243" t="str">
        <f>IF('Peter Millar'!$L4248&lt;&gt;0,CONCATENATE("Week ",WEEKNUM('Peter Millar'!$L4248,21)," - ", TEXT('Peter Millar'!$L4248, "yyyy")),"")</f>
        <v>Week 14 - 2022</v>
      </c>
    </row>
    <row r="4244" spans="16:16">
      <c r="P4244" t="str">
        <f>IF('Peter Millar'!$L4249&lt;&gt;0,CONCATENATE("Week ",WEEKNUM('Peter Millar'!$L4249,21)," - ", TEXT('Peter Millar'!$L4249, "yyyy")),"")</f>
        <v>Week 14 - 2022</v>
      </c>
    </row>
    <row r="4245" spans="16:16">
      <c r="P4245" t="str">
        <f>IF('Peter Millar'!$L4250&lt;&gt;0,CONCATENATE("Week ",WEEKNUM('Peter Millar'!$L4250,21)," - ", TEXT('Peter Millar'!$L4250, "yyyy")),"")</f>
        <v>Week 14 - 2022</v>
      </c>
    </row>
    <row r="4246" spans="16:16">
      <c r="P4246" t="str">
        <f>IF('Peter Millar'!$L4251&lt;&gt;0,CONCATENATE("Week ",WEEKNUM('Peter Millar'!$L4251,21)," - ", TEXT('Peter Millar'!$L4251, "yyyy")),"")</f>
        <v>Week 14 - 2022</v>
      </c>
    </row>
    <row r="4247" spans="16:16">
      <c r="P4247" t="str">
        <f>IF('Peter Millar'!$L4252&lt;&gt;0,CONCATENATE("Week ",WEEKNUM('Peter Millar'!$L4252,21)," - ", TEXT('Peter Millar'!$L4252, "yyyy")),"")</f>
        <v>Week 14 - 2022</v>
      </c>
    </row>
    <row r="4248" spans="16:16">
      <c r="P4248" t="str">
        <f>IF('Peter Millar'!$L4253&lt;&gt;0,CONCATENATE("Week ",WEEKNUM('Peter Millar'!$L4253,21)," - ", TEXT('Peter Millar'!$L4253, "yyyy")),"")</f>
        <v>Week 14 - 2022</v>
      </c>
    </row>
    <row r="4249" spans="16:16">
      <c r="P4249" t="str">
        <f>IF('Peter Millar'!$L4254&lt;&gt;0,CONCATENATE("Week ",WEEKNUM('Peter Millar'!$L4254,21)," - ", TEXT('Peter Millar'!$L4254, "yyyy")),"")</f>
        <v>Week 14 - 2022</v>
      </c>
    </row>
    <row r="4250" spans="16:16">
      <c r="P4250" t="str">
        <f>IF('Peter Millar'!$L4255&lt;&gt;0,CONCATENATE("Week ",WEEKNUM('Peter Millar'!$L4255,21)," - ", TEXT('Peter Millar'!$L4255, "yyyy")),"")</f>
        <v>Week 14 - 2022</v>
      </c>
    </row>
    <row r="4251" spans="16:16">
      <c r="P4251" t="str">
        <f>IF('Peter Millar'!$L4256&lt;&gt;0,CONCATENATE("Week ",WEEKNUM('Peter Millar'!$L4256,21)," - ", TEXT('Peter Millar'!$L4256, "yyyy")),"")</f>
        <v>Week 14 - 2022</v>
      </c>
    </row>
    <row r="4252" spans="16:16">
      <c r="P4252" t="str">
        <f>IF('Peter Millar'!$L4257&lt;&gt;0,CONCATENATE("Week ",WEEKNUM('Peter Millar'!$L4257,21)," - ", TEXT('Peter Millar'!$L4257, "yyyy")),"")</f>
        <v>Week 14 - 2022</v>
      </c>
    </row>
    <row r="4253" spans="16:16">
      <c r="P4253" t="str">
        <f>IF('Peter Millar'!$L4258&lt;&gt;0,CONCATENATE("Week ",WEEKNUM('Peter Millar'!$L4258,21)," - ", TEXT('Peter Millar'!$L4258, "yyyy")),"")</f>
        <v>Week 14 - 2022</v>
      </c>
    </row>
    <row r="4254" spans="16:16">
      <c r="P4254" t="str">
        <f>IF('Peter Millar'!$L4259&lt;&gt;0,CONCATENATE("Week ",WEEKNUM('Peter Millar'!$L4259,21)," - ", TEXT('Peter Millar'!$L4259, "yyyy")),"")</f>
        <v>Week 14 - 2022</v>
      </c>
    </row>
    <row r="4255" spans="16:16">
      <c r="P4255" t="str">
        <f>IF('Peter Millar'!$L4260&lt;&gt;0,CONCATENATE("Week ",WEEKNUM('Peter Millar'!$L4260,21)," - ", TEXT('Peter Millar'!$L4260, "yyyy")),"")</f>
        <v>Week 14 - 2022</v>
      </c>
    </row>
    <row r="4256" spans="16:16">
      <c r="P4256" t="str">
        <f>IF('Peter Millar'!$L4261&lt;&gt;0,CONCATENATE("Week ",WEEKNUM('Peter Millar'!$L4261,21)," - ", TEXT('Peter Millar'!$L4261, "yyyy")),"")</f>
        <v>Week 14 - 2022</v>
      </c>
    </row>
    <row r="4257" spans="16:16">
      <c r="P4257" t="str">
        <f>IF('Peter Millar'!$L4262&lt;&gt;0,CONCATENATE("Week ",WEEKNUM('Peter Millar'!$L4262,21)," - ", TEXT('Peter Millar'!$L4262, "yyyy")),"")</f>
        <v>Week 14 - 2022</v>
      </c>
    </row>
    <row r="4258" spans="16:16">
      <c r="P4258" t="str">
        <f>IF('Peter Millar'!$L4263&lt;&gt;0,CONCATENATE("Week ",WEEKNUM('Peter Millar'!$L4263,21)," - ", TEXT('Peter Millar'!$L4263, "yyyy")),"")</f>
        <v>Week 14 - 2022</v>
      </c>
    </row>
    <row r="4259" spans="16:16">
      <c r="P4259" t="str">
        <f>IF('Peter Millar'!$L4264&lt;&gt;0,CONCATENATE("Week ",WEEKNUM('Peter Millar'!$L4264,21)," - ", TEXT('Peter Millar'!$L4264, "yyyy")),"")</f>
        <v>Week 14 - 2022</v>
      </c>
    </row>
    <row r="4260" spans="16:16">
      <c r="P4260" t="str">
        <f>IF('Peter Millar'!$L4265&lt;&gt;0,CONCATENATE("Week ",WEEKNUM('Peter Millar'!$L4265,21)," - ", TEXT('Peter Millar'!$L4265, "yyyy")),"")</f>
        <v>Week 14 - 2022</v>
      </c>
    </row>
    <row r="4261" spans="16:16">
      <c r="P4261" t="str">
        <f>IF('Peter Millar'!$L4266&lt;&gt;0,CONCATENATE("Week ",WEEKNUM('Peter Millar'!$L4266,21)," - ", TEXT('Peter Millar'!$L4266, "yyyy")),"")</f>
        <v>Week 14 - 2022</v>
      </c>
    </row>
    <row r="4262" spans="16:16">
      <c r="P4262" t="str">
        <f>IF('Peter Millar'!$L4267&lt;&gt;0,CONCATENATE("Week ",WEEKNUM('Peter Millar'!$L4267,21)," - ", TEXT('Peter Millar'!$L4267, "yyyy")),"")</f>
        <v>Week 14 - 2022</v>
      </c>
    </row>
    <row r="4263" spans="16:16">
      <c r="P4263" t="str">
        <f>IF('Peter Millar'!$L4268&lt;&gt;0,CONCATENATE("Week ",WEEKNUM('Peter Millar'!$L4268,21)," - ", TEXT('Peter Millar'!$L4268, "yyyy")),"")</f>
        <v>Week 14 - 2022</v>
      </c>
    </row>
    <row r="4264" spans="16:16">
      <c r="P4264" t="str">
        <f>IF('Peter Millar'!$L4269&lt;&gt;0,CONCATENATE("Week ",WEEKNUM('Peter Millar'!$L4269,21)," - ", TEXT('Peter Millar'!$L4269, "yyyy")),"")</f>
        <v>Week 14 - 2022</v>
      </c>
    </row>
    <row r="4265" spans="16:16">
      <c r="P4265" t="str">
        <f>IF('Peter Millar'!$L4270&lt;&gt;0,CONCATENATE("Week ",WEEKNUM('Peter Millar'!$L4270,21)," - ", TEXT('Peter Millar'!$L4270, "yyyy")),"")</f>
        <v>Week 14 - 2022</v>
      </c>
    </row>
    <row r="4266" spans="16:16">
      <c r="P4266" t="str">
        <f>IF('Peter Millar'!$L4271&lt;&gt;0,CONCATENATE("Week ",WEEKNUM('Peter Millar'!$L4271,21)," - ", TEXT('Peter Millar'!$L4271, "yyyy")),"")</f>
        <v>Week 14 - 2022</v>
      </c>
    </row>
    <row r="4267" spans="16:16">
      <c r="P4267" t="str">
        <f>IF('Peter Millar'!$L4272&lt;&gt;0,CONCATENATE("Week ",WEEKNUM('Peter Millar'!$L4272,21)," - ", TEXT('Peter Millar'!$L4272, "yyyy")),"")</f>
        <v>Week 14 - 2022</v>
      </c>
    </row>
    <row r="4268" spans="16:16">
      <c r="P4268" t="str">
        <f>IF('Peter Millar'!$L4273&lt;&gt;0,CONCATENATE("Week ",WEEKNUM('Peter Millar'!$L4273,21)," - ", TEXT('Peter Millar'!$L4273, "yyyy")),"")</f>
        <v>Week 14 - 2022</v>
      </c>
    </row>
    <row r="4269" spans="16:16">
      <c r="P4269" t="str">
        <f>IF('Peter Millar'!$L4274&lt;&gt;0,CONCATENATE("Week ",WEEKNUM('Peter Millar'!$L4274,21)," - ", TEXT('Peter Millar'!$L4274, "yyyy")),"")</f>
        <v>Week 14 - 2022</v>
      </c>
    </row>
    <row r="4270" spans="16:16">
      <c r="P4270" t="str">
        <f>IF('Peter Millar'!$L4275&lt;&gt;0,CONCATENATE("Week ",WEEKNUM('Peter Millar'!$L4275,21)," - ", TEXT('Peter Millar'!$L4275, "yyyy")),"")</f>
        <v>Week 14 - 2022</v>
      </c>
    </row>
    <row r="4271" spans="16:16">
      <c r="P4271" t="str">
        <f>IF('Peter Millar'!$L4276&lt;&gt;0,CONCATENATE("Week ",WEEKNUM('Peter Millar'!$L4276,21)," - ", TEXT('Peter Millar'!$L4276, "yyyy")),"")</f>
        <v>Week 14 - 2022</v>
      </c>
    </row>
    <row r="4272" spans="16:16">
      <c r="P4272" t="str">
        <f>IF('Peter Millar'!$L4277&lt;&gt;0,CONCATENATE("Week ",WEEKNUM('Peter Millar'!$L4277,21)," - ", TEXT('Peter Millar'!$L4277, "yyyy")),"")</f>
        <v>Week 14 - 2022</v>
      </c>
    </row>
    <row r="4273" spans="16:16">
      <c r="P4273" t="str">
        <f>IF('Peter Millar'!$L4278&lt;&gt;0,CONCATENATE("Week ",WEEKNUM('Peter Millar'!$L4278,21)," - ", TEXT('Peter Millar'!$L4278, "yyyy")),"")</f>
        <v>Week 14 - 2022</v>
      </c>
    </row>
    <row r="4274" spans="16:16">
      <c r="P4274" t="str">
        <f>IF('Peter Millar'!$L4279&lt;&gt;0,CONCATENATE("Week ",WEEKNUM('Peter Millar'!$L4279,21)," - ", TEXT('Peter Millar'!$L4279, "yyyy")),"")</f>
        <v>Week 14 - 2022</v>
      </c>
    </row>
    <row r="4275" spans="16:16">
      <c r="P4275" t="str">
        <f>IF('Peter Millar'!$L4280&lt;&gt;0,CONCATENATE("Week ",WEEKNUM('Peter Millar'!$L4280,21)," - ", TEXT('Peter Millar'!$L4280, "yyyy")),"")</f>
        <v>Week 14 - 2022</v>
      </c>
    </row>
    <row r="4276" spans="16:16">
      <c r="P4276" t="str">
        <f>IF('Peter Millar'!$L4281&lt;&gt;0,CONCATENATE("Week ",WEEKNUM('Peter Millar'!$L4281,21)," - ", TEXT('Peter Millar'!$L4281, "yyyy")),"")</f>
        <v>Week 14 - 2022</v>
      </c>
    </row>
    <row r="4277" spans="16:16">
      <c r="P4277" t="str">
        <f>IF('Peter Millar'!$L4282&lt;&gt;0,CONCATENATE("Week ",WEEKNUM('Peter Millar'!$L4282,21)," - ", TEXT('Peter Millar'!$L4282, "yyyy")),"")</f>
        <v>Week 14 - 2022</v>
      </c>
    </row>
    <row r="4278" spans="16:16">
      <c r="P4278" t="str">
        <f>IF('Peter Millar'!$L4283&lt;&gt;0,CONCATENATE("Week ",WEEKNUM('Peter Millar'!$L4283,21)," - ", TEXT('Peter Millar'!$L4283, "yyyy")),"")</f>
        <v>Week 14 - 2022</v>
      </c>
    </row>
    <row r="4279" spans="16:16">
      <c r="P4279" t="str">
        <f>IF('Peter Millar'!$L4284&lt;&gt;0,CONCATENATE("Week ",WEEKNUM('Peter Millar'!$L4284,21)," - ", TEXT('Peter Millar'!$L4284, "yyyy")),"")</f>
        <v>Week 14 - 2022</v>
      </c>
    </row>
    <row r="4280" spans="16:16">
      <c r="P4280" t="str">
        <f>IF('Peter Millar'!$L4285&lt;&gt;0,CONCATENATE("Week ",WEEKNUM('Peter Millar'!$L4285,21)," - ", TEXT('Peter Millar'!$L4285, "yyyy")),"")</f>
        <v>Week 14 - 2022</v>
      </c>
    </row>
    <row r="4281" spans="16:16">
      <c r="P4281" t="str">
        <f>IF('Peter Millar'!$L4286&lt;&gt;0,CONCATENATE("Week ",WEEKNUM('Peter Millar'!$L4286,21)," - ", TEXT('Peter Millar'!$L4286, "yyyy")),"")</f>
        <v>Week 14 - 2022</v>
      </c>
    </row>
    <row r="4282" spans="16:16">
      <c r="P4282" t="str">
        <f>IF('Peter Millar'!$L4287&lt;&gt;0,CONCATENATE("Week ",WEEKNUM('Peter Millar'!$L4287,21)," - ", TEXT('Peter Millar'!$L4287, "yyyy")),"")</f>
        <v>Week 14 - 2022</v>
      </c>
    </row>
    <row r="4283" spans="16:16">
      <c r="P4283" t="str">
        <f>IF('Peter Millar'!$L4288&lt;&gt;0,CONCATENATE("Week ",WEEKNUM('Peter Millar'!$L4288,21)," - ", TEXT('Peter Millar'!$L4288, "yyyy")),"")</f>
        <v>Week 14 - 2022</v>
      </c>
    </row>
    <row r="4284" spans="16:16">
      <c r="P4284" t="str">
        <f>IF('Peter Millar'!$L4289&lt;&gt;0,CONCATENATE("Week ",WEEKNUM('Peter Millar'!$L4289,21)," - ", TEXT('Peter Millar'!$L4289, "yyyy")),"")</f>
        <v>Week 14 - 2022</v>
      </c>
    </row>
    <row r="4285" spans="16:16">
      <c r="P4285" t="str">
        <f>IF('Peter Millar'!$L4290&lt;&gt;0,CONCATENATE("Week ",WEEKNUM('Peter Millar'!$L4290,21)," - ", TEXT('Peter Millar'!$L4290, "yyyy")),"")</f>
        <v>Week 14 - 2022</v>
      </c>
    </row>
    <row r="4286" spans="16:16">
      <c r="P4286" t="str">
        <f>IF('Peter Millar'!$L4291&lt;&gt;0,CONCATENATE("Week ",WEEKNUM('Peter Millar'!$L4291,21)," - ", TEXT('Peter Millar'!$L4291, "yyyy")),"")</f>
        <v>Week 14 - 2022</v>
      </c>
    </row>
    <row r="4287" spans="16:16">
      <c r="P4287" t="str">
        <f>IF('Peter Millar'!$L4292&lt;&gt;0,CONCATENATE("Week ",WEEKNUM('Peter Millar'!$L4292,21)," - ", TEXT('Peter Millar'!$L4292, "yyyy")),"")</f>
        <v>Week 14 - 2022</v>
      </c>
    </row>
    <row r="4288" spans="16:16">
      <c r="P4288" t="str">
        <f>IF('Peter Millar'!$L4293&lt;&gt;0,CONCATENATE("Week ",WEEKNUM('Peter Millar'!$L4293,21)," - ", TEXT('Peter Millar'!$L4293, "yyyy")),"")</f>
        <v>Week 14 - 2022</v>
      </c>
    </row>
    <row r="4289" spans="16:16">
      <c r="P4289" t="str">
        <f>IF('Peter Millar'!$L4294&lt;&gt;0,CONCATENATE("Week ",WEEKNUM('Peter Millar'!$L4294,21)," - ", TEXT('Peter Millar'!$L4294, "yyyy")),"")</f>
        <v>Week 14 - 2022</v>
      </c>
    </row>
    <row r="4290" spans="16:16">
      <c r="P4290" t="str">
        <f>IF('Peter Millar'!$L4295&lt;&gt;0,CONCATENATE("Week ",WEEKNUM('Peter Millar'!$L4295,21)," - ", TEXT('Peter Millar'!$L4295, "yyyy")),"")</f>
        <v>Week 14 - 2022</v>
      </c>
    </row>
    <row r="4291" spans="16:16">
      <c r="P4291" t="str">
        <f>IF('Peter Millar'!$L4296&lt;&gt;0,CONCATENATE("Week ",WEEKNUM('Peter Millar'!$L4296,21)," - ", TEXT('Peter Millar'!$L4296, "yyyy")),"")</f>
        <v>Week 14 - 2022</v>
      </c>
    </row>
    <row r="4292" spans="16:16">
      <c r="P4292" t="str">
        <f>IF('Peter Millar'!$L4297&lt;&gt;0,CONCATENATE("Week ",WEEKNUM('Peter Millar'!$L4297,21)," - ", TEXT('Peter Millar'!$L4297, "yyyy")),"")</f>
        <v>Week 14 - 2022</v>
      </c>
    </row>
    <row r="4293" spans="16:16">
      <c r="P4293" t="str">
        <f>IF('Peter Millar'!$L4298&lt;&gt;0,CONCATENATE("Week ",WEEKNUM('Peter Millar'!$L4298,21)," - ", TEXT('Peter Millar'!$L4298, "yyyy")),"")</f>
        <v>Week 14 - 2022</v>
      </c>
    </row>
    <row r="4294" spans="16:16">
      <c r="P4294" t="str">
        <f>IF('Peter Millar'!$L4299&lt;&gt;0,CONCATENATE("Week ",WEEKNUM('Peter Millar'!$L4299,21)," - ", TEXT('Peter Millar'!$L4299, "yyyy")),"")</f>
        <v>Week 14 - 2022</v>
      </c>
    </row>
    <row r="4295" spans="16:16">
      <c r="P4295" t="str">
        <f>IF('Peter Millar'!$L4300&lt;&gt;0,CONCATENATE("Week ",WEEKNUM('Peter Millar'!$L4300,21)," - ", TEXT('Peter Millar'!$L4300, "yyyy")),"")</f>
        <v>Week 14 - 2022</v>
      </c>
    </row>
    <row r="4296" spans="16:16">
      <c r="P4296" t="str">
        <f>IF('Peter Millar'!$L4301&lt;&gt;0,CONCATENATE("Week ",WEEKNUM('Peter Millar'!$L4301,21)," - ", TEXT('Peter Millar'!$L4301, "yyyy")),"")</f>
        <v>Week 14 - 2022</v>
      </c>
    </row>
    <row r="4297" spans="16:16">
      <c r="P4297" t="str">
        <f>IF('Peter Millar'!$L4302&lt;&gt;0,CONCATENATE("Week ",WEEKNUM('Peter Millar'!$L4302,21)," - ", TEXT('Peter Millar'!$L4302, "yyyy")),"")</f>
        <v>Week 14 - 2022</v>
      </c>
    </row>
    <row r="4298" spans="16:16">
      <c r="P4298" t="str">
        <f>IF('Peter Millar'!$L4303&lt;&gt;0,CONCATENATE("Week ",WEEKNUM('Peter Millar'!$L4303,21)," - ", TEXT('Peter Millar'!$L4303, "yyyy")),"")</f>
        <v>Week 14 - 2022</v>
      </c>
    </row>
    <row r="4299" spans="16:16">
      <c r="P4299" t="str">
        <f>IF('Peter Millar'!$L4304&lt;&gt;0,CONCATENATE("Week ",WEEKNUM('Peter Millar'!$L4304,21)," - ", TEXT('Peter Millar'!$L4304, "yyyy")),"")</f>
        <v>Week 14 - 2022</v>
      </c>
    </row>
    <row r="4300" spans="16:16">
      <c r="P4300" t="str">
        <f>IF('Peter Millar'!$L4305&lt;&gt;0,CONCATENATE("Week ",WEEKNUM('Peter Millar'!$L4305,21)," - ", TEXT('Peter Millar'!$L4305, "yyyy")),"")</f>
        <v>Week 14 - 2022</v>
      </c>
    </row>
    <row r="4301" spans="16:16">
      <c r="P4301" t="str">
        <f>IF('Peter Millar'!$L4306&lt;&gt;0,CONCATENATE("Week ",WEEKNUM('Peter Millar'!$L4306,21)," - ", TEXT('Peter Millar'!$L4306, "yyyy")),"")</f>
        <v>Week 14 - 2022</v>
      </c>
    </row>
    <row r="4302" spans="16:16">
      <c r="P4302" t="str">
        <f>IF('Peter Millar'!$L4307&lt;&gt;0,CONCATENATE("Week ",WEEKNUM('Peter Millar'!$L4307,21)," - ", TEXT('Peter Millar'!$L4307, "yyyy")),"")</f>
        <v>Week 14 - 2022</v>
      </c>
    </row>
    <row r="4303" spans="16:16">
      <c r="P4303" t="str">
        <f>IF('Peter Millar'!$L4308&lt;&gt;0,CONCATENATE("Week ",WEEKNUM('Peter Millar'!$L4308,21)," - ", TEXT('Peter Millar'!$L4308, "yyyy")),"")</f>
        <v>Week 14 - 2022</v>
      </c>
    </row>
    <row r="4304" spans="16:16">
      <c r="P4304" t="str">
        <f>IF('Peter Millar'!$L4309&lt;&gt;0,CONCATENATE("Week ",WEEKNUM('Peter Millar'!$L4309,21)," - ", TEXT('Peter Millar'!$L4309, "yyyy")),"")</f>
        <v>Week 14 - 2022</v>
      </c>
    </row>
    <row r="4305" spans="16:16">
      <c r="P4305" t="str">
        <f>IF('Peter Millar'!$L4310&lt;&gt;0,CONCATENATE("Week ",WEEKNUM('Peter Millar'!$L4310,21)," - ", TEXT('Peter Millar'!$L4310, "yyyy")),"")</f>
        <v>Week 14 - 2022</v>
      </c>
    </row>
    <row r="4306" spans="16:16">
      <c r="P4306" t="str">
        <f>IF('Peter Millar'!$L4311&lt;&gt;0,CONCATENATE("Week ",WEEKNUM('Peter Millar'!$L4311,21)," - ", TEXT('Peter Millar'!$L4311, "yyyy")),"")</f>
        <v>Week 14 - 2022</v>
      </c>
    </row>
    <row r="4307" spans="16:16">
      <c r="P4307" t="str">
        <f>IF('Peter Millar'!$L4312&lt;&gt;0,CONCATENATE("Week ",WEEKNUM('Peter Millar'!$L4312,21)," - ", TEXT('Peter Millar'!$L4312, "yyyy")),"")</f>
        <v>Week 14 - 2022</v>
      </c>
    </row>
    <row r="4308" spans="16:16">
      <c r="P4308" t="str">
        <f>IF('Peter Millar'!$L4313&lt;&gt;0,CONCATENATE("Week ",WEEKNUM('Peter Millar'!$L4313,21)," - ", TEXT('Peter Millar'!$L4313, "yyyy")),"")</f>
        <v>Week 14 - 2022</v>
      </c>
    </row>
    <row r="4309" spans="16:16">
      <c r="P4309" t="str">
        <f>IF('Peter Millar'!$L4314&lt;&gt;0,CONCATENATE("Week ",WEEKNUM('Peter Millar'!$L4314,21)," - ", TEXT('Peter Millar'!$L4314, "yyyy")),"")</f>
        <v>Week 14 - 2022</v>
      </c>
    </row>
    <row r="4310" spans="16:16">
      <c r="P4310" t="str">
        <f>IF('Peter Millar'!$L4315&lt;&gt;0,CONCATENATE("Week ",WEEKNUM('Peter Millar'!$L4315,21)," - ", TEXT('Peter Millar'!$L4315, "yyyy")),"")</f>
        <v>Week 14 - 2022</v>
      </c>
    </row>
    <row r="4311" spans="16:16">
      <c r="P4311" t="str">
        <f>IF('Peter Millar'!$L4316&lt;&gt;0,CONCATENATE("Week ",WEEKNUM('Peter Millar'!$L4316,21)," - ", TEXT('Peter Millar'!$L4316, "yyyy")),"")</f>
        <v>Week 14 - 2022</v>
      </c>
    </row>
    <row r="4312" spans="16:16">
      <c r="P4312" t="str">
        <f>IF('Peter Millar'!$L4317&lt;&gt;0,CONCATENATE("Week ",WEEKNUM('Peter Millar'!$L4317,21)," - ", TEXT('Peter Millar'!$L4317, "yyyy")),"")</f>
        <v>Week 14 - 2022</v>
      </c>
    </row>
    <row r="4313" spans="16:16">
      <c r="P4313" t="str">
        <f>IF('Peter Millar'!$L4318&lt;&gt;0,CONCATENATE("Week ",WEEKNUM('Peter Millar'!$L4318,21)," - ", TEXT('Peter Millar'!$L4318, "yyyy")),"")</f>
        <v>Week 14 - 2022</v>
      </c>
    </row>
    <row r="4314" spans="16:16">
      <c r="P4314" t="str">
        <f>IF('Peter Millar'!$L4319&lt;&gt;0,CONCATENATE("Week ",WEEKNUM('Peter Millar'!$L4319,21)," - ", TEXT('Peter Millar'!$L4319, "yyyy")),"")</f>
        <v>Week 14 - 2022</v>
      </c>
    </row>
    <row r="4315" spans="16:16">
      <c r="P4315" t="str">
        <f>IF('Peter Millar'!$L4320&lt;&gt;0,CONCATENATE("Week ",WEEKNUM('Peter Millar'!$L4320,21)," - ", TEXT('Peter Millar'!$L4320, "yyyy")),"")</f>
        <v>Week 14 - 2022</v>
      </c>
    </row>
    <row r="4316" spans="16:16">
      <c r="P4316" t="str">
        <f>IF('Peter Millar'!$L4321&lt;&gt;0,CONCATENATE("Week ",WEEKNUM('Peter Millar'!$L4321,21)," - ", TEXT('Peter Millar'!$L4321, "yyyy")),"")</f>
        <v>Week 14 - 2022</v>
      </c>
    </row>
    <row r="4317" spans="16:16">
      <c r="P4317" t="str">
        <f>IF('Peter Millar'!$L4322&lt;&gt;0,CONCATENATE("Week ",WEEKNUM('Peter Millar'!$L4322,21)," - ", TEXT('Peter Millar'!$L4322, "yyyy")),"")</f>
        <v>Week 14 - 2022</v>
      </c>
    </row>
    <row r="4318" spans="16:16">
      <c r="P4318" t="str">
        <f>IF('Peter Millar'!$L4323&lt;&gt;0,CONCATENATE("Week ",WEEKNUM('Peter Millar'!$L4323,21)," - ", TEXT('Peter Millar'!$L4323, "yyyy")),"")</f>
        <v>Week 14 - 2022</v>
      </c>
    </row>
    <row r="4319" spans="16:16">
      <c r="P4319" t="str">
        <f>IF('Peter Millar'!$L4324&lt;&gt;0,CONCATENATE("Week ",WEEKNUM('Peter Millar'!$L4324,21)," - ", TEXT('Peter Millar'!$L4324, "yyyy")),"")</f>
        <v>Week 14 - 2022</v>
      </c>
    </row>
    <row r="4320" spans="16:16">
      <c r="P4320" t="str">
        <f>IF('Peter Millar'!$L4325&lt;&gt;0,CONCATENATE("Week ",WEEKNUM('Peter Millar'!$L4325,21)," - ", TEXT('Peter Millar'!$L4325, "yyyy")),"")</f>
        <v>Week 14 - 2022</v>
      </c>
    </row>
    <row r="4321" spans="16:16">
      <c r="P4321" t="str">
        <f>IF('Peter Millar'!$L4326&lt;&gt;0,CONCATENATE("Week ",WEEKNUM('Peter Millar'!$L4326,21)," - ", TEXT('Peter Millar'!$L4326, "yyyy")),"")</f>
        <v>Week 14 - 2022</v>
      </c>
    </row>
    <row r="4322" spans="16:16">
      <c r="P4322" t="str">
        <f>IF('Peter Millar'!$L4327&lt;&gt;0,CONCATENATE("Week ",WEEKNUM('Peter Millar'!$L4327,21)," - ", TEXT('Peter Millar'!$L4327, "yyyy")),"")</f>
        <v>Week 14 - 2022</v>
      </c>
    </row>
    <row r="4323" spans="16:16">
      <c r="P4323" t="str">
        <f>IF('Peter Millar'!$L4328&lt;&gt;0,CONCATENATE("Week ",WEEKNUM('Peter Millar'!$L4328,21)," - ", TEXT('Peter Millar'!$L4328, "yyyy")),"")</f>
        <v>Week 14 - 2022</v>
      </c>
    </row>
    <row r="4324" spans="16:16">
      <c r="P4324" t="str">
        <f>IF('Peter Millar'!$L4329&lt;&gt;0,CONCATENATE("Week ",WEEKNUM('Peter Millar'!$L4329,21)," - ", TEXT('Peter Millar'!$L4329, "yyyy")),"")</f>
        <v>Week 14 - 2022</v>
      </c>
    </row>
    <row r="4325" spans="16:16">
      <c r="P4325" t="str">
        <f>IF('Peter Millar'!$L4330&lt;&gt;0,CONCATENATE("Week ",WEEKNUM('Peter Millar'!$L4330,21)," - ", TEXT('Peter Millar'!$L4330, "yyyy")),"")</f>
        <v>Week 14 - 2022</v>
      </c>
    </row>
    <row r="4326" spans="16:16">
      <c r="P4326" t="str">
        <f>IF('Peter Millar'!$L4331&lt;&gt;0,CONCATENATE("Week ",WEEKNUM('Peter Millar'!$L4331,21)," - ", TEXT('Peter Millar'!$L4331, "yyyy")),"")</f>
        <v>Week 14 - 2022</v>
      </c>
    </row>
    <row r="4327" spans="16:16">
      <c r="P4327" t="str">
        <f>IF('Peter Millar'!$L4332&lt;&gt;0,CONCATENATE("Week ",WEEKNUM('Peter Millar'!$L4332,21)," - ", TEXT('Peter Millar'!$L4332, "yyyy")),"")</f>
        <v>Week 14 - 2022</v>
      </c>
    </row>
    <row r="4328" spans="16:16">
      <c r="P4328" t="str">
        <f>IF('Peter Millar'!$L4333&lt;&gt;0,CONCATENATE("Week ",WEEKNUM('Peter Millar'!$L4333,21)," - ", TEXT('Peter Millar'!$L4333, "yyyy")),"")</f>
        <v>Week 14 - 2022</v>
      </c>
    </row>
    <row r="4329" spans="16:16">
      <c r="P4329" t="str">
        <f>IF('Peter Millar'!$L4334&lt;&gt;0,CONCATENATE("Week ",WEEKNUM('Peter Millar'!$L4334,21)," - ", TEXT('Peter Millar'!$L4334, "yyyy")),"")</f>
        <v>Week 14 - 2022</v>
      </c>
    </row>
    <row r="4330" spans="16:16">
      <c r="P4330" t="str">
        <f>IF('Peter Millar'!$L4335&lt;&gt;0,CONCATENATE("Week ",WEEKNUM('Peter Millar'!$L4335,21)," - ", TEXT('Peter Millar'!$L4335, "yyyy")),"")</f>
        <v>Week 14 - 2022</v>
      </c>
    </row>
    <row r="4331" spans="16:16">
      <c r="P4331" t="str">
        <f>IF('Peter Millar'!$L4336&lt;&gt;0,CONCATENATE("Week ",WEEKNUM('Peter Millar'!$L4336,21)," - ", TEXT('Peter Millar'!$L4336, "yyyy")),"")</f>
        <v>Week 14 - 2022</v>
      </c>
    </row>
    <row r="4332" spans="16:16">
      <c r="P4332" t="str">
        <f>IF('Peter Millar'!$L4337&lt;&gt;0,CONCATENATE("Week ",WEEKNUM('Peter Millar'!$L4337,21)," - ", TEXT('Peter Millar'!$L4337, "yyyy")),"")</f>
        <v>Week 14 - 2022</v>
      </c>
    </row>
    <row r="4333" spans="16:16">
      <c r="P4333" t="str">
        <f>IF('Peter Millar'!$L4338&lt;&gt;0,CONCATENATE("Week ",WEEKNUM('Peter Millar'!$L4338,21)," - ", TEXT('Peter Millar'!$L4338, "yyyy")),"")</f>
        <v>Week 14 - 2022</v>
      </c>
    </row>
    <row r="4334" spans="16:16">
      <c r="P4334" t="str">
        <f>IF('Peter Millar'!$L4339&lt;&gt;0,CONCATENATE("Week ",WEEKNUM('Peter Millar'!$L4339,21)," - ", TEXT('Peter Millar'!$L4339, "yyyy")),"")</f>
        <v>Week 14 - 2022</v>
      </c>
    </row>
    <row r="4335" spans="16:16">
      <c r="P4335" t="str">
        <f>IF('Peter Millar'!$L4340&lt;&gt;0,CONCATENATE("Week ",WEEKNUM('Peter Millar'!$L4340,21)," - ", TEXT('Peter Millar'!$L4340, "yyyy")),"")</f>
        <v>Week 14 - 2022</v>
      </c>
    </row>
    <row r="4336" spans="16:16">
      <c r="P4336" t="str">
        <f>IF('Peter Millar'!$L4341&lt;&gt;0,CONCATENATE("Week ",WEEKNUM('Peter Millar'!$L4341,21)," - ", TEXT('Peter Millar'!$L4341, "yyyy")),"")</f>
        <v>Week 14 - 2022</v>
      </c>
    </row>
    <row r="4337" spans="16:16">
      <c r="P4337" t="str">
        <f>IF('Peter Millar'!$L4342&lt;&gt;0,CONCATENATE("Week ",WEEKNUM('Peter Millar'!$L4342,21)," - ", TEXT('Peter Millar'!$L4342, "yyyy")),"")</f>
        <v>Week 14 - 2022</v>
      </c>
    </row>
    <row r="4338" spans="16:16">
      <c r="P4338" t="str">
        <f>IF('Peter Millar'!$L4343&lt;&gt;0,CONCATENATE("Week ",WEEKNUM('Peter Millar'!$L4343,21)," - ", TEXT('Peter Millar'!$L4343, "yyyy")),"")</f>
        <v>Week 14 - 2022</v>
      </c>
    </row>
    <row r="4339" spans="16:16">
      <c r="P4339" t="str">
        <f>IF('Peter Millar'!$L4344&lt;&gt;0,CONCATENATE("Week ",WEEKNUM('Peter Millar'!$L4344,21)," - ", TEXT('Peter Millar'!$L4344, "yyyy")),"")</f>
        <v>Week 14 - 2022</v>
      </c>
    </row>
    <row r="4340" spans="16:16">
      <c r="P4340" t="str">
        <f>IF('Peter Millar'!$L4345&lt;&gt;0,CONCATENATE("Week ",WEEKNUM('Peter Millar'!$L4345,21)," - ", TEXT('Peter Millar'!$L4345, "yyyy")),"")</f>
        <v>Week 14 - 2022</v>
      </c>
    </row>
    <row r="4341" spans="16:16">
      <c r="P4341" t="str">
        <f>IF('Peter Millar'!$L4346&lt;&gt;0,CONCATENATE("Week ",WEEKNUM('Peter Millar'!$L4346,21)," - ", TEXT('Peter Millar'!$L4346, "yyyy")),"")</f>
        <v>Week 14 - 2022</v>
      </c>
    </row>
    <row r="4342" spans="16:16">
      <c r="P4342" t="str">
        <f>IF('Peter Millar'!$L4347&lt;&gt;0,CONCATENATE("Week ",WEEKNUM('Peter Millar'!$L4347,21)," - ", TEXT('Peter Millar'!$L4347, "yyyy")),"")</f>
        <v>Week 14 - 2022</v>
      </c>
    </row>
    <row r="4343" spans="16:16">
      <c r="P4343" t="str">
        <f>IF('Peter Millar'!$L4348&lt;&gt;0,CONCATENATE("Week ",WEEKNUM('Peter Millar'!$L4348,21)," - ", TEXT('Peter Millar'!$L4348, "yyyy")),"")</f>
        <v>Week 14 - 2022</v>
      </c>
    </row>
    <row r="4344" spans="16:16">
      <c r="P4344" t="str">
        <f>IF('Peter Millar'!$L4349&lt;&gt;0,CONCATENATE("Week ",WEEKNUM('Peter Millar'!$L4349,21)," - ", TEXT('Peter Millar'!$L4349, "yyyy")),"")</f>
        <v>Week 14 - 2022</v>
      </c>
    </row>
    <row r="4345" spans="16:16">
      <c r="P4345" t="str">
        <f>IF('Peter Millar'!$L4350&lt;&gt;0,CONCATENATE("Week ",WEEKNUM('Peter Millar'!$L4350,21)," - ", TEXT('Peter Millar'!$L4350, "yyyy")),"")</f>
        <v>Week 14 - 2022</v>
      </c>
    </row>
    <row r="4346" spans="16:16">
      <c r="P4346" t="str">
        <f>IF('Peter Millar'!$L4351&lt;&gt;0,CONCATENATE("Week ",WEEKNUM('Peter Millar'!$L4351,21)," - ", TEXT('Peter Millar'!$L4351, "yyyy")),"")</f>
        <v>Week 14 - 2022</v>
      </c>
    </row>
    <row r="4347" spans="16:16">
      <c r="P4347" t="str">
        <f>IF('Peter Millar'!$L4352&lt;&gt;0,CONCATENATE("Week ",WEEKNUM('Peter Millar'!$L4352,21)," - ", TEXT('Peter Millar'!$L4352, "yyyy")),"")</f>
        <v>Week 14 - 2022</v>
      </c>
    </row>
    <row r="4348" spans="16:16">
      <c r="P4348" t="str">
        <f>IF('Peter Millar'!$L4353&lt;&gt;0,CONCATENATE("Week ",WEEKNUM('Peter Millar'!$L4353,21)," - ", TEXT('Peter Millar'!$L4353, "yyyy")),"")</f>
        <v>Week 14 - 2022</v>
      </c>
    </row>
    <row r="4349" spans="16:16">
      <c r="P4349" t="str">
        <f>IF('Peter Millar'!$L4354&lt;&gt;0,CONCATENATE("Week ",WEEKNUM('Peter Millar'!$L4354,21)," - ", TEXT('Peter Millar'!$L4354, "yyyy")),"")</f>
        <v>Week 14 - 2022</v>
      </c>
    </row>
    <row r="4350" spans="16:16">
      <c r="P4350" t="str">
        <f>IF('Peter Millar'!$L4355&lt;&gt;0,CONCATENATE("Week ",WEEKNUM('Peter Millar'!$L4355,21)," - ", TEXT('Peter Millar'!$L4355, "yyyy")),"")</f>
        <v>Week 14 - 2022</v>
      </c>
    </row>
    <row r="4351" spans="16:16">
      <c r="P4351" t="str">
        <f>IF('Peter Millar'!$L4356&lt;&gt;0,CONCATENATE("Week ",WEEKNUM('Peter Millar'!$L4356,21)," - ", TEXT('Peter Millar'!$L4356, "yyyy")),"")</f>
        <v>Week 14 - 2022</v>
      </c>
    </row>
    <row r="4352" spans="16:16">
      <c r="P4352" t="str">
        <f>IF('Peter Millar'!$L4357&lt;&gt;0,CONCATENATE("Week ",WEEKNUM('Peter Millar'!$L4357,21)," - ", TEXT('Peter Millar'!$L4357, "yyyy")),"")</f>
        <v>Week 14 - 2022</v>
      </c>
    </row>
    <row r="4353" spans="16:16">
      <c r="P4353" t="str">
        <f>IF('Peter Millar'!$L4358&lt;&gt;0,CONCATENATE("Week ",WEEKNUM('Peter Millar'!$L4358,21)," - ", TEXT('Peter Millar'!$L4358, "yyyy")),"")</f>
        <v>Week 14 - 2022</v>
      </c>
    </row>
    <row r="4354" spans="16:16">
      <c r="P4354" t="str">
        <f>IF('Peter Millar'!$L4359&lt;&gt;0,CONCATENATE("Week ",WEEKNUM('Peter Millar'!$L4359,21)," - ", TEXT('Peter Millar'!$L4359, "yyyy")),"")</f>
        <v>Week 14 - 2022</v>
      </c>
    </row>
    <row r="4355" spans="16:16">
      <c r="P4355" t="str">
        <f>IF('Peter Millar'!$L4360&lt;&gt;0,CONCATENATE("Week ",WEEKNUM('Peter Millar'!$L4360,21)," - ", TEXT('Peter Millar'!$L4360, "yyyy")),"")</f>
        <v>Week 14 - 2022</v>
      </c>
    </row>
    <row r="4356" spans="16:16">
      <c r="P4356" t="str">
        <f>IF('Peter Millar'!$L4361&lt;&gt;0,CONCATENATE("Week ",WEEKNUM('Peter Millar'!$L4361,21)," - ", TEXT('Peter Millar'!$L4361, "yyyy")),"")</f>
        <v>Week 14 - 2022</v>
      </c>
    </row>
    <row r="4357" spans="16:16">
      <c r="P4357" t="str">
        <f>IF('Peter Millar'!$L4362&lt;&gt;0,CONCATENATE("Week ",WEEKNUM('Peter Millar'!$L4362,21)," - ", TEXT('Peter Millar'!$L4362, "yyyy")),"")</f>
        <v>Week 14 - 2022</v>
      </c>
    </row>
    <row r="4358" spans="16:16">
      <c r="P4358" t="str">
        <f>IF('Peter Millar'!$L4363&lt;&gt;0,CONCATENATE("Week ",WEEKNUM('Peter Millar'!$L4363,21)," - ", TEXT('Peter Millar'!$L4363, "yyyy")),"")</f>
        <v>Week 14 - 2022</v>
      </c>
    </row>
    <row r="4359" spans="16:16">
      <c r="P4359" t="str">
        <f>IF('Peter Millar'!$L4364&lt;&gt;0,CONCATENATE("Week ",WEEKNUM('Peter Millar'!$L4364,21)," - ", TEXT('Peter Millar'!$L4364, "yyyy")),"")</f>
        <v>Week 14 - 2022</v>
      </c>
    </row>
    <row r="4360" spans="16:16">
      <c r="P4360" t="str">
        <f>IF('Peter Millar'!$L4365&lt;&gt;0,CONCATENATE("Week ",WEEKNUM('Peter Millar'!$L4365,21)," - ", TEXT('Peter Millar'!$L4365, "yyyy")),"")</f>
        <v>Week 14 - 2022</v>
      </c>
    </row>
    <row r="4361" spans="16:16">
      <c r="P4361" t="str">
        <f>IF('Peter Millar'!$L4366&lt;&gt;0,CONCATENATE("Week ",WEEKNUM('Peter Millar'!$L4366,21)," - ", TEXT('Peter Millar'!$L4366, "yyyy")),"")</f>
        <v>Week 14 - 2022</v>
      </c>
    </row>
    <row r="4362" spans="16:16">
      <c r="P4362" t="str">
        <f>IF('Peter Millar'!$L4367&lt;&gt;0,CONCATENATE("Week ",WEEKNUM('Peter Millar'!$L4367,21)," - ", TEXT('Peter Millar'!$L4367, "yyyy")),"")</f>
        <v>Week 14 - 2022</v>
      </c>
    </row>
    <row r="4363" spans="16:16">
      <c r="P4363" t="str">
        <f>IF('Peter Millar'!$L4368&lt;&gt;0,CONCATENATE("Week ",WEEKNUM('Peter Millar'!$L4368,21)," - ", TEXT('Peter Millar'!$L4368, "yyyy")),"")</f>
        <v>Week 14 - 2022</v>
      </c>
    </row>
    <row r="4364" spans="16:16">
      <c r="P4364" t="str">
        <f>IF('Peter Millar'!$L4369&lt;&gt;0,CONCATENATE("Week ",WEEKNUM('Peter Millar'!$L4369,21)," - ", TEXT('Peter Millar'!$L4369, "yyyy")),"")</f>
        <v>Week 14 - 2022</v>
      </c>
    </row>
    <row r="4365" spans="16:16">
      <c r="P4365" t="str">
        <f>IF('Peter Millar'!$L4370&lt;&gt;0,CONCATENATE("Week ",WEEKNUM('Peter Millar'!$L4370,21)," - ", TEXT('Peter Millar'!$L4370, "yyyy")),"")</f>
        <v>Week 14 - 2022</v>
      </c>
    </row>
    <row r="4366" spans="16:16">
      <c r="P4366" t="str">
        <f>IF('Peter Millar'!$L4371&lt;&gt;0,CONCATENATE("Week ",WEEKNUM('Peter Millar'!$L4371,21)," - ", TEXT('Peter Millar'!$L4371, "yyyy")),"")</f>
        <v>Week 14 - 2022</v>
      </c>
    </row>
    <row r="4367" spans="16:16">
      <c r="P4367" t="str">
        <f>IF('Peter Millar'!$L4372&lt;&gt;0,CONCATENATE("Week ",WEEKNUM('Peter Millar'!$L4372,21)," - ", TEXT('Peter Millar'!$L4372, "yyyy")),"")</f>
        <v>Week 14 - 2022</v>
      </c>
    </row>
    <row r="4368" spans="16:16">
      <c r="P4368" t="str">
        <f>IF('Peter Millar'!$L4373&lt;&gt;0,CONCATENATE("Week ",WEEKNUM('Peter Millar'!$L4373,21)," - ", TEXT('Peter Millar'!$L4373, "yyyy")),"")</f>
        <v>Week 14 - 2022</v>
      </c>
    </row>
    <row r="4369" spans="16:16">
      <c r="P4369" t="str">
        <f>IF('Peter Millar'!$L4374&lt;&gt;0,CONCATENATE("Week ",WEEKNUM('Peter Millar'!$L4374,21)," - ", TEXT('Peter Millar'!$L4374, "yyyy")),"")</f>
        <v>Week 14 - 2022</v>
      </c>
    </row>
    <row r="4370" spans="16:16">
      <c r="P4370" t="str">
        <f>IF('Peter Millar'!$L4375&lt;&gt;0,CONCATENATE("Week ",WEEKNUM('Peter Millar'!$L4375,21)," - ", TEXT('Peter Millar'!$L4375, "yyyy")),"")</f>
        <v>Week 14 - 2022</v>
      </c>
    </row>
    <row r="4371" spans="16:16">
      <c r="P4371" t="str">
        <f>IF('Peter Millar'!$L4376&lt;&gt;0,CONCATENATE("Week ",WEEKNUM('Peter Millar'!$L4376,21)," - ", TEXT('Peter Millar'!$L4376, "yyyy")),"")</f>
        <v>Week 14 - 2022</v>
      </c>
    </row>
    <row r="4372" spans="16:16">
      <c r="P4372" t="str">
        <f>IF('Peter Millar'!$L4377&lt;&gt;0,CONCATENATE("Week ",WEEKNUM('Peter Millar'!$L4377,21)," - ", TEXT('Peter Millar'!$L4377, "yyyy")),"")</f>
        <v>Week 14 - 2022</v>
      </c>
    </row>
    <row r="4373" spans="16:16">
      <c r="P4373" t="str">
        <f>IF('Peter Millar'!$L4378&lt;&gt;0,CONCATENATE("Week ",WEEKNUM('Peter Millar'!$L4378,21)," - ", TEXT('Peter Millar'!$L4378, "yyyy")),"")</f>
        <v>Week 14 - 2022</v>
      </c>
    </row>
    <row r="4374" spans="16:16">
      <c r="P4374" t="str">
        <f>IF('Peter Millar'!$L4379&lt;&gt;0,CONCATENATE("Week ",WEEKNUM('Peter Millar'!$L4379,21)," - ", TEXT('Peter Millar'!$L4379, "yyyy")),"")</f>
        <v>Week 14 - 2022</v>
      </c>
    </row>
    <row r="4375" spans="16:16">
      <c r="P4375" t="str">
        <f>IF('Peter Millar'!$L4380&lt;&gt;0,CONCATENATE("Week ",WEEKNUM('Peter Millar'!$L4380,21)," - ", TEXT('Peter Millar'!$L4380, "yyyy")),"")</f>
        <v>Week 14 - 2022</v>
      </c>
    </row>
    <row r="4376" spans="16:16">
      <c r="P4376" t="str">
        <f>IF('Peter Millar'!$L4381&lt;&gt;0,CONCATENATE("Week ",WEEKNUM('Peter Millar'!$L4381,21)," - ", TEXT('Peter Millar'!$L4381, "yyyy")),"")</f>
        <v>Week 14 - 2022</v>
      </c>
    </row>
    <row r="4377" spans="16:16">
      <c r="P4377" t="str">
        <f>IF('Peter Millar'!$L4382&lt;&gt;0,CONCATENATE("Week ",WEEKNUM('Peter Millar'!$L4382,21)," - ", TEXT('Peter Millar'!$L4382, "yyyy")),"")</f>
        <v>Week 14 - 2022</v>
      </c>
    </row>
    <row r="4378" spans="16:16">
      <c r="P4378" t="str">
        <f>IF('Peter Millar'!$L4383&lt;&gt;0,CONCATENATE("Week ",WEEKNUM('Peter Millar'!$L4383,21)," - ", TEXT('Peter Millar'!$L4383, "yyyy")),"")</f>
        <v>Week 14 - 2022</v>
      </c>
    </row>
    <row r="4379" spans="16:16">
      <c r="P4379" t="str">
        <f>IF('Peter Millar'!$L4384&lt;&gt;0,CONCATENATE("Week ",WEEKNUM('Peter Millar'!$L4384,21)," - ", TEXT('Peter Millar'!$L4384, "yyyy")),"")</f>
        <v>Week 14 - 2022</v>
      </c>
    </row>
    <row r="4380" spans="16:16">
      <c r="P4380" t="str">
        <f>IF('Peter Millar'!$L4385&lt;&gt;0,CONCATENATE("Week ",WEEKNUM('Peter Millar'!$L4385,21)," - ", TEXT('Peter Millar'!$L4385, "yyyy")),"")</f>
        <v>Week 14 - 2022</v>
      </c>
    </row>
    <row r="4381" spans="16:16">
      <c r="P4381" t="str">
        <f>IF('Peter Millar'!$L4386&lt;&gt;0,CONCATENATE("Week ",WEEKNUM('Peter Millar'!$L4386,21)," - ", TEXT('Peter Millar'!$L4386, "yyyy")),"")</f>
        <v>Week 14 - 2022</v>
      </c>
    </row>
    <row r="4382" spans="16:16">
      <c r="P4382" t="str">
        <f>IF('Peter Millar'!$L4387&lt;&gt;0,CONCATENATE("Week ",WEEKNUM('Peter Millar'!$L4387,21)," - ", TEXT('Peter Millar'!$L4387, "yyyy")),"")</f>
        <v>Week 14 - 2022</v>
      </c>
    </row>
    <row r="4383" spans="16:16">
      <c r="P4383" t="str">
        <f>IF('Peter Millar'!$L4388&lt;&gt;0,CONCATENATE("Week ",WEEKNUM('Peter Millar'!$L4388,21)," - ", TEXT('Peter Millar'!$L4388, "yyyy")),"")</f>
        <v>Week 14 - 2022</v>
      </c>
    </row>
    <row r="4384" spans="16:16">
      <c r="P4384" t="str">
        <f>IF('Peter Millar'!$L4389&lt;&gt;0,CONCATENATE("Week ",WEEKNUM('Peter Millar'!$L4389,21)," - ", TEXT('Peter Millar'!$L4389, "yyyy")),"")</f>
        <v>Week 14 - 2022</v>
      </c>
    </row>
    <row r="4385" spans="16:16">
      <c r="P4385" t="str">
        <f>IF('Peter Millar'!$L4390&lt;&gt;0,CONCATENATE("Week ",WEEKNUM('Peter Millar'!$L4390,21)," - ", TEXT('Peter Millar'!$L4390, "yyyy")),"")</f>
        <v>Week 14 - 2022</v>
      </c>
    </row>
    <row r="4386" spans="16:16">
      <c r="P4386" t="str">
        <f>IF('Peter Millar'!$L4391&lt;&gt;0,CONCATENATE("Week ",WEEKNUM('Peter Millar'!$L4391,21)," - ", TEXT('Peter Millar'!$L4391, "yyyy")),"")</f>
        <v>Week 14 - 2022</v>
      </c>
    </row>
    <row r="4387" spans="16:16">
      <c r="P4387" t="str">
        <f>IF('Peter Millar'!$L4392&lt;&gt;0,CONCATENATE("Week ",WEEKNUM('Peter Millar'!$L4392,21)," - ", TEXT('Peter Millar'!$L4392, "yyyy")),"")</f>
        <v>Week 14 - 2022</v>
      </c>
    </row>
    <row r="4388" spans="16:16">
      <c r="P4388" t="str">
        <f>IF('Peter Millar'!$L4393&lt;&gt;0,CONCATENATE("Week ",WEEKNUM('Peter Millar'!$L4393,21)," - ", TEXT('Peter Millar'!$L4393, "yyyy")),"")</f>
        <v>Week 14 - 2022</v>
      </c>
    </row>
    <row r="4389" spans="16:16">
      <c r="P4389" t="str">
        <f>IF('Peter Millar'!$L4394&lt;&gt;0,CONCATENATE("Week ",WEEKNUM('Peter Millar'!$L4394,21)," - ", TEXT('Peter Millar'!$L4394, "yyyy")),"")</f>
        <v>Week 15 - 2022</v>
      </c>
    </row>
    <row r="4390" spans="16:16">
      <c r="P4390" t="str">
        <f>IF('Peter Millar'!$L4395&lt;&gt;0,CONCATENATE("Week ",WEEKNUM('Peter Millar'!$L4395,21)," - ", TEXT('Peter Millar'!$L4395, "yyyy")),"")</f>
        <v>Week 15 - 2022</v>
      </c>
    </row>
    <row r="4391" spans="16:16">
      <c r="P4391" t="str">
        <f>IF('Peter Millar'!$L4396&lt;&gt;0,CONCATENATE("Week ",WEEKNUM('Peter Millar'!$L4396,21)," - ", TEXT('Peter Millar'!$L4396, "yyyy")),"")</f>
        <v>Week 15 - 2022</v>
      </c>
    </row>
    <row r="4392" spans="16:16">
      <c r="P4392" t="str">
        <f>IF('Peter Millar'!$L4397&lt;&gt;0,CONCATENATE("Week ",WEEKNUM('Peter Millar'!$L4397,21)," - ", TEXT('Peter Millar'!$L4397, "yyyy")),"")</f>
        <v>Week 15 - 2022</v>
      </c>
    </row>
    <row r="4393" spans="16:16">
      <c r="P4393" t="str">
        <f>IF('Peter Millar'!$L4398&lt;&gt;0,CONCATENATE("Week ",WEEKNUM('Peter Millar'!$L4398,21)," - ", TEXT('Peter Millar'!$L4398, "yyyy")),"")</f>
        <v>Week 15 - 2022</v>
      </c>
    </row>
    <row r="4394" spans="16:16">
      <c r="P4394" t="str">
        <f>IF('Peter Millar'!$L4399&lt;&gt;0,CONCATENATE("Week ",WEEKNUM('Peter Millar'!$L4399,21)," - ", TEXT('Peter Millar'!$L4399, "yyyy")),"")</f>
        <v>Week 15 - 2022</v>
      </c>
    </row>
    <row r="4395" spans="16:16">
      <c r="P4395" t="str">
        <f>IF('Peter Millar'!$L4400&lt;&gt;0,CONCATENATE("Week ",WEEKNUM('Peter Millar'!$L4400,21)," - ", TEXT('Peter Millar'!$L4400, "yyyy")),"")</f>
        <v>Week 15 - 2022</v>
      </c>
    </row>
    <row r="4396" spans="16:16">
      <c r="P4396" t="str">
        <f>IF('Peter Millar'!$L4401&lt;&gt;0,CONCATENATE("Week ",WEEKNUM('Peter Millar'!$L4401,21)," - ", TEXT('Peter Millar'!$L4401, "yyyy")),"")</f>
        <v>Week 15 - 2022</v>
      </c>
    </row>
    <row r="4397" spans="16:16">
      <c r="P4397" t="str">
        <f>IF('Peter Millar'!$L4402&lt;&gt;0,CONCATENATE("Week ",WEEKNUM('Peter Millar'!$L4402,21)," - ", TEXT('Peter Millar'!$L4402, "yyyy")),"")</f>
        <v>Week 15 - 2022</v>
      </c>
    </row>
    <row r="4398" spans="16:16">
      <c r="P4398" t="str">
        <f>IF('Peter Millar'!$L4403&lt;&gt;0,CONCATENATE("Week ",WEEKNUM('Peter Millar'!$L4403,21)," - ", TEXT('Peter Millar'!$L4403, "yyyy")),"")</f>
        <v>Week 15 - 2022</v>
      </c>
    </row>
    <row r="4399" spans="16:16">
      <c r="P4399" t="str">
        <f>IF('Peter Millar'!$L4404&lt;&gt;0,CONCATENATE("Week ",WEEKNUM('Peter Millar'!$L4404,21)," - ", TEXT('Peter Millar'!$L4404, "yyyy")),"")</f>
        <v>Week 15 - 2022</v>
      </c>
    </row>
    <row r="4400" spans="16:16">
      <c r="P4400" t="str">
        <f>IF('Peter Millar'!$L4405&lt;&gt;0,CONCATENATE("Week ",WEEKNUM('Peter Millar'!$L4405,21)," - ", TEXT('Peter Millar'!$L4405, "yyyy")),"")</f>
        <v>Week 15 - 2022</v>
      </c>
    </row>
    <row r="4401" spans="16:16">
      <c r="P4401" t="str">
        <f>IF('Peter Millar'!$L4406&lt;&gt;0,CONCATENATE("Week ",WEEKNUM('Peter Millar'!$L4406,21)," - ", TEXT('Peter Millar'!$L4406, "yyyy")),"")</f>
        <v>Week 15 - 2022</v>
      </c>
    </row>
    <row r="4402" spans="16:16">
      <c r="P4402" t="str">
        <f>IF('Peter Millar'!$L4407&lt;&gt;0,CONCATENATE("Week ",WEEKNUM('Peter Millar'!$L4407,21)," - ", TEXT('Peter Millar'!$L4407, "yyyy")),"")</f>
        <v>Week 15 - 2022</v>
      </c>
    </row>
    <row r="4403" spans="16:16">
      <c r="P4403" t="str">
        <f>IF('Peter Millar'!$L4408&lt;&gt;0,CONCATENATE("Week ",WEEKNUM('Peter Millar'!$L4408,21)," - ", TEXT('Peter Millar'!$L4408, "yyyy")),"")</f>
        <v>Week 15 - 2022</v>
      </c>
    </row>
    <row r="4404" spans="16:16">
      <c r="P4404" t="str">
        <f>IF('Peter Millar'!$L4409&lt;&gt;0,CONCATENATE("Week ",WEEKNUM('Peter Millar'!$L4409,21)," - ", TEXT('Peter Millar'!$L4409, "yyyy")),"")</f>
        <v>Week 15 - 2022</v>
      </c>
    </row>
    <row r="4405" spans="16:16">
      <c r="P4405" t="str">
        <f>IF('Peter Millar'!$L4410&lt;&gt;0,CONCATENATE("Week ",WEEKNUM('Peter Millar'!$L4410,21)," - ", TEXT('Peter Millar'!$L4410, "yyyy")),"")</f>
        <v>Week 15 - 2022</v>
      </c>
    </row>
    <row r="4406" spans="16:16">
      <c r="P4406" t="str">
        <f>IF('Peter Millar'!$L4411&lt;&gt;0,CONCATENATE("Week ",WEEKNUM('Peter Millar'!$L4411,21)," - ", TEXT('Peter Millar'!$L4411, "yyyy")),"")</f>
        <v>Week 15 - 2022</v>
      </c>
    </row>
    <row r="4407" spans="16:16">
      <c r="P4407" t="str">
        <f>IF('Peter Millar'!$L4412&lt;&gt;0,CONCATENATE("Week ",WEEKNUM('Peter Millar'!$L4412,21)," - ", TEXT('Peter Millar'!$L4412, "yyyy")),"")</f>
        <v>Week 15 - 2022</v>
      </c>
    </row>
    <row r="4408" spans="16:16">
      <c r="P4408" t="str">
        <f>IF('Peter Millar'!$L4413&lt;&gt;0,CONCATENATE("Week ",WEEKNUM('Peter Millar'!$L4413,21)," - ", TEXT('Peter Millar'!$L4413, "yyyy")),"")</f>
        <v>Week 15 - 2022</v>
      </c>
    </row>
    <row r="4409" spans="16:16">
      <c r="P4409" t="str">
        <f>IF('Peter Millar'!$L4414&lt;&gt;0,CONCATENATE("Week ",WEEKNUM('Peter Millar'!$L4414,21)," - ", TEXT('Peter Millar'!$L4414, "yyyy")),"")</f>
        <v>Week 15 - 2022</v>
      </c>
    </row>
    <row r="4410" spans="16:16">
      <c r="P4410" t="str">
        <f>IF('Peter Millar'!$L4415&lt;&gt;0,CONCATENATE("Week ",WEEKNUM('Peter Millar'!$L4415,21)," - ", TEXT('Peter Millar'!$L4415, "yyyy")),"")</f>
        <v>Week 15 - 2022</v>
      </c>
    </row>
    <row r="4411" spans="16:16">
      <c r="P4411" t="str">
        <f>IF('Peter Millar'!$L4416&lt;&gt;0,CONCATENATE("Week ",WEEKNUM('Peter Millar'!$L4416,21)," - ", TEXT('Peter Millar'!$L4416, "yyyy")),"")</f>
        <v>Week 15 - 2022</v>
      </c>
    </row>
    <row r="4412" spans="16:16">
      <c r="P4412" t="str">
        <f>IF('Peter Millar'!$L4417&lt;&gt;0,CONCATENATE("Week ",WEEKNUM('Peter Millar'!$L4417,21)," - ", TEXT('Peter Millar'!$L4417, "yyyy")),"")</f>
        <v>Week 15 - 2022</v>
      </c>
    </row>
    <row r="4413" spans="16:16">
      <c r="P4413" t="str">
        <f>IF('Peter Millar'!$L4418&lt;&gt;0,CONCATENATE("Week ",WEEKNUM('Peter Millar'!$L4418,21)," - ", TEXT('Peter Millar'!$L4418, "yyyy")),"")</f>
        <v>Week 15 - 2022</v>
      </c>
    </row>
    <row r="4414" spans="16:16">
      <c r="P4414" t="str">
        <f>IF('Peter Millar'!$L4419&lt;&gt;0,CONCATENATE("Week ",WEEKNUM('Peter Millar'!$L4419,21)," - ", TEXT('Peter Millar'!$L4419, "yyyy")),"")</f>
        <v>Week 15 - 2022</v>
      </c>
    </row>
    <row r="4415" spans="16:16">
      <c r="P4415" t="str">
        <f>IF('Peter Millar'!$L4420&lt;&gt;0,CONCATENATE("Week ",WEEKNUM('Peter Millar'!$L4420,21)," - ", TEXT('Peter Millar'!$L4420, "yyyy")),"")</f>
        <v>Week 15 - 2022</v>
      </c>
    </row>
    <row r="4416" spans="16:16">
      <c r="P4416" t="str">
        <f>IF('Peter Millar'!$L4421&lt;&gt;0,CONCATENATE("Week ",WEEKNUM('Peter Millar'!$L4421,21)," - ", TEXT('Peter Millar'!$L4421, "yyyy")),"")</f>
        <v>Week 15 - 2022</v>
      </c>
    </row>
    <row r="4417" spans="16:16">
      <c r="P4417" t="str">
        <f>IF('Peter Millar'!$L4422&lt;&gt;0,CONCATENATE("Week ",WEEKNUM('Peter Millar'!$L4422,21)," - ", TEXT('Peter Millar'!$L4422, "yyyy")),"")</f>
        <v>Week 15 - 2022</v>
      </c>
    </row>
    <row r="4418" spans="16:16">
      <c r="P4418" t="str">
        <f>IF('Peter Millar'!$L4423&lt;&gt;0,CONCATENATE("Week ",WEEKNUM('Peter Millar'!$L4423,21)," - ", TEXT('Peter Millar'!$L4423, "yyyy")),"")</f>
        <v>Week 15 - 2022</v>
      </c>
    </row>
    <row r="4419" spans="16:16">
      <c r="P4419" t="str">
        <f>IF('Peter Millar'!$L4424&lt;&gt;0,CONCATENATE("Week ",WEEKNUM('Peter Millar'!$L4424,21)," - ", TEXT('Peter Millar'!$L4424, "yyyy")),"")</f>
        <v>Week 15 - 2022</v>
      </c>
    </row>
    <row r="4420" spans="16:16">
      <c r="P4420" t="str">
        <f>IF('Peter Millar'!$L4425&lt;&gt;0,CONCATENATE("Week ",WEEKNUM('Peter Millar'!$L4425,21)," - ", TEXT('Peter Millar'!$L4425, "yyyy")),"")</f>
        <v>Week 15 - 2022</v>
      </c>
    </row>
    <row r="4421" spans="16:16">
      <c r="P4421" t="str">
        <f>IF('Peter Millar'!$L4426&lt;&gt;0,CONCATENATE("Week ",WEEKNUM('Peter Millar'!$L4426,21)," - ", TEXT('Peter Millar'!$L4426, "yyyy")),"")</f>
        <v>Week 15 - 2022</v>
      </c>
    </row>
    <row r="4422" spans="16:16">
      <c r="P4422" t="str">
        <f>IF('Peter Millar'!$L4427&lt;&gt;0,CONCATENATE("Week ",WEEKNUM('Peter Millar'!$L4427,21)," - ", TEXT('Peter Millar'!$L4427, "yyyy")),"")</f>
        <v>Week 15 - 2022</v>
      </c>
    </row>
    <row r="4423" spans="16:16">
      <c r="P4423" t="str">
        <f>IF('Peter Millar'!$L4428&lt;&gt;0,CONCATENATE("Week ",WEEKNUM('Peter Millar'!$L4428,21)," - ", TEXT('Peter Millar'!$L4428, "yyyy")),"")</f>
        <v>Week 15 - 2022</v>
      </c>
    </row>
    <row r="4424" spans="16:16">
      <c r="P4424" t="str">
        <f>IF('Peter Millar'!$L4429&lt;&gt;0,CONCATENATE("Week ",WEEKNUM('Peter Millar'!$L4429,21)," - ", TEXT('Peter Millar'!$L4429, "yyyy")),"")</f>
        <v>Week 15 - 2022</v>
      </c>
    </row>
    <row r="4425" spans="16:16">
      <c r="P4425" t="str">
        <f>IF('Peter Millar'!$L4430&lt;&gt;0,CONCATENATE("Week ",WEEKNUM('Peter Millar'!$L4430,21)," - ", TEXT('Peter Millar'!$L4430, "yyyy")),"")</f>
        <v>Week 15 - 2022</v>
      </c>
    </row>
    <row r="4426" spans="16:16">
      <c r="P4426" t="str">
        <f>IF('Peter Millar'!$L4431&lt;&gt;0,CONCATENATE("Week ",WEEKNUM('Peter Millar'!$L4431,21)," - ", TEXT('Peter Millar'!$L4431, "yyyy")),"")</f>
        <v>Week 15 - 2022</v>
      </c>
    </row>
    <row r="4427" spans="16:16">
      <c r="P4427" t="str">
        <f>IF('Peter Millar'!$L4432&lt;&gt;0,CONCATENATE("Week ",WEEKNUM('Peter Millar'!$L4432,21)," - ", TEXT('Peter Millar'!$L4432, "yyyy")),"")</f>
        <v>Week 15 - 2022</v>
      </c>
    </row>
    <row r="4428" spans="16:16">
      <c r="P4428" t="str">
        <f>IF('Peter Millar'!$L4433&lt;&gt;0,CONCATENATE("Week ",WEEKNUM('Peter Millar'!$L4433,21)," - ", TEXT('Peter Millar'!$L4433, "yyyy")),"")</f>
        <v>Week 15 - 2022</v>
      </c>
    </row>
    <row r="4429" spans="16:16">
      <c r="P4429" t="str">
        <f>IF('Peter Millar'!$L4434&lt;&gt;0,CONCATENATE("Week ",WEEKNUM('Peter Millar'!$L4434,21)," - ", TEXT('Peter Millar'!$L4434, "yyyy")),"")</f>
        <v>Week 15 - 2022</v>
      </c>
    </row>
    <row r="4430" spans="16:16">
      <c r="P4430" t="str">
        <f>IF('Peter Millar'!$L4435&lt;&gt;0,CONCATENATE("Week ",WEEKNUM('Peter Millar'!$L4435,21)," - ", TEXT('Peter Millar'!$L4435, "yyyy")),"")</f>
        <v>Week 15 - 2022</v>
      </c>
    </row>
    <row r="4431" spans="16:16">
      <c r="P4431" t="str">
        <f>IF('Peter Millar'!$L4436&lt;&gt;0,CONCATENATE("Week ",WEEKNUM('Peter Millar'!$L4436,21)," - ", TEXT('Peter Millar'!$L4436, "yyyy")),"")</f>
        <v>Week 15 - 2022</v>
      </c>
    </row>
    <row r="4432" spans="16:16">
      <c r="P4432" t="str">
        <f>IF('Peter Millar'!$L4437&lt;&gt;0,CONCATENATE("Week ",WEEKNUM('Peter Millar'!$L4437,21)," - ", TEXT('Peter Millar'!$L4437, "yyyy")),"")</f>
        <v>Week 15 - 2022</v>
      </c>
    </row>
    <row r="4433" spans="16:16">
      <c r="P4433" t="str">
        <f>IF('Peter Millar'!$L4438&lt;&gt;0,CONCATENATE("Week ",WEEKNUM('Peter Millar'!$L4438,21)," - ", TEXT('Peter Millar'!$L4438, "yyyy")),"")</f>
        <v>Week 15 - 2022</v>
      </c>
    </row>
    <row r="4434" spans="16:16">
      <c r="P4434" t="str">
        <f>IF('Peter Millar'!$L4439&lt;&gt;0,CONCATENATE("Week ",WEEKNUM('Peter Millar'!$L4439,21)," - ", TEXT('Peter Millar'!$L4439, "yyyy")),"")</f>
        <v>Week 15 - 2022</v>
      </c>
    </row>
    <row r="4435" spans="16:16">
      <c r="P4435" t="str">
        <f>IF('Peter Millar'!$L4440&lt;&gt;0,CONCATENATE("Week ",WEEKNUM('Peter Millar'!$L4440,21)," - ", TEXT('Peter Millar'!$L4440, "yyyy")),"")</f>
        <v>Week 15 - 2022</v>
      </c>
    </row>
    <row r="4436" spans="16:16">
      <c r="P4436" t="str">
        <f>IF('Peter Millar'!$L4441&lt;&gt;0,CONCATENATE("Week ",WEEKNUM('Peter Millar'!$L4441,21)," - ", TEXT('Peter Millar'!$L4441, "yyyy")),"")</f>
        <v>Week 15 - 2022</v>
      </c>
    </row>
    <row r="4437" spans="16:16">
      <c r="P4437" t="str">
        <f>IF('Peter Millar'!$L4442&lt;&gt;0,CONCATENATE("Week ",WEEKNUM('Peter Millar'!$L4442,21)," - ", TEXT('Peter Millar'!$L4442, "yyyy")),"")</f>
        <v>Week 15 - 2022</v>
      </c>
    </row>
    <row r="4438" spans="16:16">
      <c r="P4438" t="str">
        <f>IF('Peter Millar'!$L4443&lt;&gt;0,CONCATENATE("Week ",WEEKNUM('Peter Millar'!$L4443,21)," - ", TEXT('Peter Millar'!$L4443, "yyyy")),"")</f>
        <v>Week 15 - 2022</v>
      </c>
    </row>
    <row r="4439" spans="16:16">
      <c r="P4439" t="str">
        <f>IF('Peter Millar'!$L4444&lt;&gt;0,CONCATENATE("Week ",WEEKNUM('Peter Millar'!$L4444,21)," - ", TEXT('Peter Millar'!$L4444, "yyyy")),"")</f>
        <v>Week 15 - 2022</v>
      </c>
    </row>
    <row r="4440" spans="16:16">
      <c r="P4440" t="str">
        <f>IF('Peter Millar'!$L4445&lt;&gt;0,CONCATENATE("Week ",WEEKNUM('Peter Millar'!$L4445,21)," - ", TEXT('Peter Millar'!$L4445, "yyyy")),"")</f>
        <v>Week 15 - 2022</v>
      </c>
    </row>
    <row r="4441" spans="16:16">
      <c r="P4441" t="str">
        <f>IF('Peter Millar'!$L4446&lt;&gt;0,CONCATENATE("Week ",WEEKNUM('Peter Millar'!$L4446,21)," - ", TEXT('Peter Millar'!$L4446, "yyyy")),"")</f>
        <v>Week 15 - 2022</v>
      </c>
    </row>
    <row r="4442" spans="16:16">
      <c r="P4442" t="str">
        <f>IF('Peter Millar'!$L4447&lt;&gt;0,CONCATENATE("Week ",WEEKNUM('Peter Millar'!$L4447,21)," - ", TEXT('Peter Millar'!$L4447, "yyyy")),"")</f>
        <v>Week 15 - 2022</v>
      </c>
    </row>
    <row r="4443" spans="16:16">
      <c r="P4443" t="str">
        <f>IF('Peter Millar'!$L4448&lt;&gt;0,CONCATENATE("Week ",WEEKNUM('Peter Millar'!$L4448,21)," - ", TEXT('Peter Millar'!$L4448, "yyyy")),"")</f>
        <v>Week 15 - 2022</v>
      </c>
    </row>
    <row r="4444" spans="16:16">
      <c r="P4444" t="str">
        <f>IF('Peter Millar'!$L4449&lt;&gt;0,CONCATENATE("Week ",WEEKNUM('Peter Millar'!$L4449,21)," - ", TEXT('Peter Millar'!$L4449, "yyyy")),"")</f>
        <v>Week 15 - 2022</v>
      </c>
    </row>
    <row r="4445" spans="16:16">
      <c r="P4445" t="str">
        <f>IF('Peter Millar'!$L4450&lt;&gt;0,CONCATENATE("Week ",WEEKNUM('Peter Millar'!$L4450,21)," - ", TEXT('Peter Millar'!$L4450, "yyyy")),"")</f>
        <v>Week 15 - 2022</v>
      </c>
    </row>
    <row r="4446" spans="16:16">
      <c r="P4446" t="str">
        <f>IF('Peter Millar'!$L4451&lt;&gt;0,CONCATENATE("Week ",WEEKNUM('Peter Millar'!$L4451,21)," - ", TEXT('Peter Millar'!$L4451, "yyyy")),"")</f>
        <v>Week 15 - 2022</v>
      </c>
    </row>
    <row r="4447" spans="16:16">
      <c r="P4447" t="str">
        <f>IF('Peter Millar'!$L4452&lt;&gt;0,CONCATENATE("Week ",WEEKNUM('Peter Millar'!$L4452,21)," - ", TEXT('Peter Millar'!$L4452, "yyyy")),"")</f>
        <v>Week 15 - 2022</v>
      </c>
    </row>
    <row r="4448" spans="16:16">
      <c r="P4448" t="str">
        <f>IF('Peter Millar'!$L4453&lt;&gt;0,CONCATENATE("Week ",WEEKNUM('Peter Millar'!$L4453,21)," - ", TEXT('Peter Millar'!$L4453, "yyyy")),"")</f>
        <v>Week 16 - 2022</v>
      </c>
    </row>
    <row r="4449" spans="16:16">
      <c r="P4449" t="str">
        <f>IF('Peter Millar'!$L4454&lt;&gt;0,CONCATENATE("Week ",WEEKNUM('Peter Millar'!$L4454,21)," - ", TEXT('Peter Millar'!$L4454, "yyyy")),"")</f>
        <v>Week 16 - 2022</v>
      </c>
    </row>
    <row r="4450" spans="16:16">
      <c r="P4450" t="str">
        <f>IF('Peter Millar'!$L4455&lt;&gt;0,CONCATENATE("Week ",WEEKNUM('Peter Millar'!$L4455,21)," - ", TEXT('Peter Millar'!$L4455, "yyyy")),"")</f>
        <v>Week 16 - 2022</v>
      </c>
    </row>
    <row r="4451" spans="16:16">
      <c r="P4451" t="str">
        <f>IF('Peter Millar'!$L4456&lt;&gt;0,CONCATENATE("Week ",WEEKNUM('Peter Millar'!$L4456,21)," - ", TEXT('Peter Millar'!$L4456, "yyyy")),"")</f>
        <v>Week 16 - 2022</v>
      </c>
    </row>
    <row r="4452" spans="16:16">
      <c r="P4452" t="str">
        <f>IF('Peter Millar'!$L4457&lt;&gt;0,CONCATENATE("Week ",WEEKNUM('Peter Millar'!$L4457,21)," - ", TEXT('Peter Millar'!$L4457, "yyyy")),"")</f>
        <v>Week 16 - 2022</v>
      </c>
    </row>
    <row r="4453" spans="16:16">
      <c r="P4453" t="str">
        <f>IF('Peter Millar'!$L4458&lt;&gt;0,CONCATENATE("Week ",WEEKNUM('Peter Millar'!$L4458,21)," - ", TEXT('Peter Millar'!$L4458, "yyyy")),"")</f>
        <v>Week 16 - 2022</v>
      </c>
    </row>
    <row r="4454" spans="16:16">
      <c r="P4454" t="str">
        <f>IF('Peter Millar'!$L4459&lt;&gt;0,CONCATENATE("Week ",WEEKNUM('Peter Millar'!$L4459,21)," - ", TEXT('Peter Millar'!$L4459, "yyyy")),"")</f>
        <v>Week 16 - 2022</v>
      </c>
    </row>
    <row r="4455" spans="16:16">
      <c r="P4455" t="str">
        <f>IF('Peter Millar'!$L4460&lt;&gt;0,CONCATENATE("Week ",WEEKNUM('Peter Millar'!$L4460,21)," - ", TEXT('Peter Millar'!$L4460, "yyyy")),"")</f>
        <v>Week 16 - 2022</v>
      </c>
    </row>
    <row r="4456" spans="16:16">
      <c r="P4456" t="str">
        <f>IF('Peter Millar'!$L4461&lt;&gt;0,CONCATENATE("Week ",WEEKNUM('Peter Millar'!$L4461,21)," - ", TEXT('Peter Millar'!$L4461, "yyyy")),"")</f>
        <v>Week 16 - 2022</v>
      </c>
    </row>
    <row r="4457" spans="16:16">
      <c r="P4457" t="str">
        <f>IF('Peter Millar'!$L4462&lt;&gt;0,CONCATENATE("Week ",WEEKNUM('Peter Millar'!$L4462,21)," - ", TEXT('Peter Millar'!$L4462, "yyyy")),"")</f>
        <v>Week 16 - 2022</v>
      </c>
    </row>
    <row r="4458" spans="16:16">
      <c r="P4458" t="str">
        <f>IF('Peter Millar'!$L4463&lt;&gt;0,CONCATENATE("Week ",WEEKNUM('Peter Millar'!$L4463,21)," - ", TEXT('Peter Millar'!$L4463, "yyyy")),"")</f>
        <v>Week 16 - 2022</v>
      </c>
    </row>
    <row r="4459" spans="16:16">
      <c r="P4459" t="str">
        <f>IF('Peter Millar'!$L4464&lt;&gt;0,CONCATENATE("Week ",WEEKNUM('Peter Millar'!$L4464,21)," - ", TEXT('Peter Millar'!$L4464, "yyyy")),"")</f>
        <v>Week 16 - 2022</v>
      </c>
    </row>
    <row r="4460" spans="16:16">
      <c r="P4460" t="str">
        <f>IF('Peter Millar'!$L4465&lt;&gt;0,CONCATENATE("Week ",WEEKNUM('Peter Millar'!$L4465,21)," - ", TEXT('Peter Millar'!$L4465, "yyyy")),"")</f>
        <v>Week 16 - 2022</v>
      </c>
    </row>
    <row r="4461" spans="16:16">
      <c r="P4461" t="str">
        <f>IF('Peter Millar'!$L4466&lt;&gt;0,CONCATENATE("Week ",WEEKNUM('Peter Millar'!$L4466,21)," - ", TEXT('Peter Millar'!$L4466, "yyyy")),"")</f>
        <v>Week 16 - 2022</v>
      </c>
    </row>
    <row r="4462" spans="16:16">
      <c r="P4462" t="str">
        <f>IF('Peter Millar'!$L4467&lt;&gt;0,CONCATENATE("Week ",WEEKNUM('Peter Millar'!$L4467,21)," - ", TEXT('Peter Millar'!$L4467, "yyyy")),"")</f>
        <v>Week 16 - 2022</v>
      </c>
    </row>
    <row r="4463" spans="16:16">
      <c r="P4463" t="str">
        <f>IF('Peter Millar'!$L4468&lt;&gt;0,CONCATENATE("Week ",WEEKNUM('Peter Millar'!$L4468,21)," - ", TEXT('Peter Millar'!$L4468, "yyyy")),"")</f>
        <v>Week 16 - 2022</v>
      </c>
    </row>
    <row r="4464" spans="16:16">
      <c r="P4464" t="str">
        <f>IF('Peter Millar'!$L4469&lt;&gt;0,CONCATENATE("Week ",WEEKNUM('Peter Millar'!$L4469,21)," - ", TEXT('Peter Millar'!$L4469, "yyyy")),"")</f>
        <v>Week 16 - 2022</v>
      </c>
    </row>
    <row r="4465" spans="16:16">
      <c r="P4465" t="str">
        <f>IF('Peter Millar'!$L4470&lt;&gt;0,CONCATENATE("Week ",WEEKNUM('Peter Millar'!$L4470,21)," - ", TEXT('Peter Millar'!$L4470, "yyyy")),"")</f>
        <v>Week 16 - 2022</v>
      </c>
    </row>
    <row r="4466" spans="16:16">
      <c r="P4466" t="str">
        <f>IF('Peter Millar'!$L4471&lt;&gt;0,CONCATENATE("Week ",WEEKNUM('Peter Millar'!$L4471,21)," - ", TEXT('Peter Millar'!$L4471, "yyyy")),"")</f>
        <v>Week 16 - 2022</v>
      </c>
    </row>
    <row r="4467" spans="16:16">
      <c r="P4467" t="str">
        <f>IF('Peter Millar'!$L4472&lt;&gt;0,CONCATENATE("Week ",WEEKNUM('Peter Millar'!$L4472,21)," - ", TEXT('Peter Millar'!$L4472, "yyyy")),"")</f>
        <v>Week 16 - 2022</v>
      </c>
    </row>
    <row r="4468" spans="16:16">
      <c r="P4468" t="str">
        <f>IF('Peter Millar'!$L4473&lt;&gt;0,CONCATENATE("Week ",WEEKNUM('Peter Millar'!$L4473,21)," - ", TEXT('Peter Millar'!$L4473, "yyyy")),"")</f>
        <v>Week 16 - 2022</v>
      </c>
    </row>
    <row r="4469" spans="16:16">
      <c r="P4469" t="str">
        <f>IF('Peter Millar'!$L4474&lt;&gt;0,CONCATENATE("Week ",WEEKNUM('Peter Millar'!$L4474,21)," - ", TEXT('Peter Millar'!$L4474, "yyyy")),"")</f>
        <v>Week 16 - 2022</v>
      </c>
    </row>
    <row r="4470" spans="16:16">
      <c r="P4470" t="str">
        <f>IF('Peter Millar'!$L4475&lt;&gt;0,CONCATENATE("Week ",WEEKNUM('Peter Millar'!$L4475,21)," - ", TEXT('Peter Millar'!$L4475, "yyyy")),"")</f>
        <v>Week 16 - 2022</v>
      </c>
    </row>
    <row r="4471" spans="16:16">
      <c r="P4471" t="str">
        <f>IF('Peter Millar'!$L4476&lt;&gt;0,CONCATENATE("Week ",WEEKNUM('Peter Millar'!$L4476,21)," - ", TEXT('Peter Millar'!$L4476, "yyyy")),"")</f>
        <v>Week 16 - 2022</v>
      </c>
    </row>
    <row r="4472" spans="16:16">
      <c r="P4472" t="str">
        <f>IF('Peter Millar'!$L4477&lt;&gt;0,CONCATENATE("Week ",WEEKNUM('Peter Millar'!$L4477,21)," - ", TEXT('Peter Millar'!$L4477, "yyyy")),"")</f>
        <v>Week 16 - 2022</v>
      </c>
    </row>
    <row r="4473" spans="16:16">
      <c r="P4473" t="str">
        <f>IF('Peter Millar'!$L4478&lt;&gt;0,CONCATENATE("Week ",WEEKNUM('Peter Millar'!$L4478,21)," - ", TEXT('Peter Millar'!$L4478, "yyyy")),"")</f>
        <v>Week 16 - 2022</v>
      </c>
    </row>
    <row r="4474" spans="16:16">
      <c r="P4474" t="str">
        <f>IF('Peter Millar'!$L4479&lt;&gt;0,CONCATENATE("Week ",WEEKNUM('Peter Millar'!$L4479,21)," - ", TEXT('Peter Millar'!$L4479, "yyyy")),"")</f>
        <v>Week 16 - 2022</v>
      </c>
    </row>
    <row r="4475" spans="16:16">
      <c r="P4475" t="str">
        <f>IF('Peter Millar'!$L4480&lt;&gt;0,CONCATENATE("Week ",WEEKNUM('Peter Millar'!$L4480,21)," - ", TEXT('Peter Millar'!$L4480, "yyyy")),"")</f>
        <v>Week 16 - 2022</v>
      </c>
    </row>
    <row r="4476" spans="16:16">
      <c r="P4476" t="str">
        <f>IF('Peter Millar'!$L4481&lt;&gt;0,CONCATENATE("Week ",WEEKNUM('Peter Millar'!$L4481,21)," - ", TEXT('Peter Millar'!$L4481, "yyyy")),"")</f>
        <v>Week 16 - 2022</v>
      </c>
    </row>
    <row r="4477" spans="16:16">
      <c r="P4477" t="str">
        <f>IF('Peter Millar'!$L4482&lt;&gt;0,CONCATENATE("Week ",WEEKNUM('Peter Millar'!$L4482,21)," - ", TEXT('Peter Millar'!$L4482, "yyyy")),"")</f>
        <v>Week 16 - 2022</v>
      </c>
    </row>
    <row r="4478" spans="16:16">
      <c r="P4478" t="str">
        <f>IF('Peter Millar'!$L4483&lt;&gt;0,CONCATENATE("Week ",WEEKNUM('Peter Millar'!$L4483,21)," - ", TEXT('Peter Millar'!$L4483, "yyyy")),"")</f>
        <v>Week 16 - 2022</v>
      </c>
    </row>
    <row r="4479" spans="16:16">
      <c r="P4479" t="str">
        <f>IF('Peter Millar'!$L4484&lt;&gt;0,CONCATENATE("Week ",WEEKNUM('Peter Millar'!$L4484,21)," - ", TEXT('Peter Millar'!$L4484, "yyyy")),"")</f>
        <v>Week 16 - 2022</v>
      </c>
    </row>
    <row r="4480" spans="16:16">
      <c r="P4480" t="str">
        <f>IF('Peter Millar'!$L4485&lt;&gt;0,CONCATENATE("Week ",WEEKNUM('Peter Millar'!$L4485,21)," - ", TEXT('Peter Millar'!$L4485, "yyyy")),"")</f>
        <v>Week 16 - 2022</v>
      </c>
    </row>
    <row r="4481" spans="16:16">
      <c r="P4481" t="str">
        <f>IF('Peter Millar'!$L4486&lt;&gt;0,CONCATENATE("Week ",WEEKNUM('Peter Millar'!$L4486,21)," - ", TEXT('Peter Millar'!$L4486, "yyyy")),"")</f>
        <v>Week 16 - 2022</v>
      </c>
    </row>
    <row r="4482" spans="16:16">
      <c r="P4482" t="str">
        <f>IF('Peter Millar'!$L4487&lt;&gt;0,CONCATENATE("Week ",WEEKNUM('Peter Millar'!$L4487,21)," - ", TEXT('Peter Millar'!$L4487, "yyyy")),"")</f>
        <v>Week 16 - 2022</v>
      </c>
    </row>
    <row r="4483" spans="16:16">
      <c r="P4483" t="str">
        <f>IF('Peter Millar'!$L4488&lt;&gt;0,CONCATENATE("Week ",WEEKNUM('Peter Millar'!$L4488,21)," - ", TEXT('Peter Millar'!$L4488, "yyyy")),"")</f>
        <v>Week 16 - 2022</v>
      </c>
    </row>
    <row r="4484" spans="16:16">
      <c r="P4484" t="str">
        <f>IF('Peter Millar'!$L4489&lt;&gt;0,CONCATENATE("Week ",WEEKNUM('Peter Millar'!$L4489,21)," - ", TEXT('Peter Millar'!$L4489, "yyyy")),"")</f>
        <v>Week 16 - 2022</v>
      </c>
    </row>
    <row r="4485" spans="16:16">
      <c r="P4485" t="str">
        <f>IF('Peter Millar'!$L4490&lt;&gt;0,CONCATENATE("Week ",WEEKNUM('Peter Millar'!$L4490,21)," - ", TEXT('Peter Millar'!$L4490, "yyyy")),"")</f>
        <v>Week 16 - 2022</v>
      </c>
    </row>
    <row r="4486" spans="16:16">
      <c r="P4486" t="str">
        <f>IF('Peter Millar'!$L4491&lt;&gt;0,CONCATENATE("Week ",WEEKNUM('Peter Millar'!$L4491,21)," - ", TEXT('Peter Millar'!$L4491, "yyyy")),"")</f>
        <v>Week 16 - 2022</v>
      </c>
    </row>
    <row r="4487" spans="16:16">
      <c r="P4487" t="str">
        <f>IF('Peter Millar'!$L4492&lt;&gt;0,CONCATENATE("Week ",WEEKNUM('Peter Millar'!$L4492,21)," - ", TEXT('Peter Millar'!$L4492, "yyyy")),"")</f>
        <v>Week 16 - 2022</v>
      </c>
    </row>
    <row r="4488" spans="16:16">
      <c r="P4488" t="str">
        <f>IF('Peter Millar'!$L4493&lt;&gt;0,CONCATENATE("Week ",WEEKNUM('Peter Millar'!$L4493,21)," - ", TEXT('Peter Millar'!$L4493, "yyyy")),"")</f>
        <v>Week 16 - 2022</v>
      </c>
    </row>
    <row r="4489" spans="16:16">
      <c r="P4489" t="str">
        <f>IF('Peter Millar'!$L4494&lt;&gt;0,CONCATENATE("Week ",WEEKNUM('Peter Millar'!$L4494,21)," - ", TEXT('Peter Millar'!$L4494, "yyyy")),"")</f>
        <v>Week 16 - 2022</v>
      </c>
    </row>
    <row r="4490" spans="16:16">
      <c r="P4490" t="str">
        <f>IF('Peter Millar'!$L4495&lt;&gt;0,CONCATENATE("Week ",WEEKNUM('Peter Millar'!$L4495,21)," - ", TEXT('Peter Millar'!$L4495, "yyyy")),"")</f>
        <v>Week 16 - 2022</v>
      </c>
    </row>
    <row r="4491" spans="16:16">
      <c r="P4491" t="str">
        <f>IF('Peter Millar'!$L4496&lt;&gt;0,CONCATENATE("Week ",WEEKNUM('Peter Millar'!$L4496,21)," - ", TEXT('Peter Millar'!$L4496, "yyyy")),"")</f>
        <v>Week 16 - 2022</v>
      </c>
    </row>
    <row r="4492" spans="16:16">
      <c r="P4492" t="str">
        <f>IF('Peter Millar'!$L4497&lt;&gt;0,CONCATENATE("Week ",WEEKNUM('Peter Millar'!$L4497,21)," - ", TEXT('Peter Millar'!$L4497, "yyyy")),"")</f>
        <v>Week 16 - 2022</v>
      </c>
    </row>
    <row r="4493" spans="16:16">
      <c r="P4493" t="str">
        <f>IF('Peter Millar'!$L4498&lt;&gt;0,CONCATENATE("Week ",WEEKNUM('Peter Millar'!$L4498,21)," - ", TEXT('Peter Millar'!$L4498, "yyyy")),"")</f>
        <v>Week 16 - 2022</v>
      </c>
    </row>
    <row r="4494" spans="16:16">
      <c r="P4494" t="str">
        <f>IF('Peter Millar'!$L4499&lt;&gt;0,CONCATENATE("Week ",WEEKNUM('Peter Millar'!$L4499,21)," - ", TEXT('Peter Millar'!$L4499, "yyyy")),"")</f>
        <v>Week 16 - 2022</v>
      </c>
    </row>
    <row r="4495" spans="16:16">
      <c r="P4495" t="str">
        <f>IF('Peter Millar'!$L4500&lt;&gt;0,CONCATENATE("Week ",WEEKNUM('Peter Millar'!$L4500,21)," - ", TEXT('Peter Millar'!$L4500, "yyyy")),"")</f>
        <v>Week 16 - 2022</v>
      </c>
    </row>
    <row r="4496" spans="16:16">
      <c r="P4496" t="str">
        <f>IF('Peter Millar'!$L4501&lt;&gt;0,CONCATENATE("Week ",WEEKNUM('Peter Millar'!$L4501,21)," - ", TEXT('Peter Millar'!$L4501, "yyyy")),"")</f>
        <v>Week 16 - 2022</v>
      </c>
    </row>
    <row r="4497" spans="16:16">
      <c r="P4497" t="str">
        <f>IF('Peter Millar'!$L4502&lt;&gt;0,CONCATENATE("Week ",WEEKNUM('Peter Millar'!$L4502,21)," - ", TEXT('Peter Millar'!$L4502, "yyyy")),"")</f>
        <v>Week 16 - 2022</v>
      </c>
    </row>
    <row r="4498" spans="16:16">
      <c r="P4498" t="str">
        <f>IF('Peter Millar'!$L4503&lt;&gt;0,CONCATENATE("Week ",WEEKNUM('Peter Millar'!$L4503,21)," - ", TEXT('Peter Millar'!$L4503, "yyyy")),"")</f>
        <v>Week 16 - 2022</v>
      </c>
    </row>
    <row r="4499" spans="16:16">
      <c r="P4499" t="str">
        <f>IF('Peter Millar'!$L4504&lt;&gt;0,CONCATENATE("Week ",WEEKNUM('Peter Millar'!$L4504,21)," - ", TEXT('Peter Millar'!$L4504, "yyyy")),"")</f>
        <v>Week 16 - 2022</v>
      </c>
    </row>
    <row r="4500" spans="16:16">
      <c r="P4500" t="str">
        <f>IF('Peter Millar'!$L4505&lt;&gt;0,CONCATENATE("Week ",WEEKNUM('Peter Millar'!$L4505,21)," - ", TEXT('Peter Millar'!$L4505, "yyyy")),"")</f>
        <v>Week 16 - 2022</v>
      </c>
    </row>
    <row r="4501" spans="16:16">
      <c r="P4501" t="str">
        <f>IF('Peter Millar'!$L4506&lt;&gt;0,CONCATENATE("Week ",WEEKNUM('Peter Millar'!$L4506,21)," - ", TEXT('Peter Millar'!$L4506, "yyyy")),"")</f>
        <v>Week 16 - 2022</v>
      </c>
    </row>
    <row r="4502" spans="16:16">
      <c r="P4502" t="str">
        <f>IF('Peter Millar'!$L4507&lt;&gt;0,CONCATENATE("Week ",WEEKNUM('Peter Millar'!$L4507,21)," - ", TEXT('Peter Millar'!$L4507, "yyyy")),"")</f>
        <v>Week 16 - 2022</v>
      </c>
    </row>
    <row r="4503" spans="16:16">
      <c r="P4503" t="str">
        <f>IF('Peter Millar'!$L4508&lt;&gt;0,CONCATENATE("Week ",WEEKNUM('Peter Millar'!$L4508,21)," - ", TEXT('Peter Millar'!$L4508, "yyyy")),"")</f>
        <v>Week 16 - 2022</v>
      </c>
    </row>
    <row r="4504" spans="16:16">
      <c r="P4504" t="str">
        <f>IF('Peter Millar'!$L4509&lt;&gt;0,CONCATENATE("Week ",WEEKNUM('Peter Millar'!$L4509,21)," - ", TEXT('Peter Millar'!$L4509, "yyyy")),"")</f>
        <v>Week 16 - 2022</v>
      </c>
    </row>
    <row r="4505" spans="16:16">
      <c r="P4505" t="str">
        <f>IF('Peter Millar'!$L4510&lt;&gt;0,CONCATENATE("Week ",WEEKNUM('Peter Millar'!$L4510,21)," - ", TEXT('Peter Millar'!$L4510, "yyyy")),"")</f>
        <v>Week 16 - 2022</v>
      </c>
    </row>
    <row r="4506" spans="16:16">
      <c r="P4506" t="str">
        <f>IF('Peter Millar'!$L4511&lt;&gt;0,CONCATENATE("Week ",WEEKNUM('Peter Millar'!$L4511,21)," - ", TEXT('Peter Millar'!$L4511, "yyyy")),"")</f>
        <v>Week 16 - 2022</v>
      </c>
    </row>
    <row r="4507" spans="16:16">
      <c r="P4507" t="str">
        <f>IF('Peter Millar'!$L4512&lt;&gt;0,CONCATENATE("Week ",WEEKNUM('Peter Millar'!$L4512,21)," - ", TEXT('Peter Millar'!$L4512, "yyyy")),"")</f>
        <v>Week 16 - 2022</v>
      </c>
    </row>
    <row r="4508" spans="16:16">
      <c r="P4508" t="str">
        <f>IF('Peter Millar'!$L4513&lt;&gt;0,CONCATENATE("Week ",WEEKNUM('Peter Millar'!$L4513,21)," - ", TEXT('Peter Millar'!$L4513, "yyyy")),"")</f>
        <v>Week 16 - 2022</v>
      </c>
    </row>
    <row r="4509" spans="16:16">
      <c r="P4509" t="str">
        <f>IF('Peter Millar'!$L4514&lt;&gt;0,CONCATENATE("Week ",WEEKNUM('Peter Millar'!$L4514,21)," - ", TEXT('Peter Millar'!$L4514, "yyyy")),"")</f>
        <v>Week 16 - 2022</v>
      </c>
    </row>
    <row r="4510" spans="16:16">
      <c r="P4510" t="str">
        <f>IF('Peter Millar'!$L4515&lt;&gt;0,CONCATENATE("Week ",WEEKNUM('Peter Millar'!$L4515,21)," - ", TEXT('Peter Millar'!$L4515, "yyyy")),"")</f>
        <v>Week 16 - 2022</v>
      </c>
    </row>
    <row r="4511" spans="16:16">
      <c r="P4511" t="str">
        <f>IF('Peter Millar'!$L4516&lt;&gt;0,CONCATENATE("Week ",WEEKNUM('Peter Millar'!$L4516,21)," - ", TEXT('Peter Millar'!$L4516, "yyyy")),"")</f>
        <v>Week 16 - 2022</v>
      </c>
    </row>
    <row r="4512" spans="16:16">
      <c r="P4512" t="str">
        <f>IF('Peter Millar'!$L4517&lt;&gt;0,CONCATENATE("Week ",WEEKNUM('Peter Millar'!$L4517,21)," - ", TEXT('Peter Millar'!$L4517, "yyyy")),"")</f>
        <v>Week 16 - 2022</v>
      </c>
    </row>
    <row r="4513" spans="16:16">
      <c r="P4513" t="str">
        <f>IF('Peter Millar'!$L4518&lt;&gt;0,CONCATENATE("Week ",WEEKNUM('Peter Millar'!$L4518,21)," - ", TEXT('Peter Millar'!$L4518, "yyyy")),"")</f>
        <v>Week 16 - 2022</v>
      </c>
    </row>
    <row r="4514" spans="16:16">
      <c r="P4514" t="str">
        <f>IF('Peter Millar'!$L4519&lt;&gt;0,CONCATENATE("Week ",WEEKNUM('Peter Millar'!$L4519,21)," - ", TEXT('Peter Millar'!$L4519, "yyyy")),"")</f>
        <v>Week 16 - 2022</v>
      </c>
    </row>
    <row r="4515" spans="16:16">
      <c r="P4515" t="str">
        <f>IF('Peter Millar'!$L4520&lt;&gt;0,CONCATENATE("Week ",WEEKNUM('Peter Millar'!$L4520,21)," - ", TEXT('Peter Millar'!$L4520, "yyyy")),"")</f>
        <v>Week 16 - 2022</v>
      </c>
    </row>
    <row r="4516" spans="16:16">
      <c r="P4516" t="str">
        <f>IF('Peter Millar'!$L4521&lt;&gt;0,CONCATENATE("Week ",WEEKNUM('Peter Millar'!$L4521,21)," - ", TEXT('Peter Millar'!$L4521, "yyyy")),"")</f>
        <v>Week 16 - 2022</v>
      </c>
    </row>
    <row r="4517" spans="16:16">
      <c r="P4517" t="str">
        <f>IF('Peter Millar'!$L4522&lt;&gt;0,CONCATENATE("Week ",WEEKNUM('Peter Millar'!$L4522,21)," - ", TEXT('Peter Millar'!$L4522, "yyyy")),"")</f>
        <v>Week 16 - 2022</v>
      </c>
    </row>
    <row r="4518" spans="16:16">
      <c r="P4518" t="str">
        <f>IF('Peter Millar'!$L4523&lt;&gt;0,CONCATENATE("Week ",WEEKNUM('Peter Millar'!$L4523,21)," - ", TEXT('Peter Millar'!$L4523, "yyyy")),"")</f>
        <v>Week 16 - 2022</v>
      </c>
    </row>
    <row r="4519" spans="16:16">
      <c r="P4519" t="str">
        <f>IF('Peter Millar'!$L4524&lt;&gt;0,CONCATENATE("Week ",WEEKNUM('Peter Millar'!$L4524,21)," - ", TEXT('Peter Millar'!$L4524, "yyyy")),"")</f>
        <v>Week 16 - 2022</v>
      </c>
    </row>
    <row r="4520" spans="16:16">
      <c r="P4520" t="str">
        <f>IF('Peter Millar'!$L4525&lt;&gt;0,CONCATENATE("Week ",WEEKNUM('Peter Millar'!$L4525,21)," - ", TEXT('Peter Millar'!$L4525, "yyyy")),"")</f>
        <v>Week 16 - 2022</v>
      </c>
    </row>
    <row r="4521" spans="16:16">
      <c r="P4521" t="str">
        <f>IF('Peter Millar'!$L4526&lt;&gt;0,CONCATENATE("Week ",WEEKNUM('Peter Millar'!$L4526,21)," - ", TEXT('Peter Millar'!$L4526, "yyyy")),"")</f>
        <v>Week 16 - 2022</v>
      </c>
    </row>
    <row r="4522" spans="16:16">
      <c r="P4522" t="str">
        <f>IF('Peter Millar'!$L4527&lt;&gt;0,CONCATENATE("Week ",WEEKNUM('Peter Millar'!$L4527,21)," - ", TEXT('Peter Millar'!$L4527, "yyyy")),"")</f>
        <v>Week 16 - 2022</v>
      </c>
    </row>
    <row r="4523" spans="16:16">
      <c r="P4523" t="str">
        <f>IF('Peter Millar'!$L4528&lt;&gt;0,CONCATENATE("Week ",WEEKNUM('Peter Millar'!$L4528,21)," - ", TEXT('Peter Millar'!$L4528, "yyyy")),"")</f>
        <v>Week 16 - 2022</v>
      </c>
    </row>
    <row r="4524" spans="16:16">
      <c r="P4524" t="str">
        <f>IF('Peter Millar'!$L4529&lt;&gt;0,CONCATENATE("Week ",WEEKNUM('Peter Millar'!$L4529,21)," - ", TEXT('Peter Millar'!$L4529, "yyyy")),"")</f>
        <v>Week 16 - 2022</v>
      </c>
    </row>
    <row r="4525" spans="16:16">
      <c r="P4525" t="str">
        <f>IF('Peter Millar'!$L4530&lt;&gt;0,CONCATENATE("Week ",WEEKNUM('Peter Millar'!$L4530,21)," - ", TEXT('Peter Millar'!$L4530, "yyyy")),"")</f>
        <v>Week 16 - 2022</v>
      </c>
    </row>
    <row r="4526" spans="16:16">
      <c r="P4526" t="str">
        <f>IF('Peter Millar'!$L4531&lt;&gt;0,CONCATENATE("Week ",WEEKNUM('Peter Millar'!$L4531,21)," - ", TEXT('Peter Millar'!$L4531, "yyyy")),"")</f>
        <v>Week 16 - 2022</v>
      </c>
    </row>
    <row r="4527" spans="16:16">
      <c r="P4527" t="str">
        <f>IF('Peter Millar'!$L4532&lt;&gt;0,CONCATENATE("Week ",WEEKNUM('Peter Millar'!$L4532,21)," - ", TEXT('Peter Millar'!$L4532, "yyyy")),"")</f>
        <v>Week 16 - 2022</v>
      </c>
    </row>
    <row r="4528" spans="16:16">
      <c r="P4528" t="str">
        <f>IF('Peter Millar'!$L4533&lt;&gt;0,CONCATENATE("Week ",WEEKNUM('Peter Millar'!$L4533,21)," - ", TEXT('Peter Millar'!$L4533, "yyyy")),"")</f>
        <v>Week 16 - 2022</v>
      </c>
    </row>
    <row r="4529" spans="16:16">
      <c r="P4529" t="str">
        <f>IF('Peter Millar'!$L4534&lt;&gt;0,CONCATENATE("Week ",WEEKNUM('Peter Millar'!$L4534,21)," - ", TEXT('Peter Millar'!$L4534, "yyyy")),"")</f>
        <v>Week 16 - 2022</v>
      </c>
    </row>
    <row r="4530" spans="16:16">
      <c r="P4530" t="str">
        <f>IF('Peter Millar'!$L4535&lt;&gt;0,CONCATENATE("Week ",WEEKNUM('Peter Millar'!$L4535,21)," - ", TEXT('Peter Millar'!$L4535, "yyyy")),"")</f>
        <v>Week 16 - 2022</v>
      </c>
    </row>
    <row r="4531" spans="16:16">
      <c r="P4531" t="str">
        <f>IF('Peter Millar'!$L4536&lt;&gt;0,CONCATENATE("Week ",WEEKNUM('Peter Millar'!$L4536,21)," - ", TEXT('Peter Millar'!$L4536, "yyyy")),"")</f>
        <v>Week 16 - 2022</v>
      </c>
    </row>
    <row r="4532" spans="16:16">
      <c r="P4532" t="str">
        <f>IF('Peter Millar'!$L4537&lt;&gt;0,CONCATENATE("Week ",WEEKNUM('Peter Millar'!$L4537,21)," - ", TEXT('Peter Millar'!$L4537, "yyyy")),"")</f>
        <v>Week 16 - 2022</v>
      </c>
    </row>
    <row r="4533" spans="16:16">
      <c r="P4533" t="str">
        <f>IF('Peter Millar'!$L4538&lt;&gt;0,CONCATENATE("Week ",WEEKNUM('Peter Millar'!$L4538,21)," - ", TEXT('Peter Millar'!$L4538, "yyyy")),"")</f>
        <v>Week 16 - 2022</v>
      </c>
    </row>
    <row r="4534" spans="16:16">
      <c r="P4534" t="str">
        <f>IF('Peter Millar'!$L4539&lt;&gt;0,CONCATENATE("Week ",WEEKNUM('Peter Millar'!$L4539,21)," - ", TEXT('Peter Millar'!$L4539, "yyyy")),"")</f>
        <v>Week 16 - 2022</v>
      </c>
    </row>
    <row r="4535" spans="16:16">
      <c r="P4535" t="str">
        <f>IF('Peter Millar'!$L4540&lt;&gt;0,CONCATENATE("Week ",WEEKNUM('Peter Millar'!$L4540,21)," - ", TEXT('Peter Millar'!$L4540, "yyyy")),"")</f>
        <v>Week 16 - 2022</v>
      </c>
    </row>
    <row r="4536" spans="16:16">
      <c r="P4536" t="str">
        <f>IF('Peter Millar'!$L4541&lt;&gt;0,CONCATENATE("Week ",WEEKNUM('Peter Millar'!$L4541,21)," - ", TEXT('Peter Millar'!$L4541, "yyyy")),"")</f>
        <v>Week 16 - 2022</v>
      </c>
    </row>
    <row r="4537" spans="16:16">
      <c r="P4537" t="str">
        <f>IF('Peter Millar'!$L4542&lt;&gt;0,CONCATENATE("Week ",WEEKNUM('Peter Millar'!$L4542,21)," - ", TEXT('Peter Millar'!$L4542, "yyyy")),"")</f>
        <v>Week 16 - 2022</v>
      </c>
    </row>
    <row r="4538" spans="16:16">
      <c r="P4538" t="str">
        <f>IF('Peter Millar'!$L4543&lt;&gt;0,CONCATENATE("Week ",WEEKNUM('Peter Millar'!$L4543,21)," - ", TEXT('Peter Millar'!$L4543, "yyyy")),"")</f>
        <v>Week 16 - 2022</v>
      </c>
    </row>
    <row r="4539" spans="16:16">
      <c r="P4539" t="str">
        <f>IF('Peter Millar'!$L4544&lt;&gt;0,CONCATENATE("Week ",WEEKNUM('Peter Millar'!$L4544,21)," - ", TEXT('Peter Millar'!$L4544, "yyyy")),"")</f>
        <v>Week 17 - 2022</v>
      </c>
    </row>
    <row r="4540" spans="16:16">
      <c r="P4540" t="str">
        <f>IF('Peter Millar'!$L4545&lt;&gt;0,CONCATENATE("Week ",WEEKNUM('Peter Millar'!$L4545,21)," - ", TEXT('Peter Millar'!$L4545, "yyyy")),"")</f>
        <v>Week 17 - 2022</v>
      </c>
    </row>
    <row r="4541" spans="16:16">
      <c r="P4541" t="str">
        <f>IF('Peter Millar'!$L4546&lt;&gt;0,CONCATENATE("Week ",WEEKNUM('Peter Millar'!$L4546,21)," - ", TEXT('Peter Millar'!$L4546, "yyyy")),"")</f>
        <v>Week 17 - 2022</v>
      </c>
    </row>
    <row r="4542" spans="16:16">
      <c r="P4542" t="str">
        <f>IF('Peter Millar'!$L4547&lt;&gt;0,CONCATENATE("Week ",WEEKNUM('Peter Millar'!$L4547,21)," - ", TEXT('Peter Millar'!$L4547, "yyyy")),"")</f>
        <v>Week 17 - 2022</v>
      </c>
    </row>
    <row r="4543" spans="16:16">
      <c r="P4543" t="str">
        <f>IF('Peter Millar'!$L4548&lt;&gt;0,CONCATENATE("Week ",WEEKNUM('Peter Millar'!$L4548,21)," - ", TEXT('Peter Millar'!$L4548, "yyyy")),"")</f>
        <v>Week 17 - 2022</v>
      </c>
    </row>
    <row r="4544" spans="16:16">
      <c r="P4544" t="str">
        <f>IF('Peter Millar'!$L4549&lt;&gt;0,CONCATENATE("Week ",WEEKNUM('Peter Millar'!$L4549,21)," - ", TEXT('Peter Millar'!$L4549, "yyyy")),"")</f>
        <v>Week 17 - 2022</v>
      </c>
    </row>
    <row r="4545" spans="16:16">
      <c r="P4545" t="str">
        <f>IF('Peter Millar'!$L4550&lt;&gt;0,CONCATENATE("Week ",WEEKNUM('Peter Millar'!$L4550,21)," - ", TEXT('Peter Millar'!$L4550, "yyyy")),"")</f>
        <v>Week 17 - 2022</v>
      </c>
    </row>
    <row r="4546" spans="16:16">
      <c r="P4546" t="str">
        <f>IF('Peter Millar'!$L4551&lt;&gt;0,CONCATENATE("Week ",WEEKNUM('Peter Millar'!$L4551,21)," - ", TEXT('Peter Millar'!$L4551, "yyyy")),"")</f>
        <v>Week 17 - 2022</v>
      </c>
    </row>
    <row r="4547" spans="16:16">
      <c r="P4547" t="str">
        <f>IF('Peter Millar'!$L4552&lt;&gt;0,CONCATENATE("Week ",WEEKNUM('Peter Millar'!$L4552,21)," - ", TEXT('Peter Millar'!$L4552, "yyyy")),"")</f>
        <v>Week 17 - 2022</v>
      </c>
    </row>
    <row r="4548" spans="16:16">
      <c r="P4548" t="str">
        <f>IF('Peter Millar'!$L4553&lt;&gt;0,CONCATENATE("Week ",WEEKNUM('Peter Millar'!$L4553,21)," - ", TEXT('Peter Millar'!$L4553, "yyyy")),"")</f>
        <v>Week 17 - 2022</v>
      </c>
    </row>
    <row r="4549" spans="16:16">
      <c r="P4549" t="str">
        <f>IF('Peter Millar'!$L4554&lt;&gt;0,CONCATENATE("Week ",WEEKNUM('Peter Millar'!$L4554,21)," - ", TEXT('Peter Millar'!$L4554, "yyyy")),"")</f>
        <v>Week 17 - 2022</v>
      </c>
    </row>
    <row r="4550" spans="16:16">
      <c r="P4550" t="str">
        <f>IF('Peter Millar'!$L4555&lt;&gt;0,CONCATENATE("Week ",WEEKNUM('Peter Millar'!$L4555,21)," - ", TEXT('Peter Millar'!$L4555, "yyyy")),"")</f>
        <v>Week 17 - 2022</v>
      </c>
    </row>
    <row r="4551" spans="16:16">
      <c r="P4551" t="str">
        <f>IF('Peter Millar'!$L4556&lt;&gt;0,CONCATENATE("Week ",WEEKNUM('Peter Millar'!$L4556,21)," - ", TEXT('Peter Millar'!$L4556, "yyyy")),"")</f>
        <v>Week 17 - 2022</v>
      </c>
    </row>
    <row r="4552" spans="16:16">
      <c r="P4552" t="str">
        <f>IF('Peter Millar'!$L4557&lt;&gt;0,CONCATENATE("Week ",WEEKNUM('Peter Millar'!$L4557,21)," - ", TEXT('Peter Millar'!$L4557, "yyyy")),"")</f>
        <v>Week 17 - 2022</v>
      </c>
    </row>
    <row r="4553" spans="16:16">
      <c r="P4553" t="str">
        <f>IF('Peter Millar'!$L4558&lt;&gt;0,CONCATENATE("Week ",WEEKNUM('Peter Millar'!$L4558,21)," - ", TEXT('Peter Millar'!$L4558, "yyyy")),"")</f>
        <v>Week 17 - 2022</v>
      </c>
    </row>
    <row r="4554" spans="16:16">
      <c r="P4554" t="str">
        <f>IF('Peter Millar'!$L4559&lt;&gt;0,CONCATENATE("Week ",WEEKNUM('Peter Millar'!$L4559,21)," - ", TEXT('Peter Millar'!$L4559, "yyyy")),"")</f>
        <v>Week 17 - 2022</v>
      </c>
    </row>
    <row r="4555" spans="16:16">
      <c r="P4555" t="str">
        <f>IF('Peter Millar'!$L4560&lt;&gt;0,CONCATENATE("Week ",WEEKNUM('Peter Millar'!$L4560,21)," - ", TEXT('Peter Millar'!$L4560, "yyyy")),"")</f>
        <v>Week 17 - 2022</v>
      </c>
    </row>
    <row r="4556" spans="16:16">
      <c r="P4556" t="str">
        <f>IF('Peter Millar'!$L4561&lt;&gt;0,CONCATENATE("Week ",WEEKNUM('Peter Millar'!$L4561,21)," - ", TEXT('Peter Millar'!$L4561, "yyyy")),"")</f>
        <v>Week 17 - 2022</v>
      </c>
    </row>
    <row r="4557" spans="16:16">
      <c r="P4557" t="str">
        <f>IF('Peter Millar'!$L4562&lt;&gt;0,CONCATENATE("Week ",WEEKNUM('Peter Millar'!$L4562,21)," - ", TEXT('Peter Millar'!$L4562, "yyyy")),"")</f>
        <v>Week 17 - 2022</v>
      </c>
    </row>
    <row r="4558" spans="16:16">
      <c r="P4558" t="str">
        <f>IF('Peter Millar'!$L4563&lt;&gt;0,CONCATENATE("Week ",WEEKNUM('Peter Millar'!$L4563,21)," - ", TEXT('Peter Millar'!$L4563, "yyyy")),"")</f>
        <v>Week 17 - 2022</v>
      </c>
    </row>
    <row r="4559" spans="16:16">
      <c r="P4559" t="str">
        <f>IF('Peter Millar'!$L4564&lt;&gt;0,CONCATENATE("Week ",WEEKNUM('Peter Millar'!$L4564,21)," - ", TEXT('Peter Millar'!$L4564, "yyyy")),"")</f>
        <v>Week 17 - 2022</v>
      </c>
    </row>
    <row r="4560" spans="16:16">
      <c r="P4560" t="str">
        <f>IF('Peter Millar'!$L4565&lt;&gt;0,CONCATENATE("Week ",WEEKNUM('Peter Millar'!$L4565,21)," - ", TEXT('Peter Millar'!$L4565, "yyyy")),"")</f>
        <v>Week 17 - 2022</v>
      </c>
    </row>
    <row r="4561" spans="16:16">
      <c r="P4561" t="str">
        <f>IF('Peter Millar'!$L4566&lt;&gt;0,CONCATENATE("Week ",WEEKNUM('Peter Millar'!$L4566,21)," - ", TEXT('Peter Millar'!$L4566, "yyyy")),"")</f>
        <v>Week 17 - 2022</v>
      </c>
    </row>
    <row r="4562" spans="16:16">
      <c r="P4562" t="str">
        <f>IF('Peter Millar'!$L4567&lt;&gt;0,CONCATENATE("Week ",WEEKNUM('Peter Millar'!$L4567,21)," - ", TEXT('Peter Millar'!$L4567, "yyyy")),"")</f>
        <v>Week 17 - 2022</v>
      </c>
    </row>
    <row r="4563" spans="16:16">
      <c r="P4563" t="str">
        <f>IF('Peter Millar'!$L4568&lt;&gt;0,CONCATENATE("Week ",WEEKNUM('Peter Millar'!$L4568,21)," - ", TEXT('Peter Millar'!$L4568, "yyyy")),"")</f>
        <v>Week 17 - 2022</v>
      </c>
    </row>
    <row r="4564" spans="16:16">
      <c r="P4564" t="str">
        <f>IF('Peter Millar'!$L4569&lt;&gt;0,CONCATENATE("Week ",WEEKNUM('Peter Millar'!$L4569,21)," - ", TEXT('Peter Millar'!$L4569, "yyyy")),"")</f>
        <v>Week 17 - 2022</v>
      </c>
    </row>
    <row r="4565" spans="16:16">
      <c r="P4565" t="str">
        <f>IF('Peter Millar'!$L4570&lt;&gt;0,CONCATENATE("Week ",WEEKNUM('Peter Millar'!$L4570,21)," - ", TEXT('Peter Millar'!$L4570, "yyyy")),"")</f>
        <v>Week 17 - 2022</v>
      </c>
    </row>
    <row r="4566" spans="16:16">
      <c r="P4566" t="str">
        <f>IF('Peter Millar'!$L4571&lt;&gt;0,CONCATENATE("Week ",WEEKNUM('Peter Millar'!$L4571,21)," - ", TEXT('Peter Millar'!$L4571, "yyyy")),"")</f>
        <v>Week 17 - 2022</v>
      </c>
    </row>
    <row r="4567" spans="16:16">
      <c r="P4567" t="str">
        <f>IF('Peter Millar'!$L4572&lt;&gt;0,CONCATENATE("Week ",WEEKNUM('Peter Millar'!$L4572,21)," - ", TEXT('Peter Millar'!$L4572, "yyyy")),"")</f>
        <v>Week 17 - 2022</v>
      </c>
    </row>
    <row r="4568" spans="16:16">
      <c r="P4568" t="str">
        <f>IF('Peter Millar'!$L4573&lt;&gt;0,CONCATENATE("Week ",WEEKNUM('Peter Millar'!$L4573,21)," - ", TEXT('Peter Millar'!$L4573, "yyyy")),"")</f>
        <v>Week 17 - 2022</v>
      </c>
    </row>
    <row r="4569" spans="16:16">
      <c r="P4569" t="str">
        <f>IF('Peter Millar'!$L4574&lt;&gt;0,CONCATENATE("Week ",WEEKNUM('Peter Millar'!$L4574,21)," - ", TEXT('Peter Millar'!$L4574, "yyyy")),"")</f>
        <v>Week 17 - 2022</v>
      </c>
    </row>
    <row r="4570" spans="16:16">
      <c r="P4570" t="str">
        <f>IF('Peter Millar'!$L4575&lt;&gt;0,CONCATENATE("Week ",WEEKNUM('Peter Millar'!$L4575,21)," - ", TEXT('Peter Millar'!$L4575, "yyyy")),"")</f>
        <v>Week 17 - 2022</v>
      </c>
    </row>
    <row r="4571" spans="16:16">
      <c r="P4571" t="str">
        <f>IF('Peter Millar'!$L4576&lt;&gt;0,CONCATENATE("Week ",WEEKNUM('Peter Millar'!$L4576,21)," - ", TEXT('Peter Millar'!$L4576, "yyyy")),"")</f>
        <v>Week 17 - 2022</v>
      </c>
    </row>
    <row r="4572" spans="16:16">
      <c r="P4572" t="str">
        <f>IF('Peter Millar'!$L4577&lt;&gt;0,CONCATENATE("Week ",WEEKNUM('Peter Millar'!$L4577,21)," - ", TEXT('Peter Millar'!$L4577, "yyyy")),"")</f>
        <v>Week 17 - 2022</v>
      </c>
    </row>
    <row r="4573" spans="16:16">
      <c r="P4573" t="str">
        <f>IF('Peter Millar'!$L4578&lt;&gt;0,CONCATENATE("Week ",WEEKNUM('Peter Millar'!$L4578,21)," - ", TEXT('Peter Millar'!$L4578, "yyyy")),"")</f>
        <v>Week 17 - 2022</v>
      </c>
    </row>
    <row r="4574" spans="16:16">
      <c r="P4574" t="str">
        <f>IF('Peter Millar'!$L4579&lt;&gt;0,CONCATENATE("Week ",WEEKNUM('Peter Millar'!$L4579,21)," - ", TEXT('Peter Millar'!$L4579, "yyyy")),"")</f>
        <v>Week 17 - 2022</v>
      </c>
    </row>
    <row r="4575" spans="16:16">
      <c r="P4575" t="str">
        <f>IF('Peter Millar'!$L4580&lt;&gt;0,CONCATENATE("Week ",WEEKNUM('Peter Millar'!$L4580,21)," - ", TEXT('Peter Millar'!$L4580, "yyyy")),"")</f>
        <v>Week 17 - 2022</v>
      </c>
    </row>
    <row r="4576" spans="16:16">
      <c r="P4576" t="str">
        <f>IF('Peter Millar'!$L4581&lt;&gt;0,CONCATENATE("Week ",WEEKNUM('Peter Millar'!$L4581,21)," - ", TEXT('Peter Millar'!$L4581, "yyyy")),"")</f>
        <v>Week 17 - 2022</v>
      </c>
    </row>
    <row r="4577" spans="16:16">
      <c r="P4577" t="str">
        <f>IF('Peter Millar'!$L4582&lt;&gt;0,CONCATENATE("Week ",WEEKNUM('Peter Millar'!$L4582,21)," - ", TEXT('Peter Millar'!$L4582, "yyyy")),"")</f>
        <v>Week 17 - 2022</v>
      </c>
    </row>
    <row r="4578" spans="16:16">
      <c r="P4578" t="str">
        <f>IF('Peter Millar'!$L4583&lt;&gt;0,CONCATENATE("Week ",WEEKNUM('Peter Millar'!$L4583,21)," - ", TEXT('Peter Millar'!$L4583, "yyyy")),"")</f>
        <v>Week 17 - 2022</v>
      </c>
    </row>
    <row r="4579" spans="16:16">
      <c r="P4579" t="str">
        <f>IF('Peter Millar'!$L4584&lt;&gt;0,CONCATENATE("Week ",WEEKNUM('Peter Millar'!$L4584,21)," - ", TEXT('Peter Millar'!$L4584, "yyyy")),"")</f>
        <v>Week 17 - 2022</v>
      </c>
    </row>
    <row r="4580" spans="16:16">
      <c r="P4580" t="str">
        <f>IF('Peter Millar'!$L4585&lt;&gt;0,CONCATENATE("Week ",WEEKNUM('Peter Millar'!$L4585,21)," - ", TEXT('Peter Millar'!$L4585, "yyyy")),"")</f>
        <v>Week 17 - 2022</v>
      </c>
    </row>
    <row r="4581" spans="16:16">
      <c r="P4581" t="str">
        <f>IF('Peter Millar'!$L4586&lt;&gt;0,CONCATENATE("Week ",WEEKNUM('Peter Millar'!$L4586,21)," - ", TEXT('Peter Millar'!$L4586, "yyyy")),"")</f>
        <v>Week 17 - 2022</v>
      </c>
    </row>
    <row r="4582" spans="16:16">
      <c r="P4582" t="str">
        <f>IF('Peter Millar'!$L4587&lt;&gt;0,CONCATENATE("Week ",WEEKNUM('Peter Millar'!$L4587,21)," - ", TEXT('Peter Millar'!$L4587, "yyyy")),"")</f>
        <v>Week 17 - 2022</v>
      </c>
    </row>
    <row r="4583" spans="16:16">
      <c r="P4583" t="str">
        <f>IF('Peter Millar'!$L4588&lt;&gt;0,CONCATENATE("Week ",WEEKNUM('Peter Millar'!$L4588,21)," - ", TEXT('Peter Millar'!$L4588, "yyyy")),"")</f>
        <v>Week 17 - 2022</v>
      </c>
    </row>
    <row r="4584" spans="16:16">
      <c r="P4584" t="str">
        <f>IF('Peter Millar'!$L4589&lt;&gt;0,CONCATENATE("Week ",WEEKNUM('Peter Millar'!$L4589,21)," - ", TEXT('Peter Millar'!$L4589, "yyyy")),"")</f>
        <v>Week 17 - 2022</v>
      </c>
    </row>
    <row r="4585" spans="16:16">
      <c r="P4585" t="str">
        <f>IF('Peter Millar'!$L4590&lt;&gt;0,CONCATENATE("Week ",WEEKNUM('Peter Millar'!$L4590,21)," - ", TEXT('Peter Millar'!$L4590, "yyyy")),"")</f>
        <v>Week 17 - 2022</v>
      </c>
    </row>
    <row r="4586" spans="16:16">
      <c r="P4586" t="str">
        <f>IF('Peter Millar'!$L4591&lt;&gt;0,CONCATENATE("Week ",WEEKNUM('Peter Millar'!$L4591,21)," - ", TEXT('Peter Millar'!$L4591, "yyyy")),"")</f>
        <v>Week 17 - 2022</v>
      </c>
    </row>
    <row r="4587" spans="16:16">
      <c r="P4587" t="str">
        <f>IF('Peter Millar'!$L4592&lt;&gt;0,CONCATENATE("Week ",WEEKNUM('Peter Millar'!$L4592,21)," - ", TEXT('Peter Millar'!$L4592, "yyyy")),"")</f>
        <v>Week 17 - 2022</v>
      </c>
    </row>
    <row r="4588" spans="16:16">
      <c r="P4588" t="str">
        <f>IF('Peter Millar'!$L4593&lt;&gt;0,CONCATENATE("Week ",WEEKNUM('Peter Millar'!$L4593,21)," - ", TEXT('Peter Millar'!$L4593, "yyyy")),"")</f>
        <v>Week 17 - 2022</v>
      </c>
    </row>
    <row r="4589" spans="16:16">
      <c r="P4589" t="str">
        <f>IF('Peter Millar'!$L4594&lt;&gt;0,CONCATENATE("Week ",WEEKNUM('Peter Millar'!$L4594,21)," - ", TEXT('Peter Millar'!$L4594, "yyyy")),"")</f>
        <v>Week 17 - 2022</v>
      </c>
    </row>
    <row r="4590" spans="16:16">
      <c r="P4590" t="str">
        <f>IF('Peter Millar'!$L4595&lt;&gt;0,CONCATENATE("Week ",WEEKNUM('Peter Millar'!$L4595,21)," - ", TEXT('Peter Millar'!$L4595, "yyyy")),"")</f>
        <v>Week 17 - 2022</v>
      </c>
    </row>
    <row r="4591" spans="16:16">
      <c r="P4591" t="str">
        <f>IF('Peter Millar'!$L4596&lt;&gt;0,CONCATENATE("Week ",WEEKNUM('Peter Millar'!$L4596,21)," - ", TEXT('Peter Millar'!$L4596, "yyyy")),"")</f>
        <v>Week 17 - 2022</v>
      </c>
    </row>
    <row r="4592" spans="16:16">
      <c r="P4592" t="str">
        <f>IF('Peter Millar'!$L4597&lt;&gt;0,CONCATENATE("Week ",WEEKNUM('Peter Millar'!$L4597,21)," - ", TEXT('Peter Millar'!$L4597, "yyyy")),"")</f>
        <v>Week 17 - 2022</v>
      </c>
    </row>
    <row r="4593" spans="16:16">
      <c r="P4593" t="str">
        <f>IF('Peter Millar'!$L4598&lt;&gt;0,CONCATENATE("Week ",WEEKNUM('Peter Millar'!$L4598,21)," - ", TEXT('Peter Millar'!$L4598, "yyyy")),"")</f>
        <v>Week 17 - 2022</v>
      </c>
    </row>
    <row r="4594" spans="16:16">
      <c r="P4594" t="str">
        <f>IF('Peter Millar'!$L4599&lt;&gt;0,CONCATENATE("Week ",WEEKNUM('Peter Millar'!$L4599,21)," - ", TEXT('Peter Millar'!$L4599, "yyyy")),"")</f>
        <v>Week 17 - 2022</v>
      </c>
    </row>
    <row r="4595" spans="16:16">
      <c r="P4595" t="str">
        <f>IF('Peter Millar'!$L4600&lt;&gt;0,CONCATENATE("Week ",WEEKNUM('Peter Millar'!$L4600,21)," - ", TEXT('Peter Millar'!$L4600, "yyyy")),"")</f>
        <v>Week 17 - 2022</v>
      </c>
    </row>
    <row r="4596" spans="16:16">
      <c r="P4596" t="str">
        <f>IF('Peter Millar'!$L4601&lt;&gt;0,CONCATENATE("Week ",WEEKNUM('Peter Millar'!$L4601,21)," - ", TEXT('Peter Millar'!$L4601, "yyyy")),"")</f>
        <v>Week 17 - 2022</v>
      </c>
    </row>
    <row r="4597" spans="16:16">
      <c r="P4597" t="str">
        <f>IF('Peter Millar'!$L4602&lt;&gt;0,CONCATENATE("Week ",WEEKNUM('Peter Millar'!$L4602,21)," - ", TEXT('Peter Millar'!$L4602, "yyyy")),"")</f>
        <v>Week 17 - 2022</v>
      </c>
    </row>
    <row r="4598" spans="16:16">
      <c r="P4598" t="str">
        <f>IF('Peter Millar'!$L4603&lt;&gt;0,CONCATENATE("Week ",WEEKNUM('Peter Millar'!$L4603,21)," - ", TEXT('Peter Millar'!$L4603, "yyyy")),"")</f>
        <v>Week 17 - 2022</v>
      </c>
    </row>
    <row r="4599" spans="16:16">
      <c r="P4599" t="str">
        <f>IF('Peter Millar'!$L4604&lt;&gt;0,CONCATENATE("Week ",WEEKNUM('Peter Millar'!$L4604,21)," - ", TEXT('Peter Millar'!$L4604, "yyyy")),"")</f>
        <v>Week 17 - 2022</v>
      </c>
    </row>
    <row r="4600" spans="16:16">
      <c r="P4600" t="str">
        <f>IF('Peter Millar'!$L4605&lt;&gt;0,CONCATENATE("Week ",WEEKNUM('Peter Millar'!$L4605,21)," - ", TEXT('Peter Millar'!$L4605, "yyyy")),"")</f>
        <v>Week 17 - 2022</v>
      </c>
    </row>
    <row r="4601" spans="16:16">
      <c r="P4601" t="str">
        <f>IF('Peter Millar'!$L4606&lt;&gt;0,CONCATENATE("Week ",WEEKNUM('Peter Millar'!$L4606,21)," - ", TEXT('Peter Millar'!$L4606, "yyyy")),"")</f>
        <v>Week 17 - 2022</v>
      </c>
    </row>
    <row r="4602" spans="16:16">
      <c r="P4602" t="str">
        <f>IF('Peter Millar'!$L4607&lt;&gt;0,CONCATENATE("Week ",WEEKNUM('Peter Millar'!$L4607,21)," - ", TEXT('Peter Millar'!$L4607, "yyyy")),"")</f>
        <v>Week 17 - 2022</v>
      </c>
    </row>
    <row r="4603" spans="16:16">
      <c r="P4603" t="str">
        <f>IF('Peter Millar'!$L4608&lt;&gt;0,CONCATENATE("Week ",WEEKNUM('Peter Millar'!$L4608,21)," - ", TEXT('Peter Millar'!$L4608, "yyyy")),"")</f>
        <v>Week 17 - 2022</v>
      </c>
    </row>
    <row r="4604" spans="16:16">
      <c r="P4604" t="str">
        <f>IF('Peter Millar'!$L4609&lt;&gt;0,CONCATENATE("Week ",WEEKNUM('Peter Millar'!$L4609,21)," - ", TEXT('Peter Millar'!$L4609, "yyyy")),"")</f>
        <v>Week 17 - 2022</v>
      </c>
    </row>
    <row r="4605" spans="16:16">
      <c r="P4605" t="str">
        <f>IF('Peter Millar'!$L4610&lt;&gt;0,CONCATENATE("Week ",WEEKNUM('Peter Millar'!$L4610,21)," - ", TEXT('Peter Millar'!$L4610, "yyyy")),"")</f>
        <v>Week 17 - 2022</v>
      </c>
    </row>
    <row r="4606" spans="16:16">
      <c r="P4606" t="str">
        <f>IF('Peter Millar'!$L4611&lt;&gt;0,CONCATENATE("Week ",WEEKNUM('Peter Millar'!$L4611,21)," - ", TEXT('Peter Millar'!$L4611, "yyyy")),"")</f>
        <v>Week 17 - 2022</v>
      </c>
    </row>
    <row r="4607" spans="16:16">
      <c r="P4607" t="str">
        <f>IF('Peter Millar'!$L4612&lt;&gt;0,CONCATENATE("Week ",WEEKNUM('Peter Millar'!$L4612,21)," - ", TEXT('Peter Millar'!$L4612, "yyyy")),"")</f>
        <v>Week 17 - 2022</v>
      </c>
    </row>
    <row r="4608" spans="16:16">
      <c r="P4608" t="str">
        <f>IF('Peter Millar'!$L4613&lt;&gt;0,CONCATENATE("Week ",WEEKNUM('Peter Millar'!$L4613,21)," - ", TEXT('Peter Millar'!$L4613, "yyyy")),"")</f>
        <v>Week 17 - 2022</v>
      </c>
    </row>
    <row r="4609" spans="16:16">
      <c r="P4609" t="str">
        <f>IF('Peter Millar'!$L4614&lt;&gt;0,CONCATENATE("Week ",WEEKNUM('Peter Millar'!$L4614,21)," - ", TEXT('Peter Millar'!$L4614, "yyyy")),"")</f>
        <v>Week 17 - 2022</v>
      </c>
    </row>
    <row r="4610" spans="16:16">
      <c r="P4610" t="str">
        <f>IF('Peter Millar'!$L4615&lt;&gt;0,CONCATENATE("Week ",WEEKNUM('Peter Millar'!$L4615,21)," - ", TEXT('Peter Millar'!$L4615, "yyyy")),"")</f>
        <v>Week 17 - 2022</v>
      </c>
    </row>
    <row r="4611" spans="16:16">
      <c r="P4611" t="str">
        <f>IF('Peter Millar'!$L4616&lt;&gt;0,CONCATENATE("Week ",WEEKNUM('Peter Millar'!$L4616,21)," - ", TEXT('Peter Millar'!$L4616, "yyyy")),"")</f>
        <v>Week 17 - 2022</v>
      </c>
    </row>
    <row r="4612" spans="16:16">
      <c r="P4612" t="str">
        <f>IF('Peter Millar'!$L4617&lt;&gt;0,CONCATENATE("Week ",WEEKNUM('Peter Millar'!$L4617,21)," - ", TEXT('Peter Millar'!$L4617, "yyyy")),"")</f>
        <v>Week 17 - 2022</v>
      </c>
    </row>
    <row r="4613" spans="16:16">
      <c r="P4613" t="str">
        <f>IF('Peter Millar'!$L4618&lt;&gt;0,CONCATENATE("Week ",WEEKNUM('Peter Millar'!$L4618,21)," - ", TEXT('Peter Millar'!$L4618, "yyyy")),"")</f>
        <v>Week 17 - 2022</v>
      </c>
    </row>
    <row r="4614" spans="16:16">
      <c r="P4614" t="str">
        <f>IF('Peter Millar'!$L4619&lt;&gt;0,CONCATENATE("Week ",WEEKNUM('Peter Millar'!$L4619,21)," - ", TEXT('Peter Millar'!$L4619, "yyyy")),"")</f>
        <v>Week 17 - 2022</v>
      </c>
    </row>
    <row r="4615" spans="16:16">
      <c r="P4615" t="str">
        <f>IF('Peter Millar'!$L4620&lt;&gt;0,CONCATENATE("Week ",WEEKNUM('Peter Millar'!$L4620,21)," - ", TEXT('Peter Millar'!$L4620, "yyyy")),"")</f>
        <v>Week 17 - 2022</v>
      </c>
    </row>
    <row r="4616" spans="16:16">
      <c r="P4616" t="str">
        <f>IF('Peter Millar'!$L4621&lt;&gt;0,CONCATENATE("Week ",WEEKNUM('Peter Millar'!$L4621,21)," - ", TEXT('Peter Millar'!$L4621, "yyyy")),"")</f>
        <v>Week 17 - 2022</v>
      </c>
    </row>
    <row r="4617" spans="16:16">
      <c r="P4617" t="str">
        <f>IF('Peter Millar'!$L4622&lt;&gt;0,CONCATENATE("Week ",WEEKNUM('Peter Millar'!$L4622,21)," - ", TEXT('Peter Millar'!$L4622, "yyyy")),"")</f>
        <v>Week 17 - 2022</v>
      </c>
    </row>
    <row r="4618" spans="16:16">
      <c r="P4618" t="str">
        <f>IF('Peter Millar'!$L4623&lt;&gt;0,CONCATENATE("Week ",WEEKNUM('Peter Millar'!$L4623,21)," - ", TEXT('Peter Millar'!$L4623, "yyyy")),"")</f>
        <v>Week 17 - 2022</v>
      </c>
    </row>
    <row r="4619" spans="16:16">
      <c r="P4619" t="str">
        <f>IF('Peter Millar'!$L4624&lt;&gt;0,CONCATENATE("Week ",WEEKNUM('Peter Millar'!$L4624,21)," - ", TEXT('Peter Millar'!$L4624, "yyyy")),"")</f>
        <v>Week 17 - 2022</v>
      </c>
    </row>
    <row r="4620" spans="16:16">
      <c r="P4620" t="str">
        <f>IF('Peter Millar'!$L4625&lt;&gt;0,CONCATENATE("Week ",WEEKNUM('Peter Millar'!$L4625,21)," - ", TEXT('Peter Millar'!$L4625, "yyyy")),"")</f>
        <v>Week 17 - 2022</v>
      </c>
    </row>
    <row r="4621" spans="16:16">
      <c r="P4621" t="str">
        <f>IF('Peter Millar'!$L4626&lt;&gt;0,CONCATENATE("Week ",WEEKNUM('Peter Millar'!$L4626,21)," - ", TEXT('Peter Millar'!$L4626, "yyyy")),"")</f>
        <v>Week 17 - 2022</v>
      </c>
    </row>
    <row r="4622" spans="16:16">
      <c r="P4622" t="str">
        <f>IF('Peter Millar'!$L4627&lt;&gt;0,CONCATENATE("Week ",WEEKNUM('Peter Millar'!$L4627,21)," - ", TEXT('Peter Millar'!$L4627, "yyyy")),"")</f>
        <v>Week 17 - 2022</v>
      </c>
    </row>
    <row r="4623" spans="16:16">
      <c r="P4623" t="str">
        <f>IF('Peter Millar'!$L4628&lt;&gt;0,CONCATENATE("Week ",WEEKNUM('Peter Millar'!$L4628,21)," - ", TEXT('Peter Millar'!$L4628, "yyyy")),"")</f>
        <v>Week 17 - 2022</v>
      </c>
    </row>
    <row r="4624" spans="16:16">
      <c r="P4624" t="str">
        <f>IF('Peter Millar'!$L4629&lt;&gt;0,CONCATENATE("Week ",WEEKNUM('Peter Millar'!$L4629,21)," - ", TEXT('Peter Millar'!$L4629, "yyyy")),"")</f>
        <v>Week 17 - 2022</v>
      </c>
    </row>
    <row r="4625" spans="16:16">
      <c r="P4625" t="str">
        <f>IF('Peter Millar'!$L4630&lt;&gt;0,CONCATENATE("Week ",WEEKNUM('Peter Millar'!$L4630,21)," - ", TEXT('Peter Millar'!$L4630, "yyyy")),"")</f>
        <v>Week 17 - 2022</v>
      </c>
    </row>
    <row r="4626" spans="16:16">
      <c r="P4626" t="str">
        <f>IF('Peter Millar'!$L4631&lt;&gt;0,CONCATENATE("Week ",WEEKNUM('Peter Millar'!$L4631,21)," - ", TEXT('Peter Millar'!$L4631, "yyyy")),"")</f>
        <v>Week 17 - 2022</v>
      </c>
    </row>
    <row r="4627" spans="16:16">
      <c r="P4627" t="str">
        <f>IF('Peter Millar'!$L4632&lt;&gt;0,CONCATENATE("Week ",WEEKNUM('Peter Millar'!$L4632,21)," - ", TEXT('Peter Millar'!$L4632, "yyyy")),"")</f>
        <v>Week 17 - 2022</v>
      </c>
    </row>
    <row r="4628" spans="16:16">
      <c r="P4628" t="str">
        <f>IF('Peter Millar'!$L4633&lt;&gt;0,CONCATENATE("Week ",WEEKNUM('Peter Millar'!$L4633,21)," - ", TEXT('Peter Millar'!$L4633, "yyyy")),"")</f>
        <v>Week 17 - 2022</v>
      </c>
    </row>
    <row r="4629" spans="16:16">
      <c r="P4629" t="str">
        <f>IF('Peter Millar'!$L4634&lt;&gt;0,CONCATENATE("Week ",WEEKNUM('Peter Millar'!$L4634,21)," - ", TEXT('Peter Millar'!$L4634, "yyyy")),"")</f>
        <v>Week 17 - 2022</v>
      </c>
    </row>
    <row r="4630" spans="16:16">
      <c r="P4630" t="str">
        <f>IF('Peter Millar'!$L4635&lt;&gt;0,CONCATENATE("Week ",WEEKNUM('Peter Millar'!$L4635,21)," - ", TEXT('Peter Millar'!$L4635, "yyyy")),"")</f>
        <v>Week 17 - 2022</v>
      </c>
    </row>
    <row r="4631" spans="16:16">
      <c r="P4631" t="str">
        <f>IF('Peter Millar'!$L4636&lt;&gt;0,CONCATENATE("Week ",WEEKNUM('Peter Millar'!$L4636,21)," - ", TEXT('Peter Millar'!$L4636, "yyyy")),"")</f>
        <v>Week 17 - 2022</v>
      </c>
    </row>
    <row r="4632" spans="16:16">
      <c r="P4632" t="str">
        <f>IF('Peter Millar'!$L4637&lt;&gt;0,CONCATENATE("Week ",WEEKNUM('Peter Millar'!$L4637,21)," - ", TEXT('Peter Millar'!$L4637, "yyyy")),"")</f>
        <v>Week 17 - 2022</v>
      </c>
    </row>
    <row r="4633" spans="16:16">
      <c r="P4633" t="str">
        <f>IF('Peter Millar'!$L4638&lt;&gt;0,CONCATENATE("Week ",WEEKNUM('Peter Millar'!$L4638,21)," - ", TEXT('Peter Millar'!$L4638, "yyyy")),"")</f>
        <v>Week 17 - 2022</v>
      </c>
    </row>
    <row r="4634" spans="16:16">
      <c r="P4634" t="str">
        <f>IF('Peter Millar'!$L4639&lt;&gt;0,CONCATENATE("Week ",WEEKNUM('Peter Millar'!$L4639,21)," - ", TEXT('Peter Millar'!$L4639, "yyyy")),"")</f>
        <v>Week 17 - 2022</v>
      </c>
    </row>
    <row r="4635" spans="16:16">
      <c r="P4635" t="str">
        <f>IF('Peter Millar'!$L4640&lt;&gt;0,CONCATENATE("Week ",WEEKNUM('Peter Millar'!$L4640,21)," - ", TEXT('Peter Millar'!$L4640, "yyyy")),"")</f>
        <v>Week 17 - 2022</v>
      </c>
    </row>
    <row r="4636" spans="16:16">
      <c r="P4636" t="str">
        <f>IF('Peter Millar'!$L4641&lt;&gt;0,CONCATENATE("Week ",WEEKNUM('Peter Millar'!$L4641,21)," - ", TEXT('Peter Millar'!$L4641, "yyyy")),"")</f>
        <v>Week 17 - 2022</v>
      </c>
    </row>
    <row r="4637" spans="16:16">
      <c r="P4637" t="str">
        <f>IF('Peter Millar'!$L4642&lt;&gt;0,CONCATENATE("Week ",WEEKNUM('Peter Millar'!$L4642,21)," - ", TEXT('Peter Millar'!$L4642, "yyyy")),"")</f>
        <v>Week 17 - 2022</v>
      </c>
    </row>
    <row r="4638" spans="16:16">
      <c r="P4638" t="str">
        <f>IF('Peter Millar'!$L4643&lt;&gt;0,CONCATENATE("Week ",WEEKNUM('Peter Millar'!$L4643,21)," - ", TEXT('Peter Millar'!$L4643, "yyyy")),"")</f>
        <v>Week 17 - 2022</v>
      </c>
    </row>
    <row r="4639" spans="16:16">
      <c r="P4639" t="str">
        <f>IF('Peter Millar'!$L4644&lt;&gt;0,CONCATENATE("Week ",WEEKNUM('Peter Millar'!$L4644,21)," - ", TEXT('Peter Millar'!$L4644, "yyyy")),"")</f>
        <v>Week 17 - 2022</v>
      </c>
    </row>
    <row r="4640" spans="16:16">
      <c r="P4640" t="str">
        <f>IF('Peter Millar'!$L4645&lt;&gt;0,CONCATENATE("Week ",WEEKNUM('Peter Millar'!$L4645,21)," - ", TEXT('Peter Millar'!$L4645, "yyyy")),"")</f>
        <v>Week 17 - 2022</v>
      </c>
    </row>
    <row r="4641" spans="16:16">
      <c r="P4641" t="str">
        <f>IF('Peter Millar'!$L4646&lt;&gt;0,CONCATENATE("Week ",WEEKNUM('Peter Millar'!$L4646,21)," - ", TEXT('Peter Millar'!$L4646, "yyyy")),"")</f>
        <v>Week 17 - 2022</v>
      </c>
    </row>
    <row r="4642" spans="16:16">
      <c r="P4642" t="str">
        <f>IF('Peter Millar'!$L4647&lt;&gt;0,CONCATENATE("Week ",WEEKNUM('Peter Millar'!$L4647,21)," - ", TEXT('Peter Millar'!$L4647, "yyyy")),"")</f>
        <v>Week 17 - 2022</v>
      </c>
    </row>
    <row r="4643" spans="16:16">
      <c r="P4643" t="str">
        <f>IF('Peter Millar'!$L4648&lt;&gt;0,CONCATENATE("Week ",WEEKNUM('Peter Millar'!$L4648,21)," - ", TEXT('Peter Millar'!$L4648, "yyyy")),"")</f>
        <v>Week 17 - 2022</v>
      </c>
    </row>
    <row r="4644" spans="16:16">
      <c r="P4644" t="str">
        <f>IF('Peter Millar'!$L4649&lt;&gt;0,CONCATENATE("Week ",WEEKNUM('Peter Millar'!$L4649,21)," - ", TEXT('Peter Millar'!$L4649, "yyyy")),"")</f>
        <v>Week 17 - 2022</v>
      </c>
    </row>
    <row r="4645" spans="16:16">
      <c r="P4645" t="str">
        <f>IF('Peter Millar'!$L4650&lt;&gt;0,CONCATENATE("Week ",WEEKNUM('Peter Millar'!$L4650,21)," - ", TEXT('Peter Millar'!$L4650, "yyyy")),"")</f>
        <v>Week 17 - 2022</v>
      </c>
    </row>
    <row r="4646" spans="16:16">
      <c r="P4646" t="str">
        <f>IF('Peter Millar'!$L4651&lt;&gt;0,CONCATENATE("Week ",WEEKNUM('Peter Millar'!$L4651,21)," - ", TEXT('Peter Millar'!$L4651, "yyyy")),"")</f>
        <v>Week 17 - 2022</v>
      </c>
    </row>
    <row r="4647" spans="16:16">
      <c r="P4647" t="str">
        <f>IF('Peter Millar'!$L4652&lt;&gt;0,CONCATENATE("Week ",WEEKNUM('Peter Millar'!$L4652,21)," - ", TEXT('Peter Millar'!$L4652, "yyyy")),"")</f>
        <v>Week 17 - 2022</v>
      </c>
    </row>
    <row r="4648" spans="16:16">
      <c r="P4648" t="str">
        <f>IF('Peter Millar'!$L4653&lt;&gt;0,CONCATENATE("Week ",WEEKNUM('Peter Millar'!$L4653,21)," - ", TEXT('Peter Millar'!$L4653, "yyyy")),"")</f>
        <v>Week 17 - 2022</v>
      </c>
    </row>
    <row r="4649" spans="16:16">
      <c r="P4649" t="str">
        <f>IF('Peter Millar'!$L4654&lt;&gt;0,CONCATENATE("Week ",WEEKNUM('Peter Millar'!$L4654,21)," - ", TEXT('Peter Millar'!$L4654, "yyyy")),"")</f>
        <v>Week 17 - 2022</v>
      </c>
    </row>
    <row r="4650" spans="16:16">
      <c r="P4650" t="str">
        <f>IF('Peter Millar'!$L4655&lt;&gt;0,CONCATENATE("Week ",WEEKNUM('Peter Millar'!$L4655,21)," - ", TEXT('Peter Millar'!$L4655, "yyyy")),"")</f>
        <v>Week 17 - 2022</v>
      </c>
    </row>
    <row r="4651" spans="16:16">
      <c r="P4651" t="str">
        <f>IF('Peter Millar'!$L4656&lt;&gt;0,CONCATENATE("Week ",WEEKNUM('Peter Millar'!$L4656,21)," - ", TEXT('Peter Millar'!$L4656, "yyyy")),"")</f>
        <v>Week 17 - 2022</v>
      </c>
    </row>
    <row r="4652" spans="16:16">
      <c r="P4652" t="str">
        <f>IF('Peter Millar'!$L4657&lt;&gt;0,CONCATENATE("Week ",WEEKNUM('Peter Millar'!$L4657,21)," - ", TEXT('Peter Millar'!$L4657, "yyyy")),"")</f>
        <v>Week 17 - 2022</v>
      </c>
    </row>
    <row r="4653" spans="16:16">
      <c r="P4653" t="str">
        <f>IF('Peter Millar'!$L4658&lt;&gt;0,CONCATENATE("Week ",WEEKNUM('Peter Millar'!$L4658,21)," - ", TEXT('Peter Millar'!$L4658, "yyyy")),"")</f>
        <v>Week 17 - 2022</v>
      </c>
    </row>
    <row r="4654" spans="16:16">
      <c r="P4654" t="str">
        <f>IF('Peter Millar'!$L4659&lt;&gt;0,CONCATENATE("Week ",WEEKNUM('Peter Millar'!$L4659,21)," - ", TEXT('Peter Millar'!$L4659, "yyyy")),"")</f>
        <v>Week 17 - 2022</v>
      </c>
    </row>
    <row r="4655" spans="16:16">
      <c r="P4655" t="str">
        <f>IF('Peter Millar'!$L4660&lt;&gt;0,CONCATENATE("Week ",WEEKNUM('Peter Millar'!$L4660,21)," - ", TEXT('Peter Millar'!$L4660, "yyyy")),"")</f>
        <v>Week 17 - 2022</v>
      </c>
    </row>
    <row r="4656" spans="16:16">
      <c r="P4656" t="str">
        <f>IF('Peter Millar'!$L4661&lt;&gt;0,CONCATENATE("Week ",WEEKNUM('Peter Millar'!$L4661,21)," - ", TEXT('Peter Millar'!$L4661, "yyyy")),"")</f>
        <v>Week 17 - 2022</v>
      </c>
    </row>
    <row r="4657" spans="16:16">
      <c r="P4657" t="str">
        <f>IF('Peter Millar'!$L4662&lt;&gt;0,CONCATENATE("Week ",WEEKNUM('Peter Millar'!$L4662,21)," - ", TEXT('Peter Millar'!$L4662, "yyyy")),"")</f>
        <v>Week 17 - 2022</v>
      </c>
    </row>
    <row r="4658" spans="16:16">
      <c r="P4658" t="str">
        <f>IF('Peter Millar'!$L4663&lt;&gt;0,CONCATENATE("Week ",WEEKNUM('Peter Millar'!$L4663,21)," - ", TEXT('Peter Millar'!$L4663, "yyyy")),"")</f>
        <v>Week 17 - 2022</v>
      </c>
    </row>
    <row r="4659" spans="16:16">
      <c r="P4659" t="str">
        <f>IF('Peter Millar'!$L4664&lt;&gt;0,CONCATENATE("Week ",WEEKNUM('Peter Millar'!$L4664,21)," - ", TEXT('Peter Millar'!$L4664, "yyyy")),"")</f>
        <v>Week 17 - 2022</v>
      </c>
    </row>
    <row r="4660" spans="16:16">
      <c r="P4660" t="str">
        <f>IF('Peter Millar'!$L4665&lt;&gt;0,CONCATENATE("Week ",WEEKNUM('Peter Millar'!$L4665,21)," - ", TEXT('Peter Millar'!$L4665, "yyyy")),"")</f>
        <v>Week 17 - 2022</v>
      </c>
    </row>
    <row r="4661" spans="16:16">
      <c r="P4661" t="str">
        <f>IF('Peter Millar'!$L4666&lt;&gt;0,CONCATENATE("Week ",WEEKNUM('Peter Millar'!$L4666,21)," - ", TEXT('Peter Millar'!$L4666, "yyyy")),"")</f>
        <v>Week 17 - 2022</v>
      </c>
    </row>
    <row r="4662" spans="16:16">
      <c r="P4662" t="str">
        <f>IF('Peter Millar'!$L4667&lt;&gt;0,CONCATENATE("Week ",WEEKNUM('Peter Millar'!$L4667,21)," - ", TEXT('Peter Millar'!$L4667, "yyyy")),"")</f>
        <v>Week 17 - 2022</v>
      </c>
    </row>
    <row r="4663" spans="16:16">
      <c r="P4663" t="str">
        <f>IF('Peter Millar'!$L4668&lt;&gt;0,CONCATENATE("Week ",WEEKNUM('Peter Millar'!$L4668,21)," - ", TEXT('Peter Millar'!$L4668, "yyyy")),"")</f>
        <v>Week 17 - 2022</v>
      </c>
    </row>
    <row r="4664" spans="16:16">
      <c r="P4664" t="str">
        <f>IF('Peter Millar'!$L4669&lt;&gt;0,CONCATENATE("Week ",WEEKNUM('Peter Millar'!$L4669,21)," - ", TEXT('Peter Millar'!$L4669, "yyyy")),"")</f>
        <v>Week 17 - 2022</v>
      </c>
    </row>
    <row r="4665" spans="16:16">
      <c r="P4665" t="str">
        <f>IF('Peter Millar'!$L4670&lt;&gt;0,CONCATENATE("Week ",WEEKNUM('Peter Millar'!$L4670,21)," - ", TEXT('Peter Millar'!$L4670, "yyyy")),"")</f>
        <v>Week 17 - 2022</v>
      </c>
    </row>
    <row r="4666" spans="16:16">
      <c r="P4666" t="str">
        <f>IF('Peter Millar'!$L4671&lt;&gt;0,CONCATENATE("Week ",WEEKNUM('Peter Millar'!$L4671,21)," - ", TEXT('Peter Millar'!$L4671, "yyyy")),"")</f>
        <v>Week 17 - 2022</v>
      </c>
    </row>
    <row r="4667" spans="16:16">
      <c r="P4667" t="str">
        <f>IF('Peter Millar'!$L4672&lt;&gt;0,CONCATENATE("Week ",WEEKNUM('Peter Millar'!$L4672,21)," - ", TEXT('Peter Millar'!$L4672, "yyyy")),"")</f>
        <v>Week 17 - 2022</v>
      </c>
    </row>
    <row r="4668" spans="16:16">
      <c r="P4668" t="str">
        <f>IF('Peter Millar'!$L4673&lt;&gt;0,CONCATENATE("Week ",WEEKNUM('Peter Millar'!$L4673,21)," - ", TEXT('Peter Millar'!$L4673, "yyyy")),"")</f>
        <v>Week 17 - 2022</v>
      </c>
    </row>
    <row r="4669" spans="16:16">
      <c r="P4669" t="str">
        <f>IF('Peter Millar'!$L4674&lt;&gt;0,CONCATENATE("Week ",WEEKNUM('Peter Millar'!$L4674,21)," - ", TEXT('Peter Millar'!$L4674, "yyyy")),"")</f>
        <v>Week 17 - 2022</v>
      </c>
    </row>
    <row r="4670" spans="16:16">
      <c r="P4670" t="str">
        <f>IF('Peter Millar'!$L4675&lt;&gt;0,CONCATENATE("Week ",WEEKNUM('Peter Millar'!$L4675,21)," - ", TEXT('Peter Millar'!$L4675, "yyyy")),"")</f>
        <v>Week 17 - 2022</v>
      </c>
    </row>
    <row r="4671" spans="16:16">
      <c r="P4671" t="str">
        <f>IF('Peter Millar'!$L4676&lt;&gt;0,CONCATENATE("Week ",WEEKNUM('Peter Millar'!$L4676,21)," - ", TEXT('Peter Millar'!$L4676, "yyyy")),"")</f>
        <v>Week 17 - 2022</v>
      </c>
    </row>
    <row r="4672" spans="16:16">
      <c r="P4672" t="str">
        <f>IF('Peter Millar'!$L4677&lt;&gt;0,CONCATENATE("Week ",WEEKNUM('Peter Millar'!$L4677,21)," - ", TEXT('Peter Millar'!$L4677, "yyyy")),"")</f>
        <v>Week 17 - 2022</v>
      </c>
    </row>
    <row r="4673" spans="16:16">
      <c r="P4673" t="str">
        <f>IF('Peter Millar'!$L4678&lt;&gt;0,CONCATENATE("Week ",WEEKNUM('Peter Millar'!$L4678,21)," - ", TEXT('Peter Millar'!$L4678, "yyyy")),"")</f>
        <v>Week 17 - 2022</v>
      </c>
    </row>
    <row r="4674" spans="16:16">
      <c r="P4674" t="str">
        <f>IF('Peter Millar'!$L4679&lt;&gt;0,CONCATENATE("Week ",WEEKNUM('Peter Millar'!$L4679,21)," - ", TEXT('Peter Millar'!$L4679, "yyyy")),"")</f>
        <v>Week 17 - 2022</v>
      </c>
    </row>
    <row r="4675" spans="16:16">
      <c r="P4675" t="str">
        <f>IF('Peter Millar'!$L4680&lt;&gt;0,CONCATENATE("Week ",WEEKNUM('Peter Millar'!$L4680,21)," - ", TEXT('Peter Millar'!$L4680, "yyyy")),"")</f>
        <v>Week 17 - 2022</v>
      </c>
    </row>
    <row r="4676" spans="16:16">
      <c r="P4676" t="str">
        <f>IF('Peter Millar'!$L4681&lt;&gt;0,CONCATENATE("Week ",WEEKNUM('Peter Millar'!$L4681,21)," - ", TEXT('Peter Millar'!$L4681, "yyyy")),"")</f>
        <v>Week 17 - 2022</v>
      </c>
    </row>
    <row r="4677" spans="16:16">
      <c r="P4677" t="str">
        <f>IF('Peter Millar'!$L4682&lt;&gt;0,CONCATENATE("Week ",WEEKNUM('Peter Millar'!$L4682,21)," - ", TEXT('Peter Millar'!$L4682, "yyyy")),"")</f>
        <v>Week 17 - 2022</v>
      </c>
    </row>
    <row r="4678" spans="16:16">
      <c r="P4678" t="str">
        <f>IF('Peter Millar'!$L4683&lt;&gt;0,CONCATENATE("Week ",WEEKNUM('Peter Millar'!$L4683,21)," - ", TEXT('Peter Millar'!$L4683, "yyyy")),"")</f>
        <v>Week 17 - 2022</v>
      </c>
    </row>
    <row r="4679" spans="16:16">
      <c r="P4679" t="str">
        <f>IF('Peter Millar'!$L4684&lt;&gt;0,CONCATENATE("Week ",WEEKNUM('Peter Millar'!$L4684,21)," - ", TEXT('Peter Millar'!$L4684, "yyyy")),"")</f>
        <v>Week 17 - 2022</v>
      </c>
    </row>
    <row r="4680" spans="16:16">
      <c r="P4680" t="str">
        <f>IF('Peter Millar'!$L4685&lt;&gt;0,CONCATENATE("Week ",WEEKNUM('Peter Millar'!$L4685,21)," - ", TEXT('Peter Millar'!$L4685, "yyyy")),"")</f>
        <v>Week 17 - 2022</v>
      </c>
    </row>
    <row r="4681" spans="16:16">
      <c r="P4681" t="str">
        <f>IF('Peter Millar'!$L4686&lt;&gt;0,CONCATENATE("Week ",WEEKNUM('Peter Millar'!$L4686,21)," - ", TEXT('Peter Millar'!$L4686, "yyyy")),"")</f>
        <v>Week 17 - 2022</v>
      </c>
    </row>
    <row r="4682" spans="16:16">
      <c r="P4682" t="str">
        <f>IF('Peter Millar'!$L4687&lt;&gt;0,CONCATENATE("Week ",WEEKNUM('Peter Millar'!$L4687,21)," - ", TEXT('Peter Millar'!$L4687, "yyyy")),"")</f>
        <v>Week 17 - 2022</v>
      </c>
    </row>
    <row r="4683" spans="16:16">
      <c r="P4683" t="str">
        <f>IF('Peter Millar'!$L4688&lt;&gt;0,CONCATENATE("Week ",WEEKNUM('Peter Millar'!$L4688,21)," - ", TEXT('Peter Millar'!$L4688, "yyyy")),"")</f>
        <v>Week 17 - 2022</v>
      </c>
    </row>
    <row r="4684" spans="16:16">
      <c r="P4684" t="str">
        <f>IF('Peter Millar'!$L4689&lt;&gt;0,CONCATENATE("Week ",WEEKNUM('Peter Millar'!$L4689,21)," - ", TEXT('Peter Millar'!$L4689, "yyyy")),"")</f>
        <v>Week 17 - 2022</v>
      </c>
    </row>
    <row r="4685" spans="16:16">
      <c r="P4685" t="str">
        <f>IF('Peter Millar'!$L4690&lt;&gt;0,CONCATENATE("Week ",WEEKNUM('Peter Millar'!$L4690,21)," - ", TEXT('Peter Millar'!$L4690, "yyyy")),"")</f>
        <v>Week 17 - 2022</v>
      </c>
    </row>
    <row r="4686" spans="16:16">
      <c r="P4686" t="str">
        <f>IF('Peter Millar'!$L4691&lt;&gt;0,CONCATENATE("Week ",WEEKNUM('Peter Millar'!$L4691,21)," - ", TEXT('Peter Millar'!$L4691, "yyyy")),"")</f>
        <v>Week 17 - 2022</v>
      </c>
    </row>
    <row r="4687" spans="16:16">
      <c r="P4687" t="str">
        <f>IF('Peter Millar'!$L4692&lt;&gt;0,CONCATENATE("Week ",WEEKNUM('Peter Millar'!$L4692,21)," - ", TEXT('Peter Millar'!$L4692, "yyyy")),"")</f>
        <v>Week 17 - 2022</v>
      </c>
    </row>
    <row r="4688" spans="16:16">
      <c r="P4688" t="str">
        <f>IF('Peter Millar'!$L4693&lt;&gt;0,CONCATENATE("Week ",WEEKNUM('Peter Millar'!$L4693,21)," - ", TEXT('Peter Millar'!$L4693, "yyyy")),"")</f>
        <v>Week 17 - 2022</v>
      </c>
    </row>
    <row r="4689" spans="16:16">
      <c r="P4689" t="str">
        <f>IF('Peter Millar'!$L4694&lt;&gt;0,CONCATENATE("Week ",WEEKNUM('Peter Millar'!$L4694,21)," - ", TEXT('Peter Millar'!$L4694, "yyyy")),"")</f>
        <v>Week 17 - 2022</v>
      </c>
    </row>
    <row r="4690" spans="16:16">
      <c r="P4690" t="str">
        <f>IF('Peter Millar'!$L4695&lt;&gt;0,CONCATENATE("Week ",WEEKNUM('Peter Millar'!$L4695,21)," - ", TEXT('Peter Millar'!$L4695, "yyyy")),"")</f>
        <v>Week 17 - 2022</v>
      </c>
    </row>
    <row r="4691" spans="16:16">
      <c r="P4691" t="str">
        <f>IF('Peter Millar'!$L4696&lt;&gt;0,CONCATENATE("Week ",WEEKNUM('Peter Millar'!$L4696,21)," - ", TEXT('Peter Millar'!$L4696, "yyyy")),"")</f>
        <v>Week 17 - 2022</v>
      </c>
    </row>
    <row r="4692" spans="16:16">
      <c r="P4692" t="str">
        <f>IF('Peter Millar'!$L4697&lt;&gt;0,CONCATENATE("Week ",WEEKNUM('Peter Millar'!$L4697,21)," - ", TEXT('Peter Millar'!$L4697, "yyyy")),"")</f>
        <v>Week 17 - 2022</v>
      </c>
    </row>
    <row r="4693" spans="16:16">
      <c r="P4693" t="str">
        <f>IF('Peter Millar'!$L4698&lt;&gt;0,CONCATENATE("Week ",WEEKNUM('Peter Millar'!$L4698,21)," - ", TEXT('Peter Millar'!$L4698, "yyyy")),"")</f>
        <v>Week 17 - 2022</v>
      </c>
    </row>
    <row r="4694" spans="16:16">
      <c r="P4694" t="str">
        <f>IF('Peter Millar'!$L4699&lt;&gt;0,CONCATENATE("Week ",WEEKNUM('Peter Millar'!$L4699,21)," - ", TEXT('Peter Millar'!$L4699, "yyyy")),"")</f>
        <v>Week 17 - 2022</v>
      </c>
    </row>
    <row r="4695" spans="16:16">
      <c r="P4695" t="str">
        <f>IF('Peter Millar'!$L4700&lt;&gt;0,CONCATENATE("Week ",WEEKNUM('Peter Millar'!$L4700,21)," - ", TEXT('Peter Millar'!$L4700, "yyyy")),"")</f>
        <v>Week 17 - 2022</v>
      </c>
    </row>
    <row r="4696" spans="16:16">
      <c r="P4696" t="str">
        <f>IF('Peter Millar'!$L4701&lt;&gt;0,CONCATENATE("Week ",WEEKNUM('Peter Millar'!$L4701,21)," - ", TEXT('Peter Millar'!$L4701, "yyyy")),"")</f>
        <v>Week 17 - 2022</v>
      </c>
    </row>
    <row r="4697" spans="16:16">
      <c r="P4697" t="str">
        <f>IF('Peter Millar'!$L4702&lt;&gt;0,CONCATENATE("Week ",WEEKNUM('Peter Millar'!$L4702,21)," - ", TEXT('Peter Millar'!$L4702, "yyyy")),"")</f>
        <v>Week 17 - 2022</v>
      </c>
    </row>
    <row r="4698" spans="16:16">
      <c r="P4698" t="str">
        <f>IF('Peter Millar'!$L4703&lt;&gt;0,CONCATENATE("Week ",WEEKNUM('Peter Millar'!$L4703,21)," - ", TEXT('Peter Millar'!$L4703, "yyyy")),"")</f>
        <v>Week 17 - 2022</v>
      </c>
    </row>
    <row r="4699" spans="16:16">
      <c r="P4699" t="str">
        <f>IF('Peter Millar'!$L4704&lt;&gt;0,CONCATENATE("Week ",WEEKNUM('Peter Millar'!$L4704,21)," - ", TEXT('Peter Millar'!$L4704, "yyyy")),"")</f>
        <v>Week 17 - 2022</v>
      </c>
    </row>
    <row r="4700" spans="16:16">
      <c r="P4700" t="str">
        <f>IF('Peter Millar'!$L4705&lt;&gt;0,CONCATENATE("Week ",WEEKNUM('Peter Millar'!$L4705,21)," - ", TEXT('Peter Millar'!$L4705, "yyyy")),"")</f>
        <v>Week 17 - 2022</v>
      </c>
    </row>
    <row r="4701" spans="16:16">
      <c r="P4701" t="str">
        <f>IF('Peter Millar'!$L4706&lt;&gt;0,CONCATENATE("Week ",WEEKNUM('Peter Millar'!$L4706,21)," - ", TEXT('Peter Millar'!$L4706, "yyyy")),"")</f>
        <v>Week 17 - 2022</v>
      </c>
    </row>
    <row r="4702" spans="16:16">
      <c r="P4702" t="str">
        <f>IF('Peter Millar'!$L4707&lt;&gt;0,CONCATENATE("Week ",WEEKNUM('Peter Millar'!$L4707,21)," - ", TEXT('Peter Millar'!$L4707, "yyyy")),"")</f>
        <v>Week 17 - 2022</v>
      </c>
    </row>
    <row r="4703" spans="16:16">
      <c r="P4703" t="str">
        <f>IF('Peter Millar'!$L4708&lt;&gt;0,CONCATENATE("Week ",WEEKNUM('Peter Millar'!$L4708,21)," - ", TEXT('Peter Millar'!$L4708, "yyyy")),"")</f>
        <v>Week 17 - 2022</v>
      </c>
    </row>
    <row r="4704" spans="16:16">
      <c r="P4704" t="str">
        <f>IF('Peter Millar'!$L4709&lt;&gt;0,CONCATENATE("Week ",WEEKNUM('Peter Millar'!$L4709,21)," - ", TEXT('Peter Millar'!$L4709, "yyyy")),"")</f>
        <v>Week 17 - 2022</v>
      </c>
    </row>
    <row r="4705" spans="16:16">
      <c r="P4705" t="str">
        <f>IF('Peter Millar'!$L4710&lt;&gt;0,CONCATENATE("Week ",WEEKNUM('Peter Millar'!$L4710,21)," - ", TEXT('Peter Millar'!$L4710, "yyyy")),"")</f>
        <v>Week 17 - 2022</v>
      </c>
    </row>
    <row r="4706" spans="16:16">
      <c r="P4706" t="str">
        <f>IF('Peter Millar'!$L4711&lt;&gt;0,CONCATENATE("Week ",WEEKNUM('Peter Millar'!$L4711,21)," - ", TEXT('Peter Millar'!$L4711, "yyyy")),"")</f>
        <v>Week 17 - 2022</v>
      </c>
    </row>
    <row r="4707" spans="16:16">
      <c r="P4707" t="str">
        <f>IF('Peter Millar'!$L4712&lt;&gt;0,CONCATENATE("Week ",WEEKNUM('Peter Millar'!$L4712,21)," - ", TEXT('Peter Millar'!$L4712, "yyyy")),"")</f>
        <v>Week 17 - 2022</v>
      </c>
    </row>
    <row r="4708" spans="16:16">
      <c r="P4708" t="str">
        <f>IF('Peter Millar'!$L4713&lt;&gt;0,CONCATENATE("Week ",WEEKNUM('Peter Millar'!$L4713,21)," - ", TEXT('Peter Millar'!$L4713, "yyyy")),"")</f>
        <v>Week 18 - 2022</v>
      </c>
    </row>
    <row r="4709" spans="16:16">
      <c r="P4709" t="str">
        <f>IF('Peter Millar'!$L4714&lt;&gt;0,CONCATENATE("Week ",WEEKNUM('Peter Millar'!$L4714,21)," - ", TEXT('Peter Millar'!$L4714, "yyyy")),"")</f>
        <v>Week 18 - 2022</v>
      </c>
    </row>
    <row r="4710" spans="16:16">
      <c r="P4710" t="str">
        <f>IF('Peter Millar'!$L4715&lt;&gt;0,CONCATENATE("Week ",WEEKNUM('Peter Millar'!$L4715,21)," - ", TEXT('Peter Millar'!$L4715, "yyyy")),"")</f>
        <v>Week 18 - 2022</v>
      </c>
    </row>
    <row r="4711" spans="16:16">
      <c r="P4711" t="str">
        <f>IF('Peter Millar'!$L4716&lt;&gt;0,CONCATENATE("Week ",WEEKNUM('Peter Millar'!$L4716,21)," - ", TEXT('Peter Millar'!$L4716, "yyyy")),"")</f>
        <v>Week 18 - 2022</v>
      </c>
    </row>
    <row r="4712" spans="16:16">
      <c r="P4712" t="str">
        <f>IF('Peter Millar'!$L4717&lt;&gt;0,CONCATENATE("Week ",WEEKNUM('Peter Millar'!$L4717,21)," - ", TEXT('Peter Millar'!$L4717, "yyyy")),"")</f>
        <v>Week 18 - 2022</v>
      </c>
    </row>
    <row r="4713" spans="16:16">
      <c r="P4713" t="str">
        <f>IF('Peter Millar'!$L4718&lt;&gt;0,CONCATENATE("Week ",WEEKNUM('Peter Millar'!$L4718,21)," - ", TEXT('Peter Millar'!$L4718, "yyyy")),"")</f>
        <v>Week 18 - 2022</v>
      </c>
    </row>
    <row r="4714" spans="16:16">
      <c r="P4714" t="str">
        <f>IF('Peter Millar'!$L4719&lt;&gt;0,CONCATENATE("Week ",WEEKNUM('Peter Millar'!$L4719,21)," - ", TEXT('Peter Millar'!$L4719, "yyyy")),"")</f>
        <v>Week 18 - 2022</v>
      </c>
    </row>
    <row r="4715" spans="16:16">
      <c r="P4715" t="str">
        <f>IF('Peter Millar'!$L4720&lt;&gt;0,CONCATENATE("Week ",WEEKNUM('Peter Millar'!$L4720,21)," - ", TEXT('Peter Millar'!$L4720, "yyyy")),"")</f>
        <v>Week 18 - 2022</v>
      </c>
    </row>
    <row r="4716" spans="16:16">
      <c r="P4716" t="str">
        <f>IF('Peter Millar'!$L4721&lt;&gt;0,CONCATENATE("Week ",WEEKNUM('Peter Millar'!$L4721,21)," - ", TEXT('Peter Millar'!$L4721, "yyyy")),"")</f>
        <v>Week 18 - 2022</v>
      </c>
    </row>
    <row r="4717" spans="16:16">
      <c r="P4717" t="str">
        <f>IF('Peter Millar'!$L4722&lt;&gt;0,CONCATENATE("Week ",WEEKNUM('Peter Millar'!$L4722,21)," - ", TEXT('Peter Millar'!$L4722, "yyyy")),"")</f>
        <v>Week 18 - 2022</v>
      </c>
    </row>
    <row r="4718" spans="16:16">
      <c r="P4718" t="str">
        <f>IF('Peter Millar'!$L4723&lt;&gt;0,CONCATENATE("Week ",WEEKNUM('Peter Millar'!$L4723,21)," - ", TEXT('Peter Millar'!$L4723, "yyyy")),"")</f>
        <v>Week 18 - 2022</v>
      </c>
    </row>
    <row r="4719" spans="16:16">
      <c r="P4719" t="str">
        <f>IF('Peter Millar'!$L4724&lt;&gt;0,CONCATENATE("Week ",WEEKNUM('Peter Millar'!$L4724,21)," - ", TEXT('Peter Millar'!$L4724, "yyyy")),"")</f>
        <v>Week 18 - 2022</v>
      </c>
    </row>
    <row r="4720" spans="16:16">
      <c r="P4720" t="str">
        <f>IF('Peter Millar'!$L4725&lt;&gt;0,CONCATENATE("Week ",WEEKNUM('Peter Millar'!$L4725,21)," - ", TEXT('Peter Millar'!$L4725, "yyyy")),"")</f>
        <v>Week 18 - 2022</v>
      </c>
    </row>
    <row r="4721" spans="16:16">
      <c r="P4721" t="str">
        <f>IF('Peter Millar'!$L4726&lt;&gt;0,CONCATENATE("Week ",WEEKNUM('Peter Millar'!$L4726,21)," - ", TEXT('Peter Millar'!$L4726, "yyyy")),"")</f>
        <v>Week 18 - 2022</v>
      </c>
    </row>
    <row r="4722" spans="16:16">
      <c r="P4722" t="str">
        <f>IF('Peter Millar'!$L4727&lt;&gt;0,CONCATENATE("Week ",WEEKNUM('Peter Millar'!$L4727,21)," - ", TEXT('Peter Millar'!$L4727, "yyyy")),"")</f>
        <v>Week 18 - 2022</v>
      </c>
    </row>
    <row r="4723" spans="16:16">
      <c r="P4723" t="str">
        <f>IF('Peter Millar'!$L4728&lt;&gt;0,CONCATENATE("Week ",WEEKNUM('Peter Millar'!$L4728,21)," - ", TEXT('Peter Millar'!$L4728, "yyyy")),"")</f>
        <v>Week 18 - 2022</v>
      </c>
    </row>
    <row r="4724" spans="16:16">
      <c r="P4724" t="str">
        <f>IF('Peter Millar'!$L4729&lt;&gt;0,CONCATENATE("Week ",WEEKNUM('Peter Millar'!$L4729,21)," - ", TEXT('Peter Millar'!$L4729, "yyyy")),"")</f>
        <v>Week 18 - 2022</v>
      </c>
    </row>
    <row r="4725" spans="16:16">
      <c r="P4725" t="str">
        <f>IF('Peter Millar'!$L4730&lt;&gt;0,CONCATENATE("Week ",WEEKNUM('Peter Millar'!$L4730,21)," - ", TEXT('Peter Millar'!$L4730, "yyyy")),"")</f>
        <v>Week 18 - 2022</v>
      </c>
    </row>
    <row r="4726" spans="16:16">
      <c r="P4726" t="str">
        <f>IF('Peter Millar'!$L4731&lt;&gt;0,CONCATENATE("Week ",WEEKNUM('Peter Millar'!$L4731,21)," - ", TEXT('Peter Millar'!$L4731, "yyyy")),"")</f>
        <v>Week 18 - 2022</v>
      </c>
    </row>
    <row r="4727" spans="16:16">
      <c r="P4727" t="str">
        <f>IF('Peter Millar'!$L4732&lt;&gt;0,CONCATENATE("Week ",WEEKNUM('Peter Millar'!$L4732,21)," - ", TEXT('Peter Millar'!$L4732, "yyyy")),"")</f>
        <v>Week 18 - 2022</v>
      </c>
    </row>
    <row r="4728" spans="16:16">
      <c r="P4728" t="str">
        <f>IF('Peter Millar'!$L4733&lt;&gt;0,CONCATENATE("Week ",WEEKNUM('Peter Millar'!$L4733,21)," - ", TEXT('Peter Millar'!$L4733, "yyyy")),"")</f>
        <v>Week 18 - 2022</v>
      </c>
    </row>
    <row r="4729" spans="16:16">
      <c r="P4729" t="str">
        <f>IF('Peter Millar'!$L4734&lt;&gt;0,CONCATENATE("Week ",WEEKNUM('Peter Millar'!$L4734,21)," - ", TEXT('Peter Millar'!$L4734, "yyyy")),"")</f>
        <v>Week 18 - 2022</v>
      </c>
    </row>
    <row r="4730" spans="16:16">
      <c r="P4730" t="str">
        <f>IF('Peter Millar'!$L4735&lt;&gt;0,CONCATENATE("Week ",WEEKNUM('Peter Millar'!$L4735,21)," - ", TEXT('Peter Millar'!$L4735, "yyyy")),"")</f>
        <v>Week 18 - 2022</v>
      </c>
    </row>
    <row r="4731" spans="16:16">
      <c r="P4731" t="str">
        <f>IF('Peter Millar'!$L4736&lt;&gt;0,CONCATENATE("Week ",WEEKNUM('Peter Millar'!$L4736,21)," - ", TEXT('Peter Millar'!$L4736, "yyyy")),"")</f>
        <v>Week 18 - 2022</v>
      </c>
    </row>
    <row r="4732" spans="16:16">
      <c r="P4732" t="str">
        <f>IF('Peter Millar'!$L4737&lt;&gt;0,CONCATENATE("Week ",WEEKNUM('Peter Millar'!$L4737,21)," - ", TEXT('Peter Millar'!$L4737, "yyyy")),"")</f>
        <v>Week 18 - 2022</v>
      </c>
    </row>
    <row r="4733" spans="16:16">
      <c r="P4733" t="str">
        <f>IF('Peter Millar'!$L4738&lt;&gt;0,CONCATENATE("Week ",WEEKNUM('Peter Millar'!$L4738,21)," - ", TEXT('Peter Millar'!$L4738, "yyyy")),"")</f>
        <v>Week 18 - 2022</v>
      </c>
    </row>
    <row r="4734" spans="16:16">
      <c r="P4734" t="str">
        <f>IF('Peter Millar'!$L4739&lt;&gt;0,CONCATENATE("Week ",WEEKNUM('Peter Millar'!$L4739,21)," - ", TEXT('Peter Millar'!$L4739, "yyyy")),"")</f>
        <v>Week 18 - 2022</v>
      </c>
    </row>
    <row r="4735" spans="16:16">
      <c r="P4735" t="str">
        <f>IF('Peter Millar'!$L4740&lt;&gt;0,CONCATENATE("Week ",WEEKNUM('Peter Millar'!$L4740,21)," - ", TEXT('Peter Millar'!$L4740, "yyyy")),"")</f>
        <v>Week 18 - 2022</v>
      </c>
    </row>
    <row r="4736" spans="16:16">
      <c r="P4736" t="str">
        <f>IF('Peter Millar'!$L4741&lt;&gt;0,CONCATENATE("Week ",WEEKNUM('Peter Millar'!$L4741,21)," - ", TEXT('Peter Millar'!$L4741, "yyyy")),"")</f>
        <v>Week 18 - 2022</v>
      </c>
    </row>
    <row r="4737" spans="16:16">
      <c r="P4737" t="str">
        <f>IF('Peter Millar'!$L4742&lt;&gt;0,CONCATENATE("Week ",WEEKNUM('Peter Millar'!$L4742,21)," - ", TEXT('Peter Millar'!$L4742, "yyyy")),"")</f>
        <v>Week 18 - 2022</v>
      </c>
    </row>
    <row r="4738" spans="16:16">
      <c r="P4738" t="str">
        <f>IF('Peter Millar'!$L4743&lt;&gt;0,CONCATENATE("Week ",WEEKNUM('Peter Millar'!$L4743,21)," - ", TEXT('Peter Millar'!$L4743, "yyyy")),"")</f>
        <v>Week 18 - 2022</v>
      </c>
    </row>
    <row r="4739" spans="16:16">
      <c r="P4739" t="str">
        <f>IF('Peter Millar'!$L4744&lt;&gt;0,CONCATENATE("Week ",WEEKNUM('Peter Millar'!$L4744,21)," - ", TEXT('Peter Millar'!$L4744, "yyyy")),"")</f>
        <v>Week 18 - 2022</v>
      </c>
    </row>
    <row r="4740" spans="16:16">
      <c r="P4740" t="str">
        <f>IF('Peter Millar'!$L4745&lt;&gt;0,CONCATENATE("Week ",WEEKNUM('Peter Millar'!$L4745,21)," - ", TEXT('Peter Millar'!$L4745, "yyyy")),"")</f>
        <v>Week 18 - 2022</v>
      </c>
    </row>
    <row r="4741" spans="16:16">
      <c r="P4741" t="str">
        <f>IF('Peter Millar'!$L4746&lt;&gt;0,CONCATENATE("Week ",WEEKNUM('Peter Millar'!$L4746,21)," - ", TEXT('Peter Millar'!$L4746, "yyyy")),"")</f>
        <v>Week 18 - 2022</v>
      </c>
    </row>
    <row r="4742" spans="16:16">
      <c r="P4742" t="str">
        <f>IF('Peter Millar'!$L4747&lt;&gt;0,CONCATENATE("Week ",WEEKNUM('Peter Millar'!$L4747,21)," - ", TEXT('Peter Millar'!$L4747, "yyyy")),"")</f>
        <v>Week 18 - 2022</v>
      </c>
    </row>
    <row r="4743" spans="16:16">
      <c r="P4743" t="str">
        <f>IF('Peter Millar'!$L4748&lt;&gt;0,CONCATENATE("Week ",WEEKNUM('Peter Millar'!$L4748,21)," - ", TEXT('Peter Millar'!$L4748, "yyyy")),"")</f>
        <v>Week 18 - 2022</v>
      </c>
    </row>
    <row r="4744" spans="16:16">
      <c r="P4744" t="str">
        <f>IF('Peter Millar'!$L4749&lt;&gt;0,CONCATENATE("Week ",WEEKNUM('Peter Millar'!$L4749,21)," - ", TEXT('Peter Millar'!$L4749, "yyyy")),"")</f>
        <v>Week 18 - 2022</v>
      </c>
    </row>
    <row r="4745" spans="16:16">
      <c r="P4745" t="str">
        <f>IF('Peter Millar'!$L4750&lt;&gt;0,CONCATENATE("Week ",WEEKNUM('Peter Millar'!$L4750,21)," - ", TEXT('Peter Millar'!$L4750, "yyyy")),"")</f>
        <v>Week 18 - 2022</v>
      </c>
    </row>
    <row r="4746" spans="16:16">
      <c r="P4746" t="str">
        <f>IF('Peter Millar'!$L4751&lt;&gt;0,CONCATENATE("Week ",WEEKNUM('Peter Millar'!$L4751,21)," - ", TEXT('Peter Millar'!$L4751, "yyyy")),"")</f>
        <v>Week 18 - 2022</v>
      </c>
    </row>
    <row r="4747" spans="16:16">
      <c r="P4747" t="str">
        <f>IF('Peter Millar'!$L4752&lt;&gt;0,CONCATENATE("Week ",WEEKNUM('Peter Millar'!$L4752,21)," - ", TEXT('Peter Millar'!$L4752, "yyyy")),"")</f>
        <v>Week 18 - 2022</v>
      </c>
    </row>
    <row r="4748" spans="16:16">
      <c r="P4748" t="str">
        <f>IF('Peter Millar'!$L4753&lt;&gt;0,CONCATENATE("Week ",WEEKNUM('Peter Millar'!$L4753,21)," - ", TEXT('Peter Millar'!$L4753, "yyyy")),"")</f>
        <v>Week 18 - 2022</v>
      </c>
    </row>
    <row r="4749" spans="16:16">
      <c r="P4749" t="str">
        <f>IF('Peter Millar'!$L4754&lt;&gt;0,CONCATENATE("Week ",WEEKNUM('Peter Millar'!$L4754,21)," - ", TEXT('Peter Millar'!$L4754, "yyyy")),"")</f>
        <v>Week 18 - 2022</v>
      </c>
    </row>
    <row r="4750" spans="16:16">
      <c r="P4750" t="str">
        <f>IF('Peter Millar'!$L4755&lt;&gt;0,CONCATENATE("Week ",WEEKNUM('Peter Millar'!$L4755,21)," - ", TEXT('Peter Millar'!$L4755, "yyyy")),"")</f>
        <v>Week 18 - 2022</v>
      </c>
    </row>
    <row r="4751" spans="16:16">
      <c r="P4751" t="str">
        <f>IF('Peter Millar'!$L4756&lt;&gt;0,CONCATENATE("Week ",WEEKNUM('Peter Millar'!$L4756,21)," - ", TEXT('Peter Millar'!$L4756, "yyyy")),"")</f>
        <v>Week 18 - 2022</v>
      </c>
    </row>
    <row r="4752" spans="16:16">
      <c r="P4752" t="str">
        <f>IF('Peter Millar'!$L4757&lt;&gt;0,CONCATENATE("Week ",WEEKNUM('Peter Millar'!$L4757,21)," - ", TEXT('Peter Millar'!$L4757, "yyyy")),"")</f>
        <v>Week 18 - 2022</v>
      </c>
    </row>
    <row r="4753" spans="16:16">
      <c r="P4753" t="str">
        <f>IF('Peter Millar'!$L4758&lt;&gt;0,CONCATENATE("Week ",WEEKNUM('Peter Millar'!$L4758,21)," - ", TEXT('Peter Millar'!$L4758, "yyyy")),"")</f>
        <v>Week 18 - 2022</v>
      </c>
    </row>
    <row r="4754" spans="16:16">
      <c r="P4754" t="str">
        <f>IF('Peter Millar'!$L4759&lt;&gt;0,CONCATENATE("Week ",WEEKNUM('Peter Millar'!$L4759,21)," - ", TEXT('Peter Millar'!$L4759, "yyyy")),"")</f>
        <v>Week 18 - 2022</v>
      </c>
    </row>
    <row r="4755" spans="16:16">
      <c r="P4755" t="str">
        <f>IF('Peter Millar'!$L4760&lt;&gt;0,CONCATENATE("Week ",WEEKNUM('Peter Millar'!$L4760,21)," - ", TEXT('Peter Millar'!$L4760, "yyyy")),"")</f>
        <v>Week 18 - 2022</v>
      </c>
    </row>
    <row r="4756" spans="16:16">
      <c r="P4756" t="str">
        <f>IF('Peter Millar'!$L4761&lt;&gt;0,CONCATENATE("Week ",WEEKNUM('Peter Millar'!$L4761,21)," - ", TEXT('Peter Millar'!$L4761, "yyyy")),"")</f>
        <v>Week 18 - 2022</v>
      </c>
    </row>
    <row r="4757" spans="16:16">
      <c r="P4757" t="str">
        <f>IF('Peter Millar'!$L4762&lt;&gt;0,CONCATENATE("Week ",WEEKNUM('Peter Millar'!$L4762,21)," - ", TEXT('Peter Millar'!$L4762, "yyyy")),"")</f>
        <v>Week 18 - 2022</v>
      </c>
    </row>
    <row r="4758" spans="16:16">
      <c r="P4758" t="str">
        <f>IF('Peter Millar'!$L4763&lt;&gt;0,CONCATENATE("Week ",WEEKNUM('Peter Millar'!$L4763,21)," - ", TEXT('Peter Millar'!$L4763, "yyyy")),"")</f>
        <v>Week 18 - 2022</v>
      </c>
    </row>
    <row r="4759" spans="16:16">
      <c r="P4759" t="str">
        <f>IF('Peter Millar'!$L4764&lt;&gt;0,CONCATENATE("Week ",WEEKNUM('Peter Millar'!$L4764,21)," - ", TEXT('Peter Millar'!$L4764, "yyyy")),"")</f>
        <v>Week 18 - 2022</v>
      </c>
    </row>
    <row r="4760" spans="16:16">
      <c r="P4760" t="str">
        <f>IF('Peter Millar'!$L4765&lt;&gt;0,CONCATENATE("Week ",WEEKNUM('Peter Millar'!$L4765,21)," - ", TEXT('Peter Millar'!$L4765, "yyyy")),"")</f>
        <v>Week 18 - 2022</v>
      </c>
    </row>
    <row r="4761" spans="16:16">
      <c r="P4761" t="str">
        <f>IF('Peter Millar'!$L4766&lt;&gt;0,CONCATENATE("Week ",WEEKNUM('Peter Millar'!$L4766,21)," - ", TEXT('Peter Millar'!$L4766, "yyyy")),"")</f>
        <v>Week 18 - 2022</v>
      </c>
    </row>
    <row r="4762" spans="16:16">
      <c r="P4762" t="str">
        <f>IF('Peter Millar'!$L4767&lt;&gt;0,CONCATENATE("Week ",WEEKNUM('Peter Millar'!$L4767,21)," - ", TEXT('Peter Millar'!$L4767, "yyyy")),"")</f>
        <v>Week 18 - 2022</v>
      </c>
    </row>
    <row r="4763" spans="16:16">
      <c r="P4763" t="str">
        <f>IF('Peter Millar'!$L4768&lt;&gt;0,CONCATENATE("Week ",WEEKNUM('Peter Millar'!$L4768,21)," - ", TEXT('Peter Millar'!$L4768, "yyyy")),"")</f>
        <v>Week 18 - 2022</v>
      </c>
    </row>
    <row r="4764" spans="16:16">
      <c r="P4764" t="str">
        <f>IF('Peter Millar'!$L4769&lt;&gt;0,CONCATENATE("Week ",WEEKNUM('Peter Millar'!$L4769,21)," - ", TEXT('Peter Millar'!$L4769, "yyyy")),"")</f>
        <v>Week 18 - 2022</v>
      </c>
    </row>
    <row r="4765" spans="16:16">
      <c r="P4765" t="str">
        <f>IF('Peter Millar'!$L4770&lt;&gt;0,CONCATENATE("Week ",WEEKNUM('Peter Millar'!$L4770,21)," - ", TEXT('Peter Millar'!$L4770, "yyyy")),"")</f>
        <v>Week 18 - 2022</v>
      </c>
    </row>
    <row r="4766" spans="16:16">
      <c r="P4766" t="str">
        <f>IF('Peter Millar'!$L4771&lt;&gt;0,CONCATENATE("Week ",WEEKNUM('Peter Millar'!$L4771,21)," - ", TEXT('Peter Millar'!$L4771, "yyyy")),"")</f>
        <v>Week 18 - 2022</v>
      </c>
    </row>
    <row r="4767" spans="16:16">
      <c r="P4767" t="str">
        <f>IF('Peter Millar'!$L4772&lt;&gt;0,CONCATENATE("Week ",WEEKNUM('Peter Millar'!$L4772,21)," - ", TEXT('Peter Millar'!$L4772, "yyyy")),"")</f>
        <v>Week 18 - 2022</v>
      </c>
    </row>
    <row r="4768" spans="16:16">
      <c r="P4768" t="str">
        <f>IF('Peter Millar'!$L4773&lt;&gt;0,CONCATENATE("Week ",WEEKNUM('Peter Millar'!$L4773,21)," - ", TEXT('Peter Millar'!$L4773, "yyyy")),"")</f>
        <v>Week 18 - 2022</v>
      </c>
    </row>
    <row r="4769" spans="16:16">
      <c r="P4769" t="str">
        <f>IF('Peter Millar'!$L4774&lt;&gt;0,CONCATENATE("Week ",WEEKNUM('Peter Millar'!$L4774,21)," - ", TEXT('Peter Millar'!$L4774, "yyyy")),"")</f>
        <v>Week 18 - 2022</v>
      </c>
    </row>
    <row r="4770" spans="16:16">
      <c r="P4770" t="str">
        <f>IF('Peter Millar'!$L4775&lt;&gt;0,CONCATENATE("Week ",WEEKNUM('Peter Millar'!$L4775,21)," - ", TEXT('Peter Millar'!$L4775, "yyyy")),"")</f>
        <v>Week 18 - 2022</v>
      </c>
    </row>
    <row r="4771" spans="16:16">
      <c r="P4771" t="str">
        <f>IF('Peter Millar'!$L4776&lt;&gt;0,CONCATENATE("Week ",WEEKNUM('Peter Millar'!$L4776,21)," - ", TEXT('Peter Millar'!$L4776, "yyyy")),"")</f>
        <v>Week 18 - 2022</v>
      </c>
    </row>
    <row r="4772" spans="16:16">
      <c r="P4772" t="str">
        <f>IF('Peter Millar'!$L4777&lt;&gt;0,CONCATENATE("Week ",WEEKNUM('Peter Millar'!$L4777,21)," - ", TEXT('Peter Millar'!$L4777, "yyyy")),"")</f>
        <v>Week 18 - 2022</v>
      </c>
    </row>
    <row r="4773" spans="16:16">
      <c r="P4773" t="str">
        <f>IF('Peter Millar'!$L4778&lt;&gt;0,CONCATENATE("Week ",WEEKNUM('Peter Millar'!$L4778,21)," - ", TEXT('Peter Millar'!$L4778, "yyyy")),"")</f>
        <v>Week 18 - 2022</v>
      </c>
    </row>
    <row r="4774" spans="16:16">
      <c r="P4774" t="str">
        <f>IF('Peter Millar'!$L4779&lt;&gt;0,CONCATENATE("Week ",WEEKNUM('Peter Millar'!$L4779,21)," - ", TEXT('Peter Millar'!$L4779, "yyyy")),"")</f>
        <v>Week 18 - 2022</v>
      </c>
    </row>
    <row r="4775" spans="16:16">
      <c r="P4775" t="str">
        <f>IF('Peter Millar'!$L4780&lt;&gt;0,CONCATENATE("Week ",WEEKNUM('Peter Millar'!$L4780,21)," - ", TEXT('Peter Millar'!$L4780, "yyyy")),"")</f>
        <v>Week 18 - 2022</v>
      </c>
    </row>
    <row r="4776" spans="16:16">
      <c r="P4776" t="str">
        <f>IF('Peter Millar'!$L4781&lt;&gt;0,CONCATENATE("Week ",WEEKNUM('Peter Millar'!$L4781,21)," - ", TEXT('Peter Millar'!$L4781, "yyyy")),"")</f>
        <v>Week 18 - 2022</v>
      </c>
    </row>
    <row r="4777" spans="16:16">
      <c r="P4777" t="str">
        <f>IF('Peter Millar'!$L4782&lt;&gt;0,CONCATENATE("Week ",WEEKNUM('Peter Millar'!$L4782,21)," - ", TEXT('Peter Millar'!$L4782, "yyyy")),"")</f>
        <v>Week 18 - 2022</v>
      </c>
    </row>
    <row r="4778" spans="16:16">
      <c r="P4778" t="str">
        <f>IF('Peter Millar'!$L4783&lt;&gt;0,CONCATENATE("Week ",WEEKNUM('Peter Millar'!$L4783,21)," - ", TEXT('Peter Millar'!$L4783, "yyyy")),"")</f>
        <v>Week 18 - 2022</v>
      </c>
    </row>
    <row r="4779" spans="16:16">
      <c r="P4779" t="str">
        <f>IF('Peter Millar'!$L4784&lt;&gt;0,CONCATENATE("Week ",WEEKNUM('Peter Millar'!$L4784,21)," - ", TEXT('Peter Millar'!$L4784, "yyyy")),"")</f>
        <v>Week 18 - 2022</v>
      </c>
    </row>
    <row r="4780" spans="16:16">
      <c r="P4780" t="str">
        <f>IF('Peter Millar'!$L4785&lt;&gt;0,CONCATENATE("Week ",WEEKNUM('Peter Millar'!$L4785,21)," - ", TEXT('Peter Millar'!$L4785, "yyyy")),"")</f>
        <v>Week 18 - 2022</v>
      </c>
    </row>
    <row r="4781" spans="16:16">
      <c r="P4781" t="str">
        <f>IF('Peter Millar'!$L4786&lt;&gt;0,CONCATENATE("Week ",WEEKNUM('Peter Millar'!$L4786,21)," - ", TEXT('Peter Millar'!$L4786, "yyyy")),"")</f>
        <v>Week 18 - 2022</v>
      </c>
    </row>
    <row r="4782" spans="16:16">
      <c r="P4782" t="str">
        <f>IF('Peter Millar'!$L4787&lt;&gt;0,CONCATENATE("Week ",WEEKNUM('Peter Millar'!$L4787,21)," - ", TEXT('Peter Millar'!$L4787, "yyyy")),"")</f>
        <v>Week 18 - 2022</v>
      </c>
    </row>
    <row r="4783" spans="16:16">
      <c r="P4783" t="str">
        <f>IF('Peter Millar'!$L4788&lt;&gt;0,CONCATENATE("Week ",WEEKNUM('Peter Millar'!$L4788,21)," - ", TEXT('Peter Millar'!$L4788, "yyyy")),"")</f>
        <v>Week 18 - 2022</v>
      </c>
    </row>
    <row r="4784" spans="16:16">
      <c r="P4784" t="str">
        <f>IF('Peter Millar'!$L4789&lt;&gt;0,CONCATENATE("Week ",WEEKNUM('Peter Millar'!$L4789,21)," - ", TEXT('Peter Millar'!$L4789, "yyyy")),"")</f>
        <v>Week 18 - 2022</v>
      </c>
    </row>
    <row r="4785" spans="16:16">
      <c r="P4785" t="str">
        <f>IF('Peter Millar'!$L4790&lt;&gt;0,CONCATENATE("Week ",WEEKNUM('Peter Millar'!$L4790,21)," - ", TEXT('Peter Millar'!$L4790, "yyyy")),"")</f>
        <v>Week 18 - 2022</v>
      </c>
    </row>
    <row r="4786" spans="16:16">
      <c r="P4786" t="str">
        <f>IF('Peter Millar'!$L4791&lt;&gt;0,CONCATENATE("Week ",WEEKNUM('Peter Millar'!$L4791,21)," - ", TEXT('Peter Millar'!$L4791, "yyyy")),"")</f>
        <v>Week 18 - 2022</v>
      </c>
    </row>
    <row r="4787" spans="16:16">
      <c r="P4787" t="str">
        <f>IF('Peter Millar'!$L4792&lt;&gt;0,CONCATENATE("Week ",WEEKNUM('Peter Millar'!$L4792,21)," - ", TEXT('Peter Millar'!$L4792, "yyyy")),"")</f>
        <v>Week 18 - 2022</v>
      </c>
    </row>
    <row r="4788" spans="16:16">
      <c r="P4788" t="str">
        <f>IF('Peter Millar'!$L4793&lt;&gt;0,CONCATENATE("Week ",WEEKNUM('Peter Millar'!$L4793,21)," - ", TEXT('Peter Millar'!$L4793, "yyyy")),"")</f>
        <v>Week 18 - 2022</v>
      </c>
    </row>
    <row r="4789" spans="16:16">
      <c r="P4789" t="str">
        <f>IF('Peter Millar'!$L4794&lt;&gt;0,CONCATENATE("Week ",WEEKNUM('Peter Millar'!$L4794,21)," - ", TEXT('Peter Millar'!$L4794, "yyyy")),"")</f>
        <v>Week 18 - 2022</v>
      </c>
    </row>
    <row r="4790" spans="16:16">
      <c r="P4790" t="str">
        <f>IF('Peter Millar'!$L4795&lt;&gt;0,CONCATENATE("Week ",WEEKNUM('Peter Millar'!$L4795,21)," - ", TEXT('Peter Millar'!$L4795, "yyyy")),"")</f>
        <v>Week 18 - 2022</v>
      </c>
    </row>
    <row r="4791" spans="16:16">
      <c r="P4791" t="str">
        <f>IF('Peter Millar'!$L4796&lt;&gt;0,CONCATENATE("Week ",WEEKNUM('Peter Millar'!$L4796,21)," - ", TEXT('Peter Millar'!$L4796, "yyyy")),"")</f>
        <v>Week 18 - 2022</v>
      </c>
    </row>
    <row r="4792" spans="16:16">
      <c r="P4792" t="str">
        <f>IF('Peter Millar'!$L4797&lt;&gt;0,CONCATENATE("Week ",WEEKNUM('Peter Millar'!$L4797,21)," - ", TEXT('Peter Millar'!$L4797, "yyyy")),"")</f>
        <v>Week 18 - 2022</v>
      </c>
    </row>
    <row r="4793" spans="16:16">
      <c r="P4793" t="str">
        <f>IF('Peter Millar'!$L4798&lt;&gt;0,CONCATENATE("Week ",WEEKNUM('Peter Millar'!$L4798,21)," - ", TEXT('Peter Millar'!$L4798, "yyyy")),"")</f>
        <v>Week 18 - 2022</v>
      </c>
    </row>
    <row r="4794" spans="16:16">
      <c r="P4794" t="str">
        <f>IF('Peter Millar'!$L4799&lt;&gt;0,CONCATENATE("Week ",WEEKNUM('Peter Millar'!$L4799,21)," - ", TEXT('Peter Millar'!$L4799, "yyyy")),"")</f>
        <v>Week 18 - 2022</v>
      </c>
    </row>
    <row r="4795" spans="16:16">
      <c r="P4795" t="str">
        <f>IF('Peter Millar'!$L4800&lt;&gt;0,CONCATENATE("Week ",WEEKNUM('Peter Millar'!$L4800,21)," - ", TEXT('Peter Millar'!$L4800, "yyyy")),"")</f>
        <v>Week 18 - 2022</v>
      </c>
    </row>
    <row r="4796" spans="16:16">
      <c r="P4796" t="str">
        <f>IF('Peter Millar'!$L4801&lt;&gt;0,CONCATENATE("Week ",WEEKNUM('Peter Millar'!$L4801,21)," - ", TEXT('Peter Millar'!$L4801, "yyyy")),"")</f>
        <v>Week 18 - 2022</v>
      </c>
    </row>
    <row r="4797" spans="16:16">
      <c r="P4797" t="str">
        <f>IF('Peter Millar'!$L4802&lt;&gt;0,CONCATENATE("Week ",WEEKNUM('Peter Millar'!$L4802,21)," - ", TEXT('Peter Millar'!$L4802, "yyyy")),"")</f>
        <v>Week 18 - 2022</v>
      </c>
    </row>
    <row r="4798" spans="16:16">
      <c r="P4798" t="str">
        <f>IF('Peter Millar'!$L4803&lt;&gt;0,CONCATENATE("Week ",WEEKNUM('Peter Millar'!$L4803,21)," - ", TEXT('Peter Millar'!$L4803, "yyyy")),"")</f>
        <v>Week 18 - 2022</v>
      </c>
    </row>
    <row r="4799" spans="16:16">
      <c r="P4799" t="str">
        <f>IF('Peter Millar'!$L4804&lt;&gt;0,CONCATENATE("Week ",WEEKNUM('Peter Millar'!$L4804,21)," - ", TEXT('Peter Millar'!$L4804, "yyyy")),"")</f>
        <v>Week 18 - 2022</v>
      </c>
    </row>
    <row r="4800" spans="16:16">
      <c r="P4800" t="str">
        <f>IF('Peter Millar'!$L4805&lt;&gt;0,CONCATENATE("Week ",WEEKNUM('Peter Millar'!$L4805,21)," - ", TEXT('Peter Millar'!$L4805, "yyyy")),"")</f>
        <v>Week 18 - 2022</v>
      </c>
    </row>
    <row r="4801" spans="16:16">
      <c r="P4801" t="str">
        <f>IF('Peter Millar'!$L4806&lt;&gt;0,CONCATENATE("Week ",WEEKNUM('Peter Millar'!$L4806,21)," - ", TEXT('Peter Millar'!$L4806, "yyyy")),"")</f>
        <v>Week 18 - 2022</v>
      </c>
    </row>
    <row r="4802" spans="16:16">
      <c r="P4802" t="str">
        <f>IF('Peter Millar'!$L4807&lt;&gt;0,CONCATENATE("Week ",WEEKNUM('Peter Millar'!$L4807,21)," - ", TEXT('Peter Millar'!$L4807, "yyyy")),"")</f>
        <v>Week 18 - 2022</v>
      </c>
    </row>
    <row r="4803" spans="16:16">
      <c r="P4803" t="str">
        <f>IF('Peter Millar'!$L4808&lt;&gt;0,CONCATENATE("Week ",WEEKNUM('Peter Millar'!$L4808,21)," - ", TEXT('Peter Millar'!$L4808, "yyyy")),"")</f>
        <v>Week 18 - 2022</v>
      </c>
    </row>
    <row r="4804" spans="16:16">
      <c r="P4804" t="str">
        <f>IF('Peter Millar'!$L4809&lt;&gt;0,CONCATENATE("Week ",WEEKNUM('Peter Millar'!$L4809,21)," - ", TEXT('Peter Millar'!$L4809, "yyyy")),"")</f>
        <v>Week 18 - 2022</v>
      </c>
    </row>
    <row r="4805" spans="16:16">
      <c r="P4805" t="str">
        <f>IF('Peter Millar'!$L4810&lt;&gt;0,CONCATENATE("Week ",WEEKNUM('Peter Millar'!$L4810,21)," - ", TEXT('Peter Millar'!$L4810, "yyyy")),"")</f>
        <v>Week 18 - 2022</v>
      </c>
    </row>
    <row r="4806" spans="16:16">
      <c r="P4806" t="str">
        <f>IF('Peter Millar'!$L4811&lt;&gt;0,CONCATENATE("Week ",WEEKNUM('Peter Millar'!$L4811,21)," - ", TEXT('Peter Millar'!$L4811, "yyyy")),"")</f>
        <v>Week 18 - 2022</v>
      </c>
    </row>
    <row r="4807" spans="16:16">
      <c r="P4807" t="str">
        <f>IF('Peter Millar'!$L4812&lt;&gt;0,CONCATENATE("Week ",WEEKNUM('Peter Millar'!$L4812,21)," - ", TEXT('Peter Millar'!$L4812, "yyyy")),"")</f>
        <v>Week 18 - 2022</v>
      </c>
    </row>
    <row r="4808" spans="16:16">
      <c r="P4808" t="str">
        <f>IF('Peter Millar'!$L4813&lt;&gt;0,CONCATENATE("Week ",WEEKNUM('Peter Millar'!$L4813,21)," - ", TEXT('Peter Millar'!$L4813, "yyyy")),"")</f>
        <v>Week 18 - 2022</v>
      </c>
    </row>
    <row r="4809" spans="16:16">
      <c r="P4809" t="str">
        <f>IF('Peter Millar'!$L4814&lt;&gt;0,CONCATENATE("Week ",WEEKNUM('Peter Millar'!$L4814,21)," - ", TEXT('Peter Millar'!$L4814, "yyyy")),"")</f>
        <v>Week 18 - 2022</v>
      </c>
    </row>
    <row r="4810" spans="16:16">
      <c r="P4810" t="str">
        <f>IF('Peter Millar'!$L4815&lt;&gt;0,CONCATENATE("Week ",WEEKNUM('Peter Millar'!$L4815,21)," - ", TEXT('Peter Millar'!$L4815, "yyyy")),"")</f>
        <v>Week 18 - 2022</v>
      </c>
    </row>
    <row r="4811" spans="16:16">
      <c r="P4811" t="str">
        <f>IF('Peter Millar'!$L4816&lt;&gt;0,CONCATENATE("Week ",WEEKNUM('Peter Millar'!$L4816,21)," - ", TEXT('Peter Millar'!$L4816, "yyyy")),"")</f>
        <v>Week 18 - 2022</v>
      </c>
    </row>
    <row r="4812" spans="16:16">
      <c r="P4812" t="str">
        <f>IF('Peter Millar'!$L4817&lt;&gt;0,CONCATENATE("Week ",WEEKNUM('Peter Millar'!$L4817,21)," - ", TEXT('Peter Millar'!$L4817, "yyyy")),"")</f>
        <v>Week 18 - 2022</v>
      </c>
    </row>
    <row r="4813" spans="16:16">
      <c r="P4813" t="str">
        <f>IF('Peter Millar'!$L4818&lt;&gt;0,CONCATENATE("Week ",WEEKNUM('Peter Millar'!$L4818,21)," - ", TEXT('Peter Millar'!$L4818, "yyyy")),"")</f>
        <v>Week 18 - 2022</v>
      </c>
    </row>
    <row r="4814" spans="16:16">
      <c r="P4814" t="str">
        <f>IF('Peter Millar'!$L4819&lt;&gt;0,CONCATENATE("Week ",WEEKNUM('Peter Millar'!$L4819,21)," - ", TEXT('Peter Millar'!$L4819, "yyyy")),"")</f>
        <v>Week 18 - 2022</v>
      </c>
    </row>
    <row r="4815" spans="16:16">
      <c r="P4815" t="str">
        <f>IF('Peter Millar'!$L4820&lt;&gt;0,CONCATENATE("Week ",WEEKNUM('Peter Millar'!$L4820,21)," - ", TEXT('Peter Millar'!$L4820, "yyyy")),"")</f>
        <v>Week 18 - 2022</v>
      </c>
    </row>
    <row r="4816" spans="16:16">
      <c r="P4816" t="str">
        <f>IF('Peter Millar'!$L4821&lt;&gt;0,CONCATENATE("Week ",WEEKNUM('Peter Millar'!$L4821,21)," - ", TEXT('Peter Millar'!$L4821, "yyyy")),"")</f>
        <v>Week 18 - 2022</v>
      </c>
    </row>
    <row r="4817" spans="16:16">
      <c r="P4817" t="str">
        <f>IF('Peter Millar'!$L4822&lt;&gt;0,CONCATENATE("Week ",WEEKNUM('Peter Millar'!$L4822,21)," - ", TEXT('Peter Millar'!$L4822, "yyyy")),"")</f>
        <v>Week 19 - 2022</v>
      </c>
    </row>
    <row r="4818" spans="16:16">
      <c r="P4818" t="str">
        <f>IF('Peter Millar'!$L4823&lt;&gt;0,CONCATENATE("Week ",WEEKNUM('Peter Millar'!$L4823,21)," - ", TEXT('Peter Millar'!$L4823, "yyyy")),"")</f>
        <v>Week 19 - 2022</v>
      </c>
    </row>
    <row r="4819" spans="16:16">
      <c r="P4819" t="str">
        <f>IF('Peter Millar'!$L4824&lt;&gt;0,CONCATENATE("Week ",WEEKNUM('Peter Millar'!$L4824,21)," - ", TEXT('Peter Millar'!$L4824, "yyyy")),"")</f>
        <v>Week 19 - 2022</v>
      </c>
    </row>
    <row r="4820" spans="16:16">
      <c r="P4820" t="str">
        <f>IF('Peter Millar'!$L4825&lt;&gt;0,CONCATENATE("Week ",WEEKNUM('Peter Millar'!$L4825,21)," - ", TEXT('Peter Millar'!$L4825, "yyyy")),"")</f>
        <v>Week 19 - 2022</v>
      </c>
    </row>
    <row r="4821" spans="16:16">
      <c r="P4821" t="str">
        <f>IF('Peter Millar'!$L4826&lt;&gt;0,CONCATENATE("Week ",WEEKNUM('Peter Millar'!$L4826,21)," - ", TEXT('Peter Millar'!$L4826, "yyyy")),"")</f>
        <v>Week 19 - 2022</v>
      </c>
    </row>
    <row r="4822" spans="16:16">
      <c r="P4822" t="str">
        <f>IF('Peter Millar'!$L4827&lt;&gt;0,CONCATENATE("Week ",WEEKNUM('Peter Millar'!$L4827,21)," - ", TEXT('Peter Millar'!$L4827, "yyyy")),"")</f>
        <v>Week 19 - 2022</v>
      </c>
    </row>
    <row r="4823" spans="16:16">
      <c r="P4823" t="str">
        <f>IF('Peter Millar'!$L4828&lt;&gt;0,CONCATENATE("Week ",WEEKNUM('Peter Millar'!$L4828,21)," - ", TEXT('Peter Millar'!$L4828, "yyyy")),"")</f>
        <v>Week 19 - 2022</v>
      </c>
    </row>
    <row r="4824" spans="16:16">
      <c r="P4824" t="str">
        <f>IF('Peter Millar'!$L4829&lt;&gt;0,CONCATENATE("Week ",WEEKNUM('Peter Millar'!$L4829,21)," - ", TEXT('Peter Millar'!$L4829, "yyyy")),"")</f>
        <v>Week 19 - 2022</v>
      </c>
    </row>
    <row r="4825" spans="16:16">
      <c r="P4825" t="str">
        <f>IF('Peter Millar'!$L4830&lt;&gt;0,CONCATENATE("Week ",WEEKNUM('Peter Millar'!$L4830,21)," - ", TEXT('Peter Millar'!$L4830, "yyyy")),"")</f>
        <v>Week 19 - 2022</v>
      </c>
    </row>
    <row r="4826" spans="16:16">
      <c r="P4826" t="str">
        <f>IF('Peter Millar'!$L4831&lt;&gt;0,CONCATENATE("Week ",WEEKNUM('Peter Millar'!$L4831,21)," - ", TEXT('Peter Millar'!$L4831, "yyyy")),"")</f>
        <v>Week 19 - 2022</v>
      </c>
    </row>
    <row r="4827" spans="16:16">
      <c r="P4827" t="str">
        <f>IF('Peter Millar'!$L4832&lt;&gt;0,CONCATENATE("Week ",WEEKNUM('Peter Millar'!$L4832,21)," - ", TEXT('Peter Millar'!$L4832, "yyyy")),"")</f>
        <v>Week 19 - 2022</v>
      </c>
    </row>
    <row r="4828" spans="16:16">
      <c r="P4828" t="str">
        <f>IF('Peter Millar'!$L4833&lt;&gt;0,CONCATENATE("Week ",WEEKNUM('Peter Millar'!$L4833,21)," - ", TEXT('Peter Millar'!$L4833, "yyyy")),"")</f>
        <v>Week 19 - 2022</v>
      </c>
    </row>
    <row r="4829" spans="16:16">
      <c r="P4829" t="str">
        <f>IF('Peter Millar'!$L4834&lt;&gt;0,CONCATENATE("Week ",WEEKNUM('Peter Millar'!$L4834,21)," - ", TEXT('Peter Millar'!$L4834, "yyyy")),"")</f>
        <v>Week 19 - 2022</v>
      </c>
    </row>
    <row r="4830" spans="16:16">
      <c r="P4830" t="str">
        <f>IF('Peter Millar'!$L4835&lt;&gt;0,CONCATENATE("Week ",WEEKNUM('Peter Millar'!$L4835,21)," - ", TEXT('Peter Millar'!$L4835, "yyyy")),"")</f>
        <v>Week 19 - 2022</v>
      </c>
    </row>
    <row r="4831" spans="16:16">
      <c r="P4831" t="str">
        <f>IF('Peter Millar'!$L4836&lt;&gt;0,CONCATENATE("Week ",WEEKNUM('Peter Millar'!$L4836,21)," - ", TEXT('Peter Millar'!$L4836, "yyyy")),"")</f>
        <v>Week 19 - 2022</v>
      </c>
    </row>
    <row r="4832" spans="16:16">
      <c r="P4832" t="str">
        <f>IF('Peter Millar'!$L4837&lt;&gt;0,CONCATENATE("Week ",WEEKNUM('Peter Millar'!$L4837,21)," - ", TEXT('Peter Millar'!$L4837, "yyyy")),"")</f>
        <v>Week 19 - 2022</v>
      </c>
    </row>
    <row r="4833" spans="16:16">
      <c r="P4833" t="str">
        <f>IF('Peter Millar'!$L4838&lt;&gt;0,CONCATENATE("Week ",WEEKNUM('Peter Millar'!$L4838,21)," - ", TEXT('Peter Millar'!$L4838, "yyyy")),"")</f>
        <v>Week 19 - 2022</v>
      </c>
    </row>
    <row r="4834" spans="16:16">
      <c r="P4834" t="str">
        <f>IF('Peter Millar'!$L4839&lt;&gt;0,CONCATENATE("Week ",WEEKNUM('Peter Millar'!$L4839,21)," - ", TEXT('Peter Millar'!$L4839, "yyyy")),"")</f>
        <v>Week 19 - 2022</v>
      </c>
    </row>
    <row r="4835" spans="16:16">
      <c r="P4835" t="str">
        <f>IF('Peter Millar'!$L4840&lt;&gt;0,CONCATENATE("Week ",WEEKNUM('Peter Millar'!$L4840,21)," - ", TEXT('Peter Millar'!$L4840, "yyyy")),"")</f>
        <v>Week 19 - 2022</v>
      </c>
    </row>
    <row r="4836" spans="16:16">
      <c r="P4836" t="str">
        <f>IF('Peter Millar'!$L4841&lt;&gt;0,CONCATENATE("Week ",WEEKNUM('Peter Millar'!$L4841,21)," - ", TEXT('Peter Millar'!$L4841, "yyyy")),"")</f>
        <v>Week 19 - 2022</v>
      </c>
    </row>
    <row r="4837" spans="16:16">
      <c r="P4837" t="str">
        <f>IF('Peter Millar'!$L4842&lt;&gt;0,CONCATENATE("Week ",WEEKNUM('Peter Millar'!$L4842,21)," - ", TEXT('Peter Millar'!$L4842, "yyyy")),"")</f>
        <v>Week 19 - 2022</v>
      </c>
    </row>
    <row r="4838" spans="16:16">
      <c r="P4838" t="str">
        <f>IF('Peter Millar'!$L4843&lt;&gt;0,CONCATENATE("Week ",WEEKNUM('Peter Millar'!$L4843,21)," - ", TEXT('Peter Millar'!$L4843, "yyyy")),"")</f>
        <v>Week 19 - 2022</v>
      </c>
    </row>
    <row r="4839" spans="16:16">
      <c r="P4839" t="str">
        <f>IF('Peter Millar'!$L4844&lt;&gt;0,CONCATENATE("Week ",WEEKNUM('Peter Millar'!$L4844,21)," - ", TEXT('Peter Millar'!$L4844, "yyyy")),"")</f>
        <v>Week 19 - 2022</v>
      </c>
    </row>
    <row r="4840" spans="16:16">
      <c r="P4840" t="str">
        <f>IF('Peter Millar'!$L4845&lt;&gt;0,CONCATENATE("Week ",WEEKNUM('Peter Millar'!$L4845,21)," - ", TEXT('Peter Millar'!$L4845, "yyyy")),"")</f>
        <v>Week 19 - 2022</v>
      </c>
    </row>
    <row r="4841" spans="16:16">
      <c r="P4841" t="str">
        <f>IF('Peter Millar'!$L4846&lt;&gt;0,CONCATENATE("Week ",WEEKNUM('Peter Millar'!$L4846,21)," - ", TEXT('Peter Millar'!$L4846, "yyyy")),"")</f>
        <v>Week 19 - 2022</v>
      </c>
    </row>
    <row r="4842" spans="16:16">
      <c r="P4842" t="str">
        <f>IF('Peter Millar'!$L4847&lt;&gt;0,CONCATENATE("Week ",WEEKNUM('Peter Millar'!$L4847,21)," - ", TEXT('Peter Millar'!$L4847, "yyyy")),"")</f>
        <v>Week 19 - 2022</v>
      </c>
    </row>
    <row r="4843" spans="16:16">
      <c r="P4843" t="str">
        <f>IF('Peter Millar'!$L4848&lt;&gt;0,CONCATENATE("Week ",WEEKNUM('Peter Millar'!$L4848,21)," - ", TEXT('Peter Millar'!$L4848, "yyyy")),"")</f>
        <v>Week 19 - 2022</v>
      </c>
    </row>
    <row r="4844" spans="16:16">
      <c r="P4844" t="str">
        <f>IF('Peter Millar'!$L4849&lt;&gt;0,CONCATENATE("Week ",WEEKNUM('Peter Millar'!$L4849,21)," - ", TEXT('Peter Millar'!$L4849, "yyyy")),"")</f>
        <v>Week 19 - 2022</v>
      </c>
    </row>
    <row r="4845" spans="16:16">
      <c r="P4845" t="str">
        <f>IF('Peter Millar'!$L4850&lt;&gt;0,CONCATENATE("Week ",WEEKNUM('Peter Millar'!$L4850,21)," - ", TEXT('Peter Millar'!$L4850, "yyyy")),"")</f>
        <v>Week 19 - 2022</v>
      </c>
    </row>
    <row r="4846" spans="16:16">
      <c r="P4846" t="str">
        <f>IF('Peter Millar'!$L4851&lt;&gt;0,CONCATENATE("Week ",WEEKNUM('Peter Millar'!$L4851,21)," - ", TEXT('Peter Millar'!$L4851, "yyyy")),"")</f>
        <v>Week 19 - 2022</v>
      </c>
    </row>
    <row r="4847" spans="16:16">
      <c r="P4847" t="str">
        <f>IF('Peter Millar'!$L4852&lt;&gt;0,CONCATENATE("Week ",WEEKNUM('Peter Millar'!$L4852,21)," - ", TEXT('Peter Millar'!$L4852, "yyyy")),"")</f>
        <v>Week 19 - 2022</v>
      </c>
    </row>
    <row r="4848" spans="16:16">
      <c r="P4848" t="str">
        <f>IF('Peter Millar'!$L4853&lt;&gt;0,CONCATENATE("Week ",WEEKNUM('Peter Millar'!$L4853,21)," - ", TEXT('Peter Millar'!$L4853, "yyyy")),"")</f>
        <v>Week 19 - 2022</v>
      </c>
    </row>
    <row r="4849" spans="16:16">
      <c r="P4849" t="str">
        <f>IF('Peter Millar'!$L4854&lt;&gt;0,CONCATENATE("Week ",WEEKNUM('Peter Millar'!$L4854,21)," - ", TEXT('Peter Millar'!$L4854, "yyyy")),"")</f>
        <v>Week 19 - 2022</v>
      </c>
    </row>
    <row r="4850" spans="16:16">
      <c r="P4850" t="str">
        <f>IF('Peter Millar'!$L4855&lt;&gt;0,CONCATENATE("Week ",WEEKNUM('Peter Millar'!$L4855,21)," - ", TEXT('Peter Millar'!$L4855, "yyyy")),"")</f>
        <v>Week 19 - 2022</v>
      </c>
    </row>
    <row r="4851" spans="16:16">
      <c r="P4851" t="str">
        <f>IF('Peter Millar'!$L4856&lt;&gt;0,CONCATENATE("Week ",WEEKNUM('Peter Millar'!$L4856,21)," - ", TEXT('Peter Millar'!$L4856, "yyyy")),"")</f>
        <v>Week 19 - 2022</v>
      </c>
    </row>
    <row r="4852" spans="16:16">
      <c r="P4852" t="str">
        <f>IF('Peter Millar'!$L4857&lt;&gt;0,CONCATENATE("Week ",WEEKNUM('Peter Millar'!$L4857,21)," - ", TEXT('Peter Millar'!$L4857, "yyyy")),"")</f>
        <v>Week 19 - 2022</v>
      </c>
    </row>
    <row r="4853" spans="16:16">
      <c r="P4853" t="str">
        <f>IF('Peter Millar'!$L4858&lt;&gt;0,CONCATENATE("Week ",WEEKNUM('Peter Millar'!$L4858,21)," - ", TEXT('Peter Millar'!$L4858, "yyyy")),"")</f>
        <v>Week 19 - 2022</v>
      </c>
    </row>
    <row r="4854" spans="16:16">
      <c r="P4854" t="str">
        <f>IF('Peter Millar'!$L4859&lt;&gt;0,CONCATENATE("Week ",WEEKNUM('Peter Millar'!$L4859,21)," - ", TEXT('Peter Millar'!$L4859, "yyyy")),"")</f>
        <v>Week 19 - 2022</v>
      </c>
    </row>
    <row r="4855" spans="16:16">
      <c r="P4855" t="str">
        <f>IF('Peter Millar'!$L4860&lt;&gt;0,CONCATENATE("Week ",WEEKNUM('Peter Millar'!$L4860,21)," - ", TEXT('Peter Millar'!$L4860, "yyyy")),"")</f>
        <v>Week 19 - 2022</v>
      </c>
    </row>
    <row r="4856" spans="16:16">
      <c r="P4856" t="str">
        <f>IF('Peter Millar'!$L4861&lt;&gt;0,CONCATENATE("Week ",WEEKNUM('Peter Millar'!$L4861,21)," - ", TEXT('Peter Millar'!$L4861, "yyyy")),"")</f>
        <v>Week 19 - 2022</v>
      </c>
    </row>
    <row r="4857" spans="16:16">
      <c r="P4857" t="str">
        <f>IF('Peter Millar'!$L4862&lt;&gt;0,CONCATENATE("Week ",WEEKNUM('Peter Millar'!$L4862,21)," - ", TEXT('Peter Millar'!$L4862, "yyyy")),"")</f>
        <v>Week 19 - 2022</v>
      </c>
    </row>
    <row r="4858" spans="16:16">
      <c r="P4858" t="str">
        <f>IF('Peter Millar'!$L4863&lt;&gt;0,CONCATENATE("Week ",WEEKNUM('Peter Millar'!$L4863,21)," - ", TEXT('Peter Millar'!$L4863, "yyyy")),"")</f>
        <v>Week 19 - 2022</v>
      </c>
    </row>
    <row r="4859" spans="16:16">
      <c r="P4859" t="str">
        <f>IF('Peter Millar'!$L4864&lt;&gt;0,CONCATENATE("Week ",WEEKNUM('Peter Millar'!$L4864,21)," - ", TEXT('Peter Millar'!$L4864, "yyyy")),"")</f>
        <v>Week 19 - 2022</v>
      </c>
    </row>
    <row r="4860" spans="16:16">
      <c r="P4860" t="str">
        <f>IF('Peter Millar'!$L4865&lt;&gt;0,CONCATENATE("Week ",WEEKNUM('Peter Millar'!$L4865,21)," - ", TEXT('Peter Millar'!$L4865, "yyyy")),"")</f>
        <v>Week 19 - 2022</v>
      </c>
    </row>
    <row r="4861" spans="16:16">
      <c r="P4861" t="str">
        <f>IF('Peter Millar'!$L4866&lt;&gt;0,CONCATENATE("Week ",WEEKNUM('Peter Millar'!$L4866,21)," - ", TEXT('Peter Millar'!$L4866, "yyyy")),"")</f>
        <v>Week 19 - 2022</v>
      </c>
    </row>
    <row r="4862" spans="16:16">
      <c r="P4862" t="str">
        <f>IF('Peter Millar'!$L4867&lt;&gt;0,CONCATENATE("Week ",WEEKNUM('Peter Millar'!$L4867,21)," - ", TEXT('Peter Millar'!$L4867, "yyyy")),"")</f>
        <v>Week 19 - 2022</v>
      </c>
    </row>
    <row r="4863" spans="16:16">
      <c r="P4863" t="str">
        <f>IF('Peter Millar'!$L4868&lt;&gt;0,CONCATENATE("Week ",WEEKNUM('Peter Millar'!$L4868,21)," - ", TEXT('Peter Millar'!$L4868, "yyyy")),"")</f>
        <v>Week 19 - 2022</v>
      </c>
    </row>
    <row r="4864" spans="16:16">
      <c r="P4864" t="str">
        <f>IF('Peter Millar'!$L4869&lt;&gt;0,CONCATENATE("Week ",WEEKNUM('Peter Millar'!$L4869,21)," - ", TEXT('Peter Millar'!$L4869, "yyyy")),"")</f>
        <v>Week 19 - 2022</v>
      </c>
    </row>
    <row r="4865" spans="16:16">
      <c r="P4865" t="str">
        <f>IF('Peter Millar'!$L4870&lt;&gt;0,CONCATENATE("Week ",WEEKNUM('Peter Millar'!$L4870,21)," - ", TEXT('Peter Millar'!$L4870, "yyyy")),"")</f>
        <v>Week 19 - 2022</v>
      </c>
    </row>
    <row r="4866" spans="16:16">
      <c r="P4866" t="str">
        <f>IF('Peter Millar'!$L4871&lt;&gt;0,CONCATENATE("Week ",WEEKNUM('Peter Millar'!$L4871,21)," - ", TEXT('Peter Millar'!$L4871, "yyyy")),"")</f>
        <v>Week 19 - 2022</v>
      </c>
    </row>
    <row r="4867" spans="16:16">
      <c r="P4867" t="str">
        <f>IF('Peter Millar'!$L4872&lt;&gt;0,CONCATENATE("Week ",WEEKNUM('Peter Millar'!$L4872,21)," - ", TEXT('Peter Millar'!$L4872, "yyyy")),"")</f>
        <v>Week 19 - 2022</v>
      </c>
    </row>
    <row r="4868" spans="16:16">
      <c r="P4868" t="str">
        <f>IF('Peter Millar'!$L4873&lt;&gt;0,CONCATENATE("Week ",WEEKNUM('Peter Millar'!$L4873,21)," - ", TEXT('Peter Millar'!$L4873, "yyyy")),"")</f>
        <v>Week 19 - 2022</v>
      </c>
    </row>
    <row r="4869" spans="16:16">
      <c r="P4869" t="str">
        <f>IF('Peter Millar'!$L4874&lt;&gt;0,CONCATENATE("Week ",WEEKNUM('Peter Millar'!$L4874,21)," - ", TEXT('Peter Millar'!$L4874, "yyyy")),"")</f>
        <v>Week 19 - 2022</v>
      </c>
    </row>
    <row r="4870" spans="16:16">
      <c r="P4870" t="str">
        <f>IF('Peter Millar'!$L4875&lt;&gt;0,CONCATENATE("Week ",WEEKNUM('Peter Millar'!$L4875,21)," - ", TEXT('Peter Millar'!$L4875, "yyyy")),"")</f>
        <v>Week 19 - 2022</v>
      </c>
    </row>
    <row r="4871" spans="16:16">
      <c r="P4871" t="str">
        <f>IF('Peter Millar'!$L4876&lt;&gt;0,CONCATENATE("Week ",WEEKNUM('Peter Millar'!$L4876,21)," - ", TEXT('Peter Millar'!$L4876, "yyyy")),"")</f>
        <v>Week 19 - 2022</v>
      </c>
    </row>
    <row r="4872" spans="16:16">
      <c r="P4872" t="str">
        <f>IF('Peter Millar'!$L4877&lt;&gt;0,CONCATENATE("Week ",WEEKNUM('Peter Millar'!$L4877,21)," - ", TEXT('Peter Millar'!$L4877, "yyyy")),"")</f>
        <v>Week 19 - 2022</v>
      </c>
    </row>
    <row r="4873" spans="16:16">
      <c r="P4873" t="str">
        <f>IF('Peter Millar'!$L4878&lt;&gt;0,CONCATENATE("Week ",WEEKNUM('Peter Millar'!$L4878,21)," - ", TEXT('Peter Millar'!$L4878, "yyyy")),"")</f>
        <v>Week 19 - 2022</v>
      </c>
    </row>
    <row r="4874" spans="16:16">
      <c r="P4874" t="str">
        <f>IF('Peter Millar'!$L4879&lt;&gt;0,CONCATENATE("Week ",WEEKNUM('Peter Millar'!$L4879,21)," - ", TEXT('Peter Millar'!$L4879, "yyyy")),"")</f>
        <v>Week 19 - 2022</v>
      </c>
    </row>
    <row r="4875" spans="16:16">
      <c r="P4875" t="str">
        <f>IF('Peter Millar'!$L4880&lt;&gt;0,CONCATENATE("Week ",WEEKNUM('Peter Millar'!$L4880,21)," - ", TEXT('Peter Millar'!$L4880, "yyyy")),"")</f>
        <v>Week 19 - 2022</v>
      </c>
    </row>
    <row r="4876" spans="16:16">
      <c r="P4876" t="str">
        <f>IF('Peter Millar'!$L4881&lt;&gt;0,CONCATENATE("Week ",WEEKNUM('Peter Millar'!$L4881,21)," - ", TEXT('Peter Millar'!$L4881, "yyyy")),"")</f>
        <v>Week 19 - 2022</v>
      </c>
    </row>
    <row r="4877" spans="16:16">
      <c r="P4877" t="str">
        <f>IF('Peter Millar'!$L4882&lt;&gt;0,CONCATENATE("Week ",WEEKNUM('Peter Millar'!$L4882,21)," - ", TEXT('Peter Millar'!$L4882, "yyyy")),"")</f>
        <v>Week 19 - 2022</v>
      </c>
    </row>
    <row r="4878" spans="16:16">
      <c r="P4878" t="str">
        <f>IF('Peter Millar'!$L4883&lt;&gt;0,CONCATENATE("Week ",WEEKNUM('Peter Millar'!$L4883,21)," - ", TEXT('Peter Millar'!$L4883, "yyyy")),"")</f>
        <v>Week 19 - 2022</v>
      </c>
    </row>
    <row r="4879" spans="16:16">
      <c r="P4879" t="str">
        <f>IF('Peter Millar'!$L4884&lt;&gt;0,CONCATENATE("Week ",WEEKNUM('Peter Millar'!$L4884,21)," - ", TEXT('Peter Millar'!$L4884, "yyyy")),"")</f>
        <v>Week 19 - 2022</v>
      </c>
    </row>
    <row r="4880" spans="16:16">
      <c r="P4880" t="str">
        <f>IF('Peter Millar'!$L4885&lt;&gt;0,CONCATENATE("Week ",WEEKNUM('Peter Millar'!$L4885,21)," - ", TEXT('Peter Millar'!$L4885, "yyyy")),"")</f>
        <v>Week 19 - 2022</v>
      </c>
    </row>
    <row r="4881" spans="16:16">
      <c r="P4881" t="str">
        <f>IF('Peter Millar'!$L4886&lt;&gt;0,CONCATENATE("Week ",WEEKNUM('Peter Millar'!$L4886,21)," - ", TEXT('Peter Millar'!$L4886, "yyyy")),"")</f>
        <v>Week 19 - 2022</v>
      </c>
    </row>
    <row r="4882" spans="16:16">
      <c r="P4882" t="str">
        <f>IF('Peter Millar'!$L4887&lt;&gt;0,CONCATENATE("Week ",WEEKNUM('Peter Millar'!$L4887,21)," - ", TEXT('Peter Millar'!$L4887, "yyyy")),"")</f>
        <v>Week 19 - 2022</v>
      </c>
    </row>
    <row r="4883" spans="16:16">
      <c r="P4883" t="str">
        <f>IF('Peter Millar'!$L4888&lt;&gt;0,CONCATENATE("Week ",WEEKNUM('Peter Millar'!$L4888,21)," - ", TEXT('Peter Millar'!$L4888, "yyyy")),"")</f>
        <v>Week 19 - 2022</v>
      </c>
    </row>
    <row r="4884" spans="16:16">
      <c r="P4884" t="str">
        <f>IF('Peter Millar'!$L4889&lt;&gt;0,CONCATENATE("Week ",WEEKNUM('Peter Millar'!$L4889,21)," - ", TEXT('Peter Millar'!$L4889, "yyyy")),"")</f>
        <v>Week 19 - 2022</v>
      </c>
    </row>
    <row r="4885" spans="16:16">
      <c r="P4885" t="str">
        <f>IF('Peter Millar'!$L4890&lt;&gt;0,CONCATENATE("Week ",WEEKNUM('Peter Millar'!$L4890,21)," - ", TEXT('Peter Millar'!$L4890, "yyyy")),"")</f>
        <v>Week 19 - 2022</v>
      </c>
    </row>
    <row r="4886" spans="16:16">
      <c r="P4886" t="str">
        <f>IF('Peter Millar'!$L4891&lt;&gt;0,CONCATENATE("Week ",WEEKNUM('Peter Millar'!$L4891,21)," - ", TEXT('Peter Millar'!$L4891, "yyyy")),"")</f>
        <v>Week 19 - 2022</v>
      </c>
    </row>
    <row r="4887" spans="16:16">
      <c r="P4887" t="str">
        <f>IF('Peter Millar'!$L4892&lt;&gt;0,CONCATENATE("Week ",WEEKNUM('Peter Millar'!$L4892,21)," - ", TEXT('Peter Millar'!$L4892, "yyyy")),"")</f>
        <v>Week 19 - 2022</v>
      </c>
    </row>
    <row r="4888" spans="16:16">
      <c r="P4888" t="str">
        <f>IF('Peter Millar'!$L4893&lt;&gt;0,CONCATENATE("Week ",WEEKNUM('Peter Millar'!$L4893,21)," - ", TEXT('Peter Millar'!$L4893, "yyyy")),"")</f>
        <v>Week 19 - 2022</v>
      </c>
    </row>
    <row r="4889" spans="16:16">
      <c r="P4889" t="str">
        <f>IF('Peter Millar'!$L4894&lt;&gt;0,CONCATENATE("Week ",WEEKNUM('Peter Millar'!$L4894,21)," - ", TEXT('Peter Millar'!$L4894, "yyyy")),"")</f>
        <v>Week 19 - 2022</v>
      </c>
    </row>
    <row r="4890" spans="16:16">
      <c r="P4890" t="str">
        <f>IF('Peter Millar'!$L4895&lt;&gt;0,CONCATENATE("Week ",WEEKNUM('Peter Millar'!$L4895,21)," - ", TEXT('Peter Millar'!$L4895, "yyyy")),"")</f>
        <v>Week 19 - 2022</v>
      </c>
    </row>
    <row r="4891" spans="16:16">
      <c r="P4891" t="str">
        <f>IF('Peter Millar'!$L4896&lt;&gt;0,CONCATENATE("Week ",WEEKNUM('Peter Millar'!$L4896,21)," - ", TEXT('Peter Millar'!$L4896, "yyyy")),"")</f>
        <v>Week 19 - 2022</v>
      </c>
    </row>
    <row r="4892" spans="16:16">
      <c r="P4892" t="str">
        <f>IF('Peter Millar'!$L4897&lt;&gt;0,CONCATENATE("Week ",WEEKNUM('Peter Millar'!$L4897,21)," - ", TEXT('Peter Millar'!$L4897, "yyyy")),"")</f>
        <v>Week 19 - 2022</v>
      </c>
    </row>
    <row r="4893" spans="16:16">
      <c r="P4893" t="str">
        <f>IF('Peter Millar'!$L4898&lt;&gt;0,CONCATENATE("Week ",WEEKNUM('Peter Millar'!$L4898,21)," - ", TEXT('Peter Millar'!$L4898, "yyyy")),"")</f>
        <v>Week 19 - 2022</v>
      </c>
    </row>
    <row r="4894" spans="16:16">
      <c r="P4894" t="str">
        <f>IF('Peter Millar'!$L4899&lt;&gt;0,CONCATENATE("Week ",WEEKNUM('Peter Millar'!$L4899,21)," - ", TEXT('Peter Millar'!$L4899, "yyyy")),"")</f>
        <v>Week 19 - 2022</v>
      </c>
    </row>
    <row r="4895" spans="16:16">
      <c r="P4895" t="str">
        <f>IF('Peter Millar'!$L4900&lt;&gt;0,CONCATENATE("Week ",WEEKNUM('Peter Millar'!$L4900,21)," - ", TEXT('Peter Millar'!$L4900, "yyyy")),"")</f>
        <v>Week 19 - 2022</v>
      </c>
    </row>
    <row r="4896" spans="16:16">
      <c r="P4896" t="str">
        <f>IF('Peter Millar'!$L4901&lt;&gt;0,CONCATENATE("Week ",WEEKNUM('Peter Millar'!$L4901,21)," - ", TEXT('Peter Millar'!$L4901, "yyyy")),"")</f>
        <v>Week 19 - 2022</v>
      </c>
    </row>
    <row r="4897" spans="16:16">
      <c r="P4897" t="str">
        <f>IF('Peter Millar'!$L4902&lt;&gt;0,CONCATENATE("Week ",WEEKNUM('Peter Millar'!$L4902,21)," - ", TEXT('Peter Millar'!$L4902, "yyyy")),"")</f>
        <v>Week 19 - 2022</v>
      </c>
    </row>
    <row r="4898" spans="16:16">
      <c r="P4898" t="str">
        <f>IF('Peter Millar'!$L4903&lt;&gt;0,CONCATENATE("Week ",WEEKNUM('Peter Millar'!$L4903,21)," - ", TEXT('Peter Millar'!$L4903, "yyyy")),"")</f>
        <v>Week 19 - 2022</v>
      </c>
    </row>
    <row r="4899" spans="16:16">
      <c r="P4899" t="str">
        <f>IF('Peter Millar'!$L4904&lt;&gt;0,CONCATENATE("Week ",WEEKNUM('Peter Millar'!$L4904,21)," - ", TEXT('Peter Millar'!$L4904, "yyyy")),"")</f>
        <v>Week 19 - 2022</v>
      </c>
    </row>
    <row r="4900" spans="16:16">
      <c r="P4900" t="str">
        <f>IF('Peter Millar'!$L4905&lt;&gt;0,CONCATENATE("Week ",WEEKNUM('Peter Millar'!$L4905,21)," - ", TEXT('Peter Millar'!$L4905, "yyyy")),"")</f>
        <v>Week 19 - 2022</v>
      </c>
    </row>
    <row r="4901" spans="16:16">
      <c r="P4901" t="str">
        <f>IF('Peter Millar'!$L4906&lt;&gt;0,CONCATENATE("Week ",WEEKNUM('Peter Millar'!$L4906,21)," - ", TEXT('Peter Millar'!$L4906, "yyyy")),"")</f>
        <v>Week 19 - 2022</v>
      </c>
    </row>
    <row r="4902" spans="16:16">
      <c r="P4902" t="str">
        <f>IF('Peter Millar'!$L4907&lt;&gt;0,CONCATENATE("Week ",WEEKNUM('Peter Millar'!$L4907,21)," - ", TEXT('Peter Millar'!$L4907, "yyyy")),"")</f>
        <v>Week 19 - 2022</v>
      </c>
    </row>
    <row r="4903" spans="16:16">
      <c r="P4903" t="str">
        <f>IF('Peter Millar'!$L4908&lt;&gt;0,CONCATENATE("Week ",WEEKNUM('Peter Millar'!$L4908,21)," - ", TEXT('Peter Millar'!$L4908, "yyyy")),"")</f>
        <v>Week 19 - 2022</v>
      </c>
    </row>
    <row r="4904" spans="16:16">
      <c r="P4904" t="str">
        <f>IF('Peter Millar'!$L4909&lt;&gt;0,CONCATENATE("Week ",WEEKNUM('Peter Millar'!$L4909,21)," - ", TEXT('Peter Millar'!$L4909, "yyyy")),"")</f>
        <v>Week 19 - 2022</v>
      </c>
    </row>
    <row r="4905" spans="16:16">
      <c r="P4905" t="str">
        <f>IF('Peter Millar'!$L4910&lt;&gt;0,CONCATENATE("Week ",WEEKNUM('Peter Millar'!$L4910,21)," - ", TEXT('Peter Millar'!$L4910, "yyyy")),"")</f>
        <v>Week 19 - 2022</v>
      </c>
    </row>
    <row r="4906" spans="16:16">
      <c r="P4906" t="str">
        <f>IF('Peter Millar'!$L4911&lt;&gt;0,CONCATENATE("Week ",WEEKNUM('Peter Millar'!$L4911,21)," - ", TEXT('Peter Millar'!$L4911, "yyyy")),"")</f>
        <v>Week 19 - 2022</v>
      </c>
    </row>
    <row r="4907" spans="16:16">
      <c r="P4907" t="str">
        <f>IF('Peter Millar'!$L4912&lt;&gt;0,CONCATENATE("Week ",WEEKNUM('Peter Millar'!$L4912,21)," - ", TEXT('Peter Millar'!$L4912, "yyyy")),"")</f>
        <v>Week 19 - 2022</v>
      </c>
    </row>
    <row r="4908" spans="16:16">
      <c r="P4908" t="str">
        <f>IF('Peter Millar'!$L4913&lt;&gt;0,CONCATENATE("Week ",WEEKNUM('Peter Millar'!$L4913,21)," - ", TEXT('Peter Millar'!$L4913, "yyyy")),"")</f>
        <v>Week 19 - 2022</v>
      </c>
    </row>
    <row r="4909" spans="16:16">
      <c r="P4909" t="str">
        <f>IF('Peter Millar'!$L4914&lt;&gt;0,CONCATENATE("Week ",WEEKNUM('Peter Millar'!$L4914,21)," - ", TEXT('Peter Millar'!$L4914, "yyyy")),"")</f>
        <v>Week 19 - 2022</v>
      </c>
    </row>
    <row r="4910" spans="16:16">
      <c r="P4910" t="str">
        <f>IF('Peter Millar'!$L4915&lt;&gt;0,CONCATENATE("Week ",WEEKNUM('Peter Millar'!$L4915,21)," - ", TEXT('Peter Millar'!$L4915, "yyyy")),"")</f>
        <v>Week 19 - 2022</v>
      </c>
    </row>
    <row r="4911" spans="16:16">
      <c r="P4911" t="str">
        <f>IF('Peter Millar'!$L4916&lt;&gt;0,CONCATENATE("Week ",WEEKNUM('Peter Millar'!$L4916,21)," - ", TEXT('Peter Millar'!$L4916, "yyyy")),"")</f>
        <v>Week 19 - 2022</v>
      </c>
    </row>
    <row r="4912" spans="16:16">
      <c r="P4912" t="str">
        <f>IF('Peter Millar'!$L4917&lt;&gt;0,CONCATENATE("Week ",WEEKNUM('Peter Millar'!$L4917,21)," - ", TEXT('Peter Millar'!$L4917, "yyyy")),"")</f>
        <v>Week 19 - 2022</v>
      </c>
    </row>
    <row r="4913" spans="16:16">
      <c r="P4913" t="str">
        <f>IF('Peter Millar'!$L4918&lt;&gt;0,CONCATENATE("Week ",WEEKNUM('Peter Millar'!$L4918,21)," - ", TEXT('Peter Millar'!$L4918, "yyyy")),"")</f>
        <v>Week 19 - 2022</v>
      </c>
    </row>
    <row r="4914" spans="16:16">
      <c r="P4914" t="str">
        <f>IF('Peter Millar'!$L4919&lt;&gt;0,CONCATENATE("Week ",WEEKNUM('Peter Millar'!$L4919,21)," - ", TEXT('Peter Millar'!$L4919, "yyyy")),"")</f>
        <v>Week 19 - 2022</v>
      </c>
    </row>
    <row r="4915" spans="16:16">
      <c r="P4915" t="str">
        <f>IF('Peter Millar'!$L4920&lt;&gt;0,CONCATENATE("Week ",WEEKNUM('Peter Millar'!$L4920,21)," - ", TEXT('Peter Millar'!$L4920, "yyyy")),"")</f>
        <v>Week 19 - 2022</v>
      </c>
    </row>
    <row r="4916" spans="16:16">
      <c r="P4916" t="str">
        <f>IF('Peter Millar'!$L4921&lt;&gt;0,CONCATENATE("Week ",WEEKNUM('Peter Millar'!$L4921,21)," - ", TEXT('Peter Millar'!$L4921, "yyyy")),"")</f>
        <v>Week 19 - 2022</v>
      </c>
    </row>
    <row r="4917" spans="16:16">
      <c r="P4917" t="str">
        <f>IF('Peter Millar'!$L4922&lt;&gt;0,CONCATENATE("Week ",WEEKNUM('Peter Millar'!$L4922,21)," - ", TEXT('Peter Millar'!$L4922, "yyyy")),"")</f>
        <v>Week 19 - 2022</v>
      </c>
    </row>
    <row r="4918" spans="16:16">
      <c r="P4918" t="str">
        <f>IF('Peter Millar'!$L4923&lt;&gt;0,CONCATENATE("Week ",WEEKNUM('Peter Millar'!$L4923,21)," - ", TEXT('Peter Millar'!$L4923, "yyyy")),"")</f>
        <v>Week 19 - 2022</v>
      </c>
    </row>
    <row r="4919" spans="16:16">
      <c r="P4919" t="str">
        <f>IF('Peter Millar'!$L4924&lt;&gt;0,CONCATENATE("Week ",WEEKNUM('Peter Millar'!$L4924,21)," - ", TEXT('Peter Millar'!$L4924, "yyyy")),"")</f>
        <v>Week 19 - 2022</v>
      </c>
    </row>
    <row r="4920" spans="16:16">
      <c r="P4920" t="str">
        <f>IF('Peter Millar'!$L4925&lt;&gt;0,CONCATENATE("Week ",WEEKNUM('Peter Millar'!$L4925,21)," - ", TEXT('Peter Millar'!$L4925, "yyyy")),"")</f>
        <v>Week 19 - 2022</v>
      </c>
    </row>
    <row r="4921" spans="16:16">
      <c r="P4921" t="str">
        <f>IF('Peter Millar'!$L4926&lt;&gt;0,CONCATENATE("Week ",WEEKNUM('Peter Millar'!$L4926,21)," - ", TEXT('Peter Millar'!$L4926, "yyyy")),"")</f>
        <v>Week 19 - 2022</v>
      </c>
    </row>
    <row r="4922" spans="16:16">
      <c r="P4922" t="str">
        <f>IF('Peter Millar'!$L4927&lt;&gt;0,CONCATENATE("Week ",WEEKNUM('Peter Millar'!$L4927,21)," - ", TEXT('Peter Millar'!$L4927, "yyyy")),"")</f>
        <v>Week 19 - 2022</v>
      </c>
    </row>
    <row r="4923" spans="16:16">
      <c r="P4923" t="str">
        <f>IF('Peter Millar'!$L4928&lt;&gt;0,CONCATENATE("Week ",WEEKNUM('Peter Millar'!$L4928,21)," - ", TEXT('Peter Millar'!$L4928, "yyyy")),"")</f>
        <v>Week 19 - 2022</v>
      </c>
    </row>
    <row r="4924" spans="16:16">
      <c r="P4924" t="str">
        <f>IF('Peter Millar'!$L4929&lt;&gt;0,CONCATENATE("Week ",WEEKNUM('Peter Millar'!$L4929,21)," - ", TEXT('Peter Millar'!$L4929, "yyyy")),"")</f>
        <v>Week 19 - 2022</v>
      </c>
    </row>
    <row r="4925" spans="16:16">
      <c r="P4925" t="str">
        <f>IF('Peter Millar'!$L4930&lt;&gt;0,CONCATENATE("Week ",WEEKNUM('Peter Millar'!$L4930,21)," - ", TEXT('Peter Millar'!$L4930, "yyyy")),"")</f>
        <v>Week 19 - 2022</v>
      </c>
    </row>
    <row r="4926" spans="16:16">
      <c r="P4926" t="str">
        <f>IF('Peter Millar'!$L4931&lt;&gt;0,CONCATENATE("Week ",WEEKNUM('Peter Millar'!$L4931,21)," - ", TEXT('Peter Millar'!$L4931, "yyyy")),"")</f>
        <v>Week 19 - 2022</v>
      </c>
    </row>
    <row r="4927" spans="16:16">
      <c r="P4927" t="str">
        <f>IF('Peter Millar'!$L4932&lt;&gt;0,CONCATENATE("Week ",WEEKNUM('Peter Millar'!$L4932,21)," - ", TEXT('Peter Millar'!$L4932, "yyyy")),"")</f>
        <v>Week 19 - 2022</v>
      </c>
    </row>
    <row r="4928" spans="16:16">
      <c r="P4928" t="str">
        <f>IF('Peter Millar'!$L4933&lt;&gt;0,CONCATENATE("Week ",WEEKNUM('Peter Millar'!$L4933,21)," - ", TEXT('Peter Millar'!$L4933, "yyyy")),"")</f>
        <v>Week 19 - 2022</v>
      </c>
    </row>
    <row r="4929" spans="16:16">
      <c r="P4929" t="str">
        <f>IF('Peter Millar'!$L4934&lt;&gt;0,CONCATENATE("Week ",WEEKNUM('Peter Millar'!$L4934,21)," - ", TEXT('Peter Millar'!$L4934, "yyyy")),"")</f>
        <v>Week 19 - 2022</v>
      </c>
    </row>
    <row r="4930" spans="16:16">
      <c r="P4930" t="str">
        <f>IF('Peter Millar'!$L4935&lt;&gt;0,CONCATENATE("Week ",WEEKNUM('Peter Millar'!$L4935,21)," - ", TEXT('Peter Millar'!$L4935, "yyyy")),"")</f>
        <v>Week 19 - 2022</v>
      </c>
    </row>
    <row r="4931" spans="16:16">
      <c r="P4931" t="str">
        <f>IF('Peter Millar'!$L4936&lt;&gt;0,CONCATENATE("Week ",WEEKNUM('Peter Millar'!$L4936,21)," - ", TEXT('Peter Millar'!$L4936, "yyyy")),"")</f>
        <v>Week 19 - 2022</v>
      </c>
    </row>
    <row r="4932" spans="16:16">
      <c r="P4932" t="str">
        <f>IF('Peter Millar'!$L4937&lt;&gt;0,CONCATENATE("Week ",WEEKNUM('Peter Millar'!$L4937,21)," - ", TEXT('Peter Millar'!$L4937, "yyyy")),"")</f>
        <v>Week 19 - 2022</v>
      </c>
    </row>
    <row r="4933" spans="16:16">
      <c r="P4933" t="str">
        <f>IF('Peter Millar'!$L4938&lt;&gt;0,CONCATENATE("Week ",WEEKNUM('Peter Millar'!$L4938,21)," - ", TEXT('Peter Millar'!$L4938, "yyyy")),"")</f>
        <v>Week 19 - 2022</v>
      </c>
    </row>
    <row r="4934" spans="16:16">
      <c r="P4934" t="str">
        <f>IF('Peter Millar'!$L4939&lt;&gt;0,CONCATENATE("Week ",WEEKNUM('Peter Millar'!$L4939,21)," - ", TEXT('Peter Millar'!$L4939, "yyyy")),"")</f>
        <v>Week 19 - 2022</v>
      </c>
    </row>
    <row r="4935" spans="16:16">
      <c r="P4935" t="str">
        <f>IF('Peter Millar'!$L4940&lt;&gt;0,CONCATENATE("Week ",WEEKNUM('Peter Millar'!$L4940,21)," - ", TEXT('Peter Millar'!$L4940, "yyyy")),"")</f>
        <v>Week 19 - 2022</v>
      </c>
    </row>
    <row r="4936" spans="16:16">
      <c r="P4936" t="str">
        <f>IF('Peter Millar'!$L4941&lt;&gt;0,CONCATENATE("Week ",WEEKNUM('Peter Millar'!$L4941,21)," - ", TEXT('Peter Millar'!$L4941, "yyyy")),"")</f>
        <v>Week 19 - 2022</v>
      </c>
    </row>
    <row r="4937" spans="16:16">
      <c r="P4937" t="str">
        <f>IF('Peter Millar'!$L4942&lt;&gt;0,CONCATENATE("Week ",WEEKNUM('Peter Millar'!$L4942,21)," - ", TEXT('Peter Millar'!$L4942, "yyyy")),"")</f>
        <v>Week 19 - 2022</v>
      </c>
    </row>
    <row r="4938" spans="16:16">
      <c r="P4938" t="str">
        <f>IF('Peter Millar'!$L4943&lt;&gt;0,CONCATENATE("Week ",WEEKNUM('Peter Millar'!$L4943,21)," - ", TEXT('Peter Millar'!$L4943, "yyyy")),"")</f>
        <v>Week 19 - 2022</v>
      </c>
    </row>
    <row r="4939" spans="16:16">
      <c r="P4939" t="str">
        <f>IF('Peter Millar'!$L4944&lt;&gt;0,CONCATENATE("Week ",WEEKNUM('Peter Millar'!$L4944,21)," - ", TEXT('Peter Millar'!$L4944, "yyyy")),"")</f>
        <v>Week 19 - 2022</v>
      </c>
    </row>
    <row r="4940" spans="16:16">
      <c r="P4940" t="str">
        <f>IF('Peter Millar'!$L4945&lt;&gt;0,CONCATENATE("Week ",WEEKNUM('Peter Millar'!$L4945,21)," - ", TEXT('Peter Millar'!$L4945, "yyyy")),"")</f>
        <v>Week 19 - 2022</v>
      </c>
    </row>
    <row r="4941" spans="16:16">
      <c r="P4941" t="str">
        <f>IF('Peter Millar'!$L4946&lt;&gt;0,CONCATENATE("Week ",WEEKNUM('Peter Millar'!$L4946,21)," - ", TEXT('Peter Millar'!$L4946, "yyyy")),"")</f>
        <v>Week 19 - 2022</v>
      </c>
    </row>
    <row r="4942" spans="16:16">
      <c r="P4942" t="str">
        <f>IF('Peter Millar'!$L4947&lt;&gt;0,CONCATENATE("Week ",WEEKNUM('Peter Millar'!$L4947,21)," - ", TEXT('Peter Millar'!$L4947, "yyyy")),"")</f>
        <v>Week 19 - 2022</v>
      </c>
    </row>
    <row r="4943" spans="16:16">
      <c r="P4943" t="str">
        <f>IF('Peter Millar'!$L4948&lt;&gt;0,CONCATENATE("Week ",WEEKNUM('Peter Millar'!$L4948,21)," - ", TEXT('Peter Millar'!$L4948, "yyyy")),"")</f>
        <v>Week 19 - 2022</v>
      </c>
    </row>
    <row r="4944" spans="16:16">
      <c r="P4944" t="str">
        <f>IF('Peter Millar'!$L4949&lt;&gt;0,CONCATENATE("Week ",WEEKNUM('Peter Millar'!$L4949,21)," - ", TEXT('Peter Millar'!$L4949, "yyyy")),"")</f>
        <v>Week 19 - 2022</v>
      </c>
    </row>
    <row r="4945" spans="16:16">
      <c r="P4945" t="str">
        <f>IF('Peter Millar'!$L4950&lt;&gt;0,CONCATENATE("Week ",WEEKNUM('Peter Millar'!$L4950,21)," - ", TEXT('Peter Millar'!$L4950, "yyyy")),"")</f>
        <v>Week 19 - 2022</v>
      </c>
    </row>
    <row r="4946" spans="16:16">
      <c r="P4946" t="str">
        <f>IF('Peter Millar'!$L4951&lt;&gt;0,CONCATENATE("Week ",WEEKNUM('Peter Millar'!$L4951,21)," - ", TEXT('Peter Millar'!$L4951, "yyyy")),"")</f>
        <v>Week 20 - 2022</v>
      </c>
    </row>
    <row r="4947" spans="16:16">
      <c r="P4947" t="str">
        <f>IF('Peter Millar'!$L4952&lt;&gt;0,CONCATENATE("Week ",WEEKNUM('Peter Millar'!$L4952,21)," - ", TEXT('Peter Millar'!$L4952, "yyyy")),"")</f>
        <v>Week 20 - 2022</v>
      </c>
    </row>
    <row r="4948" spans="16:16">
      <c r="P4948" t="str">
        <f>IF('Peter Millar'!$L4953&lt;&gt;0,CONCATENATE("Week ",WEEKNUM('Peter Millar'!$L4953,21)," - ", TEXT('Peter Millar'!$L4953, "yyyy")),"")</f>
        <v>Week 20 - 2022</v>
      </c>
    </row>
    <row r="4949" spans="16:16">
      <c r="P4949" t="str">
        <f>IF('Peter Millar'!$L4954&lt;&gt;0,CONCATENATE("Week ",WEEKNUM('Peter Millar'!$L4954,21)," - ", TEXT('Peter Millar'!$L4954, "yyyy")),"")</f>
        <v>Week 20 - 2022</v>
      </c>
    </row>
    <row r="4950" spans="16:16">
      <c r="P4950" t="str">
        <f>IF('Peter Millar'!$L4955&lt;&gt;0,CONCATENATE("Week ",WEEKNUM('Peter Millar'!$L4955,21)," - ", TEXT('Peter Millar'!$L4955, "yyyy")),"")</f>
        <v>Week 20 - 2022</v>
      </c>
    </row>
    <row r="4951" spans="16:16">
      <c r="P4951" t="str">
        <f>IF('Peter Millar'!$L4956&lt;&gt;0,CONCATENATE("Week ",WEEKNUM('Peter Millar'!$L4956,21)," - ", TEXT('Peter Millar'!$L4956, "yyyy")),"")</f>
        <v>Week 20 - 2022</v>
      </c>
    </row>
    <row r="4952" spans="16:16">
      <c r="P4952" t="str">
        <f>IF('Peter Millar'!$L4957&lt;&gt;0,CONCATENATE("Week ",WEEKNUM('Peter Millar'!$L4957,21)," - ", TEXT('Peter Millar'!$L4957, "yyyy")),"")</f>
        <v>Week 20 - 2022</v>
      </c>
    </row>
    <row r="4953" spans="16:16">
      <c r="P4953" t="str">
        <f>IF('Peter Millar'!$L4958&lt;&gt;0,CONCATENATE("Week ",WEEKNUM('Peter Millar'!$L4958,21)," - ", TEXT('Peter Millar'!$L4958, "yyyy")),"")</f>
        <v>Week 20 - 2022</v>
      </c>
    </row>
    <row r="4954" spans="16:16">
      <c r="P4954" t="str">
        <f>IF('Peter Millar'!$L4959&lt;&gt;0,CONCATENATE("Week ",WEEKNUM('Peter Millar'!$L4959,21)," - ", TEXT('Peter Millar'!$L4959, "yyyy")),"")</f>
        <v>Week 20 - 2022</v>
      </c>
    </row>
    <row r="4955" spans="16:16">
      <c r="P4955" t="str">
        <f>IF('Peter Millar'!$L4960&lt;&gt;0,CONCATENATE("Week ",WEEKNUM('Peter Millar'!$L4960,21)," - ", TEXT('Peter Millar'!$L4960, "yyyy")),"")</f>
        <v>Week 20 - 2022</v>
      </c>
    </row>
    <row r="4956" spans="16:16">
      <c r="P4956" t="str">
        <f>IF('Peter Millar'!$L4961&lt;&gt;0,CONCATENATE("Week ",WEEKNUM('Peter Millar'!$L4961,21)," - ", TEXT('Peter Millar'!$L4961, "yyyy")),"")</f>
        <v>Week 20 - 2022</v>
      </c>
    </row>
    <row r="4957" spans="16:16">
      <c r="P4957" t="str">
        <f>IF('Peter Millar'!$L4962&lt;&gt;0,CONCATENATE("Week ",WEEKNUM('Peter Millar'!$L4962,21)," - ", TEXT('Peter Millar'!$L4962, "yyyy")),"")</f>
        <v>Week 20 - 2022</v>
      </c>
    </row>
    <row r="4958" spans="16:16">
      <c r="P4958" t="str">
        <f>IF('Peter Millar'!$L4963&lt;&gt;0,CONCATENATE("Week ",WEEKNUM('Peter Millar'!$L4963,21)," - ", TEXT('Peter Millar'!$L4963, "yyyy")),"")</f>
        <v>Week 20 - 2022</v>
      </c>
    </row>
    <row r="4959" spans="16:16">
      <c r="P4959" t="str">
        <f>IF('Peter Millar'!$L4964&lt;&gt;0,CONCATENATE("Week ",WEEKNUM('Peter Millar'!$L4964,21)," - ", TEXT('Peter Millar'!$L4964, "yyyy")),"")</f>
        <v>Week 20 - 2022</v>
      </c>
    </row>
    <row r="4960" spans="16:16">
      <c r="P4960" t="str">
        <f>IF('Peter Millar'!$L4965&lt;&gt;0,CONCATENATE("Week ",WEEKNUM('Peter Millar'!$L4965,21)," - ", TEXT('Peter Millar'!$L4965, "yyyy")),"")</f>
        <v>Week 20 - 2022</v>
      </c>
    </row>
    <row r="4961" spans="16:16">
      <c r="P4961" t="str">
        <f>IF('Peter Millar'!$L4966&lt;&gt;0,CONCATENATE("Week ",WEEKNUM('Peter Millar'!$L4966,21)," - ", TEXT('Peter Millar'!$L4966, "yyyy")),"")</f>
        <v>Week 20 - 2022</v>
      </c>
    </row>
    <row r="4962" spans="16:16">
      <c r="P4962" t="str">
        <f>IF('Peter Millar'!$L4967&lt;&gt;0,CONCATENATE("Week ",WEEKNUM('Peter Millar'!$L4967,21)," - ", TEXT('Peter Millar'!$L4967, "yyyy")),"")</f>
        <v>Week 20 - 2022</v>
      </c>
    </row>
    <row r="4963" spans="16:16">
      <c r="P4963" t="str">
        <f>IF('Peter Millar'!$L4968&lt;&gt;0,CONCATENATE("Week ",WEEKNUM('Peter Millar'!$L4968,21)," - ", TEXT('Peter Millar'!$L4968, "yyyy")),"")</f>
        <v>Week 20 - 2022</v>
      </c>
    </row>
    <row r="4964" spans="16:16">
      <c r="P4964" t="str">
        <f>IF('Peter Millar'!$L4969&lt;&gt;0,CONCATENATE("Week ",WEEKNUM('Peter Millar'!$L4969,21)," - ", TEXT('Peter Millar'!$L4969, "yyyy")),"")</f>
        <v>Week 20 - 2022</v>
      </c>
    </row>
    <row r="4965" spans="16:16">
      <c r="P4965" t="str">
        <f>IF('Peter Millar'!$L4970&lt;&gt;0,CONCATENATE("Week ",WEEKNUM('Peter Millar'!$L4970,21)," - ", TEXT('Peter Millar'!$L4970, "yyyy")),"")</f>
        <v>Week 20 - 2022</v>
      </c>
    </row>
    <row r="4966" spans="16:16">
      <c r="P4966" t="str">
        <f>IF('Peter Millar'!$L4971&lt;&gt;0,CONCATENATE("Week ",WEEKNUM('Peter Millar'!$L4971,21)," - ", TEXT('Peter Millar'!$L4971, "yyyy")),"")</f>
        <v>Week 20 - 2022</v>
      </c>
    </row>
    <row r="4967" spans="16:16">
      <c r="P4967" t="str">
        <f>IF('Peter Millar'!$L4972&lt;&gt;0,CONCATENATE("Week ",WEEKNUM('Peter Millar'!$L4972,21)," - ", TEXT('Peter Millar'!$L4972, "yyyy")),"")</f>
        <v>Week 20 - 2022</v>
      </c>
    </row>
    <row r="4968" spans="16:16">
      <c r="P4968" t="str">
        <f>IF('Peter Millar'!$L4973&lt;&gt;0,CONCATENATE("Week ",WEEKNUM('Peter Millar'!$L4973,21)," - ", TEXT('Peter Millar'!$L4973, "yyyy")),"")</f>
        <v>Week 20 - 2022</v>
      </c>
    </row>
    <row r="4969" spans="16:16">
      <c r="P4969" t="str">
        <f>IF('Peter Millar'!$L4974&lt;&gt;0,CONCATENATE("Week ",WEEKNUM('Peter Millar'!$L4974,21)," - ", TEXT('Peter Millar'!$L4974, "yyyy")),"")</f>
        <v>Week 20 - 2022</v>
      </c>
    </row>
    <row r="4970" spans="16:16">
      <c r="P4970" t="str">
        <f>IF('Peter Millar'!$L4975&lt;&gt;0,CONCATENATE("Week ",WEEKNUM('Peter Millar'!$L4975,21)," - ", TEXT('Peter Millar'!$L4975, "yyyy")),"")</f>
        <v>Week 20 - 2022</v>
      </c>
    </row>
    <row r="4971" spans="16:16">
      <c r="P4971" t="str">
        <f>IF('Peter Millar'!$L4976&lt;&gt;0,CONCATENATE("Week ",WEEKNUM('Peter Millar'!$L4976,21)," - ", TEXT('Peter Millar'!$L4976, "yyyy")),"")</f>
        <v>Week 20 - 2022</v>
      </c>
    </row>
    <row r="4972" spans="16:16">
      <c r="P4972" t="str">
        <f>IF('Peter Millar'!$L4977&lt;&gt;0,CONCATENATE("Week ",WEEKNUM('Peter Millar'!$L4977,21)," - ", TEXT('Peter Millar'!$L4977, "yyyy")),"")</f>
        <v>Week 20 - 2022</v>
      </c>
    </row>
    <row r="4973" spans="16:16">
      <c r="P4973" t="str">
        <f>IF('Peter Millar'!$L4978&lt;&gt;0,CONCATENATE("Week ",WEEKNUM('Peter Millar'!$L4978,21)," - ", TEXT('Peter Millar'!$L4978, "yyyy")),"")</f>
        <v>Week 20 - 2022</v>
      </c>
    </row>
    <row r="4974" spans="16:16">
      <c r="P4974" t="str">
        <f>IF('Peter Millar'!$L4979&lt;&gt;0,CONCATENATE("Week ",WEEKNUM('Peter Millar'!$L4979,21)," - ", TEXT('Peter Millar'!$L4979, "yyyy")),"")</f>
        <v>Week 20 - 2022</v>
      </c>
    </row>
    <row r="4975" spans="16:16">
      <c r="P4975" t="str">
        <f>IF('Peter Millar'!$L4980&lt;&gt;0,CONCATENATE("Week ",WEEKNUM('Peter Millar'!$L4980,21)," - ", TEXT('Peter Millar'!$L4980, "yyyy")),"")</f>
        <v>Week 20 - 2022</v>
      </c>
    </row>
    <row r="4976" spans="16:16">
      <c r="P4976" t="str">
        <f>IF('Peter Millar'!$L4981&lt;&gt;0,CONCATENATE("Week ",WEEKNUM('Peter Millar'!$L4981,21)," - ", TEXT('Peter Millar'!$L4981, "yyyy")),"")</f>
        <v>Week 20 - 2022</v>
      </c>
    </row>
    <row r="4977" spans="16:16">
      <c r="P4977" t="str">
        <f>IF('Peter Millar'!$L4982&lt;&gt;0,CONCATENATE("Week ",WEEKNUM('Peter Millar'!$L4982,21)," - ", TEXT('Peter Millar'!$L4982, "yyyy")),"")</f>
        <v>Week 20 - 2022</v>
      </c>
    </row>
    <row r="4978" spans="16:16">
      <c r="P4978" t="str">
        <f>IF('Peter Millar'!$L4983&lt;&gt;0,CONCATENATE("Week ",WEEKNUM('Peter Millar'!$L4983,21)," - ", TEXT('Peter Millar'!$L4983, "yyyy")),"")</f>
        <v>Week 20 - 2022</v>
      </c>
    </row>
    <row r="4979" spans="16:16">
      <c r="P4979" t="str">
        <f>IF('Peter Millar'!$L4984&lt;&gt;0,CONCATENATE("Week ",WEEKNUM('Peter Millar'!$L4984,21)," - ", TEXT('Peter Millar'!$L4984, "yyyy")),"")</f>
        <v>Week 20 - 2022</v>
      </c>
    </row>
    <row r="4980" spans="16:16">
      <c r="P4980" t="str">
        <f>IF('Peter Millar'!$L4985&lt;&gt;0,CONCATENATE("Week ",WEEKNUM('Peter Millar'!$L4985,21)," - ", TEXT('Peter Millar'!$L4985, "yyyy")),"")</f>
        <v>Week 20 - 2022</v>
      </c>
    </row>
    <row r="4981" spans="16:16">
      <c r="P4981" t="str">
        <f>IF('Peter Millar'!$L4986&lt;&gt;0,CONCATENATE("Week ",WEEKNUM('Peter Millar'!$L4986,21)," - ", TEXT('Peter Millar'!$L4986, "yyyy")),"")</f>
        <v>Week 20 - 2022</v>
      </c>
    </row>
    <row r="4982" spans="16:16">
      <c r="P4982" t="str">
        <f>IF('Peter Millar'!$L4987&lt;&gt;0,CONCATENATE("Week ",WEEKNUM('Peter Millar'!$L4987,21)," - ", TEXT('Peter Millar'!$L4987, "yyyy")),"")</f>
        <v>Week 20 - 2022</v>
      </c>
    </row>
    <row r="4983" spans="16:16">
      <c r="P4983" t="str">
        <f>IF('Peter Millar'!$L4988&lt;&gt;0,CONCATENATE("Week ",WEEKNUM('Peter Millar'!$L4988,21)," - ", TEXT('Peter Millar'!$L4988, "yyyy")),"")</f>
        <v>Week 20 - 2022</v>
      </c>
    </row>
    <row r="4984" spans="16:16">
      <c r="P4984" t="str">
        <f>IF('Peter Millar'!$L4989&lt;&gt;0,CONCATENATE("Week ",WEEKNUM('Peter Millar'!$L4989,21)," - ", TEXT('Peter Millar'!$L4989, "yyyy")),"")</f>
        <v>Week 20 - 2022</v>
      </c>
    </row>
    <row r="4985" spans="16:16">
      <c r="P4985" t="str">
        <f>IF('Peter Millar'!$L4990&lt;&gt;0,CONCATENATE("Week ",WEEKNUM('Peter Millar'!$L4990,21)," - ", TEXT('Peter Millar'!$L4990, "yyyy")),"")</f>
        <v>Week 20 - 2022</v>
      </c>
    </row>
    <row r="4986" spans="16:16">
      <c r="P4986" t="str">
        <f>IF('Peter Millar'!$L4991&lt;&gt;0,CONCATENATE("Week ",WEEKNUM('Peter Millar'!$L4991,21)," - ", TEXT('Peter Millar'!$L4991, "yyyy")),"")</f>
        <v>Week 20 - 2022</v>
      </c>
    </row>
    <row r="4987" spans="16:16">
      <c r="P4987" t="str">
        <f>IF('Peter Millar'!$L4992&lt;&gt;0,CONCATENATE("Week ",WEEKNUM('Peter Millar'!$L4992,21)," - ", TEXT('Peter Millar'!$L4992, "yyyy")),"")</f>
        <v>Week 20 - 2022</v>
      </c>
    </row>
    <row r="4988" spans="16:16">
      <c r="P4988" t="str">
        <f>IF('Peter Millar'!$L4993&lt;&gt;0,CONCATENATE("Week ",WEEKNUM('Peter Millar'!$L4993,21)," - ", TEXT('Peter Millar'!$L4993, "yyyy")),"")</f>
        <v>Week 20 - 2022</v>
      </c>
    </row>
    <row r="4989" spans="16:16">
      <c r="P4989" t="str">
        <f>IF('Peter Millar'!$L4994&lt;&gt;0,CONCATENATE("Week ",WEEKNUM('Peter Millar'!$L4994,21)," - ", TEXT('Peter Millar'!$L4994, "yyyy")),"")</f>
        <v>Week 20 - 2022</v>
      </c>
    </row>
    <row r="4990" spans="16:16">
      <c r="P4990" t="str">
        <f>IF('Peter Millar'!$L4995&lt;&gt;0,CONCATENATE("Week ",WEEKNUM('Peter Millar'!$L4995,21)," - ", TEXT('Peter Millar'!$L4995, "yyyy")),"")</f>
        <v>Week 20 - 2022</v>
      </c>
    </row>
    <row r="4991" spans="16:16">
      <c r="P4991" t="str">
        <f>IF('Peter Millar'!$L4996&lt;&gt;0,CONCATENATE("Week ",WEEKNUM('Peter Millar'!$L4996,21)," - ", TEXT('Peter Millar'!$L4996, "yyyy")),"")</f>
        <v>Week 20 - 2022</v>
      </c>
    </row>
    <row r="4992" spans="16:16">
      <c r="P4992" t="str">
        <f>IF('Peter Millar'!$L4997&lt;&gt;0,CONCATENATE("Week ",WEEKNUM('Peter Millar'!$L4997,21)," - ", TEXT('Peter Millar'!$L4997, "yyyy")),"")</f>
        <v>Week 20 - 2022</v>
      </c>
    </row>
    <row r="4993" spans="16:16">
      <c r="P4993" t="str">
        <f>IF('Peter Millar'!$L4998&lt;&gt;0,CONCATENATE("Week ",WEEKNUM('Peter Millar'!$L4998,21)," - ", TEXT('Peter Millar'!$L4998, "yyyy")),"")</f>
        <v>Week 20 - 2022</v>
      </c>
    </row>
    <row r="4994" spans="16:16">
      <c r="P4994" t="str">
        <f>IF('Peter Millar'!$L4999&lt;&gt;0,CONCATENATE("Week ",WEEKNUM('Peter Millar'!$L4999,21)," - ", TEXT('Peter Millar'!$L4999, "yyyy")),"")</f>
        <v>Week 20 - 2022</v>
      </c>
    </row>
    <row r="4995" spans="16:16">
      <c r="P4995" t="str">
        <f>IF('Peter Millar'!$L5000&lt;&gt;0,CONCATENATE("Week ",WEEKNUM('Peter Millar'!$L5000,21)," - ", TEXT('Peter Millar'!$L5000, "yyyy")),"")</f>
        <v>Week 20 - 2022</v>
      </c>
    </row>
    <row r="4996" spans="16:16">
      <c r="P4996" t="str">
        <f>IF('Peter Millar'!$L5001&lt;&gt;0,CONCATENATE("Week ",WEEKNUM('Peter Millar'!$L5001,21)," - ", TEXT('Peter Millar'!$L5001, "yyyy")),"")</f>
        <v>Week 20 - 2022</v>
      </c>
    </row>
    <row r="4997" spans="16:16">
      <c r="P4997" t="str">
        <f>IF('Peter Millar'!$L5002&lt;&gt;0,CONCATENATE("Week ",WEEKNUM('Peter Millar'!$L5002,21)," - ", TEXT('Peter Millar'!$L5002, "yyyy")),"")</f>
        <v>Week 20 - 2022</v>
      </c>
    </row>
    <row r="4998" spans="16:16">
      <c r="P4998" t="str">
        <f>IF('Peter Millar'!$L5003&lt;&gt;0,CONCATENATE("Week ",WEEKNUM('Peter Millar'!$L5003,21)," - ", TEXT('Peter Millar'!$L5003, "yyyy")),"")</f>
        <v>Week 20 - 2022</v>
      </c>
    </row>
    <row r="4999" spans="16:16">
      <c r="P4999" t="str">
        <f>IF('Peter Millar'!$L5004&lt;&gt;0,CONCATENATE("Week ",WEEKNUM('Peter Millar'!$L5004,21)," - ", TEXT('Peter Millar'!$L5004, "yyyy")),"")</f>
        <v>Week 20 - 2022</v>
      </c>
    </row>
    <row r="5000" spans="16:16">
      <c r="P5000" t="str">
        <f>IF('Peter Millar'!$L5005&lt;&gt;0,CONCATENATE("Week ",WEEKNUM('Peter Millar'!$L5005,21)," - ", TEXT('Peter Millar'!$L5005, "yyyy")),"")</f>
        <v>Week 20 - 2022</v>
      </c>
    </row>
    <row r="5001" spans="16:16">
      <c r="P5001" t="str">
        <f>IF('Peter Millar'!$L5006&lt;&gt;0,CONCATENATE("Week ",WEEKNUM('Peter Millar'!$L5006,21)," - ", TEXT('Peter Millar'!$L5006, "yyyy")),"")</f>
        <v>Week 20 - 2022</v>
      </c>
    </row>
    <row r="5002" spans="16:16">
      <c r="P5002" t="str">
        <f>IF('Peter Millar'!$L5007&lt;&gt;0,CONCATENATE("Week ",WEEKNUM('Peter Millar'!$L5007,21)," - ", TEXT('Peter Millar'!$L5007, "yyyy")),"")</f>
        <v>Week 20 - 2022</v>
      </c>
    </row>
    <row r="5003" spans="16:16">
      <c r="P5003" t="str">
        <f>IF('Peter Millar'!$L5008&lt;&gt;0,CONCATENATE("Week ",WEEKNUM('Peter Millar'!$L5008,21)," - ", TEXT('Peter Millar'!$L5008, "yyyy")),"")</f>
        <v>Week 20 - 2022</v>
      </c>
    </row>
    <row r="5004" spans="16:16">
      <c r="P5004" t="str">
        <f>IF('Peter Millar'!$L5009&lt;&gt;0,CONCATENATE("Week ",WEEKNUM('Peter Millar'!$L5009,21)," - ", TEXT('Peter Millar'!$L5009, "yyyy")),"")</f>
        <v>Week 20 - 2022</v>
      </c>
    </row>
    <row r="5005" spans="16:16">
      <c r="P5005" t="str">
        <f>IF('Peter Millar'!$L5010&lt;&gt;0,CONCATENATE("Week ",WEEKNUM('Peter Millar'!$L5010,21)," - ", TEXT('Peter Millar'!$L5010, "yyyy")),"")</f>
        <v>Week 20 - 2022</v>
      </c>
    </row>
    <row r="5006" spans="16:16">
      <c r="P5006" t="str">
        <f>IF('Peter Millar'!$L5011&lt;&gt;0,CONCATENATE("Week ",WEEKNUM('Peter Millar'!$L5011,21)," - ", TEXT('Peter Millar'!$L5011, "yyyy")),"")</f>
        <v>Week 20 - 2022</v>
      </c>
    </row>
    <row r="5007" spans="16:16">
      <c r="P5007" t="str">
        <f>IF('Peter Millar'!$L5012&lt;&gt;0,CONCATENATE("Week ",WEEKNUM('Peter Millar'!$L5012,21)," - ", TEXT('Peter Millar'!$L5012, "yyyy")),"")</f>
        <v>Week 20 - 2022</v>
      </c>
    </row>
    <row r="5008" spans="16:16">
      <c r="P5008" t="str">
        <f>IF('Peter Millar'!$L5013&lt;&gt;0,CONCATENATE("Week ",WEEKNUM('Peter Millar'!$L5013,21)," - ", TEXT('Peter Millar'!$L5013, "yyyy")),"")</f>
        <v>Week 20 - 2022</v>
      </c>
    </row>
    <row r="5009" spans="16:16">
      <c r="P5009" t="str">
        <f>IF('Peter Millar'!$L5014&lt;&gt;0,CONCATENATE("Week ",WEEKNUM('Peter Millar'!$L5014,21)," - ", TEXT('Peter Millar'!$L5014, "yyyy")),"")</f>
        <v>Week 20 - 2022</v>
      </c>
    </row>
    <row r="5010" spans="16:16">
      <c r="P5010" t="str">
        <f>IF('Peter Millar'!$L5015&lt;&gt;0,CONCATENATE("Week ",WEEKNUM('Peter Millar'!$L5015,21)," - ", TEXT('Peter Millar'!$L5015, "yyyy")),"")</f>
        <v>Week 20 - 2022</v>
      </c>
    </row>
    <row r="5011" spans="16:16">
      <c r="P5011" t="str">
        <f>IF('Peter Millar'!$L5016&lt;&gt;0,CONCATENATE("Week ",WEEKNUM('Peter Millar'!$L5016,21)," - ", TEXT('Peter Millar'!$L5016, "yyyy")),"")</f>
        <v>Week 20 - 2022</v>
      </c>
    </row>
    <row r="5012" spans="16:16">
      <c r="P5012" t="str">
        <f>IF('Peter Millar'!$L5017&lt;&gt;0,CONCATENATE("Week ",WEEKNUM('Peter Millar'!$L5017,21)," - ", TEXT('Peter Millar'!$L5017, "yyyy")),"")</f>
        <v>Week 20 - 2022</v>
      </c>
    </row>
    <row r="5013" spans="16:16">
      <c r="P5013" t="str">
        <f>IF('Peter Millar'!$L5018&lt;&gt;0,CONCATENATE("Week ",WEEKNUM('Peter Millar'!$L5018,21)," - ", TEXT('Peter Millar'!$L5018, "yyyy")),"")</f>
        <v>Week 20 - 2022</v>
      </c>
    </row>
    <row r="5014" spans="16:16">
      <c r="P5014" t="str">
        <f>IF('Peter Millar'!$L5019&lt;&gt;0,CONCATENATE("Week ",WEEKNUM('Peter Millar'!$L5019,21)," - ", TEXT('Peter Millar'!$L5019, "yyyy")),"")</f>
        <v>Week 20 - 2022</v>
      </c>
    </row>
    <row r="5015" spans="16:16">
      <c r="P5015" t="str">
        <f>IF('Peter Millar'!$L5020&lt;&gt;0,CONCATENATE("Week ",WEEKNUM('Peter Millar'!$L5020,21)," - ", TEXT('Peter Millar'!$L5020, "yyyy")),"")</f>
        <v>Week 20 - 2022</v>
      </c>
    </row>
    <row r="5016" spans="16:16">
      <c r="P5016" t="str">
        <f>IF('Peter Millar'!$L5021&lt;&gt;0,CONCATENATE("Week ",WEEKNUM('Peter Millar'!$L5021,21)," - ", TEXT('Peter Millar'!$L5021, "yyyy")),"")</f>
        <v>Week 20 - 2022</v>
      </c>
    </row>
    <row r="5017" spans="16:16">
      <c r="P5017" t="str">
        <f>IF('Peter Millar'!$L5022&lt;&gt;0,CONCATENATE("Week ",WEEKNUM('Peter Millar'!$L5022,21)," - ", TEXT('Peter Millar'!$L5022, "yyyy")),"")</f>
        <v>Week 20 - 2022</v>
      </c>
    </row>
    <row r="5018" spans="16:16">
      <c r="P5018" t="str">
        <f>IF('Peter Millar'!$L5023&lt;&gt;0,CONCATENATE("Week ",WEEKNUM('Peter Millar'!$L5023,21)," - ", TEXT('Peter Millar'!$L5023, "yyyy")),"")</f>
        <v>Week 20 - 2022</v>
      </c>
    </row>
    <row r="5019" spans="16:16">
      <c r="P5019" t="str">
        <f>IF('Peter Millar'!$L5024&lt;&gt;0,CONCATENATE("Week ",WEEKNUM('Peter Millar'!$L5024,21)," - ", TEXT('Peter Millar'!$L5024, "yyyy")),"")</f>
        <v>Week 20 - 2022</v>
      </c>
    </row>
    <row r="5020" spans="16:16">
      <c r="P5020" t="str">
        <f>IF('Peter Millar'!$L5025&lt;&gt;0,CONCATENATE("Week ",WEEKNUM('Peter Millar'!$L5025,21)," - ", TEXT('Peter Millar'!$L5025, "yyyy")),"")</f>
        <v>Week 20 - 2022</v>
      </c>
    </row>
    <row r="5021" spans="16:16">
      <c r="P5021" t="str">
        <f>IF('Peter Millar'!$L5026&lt;&gt;0,CONCATENATE("Week ",WEEKNUM('Peter Millar'!$L5026,21)," - ", TEXT('Peter Millar'!$L5026, "yyyy")),"")</f>
        <v>Week 20 - 2022</v>
      </c>
    </row>
    <row r="5022" spans="16:16">
      <c r="P5022" t="str">
        <f>IF('Peter Millar'!$L5027&lt;&gt;0,CONCATENATE("Week ",WEEKNUM('Peter Millar'!$L5027,21)," - ", TEXT('Peter Millar'!$L5027, "yyyy")),"")</f>
        <v>Week 20 - 2022</v>
      </c>
    </row>
    <row r="5023" spans="16:16">
      <c r="P5023" t="str">
        <f>IF('Peter Millar'!$L5028&lt;&gt;0,CONCATENATE("Week ",WEEKNUM('Peter Millar'!$L5028,21)," - ", TEXT('Peter Millar'!$L5028, "yyyy")),"")</f>
        <v>Week 20 - 2022</v>
      </c>
    </row>
    <row r="5024" spans="16:16">
      <c r="P5024" t="str">
        <f>IF('Peter Millar'!$L5029&lt;&gt;0,CONCATENATE("Week ",WEEKNUM('Peter Millar'!$L5029,21)," - ", TEXT('Peter Millar'!$L5029, "yyyy")),"")</f>
        <v>Week 20 - 2022</v>
      </c>
    </row>
    <row r="5025" spans="16:16">
      <c r="P5025" t="str">
        <f>IF('Peter Millar'!$L5030&lt;&gt;0,CONCATENATE("Week ",WEEKNUM('Peter Millar'!$L5030,21)," - ", TEXT('Peter Millar'!$L5030, "yyyy")),"")</f>
        <v>Week 20 - 2022</v>
      </c>
    </row>
    <row r="5026" spans="16:16">
      <c r="P5026" t="str">
        <f>IF('Peter Millar'!$L5031&lt;&gt;0,CONCATENATE("Week ",WEEKNUM('Peter Millar'!$L5031,21)," - ", TEXT('Peter Millar'!$L5031, "yyyy")),"")</f>
        <v>Week 20 - 2022</v>
      </c>
    </row>
    <row r="5027" spans="16:16">
      <c r="P5027" t="str">
        <f>IF('Peter Millar'!$L5032&lt;&gt;0,CONCATENATE("Week ",WEEKNUM('Peter Millar'!$L5032,21)," - ", TEXT('Peter Millar'!$L5032, "yyyy")),"")</f>
        <v>Week 20 - 2022</v>
      </c>
    </row>
    <row r="5028" spans="16:16">
      <c r="P5028" t="str">
        <f>IF('Peter Millar'!$L5033&lt;&gt;0,CONCATENATE("Week ",WEEKNUM('Peter Millar'!$L5033,21)," - ", TEXT('Peter Millar'!$L5033, "yyyy")),"")</f>
        <v>Week 20 - 2022</v>
      </c>
    </row>
    <row r="5029" spans="16:16">
      <c r="P5029" t="str">
        <f>IF('Peter Millar'!$L5034&lt;&gt;0,CONCATENATE("Week ",WEEKNUM('Peter Millar'!$L5034,21)," - ", TEXT('Peter Millar'!$L5034, "yyyy")),"")</f>
        <v>Week 20 - 2022</v>
      </c>
    </row>
    <row r="5030" spans="16:16">
      <c r="P5030" t="str">
        <f>IF('Peter Millar'!$L5035&lt;&gt;0,CONCATENATE("Week ",WEEKNUM('Peter Millar'!$L5035,21)," - ", TEXT('Peter Millar'!$L5035, "yyyy")),"")</f>
        <v>Week 20 - 2022</v>
      </c>
    </row>
    <row r="5031" spans="16:16">
      <c r="P5031" t="str">
        <f>IF('Peter Millar'!$L5036&lt;&gt;0,CONCATENATE("Week ",WEEKNUM('Peter Millar'!$L5036,21)," - ", TEXT('Peter Millar'!$L5036, "yyyy")),"")</f>
        <v>Week 20 - 2022</v>
      </c>
    </row>
    <row r="5032" spans="16:16">
      <c r="P5032" t="str">
        <f>IF('Peter Millar'!$L5037&lt;&gt;0,CONCATENATE("Week ",WEEKNUM('Peter Millar'!$L5037,21)," - ", TEXT('Peter Millar'!$L5037, "yyyy")),"")</f>
        <v>Week 20 - 2022</v>
      </c>
    </row>
    <row r="5033" spans="16:16">
      <c r="P5033" t="str">
        <f>IF('Peter Millar'!$L5038&lt;&gt;0,CONCATENATE("Week ",WEEKNUM('Peter Millar'!$L5038,21)," - ", TEXT('Peter Millar'!$L5038, "yyyy")),"")</f>
        <v>Week 20 - 2022</v>
      </c>
    </row>
    <row r="5034" spans="16:16">
      <c r="P5034" t="str">
        <f>IF('Peter Millar'!$L5039&lt;&gt;0,CONCATENATE("Week ",WEEKNUM('Peter Millar'!$L5039,21)," - ", TEXT('Peter Millar'!$L5039, "yyyy")),"")</f>
        <v>Week 20 - 2022</v>
      </c>
    </row>
    <row r="5035" spans="16:16">
      <c r="P5035" t="str">
        <f>IF('Peter Millar'!$L5040&lt;&gt;0,CONCATENATE("Week ",WEEKNUM('Peter Millar'!$L5040,21)," - ", TEXT('Peter Millar'!$L5040, "yyyy")),"")</f>
        <v>Week 20 - 2022</v>
      </c>
    </row>
    <row r="5036" spans="16:16">
      <c r="P5036" t="str">
        <f>IF('Peter Millar'!$L5041&lt;&gt;0,CONCATENATE("Week ",WEEKNUM('Peter Millar'!$L5041,21)," - ", TEXT('Peter Millar'!$L5041, "yyyy")),"")</f>
        <v>Week 20 - 2022</v>
      </c>
    </row>
    <row r="5037" spans="16:16">
      <c r="P5037" t="str">
        <f>IF('Peter Millar'!$L5042&lt;&gt;0,CONCATENATE("Week ",WEEKNUM('Peter Millar'!$L5042,21)," - ", TEXT('Peter Millar'!$L5042, "yyyy")),"")</f>
        <v>Week 20 - 2022</v>
      </c>
    </row>
    <row r="5038" spans="16:16">
      <c r="P5038" t="str">
        <f>IF('Peter Millar'!$L5043&lt;&gt;0,CONCATENATE("Week ",WEEKNUM('Peter Millar'!$L5043,21)," - ", TEXT('Peter Millar'!$L5043, "yyyy")),"")</f>
        <v>Week 20 - 2022</v>
      </c>
    </row>
    <row r="5039" spans="16:16">
      <c r="P5039" t="str">
        <f>IF('Peter Millar'!$L5044&lt;&gt;0,CONCATENATE("Week ",WEEKNUM('Peter Millar'!$L5044,21)," - ", TEXT('Peter Millar'!$L5044, "yyyy")),"")</f>
        <v>Week 20 - 2022</v>
      </c>
    </row>
    <row r="5040" spans="16:16">
      <c r="P5040" t="str">
        <f>IF('Peter Millar'!$L5045&lt;&gt;0,CONCATENATE("Week ",WEEKNUM('Peter Millar'!$L5045,21)," - ", TEXT('Peter Millar'!$L5045, "yyyy")),"")</f>
        <v>Week 20 - 2022</v>
      </c>
    </row>
    <row r="5041" spans="16:16">
      <c r="P5041" t="str">
        <f>IF('Peter Millar'!$L5046&lt;&gt;0,CONCATENATE("Week ",WEEKNUM('Peter Millar'!$L5046,21)," - ", TEXT('Peter Millar'!$L5046, "yyyy")),"")</f>
        <v>Week 20 - 2022</v>
      </c>
    </row>
    <row r="5042" spans="16:16">
      <c r="P5042" t="str">
        <f>IF('Peter Millar'!$L5047&lt;&gt;0,CONCATENATE("Week ",WEEKNUM('Peter Millar'!$L5047,21)," - ", TEXT('Peter Millar'!$L5047, "yyyy")),"")</f>
        <v>Week 20 - 2022</v>
      </c>
    </row>
    <row r="5043" spans="16:16">
      <c r="P5043" t="str">
        <f>IF('Peter Millar'!$L5048&lt;&gt;0,CONCATENATE("Week ",WEEKNUM('Peter Millar'!$L5048,21)," - ", TEXT('Peter Millar'!$L5048, "yyyy")),"")</f>
        <v>Week 20 - 2022</v>
      </c>
    </row>
    <row r="5044" spans="16:16">
      <c r="P5044" t="str">
        <f>IF('Peter Millar'!$L5049&lt;&gt;0,CONCATENATE("Week ",WEEKNUM('Peter Millar'!$L5049,21)," - ", TEXT('Peter Millar'!$L5049, "yyyy")),"")</f>
        <v>Week 20 - 2022</v>
      </c>
    </row>
    <row r="5045" spans="16:16">
      <c r="P5045" t="str">
        <f>IF('Peter Millar'!$L5050&lt;&gt;0,CONCATENATE("Week ",WEEKNUM('Peter Millar'!$L5050,21)," - ", TEXT('Peter Millar'!$L5050, "yyyy")),"")</f>
        <v>Week 20 - 2022</v>
      </c>
    </row>
    <row r="5046" spans="16:16">
      <c r="P5046" t="str">
        <f>IF('Peter Millar'!$L5051&lt;&gt;0,CONCATENATE("Week ",WEEKNUM('Peter Millar'!$L5051,21)," - ", TEXT('Peter Millar'!$L5051, "yyyy")),"")</f>
        <v>Week 20 - 2022</v>
      </c>
    </row>
    <row r="5047" spans="16:16">
      <c r="P5047" t="str">
        <f>IF('Peter Millar'!$L5052&lt;&gt;0,CONCATENATE("Week ",WEEKNUM('Peter Millar'!$L5052,21)," - ", TEXT('Peter Millar'!$L5052, "yyyy")),"")</f>
        <v>Week 20 - 2022</v>
      </c>
    </row>
    <row r="5048" spans="16:16">
      <c r="P5048" t="str">
        <f>IF('Peter Millar'!$L5053&lt;&gt;0,CONCATENATE("Week ",WEEKNUM('Peter Millar'!$L5053,21)," - ", TEXT('Peter Millar'!$L5053, "yyyy")),"")</f>
        <v>Week 20 - 2022</v>
      </c>
    </row>
    <row r="5049" spans="16:16">
      <c r="P5049" t="str">
        <f>IF('Peter Millar'!$L5054&lt;&gt;0,CONCATENATE("Week ",WEEKNUM('Peter Millar'!$L5054,21)," - ", TEXT('Peter Millar'!$L5054, "yyyy")),"")</f>
        <v>Week 20 - 2022</v>
      </c>
    </row>
    <row r="5050" spans="16:16">
      <c r="P5050" t="str">
        <f>IF('Peter Millar'!$L5055&lt;&gt;0,CONCATENATE("Week ",WEEKNUM('Peter Millar'!$L5055,21)," - ", TEXT('Peter Millar'!$L5055, "yyyy")),"")</f>
        <v>Week 20 - 2022</v>
      </c>
    </row>
    <row r="5051" spans="16:16">
      <c r="P5051" t="str">
        <f>IF('Peter Millar'!$L5056&lt;&gt;0,CONCATENATE("Week ",WEEKNUM('Peter Millar'!$L5056,21)," - ", TEXT('Peter Millar'!$L5056, "yyyy")),"")</f>
        <v>Week 20 - 2022</v>
      </c>
    </row>
    <row r="5052" spans="16:16">
      <c r="P5052" t="str">
        <f>IF('Peter Millar'!$L5057&lt;&gt;0,CONCATENATE("Week ",WEEKNUM('Peter Millar'!$L5057,21)," - ", TEXT('Peter Millar'!$L5057, "yyyy")),"")</f>
        <v>Week 20 - 2022</v>
      </c>
    </row>
    <row r="5053" spans="16:16">
      <c r="P5053" t="str">
        <f>IF('Peter Millar'!$L5058&lt;&gt;0,CONCATENATE("Week ",WEEKNUM('Peter Millar'!$L5058,21)," - ", TEXT('Peter Millar'!$L5058, "yyyy")),"")</f>
        <v>Week 20 - 2022</v>
      </c>
    </row>
    <row r="5054" spans="16:16">
      <c r="P5054" t="str">
        <f>IF('Peter Millar'!$L5059&lt;&gt;0,CONCATENATE("Week ",WEEKNUM('Peter Millar'!$L5059,21)," - ", TEXT('Peter Millar'!$L5059, "yyyy")),"")</f>
        <v>Week 20 - 2022</v>
      </c>
    </row>
    <row r="5055" spans="16:16">
      <c r="P5055" t="str">
        <f>IF('Peter Millar'!$L5060&lt;&gt;0,CONCATENATE("Week ",WEEKNUM('Peter Millar'!$L5060,21)," - ", TEXT('Peter Millar'!$L5060, "yyyy")),"")</f>
        <v>Week 20 - 2022</v>
      </c>
    </row>
    <row r="5056" spans="16:16">
      <c r="P5056" t="str">
        <f>IF('Peter Millar'!$L5061&lt;&gt;0,CONCATENATE("Week ",WEEKNUM('Peter Millar'!$L5061,21)," - ", TEXT('Peter Millar'!$L5061, "yyyy")),"")</f>
        <v>Week 20 - 2022</v>
      </c>
    </row>
    <row r="5057" spans="16:16">
      <c r="P5057" t="str">
        <f>IF('Peter Millar'!$L5062&lt;&gt;0,CONCATENATE("Week ",WEEKNUM('Peter Millar'!$L5062,21)," - ", TEXT('Peter Millar'!$L5062, "yyyy")),"")</f>
        <v>Week 20 - 2022</v>
      </c>
    </row>
    <row r="5058" spans="16:16">
      <c r="P5058" t="str">
        <f>IF('Peter Millar'!$L5063&lt;&gt;0,CONCATENATE("Week ",WEEKNUM('Peter Millar'!$L5063,21)," - ", TEXT('Peter Millar'!$L5063, "yyyy")),"")</f>
        <v>Week 20 - 2022</v>
      </c>
    </row>
    <row r="5059" spans="16:16">
      <c r="P5059" t="str">
        <f>IF('Peter Millar'!$L5064&lt;&gt;0,CONCATENATE("Week ",WEEKNUM('Peter Millar'!$L5064,21)," - ", TEXT('Peter Millar'!$L5064, "yyyy")),"")</f>
        <v>Week 20 - 2022</v>
      </c>
    </row>
    <row r="5060" spans="16:16">
      <c r="P5060" t="str">
        <f>IF('Peter Millar'!$L5065&lt;&gt;0,CONCATENATE("Week ",WEEKNUM('Peter Millar'!$L5065,21)," - ", TEXT('Peter Millar'!$L5065, "yyyy")),"")</f>
        <v>Week 20 - 2022</v>
      </c>
    </row>
    <row r="5061" spans="16:16">
      <c r="P5061" t="str">
        <f>IF('Peter Millar'!$L5066&lt;&gt;0,CONCATENATE("Week ",WEEKNUM('Peter Millar'!$L5066,21)," - ", TEXT('Peter Millar'!$L5066, "yyyy")),"")</f>
        <v>Week 20 - 2022</v>
      </c>
    </row>
    <row r="5062" spans="16:16">
      <c r="P5062" t="str">
        <f>IF('Peter Millar'!$L5067&lt;&gt;0,CONCATENATE("Week ",WEEKNUM('Peter Millar'!$L5067,21)," - ", TEXT('Peter Millar'!$L5067, "yyyy")),"")</f>
        <v>Week 20 - 2022</v>
      </c>
    </row>
    <row r="5063" spans="16:16">
      <c r="P5063" t="str">
        <f>IF('Peter Millar'!$L5068&lt;&gt;0,CONCATENATE("Week ",WEEKNUM('Peter Millar'!$L5068,21)," - ", TEXT('Peter Millar'!$L5068, "yyyy")),"")</f>
        <v>Week 20 - 2022</v>
      </c>
    </row>
    <row r="5064" spans="16:16">
      <c r="P5064" t="str">
        <f>IF('Peter Millar'!$L5069&lt;&gt;0,CONCATENATE("Week ",WEEKNUM('Peter Millar'!$L5069,21)," - ", TEXT('Peter Millar'!$L5069, "yyyy")),"")</f>
        <v>Week 20 - 2022</v>
      </c>
    </row>
    <row r="5065" spans="16:16">
      <c r="P5065" t="str">
        <f>IF('Peter Millar'!$L5070&lt;&gt;0,CONCATENATE("Week ",WEEKNUM('Peter Millar'!$L5070,21)," - ", TEXT('Peter Millar'!$L5070, "yyyy")),"")</f>
        <v>Week 20 - 2022</v>
      </c>
    </row>
    <row r="5066" spans="16:16">
      <c r="P5066" t="str">
        <f>IF('Peter Millar'!$L5071&lt;&gt;0,CONCATENATE("Week ",WEEKNUM('Peter Millar'!$L5071,21)," - ", TEXT('Peter Millar'!$L5071, "yyyy")),"")</f>
        <v>Week 20 - 2022</v>
      </c>
    </row>
    <row r="5067" spans="16:16">
      <c r="P5067" t="str">
        <f>IF('Peter Millar'!$L5072&lt;&gt;0,CONCATENATE("Week ",WEEKNUM('Peter Millar'!$L5072,21)," - ", TEXT('Peter Millar'!$L5072, "yyyy")),"")</f>
        <v>Week 20 - 2022</v>
      </c>
    </row>
    <row r="5068" spans="16:16">
      <c r="P5068" t="str">
        <f>IF('Peter Millar'!$L5073&lt;&gt;0,CONCATENATE("Week ",WEEKNUM('Peter Millar'!$L5073,21)," - ", TEXT('Peter Millar'!$L5073, "yyyy")),"")</f>
        <v>Week 20 - 2022</v>
      </c>
    </row>
    <row r="5069" spans="16:16">
      <c r="P5069" t="str">
        <f>IF('Peter Millar'!$L5074&lt;&gt;0,CONCATENATE("Week ",WEEKNUM('Peter Millar'!$L5074,21)," - ", TEXT('Peter Millar'!$L5074, "yyyy")),"")</f>
        <v>Week 20 - 2022</v>
      </c>
    </row>
    <row r="5070" spans="16:16">
      <c r="P5070" t="str">
        <f>IF('Peter Millar'!$L5075&lt;&gt;0,CONCATENATE("Week ",WEEKNUM('Peter Millar'!$L5075,21)," - ", TEXT('Peter Millar'!$L5075, "yyyy")),"")</f>
        <v>Week 21 - 2022</v>
      </c>
    </row>
    <row r="5071" spans="16:16">
      <c r="P5071" t="str">
        <f>IF('Peter Millar'!$L5076&lt;&gt;0,CONCATENATE("Week ",WEEKNUM('Peter Millar'!$L5076,21)," - ", TEXT('Peter Millar'!$L5076, "yyyy")),"")</f>
        <v>Week 21 - 2022</v>
      </c>
    </row>
    <row r="5072" spans="16:16">
      <c r="P5072" t="str">
        <f>IF('Peter Millar'!$L5077&lt;&gt;0,CONCATENATE("Week ",WEEKNUM('Peter Millar'!$L5077,21)," - ", TEXT('Peter Millar'!$L5077, "yyyy")),"")</f>
        <v>Week 21 - 2022</v>
      </c>
    </row>
    <row r="5073" spans="16:16">
      <c r="P5073" t="str">
        <f>IF('Peter Millar'!$L5078&lt;&gt;0,CONCATENATE("Week ",WEEKNUM('Peter Millar'!$L5078,21)," - ", TEXT('Peter Millar'!$L5078, "yyyy")),"")</f>
        <v>Week 21 - 2022</v>
      </c>
    </row>
    <row r="5074" spans="16:16">
      <c r="P5074" t="str">
        <f>IF('Peter Millar'!$L5079&lt;&gt;0,CONCATENATE("Week ",WEEKNUM('Peter Millar'!$L5079,21)," - ", TEXT('Peter Millar'!$L5079, "yyyy")),"")</f>
        <v>Week 21 - 2022</v>
      </c>
    </row>
    <row r="5075" spans="16:16">
      <c r="P5075" t="str">
        <f>IF('Peter Millar'!$L5080&lt;&gt;0,CONCATENATE("Week ",WEEKNUM('Peter Millar'!$L5080,21)," - ", TEXT('Peter Millar'!$L5080, "yyyy")),"")</f>
        <v>Week 21 - 2022</v>
      </c>
    </row>
    <row r="5076" spans="16:16">
      <c r="P5076" t="str">
        <f>IF('Peter Millar'!$L5081&lt;&gt;0,CONCATENATE("Week ",WEEKNUM('Peter Millar'!$L5081,21)," - ", TEXT('Peter Millar'!$L5081, "yyyy")),"")</f>
        <v>Week 21 - 2022</v>
      </c>
    </row>
    <row r="5077" spans="16:16">
      <c r="P5077" t="str">
        <f>IF('Peter Millar'!$L5082&lt;&gt;0,CONCATENATE("Week ",WEEKNUM('Peter Millar'!$L5082,21)," - ", TEXT('Peter Millar'!$L5082, "yyyy")),"")</f>
        <v>Week 21 - 2022</v>
      </c>
    </row>
    <row r="5078" spans="16:16">
      <c r="P5078" t="str">
        <f>IF('Peter Millar'!$L5083&lt;&gt;0,CONCATENATE("Week ",WEEKNUM('Peter Millar'!$L5083,21)," - ", TEXT('Peter Millar'!$L5083, "yyyy")),"")</f>
        <v>Week 21 - 2022</v>
      </c>
    </row>
    <row r="5079" spans="16:16">
      <c r="P5079" t="str">
        <f>IF('Peter Millar'!$L5084&lt;&gt;0,CONCATENATE("Week ",WEEKNUM('Peter Millar'!$L5084,21)," - ", TEXT('Peter Millar'!$L5084, "yyyy")),"")</f>
        <v>Week 21 - 2022</v>
      </c>
    </row>
    <row r="5080" spans="16:16">
      <c r="P5080" t="str">
        <f>IF('Peter Millar'!$L5085&lt;&gt;0,CONCATENATE("Week ",WEEKNUM('Peter Millar'!$L5085,21)," - ", TEXT('Peter Millar'!$L5085, "yyyy")),"")</f>
        <v>Week 21 - 2022</v>
      </c>
    </row>
    <row r="5081" spans="16:16">
      <c r="P5081" t="str">
        <f>IF('Peter Millar'!$L5086&lt;&gt;0,CONCATENATE("Week ",WEEKNUM('Peter Millar'!$L5086,21)," - ", TEXT('Peter Millar'!$L5086, "yyyy")),"")</f>
        <v>Week 21 - 2022</v>
      </c>
    </row>
    <row r="5082" spans="16:16">
      <c r="P5082" t="str">
        <f>IF('Peter Millar'!$L5087&lt;&gt;0,CONCATENATE("Week ",WEEKNUM('Peter Millar'!$L5087,21)," - ", TEXT('Peter Millar'!$L5087, "yyyy")),"")</f>
        <v>Week 21 - 2022</v>
      </c>
    </row>
    <row r="5083" spans="16:16">
      <c r="P5083" t="str">
        <f>IF('Peter Millar'!$L5088&lt;&gt;0,CONCATENATE("Week ",WEEKNUM('Peter Millar'!$L5088,21)," - ", TEXT('Peter Millar'!$L5088, "yyyy")),"")</f>
        <v>Week 21 - 2022</v>
      </c>
    </row>
    <row r="5084" spans="16:16">
      <c r="P5084" t="str">
        <f>IF('Peter Millar'!$L5089&lt;&gt;0,CONCATENATE("Week ",WEEKNUM('Peter Millar'!$L5089,21)," - ", TEXT('Peter Millar'!$L5089, "yyyy")),"")</f>
        <v>Week 21 - 2022</v>
      </c>
    </row>
    <row r="5085" spans="16:16">
      <c r="P5085" t="str">
        <f>IF('Peter Millar'!$L5090&lt;&gt;0,CONCATENATE("Week ",WEEKNUM('Peter Millar'!$L5090,21)," - ", TEXT('Peter Millar'!$L5090, "yyyy")),"")</f>
        <v>Week 21 - 2022</v>
      </c>
    </row>
    <row r="5086" spans="16:16">
      <c r="P5086" t="str">
        <f>IF('Peter Millar'!$L5091&lt;&gt;0,CONCATENATE("Week ",WEEKNUM('Peter Millar'!$L5091,21)," - ", TEXT('Peter Millar'!$L5091, "yyyy")),"")</f>
        <v>Week 21 - 2022</v>
      </c>
    </row>
    <row r="5087" spans="16:16">
      <c r="P5087" t="str">
        <f>IF('Peter Millar'!$L5092&lt;&gt;0,CONCATENATE("Week ",WEEKNUM('Peter Millar'!$L5092,21)," - ", TEXT('Peter Millar'!$L5092, "yyyy")),"")</f>
        <v>Week 21 - 2022</v>
      </c>
    </row>
    <row r="5088" spans="16:16">
      <c r="P5088" t="str">
        <f>IF('Peter Millar'!$L5093&lt;&gt;0,CONCATENATE("Week ",WEEKNUM('Peter Millar'!$L5093,21)," - ", TEXT('Peter Millar'!$L5093, "yyyy")),"")</f>
        <v>Week 21 - 2022</v>
      </c>
    </row>
    <row r="5089" spans="16:16">
      <c r="P5089" t="str">
        <f>IF('Peter Millar'!$L5094&lt;&gt;0,CONCATENATE("Week ",WEEKNUM('Peter Millar'!$L5094,21)," - ", TEXT('Peter Millar'!$L5094, "yyyy")),"")</f>
        <v>Week 21 - 2022</v>
      </c>
    </row>
    <row r="5090" spans="16:16">
      <c r="P5090" t="str">
        <f>IF('Peter Millar'!$L5095&lt;&gt;0,CONCATENATE("Week ",WEEKNUM('Peter Millar'!$L5095,21)," - ", TEXT('Peter Millar'!$L5095, "yyyy")),"")</f>
        <v>Week 21 - 2022</v>
      </c>
    </row>
    <row r="5091" spans="16:16">
      <c r="P5091" t="str">
        <f>IF('Peter Millar'!$L5096&lt;&gt;0,CONCATENATE("Week ",WEEKNUM('Peter Millar'!$L5096,21)," - ", TEXT('Peter Millar'!$L5096, "yyyy")),"")</f>
        <v>Week 21 - 2022</v>
      </c>
    </row>
    <row r="5092" spans="16:16">
      <c r="P5092" t="str">
        <f>IF('Peter Millar'!$L5097&lt;&gt;0,CONCATENATE("Week ",WEEKNUM('Peter Millar'!$L5097,21)," - ", TEXT('Peter Millar'!$L5097, "yyyy")),"")</f>
        <v>Week 21 - 2022</v>
      </c>
    </row>
    <row r="5093" spans="16:16">
      <c r="P5093" t="str">
        <f>IF('Peter Millar'!$L5098&lt;&gt;0,CONCATENATE("Week ",WEEKNUM('Peter Millar'!$L5098,21)," - ", TEXT('Peter Millar'!$L5098, "yyyy")),"")</f>
        <v>Week 21 - 2022</v>
      </c>
    </row>
    <row r="5094" spans="16:16">
      <c r="P5094" t="str">
        <f>IF('Peter Millar'!$L5099&lt;&gt;0,CONCATENATE("Week ",WEEKNUM('Peter Millar'!$L5099,21)," - ", TEXT('Peter Millar'!$L5099, "yyyy")),"")</f>
        <v>Week 21 - 2022</v>
      </c>
    </row>
    <row r="5095" spans="16:16">
      <c r="P5095" t="str">
        <f>IF('Peter Millar'!$L5100&lt;&gt;0,CONCATENATE("Week ",WEEKNUM('Peter Millar'!$L5100,21)," - ", TEXT('Peter Millar'!$L5100, "yyyy")),"")</f>
        <v>Week 21 - 2022</v>
      </c>
    </row>
    <row r="5096" spans="16:16">
      <c r="P5096" t="str">
        <f>IF('Peter Millar'!$L5101&lt;&gt;0,CONCATENATE("Week ",WEEKNUM('Peter Millar'!$L5101,21)," - ", TEXT('Peter Millar'!$L5101, "yyyy")),"")</f>
        <v>Week 21 - 2022</v>
      </c>
    </row>
    <row r="5097" spans="16:16">
      <c r="P5097" t="str">
        <f>IF('Peter Millar'!$L5102&lt;&gt;0,CONCATENATE("Week ",WEEKNUM('Peter Millar'!$L5102,21)," - ", TEXT('Peter Millar'!$L5102, "yyyy")),"")</f>
        <v>Week 21 - 2022</v>
      </c>
    </row>
    <row r="5098" spans="16:16">
      <c r="P5098" t="str">
        <f>IF('Peter Millar'!$L5103&lt;&gt;0,CONCATENATE("Week ",WEEKNUM('Peter Millar'!$L5103,21)," - ", TEXT('Peter Millar'!$L5103, "yyyy")),"")</f>
        <v>Week 21 - 2022</v>
      </c>
    </row>
    <row r="5099" spans="16:16">
      <c r="P5099" t="str">
        <f>IF('Peter Millar'!$L5104&lt;&gt;0,CONCATENATE("Week ",WEEKNUM('Peter Millar'!$L5104,21)," - ", TEXT('Peter Millar'!$L5104, "yyyy")),"")</f>
        <v>Week 21 - 2022</v>
      </c>
    </row>
    <row r="5100" spans="16:16">
      <c r="P5100" t="str">
        <f>IF('Peter Millar'!$L5105&lt;&gt;0,CONCATENATE("Week ",WEEKNUM('Peter Millar'!$L5105,21)," - ", TEXT('Peter Millar'!$L5105, "yyyy")),"")</f>
        <v>Week 21 - 2022</v>
      </c>
    </row>
    <row r="5101" spans="16:16">
      <c r="P5101" t="str">
        <f>IF('Peter Millar'!$L5106&lt;&gt;0,CONCATENATE("Week ",WEEKNUM('Peter Millar'!$L5106,21)," - ", TEXT('Peter Millar'!$L5106, "yyyy")),"")</f>
        <v>Week 21 - 2022</v>
      </c>
    </row>
    <row r="5102" spans="16:16">
      <c r="P5102" t="str">
        <f>IF('Peter Millar'!$L5107&lt;&gt;0,CONCATENATE("Week ",WEEKNUM('Peter Millar'!$L5107,21)," - ", TEXT('Peter Millar'!$L5107, "yyyy")),"")</f>
        <v>Week 21 - 2022</v>
      </c>
    </row>
    <row r="5103" spans="16:16">
      <c r="P5103" t="str">
        <f>IF('Peter Millar'!$L5108&lt;&gt;0,CONCATENATE("Week ",WEEKNUM('Peter Millar'!$L5108,21)," - ", TEXT('Peter Millar'!$L5108, "yyyy")),"")</f>
        <v>Week 21 - 2022</v>
      </c>
    </row>
    <row r="5104" spans="16:16">
      <c r="P5104" t="str">
        <f>IF('Peter Millar'!$L5109&lt;&gt;0,CONCATENATE("Week ",WEEKNUM('Peter Millar'!$L5109,21)," - ", TEXT('Peter Millar'!$L5109, "yyyy")),"")</f>
        <v>Week 21 - 2022</v>
      </c>
    </row>
    <row r="5105" spans="16:16">
      <c r="P5105" t="str">
        <f>IF('Peter Millar'!$L5110&lt;&gt;0,CONCATENATE("Week ",WEEKNUM('Peter Millar'!$L5110,21)," - ", TEXT('Peter Millar'!$L5110, "yyyy")),"")</f>
        <v>Week 21 - 2022</v>
      </c>
    </row>
    <row r="5106" spans="16:16">
      <c r="P5106" t="str">
        <f>IF('Peter Millar'!$L5111&lt;&gt;0,CONCATENATE("Week ",WEEKNUM('Peter Millar'!$L5111,21)," - ", TEXT('Peter Millar'!$L5111, "yyyy")),"")</f>
        <v>Week 21 - 2022</v>
      </c>
    </row>
    <row r="5107" spans="16:16">
      <c r="P5107" t="str">
        <f>IF('Peter Millar'!$L5112&lt;&gt;0,CONCATENATE("Week ",WEEKNUM('Peter Millar'!$L5112,21)," - ", TEXT('Peter Millar'!$L5112, "yyyy")),"")</f>
        <v>Week 21 - 2022</v>
      </c>
    </row>
    <row r="5108" spans="16:16">
      <c r="P5108" t="str">
        <f>IF('Peter Millar'!$L5113&lt;&gt;0,CONCATENATE("Week ",WEEKNUM('Peter Millar'!$L5113,21)," - ", TEXT('Peter Millar'!$L5113, "yyyy")),"")</f>
        <v>Week 21 - 2022</v>
      </c>
    </row>
    <row r="5109" spans="16:16">
      <c r="P5109" t="str">
        <f>IF('Peter Millar'!$L5114&lt;&gt;0,CONCATENATE("Week ",WEEKNUM('Peter Millar'!$L5114,21)," - ", TEXT('Peter Millar'!$L5114, "yyyy")),"")</f>
        <v>Week 21 - 2022</v>
      </c>
    </row>
    <row r="5110" spans="16:16">
      <c r="P5110" t="str">
        <f>IF('Peter Millar'!$L5115&lt;&gt;0,CONCATENATE("Week ",WEEKNUM('Peter Millar'!$L5115,21)," - ", TEXT('Peter Millar'!$L5115, "yyyy")),"")</f>
        <v>Week 21 - 2022</v>
      </c>
    </row>
    <row r="5111" spans="16:16">
      <c r="P5111" t="str">
        <f>IF('Peter Millar'!$L5116&lt;&gt;0,CONCATENATE("Week ",WEEKNUM('Peter Millar'!$L5116,21)," - ", TEXT('Peter Millar'!$L5116, "yyyy")),"")</f>
        <v>Week 21 - 2022</v>
      </c>
    </row>
    <row r="5112" spans="16:16">
      <c r="P5112" t="str">
        <f>IF('Peter Millar'!$L5117&lt;&gt;0,CONCATENATE("Week ",WEEKNUM('Peter Millar'!$L5117,21)," - ", TEXT('Peter Millar'!$L5117, "yyyy")),"")</f>
        <v>Week 21 - 2022</v>
      </c>
    </row>
    <row r="5113" spans="16:16">
      <c r="P5113" t="str">
        <f>IF('Peter Millar'!$L5118&lt;&gt;0,CONCATENATE("Week ",WEEKNUM('Peter Millar'!$L5118,21)," - ", TEXT('Peter Millar'!$L5118, "yyyy")),"")</f>
        <v>Week 21 - 2022</v>
      </c>
    </row>
    <row r="5114" spans="16:16">
      <c r="P5114" t="str">
        <f>IF('Peter Millar'!$L5119&lt;&gt;0,CONCATENATE("Week ",WEEKNUM('Peter Millar'!$L5119,21)," - ", TEXT('Peter Millar'!$L5119, "yyyy")),"")</f>
        <v>Week 21 - 2022</v>
      </c>
    </row>
    <row r="5115" spans="16:16">
      <c r="P5115" t="str">
        <f>IF('Peter Millar'!$L5120&lt;&gt;0,CONCATENATE("Week ",WEEKNUM('Peter Millar'!$L5120,21)," - ", TEXT('Peter Millar'!$L5120, "yyyy")),"")</f>
        <v>Week 21 - 2022</v>
      </c>
    </row>
    <row r="5116" spans="16:16">
      <c r="P5116" t="str">
        <f>IF('Peter Millar'!$L5121&lt;&gt;0,CONCATENATE("Week ",WEEKNUM('Peter Millar'!$L5121,21)," - ", TEXT('Peter Millar'!$L5121, "yyyy")),"")</f>
        <v>Week 21 - 2022</v>
      </c>
    </row>
    <row r="5117" spans="16:16">
      <c r="P5117" t="str">
        <f>IF('Peter Millar'!$L5122&lt;&gt;0,CONCATENATE("Week ",WEEKNUM('Peter Millar'!$L5122,21)," - ", TEXT('Peter Millar'!$L5122, "yyyy")),"")</f>
        <v>Week 21 - 2022</v>
      </c>
    </row>
    <row r="5118" spans="16:16">
      <c r="P5118" t="str">
        <f>IF('Peter Millar'!$L5123&lt;&gt;0,CONCATENATE("Week ",WEEKNUM('Peter Millar'!$L5123,21)," - ", TEXT('Peter Millar'!$L5123, "yyyy")),"")</f>
        <v>Week 21 - 2022</v>
      </c>
    </row>
    <row r="5119" spans="16:16">
      <c r="P5119" t="str">
        <f>IF('Peter Millar'!$L5124&lt;&gt;0,CONCATENATE("Week ",WEEKNUM('Peter Millar'!$L5124,21)," - ", TEXT('Peter Millar'!$L5124, "yyyy")),"")</f>
        <v>Week 21 - 2022</v>
      </c>
    </row>
    <row r="5120" spans="16:16">
      <c r="P5120" t="str">
        <f>IF('Peter Millar'!$L5125&lt;&gt;0,CONCATENATE("Week ",WEEKNUM('Peter Millar'!$L5125,21)," - ", TEXT('Peter Millar'!$L5125, "yyyy")),"")</f>
        <v>Week 21 - 2022</v>
      </c>
    </row>
    <row r="5121" spans="16:16">
      <c r="P5121" t="str">
        <f>IF('Peter Millar'!$L5126&lt;&gt;0,CONCATENATE("Week ",WEEKNUM('Peter Millar'!$L5126,21)," - ", TEXT('Peter Millar'!$L5126, "yyyy")),"")</f>
        <v>Week 21 - 2022</v>
      </c>
    </row>
    <row r="5122" spans="16:16">
      <c r="P5122" t="str">
        <f>IF('Peter Millar'!$L5127&lt;&gt;0,CONCATENATE("Week ",WEEKNUM('Peter Millar'!$L5127,21)," - ", TEXT('Peter Millar'!$L5127, "yyyy")),"")</f>
        <v>Week 21 - 2022</v>
      </c>
    </row>
    <row r="5123" spans="16:16">
      <c r="P5123" t="str">
        <f>IF('Peter Millar'!$L5128&lt;&gt;0,CONCATENATE("Week ",WEEKNUM('Peter Millar'!$L5128,21)," - ", TEXT('Peter Millar'!$L5128, "yyyy")),"")</f>
        <v>Week 21 - 2022</v>
      </c>
    </row>
    <row r="5124" spans="16:16">
      <c r="P5124" t="str">
        <f>IF('Peter Millar'!$L5129&lt;&gt;0,CONCATENATE("Week ",WEEKNUM('Peter Millar'!$L5129,21)," - ", TEXT('Peter Millar'!$L5129, "yyyy")),"")</f>
        <v>Week 21 - 2022</v>
      </c>
    </row>
    <row r="5125" spans="16:16">
      <c r="P5125" t="str">
        <f>IF('Peter Millar'!$L5130&lt;&gt;0,CONCATENATE("Week ",WEEKNUM('Peter Millar'!$L5130,21)," - ", TEXT('Peter Millar'!$L5130, "yyyy")),"")</f>
        <v>Week 21 - 2022</v>
      </c>
    </row>
    <row r="5126" spans="16:16">
      <c r="P5126" t="str">
        <f>IF('Peter Millar'!$L5131&lt;&gt;0,CONCATENATE("Week ",WEEKNUM('Peter Millar'!$L5131,21)," - ", TEXT('Peter Millar'!$L5131, "yyyy")),"")</f>
        <v>Week 21 - 2022</v>
      </c>
    </row>
    <row r="5127" spans="16:16">
      <c r="P5127" t="str">
        <f>IF('Peter Millar'!$L5132&lt;&gt;0,CONCATENATE("Week ",WEEKNUM('Peter Millar'!$L5132,21)," - ", TEXT('Peter Millar'!$L5132, "yyyy")),"")</f>
        <v>Week 21 - 2022</v>
      </c>
    </row>
    <row r="5128" spans="16:16">
      <c r="P5128" t="str">
        <f>IF('Peter Millar'!$L5133&lt;&gt;0,CONCATENATE("Week ",WEEKNUM('Peter Millar'!$L5133,21)," - ", TEXT('Peter Millar'!$L5133, "yyyy")),"")</f>
        <v>Week 21 - 2022</v>
      </c>
    </row>
    <row r="5129" spans="16:16">
      <c r="P5129" t="str">
        <f>IF('Peter Millar'!$L5134&lt;&gt;0,CONCATENATE("Week ",WEEKNUM('Peter Millar'!$L5134,21)," - ", TEXT('Peter Millar'!$L5134, "yyyy")),"")</f>
        <v>Week 21 - 2022</v>
      </c>
    </row>
    <row r="5130" spans="16:16">
      <c r="P5130" t="str">
        <f>IF('Peter Millar'!$L5135&lt;&gt;0,CONCATENATE("Week ",WEEKNUM('Peter Millar'!$L5135,21)," - ", TEXT('Peter Millar'!$L5135, "yyyy")),"")</f>
        <v>Week 21 - 2022</v>
      </c>
    </row>
    <row r="5131" spans="16:16">
      <c r="P5131" t="str">
        <f>IF('Peter Millar'!$L5136&lt;&gt;0,CONCATENATE("Week ",WEEKNUM('Peter Millar'!$L5136,21)," - ", TEXT('Peter Millar'!$L5136, "yyyy")),"")</f>
        <v>Week 21 - 2022</v>
      </c>
    </row>
    <row r="5132" spans="16:16">
      <c r="P5132" t="str">
        <f>IF('Peter Millar'!$L5137&lt;&gt;0,CONCATENATE("Week ",WEEKNUM('Peter Millar'!$L5137,21)," - ", TEXT('Peter Millar'!$L5137, "yyyy")),"")</f>
        <v>Week 21 - 2022</v>
      </c>
    </row>
    <row r="5133" spans="16:16">
      <c r="P5133" t="str">
        <f>IF('Peter Millar'!$L5138&lt;&gt;0,CONCATENATE("Week ",WEEKNUM('Peter Millar'!$L5138,21)," - ", TEXT('Peter Millar'!$L5138, "yyyy")),"")</f>
        <v>Week 21 - 2022</v>
      </c>
    </row>
    <row r="5134" spans="16:16">
      <c r="P5134" t="str">
        <f>IF('Peter Millar'!$L5139&lt;&gt;0,CONCATENATE("Week ",WEEKNUM('Peter Millar'!$L5139,21)," - ", TEXT('Peter Millar'!$L5139, "yyyy")),"")</f>
        <v>Week 21 - 2022</v>
      </c>
    </row>
    <row r="5135" spans="16:16">
      <c r="P5135" t="str">
        <f>IF('Peter Millar'!$L5140&lt;&gt;0,CONCATENATE("Week ",WEEKNUM('Peter Millar'!$L5140,21)," - ", TEXT('Peter Millar'!$L5140, "yyyy")),"")</f>
        <v>Week 21 - 2022</v>
      </c>
    </row>
    <row r="5136" spans="16:16">
      <c r="P5136" t="str">
        <f>IF('Peter Millar'!$L5141&lt;&gt;0,CONCATENATE("Week ",WEEKNUM('Peter Millar'!$L5141,21)," - ", TEXT('Peter Millar'!$L5141, "yyyy")),"")</f>
        <v>Week 21 - 2022</v>
      </c>
    </row>
    <row r="5137" spans="16:16">
      <c r="P5137" t="str">
        <f>IF('Peter Millar'!$L5142&lt;&gt;0,CONCATENATE("Week ",WEEKNUM('Peter Millar'!$L5142,21)," - ", TEXT('Peter Millar'!$L5142, "yyyy")),"")</f>
        <v>Week 21 - 2022</v>
      </c>
    </row>
    <row r="5138" spans="16:16">
      <c r="P5138" t="str">
        <f>IF('Peter Millar'!$L5143&lt;&gt;0,CONCATENATE("Week ",WEEKNUM('Peter Millar'!$L5143,21)," - ", TEXT('Peter Millar'!$L5143, "yyyy")),"")</f>
        <v>Week 21 - 2022</v>
      </c>
    </row>
    <row r="5139" spans="16:16">
      <c r="P5139" t="str">
        <f>IF('Peter Millar'!$L5144&lt;&gt;0,CONCATENATE("Week ",WEEKNUM('Peter Millar'!$L5144,21)," - ", TEXT('Peter Millar'!$L5144, "yyyy")),"")</f>
        <v>Week 21 - 2022</v>
      </c>
    </row>
    <row r="5140" spans="16:16">
      <c r="P5140" t="str">
        <f>IF('Peter Millar'!$L5145&lt;&gt;0,CONCATENATE("Week ",WEEKNUM('Peter Millar'!$L5145,21)," - ", TEXT('Peter Millar'!$L5145, "yyyy")),"")</f>
        <v>Week 21 - 2022</v>
      </c>
    </row>
    <row r="5141" spans="16:16">
      <c r="P5141" t="str">
        <f>IF('Peter Millar'!$L5146&lt;&gt;0,CONCATENATE("Week ",WEEKNUM('Peter Millar'!$L5146,21)," - ", TEXT('Peter Millar'!$L5146, "yyyy")),"")</f>
        <v>Week 21 - 2022</v>
      </c>
    </row>
    <row r="5142" spans="16:16">
      <c r="P5142" t="str">
        <f>IF('Peter Millar'!$L5147&lt;&gt;0,CONCATENATE("Week ",WEEKNUM('Peter Millar'!$L5147,21)," - ", TEXT('Peter Millar'!$L5147, "yyyy")),"")</f>
        <v>Week 21 - 2022</v>
      </c>
    </row>
    <row r="5143" spans="16:16">
      <c r="P5143" t="str">
        <f>IF('Peter Millar'!$L5148&lt;&gt;0,CONCATENATE("Week ",WEEKNUM('Peter Millar'!$L5148,21)," - ", TEXT('Peter Millar'!$L5148, "yyyy")),"")</f>
        <v>Week 21 - 2022</v>
      </c>
    </row>
    <row r="5144" spans="16:16">
      <c r="P5144" t="str">
        <f>IF('Peter Millar'!$L5149&lt;&gt;0,CONCATENATE("Week ",WEEKNUM('Peter Millar'!$L5149,21)," - ", TEXT('Peter Millar'!$L5149, "yyyy")),"")</f>
        <v>Week 21 - 2022</v>
      </c>
    </row>
    <row r="5145" spans="16:16">
      <c r="P5145" t="str">
        <f>IF('Peter Millar'!$L5150&lt;&gt;0,CONCATENATE("Week ",WEEKNUM('Peter Millar'!$L5150,21)," - ", TEXT('Peter Millar'!$L5150, "yyyy")),"")</f>
        <v>Week 21 - 2022</v>
      </c>
    </row>
    <row r="5146" spans="16:16">
      <c r="P5146" t="str">
        <f>IF('Peter Millar'!$L5151&lt;&gt;0,CONCATENATE("Week ",WEEKNUM('Peter Millar'!$L5151,21)," - ", TEXT('Peter Millar'!$L5151, "yyyy")),"")</f>
        <v>Week 21 - 2022</v>
      </c>
    </row>
    <row r="5147" spans="16:16">
      <c r="P5147" t="str">
        <f>IF('Peter Millar'!$L5152&lt;&gt;0,CONCATENATE("Week ",WEEKNUM('Peter Millar'!$L5152,21)," - ", TEXT('Peter Millar'!$L5152, "yyyy")),"")</f>
        <v>Week 21 - 2022</v>
      </c>
    </row>
    <row r="5148" spans="16:16">
      <c r="P5148" t="str">
        <f>IF('Peter Millar'!$L5153&lt;&gt;0,CONCATENATE("Week ",WEEKNUM('Peter Millar'!$L5153,21)," - ", TEXT('Peter Millar'!$L5153, "yyyy")),"")</f>
        <v>Week 21 - 2022</v>
      </c>
    </row>
    <row r="5149" spans="16:16">
      <c r="P5149" t="str">
        <f>IF('Peter Millar'!$L5154&lt;&gt;0,CONCATENATE("Week ",WEEKNUM('Peter Millar'!$L5154,21)," - ", TEXT('Peter Millar'!$L5154, "yyyy")),"")</f>
        <v>Week 21 - 2022</v>
      </c>
    </row>
    <row r="5150" spans="16:16">
      <c r="P5150" t="str">
        <f>IF('Peter Millar'!$L5155&lt;&gt;0,CONCATENATE("Week ",WEEKNUM('Peter Millar'!$L5155,21)," - ", TEXT('Peter Millar'!$L5155, "yyyy")),"")</f>
        <v>Week 21 - 2022</v>
      </c>
    </row>
    <row r="5151" spans="16:16">
      <c r="P5151" t="str">
        <f>IF('Peter Millar'!$L5156&lt;&gt;0,CONCATENATE("Week ",WEEKNUM('Peter Millar'!$L5156,21)," - ", TEXT('Peter Millar'!$L5156, "yyyy")),"")</f>
        <v>Week 21 - 2022</v>
      </c>
    </row>
    <row r="5152" spans="16:16">
      <c r="P5152" t="str">
        <f>IF('Peter Millar'!$L5157&lt;&gt;0,CONCATENATE("Week ",WEEKNUM('Peter Millar'!$L5157,21)," - ", TEXT('Peter Millar'!$L5157, "yyyy")),"")</f>
        <v>Week 21 - 2022</v>
      </c>
    </row>
    <row r="5153" spans="16:16">
      <c r="P5153" t="str">
        <f>IF('Peter Millar'!$L5158&lt;&gt;0,CONCATENATE("Week ",WEEKNUM('Peter Millar'!$L5158,21)," - ", TEXT('Peter Millar'!$L5158, "yyyy")),"")</f>
        <v>Week 21 - 2022</v>
      </c>
    </row>
    <row r="5154" spans="16:16">
      <c r="P5154" t="str">
        <f>IF('Peter Millar'!$L5159&lt;&gt;0,CONCATENATE("Week ",WEEKNUM('Peter Millar'!$L5159,21)," - ", TEXT('Peter Millar'!$L5159, "yyyy")),"")</f>
        <v>Week 21 - 2022</v>
      </c>
    </row>
    <row r="5155" spans="16:16">
      <c r="P5155" t="str">
        <f>IF('Peter Millar'!$L5160&lt;&gt;0,CONCATENATE("Week ",WEEKNUM('Peter Millar'!$L5160,21)," - ", TEXT('Peter Millar'!$L5160, "yyyy")),"")</f>
        <v>Week 21 - 2022</v>
      </c>
    </row>
    <row r="5156" spans="16:16">
      <c r="P5156" t="str">
        <f>IF('Peter Millar'!$L5161&lt;&gt;0,CONCATENATE("Week ",WEEKNUM('Peter Millar'!$L5161,21)," - ", TEXT('Peter Millar'!$L5161, "yyyy")),"")</f>
        <v>Week 21 - 2022</v>
      </c>
    </row>
    <row r="5157" spans="16:16">
      <c r="P5157" t="str">
        <f>IF('Peter Millar'!$L5162&lt;&gt;0,CONCATENATE("Week ",WEEKNUM('Peter Millar'!$L5162,21)," - ", TEXT('Peter Millar'!$L5162, "yyyy")),"")</f>
        <v>Week 21 - 2022</v>
      </c>
    </row>
    <row r="5158" spans="16:16">
      <c r="P5158" t="str">
        <f>IF('Peter Millar'!$L5163&lt;&gt;0,CONCATENATE("Week ",WEEKNUM('Peter Millar'!$L5163,21)," - ", TEXT('Peter Millar'!$L5163, "yyyy")),"")</f>
        <v>Week 21 - 2022</v>
      </c>
    </row>
    <row r="5159" spans="16:16">
      <c r="P5159" t="str">
        <f>IF('Peter Millar'!$L5164&lt;&gt;0,CONCATENATE("Week ",WEEKNUM('Peter Millar'!$L5164,21)," - ", TEXT('Peter Millar'!$L5164, "yyyy")),"")</f>
        <v>Week 21 - 2022</v>
      </c>
    </row>
    <row r="5160" spans="16:16">
      <c r="P5160" t="str">
        <f>IF('Peter Millar'!$L5165&lt;&gt;0,CONCATENATE("Week ",WEEKNUM('Peter Millar'!$L5165,21)," - ", TEXT('Peter Millar'!$L5165, "yyyy")),"")</f>
        <v>Week 21 - 2022</v>
      </c>
    </row>
    <row r="5161" spans="16:16">
      <c r="P5161" t="str">
        <f>IF('Peter Millar'!$L5166&lt;&gt;0,CONCATENATE("Week ",WEEKNUM('Peter Millar'!$L5166,21)," - ", TEXT('Peter Millar'!$L5166, "yyyy")),"")</f>
        <v>Week 21 - 2022</v>
      </c>
    </row>
    <row r="5162" spans="16:16">
      <c r="P5162" t="str">
        <f>IF('Peter Millar'!$L5167&lt;&gt;0,CONCATENATE("Week ",WEEKNUM('Peter Millar'!$L5167,21)," - ", TEXT('Peter Millar'!$L5167, "yyyy")),"")</f>
        <v>Week 21 - 2022</v>
      </c>
    </row>
    <row r="5163" spans="16:16">
      <c r="P5163" t="str">
        <f>IF('Peter Millar'!$L5168&lt;&gt;0,CONCATENATE("Week ",WEEKNUM('Peter Millar'!$L5168,21)," - ", TEXT('Peter Millar'!$L5168, "yyyy")),"")</f>
        <v>Week 21 - 2022</v>
      </c>
    </row>
    <row r="5164" spans="16:16">
      <c r="P5164" t="str">
        <f>IF('Peter Millar'!$L5169&lt;&gt;0,CONCATENATE("Week ",WEEKNUM('Peter Millar'!$L5169,21)," - ", TEXT('Peter Millar'!$L5169, "yyyy")),"")</f>
        <v>Week 21 - 2022</v>
      </c>
    </row>
    <row r="5165" spans="16:16">
      <c r="P5165" t="str">
        <f>IF('Peter Millar'!$L5170&lt;&gt;0,CONCATENATE("Week ",WEEKNUM('Peter Millar'!$L5170,21)," - ", TEXT('Peter Millar'!$L5170, "yyyy")),"")</f>
        <v>Week 21 - 2022</v>
      </c>
    </row>
    <row r="5166" spans="16:16">
      <c r="P5166" t="str">
        <f>IF('Peter Millar'!$L5171&lt;&gt;0,CONCATENATE("Week ",WEEKNUM('Peter Millar'!$L5171,21)," - ", TEXT('Peter Millar'!$L5171, "yyyy")),"")</f>
        <v>Week 21 - 2022</v>
      </c>
    </row>
    <row r="5167" spans="16:16">
      <c r="P5167" t="str">
        <f>IF('Peter Millar'!$L5172&lt;&gt;0,CONCATENATE("Week ",WEEKNUM('Peter Millar'!$L5172,21)," - ", TEXT('Peter Millar'!$L5172, "yyyy")),"")</f>
        <v>Week 21 - 2022</v>
      </c>
    </row>
    <row r="5168" spans="16:16">
      <c r="P5168" t="str">
        <f>IF('Peter Millar'!$L5173&lt;&gt;0,CONCATENATE("Week ",WEEKNUM('Peter Millar'!$L5173,21)," - ", TEXT('Peter Millar'!$L5173, "yyyy")),"")</f>
        <v>Week 21 - 2022</v>
      </c>
    </row>
    <row r="5169" spans="16:16">
      <c r="P5169" t="str">
        <f>IF('Peter Millar'!$L5174&lt;&gt;0,CONCATENATE("Week ",WEEKNUM('Peter Millar'!$L5174,21)," - ", TEXT('Peter Millar'!$L5174, "yyyy")),"")</f>
        <v>Week 21 - 2022</v>
      </c>
    </row>
    <row r="5170" spans="16:16">
      <c r="P5170" t="str">
        <f>IF('Peter Millar'!$L5175&lt;&gt;0,CONCATENATE("Week ",WEEKNUM('Peter Millar'!$L5175,21)," - ", TEXT('Peter Millar'!$L5175, "yyyy")),"")</f>
        <v>Week 21 - 2022</v>
      </c>
    </row>
    <row r="5171" spans="16:16">
      <c r="P5171" t="str">
        <f>IF('Peter Millar'!$L5176&lt;&gt;0,CONCATENATE("Week ",WEEKNUM('Peter Millar'!$L5176,21)," - ", TEXT('Peter Millar'!$L5176, "yyyy")),"")</f>
        <v>Week 21 - 2022</v>
      </c>
    </row>
    <row r="5172" spans="16:16">
      <c r="P5172" t="str">
        <f>IF('Peter Millar'!$L5177&lt;&gt;0,CONCATENATE("Week ",WEEKNUM('Peter Millar'!$L5177,21)," - ", TEXT('Peter Millar'!$L5177, "yyyy")),"")</f>
        <v>Week 21 - 2022</v>
      </c>
    </row>
    <row r="5173" spans="16:16">
      <c r="P5173" t="str">
        <f>IF('Peter Millar'!$L5178&lt;&gt;0,CONCATENATE("Week ",WEEKNUM('Peter Millar'!$L5178,21)," - ", TEXT('Peter Millar'!$L5178, "yyyy")),"")</f>
        <v>Week 21 - 2022</v>
      </c>
    </row>
    <row r="5174" spans="16:16">
      <c r="P5174" t="str">
        <f>IF('Peter Millar'!$L5179&lt;&gt;0,CONCATENATE("Week ",WEEKNUM('Peter Millar'!$L5179,21)," - ", TEXT('Peter Millar'!$L5179, "yyyy")),"")</f>
        <v>Week 22 - 2022</v>
      </c>
    </row>
    <row r="5175" spans="16:16">
      <c r="P5175" t="str">
        <f>IF('Peter Millar'!$L5180&lt;&gt;0,CONCATENATE("Week ",WEEKNUM('Peter Millar'!$L5180,21)," - ", TEXT('Peter Millar'!$L5180, "yyyy")),"")</f>
        <v>Week 22 - 2022</v>
      </c>
    </row>
    <row r="5176" spans="16:16">
      <c r="P5176" t="str">
        <f>IF('Peter Millar'!$L5181&lt;&gt;0,CONCATENATE("Week ",WEEKNUM('Peter Millar'!$L5181,21)," - ", TEXT('Peter Millar'!$L5181, "yyyy")),"")</f>
        <v>Week 22 - 2022</v>
      </c>
    </row>
    <row r="5177" spans="16:16">
      <c r="P5177" t="str">
        <f>IF('Peter Millar'!$L5182&lt;&gt;0,CONCATENATE("Week ",WEEKNUM('Peter Millar'!$L5182,21)," - ", TEXT('Peter Millar'!$L5182, "yyyy")),"")</f>
        <v>Week 22 - 2022</v>
      </c>
    </row>
    <row r="5178" spans="16:16">
      <c r="P5178" t="str">
        <f>IF('Peter Millar'!$L5183&lt;&gt;0,CONCATENATE("Week ",WEEKNUM('Peter Millar'!$L5183,21)," - ", TEXT('Peter Millar'!$L5183, "yyyy")),"")</f>
        <v>Week 22 - 2022</v>
      </c>
    </row>
    <row r="5179" spans="16:16">
      <c r="P5179" t="str">
        <f>IF('Peter Millar'!$L5184&lt;&gt;0,CONCATENATE("Week ",WEEKNUM('Peter Millar'!$L5184,21)," - ", TEXT('Peter Millar'!$L5184, "yyyy")),"")</f>
        <v>Week 22 - 2022</v>
      </c>
    </row>
    <row r="5180" spans="16:16">
      <c r="P5180" t="str">
        <f>IF('Peter Millar'!$L5185&lt;&gt;0,CONCATENATE("Week ",WEEKNUM('Peter Millar'!$L5185,21)," - ", TEXT('Peter Millar'!$L5185, "yyyy")),"")</f>
        <v>Week 22 - 2022</v>
      </c>
    </row>
    <row r="5181" spans="16:16">
      <c r="P5181" t="str">
        <f>IF('Peter Millar'!$L5186&lt;&gt;0,CONCATENATE("Week ",WEEKNUM('Peter Millar'!$L5186,21)," - ", TEXT('Peter Millar'!$L5186, "yyyy")),"")</f>
        <v>Week 22 - 2022</v>
      </c>
    </row>
    <row r="5182" spans="16:16">
      <c r="P5182" t="str">
        <f>IF('Peter Millar'!$L5187&lt;&gt;0,CONCATENATE("Week ",WEEKNUM('Peter Millar'!$L5187,21)," - ", TEXT('Peter Millar'!$L5187, "yyyy")),"")</f>
        <v>Week 22 - 2022</v>
      </c>
    </row>
    <row r="5183" spans="16:16">
      <c r="P5183" t="str">
        <f>IF('Peter Millar'!$L5188&lt;&gt;0,CONCATENATE("Week ",WEEKNUM('Peter Millar'!$L5188,21)," - ", TEXT('Peter Millar'!$L5188, "yyyy")),"")</f>
        <v>Week 22 - 2022</v>
      </c>
    </row>
    <row r="5184" spans="16:16">
      <c r="P5184" t="str">
        <f>IF('Peter Millar'!$L5189&lt;&gt;0,CONCATENATE("Week ",WEEKNUM('Peter Millar'!$L5189,21)," - ", TEXT('Peter Millar'!$L5189, "yyyy")),"")</f>
        <v>Week 22 - 2022</v>
      </c>
    </row>
    <row r="5185" spans="16:16">
      <c r="P5185" t="str">
        <f>IF('Peter Millar'!$L5190&lt;&gt;0,CONCATENATE("Week ",WEEKNUM('Peter Millar'!$L5190,21)," - ", TEXT('Peter Millar'!$L5190, "yyyy")),"")</f>
        <v>Week 22 - 2022</v>
      </c>
    </row>
    <row r="5186" spans="16:16">
      <c r="P5186" t="str">
        <f>IF('Peter Millar'!$L5191&lt;&gt;0,CONCATENATE("Week ",WEEKNUM('Peter Millar'!$L5191,21)," - ", TEXT('Peter Millar'!$L5191, "yyyy")),"")</f>
        <v>Week 22 - 2022</v>
      </c>
    </row>
    <row r="5187" spans="16:16">
      <c r="P5187" t="str">
        <f>IF('Peter Millar'!$L5192&lt;&gt;0,CONCATENATE("Week ",WEEKNUM('Peter Millar'!$L5192,21)," - ", TEXT('Peter Millar'!$L5192, "yyyy")),"")</f>
        <v>Week 22 - 2022</v>
      </c>
    </row>
    <row r="5188" spans="16:16">
      <c r="P5188" t="str">
        <f>IF('Peter Millar'!$L5193&lt;&gt;0,CONCATENATE("Week ",WEEKNUM('Peter Millar'!$L5193,21)," - ", TEXT('Peter Millar'!$L5193, "yyyy")),"")</f>
        <v>Week 22 - 2022</v>
      </c>
    </row>
    <row r="5189" spans="16:16">
      <c r="P5189" t="str">
        <f>IF('Peter Millar'!$L5194&lt;&gt;0,CONCATENATE("Week ",WEEKNUM('Peter Millar'!$L5194,21)," - ", TEXT('Peter Millar'!$L5194, "yyyy")),"")</f>
        <v>Week 22 - 2022</v>
      </c>
    </row>
    <row r="5190" spans="16:16">
      <c r="P5190" t="str">
        <f>IF('Peter Millar'!$L5195&lt;&gt;0,CONCATENATE("Week ",WEEKNUM('Peter Millar'!$L5195,21)," - ", TEXT('Peter Millar'!$L5195, "yyyy")),"")</f>
        <v>Week 22 - 2022</v>
      </c>
    </row>
    <row r="5191" spans="16:16">
      <c r="P5191" t="str">
        <f>IF('Peter Millar'!$L5196&lt;&gt;0,CONCATENATE("Week ",WEEKNUM('Peter Millar'!$L5196,21)," - ", TEXT('Peter Millar'!$L5196, "yyyy")),"")</f>
        <v>Week 22 - 2022</v>
      </c>
    </row>
    <row r="5192" spans="16:16">
      <c r="P5192" t="str">
        <f>IF('Peter Millar'!$L5197&lt;&gt;0,CONCATENATE("Week ",WEEKNUM('Peter Millar'!$L5197,21)," - ", TEXT('Peter Millar'!$L5197, "yyyy")),"")</f>
        <v>Week 22 - 2022</v>
      </c>
    </row>
    <row r="5193" spans="16:16">
      <c r="P5193" t="str">
        <f>IF('Peter Millar'!$L5198&lt;&gt;0,CONCATENATE("Week ",WEEKNUM('Peter Millar'!$L5198,21)," - ", TEXT('Peter Millar'!$L5198, "yyyy")),"")</f>
        <v>Week 22 - 2022</v>
      </c>
    </row>
    <row r="5194" spans="16:16">
      <c r="P5194" t="str">
        <f>IF('Peter Millar'!$L5199&lt;&gt;0,CONCATENATE("Week ",WEEKNUM('Peter Millar'!$L5199,21)," - ", TEXT('Peter Millar'!$L5199, "yyyy")),"")</f>
        <v>Week 22 - 2022</v>
      </c>
    </row>
    <row r="5195" spans="16:16">
      <c r="P5195" t="str">
        <f>IF('Peter Millar'!$L5200&lt;&gt;0,CONCATENATE("Week ",WEEKNUM('Peter Millar'!$L5200,21)," - ", TEXT('Peter Millar'!$L5200, "yyyy")),"")</f>
        <v>Week 22 - 2022</v>
      </c>
    </row>
    <row r="5196" spans="16:16">
      <c r="P5196" t="str">
        <f>IF('Peter Millar'!$L5201&lt;&gt;0,CONCATENATE("Week ",WEEKNUM('Peter Millar'!$L5201,21)," - ", TEXT('Peter Millar'!$L5201, "yyyy")),"")</f>
        <v>Week 22 - 2022</v>
      </c>
    </row>
    <row r="5197" spans="16:16">
      <c r="P5197" t="str">
        <f>IF('Peter Millar'!$L5202&lt;&gt;0,CONCATENATE("Week ",WEEKNUM('Peter Millar'!$L5202,21)," - ", TEXT('Peter Millar'!$L5202, "yyyy")),"")</f>
        <v>Week 22 - 2022</v>
      </c>
    </row>
    <row r="5198" spans="16:16">
      <c r="P5198" t="str">
        <f>IF('Peter Millar'!$L5203&lt;&gt;0,CONCATENATE("Week ",WEEKNUM('Peter Millar'!$L5203,21)," - ", TEXT('Peter Millar'!$L5203, "yyyy")),"")</f>
        <v>Week 22 - 2022</v>
      </c>
    </row>
    <row r="5199" spans="16:16">
      <c r="P5199" t="str">
        <f>IF('Peter Millar'!$L5204&lt;&gt;0,CONCATENATE("Week ",WEEKNUM('Peter Millar'!$L5204,21)," - ", TEXT('Peter Millar'!$L5204, "yyyy")),"")</f>
        <v>Week 22 - 2022</v>
      </c>
    </row>
    <row r="5200" spans="16:16">
      <c r="P5200" t="str">
        <f>IF('Peter Millar'!$L5205&lt;&gt;0,CONCATENATE("Week ",WEEKNUM('Peter Millar'!$L5205,21)," - ", TEXT('Peter Millar'!$L5205, "yyyy")),"")</f>
        <v>Week 22 - 2022</v>
      </c>
    </row>
    <row r="5201" spans="16:16">
      <c r="P5201" t="str">
        <f>IF('Peter Millar'!$L5206&lt;&gt;0,CONCATENATE("Week ",WEEKNUM('Peter Millar'!$L5206,21)," - ", TEXT('Peter Millar'!$L5206, "yyyy")),"")</f>
        <v>Week 22 - 2022</v>
      </c>
    </row>
    <row r="5202" spans="16:16">
      <c r="P5202" t="str">
        <f>IF('Peter Millar'!$L5207&lt;&gt;0,CONCATENATE("Week ",WEEKNUM('Peter Millar'!$L5207,21)," - ", TEXT('Peter Millar'!$L5207, "yyyy")),"")</f>
        <v>Week 22 - 2022</v>
      </c>
    </row>
    <row r="5203" spans="16:16">
      <c r="P5203" t="str">
        <f>IF('Peter Millar'!$L5208&lt;&gt;0,CONCATENATE("Week ",WEEKNUM('Peter Millar'!$L5208,21)," - ", TEXT('Peter Millar'!$L5208, "yyyy")),"")</f>
        <v>Week 22 - 2022</v>
      </c>
    </row>
    <row r="5204" spans="16:16">
      <c r="P5204" t="str">
        <f>IF('Peter Millar'!$L5209&lt;&gt;0,CONCATENATE("Week ",WEEKNUM('Peter Millar'!$L5209,21)," - ", TEXT('Peter Millar'!$L5209, "yyyy")),"")</f>
        <v>Week 22 - 2022</v>
      </c>
    </row>
    <row r="5205" spans="16:16">
      <c r="P5205" t="str">
        <f>IF('Peter Millar'!$L5210&lt;&gt;0,CONCATENATE("Week ",WEEKNUM('Peter Millar'!$L5210,21)," - ", TEXT('Peter Millar'!$L5210, "yyyy")),"")</f>
        <v>Week 22 - 2022</v>
      </c>
    </row>
    <row r="5206" spans="16:16">
      <c r="P5206" t="str">
        <f>IF('Peter Millar'!$L5211&lt;&gt;0,CONCATENATE("Week ",WEEKNUM('Peter Millar'!$L5211,21)," - ", TEXT('Peter Millar'!$L5211, "yyyy")),"")</f>
        <v>Week 22 - 2022</v>
      </c>
    </row>
    <row r="5207" spans="16:16">
      <c r="P5207" t="str">
        <f>IF('Peter Millar'!$L5212&lt;&gt;0,CONCATENATE("Week ",WEEKNUM('Peter Millar'!$L5212,21)," - ", TEXT('Peter Millar'!$L5212, "yyyy")),"")</f>
        <v>Week 22 - 2022</v>
      </c>
    </row>
    <row r="5208" spans="16:16">
      <c r="P5208" t="str">
        <f>IF('Peter Millar'!$L5213&lt;&gt;0,CONCATENATE("Week ",WEEKNUM('Peter Millar'!$L5213,21)," - ", TEXT('Peter Millar'!$L5213, "yyyy")),"")</f>
        <v>Week 22 - 2022</v>
      </c>
    </row>
    <row r="5209" spans="16:16">
      <c r="P5209" t="str">
        <f>IF('Peter Millar'!$L5214&lt;&gt;0,CONCATENATE("Week ",WEEKNUM('Peter Millar'!$L5214,21)," - ", TEXT('Peter Millar'!$L5214, "yyyy")),"")</f>
        <v>Week 22 - 2022</v>
      </c>
    </row>
    <row r="5210" spans="16:16">
      <c r="P5210" t="str">
        <f>IF('Peter Millar'!$L5215&lt;&gt;0,CONCATENATE("Week ",WEEKNUM('Peter Millar'!$L5215,21)," - ", TEXT('Peter Millar'!$L5215, "yyyy")),"")</f>
        <v>Week 22 - 2022</v>
      </c>
    </row>
    <row r="5211" spans="16:16">
      <c r="P5211" t="str">
        <f>IF('Peter Millar'!$L5216&lt;&gt;0,CONCATENATE("Week ",WEEKNUM('Peter Millar'!$L5216,21)," - ", TEXT('Peter Millar'!$L5216, "yyyy")),"")</f>
        <v>Week 22 - 2022</v>
      </c>
    </row>
    <row r="5212" spans="16:16">
      <c r="P5212" t="str">
        <f>IF('Peter Millar'!$L5217&lt;&gt;0,CONCATENATE("Week ",WEEKNUM('Peter Millar'!$L5217,21)," - ", TEXT('Peter Millar'!$L5217, "yyyy")),"")</f>
        <v>Week 22 - 2022</v>
      </c>
    </row>
    <row r="5213" spans="16:16">
      <c r="P5213" t="str">
        <f>IF('Peter Millar'!$L5218&lt;&gt;0,CONCATENATE("Week ",WEEKNUM('Peter Millar'!$L5218,21)," - ", TEXT('Peter Millar'!$L5218, "yyyy")),"")</f>
        <v>Week 22 - 2022</v>
      </c>
    </row>
    <row r="5214" spans="16:16">
      <c r="P5214" t="str">
        <f>IF('Peter Millar'!$L5219&lt;&gt;0,CONCATENATE("Week ",WEEKNUM('Peter Millar'!$L5219,21)," - ", TEXT('Peter Millar'!$L5219, "yyyy")),"")</f>
        <v>Week 22 - 2022</v>
      </c>
    </row>
    <row r="5215" spans="16:16">
      <c r="P5215" t="str">
        <f>IF('Peter Millar'!$L5220&lt;&gt;0,CONCATENATE("Week ",WEEKNUM('Peter Millar'!$L5220,21)," - ", TEXT('Peter Millar'!$L5220, "yyyy")),"")</f>
        <v>Week 22 - 2022</v>
      </c>
    </row>
    <row r="5216" spans="16:16">
      <c r="P5216" t="str">
        <f>IF('Peter Millar'!$L5221&lt;&gt;0,CONCATENATE("Week ",WEEKNUM('Peter Millar'!$L5221,21)," - ", TEXT('Peter Millar'!$L5221, "yyyy")),"")</f>
        <v>Week 22 - 2022</v>
      </c>
    </row>
    <row r="5217" spans="16:16">
      <c r="P5217" t="str">
        <f>IF('Peter Millar'!$L5222&lt;&gt;0,CONCATENATE("Week ",WEEKNUM('Peter Millar'!$L5222,21)," - ", TEXT('Peter Millar'!$L5222, "yyyy")),"")</f>
        <v>Week 22 - 2022</v>
      </c>
    </row>
    <row r="5218" spans="16:16">
      <c r="P5218" t="str">
        <f>IF('Peter Millar'!$L5223&lt;&gt;0,CONCATENATE("Week ",WEEKNUM('Peter Millar'!$L5223,21)," - ", TEXT('Peter Millar'!$L5223, "yyyy")),"")</f>
        <v>Week 22 - 2022</v>
      </c>
    </row>
    <row r="5219" spans="16:16">
      <c r="P5219" t="str">
        <f>IF('Peter Millar'!$L5224&lt;&gt;0,CONCATENATE("Week ",WEEKNUM('Peter Millar'!$L5224,21)," - ", TEXT('Peter Millar'!$L5224, "yyyy")),"")</f>
        <v>Week 22 - 2022</v>
      </c>
    </row>
    <row r="5220" spans="16:16">
      <c r="P5220" t="str">
        <f>IF('Peter Millar'!$L5225&lt;&gt;0,CONCATENATE("Week ",WEEKNUM('Peter Millar'!$L5225,21)," - ", TEXT('Peter Millar'!$L5225, "yyyy")),"")</f>
        <v>Week 22 - 2022</v>
      </c>
    </row>
    <row r="5221" spans="16:16">
      <c r="P5221" t="str">
        <f>IF('Peter Millar'!$L5226&lt;&gt;0,CONCATENATE("Week ",WEEKNUM('Peter Millar'!$L5226,21)," - ", TEXT('Peter Millar'!$L5226, "yyyy")),"")</f>
        <v>Week 22 - 2022</v>
      </c>
    </row>
    <row r="5222" spans="16:16">
      <c r="P5222" t="str">
        <f>IF('Peter Millar'!$L5227&lt;&gt;0,CONCATENATE("Week ",WEEKNUM('Peter Millar'!$L5227,21)," - ", TEXT('Peter Millar'!$L5227, "yyyy")),"")</f>
        <v>Week 22 - 2022</v>
      </c>
    </row>
    <row r="5223" spans="16:16">
      <c r="P5223" t="str">
        <f>IF('Peter Millar'!$L5228&lt;&gt;0,CONCATENATE("Week ",WEEKNUM('Peter Millar'!$L5228,21)," - ", TEXT('Peter Millar'!$L5228, "yyyy")),"")</f>
        <v>Week 22 - 2022</v>
      </c>
    </row>
    <row r="5224" spans="16:16">
      <c r="P5224" t="str">
        <f>IF('Peter Millar'!$L5229&lt;&gt;0,CONCATENATE("Week ",WEEKNUM('Peter Millar'!$L5229,21)," - ", TEXT('Peter Millar'!$L5229, "yyyy")),"")</f>
        <v>Week 22 - 2022</v>
      </c>
    </row>
    <row r="5225" spans="16:16">
      <c r="P5225" t="str">
        <f>IF('Peter Millar'!$L5230&lt;&gt;0,CONCATENATE("Week ",WEEKNUM('Peter Millar'!$L5230,21)," - ", TEXT('Peter Millar'!$L5230, "yyyy")),"")</f>
        <v>Week 22 - 2022</v>
      </c>
    </row>
    <row r="5226" spans="16:16">
      <c r="P5226" t="str">
        <f>IF('Peter Millar'!$L5231&lt;&gt;0,CONCATENATE("Week ",WEEKNUM('Peter Millar'!$L5231,21)," - ", TEXT('Peter Millar'!$L5231, "yyyy")),"")</f>
        <v>Week 22 - 2022</v>
      </c>
    </row>
    <row r="5227" spans="16:16">
      <c r="P5227" t="str">
        <f>IF('Peter Millar'!$L5232&lt;&gt;0,CONCATENATE("Week ",WEEKNUM('Peter Millar'!$L5232,21)," - ", TEXT('Peter Millar'!$L5232, "yyyy")),"")</f>
        <v>Week 22 - 2022</v>
      </c>
    </row>
    <row r="5228" spans="16:16">
      <c r="P5228" t="str">
        <f>IF('Peter Millar'!$L5233&lt;&gt;0,CONCATENATE("Week ",WEEKNUM('Peter Millar'!$L5233,21)," - ", TEXT('Peter Millar'!$L5233, "yyyy")),"")</f>
        <v>Week 22 - 2022</v>
      </c>
    </row>
    <row r="5229" spans="16:16">
      <c r="P5229" t="str">
        <f>IF('Peter Millar'!$L5234&lt;&gt;0,CONCATENATE("Week ",WEEKNUM('Peter Millar'!$L5234,21)," - ", TEXT('Peter Millar'!$L5234, "yyyy")),"")</f>
        <v>Week 22 - 2022</v>
      </c>
    </row>
    <row r="5230" spans="16:16">
      <c r="P5230" t="str">
        <f>IF('Peter Millar'!$L5235&lt;&gt;0,CONCATENATE("Week ",WEEKNUM('Peter Millar'!$L5235,21)," - ", TEXT('Peter Millar'!$L5235, "yyyy")),"")</f>
        <v>Week 23 - 2022</v>
      </c>
    </row>
    <row r="5231" spans="16:16">
      <c r="P5231" t="str">
        <f>IF('Peter Millar'!$L5236&lt;&gt;0,CONCATENATE("Week ",WEEKNUM('Peter Millar'!$L5236,21)," - ", TEXT('Peter Millar'!$L5236, "yyyy")),"")</f>
        <v>Week 23 - 2022</v>
      </c>
    </row>
    <row r="5232" spans="16:16">
      <c r="P5232" t="str">
        <f>IF('Peter Millar'!$L5237&lt;&gt;0,CONCATENATE("Week ",WEEKNUM('Peter Millar'!$L5237,21)," - ", TEXT('Peter Millar'!$L5237, "yyyy")),"")</f>
        <v>Week 23 - 2022</v>
      </c>
    </row>
    <row r="5233" spans="16:16">
      <c r="P5233" t="str">
        <f>IF('Peter Millar'!$L5238&lt;&gt;0,CONCATENATE("Week ",WEEKNUM('Peter Millar'!$L5238,21)," - ", TEXT('Peter Millar'!$L5238, "yyyy")),"")</f>
        <v>Week 23 - 2022</v>
      </c>
    </row>
    <row r="5234" spans="16:16">
      <c r="P5234" t="str">
        <f>IF('Peter Millar'!$L5239&lt;&gt;0,CONCATENATE("Week ",WEEKNUM('Peter Millar'!$L5239,21)," - ", TEXT('Peter Millar'!$L5239, "yyyy")),"")</f>
        <v>Week 23 - 2022</v>
      </c>
    </row>
    <row r="5235" spans="16:16">
      <c r="P5235" t="str">
        <f>IF('Peter Millar'!$L5240&lt;&gt;0,CONCATENATE("Week ",WEEKNUM('Peter Millar'!$L5240,21)," - ", TEXT('Peter Millar'!$L5240, "yyyy")),"")</f>
        <v>Week 23 - 2022</v>
      </c>
    </row>
    <row r="5236" spans="16:16">
      <c r="P5236" t="str">
        <f>IF('Peter Millar'!$L5241&lt;&gt;0,CONCATENATE("Week ",WEEKNUM('Peter Millar'!$L5241,21)," - ", TEXT('Peter Millar'!$L5241, "yyyy")),"")</f>
        <v>Week 23 - 2022</v>
      </c>
    </row>
    <row r="5237" spans="16:16">
      <c r="P5237" t="str">
        <f>IF('Peter Millar'!$L5242&lt;&gt;0,CONCATENATE("Week ",WEEKNUM('Peter Millar'!$L5242,21)," - ", TEXT('Peter Millar'!$L5242, "yyyy")),"")</f>
        <v>Week 23 - 2022</v>
      </c>
    </row>
    <row r="5238" spans="16:16">
      <c r="P5238" t="str">
        <f>IF('Peter Millar'!$L5243&lt;&gt;0,CONCATENATE("Week ",WEEKNUM('Peter Millar'!$L5243,21)," - ", TEXT('Peter Millar'!$L5243, "yyyy")),"")</f>
        <v>Week 23 - 2022</v>
      </c>
    </row>
    <row r="5239" spans="16:16">
      <c r="P5239" t="str">
        <f>IF('Peter Millar'!$L5244&lt;&gt;0,CONCATENATE("Week ",WEEKNUM('Peter Millar'!$L5244,21)," - ", TEXT('Peter Millar'!$L5244, "yyyy")),"")</f>
        <v>Week 23 - 2022</v>
      </c>
    </row>
    <row r="5240" spans="16:16">
      <c r="P5240" t="str">
        <f>IF('Peter Millar'!$L5245&lt;&gt;0,CONCATENATE("Week ",WEEKNUM('Peter Millar'!$L5245,21)," - ", TEXT('Peter Millar'!$L5245, "yyyy")),"")</f>
        <v>Week 23 - 2022</v>
      </c>
    </row>
    <row r="5241" spans="16:16">
      <c r="P5241" t="str">
        <f>IF('Peter Millar'!$L5246&lt;&gt;0,CONCATENATE("Week ",WEEKNUM('Peter Millar'!$L5246,21)," - ", TEXT('Peter Millar'!$L5246, "yyyy")),"")</f>
        <v>Week 23 - 2022</v>
      </c>
    </row>
    <row r="5242" spans="16:16">
      <c r="P5242" t="str">
        <f>IF('Peter Millar'!$L5247&lt;&gt;0,CONCATENATE("Week ",WEEKNUM('Peter Millar'!$L5247,21)," - ", TEXT('Peter Millar'!$L5247, "yyyy")),"")</f>
        <v>Week 23 - 2022</v>
      </c>
    </row>
    <row r="5243" spans="16:16">
      <c r="P5243" t="str">
        <f>IF('Peter Millar'!$L5248&lt;&gt;0,CONCATENATE("Week ",WEEKNUM('Peter Millar'!$L5248,21)," - ", TEXT('Peter Millar'!$L5248, "yyyy")),"")</f>
        <v>Week 23 - 2022</v>
      </c>
    </row>
    <row r="5244" spans="16:16">
      <c r="P5244" t="str">
        <f>IF('Peter Millar'!$L5249&lt;&gt;0,CONCATENATE("Week ",WEEKNUM('Peter Millar'!$L5249,21)," - ", TEXT('Peter Millar'!$L5249, "yyyy")),"")</f>
        <v>Week 23 - 2022</v>
      </c>
    </row>
    <row r="5245" spans="16:16">
      <c r="P5245" t="str">
        <f>IF('Peter Millar'!$L5250&lt;&gt;0,CONCATENATE("Week ",WEEKNUM('Peter Millar'!$L5250,21)," - ", TEXT('Peter Millar'!$L5250, "yyyy")),"")</f>
        <v>Week 23 - 2022</v>
      </c>
    </row>
    <row r="5246" spans="16:16">
      <c r="P5246" t="str">
        <f>IF('Peter Millar'!$L5251&lt;&gt;0,CONCATENATE("Week ",WEEKNUM('Peter Millar'!$L5251,21)," - ", TEXT('Peter Millar'!$L5251, "yyyy")),"")</f>
        <v>Week 23 - 2022</v>
      </c>
    </row>
    <row r="5247" spans="16:16">
      <c r="P5247" t="str">
        <f>IF('Peter Millar'!$L5252&lt;&gt;0,CONCATENATE("Week ",WEEKNUM('Peter Millar'!$L5252,21)," - ", TEXT('Peter Millar'!$L5252, "yyyy")),"")</f>
        <v>Week 23 - 2022</v>
      </c>
    </row>
    <row r="5248" spans="16:16">
      <c r="P5248" t="str">
        <f>IF('Peter Millar'!$L5253&lt;&gt;0,CONCATENATE("Week ",WEEKNUM('Peter Millar'!$L5253,21)," - ", TEXT('Peter Millar'!$L5253, "yyyy")),"")</f>
        <v>Week 23 - 2022</v>
      </c>
    </row>
    <row r="5249" spans="16:16">
      <c r="P5249" t="str">
        <f>IF('Peter Millar'!$L5254&lt;&gt;0,CONCATENATE("Week ",WEEKNUM('Peter Millar'!$L5254,21)," - ", TEXT('Peter Millar'!$L5254, "yyyy")),"")</f>
        <v>Week 23 - 2022</v>
      </c>
    </row>
    <row r="5250" spans="16:16">
      <c r="P5250" t="str">
        <f>IF('Peter Millar'!$L5255&lt;&gt;0,CONCATENATE("Week ",WEEKNUM('Peter Millar'!$L5255,21)," - ", TEXT('Peter Millar'!$L5255, "yyyy")),"")</f>
        <v>Week 23 - 2022</v>
      </c>
    </row>
    <row r="5251" spans="16:16">
      <c r="P5251" t="str">
        <f>IF('Peter Millar'!$L5256&lt;&gt;0,CONCATENATE("Week ",WEEKNUM('Peter Millar'!$L5256,21)," - ", TEXT('Peter Millar'!$L5256, "yyyy")),"")</f>
        <v>Week 23 - 2022</v>
      </c>
    </row>
    <row r="5252" spans="16:16">
      <c r="P5252" t="str">
        <f>IF('Peter Millar'!$L5257&lt;&gt;0,CONCATENATE("Week ",WEEKNUM('Peter Millar'!$L5257,21)," - ", TEXT('Peter Millar'!$L5257, "yyyy")),"")</f>
        <v>Week 23 - 2022</v>
      </c>
    </row>
    <row r="5253" spans="16:16">
      <c r="P5253" t="str">
        <f>IF('Peter Millar'!$L5258&lt;&gt;0,CONCATENATE("Week ",WEEKNUM('Peter Millar'!$L5258,21)," - ", TEXT('Peter Millar'!$L5258, "yyyy")),"")</f>
        <v>Week 23 - 2022</v>
      </c>
    </row>
    <row r="5254" spans="16:16">
      <c r="P5254" t="str">
        <f>IF('Peter Millar'!$L5259&lt;&gt;0,CONCATENATE("Week ",WEEKNUM('Peter Millar'!$L5259,21)," - ", TEXT('Peter Millar'!$L5259, "yyyy")),"")</f>
        <v>Week 23 - 2022</v>
      </c>
    </row>
    <row r="5255" spans="16:16">
      <c r="P5255" t="str">
        <f>IF('Peter Millar'!$L5260&lt;&gt;0,CONCATENATE("Week ",WEEKNUM('Peter Millar'!$L5260,21)," - ", TEXT('Peter Millar'!$L5260, "yyyy")),"")</f>
        <v>Week 23 - 2022</v>
      </c>
    </row>
    <row r="5256" spans="16:16">
      <c r="P5256" t="str">
        <f>IF('Peter Millar'!$L5261&lt;&gt;0,CONCATENATE("Week ",WEEKNUM('Peter Millar'!$L5261,21)," - ", TEXT('Peter Millar'!$L5261, "yyyy")),"")</f>
        <v>Week 23 - 2022</v>
      </c>
    </row>
    <row r="5257" spans="16:16">
      <c r="P5257" t="str">
        <f>IF('Peter Millar'!$L5262&lt;&gt;0,CONCATENATE("Week ",WEEKNUM('Peter Millar'!$L5262,21)," - ", TEXT('Peter Millar'!$L5262, "yyyy")),"")</f>
        <v>Week 23 - 2022</v>
      </c>
    </row>
    <row r="5258" spans="16:16">
      <c r="P5258" t="str">
        <f>IF('Peter Millar'!$L5263&lt;&gt;0,CONCATENATE("Week ",WEEKNUM('Peter Millar'!$L5263,21)," - ", TEXT('Peter Millar'!$L5263, "yyyy")),"")</f>
        <v>Week 23 - 2022</v>
      </c>
    </row>
    <row r="5259" spans="16:16">
      <c r="P5259" t="str">
        <f>IF('Peter Millar'!$L5264&lt;&gt;0,CONCATENATE("Week ",WEEKNUM('Peter Millar'!$L5264,21)," - ", TEXT('Peter Millar'!$L5264, "yyyy")),"")</f>
        <v>Week 23 - 2022</v>
      </c>
    </row>
    <row r="5260" spans="16:16">
      <c r="P5260" t="str">
        <f>IF('Peter Millar'!$L5265&lt;&gt;0,CONCATENATE("Week ",WEEKNUM('Peter Millar'!$L5265,21)," - ", TEXT('Peter Millar'!$L5265, "yyyy")),"")</f>
        <v>Week 23 - 2022</v>
      </c>
    </row>
    <row r="5261" spans="16:16">
      <c r="P5261" t="str">
        <f>IF('Peter Millar'!$L5266&lt;&gt;0,CONCATENATE("Week ",WEEKNUM('Peter Millar'!$L5266,21)," - ", TEXT('Peter Millar'!$L5266, "yyyy")),"")</f>
        <v>Week 23 - 2022</v>
      </c>
    </row>
    <row r="5262" spans="16:16">
      <c r="P5262" t="str">
        <f>IF('Peter Millar'!$L5267&lt;&gt;0,CONCATENATE("Week ",WEEKNUM('Peter Millar'!$L5267,21)," - ", TEXT('Peter Millar'!$L5267, "yyyy")),"")</f>
        <v>Week 23 - 2022</v>
      </c>
    </row>
    <row r="5263" spans="16:16">
      <c r="P5263" t="str">
        <f>IF('Peter Millar'!$L5268&lt;&gt;0,CONCATENATE("Week ",WEEKNUM('Peter Millar'!$L5268,21)," - ", TEXT('Peter Millar'!$L5268, "yyyy")),"")</f>
        <v>Week 23 - 2022</v>
      </c>
    </row>
    <row r="5264" spans="16:16">
      <c r="P5264" t="str">
        <f>IF('Peter Millar'!$L5269&lt;&gt;0,CONCATENATE("Week ",WEEKNUM('Peter Millar'!$L5269,21)," - ", TEXT('Peter Millar'!$L5269, "yyyy")),"")</f>
        <v>Week 23 - 2022</v>
      </c>
    </row>
    <row r="5265" spans="16:16">
      <c r="P5265" t="str">
        <f>IF('Peter Millar'!$L5270&lt;&gt;0,CONCATENATE("Week ",WEEKNUM('Peter Millar'!$L5270,21)," - ", TEXT('Peter Millar'!$L5270, "yyyy")),"")</f>
        <v>Week 23 - 2022</v>
      </c>
    </row>
    <row r="5266" spans="16:16">
      <c r="P5266" t="str">
        <f>IF('Peter Millar'!$L5271&lt;&gt;0,CONCATENATE("Week ",WEEKNUM('Peter Millar'!$L5271,21)," - ", TEXT('Peter Millar'!$L5271, "yyyy")),"")</f>
        <v>Week 23 - 2022</v>
      </c>
    </row>
    <row r="5267" spans="16:16">
      <c r="P5267" t="str">
        <f>IF('Peter Millar'!$L5272&lt;&gt;0,CONCATENATE("Week ",WEEKNUM('Peter Millar'!$L5272,21)," - ", TEXT('Peter Millar'!$L5272, "yyyy")),"")</f>
        <v>Week 23 - 2022</v>
      </c>
    </row>
    <row r="5268" spans="16:16">
      <c r="P5268" t="str">
        <f>IF('Peter Millar'!$L5273&lt;&gt;0,CONCATENATE("Week ",WEEKNUM('Peter Millar'!$L5273,21)," - ", TEXT('Peter Millar'!$L5273, "yyyy")),"")</f>
        <v>Week 23 - 2022</v>
      </c>
    </row>
    <row r="5269" spans="16:16">
      <c r="P5269" t="str">
        <f>IF('Peter Millar'!$L5274&lt;&gt;0,CONCATENATE("Week ",WEEKNUM('Peter Millar'!$L5274,21)," - ", TEXT('Peter Millar'!$L5274, "yyyy")),"")</f>
        <v>Week 23 - 2022</v>
      </c>
    </row>
    <row r="5270" spans="16:16">
      <c r="P5270" t="str">
        <f>IF('Peter Millar'!$L5275&lt;&gt;0,CONCATENATE("Week ",WEEKNUM('Peter Millar'!$L5275,21)," - ", TEXT('Peter Millar'!$L5275, "yyyy")),"")</f>
        <v>Week 23 - 2022</v>
      </c>
    </row>
    <row r="5271" spans="16:16">
      <c r="P5271" t="str">
        <f>IF('Peter Millar'!$L5276&lt;&gt;0,CONCATENATE("Week ",WEEKNUM('Peter Millar'!$L5276,21)," - ", TEXT('Peter Millar'!$L5276, "yyyy")),"")</f>
        <v>Week 23 - 2022</v>
      </c>
    </row>
    <row r="5272" spans="16:16">
      <c r="P5272" t="str">
        <f>IF('Peter Millar'!$L5277&lt;&gt;0,CONCATENATE("Week ",WEEKNUM('Peter Millar'!$L5277,21)," - ", TEXT('Peter Millar'!$L5277, "yyyy")),"")</f>
        <v>Week 23 - 2022</v>
      </c>
    </row>
    <row r="5273" spans="16:16">
      <c r="P5273" t="str">
        <f>IF('Peter Millar'!$L5278&lt;&gt;0,CONCATENATE("Week ",WEEKNUM('Peter Millar'!$L5278,21)," - ", TEXT('Peter Millar'!$L5278, "yyyy")),"")</f>
        <v>Week 23 - 2022</v>
      </c>
    </row>
    <row r="5274" spans="16:16">
      <c r="P5274" t="str">
        <f>IF('Peter Millar'!$L5279&lt;&gt;0,CONCATENATE("Week ",WEEKNUM('Peter Millar'!$L5279,21)," - ", TEXT('Peter Millar'!$L5279, "yyyy")),"")</f>
        <v>Week 23 - 2022</v>
      </c>
    </row>
    <row r="5275" spans="16:16">
      <c r="P5275" t="str">
        <f>IF('Peter Millar'!$L5280&lt;&gt;0,CONCATENATE("Week ",WEEKNUM('Peter Millar'!$L5280,21)," - ", TEXT('Peter Millar'!$L5280, "yyyy")),"")</f>
        <v>Week 23 - 2022</v>
      </c>
    </row>
    <row r="5276" spans="16:16">
      <c r="P5276" t="str">
        <f>IF('Peter Millar'!$L5281&lt;&gt;0,CONCATENATE("Week ",WEEKNUM('Peter Millar'!$L5281,21)," - ", TEXT('Peter Millar'!$L5281, "yyyy")),"")</f>
        <v>Week 23 - 2022</v>
      </c>
    </row>
    <row r="5277" spans="16:16">
      <c r="P5277" t="str">
        <f>IF('Peter Millar'!$L5282&lt;&gt;0,CONCATENATE("Week ",WEEKNUM('Peter Millar'!$L5282,21)," - ", TEXT('Peter Millar'!$L5282, "yyyy")),"")</f>
        <v>Week 23 - 2022</v>
      </c>
    </row>
    <row r="5278" spans="16:16">
      <c r="P5278" t="str">
        <f>IF('Peter Millar'!$L5283&lt;&gt;0,CONCATENATE("Week ",WEEKNUM('Peter Millar'!$L5283,21)," - ", TEXT('Peter Millar'!$L5283, "yyyy")),"")</f>
        <v>Week 23 - 2022</v>
      </c>
    </row>
    <row r="5279" spans="16:16">
      <c r="P5279" t="str">
        <f>IF('Peter Millar'!$L5284&lt;&gt;0,CONCATENATE("Week ",WEEKNUM('Peter Millar'!$L5284,21)," - ", TEXT('Peter Millar'!$L5284, "yyyy")),"")</f>
        <v>Week 23 - 2022</v>
      </c>
    </row>
    <row r="5280" spans="16:16">
      <c r="P5280" t="str">
        <f>IF('Peter Millar'!$L5285&lt;&gt;0,CONCATENATE("Week ",WEEKNUM('Peter Millar'!$L5285,21)," - ", TEXT('Peter Millar'!$L5285, "yyyy")),"")</f>
        <v>Week 23 - 2022</v>
      </c>
    </row>
    <row r="5281" spans="16:16">
      <c r="P5281" t="str">
        <f>IF('Peter Millar'!$L5286&lt;&gt;0,CONCATENATE("Week ",WEEKNUM('Peter Millar'!$L5286,21)," - ", TEXT('Peter Millar'!$L5286, "yyyy")),"")</f>
        <v>Week 23 - 2022</v>
      </c>
    </row>
    <row r="5282" spans="16:16">
      <c r="P5282" t="str">
        <f>IF('Peter Millar'!$L5287&lt;&gt;0,CONCATENATE("Week ",WEEKNUM('Peter Millar'!$L5287,21)," - ", TEXT('Peter Millar'!$L5287, "yyyy")),"")</f>
        <v>Week 23 - 2022</v>
      </c>
    </row>
    <row r="5283" spans="16:16">
      <c r="P5283" t="str">
        <f>IF('Peter Millar'!$L5288&lt;&gt;0,CONCATENATE("Week ",WEEKNUM('Peter Millar'!$L5288,21)," - ", TEXT('Peter Millar'!$L5288, "yyyy")),"")</f>
        <v>Week 23 - 2022</v>
      </c>
    </row>
    <row r="5284" spans="16:16">
      <c r="P5284" t="str">
        <f>IF('Peter Millar'!$L5289&lt;&gt;0,CONCATENATE("Week ",WEEKNUM('Peter Millar'!$L5289,21)," - ", TEXT('Peter Millar'!$L5289, "yyyy")),"")</f>
        <v>Week 23 - 2022</v>
      </c>
    </row>
    <row r="5285" spans="16:16">
      <c r="P5285" t="str">
        <f>IF('Peter Millar'!$L5290&lt;&gt;0,CONCATENATE("Week ",WEEKNUM('Peter Millar'!$L5290,21)," - ", TEXT('Peter Millar'!$L5290, "yyyy")),"")</f>
        <v>Week 23 - 2022</v>
      </c>
    </row>
    <row r="5286" spans="16:16">
      <c r="P5286" t="str">
        <f>IF('Peter Millar'!$L5291&lt;&gt;0,CONCATENATE("Week ",WEEKNUM('Peter Millar'!$L5291,21)," - ", TEXT('Peter Millar'!$L5291, "yyyy")),"")</f>
        <v>Week 23 - 2022</v>
      </c>
    </row>
    <row r="5287" spans="16:16">
      <c r="P5287" t="str">
        <f>IF('Peter Millar'!$L5292&lt;&gt;0,CONCATENATE("Week ",WEEKNUM('Peter Millar'!$L5292,21)," - ", TEXT('Peter Millar'!$L5292, "yyyy")),"")</f>
        <v>Week 23 - 2022</v>
      </c>
    </row>
    <row r="5288" spans="16:16">
      <c r="P5288" t="str">
        <f>IF('Peter Millar'!$L5293&lt;&gt;0,CONCATENATE("Week ",WEEKNUM('Peter Millar'!$L5293,21)," - ", TEXT('Peter Millar'!$L5293, "yyyy")),"")</f>
        <v>Week 23 - 2022</v>
      </c>
    </row>
    <row r="5289" spans="16:16">
      <c r="P5289" t="str">
        <f>IF('Peter Millar'!$L5294&lt;&gt;0,CONCATENATE("Week ",WEEKNUM('Peter Millar'!$L5294,21)," - ", TEXT('Peter Millar'!$L5294, "yyyy")),"")</f>
        <v>Week 23 - 2022</v>
      </c>
    </row>
    <row r="5290" spans="16:16">
      <c r="P5290" t="str">
        <f>IF('Peter Millar'!$L5295&lt;&gt;0,CONCATENATE("Week ",WEEKNUM('Peter Millar'!$L5295,21)," - ", TEXT('Peter Millar'!$L5295, "yyyy")),"")</f>
        <v>Week 23 - 2022</v>
      </c>
    </row>
    <row r="5291" spans="16:16">
      <c r="P5291" t="str">
        <f>IF('Peter Millar'!$L5296&lt;&gt;0,CONCATENATE("Week ",WEEKNUM('Peter Millar'!$L5296,21)," - ", TEXT('Peter Millar'!$L5296, "yyyy")),"")</f>
        <v>Week 23 - 2022</v>
      </c>
    </row>
    <row r="5292" spans="16:16">
      <c r="P5292" t="str">
        <f>IF('Peter Millar'!$L5297&lt;&gt;0,CONCATENATE("Week ",WEEKNUM('Peter Millar'!$L5297,21)," - ", TEXT('Peter Millar'!$L5297, "yyyy")),"")</f>
        <v>Week 23 - 2022</v>
      </c>
    </row>
    <row r="5293" spans="16:16">
      <c r="P5293" t="str">
        <f>IF('Peter Millar'!$L5298&lt;&gt;0,CONCATENATE("Week ",WEEKNUM('Peter Millar'!$L5298,21)," - ", TEXT('Peter Millar'!$L5298, "yyyy")),"")</f>
        <v>Week 23 - 2022</v>
      </c>
    </row>
    <row r="5294" spans="16:16">
      <c r="P5294" t="str">
        <f>IF('Peter Millar'!$L5299&lt;&gt;0,CONCATENATE("Week ",WEEKNUM('Peter Millar'!$L5299,21)," - ", TEXT('Peter Millar'!$L5299, "yyyy")),"")</f>
        <v>Week 23 - 2022</v>
      </c>
    </row>
    <row r="5295" spans="16:16">
      <c r="P5295" t="str">
        <f>IF('Peter Millar'!$L5300&lt;&gt;0,CONCATENATE("Week ",WEEKNUM('Peter Millar'!$L5300,21)," - ", TEXT('Peter Millar'!$L5300, "yyyy")),"")</f>
        <v>Week 23 - 2022</v>
      </c>
    </row>
    <row r="5296" spans="16:16">
      <c r="P5296" t="str">
        <f>IF('Peter Millar'!$L5301&lt;&gt;0,CONCATENATE("Week ",WEEKNUM('Peter Millar'!$L5301,21)," - ", TEXT('Peter Millar'!$L5301, "yyyy")),"")</f>
        <v>Week 23 - 2022</v>
      </c>
    </row>
    <row r="5297" spans="16:16">
      <c r="P5297" t="str">
        <f>IF('Peter Millar'!$L5302&lt;&gt;0,CONCATENATE("Week ",WEEKNUM('Peter Millar'!$L5302,21)," - ", TEXT('Peter Millar'!$L5302, "yyyy")),"")</f>
        <v>Week 23 - 2022</v>
      </c>
    </row>
    <row r="5298" spans="16:16">
      <c r="P5298" t="str">
        <f>IF('Peter Millar'!$L5303&lt;&gt;0,CONCATENATE("Week ",WEEKNUM('Peter Millar'!$L5303,21)," - ", TEXT('Peter Millar'!$L5303, "yyyy")),"")</f>
        <v>Week 23 - 2022</v>
      </c>
    </row>
    <row r="5299" spans="16:16">
      <c r="P5299" t="str">
        <f>IF('Peter Millar'!$L5304&lt;&gt;0,CONCATENATE("Week ",WEEKNUM('Peter Millar'!$L5304,21)," - ", TEXT('Peter Millar'!$L5304, "yyyy")),"")</f>
        <v>Week 23 - 2022</v>
      </c>
    </row>
    <row r="5300" spans="16:16">
      <c r="P5300" t="str">
        <f>IF('Peter Millar'!$L5305&lt;&gt;0,CONCATENATE("Week ",WEEKNUM('Peter Millar'!$L5305,21)," - ", TEXT('Peter Millar'!$L5305, "yyyy")),"")</f>
        <v>Week 24 - 2022</v>
      </c>
    </row>
    <row r="5301" spans="16:16">
      <c r="P5301" t="str">
        <f>IF('Peter Millar'!$L5306&lt;&gt;0,CONCATENATE("Week ",WEEKNUM('Peter Millar'!$L5306,21)," - ", TEXT('Peter Millar'!$L5306, "yyyy")),"")</f>
        <v>Week 24 - 2022</v>
      </c>
    </row>
    <row r="5302" spans="16:16">
      <c r="P5302" t="str">
        <f>IF('Peter Millar'!$L5307&lt;&gt;0,CONCATENATE("Week ",WEEKNUM('Peter Millar'!$L5307,21)," - ", TEXT('Peter Millar'!$L5307, "yyyy")),"")</f>
        <v>Week 24 - 2022</v>
      </c>
    </row>
    <row r="5303" spans="16:16">
      <c r="P5303" t="str">
        <f>IF('Peter Millar'!$L5308&lt;&gt;0,CONCATENATE("Week ",WEEKNUM('Peter Millar'!$L5308,21)," - ", TEXT('Peter Millar'!$L5308, "yyyy")),"")</f>
        <v>Week 24 - 2022</v>
      </c>
    </row>
    <row r="5304" spans="16:16">
      <c r="P5304" t="str">
        <f>IF('Peter Millar'!$L5309&lt;&gt;0,CONCATENATE("Week ",WEEKNUM('Peter Millar'!$L5309,21)," - ", TEXT('Peter Millar'!$L5309, "yyyy")),"")</f>
        <v>Week 24 - 2022</v>
      </c>
    </row>
    <row r="5305" spans="16:16">
      <c r="P5305" t="str">
        <f>IF('Peter Millar'!$L5310&lt;&gt;0,CONCATENATE("Week ",WEEKNUM('Peter Millar'!$L5310,21)," - ", TEXT('Peter Millar'!$L5310, "yyyy")),"")</f>
        <v>Week 24 - 2022</v>
      </c>
    </row>
    <row r="5306" spans="16:16">
      <c r="P5306" t="str">
        <f>IF('Peter Millar'!$L5311&lt;&gt;0,CONCATENATE("Week ",WEEKNUM('Peter Millar'!$L5311,21)," - ", TEXT('Peter Millar'!$L5311, "yyyy")),"")</f>
        <v>Week 24 - 2022</v>
      </c>
    </row>
    <row r="5307" spans="16:16">
      <c r="P5307" t="str">
        <f>IF('Peter Millar'!$L5312&lt;&gt;0,CONCATENATE("Week ",WEEKNUM('Peter Millar'!$L5312,21)," - ", TEXT('Peter Millar'!$L5312, "yyyy")),"")</f>
        <v>Week 24 - 2022</v>
      </c>
    </row>
    <row r="5308" spans="16:16">
      <c r="P5308" t="str">
        <f>IF('Peter Millar'!$L5313&lt;&gt;0,CONCATENATE("Week ",WEEKNUM('Peter Millar'!$L5313,21)," - ", TEXT('Peter Millar'!$L5313, "yyyy")),"")</f>
        <v>Week 24 - 2022</v>
      </c>
    </row>
    <row r="5309" spans="16:16">
      <c r="P5309" t="str">
        <f>IF('Peter Millar'!$L5314&lt;&gt;0,CONCATENATE("Week ",WEEKNUM('Peter Millar'!$L5314,21)," - ", TEXT('Peter Millar'!$L5314, "yyyy")),"")</f>
        <v>Week 24 - 2022</v>
      </c>
    </row>
    <row r="5310" spans="16:16">
      <c r="P5310" t="str">
        <f>IF('Peter Millar'!$L5315&lt;&gt;0,CONCATENATE("Week ",WEEKNUM('Peter Millar'!$L5315,21)," - ", TEXT('Peter Millar'!$L5315, "yyyy")),"")</f>
        <v>Week 24 - 2022</v>
      </c>
    </row>
    <row r="5311" spans="16:16">
      <c r="P5311" t="str">
        <f>IF('Peter Millar'!$L5316&lt;&gt;0,CONCATENATE("Week ",WEEKNUM('Peter Millar'!$L5316,21)," - ", TEXT('Peter Millar'!$L5316, "yyyy")),"")</f>
        <v>Week 24 - 2022</v>
      </c>
    </row>
    <row r="5312" spans="16:16">
      <c r="P5312" t="str">
        <f>IF('Peter Millar'!$L5317&lt;&gt;0,CONCATENATE("Week ",WEEKNUM('Peter Millar'!$L5317,21)," - ", TEXT('Peter Millar'!$L5317, "yyyy")),"")</f>
        <v>Week 24 - 2022</v>
      </c>
    </row>
    <row r="5313" spans="16:16">
      <c r="P5313" t="str">
        <f>IF('Peter Millar'!$L5318&lt;&gt;0,CONCATENATE("Week ",WEEKNUM('Peter Millar'!$L5318,21)," - ", TEXT('Peter Millar'!$L5318, "yyyy")),"")</f>
        <v>Week 24 - 2022</v>
      </c>
    </row>
    <row r="5314" spans="16:16">
      <c r="P5314" t="str">
        <f>IF('Peter Millar'!$L5319&lt;&gt;0,CONCATENATE("Week ",WEEKNUM('Peter Millar'!$L5319,21)," - ", TEXT('Peter Millar'!$L5319, "yyyy")),"")</f>
        <v>Week 24 - 2022</v>
      </c>
    </row>
    <row r="5315" spans="16:16">
      <c r="P5315" t="str">
        <f>IF('Peter Millar'!$L5320&lt;&gt;0,CONCATENATE("Week ",WEEKNUM('Peter Millar'!$L5320,21)," - ", TEXT('Peter Millar'!$L5320, "yyyy")),"")</f>
        <v>Week 24 - 2022</v>
      </c>
    </row>
    <row r="5316" spans="16:16">
      <c r="P5316" t="str">
        <f>IF('Peter Millar'!$L5321&lt;&gt;0,CONCATENATE("Week ",WEEKNUM('Peter Millar'!$L5321,21)," - ", TEXT('Peter Millar'!$L5321, "yyyy")),"")</f>
        <v>Week 24 - 2022</v>
      </c>
    </row>
    <row r="5317" spans="16:16">
      <c r="P5317" t="str">
        <f>IF('Peter Millar'!$L5322&lt;&gt;0,CONCATENATE("Week ",WEEKNUM('Peter Millar'!$L5322,21)," - ", TEXT('Peter Millar'!$L5322, "yyyy")),"")</f>
        <v>Week 24 - 2022</v>
      </c>
    </row>
    <row r="5318" spans="16:16">
      <c r="P5318" t="str">
        <f>IF('Peter Millar'!$L5323&lt;&gt;0,CONCATENATE("Week ",WEEKNUM('Peter Millar'!$L5323,21)," - ", TEXT('Peter Millar'!$L5323, "yyyy")),"")</f>
        <v>Week 24 - 2022</v>
      </c>
    </row>
    <row r="5319" spans="16:16">
      <c r="P5319" t="str">
        <f>IF('Peter Millar'!$L5324&lt;&gt;0,CONCATENATE("Week ",WEEKNUM('Peter Millar'!$L5324,21)," - ", TEXT('Peter Millar'!$L5324, "yyyy")),"")</f>
        <v>Week 24 - 2022</v>
      </c>
    </row>
    <row r="5320" spans="16:16">
      <c r="P5320" t="str">
        <f>IF('Peter Millar'!$L5325&lt;&gt;0,CONCATENATE("Week ",WEEKNUM('Peter Millar'!$L5325,21)," - ", TEXT('Peter Millar'!$L5325, "yyyy")),"")</f>
        <v>Week 24 - 2022</v>
      </c>
    </row>
    <row r="5321" spans="16:16">
      <c r="P5321" t="str">
        <f>IF('Peter Millar'!$L5326&lt;&gt;0,CONCATENATE("Week ",WEEKNUM('Peter Millar'!$L5326,21)," - ", TEXT('Peter Millar'!$L5326, "yyyy")),"")</f>
        <v>Week 24 - 2022</v>
      </c>
    </row>
    <row r="5322" spans="16:16">
      <c r="P5322" t="str">
        <f>IF('Peter Millar'!$L5327&lt;&gt;0,CONCATENATE("Week ",WEEKNUM('Peter Millar'!$L5327,21)," - ", TEXT('Peter Millar'!$L5327, "yyyy")),"")</f>
        <v>Week 24 - 2022</v>
      </c>
    </row>
    <row r="5323" spans="16:16">
      <c r="P5323" t="str">
        <f>IF('Peter Millar'!$L5328&lt;&gt;0,CONCATENATE("Week ",WEEKNUM('Peter Millar'!$L5328,21)," - ", TEXT('Peter Millar'!$L5328, "yyyy")),"")</f>
        <v>Week 24 - 2022</v>
      </c>
    </row>
    <row r="5324" spans="16:16">
      <c r="P5324" t="str">
        <f>IF('Peter Millar'!$L5329&lt;&gt;0,CONCATENATE("Week ",WEEKNUM('Peter Millar'!$L5329,21)," - ", TEXT('Peter Millar'!$L5329, "yyyy")),"")</f>
        <v>Week 24 - 2022</v>
      </c>
    </row>
    <row r="5325" spans="16:16">
      <c r="P5325" t="str">
        <f>IF('Peter Millar'!$L5330&lt;&gt;0,CONCATENATE("Week ",WEEKNUM('Peter Millar'!$L5330,21)," - ", TEXT('Peter Millar'!$L5330, "yyyy")),"")</f>
        <v>Week 24 - 2022</v>
      </c>
    </row>
    <row r="5326" spans="16:16">
      <c r="P5326" t="str">
        <f>IF('Peter Millar'!$L5331&lt;&gt;0,CONCATENATE("Week ",WEEKNUM('Peter Millar'!$L5331,21)," - ", TEXT('Peter Millar'!$L5331, "yyyy")),"")</f>
        <v>Week 24 - 2022</v>
      </c>
    </row>
    <row r="5327" spans="16:16">
      <c r="P5327" t="str">
        <f>IF('Peter Millar'!$L5332&lt;&gt;0,CONCATENATE("Week ",WEEKNUM('Peter Millar'!$L5332,21)," - ", TEXT('Peter Millar'!$L5332, "yyyy")),"")</f>
        <v>Week 24 - 2022</v>
      </c>
    </row>
    <row r="5328" spans="16:16">
      <c r="P5328" t="str">
        <f>IF('Peter Millar'!$L5333&lt;&gt;0,CONCATENATE("Week ",WEEKNUM('Peter Millar'!$L5333,21)," - ", TEXT('Peter Millar'!$L5333, "yyyy")),"")</f>
        <v>Week 24 - 2022</v>
      </c>
    </row>
    <row r="5329" spans="16:16">
      <c r="P5329" t="str">
        <f>IF('Peter Millar'!$L5334&lt;&gt;0,CONCATENATE("Week ",WEEKNUM('Peter Millar'!$L5334,21)," - ", TEXT('Peter Millar'!$L5334, "yyyy")),"")</f>
        <v>Week 24 - 2022</v>
      </c>
    </row>
    <row r="5330" spans="16:16">
      <c r="P5330" t="str">
        <f>IF('Peter Millar'!$L5335&lt;&gt;0,CONCATENATE("Week ",WEEKNUM('Peter Millar'!$L5335,21)," - ", TEXT('Peter Millar'!$L5335, "yyyy")),"")</f>
        <v>Week 24 - 2022</v>
      </c>
    </row>
    <row r="5331" spans="16:16">
      <c r="P5331" t="str">
        <f>IF('Peter Millar'!$L5336&lt;&gt;0,CONCATENATE("Week ",WEEKNUM('Peter Millar'!$L5336,21)," - ", TEXT('Peter Millar'!$L5336, "yyyy")),"")</f>
        <v>Week 24 - 2022</v>
      </c>
    </row>
    <row r="5332" spans="16:16">
      <c r="P5332" t="str">
        <f>IF('Peter Millar'!$L5337&lt;&gt;0,CONCATENATE("Week ",WEEKNUM('Peter Millar'!$L5337,21)," - ", TEXT('Peter Millar'!$L5337, "yyyy")),"")</f>
        <v>Week 24 - 2022</v>
      </c>
    </row>
    <row r="5333" spans="16:16">
      <c r="P5333" t="str">
        <f>IF('Peter Millar'!$L5338&lt;&gt;0,CONCATENATE("Week ",WEEKNUM('Peter Millar'!$L5338,21)," - ", TEXT('Peter Millar'!$L5338, "yyyy")),"")</f>
        <v>Week 24 - 2022</v>
      </c>
    </row>
    <row r="5334" spans="16:16">
      <c r="P5334" t="str">
        <f>IF('Peter Millar'!$L5339&lt;&gt;0,CONCATENATE("Week ",WEEKNUM('Peter Millar'!$L5339,21)," - ", TEXT('Peter Millar'!$L5339, "yyyy")),"")</f>
        <v>Week 24 - 2022</v>
      </c>
    </row>
    <row r="5335" spans="16:16">
      <c r="P5335" t="str">
        <f>IF('Peter Millar'!$L5340&lt;&gt;0,CONCATENATE("Week ",WEEKNUM('Peter Millar'!$L5340,21)," - ", TEXT('Peter Millar'!$L5340, "yyyy")),"")</f>
        <v>Week 24 - 2022</v>
      </c>
    </row>
    <row r="5336" spans="16:16">
      <c r="P5336" t="str">
        <f>IF('Peter Millar'!$L5341&lt;&gt;0,CONCATENATE("Week ",WEEKNUM('Peter Millar'!$L5341,21)," - ", TEXT('Peter Millar'!$L5341, "yyyy")),"")</f>
        <v>Week 24 - 2022</v>
      </c>
    </row>
    <row r="5337" spans="16:16">
      <c r="P5337" t="str">
        <f>IF('Peter Millar'!$L5342&lt;&gt;0,CONCATENATE("Week ",WEEKNUM('Peter Millar'!$L5342,21)," - ", TEXT('Peter Millar'!$L5342, "yyyy")),"")</f>
        <v>Week 24 - 2022</v>
      </c>
    </row>
    <row r="5338" spans="16:16">
      <c r="P5338" t="str">
        <f>IF('Peter Millar'!$L5343&lt;&gt;0,CONCATENATE("Week ",WEEKNUM('Peter Millar'!$L5343,21)," - ", TEXT('Peter Millar'!$L5343, "yyyy")),"")</f>
        <v>Week 24 - 2022</v>
      </c>
    </row>
    <row r="5339" spans="16:16">
      <c r="P5339" t="str">
        <f>IF('Peter Millar'!$L5344&lt;&gt;0,CONCATENATE("Week ",WEEKNUM('Peter Millar'!$L5344,21)," - ", TEXT('Peter Millar'!$L5344, "yyyy")),"")</f>
        <v>Week 24 - 2022</v>
      </c>
    </row>
    <row r="5340" spans="16:16">
      <c r="P5340" t="str">
        <f>IF('Peter Millar'!$L5345&lt;&gt;0,CONCATENATE("Week ",WEEKNUM('Peter Millar'!$L5345,21)," - ", TEXT('Peter Millar'!$L5345, "yyyy")),"")</f>
        <v>Week 24 - 2022</v>
      </c>
    </row>
    <row r="5341" spans="16:16">
      <c r="P5341" t="str">
        <f>IF('Peter Millar'!$L5346&lt;&gt;0,CONCATENATE("Week ",WEEKNUM('Peter Millar'!$L5346,21)," - ", TEXT('Peter Millar'!$L5346, "yyyy")),"")</f>
        <v>Week 24 - 2022</v>
      </c>
    </row>
    <row r="5342" spans="16:16">
      <c r="P5342" t="str">
        <f>IF('Peter Millar'!$L5347&lt;&gt;0,CONCATENATE("Week ",WEEKNUM('Peter Millar'!$L5347,21)," - ", TEXT('Peter Millar'!$L5347, "yyyy")),"")</f>
        <v>Week 24 - 2022</v>
      </c>
    </row>
    <row r="5343" spans="16:16">
      <c r="P5343" t="str">
        <f>IF('Peter Millar'!$L5348&lt;&gt;0,CONCATENATE("Week ",WEEKNUM('Peter Millar'!$L5348,21)," - ", TEXT('Peter Millar'!$L5348, "yyyy")),"")</f>
        <v>Week 24 - 2022</v>
      </c>
    </row>
    <row r="5344" spans="16:16">
      <c r="P5344" t="str">
        <f>IF('Peter Millar'!$L5349&lt;&gt;0,CONCATENATE("Week ",WEEKNUM('Peter Millar'!$L5349,21)," - ", TEXT('Peter Millar'!$L5349, "yyyy")),"")</f>
        <v>Week 25 - 2022</v>
      </c>
    </row>
    <row r="5345" spans="16:16">
      <c r="P5345" t="str">
        <f>IF('Peter Millar'!$L5350&lt;&gt;0,CONCATENATE("Week ",WEEKNUM('Peter Millar'!$L5350,21)," - ", TEXT('Peter Millar'!$L5350, "yyyy")),"")</f>
        <v>Week 25 - 2022</v>
      </c>
    </row>
    <row r="5346" spans="16:16">
      <c r="P5346" t="str">
        <f>IF('Peter Millar'!$L5351&lt;&gt;0,CONCATENATE("Week ",WEEKNUM('Peter Millar'!$L5351,21)," - ", TEXT('Peter Millar'!$L5351, "yyyy")),"")</f>
        <v>Week 25 - 2022</v>
      </c>
    </row>
    <row r="5347" spans="16:16">
      <c r="P5347" t="str">
        <f>IF('Peter Millar'!$L5352&lt;&gt;0,CONCATENATE("Week ",WEEKNUM('Peter Millar'!$L5352,21)," - ", TEXT('Peter Millar'!$L5352, "yyyy")),"")</f>
        <v>Week 25 - 2022</v>
      </c>
    </row>
    <row r="5348" spans="16:16">
      <c r="P5348" t="str">
        <f>IF('Peter Millar'!$L5353&lt;&gt;0,CONCATENATE("Week ",WEEKNUM('Peter Millar'!$L5353,21)," - ", TEXT('Peter Millar'!$L5353, "yyyy")),"")</f>
        <v>Week 25 - 2022</v>
      </c>
    </row>
    <row r="5349" spans="16:16">
      <c r="P5349" t="str">
        <f>IF('Peter Millar'!$L5354&lt;&gt;0,CONCATENATE("Week ",WEEKNUM('Peter Millar'!$L5354,21)," - ", TEXT('Peter Millar'!$L5354, "yyyy")),"")</f>
        <v>Week 25 - 2022</v>
      </c>
    </row>
    <row r="5350" spans="16:16">
      <c r="P5350" t="str">
        <f>IF('Peter Millar'!$L5355&lt;&gt;0,CONCATENATE("Week ",WEEKNUM('Peter Millar'!$L5355,21)," - ", TEXT('Peter Millar'!$L5355, "yyyy")),"")</f>
        <v>Week 25 - 2022</v>
      </c>
    </row>
    <row r="5351" spans="16:16">
      <c r="P5351" t="str">
        <f>IF('Peter Millar'!$L5356&lt;&gt;0,CONCATENATE("Week ",WEEKNUM('Peter Millar'!$L5356,21)," - ", TEXT('Peter Millar'!$L5356, "yyyy")),"")</f>
        <v>Week 25 - 2022</v>
      </c>
    </row>
    <row r="5352" spans="16:16">
      <c r="P5352" t="str">
        <f>IF('Peter Millar'!$L5357&lt;&gt;0,CONCATENATE("Week ",WEEKNUM('Peter Millar'!$L5357,21)," - ", TEXT('Peter Millar'!$L5357, "yyyy")),"")</f>
        <v>Week 25 - 2022</v>
      </c>
    </row>
    <row r="5353" spans="16:16">
      <c r="P5353" t="str">
        <f>IF('Peter Millar'!$L5358&lt;&gt;0,CONCATENATE("Week ",WEEKNUM('Peter Millar'!$L5358,21)," - ", TEXT('Peter Millar'!$L5358, "yyyy")),"")</f>
        <v>Week 25 - 2022</v>
      </c>
    </row>
    <row r="5354" spans="16:16">
      <c r="P5354" t="str">
        <f>IF('Peter Millar'!$L5359&lt;&gt;0,CONCATENATE("Week ",WEEKNUM('Peter Millar'!$L5359,21)," - ", TEXT('Peter Millar'!$L5359, "yyyy")),"")</f>
        <v>Week 25 - 2022</v>
      </c>
    </row>
    <row r="5355" spans="16:16">
      <c r="P5355" t="str">
        <f>IF('Peter Millar'!$L5360&lt;&gt;0,CONCATENATE("Week ",WEEKNUM('Peter Millar'!$L5360,21)," - ", TEXT('Peter Millar'!$L5360, "yyyy")),"")</f>
        <v>Week 25 - 2022</v>
      </c>
    </row>
    <row r="5356" spans="16:16">
      <c r="P5356" t="str">
        <f>IF('Peter Millar'!$L5361&lt;&gt;0,CONCATENATE("Week ",WEEKNUM('Peter Millar'!$L5361,21)," - ", TEXT('Peter Millar'!$L5361, "yyyy")),"")</f>
        <v>Week 25 - 2022</v>
      </c>
    </row>
    <row r="5357" spans="16:16">
      <c r="P5357" t="str">
        <f>IF('Peter Millar'!$L5362&lt;&gt;0,CONCATENATE("Week ",WEEKNUM('Peter Millar'!$L5362,21)," - ", TEXT('Peter Millar'!$L5362, "yyyy")),"")</f>
        <v>Week 25 - 2022</v>
      </c>
    </row>
    <row r="5358" spans="16:16">
      <c r="P5358" t="str">
        <f>IF('Peter Millar'!$L5363&lt;&gt;0,CONCATENATE("Week ",WEEKNUM('Peter Millar'!$L5363,21)," - ", TEXT('Peter Millar'!$L5363, "yyyy")),"")</f>
        <v>Week 25 - 2022</v>
      </c>
    </row>
    <row r="5359" spans="16:16">
      <c r="P5359" t="str">
        <f>IF('Peter Millar'!$L5364&lt;&gt;0,CONCATENATE("Week ",WEEKNUM('Peter Millar'!$L5364,21)," - ", TEXT('Peter Millar'!$L5364, "yyyy")),"")</f>
        <v>Week 25 - 2022</v>
      </c>
    </row>
    <row r="5360" spans="16:16">
      <c r="P5360" t="str">
        <f>IF('Peter Millar'!$L5365&lt;&gt;0,CONCATENATE("Week ",WEEKNUM('Peter Millar'!$L5365,21)," - ", TEXT('Peter Millar'!$L5365, "yyyy")),"")</f>
        <v>Week 25 - 2022</v>
      </c>
    </row>
    <row r="5361" spans="16:16">
      <c r="P5361" t="str">
        <f>IF('Peter Millar'!$L5366&lt;&gt;0,CONCATENATE("Week ",WEEKNUM('Peter Millar'!$L5366,21)," - ", TEXT('Peter Millar'!$L5366, "yyyy")),"")</f>
        <v>Week 25 - 2022</v>
      </c>
    </row>
    <row r="5362" spans="16:16">
      <c r="P5362" t="str">
        <f>IF('Peter Millar'!$L5367&lt;&gt;0,CONCATENATE("Week ",WEEKNUM('Peter Millar'!$L5367,21)," - ", TEXT('Peter Millar'!$L5367, "yyyy")),"")</f>
        <v>Week 25 - 2022</v>
      </c>
    </row>
    <row r="5363" spans="16:16">
      <c r="P5363" t="str">
        <f>IF('Peter Millar'!$L5368&lt;&gt;0,CONCATENATE("Week ",WEEKNUM('Peter Millar'!$L5368,21)," - ", TEXT('Peter Millar'!$L5368, "yyyy")),"")</f>
        <v>Week 25 - 2022</v>
      </c>
    </row>
    <row r="5364" spans="16:16">
      <c r="P5364" t="str">
        <f>IF('Peter Millar'!$L5369&lt;&gt;0,CONCATENATE("Week ",WEEKNUM('Peter Millar'!$L5369,21)," - ", TEXT('Peter Millar'!$L5369, "yyyy")),"")</f>
        <v>Week 25 - 2022</v>
      </c>
    </row>
    <row r="5365" spans="16:16">
      <c r="P5365" t="str">
        <f>IF('Peter Millar'!$L5370&lt;&gt;0,CONCATENATE("Week ",WEEKNUM('Peter Millar'!$L5370,21)," - ", TEXT('Peter Millar'!$L5370, "yyyy")),"")</f>
        <v>Week 25 - 2022</v>
      </c>
    </row>
    <row r="5366" spans="16:16">
      <c r="P5366" t="str">
        <f>IF('Peter Millar'!$L5371&lt;&gt;0,CONCATENATE("Week ",WEEKNUM('Peter Millar'!$L5371,21)," - ", TEXT('Peter Millar'!$L5371, "yyyy")),"")</f>
        <v>Week 25 - 2022</v>
      </c>
    </row>
    <row r="5367" spans="16:16">
      <c r="P5367" t="str">
        <f>IF('Peter Millar'!$L5372&lt;&gt;0,CONCATENATE("Week ",WEEKNUM('Peter Millar'!$L5372,21)," - ", TEXT('Peter Millar'!$L5372, "yyyy")),"")</f>
        <v>Week 25 - 2022</v>
      </c>
    </row>
    <row r="5368" spans="16:16">
      <c r="P5368" t="str">
        <f>IF('Peter Millar'!$L5373&lt;&gt;0,CONCATENATE("Week ",WEEKNUM('Peter Millar'!$L5373,21)," - ", TEXT('Peter Millar'!$L5373, "yyyy")),"")</f>
        <v>Week 25 - 2022</v>
      </c>
    </row>
    <row r="5369" spans="16:16">
      <c r="P5369" t="str">
        <f>IF('Peter Millar'!$L5374&lt;&gt;0,CONCATENATE("Week ",WEEKNUM('Peter Millar'!$L5374,21)," - ", TEXT('Peter Millar'!$L5374, "yyyy")),"")</f>
        <v>Week 25 - 2022</v>
      </c>
    </row>
    <row r="5370" spans="16:16">
      <c r="P5370" t="str">
        <f>IF('Peter Millar'!$L5375&lt;&gt;0,CONCATENATE("Week ",WEEKNUM('Peter Millar'!$L5375,21)," - ", TEXT('Peter Millar'!$L5375, "yyyy")),"")</f>
        <v>Week 25 - 2022</v>
      </c>
    </row>
    <row r="5371" spans="16:16">
      <c r="P5371" t="str">
        <f>IF('Peter Millar'!$L5376&lt;&gt;0,CONCATENATE("Week ",WEEKNUM('Peter Millar'!$L5376,21)," - ", TEXT('Peter Millar'!$L5376, "yyyy")),"")</f>
        <v>Week 25 - 2022</v>
      </c>
    </row>
    <row r="5372" spans="16:16">
      <c r="P5372" t="str">
        <f>IF('Peter Millar'!$L5377&lt;&gt;0,CONCATENATE("Week ",WEEKNUM('Peter Millar'!$L5377,21)," - ", TEXT('Peter Millar'!$L5377, "yyyy")),"")</f>
        <v>Week 25 - 2022</v>
      </c>
    </row>
    <row r="5373" spans="16:16">
      <c r="P5373" t="str">
        <f>IF('Peter Millar'!$L5378&lt;&gt;0,CONCATENATE("Week ",WEEKNUM('Peter Millar'!$L5378,21)," - ", TEXT('Peter Millar'!$L5378, "yyyy")),"")</f>
        <v>Week 25 - 2022</v>
      </c>
    </row>
    <row r="5374" spans="16:16">
      <c r="P5374" t="str">
        <f>IF('Peter Millar'!$L5379&lt;&gt;0,CONCATENATE("Week ",WEEKNUM('Peter Millar'!$L5379,21)," - ", TEXT('Peter Millar'!$L5379, "yyyy")),"")</f>
        <v>Week 25 - 2022</v>
      </c>
    </row>
    <row r="5375" spans="16:16">
      <c r="P5375" t="str">
        <f>IF('Peter Millar'!$L5380&lt;&gt;0,CONCATENATE("Week ",WEEKNUM('Peter Millar'!$L5380,21)," - ", TEXT('Peter Millar'!$L5380, "yyyy")),"")</f>
        <v>Week 25 - 2022</v>
      </c>
    </row>
    <row r="5376" spans="16:16">
      <c r="P5376" t="str">
        <f>IF('Peter Millar'!$L5381&lt;&gt;0,CONCATENATE("Week ",WEEKNUM('Peter Millar'!$L5381,21)," - ", TEXT('Peter Millar'!$L5381, "yyyy")),"")</f>
        <v>Week 25 - 2022</v>
      </c>
    </row>
    <row r="5377" spans="16:16">
      <c r="P5377" t="str">
        <f>IF('Peter Millar'!$L5382&lt;&gt;0,CONCATENATE("Week ",WEEKNUM('Peter Millar'!$L5382,21)," - ", TEXT('Peter Millar'!$L5382, "yyyy")),"")</f>
        <v>Week 25 - 2022</v>
      </c>
    </row>
    <row r="5378" spans="16:16">
      <c r="P5378" t="str">
        <f>IF('Peter Millar'!$L5383&lt;&gt;0,CONCATENATE("Week ",WEEKNUM('Peter Millar'!$L5383,21)," - ", TEXT('Peter Millar'!$L5383, "yyyy")),"")</f>
        <v>Week 25 - 2022</v>
      </c>
    </row>
    <row r="5379" spans="16:16">
      <c r="P5379" t="str">
        <f>IF('Peter Millar'!$L5384&lt;&gt;0,CONCATENATE("Week ",WEEKNUM('Peter Millar'!$L5384,21)," - ", TEXT('Peter Millar'!$L5384, "yyyy")),"")</f>
        <v>Week 25 - 2022</v>
      </c>
    </row>
    <row r="5380" spans="16:16">
      <c r="P5380" t="str">
        <f>IF('Peter Millar'!$L5385&lt;&gt;0,CONCATENATE("Week ",WEEKNUM('Peter Millar'!$L5385,21)," - ", TEXT('Peter Millar'!$L5385, "yyyy")),"")</f>
        <v>Week 25 - 2022</v>
      </c>
    </row>
    <row r="5381" spans="16:16">
      <c r="P5381" t="str">
        <f>IF('Peter Millar'!$L5386&lt;&gt;0,CONCATENATE("Week ",WEEKNUM('Peter Millar'!$L5386,21)," - ", TEXT('Peter Millar'!$L5386, "yyyy")),"")</f>
        <v>Week 25 - 2022</v>
      </c>
    </row>
    <row r="5382" spans="16:16">
      <c r="P5382" t="str">
        <f>IF('Peter Millar'!$L5387&lt;&gt;0,CONCATENATE("Week ",WEEKNUM('Peter Millar'!$L5387,21)," - ", TEXT('Peter Millar'!$L5387, "yyyy")),"")</f>
        <v>Week 25 - 2022</v>
      </c>
    </row>
    <row r="5383" spans="16:16">
      <c r="P5383" t="str">
        <f>IF('Peter Millar'!$L5388&lt;&gt;0,CONCATENATE("Week ",WEEKNUM('Peter Millar'!$L5388,21)," - ", TEXT('Peter Millar'!$L5388, "yyyy")),"")</f>
        <v>Week 25 - 2022</v>
      </c>
    </row>
    <row r="5384" spans="16:16">
      <c r="P5384" t="str">
        <f>IF('Peter Millar'!$L5389&lt;&gt;0,CONCATENATE("Week ",WEEKNUM('Peter Millar'!$L5389,21)," - ", TEXT('Peter Millar'!$L5389, "yyyy")),"")</f>
        <v>Week 25 - 2022</v>
      </c>
    </row>
    <row r="5385" spans="16:16">
      <c r="P5385" t="str">
        <f>IF('Peter Millar'!$L5390&lt;&gt;0,CONCATENATE("Week ",WEEKNUM('Peter Millar'!$L5390,21)," - ", TEXT('Peter Millar'!$L5390, "yyyy")),"")</f>
        <v>Week 25 - 2022</v>
      </c>
    </row>
    <row r="5386" spans="16:16">
      <c r="P5386" t="str">
        <f>IF('Peter Millar'!$L5391&lt;&gt;0,CONCATENATE("Week ",WEEKNUM('Peter Millar'!$L5391,21)," - ", TEXT('Peter Millar'!$L5391, "yyyy")),"")</f>
        <v>Week 25 - 2022</v>
      </c>
    </row>
    <row r="5387" spans="16:16">
      <c r="P5387" t="str">
        <f>IF('Peter Millar'!$L5392&lt;&gt;0,CONCATENATE("Week ",WEEKNUM('Peter Millar'!$L5392,21)," - ", TEXT('Peter Millar'!$L5392, "yyyy")),"")</f>
        <v>Week 25 - 2022</v>
      </c>
    </row>
    <row r="5388" spans="16:16">
      <c r="P5388" t="str">
        <f>IF('Peter Millar'!$L5393&lt;&gt;0,CONCATENATE("Week ",WEEKNUM('Peter Millar'!$L5393,21)," - ", TEXT('Peter Millar'!$L5393, "yyyy")),"")</f>
        <v>Week 25 - 2022</v>
      </c>
    </row>
    <row r="5389" spans="16:16">
      <c r="P5389" t="str">
        <f>IF('Peter Millar'!$L5394&lt;&gt;0,CONCATENATE("Week ",WEEKNUM('Peter Millar'!$L5394,21)," - ", TEXT('Peter Millar'!$L5394, "yyyy")),"")</f>
        <v>Week 25 - 2022</v>
      </c>
    </row>
    <row r="5390" spans="16:16">
      <c r="P5390" t="str">
        <f>IF('Peter Millar'!$L5395&lt;&gt;0,CONCATENATE("Week ",WEEKNUM('Peter Millar'!$L5395,21)," - ", TEXT('Peter Millar'!$L5395, "yyyy")),"")</f>
        <v>Week 25 - 2022</v>
      </c>
    </row>
    <row r="5391" spans="16:16">
      <c r="P5391" t="str">
        <f>IF('Peter Millar'!$L5396&lt;&gt;0,CONCATENATE("Week ",WEEKNUM('Peter Millar'!$L5396,21)," - ", TEXT('Peter Millar'!$L5396, "yyyy")),"")</f>
        <v>Week 25 - 2022</v>
      </c>
    </row>
    <row r="5392" spans="16:16">
      <c r="P5392" t="str">
        <f>IF('Peter Millar'!$L5397&lt;&gt;0,CONCATENATE("Week ",WEEKNUM('Peter Millar'!$L5397,21)," - ", TEXT('Peter Millar'!$L5397, "yyyy")),"")</f>
        <v>Week 25 - 2022</v>
      </c>
    </row>
    <row r="5393" spans="16:16">
      <c r="P5393" t="str">
        <f>IF('Peter Millar'!$L5398&lt;&gt;0,CONCATENATE("Week ",WEEKNUM('Peter Millar'!$L5398,21)," - ", TEXT('Peter Millar'!$L5398, "yyyy")),"")</f>
        <v>Week 25 - 2022</v>
      </c>
    </row>
    <row r="5394" spans="16:16">
      <c r="P5394" t="str">
        <f>IF('Peter Millar'!$L5399&lt;&gt;0,CONCATENATE("Week ",WEEKNUM('Peter Millar'!$L5399,21)," - ", TEXT('Peter Millar'!$L5399, "yyyy")),"")</f>
        <v>Week 25 - 2022</v>
      </c>
    </row>
    <row r="5395" spans="16:16">
      <c r="P5395" t="str">
        <f>IF('Peter Millar'!$L5400&lt;&gt;0,CONCATENATE("Week ",WEEKNUM('Peter Millar'!$L5400,21)," - ", TEXT('Peter Millar'!$L5400, "yyyy")),"")</f>
        <v>Week 25 - 2022</v>
      </c>
    </row>
    <row r="5396" spans="16:16">
      <c r="P5396" t="str">
        <f>IF('Peter Millar'!$L5401&lt;&gt;0,CONCATENATE("Week ",WEEKNUM('Peter Millar'!$L5401,21)," - ", TEXT('Peter Millar'!$L5401, "yyyy")),"")</f>
        <v>Week 25 - 2022</v>
      </c>
    </row>
    <row r="5397" spans="16:16">
      <c r="P5397" t="str">
        <f>IF('Peter Millar'!$L5402&lt;&gt;0,CONCATENATE("Week ",WEEKNUM('Peter Millar'!$L5402,21)," - ", TEXT('Peter Millar'!$L5402, "yyyy")),"")</f>
        <v>Week 25 - 2022</v>
      </c>
    </row>
    <row r="5398" spans="16:16">
      <c r="P5398" t="str">
        <f>IF('Peter Millar'!$L5403&lt;&gt;0,CONCATENATE("Week ",WEEKNUM('Peter Millar'!$L5403,21)," - ", TEXT('Peter Millar'!$L5403, "yyyy")),"")</f>
        <v>Week 25 - 2022</v>
      </c>
    </row>
    <row r="5399" spans="16:16">
      <c r="P5399" t="str">
        <f>IF('Peter Millar'!$L5404&lt;&gt;0,CONCATENATE("Week ",WEEKNUM('Peter Millar'!$L5404,21)," - ", TEXT('Peter Millar'!$L5404, "yyyy")),"")</f>
        <v>Week 25 - 2022</v>
      </c>
    </row>
    <row r="5400" spans="16:16">
      <c r="P5400" t="str">
        <f>IF('Peter Millar'!$L5405&lt;&gt;0,CONCATENATE("Week ",WEEKNUM('Peter Millar'!$L5405,21)," - ", TEXT('Peter Millar'!$L5405, "yyyy")),"")</f>
        <v>Week 25 - 2022</v>
      </c>
    </row>
    <row r="5401" spans="16:16">
      <c r="P5401" t="str">
        <f>IF('Peter Millar'!$L5406&lt;&gt;0,CONCATENATE("Week ",WEEKNUM('Peter Millar'!$L5406,21)," - ", TEXT('Peter Millar'!$L5406, "yyyy")),"")</f>
        <v>Week 25 - 2022</v>
      </c>
    </row>
    <row r="5402" spans="16:16">
      <c r="P5402" t="str">
        <f>IF('Peter Millar'!$L5407&lt;&gt;0,CONCATENATE("Week ",WEEKNUM('Peter Millar'!$L5407,21)," - ", TEXT('Peter Millar'!$L5407, "yyyy")),"")</f>
        <v>Week 25 - 2022</v>
      </c>
    </row>
    <row r="5403" spans="16:16">
      <c r="P5403" t="str">
        <f>IF('Peter Millar'!$L5408&lt;&gt;0,CONCATENATE("Week ",WEEKNUM('Peter Millar'!$L5408,21)," - ", TEXT('Peter Millar'!$L5408, "yyyy")),"")</f>
        <v>Week 25 - 2022</v>
      </c>
    </row>
    <row r="5404" spans="16:16">
      <c r="P5404" t="str">
        <f>IF('Peter Millar'!$L5409&lt;&gt;0,CONCATENATE("Week ",WEEKNUM('Peter Millar'!$L5409,21)," - ", TEXT('Peter Millar'!$L5409, "yyyy")),"")</f>
        <v>Week 25 - 2022</v>
      </c>
    </row>
    <row r="5405" spans="16:16">
      <c r="P5405" t="str">
        <f>IF('Peter Millar'!$L5410&lt;&gt;0,CONCATENATE("Week ",WEEKNUM('Peter Millar'!$L5410,21)," - ", TEXT('Peter Millar'!$L5410, "yyyy")),"")</f>
        <v>Week 25 - 2022</v>
      </c>
    </row>
    <row r="5406" spans="16:16">
      <c r="P5406" t="str">
        <f>IF('Peter Millar'!$L5411&lt;&gt;0,CONCATENATE("Week ",WEEKNUM('Peter Millar'!$L5411,21)," - ", TEXT('Peter Millar'!$L5411, "yyyy")),"")</f>
        <v>Week 25 - 2022</v>
      </c>
    </row>
    <row r="5407" spans="16:16">
      <c r="P5407" t="str">
        <f>IF('Peter Millar'!$L5412&lt;&gt;0,CONCATENATE("Week ",WEEKNUM('Peter Millar'!$L5412,21)," - ", TEXT('Peter Millar'!$L5412, "yyyy")),"")</f>
        <v>Week 25 - 2022</v>
      </c>
    </row>
    <row r="5408" spans="16:16">
      <c r="P5408" t="str">
        <f>IF('Peter Millar'!$L5413&lt;&gt;0,CONCATENATE("Week ",WEEKNUM('Peter Millar'!$L5413,21)," - ", TEXT('Peter Millar'!$L5413, "yyyy")),"")</f>
        <v>Week 25 - 2022</v>
      </c>
    </row>
    <row r="5409" spans="16:16">
      <c r="P5409" t="str">
        <f>IF('Peter Millar'!$L5414&lt;&gt;0,CONCATENATE("Week ",WEEKNUM('Peter Millar'!$L5414,21)," - ", TEXT('Peter Millar'!$L5414, "yyyy")),"")</f>
        <v>Week 25 - 2022</v>
      </c>
    </row>
    <row r="5410" spans="16:16">
      <c r="P5410" t="str">
        <f>IF('Peter Millar'!$L5415&lt;&gt;0,CONCATENATE("Week ",WEEKNUM('Peter Millar'!$L5415,21)," - ", TEXT('Peter Millar'!$L5415, "yyyy")),"")</f>
        <v>Week 25 - 2022</v>
      </c>
    </row>
    <row r="5411" spans="16:16">
      <c r="P5411" t="str">
        <f>IF('Peter Millar'!$L5416&lt;&gt;0,CONCATENATE("Week ",WEEKNUM('Peter Millar'!$L5416,21)," - ", TEXT('Peter Millar'!$L5416, "yyyy")),"")</f>
        <v>Week 25 - 2022</v>
      </c>
    </row>
    <row r="5412" spans="16:16">
      <c r="P5412" t="str">
        <f>IF('Peter Millar'!$L5417&lt;&gt;0,CONCATENATE("Week ",WEEKNUM('Peter Millar'!$L5417,21)," - ", TEXT('Peter Millar'!$L5417, "yyyy")),"")</f>
        <v>Week 25 - 2022</v>
      </c>
    </row>
    <row r="5413" spans="16:16">
      <c r="P5413" t="str">
        <f>IF('Peter Millar'!$L5418&lt;&gt;0,CONCATENATE("Week ",WEEKNUM('Peter Millar'!$L5418,21)," - ", TEXT('Peter Millar'!$L5418, "yyyy")),"")</f>
        <v>Week 25 - 2022</v>
      </c>
    </row>
    <row r="5414" spans="16:16">
      <c r="P5414" t="str">
        <f>IF('Peter Millar'!$L5419&lt;&gt;0,CONCATENATE("Week ",WEEKNUM('Peter Millar'!$L5419,21)," - ", TEXT('Peter Millar'!$L5419, "yyyy")),"")</f>
        <v>Week 25 - 2022</v>
      </c>
    </row>
    <row r="5415" spans="16:16">
      <c r="P5415" t="str">
        <f>IF('Peter Millar'!$L5420&lt;&gt;0,CONCATENATE("Week ",WEEKNUM('Peter Millar'!$L5420,21)," - ", TEXT('Peter Millar'!$L5420, "yyyy")),"")</f>
        <v>Week 25 - 2022</v>
      </c>
    </row>
    <row r="5416" spans="16:16">
      <c r="P5416" t="str">
        <f>IF('Peter Millar'!$L5421&lt;&gt;0,CONCATENATE("Week ",WEEKNUM('Peter Millar'!$L5421,21)," - ", TEXT('Peter Millar'!$L5421, "yyyy")),"")</f>
        <v>Week 25 - 2022</v>
      </c>
    </row>
    <row r="5417" spans="16:16">
      <c r="P5417" t="str">
        <f>IF('Peter Millar'!$L5422&lt;&gt;0,CONCATENATE("Week ",WEEKNUM('Peter Millar'!$L5422,21)," - ", TEXT('Peter Millar'!$L5422, "yyyy")),"")</f>
        <v>Week 25 - 2022</v>
      </c>
    </row>
    <row r="5418" spans="16:16">
      <c r="P5418" t="str">
        <f>IF('Peter Millar'!$L5423&lt;&gt;0,CONCATENATE("Week ",WEEKNUM('Peter Millar'!$L5423,21)," - ", TEXT('Peter Millar'!$L5423, "yyyy")),"")</f>
        <v>Week 26 - 2022</v>
      </c>
    </row>
    <row r="5419" spans="16:16">
      <c r="P5419" t="str">
        <f>IF('Peter Millar'!$L5424&lt;&gt;0,CONCATENATE("Week ",WEEKNUM('Peter Millar'!$L5424,21)," - ", TEXT('Peter Millar'!$L5424, "yyyy")),"")</f>
        <v>Week 26 - 2022</v>
      </c>
    </row>
    <row r="5420" spans="16:16">
      <c r="P5420" t="str">
        <f>IF('Peter Millar'!$L5425&lt;&gt;0,CONCATENATE("Week ",WEEKNUM('Peter Millar'!$L5425,21)," - ", TEXT('Peter Millar'!$L5425, "yyyy")),"")</f>
        <v>Week 26 - 2022</v>
      </c>
    </row>
    <row r="5421" spans="16:16">
      <c r="P5421" t="str">
        <f>IF('Peter Millar'!$L5426&lt;&gt;0,CONCATENATE("Week ",WEEKNUM('Peter Millar'!$L5426,21)," - ", TEXT('Peter Millar'!$L5426, "yyyy")),"")</f>
        <v>Week 26 - 2022</v>
      </c>
    </row>
    <row r="5422" spans="16:16">
      <c r="P5422" t="str">
        <f>IF('Peter Millar'!$L5427&lt;&gt;0,CONCATENATE("Week ",WEEKNUM('Peter Millar'!$L5427,21)," - ", TEXT('Peter Millar'!$L5427, "yyyy")),"")</f>
        <v>Week 26 - 2022</v>
      </c>
    </row>
    <row r="5423" spans="16:16">
      <c r="P5423" t="str">
        <f>IF('Peter Millar'!$L5428&lt;&gt;0,CONCATENATE("Week ",WEEKNUM('Peter Millar'!$L5428,21)," - ", TEXT('Peter Millar'!$L5428, "yyyy")),"")</f>
        <v>Week 26 - 2022</v>
      </c>
    </row>
    <row r="5424" spans="16:16">
      <c r="P5424" t="str">
        <f>IF('Peter Millar'!$L5429&lt;&gt;0,CONCATENATE("Week ",WEEKNUM('Peter Millar'!$L5429,21)," - ", TEXT('Peter Millar'!$L5429, "yyyy")),"")</f>
        <v>Week 26 - 2022</v>
      </c>
    </row>
    <row r="5425" spans="16:16">
      <c r="P5425" t="str">
        <f>IF('Peter Millar'!$L5430&lt;&gt;0,CONCATENATE("Week ",WEEKNUM('Peter Millar'!$L5430,21)," - ", TEXT('Peter Millar'!$L5430, "yyyy")),"")</f>
        <v>Week 26 - 2022</v>
      </c>
    </row>
    <row r="5426" spans="16:16">
      <c r="P5426" t="str">
        <f>IF('Peter Millar'!$L5431&lt;&gt;0,CONCATENATE("Week ",WEEKNUM('Peter Millar'!$L5431,21)," - ", TEXT('Peter Millar'!$L5431, "yyyy")),"")</f>
        <v>Week 26 - 2022</v>
      </c>
    </row>
    <row r="5427" spans="16:16">
      <c r="P5427" t="str">
        <f>IF('Peter Millar'!$L5432&lt;&gt;0,CONCATENATE("Week ",WEEKNUM('Peter Millar'!$L5432,21)," - ", TEXT('Peter Millar'!$L5432, "yyyy")),"")</f>
        <v>Week 26 - 2022</v>
      </c>
    </row>
    <row r="5428" spans="16:16">
      <c r="P5428" t="str">
        <f>IF('Peter Millar'!$L5433&lt;&gt;0,CONCATENATE("Week ",WEEKNUM('Peter Millar'!$L5433,21)," - ", TEXT('Peter Millar'!$L5433, "yyyy")),"")</f>
        <v>Week 26 - 2022</v>
      </c>
    </row>
    <row r="5429" spans="16:16">
      <c r="P5429" t="str">
        <f>IF('Peter Millar'!$L5434&lt;&gt;0,CONCATENATE("Week ",WEEKNUM('Peter Millar'!$L5434,21)," - ", TEXT('Peter Millar'!$L5434, "yyyy")),"")</f>
        <v>Week 26 - 2022</v>
      </c>
    </row>
    <row r="5430" spans="16:16">
      <c r="P5430" t="str">
        <f>IF('Peter Millar'!$L5435&lt;&gt;0,CONCATENATE("Week ",WEEKNUM('Peter Millar'!$L5435,21)," - ", TEXT('Peter Millar'!$L5435, "yyyy")),"")</f>
        <v>Week 26 - 2022</v>
      </c>
    </row>
    <row r="5431" spans="16:16">
      <c r="P5431" t="str">
        <f>IF('Peter Millar'!$L5436&lt;&gt;0,CONCATENATE("Week ",WEEKNUM('Peter Millar'!$L5436,21)," - ", TEXT('Peter Millar'!$L5436, "yyyy")),"")</f>
        <v>Week 26 - 2022</v>
      </c>
    </row>
    <row r="5432" spans="16:16">
      <c r="P5432" t="str">
        <f>IF('Peter Millar'!$L5437&lt;&gt;0,CONCATENATE("Week ",WEEKNUM('Peter Millar'!$L5437,21)," - ", TEXT('Peter Millar'!$L5437, "yyyy")),"")</f>
        <v>Week 26 - 2022</v>
      </c>
    </row>
    <row r="5433" spans="16:16">
      <c r="P5433" t="str">
        <f>IF('Peter Millar'!$L5438&lt;&gt;0,CONCATENATE("Week ",WEEKNUM('Peter Millar'!$L5438,21)," - ", TEXT('Peter Millar'!$L5438, "yyyy")),"")</f>
        <v>Week 26 - 2022</v>
      </c>
    </row>
    <row r="5434" spans="16:16">
      <c r="P5434" t="str">
        <f>IF('Peter Millar'!$L5439&lt;&gt;0,CONCATENATE("Week ",WEEKNUM('Peter Millar'!$L5439,21)," - ", TEXT('Peter Millar'!$L5439, "yyyy")),"")</f>
        <v>Week 26 - 2022</v>
      </c>
    </row>
    <row r="5435" spans="16:16">
      <c r="P5435" t="str">
        <f>IF('Peter Millar'!$L5440&lt;&gt;0,CONCATENATE("Week ",WEEKNUM('Peter Millar'!$L5440,21)," - ", TEXT('Peter Millar'!$L5440, "yyyy")),"")</f>
        <v>Week 26 - 2022</v>
      </c>
    </row>
    <row r="5436" spans="16:16">
      <c r="P5436" t="str">
        <f>IF('Peter Millar'!$L5441&lt;&gt;0,CONCATENATE("Week ",WEEKNUM('Peter Millar'!$L5441,21)," - ", TEXT('Peter Millar'!$L5441, "yyyy")),"")</f>
        <v>Week 26 - 2022</v>
      </c>
    </row>
    <row r="5437" spans="16:16">
      <c r="P5437" t="str">
        <f>IF('Peter Millar'!$L5442&lt;&gt;0,CONCATENATE("Week ",WEEKNUM('Peter Millar'!$L5442,21)," - ", TEXT('Peter Millar'!$L5442, "yyyy")),"")</f>
        <v>Week 26 - 2022</v>
      </c>
    </row>
    <row r="5438" spans="16:16">
      <c r="P5438" t="str">
        <f>IF('Peter Millar'!$L5443&lt;&gt;0,CONCATENATE("Week ",WEEKNUM('Peter Millar'!$L5443,21)," - ", TEXT('Peter Millar'!$L5443, "yyyy")),"")</f>
        <v>Week 26 - 2022</v>
      </c>
    </row>
    <row r="5439" spans="16:16">
      <c r="P5439" t="str">
        <f>IF('Peter Millar'!$L5444&lt;&gt;0,CONCATENATE("Week ",WEEKNUM('Peter Millar'!$L5444,21)," - ", TEXT('Peter Millar'!$L5444, "yyyy")),"")</f>
        <v>Week 26 - 2022</v>
      </c>
    </row>
    <row r="5440" spans="16:16">
      <c r="P5440" t="str">
        <f>IF('Peter Millar'!$L5445&lt;&gt;0,CONCATENATE("Week ",WEEKNUM('Peter Millar'!$L5445,21)," - ", TEXT('Peter Millar'!$L5445, "yyyy")),"")</f>
        <v>Week 26 - 2022</v>
      </c>
    </row>
    <row r="5441" spans="16:16">
      <c r="P5441" t="str">
        <f>IF('Peter Millar'!$L5446&lt;&gt;0,CONCATENATE("Week ",WEEKNUM('Peter Millar'!$L5446,21)," - ", TEXT('Peter Millar'!$L5446, "yyyy")),"")</f>
        <v>Week 26 - 2022</v>
      </c>
    </row>
    <row r="5442" spans="16:16">
      <c r="P5442" t="str">
        <f>IF('Peter Millar'!$L5447&lt;&gt;0,CONCATENATE("Week ",WEEKNUM('Peter Millar'!$L5447,21)," - ", TEXT('Peter Millar'!$L5447, "yyyy")),"")</f>
        <v>Week 26 - 2022</v>
      </c>
    </row>
    <row r="5443" spans="16:16">
      <c r="P5443" t="str">
        <f>IF('Peter Millar'!$L5448&lt;&gt;0,CONCATENATE("Week ",WEEKNUM('Peter Millar'!$L5448,21)," - ", TEXT('Peter Millar'!$L5448, "yyyy")),"")</f>
        <v>Week 26 - 2022</v>
      </c>
    </row>
    <row r="5444" spans="16:16">
      <c r="P5444" t="str">
        <f>IF('Peter Millar'!$L5449&lt;&gt;0,CONCATENATE("Week ",WEEKNUM('Peter Millar'!$L5449,21)," - ", TEXT('Peter Millar'!$L5449, "yyyy")),"")</f>
        <v>Week 26 - 2022</v>
      </c>
    </row>
    <row r="5445" spans="16:16">
      <c r="P5445" t="str">
        <f>IF('Peter Millar'!$L5450&lt;&gt;0,CONCATENATE("Week ",WEEKNUM('Peter Millar'!$L5450,21)," - ", TEXT('Peter Millar'!$L5450, "yyyy")),"")</f>
        <v>Week 26 - 2022</v>
      </c>
    </row>
    <row r="5446" spans="16:16">
      <c r="P5446" t="str">
        <f>IF('Peter Millar'!$L5451&lt;&gt;0,CONCATENATE("Week ",WEEKNUM('Peter Millar'!$L5451,21)," - ", TEXT('Peter Millar'!$L5451, "yyyy")),"")</f>
        <v>Week 26 - 2022</v>
      </c>
    </row>
    <row r="5447" spans="16:16">
      <c r="P5447" t="str">
        <f>IF('Peter Millar'!$L5452&lt;&gt;0,CONCATENATE("Week ",WEEKNUM('Peter Millar'!$L5452,21)," - ", TEXT('Peter Millar'!$L5452, "yyyy")),"")</f>
        <v>Week 26 - 2022</v>
      </c>
    </row>
    <row r="5448" spans="16:16">
      <c r="P5448" t="str">
        <f>IF('Peter Millar'!$L5453&lt;&gt;0,CONCATENATE("Week ",WEEKNUM('Peter Millar'!$L5453,21)," - ", TEXT('Peter Millar'!$L5453, "yyyy")),"")</f>
        <v>Week 26 - 2022</v>
      </c>
    </row>
    <row r="5449" spans="16:16">
      <c r="P5449" t="str">
        <f>IF('Peter Millar'!$L5454&lt;&gt;0,CONCATENATE("Week ",WEEKNUM('Peter Millar'!$L5454,21)," - ", TEXT('Peter Millar'!$L5454, "yyyy")),"")</f>
        <v>Week 26 - 2022</v>
      </c>
    </row>
    <row r="5450" spans="16:16">
      <c r="P5450" t="str">
        <f>IF('Peter Millar'!$L5455&lt;&gt;0,CONCATENATE("Week ",WEEKNUM('Peter Millar'!$L5455,21)," - ", TEXT('Peter Millar'!$L5455, "yyyy")),"")</f>
        <v>Week 26 - 2022</v>
      </c>
    </row>
    <row r="5451" spans="16:16">
      <c r="P5451" t="str">
        <f>IF('Peter Millar'!$L5456&lt;&gt;0,CONCATENATE("Week ",WEEKNUM('Peter Millar'!$L5456,21)," - ", TEXT('Peter Millar'!$L5456, "yyyy")),"")</f>
        <v>Week 26 - 2022</v>
      </c>
    </row>
    <row r="5452" spans="16:16">
      <c r="P5452" t="str">
        <f>IF('Peter Millar'!$L5457&lt;&gt;0,CONCATENATE("Week ",WEEKNUM('Peter Millar'!$L5457,21)," - ", TEXT('Peter Millar'!$L5457, "yyyy")),"")</f>
        <v>Week 26 - 2022</v>
      </c>
    </row>
    <row r="5453" spans="16:16">
      <c r="P5453" t="str">
        <f>IF('Peter Millar'!$L5458&lt;&gt;0,CONCATENATE("Week ",WEEKNUM('Peter Millar'!$L5458,21)," - ", TEXT('Peter Millar'!$L5458, "yyyy")),"")</f>
        <v>Week 26 - 2022</v>
      </c>
    </row>
    <row r="5454" spans="16:16">
      <c r="P5454" t="str">
        <f>IF('Peter Millar'!$L5459&lt;&gt;0,CONCATENATE("Week ",WEEKNUM('Peter Millar'!$L5459,21)," - ", TEXT('Peter Millar'!$L5459, "yyyy")),"")</f>
        <v>Week 26 - 2022</v>
      </c>
    </row>
    <row r="5455" spans="16:16">
      <c r="P5455" t="str">
        <f>IF('Peter Millar'!$L5460&lt;&gt;0,CONCATENATE("Week ",WEEKNUM('Peter Millar'!$L5460,21)," - ", TEXT('Peter Millar'!$L5460, "yyyy")),"")</f>
        <v>Week 26 - 2022</v>
      </c>
    </row>
    <row r="5456" spans="16:16">
      <c r="P5456" t="str">
        <f>IF('Peter Millar'!$L5461&lt;&gt;0,CONCATENATE("Week ",WEEKNUM('Peter Millar'!$L5461,21)," - ", TEXT('Peter Millar'!$L5461, "yyyy")),"")</f>
        <v>Week 26 - 2022</v>
      </c>
    </row>
    <row r="5457" spans="16:16">
      <c r="P5457" t="str">
        <f>IF('Peter Millar'!$L5462&lt;&gt;0,CONCATENATE("Week ",WEEKNUM('Peter Millar'!$L5462,21)," - ", TEXT('Peter Millar'!$L5462, "yyyy")),"")</f>
        <v>Week 26 - 2022</v>
      </c>
    </row>
    <row r="5458" spans="16:16">
      <c r="P5458" t="str">
        <f>IF('Peter Millar'!$L5463&lt;&gt;0,CONCATENATE("Week ",WEEKNUM('Peter Millar'!$L5463,21)," - ", TEXT('Peter Millar'!$L5463, "yyyy")),"")</f>
        <v>Week 26 - 2022</v>
      </c>
    </row>
    <row r="5459" spans="16:16">
      <c r="P5459" t="str">
        <f>IF('Peter Millar'!$L5464&lt;&gt;0,CONCATENATE("Week ",WEEKNUM('Peter Millar'!$L5464,21)," - ", TEXT('Peter Millar'!$L5464, "yyyy")),"")</f>
        <v>Week 26 - 2022</v>
      </c>
    </row>
    <row r="5460" spans="16:16">
      <c r="P5460" t="str">
        <f>IF('Peter Millar'!$L5465&lt;&gt;0,CONCATENATE("Week ",WEEKNUM('Peter Millar'!$L5465,21)," - ", TEXT('Peter Millar'!$L5465, "yyyy")),"")</f>
        <v>Week 26 - 2022</v>
      </c>
    </row>
    <row r="5461" spans="16:16">
      <c r="P5461" t="str">
        <f>IF('Peter Millar'!$L5466&lt;&gt;0,CONCATENATE("Week ",WEEKNUM('Peter Millar'!$L5466,21)," - ", TEXT('Peter Millar'!$L5466, "yyyy")),"")</f>
        <v>Week 26 - 2022</v>
      </c>
    </row>
    <row r="5462" spans="16:16">
      <c r="P5462" t="str">
        <f>IF('Peter Millar'!$L5467&lt;&gt;0,CONCATENATE("Week ",WEEKNUM('Peter Millar'!$L5467,21)," - ", TEXT('Peter Millar'!$L5467, "yyyy")),"")</f>
        <v>Week 26 - 2022</v>
      </c>
    </row>
    <row r="5463" spans="16:16">
      <c r="P5463" t="str">
        <f>IF('Peter Millar'!$L5468&lt;&gt;0,CONCATENATE("Week ",WEEKNUM('Peter Millar'!$L5468,21)," - ", TEXT('Peter Millar'!$L5468, "yyyy")),"")</f>
        <v>Week 27 - 2022</v>
      </c>
    </row>
    <row r="5464" spans="16:16">
      <c r="P5464" t="str">
        <f>IF('Peter Millar'!$L5469&lt;&gt;0,CONCATENATE("Week ",WEEKNUM('Peter Millar'!$L5469,21)," - ", TEXT('Peter Millar'!$L5469, "yyyy")),"")</f>
        <v>Week 27 - 2022</v>
      </c>
    </row>
    <row r="5465" spans="16:16">
      <c r="P5465" t="str">
        <f>IF('Peter Millar'!$L5470&lt;&gt;0,CONCATENATE("Week ",WEEKNUM('Peter Millar'!$L5470,21)," - ", TEXT('Peter Millar'!$L5470, "yyyy")),"")</f>
        <v>Week 27 - 2022</v>
      </c>
    </row>
    <row r="5466" spans="16:16">
      <c r="P5466" t="str">
        <f>IF('Peter Millar'!$L5471&lt;&gt;0,CONCATENATE("Week ",WEEKNUM('Peter Millar'!$L5471,21)," - ", TEXT('Peter Millar'!$L5471, "yyyy")),"")</f>
        <v>Week 27 - 2022</v>
      </c>
    </row>
    <row r="5467" spans="16:16">
      <c r="P5467" t="str">
        <f>IF('Peter Millar'!$L5472&lt;&gt;0,CONCATENATE("Week ",WEEKNUM('Peter Millar'!$L5472,21)," - ", TEXT('Peter Millar'!$L5472, "yyyy")),"")</f>
        <v>Week 27 - 2022</v>
      </c>
    </row>
    <row r="5468" spans="16:16">
      <c r="P5468" t="str">
        <f>IF('Peter Millar'!$L5473&lt;&gt;0,CONCATENATE("Week ",WEEKNUM('Peter Millar'!$L5473,21)," - ", TEXT('Peter Millar'!$L5473, "yyyy")),"")</f>
        <v>Week 27 - 2022</v>
      </c>
    </row>
    <row r="5469" spans="16:16">
      <c r="P5469" t="str">
        <f>IF('Peter Millar'!$L5474&lt;&gt;0,CONCATENATE("Week ",WEEKNUM('Peter Millar'!$L5474,21)," - ", TEXT('Peter Millar'!$L5474, "yyyy")),"")</f>
        <v>Week 27 - 2022</v>
      </c>
    </row>
    <row r="5470" spans="16:16">
      <c r="P5470" t="str">
        <f>IF('Peter Millar'!$L5475&lt;&gt;0,CONCATENATE("Week ",WEEKNUM('Peter Millar'!$L5475,21)," - ", TEXT('Peter Millar'!$L5475, "yyyy")),"")</f>
        <v>Week 27 - 2022</v>
      </c>
    </row>
    <row r="5471" spans="16:16">
      <c r="P5471" t="str">
        <f>IF('Peter Millar'!$L5476&lt;&gt;0,CONCATENATE("Week ",WEEKNUM('Peter Millar'!$L5476,21)," - ", TEXT('Peter Millar'!$L5476, "yyyy")),"")</f>
        <v>Week 27 - 2022</v>
      </c>
    </row>
    <row r="5472" spans="16:16">
      <c r="P5472" t="str">
        <f>IF('Peter Millar'!$L5477&lt;&gt;0,CONCATENATE("Week ",WEEKNUM('Peter Millar'!$L5477,21)," - ", TEXT('Peter Millar'!$L5477, "yyyy")),"")</f>
        <v>Week 27 - 2022</v>
      </c>
    </row>
    <row r="5473" spans="16:16">
      <c r="P5473" t="str">
        <f>IF('Peter Millar'!$L5478&lt;&gt;0,CONCATENATE("Week ",WEEKNUM('Peter Millar'!$L5478,21)," - ", TEXT('Peter Millar'!$L5478, "yyyy")),"")</f>
        <v>Week 27 - 2022</v>
      </c>
    </row>
    <row r="5474" spans="16:16">
      <c r="P5474" t="str">
        <f>IF('Peter Millar'!$L5479&lt;&gt;0,CONCATENATE("Week ",WEEKNUM('Peter Millar'!$L5479,21)," - ", TEXT('Peter Millar'!$L5479, "yyyy")),"")</f>
        <v>Week 27 - 2022</v>
      </c>
    </row>
    <row r="5475" spans="16:16">
      <c r="P5475" t="str">
        <f>IF('Peter Millar'!$L5480&lt;&gt;0,CONCATENATE("Week ",WEEKNUM('Peter Millar'!$L5480,21)," - ", TEXT('Peter Millar'!$L5480, "yyyy")),"")</f>
        <v>Week 27 - 2022</v>
      </c>
    </row>
    <row r="5476" spans="16:16">
      <c r="P5476" t="str">
        <f>IF('Peter Millar'!$L5481&lt;&gt;0,CONCATENATE("Week ",WEEKNUM('Peter Millar'!$L5481,21)," - ", TEXT('Peter Millar'!$L5481, "yyyy")),"")</f>
        <v>Week 27 - 2022</v>
      </c>
    </row>
    <row r="5477" spans="16:16">
      <c r="P5477" t="str">
        <f>IF('Peter Millar'!$L5482&lt;&gt;0,CONCATENATE("Week ",WEEKNUM('Peter Millar'!$L5482,21)," - ", TEXT('Peter Millar'!$L5482, "yyyy")),"")</f>
        <v>Week 27 - 2022</v>
      </c>
    </row>
    <row r="5478" spans="16:16">
      <c r="P5478" t="str">
        <f>IF('Peter Millar'!$L5483&lt;&gt;0,CONCATENATE("Week ",WEEKNUM('Peter Millar'!$L5483,21)," - ", TEXT('Peter Millar'!$L5483, "yyyy")),"")</f>
        <v>Week 27 - 2022</v>
      </c>
    </row>
    <row r="5479" spans="16:16">
      <c r="P5479" t="str">
        <f>IF('Peter Millar'!$L5484&lt;&gt;0,CONCATENATE("Week ",WEEKNUM('Peter Millar'!$L5484,21)," - ", TEXT('Peter Millar'!$L5484, "yyyy")),"")</f>
        <v>Week 27 - 2022</v>
      </c>
    </row>
    <row r="5480" spans="16:16">
      <c r="P5480" t="str">
        <f>IF('Peter Millar'!$L5485&lt;&gt;0,CONCATENATE("Week ",WEEKNUM('Peter Millar'!$L5485,21)," - ", TEXT('Peter Millar'!$L5485, "yyyy")),"")</f>
        <v>Week 27 - 2022</v>
      </c>
    </row>
    <row r="5481" spans="16:16">
      <c r="P5481" t="str">
        <f>IF('Peter Millar'!$L5486&lt;&gt;0,CONCATENATE("Week ",WEEKNUM('Peter Millar'!$L5486,21)," - ", TEXT('Peter Millar'!$L5486, "yyyy")),"")</f>
        <v>Week 27 - 2022</v>
      </c>
    </row>
    <row r="5482" spans="16:16">
      <c r="P5482" t="str">
        <f>IF('Peter Millar'!$L5487&lt;&gt;0,CONCATENATE("Week ",WEEKNUM('Peter Millar'!$L5487,21)," - ", TEXT('Peter Millar'!$L5487, "yyyy")),"")</f>
        <v>Week 27 - 2022</v>
      </c>
    </row>
    <row r="5483" spans="16:16">
      <c r="P5483" t="str">
        <f>IF('Peter Millar'!$L5488&lt;&gt;0,CONCATENATE("Week ",WEEKNUM('Peter Millar'!$L5488,21)," - ", TEXT('Peter Millar'!$L5488, "yyyy")),"")</f>
        <v>Week 27 - 2022</v>
      </c>
    </row>
    <row r="5484" spans="16:16">
      <c r="P5484" t="str">
        <f>IF('Peter Millar'!$L5489&lt;&gt;0,CONCATENATE("Week ",WEEKNUM('Peter Millar'!$L5489,21)," - ", TEXT('Peter Millar'!$L5489, "yyyy")),"")</f>
        <v>Week 27 - 2022</v>
      </c>
    </row>
    <row r="5485" spans="16:16">
      <c r="P5485" t="str">
        <f>IF('Peter Millar'!$L5490&lt;&gt;0,CONCATENATE("Week ",WEEKNUM('Peter Millar'!$L5490,21)," - ", TEXT('Peter Millar'!$L5490, "yyyy")),"")</f>
        <v>Week 27 - 2022</v>
      </c>
    </row>
    <row r="5486" spans="16:16">
      <c r="P5486" t="str">
        <f>IF('Peter Millar'!$L5491&lt;&gt;0,CONCATENATE("Week ",WEEKNUM('Peter Millar'!$L5491,21)," - ", TEXT('Peter Millar'!$L5491, "yyyy")),"")</f>
        <v>Week 27 - 2022</v>
      </c>
    </row>
    <row r="5487" spans="16:16">
      <c r="P5487" t="str">
        <f>IF('Peter Millar'!$L5492&lt;&gt;0,CONCATENATE("Week ",WEEKNUM('Peter Millar'!$L5492,21)," - ", TEXT('Peter Millar'!$L5492, "yyyy")),"")</f>
        <v>Week 27 - 2022</v>
      </c>
    </row>
    <row r="5488" spans="16:16">
      <c r="P5488" t="str">
        <f>IF('Peter Millar'!$L5493&lt;&gt;0,CONCATENATE("Week ",WEEKNUM('Peter Millar'!$L5493,21)," - ", TEXT('Peter Millar'!$L5493, "yyyy")),"")</f>
        <v>Week 27 - 2022</v>
      </c>
    </row>
    <row r="5489" spans="16:16">
      <c r="P5489" t="str">
        <f>IF('Peter Millar'!$L5494&lt;&gt;0,CONCATENATE("Week ",WEEKNUM('Peter Millar'!$L5494,21)," - ", TEXT('Peter Millar'!$L5494, "yyyy")),"")</f>
        <v>Week 27 - 2022</v>
      </c>
    </row>
    <row r="5490" spans="16:16">
      <c r="P5490" t="str">
        <f>IF('Peter Millar'!$L5495&lt;&gt;0,CONCATENATE("Week ",WEEKNUM('Peter Millar'!$L5495,21)," - ", TEXT('Peter Millar'!$L5495, "yyyy")),"")</f>
        <v>Week 27 - 2022</v>
      </c>
    </row>
    <row r="5491" spans="16:16">
      <c r="P5491" t="str">
        <f>IF('Peter Millar'!$L5496&lt;&gt;0,CONCATENATE("Week ",WEEKNUM('Peter Millar'!$L5496,21)," - ", TEXT('Peter Millar'!$L5496, "yyyy")),"")</f>
        <v>Week 27 - 2022</v>
      </c>
    </row>
    <row r="5492" spans="16:16">
      <c r="P5492" t="str">
        <f>IF('Peter Millar'!$L5497&lt;&gt;0,CONCATENATE("Week ",WEEKNUM('Peter Millar'!$L5497,21)," - ", TEXT('Peter Millar'!$L5497, "yyyy")),"")</f>
        <v>Week 27 - 2022</v>
      </c>
    </row>
    <row r="5493" spans="16:16">
      <c r="P5493" t="str">
        <f>IF('Peter Millar'!$L5498&lt;&gt;0,CONCATENATE("Week ",WEEKNUM('Peter Millar'!$L5498,21)," - ", TEXT('Peter Millar'!$L5498, "yyyy")),"")</f>
        <v>Week 27 - 2022</v>
      </c>
    </row>
    <row r="5494" spans="16:16">
      <c r="P5494" t="str">
        <f>IF('Peter Millar'!$L5499&lt;&gt;0,CONCATENATE("Week ",WEEKNUM('Peter Millar'!$L5499,21)," - ", TEXT('Peter Millar'!$L5499, "yyyy")),"")</f>
        <v>Week 27 - 2022</v>
      </c>
    </row>
    <row r="5495" spans="16:16">
      <c r="P5495" t="str">
        <f>IF('Peter Millar'!$L5500&lt;&gt;0,CONCATENATE("Week ",WEEKNUM('Peter Millar'!$L5500,21)," - ", TEXT('Peter Millar'!$L5500, "yyyy")),"")</f>
        <v>Week 27 - 2022</v>
      </c>
    </row>
    <row r="5496" spans="16:16">
      <c r="P5496" t="str">
        <f>IF('Peter Millar'!$L5501&lt;&gt;0,CONCATENATE("Week ",WEEKNUM('Peter Millar'!$L5501,21)," - ", TEXT('Peter Millar'!$L5501, "yyyy")),"")</f>
        <v>Week 27 - 2022</v>
      </c>
    </row>
    <row r="5497" spans="16:16">
      <c r="P5497" t="str">
        <f>IF('Peter Millar'!$L5502&lt;&gt;0,CONCATENATE("Week ",WEEKNUM('Peter Millar'!$L5502,21)," - ", TEXT('Peter Millar'!$L5502, "yyyy")),"")</f>
        <v>Week 27 - 2022</v>
      </c>
    </row>
    <row r="5498" spans="16:16">
      <c r="P5498" t="str">
        <f>IF('Peter Millar'!$L5503&lt;&gt;0,CONCATENATE("Week ",WEEKNUM('Peter Millar'!$L5503,21)," - ", TEXT('Peter Millar'!$L5503, "yyyy")),"")</f>
        <v>Week 27 - 2022</v>
      </c>
    </row>
    <row r="5499" spans="16:16">
      <c r="P5499" t="str">
        <f>IF('Peter Millar'!$L5504&lt;&gt;0,CONCATENATE("Week ",WEEKNUM('Peter Millar'!$L5504,21)," - ", TEXT('Peter Millar'!$L5504, "yyyy")),"")</f>
        <v>Week 27 - 2022</v>
      </c>
    </row>
    <row r="5500" spans="16:16">
      <c r="P5500" t="str">
        <f>IF('Peter Millar'!$L5505&lt;&gt;0,CONCATENATE("Week ",WEEKNUM('Peter Millar'!$L5505,21)," - ", TEXT('Peter Millar'!$L5505, "yyyy")),"")</f>
        <v>Week 27 - 2022</v>
      </c>
    </row>
    <row r="5501" spans="16:16">
      <c r="P5501" t="str">
        <f>IF('Peter Millar'!$L5506&lt;&gt;0,CONCATENATE("Week ",WEEKNUM('Peter Millar'!$L5506,21)," - ", TEXT('Peter Millar'!$L5506, "yyyy")),"")</f>
        <v>Week 27 - 2022</v>
      </c>
    </row>
    <row r="5502" spans="16:16">
      <c r="P5502" t="str">
        <f>IF('Peter Millar'!$L5507&lt;&gt;0,CONCATENATE("Week ",WEEKNUM('Peter Millar'!$L5507,21)," - ", TEXT('Peter Millar'!$L5507, "yyyy")),"")</f>
        <v>Week 27 - 2022</v>
      </c>
    </row>
    <row r="5503" spans="16:16">
      <c r="P5503" t="str">
        <f>IF('Peter Millar'!$L5508&lt;&gt;0,CONCATENATE("Week ",WEEKNUM('Peter Millar'!$L5508,21)," - ", TEXT('Peter Millar'!$L5508, "yyyy")),"")</f>
        <v>Week 27 - 2022</v>
      </c>
    </row>
    <row r="5504" spans="16:16">
      <c r="P5504" t="str">
        <f>IF('Peter Millar'!$L5509&lt;&gt;0,CONCATENATE("Week ",WEEKNUM('Peter Millar'!$L5509,21)," - ", TEXT('Peter Millar'!$L5509, "yyyy")),"")</f>
        <v>Week 27 - 2022</v>
      </c>
    </row>
    <row r="5505" spans="16:16">
      <c r="P5505" t="str">
        <f>IF('Peter Millar'!$L5510&lt;&gt;0,CONCATENATE("Week ",WEEKNUM('Peter Millar'!$L5510,21)," - ", TEXT('Peter Millar'!$L5510, "yyyy")),"")</f>
        <v>Week 27 - 2022</v>
      </c>
    </row>
    <row r="5506" spans="16:16">
      <c r="P5506" t="str">
        <f>IF('Peter Millar'!$L5511&lt;&gt;0,CONCATENATE("Week ",WEEKNUM('Peter Millar'!$L5511,21)," - ", TEXT('Peter Millar'!$L5511, "yyyy")),"")</f>
        <v>Week 27 - 2022</v>
      </c>
    </row>
    <row r="5507" spans="16:16">
      <c r="P5507" t="str">
        <f>IF('Peter Millar'!$L5512&lt;&gt;0,CONCATENATE("Week ",WEEKNUM('Peter Millar'!$L5512,21)," - ", TEXT('Peter Millar'!$L5512, "yyyy")),"")</f>
        <v>Week 27 - 2022</v>
      </c>
    </row>
    <row r="5508" spans="16:16">
      <c r="P5508" t="str">
        <f>IF('Peter Millar'!$L5513&lt;&gt;0,CONCATENATE("Week ",WEEKNUM('Peter Millar'!$L5513,21)," - ", TEXT('Peter Millar'!$L5513, "yyyy")),"")</f>
        <v>Week 27 - 2022</v>
      </c>
    </row>
    <row r="5509" spans="16:16">
      <c r="P5509" t="str">
        <f>IF('Peter Millar'!$L5514&lt;&gt;0,CONCATENATE("Week ",WEEKNUM('Peter Millar'!$L5514,21)," - ", TEXT('Peter Millar'!$L5514, "yyyy")),"")</f>
        <v>Week 27 - 2022</v>
      </c>
    </row>
    <row r="5510" spans="16:16">
      <c r="P5510" t="str">
        <f>IF('Peter Millar'!$L5515&lt;&gt;0,CONCATENATE("Week ",WEEKNUM('Peter Millar'!$L5515,21)," - ", TEXT('Peter Millar'!$L5515, "yyyy")),"")</f>
        <v>Week 27 - 2022</v>
      </c>
    </row>
    <row r="5511" spans="16:16">
      <c r="P5511" t="str">
        <f>IF('Peter Millar'!$L5516&lt;&gt;0,CONCATENATE("Week ",WEEKNUM('Peter Millar'!$L5516,21)," - ", TEXT('Peter Millar'!$L5516, "yyyy")),"")</f>
        <v>Week 27 - 2022</v>
      </c>
    </row>
    <row r="5512" spans="16:16">
      <c r="P5512" t="str">
        <f>IF('Peter Millar'!$L5517&lt;&gt;0,CONCATENATE("Week ",WEEKNUM('Peter Millar'!$L5517,21)," - ", TEXT('Peter Millar'!$L5517, "yyyy")),"")</f>
        <v>Week 27 - 2022</v>
      </c>
    </row>
    <row r="5513" spans="16:16">
      <c r="P5513" t="str">
        <f>IF('Peter Millar'!$L5518&lt;&gt;0,CONCATENATE("Week ",WEEKNUM('Peter Millar'!$L5518,21)," - ", TEXT('Peter Millar'!$L5518, "yyyy")),"")</f>
        <v>Week 27 - 2022</v>
      </c>
    </row>
    <row r="5514" spans="16:16">
      <c r="P5514" t="str">
        <f>IF('Peter Millar'!$L5519&lt;&gt;0,CONCATENATE("Week ",WEEKNUM('Peter Millar'!$L5519,21)," - ", TEXT('Peter Millar'!$L5519, "yyyy")),"")</f>
        <v>Week 27 - 2022</v>
      </c>
    </row>
    <row r="5515" spans="16:16">
      <c r="P5515" t="str">
        <f>IF('Peter Millar'!$L5520&lt;&gt;0,CONCATENATE("Week ",WEEKNUM('Peter Millar'!$L5520,21)," - ", TEXT('Peter Millar'!$L5520, "yyyy")),"")</f>
        <v>Week 27 - 2022</v>
      </c>
    </row>
    <row r="5516" spans="16:16">
      <c r="P5516" t="str">
        <f>IF('Peter Millar'!$L5521&lt;&gt;0,CONCATENATE("Week ",WEEKNUM('Peter Millar'!$L5521,21)," - ", TEXT('Peter Millar'!$L5521, "yyyy")),"")</f>
        <v>Week 27 - 2022</v>
      </c>
    </row>
    <row r="5517" spans="16:16">
      <c r="P5517" t="str">
        <f>IF('Peter Millar'!$L5522&lt;&gt;0,CONCATENATE("Week ",WEEKNUM('Peter Millar'!$L5522,21)," - ", TEXT('Peter Millar'!$L5522, "yyyy")),"")</f>
        <v>Week 27 - 2022</v>
      </c>
    </row>
    <row r="5518" spans="16:16">
      <c r="P5518" t="str">
        <f>IF('Peter Millar'!$L5523&lt;&gt;0,CONCATENATE("Week ",WEEKNUM('Peter Millar'!$L5523,21)," - ", TEXT('Peter Millar'!$L5523, "yyyy")),"")</f>
        <v>Week 27 - 2022</v>
      </c>
    </row>
    <row r="5519" spans="16:16">
      <c r="P5519" t="str">
        <f>IF('Peter Millar'!$L5524&lt;&gt;0,CONCATENATE("Week ",WEEKNUM('Peter Millar'!$L5524,21)," - ", TEXT('Peter Millar'!$L5524, "yyyy")),"")</f>
        <v>Week 27 - 2022</v>
      </c>
    </row>
    <row r="5520" spans="16:16">
      <c r="P5520" t="str">
        <f>IF('Peter Millar'!$L5525&lt;&gt;0,CONCATENATE("Week ",WEEKNUM('Peter Millar'!$L5525,21)," - ", TEXT('Peter Millar'!$L5525, "yyyy")),"")</f>
        <v>Week 27 - 2022</v>
      </c>
    </row>
    <row r="5521" spans="16:16">
      <c r="P5521" t="str">
        <f>IF('Peter Millar'!$L5526&lt;&gt;0,CONCATENATE("Week ",WEEKNUM('Peter Millar'!$L5526,21)," - ", TEXT('Peter Millar'!$L5526, "yyyy")),"")</f>
        <v>Week 27 - 2022</v>
      </c>
    </row>
    <row r="5522" spans="16:16">
      <c r="P5522" t="str">
        <f>IF('Peter Millar'!$L5527&lt;&gt;0,CONCATENATE("Week ",WEEKNUM('Peter Millar'!$L5527,21)," - ", TEXT('Peter Millar'!$L5527, "yyyy")),"")</f>
        <v>Week 27 - 2022</v>
      </c>
    </row>
    <row r="5523" spans="16:16">
      <c r="P5523" t="str">
        <f>IF('Peter Millar'!$L5528&lt;&gt;0,CONCATENATE("Week ",WEEKNUM('Peter Millar'!$L5528,21)," - ", TEXT('Peter Millar'!$L5528, "yyyy")),"")</f>
        <v>Week 27 - 2022</v>
      </c>
    </row>
    <row r="5524" spans="16:16">
      <c r="P5524" t="str">
        <f>IF('Peter Millar'!$L5529&lt;&gt;0,CONCATENATE("Week ",WEEKNUM('Peter Millar'!$L5529,21)," - ", TEXT('Peter Millar'!$L5529, "yyyy")),"")</f>
        <v>Week 27 - 2022</v>
      </c>
    </row>
    <row r="5525" spans="16:16">
      <c r="P5525" t="str">
        <f>IF('Peter Millar'!$L5530&lt;&gt;0,CONCATENATE("Week ",WEEKNUM('Peter Millar'!$L5530,21)," - ", TEXT('Peter Millar'!$L5530, "yyyy")),"")</f>
        <v>Week 27 - 2022</v>
      </c>
    </row>
    <row r="5526" spans="16:16">
      <c r="P5526" t="str">
        <f>IF('Peter Millar'!$L5531&lt;&gt;0,CONCATENATE("Week ",WEEKNUM('Peter Millar'!$L5531,21)," - ", TEXT('Peter Millar'!$L5531, "yyyy")),"")</f>
        <v>Week 27 - 2022</v>
      </c>
    </row>
    <row r="5527" spans="16:16">
      <c r="P5527" t="str">
        <f>IF('Peter Millar'!$L5532&lt;&gt;0,CONCATENATE("Week ",WEEKNUM('Peter Millar'!$L5532,21)," - ", TEXT('Peter Millar'!$L5532, "yyyy")),"")</f>
        <v>Week 27 - 2022</v>
      </c>
    </row>
    <row r="5528" spans="16:16">
      <c r="P5528" t="str">
        <f>IF('Peter Millar'!$L5533&lt;&gt;0,CONCATENATE("Week ",WEEKNUM('Peter Millar'!$L5533,21)," - ", TEXT('Peter Millar'!$L5533, "yyyy")),"")</f>
        <v>Week 27 - 2022</v>
      </c>
    </row>
    <row r="5529" spans="16:16">
      <c r="P5529" t="str">
        <f>IF('Peter Millar'!$L5534&lt;&gt;0,CONCATENATE("Week ",WEEKNUM('Peter Millar'!$L5534,21)," - ", TEXT('Peter Millar'!$L5534, "yyyy")),"")</f>
        <v>Week 27 - 2022</v>
      </c>
    </row>
    <row r="5530" spans="16:16">
      <c r="P5530" t="str">
        <f>IF('Peter Millar'!$L5535&lt;&gt;0,CONCATENATE("Week ",WEEKNUM('Peter Millar'!$L5535,21)," - ", TEXT('Peter Millar'!$L5535, "yyyy")),"")</f>
        <v>Week 27 - 2022</v>
      </c>
    </row>
    <row r="5531" spans="16:16">
      <c r="P5531" t="str">
        <f>IF('Peter Millar'!$L5536&lt;&gt;0,CONCATENATE("Week ",WEEKNUM('Peter Millar'!$L5536,21)," - ", TEXT('Peter Millar'!$L5536, "yyyy")),"")</f>
        <v>Week 27 - 2022</v>
      </c>
    </row>
    <row r="5532" spans="16:16">
      <c r="P5532" t="str">
        <f>IF('Peter Millar'!$L5537&lt;&gt;0,CONCATENATE("Week ",WEEKNUM('Peter Millar'!$L5537,21)," - ", TEXT('Peter Millar'!$L5537, "yyyy")),"")</f>
        <v>Week 27 - 2022</v>
      </c>
    </row>
    <row r="5533" spans="16:16">
      <c r="P5533" t="str">
        <f>IF('Peter Millar'!$L5538&lt;&gt;0,CONCATENATE("Week ",WEEKNUM('Peter Millar'!$L5538,21)," - ", TEXT('Peter Millar'!$L5538, "yyyy")),"")</f>
        <v>Week 27 - 2022</v>
      </c>
    </row>
    <row r="5534" spans="16:16">
      <c r="P5534" t="str">
        <f>IF('Peter Millar'!$L5539&lt;&gt;0,CONCATENATE("Week ",WEEKNUM('Peter Millar'!$L5539,21)," - ", TEXT('Peter Millar'!$L5539, "yyyy")),"")</f>
        <v>Week 27 - 2022</v>
      </c>
    </row>
    <row r="5535" spans="16:16">
      <c r="P5535" t="str">
        <f>IF('Peter Millar'!$L5540&lt;&gt;0,CONCATENATE("Week ",WEEKNUM('Peter Millar'!$L5540,21)," - ", TEXT('Peter Millar'!$L5540, "yyyy")),"")</f>
        <v>Week 27 - 2022</v>
      </c>
    </row>
    <row r="5536" spans="16:16">
      <c r="P5536" t="str">
        <f>IF('Peter Millar'!$L5541&lt;&gt;0,CONCATENATE("Week ",WEEKNUM('Peter Millar'!$L5541,21)," - ", TEXT('Peter Millar'!$L5541, "yyyy")),"")</f>
        <v>Week 27 - 2022</v>
      </c>
    </row>
    <row r="5537" spans="16:16">
      <c r="P5537" t="str">
        <f>IF('Peter Millar'!$L5542&lt;&gt;0,CONCATENATE("Week ",WEEKNUM('Peter Millar'!$L5542,21)," - ", TEXT('Peter Millar'!$L5542, "yyyy")),"")</f>
        <v>Week 27 - 2022</v>
      </c>
    </row>
    <row r="5538" spans="16:16">
      <c r="P5538" t="str">
        <f>IF('Peter Millar'!$L5543&lt;&gt;0,CONCATENATE("Week ",WEEKNUM('Peter Millar'!$L5543,21)," - ", TEXT('Peter Millar'!$L5543, "yyyy")),"")</f>
        <v>Week 27 - 2022</v>
      </c>
    </row>
    <row r="5539" spans="16:16">
      <c r="P5539" t="str">
        <f>IF('Peter Millar'!$L5544&lt;&gt;0,CONCATENATE("Week ",WEEKNUM('Peter Millar'!$L5544,21)," - ", TEXT('Peter Millar'!$L5544, "yyyy")),"")</f>
        <v>Week 27 - 2022</v>
      </c>
    </row>
    <row r="5540" spans="16:16">
      <c r="P5540" t="str">
        <f>IF('Peter Millar'!$L5545&lt;&gt;0,CONCATENATE("Week ",WEEKNUM('Peter Millar'!$L5545,21)," - ", TEXT('Peter Millar'!$L5545, "yyyy")),"")</f>
        <v>Week 27 - 2022</v>
      </c>
    </row>
    <row r="5541" spans="16:16">
      <c r="P5541" t="str">
        <f>IF('Peter Millar'!$L5546&lt;&gt;0,CONCATENATE("Week ",WEEKNUM('Peter Millar'!$L5546,21)," - ", TEXT('Peter Millar'!$L5546, "yyyy")),"")</f>
        <v>Week 27 - 2022</v>
      </c>
    </row>
    <row r="5542" spans="16:16">
      <c r="P5542" t="str">
        <f>IF('Peter Millar'!$L5547&lt;&gt;0,CONCATENATE("Week ",WEEKNUM('Peter Millar'!$L5547,21)," - ", TEXT('Peter Millar'!$L5547, "yyyy")),"")</f>
        <v>Week 27 - 2022</v>
      </c>
    </row>
    <row r="5543" spans="16:16">
      <c r="P5543" t="str">
        <f>IF('Peter Millar'!$L5548&lt;&gt;0,CONCATENATE("Week ",WEEKNUM('Peter Millar'!$L5548,21)," - ", TEXT('Peter Millar'!$L5548, "yyyy")),"")</f>
        <v>Week 27 - 2022</v>
      </c>
    </row>
    <row r="5544" spans="16:16">
      <c r="P5544" t="str">
        <f>IF('Peter Millar'!$L5549&lt;&gt;0,CONCATENATE("Week ",WEEKNUM('Peter Millar'!$L5549,21)," - ", TEXT('Peter Millar'!$L5549, "yyyy")),"")</f>
        <v>Week 27 - 2022</v>
      </c>
    </row>
    <row r="5545" spans="16:16">
      <c r="P5545" t="str">
        <f>IF('Peter Millar'!$L5550&lt;&gt;0,CONCATENATE("Week ",WEEKNUM('Peter Millar'!$L5550,21)," - ", TEXT('Peter Millar'!$L5550, "yyyy")),"")</f>
        <v>Week 27 - 2022</v>
      </c>
    </row>
    <row r="5546" spans="16:16">
      <c r="P5546" t="str">
        <f>IF('Peter Millar'!$L5551&lt;&gt;0,CONCATENATE("Week ",WEEKNUM('Peter Millar'!$L5551,21)," - ", TEXT('Peter Millar'!$L5551, "yyyy")),"")</f>
        <v>Week 27 - 2022</v>
      </c>
    </row>
    <row r="5547" spans="16:16">
      <c r="P5547" t="str">
        <f>IF('Peter Millar'!$L5552&lt;&gt;0,CONCATENATE("Week ",WEEKNUM('Peter Millar'!$L5552,21)," - ", TEXT('Peter Millar'!$L5552, "yyyy")),"")</f>
        <v>Week 27 - 2022</v>
      </c>
    </row>
    <row r="5548" spans="16:16">
      <c r="P5548" t="str">
        <f>IF('Peter Millar'!$L5553&lt;&gt;0,CONCATENATE("Week ",WEEKNUM('Peter Millar'!$L5553,21)," - ", TEXT('Peter Millar'!$L5553, "yyyy")),"")</f>
        <v>Week 27 - 2022</v>
      </c>
    </row>
    <row r="5549" spans="16:16">
      <c r="P5549" t="str">
        <f>IF('Peter Millar'!$L5554&lt;&gt;0,CONCATENATE("Week ",WEEKNUM('Peter Millar'!$L5554,21)," - ", TEXT('Peter Millar'!$L5554, "yyyy")),"")</f>
        <v>Week 27 - 2022</v>
      </c>
    </row>
    <row r="5550" spans="16:16">
      <c r="P5550" t="str">
        <f>IF('Peter Millar'!$L5555&lt;&gt;0,CONCATENATE("Week ",WEEKNUM('Peter Millar'!$L5555,21)," - ", TEXT('Peter Millar'!$L5555, "yyyy")),"")</f>
        <v>Week 27 - 2022</v>
      </c>
    </row>
    <row r="5551" spans="16:16">
      <c r="P5551" t="str">
        <f>IF('Peter Millar'!$L5556&lt;&gt;0,CONCATENATE("Week ",WEEKNUM('Peter Millar'!$L5556,21)," - ", TEXT('Peter Millar'!$L5556, "yyyy")),"")</f>
        <v>Week 28 - 2022</v>
      </c>
    </row>
    <row r="5552" spans="16:16">
      <c r="P5552" t="str">
        <f>IF('Peter Millar'!$L5557&lt;&gt;0,CONCATENATE("Week ",WEEKNUM('Peter Millar'!$L5557,21)," - ", TEXT('Peter Millar'!$L5557, "yyyy")),"")</f>
        <v>Week 28 - 2022</v>
      </c>
    </row>
    <row r="5553" spans="16:16">
      <c r="P5553" t="str">
        <f>IF('Peter Millar'!$L5558&lt;&gt;0,CONCATENATE("Week ",WEEKNUM('Peter Millar'!$L5558,21)," - ", TEXT('Peter Millar'!$L5558, "yyyy")),"")</f>
        <v>Week 28 - 2022</v>
      </c>
    </row>
    <row r="5554" spans="16:16">
      <c r="P5554" t="str">
        <f>IF('Peter Millar'!$L5559&lt;&gt;0,CONCATENATE("Week ",WEEKNUM('Peter Millar'!$L5559,21)," - ", TEXT('Peter Millar'!$L5559, "yyyy")),"")</f>
        <v>Week 28 - 2022</v>
      </c>
    </row>
    <row r="5555" spans="16:16">
      <c r="P5555" t="str">
        <f>IF('Peter Millar'!$L5560&lt;&gt;0,CONCATENATE("Week ",WEEKNUM('Peter Millar'!$L5560,21)," - ", TEXT('Peter Millar'!$L5560, "yyyy")),"")</f>
        <v>Week 28 - 2022</v>
      </c>
    </row>
    <row r="5556" spans="16:16">
      <c r="P5556" t="str">
        <f>IF('Peter Millar'!$L5561&lt;&gt;0,CONCATENATE("Week ",WEEKNUM('Peter Millar'!$L5561,21)," - ", TEXT('Peter Millar'!$L5561, "yyyy")),"")</f>
        <v>Week 28 - 2022</v>
      </c>
    </row>
    <row r="5557" spans="16:16">
      <c r="P5557" t="str">
        <f>IF('Peter Millar'!$L5562&lt;&gt;0,CONCATENATE("Week ",WEEKNUM('Peter Millar'!$L5562,21)," - ", TEXT('Peter Millar'!$L5562, "yyyy")),"")</f>
        <v>Week 28 - 2022</v>
      </c>
    </row>
    <row r="5558" spans="16:16">
      <c r="P5558" t="str">
        <f>IF('Peter Millar'!$L5563&lt;&gt;0,CONCATENATE("Week ",WEEKNUM('Peter Millar'!$L5563,21)," - ", TEXT('Peter Millar'!$L5563, "yyyy")),"")</f>
        <v>Week 28 - 2022</v>
      </c>
    </row>
    <row r="5559" spans="16:16">
      <c r="P5559" t="str">
        <f>IF('Peter Millar'!$L5564&lt;&gt;0,CONCATENATE("Week ",WEEKNUM('Peter Millar'!$L5564,21)," - ", TEXT('Peter Millar'!$L5564, "yyyy")),"")</f>
        <v>Week 28 - 2022</v>
      </c>
    </row>
    <row r="5560" spans="16:16">
      <c r="P5560" t="str">
        <f>IF('Peter Millar'!$L5565&lt;&gt;0,CONCATENATE("Week ",WEEKNUM('Peter Millar'!$L5565,21)," - ", TEXT('Peter Millar'!$L5565, "yyyy")),"")</f>
        <v>Week 28 - 2022</v>
      </c>
    </row>
    <row r="5561" spans="16:16">
      <c r="P5561" t="str">
        <f>IF('Peter Millar'!$L5566&lt;&gt;0,CONCATENATE("Week ",WEEKNUM('Peter Millar'!$L5566,21)," - ", TEXT('Peter Millar'!$L5566, "yyyy")),"")</f>
        <v>Week 28 - 2022</v>
      </c>
    </row>
    <row r="5562" spans="16:16">
      <c r="P5562" t="str">
        <f>IF('Peter Millar'!$L5567&lt;&gt;0,CONCATENATE("Week ",WEEKNUM('Peter Millar'!$L5567,21)," - ", TEXT('Peter Millar'!$L5567, "yyyy")),"")</f>
        <v>Week 28 - 2022</v>
      </c>
    </row>
    <row r="5563" spans="16:16">
      <c r="P5563" t="str">
        <f>IF('Peter Millar'!$L5568&lt;&gt;0,CONCATENATE("Week ",WEEKNUM('Peter Millar'!$L5568,21)," - ", TEXT('Peter Millar'!$L5568, "yyyy")),"")</f>
        <v>Week 28 - 2022</v>
      </c>
    </row>
    <row r="5564" spans="16:16">
      <c r="P5564" t="str">
        <f>IF('Peter Millar'!$L5569&lt;&gt;0,CONCATENATE("Week ",WEEKNUM('Peter Millar'!$L5569,21)," - ", TEXT('Peter Millar'!$L5569, "yyyy")),"")</f>
        <v>Week 28 - 2022</v>
      </c>
    </row>
    <row r="5565" spans="16:16">
      <c r="P5565" t="str">
        <f>IF('Peter Millar'!$L5570&lt;&gt;0,CONCATENATE("Week ",WEEKNUM('Peter Millar'!$L5570,21)," - ", TEXT('Peter Millar'!$L5570, "yyyy")),"")</f>
        <v>Week 28 - 2022</v>
      </c>
    </row>
    <row r="5566" spans="16:16">
      <c r="P5566" t="str">
        <f>IF('Peter Millar'!$L5571&lt;&gt;0,CONCATENATE("Week ",WEEKNUM('Peter Millar'!$L5571,21)," - ", TEXT('Peter Millar'!$L5571, "yyyy")),"")</f>
        <v>Week 28 - 2022</v>
      </c>
    </row>
    <row r="5567" spans="16:16">
      <c r="P5567" t="str">
        <f>IF('Peter Millar'!$L5572&lt;&gt;0,CONCATENATE("Week ",WEEKNUM('Peter Millar'!$L5572,21)," - ", TEXT('Peter Millar'!$L5572, "yyyy")),"")</f>
        <v>Week 28 - 2022</v>
      </c>
    </row>
    <row r="5568" spans="16:16">
      <c r="P5568" t="str">
        <f>IF('Peter Millar'!$L5573&lt;&gt;0,CONCATENATE("Week ",WEEKNUM('Peter Millar'!$L5573,21)," - ", TEXT('Peter Millar'!$L5573, "yyyy")),"")</f>
        <v>Week 28 - 2022</v>
      </c>
    </row>
    <row r="5569" spans="16:16">
      <c r="P5569" t="str">
        <f>IF('Peter Millar'!$L5574&lt;&gt;0,CONCATENATE("Week ",WEEKNUM('Peter Millar'!$L5574,21)," - ", TEXT('Peter Millar'!$L5574, "yyyy")),"")</f>
        <v>Week 28 - 2022</v>
      </c>
    </row>
    <row r="5570" spans="16:16">
      <c r="P5570" t="str">
        <f>IF('Peter Millar'!$L5575&lt;&gt;0,CONCATENATE("Week ",WEEKNUM('Peter Millar'!$L5575,21)," - ", TEXT('Peter Millar'!$L5575, "yyyy")),"")</f>
        <v>Week 28 - 2022</v>
      </c>
    </row>
    <row r="5571" spans="16:16">
      <c r="P5571" t="str">
        <f>IF('Peter Millar'!$L5576&lt;&gt;0,CONCATENATE("Week ",WEEKNUM('Peter Millar'!$L5576,21)," - ", TEXT('Peter Millar'!$L5576, "yyyy")),"")</f>
        <v>Week 28 - 2022</v>
      </c>
    </row>
    <row r="5572" spans="16:16">
      <c r="P5572" t="str">
        <f>IF('Peter Millar'!$L5577&lt;&gt;0,CONCATENATE("Week ",WEEKNUM('Peter Millar'!$L5577,21)," - ", TEXT('Peter Millar'!$L5577, "yyyy")),"")</f>
        <v>Week 28 - 2022</v>
      </c>
    </row>
    <row r="5573" spans="16:16">
      <c r="P5573" t="str">
        <f>IF('Peter Millar'!$L5578&lt;&gt;0,CONCATENATE("Week ",WEEKNUM('Peter Millar'!$L5578,21)," - ", TEXT('Peter Millar'!$L5578, "yyyy")),"")</f>
        <v>Week 28 - 2022</v>
      </c>
    </row>
    <row r="5574" spans="16:16">
      <c r="P5574" t="str">
        <f>IF('Peter Millar'!$L5579&lt;&gt;0,CONCATENATE("Week ",WEEKNUM('Peter Millar'!$L5579,21)," - ", TEXT('Peter Millar'!$L5579, "yyyy")),"")</f>
        <v>Week 28 - 2022</v>
      </c>
    </row>
    <row r="5575" spans="16:16">
      <c r="P5575" t="str">
        <f>IF('Peter Millar'!$L5580&lt;&gt;0,CONCATENATE("Week ",WEEKNUM('Peter Millar'!$L5580,21)," - ", TEXT('Peter Millar'!$L5580, "yyyy")),"")</f>
        <v>Week 28 - 2022</v>
      </c>
    </row>
    <row r="5576" spans="16:16">
      <c r="P5576" t="str">
        <f>IF('Peter Millar'!$L5581&lt;&gt;0,CONCATENATE("Week ",WEEKNUM('Peter Millar'!$L5581,21)," - ", TEXT('Peter Millar'!$L5581, "yyyy")),"")</f>
        <v>Week 28 - 2022</v>
      </c>
    </row>
    <row r="5577" spans="16:16">
      <c r="P5577" t="str">
        <f>IF('Peter Millar'!$L5582&lt;&gt;0,CONCATENATE("Week ",WEEKNUM('Peter Millar'!$L5582,21)," - ", TEXT('Peter Millar'!$L5582, "yyyy")),"")</f>
        <v>Week 28 - 2022</v>
      </c>
    </row>
    <row r="5578" spans="16:16">
      <c r="P5578" t="str">
        <f>IF('Peter Millar'!$L5583&lt;&gt;0,CONCATENATE("Week ",WEEKNUM('Peter Millar'!$L5583,21)," - ", TEXT('Peter Millar'!$L5583, "yyyy")),"")</f>
        <v>Week 28 - 2022</v>
      </c>
    </row>
    <row r="5579" spans="16:16">
      <c r="P5579" t="str">
        <f>IF('Peter Millar'!$L5584&lt;&gt;0,CONCATENATE("Week ",WEEKNUM('Peter Millar'!$L5584,21)," - ", TEXT('Peter Millar'!$L5584, "yyyy")),"")</f>
        <v>Week 28 - 2022</v>
      </c>
    </row>
    <row r="5580" spans="16:16">
      <c r="P5580" t="str">
        <f>IF('Peter Millar'!$L5585&lt;&gt;0,CONCATENATE("Week ",WEEKNUM('Peter Millar'!$L5585,21)," - ", TEXT('Peter Millar'!$L5585, "yyyy")),"")</f>
        <v>Week 28 - 2022</v>
      </c>
    </row>
    <row r="5581" spans="16:16">
      <c r="P5581" t="str">
        <f>IF('Peter Millar'!$L5586&lt;&gt;0,CONCATENATE("Week ",WEEKNUM('Peter Millar'!$L5586,21)," - ", TEXT('Peter Millar'!$L5586, "yyyy")),"")</f>
        <v>Week 28 - 2022</v>
      </c>
    </row>
    <row r="5582" spans="16:16">
      <c r="P5582" t="str">
        <f>IF('Peter Millar'!$L5587&lt;&gt;0,CONCATENATE("Week ",WEEKNUM('Peter Millar'!$L5587,21)," - ", TEXT('Peter Millar'!$L5587, "yyyy")),"")</f>
        <v>Week 28 - 2022</v>
      </c>
    </row>
    <row r="5583" spans="16:16">
      <c r="P5583" t="str">
        <f>IF('Peter Millar'!$L5588&lt;&gt;0,CONCATENATE("Week ",WEEKNUM('Peter Millar'!$L5588,21)," - ", TEXT('Peter Millar'!$L5588, "yyyy")),"")</f>
        <v>Week 28 - 2022</v>
      </c>
    </row>
    <row r="5584" spans="16:16">
      <c r="P5584" t="str">
        <f>IF('Peter Millar'!$L5589&lt;&gt;0,CONCATENATE("Week ",WEEKNUM('Peter Millar'!$L5589,21)," - ", TEXT('Peter Millar'!$L5589, "yyyy")),"")</f>
        <v>Week 28 - 2022</v>
      </c>
    </row>
    <row r="5585" spans="16:16">
      <c r="P5585" t="str">
        <f>IF('Peter Millar'!$L5590&lt;&gt;0,CONCATENATE("Week ",WEEKNUM('Peter Millar'!$L5590,21)," - ", TEXT('Peter Millar'!$L5590, "yyyy")),"")</f>
        <v>Week 28 - 2022</v>
      </c>
    </row>
    <row r="5586" spans="16:16">
      <c r="P5586" t="str">
        <f>IF('Peter Millar'!$L5591&lt;&gt;0,CONCATENATE("Week ",WEEKNUM('Peter Millar'!$L5591,21)," - ", TEXT('Peter Millar'!$L5591, "yyyy")),"")</f>
        <v>Week 28 - 2022</v>
      </c>
    </row>
    <row r="5587" spans="16:16">
      <c r="P5587" t="str">
        <f>IF('Peter Millar'!$L5592&lt;&gt;0,CONCATENATE("Week ",WEEKNUM('Peter Millar'!$L5592,21)," - ", TEXT('Peter Millar'!$L5592, "yyyy")),"")</f>
        <v>Week 28 - 2022</v>
      </c>
    </row>
    <row r="5588" spans="16:16">
      <c r="P5588" t="str">
        <f>IF('Peter Millar'!$L5593&lt;&gt;0,CONCATENATE("Week ",WEEKNUM('Peter Millar'!$L5593,21)," - ", TEXT('Peter Millar'!$L5593, "yyyy")),"")</f>
        <v>Week 28 - 2022</v>
      </c>
    </row>
    <row r="5589" spans="16:16">
      <c r="P5589" t="str">
        <f>IF('Peter Millar'!$L5594&lt;&gt;0,CONCATENATE("Week ",WEEKNUM('Peter Millar'!$L5594,21)," - ", TEXT('Peter Millar'!$L5594, "yyyy")),"")</f>
        <v>Week 28 - 2022</v>
      </c>
    </row>
    <row r="5590" spans="16:16">
      <c r="P5590" t="str">
        <f>IF('Peter Millar'!$L5595&lt;&gt;0,CONCATENATE("Week ",WEEKNUM('Peter Millar'!$L5595,21)," - ", TEXT('Peter Millar'!$L5595, "yyyy")),"")</f>
        <v>Week 28 - 2022</v>
      </c>
    </row>
    <row r="5591" spans="16:16">
      <c r="P5591" t="str">
        <f>IF('Peter Millar'!$L5596&lt;&gt;0,CONCATENATE("Week ",WEEKNUM('Peter Millar'!$L5596,21)," - ", TEXT('Peter Millar'!$L5596, "yyyy")),"")</f>
        <v>Week 28 - 2022</v>
      </c>
    </row>
    <row r="5592" spans="16:16">
      <c r="P5592" t="str">
        <f>IF('Peter Millar'!$L5597&lt;&gt;0,CONCATENATE("Week ",WEEKNUM('Peter Millar'!$L5597,21)," - ", TEXT('Peter Millar'!$L5597, "yyyy")),"")</f>
        <v>Week 28 - 2022</v>
      </c>
    </row>
    <row r="5593" spans="16:16">
      <c r="P5593" t="str">
        <f>IF('Peter Millar'!$L5598&lt;&gt;0,CONCATENATE("Week ",WEEKNUM('Peter Millar'!$L5598,21)," - ", TEXT('Peter Millar'!$L5598, "yyyy")),"")</f>
        <v>Week 28 - 2022</v>
      </c>
    </row>
    <row r="5594" spans="16:16">
      <c r="P5594" t="str">
        <f>IF('Peter Millar'!$L5599&lt;&gt;0,CONCATENATE("Week ",WEEKNUM('Peter Millar'!$L5599,21)," - ", TEXT('Peter Millar'!$L5599, "yyyy")),"")</f>
        <v>Week 28 - 2022</v>
      </c>
    </row>
    <row r="5595" spans="16:16">
      <c r="P5595" t="str">
        <f>IF('Peter Millar'!$L5600&lt;&gt;0,CONCATENATE("Week ",WEEKNUM('Peter Millar'!$L5600,21)," - ", TEXT('Peter Millar'!$L5600, "yyyy")),"")</f>
        <v>Week 28 - 2022</v>
      </c>
    </row>
    <row r="5596" spans="16:16">
      <c r="P5596" t="str">
        <f>IF('Peter Millar'!$L5601&lt;&gt;0,CONCATENATE("Week ",WEEKNUM('Peter Millar'!$L5601,21)," - ", TEXT('Peter Millar'!$L5601, "yyyy")),"")</f>
        <v>Week 28 - 2022</v>
      </c>
    </row>
    <row r="5597" spans="16:16">
      <c r="P5597" t="str">
        <f>IF('Peter Millar'!$L5602&lt;&gt;0,CONCATENATE("Week ",WEEKNUM('Peter Millar'!$L5602,21)," - ", TEXT('Peter Millar'!$L5602, "yyyy")),"")</f>
        <v>Week 28 - 2022</v>
      </c>
    </row>
    <row r="5598" spans="16:16">
      <c r="P5598" t="str">
        <f>IF('Peter Millar'!$L5603&lt;&gt;0,CONCATENATE("Week ",WEEKNUM('Peter Millar'!$L5603,21)," - ", TEXT('Peter Millar'!$L5603, "yyyy")),"")</f>
        <v>Week 28 - 2022</v>
      </c>
    </row>
    <row r="5599" spans="16:16">
      <c r="P5599" t="str">
        <f>IF('Peter Millar'!$L5604&lt;&gt;0,CONCATENATE("Week ",WEEKNUM('Peter Millar'!$L5604,21)," - ", TEXT('Peter Millar'!$L5604, "yyyy")),"")</f>
        <v>Week 28 - 2022</v>
      </c>
    </row>
    <row r="5600" spans="16:16">
      <c r="P5600" t="str">
        <f>IF('Peter Millar'!$L5605&lt;&gt;0,CONCATENATE("Week ",WEEKNUM('Peter Millar'!$L5605,21)," - ", TEXT('Peter Millar'!$L5605, "yyyy")),"")</f>
        <v>Week 28 - 2022</v>
      </c>
    </row>
    <row r="5601" spans="16:16">
      <c r="P5601" t="str">
        <f>IF('Peter Millar'!$L5606&lt;&gt;0,CONCATENATE("Week ",WEEKNUM('Peter Millar'!$L5606,21)," - ", TEXT('Peter Millar'!$L5606, "yyyy")),"")</f>
        <v>Week 28 - 2022</v>
      </c>
    </row>
    <row r="5602" spans="16:16">
      <c r="P5602" t="str">
        <f>IF('Peter Millar'!$L5607&lt;&gt;0,CONCATENATE("Week ",WEEKNUM('Peter Millar'!$L5607,21)," - ", TEXT('Peter Millar'!$L5607, "yyyy")),"")</f>
        <v>Week 28 - 2022</v>
      </c>
    </row>
    <row r="5603" spans="16:16">
      <c r="P5603" t="str">
        <f>IF('Peter Millar'!$L5608&lt;&gt;0,CONCATENATE("Week ",WEEKNUM('Peter Millar'!$L5608,21)," - ", TEXT('Peter Millar'!$L5608, "yyyy")),"")</f>
        <v>Week 28 - 2022</v>
      </c>
    </row>
    <row r="5604" spans="16:16">
      <c r="P5604" t="str">
        <f>IF('Peter Millar'!$L5609&lt;&gt;0,CONCATENATE("Week ",WEEKNUM('Peter Millar'!$L5609,21)," - ", TEXT('Peter Millar'!$L5609, "yyyy")),"")</f>
        <v>Week 28 - 2022</v>
      </c>
    </row>
    <row r="5605" spans="16:16">
      <c r="P5605" t="str">
        <f>IF('Peter Millar'!$L5610&lt;&gt;0,CONCATENATE("Week ",WEEKNUM('Peter Millar'!$L5610,21)," - ", TEXT('Peter Millar'!$L5610, "yyyy")),"")</f>
        <v>Week 28 - 2022</v>
      </c>
    </row>
    <row r="5606" spans="16:16">
      <c r="P5606" t="str">
        <f>IF('Peter Millar'!$L5611&lt;&gt;0,CONCATENATE("Week ",WEEKNUM('Peter Millar'!$L5611,21)," - ", TEXT('Peter Millar'!$L5611, "yyyy")),"")</f>
        <v>Week 28 - 2022</v>
      </c>
    </row>
    <row r="5607" spans="16:16">
      <c r="P5607" t="str">
        <f>IF('Peter Millar'!$L5612&lt;&gt;0,CONCATENATE("Week ",WEEKNUM('Peter Millar'!$L5612,21)," - ", TEXT('Peter Millar'!$L5612, "yyyy")),"")</f>
        <v>Week 28 - 2022</v>
      </c>
    </row>
    <row r="5608" spans="16:16">
      <c r="P5608" t="str">
        <f>IF('Peter Millar'!$L5613&lt;&gt;0,CONCATENATE("Week ",WEEKNUM('Peter Millar'!$L5613,21)," - ", TEXT('Peter Millar'!$L5613, "yyyy")),"")</f>
        <v>Week 28 - 2022</v>
      </c>
    </row>
    <row r="5609" spans="16:16">
      <c r="P5609" t="str">
        <f>IF('Peter Millar'!$L5614&lt;&gt;0,CONCATENATE("Week ",WEEKNUM('Peter Millar'!$L5614,21)," - ", TEXT('Peter Millar'!$L5614, "yyyy")),"")</f>
        <v>Week 28 - 2022</v>
      </c>
    </row>
    <row r="5610" spans="16:16">
      <c r="P5610" t="str">
        <f>IF('Peter Millar'!$L5615&lt;&gt;0,CONCATENATE("Week ",WEEKNUM('Peter Millar'!$L5615,21)," - ", TEXT('Peter Millar'!$L5615, "yyyy")),"")</f>
        <v>Week 28 - 2022</v>
      </c>
    </row>
    <row r="5611" spans="16:16">
      <c r="P5611" t="str">
        <f>IF('Peter Millar'!$L5616&lt;&gt;0,CONCATENATE("Week ",WEEKNUM('Peter Millar'!$L5616,21)," - ", TEXT('Peter Millar'!$L5616, "yyyy")),"")</f>
        <v>Week 28 - 2022</v>
      </c>
    </row>
    <row r="5612" spans="16:16">
      <c r="P5612" t="str">
        <f>IF('Peter Millar'!$L5617&lt;&gt;0,CONCATENATE("Week ",WEEKNUM('Peter Millar'!$L5617,21)," - ", TEXT('Peter Millar'!$L5617, "yyyy")),"")</f>
        <v>Week 28 - 2022</v>
      </c>
    </row>
    <row r="5613" spans="16:16">
      <c r="P5613" t="str">
        <f>IF('Peter Millar'!$L5618&lt;&gt;0,CONCATENATE("Week ",WEEKNUM('Peter Millar'!$L5618,21)," - ", TEXT('Peter Millar'!$L5618, "yyyy")),"")</f>
        <v>Week 28 - 2022</v>
      </c>
    </row>
    <row r="5614" spans="16:16">
      <c r="P5614" t="str">
        <f>IF('Peter Millar'!$L5619&lt;&gt;0,CONCATENATE("Week ",WEEKNUM('Peter Millar'!$L5619,21)," - ", TEXT('Peter Millar'!$L5619, "yyyy")),"")</f>
        <v>Week 28 - 2022</v>
      </c>
    </row>
    <row r="5615" spans="16:16">
      <c r="P5615" t="str">
        <f>IF('Peter Millar'!$L5620&lt;&gt;0,CONCATENATE("Week ",WEEKNUM('Peter Millar'!$L5620,21)," - ", TEXT('Peter Millar'!$L5620, "yyyy")),"")</f>
        <v>Week 28 - 2022</v>
      </c>
    </row>
    <row r="5616" spans="16:16">
      <c r="P5616" t="str">
        <f>IF('Peter Millar'!$L5621&lt;&gt;0,CONCATENATE("Week ",WEEKNUM('Peter Millar'!$L5621,21)," - ", TEXT('Peter Millar'!$L5621, "yyyy")),"")</f>
        <v>Week 28 - 2022</v>
      </c>
    </row>
    <row r="5617" spans="16:16">
      <c r="P5617" t="str">
        <f>IF('Peter Millar'!$L5622&lt;&gt;0,CONCATENATE("Week ",WEEKNUM('Peter Millar'!$L5622,21)," - ", TEXT('Peter Millar'!$L5622, "yyyy")),"")</f>
        <v>Week 29 - 2022</v>
      </c>
    </row>
    <row r="5618" spans="16:16">
      <c r="P5618" t="str">
        <f>IF('Peter Millar'!$L5623&lt;&gt;0,CONCATENATE("Week ",WEEKNUM('Peter Millar'!$L5623,21)," - ", TEXT('Peter Millar'!$L5623, "yyyy")),"")</f>
        <v>Week 29 - 2022</v>
      </c>
    </row>
    <row r="5619" spans="16:16">
      <c r="P5619" t="str">
        <f>IF('Peter Millar'!$L5624&lt;&gt;0,CONCATENATE("Week ",WEEKNUM('Peter Millar'!$L5624,21)," - ", TEXT('Peter Millar'!$L5624, "yyyy")),"")</f>
        <v>Week 29 - 2022</v>
      </c>
    </row>
    <row r="5620" spans="16:16">
      <c r="P5620" t="str">
        <f>IF('Peter Millar'!$L5625&lt;&gt;0,CONCATENATE("Week ",WEEKNUM('Peter Millar'!$L5625,21)," - ", TEXT('Peter Millar'!$L5625, "yyyy")),"")</f>
        <v>Week 29 - 2022</v>
      </c>
    </row>
    <row r="5621" spans="16:16">
      <c r="P5621" t="str">
        <f>IF('Peter Millar'!$L5626&lt;&gt;0,CONCATENATE("Week ",WEEKNUM('Peter Millar'!$L5626,21)," - ", TEXT('Peter Millar'!$L5626, "yyyy")),"")</f>
        <v>Week 29 - 2022</v>
      </c>
    </row>
    <row r="5622" spans="16:16">
      <c r="P5622" t="str">
        <f>IF('Peter Millar'!$L5627&lt;&gt;0,CONCATENATE("Week ",WEEKNUM('Peter Millar'!$L5627,21)," - ", TEXT('Peter Millar'!$L5627, "yyyy")),"")</f>
        <v>Week 29 - 2022</v>
      </c>
    </row>
    <row r="5623" spans="16:16">
      <c r="P5623" t="str">
        <f>IF('Peter Millar'!$L5628&lt;&gt;0,CONCATENATE("Week ",WEEKNUM('Peter Millar'!$L5628,21)," - ", TEXT('Peter Millar'!$L5628, "yyyy")),"")</f>
        <v>Week 29 - 2022</v>
      </c>
    </row>
    <row r="5624" spans="16:16">
      <c r="P5624" t="str">
        <f>IF('Peter Millar'!$L5629&lt;&gt;0,CONCATENATE("Week ",WEEKNUM('Peter Millar'!$L5629,21)," - ", TEXT('Peter Millar'!$L5629, "yyyy")),"")</f>
        <v>Week 29 - 2022</v>
      </c>
    </row>
    <row r="5625" spans="16:16">
      <c r="P5625" t="str">
        <f>IF('Peter Millar'!$L5630&lt;&gt;0,CONCATENATE("Week ",WEEKNUM('Peter Millar'!$L5630,21)," - ", TEXT('Peter Millar'!$L5630, "yyyy")),"")</f>
        <v>Week 29 - 2022</v>
      </c>
    </row>
    <row r="5626" spans="16:16">
      <c r="P5626" t="str">
        <f>IF('Peter Millar'!$L5631&lt;&gt;0,CONCATENATE("Week ",WEEKNUM('Peter Millar'!$L5631,21)," - ", TEXT('Peter Millar'!$L5631, "yyyy")),"")</f>
        <v>Week 29 - 2022</v>
      </c>
    </row>
    <row r="5627" spans="16:16">
      <c r="P5627" t="str">
        <f>IF('Peter Millar'!$L5632&lt;&gt;0,CONCATENATE("Week ",WEEKNUM('Peter Millar'!$L5632,21)," - ", TEXT('Peter Millar'!$L5632, "yyyy")),"")</f>
        <v>Week 29 - 2022</v>
      </c>
    </row>
    <row r="5628" spans="16:16">
      <c r="P5628" t="str">
        <f>IF('Peter Millar'!$L5633&lt;&gt;0,CONCATENATE("Week ",WEEKNUM('Peter Millar'!$L5633,21)," - ", TEXT('Peter Millar'!$L5633, "yyyy")),"")</f>
        <v>Week 29 - 2022</v>
      </c>
    </row>
    <row r="5629" spans="16:16">
      <c r="P5629" t="str">
        <f>IF('Peter Millar'!$L5634&lt;&gt;0,CONCATENATE("Week ",WEEKNUM('Peter Millar'!$L5634,21)," - ", TEXT('Peter Millar'!$L5634, "yyyy")),"")</f>
        <v>Week 29 - 2022</v>
      </c>
    </row>
    <row r="5630" spans="16:16">
      <c r="P5630" t="str">
        <f>IF('Peter Millar'!$L5635&lt;&gt;0,CONCATENATE("Week ",WEEKNUM('Peter Millar'!$L5635,21)," - ", TEXT('Peter Millar'!$L5635, "yyyy")),"")</f>
        <v>Week 29 - 2022</v>
      </c>
    </row>
    <row r="5631" spans="16:16">
      <c r="P5631" t="str">
        <f>IF('Peter Millar'!$L5636&lt;&gt;0,CONCATENATE("Week ",WEEKNUM('Peter Millar'!$L5636,21)," - ", TEXT('Peter Millar'!$L5636, "yyyy")),"")</f>
        <v>Week 29 - 2022</v>
      </c>
    </row>
    <row r="5632" spans="16:16">
      <c r="P5632" t="str">
        <f>IF('Peter Millar'!$L5637&lt;&gt;0,CONCATENATE("Week ",WEEKNUM('Peter Millar'!$L5637,21)," - ", TEXT('Peter Millar'!$L5637, "yyyy")),"")</f>
        <v>Week 29 - 2022</v>
      </c>
    </row>
    <row r="5633" spans="16:16">
      <c r="P5633" t="str">
        <f>IF('Peter Millar'!$L5638&lt;&gt;0,CONCATENATE("Week ",WEEKNUM('Peter Millar'!$L5638,21)," - ", TEXT('Peter Millar'!$L5638, "yyyy")),"")</f>
        <v>Week 29 - 2022</v>
      </c>
    </row>
    <row r="5634" spans="16:16">
      <c r="P5634" t="str">
        <f>IF('Peter Millar'!$L5639&lt;&gt;0,CONCATENATE("Week ",WEEKNUM('Peter Millar'!$L5639,21)," - ", TEXT('Peter Millar'!$L5639, "yyyy")),"")</f>
        <v>Week 29 - 2022</v>
      </c>
    </row>
    <row r="5635" spans="16:16">
      <c r="P5635" t="str">
        <f>IF('Peter Millar'!$L5640&lt;&gt;0,CONCATENATE("Week ",WEEKNUM('Peter Millar'!$L5640,21)," - ", TEXT('Peter Millar'!$L5640, "yyyy")),"")</f>
        <v>Week 29 - 2022</v>
      </c>
    </row>
    <row r="5636" spans="16:16">
      <c r="P5636" t="str">
        <f>IF('Peter Millar'!$L5641&lt;&gt;0,CONCATENATE("Week ",WEEKNUM('Peter Millar'!$L5641,21)," - ", TEXT('Peter Millar'!$L5641, "yyyy")),"")</f>
        <v>Week 29 - 2022</v>
      </c>
    </row>
    <row r="5637" spans="16:16">
      <c r="P5637" t="str">
        <f>IF('Peter Millar'!$L5642&lt;&gt;0,CONCATENATE("Week ",WEEKNUM('Peter Millar'!$L5642,21)," - ", TEXT('Peter Millar'!$L5642, "yyyy")),"")</f>
        <v>Week 29 - 2022</v>
      </c>
    </row>
    <row r="5638" spans="16:16">
      <c r="P5638" t="str">
        <f>IF('Peter Millar'!$L5643&lt;&gt;0,CONCATENATE("Week ",WEEKNUM('Peter Millar'!$L5643,21)," - ", TEXT('Peter Millar'!$L5643, "yyyy")),"")</f>
        <v>Week 29 - 2022</v>
      </c>
    </row>
    <row r="5639" spans="16:16">
      <c r="P5639" t="str">
        <f>IF('Peter Millar'!$L5644&lt;&gt;0,CONCATENATE("Week ",WEEKNUM('Peter Millar'!$L5644,21)," - ", TEXT('Peter Millar'!$L5644, "yyyy")),"")</f>
        <v>Week 29 - 2022</v>
      </c>
    </row>
    <row r="5640" spans="16:16">
      <c r="P5640" t="str">
        <f>IF('Peter Millar'!$L5645&lt;&gt;0,CONCATENATE("Week ",WEEKNUM('Peter Millar'!$L5645,21)," - ", TEXT('Peter Millar'!$L5645, "yyyy")),"")</f>
        <v>Week 29 - 2022</v>
      </c>
    </row>
    <row r="5641" spans="16:16">
      <c r="P5641" t="str">
        <f>IF('Peter Millar'!$L5646&lt;&gt;0,CONCATENATE("Week ",WEEKNUM('Peter Millar'!$L5646,21)," - ", TEXT('Peter Millar'!$L5646, "yyyy")),"")</f>
        <v>Week 29 - 2022</v>
      </c>
    </row>
    <row r="5642" spans="16:16">
      <c r="P5642" t="str">
        <f>IF('Peter Millar'!$L5647&lt;&gt;0,CONCATENATE("Week ",WEEKNUM('Peter Millar'!$L5647,21)," - ", TEXT('Peter Millar'!$L5647, "yyyy")),"")</f>
        <v>Week 29 - 2022</v>
      </c>
    </row>
    <row r="5643" spans="16:16">
      <c r="P5643" t="str">
        <f>IF('Peter Millar'!$L5648&lt;&gt;0,CONCATENATE("Week ",WEEKNUM('Peter Millar'!$L5648,21)," - ", TEXT('Peter Millar'!$L5648, "yyyy")),"")</f>
        <v>Week 29 - 2022</v>
      </c>
    </row>
    <row r="5644" spans="16:16">
      <c r="P5644" t="str">
        <f>IF('Peter Millar'!$L5649&lt;&gt;0,CONCATENATE("Week ",WEEKNUM('Peter Millar'!$L5649,21)," - ", TEXT('Peter Millar'!$L5649, "yyyy")),"")</f>
        <v>Week 29 - 2022</v>
      </c>
    </row>
    <row r="5645" spans="16:16">
      <c r="P5645" t="str">
        <f>IF('Peter Millar'!$L5650&lt;&gt;0,CONCATENATE("Week ",WEEKNUM('Peter Millar'!$L5650,21)," - ", TEXT('Peter Millar'!$L5650, "yyyy")),"")</f>
        <v>Week 29 - 2022</v>
      </c>
    </row>
    <row r="5646" spans="16:16">
      <c r="P5646" t="str">
        <f>IF('Peter Millar'!$L5651&lt;&gt;0,CONCATENATE("Week ",WEEKNUM('Peter Millar'!$L5651,21)," - ", TEXT('Peter Millar'!$L5651, "yyyy")),"")</f>
        <v>Week 29 - 2022</v>
      </c>
    </row>
    <row r="5647" spans="16:16">
      <c r="P5647" t="str">
        <f>IF('Peter Millar'!$L5652&lt;&gt;0,CONCATENATE("Week ",WEEKNUM('Peter Millar'!$L5652,21)," - ", TEXT('Peter Millar'!$L5652, "yyyy")),"")</f>
        <v>Week 29 - 2022</v>
      </c>
    </row>
    <row r="5648" spans="16:16">
      <c r="P5648" t="str">
        <f>IF('Peter Millar'!$L5653&lt;&gt;0,CONCATENATE("Week ",WEEKNUM('Peter Millar'!$L5653,21)," - ", TEXT('Peter Millar'!$L5653, "yyyy")),"")</f>
        <v>Week 29 - 2022</v>
      </c>
    </row>
    <row r="5649" spans="16:16">
      <c r="P5649" t="str">
        <f>IF('Peter Millar'!$L5654&lt;&gt;0,CONCATENATE("Week ",WEEKNUM('Peter Millar'!$L5654,21)," - ", TEXT('Peter Millar'!$L5654, "yyyy")),"")</f>
        <v>Week 29 - 2022</v>
      </c>
    </row>
    <row r="5650" spans="16:16">
      <c r="P5650" t="str">
        <f>IF('Peter Millar'!$L5655&lt;&gt;0,CONCATENATE("Week ",WEEKNUM('Peter Millar'!$L5655,21)," - ", TEXT('Peter Millar'!$L5655, "yyyy")),"")</f>
        <v>Week 29 - 2022</v>
      </c>
    </row>
    <row r="5651" spans="16:16">
      <c r="P5651" t="str">
        <f>IF('Peter Millar'!$L5656&lt;&gt;0,CONCATENATE("Week ",WEEKNUM('Peter Millar'!$L5656,21)," - ", TEXT('Peter Millar'!$L5656, "yyyy")),"")</f>
        <v>Week 29 - 2022</v>
      </c>
    </row>
    <row r="5652" spans="16:16">
      <c r="P5652" t="str">
        <f>IF('Peter Millar'!$L5657&lt;&gt;0,CONCATENATE("Week ",WEEKNUM('Peter Millar'!$L5657,21)," - ", TEXT('Peter Millar'!$L5657, "yyyy")),"")</f>
        <v>Week 29 - 2022</v>
      </c>
    </row>
    <row r="5653" spans="16:16">
      <c r="P5653" t="str">
        <f>IF('Peter Millar'!$L5658&lt;&gt;0,CONCATENATE("Week ",WEEKNUM('Peter Millar'!$L5658,21)," - ", TEXT('Peter Millar'!$L5658, "yyyy")),"")</f>
        <v>Week 29 - 2022</v>
      </c>
    </row>
    <row r="5654" spans="16:16">
      <c r="P5654" t="str">
        <f>IF('Peter Millar'!$L5659&lt;&gt;0,CONCATENATE("Week ",WEEKNUM('Peter Millar'!$L5659,21)," - ", TEXT('Peter Millar'!$L5659, "yyyy")),"")</f>
        <v>Week 29 - 2022</v>
      </c>
    </row>
    <row r="5655" spans="16:16">
      <c r="P5655" t="str">
        <f>IF('Peter Millar'!$L5660&lt;&gt;0,CONCATENATE("Week ",WEEKNUM('Peter Millar'!$L5660,21)," - ", TEXT('Peter Millar'!$L5660, "yyyy")),"")</f>
        <v>Week 29 - 2022</v>
      </c>
    </row>
    <row r="5656" spans="16:16">
      <c r="P5656" t="str">
        <f>IF('Peter Millar'!$L5661&lt;&gt;0,CONCATENATE("Week ",WEEKNUM('Peter Millar'!$L5661,21)," - ", TEXT('Peter Millar'!$L5661, "yyyy")),"")</f>
        <v>Week 29 - 2022</v>
      </c>
    </row>
    <row r="5657" spans="16:16">
      <c r="P5657" t="str">
        <f>IF('Peter Millar'!$L5662&lt;&gt;0,CONCATENATE("Week ",WEEKNUM('Peter Millar'!$L5662,21)," - ", TEXT('Peter Millar'!$L5662, "yyyy")),"")</f>
        <v>Week 29 - 2022</v>
      </c>
    </row>
    <row r="5658" spans="16:16">
      <c r="P5658" t="str">
        <f>IF('Peter Millar'!$L5663&lt;&gt;0,CONCATENATE("Week ",WEEKNUM('Peter Millar'!$L5663,21)," - ", TEXT('Peter Millar'!$L5663, "yyyy")),"")</f>
        <v>Week 29 - 2022</v>
      </c>
    </row>
    <row r="5659" spans="16:16">
      <c r="P5659" t="str">
        <f>IF('Peter Millar'!$L5664&lt;&gt;0,CONCATENATE("Week ",WEEKNUM('Peter Millar'!$L5664,21)," - ", TEXT('Peter Millar'!$L5664, "yyyy")),"")</f>
        <v>Week 29 - 2022</v>
      </c>
    </row>
    <row r="5660" spans="16:16">
      <c r="P5660" t="str">
        <f>IF('Peter Millar'!$L5665&lt;&gt;0,CONCATENATE("Week ",WEEKNUM('Peter Millar'!$L5665,21)," - ", TEXT('Peter Millar'!$L5665, "yyyy")),"")</f>
        <v>Week 29 - 2022</v>
      </c>
    </row>
    <row r="5661" spans="16:16">
      <c r="P5661" t="str">
        <f>IF('Peter Millar'!$L5666&lt;&gt;0,CONCATENATE("Week ",WEEKNUM('Peter Millar'!$L5666,21)," - ", TEXT('Peter Millar'!$L5666, "yyyy")),"")</f>
        <v>Week 29 - 2022</v>
      </c>
    </row>
    <row r="5662" spans="16:16">
      <c r="P5662" t="str">
        <f>IF('Peter Millar'!$L5667&lt;&gt;0,CONCATENATE("Week ",WEEKNUM('Peter Millar'!$L5667,21)," - ", TEXT('Peter Millar'!$L5667, "yyyy")),"")</f>
        <v>Week 29 - 2022</v>
      </c>
    </row>
    <row r="5663" spans="16:16">
      <c r="P5663" t="str">
        <f>IF('Peter Millar'!$L5668&lt;&gt;0,CONCATENATE("Week ",WEEKNUM('Peter Millar'!$L5668,21)," - ", TEXT('Peter Millar'!$L5668, "yyyy")),"")</f>
        <v>Week 29 - 2022</v>
      </c>
    </row>
    <row r="5664" spans="16:16">
      <c r="P5664" t="str">
        <f>IF('Peter Millar'!$L5669&lt;&gt;0,CONCATENATE("Week ",WEEKNUM('Peter Millar'!$L5669,21)," - ", TEXT('Peter Millar'!$L5669, "yyyy")),"")</f>
        <v>Week 29 - 2022</v>
      </c>
    </row>
    <row r="5665" spans="16:16">
      <c r="P5665" t="str">
        <f>IF('Peter Millar'!$L5670&lt;&gt;0,CONCATENATE("Week ",WEEKNUM('Peter Millar'!$L5670,21)," - ", TEXT('Peter Millar'!$L5670, "yyyy")),"")</f>
        <v>Week 29 - 2022</v>
      </c>
    </row>
    <row r="5666" spans="16:16">
      <c r="P5666" t="str">
        <f>IF('Peter Millar'!$L5671&lt;&gt;0,CONCATENATE("Week ",WEEKNUM('Peter Millar'!$L5671,21)," - ", TEXT('Peter Millar'!$L5671, "yyyy")),"")</f>
        <v>Week 29 - 2022</v>
      </c>
    </row>
    <row r="5667" spans="16:16">
      <c r="P5667" t="str">
        <f>IF('Peter Millar'!$L5672&lt;&gt;0,CONCATENATE("Week ",WEEKNUM('Peter Millar'!$L5672,21)," - ", TEXT('Peter Millar'!$L5672, "yyyy")),"")</f>
        <v>Week 29 - 2022</v>
      </c>
    </row>
    <row r="5668" spans="16:16">
      <c r="P5668" t="str">
        <f>IF('Peter Millar'!$L5673&lt;&gt;0,CONCATENATE("Week ",WEEKNUM('Peter Millar'!$L5673,21)," - ", TEXT('Peter Millar'!$L5673, "yyyy")),"")</f>
        <v>Week 29 - 2022</v>
      </c>
    </row>
    <row r="5669" spans="16:16">
      <c r="P5669" t="str">
        <f>IF('Peter Millar'!$L5674&lt;&gt;0,CONCATENATE("Week ",WEEKNUM('Peter Millar'!$L5674,21)," - ", TEXT('Peter Millar'!$L5674, "yyyy")),"")</f>
        <v>Week 29 - 2022</v>
      </c>
    </row>
    <row r="5670" spans="16:16">
      <c r="P5670" t="str">
        <f>IF('Peter Millar'!$L5675&lt;&gt;0,CONCATENATE("Week ",WEEKNUM('Peter Millar'!$L5675,21)," - ", TEXT('Peter Millar'!$L5675, "yyyy")),"")</f>
        <v>Week 29 - 2022</v>
      </c>
    </row>
    <row r="5671" spans="16:16">
      <c r="P5671" t="str">
        <f>IF('Peter Millar'!$L5676&lt;&gt;0,CONCATENATE("Week ",WEEKNUM('Peter Millar'!$L5676,21)," - ", TEXT('Peter Millar'!$L5676, "yyyy")),"")</f>
        <v>Week 29 - 2022</v>
      </c>
    </row>
    <row r="5672" spans="16:16">
      <c r="P5672" t="str">
        <f>IF('Peter Millar'!$L5677&lt;&gt;0,CONCATENATE("Week ",WEEKNUM('Peter Millar'!$L5677,21)," - ", TEXT('Peter Millar'!$L5677, "yyyy")),"")</f>
        <v>Week 29 - 2022</v>
      </c>
    </row>
    <row r="5673" spans="16:16">
      <c r="P5673" t="str">
        <f>IF('Peter Millar'!$L5678&lt;&gt;0,CONCATENATE("Week ",WEEKNUM('Peter Millar'!$L5678,21)," - ", TEXT('Peter Millar'!$L5678, "yyyy")),"")</f>
        <v>Week 29 - 2022</v>
      </c>
    </row>
    <row r="5674" spans="16:16">
      <c r="P5674" t="str">
        <f>IF('Peter Millar'!$L5679&lt;&gt;0,CONCATENATE("Week ",WEEKNUM('Peter Millar'!$L5679,21)," - ", TEXT('Peter Millar'!$L5679, "yyyy")),"")</f>
        <v>Week 29 - 2022</v>
      </c>
    </row>
    <row r="5675" spans="16:16">
      <c r="P5675" t="str">
        <f>IF('Peter Millar'!$L5680&lt;&gt;0,CONCATENATE("Week ",WEEKNUM('Peter Millar'!$L5680,21)," - ", TEXT('Peter Millar'!$L5680, "yyyy")),"")</f>
        <v>Week 29 - 2022</v>
      </c>
    </row>
    <row r="5676" spans="16:16">
      <c r="P5676" t="str">
        <f>IF('Peter Millar'!$L5681&lt;&gt;0,CONCATENATE("Week ",WEEKNUM('Peter Millar'!$L5681,21)," - ", TEXT('Peter Millar'!$L5681, "yyyy")),"")</f>
        <v>Week 29 - 2022</v>
      </c>
    </row>
    <row r="5677" spans="16:16">
      <c r="P5677" t="str">
        <f>IF('Peter Millar'!$L5682&lt;&gt;0,CONCATENATE("Week ",WEEKNUM('Peter Millar'!$L5682,21)," - ", TEXT('Peter Millar'!$L5682, "yyyy")),"")</f>
        <v>Week 29 - 2022</v>
      </c>
    </row>
    <row r="5678" spans="16:16">
      <c r="P5678" t="str">
        <f>IF('Peter Millar'!$L5683&lt;&gt;0,CONCATENATE("Week ",WEEKNUM('Peter Millar'!$L5683,21)," - ", TEXT('Peter Millar'!$L5683, "yyyy")),"")</f>
        <v>Week 29 - 2022</v>
      </c>
    </row>
    <row r="5679" spans="16:16">
      <c r="P5679" t="str">
        <f>IF('Peter Millar'!$L5684&lt;&gt;0,CONCATENATE("Week ",WEEKNUM('Peter Millar'!$L5684,21)," - ", TEXT('Peter Millar'!$L5684, "yyyy")),"")</f>
        <v>Week 29 - 2022</v>
      </c>
    </row>
    <row r="5680" spans="16:16">
      <c r="P5680" t="str">
        <f>IF('Peter Millar'!$L5685&lt;&gt;0,CONCATENATE("Week ",WEEKNUM('Peter Millar'!$L5685,21)," - ", TEXT('Peter Millar'!$L5685, "yyyy")),"")</f>
        <v>Week 29 - 2022</v>
      </c>
    </row>
    <row r="5681" spans="16:16">
      <c r="P5681" t="str">
        <f>IF('Peter Millar'!$L5686&lt;&gt;0,CONCATENATE("Week ",WEEKNUM('Peter Millar'!$L5686,21)," - ", TEXT('Peter Millar'!$L5686, "yyyy")),"")</f>
        <v>Week 29 - 2022</v>
      </c>
    </row>
    <row r="5682" spans="16:16">
      <c r="P5682" t="str">
        <f>IF('Peter Millar'!$L5687&lt;&gt;0,CONCATENATE("Week ",WEEKNUM('Peter Millar'!$L5687,21)," - ", TEXT('Peter Millar'!$L5687, "yyyy")),"")</f>
        <v>Week 29 - 2022</v>
      </c>
    </row>
    <row r="5683" spans="16:16">
      <c r="P5683" t="str">
        <f>IF('Peter Millar'!$L5688&lt;&gt;0,CONCATENATE("Week ",WEEKNUM('Peter Millar'!$L5688,21)," - ", TEXT('Peter Millar'!$L5688, "yyyy")),"")</f>
        <v>Week 29 - 2022</v>
      </c>
    </row>
    <row r="5684" spans="16:16">
      <c r="P5684" t="str">
        <f>IF('Peter Millar'!$L5689&lt;&gt;0,CONCATENATE("Week ",WEEKNUM('Peter Millar'!$L5689,21)," - ", TEXT('Peter Millar'!$L5689, "yyyy")),"")</f>
        <v>Week 29 - 2022</v>
      </c>
    </row>
    <row r="5685" spans="16:16">
      <c r="P5685" t="str">
        <f>IF('Peter Millar'!$L5690&lt;&gt;0,CONCATENATE("Week ",WEEKNUM('Peter Millar'!$L5690,21)," - ", TEXT('Peter Millar'!$L5690, "yyyy")),"")</f>
        <v>Week 29 - 2022</v>
      </c>
    </row>
    <row r="5686" spans="16:16">
      <c r="P5686" t="str">
        <f>IF('Peter Millar'!$L5691&lt;&gt;0,CONCATENATE("Week ",WEEKNUM('Peter Millar'!$L5691,21)," - ", TEXT('Peter Millar'!$L5691, "yyyy")),"")</f>
        <v>Week 29 - 2022</v>
      </c>
    </row>
    <row r="5687" spans="16:16">
      <c r="P5687" t="str">
        <f>IF('Peter Millar'!$L5692&lt;&gt;0,CONCATENATE("Week ",WEEKNUM('Peter Millar'!$L5692,21)," - ", TEXT('Peter Millar'!$L5692, "yyyy")),"")</f>
        <v>Week 29 - 2022</v>
      </c>
    </row>
    <row r="5688" spans="16:16">
      <c r="P5688" t="str">
        <f>IF('Peter Millar'!$L5693&lt;&gt;0,CONCATENATE("Week ",WEEKNUM('Peter Millar'!$L5693,21)," - ", TEXT('Peter Millar'!$L5693, "yyyy")),"")</f>
        <v>Week 29 - 2022</v>
      </c>
    </row>
    <row r="5689" spans="16:16">
      <c r="P5689" t="str">
        <f>IF('Peter Millar'!$L5694&lt;&gt;0,CONCATENATE("Week ",WEEKNUM('Peter Millar'!$L5694,21)," - ", TEXT('Peter Millar'!$L5694, "yyyy")),"")</f>
        <v>Week 29 - 2022</v>
      </c>
    </row>
    <row r="5690" spans="16:16">
      <c r="P5690" t="str">
        <f>IF('Peter Millar'!$L5695&lt;&gt;0,CONCATENATE("Week ",WEEKNUM('Peter Millar'!$L5695,21)," - ", TEXT('Peter Millar'!$L5695, "yyyy")),"")</f>
        <v>Week 29 - 2022</v>
      </c>
    </row>
    <row r="5691" spans="16:16">
      <c r="P5691" t="str">
        <f>IF('Peter Millar'!$L5696&lt;&gt;0,CONCATENATE("Week ",WEEKNUM('Peter Millar'!$L5696,21)," - ", TEXT('Peter Millar'!$L5696, "yyyy")),"")</f>
        <v>Week 29 - 2022</v>
      </c>
    </row>
    <row r="5692" spans="16:16">
      <c r="P5692" t="str">
        <f>IF('Peter Millar'!$L5697&lt;&gt;0,CONCATENATE("Week ",WEEKNUM('Peter Millar'!$L5697,21)," - ", TEXT('Peter Millar'!$L5697, "yyyy")),"")</f>
        <v>Week 29 - 2022</v>
      </c>
    </row>
    <row r="5693" spans="16:16">
      <c r="P5693" t="str">
        <f>IF('Peter Millar'!$L5698&lt;&gt;0,CONCATENATE("Week ",WEEKNUM('Peter Millar'!$L5698,21)," - ", TEXT('Peter Millar'!$L5698, "yyyy")),"")</f>
        <v>Week 29 - 2022</v>
      </c>
    </row>
    <row r="5694" spans="16:16">
      <c r="P5694" t="str">
        <f>IF('Peter Millar'!$L5699&lt;&gt;0,CONCATENATE("Week ",WEEKNUM('Peter Millar'!$L5699,21)," - ", TEXT('Peter Millar'!$L5699, "yyyy")),"")</f>
        <v>Week 29 - 2022</v>
      </c>
    </row>
    <row r="5695" spans="16:16">
      <c r="P5695" t="str">
        <f>IF('Peter Millar'!$L5700&lt;&gt;0,CONCATENATE("Week ",WEEKNUM('Peter Millar'!$L5700,21)," - ", TEXT('Peter Millar'!$L5700, "yyyy")),"")</f>
        <v>Week 29 - 2022</v>
      </c>
    </row>
    <row r="5696" spans="16:16">
      <c r="P5696" t="str">
        <f>IF('Peter Millar'!$L5701&lt;&gt;0,CONCATENATE("Week ",WEEKNUM('Peter Millar'!$L5701,21)," - ", TEXT('Peter Millar'!$L5701, "yyyy")),"")</f>
        <v>Week 29 - 2022</v>
      </c>
    </row>
    <row r="5697" spans="16:16">
      <c r="P5697" t="str">
        <f>IF('Peter Millar'!$L5702&lt;&gt;0,CONCATENATE("Week ",WEEKNUM('Peter Millar'!$L5702,21)," - ", TEXT('Peter Millar'!$L5702, "yyyy")),"")</f>
        <v>Week 29 - 2022</v>
      </c>
    </row>
    <row r="5698" spans="16:16">
      <c r="P5698" t="str">
        <f>IF('Peter Millar'!$L5703&lt;&gt;0,CONCATENATE("Week ",WEEKNUM('Peter Millar'!$L5703,21)," - ", TEXT('Peter Millar'!$L5703, "yyyy")),"")</f>
        <v>Week 29 - 2022</v>
      </c>
    </row>
    <row r="5699" spans="16:16">
      <c r="P5699" t="str">
        <f>IF('Peter Millar'!$L5704&lt;&gt;0,CONCATENATE("Week ",WEEKNUM('Peter Millar'!$L5704,21)," - ", TEXT('Peter Millar'!$L5704, "yyyy")),"")</f>
        <v>Week 29 - 2022</v>
      </c>
    </row>
    <row r="5700" spans="16:16">
      <c r="P5700" t="str">
        <f>IF('Peter Millar'!$L5705&lt;&gt;0,CONCATENATE("Week ",WEEKNUM('Peter Millar'!$L5705,21)," - ", TEXT('Peter Millar'!$L5705, "yyyy")),"")</f>
        <v>Week 29 - 2022</v>
      </c>
    </row>
    <row r="5701" spans="16:16">
      <c r="P5701" t="str">
        <f>IF('Peter Millar'!$L5706&lt;&gt;0,CONCATENATE("Week ",WEEKNUM('Peter Millar'!$L5706,21)," - ", TEXT('Peter Millar'!$L5706, "yyyy")),"")</f>
        <v>Week 29 - 2022</v>
      </c>
    </row>
    <row r="5702" spans="16:16">
      <c r="P5702" t="str">
        <f>IF('Peter Millar'!$L5707&lt;&gt;0,CONCATENATE("Week ",WEEKNUM('Peter Millar'!$L5707,21)," - ", TEXT('Peter Millar'!$L5707, "yyyy")),"")</f>
        <v>Week 29 - 2022</v>
      </c>
    </row>
    <row r="5703" spans="16:16">
      <c r="P5703" t="str">
        <f>IF('Peter Millar'!$L5708&lt;&gt;0,CONCATENATE("Week ",WEEKNUM('Peter Millar'!$L5708,21)," - ", TEXT('Peter Millar'!$L5708, "yyyy")),"")</f>
        <v>Week 29 - 2022</v>
      </c>
    </row>
    <row r="5704" spans="16:16">
      <c r="P5704" t="str">
        <f>IF('Peter Millar'!$L5709&lt;&gt;0,CONCATENATE("Week ",WEEKNUM('Peter Millar'!$L5709,21)," - ", TEXT('Peter Millar'!$L5709, "yyyy")),"")</f>
        <v>Week 29 - 2022</v>
      </c>
    </row>
    <row r="5705" spans="16:16">
      <c r="P5705" t="str">
        <f>IF('Peter Millar'!$L5710&lt;&gt;0,CONCATENATE("Week ",WEEKNUM('Peter Millar'!$L5710,21)," - ", TEXT('Peter Millar'!$L5710, "yyyy")),"")</f>
        <v>Week 29 - 2022</v>
      </c>
    </row>
    <row r="5706" spans="16:16">
      <c r="P5706" t="str">
        <f>IF('Peter Millar'!$L5711&lt;&gt;0,CONCATENATE("Week ",WEEKNUM('Peter Millar'!$L5711,21)," - ", TEXT('Peter Millar'!$L5711, "yyyy")),"")</f>
        <v>Week 29 - 2022</v>
      </c>
    </row>
    <row r="5707" spans="16:16">
      <c r="P5707" t="str">
        <f>IF('Peter Millar'!$L5712&lt;&gt;0,CONCATENATE("Week ",WEEKNUM('Peter Millar'!$L5712,21)," - ", TEXT('Peter Millar'!$L5712, "yyyy")),"")</f>
        <v>Week 29 - 2022</v>
      </c>
    </row>
    <row r="5708" spans="16:16">
      <c r="P5708" t="str">
        <f>IF('Peter Millar'!$L5713&lt;&gt;0,CONCATENATE("Week ",WEEKNUM('Peter Millar'!$L5713,21)," - ", TEXT('Peter Millar'!$L5713, "yyyy")),"")</f>
        <v>Week 29 - 2022</v>
      </c>
    </row>
    <row r="5709" spans="16:16">
      <c r="P5709" t="str">
        <f>IF('Peter Millar'!$L5714&lt;&gt;0,CONCATENATE("Week ",WEEKNUM('Peter Millar'!$L5714,21)," - ", TEXT('Peter Millar'!$L5714, "yyyy")),"")</f>
        <v>Week 29 - 2022</v>
      </c>
    </row>
    <row r="5710" spans="16:16">
      <c r="P5710" t="str">
        <f>IF('Peter Millar'!$L5715&lt;&gt;0,CONCATENATE("Week ",WEEKNUM('Peter Millar'!$L5715,21)," - ", TEXT('Peter Millar'!$L5715, "yyyy")),"")</f>
        <v>Week 29 - 2022</v>
      </c>
    </row>
    <row r="5711" spans="16:16">
      <c r="P5711" t="str">
        <f>IF('Peter Millar'!$L5716&lt;&gt;0,CONCATENATE("Week ",WEEKNUM('Peter Millar'!$L5716,21)," - ", TEXT('Peter Millar'!$L5716, "yyyy")),"")</f>
        <v>Week 29 - 2022</v>
      </c>
    </row>
    <row r="5712" spans="16:16">
      <c r="P5712" t="str">
        <f>IF('Peter Millar'!$L5717&lt;&gt;0,CONCATENATE("Week ",WEEKNUM('Peter Millar'!$L5717,21)," - ", TEXT('Peter Millar'!$L5717, "yyyy")),"")</f>
        <v>Week 29 - 2022</v>
      </c>
    </row>
    <row r="5713" spans="16:16">
      <c r="P5713" t="str">
        <f>IF('Peter Millar'!$L5718&lt;&gt;0,CONCATENATE("Week ",WEEKNUM('Peter Millar'!$L5718,21)," - ", TEXT('Peter Millar'!$L5718, "yyyy")),"")</f>
        <v>Week 29 - 2022</v>
      </c>
    </row>
    <row r="5714" spans="16:16">
      <c r="P5714" t="str">
        <f>IF('Peter Millar'!$L5719&lt;&gt;0,CONCATENATE("Week ",WEEKNUM('Peter Millar'!$L5719,21)," - ", TEXT('Peter Millar'!$L5719, "yyyy")),"")</f>
        <v>Week 29 - 2022</v>
      </c>
    </row>
    <row r="5715" spans="16:16">
      <c r="P5715" t="str">
        <f>IF('Peter Millar'!$L5720&lt;&gt;0,CONCATENATE("Week ",WEEKNUM('Peter Millar'!$L5720,21)," - ", TEXT('Peter Millar'!$L5720, "yyyy")),"")</f>
        <v>Week 29 - 2022</v>
      </c>
    </row>
    <row r="5716" spans="16:16">
      <c r="P5716" t="str">
        <f>IF('Peter Millar'!$L5721&lt;&gt;0,CONCATENATE("Week ",WEEKNUM('Peter Millar'!$L5721,21)," - ", TEXT('Peter Millar'!$L5721, "yyyy")),"")</f>
        <v>Week 29 - 2022</v>
      </c>
    </row>
    <row r="5717" spans="16:16">
      <c r="P5717" t="str">
        <f>IF('Peter Millar'!$L5722&lt;&gt;0,CONCATENATE("Week ",WEEKNUM('Peter Millar'!$L5722,21)," - ", TEXT('Peter Millar'!$L5722, "yyyy")),"")</f>
        <v>Week 29 - 2022</v>
      </c>
    </row>
    <row r="5718" spans="16:16">
      <c r="P5718" t="str">
        <f>IF('Peter Millar'!$L5723&lt;&gt;0,CONCATENATE("Week ",WEEKNUM('Peter Millar'!$L5723,21)," - ", TEXT('Peter Millar'!$L5723, "yyyy")),"")</f>
        <v>Week 29 - 2022</v>
      </c>
    </row>
    <row r="5719" spans="16:16">
      <c r="P5719" t="str">
        <f>IF('Peter Millar'!$L5724&lt;&gt;0,CONCATENATE("Week ",WEEKNUM('Peter Millar'!$L5724,21)," - ", TEXT('Peter Millar'!$L5724, "yyyy")),"")</f>
        <v>Week 29 - 2022</v>
      </c>
    </row>
    <row r="5720" spans="16:16">
      <c r="P5720" t="str">
        <f>IF('Peter Millar'!$L5725&lt;&gt;0,CONCATENATE("Week ",WEEKNUM('Peter Millar'!$L5725,21)," - ", TEXT('Peter Millar'!$L5725, "yyyy")),"")</f>
        <v>Week 29 - 2022</v>
      </c>
    </row>
    <row r="5721" spans="16:16">
      <c r="P5721" t="str">
        <f>IF('Peter Millar'!$L5726&lt;&gt;0,CONCATENATE("Week ",WEEKNUM('Peter Millar'!$L5726,21)," - ", TEXT('Peter Millar'!$L5726, "yyyy")),"")</f>
        <v>Week 29 - 2022</v>
      </c>
    </row>
    <row r="5722" spans="16:16">
      <c r="P5722" t="str">
        <f>IF('Peter Millar'!$L5727&lt;&gt;0,CONCATENATE("Week ",WEEKNUM('Peter Millar'!$L5727,21)," - ", TEXT('Peter Millar'!$L5727, "yyyy")),"")</f>
        <v>Week 29 - 2022</v>
      </c>
    </row>
    <row r="5723" spans="16:16">
      <c r="P5723" t="str">
        <f>IF('Peter Millar'!$L5728&lt;&gt;0,CONCATENATE("Week ",WEEKNUM('Peter Millar'!$L5728,21)," - ", TEXT('Peter Millar'!$L5728, "yyyy")),"")</f>
        <v>Week 29 - 2022</v>
      </c>
    </row>
    <row r="5724" spans="16:16">
      <c r="P5724" t="str">
        <f>IF('Peter Millar'!$L5729&lt;&gt;0,CONCATENATE("Week ",WEEKNUM('Peter Millar'!$L5729,21)," - ", TEXT('Peter Millar'!$L5729, "yyyy")),"")</f>
        <v>Week 29 - 2022</v>
      </c>
    </row>
    <row r="5725" spans="16:16">
      <c r="P5725" t="str">
        <f>IF('Peter Millar'!$L5730&lt;&gt;0,CONCATENATE("Week ",WEEKNUM('Peter Millar'!$L5730,21)," - ", TEXT('Peter Millar'!$L5730, "yyyy")),"")</f>
        <v>Week 29 - 2022</v>
      </c>
    </row>
    <row r="5726" spans="16:16">
      <c r="P5726" t="str">
        <f>IF('Peter Millar'!$L5731&lt;&gt;0,CONCATENATE("Week ",WEEKNUM('Peter Millar'!$L5731,21)," - ", TEXT('Peter Millar'!$L5731, "yyyy")),"")</f>
        <v>Week 29 - 2022</v>
      </c>
    </row>
    <row r="5727" spans="16:16">
      <c r="P5727" t="str">
        <f>IF('Peter Millar'!$L5732&lt;&gt;0,CONCATENATE("Week ",WEEKNUM('Peter Millar'!$L5732,21)," - ", TEXT('Peter Millar'!$L5732, "yyyy")),"")</f>
        <v>Week 29 - 2022</v>
      </c>
    </row>
    <row r="5728" spans="16:16">
      <c r="P5728" t="str">
        <f>IF('Peter Millar'!$L5733&lt;&gt;0,CONCATENATE("Week ",WEEKNUM('Peter Millar'!$L5733,21)," - ", TEXT('Peter Millar'!$L5733, "yyyy")),"")</f>
        <v>Week 29 - 2022</v>
      </c>
    </row>
    <row r="5729" spans="16:16">
      <c r="P5729" t="str">
        <f>IF('Peter Millar'!$L5734&lt;&gt;0,CONCATENATE("Week ",WEEKNUM('Peter Millar'!$L5734,21)," - ", TEXT('Peter Millar'!$L5734, "yyyy")),"")</f>
        <v>Week 29 - 2022</v>
      </c>
    </row>
    <row r="5730" spans="16:16">
      <c r="P5730" t="str">
        <f>IF('Peter Millar'!$L5735&lt;&gt;0,CONCATENATE("Week ",WEEKNUM('Peter Millar'!$L5735,21)," - ", TEXT('Peter Millar'!$L5735, "yyyy")),"")</f>
        <v>Week 29 - 2022</v>
      </c>
    </row>
    <row r="5731" spans="16:16">
      <c r="P5731" t="str">
        <f>IF('Peter Millar'!$L5736&lt;&gt;0,CONCATENATE("Week ",WEEKNUM('Peter Millar'!$L5736,21)," - ", TEXT('Peter Millar'!$L5736, "yyyy")),"")</f>
        <v>Week 29 - 2022</v>
      </c>
    </row>
    <row r="5732" spans="16:16">
      <c r="P5732" t="str">
        <f>IF('Peter Millar'!$L5737&lt;&gt;0,CONCATENATE("Week ",WEEKNUM('Peter Millar'!$L5737,21)," - ", TEXT('Peter Millar'!$L5737, "yyyy")),"")</f>
        <v>Week 29 - 2022</v>
      </c>
    </row>
    <row r="5733" spans="16:16">
      <c r="P5733" t="str">
        <f>IF('Peter Millar'!$L5738&lt;&gt;0,CONCATENATE("Week ",WEEKNUM('Peter Millar'!$L5738,21)," - ", TEXT('Peter Millar'!$L5738, "yyyy")),"")</f>
        <v>Week 29 - 2022</v>
      </c>
    </row>
    <row r="5734" spans="16:16">
      <c r="P5734" t="str">
        <f>IF('Peter Millar'!$L5739&lt;&gt;0,CONCATENATE("Week ",WEEKNUM('Peter Millar'!$L5739,21)," - ", TEXT('Peter Millar'!$L5739, "yyyy")),"")</f>
        <v>Week 29 - 2022</v>
      </c>
    </row>
    <row r="5735" spans="16:16">
      <c r="P5735" t="str">
        <f>IF('Peter Millar'!$L5740&lt;&gt;0,CONCATENATE("Week ",WEEKNUM('Peter Millar'!$L5740,21)," - ", TEXT('Peter Millar'!$L5740, "yyyy")),"")</f>
        <v>Week 29 - 2022</v>
      </c>
    </row>
    <row r="5736" spans="16:16">
      <c r="P5736" t="str">
        <f>IF('Peter Millar'!$L5741&lt;&gt;0,CONCATENATE("Week ",WEEKNUM('Peter Millar'!$L5741,21)," - ", TEXT('Peter Millar'!$L5741, "yyyy")),"")</f>
        <v>Week 29 - 2022</v>
      </c>
    </row>
    <row r="5737" spans="16:16">
      <c r="P5737" t="str">
        <f>IF('Peter Millar'!$L5742&lt;&gt;0,CONCATENATE("Week ",WEEKNUM('Peter Millar'!$L5742,21)," - ", TEXT('Peter Millar'!$L5742, "yyyy")),"")</f>
        <v>Week 29 - 2022</v>
      </c>
    </row>
    <row r="5738" spans="16:16">
      <c r="P5738" t="str">
        <f>IF('Peter Millar'!$L5743&lt;&gt;0,CONCATENATE("Week ",WEEKNUM('Peter Millar'!$L5743,21)," - ", TEXT('Peter Millar'!$L5743, "yyyy")),"")</f>
        <v>Week 29 - 2022</v>
      </c>
    </row>
    <row r="5739" spans="16:16">
      <c r="P5739" t="str">
        <f>IF('Peter Millar'!$L5744&lt;&gt;0,CONCATENATE("Week ",WEEKNUM('Peter Millar'!$L5744,21)," - ", TEXT('Peter Millar'!$L5744, "yyyy")),"")</f>
        <v>Week 30 - 2022</v>
      </c>
    </row>
    <row r="5740" spans="16:16">
      <c r="P5740" t="str">
        <f>IF('Peter Millar'!$L5745&lt;&gt;0,CONCATENATE("Week ",WEEKNUM('Peter Millar'!$L5745,21)," - ", TEXT('Peter Millar'!$L5745, "yyyy")),"")</f>
        <v>Week 30 - 2022</v>
      </c>
    </row>
    <row r="5741" spans="16:16">
      <c r="P5741" t="str">
        <f>IF('Peter Millar'!$L5746&lt;&gt;0,CONCATENATE("Week ",WEEKNUM('Peter Millar'!$L5746,21)," - ", TEXT('Peter Millar'!$L5746, "yyyy")),"")</f>
        <v>Week 30 - 2022</v>
      </c>
    </row>
    <row r="5742" spans="16:16">
      <c r="P5742" t="str">
        <f>IF('Peter Millar'!$L5747&lt;&gt;0,CONCATENATE("Week ",WEEKNUM('Peter Millar'!$L5747,21)," - ", TEXT('Peter Millar'!$L5747, "yyyy")),"")</f>
        <v>Week 30 - 2022</v>
      </c>
    </row>
    <row r="5743" spans="16:16">
      <c r="P5743" t="str">
        <f>IF('Peter Millar'!$L5748&lt;&gt;0,CONCATENATE("Week ",WEEKNUM('Peter Millar'!$L5748,21)," - ", TEXT('Peter Millar'!$L5748, "yyyy")),"")</f>
        <v>Week 30 - 2022</v>
      </c>
    </row>
    <row r="5744" spans="16:16">
      <c r="P5744" t="str">
        <f>IF('Peter Millar'!$L5749&lt;&gt;0,CONCATENATE("Week ",WEEKNUM('Peter Millar'!$L5749,21)," - ", TEXT('Peter Millar'!$L5749, "yyyy")),"")</f>
        <v>Week 30 - 2022</v>
      </c>
    </row>
    <row r="5745" spans="16:16">
      <c r="P5745" t="str">
        <f>IF('Peter Millar'!$L5750&lt;&gt;0,CONCATENATE("Week ",WEEKNUM('Peter Millar'!$L5750,21)," - ", TEXT('Peter Millar'!$L5750, "yyyy")),"")</f>
        <v>Week 30 - 2022</v>
      </c>
    </row>
    <row r="5746" spans="16:16">
      <c r="P5746" t="str">
        <f>IF('Peter Millar'!$L5751&lt;&gt;0,CONCATENATE("Week ",WEEKNUM('Peter Millar'!$L5751,21)," - ", TEXT('Peter Millar'!$L5751, "yyyy")),"")</f>
        <v>Week 30 - 2022</v>
      </c>
    </row>
    <row r="5747" spans="16:16">
      <c r="P5747" t="str">
        <f>IF('Peter Millar'!$L5752&lt;&gt;0,CONCATENATE("Week ",WEEKNUM('Peter Millar'!$L5752,21)," - ", TEXT('Peter Millar'!$L5752, "yyyy")),"")</f>
        <v>Week 30 - 2022</v>
      </c>
    </row>
    <row r="5748" spans="16:16">
      <c r="P5748" t="str">
        <f>IF('Peter Millar'!$L5753&lt;&gt;0,CONCATENATE("Week ",WEEKNUM('Peter Millar'!$L5753,21)," - ", TEXT('Peter Millar'!$L5753, "yyyy")),"")</f>
        <v>Week 30 - 2022</v>
      </c>
    </row>
    <row r="5749" spans="16:16">
      <c r="P5749" t="str">
        <f>IF('Peter Millar'!$L5754&lt;&gt;0,CONCATENATE("Week ",WEEKNUM('Peter Millar'!$L5754,21)," - ", TEXT('Peter Millar'!$L5754, "yyyy")),"")</f>
        <v>Week 30 - 2022</v>
      </c>
    </row>
    <row r="5750" spans="16:16">
      <c r="P5750" t="str">
        <f>IF('Peter Millar'!$L5755&lt;&gt;0,CONCATENATE("Week ",WEEKNUM('Peter Millar'!$L5755,21)," - ", TEXT('Peter Millar'!$L5755, "yyyy")),"")</f>
        <v>Week 30 - 2022</v>
      </c>
    </row>
    <row r="5751" spans="16:16">
      <c r="P5751" t="str">
        <f>IF('Peter Millar'!$L5756&lt;&gt;0,CONCATENATE("Week ",WEEKNUM('Peter Millar'!$L5756,21)," - ", TEXT('Peter Millar'!$L5756, "yyyy")),"")</f>
        <v>Week 30 - 2022</v>
      </c>
    </row>
    <row r="5752" spans="16:16">
      <c r="P5752" t="str">
        <f>IF('Peter Millar'!$L5757&lt;&gt;0,CONCATENATE("Week ",WEEKNUM('Peter Millar'!$L5757,21)," - ", TEXT('Peter Millar'!$L5757, "yyyy")),"")</f>
        <v>Week 30 - 2022</v>
      </c>
    </row>
    <row r="5753" spans="16:16">
      <c r="P5753" t="str">
        <f>IF('Peter Millar'!$L5758&lt;&gt;0,CONCATENATE("Week ",WEEKNUM('Peter Millar'!$L5758,21)," - ", TEXT('Peter Millar'!$L5758, "yyyy")),"")</f>
        <v>Week 30 - 2022</v>
      </c>
    </row>
    <row r="5754" spans="16:16">
      <c r="P5754" t="str">
        <f>IF('Peter Millar'!$L5759&lt;&gt;0,CONCATENATE("Week ",WEEKNUM('Peter Millar'!$L5759,21)," - ", TEXT('Peter Millar'!$L5759, "yyyy")),"")</f>
        <v>Week 30 - 2022</v>
      </c>
    </row>
    <row r="5755" spans="16:16">
      <c r="P5755" t="str">
        <f>IF('Peter Millar'!$L5760&lt;&gt;0,CONCATENATE("Week ",WEEKNUM('Peter Millar'!$L5760,21)," - ", TEXT('Peter Millar'!$L5760, "yyyy")),"")</f>
        <v>Week 30 - 2022</v>
      </c>
    </row>
    <row r="5756" spans="16:16">
      <c r="P5756" t="str">
        <f>IF('Peter Millar'!$L5761&lt;&gt;0,CONCATENATE("Week ",WEEKNUM('Peter Millar'!$L5761,21)," - ", TEXT('Peter Millar'!$L5761, "yyyy")),"")</f>
        <v>Week 30 - 2022</v>
      </c>
    </row>
    <row r="5757" spans="16:16">
      <c r="P5757" t="str">
        <f>IF('Peter Millar'!$L5762&lt;&gt;0,CONCATENATE("Week ",WEEKNUM('Peter Millar'!$L5762,21)," - ", TEXT('Peter Millar'!$L5762, "yyyy")),"")</f>
        <v>Week 30 - 2022</v>
      </c>
    </row>
    <row r="5758" spans="16:16">
      <c r="P5758" t="str">
        <f>IF('Peter Millar'!$L5763&lt;&gt;0,CONCATENATE("Week ",WEEKNUM('Peter Millar'!$L5763,21)," - ", TEXT('Peter Millar'!$L5763, "yyyy")),"")</f>
        <v>Week 30 - 2022</v>
      </c>
    </row>
    <row r="5759" spans="16:16">
      <c r="P5759" t="str">
        <f>IF('Peter Millar'!$L5764&lt;&gt;0,CONCATENATE("Week ",WEEKNUM('Peter Millar'!$L5764,21)," - ", TEXT('Peter Millar'!$L5764, "yyyy")),"")</f>
        <v>Week 30 - 2022</v>
      </c>
    </row>
    <row r="5760" spans="16:16">
      <c r="P5760" t="str">
        <f>IF('Peter Millar'!$L5765&lt;&gt;0,CONCATENATE("Week ",WEEKNUM('Peter Millar'!$L5765,21)," - ", TEXT('Peter Millar'!$L5765, "yyyy")),"")</f>
        <v>Week 30 - 2022</v>
      </c>
    </row>
    <row r="5761" spans="16:16">
      <c r="P5761" t="str">
        <f>IF('Peter Millar'!$L5766&lt;&gt;0,CONCATENATE("Week ",WEEKNUM('Peter Millar'!$L5766,21)," - ", TEXT('Peter Millar'!$L5766, "yyyy")),"")</f>
        <v>Week 30 - 2022</v>
      </c>
    </row>
    <row r="5762" spans="16:16">
      <c r="P5762" t="str">
        <f>IF('Peter Millar'!$L5767&lt;&gt;0,CONCATENATE("Week ",WEEKNUM('Peter Millar'!$L5767,21)," - ", TEXT('Peter Millar'!$L5767, "yyyy")),"")</f>
        <v>Week 30 - 2022</v>
      </c>
    </row>
    <row r="5763" spans="16:16">
      <c r="P5763" t="str">
        <f>IF('Peter Millar'!$L5768&lt;&gt;0,CONCATENATE("Week ",WEEKNUM('Peter Millar'!$L5768,21)," - ", TEXT('Peter Millar'!$L5768, "yyyy")),"")</f>
        <v>Week 30 - 2022</v>
      </c>
    </row>
    <row r="5764" spans="16:16">
      <c r="P5764" t="str">
        <f>IF('Peter Millar'!$L5769&lt;&gt;0,CONCATENATE("Week ",WEEKNUM('Peter Millar'!$L5769,21)," - ", TEXT('Peter Millar'!$L5769, "yyyy")),"")</f>
        <v>Week 30 - 2022</v>
      </c>
    </row>
    <row r="5765" spans="16:16">
      <c r="P5765" t="str">
        <f>IF('Peter Millar'!$L5770&lt;&gt;0,CONCATENATE("Week ",WEEKNUM('Peter Millar'!$L5770,21)," - ", TEXT('Peter Millar'!$L5770, "yyyy")),"")</f>
        <v>Week 30 - 2022</v>
      </c>
    </row>
    <row r="5766" spans="16:16">
      <c r="P5766" t="str">
        <f>IF('Peter Millar'!$L5771&lt;&gt;0,CONCATENATE("Week ",WEEKNUM('Peter Millar'!$L5771,21)," - ", TEXT('Peter Millar'!$L5771, "yyyy")),"")</f>
        <v>Week 30 - 2022</v>
      </c>
    </row>
    <row r="5767" spans="16:16">
      <c r="P5767" t="str">
        <f>IF('Peter Millar'!$L5772&lt;&gt;0,CONCATENATE("Week ",WEEKNUM('Peter Millar'!$L5772,21)," - ", TEXT('Peter Millar'!$L5772, "yyyy")),"")</f>
        <v>Week 30 - 2022</v>
      </c>
    </row>
    <row r="5768" spans="16:16">
      <c r="P5768" t="str">
        <f>IF('Peter Millar'!$L5773&lt;&gt;0,CONCATENATE("Week ",WEEKNUM('Peter Millar'!$L5773,21)," - ", TEXT('Peter Millar'!$L5773, "yyyy")),"")</f>
        <v>Week 30 - 2022</v>
      </c>
    </row>
    <row r="5769" spans="16:16">
      <c r="P5769" t="str">
        <f>IF('Peter Millar'!$L5774&lt;&gt;0,CONCATENATE("Week ",WEEKNUM('Peter Millar'!$L5774,21)," - ", TEXT('Peter Millar'!$L5774, "yyyy")),"")</f>
        <v>Week 30 - 2022</v>
      </c>
    </row>
    <row r="5770" spans="16:16">
      <c r="P5770" t="str">
        <f>IF('Peter Millar'!$L5775&lt;&gt;0,CONCATENATE("Week ",WEEKNUM('Peter Millar'!$L5775,21)," - ", TEXT('Peter Millar'!$L5775, "yyyy")),"")</f>
        <v>Week 30 - 2022</v>
      </c>
    </row>
    <row r="5771" spans="16:16">
      <c r="P5771" t="str">
        <f>IF('Peter Millar'!$L5776&lt;&gt;0,CONCATENATE("Week ",WEEKNUM('Peter Millar'!$L5776,21)," - ", TEXT('Peter Millar'!$L5776, "yyyy")),"")</f>
        <v>Week 30 - 2022</v>
      </c>
    </row>
    <row r="5772" spans="16:16">
      <c r="P5772" t="str">
        <f>IF('Peter Millar'!$L5777&lt;&gt;0,CONCATENATE("Week ",WEEKNUM('Peter Millar'!$L5777,21)," - ", TEXT('Peter Millar'!$L5777, "yyyy")),"")</f>
        <v>Week 30 - 2022</v>
      </c>
    </row>
    <row r="5773" spans="16:16">
      <c r="P5773" t="str">
        <f>IF('Peter Millar'!$L5778&lt;&gt;0,CONCATENATE("Week ",WEEKNUM('Peter Millar'!$L5778,21)," - ", TEXT('Peter Millar'!$L5778, "yyyy")),"")</f>
        <v>Week 30 - 2022</v>
      </c>
    </row>
    <row r="5774" spans="16:16">
      <c r="P5774" t="str">
        <f>IF('Peter Millar'!$L5779&lt;&gt;0,CONCATENATE("Week ",WEEKNUM('Peter Millar'!$L5779,21)," - ", TEXT('Peter Millar'!$L5779, "yyyy")),"")</f>
        <v>Week 30 - 2022</v>
      </c>
    </row>
    <row r="5775" spans="16:16">
      <c r="P5775" t="str">
        <f>IF('Peter Millar'!$L5780&lt;&gt;0,CONCATENATE("Week ",WEEKNUM('Peter Millar'!$L5780,21)," - ", TEXT('Peter Millar'!$L5780, "yyyy")),"")</f>
        <v>Week 30 - 2022</v>
      </c>
    </row>
    <row r="5776" spans="16:16">
      <c r="P5776" t="str">
        <f>IF('Peter Millar'!$L5781&lt;&gt;0,CONCATENATE("Week ",WEEKNUM('Peter Millar'!$L5781,21)," - ", TEXT('Peter Millar'!$L5781, "yyyy")),"")</f>
        <v>Week 30 - 2022</v>
      </c>
    </row>
    <row r="5777" spans="16:16">
      <c r="P5777" t="str">
        <f>IF('Peter Millar'!$L5782&lt;&gt;0,CONCATENATE("Week ",WEEKNUM('Peter Millar'!$L5782,21)," - ", TEXT('Peter Millar'!$L5782, "yyyy")),"")</f>
        <v>Week 30 - 2022</v>
      </c>
    </row>
    <row r="5778" spans="16:16">
      <c r="P5778" t="str">
        <f>IF('Peter Millar'!$L5783&lt;&gt;0,CONCATENATE("Week ",WEEKNUM('Peter Millar'!$L5783,21)," - ", TEXT('Peter Millar'!$L5783, "yyyy")),"")</f>
        <v>Week 30 - 2022</v>
      </c>
    </row>
    <row r="5779" spans="16:16">
      <c r="P5779" t="str">
        <f>IF('Peter Millar'!$L5784&lt;&gt;0,CONCATENATE("Week ",WEEKNUM('Peter Millar'!$L5784,21)," - ", TEXT('Peter Millar'!$L5784, "yyyy")),"")</f>
        <v>Week 30 - 2022</v>
      </c>
    </row>
    <row r="5780" spans="16:16">
      <c r="P5780" t="str">
        <f>IF('Peter Millar'!$L5785&lt;&gt;0,CONCATENATE("Week ",WEEKNUM('Peter Millar'!$L5785,21)," - ", TEXT('Peter Millar'!$L5785, "yyyy")),"")</f>
        <v>Week 30 - 2022</v>
      </c>
    </row>
    <row r="5781" spans="16:16">
      <c r="P5781" t="str">
        <f>IF('Peter Millar'!$L5786&lt;&gt;0,CONCATENATE("Week ",WEEKNUM('Peter Millar'!$L5786,21)," - ", TEXT('Peter Millar'!$L5786, "yyyy")),"")</f>
        <v>Week 30 - 2022</v>
      </c>
    </row>
    <row r="5782" spans="16:16">
      <c r="P5782" t="str">
        <f>IF('Peter Millar'!$L5787&lt;&gt;0,CONCATENATE("Week ",WEEKNUM('Peter Millar'!$L5787,21)," - ", TEXT('Peter Millar'!$L5787, "yyyy")),"")</f>
        <v>Week 30 - 2022</v>
      </c>
    </row>
    <row r="5783" spans="16:16">
      <c r="P5783" t="str">
        <f>IF('Peter Millar'!$L5788&lt;&gt;0,CONCATENATE("Week ",WEEKNUM('Peter Millar'!$L5788,21)," - ", TEXT('Peter Millar'!$L5788, "yyyy")),"")</f>
        <v>Week 30 - 2022</v>
      </c>
    </row>
    <row r="5784" spans="16:16">
      <c r="P5784" t="str">
        <f>IF('Peter Millar'!$L5789&lt;&gt;0,CONCATENATE("Week ",WEEKNUM('Peter Millar'!$L5789,21)," - ", TEXT('Peter Millar'!$L5789, "yyyy")),"")</f>
        <v>Week 30 - 2022</v>
      </c>
    </row>
    <row r="5785" spans="16:16">
      <c r="P5785" t="str">
        <f>IF('Peter Millar'!$L5790&lt;&gt;0,CONCATENATE("Week ",WEEKNUM('Peter Millar'!$L5790,21)," - ", TEXT('Peter Millar'!$L5790, "yyyy")),"")</f>
        <v>Week 30 - 2022</v>
      </c>
    </row>
    <row r="5786" spans="16:16">
      <c r="P5786" t="str">
        <f>IF('Peter Millar'!$L5791&lt;&gt;0,CONCATENATE("Week ",WEEKNUM('Peter Millar'!$L5791,21)," - ", TEXT('Peter Millar'!$L5791, "yyyy")),"")</f>
        <v>Week 30 - 2022</v>
      </c>
    </row>
    <row r="5787" spans="16:16">
      <c r="P5787" t="str">
        <f>IF('Peter Millar'!$L5792&lt;&gt;0,CONCATENATE("Week ",WEEKNUM('Peter Millar'!$L5792,21)," - ", TEXT('Peter Millar'!$L5792, "yyyy")),"")</f>
        <v>Week 30 - 2022</v>
      </c>
    </row>
    <row r="5788" spans="16:16">
      <c r="P5788" t="str">
        <f>IF('Peter Millar'!$L5793&lt;&gt;0,CONCATENATE("Week ",WEEKNUM('Peter Millar'!$L5793,21)," - ", TEXT('Peter Millar'!$L5793, "yyyy")),"")</f>
        <v>Week 30 - 2022</v>
      </c>
    </row>
    <row r="5789" spans="16:16">
      <c r="P5789" t="str">
        <f>IF('Peter Millar'!$L5794&lt;&gt;0,CONCATENATE("Week ",WEEKNUM('Peter Millar'!$L5794,21)," - ", TEXT('Peter Millar'!$L5794, "yyyy")),"")</f>
        <v>Week 30 - 2022</v>
      </c>
    </row>
    <row r="5790" spans="16:16">
      <c r="P5790" t="str">
        <f>IF('Peter Millar'!$L5795&lt;&gt;0,CONCATENATE("Week ",WEEKNUM('Peter Millar'!$L5795,21)," - ", TEXT('Peter Millar'!$L5795, "yyyy")),"")</f>
        <v>Week 30 - 2022</v>
      </c>
    </row>
    <row r="5791" spans="16:16">
      <c r="P5791" t="str">
        <f>IF('Peter Millar'!$L5796&lt;&gt;0,CONCATENATE("Week ",WEEKNUM('Peter Millar'!$L5796,21)," - ", TEXT('Peter Millar'!$L5796, "yyyy")),"")</f>
        <v>Week 30 - 2022</v>
      </c>
    </row>
    <row r="5792" spans="16:16">
      <c r="P5792" t="str">
        <f>IF('Peter Millar'!$L5797&lt;&gt;0,CONCATENATE("Week ",WEEKNUM('Peter Millar'!$L5797,21)," - ", TEXT('Peter Millar'!$L5797, "yyyy")),"")</f>
        <v>Week 30 - 2022</v>
      </c>
    </row>
    <row r="5793" spans="16:16">
      <c r="P5793" t="str">
        <f>IF('Peter Millar'!$L5798&lt;&gt;0,CONCATENATE("Week ",WEEKNUM('Peter Millar'!$L5798,21)," - ", TEXT('Peter Millar'!$L5798, "yyyy")),"")</f>
        <v>Week 30 - 2022</v>
      </c>
    </row>
    <row r="5794" spans="16:16">
      <c r="P5794" t="str">
        <f>IF('Peter Millar'!$L5799&lt;&gt;0,CONCATENATE("Week ",WEEKNUM('Peter Millar'!$L5799,21)," - ", TEXT('Peter Millar'!$L5799, "yyyy")),"")</f>
        <v>Week 30 - 2022</v>
      </c>
    </row>
    <row r="5795" spans="16:16">
      <c r="P5795" t="str">
        <f>IF('Peter Millar'!$L5800&lt;&gt;0,CONCATENATE("Week ",WEEKNUM('Peter Millar'!$L5800,21)," - ", TEXT('Peter Millar'!$L5800, "yyyy")),"")</f>
        <v>Week 30 - 2022</v>
      </c>
    </row>
    <row r="5796" spans="16:16">
      <c r="P5796" t="str">
        <f>IF('Peter Millar'!$L5801&lt;&gt;0,CONCATENATE("Week ",WEEKNUM('Peter Millar'!$L5801,21)," - ", TEXT('Peter Millar'!$L5801, "yyyy")),"")</f>
        <v>Week 30 - 2022</v>
      </c>
    </row>
    <row r="5797" spans="16:16">
      <c r="P5797" t="str">
        <f>IF('Peter Millar'!$L5802&lt;&gt;0,CONCATENATE("Week ",WEEKNUM('Peter Millar'!$L5802,21)," - ", TEXT('Peter Millar'!$L5802, "yyyy")),"")</f>
        <v>Week 30 - 2022</v>
      </c>
    </row>
    <row r="5798" spans="16:16">
      <c r="P5798" t="str">
        <f>IF('Peter Millar'!$L5803&lt;&gt;0,CONCATENATE("Week ",WEEKNUM('Peter Millar'!$L5803,21)," - ", TEXT('Peter Millar'!$L5803, "yyyy")),"")</f>
        <v>Week 30 - 2022</v>
      </c>
    </row>
    <row r="5799" spans="16:16">
      <c r="P5799" t="str">
        <f>IF('Peter Millar'!$L5804&lt;&gt;0,CONCATENATE("Week ",WEEKNUM('Peter Millar'!$L5804,21)," - ", TEXT('Peter Millar'!$L5804, "yyyy")),"")</f>
        <v>Week 30 - 2022</v>
      </c>
    </row>
    <row r="5800" spans="16:16">
      <c r="P5800" t="str">
        <f>IF('Peter Millar'!$L5805&lt;&gt;0,CONCATENATE("Week ",WEEKNUM('Peter Millar'!$L5805,21)," - ", TEXT('Peter Millar'!$L5805, "yyyy")),"")</f>
        <v>Week 30 - 2022</v>
      </c>
    </row>
    <row r="5801" spans="16:16">
      <c r="P5801" t="str">
        <f>IF('Peter Millar'!$L5806&lt;&gt;0,CONCATENATE("Week ",WEEKNUM('Peter Millar'!$L5806,21)," - ", TEXT('Peter Millar'!$L5806, "yyyy")),"")</f>
        <v>Week 30 - 2022</v>
      </c>
    </row>
    <row r="5802" spans="16:16">
      <c r="P5802" t="str">
        <f>IF('Peter Millar'!$L5807&lt;&gt;0,CONCATENATE("Week ",WEEKNUM('Peter Millar'!$L5807,21)," - ", TEXT('Peter Millar'!$L5807, "yyyy")),"")</f>
        <v>Week 30 - 2022</v>
      </c>
    </row>
    <row r="5803" spans="16:16">
      <c r="P5803" t="str">
        <f>IF('Peter Millar'!$L5808&lt;&gt;0,CONCATENATE("Week ",WEEKNUM('Peter Millar'!$L5808,21)," - ", TEXT('Peter Millar'!$L5808, "yyyy")),"")</f>
        <v>Week 30 - 2022</v>
      </c>
    </row>
    <row r="5804" spans="16:16">
      <c r="P5804" t="str">
        <f>IF('Peter Millar'!$L5809&lt;&gt;0,CONCATENATE("Week ",WEEKNUM('Peter Millar'!$L5809,21)," - ", TEXT('Peter Millar'!$L5809, "yyyy")),"")</f>
        <v>Week 30 - 2022</v>
      </c>
    </row>
    <row r="5805" spans="16:16">
      <c r="P5805" t="str">
        <f>IF('Peter Millar'!$L5810&lt;&gt;0,CONCATENATE("Week ",WEEKNUM('Peter Millar'!$L5810,21)," - ", TEXT('Peter Millar'!$L5810, "yyyy")),"")</f>
        <v>Week 30 - 2022</v>
      </c>
    </row>
    <row r="5806" spans="16:16">
      <c r="P5806" t="str">
        <f>IF('Peter Millar'!$L5811&lt;&gt;0,CONCATENATE("Week ",WEEKNUM('Peter Millar'!$L5811,21)," - ", TEXT('Peter Millar'!$L5811, "yyyy")),"")</f>
        <v>Week 30 - 2022</v>
      </c>
    </row>
    <row r="5807" spans="16:16">
      <c r="P5807" t="str">
        <f>IF('Peter Millar'!$L5812&lt;&gt;0,CONCATENATE("Week ",WEEKNUM('Peter Millar'!$L5812,21)," - ", TEXT('Peter Millar'!$L5812, "yyyy")),"")</f>
        <v>Week 30 - 2022</v>
      </c>
    </row>
    <row r="5808" spans="16:16">
      <c r="P5808" t="str">
        <f>IF('Peter Millar'!$L5813&lt;&gt;0,CONCATENATE("Week ",WEEKNUM('Peter Millar'!$L5813,21)," - ", TEXT('Peter Millar'!$L5813, "yyyy")),"")</f>
        <v>Week 30 - 2022</v>
      </c>
    </row>
    <row r="5809" spans="16:16">
      <c r="P5809" t="str">
        <f>IF('Peter Millar'!$L5814&lt;&gt;0,CONCATENATE("Week ",WEEKNUM('Peter Millar'!$L5814,21)," - ", TEXT('Peter Millar'!$L5814, "yyyy")),"")</f>
        <v>Week 30 - 2022</v>
      </c>
    </row>
    <row r="5810" spans="16:16">
      <c r="P5810" t="str">
        <f>IF('Peter Millar'!$L5815&lt;&gt;0,CONCATENATE("Week ",WEEKNUM('Peter Millar'!$L5815,21)," - ", TEXT('Peter Millar'!$L5815, "yyyy")),"")</f>
        <v>Week 30 - 2022</v>
      </c>
    </row>
    <row r="5811" spans="16:16">
      <c r="P5811" t="str">
        <f>IF('Peter Millar'!$L5816&lt;&gt;0,CONCATENATE("Week ",WEEKNUM('Peter Millar'!$L5816,21)," - ", TEXT('Peter Millar'!$L5816, "yyyy")),"")</f>
        <v>Week 30 - 2022</v>
      </c>
    </row>
    <row r="5812" spans="16:16">
      <c r="P5812" t="str">
        <f>IF('Peter Millar'!$L5817&lt;&gt;0,CONCATENATE("Week ",WEEKNUM('Peter Millar'!$L5817,21)," - ", TEXT('Peter Millar'!$L5817, "yyyy")),"")</f>
        <v>Week 30 - 2022</v>
      </c>
    </row>
    <row r="5813" spans="16:16">
      <c r="P5813" t="str">
        <f>IF('Peter Millar'!$L5818&lt;&gt;0,CONCATENATE("Week ",WEEKNUM('Peter Millar'!$L5818,21)," - ", TEXT('Peter Millar'!$L5818, "yyyy")),"")</f>
        <v>Week 30 - 2022</v>
      </c>
    </row>
    <row r="5814" spans="16:16">
      <c r="P5814" t="str">
        <f>IF('Peter Millar'!$L5819&lt;&gt;0,CONCATENATE("Week ",WEEKNUM('Peter Millar'!$L5819,21)," - ", TEXT('Peter Millar'!$L5819, "yyyy")),"")</f>
        <v>Week 30 - 2022</v>
      </c>
    </row>
    <row r="5815" spans="16:16">
      <c r="P5815" t="str">
        <f>IF('Peter Millar'!$L5820&lt;&gt;0,CONCATENATE("Week ",WEEKNUM('Peter Millar'!$L5820,21)," - ", TEXT('Peter Millar'!$L5820, "yyyy")),"")</f>
        <v>Week 30 - 2022</v>
      </c>
    </row>
    <row r="5816" spans="16:16">
      <c r="P5816" t="str">
        <f>IF('Peter Millar'!$L5821&lt;&gt;0,CONCATENATE("Week ",WEEKNUM('Peter Millar'!$L5821,21)," - ", TEXT('Peter Millar'!$L5821, "yyyy")),"")</f>
        <v>Week 30 - 2022</v>
      </c>
    </row>
    <row r="5817" spans="16:16">
      <c r="P5817" t="str">
        <f>IF('Peter Millar'!$L5822&lt;&gt;0,CONCATENATE("Week ",WEEKNUM('Peter Millar'!$L5822,21)," - ", TEXT('Peter Millar'!$L5822, "yyyy")),"")</f>
        <v>Week 30 - 2022</v>
      </c>
    </row>
    <row r="5818" spans="16:16">
      <c r="P5818" t="str">
        <f>IF('Peter Millar'!$L5823&lt;&gt;0,CONCATENATE("Week ",WEEKNUM('Peter Millar'!$L5823,21)," - ", TEXT('Peter Millar'!$L5823, "yyyy")),"")</f>
        <v>Week 30 - 2022</v>
      </c>
    </row>
    <row r="5819" spans="16:16">
      <c r="P5819" t="str">
        <f>IF('Peter Millar'!$L5824&lt;&gt;0,CONCATENATE("Week ",WEEKNUM('Peter Millar'!$L5824,21)," - ", TEXT('Peter Millar'!$L5824, "yyyy")),"")</f>
        <v>Week 30 - 2022</v>
      </c>
    </row>
    <row r="5820" spans="16:16">
      <c r="P5820" t="str">
        <f>IF('Peter Millar'!$L5825&lt;&gt;0,CONCATENATE("Week ",WEEKNUM('Peter Millar'!$L5825,21)," - ", TEXT('Peter Millar'!$L5825, "yyyy")),"")</f>
        <v>Week 30 - 2022</v>
      </c>
    </row>
    <row r="5821" spans="16:16">
      <c r="P5821" t="str">
        <f>IF('Peter Millar'!$L5826&lt;&gt;0,CONCATENATE("Week ",WEEKNUM('Peter Millar'!$L5826,21)," - ", TEXT('Peter Millar'!$L5826, "yyyy")),"")</f>
        <v>Week 30 - 2022</v>
      </c>
    </row>
    <row r="5822" spans="16:16">
      <c r="P5822" t="str">
        <f>IF('Peter Millar'!$L5827&lt;&gt;0,CONCATENATE("Week ",WEEKNUM('Peter Millar'!$L5827,21)," - ", TEXT('Peter Millar'!$L5827, "yyyy")),"")</f>
        <v>Week 30 - 2022</v>
      </c>
    </row>
    <row r="5823" spans="16:16">
      <c r="P5823" t="str">
        <f>IF('Peter Millar'!$L5828&lt;&gt;0,CONCATENATE("Week ",WEEKNUM('Peter Millar'!$L5828,21)," - ", TEXT('Peter Millar'!$L5828, "yyyy")),"")</f>
        <v>Week 30 - 2022</v>
      </c>
    </row>
    <row r="5824" spans="16:16">
      <c r="P5824" t="str">
        <f>IF('Peter Millar'!$L5829&lt;&gt;0,CONCATENATE("Week ",WEEKNUM('Peter Millar'!$L5829,21)," - ", TEXT('Peter Millar'!$L5829, "yyyy")),"")</f>
        <v>Week 30 - 2022</v>
      </c>
    </row>
    <row r="5825" spans="16:16">
      <c r="P5825" t="str">
        <f>IF('Peter Millar'!$L5830&lt;&gt;0,CONCATENATE("Week ",WEEKNUM('Peter Millar'!$L5830,21)," - ", TEXT('Peter Millar'!$L5830, "yyyy")),"")</f>
        <v>Week 30 - 2022</v>
      </c>
    </row>
    <row r="5826" spans="16:16">
      <c r="P5826" t="str">
        <f>IF('Peter Millar'!$L5831&lt;&gt;0,CONCATENATE("Week ",WEEKNUM('Peter Millar'!$L5831,21)," - ", TEXT('Peter Millar'!$L5831, "yyyy")),"")</f>
        <v>Week 30 - 2022</v>
      </c>
    </row>
    <row r="5827" spans="16:16">
      <c r="P5827" t="str">
        <f>IF('Peter Millar'!$L5832&lt;&gt;0,CONCATENATE("Week ",WEEKNUM('Peter Millar'!$L5832,21)," - ", TEXT('Peter Millar'!$L5832, "yyyy")),"")</f>
        <v>Week 30 - 2022</v>
      </c>
    </row>
    <row r="5828" spans="16:16">
      <c r="P5828" t="str">
        <f>IF('Peter Millar'!$L5833&lt;&gt;0,CONCATENATE("Week ",WEEKNUM('Peter Millar'!$L5833,21)," - ", TEXT('Peter Millar'!$L5833, "yyyy")),"")</f>
        <v>Week 30 - 2022</v>
      </c>
    </row>
    <row r="5829" spans="16:16">
      <c r="P5829" t="str">
        <f>IF('Peter Millar'!$L5834&lt;&gt;0,CONCATENATE("Week ",WEEKNUM('Peter Millar'!$L5834,21)," - ", TEXT('Peter Millar'!$L5834, "yyyy")),"")</f>
        <v>Week 30 - 2022</v>
      </c>
    </row>
    <row r="5830" spans="16:16">
      <c r="P5830" t="str">
        <f>IF('Peter Millar'!$L5835&lt;&gt;0,CONCATENATE("Week ",WEEKNUM('Peter Millar'!$L5835,21)," - ", TEXT('Peter Millar'!$L5835, "yyyy")),"")</f>
        <v>Week 30 - 2022</v>
      </c>
    </row>
    <row r="5831" spans="16:16">
      <c r="P5831" t="str">
        <f>IF('Peter Millar'!$L5836&lt;&gt;0,CONCATENATE("Week ",WEEKNUM('Peter Millar'!$L5836,21)," - ", TEXT('Peter Millar'!$L5836, "yyyy")),"")</f>
        <v>Week 30 - 2022</v>
      </c>
    </row>
    <row r="5832" spans="16:16">
      <c r="P5832" t="str">
        <f>IF('Peter Millar'!$L5837&lt;&gt;0,CONCATENATE("Week ",WEEKNUM('Peter Millar'!$L5837,21)," - ", TEXT('Peter Millar'!$L5837, "yyyy")),"")</f>
        <v>Week 30 - 2022</v>
      </c>
    </row>
    <row r="5833" spans="16:16">
      <c r="P5833" t="str">
        <f>IF('Peter Millar'!$L5838&lt;&gt;0,CONCATENATE("Week ",WEEKNUM('Peter Millar'!$L5838,21)," - ", TEXT('Peter Millar'!$L5838, "yyyy")),"")</f>
        <v>Week 30 - 2022</v>
      </c>
    </row>
    <row r="5834" spans="16:16">
      <c r="P5834" t="str">
        <f>IF('Peter Millar'!$L5839&lt;&gt;0,CONCATENATE("Week ",WEEKNUM('Peter Millar'!$L5839,21)," - ", TEXT('Peter Millar'!$L5839, "yyyy")),"")</f>
        <v>Week 30 - 2022</v>
      </c>
    </row>
    <row r="5835" spans="16:16">
      <c r="P5835" t="str">
        <f>IF('Peter Millar'!$L5840&lt;&gt;0,CONCATENATE("Week ",WEEKNUM('Peter Millar'!$L5840,21)," - ", TEXT('Peter Millar'!$L5840, "yyyy")),"")</f>
        <v>Week 30 - 2022</v>
      </c>
    </row>
    <row r="5836" spans="16:16">
      <c r="P5836" t="str">
        <f>IF('Peter Millar'!$L5841&lt;&gt;0,CONCATENATE("Week ",WEEKNUM('Peter Millar'!$L5841,21)," - ", TEXT('Peter Millar'!$L5841, "yyyy")),"")</f>
        <v>Week 30 - 2022</v>
      </c>
    </row>
    <row r="5837" spans="16:16">
      <c r="P5837" t="str">
        <f>IF('Peter Millar'!$L5842&lt;&gt;0,CONCATENATE("Week ",WEEKNUM('Peter Millar'!$L5842,21)," - ", TEXT('Peter Millar'!$L5842, "yyyy")),"")</f>
        <v>Week 30 - 2022</v>
      </c>
    </row>
    <row r="5838" spans="16:16">
      <c r="P5838" t="str">
        <f>IF('Peter Millar'!$L5843&lt;&gt;0,CONCATENATE("Week ",WEEKNUM('Peter Millar'!$L5843,21)," - ", TEXT('Peter Millar'!$L5843, "yyyy")),"")</f>
        <v>Week 30 - 2022</v>
      </c>
    </row>
    <row r="5839" spans="16:16">
      <c r="P5839" t="str">
        <f>IF('Peter Millar'!$L5844&lt;&gt;0,CONCATENATE("Week ",WEEKNUM('Peter Millar'!$L5844,21)," - ", TEXT('Peter Millar'!$L5844, "yyyy")),"")</f>
        <v>Week 30 - 2022</v>
      </c>
    </row>
    <row r="5840" spans="16:16">
      <c r="P5840" t="str">
        <f>IF('Peter Millar'!$L5845&lt;&gt;0,CONCATENATE("Week ",WEEKNUM('Peter Millar'!$L5845,21)," - ", TEXT('Peter Millar'!$L5845, "yyyy")),"")</f>
        <v>Week 31 - 2022</v>
      </c>
    </row>
    <row r="5841" spans="16:16">
      <c r="P5841" t="str">
        <f>IF('Peter Millar'!$L5846&lt;&gt;0,CONCATENATE("Week ",WEEKNUM('Peter Millar'!$L5846,21)," - ", TEXT('Peter Millar'!$L5846, "yyyy")),"")</f>
        <v>Week 31 - 2022</v>
      </c>
    </row>
    <row r="5842" spans="16:16">
      <c r="P5842" t="str">
        <f>IF('Peter Millar'!$L5847&lt;&gt;0,CONCATENATE("Week ",WEEKNUM('Peter Millar'!$L5847,21)," - ", TEXT('Peter Millar'!$L5847, "yyyy")),"")</f>
        <v>Week 31 - 2022</v>
      </c>
    </row>
    <row r="5843" spans="16:16">
      <c r="P5843" t="str">
        <f>IF('Peter Millar'!$L5848&lt;&gt;0,CONCATENATE("Week ",WEEKNUM('Peter Millar'!$L5848,21)," - ", TEXT('Peter Millar'!$L5848, "yyyy")),"")</f>
        <v>Week 31 - 2022</v>
      </c>
    </row>
    <row r="5844" spans="16:16">
      <c r="P5844" t="str">
        <f>IF('Peter Millar'!$L5849&lt;&gt;0,CONCATENATE("Week ",WEEKNUM('Peter Millar'!$L5849,21)," - ", TEXT('Peter Millar'!$L5849, "yyyy")),"")</f>
        <v>Week 31 - 2022</v>
      </c>
    </row>
    <row r="5845" spans="16:16">
      <c r="P5845" t="str">
        <f>IF('Peter Millar'!$L5850&lt;&gt;0,CONCATENATE("Week ",WEEKNUM('Peter Millar'!$L5850,21)," - ", TEXT('Peter Millar'!$L5850, "yyyy")),"")</f>
        <v>Week 31 - 2022</v>
      </c>
    </row>
    <row r="5846" spans="16:16">
      <c r="P5846" t="str">
        <f>IF('Peter Millar'!$L5851&lt;&gt;0,CONCATENATE("Week ",WEEKNUM('Peter Millar'!$L5851,21)," - ", TEXT('Peter Millar'!$L5851, "yyyy")),"")</f>
        <v>Week 31 - 2022</v>
      </c>
    </row>
    <row r="5847" spans="16:16">
      <c r="P5847" t="str">
        <f>IF('Peter Millar'!$L5852&lt;&gt;0,CONCATENATE("Week ",WEEKNUM('Peter Millar'!$L5852,21)," - ", TEXT('Peter Millar'!$L5852, "yyyy")),"")</f>
        <v>Week 31 - 2022</v>
      </c>
    </row>
    <row r="5848" spans="16:16">
      <c r="P5848" t="str">
        <f>IF('Peter Millar'!$L5853&lt;&gt;0,CONCATENATE("Week ",WEEKNUM('Peter Millar'!$L5853,21)," - ", TEXT('Peter Millar'!$L5853, "yyyy")),"")</f>
        <v>Week 31 - 2022</v>
      </c>
    </row>
    <row r="5849" spans="16:16">
      <c r="P5849" t="str">
        <f>IF('Peter Millar'!$L5854&lt;&gt;0,CONCATENATE("Week ",WEEKNUM('Peter Millar'!$L5854,21)," - ", TEXT('Peter Millar'!$L5854, "yyyy")),"")</f>
        <v>Week 31 - 2022</v>
      </c>
    </row>
    <row r="5850" spans="16:16">
      <c r="P5850" t="str">
        <f>IF('Peter Millar'!$L5855&lt;&gt;0,CONCATENATE("Week ",WEEKNUM('Peter Millar'!$L5855,21)," - ", TEXT('Peter Millar'!$L5855, "yyyy")),"")</f>
        <v>Week 31 - 2022</v>
      </c>
    </row>
    <row r="5851" spans="16:16">
      <c r="P5851" t="str">
        <f>IF('Peter Millar'!$L5856&lt;&gt;0,CONCATENATE("Week ",WEEKNUM('Peter Millar'!$L5856,21)," - ", TEXT('Peter Millar'!$L5856, "yyyy")),"")</f>
        <v>Week 31 - 2022</v>
      </c>
    </row>
    <row r="5852" spans="16:16">
      <c r="P5852" t="str">
        <f>IF('Peter Millar'!$L5857&lt;&gt;0,CONCATENATE("Week ",WEEKNUM('Peter Millar'!$L5857,21)," - ", TEXT('Peter Millar'!$L5857, "yyyy")),"")</f>
        <v>Week 31 - 2022</v>
      </c>
    </row>
    <row r="5853" spans="16:16">
      <c r="P5853" t="str">
        <f>IF('Peter Millar'!$L5858&lt;&gt;0,CONCATENATE("Week ",WEEKNUM('Peter Millar'!$L5858,21)," - ", TEXT('Peter Millar'!$L5858, "yyyy")),"")</f>
        <v>Week 31 - 2022</v>
      </c>
    </row>
    <row r="5854" spans="16:16">
      <c r="P5854" t="str">
        <f>IF('Peter Millar'!$L5859&lt;&gt;0,CONCATENATE("Week ",WEEKNUM('Peter Millar'!$L5859,21)," - ", TEXT('Peter Millar'!$L5859, "yyyy")),"")</f>
        <v>Week 31 - 2022</v>
      </c>
    </row>
    <row r="5855" spans="16:16">
      <c r="P5855" t="str">
        <f>IF('Peter Millar'!$L5860&lt;&gt;0,CONCATENATE("Week ",WEEKNUM('Peter Millar'!$L5860,21)," - ", TEXT('Peter Millar'!$L5860, "yyyy")),"")</f>
        <v>Week 31 - 2022</v>
      </c>
    </row>
    <row r="5856" spans="16:16">
      <c r="P5856" t="str">
        <f>IF('Peter Millar'!$L5861&lt;&gt;0,CONCATENATE("Week ",WEEKNUM('Peter Millar'!$L5861,21)," - ", TEXT('Peter Millar'!$L5861, "yyyy")),"")</f>
        <v>Week 31 - 2022</v>
      </c>
    </row>
    <row r="5857" spans="16:16">
      <c r="P5857" t="str">
        <f>IF('Peter Millar'!$L5862&lt;&gt;0,CONCATENATE("Week ",WEEKNUM('Peter Millar'!$L5862,21)," - ", TEXT('Peter Millar'!$L5862, "yyyy")),"")</f>
        <v>Week 31 - 2022</v>
      </c>
    </row>
    <row r="5858" spans="16:16">
      <c r="P5858" t="str">
        <f>IF('Peter Millar'!$L5863&lt;&gt;0,CONCATENATE("Week ",WEEKNUM('Peter Millar'!$L5863,21)," - ", TEXT('Peter Millar'!$L5863, "yyyy")),"")</f>
        <v>Week 31 - 2022</v>
      </c>
    </row>
    <row r="5859" spans="16:16">
      <c r="P5859" t="str">
        <f>IF('Peter Millar'!$L5864&lt;&gt;0,CONCATENATE("Week ",WEEKNUM('Peter Millar'!$L5864,21)," - ", TEXT('Peter Millar'!$L5864, "yyyy")),"")</f>
        <v>Week 31 - 2022</v>
      </c>
    </row>
    <row r="5860" spans="16:16">
      <c r="P5860" t="str">
        <f>IF('Peter Millar'!$L5865&lt;&gt;0,CONCATENATE("Week ",WEEKNUM('Peter Millar'!$L5865,21)," - ", TEXT('Peter Millar'!$L5865, "yyyy")),"")</f>
        <v>Week 31 - 2022</v>
      </c>
    </row>
    <row r="5861" spans="16:16">
      <c r="P5861" t="str">
        <f>IF('Peter Millar'!$L5866&lt;&gt;0,CONCATENATE("Week ",WEEKNUM('Peter Millar'!$L5866,21)," - ", TEXT('Peter Millar'!$L5866, "yyyy")),"")</f>
        <v>Week 31 - 2022</v>
      </c>
    </row>
    <row r="5862" spans="16:16">
      <c r="P5862" t="str">
        <f>IF('Peter Millar'!$L5867&lt;&gt;0,CONCATENATE("Week ",WEEKNUM('Peter Millar'!$L5867,21)," - ", TEXT('Peter Millar'!$L5867, "yyyy")),"")</f>
        <v>Week 31 - 2022</v>
      </c>
    </row>
    <row r="5863" spans="16:16">
      <c r="P5863" t="str">
        <f>IF('Peter Millar'!$L5868&lt;&gt;0,CONCATENATE("Week ",WEEKNUM('Peter Millar'!$L5868,21)," - ", TEXT('Peter Millar'!$L5868, "yyyy")),"")</f>
        <v>Week 31 - 2022</v>
      </c>
    </row>
    <row r="5864" spans="16:16">
      <c r="P5864" t="str">
        <f>IF('Peter Millar'!$L5869&lt;&gt;0,CONCATENATE("Week ",WEEKNUM('Peter Millar'!$L5869,21)," - ", TEXT('Peter Millar'!$L5869, "yyyy")),"")</f>
        <v>Week 31 - 2022</v>
      </c>
    </row>
    <row r="5865" spans="16:16">
      <c r="P5865" t="str">
        <f>IF('Peter Millar'!$L5870&lt;&gt;0,CONCATENATE("Week ",WEEKNUM('Peter Millar'!$L5870,21)," - ", TEXT('Peter Millar'!$L5870, "yyyy")),"")</f>
        <v>Week 31 - 2022</v>
      </c>
    </row>
    <row r="5866" spans="16:16">
      <c r="P5866" t="str">
        <f>IF('Peter Millar'!$L5871&lt;&gt;0,CONCATENATE("Week ",WEEKNUM('Peter Millar'!$L5871,21)," - ", TEXT('Peter Millar'!$L5871, "yyyy")),"")</f>
        <v>Week 31 - 2022</v>
      </c>
    </row>
    <row r="5867" spans="16:16">
      <c r="P5867" t="str">
        <f>IF('Peter Millar'!$L5872&lt;&gt;0,CONCATENATE("Week ",WEEKNUM('Peter Millar'!$L5872,21)," - ", TEXT('Peter Millar'!$L5872, "yyyy")),"")</f>
        <v>Week 31 - 2022</v>
      </c>
    </row>
    <row r="5868" spans="16:16">
      <c r="P5868" t="str">
        <f>IF('Peter Millar'!$L5873&lt;&gt;0,CONCATENATE("Week ",WEEKNUM('Peter Millar'!$L5873,21)," - ", TEXT('Peter Millar'!$L5873, "yyyy")),"")</f>
        <v>Week 31 - 2022</v>
      </c>
    </row>
    <row r="5869" spans="16:16">
      <c r="P5869" t="str">
        <f>IF('Peter Millar'!$L5874&lt;&gt;0,CONCATENATE("Week ",WEEKNUM('Peter Millar'!$L5874,21)," - ", TEXT('Peter Millar'!$L5874, "yyyy")),"")</f>
        <v>Week 31 - 2022</v>
      </c>
    </row>
    <row r="5870" spans="16:16">
      <c r="P5870" t="str">
        <f>IF('Peter Millar'!$L5875&lt;&gt;0,CONCATENATE("Week ",WEEKNUM('Peter Millar'!$L5875,21)," - ", TEXT('Peter Millar'!$L5875, "yyyy")),"")</f>
        <v>Week 31 - 2022</v>
      </c>
    </row>
    <row r="5871" spans="16:16">
      <c r="P5871" t="str">
        <f>IF('Peter Millar'!$L5876&lt;&gt;0,CONCATENATE("Week ",WEEKNUM('Peter Millar'!$L5876,21)," - ", TEXT('Peter Millar'!$L5876, "yyyy")),"")</f>
        <v>Week 31 - 2022</v>
      </c>
    </row>
    <row r="5872" spans="16:16">
      <c r="P5872" t="str">
        <f>IF('Peter Millar'!$L5877&lt;&gt;0,CONCATENATE("Week ",WEEKNUM('Peter Millar'!$L5877,21)," - ", TEXT('Peter Millar'!$L5877, "yyyy")),"")</f>
        <v>Week 31 - 2022</v>
      </c>
    </row>
    <row r="5873" spans="16:16">
      <c r="P5873" t="str">
        <f>IF('Peter Millar'!$L5878&lt;&gt;0,CONCATENATE("Week ",WEEKNUM('Peter Millar'!$L5878,21)," - ", TEXT('Peter Millar'!$L5878, "yyyy")),"")</f>
        <v>Week 31 - 2022</v>
      </c>
    </row>
    <row r="5874" spans="16:16">
      <c r="P5874" t="str">
        <f>IF('Peter Millar'!$L5879&lt;&gt;0,CONCATENATE("Week ",WEEKNUM('Peter Millar'!$L5879,21)," - ", TEXT('Peter Millar'!$L5879, "yyyy")),"")</f>
        <v>Week 31 - 2022</v>
      </c>
    </row>
    <row r="5875" spans="16:16">
      <c r="P5875" t="str">
        <f>IF('Peter Millar'!$L5880&lt;&gt;0,CONCATENATE("Week ",WEEKNUM('Peter Millar'!$L5880,21)," - ", TEXT('Peter Millar'!$L5880, "yyyy")),"")</f>
        <v>Week 31 - 2022</v>
      </c>
    </row>
    <row r="5876" spans="16:16">
      <c r="P5876" t="str">
        <f>IF('Peter Millar'!$L5881&lt;&gt;0,CONCATENATE("Week ",WEEKNUM('Peter Millar'!$L5881,21)," - ", TEXT('Peter Millar'!$L5881, "yyyy")),"")</f>
        <v>Week 31 - 2022</v>
      </c>
    </row>
    <row r="5877" spans="16:16">
      <c r="P5877" t="str">
        <f>IF('Peter Millar'!$L5882&lt;&gt;0,CONCATENATE("Week ",WEEKNUM('Peter Millar'!$L5882,21)," - ", TEXT('Peter Millar'!$L5882, "yyyy")),"")</f>
        <v>Week 31 - 2022</v>
      </c>
    </row>
    <row r="5878" spans="16:16">
      <c r="P5878" t="str">
        <f>IF('Peter Millar'!$L5883&lt;&gt;0,CONCATENATE("Week ",WEEKNUM('Peter Millar'!$L5883,21)," - ", TEXT('Peter Millar'!$L5883, "yyyy")),"")</f>
        <v>Week 31 - 2022</v>
      </c>
    </row>
    <row r="5879" spans="16:16">
      <c r="P5879" t="str">
        <f>IF('Peter Millar'!$L5884&lt;&gt;0,CONCATENATE("Week ",WEEKNUM('Peter Millar'!$L5884,21)," - ", TEXT('Peter Millar'!$L5884, "yyyy")),"")</f>
        <v>Week 31 - 2022</v>
      </c>
    </row>
    <row r="5880" spans="16:16">
      <c r="P5880" t="str">
        <f>IF('Peter Millar'!$L5885&lt;&gt;0,CONCATENATE("Week ",WEEKNUM('Peter Millar'!$L5885,21)," - ", TEXT('Peter Millar'!$L5885, "yyyy")),"")</f>
        <v>Week 31 - 2022</v>
      </c>
    </row>
    <row r="5881" spans="16:16">
      <c r="P5881" t="str">
        <f>IF('Peter Millar'!$L5886&lt;&gt;0,CONCATENATE("Week ",WEEKNUM('Peter Millar'!$L5886,21)," - ", TEXT('Peter Millar'!$L5886, "yyyy")),"")</f>
        <v>Week 31 - 2022</v>
      </c>
    </row>
    <row r="5882" spans="16:16">
      <c r="P5882" t="str">
        <f>IF('Peter Millar'!$L5887&lt;&gt;0,CONCATENATE("Week ",WEEKNUM('Peter Millar'!$L5887,21)," - ", TEXT('Peter Millar'!$L5887, "yyyy")),"")</f>
        <v>Week 31 - 2022</v>
      </c>
    </row>
    <row r="5883" spans="16:16">
      <c r="P5883" t="str">
        <f>IF('Peter Millar'!$L5888&lt;&gt;0,CONCATENATE("Week ",WEEKNUM('Peter Millar'!$L5888,21)," - ", TEXT('Peter Millar'!$L5888, "yyyy")),"")</f>
        <v>Week 31 - 2022</v>
      </c>
    </row>
    <row r="5884" spans="16:16">
      <c r="P5884" t="str">
        <f>IF('Peter Millar'!$L5889&lt;&gt;0,CONCATENATE("Week ",WEEKNUM('Peter Millar'!$L5889,21)," - ", TEXT('Peter Millar'!$L5889, "yyyy")),"")</f>
        <v>Week 31 - 2022</v>
      </c>
    </row>
    <row r="5885" spans="16:16">
      <c r="P5885" t="str">
        <f>IF('Peter Millar'!$L5890&lt;&gt;0,CONCATENATE("Week ",WEEKNUM('Peter Millar'!$L5890,21)," - ", TEXT('Peter Millar'!$L5890, "yyyy")),"")</f>
        <v>Week 31 - 2022</v>
      </c>
    </row>
    <row r="5886" spans="16:16">
      <c r="P5886" t="str">
        <f>IF('Peter Millar'!$L5891&lt;&gt;0,CONCATENATE("Week ",WEEKNUM('Peter Millar'!$L5891,21)," - ", TEXT('Peter Millar'!$L5891, "yyyy")),"")</f>
        <v>Week 31 - 2022</v>
      </c>
    </row>
    <row r="5887" spans="16:16">
      <c r="P5887" t="str">
        <f>IF('Peter Millar'!$L5892&lt;&gt;0,CONCATENATE("Week ",WEEKNUM('Peter Millar'!$L5892,21)," - ", TEXT('Peter Millar'!$L5892, "yyyy")),"")</f>
        <v>Week 31 - 2022</v>
      </c>
    </row>
    <row r="5888" spans="16:16">
      <c r="P5888" t="str">
        <f>IF('Peter Millar'!$L5893&lt;&gt;0,CONCATENATE("Week ",WEEKNUM('Peter Millar'!$L5893,21)," - ", TEXT('Peter Millar'!$L5893, "yyyy")),"")</f>
        <v>Week 31 - 2022</v>
      </c>
    </row>
    <row r="5889" spans="16:16">
      <c r="P5889" t="str">
        <f>IF('Peter Millar'!$L5894&lt;&gt;0,CONCATENATE("Week ",WEEKNUM('Peter Millar'!$L5894,21)," - ", TEXT('Peter Millar'!$L5894, "yyyy")),"")</f>
        <v>Week 31 - 2022</v>
      </c>
    </row>
    <row r="5890" spans="16:16">
      <c r="P5890" t="str">
        <f>IF('Peter Millar'!$L5895&lt;&gt;0,CONCATENATE("Week ",WEEKNUM('Peter Millar'!$L5895,21)," - ", TEXT('Peter Millar'!$L5895, "yyyy")),"")</f>
        <v>Week 31 - 2022</v>
      </c>
    </row>
    <row r="5891" spans="16:16">
      <c r="P5891" t="str">
        <f>IF('Peter Millar'!$L5896&lt;&gt;0,CONCATENATE("Week ",WEEKNUM('Peter Millar'!$L5896,21)," - ", TEXT('Peter Millar'!$L5896, "yyyy")),"")</f>
        <v>Week 31 - 2022</v>
      </c>
    </row>
    <row r="5892" spans="16:16">
      <c r="P5892" t="str">
        <f>IF('Peter Millar'!$L5897&lt;&gt;0,CONCATENATE("Week ",WEEKNUM('Peter Millar'!$L5897,21)," - ", TEXT('Peter Millar'!$L5897, "yyyy")),"")</f>
        <v>Week 31 - 2022</v>
      </c>
    </row>
    <row r="5893" spans="16:16">
      <c r="P5893" t="str">
        <f>IF('Peter Millar'!$L5898&lt;&gt;0,CONCATENATE("Week ",WEEKNUM('Peter Millar'!$L5898,21)," - ", TEXT('Peter Millar'!$L5898, "yyyy")),"")</f>
        <v>Week 31 - 2022</v>
      </c>
    </row>
    <row r="5894" spans="16:16">
      <c r="P5894" t="str">
        <f>IF('Peter Millar'!$L5899&lt;&gt;0,CONCATENATE("Week ",WEEKNUM('Peter Millar'!$L5899,21)," - ", TEXT('Peter Millar'!$L5899, "yyyy")),"")</f>
        <v>Week 31 - 2022</v>
      </c>
    </row>
    <row r="5895" spans="16:16">
      <c r="P5895" t="str">
        <f>IF('Peter Millar'!$L5900&lt;&gt;0,CONCATENATE("Week ",WEEKNUM('Peter Millar'!$L5900,21)," - ", TEXT('Peter Millar'!$L5900, "yyyy")),"")</f>
        <v>Week 31 - 2022</v>
      </c>
    </row>
    <row r="5896" spans="16:16">
      <c r="P5896" t="str">
        <f>IF('Peter Millar'!$L5901&lt;&gt;0,CONCATENATE("Week ",WEEKNUM('Peter Millar'!$L5901,21)," - ", TEXT('Peter Millar'!$L5901, "yyyy")),"")</f>
        <v>Week 31 - 2022</v>
      </c>
    </row>
    <row r="5897" spans="16:16">
      <c r="P5897" t="str">
        <f>IF('Peter Millar'!$L5902&lt;&gt;0,CONCATENATE("Week ",WEEKNUM('Peter Millar'!$L5902,21)," - ", TEXT('Peter Millar'!$L5902, "yyyy")),"")</f>
        <v>Week 31 - 2022</v>
      </c>
    </row>
    <row r="5898" spans="16:16">
      <c r="P5898" t="str">
        <f>IF('Peter Millar'!$L5903&lt;&gt;0,CONCATENATE("Week ",WEEKNUM('Peter Millar'!$L5903,21)," - ", TEXT('Peter Millar'!$L5903, "yyyy")),"")</f>
        <v>Week 31 - 2022</v>
      </c>
    </row>
    <row r="5899" spans="16:16">
      <c r="P5899" t="str">
        <f>IF('Peter Millar'!$L5904&lt;&gt;0,CONCATENATE("Week ",WEEKNUM('Peter Millar'!$L5904,21)," - ", TEXT('Peter Millar'!$L5904, "yyyy")),"")</f>
        <v>Week 31 - 2022</v>
      </c>
    </row>
    <row r="5900" spans="16:16">
      <c r="P5900" t="str">
        <f>IF('Peter Millar'!$L5905&lt;&gt;0,CONCATENATE("Week ",WEEKNUM('Peter Millar'!$L5905,21)," - ", TEXT('Peter Millar'!$L5905, "yyyy")),"")</f>
        <v>Week 31 - 2022</v>
      </c>
    </row>
    <row r="5901" spans="16:16">
      <c r="P5901" t="str">
        <f>IF('Peter Millar'!$L5906&lt;&gt;0,CONCATENATE("Week ",WEEKNUM('Peter Millar'!$L5906,21)," - ", TEXT('Peter Millar'!$L5906, "yyyy")),"")</f>
        <v>Week 31 - 2022</v>
      </c>
    </row>
    <row r="5902" spans="16:16">
      <c r="P5902" t="str">
        <f>IF('Peter Millar'!$L5907&lt;&gt;0,CONCATENATE("Week ",WEEKNUM('Peter Millar'!$L5907,21)," - ", TEXT('Peter Millar'!$L5907, "yyyy")),"")</f>
        <v>Week 31 - 2022</v>
      </c>
    </row>
    <row r="5903" spans="16:16">
      <c r="P5903" t="str">
        <f>IF('Peter Millar'!$L5908&lt;&gt;0,CONCATENATE("Week ",WEEKNUM('Peter Millar'!$L5908,21)," - ", TEXT('Peter Millar'!$L5908, "yyyy")),"")</f>
        <v>Week 31 - 2022</v>
      </c>
    </row>
    <row r="5904" spans="16:16">
      <c r="P5904" t="str">
        <f>IF('Peter Millar'!$L5909&lt;&gt;0,CONCATENATE("Week ",WEEKNUM('Peter Millar'!$L5909,21)," - ", TEXT('Peter Millar'!$L5909, "yyyy")),"")</f>
        <v>Week 31 - 2022</v>
      </c>
    </row>
    <row r="5905" spans="16:16">
      <c r="P5905" t="str">
        <f>IF('Peter Millar'!$L5910&lt;&gt;0,CONCATENATE("Week ",WEEKNUM('Peter Millar'!$L5910,21)," - ", TEXT('Peter Millar'!$L5910, "yyyy")),"")</f>
        <v>Week 31 - 2022</v>
      </c>
    </row>
    <row r="5906" spans="16:16">
      <c r="P5906" t="str">
        <f>IF('Peter Millar'!$L5911&lt;&gt;0,CONCATENATE("Week ",WEEKNUM('Peter Millar'!$L5911,21)," - ", TEXT('Peter Millar'!$L5911, "yyyy")),"")</f>
        <v>Week 31 - 2022</v>
      </c>
    </row>
    <row r="5907" spans="16:16">
      <c r="P5907" t="str">
        <f>IF('Peter Millar'!$L5912&lt;&gt;0,CONCATENATE("Week ",WEEKNUM('Peter Millar'!$L5912,21)," - ", TEXT('Peter Millar'!$L5912, "yyyy")),"")</f>
        <v>Week 31 - 2022</v>
      </c>
    </row>
    <row r="5908" spans="16:16">
      <c r="P5908" t="str">
        <f>IF('Peter Millar'!$L5913&lt;&gt;0,CONCATENATE("Week ",WEEKNUM('Peter Millar'!$L5913,21)," - ", TEXT('Peter Millar'!$L5913, "yyyy")),"")</f>
        <v>Week 31 - 2022</v>
      </c>
    </row>
    <row r="5909" spans="16:16">
      <c r="P5909" t="str">
        <f>IF('Peter Millar'!$L5914&lt;&gt;0,CONCATENATE("Week ",WEEKNUM('Peter Millar'!$L5914,21)," - ", TEXT('Peter Millar'!$L5914, "yyyy")),"")</f>
        <v>Week 31 - 2022</v>
      </c>
    </row>
    <row r="5910" spans="16:16">
      <c r="P5910" t="str">
        <f>IF('Peter Millar'!$L5915&lt;&gt;0,CONCATENATE("Week ",WEEKNUM('Peter Millar'!$L5915,21)," - ", TEXT('Peter Millar'!$L5915, "yyyy")),"")</f>
        <v>Week 31 - 2022</v>
      </c>
    </row>
    <row r="5911" spans="16:16">
      <c r="P5911" t="str">
        <f>IF('Peter Millar'!$L5916&lt;&gt;0,CONCATENATE("Week ",WEEKNUM('Peter Millar'!$L5916,21)," - ", TEXT('Peter Millar'!$L5916, "yyyy")),"")</f>
        <v>Week 31 - 2022</v>
      </c>
    </row>
    <row r="5912" spans="16:16">
      <c r="P5912" t="str">
        <f>IF('Peter Millar'!$L5917&lt;&gt;0,CONCATENATE("Week ",WEEKNUM('Peter Millar'!$L5917,21)," - ", TEXT('Peter Millar'!$L5917, "yyyy")),"")</f>
        <v>Week 31 - 2022</v>
      </c>
    </row>
    <row r="5913" spans="16:16">
      <c r="P5913" t="str">
        <f>IF('Peter Millar'!$L5918&lt;&gt;0,CONCATENATE("Week ",WEEKNUM('Peter Millar'!$L5918,21)," - ", TEXT('Peter Millar'!$L5918, "yyyy")),"")</f>
        <v>Week 31 - 2022</v>
      </c>
    </row>
    <row r="5914" spans="16:16">
      <c r="P5914" t="str">
        <f>IF('Peter Millar'!$L5919&lt;&gt;0,CONCATENATE("Week ",WEEKNUM('Peter Millar'!$L5919,21)," - ", TEXT('Peter Millar'!$L5919, "yyyy")),"")</f>
        <v>Week 31 - 2022</v>
      </c>
    </row>
    <row r="5915" spans="16:16">
      <c r="P5915" t="str">
        <f>IF('Peter Millar'!$L5920&lt;&gt;0,CONCATENATE("Week ",WEEKNUM('Peter Millar'!$L5920,21)," - ", TEXT('Peter Millar'!$L5920, "yyyy")),"")</f>
        <v>Week 31 - 2022</v>
      </c>
    </row>
    <row r="5916" spans="16:16">
      <c r="P5916" t="str">
        <f>IF('Peter Millar'!$L5921&lt;&gt;0,CONCATENATE("Week ",WEEKNUM('Peter Millar'!$L5921,21)," - ", TEXT('Peter Millar'!$L5921, "yyyy")),"")</f>
        <v>Week 31 - 2022</v>
      </c>
    </row>
    <row r="5917" spans="16:16">
      <c r="P5917" t="str">
        <f>IF('Peter Millar'!$L5922&lt;&gt;0,CONCATENATE("Week ",WEEKNUM('Peter Millar'!$L5922,21)," - ", TEXT('Peter Millar'!$L5922, "yyyy")),"")</f>
        <v>Week 31 - 2022</v>
      </c>
    </row>
    <row r="5918" spans="16:16">
      <c r="P5918" t="str">
        <f>IF('Peter Millar'!$L5923&lt;&gt;0,CONCATENATE("Week ",WEEKNUM('Peter Millar'!$L5923,21)," - ", TEXT('Peter Millar'!$L5923, "yyyy")),"")</f>
        <v>Week 31 - 2022</v>
      </c>
    </row>
    <row r="5919" spans="16:16">
      <c r="P5919" t="str">
        <f>IF('Peter Millar'!$L5924&lt;&gt;0,CONCATENATE("Week ",WEEKNUM('Peter Millar'!$L5924,21)," - ", TEXT('Peter Millar'!$L5924, "yyyy")),"")</f>
        <v>Week 31 - 2022</v>
      </c>
    </row>
    <row r="5920" spans="16:16">
      <c r="P5920" t="str">
        <f>IF('Peter Millar'!$L5925&lt;&gt;0,CONCATENATE("Week ",WEEKNUM('Peter Millar'!$L5925,21)," - ", TEXT('Peter Millar'!$L5925, "yyyy")),"")</f>
        <v>Week 31 - 2022</v>
      </c>
    </row>
    <row r="5921" spans="16:16">
      <c r="P5921" t="str">
        <f>IF('Peter Millar'!$L5926&lt;&gt;0,CONCATENATE("Week ",WEEKNUM('Peter Millar'!$L5926,21)," - ", TEXT('Peter Millar'!$L5926, "yyyy")),"")</f>
        <v>Week 31 - 2022</v>
      </c>
    </row>
    <row r="5922" spans="16:16">
      <c r="P5922" t="str">
        <f>IF('Peter Millar'!$L5927&lt;&gt;0,CONCATENATE("Week ",WEEKNUM('Peter Millar'!$L5927,21)," - ", TEXT('Peter Millar'!$L5927, "yyyy")),"")</f>
        <v>Week 31 - 2022</v>
      </c>
    </row>
    <row r="5923" spans="16:16">
      <c r="P5923" t="str">
        <f>IF('Peter Millar'!$L5928&lt;&gt;0,CONCATENATE("Week ",WEEKNUM('Peter Millar'!$L5928,21)," - ", TEXT('Peter Millar'!$L5928, "yyyy")),"")</f>
        <v>Week 31 - 2022</v>
      </c>
    </row>
    <row r="5924" spans="16:16">
      <c r="P5924" t="str">
        <f>IF('Peter Millar'!$L5929&lt;&gt;0,CONCATENATE("Week ",WEEKNUM('Peter Millar'!$L5929,21)," - ", TEXT('Peter Millar'!$L5929, "yyyy")),"")</f>
        <v>Week 31 - 2022</v>
      </c>
    </row>
    <row r="5925" spans="16:16">
      <c r="P5925" t="str">
        <f>IF('Peter Millar'!$L5930&lt;&gt;0,CONCATENATE("Week ",WEEKNUM('Peter Millar'!$L5930,21)," - ", TEXT('Peter Millar'!$L5930, "yyyy")),"")</f>
        <v>Week 31 - 2022</v>
      </c>
    </row>
    <row r="5926" spans="16:16">
      <c r="P5926" t="str">
        <f>IF('Peter Millar'!$L5931&lt;&gt;0,CONCATENATE("Week ",WEEKNUM('Peter Millar'!$L5931,21)," - ", TEXT('Peter Millar'!$L5931, "yyyy")),"")</f>
        <v>Week 31 - 2022</v>
      </c>
    </row>
    <row r="5927" spans="16:16">
      <c r="P5927" t="str">
        <f>IF('Peter Millar'!$L5932&lt;&gt;0,CONCATENATE("Week ",WEEKNUM('Peter Millar'!$L5932,21)," - ", TEXT('Peter Millar'!$L5932, "yyyy")),"")</f>
        <v>Week 31 - 2022</v>
      </c>
    </row>
    <row r="5928" spans="16:16">
      <c r="P5928" t="str">
        <f>IF('Peter Millar'!$L5933&lt;&gt;0,CONCATENATE("Week ",WEEKNUM('Peter Millar'!$L5933,21)," - ", TEXT('Peter Millar'!$L5933, "yyyy")),"")</f>
        <v>Week 31 - 2022</v>
      </c>
    </row>
    <row r="5929" spans="16:16">
      <c r="P5929" t="str">
        <f>IF('Peter Millar'!$L5934&lt;&gt;0,CONCATENATE("Week ",WEEKNUM('Peter Millar'!$L5934,21)," - ", TEXT('Peter Millar'!$L5934, "yyyy")),"")</f>
        <v>Week 31 - 2022</v>
      </c>
    </row>
    <row r="5930" spans="16:16">
      <c r="P5930" t="str">
        <f>IF('Peter Millar'!$L5935&lt;&gt;0,CONCATENATE("Week ",WEEKNUM('Peter Millar'!$L5935,21)," - ", TEXT('Peter Millar'!$L5935, "yyyy")),"")</f>
        <v>Week 31 - 2022</v>
      </c>
    </row>
    <row r="5931" spans="16:16">
      <c r="P5931" t="str">
        <f>IF('Peter Millar'!$L5936&lt;&gt;0,CONCATENATE("Week ",WEEKNUM('Peter Millar'!$L5936,21)," - ", TEXT('Peter Millar'!$L5936, "yyyy")),"")</f>
        <v>Week 31 - 2022</v>
      </c>
    </row>
    <row r="5932" spans="16:16">
      <c r="P5932" t="str">
        <f>IF('Peter Millar'!$L5937&lt;&gt;0,CONCATENATE("Week ",WEEKNUM('Peter Millar'!$L5937,21)," - ", TEXT('Peter Millar'!$L5937, "yyyy")),"")</f>
        <v>Week 31 - 2022</v>
      </c>
    </row>
    <row r="5933" spans="16:16">
      <c r="P5933" t="str">
        <f>IF('Peter Millar'!$L5938&lt;&gt;0,CONCATENATE("Week ",WEEKNUM('Peter Millar'!$L5938,21)," - ", TEXT('Peter Millar'!$L5938, "yyyy")),"")</f>
        <v>Week 31 - 2022</v>
      </c>
    </row>
    <row r="5934" spans="16:16">
      <c r="P5934" t="str">
        <f>IF('Peter Millar'!$L5939&lt;&gt;0,CONCATENATE("Week ",WEEKNUM('Peter Millar'!$L5939,21)," - ", TEXT('Peter Millar'!$L5939, "yyyy")),"")</f>
        <v>Week 31 - 2022</v>
      </c>
    </row>
    <row r="5935" spans="16:16">
      <c r="P5935" t="str">
        <f>IF('Peter Millar'!$L5940&lt;&gt;0,CONCATENATE("Week ",WEEKNUM('Peter Millar'!$L5940,21)," - ", TEXT('Peter Millar'!$L5940, "yyyy")),"")</f>
        <v>Week 31 - 2022</v>
      </c>
    </row>
    <row r="5936" spans="16:16">
      <c r="P5936" t="str">
        <f>IF('Peter Millar'!$L5941&lt;&gt;0,CONCATENATE("Week ",WEEKNUM('Peter Millar'!$L5941,21)," - ", TEXT('Peter Millar'!$L5941, "yyyy")),"")</f>
        <v>Week 31 - 2022</v>
      </c>
    </row>
    <row r="5937" spans="16:16">
      <c r="P5937" t="str">
        <f>IF('Peter Millar'!$L5942&lt;&gt;0,CONCATENATE("Week ",WEEKNUM('Peter Millar'!$L5942,21)," - ", TEXT('Peter Millar'!$L5942, "yyyy")),"")</f>
        <v>Week 31 - 2022</v>
      </c>
    </row>
    <row r="5938" spans="16:16">
      <c r="P5938" t="str">
        <f>IF('Peter Millar'!$L5943&lt;&gt;0,CONCATENATE("Week ",WEEKNUM('Peter Millar'!$L5943,21)," - ", TEXT('Peter Millar'!$L5943, "yyyy")),"")</f>
        <v>Week 31 - 2022</v>
      </c>
    </row>
    <row r="5939" spans="16:16">
      <c r="P5939" t="str">
        <f>IF('Peter Millar'!$L5944&lt;&gt;0,CONCATENATE("Week ",WEEKNUM('Peter Millar'!$L5944,21)," - ", TEXT('Peter Millar'!$L5944, "yyyy")),"")</f>
        <v>Week 31 - 2022</v>
      </c>
    </row>
    <row r="5940" spans="16:16">
      <c r="P5940" t="str">
        <f>IF('Peter Millar'!$L5945&lt;&gt;0,CONCATENATE("Week ",WEEKNUM('Peter Millar'!$L5945,21)," - ", TEXT('Peter Millar'!$L5945, "yyyy")),"")</f>
        <v>Week 31 - 2022</v>
      </c>
    </row>
    <row r="5941" spans="16:16">
      <c r="P5941" t="str">
        <f>IF('Peter Millar'!$L5946&lt;&gt;0,CONCATENATE("Week ",WEEKNUM('Peter Millar'!$L5946,21)," - ", TEXT('Peter Millar'!$L5946, "yyyy")),"")</f>
        <v>Week 31 - 2022</v>
      </c>
    </row>
    <row r="5942" spans="16:16">
      <c r="P5942" t="str">
        <f>IF('Peter Millar'!$L5947&lt;&gt;0,CONCATENATE("Week ",WEEKNUM('Peter Millar'!$L5947,21)," - ", TEXT('Peter Millar'!$L5947, "yyyy")),"")</f>
        <v>Week 31 - 2022</v>
      </c>
    </row>
    <row r="5943" spans="16:16">
      <c r="P5943" t="str">
        <f>IF('Peter Millar'!$L5948&lt;&gt;0,CONCATENATE("Week ",WEEKNUM('Peter Millar'!$L5948,21)," - ", TEXT('Peter Millar'!$L5948, "yyyy")),"")</f>
        <v>Week 31 - 2022</v>
      </c>
    </row>
    <row r="5944" spans="16:16">
      <c r="P5944" t="str">
        <f>IF('Peter Millar'!$L5949&lt;&gt;0,CONCATENATE("Week ",WEEKNUM('Peter Millar'!$L5949,21)," - ", TEXT('Peter Millar'!$L5949, "yyyy")),"")</f>
        <v>Week 31 - 2022</v>
      </c>
    </row>
    <row r="5945" spans="16:16">
      <c r="P5945" t="str">
        <f>IF('Peter Millar'!$L5950&lt;&gt;0,CONCATENATE("Week ",WEEKNUM('Peter Millar'!$L5950,21)," - ", TEXT('Peter Millar'!$L5950, "yyyy")),"")</f>
        <v>Week 31 - 2022</v>
      </c>
    </row>
    <row r="5946" spans="16:16">
      <c r="P5946" t="str">
        <f>IF('Peter Millar'!$L5951&lt;&gt;0,CONCATENATE("Week ",WEEKNUM('Peter Millar'!$L5951,21)," - ", TEXT('Peter Millar'!$L5951, "yyyy")),"")</f>
        <v>Week 31 - 2022</v>
      </c>
    </row>
    <row r="5947" spans="16:16">
      <c r="P5947" t="str">
        <f>IF('Peter Millar'!$L5952&lt;&gt;0,CONCATENATE("Week ",WEEKNUM('Peter Millar'!$L5952,21)," - ", TEXT('Peter Millar'!$L5952, "yyyy")),"")</f>
        <v>Week 31 - 2022</v>
      </c>
    </row>
    <row r="5948" spans="16:16">
      <c r="P5948" t="str">
        <f>IF('Peter Millar'!$L5953&lt;&gt;0,CONCATENATE("Week ",WEEKNUM('Peter Millar'!$L5953,21)," - ", TEXT('Peter Millar'!$L5953, "yyyy")),"")</f>
        <v>Week 31 - 2022</v>
      </c>
    </row>
    <row r="5949" spans="16:16">
      <c r="P5949" t="str">
        <f>IF('Peter Millar'!$L5954&lt;&gt;0,CONCATENATE("Week ",WEEKNUM('Peter Millar'!$L5954,21)," - ", TEXT('Peter Millar'!$L5954, "yyyy")),"")</f>
        <v>Week 31 - 2022</v>
      </c>
    </row>
    <row r="5950" spans="16:16">
      <c r="P5950" t="str">
        <f>IF('Peter Millar'!$L5955&lt;&gt;0,CONCATENATE("Week ",WEEKNUM('Peter Millar'!$L5955,21)," - ", TEXT('Peter Millar'!$L5955, "yyyy")),"")</f>
        <v>Week 31 - 2022</v>
      </c>
    </row>
    <row r="5951" spans="16:16">
      <c r="P5951" t="str">
        <f>IF('Peter Millar'!$L5956&lt;&gt;0,CONCATENATE("Week ",WEEKNUM('Peter Millar'!$L5956,21)," - ", TEXT('Peter Millar'!$L5956, "yyyy")),"")</f>
        <v>Week 31 - 2022</v>
      </c>
    </row>
    <row r="5952" spans="16:16">
      <c r="P5952" t="str">
        <f>IF('Peter Millar'!$L5957&lt;&gt;0,CONCATENATE("Week ",WEEKNUM('Peter Millar'!$L5957,21)," - ", TEXT('Peter Millar'!$L5957, "yyyy")),"")</f>
        <v>Week 31 - 2022</v>
      </c>
    </row>
    <row r="5953" spans="16:16">
      <c r="P5953" t="str">
        <f>IF('Peter Millar'!$L5958&lt;&gt;0,CONCATENATE("Week ",WEEKNUM('Peter Millar'!$L5958,21)," - ", TEXT('Peter Millar'!$L5958, "yyyy")),"")</f>
        <v>Week 31 - 2022</v>
      </c>
    </row>
    <row r="5954" spans="16:16">
      <c r="P5954" t="str">
        <f>IF('Peter Millar'!$L5959&lt;&gt;0,CONCATENATE("Week ",WEEKNUM('Peter Millar'!$L5959,21)," - ", TEXT('Peter Millar'!$L5959, "yyyy")),"")</f>
        <v>Week 31 - 2022</v>
      </c>
    </row>
    <row r="5955" spans="16:16">
      <c r="P5955" t="str">
        <f>IF('Peter Millar'!$L5960&lt;&gt;0,CONCATENATE("Week ",WEEKNUM('Peter Millar'!$L5960,21)," - ", TEXT('Peter Millar'!$L5960, "yyyy")),"")</f>
        <v>Week 31 - 2022</v>
      </c>
    </row>
    <row r="5956" spans="16:16">
      <c r="P5956" t="str">
        <f>IF('Peter Millar'!$L5961&lt;&gt;0,CONCATENATE("Week ",WEEKNUM('Peter Millar'!$L5961,21)," - ", TEXT('Peter Millar'!$L5961, "yyyy")),"")</f>
        <v>Week 31 - 2022</v>
      </c>
    </row>
    <row r="5957" spans="16:16">
      <c r="P5957" t="str">
        <f>IF('Peter Millar'!$L5962&lt;&gt;0,CONCATENATE("Week ",WEEKNUM('Peter Millar'!$L5962,21)," - ", TEXT('Peter Millar'!$L5962, "yyyy")),"")</f>
        <v>Week 31 - 2022</v>
      </c>
    </row>
    <row r="5958" spans="16:16">
      <c r="P5958" t="str">
        <f>IF('Peter Millar'!$L5963&lt;&gt;0,CONCATENATE("Week ",WEEKNUM('Peter Millar'!$L5963,21)," - ", TEXT('Peter Millar'!$L5963, "yyyy")),"")</f>
        <v>Week 32 - 2022</v>
      </c>
    </row>
    <row r="5959" spans="16:16">
      <c r="P5959" t="str">
        <f>IF('Peter Millar'!$L5964&lt;&gt;0,CONCATENATE("Week ",WEEKNUM('Peter Millar'!$L5964,21)," - ", TEXT('Peter Millar'!$L5964, "yyyy")),"")</f>
        <v>Week 32 - 2022</v>
      </c>
    </row>
    <row r="5960" spans="16:16">
      <c r="P5960" t="str">
        <f>IF('Peter Millar'!$L5965&lt;&gt;0,CONCATENATE("Week ",WEEKNUM('Peter Millar'!$L5965,21)," - ", TEXT('Peter Millar'!$L5965, "yyyy")),"")</f>
        <v>Week 32 - 2022</v>
      </c>
    </row>
    <row r="5961" spans="16:16">
      <c r="P5961" t="str">
        <f>IF('Peter Millar'!$L5966&lt;&gt;0,CONCATENATE("Week ",WEEKNUM('Peter Millar'!$L5966,21)," - ", TEXT('Peter Millar'!$L5966, "yyyy")),"")</f>
        <v>Week 32 - 2022</v>
      </c>
    </row>
    <row r="5962" spans="16:16">
      <c r="P5962" t="str">
        <f>IF('Peter Millar'!$L5967&lt;&gt;0,CONCATENATE("Week ",WEEKNUM('Peter Millar'!$L5967,21)," - ", TEXT('Peter Millar'!$L5967, "yyyy")),"")</f>
        <v>Week 32 - 2022</v>
      </c>
    </row>
    <row r="5963" spans="16:16">
      <c r="P5963" t="str">
        <f>IF('Peter Millar'!$L5968&lt;&gt;0,CONCATENATE("Week ",WEEKNUM('Peter Millar'!$L5968,21)," - ", TEXT('Peter Millar'!$L5968, "yyyy")),"")</f>
        <v>Week 32 - 2022</v>
      </c>
    </row>
    <row r="5964" spans="16:16">
      <c r="P5964" t="str">
        <f>IF('Peter Millar'!$L5969&lt;&gt;0,CONCATENATE("Week ",WEEKNUM('Peter Millar'!$L5969,21)," - ", TEXT('Peter Millar'!$L5969, "yyyy")),"")</f>
        <v>Week 32 - 2022</v>
      </c>
    </row>
    <row r="5965" spans="16:16">
      <c r="P5965" t="str">
        <f>IF('Peter Millar'!$L5970&lt;&gt;0,CONCATENATE("Week ",WEEKNUM('Peter Millar'!$L5970,21)," - ", TEXT('Peter Millar'!$L5970, "yyyy")),"")</f>
        <v>Week 32 - 2022</v>
      </c>
    </row>
    <row r="5966" spans="16:16">
      <c r="P5966" t="str">
        <f>IF('Peter Millar'!$L5971&lt;&gt;0,CONCATENATE("Week ",WEEKNUM('Peter Millar'!$L5971,21)," - ", TEXT('Peter Millar'!$L5971, "yyyy")),"")</f>
        <v>Week 32 - 2022</v>
      </c>
    </row>
    <row r="5967" spans="16:16">
      <c r="P5967" t="str">
        <f>IF('Peter Millar'!$L5972&lt;&gt;0,CONCATENATE("Week ",WEEKNUM('Peter Millar'!$L5972,21)," - ", TEXT('Peter Millar'!$L5972, "yyyy")),"")</f>
        <v>Week 32 - 2022</v>
      </c>
    </row>
    <row r="5968" spans="16:16">
      <c r="P5968" t="str">
        <f>IF('Peter Millar'!$L5973&lt;&gt;0,CONCATENATE("Week ",WEEKNUM('Peter Millar'!$L5973,21)," - ", TEXT('Peter Millar'!$L5973, "yyyy")),"")</f>
        <v>Week 32 - 2022</v>
      </c>
    </row>
    <row r="5969" spans="16:16">
      <c r="P5969" t="str">
        <f>IF('Peter Millar'!$L5974&lt;&gt;0,CONCATENATE("Week ",WEEKNUM('Peter Millar'!$L5974,21)," - ", TEXT('Peter Millar'!$L5974, "yyyy")),"")</f>
        <v>Week 32 - 2022</v>
      </c>
    </row>
    <row r="5970" spans="16:16">
      <c r="P5970" t="str">
        <f>IF('Peter Millar'!$L5975&lt;&gt;0,CONCATENATE("Week ",WEEKNUM('Peter Millar'!$L5975,21)," - ", TEXT('Peter Millar'!$L5975, "yyyy")),"")</f>
        <v>Week 32 - 2022</v>
      </c>
    </row>
    <row r="5971" spans="16:16">
      <c r="P5971" t="str">
        <f>IF('Peter Millar'!$L5976&lt;&gt;0,CONCATENATE("Week ",WEEKNUM('Peter Millar'!$L5976,21)," - ", TEXT('Peter Millar'!$L5976, "yyyy")),"")</f>
        <v>Week 32 - 2022</v>
      </c>
    </row>
    <row r="5972" spans="16:16">
      <c r="P5972" t="str">
        <f>IF('Peter Millar'!$L5977&lt;&gt;0,CONCATENATE("Week ",WEEKNUM('Peter Millar'!$L5977,21)," - ", TEXT('Peter Millar'!$L5977, "yyyy")),"")</f>
        <v>Week 32 - 2022</v>
      </c>
    </row>
    <row r="5973" spans="16:16">
      <c r="P5973" t="str">
        <f>IF('Peter Millar'!$L5978&lt;&gt;0,CONCATENATE("Week ",WEEKNUM('Peter Millar'!$L5978,21)," - ", TEXT('Peter Millar'!$L5978, "yyyy")),"")</f>
        <v>Week 32 - 2022</v>
      </c>
    </row>
    <row r="5974" spans="16:16">
      <c r="P5974" t="str">
        <f>IF('Peter Millar'!$L5979&lt;&gt;0,CONCATENATE("Week ",WEEKNUM('Peter Millar'!$L5979,21)," - ", TEXT('Peter Millar'!$L5979, "yyyy")),"")</f>
        <v>Week 32 - 2022</v>
      </c>
    </row>
    <row r="5975" spans="16:16">
      <c r="P5975" t="str">
        <f>IF('Peter Millar'!$L5980&lt;&gt;0,CONCATENATE("Week ",WEEKNUM('Peter Millar'!$L5980,21)," - ", TEXT('Peter Millar'!$L5980, "yyyy")),"")</f>
        <v>Week 32 - 2022</v>
      </c>
    </row>
    <row r="5976" spans="16:16">
      <c r="P5976" t="str">
        <f>IF('Peter Millar'!$L5981&lt;&gt;0,CONCATENATE("Week ",WEEKNUM('Peter Millar'!$L5981,21)," - ", TEXT('Peter Millar'!$L5981, "yyyy")),"")</f>
        <v>Week 32 - 2022</v>
      </c>
    </row>
    <row r="5977" spans="16:16">
      <c r="P5977" t="str">
        <f>IF('Peter Millar'!$L5982&lt;&gt;0,CONCATENATE("Week ",WEEKNUM('Peter Millar'!$L5982,21)," - ", TEXT('Peter Millar'!$L5982, "yyyy")),"")</f>
        <v>Week 32 - 2022</v>
      </c>
    </row>
    <row r="5978" spans="16:16">
      <c r="P5978" t="str">
        <f>IF('Peter Millar'!$L5983&lt;&gt;0,CONCATENATE("Week ",WEEKNUM('Peter Millar'!$L5983,21)," - ", TEXT('Peter Millar'!$L5983, "yyyy")),"")</f>
        <v>Week 32 - 2022</v>
      </c>
    </row>
    <row r="5979" spans="16:16">
      <c r="P5979" t="str">
        <f>IF('Peter Millar'!$L5984&lt;&gt;0,CONCATENATE("Week ",WEEKNUM('Peter Millar'!$L5984,21)," - ", TEXT('Peter Millar'!$L5984, "yyyy")),"")</f>
        <v>Week 32 - 2022</v>
      </c>
    </row>
    <row r="5980" spans="16:16">
      <c r="P5980" t="str">
        <f>IF('Peter Millar'!$L5985&lt;&gt;0,CONCATENATE("Week ",WEEKNUM('Peter Millar'!$L5985,21)," - ", TEXT('Peter Millar'!$L5985, "yyyy")),"")</f>
        <v>Week 32 - 2022</v>
      </c>
    </row>
    <row r="5981" spans="16:16">
      <c r="P5981" t="str">
        <f>IF('Peter Millar'!$L5986&lt;&gt;0,CONCATENATE("Week ",WEEKNUM('Peter Millar'!$L5986,21)," - ", TEXT('Peter Millar'!$L5986, "yyyy")),"")</f>
        <v>Week 32 - 2022</v>
      </c>
    </row>
    <row r="5982" spans="16:16">
      <c r="P5982" t="str">
        <f>IF('Peter Millar'!$L5987&lt;&gt;0,CONCATENATE("Week ",WEEKNUM('Peter Millar'!$L5987,21)," - ", TEXT('Peter Millar'!$L5987, "yyyy")),"")</f>
        <v>Week 32 - 2022</v>
      </c>
    </row>
    <row r="5983" spans="16:16">
      <c r="P5983" t="str">
        <f>IF('Peter Millar'!$L5988&lt;&gt;0,CONCATENATE("Week ",WEEKNUM('Peter Millar'!$L5988,21)," - ", TEXT('Peter Millar'!$L5988, "yyyy")),"")</f>
        <v>Week 32 - 2022</v>
      </c>
    </row>
    <row r="5984" spans="16:16">
      <c r="P5984" t="str">
        <f>IF('Peter Millar'!$L5989&lt;&gt;0,CONCATENATE("Week ",WEEKNUM('Peter Millar'!$L5989,21)," - ", TEXT('Peter Millar'!$L5989, "yyyy")),"")</f>
        <v>Week 32 - 2022</v>
      </c>
    </row>
    <row r="5985" spans="16:16">
      <c r="P5985" t="str">
        <f>IF('Peter Millar'!$L5990&lt;&gt;0,CONCATENATE("Week ",WEEKNUM('Peter Millar'!$L5990,21)," - ", TEXT('Peter Millar'!$L5990, "yyyy")),"")</f>
        <v>Week 32 - 2022</v>
      </c>
    </row>
    <row r="5986" spans="16:16">
      <c r="P5986" t="str">
        <f>IF('Peter Millar'!$L5991&lt;&gt;0,CONCATENATE("Week ",WEEKNUM('Peter Millar'!$L5991,21)," - ", TEXT('Peter Millar'!$L5991, "yyyy")),"")</f>
        <v>Week 32 - 2022</v>
      </c>
    </row>
    <row r="5987" spans="16:16">
      <c r="P5987" t="str">
        <f>IF('Peter Millar'!$L5992&lt;&gt;0,CONCATENATE("Week ",WEEKNUM('Peter Millar'!$L5992,21)," - ", TEXT('Peter Millar'!$L5992, "yyyy")),"")</f>
        <v>Week 32 - 2022</v>
      </c>
    </row>
    <row r="5988" spans="16:16">
      <c r="P5988" t="str">
        <f>IF('Peter Millar'!$L5993&lt;&gt;0,CONCATENATE("Week ",WEEKNUM('Peter Millar'!$L5993,21)," - ", TEXT('Peter Millar'!$L5993, "yyyy")),"")</f>
        <v>Week 32 - 2022</v>
      </c>
    </row>
    <row r="5989" spans="16:16">
      <c r="P5989" t="str">
        <f>IF('Peter Millar'!$L5994&lt;&gt;0,CONCATENATE("Week ",WEEKNUM('Peter Millar'!$L5994,21)," - ", TEXT('Peter Millar'!$L5994, "yyyy")),"")</f>
        <v>Week 32 - 2022</v>
      </c>
    </row>
    <row r="5990" spans="16:16">
      <c r="P5990" t="str">
        <f>IF('Peter Millar'!$L5995&lt;&gt;0,CONCATENATE("Week ",WEEKNUM('Peter Millar'!$L5995,21)," - ", TEXT('Peter Millar'!$L5995, "yyyy")),"")</f>
        <v>Week 32 - 2022</v>
      </c>
    </row>
    <row r="5991" spans="16:16">
      <c r="P5991" t="str">
        <f>IF('Peter Millar'!$L5996&lt;&gt;0,CONCATENATE("Week ",WEEKNUM('Peter Millar'!$L5996,21)," - ", TEXT('Peter Millar'!$L5996, "yyyy")),"")</f>
        <v>Week 32 - 2022</v>
      </c>
    </row>
    <row r="5992" spans="16:16">
      <c r="P5992" t="str">
        <f>IF('Peter Millar'!$L5997&lt;&gt;0,CONCATENATE("Week ",WEEKNUM('Peter Millar'!$L5997,21)," - ", TEXT('Peter Millar'!$L5997, "yyyy")),"")</f>
        <v>Week 32 - 2022</v>
      </c>
    </row>
    <row r="5993" spans="16:16">
      <c r="P5993" t="str">
        <f>IF('Peter Millar'!$L5998&lt;&gt;0,CONCATENATE("Week ",WEEKNUM('Peter Millar'!$L5998,21)," - ", TEXT('Peter Millar'!$L5998, "yyyy")),"")</f>
        <v>Week 32 - 2022</v>
      </c>
    </row>
    <row r="5994" spans="16:16">
      <c r="P5994" t="str">
        <f>IF('Peter Millar'!$L5999&lt;&gt;0,CONCATENATE("Week ",WEEKNUM('Peter Millar'!$L5999,21)," - ", TEXT('Peter Millar'!$L5999, "yyyy")),"")</f>
        <v>Week 32 - 2022</v>
      </c>
    </row>
    <row r="5995" spans="16:16">
      <c r="P5995" t="str">
        <f>IF('Peter Millar'!$L6000&lt;&gt;0,CONCATENATE("Week ",WEEKNUM('Peter Millar'!$L6000,21)," - ", TEXT('Peter Millar'!$L6000, "yyyy")),"")</f>
        <v>Week 32 - 2022</v>
      </c>
    </row>
    <row r="5996" spans="16:16">
      <c r="P5996" t="str">
        <f>IF('Peter Millar'!$L6001&lt;&gt;0,CONCATENATE("Week ",WEEKNUM('Peter Millar'!$L6001,21)," - ", TEXT('Peter Millar'!$L6001, "yyyy")),"")</f>
        <v>Week 32 - 2022</v>
      </c>
    </row>
    <row r="5997" spans="16:16">
      <c r="P5997" t="str">
        <f>IF('Peter Millar'!$L6002&lt;&gt;0,CONCATENATE("Week ",WEEKNUM('Peter Millar'!$L6002,21)," - ", TEXT('Peter Millar'!$L6002, "yyyy")),"")</f>
        <v>Week 32 - 2022</v>
      </c>
    </row>
    <row r="5998" spans="16:16">
      <c r="P5998" t="str">
        <f>IF('Peter Millar'!$L6003&lt;&gt;0,CONCATENATE("Week ",WEEKNUM('Peter Millar'!$L6003,21)," - ", TEXT('Peter Millar'!$L6003, "yyyy")),"")</f>
        <v>Week 32 - 2022</v>
      </c>
    </row>
    <row r="5999" spans="16:16">
      <c r="P5999" t="str">
        <f>IF('Peter Millar'!$L6004&lt;&gt;0,CONCATENATE("Week ",WEEKNUM('Peter Millar'!$L6004,21)," - ", TEXT('Peter Millar'!$L6004, "yyyy")),"")</f>
        <v>Week 32 - 2022</v>
      </c>
    </row>
    <row r="6000" spans="16:16">
      <c r="P6000" t="str">
        <f>IF('Peter Millar'!$L6005&lt;&gt;0,CONCATENATE("Week ",WEEKNUM('Peter Millar'!$L6005,21)," - ", TEXT('Peter Millar'!$L6005, "yyyy")),"")</f>
        <v>Week 33 - 2022</v>
      </c>
    </row>
    <row r="6001" spans="16:16">
      <c r="P6001" t="str">
        <f>IF('Peter Millar'!$L6006&lt;&gt;0,CONCATENATE("Week ",WEEKNUM('Peter Millar'!$L6006,21)," - ", TEXT('Peter Millar'!$L6006, "yyyy")),"")</f>
        <v>Week 33 - 2022</v>
      </c>
    </row>
    <row r="6002" spans="16:16">
      <c r="P6002" t="str">
        <f>IF('Peter Millar'!$L6007&lt;&gt;0,CONCATENATE("Week ",WEEKNUM('Peter Millar'!$L6007,21)," - ", TEXT('Peter Millar'!$L6007, "yyyy")),"")</f>
        <v>Week 33 - 2022</v>
      </c>
    </row>
    <row r="6003" spans="16:16">
      <c r="P6003" t="str">
        <f>IF('Peter Millar'!$L6008&lt;&gt;0,CONCATENATE("Week ",WEEKNUM('Peter Millar'!$L6008,21)," - ", TEXT('Peter Millar'!$L6008, "yyyy")),"")</f>
        <v>Week 33 - 2022</v>
      </c>
    </row>
    <row r="6004" spans="16:16">
      <c r="P6004" t="str">
        <f>IF('Peter Millar'!$L6009&lt;&gt;0,CONCATENATE("Week ",WEEKNUM('Peter Millar'!$L6009,21)," - ", TEXT('Peter Millar'!$L6009, "yyyy")),"")</f>
        <v>Week 33 - 2022</v>
      </c>
    </row>
    <row r="6005" spans="16:16">
      <c r="P6005" t="str">
        <f>IF('Peter Millar'!$L6010&lt;&gt;0,CONCATENATE("Week ",WEEKNUM('Peter Millar'!$L6010,21)," - ", TEXT('Peter Millar'!$L6010, "yyyy")),"")</f>
        <v>Week 33 - 2022</v>
      </c>
    </row>
    <row r="6006" spans="16:16">
      <c r="P6006" t="str">
        <f>IF('Peter Millar'!$L6011&lt;&gt;0,CONCATENATE("Week ",WEEKNUM('Peter Millar'!$L6011,21)," - ", TEXT('Peter Millar'!$L6011, "yyyy")),"")</f>
        <v>Week 33 - 2022</v>
      </c>
    </row>
    <row r="6007" spans="16:16">
      <c r="P6007" t="str">
        <f>IF('Peter Millar'!$L6012&lt;&gt;0,CONCATENATE("Week ",WEEKNUM('Peter Millar'!$L6012,21)," - ", TEXT('Peter Millar'!$L6012, "yyyy")),"")</f>
        <v>Week 33 - 2022</v>
      </c>
    </row>
    <row r="6008" spans="16:16">
      <c r="P6008" t="str">
        <f>IF('Peter Millar'!$L6013&lt;&gt;0,CONCATENATE("Week ",WEEKNUM('Peter Millar'!$L6013,21)," - ", TEXT('Peter Millar'!$L6013, "yyyy")),"")</f>
        <v>Week 33 - 2022</v>
      </c>
    </row>
    <row r="6009" spans="16:16">
      <c r="P6009" t="str">
        <f>IF('Peter Millar'!$L6014&lt;&gt;0,CONCATENATE("Week ",WEEKNUM('Peter Millar'!$L6014,21)," - ", TEXT('Peter Millar'!$L6014, "yyyy")),"")</f>
        <v>Week 33 - 2022</v>
      </c>
    </row>
    <row r="6010" spans="16:16">
      <c r="P6010" t="str">
        <f>IF('Peter Millar'!$L6015&lt;&gt;0,CONCATENATE("Week ",WEEKNUM('Peter Millar'!$L6015,21)," - ", TEXT('Peter Millar'!$L6015, "yyyy")),"")</f>
        <v>Week 33 - 2022</v>
      </c>
    </row>
    <row r="6011" spans="16:16">
      <c r="P6011" t="str">
        <f>IF('Peter Millar'!$L6016&lt;&gt;0,CONCATENATE("Week ",WEEKNUM('Peter Millar'!$L6016,21)," - ", TEXT('Peter Millar'!$L6016, "yyyy")),"")</f>
        <v>Week 33 - 2022</v>
      </c>
    </row>
    <row r="6012" spans="16:16">
      <c r="P6012" t="str">
        <f>IF('Peter Millar'!$L6017&lt;&gt;0,CONCATENATE("Week ",WEEKNUM('Peter Millar'!$L6017,21)," - ", TEXT('Peter Millar'!$L6017, "yyyy")),"")</f>
        <v>Week 33 - 2022</v>
      </c>
    </row>
    <row r="6013" spans="16:16">
      <c r="P6013" t="str">
        <f>IF('Peter Millar'!$L6018&lt;&gt;0,CONCATENATE("Week ",WEEKNUM('Peter Millar'!$L6018,21)," - ", TEXT('Peter Millar'!$L6018, "yyyy")),"")</f>
        <v>Week 33 - 2022</v>
      </c>
    </row>
    <row r="6014" spans="16:16">
      <c r="P6014" t="str">
        <f>IF('Peter Millar'!$L6019&lt;&gt;0,CONCATENATE("Week ",WEEKNUM('Peter Millar'!$L6019,21)," - ", TEXT('Peter Millar'!$L6019, "yyyy")),"")</f>
        <v>Week 33 - 2022</v>
      </c>
    </row>
    <row r="6015" spans="16:16">
      <c r="P6015" t="str">
        <f>IF('Peter Millar'!$L6020&lt;&gt;0,CONCATENATE("Week ",WEEKNUM('Peter Millar'!$L6020,21)," - ", TEXT('Peter Millar'!$L6020, "yyyy")),"")</f>
        <v>Week 33 - 2022</v>
      </c>
    </row>
    <row r="6016" spans="16:16">
      <c r="P6016" t="str">
        <f>IF('Peter Millar'!$L6021&lt;&gt;0,CONCATENATE("Week ",WEEKNUM('Peter Millar'!$L6021,21)," - ", TEXT('Peter Millar'!$L6021, "yyyy")),"")</f>
        <v>Week 33 - 2022</v>
      </c>
    </row>
    <row r="6017" spans="16:16">
      <c r="P6017" t="str">
        <f>IF('Peter Millar'!$L6022&lt;&gt;0,CONCATENATE("Week ",WEEKNUM('Peter Millar'!$L6022,21)," - ", TEXT('Peter Millar'!$L6022, "yyyy")),"")</f>
        <v>Week 33 - 2022</v>
      </c>
    </row>
    <row r="6018" spans="16:16">
      <c r="P6018" t="str">
        <f>IF('Peter Millar'!$L6023&lt;&gt;0,CONCATENATE("Week ",WEEKNUM('Peter Millar'!$L6023,21)," - ", TEXT('Peter Millar'!$L6023, "yyyy")),"")</f>
        <v>Week 33 - 2022</v>
      </c>
    </row>
    <row r="6019" spans="16:16">
      <c r="P6019" t="str">
        <f>IF('Peter Millar'!$L6024&lt;&gt;0,CONCATENATE("Week ",WEEKNUM('Peter Millar'!$L6024,21)," - ", TEXT('Peter Millar'!$L6024, "yyyy")),"")</f>
        <v>Week 33 - 2022</v>
      </c>
    </row>
    <row r="6020" spans="16:16">
      <c r="P6020" t="str">
        <f>IF('Peter Millar'!$L6025&lt;&gt;0,CONCATENATE("Week ",WEEKNUM('Peter Millar'!$L6025,21)," - ", TEXT('Peter Millar'!$L6025, "yyyy")),"")</f>
        <v>Week 33 - 2022</v>
      </c>
    </row>
    <row r="6021" spans="16:16">
      <c r="P6021" t="str">
        <f>IF('Peter Millar'!$L6026&lt;&gt;0,CONCATENATE("Week ",WEEKNUM('Peter Millar'!$L6026,21)," - ", TEXT('Peter Millar'!$L6026, "yyyy")),"")</f>
        <v>Week 33 - 2022</v>
      </c>
    </row>
    <row r="6022" spans="16:16">
      <c r="P6022" t="str">
        <f>IF('Peter Millar'!$L6027&lt;&gt;0,CONCATENATE("Week ",WEEKNUM('Peter Millar'!$L6027,21)," - ", TEXT('Peter Millar'!$L6027, "yyyy")),"")</f>
        <v>Week 33 - 2022</v>
      </c>
    </row>
    <row r="6023" spans="16:16">
      <c r="P6023" t="str">
        <f>IF('Peter Millar'!$L6028&lt;&gt;0,CONCATENATE("Week ",WEEKNUM('Peter Millar'!$L6028,21)," - ", TEXT('Peter Millar'!$L6028, "yyyy")),"")</f>
        <v>Week 33 - 2022</v>
      </c>
    </row>
    <row r="6024" spans="16:16">
      <c r="P6024" t="str">
        <f>IF('Peter Millar'!$L6029&lt;&gt;0,CONCATENATE("Week ",WEEKNUM('Peter Millar'!$L6029,21)," - ", TEXT('Peter Millar'!$L6029, "yyyy")),"")</f>
        <v>Week 33 - 2022</v>
      </c>
    </row>
    <row r="6025" spans="16:16">
      <c r="P6025" t="str">
        <f>IF('Peter Millar'!$L6030&lt;&gt;0,CONCATENATE("Week ",WEEKNUM('Peter Millar'!$L6030,21)," - ", TEXT('Peter Millar'!$L6030, "yyyy")),"")</f>
        <v>Week 33 - 2022</v>
      </c>
    </row>
    <row r="6026" spans="16:16">
      <c r="P6026" t="str">
        <f>IF('Peter Millar'!$L6031&lt;&gt;0,CONCATENATE("Week ",WEEKNUM('Peter Millar'!$L6031,21)," - ", TEXT('Peter Millar'!$L6031, "yyyy")),"")</f>
        <v>Week 33 - 2022</v>
      </c>
    </row>
    <row r="6027" spans="16:16">
      <c r="P6027" t="str">
        <f>IF('Peter Millar'!$L6032&lt;&gt;0,CONCATENATE("Week ",WEEKNUM('Peter Millar'!$L6032,21)," - ", TEXT('Peter Millar'!$L6032, "yyyy")),"")</f>
        <v>Week 33 - 2022</v>
      </c>
    </row>
    <row r="6028" spans="16:16">
      <c r="P6028" t="str">
        <f>IF('Peter Millar'!$L6033&lt;&gt;0,CONCATENATE("Week ",WEEKNUM('Peter Millar'!$L6033,21)," - ", TEXT('Peter Millar'!$L6033, "yyyy")),"")</f>
        <v>Week 33 - 2022</v>
      </c>
    </row>
    <row r="6029" spans="16:16">
      <c r="P6029" t="str">
        <f>IF('Peter Millar'!$L6034&lt;&gt;0,CONCATENATE("Week ",WEEKNUM('Peter Millar'!$L6034,21)," - ", TEXT('Peter Millar'!$L6034, "yyyy")),"")</f>
        <v>Week 33 - 2022</v>
      </c>
    </row>
    <row r="6030" spans="16:16">
      <c r="P6030" t="str">
        <f>IF('Peter Millar'!$L6035&lt;&gt;0,CONCATENATE("Week ",WEEKNUM('Peter Millar'!$L6035,21)," - ", TEXT('Peter Millar'!$L6035, "yyyy")),"")</f>
        <v>Week 33 - 2022</v>
      </c>
    </row>
    <row r="6031" spans="16:16">
      <c r="P6031" t="str">
        <f>IF('Peter Millar'!$L6036&lt;&gt;0,CONCATENATE("Week ",WEEKNUM('Peter Millar'!$L6036,21)," - ", TEXT('Peter Millar'!$L6036, "yyyy")),"")</f>
        <v>Week 33 - 2022</v>
      </c>
    </row>
    <row r="6032" spans="16:16">
      <c r="P6032" t="str">
        <f>IF('Peter Millar'!$L6037&lt;&gt;0,CONCATENATE("Week ",WEEKNUM('Peter Millar'!$L6037,21)," - ", TEXT('Peter Millar'!$L6037, "yyyy")),"")</f>
        <v>Week 33 - 2022</v>
      </c>
    </row>
    <row r="6033" spans="16:16">
      <c r="P6033" t="str">
        <f>IF('Peter Millar'!$L6038&lt;&gt;0,CONCATENATE("Week ",WEEKNUM('Peter Millar'!$L6038,21)," - ", TEXT('Peter Millar'!$L6038, "yyyy")),"")</f>
        <v>Week 33 - 2022</v>
      </c>
    </row>
    <row r="6034" spans="16:16">
      <c r="P6034" t="str">
        <f>IF('Peter Millar'!$L6039&lt;&gt;0,CONCATENATE("Week ",WEEKNUM('Peter Millar'!$L6039,21)," - ", TEXT('Peter Millar'!$L6039, "yyyy")),"")</f>
        <v>Week 33 - 2022</v>
      </c>
    </row>
    <row r="6035" spans="16:16">
      <c r="P6035" t="str">
        <f>IF('Peter Millar'!$L6040&lt;&gt;0,CONCATENATE("Week ",WEEKNUM('Peter Millar'!$L6040,21)," - ", TEXT('Peter Millar'!$L6040, "yyyy")),"")</f>
        <v>Week 33 - 2022</v>
      </c>
    </row>
    <row r="6036" spans="16:16">
      <c r="P6036" t="str">
        <f>IF('Peter Millar'!$L6041&lt;&gt;0,CONCATENATE("Week ",WEEKNUM('Peter Millar'!$L6041,21)," - ", TEXT('Peter Millar'!$L6041, "yyyy")),"")</f>
        <v>Week 33 - 2022</v>
      </c>
    </row>
    <row r="6037" spans="16:16">
      <c r="P6037" t="str">
        <f>IF('Peter Millar'!$L6042&lt;&gt;0,CONCATENATE("Week ",WEEKNUM('Peter Millar'!$L6042,21)," - ", TEXT('Peter Millar'!$L6042, "yyyy")),"")</f>
        <v>Week 33 - 2022</v>
      </c>
    </row>
    <row r="6038" spans="16:16">
      <c r="P6038" t="str">
        <f>IF('Peter Millar'!$L6043&lt;&gt;0,CONCATENATE("Week ",WEEKNUM('Peter Millar'!$L6043,21)," - ", TEXT('Peter Millar'!$L6043, "yyyy")),"")</f>
        <v>Week 33 - 2022</v>
      </c>
    </row>
    <row r="6039" spans="16:16">
      <c r="P6039" t="str">
        <f>IF('Peter Millar'!$L6044&lt;&gt;0,CONCATENATE("Week ",WEEKNUM('Peter Millar'!$L6044,21)," - ", TEXT('Peter Millar'!$L6044, "yyyy")),"")</f>
        <v>Week 33 - 2022</v>
      </c>
    </row>
    <row r="6040" spans="16:16">
      <c r="P6040" t="str">
        <f>IF('Peter Millar'!$L6045&lt;&gt;0,CONCATENATE("Week ",WEEKNUM('Peter Millar'!$L6045,21)," - ", TEXT('Peter Millar'!$L6045, "yyyy")),"")</f>
        <v>Week 33 - 2022</v>
      </c>
    </row>
    <row r="6041" spans="16:16">
      <c r="P6041" t="str">
        <f>IF('Peter Millar'!$L6046&lt;&gt;0,CONCATENATE("Week ",WEEKNUM('Peter Millar'!$L6046,21)," - ", TEXT('Peter Millar'!$L6046, "yyyy")),"")</f>
        <v>Week 33 - 2022</v>
      </c>
    </row>
    <row r="6042" spans="16:16">
      <c r="P6042" t="str">
        <f>IF('Peter Millar'!$L6047&lt;&gt;0,CONCATENATE("Week ",WEEKNUM('Peter Millar'!$L6047,21)," - ", TEXT('Peter Millar'!$L6047, "yyyy")),"")</f>
        <v>Week 33 - 2022</v>
      </c>
    </row>
    <row r="6043" spans="16:16">
      <c r="P6043" t="str">
        <f>IF('Peter Millar'!$L6048&lt;&gt;0,CONCATENATE("Week ",WEEKNUM('Peter Millar'!$L6048,21)," - ", TEXT('Peter Millar'!$L6048, "yyyy")),"")</f>
        <v>Week 33 - 2022</v>
      </c>
    </row>
    <row r="6044" spans="16:16">
      <c r="P6044" t="str">
        <f>IF('Peter Millar'!$L6049&lt;&gt;0,CONCATENATE("Week ",WEEKNUM('Peter Millar'!$L6049,21)," - ", TEXT('Peter Millar'!$L6049, "yyyy")),"")</f>
        <v>Week 33 - 2022</v>
      </c>
    </row>
    <row r="6045" spans="16:16">
      <c r="P6045" t="str">
        <f>IF('Peter Millar'!$L6050&lt;&gt;0,CONCATENATE("Week ",WEEKNUM('Peter Millar'!$L6050,21)," - ", TEXT('Peter Millar'!$L6050, "yyyy")),"")</f>
        <v>Week 33 - 2022</v>
      </c>
    </row>
    <row r="6046" spans="16:16">
      <c r="P6046" t="str">
        <f>IF('Peter Millar'!$L6051&lt;&gt;0,CONCATENATE("Week ",WEEKNUM('Peter Millar'!$L6051,21)," - ", TEXT('Peter Millar'!$L6051, "yyyy")),"")</f>
        <v>Week 33 - 2022</v>
      </c>
    </row>
    <row r="6047" spans="16:16">
      <c r="P6047" t="str">
        <f>IF('Peter Millar'!$L6052&lt;&gt;0,CONCATENATE("Week ",WEEKNUM('Peter Millar'!$L6052,21)," - ", TEXT('Peter Millar'!$L6052, "yyyy")),"")</f>
        <v>Week 33 - 2022</v>
      </c>
    </row>
    <row r="6048" spans="16:16">
      <c r="P6048" t="str">
        <f>IF('Peter Millar'!$L6053&lt;&gt;0,CONCATENATE("Week ",WEEKNUM('Peter Millar'!$L6053,21)," - ", TEXT('Peter Millar'!$L6053, "yyyy")),"")</f>
        <v>Week 33 - 2022</v>
      </c>
    </row>
    <row r="6049" spans="16:16">
      <c r="P6049" t="str">
        <f>IF('Peter Millar'!$L6054&lt;&gt;0,CONCATENATE("Week ",WEEKNUM('Peter Millar'!$L6054,21)," - ", TEXT('Peter Millar'!$L6054, "yyyy")),"")</f>
        <v>Week 33 - 2022</v>
      </c>
    </row>
    <row r="6050" spans="16:16">
      <c r="P6050" t="str">
        <f>IF('Peter Millar'!$L6055&lt;&gt;0,CONCATENATE("Week ",WEEKNUM('Peter Millar'!$L6055,21)," - ", TEXT('Peter Millar'!$L6055, "yyyy")),"")</f>
        <v>Week 33 - 2022</v>
      </c>
    </row>
    <row r="6051" spans="16:16">
      <c r="P6051" t="str">
        <f>IF('Peter Millar'!$L6056&lt;&gt;0,CONCATENATE("Week ",WEEKNUM('Peter Millar'!$L6056,21)," - ", TEXT('Peter Millar'!$L6056, "yyyy")),"")</f>
        <v>Week 33 - 2022</v>
      </c>
    </row>
    <row r="6052" spans="16:16">
      <c r="P6052" t="str">
        <f>IF('Peter Millar'!$L6057&lt;&gt;0,CONCATENATE("Week ",WEEKNUM('Peter Millar'!$L6057,21)," - ", TEXT('Peter Millar'!$L6057, "yyyy")),"")</f>
        <v>Week 33 - 2022</v>
      </c>
    </row>
    <row r="6053" spans="16:16">
      <c r="P6053" t="str">
        <f>IF('Peter Millar'!$L6058&lt;&gt;0,CONCATENATE("Week ",WEEKNUM('Peter Millar'!$L6058,21)," - ", TEXT('Peter Millar'!$L6058, "yyyy")),"")</f>
        <v>Week 33 - 2022</v>
      </c>
    </row>
    <row r="6054" spans="16:16">
      <c r="P6054" t="str">
        <f>IF('Peter Millar'!$L6059&lt;&gt;0,CONCATENATE("Week ",WEEKNUM('Peter Millar'!$L6059,21)," - ", TEXT('Peter Millar'!$L6059, "yyyy")),"")</f>
        <v>Week 33 - 2022</v>
      </c>
    </row>
    <row r="6055" spans="16:16">
      <c r="P6055" t="str">
        <f>IF('Peter Millar'!$L6060&lt;&gt;0,CONCATENATE("Week ",WEEKNUM('Peter Millar'!$L6060,21)," - ", TEXT('Peter Millar'!$L6060, "yyyy")),"")</f>
        <v>Week 33 - 2022</v>
      </c>
    </row>
    <row r="6056" spans="16:16">
      <c r="P6056" t="str">
        <f>IF('Peter Millar'!$L6061&lt;&gt;0,CONCATENATE("Week ",WEEKNUM('Peter Millar'!$L6061,21)," - ", TEXT('Peter Millar'!$L6061, "yyyy")),"")</f>
        <v>Week 33 - 2022</v>
      </c>
    </row>
    <row r="6057" spans="16:16">
      <c r="P6057" t="str">
        <f>IF('Peter Millar'!$L6062&lt;&gt;0,CONCATENATE("Week ",WEEKNUM('Peter Millar'!$L6062,21)," - ", TEXT('Peter Millar'!$L6062, "yyyy")),"")</f>
        <v>Week 33 - 2022</v>
      </c>
    </row>
    <row r="6058" spans="16:16">
      <c r="P6058" t="str">
        <f>IF('Peter Millar'!$L6063&lt;&gt;0,CONCATENATE("Week ",WEEKNUM('Peter Millar'!$L6063,21)," - ", TEXT('Peter Millar'!$L6063, "yyyy")),"")</f>
        <v>Week 33 - 2022</v>
      </c>
    </row>
    <row r="6059" spans="16:16">
      <c r="P6059" t="str">
        <f>IF('Peter Millar'!$L6064&lt;&gt;0,CONCATENATE("Week ",WEEKNUM('Peter Millar'!$L6064,21)," - ", TEXT('Peter Millar'!$L6064, "yyyy")),"")</f>
        <v>Week 33 - 2022</v>
      </c>
    </row>
    <row r="6060" spans="16:16">
      <c r="P6060" t="str">
        <f>IF('Peter Millar'!$L6065&lt;&gt;0,CONCATENATE("Week ",WEEKNUM('Peter Millar'!$L6065,21)," - ", TEXT('Peter Millar'!$L6065, "yyyy")),"")</f>
        <v>Week 33 - 2022</v>
      </c>
    </row>
    <row r="6061" spans="16:16">
      <c r="P6061" t="str">
        <f>IF('Peter Millar'!$L6066&lt;&gt;0,CONCATENATE("Week ",WEEKNUM('Peter Millar'!$L6066,21)," - ", TEXT('Peter Millar'!$L6066, "yyyy")),"")</f>
        <v>Week 33 - 2022</v>
      </c>
    </row>
    <row r="6062" spans="16:16">
      <c r="P6062" t="str">
        <f>IF('Peter Millar'!$L6067&lt;&gt;0,CONCATENATE("Week ",WEEKNUM('Peter Millar'!$L6067,21)," - ", TEXT('Peter Millar'!$L6067, "yyyy")),"")</f>
        <v>Week 33 - 2022</v>
      </c>
    </row>
    <row r="6063" spans="16:16">
      <c r="P6063" t="str">
        <f>IF('Peter Millar'!$L6068&lt;&gt;0,CONCATENATE("Week ",WEEKNUM('Peter Millar'!$L6068,21)," - ", TEXT('Peter Millar'!$L6068, "yyyy")),"")</f>
        <v>Week 33 - 2022</v>
      </c>
    </row>
    <row r="6064" spans="16:16">
      <c r="P6064" t="str">
        <f>IF('Peter Millar'!$L6069&lt;&gt;0,CONCATENATE("Week ",WEEKNUM('Peter Millar'!$L6069,21)," - ", TEXT('Peter Millar'!$L6069, "yyyy")),"")</f>
        <v>Week 33 - 2022</v>
      </c>
    </row>
    <row r="6065" spans="16:16">
      <c r="P6065" t="str">
        <f>IF('Peter Millar'!$L6070&lt;&gt;0,CONCATENATE("Week ",WEEKNUM('Peter Millar'!$L6070,21)," - ", TEXT('Peter Millar'!$L6070, "yyyy")),"")</f>
        <v>Week 33 - 2022</v>
      </c>
    </row>
    <row r="6066" spans="16:16">
      <c r="P6066" t="str">
        <f>IF('Peter Millar'!$L6071&lt;&gt;0,CONCATENATE("Week ",WEEKNUM('Peter Millar'!$L6071,21)," - ", TEXT('Peter Millar'!$L6071, "yyyy")),"")</f>
        <v>Week 33 - 2022</v>
      </c>
    </row>
    <row r="6067" spans="16:16">
      <c r="P6067" t="str">
        <f>IF('Peter Millar'!$L6072&lt;&gt;0,CONCATENATE("Week ",WEEKNUM('Peter Millar'!$L6072,21)," - ", TEXT('Peter Millar'!$L6072, "yyyy")),"")</f>
        <v>Week 33 - 2022</v>
      </c>
    </row>
    <row r="6068" spans="16:16">
      <c r="P6068" t="str">
        <f>IF('Peter Millar'!$L6073&lt;&gt;0,CONCATENATE("Week ",WEEKNUM('Peter Millar'!$L6073,21)," - ", TEXT('Peter Millar'!$L6073, "yyyy")),"")</f>
        <v>Week 33 - 2022</v>
      </c>
    </row>
    <row r="6069" spans="16:16">
      <c r="P6069" t="str">
        <f>IF('Peter Millar'!$L6074&lt;&gt;0,CONCATENATE("Week ",WEEKNUM('Peter Millar'!$L6074,21)," - ", TEXT('Peter Millar'!$L6074, "yyyy")),"")</f>
        <v>Week 33 - 2022</v>
      </c>
    </row>
    <row r="6070" spans="16:16">
      <c r="P6070" t="str">
        <f>IF('Peter Millar'!$L6075&lt;&gt;0,CONCATENATE("Week ",WEEKNUM('Peter Millar'!$L6075,21)," - ", TEXT('Peter Millar'!$L6075, "yyyy")),"")</f>
        <v>Week 33 - 2022</v>
      </c>
    </row>
    <row r="6071" spans="16:16">
      <c r="P6071" t="str">
        <f>IF('Peter Millar'!$L6076&lt;&gt;0,CONCATENATE("Week ",WEEKNUM('Peter Millar'!$L6076,21)," - ", TEXT('Peter Millar'!$L6076, "yyyy")),"")</f>
        <v>Week 33 - 2022</v>
      </c>
    </row>
    <row r="6072" spans="16:16">
      <c r="P6072" t="str">
        <f>IF('Peter Millar'!$L6077&lt;&gt;0,CONCATENATE("Week ",WEEKNUM('Peter Millar'!$L6077,21)," - ", TEXT('Peter Millar'!$L6077, "yyyy")),"")</f>
        <v>Week 33 - 2022</v>
      </c>
    </row>
    <row r="6073" spans="16:16">
      <c r="P6073" t="str">
        <f>IF('Peter Millar'!$L6078&lt;&gt;0,CONCATENATE("Week ",WEEKNUM('Peter Millar'!$L6078,21)," - ", TEXT('Peter Millar'!$L6078, "yyyy")),"")</f>
        <v>Week 33 - 2022</v>
      </c>
    </row>
    <row r="6074" spans="16:16">
      <c r="P6074" t="str">
        <f>IF('Peter Millar'!$L6079&lt;&gt;0,CONCATENATE("Week ",WEEKNUM('Peter Millar'!$L6079,21)," - ", TEXT('Peter Millar'!$L6079, "yyyy")),"")</f>
        <v>Week 33 - 2022</v>
      </c>
    </row>
    <row r="6075" spans="16:16">
      <c r="P6075" t="str">
        <f>IF('Peter Millar'!$L6080&lt;&gt;0,CONCATENATE("Week ",WEEKNUM('Peter Millar'!$L6080,21)," - ", TEXT('Peter Millar'!$L6080, "yyyy")),"")</f>
        <v>Week 33 - 2022</v>
      </c>
    </row>
    <row r="6076" spans="16:16">
      <c r="P6076" t="str">
        <f>IF('Peter Millar'!$L6081&lt;&gt;0,CONCATENATE("Week ",WEEKNUM('Peter Millar'!$L6081,21)," - ", TEXT('Peter Millar'!$L6081, "yyyy")),"")</f>
        <v>Week 33 - 2022</v>
      </c>
    </row>
    <row r="6077" spans="16:16">
      <c r="P6077" t="str">
        <f>IF('Peter Millar'!$L6082&lt;&gt;0,CONCATENATE("Week ",WEEKNUM('Peter Millar'!$L6082,21)," - ", TEXT('Peter Millar'!$L6082, "yyyy")),"")</f>
        <v>Week 33 - 2022</v>
      </c>
    </row>
    <row r="6078" spans="16:16">
      <c r="P6078" t="str">
        <f>IF('Peter Millar'!$L6083&lt;&gt;0,CONCATENATE("Week ",WEEKNUM('Peter Millar'!$L6083,21)," - ", TEXT('Peter Millar'!$L6083, "yyyy")),"")</f>
        <v>Week 33 - 2022</v>
      </c>
    </row>
    <row r="6079" spans="16:16">
      <c r="P6079" t="str">
        <f>IF('Peter Millar'!$L6084&lt;&gt;0,CONCATENATE("Week ",WEEKNUM('Peter Millar'!$L6084,21)," - ", TEXT('Peter Millar'!$L6084, "yyyy")),"")</f>
        <v>Week 33 - 2022</v>
      </c>
    </row>
    <row r="6080" spans="16:16">
      <c r="P6080" t="str">
        <f>IF('Peter Millar'!$L6085&lt;&gt;0,CONCATENATE("Week ",WEEKNUM('Peter Millar'!$L6085,21)," - ", TEXT('Peter Millar'!$L6085, "yyyy")),"")</f>
        <v>Week 33 - 2022</v>
      </c>
    </row>
    <row r="6081" spans="16:16">
      <c r="P6081" t="str">
        <f>IF('Peter Millar'!$L6086&lt;&gt;0,CONCATENATE("Week ",WEEKNUM('Peter Millar'!$L6086,21)," - ", TEXT('Peter Millar'!$L6086, "yyyy")),"")</f>
        <v>Week 33 - 2022</v>
      </c>
    </row>
    <row r="6082" spans="16:16">
      <c r="P6082" t="str">
        <f>IF('Peter Millar'!$L6087&lt;&gt;0,CONCATENATE("Week ",WEEKNUM('Peter Millar'!$L6087,21)," - ", TEXT('Peter Millar'!$L6087, "yyyy")),"")</f>
        <v>Week 33 - 2022</v>
      </c>
    </row>
    <row r="6083" spans="16:16">
      <c r="P6083" t="str">
        <f>IF('Peter Millar'!$L6088&lt;&gt;0,CONCATENATE("Week ",WEEKNUM('Peter Millar'!$L6088,21)," - ", TEXT('Peter Millar'!$L6088, "yyyy")),"")</f>
        <v>Week 33 - 2022</v>
      </c>
    </row>
    <row r="6084" spans="16:16">
      <c r="P6084" t="str">
        <f>IF('Peter Millar'!$L6089&lt;&gt;0,CONCATENATE("Week ",WEEKNUM('Peter Millar'!$L6089,21)," - ", TEXT('Peter Millar'!$L6089, "yyyy")),"")</f>
        <v>Week 33 - 2022</v>
      </c>
    </row>
    <row r="6085" spans="16:16">
      <c r="P6085" t="str">
        <f>IF('Peter Millar'!$L6090&lt;&gt;0,CONCATENATE("Week ",WEEKNUM('Peter Millar'!$L6090,21)," - ", TEXT('Peter Millar'!$L6090, "yyyy")),"")</f>
        <v>Week 33 - 2022</v>
      </c>
    </row>
    <row r="6086" spans="16:16">
      <c r="P6086" t="str">
        <f>IF('Peter Millar'!$L6091&lt;&gt;0,CONCATENATE("Week ",WEEKNUM('Peter Millar'!$L6091,21)," - ", TEXT('Peter Millar'!$L6091, "yyyy")),"")</f>
        <v>Week 33 - 2022</v>
      </c>
    </row>
    <row r="6087" spans="16:16">
      <c r="P6087" t="str">
        <f>IF('Peter Millar'!$L6092&lt;&gt;0,CONCATENATE("Week ",WEEKNUM('Peter Millar'!$L6092,21)," - ", TEXT('Peter Millar'!$L6092, "yyyy")),"")</f>
        <v>Week 34 - 2022</v>
      </c>
    </row>
    <row r="6088" spans="16:16">
      <c r="P6088" t="str">
        <f>IF('Peter Millar'!$L6093&lt;&gt;0,CONCATENATE("Week ",WEEKNUM('Peter Millar'!$L6093,21)," - ", TEXT('Peter Millar'!$L6093, "yyyy")),"")</f>
        <v>Week 34 - 2022</v>
      </c>
    </row>
    <row r="6089" spans="16:16">
      <c r="P6089" t="str">
        <f>IF('Peter Millar'!$L6094&lt;&gt;0,CONCATENATE("Week ",WEEKNUM('Peter Millar'!$L6094,21)," - ", TEXT('Peter Millar'!$L6094, "yyyy")),"")</f>
        <v>Week 34 - 2022</v>
      </c>
    </row>
    <row r="6090" spans="16:16">
      <c r="P6090" t="str">
        <f>IF('Peter Millar'!$L6095&lt;&gt;0,CONCATENATE("Week ",WEEKNUM('Peter Millar'!$L6095,21)," - ", TEXT('Peter Millar'!$L6095, "yyyy")),"")</f>
        <v>Week 34 - 2022</v>
      </c>
    </row>
    <row r="6091" spans="16:16">
      <c r="P6091" t="str">
        <f>IF('Peter Millar'!$L6096&lt;&gt;0,CONCATENATE("Week ",WEEKNUM('Peter Millar'!$L6096,21)," - ", TEXT('Peter Millar'!$L6096, "yyyy")),"")</f>
        <v>Week 34 - 2022</v>
      </c>
    </row>
    <row r="6092" spans="16:16">
      <c r="P6092" t="str">
        <f>IF('Peter Millar'!$L6097&lt;&gt;0,CONCATENATE("Week ",WEEKNUM('Peter Millar'!$L6097,21)," - ", TEXT('Peter Millar'!$L6097, "yyyy")),"")</f>
        <v>Week 34 - 2022</v>
      </c>
    </row>
    <row r="6093" spans="16:16">
      <c r="P6093" t="str">
        <f>IF('Peter Millar'!$L6098&lt;&gt;0,CONCATENATE("Week ",WEEKNUM('Peter Millar'!$L6098,21)," - ", TEXT('Peter Millar'!$L6098, "yyyy")),"")</f>
        <v>Week 34 - 2022</v>
      </c>
    </row>
    <row r="6094" spans="16:16">
      <c r="P6094" t="str">
        <f>IF('Peter Millar'!$L6099&lt;&gt;0,CONCATENATE("Week ",WEEKNUM('Peter Millar'!$L6099,21)," - ", TEXT('Peter Millar'!$L6099, "yyyy")),"")</f>
        <v>Week 34 - 2022</v>
      </c>
    </row>
    <row r="6095" spans="16:16">
      <c r="P6095" t="str">
        <f>IF('Peter Millar'!$L6100&lt;&gt;0,CONCATENATE("Week ",WEEKNUM('Peter Millar'!$L6100,21)," - ", TEXT('Peter Millar'!$L6100, "yyyy")),"")</f>
        <v>Week 34 - 2022</v>
      </c>
    </row>
    <row r="6096" spans="16:16">
      <c r="P6096" t="str">
        <f>IF('Peter Millar'!$L6101&lt;&gt;0,CONCATENATE("Week ",WEEKNUM('Peter Millar'!$L6101,21)," - ", TEXT('Peter Millar'!$L6101, "yyyy")),"")</f>
        <v>Week 34 - 2022</v>
      </c>
    </row>
    <row r="6097" spans="16:16">
      <c r="P6097" t="str">
        <f>IF('Peter Millar'!$L6102&lt;&gt;0,CONCATENATE("Week ",WEEKNUM('Peter Millar'!$L6102,21)," - ", TEXT('Peter Millar'!$L6102, "yyyy")),"")</f>
        <v>Week 34 - 2022</v>
      </c>
    </row>
    <row r="6098" spans="16:16">
      <c r="P6098" t="str">
        <f>IF('Peter Millar'!$L6103&lt;&gt;0,CONCATENATE("Week ",WEEKNUM('Peter Millar'!$L6103,21)," - ", TEXT('Peter Millar'!$L6103, "yyyy")),"")</f>
        <v>Week 34 - 2022</v>
      </c>
    </row>
    <row r="6099" spans="16:16">
      <c r="P6099" t="str">
        <f>IF('Peter Millar'!$L6104&lt;&gt;0,CONCATENATE("Week ",WEEKNUM('Peter Millar'!$L6104,21)," - ", TEXT('Peter Millar'!$L6104, "yyyy")),"")</f>
        <v>Week 34 - 2022</v>
      </c>
    </row>
    <row r="6100" spans="16:16">
      <c r="P6100" t="str">
        <f>IF('Peter Millar'!$L6105&lt;&gt;0,CONCATENATE("Week ",WEEKNUM('Peter Millar'!$L6105,21)," - ", TEXT('Peter Millar'!$L6105, "yyyy")),"")</f>
        <v>Week 34 - 2022</v>
      </c>
    </row>
    <row r="6101" spans="16:16">
      <c r="P6101" t="str">
        <f>IF('Peter Millar'!$L6106&lt;&gt;0,CONCATENATE("Week ",WEEKNUM('Peter Millar'!$L6106,21)," - ", TEXT('Peter Millar'!$L6106, "yyyy")),"")</f>
        <v>Week 34 - 2022</v>
      </c>
    </row>
    <row r="6102" spans="16:16">
      <c r="P6102" t="str">
        <f>IF('Peter Millar'!$L6107&lt;&gt;0,CONCATENATE("Week ",WEEKNUM('Peter Millar'!$L6107,21)," - ", TEXT('Peter Millar'!$L6107, "yyyy")),"")</f>
        <v>Week 34 - 2022</v>
      </c>
    </row>
    <row r="6103" spans="16:16">
      <c r="P6103" t="str">
        <f>IF('Peter Millar'!$L6108&lt;&gt;0,CONCATENATE("Week ",WEEKNUM('Peter Millar'!$L6108,21)," - ", TEXT('Peter Millar'!$L6108, "yyyy")),"")</f>
        <v>Week 34 - 2022</v>
      </c>
    </row>
    <row r="6104" spans="16:16">
      <c r="P6104" t="str">
        <f>IF('Peter Millar'!$L6109&lt;&gt;0,CONCATENATE("Week ",WEEKNUM('Peter Millar'!$L6109,21)," - ", TEXT('Peter Millar'!$L6109, "yyyy")),"")</f>
        <v>Week 34 - 2022</v>
      </c>
    </row>
    <row r="6105" spans="16:16">
      <c r="P6105" t="str">
        <f>IF('Peter Millar'!$L6110&lt;&gt;0,CONCATENATE("Week ",WEEKNUM('Peter Millar'!$L6110,21)," - ", TEXT('Peter Millar'!$L6110, "yyyy")),"")</f>
        <v>Week 34 - 2022</v>
      </c>
    </row>
    <row r="6106" spans="16:16">
      <c r="P6106" t="str">
        <f>IF('Peter Millar'!$L6111&lt;&gt;0,CONCATENATE("Week ",WEEKNUM('Peter Millar'!$L6111,21)," - ", TEXT('Peter Millar'!$L6111, "yyyy")),"")</f>
        <v>Week 34 - 2022</v>
      </c>
    </row>
    <row r="6107" spans="16:16">
      <c r="P6107" t="str">
        <f>IF('Peter Millar'!$L6112&lt;&gt;0,CONCATENATE("Week ",WEEKNUM('Peter Millar'!$L6112,21)," - ", TEXT('Peter Millar'!$L6112, "yyyy")),"")</f>
        <v>Week 34 - 2022</v>
      </c>
    </row>
    <row r="6108" spans="16:16">
      <c r="P6108" t="str">
        <f>IF('Peter Millar'!$L6113&lt;&gt;0,CONCATENATE("Week ",WEEKNUM('Peter Millar'!$L6113,21)," - ", TEXT('Peter Millar'!$L6113, "yyyy")),"")</f>
        <v>Week 34 - 2022</v>
      </c>
    </row>
    <row r="6109" spans="16:16">
      <c r="P6109" t="str">
        <f>IF('Peter Millar'!$L6114&lt;&gt;0,CONCATENATE("Week ",WEEKNUM('Peter Millar'!$L6114,21)," - ", TEXT('Peter Millar'!$L6114, "yyyy")),"")</f>
        <v>Week 34 - 2022</v>
      </c>
    </row>
    <row r="6110" spans="16:16">
      <c r="P6110" t="str">
        <f>IF('Peter Millar'!$L6115&lt;&gt;0,CONCATENATE("Week ",WEEKNUM('Peter Millar'!$L6115,21)," - ", TEXT('Peter Millar'!$L6115, "yyyy")),"")</f>
        <v>Week 34 - 2022</v>
      </c>
    </row>
    <row r="6111" spans="16:16">
      <c r="P6111" t="str">
        <f>IF('Peter Millar'!$L6116&lt;&gt;0,CONCATENATE("Week ",WEEKNUM('Peter Millar'!$L6116,21)," - ", TEXT('Peter Millar'!$L6116, "yyyy")),"")</f>
        <v>Week 34 - 2022</v>
      </c>
    </row>
    <row r="6112" spans="16:16">
      <c r="P6112" t="str">
        <f>IF('Peter Millar'!$L6117&lt;&gt;0,CONCATENATE("Week ",WEEKNUM('Peter Millar'!$L6117,21)," - ", TEXT('Peter Millar'!$L6117, "yyyy")),"")</f>
        <v>Week 34 - 2022</v>
      </c>
    </row>
    <row r="6113" spans="16:16">
      <c r="P6113" t="str">
        <f>IF('Peter Millar'!$L6118&lt;&gt;0,CONCATENATE("Week ",WEEKNUM('Peter Millar'!$L6118,21)," - ", TEXT('Peter Millar'!$L6118, "yyyy")),"")</f>
        <v>Week 34 - 2022</v>
      </c>
    </row>
    <row r="6114" spans="16:16">
      <c r="P6114" t="str">
        <f>IF('Peter Millar'!$L6119&lt;&gt;0,CONCATENATE("Week ",WEEKNUM('Peter Millar'!$L6119,21)," - ", TEXT('Peter Millar'!$L6119, "yyyy")),"")</f>
        <v>Week 34 - 2022</v>
      </c>
    </row>
    <row r="6115" spans="16:16">
      <c r="P6115" t="str">
        <f>IF('Peter Millar'!$L6120&lt;&gt;0,CONCATENATE("Week ",WEEKNUM('Peter Millar'!$L6120,21)," - ", TEXT('Peter Millar'!$L6120, "yyyy")),"")</f>
        <v>Week 34 - 2022</v>
      </c>
    </row>
    <row r="6116" spans="16:16">
      <c r="P6116" t="str">
        <f>IF('Peter Millar'!$L6121&lt;&gt;0,CONCATENATE("Week ",WEEKNUM('Peter Millar'!$L6121,21)," - ", TEXT('Peter Millar'!$L6121, "yyyy")),"")</f>
        <v>Week 34 - 2022</v>
      </c>
    </row>
    <row r="6117" spans="16:16">
      <c r="P6117" t="str">
        <f>IF('Peter Millar'!$L6122&lt;&gt;0,CONCATENATE("Week ",WEEKNUM('Peter Millar'!$L6122,21)," - ", TEXT('Peter Millar'!$L6122, "yyyy")),"")</f>
        <v>Week 34 - 2022</v>
      </c>
    </row>
    <row r="6118" spans="16:16">
      <c r="P6118" t="str">
        <f>IF('Peter Millar'!$L6123&lt;&gt;0,CONCATENATE("Week ",WEEKNUM('Peter Millar'!$L6123,21)," - ", TEXT('Peter Millar'!$L6123, "yyyy")),"")</f>
        <v>Week 34 - 2022</v>
      </c>
    </row>
    <row r="6119" spans="16:16">
      <c r="P6119" t="str">
        <f>IF('Peter Millar'!$L6124&lt;&gt;0,CONCATENATE("Week ",WEEKNUM('Peter Millar'!$L6124,21)," - ", TEXT('Peter Millar'!$L6124, "yyyy")),"")</f>
        <v>Week 34 - 2022</v>
      </c>
    </row>
    <row r="6120" spans="16:16">
      <c r="P6120" t="str">
        <f>IF('Peter Millar'!$L6125&lt;&gt;0,CONCATENATE("Week ",WEEKNUM('Peter Millar'!$L6125,21)," - ", TEXT('Peter Millar'!$L6125, "yyyy")),"")</f>
        <v>Week 34 - 2022</v>
      </c>
    </row>
    <row r="6121" spans="16:16">
      <c r="P6121" t="str">
        <f>IF('Peter Millar'!$L6126&lt;&gt;0,CONCATENATE("Week ",WEEKNUM('Peter Millar'!$L6126,21)," - ", TEXT('Peter Millar'!$L6126, "yyyy")),"")</f>
        <v>Week 34 - 2022</v>
      </c>
    </row>
    <row r="6122" spans="16:16">
      <c r="P6122" t="str">
        <f>IF('Peter Millar'!$L6127&lt;&gt;0,CONCATENATE("Week ",WEEKNUM('Peter Millar'!$L6127,21)," - ", TEXT('Peter Millar'!$L6127, "yyyy")),"")</f>
        <v>Week 34 - 2022</v>
      </c>
    </row>
    <row r="6123" spans="16:16">
      <c r="P6123" t="str">
        <f>IF('Peter Millar'!$L6128&lt;&gt;0,CONCATENATE("Week ",WEEKNUM('Peter Millar'!$L6128,21)," - ", TEXT('Peter Millar'!$L6128, "yyyy")),"")</f>
        <v>Week 34 - 2022</v>
      </c>
    </row>
    <row r="6124" spans="16:16">
      <c r="P6124" t="str">
        <f>IF('Peter Millar'!$L6129&lt;&gt;0,CONCATENATE("Week ",WEEKNUM('Peter Millar'!$L6129,21)," - ", TEXT('Peter Millar'!$L6129, "yyyy")),"")</f>
        <v>Week 34 - 2022</v>
      </c>
    </row>
    <row r="6125" spans="16:16">
      <c r="P6125" t="str">
        <f>IF('Peter Millar'!$L6130&lt;&gt;0,CONCATENATE("Week ",WEEKNUM('Peter Millar'!$L6130,21)," - ", TEXT('Peter Millar'!$L6130, "yyyy")),"")</f>
        <v>Week 34 - 2022</v>
      </c>
    </row>
    <row r="6126" spans="16:16">
      <c r="P6126" t="str">
        <f>IF('Peter Millar'!$L6131&lt;&gt;0,CONCATENATE("Week ",WEEKNUM('Peter Millar'!$L6131,21)," - ", TEXT('Peter Millar'!$L6131, "yyyy")),"")</f>
        <v>Week 34 - 2022</v>
      </c>
    </row>
    <row r="6127" spans="16:16">
      <c r="P6127" t="str">
        <f>IF('Peter Millar'!$L6132&lt;&gt;0,CONCATENATE("Week ",WEEKNUM('Peter Millar'!$L6132,21)," - ", TEXT('Peter Millar'!$L6132, "yyyy")),"")</f>
        <v>Week 34 - 2022</v>
      </c>
    </row>
    <row r="6128" spans="16:16">
      <c r="P6128" t="str">
        <f>IF('Peter Millar'!$L6133&lt;&gt;0,CONCATENATE("Week ",WEEKNUM('Peter Millar'!$L6133,21)," - ", TEXT('Peter Millar'!$L6133, "yyyy")),"")</f>
        <v>Week 34 - 2022</v>
      </c>
    </row>
    <row r="6129" spans="16:16">
      <c r="P6129" t="str">
        <f>IF('Peter Millar'!$L6134&lt;&gt;0,CONCATENATE("Week ",WEEKNUM('Peter Millar'!$L6134,21)," - ", TEXT('Peter Millar'!$L6134, "yyyy")),"")</f>
        <v>Week 34 - 2022</v>
      </c>
    </row>
    <row r="6130" spans="16:16">
      <c r="P6130" t="str">
        <f>IF('Peter Millar'!$L6135&lt;&gt;0,CONCATENATE("Week ",WEEKNUM('Peter Millar'!$L6135,21)," - ", TEXT('Peter Millar'!$L6135, "yyyy")),"")</f>
        <v>Week 34 - 2022</v>
      </c>
    </row>
    <row r="6131" spans="16:16">
      <c r="P6131" t="str">
        <f>IF('Peter Millar'!$L6136&lt;&gt;0,CONCATENATE("Week ",WEEKNUM('Peter Millar'!$L6136,21)," - ", TEXT('Peter Millar'!$L6136, "yyyy")),"")</f>
        <v>Week 34 - 2022</v>
      </c>
    </row>
    <row r="6132" spans="16:16">
      <c r="P6132" t="str">
        <f>IF('Peter Millar'!$L6137&lt;&gt;0,CONCATENATE("Week ",WEEKNUM('Peter Millar'!$L6137,21)," - ", TEXT('Peter Millar'!$L6137, "yyyy")),"")</f>
        <v>Week 34 - 2022</v>
      </c>
    </row>
    <row r="6133" spans="16:16">
      <c r="P6133" t="str">
        <f>IF('Peter Millar'!$L6138&lt;&gt;0,CONCATENATE("Week ",WEEKNUM('Peter Millar'!$L6138,21)," - ", TEXT('Peter Millar'!$L6138, "yyyy")),"")</f>
        <v>Week 34 - 2022</v>
      </c>
    </row>
    <row r="6134" spans="16:16">
      <c r="P6134" t="str">
        <f>IF('Peter Millar'!$L6139&lt;&gt;0,CONCATENATE("Week ",WEEKNUM('Peter Millar'!$L6139,21)," - ", TEXT('Peter Millar'!$L6139, "yyyy")),"")</f>
        <v>Week 34 - 2022</v>
      </c>
    </row>
    <row r="6135" spans="16:16">
      <c r="P6135" t="str">
        <f>IF('Peter Millar'!$L6140&lt;&gt;0,CONCATENATE("Week ",WEEKNUM('Peter Millar'!$L6140,21)," - ", TEXT('Peter Millar'!$L6140, "yyyy")),"")</f>
        <v>Week 35 - 2022</v>
      </c>
    </row>
    <row r="6136" spans="16:16">
      <c r="P6136" t="str">
        <f>IF('Peter Millar'!$L6141&lt;&gt;0,CONCATENATE("Week ",WEEKNUM('Peter Millar'!$L6141,21)," - ", TEXT('Peter Millar'!$L6141, "yyyy")),"")</f>
        <v>Week 35 - 2022</v>
      </c>
    </row>
    <row r="6137" spans="16:16">
      <c r="P6137" t="str">
        <f>IF('Peter Millar'!$L6142&lt;&gt;0,CONCATENATE("Week ",WEEKNUM('Peter Millar'!$L6142,21)," - ", TEXT('Peter Millar'!$L6142, "yyyy")),"")</f>
        <v>Week 35 - 2022</v>
      </c>
    </row>
    <row r="6138" spans="16:16">
      <c r="P6138" t="str">
        <f>IF('Peter Millar'!$L6143&lt;&gt;0,CONCATENATE("Week ",WEEKNUM('Peter Millar'!$L6143,21)," - ", TEXT('Peter Millar'!$L6143, "yyyy")),"")</f>
        <v>Week 35 - 2022</v>
      </c>
    </row>
    <row r="6139" spans="16:16">
      <c r="P6139" t="str">
        <f>IF('Peter Millar'!$L6144&lt;&gt;0,CONCATENATE("Week ",WEEKNUM('Peter Millar'!$L6144,21)," - ", TEXT('Peter Millar'!$L6144, "yyyy")),"")</f>
        <v>Week 35 - 2022</v>
      </c>
    </row>
    <row r="6140" spans="16:16">
      <c r="P6140" t="str">
        <f>IF('Peter Millar'!$L6145&lt;&gt;0,CONCATENATE("Week ",WEEKNUM('Peter Millar'!$L6145,21)," - ", TEXT('Peter Millar'!$L6145, "yyyy")),"")</f>
        <v>Week 35 - 2022</v>
      </c>
    </row>
    <row r="6141" spans="16:16">
      <c r="P6141" t="str">
        <f>IF('Peter Millar'!$L6146&lt;&gt;0,CONCATENATE("Week ",WEEKNUM('Peter Millar'!$L6146,21)," - ", TEXT('Peter Millar'!$L6146, "yyyy")),"")</f>
        <v>Week 35 - 2022</v>
      </c>
    </row>
    <row r="6142" spans="16:16">
      <c r="P6142" t="str">
        <f>IF('Peter Millar'!$L6147&lt;&gt;0,CONCATENATE("Week ",WEEKNUM('Peter Millar'!$L6147,21)," - ", TEXT('Peter Millar'!$L6147, "yyyy")),"")</f>
        <v>Week 35 - 2022</v>
      </c>
    </row>
    <row r="6143" spans="16:16">
      <c r="P6143" t="str">
        <f>IF('Peter Millar'!$L6148&lt;&gt;0,CONCATENATE("Week ",WEEKNUM('Peter Millar'!$L6148,21)," - ", TEXT('Peter Millar'!$L6148, "yyyy")),"")</f>
        <v>Week 35 - 2022</v>
      </c>
    </row>
    <row r="6144" spans="16:16">
      <c r="P6144" t="str">
        <f>IF('Peter Millar'!$L6149&lt;&gt;0,CONCATENATE("Week ",WEEKNUM('Peter Millar'!$L6149,21)," - ", TEXT('Peter Millar'!$L6149, "yyyy")),"")</f>
        <v>Week 35 - 2022</v>
      </c>
    </row>
    <row r="6145" spans="16:16">
      <c r="P6145" t="str">
        <f>IF('Peter Millar'!$L6150&lt;&gt;0,CONCATENATE("Week ",WEEKNUM('Peter Millar'!$L6150,21)," - ", TEXT('Peter Millar'!$L6150, "yyyy")),"")</f>
        <v>Week 35 - 2022</v>
      </c>
    </row>
    <row r="6146" spans="16:16">
      <c r="P6146" t="str">
        <f>IF('Peter Millar'!$L6151&lt;&gt;0,CONCATENATE("Week ",WEEKNUM('Peter Millar'!$L6151,21)," - ", TEXT('Peter Millar'!$L6151, "yyyy")),"")</f>
        <v>Week 35 - 2022</v>
      </c>
    </row>
    <row r="6147" spans="16:16">
      <c r="P6147" t="str">
        <f>IF('Peter Millar'!$L6152&lt;&gt;0,CONCATENATE("Week ",WEEKNUM('Peter Millar'!$L6152,21)," - ", TEXT('Peter Millar'!$L6152, "yyyy")),"")</f>
        <v>Week 35 - 2022</v>
      </c>
    </row>
    <row r="6148" spans="16:16">
      <c r="P6148" t="str">
        <f>IF('Peter Millar'!$L6153&lt;&gt;0,CONCATENATE("Week ",WEEKNUM('Peter Millar'!$L6153,21)," - ", TEXT('Peter Millar'!$L6153, "yyyy")),"")</f>
        <v>Week 35 - 2022</v>
      </c>
    </row>
    <row r="6149" spans="16:16">
      <c r="P6149" t="str">
        <f>IF('Peter Millar'!$L6154&lt;&gt;0,CONCATENATE("Week ",WEEKNUM('Peter Millar'!$L6154,21)," - ", TEXT('Peter Millar'!$L6154, "yyyy")),"")</f>
        <v>Week 35 - 2022</v>
      </c>
    </row>
    <row r="6150" spans="16:16">
      <c r="P6150" t="str">
        <f>IF('Peter Millar'!$L6155&lt;&gt;0,CONCATENATE("Week ",WEEKNUM('Peter Millar'!$L6155,21)," - ", TEXT('Peter Millar'!$L6155, "yyyy")),"")</f>
        <v>Week 35 - 2022</v>
      </c>
    </row>
    <row r="6151" spans="16:16">
      <c r="P6151" t="str">
        <f>IF('Peter Millar'!$L6156&lt;&gt;0,CONCATENATE("Week ",WEEKNUM('Peter Millar'!$L6156,21)," - ", TEXT('Peter Millar'!$L6156, "yyyy")),"")</f>
        <v>Week 35 - 2022</v>
      </c>
    </row>
    <row r="6152" spans="16:16">
      <c r="P6152" t="str">
        <f>IF('Peter Millar'!$L6157&lt;&gt;0,CONCATENATE("Week ",WEEKNUM('Peter Millar'!$L6157,21)," - ", TEXT('Peter Millar'!$L6157, "yyyy")),"")</f>
        <v>Week 35 - 2022</v>
      </c>
    </row>
    <row r="6153" spans="16:16">
      <c r="P6153" t="str">
        <f>IF('Peter Millar'!$L6158&lt;&gt;0,CONCATENATE("Week ",WEEKNUM('Peter Millar'!$L6158,21)," - ", TEXT('Peter Millar'!$L6158, "yyyy")),"")</f>
        <v>Week 35 - 2022</v>
      </c>
    </row>
    <row r="6154" spans="16:16">
      <c r="P6154" t="str">
        <f>IF('Peter Millar'!$L6159&lt;&gt;0,CONCATENATE("Week ",WEEKNUM('Peter Millar'!$L6159,21)," - ", TEXT('Peter Millar'!$L6159, "yyyy")),"")</f>
        <v>Week 35 - 2022</v>
      </c>
    </row>
    <row r="6155" spans="16:16">
      <c r="P6155" t="str">
        <f>IF('Peter Millar'!$L6160&lt;&gt;0,CONCATENATE("Week ",WEEKNUM('Peter Millar'!$L6160,21)," - ", TEXT('Peter Millar'!$L6160, "yyyy")),"")</f>
        <v>Week 35 - 2022</v>
      </c>
    </row>
    <row r="6156" spans="16:16">
      <c r="P6156" t="str">
        <f>IF('Peter Millar'!$L6161&lt;&gt;0,CONCATENATE("Week ",WEEKNUM('Peter Millar'!$L6161,21)," - ", TEXT('Peter Millar'!$L6161, "yyyy")),"")</f>
        <v>Week 35 - 2022</v>
      </c>
    </row>
    <row r="6157" spans="16:16">
      <c r="P6157" t="str">
        <f>IF('Peter Millar'!$L6162&lt;&gt;0,CONCATENATE("Week ",WEEKNUM('Peter Millar'!$L6162,21)," - ", TEXT('Peter Millar'!$L6162, "yyyy")),"")</f>
        <v>Week 35 - 2022</v>
      </c>
    </row>
    <row r="6158" spans="16:16">
      <c r="P6158" t="str">
        <f>IF('Peter Millar'!$L6163&lt;&gt;0,CONCATENATE("Week ",WEEKNUM('Peter Millar'!$L6163,21)," - ", TEXT('Peter Millar'!$L6163, "yyyy")),"")</f>
        <v>Week 35 - 2022</v>
      </c>
    </row>
    <row r="6159" spans="16:16">
      <c r="P6159" t="str">
        <f>IF('Peter Millar'!$L6164&lt;&gt;0,CONCATENATE("Week ",WEEKNUM('Peter Millar'!$L6164,21)," - ", TEXT('Peter Millar'!$L6164, "yyyy")),"")</f>
        <v>Week 35 - 2022</v>
      </c>
    </row>
    <row r="6160" spans="16:16">
      <c r="P6160" t="str">
        <f>IF('Peter Millar'!$L6165&lt;&gt;0,CONCATENATE("Week ",WEEKNUM('Peter Millar'!$L6165,21)," - ", TEXT('Peter Millar'!$L6165, "yyyy")),"")</f>
        <v>Week 35 - 2022</v>
      </c>
    </row>
    <row r="6161" spans="16:16">
      <c r="P6161" t="str">
        <f>IF('Peter Millar'!$L6166&lt;&gt;0,CONCATENATE("Week ",WEEKNUM('Peter Millar'!$L6166,21)," - ", TEXT('Peter Millar'!$L6166, "yyyy")),"")</f>
        <v>Week 35 - 2022</v>
      </c>
    </row>
    <row r="6162" spans="16:16">
      <c r="P6162" t="str">
        <f>IF('Peter Millar'!$L6167&lt;&gt;0,CONCATENATE("Week ",WEEKNUM('Peter Millar'!$L6167,21)," - ", TEXT('Peter Millar'!$L6167, "yyyy")),"")</f>
        <v>Week 35 - 2022</v>
      </c>
    </row>
    <row r="6163" spans="16:16">
      <c r="P6163" t="str">
        <f>IF('Peter Millar'!$L6168&lt;&gt;0,CONCATENATE("Week ",WEEKNUM('Peter Millar'!$L6168,21)," - ", TEXT('Peter Millar'!$L6168, "yyyy")),"")</f>
        <v>Week 35 - 2022</v>
      </c>
    </row>
    <row r="6164" spans="16:16">
      <c r="P6164" t="str">
        <f>IF('Peter Millar'!$L6169&lt;&gt;0,CONCATENATE("Week ",WEEKNUM('Peter Millar'!$L6169,21)," - ", TEXT('Peter Millar'!$L6169, "yyyy")),"")</f>
        <v>Week 35 - 2022</v>
      </c>
    </row>
    <row r="6165" spans="16:16">
      <c r="P6165" t="str">
        <f>IF('Peter Millar'!$L6170&lt;&gt;0,CONCATENATE("Week ",WEEKNUM('Peter Millar'!$L6170,21)," - ", TEXT('Peter Millar'!$L6170, "yyyy")),"")</f>
        <v>Week 35 - 2022</v>
      </c>
    </row>
    <row r="6166" spans="16:16">
      <c r="P6166" t="str">
        <f>IF('Peter Millar'!$L6171&lt;&gt;0,CONCATENATE("Week ",WEEKNUM('Peter Millar'!$L6171,21)," - ", TEXT('Peter Millar'!$L6171, "yyyy")),"")</f>
        <v>Week 35 - 2022</v>
      </c>
    </row>
    <row r="6167" spans="16:16">
      <c r="P6167" t="str">
        <f>IF('Peter Millar'!$L6172&lt;&gt;0,CONCATENATE("Week ",WEEKNUM('Peter Millar'!$L6172,21)," - ", TEXT('Peter Millar'!$L6172, "yyyy")),"")</f>
        <v>Week 35 - 2022</v>
      </c>
    </row>
    <row r="6168" spans="16:16">
      <c r="P6168" t="str">
        <f>IF('Peter Millar'!$L6173&lt;&gt;0,CONCATENATE("Week ",WEEKNUM('Peter Millar'!$L6173,21)," - ", TEXT('Peter Millar'!$L6173, "yyyy")),"")</f>
        <v>Week 35 - 2022</v>
      </c>
    </row>
    <row r="6169" spans="16:16">
      <c r="P6169" t="str">
        <f>IF('Peter Millar'!$L6174&lt;&gt;0,CONCATENATE("Week ",WEEKNUM('Peter Millar'!$L6174,21)," - ", TEXT('Peter Millar'!$L6174, "yyyy")),"")</f>
        <v>Week 35 - 2022</v>
      </c>
    </row>
    <row r="6170" spans="16:16">
      <c r="P6170" t="str">
        <f>IF('Peter Millar'!$L6175&lt;&gt;0,CONCATENATE("Week ",WEEKNUM('Peter Millar'!$L6175,21)," - ", TEXT('Peter Millar'!$L6175, "yyyy")),"")</f>
        <v>Week 35 - 2022</v>
      </c>
    </row>
    <row r="6171" spans="16:16">
      <c r="P6171" t="str">
        <f>IF('Peter Millar'!$L6176&lt;&gt;0,CONCATENATE("Week ",WEEKNUM('Peter Millar'!$L6176,21)," - ", TEXT('Peter Millar'!$L6176, "yyyy")),"")</f>
        <v>Week 35 - 2022</v>
      </c>
    </row>
    <row r="6172" spans="16:16">
      <c r="P6172" t="str">
        <f>IF('Peter Millar'!$L6177&lt;&gt;0,CONCATENATE("Week ",WEEKNUM('Peter Millar'!$L6177,21)," - ", TEXT('Peter Millar'!$L6177, "yyyy")),"")</f>
        <v>Week 35 - 2022</v>
      </c>
    </row>
    <row r="6173" spans="16:16">
      <c r="P6173" t="str">
        <f>IF('Peter Millar'!$L6178&lt;&gt;0,CONCATENATE("Week ",WEEKNUM('Peter Millar'!$L6178,21)," - ", TEXT('Peter Millar'!$L6178, "yyyy")),"")</f>
        <v>Week 35 - 2022</v>
      </c>
    </row>
    <row r="6174" spans="16:16">
      <c r="P6174" t="str">
        <f>IF('Peter Millar'!$L6179&lt;&gt;0,CONCATENATE("Week ",WEEKNUM('Peter Millar'!$L6179,21)," - ", TEXT('Peter Millar'!$L6179, "yyyy")),"")</f>
        <v>Week 35 - 2022</v>
      </c>
    </row>
    <row r="6175" spans="16:16">
      <c r="P6175" t="str">
        <f>IF('Peter Millar'!$L6180&lt;&gt;0,CONCATENATE("Week ",WEEKNUM('Peter Millar'!$L6180,21)," - ", TEXT('Peter Millar'!$L6180, "yyyy")),"")</f>
        <v>Week 35 - 2022</v>
      </c>
    </row>
    <row r="6176" spans="16:16">
      <c r="P6176" t="str">
        <f>IF('Peter Millar'!$L6181&lt;&gt;0,CONCATENATE("Week ",WEEKNUM('Peter Millar'!$L6181,21)," - ", TEXT('Peter Millar'!$L6181, "yyyy")),"")</f>
        <v>Week 35 - 2022</v>
      </c>
    </row>
    <row r="6177" spans="16:16">
      <c r="P6177" t="str">
        <f>IF('Peter Millar'!$L6182&lt;&gt;0,CONCATENATE("Week ",WEEKNUM('Peter Millar'!$L6182,21)," - ", TEXT('Peter Millar'!$L6182, "yyyy")),"")</f>
        <v>Week 35 - 2022</v>
      </c>
    </row>
    <row r="6178" spans="16:16">
      <c r="P6178" t="str">
        <f>IF('Peter Millar'!$L6183&lt;&gt;0,CONCATENATE("Week ",WEEKNUM('Peter Millar'!$L6183,21)," - ", TEXT('Peter Millar'!$L6183, "yyyy")),"")</f>
        <v>Week 35 - 2022</v>
      </c>
    </row>
    <row r="6179" spans="16:16">
      <c r="P6179" t="str">
        <f>IF('Peter Millar'!$L6184&lt;&gt;0,CONCATENATE("Week ",WEEKNUM('Peter Millar'!$L6184,21)," - ", TEXT('Peter Millar'!$L6184, "yyyy")),"")</f>
        <v>Week 35 - 2022</v>
      </c>
    </row>
    <row r="6180" spans="16:16">
      <c r="P6180" t="str">
        <f>IF('Peter Millar'!$L6185&lt;&gt;0,CONCATENATE("Week ",WEEKNUM('Peter Millar'!$L6185,21)," - ", TEXT('Peter Millar'!$L6185, "yyyy")),"")</f>
        <v>Week 35 - 2022</v>
      </c>
    </row>
    <row r="6181" spans="16:16">
      <c r="P6181" t="str">
        <f>IF('Peter Millar'!$L6186&lt;&gt;0,CONCATENATE("Week ",WEEKNUM('Peter Millar'!$L6186,21)," - ", TEXT('Peter Millar'!$L6186, "yyyy")),"")</f>
        <v>Week 35 - 2022</v>
      </c>
    </row>
    <row r="6182" spans="16:16">
      <c r="P6182" t="str">
        <f>IF('Peter Millar'!$L6187&lt;&gt;0,CONCATENATE("Week ",WEEKNUM('Peter Millar'!$L6187,21)," - ", TEXT('Peter Millar'!$L6187, "yyyy")),"")</f>
        <v>Week 35 - 2022</v>
      </c>
    </row>
    <row r="6183" spans="16:16">
      <c r="P6183" t="str">
        <f>IF('Peter Millar'!$L6188&lt;&gt;0,CONCATENATE("Week ",WEEKNUM('Peter Millar'!$L6188,21)," - ", TEXT('Peter Millar'!$L6188, "yyyy")),"")</f>
        <v>Week 35 - 2022</v>
      </c>
    </row>
    <row r="6184" spans="16:16">
      <c r="P6184" t="str">
        <f>IF('Peter Millar'!$L6189&lt;&gt;0,CONCATENATE("Week ",WEEKNUM('Peter Millar'!$L6189,21)," - ", TEXT('Peter Millar'!$L6189, "yyyy")),"")</f>
        <v>Week 35 - 2022</v>
      </c>
    </row>
    <row r="6185" spans="16:16">
      <c r="P6185" t="str">
        <f>IF('Peter Millar'!$L6190&lt;&gt;0,CONCATENATE("Week ",WEEKNUM('Peter Millar'!$L6190,21)," - ", TEXT('Peter Millar'!$L6190, "yyyy")),"")</f>
        <v>Week 35 - 2022</v>
      </c>
    </row>
    <row r="6186" spans="16:16">
      <c r="P6186" t="str">
        <f>IF('Peter Millar'!$L6191&lt;&gt;0,CONCATENATE("Week ",WEEKNUM('Peter Millar'!$L6191,21)," - ", TEXT('Peter Millar'!$L6191, "yyyy")),"")</f>
        <v>Week 35 - 2022</v>
      </c>
    </row>
    <row r="6187" spans="16:16">
      <c r="P6187" t="str">
        <f>IF('Peter Millar'!$L6192&lt;&gt;0,CONCATENATE("Week ",WEEKNUM('Peter Millar'!$L6192,21)," - ", TEXT('Peter Millar'!$L6192, "yyyy")),"")</f>
        <v>Week 35 - 2022</v>
      </c>
    </row>
    <row r="6188" spans="16:16">
      <c r="P6188" t="str">
        <f>IF('Peter Millar'!$L6193&lt;&gt;0,CONCATENATE("Week ",WEEKNUM('Peter Millar'!$L6193,21)," - ", TEXT('Peter Millar'!$L6193, "yyyy")),"")</f>
        <v>Week 35 - 2022</v>
      </c>
    </row>
    <row r="6189" spans="16:16">
      <c r="P6189" t="str">
        <f>IF('Peter Millar'!$L6194&lt;&gt;0,CONCATENATE("Week ",WEEKNUM('Peter Millar'!$L6194,21)," - ", TEXT('Peter Millar'!$L6194, "yyyy")),"")</f>
        <v>Week 35 - 2022</v>
      </c>
    </row>
    <row r="6190" spans="16:16">
      <c r="P6190" t="str">
        <f>IF('Peter Millar'!$L6195&lt;&gt;0,CONCATENATE("Week ",WEEKNUM('Peter Millar'!$L6195,21)," - ", TEXT('Peter Millar'!$L6195, "yyyy")),"")</f>
        <v>Week 36 - 2022</v>
      </c>
    </row>
    <row r="6191" spans="16:16">
      <c r="P6191" t="str">
        <f>IF('Peter Millar'!$L6196&lt;&gt;0,CONCATENATE("Week ",WEEKNUM('Peter Millar'!$L6196,21)," - ", TEXT('Peter Millar'!$L6196, "yyyy")),"")</f>
        <v>Week 36 - 2022</v>
      </c>
    </row>
    <row r="6192" spans="16:16">
      <c r="P6192" t="str">
        <f>IF('Peter Millar'!$L6197&lt;&gt;0,CONCATENATE("Week ",WEEKNUM('Peter Millar'!$L6197,21)," - ", TEXT('Peter Millar'!$L6197, "yyyy")),"")</f>
        <v>Week 36 - 2022</v>
      </c>
    </row>
    <row r="6193" spans="16:16">
      <c r="P6193" t="str">
        <f>IF('Peter Millar'!$L6198&lt;&gt;0,CONCATENATE("Week ",WEEKNUM('Peter Millar'!$L6198,21)," - ", TEXT('Peter Millar'!$L6198, "yyyy")),"")</f>
        <v>Week 36 - 2022</v>
      </c>
    </row>
    <row r="6194" spans="16:16">
      <c r="P6194" t="str">
        <f>IF('Peter Millar'!$L6199&lt;&gt;0,CONCATENATE("Week ",WEEKNUM('Peter Millar'!$L6199,21)," - ", TEXT('Peter Millar'!$L6199, "yyyy")),"")</f>
        <v>Week 36 - 2022</v>
      </c>
    </row>
    <row r="6195" spans="16:16">
      <c r="P6195" t="str">
        <f>IF('Peter Millar'!$L6200&lt;&gt;0,CONCATENATE("Week ",WEEKNUM('Peter Millar'!$L6200,21)," - ", TEXT('Peter Millar'!$L6200, "yyyy")),"")</f>
        <v>Week 36 - 2022</v>
      </c>
    </row>
    <row r="6196" spans="16:16">
      <c r="P6196" t="str">
        <f>IF('Peter Millar'!$L6201&lt;&gt;0,CONCATENATE("Week ",WEEKNUM('Peter Millar'!$L6201,21)," - ", TEXT('Peter Millar'!$L6201, "yyyy")),"")</f>
        <v>Week 36 - 2022</v>
      </c>
    </row>
    <row r="6197" spans="16:16">
      <c r="P6197" t="str">
        <f>IF('Peter Millar'!$L6202&lt;&gt;0,CONCATENATE("Week ",WEEKNUM('Peter Millar'!$L6202,21)," - ", TEXT('Peter Millar'!$L6202, "yyyy")),"")</f>
        <v>Week 36 - 2022</v>
      </c>
    </row>
    <row r="6198" spans="16:16">
      <c r="P6198" t="str">
        <f>IF('Peter Millar'!$L6203&lt;&gt;0,CONCATENATE("Week ",WEEKNUM('Peter Millar'!$L6203,21)," - ", TEXT('Peter Millar'!$L6203, "yyyy")),"")</f>
        <v>Week 36 - 2022</v>
      </c>
    </row>
    <row r="6199" spans="16:16">
      <c r="P6199" t="str">
        <f>IF('Peter Millar'!$L6204&lt;&gt;0,CONCATENATE("Week ",WEEKNUM('Peter Millar'!$L6204,21)," - ", TEXT('Peter Millar'!$L6204, "yyyy")),"")</f>
        <v>Week 36 - 2022</v>
      </c>
    </row>
    <row r="6200" spans="16:16">
      <c r="P6200" t="str">
        <f>IF('Peter Millar'!$L6205&lt;&gt;0,CONCATENATE("Week ",WEEKNUM('Peter Millar'!$L6205,21)," - ", TEXT('Peter Millar'!$L6205, "yyyy")),"")</f>
        <v>Week 36 - 2022</v>
      </c>
    </row>
    <row r="6201" spans="16:16">
      <c r="P6201" t="str">
        <f>IF('Peter Millar'!$L6206&lt;&gt;0,CONCATENATE("Week ",WEEKNUM('Peter Millar'!$L6206,21)," - ", TEXT('Peter Millar'!$L6206, "yyyy")),"")</f>
        <v>Week 36 - 2022</v>
      </c>
    </row>
    <row r="6202" spans="16:16">
      <c r="P6202" t="str">
        <f>IF('Peter Millar'!$L6207&lt;&gt;0,CONCATENATE("Week ",WEEKNUM('Peter Millar'!$L6207,21)," - ", TEXT('Peter Millar'!$L6207, "yyyy")),"")</f>
        <v>Week 36 - 2022</v>
      </c>
    </row>
    <row r="6203" spans="16:16">
      <c r="P6203" t="str">
        <f>IF('Peter Millar'!$L6208&lt;&gt;0,CONCATENATE("Week ",WEEKNUM('Peter Millar'!$L6208,21)," - ", TEXT('Peter Millar'!$L6208, "yyyy")),"")</f>
        <v>Week 36 - 2022</v>
      </c>
    </row>
    <row r="6204" spans="16:16">
      <c r="P6204" t="str">
        <f>IF('Peter Millar'!$L6209&lt;&gt;0,CONCATENATE("Week ",WEEKNUM('Peter Millar'!$L6209,21)," - ", TEXT('Peter Millar'!$L6209, "yyyy")),"")</f>
        <v>Week 36 - 2022</v>
      </c>
    </row>
    <row r="6205" spans="16:16">
      <c r="P6205" t="str">
        <f>IF('Peter Millar'!$L6210&lt;&gt;0,CONCATENATE("Week ",WEEKNUM('Peter Millar'!$L6210,21)," - ", TEXT('Peter Millar'!$L6210, "yyyy")),"")</f>
        <v>Week 36 - 2022</v>
      </c>
    </row>
    <row r="6206" spans="16:16">
      <c r="P6206" t="str">
        <f>IF('Peter Millar'!$L6211&lt;&gt;0,CONCATENATE("Week ",WEEKNUM('Peter Millar'!$L6211,21)," - ", TEXT('Peter Millar'!$L6211, "yyyy")),"")</f>
        <v>Week 36 - 2022</v>
      </c>
    </row>
    <row r="6207" spans="16:16">
      <c r="P6207" t="str">
        <f>IF('Peter Millar'!$L6212&lt;&gt;0,CONCATENATE("Week ",WEEKNUM('Peter Millar'!$L6212,21)," - ", TEXT('Peter Millar'!$L6212, "yyyy")),"")</f>
        <v>Week 36 - 2022</v>
      </c>
    </row>
    <row r="6208" spans="16:16">
      <c r="P6208" t="str">
        <f>IF('Peter Millar'!$L6213&lt;&gt;0,CONCATENATE("Week ",WEEKNUM('Peter Millar'!$L6213,21)," - ", TEXT('Peter Millar'!$L6213, "yyyy")),"")</f>
        <v>Week 36 - 2022</v>
      </c>
    </row>
    <row r="6209" spans="16:16">
      <c r="P6209" t="str">
        <f>IF('Peter Millar'!$L6214&lt;&gt;0,CONCATENATE("Week ",WEEKNUM('Peter Millar'!$L6214,21)," - ", TEXT('Peter Millar'!$L6214, "yyyy")),"")</f>
        <v>Week 36 - 2022</v>
      </c>
    </row>
    <row r="6210" spans="16:16">
      <c r="P6210" t="str">
        <f>IF('Peter Millar'!$L6215&lt;&gt;0,CONCATENATE("Week ",WEEKNUM('Peter Millar'!$L6215,21)," - ", TEXT('Peter Millar'!$L6215, "yyyy")),"")</f>
        <v>Week 36 - 2022</v>
      </c>
    </row>
    <row r="6211" spans="16:16">
      <c r="P6211" t="str">
        <f>IF('Peter Millar'!$L6216&lt;&gt;0,CONCATENATE("Week ",WEEKNUM('Peter Millar'!$L6216,21)," - ", TEXT('Peter Millar'!$L6216, "yyyy")),"")</f>
        <v>Week 36 - 2022</v>
      </c>
    </row>
    <row r="6212" spans="16:16">
      <c r="P6212" t="str">
        <f>IF('Peter Millar'!$L6217&lt;&gt;0,CONCATENATE("Week ",WEEKNUM('Peter Millar'!$L6217,21)," - ", TEXT('Peter Millar'!$L6217, "yyyy")),"")</f>
        <v>Week 36 - 2022</v>
      </c>
    </row>
    <row r="6213" spans="16:16">
      <c r="P6213" t="str">
        <f>IF('Peter Millar'!$L6218&lt;&gt;0,CONCATENATE("Week ",WEEKNUM('Peter Millar'!$L6218,21)," - ", TEXT('Peter Millar'!$L6218, "yyyy")),"")</f>
        <v>Week 36 - 2022</v>
      </c>
    </row>
    <row r="6214" spans="16:16">
      <c r="P6214" t="str">
        <f>IF('Peter Millar'!$L6219&lt;&gt;0,CONCATENATE("Week ",WEEKNUM('Peter Millar'!$L6219,21)," - ", TEXT('Peter Millar'!$L6219, "yyyy")),"")</f>
        <v>Week 36 - 2022</v>
      </c>
    </row>
    <row r="6215" spans="16:16">
      <c r="P6215" t="str">
        <f>IF('Peter Millar'!$L6220&lt;&gt;0,CONCATENATE("Week ",WEEKNUM('Peter Millar'!$L6220,21)," - ", TEXT('Peter Millar'!$L6220, "yyyy")),"")</f>
        <v>Week 36 - 2022</v>
      </c>
    </row>
    <row r="6216" spans="16:16">
      <c r="P6216" t="str">
        <f>IF('Peter Millar'!$L6221&lt;&gt;0,CONCATENATE("Week ",WEEKNUM('Peter Millar'!$L6221,21)," - ", TEXT('Peter Millar'!$L6221, "yyyy")),"")</f>
        <v>Week 36 - 2022</v>
      </c>
    </row>
    <row r="6217" spans="16:16">
      <c r="P6217" t="str">
        <f>IF('Peter Millar'!$L6222&lt;&gt;0,CONCATENATE("Week ",WEEKNUM('Peter Millar'!$L6222,21)," - ", TEXT('Peter Millar'!$L6222, "yyyy")),"")</f>
        <v>Week 36 - 2022</v>
      </c>
    </row>
    <row r="6218" spans="16:16">
      <c r="P6218" t="str">
        <f>IF('Peter Millar'!$L6223&lt;&gt;0,CONCATENATE("Week ",WEEKNUM('Peter Millar'!$L6223,21)," - ", TEXT('Peter Millar'!$L6223, "yyyy")),"")</f>
        <v>Week 36 - 2022</v>
      </c>
    </row>
    <row r="6219" spans="16:16">
      <c r="P6219" t="str">
        <f>IF('Peter Millar'!$L6224&lt;&gt;0,CONCATENATE("Week ",WEEKNUM('Peter Millar'!$L6224,21)," - ", TEXT('Peter Millar'!$L6224, "yyyy")),"")</f>
        <v>Week 36 - 2022</v>
      </c>
    </row>
    <row r="6220" spans="16:16">
      <c r="P6220" t="str">
        <f>IF('Peter Millar'!$L6225&lt;&gt;0,CONCATENATE("Week ",WEEKNUM('Peter Millar'!$L6225,21)," - ", TEXT('Peter Millar'!$L6225, "yyyy")),"")</f>
        <v>Week 36 - 2022</v>
      </c>
    </row>
    <row r="6221" spans="16:16">
      <c r="P6221" t="str">
        <f>IF('Peter Millar'!$L6226&lt;&gt;0,CONCATENATE("Week ",WEEKNUM('Peter Millar'!$L6226,21)," - ", TEXT('Peter Millar'!$L6226, "yyyy")),"")</f>
        <v>Week 36 - 2022</v>
      </c>
    </row>
    <row r="6222" spans="16:16">
      <c r="P6222" t="str">
        <f>IF('Peter Millar'!$L6227&lt;&gt;0,CONCATENATE("Week ",WEEKNUM('Peter Millar'!$L6227,21)," - ", TEXT('Peter Millar'!$L6227, "yyyy")),"")</f>
        <v>Week 36 - 2022</v>
      </c>
    </row>
    <row r="6223" spans="16:16">
      <c r="P6223" t="str">
        <f>IF('Peter Millar'!$L6228&lt;&gt;0,CONCATENATE("Week ",WEEKNUM('Peter Millar'!$L6228,21)," - ", TEXT('Peter Millar'!$L6228, "yyyy")),"")</f>
        <v>Week 36 - 2022</v>
      </c>
    </row>
    <row r="6224" spans="16:16">
      <c r="P6224" t="str">
        <f>IF('Peter Millar'!$L6229&lt;&gt;0,CONCATENATE("Week ",WEEKNUM('Peter Millar'!$L6229,21)," - ", TEXT('Peter Millar'!$L6229, "yyyy")),"")</f>
        <v>Week 36 - 2022</v>
      </c>
    </row>
    <row r="6225" spans="16:16">
      <c r="P6225" t="str">
        <f>IF('Peter Millar'!$L6230&lt;&gt;0,CONCATENATE("Week ",WEEKNUM('Peter Millar'!$L6230,21)," - ", TEXT('Peter Millar'!$L6230, "yyyy")),"")</f>
        <v>Week 36 - 2022</v>
      </c>
    </row>
    <row r="6226" spans="16:16">
      <c r="P6226" t="str">
        <f>IF('Peter Millar'!$L6231&lt;&gt;0,CONCATENATE("Week ",WEEKNUM('Peter Millar'!$L6231,21)," - ", TEXT('Peter Millar'!$L6231, "yyyy")),"")</f>
        <v>Week 36 - 2022</v>
      </c>
    </row>
    <row r="6227" spans="16:16">
      <c r="P6227" t="str">
        <f>IF('Peter Millar'!$L6232&lt;&gt;0,CONCATENATE("Week ",WEEKNUM('Peter Millar'!$L6232,21)," - ", TEXT('Peter Millar'!$L6232, "yyyy")),"")</f>
        <v>Week 36 - 2022</v>
      </c>
    </row>
    <row r="6228" spans="16:16">
      <c r="P6228" t="str">
        <f>IF('Peter Millar'!$L6233&lt;&gt;0,CONCATENATE("Week ",WEEKNUM('Peter Millar'!$L6233,21)," - ", TEXT('Peter Millar'!$L6233, "yyyy")),"")</f>
        <v>Week 36 - 2022</v>
      </c>
    </row>
    <row r="6229" spans="16:16">
      <c r="P6229" t="str">
        <f>IF('Peter Millar'!$L6234&lt;&gt;0,CONCATENATE("Week ",WEEKNUM('Peter Millar'!$L6234,21)," - ", TEXT('Peter Millar'!$L6234, "yyyy")),"")</f>
        <v>Week 36 - 2022</v>
      </c>
    </row>
    <row r="6230" spans="16:16">
      <c r="P6230" t="str">
        <f>IF('Peter Millar'!$L6235&lt;&gt;0,CONCATENATE("Week ",WEEKNUM('Peter Millar'!$L6235,21)," - ", TEXT('Peter Millar'!$L6235, "yyyy")),"")</f>
        <v>Week 36 - 2022</v>
      </c>
    </row>
    <row r="6231" spans="16:16">
      <c r="P6231" t="str">
        <f>IF('Peter Millar'!$L6236&lt;&gt;0,CONCATENATE("Week ",WEEKNUM('Peter Millar'!$L6236,21)," - ", TEXT('Peter Millar'!$L6236, "yyyy")),"")</f>
        <v>Week 36 - 2022</v>
      </c>
    </row>
    <row r="6232" spans="16:16">
      <c r="P6232" t="str">
        <f>IF('Peter Millar'!$L6237&lt;&gt;0,CONCATENATE("Week ",WEEKNUM('Peter Millar'!$L6237,21)," - ", TEXT('Peter Millar'!$L6237, "yyyy")),"")</f>
        <v>Week 36 - 2022</v>
      </c>
    </row>
    <row r="6233" spans="16:16">
      <c r="P6233" t="str">
        <f>IF('Peter Millar'!$L6238&lt;&gt;0,CONCATENATE("Week ",WEEKNUM('Peter Millar'!$L6238,21)," - ", TEXT('Peter Millar'!$L6238, "yyyy")),"")</f>
        <v>Week 36 - 2022</v>
      </c>
    </row>
    <row r="6234" spans="16:16">
      <c r="P6234" t="str">
        <f>IF('Peter Millar'!$L6239&lt;&gt;0,CONCATENATE("Week ",WEEKNUM('Peter Millar'!$L6239,21)," - ", TEXT('Peter Millar'!$L6239, "yyyy")),"")</f>
        <v>Week 36 - 2022</v>
      </c>
    </row>
    <row r="6235" spans="16:16">
      <c r="P6235" t="str">
        <f>IF('Peter Millar'!$L6240&lt;&gt;0,CONCATENATE("Week ",WEEKNUM('Peter Millar'!$L6240,21)," - ", TEXT('Peter Millar'!$L6240, "yyyy")),"")</f>
        <v>Week 36 - 2022</v>
      </c>
    </row>
    <row r="6236" spans="16:16">
      <c r="P6236" t="str">
        <f>IF('Peter Millar'!$L6241&lt;&gt;0,CONCATENATE("Week ",WEEKNUM('Peter Millar'!$L6241,21)," - ", TEXT('Peter Millar'!$L6241, "yyyy")),"")</f>
        <v>Week 36 - 2022</v>
      </c>
    </row>
    <row r="6237" spans="16:16">
      <c r="P6237" t="str">
        <f>IF('Peter Millar'!$L6242&lt;&gt;0,CONCATENATE("Week ",WEEKNUM('Peter Millar'!$L6242,21)," - ", TEXT('Peter Millar'!$L6242, "yyyy")),"")</f>
        <v>Week 36 - 2022</v>
      </c>
    </row>
    <row r="6238" spans="16:16">
      <c r="P6238" t="str">
        <f>IF('Peter Millar'!$L6243&lt;&gt;0,CONCATENATE("Week ",WEEKNUM('Peter Millar'!$L6243,21)," - ", TEXT('Peter Millar'!$L6243, "yyyy")),"")</f>
        <v>Week 36 - 2022</v>
      </c>
    </row>
    <row r="6239" spans="16:16">
      <c r="P6239" t="str">
        <f>IF('Peter Millar'!$L6244&lt;&gt;0,CONCATENATE("Week ",WEEKNUM('Peter Millar'!$L6244,21)," - ", TEXT('Peter Millar'!$L6244, "yyyy")),"")</f>
        <v>Week 36 - 2022</v>
      </c>
    </row>
    <row r="6240" spans="16:16">
      <c r="P6240" t="str">
        <f>IF('Peter Millar'!$L6245&lt;&gt;0,CONCATENATE("Week ",WEEKNUM('Peter Millar'!$L6245,21)," - ", TEXT('Peter Millar'!$L6245, "yyyy")),"")</f>
        <v>Week 36 - 2022</v>
      </c>
    </row>
    <row r="6241" spans="16:16">
      <c r="P6241" t="str">
        <f>IF('Peter Millar'!$L6246&lt;&gt;0,CONCATENATE("Week ",WEEKNUM('Peter Millar'!$L6246,21)," - ", TEXT('Peter Millar'!$L6246, "yyyy")),"")</f>
        <v>Week 36 - 2022</v>
      </c>
    </row>
    <row r="6242" spans="16:16">
      <c r="P6242" t="str">
        <f>IF('Peter Millar'!$L6247&lt;&gt;0,CONCATENATE("Week ",WEEKNUM('Peter Millar'!$L6247,21)," - ", TEXT('Peter Millar'!$L6247, "yyyy")),"")</f>
        <v>Week 36 - 2022</v>
      </c>
    </row>
    <row r="6243" spans="16:16">
      <c r="P6243" t="str">
        <f>IF('Peter Millar'!$L6248&lt;&gt;0,CONCATENATE("Week ",WEEKNUM('Peter Millar'!$L6248,21)," - ", TEXT('Peter Millar'!$L6248, "yyyy")),"")</f>
        <v>Week 36 - 2022</v>
      </c>
    </row>
    <row r="6244" spans="16:16">
      <c r="P6244" t="str">
        <f>IF('Peter Millar'!$L6249&lt;&gt;0,CONCATENATE("Week ",WEEKNUM('Peter Millar'!$L6249,21)," - ", TEXT('Peter Millar'!$L6249, "yyyy")),"")</f>
        <v>Week 36 - 2022</v>
      </c>
    </row>
    <row r="6245" spans="16:16">
      <c r="P6245" t="str">
        <f>IF('Peter Millar'!$L6250&lt;&gt;0,CONCATENATE("Week ",WEEKNUM('Peter Millar'!$L6250,21)," - ", TEXT('Peter Millar'!$L6250, "yyyy")),"")</f>
        <v>Week 36 - 2022</v>
      </c>
    </row>
    <row r="6246" spans="16:16">
      <c r="P6246" t="str">
        <f>IF('Peter Millar'!$L6251&lt;&gt;0,CONCATENATE("Week ",WEEKNUM('Peter Millar'!$L6251,21)," - ", TEXT('Peter Millar'!$L6251, "yyyy")),"")</f>
        <v>Week 36 - 2022</v>
      </c>
    </row>
    <row r="6247" spans="16:16">
      <c r="P6247" t="str">
        <f>IF('Peter Millar'!$L6252&lt;&gt;0,CONCATENATE("Week ",WEEKNUM('Peter Millar'!$L6252,21)," - ", TEXT('Peter Millar'!$L6252, "yyyy")),"")</f>
        <v>Week 36 - 2022</v>
      </c>
    </row>
    <row r="6248" spans="16:16">
      <c r="P6248" t="str">
        <f>IF('Peter Millar'!$L6253&lt;&gt;0,CONCATENATE("Week ",WEEKNUM('Peter Millar'!$L6253,21)," - ", TEXT('Peter Millar'!$L6253, "yyyy")),"")</f>
        <v>Week 36 - 2022</v>
      </c>
    </row>
    <row r="6249" spans="16:16">
      <c r="P6249" t="str">
        <f>IF('Peter Millar'!$L6254&lt;&gt;0,CONCATENATE("Week ",WEEKNUM('Peter Millar'!$L6254,21)," - ", TEXT('Peter Millar'!$L6254, "yyyy")),"")</f>
        <v>Week 36 - 2022</v>
      </c>
    </row>
    <row r="6250" spans="16:16">
      <c r="P6250" t="str">
        <f>IF('Peter Millar'!$L6255&lt;&gt;0,CONCATENATE("Week ",WEEKNUM('Peter Millar'!$L6255,21)," - ", TEXT('Peter Millar'!$L6255, "yyyy")),"")</f>
        <v>Week 36 - 2022</v>
      </c>
    </row>
    <row r="6251" spans="16:16">
      <c r="P6251" t="str">
        <f>IF('Peter Millar'!$L6256&lt;&gt;0,CONCATENATE("Week ",WEEKNUM('Peter Millar'!$L6256,21)," - ", TEXT('Peter Millar'!$L6256, "yyyy")),"")</f>
        <v>Week 36 - 2022</v>
      </c>
    </row>
    <row r="6252" spans="16:16">
      <c r="P6252" t="str">
        <f>IF('Peter Millar'!$L6257&lt;&gt;0,CONCATENATE("Week ",WEEKNUM('Peter Millar'!$L6257,21)," - ", TEXT('Peter Millar'!$L6257, "yyyy")),"")</f>
        <v>Week 36 - 2022</v>
      </c>
    </row>
    <row r="6253" spans="16:16">
      <c r="P6253" t="str">
        <f>IF('Peter Millar'!$L6258&lt;&gt;0,CONCATENATE("Week ",WEEKNUM('Peter Millar'!$L6258,21)," - ", TEXT('Peter Millar'!$L6258, "yyyy")),"")</f>
        <v>Week 36 - 2022</v>
      </c>
    </row>
    <row r="6254" spans="16:16">
      <c r="P6254" t="str">
        <f>IF('Peter Millar'!$L6259&lt;&gt;0,CONCATENATE("Week ",WEEKNUM('Peter Millar'!$L6259,21)," - ", TEXT('Peter Millar'!$L6259, "yyyy")),"")</f>
        <v>Week 36 - 2022</v>
      </c>
    </row>
    <row r="6255" spans="16:16">
      <c r="P6255" t="str">
        <f>IF('Peter Millar'!$L6260&lt;&gt;0,CONCATENATE("Week ",WEEKNUM('Peter Millar'!$L6260,21)," - ", TEXT('Peter Millar'!$L6260, "yyyy")),"")</f>
        <v>Week 36 - 2022</v>
      </c>
    </row>
    <row r="6256" spans="16:16">
      <c r="P6256" t="str">
        <f>IF('Peter Millar'!$L6261&lt;&gt;0,CONCATENATE("Week ",WEEKNUM('Peter Millar'!$L6261,21)," - ", TEXT('Peter Millar'!$L6261, "yyyy")),"")</f>
        <v>Week 36 - 2022</v>
      </c>
    </row>
    <row r="6257" spans="16:16">
      <c r="P6257" t="str">
        <f>IF('Peter Millar'!$L6262&lt;&gt;0,CONCATENATE("Week ",WEEKNUM('Peter Millar'!$L6262,21)," - ", TEXT('Peter Millar'!$L6262, "yyyy")),"")</f>
        <v>Week 36 - 2022</v>
      </c>
    </row>
    <row r="6258" spans="16:16">
      <c r="P6258" t="str">
        <f>IF('Peter Millar'!$L6263&lt;&gt;0,CONCATENATE("Week ",WEEKNUM('Peter Millar'!$L6263,21)," - ", TEXT('Peter Millar'!$L6263, "yyyy")),"")</f>
        <v>Week 36 - 2022</v>
      </c>
    </row>
    <row r="6259" spans="16:16">
      <c r="P6259" t="str">
        <f>IF('Peter Millar'!$L6264&lt;&gt;0,CONCATENATE("Week ",WEEKNUM('Peter Millar'!$L6264,21)," - ", TEXT('Peter Millar'!$L6264, "yyyy")),"")</f>
        <v>Week 36 - 2022</v>
      </c>
    </row>
    <row r="6260" spans="16:16">
      <c r="P6260" t="str">
        <f>IF('Peter Millar'!$L6265&lt;&gt;0,CONCATENATE("Week ",WEEKNUM('Peter Millar'!$L6265,21)," - ", TEXT('Peter Millar'!$L6265, "yyyy")),"")</f>
        <v>Week 36 - 2022</v>
      </c>
    </row>
    <row r="6261" spans="16:16">
      <c r="P6261" t="str">
        <f>IF('Peter Millar'!$L6266&lt;&gt;0,CONCATENATE("Week ",WEEKNUM('Peter Millar'!$L6266,21)," - ", TEXT('Peter Millar'!$L6266, "yyyy")),"")</f>
        <v>Week 36 - 2022</v>
      </c>
    </row>
    <row r="6262" spans="16:16">
      <c r="P6262" t="str">
        <f>IF('Peter Millar'!$L6267&lt;&gt;0,CONCATENATE("Week ",WEEKNUM('Peter Millar'!$L6267,21)," - ", TEXT('Peter Millar'!$L6267, "yyyy")),"")</f>
        <v>Week 36 - 2022</v>
      </c>
    </row>
    <row r="6263" spans="16:16">
      <c r="P6263" t="str">
        <f>IF('Peter Millar'!$L6268&lt;&gt;0,CONCATENATE("Week ",WEEKNUM('Peter Millar'!$L6268,21)," - ", TEXT('Peter Millar'!$L6268, "yyyy")),"")</f>
        <v>Week 36 - 2022</v>
      </c>
    </row>
    <row r="6264" spans="16:16">
      <c r="P6264" t="str">
        <f>IF('Peter Millar'!$L6269&lt;&gt;0,CONCATENATE("Week ",WEEKNUM('Peter Millar'!$L6269,21)," - ", TEXT('Peter Millar'!$L6269, "yyyy")),"")</f>
        <v>Week 36 - 2022</v>
      </c>
    </row>
    <row r="6265" spans="16:16">
      <c r="P6265" t="str">
        <f>IF('Peter Millar'!$L6270&lt;&gt;0,CONCATENATE("Week ",WEEKNUM('Peter Millar'!$L6270,21)," - ", TEXT('Peter Millar'!$L6270, "yyyy")),"")</f>
        <v>Week 36 - 2022</v>
      </c>
    </row>
    <row r="6266" spans="16:16">
      <c r="P6266" t="str">
        <f>IF('Peter Millar'!$L6271&lt;&gt;0,CONCATENATE("Week ",WEEKNUM('Peter Millar'!$L6271,21)," - ", TEXT('Peter Millar'!$L6271, "yyyy")),"")</f>
        <v>Week 36 - 2022</v>
      </c>
    </row>
    <row r="6267" spans="16:16">
      <c r="P6267" t="str">
        <f>IF('Peter Millar'!$L6272&lt;&gt;0,CONCATENATE("Week ",WEEKNUM('Peter Millar'!$L6272,21)," - ", TEXT('Peter Millar'!$L6272, "yyyy")),"")</f>
        <v>Week 36 - 2022</v>
      </c>
    </row>
    <row r="6268" spans="16:16">
      <c r="P6268" t="str">
        <f>IF('Peter Millar'!$L6273&lt;&gt;0,CONCATENATE("Week ",WEEKNUM('Peter Millar'!$L6273,21)," - ", TEXT('Peter Millar'!$L6273, "yyyy")),"")</f>
        <v>Week 36 - 2022</v>
      </c>
    </row>
    <row r="6269" spans="16:16">
      <c r="P6269" t="str">
        <f>IF('Peter Millar'!$L6274&lt;&gt;0,CONCATENATE("Week ",WEEKNUM('Peter Millar'!$L6274,21)," - ", TEXT('Peter Millar'!$L6274, "yyyy")),"")</f>
        <v>Week 36 - 2022</v>
      </c>
    </row>
    <row r="6270" spans="16:16">
      <c r="P6270" t="str">
        <f>IF('Peter Millar'!$L6275&lt;&gt;0,CONCATENATE("Week ",WEEKNUM('Peter Millar'!$L6275,21)," - ", TEXT('Peter Millar'!$L6275, "yyyy")),"")</f>
        <v>Week 36 - 2022</v>
      </c>
    </row>
    <row r="6271" spans="16:16">
      <c r="P6271" t="str">
        <f>IF('Peter Millar'!$L6276&lt;&gt;0,CONCATENATE("Week ",WEEKNUM('Peter Millar'!$L6276,21)," - ", TEXT('Peter Millar'!$L6276, "yyyy")),"")</f>
        <v>Week 36 - 2022</v>
      </c>
    </row>
    <row r="6272" spans="16:16">
      <c r="P6272" t="str">
        <f>IF('Peter Millar'!$L6277&lt;&gt;0,CONCATENATE("Week ",WEEKNUM('Peter Millar'!$L6277,21)," - ", TEXT('Peter Millar'!$L6277, "yyyy")),"")</f>
        <v>Week 36 - 2022</v>
      </c>
    </row>
    <row r="6273" spans="16:16">
      <c r="P6273" t="str">
        <f>IF('Peter Millar'!$L6278&lt;&gt;0,CONCATENATE("Week ",WEEKNUM('Peter Millar'!$L6278,21)," - ", TEXT('Peter Millar'!$L6278, "yyyy")),"")</f>
        <v>Week 36 - 2022</v>
      </c>
    </row>
    <row r="6274" spans="16:16">
      <c r="P6274" t="str">
        <f>IF('Peter Millar'!$L6279&lt;&gt;0,CONCATENATE("Week ",WEEKNUM('Peter Millar'!$L6279,21)," - ", TEXT('Peter Millar'!$L6279, "yyyy")),"")</f>
        <v>Week 36 - 2022</v>
      </c>
    </row>
    <row r="6275" spans="16:16">
      <c r="P6275" t="str">
        <f>IF('Peter Millar'!$L6280&lt;&gt;0,CONCATENATE("Week ",WEEKNUM('Peter Millar'!$L6280,21)," - ", TEXT('Peter Millar'!$L6280, "yyyy")),"")</f>
        <v>Week 36 - 2022</v>
      </c>
    </row>
    <row r="6276" spans="16:16">
      <c r="P6276" t="str">
        <f>IF('Peter Millar'!$L6281&lt;&gt;0,CONCATENATE("Week ",WEEKNUM('Peter Millar'!$L6281,21)," - ", TEXT('Peter Millar'!$L6281, "yyyy")),"")</f>
        <v>Week 36 - 2022</v>
      </c>
    </row>
    <row r="6277" spans="16:16">
      <c r="P6277" t="str">
        <f>IF('Peter Millar'!$L6282&lt;&gt;0,CONCATENATE("Week ",WEEKNUM('Peter Millar'!$L6282,21)," - ", TEXT('Peter Millar'!$L6282, "yyyy")),"")</f>
        <v>Week 36 - 2022</v>
      </c>
    </row>
    <row r="6278" spans="16:16">
      <c r="P6278" t="str">
        <f>IF('Peter Millar'!$L6283&lt;&gt;0,CONCATENATE("Week ",WEEKNUM('Peter Millar'!$L6283,21)," - ", TEXT('Peter Millar'!$L6283, "yyyy")),"")</f>
        <v>Week 36 - 2022</v>
      </c>
    </row>
    <row r="6279" spans="16:16">
      <c r="P6279" t="str">
        <f>IF('Peter Millar'!$L6284&lt;&gt;0,CONCATENATE("Week ",WEEKNUM('Peter Millar'!$L6284,21)," - ", TEXT('Peter Millar'!$L6284, "yyyy")),"")</f>
        <v>Week 36 - 2022</v>
      </c>
    </row>
    <row r="6280" spans="16:16">
      <c r="P6280" t="str">
        <f>IF('Peter Millar'!$L6285&lt;&gt;0,CONCATENATE("Week ",WEEKNUM('Peter Millar'!$L6285,21)," - ", TEXT('Peter Millar'!$L6285, "yyyy")),"")</f>
        <v>Week 36 - 2022</v>
      </c>
    </row>
    <row r="6281" spans="16:16">
      <c r="P6281" t="str">
        <f>IF('Peter Millar'!$L6286&lt;&gt;0,CONCATENATE("Week ",WEEKNUM('Peter Millar'!$L6286,21)," - ", TEXT('Peter Millar'!$L6286, "yyyy")),"")</f>
        <v>Week 36 - 2022</v>
      </c>
    </row>
    <row r="6282" spans="16:16">
      <c r="P6282" t="str">
        <f>IF('Peter Millar'!$L6287&lt;&gt;0,CONCATENATE("Week ",WEEKNUM('Peter Millar'!$L6287,21)," - ", TEXT('Peter Millar'!$L6287, "yyyy")),"")</f>
        <v>Week 36 - 2022</v>
      </c>
    </row>
    <row r="6283" spans="16:16">
      <c r="P6283" t="str">
        <f>IF('Peter Millar'!$L6288&lt;&gt;0,CONCATENATE("Week ",WEEKNUM('Peter Millar'!$L6288,21)," - ", TEXT('Peter Millar'!$L6288, "yyyy")),"")</f>
        <v>Week 36 - 2022</v>
      </c>
    </row>
    <row r="6284" spans="16:16">
      <c r="P6284" t="str">
        <f>IF('Peter Millar'!$L6289&lt;&gt;0,CONCATENATE("Week ",WEEKNUM('Peter Millar'!$L6289,21)," - ", TEXT('Peter Millar'!$L6289, "yyyy")),"")</f>
        <v>Week 36 - 2022</v>
      </c>
    </row>
    <row r="6285" spans="16:16">
      <c r="P6285" t="str">
        <f>IF('Peter Millar'!$L6290&lt;&gt;0,CONCATENATE("Week ",WEEKNUM('Peter Millar'!$L6290,21)," - ", TEXT('Peter Millar'!$L6290, "yyyy")),"")</f>
        <v>Week 36 - 2022</v>
      </c>
    </row>
    <row r="6286" spans="16:16">
      <c r="P6286" t="str">
        <f>IF('Peter Millar'!$L6291&lt;&gt;0,CONCATENATE("Week ",WEEKNUM('Peter Millar'!$L6291,21)," - ", TEXT('Peter Millar'!$L6291, "yyyy")),"")</f>
        <v>Week 36 - 2022</v>
      </c>
    </row>
    <row r="6287" spans="16:16">
      <c r="P6287" t="str">
        <f>IF('Peter Millar'!$L6292&lt;&gt;0,CONCATENATE("Week ",WEEKNUM('Peter Millar'!$L6292,21)," - ", TEXT('Peter Millar'!$L6292, "yyyy")),"")</f>
        <v>Week 36 - 2022</v>
      </c>
    </row>
    <row r="6288" spans="16:16">
      <c r="P6288" t="str">
        <f>IF('Peter Millar'!$L6293&lt;&gt;0,CONCATENATE("Week ",WEEKNUM('Peter Millar'!$L6293,21)," - ", TEXT('Peter Millar'!$L6293, "yyyy")),"")</f>
        <v>Week 36 - 2022</v>
      </c>
    </row>
    <row r="6289" spans="16:16">
      <c r="P6289" t="str">
        <f>IF('Peter Millar'!$L6294&lt;&gt;0,CONCATENATE("Week ",WEEKNUM('Peter Millar'!$L6294,21)," - ", TEXT('Peter Millar'!$L6294, "yyyy")),"")</f>
        <v>Week 36 - 2022</v>
      </c>
    </row>
    <row r="6290" spans="16:16">
      <c r="P6290" t="str">
        <f>IF('Peter Millar'!$L6295&lt;&gt;0,CONCATENATE("Week ",WEEKNUM('Peter Millar'!$L6295,21)," - ", TEXT('Peter Millar'!$L6295, "yyyy")),"")</f>
        <v>Week 36 - 2022</v>
      </c>
    </row>
    <row r="6291" spans="16:16">
      <c r="P6291" t="str">
        <f>IF('Peter Millar'!$L6296&lt;&gt;0,CONCATENATE("Week ",WEEKNUM('Peter Millar'!$L6296,21)," - ", TEXT('Peter Millar'!$L6296, "yyyy")),"")</f>
        <v>Week 36 - 2022</v>
      </c>
    </row>
    <row r="6292" spans="16:16">
      <c r="P6292" t="str">
        <f>IF('Peter Millar'!$L6297&lt;&gt;0,CONCATENATE("Week ",WEEKNUM('Peter Millar'!$L6297,21)," - ", TEXT('Peter Millar'!$L6297, "yyyy")),"")</f>
        <v>Week 36 - 2022</v>
      </c>
    </row>
    <row r="6293" spans="16:16">
      <c r="P6293" t="str">
        <f>IF('Peter Millar'!$L6298&lt;&gt;0,CONCATENATE("Week ",WEEKNUM('Peter Millar'!$L6298,21)," - ", TEXT('Peter Millar'!$L6298, "yyyy")),"")</f>
        <v>Week 36 - 2022</v>
      </c>
    </row>
    <row r="6294" spans="16:16">
      <c r="P6294" t="str">
        <f>IF('Peter Millar'!$L6299&lt;&gt;0,CONCATENATE("Week ",WEEKNUM('Peter Millar'!$L6299,21)," - ", TEXT('Peter Millar'!$L6299, "yyyy")),"")</f>
        <v>Week 36 - 2022</v>
      </c>
    </row>
    <row r="6295" spans="16:16">
      <c r="P6295" t="str">
        <f>IF('Peter Millar'!$L6300&lt;&gt;0,CONCATENATE("Week ",WEEKNUM('Peter Millar'!$L6300,21)," - ", TEXT('Peter Millar'!$L6300, "yyyy")),"")</f>
        <v>Week 36 - 2022</v>
      </c>
    </row>
    <row r="6296" spans="16:16">
      <c r="P6296" t="str">
        <f>IF('Peter Millar'!$L6301&lt;&gt;0,CONCATENATE("Week ",WEEKNUM('Peter Millar'!$L6301,21)," - ", TEXT('Peter Millar'!$L6301, "yyyy")),"")</f>
        <v>Week 36 - 2022</v>
      </c>
    </row>
    <row r="6297" spans="16:16">
      <c r="P6297" t="str">
        <f>IF('Peter Millar'!$L6302&lt;&gt;0,CONCATENATE("Week ",WEEKNUM('Peter Millar'!$L6302,21)," - ", TEXT('Peter Millar'!$L6302, "yyyy")),"")</f>
        <v>Week 36 - 2022</v>
      </c>
    </row>
    <row r="6298" spans="16:16">
      <c r="P6298" t="str">
        <f>IF('Peter Millar'!$L6303&lt;&gt;0,CONCATENATE("Week ",WEEKNUM('Peter Millar'!$L6303,21)," - ", TEXT('Peter Millar'!$L6303, "yyyy")),"")</f>
        <v>Week 36 - 2022</v>
      </c>
    </row>
    <row r="6299" spans="16:16">
      <c r="P6299" t="str">
        <f>IF('Peter Millar'!$L6304&lt;&gt;0,CONCATENATE("Week ",WEEKNUM('Peter Millar'!$L6304,21)," - ", TEXT('Peter Millar'!$L6304, "yyyy")),"")</f>
        <v>Week 36 - 2022</v>
      </c>
    </row>
    <row r="6300" spans="16:16">
      <c r="P6300" t="str">
        <f>IF('Peter Millar'!$L6305&lt;&gt;0,CONCATENATE("Week ",WEEKNUM('Peter Millar'!$L6305,21)," - ", TEXT('Peter Millar'!$L6305, "yyyy")),"")</f>
        <v>Week 36 - 2022</v>
      </c>
    </row>
    <row r="6301" spans="16:16">
      <c r="P6301" t="str">
        <f>IF('Peter Millar'!$L6306&lt;&gt;0,CONCATENATE("Week ",WEEKNUM('Peter Millar'!$L6306,21)," - ", TEXT('Peter Millar'!$L6306, "yyyy")),"")</f>
        <v>Week 36 - 2022</v>
      </c>
    </row>
    <row r="6302" spans="16:16">
      <c r="P6302" t="str">
        <f>IF('Peter Millar'!$L6307&lt;&gt;0,CONCATENATE("Week ",WEEKNUM('Peter Millar'!$L6307,21)," - ", TEXT('Peter Millar'!$L6307, "yyyy")),"")</f>
        <v>Week 36 - 2022</v>
      </c>
    </row>
    <row r="6303" spans="16:16">
      <c r="P6303" t="str">
        <f>IF('Peter Millar'!$L6308&lt;&gt;0,CONCATENATE("Week ",WEEKNUM('Peter Millar'!$L6308,21)," - ", TEXT('Peter Millar'!$L6308, "yyyy")),"")</f>
        <v>Week 37 - 2022</v>
      </c>
    </row>
    <row r="6304" spans="16:16">
      <c r="P6304" t="str">
        <f>IF('Peter Millar'!$L6309&lt;&gt;0,CONCATENATE("Week ",WEEKNUM('Peter Millar'!$L6309,21)," - ", TEXT('Peter Millar'!$L6309, "yyyy")),"")</f>
        <v/>
      </c>
    </row>
    <row r="6305" spans="16:16">
      <c r="P6305" t="str">
        <f>IF('Peter Millar'!$L6310&lt;&gt;0,CONCATENATE("Week ",WEEKNUM('Peter Millar'!$L6310,21)," - ", TEXT('Peter Millar'!$L6310, "yyyy")),"")</f>
        <v/>
      </c>
    </row>
    <row r="6306" spans="16:16">
      <c r="P6306" t="str">
        <f>IF('Peter Millar'!$L6311&lt;&gt;0,CONCATENATE("Week ",WEEKNUM('Peter Millar'!$L6311,21)," - ", TEXT('Peter Millar'!$L6311, "yyyy")),"")</f>
        <v/>
      </c>
    </row>
    <row r="6307" spans="16:16">
      <c r="P6307" t="str">
        <f>IF('Peter Millar'!$L6312&lt;&gt;0,CONCATENATE("Week ",WEEKNUM('Peter Millar'!$L6312,21)," - ", TEXT('Peter Millar'!$L6312, "yyyy")),"")</f>
        <v/>
      </c>
    </row>
    <row r="6308" spans="16:16">
      <c r="P6308" t="str">
        <f>IF('Peter Millar'!$L6313&lt;&gt;0,CONCATENATE("Week ",WEEKNUM('Peter Millar'!$L6313,21)," - ", TEXT('Peter Millar'!$L6313, "yyyy")),"")</f>
        <v/>
      </c>
    </row>
    <row r="6309" spans="16:16">
      <c r="P6309" t="str">
        <f>IF('Peter Millar'!$L6314&lt;&gt;0,CONCATENATE("Week ",WEEKNUM('Peter Millar'!$L6314,21)," - ", TEXT('Peter Millar'!$L6314, "yyyy")),"")</f>
        <v/>
      </c>
    </row>
    <row r="6310" spans="16:16">
      <c r="P6310" t="str">
        <f>IF('Peter Millar'!$L6315&lt;&gt;0,CONCATENATE("Week ",WEEKNUM('Peter Millar'!$L6315,21)," - ", TEXT('Peter Millar'!$L6315, "yyyy")),"")</f>
        <v/>
      </c>
    </row>
    <row r="6311" spans="16:16">
      <c r="P6311" t="str">
        <f>IF('Peter Millar'!$L6316&lt;&gt;0,CONCATENATE("Week ",WEEKNUM('Peter Millar'!$L6316,21)," - ", TEXT('Peter Millar'!$L6316, "yyyy")),"")</f>
        <v/>
      </c>
    </row>
    <row r="6312" spans="16:16">
      <c r="P6312" t="str">
        <f>IF('Peter Millar'!$L6317&lt;&gt;0,CONCATENATE("Week ",WEEKNUM('Peter Millar'!$L6317,21)," - ", TEXT('Peter Millar'!$L6317, "yyyy")),"")</f>
        <v/>
      </c>
    </row>
    <row r="6313" spans="16:16">
      <c r="P6313" t="str">
        <f>IF('Peter Millar'!$L6318&lt;&gt;0,CONCATENATE("Week ",WEEKNUM('Peter Millar'!$L6318,21)," - ", TEXT('Peter Millar'!$L6318, "yyyy")),"")</f>
        <v/>
      </c>
    </row>
    <row r="6314" spans="16:16">
      <c r="P6314" t="str">
        <f>IF('Peter Millar'!$L6319&lt;&gt;0,CONCATENATE("Week ",WEEKNUM('Peter Millar'!$L6319,21)," - ", TEXT('Peter Millar'!$L6319, "yyyy")),"")</f>
        <v/>
      </c>
    </row>
    <row r="6315" spans="16:16">
      <c r="P6315" t="str">
        <f>IF('Peter Millar'!$L6320&lt;&gt;0,CONCATENATE("Week ",WEEKNUM('Peter Millar'!$L6320,21)," - ", TEXT('Peter Millar'!$L6320, "yyyy")),"")</f>
        <v/>
      </c>
    </row>
    <row r="6316" spans="16:16">
      <c r="P6316" t="str">
        <f>IF('Peter Millar'!$L6321&lt;&gt;0,CONCATENATE("Week ",WEEKNUM('Peter Millar'!$L6321,21)," - ", TEXT('Peter Millar'!$L6321, "yyyy")),"")</f>
        <v/>
      </c>
    </row>
    <row r="6317" spans="16:16">
      <c r="P6317" t="str">
        <f>IF('Peter Millar'!$L6322&lt;&gt;0,CONCATENATE("Week ",WEEKNUM('Peter Millar'!$L6322,21)," - ", TEXT('Peter Millar'!$L6322, "yyyy")),"")</f>
        <v/>
      </c>
    </row>
    <row r="6318" spans="16:16">
      <c r="P6318" t="str">
        <f>IF('Peter Millar'!$L6323&lt;&gt;0,CONCATENATE("Week ",WEEKNUM('Peter Millar'!$L6323,21)," - ", TEXT('Peter Millar'!$L6323, "yyyy")),"")</f>
        <v/>
      </c>
    </row>
    <row r="6319" spans="16:16">
      <c r="P6319" t="str">
        <f>IF('Peter Millar'!$L6324&lt;&gt;0,CONCATENATE("Week ",WEEKNUM('Peter Millar'!$L6324,21)," - ", TEXT('Peter Millar'!$L6324, "yyyy")),"")</f>
        <v/>
      </c>
    </row>
    <row r="6320" spans="16:16">
      <c r="P6320" t="str">
        <f>IF('Peter Millar'!$L6325&lt;&gt;0,CONCATENATE("Week ",WEEKNUM('Peter Millar'!$L6325,21)," - ", TEXT('Peter Millar'!$L6325, "yyyy")),"")</f>
        <v/>
      </c>
    </row>
    <row r="6321" spans="16:16">
      <c r="P6321" t="str">
        <f>IF('Peter Millar'!$L6326&lt;&gt;0,CONCATENATE("Week ",WEEKNUM('Peter Millar'!$L6326,21)," - ", TEXT('Peter Millar'!$L6326, "yyyy")),"")</f>
        <v/>
      </c>
    </row>
    <row r="6322" spans="16:16">
      <c r="P6322" t="str">
        <f>IF('Peter Millar'!$L6327&lt;&gt;0,CONCATENATE("Week ",WEEKNUM('Peter Millar'!$L6327,21)," - ", TEXT('Peter Millar'!$L6327, "yyyy")),"")</f>
        <v/>
      </c>
    </row>
    <row r="6323" spans="16:16">
      <c r="P6323" t="str">
        <f>IF('Peter Millar'!$L6328&lt;&gt;0,CONCATENATE("Week ",WEEKNUM('Peter Millar'!$L6328,21)," - ", TEXT('Peter Millar'!$L6328, "yyyy")),"")</f>
        <v/>
      </c>
    </row>
    <row r="6324" spans="16:16">
      <c r="P6324" t="str">
        <f>IF('Peter Millar'!$L6329&lt;&gt;0,CONCATENATE("Week ",WEEKNUM('Peter Millar'!$L6329,21)," - ", TEXT('Peter Millar'!$L6329, "yyyy")),"")</f>
        <v/>
      </c>
    </row>
    <row r="6325" spans="16:16">
      <c r="P6325" t="str">
        <f>IF('Peter Millar'!$L6330&lt;&gt;0,CONCATENATE("Week ",WEEKNUM('Peter Millar'!$L6330,21)," - ", TEXT('Peter Millar'!$L6330, "yyyy")),"")</f>
        <v/>
      </c>
    </row>
    <row r="6326" spans="16:16">
      <c r="P6326" t="str">
        <f>IF('Peter Millar'!$L6331&lt;&gt;0,CONCATENATE("Week ",WEEKNUM('Peter Millar'!$L6331,21)," - ", TEXT('Peter Millar'!$L6331, "yyyy")),"")</f>
        <v/>
      </c>
    </row>
    <row r="6327" spans="16:16">
      <c r="P6327" t="str">
        <f>IF('Peter Millar'!$L6332&lt;&gt;0,CONCATENATE("Week ",WEEKNUM('Peter Millar'!$L6332,21)," - ", TEXT('Peter Millar'!$L6332, "yyyy")),"")</f>
        <v/>
      </c>
    </row>
    <row r="6328" spans="16:16">
      <c r="P6328" t="str">
        <f>IF('Peter Millar'!$L6333&lt;&gt;0,CONCATENATE("Week ",WEEKNUM('Peter Millar'!$L6333,21)," - ", TEXT('Peter Millar'!$L6333, "yyyy")),"")</f>
        <v/>
      </c>
    </row>
    <row r="6329" spans="16:16">
      <c r="P6329" t="str">
        <f>IF('Peter Millar'!$L6334&lt;&gt;0,CONCATENATE("Week ",WEEKNUM('Peter Millar'!$L6334,21)," - ", TEXT('Peter Millar'!$L6334, "yyyy")),"")</f>
        <v/>
      </c>
    </row>
    <row r="6330" spans="16:16">
      <c r="P6330" t="str">
        <f>IF('Peter Millar'!$L6335&lt;&gt;0,CONCATENATE("Week ",WEEKNUM('Peter Millar'!$L6335,21)," - ", TEXT('Peter Millar'!$L6335, "yyyy")),"")</f>
        <v/>
      </c>
    </row>
    <row r="6331" spans="16:16">
      <c r="P6331" t="str">
        <f>IF('Peter Millar'!$L6336&lt;&gt;0,CONCATENATE("Week ",WEEKNUM('Peter Millar'!$L6336,21)," - ", TEXT('Peter Millar'!$L6336, "yyyy")),"")</f>
        <v/>
      </c>
    </row>
    <row r="6332" spans="16:16">
      <c r="P6332" t="str">
        <f>IF('Peter Millar'!$L6337&lt;&gt;0,CONCATENATE("Week ",WEEKNUM('Peter Millar'!$L6337,21)," - ", TEXT('Peter Millar'!$L6337, "yyyy")),"")</f>
        <v/>
      </c>
    </row>
    <row r="6333" spans="16:16">
      <c r="P6333" t="str">
        <f>IF('Peter Millar'!$L6338&lt;&gt;0,CONCATENATE("Week ",WEEKNUM('Peter Millar'!$L6338,21)," - ", TEXT('Peter Millar'!$L6338, "yyyy")),"")</f>
        <v/>
      </c>
    </row>
    <row r="6334" spans="16:16">
      <c r="P6334" t="str">
        <f>IF('Peter Millar'!$L6339&lt;&gt;0,CONCATENATE("Week ",WEEKNUM('Peter Millar'!$L6339,21)," - ", TEXT('Peter Millar'!$L6339, "yyyy")),"")</f>
        <v/>
      </c>
    </row>
    <row r="6335" spans="16:16">
      <c r="P6335" t="str">
        <f>IF('Peter Millar'!$L6340&lt;&gt;0,CONCATENATE("Week ",WEEKNUM('Peter Millar'!$L6340,21)," - ", TEXT('Peter Millar'!$L6340, "yyyy")),"")</f>
        <v/>
      </c>
    </row>
    <row r="6336" spans="16:16">
      <c r="P6336" t="str">
        <f>IF('Peter Millar'!$L6341&lt;&gt;0,CONCATENATE("Week ",WEEKNUM('Peter Millar'!$L6341,21)," - ", TEXT('Peter Millar'!$L6341, "yyyy")),"")</f>
        <v/>
      </c>
    </row>
    <row r="6337" spans="16:16">
      <c r="P6337" t="str">
        <f>IF('Peter Millar'!$L6342&lt;&gt;0,CONCATENATE("Week ",WEEKNUM('Peter Millar'!$L6342,21)," - ", TEXT('Peter Millar'!$L6342, "yyyy")),"")</f>
        <v/>
      </c>
    </row>
    <row r="6338" spans="16:16">
      <c r="P6338" t="str">
        <f>IF('Peter Millar'!$L6343&lt;&gt;0,CONCATENATE("Week ",WEEKNUM('Peter Millar'!$L6343,21)," - ", TEXT('Peter Millar'!$L6343, "yyyy")),"")</f>
        <v/>
      </c>
    </row>
    <row r="6339" spans="16:16">
      <c r="P6339" t="str">
        <f>IF('Peter Millar'!$L6344&lt;&gt;0,CONCATENATE("Week ",WEEKNUM('Peter Millar'!$L6344,21)," - ", TEXT('Peter Millar'!$L6344, "yyyy")),"")</f>
        <v/>
      </c>
    </row>
    <row r="6340" spans="16:16">
      <c r="P6340" t="str">
        <f>IF('Peter Millar'!$L6345&lt;&gt;0,CONCATENATE("Week ",WEEKNUM('Peter Millar'!$L6345,21)," - ", TEXT('Peter Millar'!$L6345, "yyyy")),"")</f>
        <v/>
      </c>
    </row>
    <row r="6341" spans="16:16">
      <c r="P6341" t="str">
        <f>IF('Peter Millar'!$L6346&lt;&gt;0,CONCATENATE("Week ",WEEKNUM('Peter Millar'!$L6346,21)," - ", TEXT('Peter Millar'!$L6346, "yyyy")),"")</f>
        <v/>
      </c>
    </row>
    <row r="6342" spans="16:16">
      <c r="P6342" t="str">
        <f>IF('Peter Millar'!$L6347&lt;&gt;0,CONCATENATE("Week ",WEEKNUM('Peter Millar'!$L6347,21)," - ", TEXT('Peter Millar'!$L6347, "yyyy")),"")</f>
        <v/>
      </c>
    </row>
    <row r="6343" spans="16:16">
      <c r="P6343" t="str">
        <f>IF('Peter Millar'!$L6348&lt;&gt;0,CONCATENATE("Week ",WEEKNUM('Peter Millar'!$L6348,21)," - ", TEXT('Peter Millar'!$L6348, "yyyy")),"")</f>
        <v/>
      </c>
    </row>
    <row r="6344" spans="16:16">
      <c r="P6344" t="str">
        <f>IF('Peter Millar'!$L6349&lt;&gt;0,CONCATENATE("Week ",WEEKNUM('Peter Millar'!$L6349,21)," - ", TEXT('Peter Millar'!$L6349, "yyyy")),"")</f>
        <v/>
      </c>
    </row>
    <row r="6345" spans="16:16">
      <c r="P6345" t="str">
        <f>IF('Peter Millar'!$L6350&lt;&gt;0,CONCATENATE("Week ",WEEKNUM('Peter Millar'!$L6350,21)," - ", TEXT('Peter Millar'!$L6350, "yyyy")),"")</f>
        <v/>
      </c>
    </row>
    <row r="6346" spans="16:16">
      <c r="P6346" t="str">
        <f>IF('Peter Millar'!$L6351&lt;&gt;0,CONCATENATE("Week ",WEEKNUM('Peter Millar'!$L6351,21)," - ", TEXT('Peter Millar'!$L6351, "yyyy")),"")</f>
        <v/>
      </c>
    </row>
    <row r="6347" spans="16:16">
      <c r="P6347" t="str">
        <f>IF('Peter Millar'!$L6352&lt;&gt;0,CONCATENATE("Week ",WEEKNUM('Peter Millar'!$L6352,21)," - ", TEXT('Peter Millar'!$L6352, "yyyy")),"")</f>
        <v/>
      </c>
    </row>
    <row r="6348" spans="16:16">
      <c r="P6348" t="str">
        <f>IF('Peter Millar'!$L6353&lt;&gt;0,CONCATENATE("Week ",WEEKNUM('Peter Millar'!$L6353,21)," - ", TEXT('Peter Millar'!$L6353, "yyyy")),"")</f>
        <v/>
      </c>
    </row>
    <row r="6349" spans="16:16">
      <c r="P6349" t="str">
        <f>IF('Peter Millar'!$L6354&lt;&gt;0,CONCATENATE("Week ",WEEKNUM('Peter Millar'!$L6354,21)," - ", TEXT('Peter Millar'!$L6354, "yyyy")),"")</f>
        <v/>
      </c>
    </row>
    <row r="6350" spans="16:16">
      <c r="P6350" t="str">
        <f>IF('Peter Millar'!$L6355&lt;&gt;0,CONCATENATE("Week ",WEEKNUM('Peter Millar'!$L6355,21)," - ", TEXT('Peter Millar'!$L6355, "yyyy")),"")</f>
        <v/>
      </c>
    </row>
    <row r="6351" spans="16:16">
      <c r="P6351" t="str">
        <f>IF('Peter Millar'!$L6356&lt;&gt;0,CONCATENATE("Week ",WEEKNUM('Peter Millar'!$L6356,21)," - ", TEXT('Peter Millar'!$L6356, "yyyy")),"")</f>
        <v/>
      </c>
    </row>
    <row r="6352" spans="16:16">
      <c r="P6352" t="str">
        <f>IF('Peter Millar'!$L6357&lt;&gt;0,CONCATENATE("Week ",WEEKNUM('Peter Millar'!$L6357,21)," - ", TEXT('Peter Millar'!$L6357, "yyyy")),"")</f>
        <v/>
      </c>
    </row>
    <row r="6353" spans="16:16">
      <c r="P6353" t="str">
        <f>IF('Peter Millar'!$L6358&lt;&gt;0,CONCATENATE("Week ",WEEKNUM('Peter Millar'!$L6358,21)," - ", TEXT('Peter Millar'!$L6358, "yyyy")),"")</f>
        <v/>
      </c>
    </row>
    <row r="6354" spans="16:16">
      <c r="P6354" t="str">
        <f>IF('Peter Millar'!$L6359&lt;&gt;0,CONCATENATE("Week ",WEEKNUM('Peter Millar'!$L6359,21)," - ", TEXT('Peter Millar'!$L6359, "yyyy")),"")</f>
        <v/>
      </c>
    </row>
    <row r="6355" spans="16:16">
      <c r="P6355" t="str">
        <f>IF('Peter Millar'!$L6360&lt;&gt;0,CONCATENATE("Week ",WEEKNUM('Peter Millar'!$L6360,21)," - ", TEXT('Peter Millar'!$L6360, "yyyy")),"")</f>
        <v/>
      </c>
    </row>
    <row r="6356" spans="16:16">
      <c r="P6356" t="str">
        <f>IF('Peter Millar'!$L6361&lt;&gt;0,CONCATENATE("Week ",WEEKNUM('Peter Millar'!$L6361,21)," - ", TEXT('Peter Millar'!$L6361, "yyyy")),"")</f>
        <v/>
      </c>
    </row>
    <row r="6357" spans="16:16">
      <c r="P6357" t="str">
        <f>IF('Peter Millar'!$L6362&lt;&gt;0,CONCATENATE("Week ",WEEKNUM('Peter Millar'!$L6362,21)," - ", TEXT('Peter Millar'!$L6362, "yyyy")),"")</f>
        <v/>
      </c>
    </row>
    <row r="6358" spans="16:16">
      <c r="P6358" t="str">
        <f>IF('Peter Millar'!$L6363&lt;&gt;0,CONCATENATE("Week ",WEEKNUM('Peter Millar'!$L6363,21)," - ", TEXT('Peter Millar'!$L6363, "yyyy")),"")</f>
        <v/>
      </c>
    </row>
    <row r="6359" spans="16:16">
      <c r="P6359" t="str">
        <f>IF('Peter Millar'!$L6364&lt;&gt;0,CONCATENATE("Week ",WEEKNUM('Peter Millar'!$L6364,21)," - ", TEXT('Peter Millar'!$L6364, "yyyy")),"")</f>
        <v/>
      </c>
    </row>
    <row r="6360" spans="16:16">
      <c r="P6360" t="str">
        <f>IF('Peter Millar'!$L6365&lt;&gt;0,CONCATENATE("Week ",WEEKNUM('Peter Millar'!$L6365,21)," - ", TEXT('Peter Millar'!$L6365, "yyyy")),"")</f>
        <v/>
      </c>
    </row>
    <row r="6361" spans="16:16">
      <c r="P6361" t="str">
        <f>IF('Peter Millar'!$L6366&lt;&gt;0,CONCATENATE("Week ",WEEKNUM('Peter Millar'!$L6366,21)," - ", TEXT('Peter Millar'!$L6366, "yyyy")),"")</f>
        <v/>
      </c>
    </row>
    <row r="6362" spans="16:16">
      <c r="P6362" t="str">
        <f>IF('Peter Millar'!$L6367&lt;&gt;0,CONCATENATE("Week ",WEEKNUM('Peter Millar'!$L6367,21)," - ", TEXT('Peter Millar'!$L6367, "yyyy")),"")</f>
        <v/>
      </c>
    </row>
    <row r="6363" spans="16:16">
      <c r="P6363" t="str">
        <f>IF('Peter Millar'!$L6368&lt;&gt;0,CONCATENATE("Week ",WEEKNUM('Peter Millar'!$L6368,21)," - ", TEXT('Peter Millar'!$L6368, "yyyy")),"")</f>
        <v/>
      </c>
    </row>
    <row r="6364" spans="16:16">
      <c r="P6364" t="str">
        <f>IF('Peter Millar'!$L6369&lt;&gt;0,CONCATENATE("Week ",WEEKNUM('Peter Millar'!$L6369,21)," - ", TEXT('Peter Millar'!$L6369, "yyyy")),"")</f>
        <v/>
      </c>
    </row>
    <row r="6365" spans="16:16">
      <c r="P6365" t="str">
        <f>IF('Peter Millar'!$L6370&lt;&gt;0,CONCATENATE("Week ",WEEKNUM('Peter Millar'!$L6370,21)," - ", TEXT('Peter Millar'!$L6370, "yyyy")),"")</f>
        <v/>
      </c>
    </row>
    <row r="6366" spans="16:16">
      <c r="P6366" t="str">
        <f>IF('Peter Millar'!$L6371&lt;&gt;0,CONCATENATE("Week ",WEEKNUM('Peter Millar'!$L6371,21)," - ", TEXT('Peter Millar'!$L6371, "yyyy")),"")</f>
        <v/>
      </c>
    </row>
    <row r="6367" spans="16:16">
      <c r="P6367" t="str">
        <f>IF('Peter Millar'!$L6372&lt;&gt;0,CONCATENATE("Week ",WEEKNUM('Peter Millar'!$L6372,21)," - ", TEXT('Peter Millar'!$L6372, "yyyy")),"")</f>
        <v/>
      </c>
    </row>
    <row r="6368" spans="16:16">
      <c r="P6368" t="str">
        <f>IF('Peter Millar'!$L6373&lt;&gt;0,CONCATENATE("Week ",WEEKNUM('Peter Millar'!$L6373,21)," - ", TEXT('Peter Millar'!$L6373, "yyyy")),"")</f>
        <v/>
      </c>
    </row>
    <row r="6369" spans="16:16">
      <c r="P6369" t="str">
        <f>IF('Peter Millar'!$L6374&lt;&gt;0,CONCATENATE("Week ",WEEKNUM('Peter Millar'!$L6374,21)," - ", TEXT('Peter Millar'!$L6374, "yyyy")),"")</f>
        <v/>
      </c>
    </row>
    <row r="6370" spans="16:16">
      <c r="P6370" t="str">
        <f>IF('Peter Millar'!$L6375&lt;&gt;0,CONCATENATE("Week ",WEEKNUM('Peter Millar'!$L6375,21)," - ", TEXT('Peter Millar'!$L6375, "yyyy")),"")</f>
        <v/>
      </c>
    </row>
    <row r="6371" spans="16:16">
      <c r="P6371" t="str">
        <f>IF('Peter Millar'!$L6376&lt;&gt;0,CONCATENATE("Week ",WEEKNUM('Peter Millar'!$L6376,21)," - ", TEXT('Peter Millar'!$L6376, "yyyy")),"")</f>
        <v/>
      </c>
    </row>
    <row r="6372" spans="16:16">
      <c r="P6372" t="str">
        <f>IF('Peter Millar'!$L6377&lt;&gt;0,CONCATENATE("Week ",WEEKNUM('Peter Millar'!$L6377,21)," - ", TEXT('Peter Millar'!$L6377, "yyyy")),"")</f>
        <v/>
      </c>
    </row>
    <row r="6373" spans="16:16">
      <c r="P6373" t="str">
        <f>IF('Peter Millar'!$L6378&lt;&gt;0,CONCATENATE("Week ",WEEKNUM('Peter Millar'!$L6378,21)," - ", TEXT('Peter Millar'!$L6378, "yyyy")),"")</f>
        <v/>
      </c>
    </row>
    <row r="6374" spans="16:16">
      <c r="P6374" t="str">
        <f>IF('Peter Millar'!$L6379&lt;&gt;0,CONCATENATE("Week ",WEEKNUM('Peter Millar'!$L6379,21)," - ", TEXT('Peter Millar'!$L6379, "yyyy")),"")</f>
        <v/>
      </c>
    </row>
    <row r="6375" spans="16:16">
      <c r="P6375" t="str">
        <f>IF('Peter Millar'!$L6380&lt;&gt;0,CONCATENATE("Week ",WEEKNUM('Peter Millar'!$L6380,21)," - ", TEXT('Peter Millar'!$L6380, "yyyy")),"")</f>
        <v/>
      </c>
    </row>
    <row r="6376" spans="16:16">
      <c r="P6376" t="str">
        <f>IF('Peter Millar'!$L6381&lt;&gt;0,CONCATENATE("Week ",WEEKNUM('Peter Millar'!$L6381,21)," - ", TEXT('Peter Millar'!$L6381, "yyyy")),"")</f>
        <v/>
      </c>
    </row>
    <row r="6377" spans="16:16">
      <c r="P6377" t="str">
        <f>IF('Peter Millar'!$L6382&lt;&gt;0,CONCATENATE("Week ",WEEKNUM('Peter Millar'!$L6382,21)," - ", TEXT('Peter Millar'!$L6382, "yyyy")),"")</f>
        <v/>
      </c>
    </row>
    <row r="6378" spans="16:16">
      <c r="P6378" t="str">
        <f>IF('Peter Millar'!$L6383&lt;&gt;0,CONCATENATE("Week ",WEEKNUM('Peter Millar'!$L6383,21)," - ", TEXT('Peter Millar'!$L6383, "yyyy")),"")</f>
        <v/>
      </c>
    </row>
    <row r="6379" spans="16:16">
      <c r="P6379" t="str">
        <f>IF('Peter Millar'!$L6384&lt;&gt;0,CONCATENATE("Week ",WEEKNUM('Peter Millar'!$L6384,21)," - ", TEXT('Peter Millar'!$L6384, "yyyy")),"")</f>
        <v/>
      </c>
    </row>
    <row r="6380" spans="16:16">
      <c r="P6380" t="str">
        <f>IF('Peter Millar'!$L6385&lt;&gt;0,CONCATENATE("Week ",WEEKNUM('Peter Millar'!$L6385,21)," - ", TEXT('Peter Millar'!$L6385, "yyyy")),"")</f>
        <v/>
      </c>
    </row>
    <row r="6381" spans="16:16">
      <c r="P6381" t="str">
        <f>IF('Peter Millar'!$L6386&lt;&gt;0,CONCATENATE("Week ",WEEKNUM('Peter Millar'!$L6386,21)," - ", TEXT('Peter Millar'!$L6386, "yyyy")),"")</f>
        <v/>
      </c>
    </row>
    <row r="6382" spans="16:16">
      <c r="P6382" t="str">
        <f>IF('Peter Millar'!$L6387&lt;&gt;0,CONCATENATE("Week ",WEEKNUM('Peter Millar'!$L6387,21)," - ", TEXT('Peter Millar'!$L6387, "yyyy")),"")</f>
        <v/>
      </c>
    </row>
    <row r="6383" spans="16:16">
      <c r="P6383" t="str">
        <f>IF('Peter Millar'!$L6388&lt;&gt;0,CONCATENATE("Week ",WEEKNUM('Peter Millar'!$L6388,21)," - ", TEXT('Peter Millar'!$L6388, "yyyy")),"")</f>
        <v/>
      </c>
    </row>
    <row r="6384" spans="16:16">
      <c r="P6384" t="str">
        <f>IF('Peter Millar'!$L6389&lt;&gt;0,CONCATENATE("Week ",WEEKNUM('Peter Millar'!$L6389,21)," - ", TEXT('Peter Millar'!$L6389, "yyyy")),"")</f>
        <v/>
      </c>
    </row>
    <row r="6385" spans="16:16">
      <c r="P6385" t="str">
        <f>IF('Peter Millar'!$L6390&lt;&gt;0,CONCATENATE("Week ",WEEKNUM('Peter Millar'!$L6390,21)," - ", TEXT('Peter Millar'!$L6390, "yyyy")),"")</f>
        <v/>
      </c>
    </row>
    <row r="6386" spans="16:16">
      <c r="P6386" t="str">
        <f>IF('Peter Millar'!$L6391&lt;&gt;0,CONCATENATE("Week ",WEEKNUM('Peter Millar'!$L6391,21)," - ", TEXT('Peter Millar'!$L6391, "yyyy")),"")</f>
        <v/>
      </c>
    </row>
    <row r="6387" spans="16:16">
      <c r="P6387" t="str">
        <f>IF('Peter Millar'!$L6392&lt;&gt;0,CONCATENATE("Week ",WEEKNUM('Peter Millar'!$L6392,21)," - ", TEXT('Peter Millar'!$L6392, "yyyy")),"")</f>
        <v/>
      </c>
    </row>
    <row r="6388" spans="16:16">
      <c r="P6388" t="str">
        <f>IF('Peter Millar'!$L6393&lt;&gt;0,CONCATENATE("Week ",WEEKNUM('Peter Millar'!$L6393,21)," - ", TEXT('Peter Millar'!$L6393, "yyyy")),"")</f>
        <v/>
      </c>
    </row>
    <row r="6389" spans="16:16">
      <c r="P6389" t="str">
        <f>IF('Peter Millar'!$L6394&lt;&gt;0,CONCATENATE("Week ",WEEKNUM('Peter Millar'!$L6394,21)," - ", TEXT('Peter Millar'!$L6394, "yyyy")),"")</f>
        <v/>
      </c>
    </row>
    <row r="6390" spans="16:16">
      <c r="P6390" t="str">
        <f>IF('Peter Millar'!$L6395&lt;&gt;0,CONCATENATE("Week ",WEEKNUM('Peter Millar'!$L6395,21)," - ", TEXT('Peter Millar'!$L6395, "yyyy")),"")</f>
        <v/>
      </c>
    </row>
    <row r="6391" spans="16:16">
      <c r="P6391" t="str">
        <f>IF('Peter Millar'!$L6396&lt;&gt;0,CONCATENATE("Week ",WEEKNUM('Peter Millar'!$L6396,21)," - ", TEXT('Peter Millar'!$L6396, "yyyy")),"")</f>
        <v/>
      </c>
    </row>
    <row r="6392" spans="16:16">
      <c r="P6392" t="str">
        <f>IF('Peter Millar'!$L6397&lt;&gt;0,CONCATENATE("Week ",WEEKNUM('Peter Millar'!$L6397,21)," - ", TEXT('Peter Millar'!$L6397, "yyyy")),"")</f>
        <v/>
      </c>
    </row>
    <row r="6393" spans="16:16">
      <c r="P6393" t="str">
        <f>IF('Peter Millar'!$L6398&lt;&gt;0,CONCATENATE("Week ",WEEKNUM('Peter Millar'!$L6398,21)," - ", TEXT('Peter Millar'!$L6398, "yyyy")),"")</f>
        <v/>
      </c>
    </row>
    <row r="6394" spans="16:16">
      <c r="P6394" t="str">
        <f>IF('Peter Millar'!$L6399&lt;&gt;0,CONCATENATE("Week ",WEEKNUM('Peter Millar'!$L6399,21)," - ", TEXT('Peter Millar'!$L6399, "yyyy")),"")</f>
        <v/>
      </c>
    </row>
    <row r="6395" spans="16:16">
      <c r="P6395" t="str">
        <f>IF('Peter Millar'!$L6400&lt;&gt;0,CONCATENATE("Week ",WEEKNUM('Peter Millar'!$L6400,21)," - ", TEXT('Peter Millar'!$L6400, "yyyy")),"")</f>
        <v/>
      </c>
    </row>
    <row r="6396" spans="16:16">
      <c r="P6396" t="str">
        <f>IF('Peter Millar'!$L6401&lt;&gt;0,CONCATENATE("Week ",WEEKNUM('Peter Millar'!$L6401,21)," - ", TEXT('Peter Millar'!$L6401, "yyyy")),"")</f>
        <v/>
      </c>
    </row>
    <row r="6397" spans="16:16">
      <c r="P6397" t="str">
        <f>IF('Peter Millar'!$L6402&lt;&gt;0,CONCATENATE("Week ",WEEKNUM('Peter Millar'!$L6402,21)," - ", TEXT('Peter Millar'!$L6402, "yyyy")),"")</f>
        <v/>
      </c>
    </row>
    <row r="6398" spans="16:16">
      <c r="P6398" t="str">
        <f>IF('Peter Millar'!$L6403&lt;&gt;0,CONCATENATE("Week ",WEEKNUM('Peter Millar'!$L6403,21)," - ", TEXT('Peter Millar'!$L6403, "yyyy")),"")</f>
        <v/>
      </c>
    </row>
    <row r="6399" spans="16:16">
      <c r="P6399" t="str">
        <f>IF('Peter Millar'!$L6404&lt;&gt;0,CONCATENATE("Week ",WEEKNUM('Peter Millar'!$L6404,21)," - ", TEXT('Peter Millar'!$L6404, "yyyy")),"")</f>
        <v/>
      </c>
    </row>
    <row r="6400" spans="16:16">
      <c r="P6400" t="str">
        <f>IF('Peter Millar'!$L6405&lt;&gt;0,CONCATENATE("Week ",WEEKNUM('Peter Millar'!$L6405,21)," - ", TEXT('Peter Millar'!$L6405, "yyyy")),"")</f>
        <v/>
      </c>
    </row>
    <row r="6401" spans="16:16">
      <c r="P6401" t="str">
        <f>IF('Peter Millar'!$L6406&lt;&gt;0,CONCATENATE("Week ",WEEKNUM('Peter Millar'!$L6406,21)," - ", TEXT('Peter Millar'!$L6406, "yyyy")),"")</f>
        <v/>
      </c>
    </row>
    <row r="6402" spans="16:16">
      <c r="P6402" t="str">
        <f>IF('Peter Millar'!$L6407&lt;&gt;0,CONCATENATE("Week ",WEEKNUM('Peter Millar'!$L6407,21)," - ", TEXT('Peter Millar'!$L6407, "yyyy")),"")</f>
        <v/>
      </c>
    </row>
    <row r="6403" spans="16:16">
      <c r="P6403" t="str">
        <f>IF('Peter Millar'!$L6408&lt;&gt;0,CONCATENATE("Week ",WEEKNUM('Peter Millar'!$L6408,21)," - ", TEXT('Peter Millar'!$L6408, "yyyy")),"")</f>
        <v/>
      </c>
    </row>
    <row r="6404" spans="16:16">
      <c r="P6404" t="str">
        <f>IF('Peter Millar'!$L6409&lt;&gt;0,CONCATENATE("Week ",WEEKNUM('Peter Millar'!$L6409,21)," - ", TEXT('Peter Millar'!$L6409, "yyyy")),"")</f>
        <v/>
      </c>
    </row>
    <row r="6405" spans="16:16">
      <c r="P6405" t="str">
        <f>IF('Peter Millar'!$L6410&lt;&gt;0,CONCATENATE("Week ",WEEKNUM('Peter Millar'!$L6410,21)," - ", TEXT('Peter Millar'!$L6410, "yyyy")),"")</f>
        <v/>
      </c>
    </row>
    <row r="6406" spans="16:16">
      <c r="P6406" t="str">
        <f>IF('Peter Millar'!$L6411&lt;&gt;0,CONCATENATE("Week ",WEEKNUM('Peter Millar'!$L6411,21)," - ", TEXT('Peter Millar'!$L6411, "yyyy")),"")</f>
        <v/>
      </c>
    </row>
    <row r="6407" spans="16:16">
      <c r="P6407" t="str">
        <f>IF('Peter Millar'!$L6412&lt;&gt;0,CONCATENATE("Week ",WEEKNUM('Peter Millar'!$L6412,21)," - ", TEXT('Peter Millar'!$L6412, "yyyy")),"")</f>
        <v/>
      </c>
    </row>
    <row r="6408" spans="16:16">
      <c r="P6408" t="str">
        <f>IF('Peter Millar'!$L6413&lt;&gt;0,CONCATENATE("Week ",WEEKNUM('Peter Millar'!$L6413,21)," - ", TEXT('Peter Millar'!$L6413, "yyyy")),"")</f>
        <v/>
      </c>
    </row>
    <row r="6409" spans="16:16">
      <c r="P6409" t="str">
        <f>IF('Peter Millar'!$L6414&lt;&gt;0,CONCATENATE("Week ",WEEKNUM('Peter Millar'!$L6414,21)," - ", TEXT('Peter Millar'!$L6414, "yyyy")),"")</f>
        <v/>
      </c>
    </row>
    <row r="6410" spans="16:16">
      <c r="P6410" t="str">
        <f>IF('Peter Millar'!$L6415&lt;&gt;0,CONCATENATE("Week ",WEEKNUM('Peter Millar'!$L6415,21)," - ", TEXT('Peter Millar'!$L6415, "yyyy")),"")</f>
        <v/>
      </c>
    </row>
    <row r="6411" spans="16:16">
      <c r="P6411" t="str">
        <f>IF('Peter Millar'!$L6416&lt;&gt;0,CONCATENATE("Week ",WEEKNUM('Peter Millar'!$L6416,21)," - ", TEXT('Peter Millar'!$L6416, "yyyy")),"")</f>
        <v/>
      </c>
    </row>
    <row r="6412" spans="16:16">
      <c r="P6412" t="str">
        <f>IF('Peter Millar'!$L6417&lt;&gt;0,CONCATENATE("Week ",WEEKNUM('Peter Millar'!$L6417,21)," - ", TEXT('Peter Millar'!$L6417, "yyyy")),"")</f>
        <v/>
      </c>
    </row>
    <row r="6413" spans="16:16">
      <c r="P6413" t="str">
        <f>IF('Peter Millar'!$L6418&lt;&gt;0,CONCATENATE("Week ",WEEKNUM('Peter Millar'!$L6418,21)," - ", TEXT('Peter Millar'!$L6418, "yyyy")),"")</f>
        <v/>
      </c>
    </row>
    <row r="6414" spans="16:16">
      <c r="P6414" t="str">
        <f>IF('Peter Millar'!$L6419&lt;&gt;0,CONCATENATE("Week ",WEEKNUM('Peter Millar'!$L6419,21)," - ", TEXT('Peter Millar'!$L6419, "yyyy")),"")</f>
        <v/>
      </c>
    </row>
    <row r="6415" spans="16:16">
      <c r="P6415" t="str">
        <f>IF('Peter Millar'!$L6420&lt;&gt;0,CONCATENATE("Week ",WEEKNUM('Peter Millar'!$L6420,21)," - ", TEXT('Peter Millar'!$L6420, "yyyy")),"")</f>
        <v/>
      </c>
    </row>
    <row r="6416" spans="16:16">
      <c r="P6416" t="str">
        <f>IF('Peter Millar'!$L6421&lt;&gt;0,CONCATENATE("Week ",WEEKNUM('Peter Millar'!$L6421,21)," - ", TEXT('Peter Millar'!$L6421, "yyyy")),"")</f>
        <v/>
      </c>
    </row>
    <row r="6417" spans="16:16">
      <c r="P6417" t="str">
        <f>IF('Peter Millar'!$L6422&lt;&gt;0,CONCATENATE("Week ",WEEKNUM('Peter Millar'!$L6422,21)," - ", TEXT('Peter Millar'!$L6422, "yyyy")),"")</f>
        <v/>
      </c>
    </row>
    <row r="6418" spans="16:16">
      <c r="P6418" t="str">
        <f>IF('Peter Millar'!$L6423&lt;&gt;0,CONCATENATE("Week ",WEEKNUM('Peter Millar'!$L6423,21)," - ", TEXT('Peter Millar'!$L6423, "yyyy")),"")</f>
        <v/>
      </c>
    </row>
    <row r="6419" spans="16:16">
      <c r="P6419" t="str">
        <f>IF('Peter Millar'!$L6424&lt;&gt;0,CONCATENATE("Week ",WEEKNUM('Peter Millar'!$L6424,21)," - ", TEXT('Peter Millar'!$L6424, "yyyy")),"")</f>
        <v/>
      </c>
    </row>
    <row r="6420" spans="16:16">
      <c r="P6420" t="str">
        <f>IF('Peter Millar'!$L6425&lt;&gt;0,CONCATENATE("Week ",WEEKNUM('Peter Millar'!$L6425,21)," - ", TEXT('Peter Millar'!$L6425, "yyyy")),"")</f>
        <v/>
      </c>
    </row>
    <row r="6421" spans="16:16">
      <c r="P6421" t="str">
        <f>IF('Peter Millar'!$L6426&lt;&gt;0,CONCATENATE("Week ",WEEKNUM('Peter Millar'!$L6426,21)," - ", TEXT('Peter Millar'!$L6426, "yyyy")),"")</f>
        <v/>
      </c>
    </row>
    <row r="6422" spans="16:16">
      <c r="P6422" t="str">
        <f>IF('Peter Millar'!$L6427&lt;&gt;0,CONCATENATE("Week ",WEEKNUM('Peter Millar'!$L6427,21)," - ", TEXT('Peter Millar'!$L6427, "yyyy")),"")</f>
        <v/>
      </c>
    </row>
    <row r="6423" spans="16:16">
      <c r="P6423" t="str">
        <f>IF('Peter Millar'!$L6428&lt;&gt;0,CONCATENATE("Week ",WEEKNUM('Peter Millar'!$L6428,21)," - ", TEXT('Peter Millar'!$L6428, "yyyy")),"")</f>
        <v/>
      </c>
    </row>
    <row r="6424" spans="16:16">
      <c r="P6424" t="str">
        <f>IF('Peter Millar'!$L6429&lt;&gt;0,CONCATENATE("Week ",WEEKNUM('Peter Millar'!$L6429,21)," - ", TEXT('Peter Millar'!$L6429, "yyyy")),"")</f>
        <v/>
      </c>
    </row>
    <row r="6425" spans="16:16">
      <c r="P6425" t="str">
        <f>IF('Peter Millar'!$L6430&lt;&gt;0,CONCATENATE("Week ",WEEKNUM('Peter Millar'!$L6430,21)," - ", TEXT('Peter Millar'!$L6430, "yyyy")),"")</f>
        <v/>
      </c>
    </row>
    <row r="6426" spans="16:16">
      <c r="P6426" t="str">
        <f>IF('Peter Millar'!$L6431&lt;&gt;0,CONCATENATE("Week ",WEEKNUM('Peter Millar'!$L6431,21)," - ", TEXT('Peter Millar'!$L6431, "yyyy")),"")</f>
        <v/>
      </c>
    </row>
    <row r="6427" spans="16:16">
      <c r="P6427" t="str">
        <f>IF('Peter Millar'!$L6432&lt;&gt;0,CONCATENATE("Week ",WEEKNUM('Peter Millar'!$L6432,21)," - ", TEXT('Peter Millar'!$L6432, "yyyy")),"")</f>
        <v/>
      </c>
    </row>
    <row r="6428" spans="16:16">
      <c r="P6428" t="str">
        <f>IF('Peter Millar'!$L6433&lt;&gt;0,CONCATENATE("Week ",WEEKNUM('Peter Millar'!$L6433,21)," - ", TEXT('Peter Millar'!$L6433, "yyyy")),"")</f>
        <v/>
      </c>
    </row>
    <row r="6429" spans="16:16">
      <c r="P6429" t="str">
        <f>IF('Peter Millar'!$L6434&lt;&gt;0,CONCATENATE("Week ",WEEKNUM('Peter Millar'!$L6434,21)," - ", TEXT('Peter Millar'!$L6434, "yyyy")),"")</f>
        <v/>
      </c>
    </row>
    <row r="6430" spans="16:16">
      <c r="P6430" t="str">
        <f>IF('Peter Millar'!$L6435&lt;&gt;0,CONCATENATE("Week ",WEEKNUM('Peter Millar'!$L6435,21)," - ", TEXT('Peter Millar'!$L6435, "yyyy")),"")</f>
        <v/>
      </c>
    </row>
    <row r="6431" spans="16:16">
      <c r="P6431" t="str">
        <f>IF('Peter Millar'!$L6436&lt;&gt;0,CONCATENATE("Week ",WEEKNUM('Peter Millar'!$L6436,21)," - ", TEXT('Peter Millar'!$L6436, "yyyy")),"")</f>
        <v/>
      </c>
    </row>
    <row r="6432" spans="16:16">
      <c r="P6432" t="str">
        <f>IF('Peter Millar'!$L6437&lt;&gt;0,CONCATENATE("Week ",WEEKNUM('Peter Millar'!$L6437,21)," - ", TEXT('Peter Millar'!$L6437, "yyyy")),"")</f>
        <v/>
      </c>
    </row>
    <row r="6433" spans="16:16">
      <c r="P6433" t="str">
        <f>IF('Peter Millar'!$L6438&lt;&gt;0,CONCATENATE("Week ",WEEKNUM('Peter Millar'!$L6438,21)," - ", TEXT('Peter Millar'!$L6438, "yyyy")),"")</f>
        <v/>
      </c>
    </row>
    <row r="6434" spans="16:16">
      <c r="P6434" t="str">
        <f>IF('Peter Millar'!$L6439&lt;&gt;0,CONCATENATE("Week ",WEEKNUM('Peter Millar'!$L6439,21)," - ", TEXT('Peter Millar'!$L6439, "yyyy")),"")</f>
        <v/>
      </c>
    </row>
    <row r="6435" spans="16:16">
      <c r="P6435" t="str">
        <f>IF('Peter Millar'!$L6440&lt;&gt;0,CONCATENATE("Week ",WEEKNUM('Peter Millar'!$L6440,21)," - ", TEXT('Peter Millar'!$L6440, "yyyy")),"")</f>
        <v/>
      </c>
    </row>
    <row r="6436" spans="16:16">
      <c r="P6436" t="str">
        <f>IF('Peter Millar'!$L6441&lt;&gt;0,CONCATENATE("Week ",WEEKNUM('Peter Millar'!$L6441,21)," - ", TEXT('Peter Millar'!$L6441, "yyyy")),"")</f>
        <v/>
      </c>
    </row>
    <row r="6437" spans="16:16">
      <c r="P6437" t="str">
        <f>IF('Peter Millar'!$L6442&lt;&gt;0,CONCATENATE("Week ",WEEKNUM('Peter Millar'!$L6442,21)," - ", TEXT('Peter Millar'!$L6442, "yyyy")),"")</f>
        <v/>
      </c>
    </row>
    <row r="6438" spans="16:16">
      <c r="P6438" t="str">
        <f>IF('Peter Millar'!$L6443&lt;&gt;0,CONCATENATE("Week ",WEEKNUM('Peter Millar'!$L6443,21)," - ", TEXT('Peter Millar'!$L6443, "yyyy")),"")</f>
        <v/>
      </c>
    </row>
    <row r="6439" spans="16:16">
      <c r="P6439" t="str">
        <f>IF('Peter Millar'!$L6444&lt;&gt;0,CONCATENATE("Week ",WEEKNUM('Peter Millar'!$L6444,21)," - ", TEXT('Peter Millar'!$L6444, "yyyy")),"")</f>
        <v/>
      </c>
    </row>
    <row r="6440" spans="16:16">
      <c r="P6440" t="str">
        <f>IF('Peter Millar'!$L6445&lt;&gt;0,CONCATENATE("Week ",WEEKNUM('Peter Millar'!$L6445,21)," - ", TEXT('Peter Millar'!$L6445, "yyyy")),"")</f>
        <v/>
      </c>
    </row>
    <row r="6441" spans="16:16">
      <c r="P6441" t="str">
        <f>IF('Peter Millar'!$L6446&lt;&gt;0,CONCATENATE("Week ",WEEKNUM('Peter Millar'!$L6446,21)," - ", TEXT('Peter Millar'!$L6446, "yyyy")),"")</f>
        <v/>
      </c>
    </row>
    <row r="6442" spans="16:16">
      <c r="P6442" t="str">
        <f>IF('Peter Millar'!$L6447&lt;&gt;0,CONCATENATE("Week ",WEEKNUM('Peter Millar'!$L6447,21)," - ", TEXT('Peter Millar'!$L6447, "yyyy")),"")</f>
        <v/>
      </c>
    </row>
    <row r="6443" spans="16:16">
      <c r="P6443" t="str">
        <f>IF('Peter Millar'!$L6448&lt;&gt;0,CONCATENATE("Week ",WEEKNUM('Peter Millar'!$L6448,21)," - ", TEXT('Peter Millar'!$L6448, "yyyy")),"")</f>
        <v/>
      </c>
    </row>
    <row r="6444" spans="16:16">
      <c r="P6444" t="str">
        <f>IF('Peter Millar'!$L6449&lt;&gt;0,CONCATENATE("Week ",WEEKNUM('Peter Millar'!$L6449,21)," - ", TEXT('Peter Millar'!$L6449, "yyyy")),"")</f>
        <v/>
      </c>
    </row>
    <row r="6445" spans="16:16">
      <c r="P6445" t="str">
        <f>IF('Peter Millar'!$L6450&lt;&gt;0,CONCATENATE("Week ",WEEKNUM('Peter Millar'!$L6450,21)," - ", TEXT('Peter Millar'!$L6450, "yyyy")),"")</f>
        <v/>
      </c>
    </row>
    <row r="6446" spans="16:16">
      <c r="P6446" t="str">
        <f>IF('Peter Millar'!$L6451&lt;&gt;0,CONCATENATE("Week ",WEEKNUM('Peter Millar'!$L6451,21)," - ", TEXT('Peter Millar'!$L6451, "yyyy")),"")</f>
        <v/>
      </c>
    </row>
    <row r="6447" spans="16:16">
      <c r="P6447" t="str">
        <f>IF('Peter Millar'!$L6452&lt;&gt;0,CONCATENATE("Week ",WEEKNUM('Peter Millar'!$L6452,21)," - ", TEXT('Peter Millar'!$L6452, "yyyy")),"")</f>
        <v/>
      </c>
    </row>
    <row r="6448" spans="16:16">
      <c r="P6448" t="str">
        <f>IF('Peter Millar'!$L6453&lt;&gt;0,CONCATENATE("Week ",WEEKNUM('Peter Millar'!$L6453,21)," - ", TEXT('Peter Millar'!$L6453, "yyyy")),"")</f>
        <v/>
      </c>
    </row>
    <row r="6449" spans="16:16">
      <c r="P6449" t="str">
        <f>IF('Peter Millar'!$L6454&lt;&gt;0,CONCATENATE("Week ",WEEKNUM('Peter Millar'!$L6454,21)," - ", TEXT('Peter Millar'!$L6454, "yyyy")),"")</f>
        <v/>
      </c>
    </row>
    <row r="6450" spans="16:16">
      <c r="P6450" t="str">
        <f>IF('Peter Millar'!$L6455&lt;&gt;0,CONCATENATE("Week ",WEEKNUM('Peter Millar'!$L6455,21)," - ", TEXT('Peter Millar'!$L6455, "yyyy")),"")</f>
        <v/>
      </c>
    </row>
    <row r="6451" spans="16:16">
      <c r="P6451" t="str">
        <f>IF('Peter Millar'!$L6456&lt;&gt;0,CONCATENATE("Week ",WEEKNUM('Peter Millar'!$L6456,21)," - ", TEXT('Peter Millar'!$L6456, "yyyy")),"")</f>
        <v/>
      </c>
    </row>
    <row r="6452" spans="16:16">
      <c r="P6452" t="str">
        <f>IF('Peter Millar'!$L6457&lt;&gt;0,CONCATENATE("Week ",WEEKNUM('Peter Millar'!$L6457,21)," - ", TEXT('Peter Millar'!$L6457, "yyyy")),"")</f>
        <v/>
      </c>
    </row>
    <row r="6453" spans="16:16">
      <c r="P6453" t="str">
        <f>IF('Peter Millar'!$L6458&lt;&gt;0,CONCATENATE("Week ",WEEKNUM('Peter Millar'!$L6458,21)," - ", TEXT('Peter Millar'!$L6458, "yyyy")),"")</f>
        <v/>
      </c>
    </row>
    <row r="6454" spans="16:16">
      <c r="P6454" t="str">
        <f>IF('Peter Millar'!$L6459&lt;&gt;0,CONCATENATE("Week ",WEEKNUM('Peter Millar'!$L6459,21)," - ", TEXT('Peter Millar'!$L6459, "yyyy")),"")</f>
        <v/>
      </c>
    </row>
    <row r="6455" spans="16:16">
      <c r="P6455" t="str">
        <f>IF('Peter Millar'!$L6460&lt;&gt;0,CONCATENATE("Week ",WEEKNUM('Peter Millar'!$L6460,21)," - ", TEXT('Peter Millar'!$L6460, "yyyy")),"")</f>
        <v/>
      </c>
    </row>
    <row r="6456" spans="16:16">
      <c r="P6456" t="str">
        <f>IF('Peter Millar'!$L6461&lt;&gt;0,CONCATENATE("Week ",WEEKNUM('Peter Millar'!$L6461,21)," - ", TEXT('Peter Millar'!$L6461, "yyyy")),"")</f>
        <v/>
      </c>
    </row>
    <row r="6457" spans="16:16">
      <c r="P6457" t="str">
        <f>IF('Peter Millar'!$L6462&lt;&gt;0,CONCATENATE("Week ",WEEKNUM('Peter Millar'!$L6462,21)," - ", TEXT('Peter Millar'!$L6462, "yyyy")),"")</f>
        <v/>
      </c>
    </row>
    <row r="6458" spans="16:16">
      <c r="P6458" t="str">
        <f>IF('Peter Millar'!$L6463&lt;&gt;0,CONCATENATE("Week ",WEEKNUM('Peter Millar'!$L6463,21)," - ", TEXT('Peter Millar'!$L6463, "yyyy")),"")</f>
        <v/>
      </c>
    </row>
    <row r="6459" spans="16:16">
      <c r="P6459" t="str">
        <f>IF('Peter Millar'!$L6464&lt;&gt;0,CONCATENATE("Week ",WEEKNUM('Peter Millar'!$L6464,21)," - ", TEXT('Peter Millar'!$L6464, "yyyy")),"")</f>
        <v/>
      </c>
    </row>
    <row r="6460" spans="16:16">
      <c r="P6460" t="str">
        <f>IF('Peter Millar'!$L6465&lt;&gt;0,CONCATENATE("Week ",WEEKNUM('Peter Millar'!$L6465,21)," - ", TEXT('Peter Millar'!$L6465, "yyyy")),"")</f>
        <v/>
      </c>
    </row>
    <row r="6461" spans="16:16">
      <c r="P6461" t="str">
        <f>IF('Peter Millar'!$L6466&lt;&gt;0,CONCATENATE("Week ",WEEKNUM('Peter Millar'!$L6466,21)," - ", TEXT('Peter Millar'!$L6466, "yyyy")),"")</f>
        <v/>
      </c>
    </row>
    <row r="6462" spans="16:16">
      <c r="P6462" t="str">
        <f>IF('Peter Millar'!$L6467&lt;&gt;0,CONCATENATE("Week ",WEEKNUM('Peter Millar'!$L6467,21)," - ", TEXT('Peter Millar'!$L6467, "yyyy")),"")</f>
        <v/>
      </c>
    </row>
    <row r="6463" spans="16:16">
      <c r="P6463" t="str">
        <f>IF('Peter Millar'!$L6468&lt;&gt;0,CONCATENATE("Week ",WEEKNUM('Peter Millar'!$L6468,21)," - ", TEXT('Peter Millar'!$L6468, "yyyy")),"")</f>
        <v/>
      </c>
    </row>
    <row r="6464" spans="16:16">
      <c r="P6464" t="str">
        <f>IF('Peter Millar'!$L6469&lt;&gt;0,CONCATENATE("Week ",WEEKNUM('Peter Millar'!$L6469,21)," - ", TEXT('Peter Millar'!$L6469, "yyyy")),"")</f>
        <v/>
      </c>
    </row>
    <row r="6465" spans="16:16">
      <c r="P6465" t="str">
        <f>IF('Peter Millar'!$L6470&lt;&gt;0,CONCATENATE("Week ",WEEKNUM('Peter Millar'!$L6470,21)," - ", TEXT('Peter Millar'!$L6470, "yyyy")),"")</f>
        <v/>
      </c>
    </row>
    <row r="6466" spans="16:16">
      <c r="P6466" t="str">
        <f>IF('Peter Millar'!$L6471&lt;&gt;0,CONCATENATE("Week ",WEEKNUM('Peter Millar'!$L6471,21)," - ", TEXT('Peter Millar'!$L6471, "yyyy")),"")</f>
        <v/>
      </c>
    </row>
    <row r="6467" spans="16:16">
      <c r="P6467" t="str">
        <f>IF('Peter Millar'!$L6472&lt;&gt;0,CONCATENATE("Week ",WEEKNUM('Peter Millar'!$L6472,21)," - ", TEXT('Peter Millar'!$L6472, "yyyy")),"")</f>
        <v/>
      </c>
    </row>
    <row r="6468" spans="16:16">
      <c r="P6468" t="str">
        <f>IF('Peter Millar'!$L6473&lt;&gt;0,CONCATENATE("Week ",WEEKNUM('Peter Millar'!$L6473,21)," - ", TEXT('Peter Millar'!$L6473, "yyyy")),"")</f>
        <v/>
      </c>
    </row>
    <row r="6469" spans="16:16">
      <c r="P6469" t="str">
        <f>IF('Peter Millar'!$L6474&lt;&gt;0,CONCATENATE("Week ",WEEKNUM('Peter Millar'!$L6474,21)," - ", TEXT('Peter Millar'!$L6474, "yyyy")),"")</f>
        <v/>
      </c>
    </row>
    <row r="6470" spans="16:16">
      <c r="P6470" t="str">
        <f>IF('Peter Millar'!$L6475&lt;&gt;0,CONCATENATE("Week ",WEEKNUM('Peter Millar'!$L6475,21)," - ", TEXT('Peter Millar'!$L6475, "yyyy")),"")</f>
        <v/>
      </c>
    </row>
    <row r="6471" spans="16:16">
      <c r="P6471" t="str">
        <f>IF('Peter Millar'!$L6476&lt;&gt;0,CONCATENATE("Week ",WEEKNUM('Peter Millar'!$L6476,21)," - ", TEXT('Peter Millar'!$L6476, "yyyy")),"")</f>
        <v/>
      </c>
    </row>
    <row r="6472" spans="16:16">
      <c r="P6472" t="str">
        <f>IF('Peter Millar'!$L6477&lt;&gt;0,CONCATENATE("Week ",WEEKNUM('Peter Millar'!$L6477,21)," - ", TEXT('Peter Millar'!$L6477, "yyyy")),"")</f>
        <v/>
      </c>
    </row>
    <row r="6473" spans="16:16">
      <c r="P6473" t="str">
        <f>IF('Peter Millar'!$L6478&lt;&gt;0,CONCATENATE("Week ",WEEKNUM('Peter Millar'!$L6478,21)," - ", TEXT('Peter Millar'!$L6478, "yyyy")),"")</f>
        <v/>
      </c>
    </row>
    <row r="6474" spans="16:16">
      <c r="P6474" t="str">
        <f>IF('Peter Millar'!$L6479&lt;&gt;0,CONCATENATE("Week ",WEEKNUM('Peter Millar'!$L6479,21)," - ", TEXT('Peter Millar'!$L6479, "yyyy")),"")</f>
        <v/>
      </c>
    </row>
    <row r="6475" spans="16:16">
      <c r="P6475" t="str">
        <f>IF('Peter Millar'!$L6480&lt;&gt;0,CONCATENATE("Week ",WEEKNUM('Peter Millar'!$L6480,21)," - ", TEXT('Peter Millar'!$L6480, "yyyy")),"")</f>
        <v/>
      </c>
    </row>
    <row r="6476" spans="16:16">
      <c r="P6476" t="str">
        <f>IF('Peter Millar'!$L6481&lt;&gt;0,CONCATENATE("Week ",WEEKNUM('Peter Millar'!$L6481,21)," - ", TEXT('Peter Millar'!$L6481, "yyyy")),"")</f>
        <v/>
      </c>
    </row>
    <row r="6477" spans="16:16">
      <c r="P6477" t="str">
        <f>IF('Peter Millar'!$L6482&lt;&gt;0,CONCATENATE("Week ",WEEKNUM('Peter Millar'!$L6482,21)," - ", TEXT('Peter Millar'!$L6482, "yyyy")),"")</f>
        <v/>
      </c>
    </row>
    <row r="6478" spans="16:16">
      <c r="P6478" t="str">
        <f>IF('Peter Millar'!$L6483&lt;&gt;0,CONCATENATE("Week ",WEEKNUM('Peter Millar'!$L6483,21)," - ", TEXT('Peter Millar'!$L6483, "yyyy")),"")</f>
        <v/>
      </c>
    </row>
    <row r="6479" spans="16:16">
      <c r="P6479" t="str">
        <f>IF('Peter Millar'!$L6484&lt;&gt;0,CONCATENATE("Week ",WEEKNUM('Peter Millar'!$L6484,21)," - ", TEXT('Peter Millar'!$L6484, "yyyy")),"")</f>
        <v/>
      </c>
    </row>
    <row r="6480" spans="16:16">
      <c r="P6480" t="str">
        <f>IF('Peter Millar'!$L6485&lt;&gt;0,CONCATENATE("Week ",WEEKNUM('Peter Millar'!$L6485,21)," - ", TEXT('Peter Millar'!$L6485, "yyyy")),"")</f>
        <v/>
      </c>
    </row>
    <row r="6481" spans="16:16">
      <c r="P6481" t="str">
        <f>IF('Peter Millar'!$L6486&lt;&gt;0,CONCATENATE("Week ",WEEKNUM('Peter Millar'!$L6486,21)," - ", TEXT('Peter Millar'!$L6486, "yyyy")),"")</f>
        <v/>
      </c>
    </row>
    <row r="6482" spans="16:16">
      <c r="P6482" t="str">
        <f>IF('Peter Millar'!$L6487&lt;&gt;0,CONCATENATE("Week ",WEEKNUM('Peter Millar'!$L6487,21)," - ", TEXT('Peter Millar'!$L6487, "yyyy")),"")</f>
        <v/>
      </c>
    </row>
    <row r="6483" spans="16:16">
      <c r="P6483" t="str">
        <f>IF('Peter Millar'!$L6488&lt;&gt;0,CONCATENATE("Week ",WEEKNUM('Peter Millar'!$L6488,21)," - ", TEXT('Peter Millar'!$L6488, "yyyy")),"")</f>
        <v/>
      </c>
    </row>
    <row r="6484" spans="16:16">
      <c r="P6484" t="str">
        <f>IF('Peter Millar'!$L6489&lt;&gt;0,CONCATENATE("Week ",WEEKNUM('Peter Millar'!$L6489,21)," - ", TEXT('Peter Millar'!$L6489, "yyyy")),"")</f>
        <v/>
      </c>
    </row>
    <row r="6485" spans="16:16">
      <c r="P6485" t="str">
        <f>IF('Peter Millar'!$L6490&lt;&gt;0,CONCATENATE("Week ",WEEKNUM('Peter Millar'!$L6490,21)," - ", TEXT('Peter Millar'!$L6490, "yyyy")),"")</f>
        <v/>
      </c>
    </row>
    <row r="6486" spans="16:16">
      <c r="P6486" t="str">
        <f>IF('Peter Millar'!$L6491&lt;&gt;0,CONCATENATE("Week ",WEEKNUM('Peter Millar'!$L6491,21)," - ", TEXT('Peter Millar'!$L6491, "yyyy")),"")</f>
        <v/>
      </c>
    </row>
    <row r="6487" spans="16:16">
      <c r="P6487" t="str">
        <f>IF('Peter Millar'!$L6492&lt;&gt;0,CONCATENATE("Week ",WEEKNUM('Peter Millar'!$L6492,21)," - ", TEXT('Peter Millar'!$L6492, "yyyy")),"")</f>
        <v/>
      </c>
    </row>
    <row r="6488" spans="16:16">
      <c r="P6488" t="str">
        <f>IF('Peter Millar'!$L6493&lt;&gt;0,CONCATENATE("Week ",WEEKNUM('Peter Millar'!$L6493,21)," - ", TEXT('Peter Millar'!$L6493, "yyyy")),"")</f>
        <v/>
      </c>
    </row>
    <row r="6489" spans="16:16">
      <c r="P6489" t="str">
        <f>IF('Peter Millar'!$L6494&lt;&gt;0,CONCATENATE("Week ",WEEKNUM('Peter Millar'!$L6494,21)," - ", TEXT('Peter Millar'!$L6494, "yyyy")),"")</f>
        <v/>
      </c>
    </row>
    <row r="6490" spans="16:16">
      <c r="P6490" t="str">
        <f>IF('Peter Millar'!$L6495&lt;&gt;0,CONCATENATE("Week ",WEEKNUM('Peter Millar'!$L6495,21)," - ", TEXT('Peter Millar'!$L6495, "yyyy")),"")</f>
        <v/>
      </c>
    </row>
    <row r="6491" spans="16:16">
      <c r="P6491" t="str">
        <f>IF('Peter Millar'!$L6496&lt;&gt;0,CONCATENATE("Week ",WEEKNUM('Peter Millar'!$L6496,21)," - ", TEXT('Peter Millar'!$L6496, "yyyy")),"")</f>
        <v/>
      </c>
    </row>
    <row r="6492" spans="16:16">
      <c r="P6492" t="str">
        <f>IF('Peter Millar'!$L6497&lt;&gt;0,CONCATENATE("Week ",WEEKNUM('Peter Millar'!$L6497,21)," - ", TEXT('Peter Millar'!$L6497, "yyyy")),"")</f>
        <v/>
      </c>
    </row>
    <row r="6493" spans="16:16">
      <c r="P6493" t="str">
        <f>IF('Peter Millar'!$L6498&lt;&gt;0,CONCATENATE("Week ",WEEKNUM('Peter Millar'!$L6498,21)," - ", TEXT('Peter Millar'!$L6498, "yyyy")),"")</f>
        <v/>
      </c>
    </row>
    <row r="6494" spans="16:16">
      <c r="P6494" t="str">
        <f>IF('Peter Millar'!$L6499&lt;&gt;0,CONCATENATE("Week ",WEEKNUM('Peter Millar'!$L6499,21)," - ", TEXT('Peter Millar'!$L6499, "yyyy")),"")</f>
        <v/>
      </c>
    </row>
    <row r="6495" spans="16:16">
      <c r="P6495" t="str">
        <f>IF('Peter Millar'!$L6500&lt;&gt;0,CONCATENATE("Week ",WEEKNUM('Peter Millar'!$L6500,21)," - ", TEXT('Peter Millar'!$L6500, "yyyy")),"")</f>
        <v/>
      </c>
    </row>
    <row r="6496" spans="16:16">
      <c r="P6496" t="str">
        <f>IF('Peter Millar'!$L6501&lt;&gt;0,CONCATENATE("Week ",WEEKNUM('Peter Millar'!$L6501,21)," - ", TEXT('Peter Millar'!$L6501, "yyyy")),"")</f>
        <v/>
      </c>
    </row>
    <row r="6497" spans="16:16">
      <c r="P6497" t="str">
        <f>IF('Peter Millar'!$L6502&lt;&gt;0,CONCATENATE("Week ",WEEKNUM('Peter Millar'!$L6502,21)," - ", TEXT('Peter Millar'!$L6502, "yyyy")),"")</f>
        <v/>
      </c>
    </row>
    <row r="6498" spans="16:16">
      <c r="P6498" t="str">
        <f>IF('Peter Millar'!$L6503&lt;&gt;0,CONCATENATE("Week ",WEEKNUM('Peter Millar'!$L6503,21)," - ", TEXT('Peter Millar'!$L6503, "yyyy")),"")</f>
        <v/>
      </c>
    </row>
    <row r="6499" spans="16:16">
      <c r="P6499" t="str">
        <f>IF('Peter Millar'!$L6504&lt;&gt;0,CONCATENATE("Week ",WEEKNUM('Peter Millar'!$L6504,21)," - ", TEXT('Peter Millar'!$L6504, "yyyy")),"")</f>
        <v/>
      </c>
    </row>
    <row r="6500" spans="16:16">
      <c r="P6500" t="str">
        <f>IF('Peter Millar'!$L6505&lt;&gt;0,CONCATENATE("Week ",WEEKNUM('Peter Millar'!$L6505,21)," - ", TEXT('Peter Millar'!$L6505, "yyyy")),"")</f>
        <v/>
      </c>
    </row>
    <row r="6501" spans="16:16">
      <c r="P6501" t="str">
        <f>IF('Peter Millar'!$L6506&lt;&gt;0,CONCATENATE("Week ",WEEKNUM('Peter Millar'!$L6506,21)," - ", TEXT('Peter Millar'!$L6506, "yyyy")),"")</f>
        <v/>
      </c>
    </row>
    <row r="6502" spans="16:16">
      <c r="P6502" t="str">
        <f>IF('Peter Millar'!$L6507&lt;&gt;0,CONCATENATE("Week ",WEEKNUM('Peter Millar'!$L6507,21)," - ", TEXT('Peter Millar'!$L6507, "yyyy")),"")</f>
        <v/>
      </c>
    </row>
    <row r="6503" spans="16:16">
      <c r="P6503" t="str">
        <f>IF('Peter Millar'!$L6508&lt;&gt;0,CONCATENATE("Week ",WEEKNUM('Peter Millar'!$L6508,21)," - ", TEXT('Peter Millar'!$L6508, "yyyy")),"")</f>
        <v/>
      </c>
    </row>
    <row r="6504" spans="16:16">
      <c r="P6504" t="str">
        <f>IF('Peter Millar'!$L6509&lt;&gt;0,CONCATENATE("Week ",WEEKNUM('Peter Millar'!$L6509,21)," - ", TEXT('Peter Millar'!$L6509, "yyyy")),"")</f>
        <v/>
      </c>
    </row>
    <row r="6505" spans="16:16">
      <c r="P6505" t="str">
        <f>IF('Peter Millar'!$L6510&lt;&gt;0,CONCATENATE("Week ",WEEKNUM('Peter Millar'!$L6510,21)," - ", TEXT('Peter Millar'!$L6510, "yyyy")),"")</f>
        <v/>
      </c>
    </row>
    <row r="6506" spans="16:16">
      <c r="P6506" t="str">
        <f>IF('Peter Millar'!$L6511&lt;&gt;0,CONCATENATE("Week ",WEEKNUM('Peter Millar'!$L6511,21)," - ", TEXT('Peter Millar'!$L6511, "yyyy")),"")</f>
        <v/>
      </c>
    </row>
    <row r="6507" spans="16:16">
      <c r="P6507" t="str">
        <f>IF('Peter Millar'!$L6512&lt;&gt;0,CONCATENATE("Week ",WEEKNUM('Peter Millar'!$L6512,21)," - ", TEXT('Peter Millar'!$L6512, "yyyy")),"")</f>
        <v/>
      </c>
    </row>
    <row r="6508" spans="16:16">
      <c r="P6508" t="str">
        <f>IF('Peter Millar'!$L6513&lt;&gt;0,CONCATENATE("Week ",WEEKNUM('Peter Millar'!$L6513,21)," - ", TEXT('Peter Millar'!$L6513, "yyyy")),"")</f>
        <v/>
      </c>
    </row>
    <row r="6509" spans="16:16">
      <c r="P6509" t="str">
        <f>IF('Peter Millar'!$L6514&lt;&gt;0,CONCATENATE("Week ",WEEKNUM('Peter Millar'!$L6514,21)," - ", TEXT('Peter Millar'!$L6514, "yyyy")),"")</f>
        <v/>
      </c>
    </row>
    <row r="6510" spans="16:16">
      <c r="P6510" t="str">
        <f>IF('Peter Millar'!$L6515&lt;&gt;0,CONCATENATE("Week ",WEEKNUM('Peter Millar'!$L6515,21)," - ", TEXT('Peter Millar'!$L6515, "yyyy")),"")</f>
        <v/>
      </c>
    </row>
    <row r="6511" spans="16:16">
      <c r="P6511" t="str">
        <f>IF('Peter Millar'!$L6516&lt;&gt;0,CONCATENATE("Week ",WEEKNUM('Peter Millar'!$L6516,21)," - ", TEXT('Peter Millar'!$L6516, "yyyy")),"")</f>
        <v/>
      </c>
    </row>
    <row r="6512" spans="16:16">
      <c r="P6512" t="str">
        <f>IF('Peter Millar'!$L6517&lt;&gt;0,CONCATENATE("Week ",WEEKNUM('Peter Millar'!$L6517,21)," - ", TEXT('Peter Millar'!$L6517, "yyyy")),"")</f>
        <v/>
      </c>
    </row>
    <row r="6513" spans="16:16">
      <c r="P6513" t="str">
        <f>IF('Peter Millar'!$L6518&lt;&gt;0,CONCATENATE("Week ",WEEKNUM('Peter Millar'!$L6518,21)," - ", TEXT('Peter Millar'!$L6518, "yyyy")),"")</f>
        <v/>
      </c>
    </row>
    <row r="6514" spans="16:16">
      <c r="P6514" t="str">
        <f>IF('Peter Millar'!$L6519&lt;&gt;0,CONCATENATE("Week ",WEEKNUM('Peter Millar'!$L6519,21)," - ", TEXT('Peter Millar'!$L6519, "yyyy")),"")</f>
        <v/>
      </c>
    </row>
    <row r="6515" spans="16:16">
      <c r="P6515" t="str">
        <f>IF('Peter Millar'!$L6520&lt;&gt;0,CONCATENATE("Week ",WEEKNUM('Peter Millar'!$L6520,21)," - ", TEXT('Peter Millar'!$L6520, "yyyy")),"")</f>
        <v/>
      </c>
    </row>
    <row r="6516" spans="16:16">
      <c r="P6516" t="str">
        <f>IF('Peter Millar'!$L6521&lt;&gt;0,CONCATENATE("Week ",WEEKNUM('Peter Millar'!$L6521,21)," - ", TEXT('Peter Millar'!$L6521, "yyyy")),"")</f>
        <v/>
      </c>
    </row>
    <row r="6517" spans="16:16">
      <c r="P6517" t="str">
        <f>IF('Peter Millar'!$L6522&lt;&gt;0,CONCATENATE("Week ",WEEKNUM('Peter Millar'!$L6522,21)," - ", TEXT('Peter Millar'!$L6522, "yyyy")),"")</f>
        <v/>
      </c>
    </row>
    <row r="6518" spans="16:16">
      <c r="P6518" t="str">
        <f>IF('Peter Millar'!$L6523&lt;&gt;0,CONCATENATE("Week ",WEEKNUM('Peter Millar'!$L6523,21)," - ", TEXT('Peter Millar'!$L6523, "yyyy")),"")</f>
        <v/>
      </c>
    </row>
    <row r="6519" spans="16:16">
      <c r="P6519" t="str">
        <f>IF('Peter Millar'!$L6524&lt;&gt;0,CONCATENATE("Week ",WEEKNUM('Peter Millar'!$L6524,21)," - ", TEXT('Peter Millar'!$L6524, "yyyy")),"")</f>
        <v/>
      </c>
    </row>
    <row r="6520" spans="16:16">
      <c r="P6520" t="str">
        <f>IF('Peter Millar'!$L6525&lt;&gt;0,CONCATENATE("Week ",WEEKNUM('Peter Millar'!$L6525,21)," - ", TEXT('Peter Millar'!$L6525, "yyyy")),"")</f>
        <v/>
      </c>
    </row>
    <row r="6521" spans="16:16">
      <c r="P6521" t="str">
        <f>IF('Peter Millar'!$L6526&lt;&gt;0,CONCATENATE("Week ",WEEKNUM('Peter Millar'!$L6526,21)," - ", TEXT('Peter Millar'!$L6526, "yyyy")),"")</f>
        <v/>
      </c>
    </row>
    <row r="6522" spans="16:16">
      <c r="P6522" t="str">
        <f>IF('Peter Millar'!$L6527&lt;&gt;0,CONCATENATE("Week ",WEEKNUM('Peter Millar'!$L6527,21)," - ", TEXT('Peter Millar'!$L6527, "yyyy")),"")</f>
        <v/>
      </c>
    </row>
    <row r="6523" spans="16:16">
      <c r="P6523" t="str">
        <f>IF('Peter Millar'!$L6528&lt;&gt;0,CONCATENATE("Week ",WEEKNUM('Peter Millar'!$L6528,21)," - ", TEXT('Peter Millar'!$L6528, "yyyy")),"")</f>
        <v/>
      </c>
    </row>
    <row r="6524" spans="16:16">
      <c r="P6524" t="str">
        <f>IF('Peter Millar'!$L6529&lt;&gt;0,CONCATENATE("Week ",WEEKNUM('Peter Millar'!$L6529,21)," - ", TEXT('Peter Millar'!$L6529, "yyyy")),"")</f>
        <v/>
      </c>
    </row>
    <row r="6525" spans="16:16">
      <c r="P6525" t="str">
        <f>IF('Peter Millar'!$L6530&lt;&gt;0,CONCATENATE("Week ",WEEKNUM('Peter Millar'!$L6530,21)," - ", TEXT('Peter Millar'!$L6530, "yyyy")),"")</f>
        <v/>
      </c>
    </row>
    <row r="6526" spans="16:16">
      <c r="P6526" t="str">
        <f>IF('Peter Millar'!$L6531&lt;&gt;0,CONCATENATE("Week ",WEEKNUM('Peter Millar'!$L6531,21)," - ", TEXT('Peter Millar'!$L6531, "yyyy")),"")</f>
        <v/>
      </c>
    </row>
    <row r="6527" spans="16:16">
      <c r="P6527" t="str">
        <f>IF('Peter Millar'!$L6532&lt;&gt;0,CONCATENATE("Week ",WEEKNUM('Peter Millar'!$L6532,21)," - ", TEXT('Peter Millar'!$L6532, "yyyy")),"")</f>
        <v/>
      </c>
    </row>
    <row r="6528" spans="16:16">
      <c r="P6528" t="str">
        <f>IF('Peter Millar'!$L6533&lt;&gt;0,CONCATENATE("Week ",WEEKNUM('Peter Millar'!$L6533,21)," - ", TEXT('Peter Millar'!$L6533, "yyyy")),"")</f>
        <v/>
      </c>
    </row>
    <row r="6529" spans="16:16">
      <c r="P6529" t="str">
        <f>IF('Peter Millar'!$L6534&lt;&gt;0,CONCATENATE("Week ",WEEKNUM('Peter Millar'!$L6534,21)," - ", TEXT('Peter Millar'!$L6534, "yyyy")),"")</f>
        <v/>
      </c>
    </row>
    <row r="6530" spans="16:16">
      <c r="P6530" t="str">
        <f>IF('Peter Millar'!$L6535&lt;&gt;0,CONCATENATE("Week ",WEEKNUM('Peter Millar'!$L6535,21)," - ", TEXT('Peter Millar'!$L6535, "yyyy")),"")</f>
        <v/>
      </c>
    </row>
    <row r="6531" spans="16:16">
      <c r="P6531" t="str">
        <f>IF('Peter Millar'!$L6536&lt;&gt;0,CONCATENATE("Week ",WEEKNUM('Peter Millar'!$L6536,21)," - ", TEXT('Peter Millar'!$L6536, "yyyy")),"")</f>
        <v/>
      </c>
    </row>
    <row r="6532" spans="16:16">
      <c r="P6532" t="str">
        <f>IF('Peter Millar'!$L6537&lt;&gt;0,CONCATENATE("Week ",WEEKNUM('Peter Millar'!$L6537,21)," - ", TEXT('Peter Millar'!$L6537, "yyyy")),"")</f>
        <v/>
      </c>
    </row>
    <row r="6533" spans="16:16">
      <c r="P6533" t="str">
        <f>IF('Peter Millar'!$L6538&lt;&gt;0,CONCATENATE("Week ",WEEKNUM('Peter Millar'!$L6538,21)," - ", TEXT('Peter Millar'!$L6538, "yyyy")),"")</f>
        <v/>
      </c>
    </row>
    <row r="6534" spans="16:16">
      <c r="P6534" t="str">
        <f>IF('Peter Millar'!$L6539&lt;&gt;0,CONCATENATE("Week ",WEEKNUM('Peter Millar'!$L6539,21)," - ", TEXT('Peter Millar'!$L6539, "yyyy")),"")</f>
        <v/>
      </c>
    </row>
    <row r="6535" spans="16:16">
      <c r="P6535" t="str">
        <f>IF('Peter Millar'!$L6540&lt;&gt;0,CONCATENATE("Week ",WEEKNUM('Peter Millar'!$L6540,21)," - ", TEXT('Peter Millar'!$L6540, "yyyy")),"")</f>
        <v/>
      </c>
    </row>
    <row r="6536" spans="16:16">
      <c r="P6536" t="str">
        <f>IF('Peter Millar'!$L6541&lt;&gt;0,CONCATENATE("Week ",WEEKNUM('Peter Millar'!$L6541,21)," - ", TEXT('Peter Millar'!$L6541, "yyyy")),"")</f>
        <v/>
      </c>
    </row>
    <row r="6537" spans="16:16">
      <c r="P6537" t="str">
        <f>IF('Peter Millar'!$L6542&lt;&gt;0,CONCATENATE("Week ",WEEKNUM('Peter Millar'!$L6542,21)," - ", TEXT('Peter Millar'!$L6542, "yyyy")),"")</f>
        <v/>
      </c>
    </row>
    <row r="6538" spans="16:16">
      <c r="P6538" t="str">
        <f>IF('Peter Millar'!$L6543&lt;&gt;0,CONCATENATE("Week ",WEEKNUM('Peter Millar'!$L6543,21)," - ", TEXT('Peter Millar'!$L6543, "yyyy")),"")</f>
        <v/>
      </c>
    </row>
    <row r="6539" spans="16:16">
      <c r="P6539" t="str">
        <f>IF('Peter Millar'!$L6544&lt;&gt;0,CONCATENATE("Week ",WEEKNUM('Peter Millar'!$L6544,21)," - ", TEXT('Peter Millar'!$L6544, "yyyy")),"")</f>
        <v/>
      </c>
    </row>
    <row r="6540" spans="16:16">
      <c r="P6540" t="str">
        <f>IF('Peter Millar'!$L6545&lt;&gt;0,CONCATENATE("Week ",WEEKNUM('Peter Millar'!$L6545,21)," - ", TEXT('Peter Millar'!$L6545, "yyyy")),"")</f>
        <v/>
      </c>
    </row>
    <row r="6541" spans="16:16">
      <c r="P6541" t="str">
        <f>IF('Peter Millar'!$L6546&lt;&gt;0,CONCATENATE("Week ",WEEKNUM('Peter Millar'!$L6546,21)," - ", TEXT('Peter Millar'!$L6546, "yyyy")),"")</f>
        <v/>
      </c>
    </row>
    <row r="6542" spans="16:16">
      <c r="P6542" t="str">
        <f>IF('Peter Millar'!$L6547&lt;&gt;0,CONCATENATE("Week ",WEEKNUM('Peter Millar'!$L6547,21)," - ", TEXT('Peter Millar'!$L6547, "yyyy")),"")</f>
        <v/>
      </c>
    </row>
    <row r="6543" spans="16:16">
      <c r="P6543" t="str">
        <f>IF('Peter Millar'!$L6548&lt;&gt;0,CONCATENATE("Week ",WEEKNUM('Peter Millar'!$L6548,21)," - ", TEXT('Peter Millar'!$L6548, "yyyy")),"")</f>
        <v/>
      </c>
    </row>
    <row r="6544" spans="16:16">
      <c r="P6544" t="str">
        <f>IF('Peter Millar'!$L6549&lt;&gt;0,CONCATENATE("Week ",WEEKNUM('Peter Millar'!$L6549,21)," - ", TEXT('Peter Millar'!$L6549, "yyyy")),"")</f>
        <v/>
      </c>
    </row>
    <row r="6545" spans="16:16">
      <c r="P6545" t="str">
        <f>IF('Peter Millar'!$L6550&lt;&gt;0,CONCATENATE("Week ",WEEKNUM('Peter Millar'!$L6550,21)," - ", TEXT('Peter Millar'!$L6550, "yyyy")),"")</f>
        <v/>
      </c>
    </row>
    <row r="6546" spans="16:16">
      <c r="P6546" t="str">
        <f>IF('Peter Millar'!$L6551&lt;&gt;0,CONCATENATE("Week ",WEEKNUM('Peter Millar'!$L6551,21)," - ", TEXT('Peter Millar'!$L6551, "yyyy")),"")</f>
        <v/>
      </c>
    </row>
    <row r="6547" spans="16:16">
      <c r="P6547" t="str">
        <f>IF('Peter Millar'!$L6552&lt;&gt;0,CONCATENATE("Week ",WEEKNUM('Peter Millar'!$L6552,21)," - ", TEXT('Peter Millar'!$L6552, "yyyy")),"")</f>
        <v/>
      </c>
    </row>
    <row r="6548" spans="16:16">
      <c r="P6548" t="str">
        <f>IF('Peter Millar'!$L6553&lt;&gt;0,CONCATENATE("Week ",WEEKNUM('Peter Millar'!$L6553,21)," - ", TEXT('Peter Millar'!$L6553, "yyyy")),"")</f>
        <v/>
      </c>
    </row>
    <row r="6549" spans="16:16">
      <c r="P6549" t="str">
        <f>IF('Peter Millar'!$L6554&lt;&gt;0,CONCATENATE("Week ",WEEKNUM('Peter Millar'!$L6554,21)," - ", TEXT('Peter Millar'!$L6554, "yyyy")),"")</f>
        <v/>
      </c>
    </row>
    <row r="6550" spans="16:16">
      <c r="P6550" t="str">
        <f>IF('Peter Millar'!$L6555&lt;&gt;0,CONCATENATE("Week ",WEEKNUM('Peter Millar'!$L6555,21)," - ", TEXT('Peter Millar'!$L6555, "yyyy")),"")</f>
        <v/>
      </c>
    </row>
    <row r="6551" spans="16:16">
      <c r="P6551" t="str">
        <f>IF('Peter Millar'!$L6556&lt;&gt;0,CONCATENATE("Week ",WEEKNUM('Peter Millar'!$L6556,21)," - ", TEXT('Peter Millar'!$L6556, "yyyy")),"")</f>
        <v/>
      </c>
    </row>
    <row r="6552" spans="16:16">
      <c r="P6552" t="str">
        <f>IF('Peter Millar'!$L6557&lt;&gt;0,CONCATENATE("Week ",WEEKNUM('Peter Millar'!$L6557,21)," - ", TEXT('Peter Millar'!$L6557, "yyyy")),"")</f>
        <v/>
      </c>
    </row>
    <row r="6553" spans="16:16">
      <c r="P6553" t="str">
        <f>IF('Peter Millar'!$L6558&lt;&gt;0,CONCATENATE("Week ",WEEKNUM('Peter Millar'!$L6558,21)," - ", TEXT('Peter Millar'!$L6558, "yyyy")),"")</f>
        <v/>
      </c>
    </row>
    <row r="6554" spans="16:16">
      <c r="P6554" t="str">
        <f>IF('Peter Millar'!$L6559&lt;&gt;0,CONCATENATE("Week ",WEEKNUM('Peter Millar'!$L6559,21)," - ", TEXT('Peter Millar'!$L6559, "yyyy")),"")</f>
        <v/>
      </c>
    </row>
    <row r="6555" spans="16:16">
      <c r="P6555" t="str">
        <f>IF('Peter Millar'!$L6560&lt;&gt;0,CONCATENATE("Week ",WEEKNUM('Peter Millar'!$L6560,21)," - ", TEXT('Peter Millar'!$L6560, "yyyy")),"")</f>
        <v/>
      </c>
    </row>
    <row r="6556" spans="16:16">
      <c r="P6556" t="str">
        <f>IF('Peter Millar'!$L6561&lt;&gt;0,CONCATENATE("Week ",WEEKNUM('Peter Millar'!$L6561,21)," - ", TEXT('Peter Millar'!$L6561, "yyyy")),"")</f>
        <v/>
      </c>
    </row>
    <row r="6557" spans="16:16">
      <c r="P6557" t="str">
        <f>IF('Peter Millar'!$L6562&lt;&gt;0,CONCATENATE("Week ",WEEKNUM('Peter Millar'!$L6562,21)," - ", TEXT('Peter Millar'!$L6562, "yyyy")),"")</f>
        <v/>
      </c>
    </row>
    <row r="6558" spans="16:16">
      <c r="P6558" t="str">
        <f>IF('Peter Millar'!$L6563&lt;&gt;0,CONCATENATE("Week ",WEEKNUM('Peter Millar'!$L6563,21)," - ", TEXT('Peter Millar'!$L6563, "yyyy")),"")</f>
        <v/>
      </c>
    </row>
    <row r="6559" spans="16:16">
      <c r="P6559" t="str">
        <f>IF('Peter Millar'!$L6564&lt;&gt;0,CONCATENATE("Week ",WEEKNUM('Peter Millar'!$L6564,21)," - ", TEXT('Peter Millar'!$L6564, "yyyy")),"")</f>
        <v/>
      </c>
    </row>
    <row r="6560" spans="16:16">
      <c r="P6560" t="str">
        <f>IF('Peter Millar'!$L6565&lt;&gt;0,CONCATENATE("Week ",WEEKNUM('Peter Millar'!$L6565,21)," - ", TEXT('Peter Millar'!$L6565, "yyyy")),"")</f>
        <v/>
      </c>
    </row>
    <row r="6561" spans="16:16">
      <c r="P6561" t="str">
        <f>IF('Peter Millar'!$L6566&lt;&gt;0,CONCATENATE("Week ",WEEKNUM('Peter Millar'!$L6566,21)," - ", TEXT('Peter Millar'!$L6566, "yyyy")),"")</f>
        <v/>
      </c>
    </row>
    <row r="6562" spans="16:16">
      <c r="P6562" t="str">
        <f>IF('Peter Millar'!$L6567&lt;&gt;0,CONCATENATE("Week ",WEEKNUM('Peter Millar'!$L6567,21)," - ", TEXT('Peter Millar'!$L6567, "yyyy")),"")</f>
        <v/>
      </c>
    </row>
    <row r="6563" spans="16:16">
      <c r="P6563" t="str">
        <f>IF('Peter Millar'!$L6568&lt;&gt;0,CONCATENATE("Week ",WEEKNUM('Peter Millar'!$L6568,21)," - ", TEXT('Peter Millar'!$L6568, "yyyy")),"")</f>
        <v/>
      </c>
    </row>
    <row r="6564" spans="16:16">
      <c r="P6564" t="str">
        <f>IF('Peter Millar'!$L6569&lt;&gt;0,CONCATENATE("Week ",WEEKNUM('Peter Millar'!$L6569,21)," - ", TEXT('Peter Millar'!$L6569, "yyyy")),"")</f>
        <v/>
      </c>
    </row>
    <row r="6565" spans="16:16">
      <c r="P6565" t="str">
        <f>IF('Peter Millar'!$L6570&lt;&gt;0,CONCATENATE("Week ",WEEKNUM('Peter Millar'!$L6570,21)," - ", TEXT('Peter Millar'!$L6570, "yyyy")),"")</f>
        <v/>
      </c>
    </row>
    <row r="6566" spans="16:16">
      <c r="P6566" t="str">
        <f>IF('Peter Millar'!$L6571&lt;&gt;0,CONCATENATE("Week ",WEEKNUM('Peter Millar'!$L6571,21)," - ", TEXT('Peter Millar'!$L6571, "yyyy")),"")</f>
        <v/>
      </c>
    </row>
    <row r="6567" spans="16:16">
      <c r="P6567" t="str">
        <f>IF('Peter Millar'!$L6572&lt;&gt;0,CONCATENATE("Week ",WEEKNUM('Peter Millar'!$L6572,21)," - ", TEXT('Peter Millar'!$L6572, "yyyy")),"")</f>
        <v/>
      </c>
    </row>
    <row r="6568" spans="16:16">
      <c r="P6568" t="str">
        <f>IF('Peter Millar'!$L6573&lt;&gt;0,CONCATENATE("Week ",WEEKNUM('Peter Millar'!$L6573,21)," - ", TEXT('Peter Millar'!$L6573, "yyyy")),"")</f>
        <v/>
      </c>
    </row>
    <row r="6569" spans="16:16">
      <c r="P6569" t="str">
        <f>IF('Peter Millar'!$L6574&lt;&gt;0,CONCATENATE("Week ",WEEKNUM('Peter Millar'!$L6574,21)," - ", TEXT('Peter Millar'!$L6574, "yyyy")),"")</f>
        <v/>
      </c>
    </row>
    <row r="6570" spans="16:16">
      <c r="P6570" t="str">
        <f>IF('Peter Millar'!$L6575&lt;&gt;0,CONCATENATE("Week ",WEEKNUM('Peter Millar'!$L6575,21)," - ", TEXT('Peter Millar'!$L6575, "yyyy")),"")</f>
        <v/>
      </c>
    </row>
    <row r="6571" spans="16:16">
      <c r="P6571" t="str">
        <f>IF('Peter Millar'!$L6576&lt;&gt;0,CONCATENATE("Week ",WEEKNUM('Peter Millar'!$L6576,21)," - ", TEXT('Peter Millar'!$L6576, "yyyy")),"")</f>
        <v/>
      </c>
    </row>
    <row r="6572" spans="16:16">
      <c r="P6572" t="str">
        <f>IF('Peter Millar'!$L6577&lt;&gt;0,CONCATENATE("Week ",WEEKNUM('Peter Millar'!$L6577,21)," - ", TEXT('Peter Millar'!$L6577, "yyyy")),"")</f>
        <v/>
      </c>
    </row>
    <row r="6573" spans="16:16">
      <c r="P6573" t="str">
        <f>IF('Peter Millar'!$L6578&lt;&gt;0,CONCATENATE("Week ",WEEKNUM('Peter Millar'!$L6578,21)," - ", TEXT('Peter Millar'!$L6578, "yyyy")),"")</f>
        <v/>
      </c>
    </row>
    <row r="6574" spans="16:16">
      <c r="P6574" t="str">
        <f>IF('Peter Millar'!$L6579&lt;&gt;0,CONCATENATE("Week ",WEEKNUM('Peter Millar'!$L6579,21)," - ", TEXT('Peter Millar'!$L6579, "yyyy")),"")</f>
        <v/>
      </c>
    </row>
    <row r="6575" spans="16:16">
      <c r="P6575" t="str">
        <f>IF('Peter Millar'!$L6580&lt;&gt;0,CONCATENATE("Week ",WEEKNUM('Peter Millar'!$L6580,21)," - ", TEXT('Peter Millar'!$L6580, "yyyy")),"")</f>
        <v/>
      </c>
    </row>
    <row r="6576" spans="16:16">
      <c r="P6576" t="str">
        <f>IF('Peter Millar'!$L6581&lt;&gt;0,CONCATENATE("Week ",WEEKNUM('Peter Millar'!$L6581,21)," - ", TEXT('Peter Millar'!$L6581, "yyyy")),"")</f>
        <v/>
      </c>
    </row>
    <row r="6577" spans="16:16">
      <c r="P6577" t="str">
        <f>IF('Peter Millar'!$L6582&lt;&gt;0,CONCATENATE("Week ",WEEKNUM('Peter Millar'!$L6582,21)," - ", TEXT('Peter Millar'!$L6582, "yyyy")),"")</f>
        <v/>
      </c>
    </row>
    <row r="6578" spans="16:16">
      <c r="P6578" t="str">
        <f>IF('Peter Millar'!$L6583&lt;&gt;0,CONCATENATE("Week ",WEEKNUM('Peter Millar'!$L6583,21)," - ", TEXT('Peter Millar'!$L6583, "yyyy")),"")</f>
        <v/>
      </c>
    </row>
    <row r="6579" spans="16:16">
      <c r="P6579" t="str">
        <f>IF('Peter Millar'!$L6584&lt;&gt;0,CONCATENATE("Week ",WEEKNUM('Peter Millar'!$L6584,21)," - ", TEXT('Peter Millar'!$L6584, "yyyy")),"")</f>
        <v/>
      </c>
    </row>
    <row r="6580" spans="16:16">
      <c r="P6580" t="str">
        <f>IF('Peter Millar'!$L6585&lt;&gt;0,CONCATENATE("Week ",WEEKNUM('Peter Millar'!$L6585,21)," - ", TEXT('Peter Millar'!$L6585, "yyyy")),"")</f>
        <v/>
      </c>
    </row>
    <row r="6581" spans="16:16">
      <c r="P6581" t="str">
        <f>IF('Peter Millar'!$L6586&lt;&gt;0,CONCATENATE("Week ",WEEKNUM('Peter Millar'!$L6586,21)," - ", TEXT('Peter Millar'!$L6586, "yyyy")),"")</f>
        <v/>
      </c>
    </row>
    <row r="6582" spans="16:16">
      <c r="P6582" t="str">
        <f>IF('Peter Millar'!$L6587&lt;&gt;0,CONCATENATE("Week ",WEEKNUM('Peter Millar'!$L6587,21)," - ", TEXT('Peter Millar'!$L6587, "yyyy")),"")</f>
        <v/>
      </c>
    </row>
    <row r="6583" spans="16:16">
      <c r="P6583" t="str">
        <f>IF('Peter Millar'!$L6588&lt;&gt;0,CONCATENATE("Week ",WEEKNUM('Peter Millar'!$L6588,21)," - ", TEXT('Peter Millar'!$L6588, "yyyy")),"")</f>
        <v/>
      </c>
    </row>
    <row r="6584" spans="16:16">
      <c r="P6584" t="str">
        <f>IF('Peter Millar'!$L6589&lt;&gt;0,CONCATENATE("Week ",WEEKNUM('Peter Millar'!$L6589,21)," - ", TEXT('Peter Millar'!$L6589, "yyyy")),"")</f>
        <v/>
      </c>
    </row>
    <row r="6585" spans="16:16">
      <c r="P6585" t="str">
        <f>IF('Peter Millar'!$L6590&lt;&gt;0,CONCATENATE("Week ",WEEKNUM('Peter Millar'!$L6590,21)," - ", TEXT('Peter Millar'!$L6590, "yyyy")),"")</f>
        <v/>
      </c>
    </row>
    <row r="6586" spans="16:16">
      <c r="P6586" t="str">
        <f>IF('Peter Millar'!$L6591&lt;&gt;0,CONCATENATE("Week ",WEEKNUM('Peter Millar'!$L6591,21)," - ", TEXT('Peter Millar'!$L6591, "yyyy")),"")</f>
        <v/>
      </c>
    </row>
    <row r="6587" spans="16:16">
      <c r="P6587" t="str">
        <f>IF('Peter Millar'!$L6592&lt;&gt;0,CONCATENATE("Week ",WEEKNUM('Peter Millar'!$L6592,21)," - ", TEXT('Peter Millar'!$L6592, "yyyy")),"")</f>
        <v/>
      </c>
    </row>
    <row r="6588" spans="16:16">
      <c r="P6588" t="str">
        <f>IF('Peter Millar'!$L6593&lt;&gt;0,CONCATENATE("Week ",WEEKNUM('Peter Millar'!$L6593,21)," - ", TEXT('Peter Millar'!$L6593, "yyyy")),"")</f>
        <v/>
      </c>
    </row>
    <row r="6589" spans="16:16">
      <c r="P6589" t="str">
        <f>IF('Peter Millar'!$L6594&lt;&gt;0,CONCATENATE("Week ",WEEKNUM('Peter Millar'!$L6594,21)," - ", TEXT('Peter Millar'!$L6594, "yyyy")),"")</f>
        <v/>
      </c>
    </row>
    <row r="6590" spans="16:16">
      <c r="P6590" t="str">
        <f>IF('Peter Millar'!$L6595&lt;&gt;0,CONCATENATE("Week ",WEEKNUM('Peter Millar'!$L6595,21)," - ", TEXT('Peter Millar'!$L6595, "yyyy")),"")</f>
        <v/>
      </c>
    </row>
    <row r="6591" spans="16:16">
      <c r="P6591" t="str">
        <f>IF('Peter Millar'!$L6596&lt;&gt;0,CONCATENATE("Week ",WEEKNUM('Peter Millar'!$L6596,21)," - ", TEXT('Peter Millar'!$L6596, "yyyy")),"")</f>
        <v/>
      </c>
    </row>
    <row r="6592" spans="16:16">
      <c r="P6592" t="str">
        <f>IF('Peter Millar'!$L6597&lt;&gt;0,CONCATENATE("Week ",WEEKNUM('Peter Millar'!$L6597,21)," - ", TEXT('Peter Millar'!$L6597, "yyyy")),"")</f>
        <v/>
      </c>
    </row>
    <row r="6593" spans="16:16">
      <c r="P6593" t="str">
        <f>IF('Peter Millar'!$L6598&lt;&gt;0,CONCATENATE("Week ",WEEKNUM('Peter Millar'!$L6598,21)," - ", TEXT('Peter Millar'!$L6598, "yyyy")),"")</f>
        <v/>
      </c>
    </row>
    <row r="6594" spans="16:16">
      <c r="P6594" t="str">
        <f>IF('Peter Millar'!$L6599&lt;&gt;0,CONCATENATE("Week ",WEEKNUM('Peter Millar'!$L6599,21)," - ", TEXT('Peter Millar'!$L6599, "yyyy")),"")</f>
        <v/>
      </c>
    </row>
    <row r="6595" spans="16:16">
      <c r="P6595" t="str">
        <f>IF('Peter Millar'!$L6600&lt;&gt;0,CONCATENATE("Week ",WEEKNUM('Peter Millar'!$L6600,21)," - ", TEXT('Peter Millar'!$L6600, "yyyy")),"")</f>
        <v/>
      </c>
    </row>
    <row r="6596" spans="16:16">
      <c r="P6596" t="str">
        <f>IF('Peter Millar'!$L6601&lt;&gt;0,CONCATENATE("Week ",WEEKNUM('Peter Millar'!$L6601,21)," - ", TEXT('Peter Millar'!$L6601, "yyyy")),"")</f>
        <v/>
      </c>
    </row>
    <row r="6597" spans="16:16">
      <c r="P6597" t="str">
        <f>IF('Peter Millar'!$L6602&lt;&gt;0,CONCATENATE("Week ",WEEKNUM('Peter Millar'!$L6602,21)," - ", TEXT('Peter Millar'!$L6602, "yyyy")),"")</f>
        <v/>
      </c>
    </row>
    <row r="6598" spans="16:16">
      <c r="P6598" t="str">
        <f>IF('Peter Millar'!$L6603&lt;&gt;0,CONCATENATE("Week ",WEEKNUM('Peter Millar'!$L6603,21)," - ", TEXT('Peter Millar'!$L6603, "yyyy")),"")</f>
        <v/>
      </c>
    </row>
    <row r="6599" spans="16:16">
      <c r="P6599" t="str">
        <f>IF('Peter Millar'!$L6604&lt;&gt;0,CONCATENATE("Week ",WEEKNUM('Peter Millar'!$L6604,21)," - ", TEXT('Peter Millar'!$L6604, "yyyy")),"")</f>
        <v/>
      </c>
    </row>
    <row r="6600" spans="16:16">
      <c r="P6600" t="str">
        <f>IF('Peter Millar'!$L6605&lt;&gt;0,CONCATENATE("Week ",WEEKNUM('Peter Millar'!$L6605,21)," - ", TEXT('Peter Millar'!$L6605, "yyyy")),"")</f>
        <v/>
      </c>
    </row>
    <row r="6601" spans="16:16">
      <c r="P6601" t="str">
        <f>IF('Peter Millar'!$L6606&lt;&gt;0,CONCATENATE("Week ",WEEKNUM('Peter Millar'!$L6606,21)," - ", TEXT('Peter Millar'!$L6606, "yyyy")),"")</f>
        <v/>
      </c>
    </row>
    <row r="6602" spans="16:16">
      <c r="P6602" t="str">
        <f>IF('Peter Millar'!$L6607&lt;&gt;0,CONCATENATE("Week ",WEEKNUM('Peter Millar'!$L6607,21)," - ", TEXT('Peter Millar'!$L6607, "yyyy")),"")</f>
        <v/>
      </c>
    </row>
    <row r="6603" spans="16:16">
      <c r="P6603" t="str">
        <f>IF('Peter Millar'!$L6608&lt;&gt;0,CONCATENATE("Week ",WEEKNUM('Peter Millar'!$L6608,21)," - ", TEXT('Peter Millar'!$L6608, "yyyy")),"")</f>
        <v/>
      </c>
    </row>
    <row r="6604" spans="16:16">
      <c r="P6604" t="str">
        <f>IF('Peter Millar'!$L6609&lt;&gt;0,CONCATENATE("Week ",WEEKNUM('Peter Millar'!$L6609,21)," - ", TEXT('Peter Millar'!$L6609, "yyyy")),"")</f>
        <v/>
      </c>
    </row>
    <row r="6605" spans="16:16">
      <c r="P6605" t="str">
        <f>IF('Peter Millar'!$L6610&lt;&gt;0,CONCATENATE("Week ",WEEKNUM('Peter Millar'!$L6610,21)," - ", TEXT('Peter Millar'!$L6610, "yyyy")),"")</f>
        <v/>
      </c>
    </row>
    <row r="6606" spans="16:16">
      <c r="P6606" t="str">
        <f>IF('Peter Millar'!$L6611&lt;&gt;0,CONCATENATE("Week ",WEEKNUM('Peter Millar'!$L6611,21)," - ", TEXT('Peter Millar'!$L6611, "yyyy")),"")</f>
        <v/>
      </c>
    </row>
    <row r="6607" spans="16:16">
      <c r="P6607" t="str">
        <f>IF('Peter Millar'!$L6612&lt;&gt;0,CONCATENATE("Week ",WEEKNUM('Peter Millar'!$L6612,21)," - ", TEXT('Peter Millar'!$L6612, "yyyy")),"")</f>
        <v/>
      </c>
    </row>
    <row r="6608" spans="16:16">
      <c r="P6608" t="str">
        <f>IF('Peter Millar'!$L6613&lt;&gt;0,CONCATENATE("Week ",WEEKNUM('Peter Millar'!$L6613,21)," - ", TEXT('Peter Millar'!$L6613, "yyyy")),"")</f>
        <v/>
      </c>
    </row>
    <row r="6609" spans="16:16">
      <c r="P6609" t="str">
        <f>IF('Peter Millar'!$L6614&lt;&gt;0,CONCATENATE("Week ",WEEKNUM('Peter Millar'!$L6614,21)," - ", TEXT('Peter Millar'!$L6614, "yyyy")),"")</f>
        <v/>
      </c>
    </row>
    <row r="6610" spans="16:16">
      <c r="P6610" t="str">
        <f>IF('Peter Millar'!$L6615&lt;&gt;0,CONCATENATE("Week ",WEEKNUM('Peter Millar'!$L6615,21)," - ", TEXT('Peter Millar'!$L6615, "yyyy")),"")</f>
        <v/>
      </c>
    </row>
    <row r="6611" spans="16:16">
      <c r="P6611" t="str">
        <f>IF('Peter Millar'!$L6616&lt;&gt;0,CONCATENATE("Week ",WEEKNUM('Peter Millar'!$L6616,21)," - ", TEXT('Peter Millar'!$L6616, "yyyy")),"")</f>
        <v/>
      </c>
    </row>
    <row r="6612" spans="16:16">
      <c r="P6612" t="str">
        <f>IF('Peter Millar'!$L6617&lt;&gt;0,CONCATENATE("Week ",WEEKNUM('Peter Millar'!$L6617,21)," - ", TEXT('Peter Millar'!$L6617, "yyyy")),"")</f>
        <v/>
      </c>
    </row>
    <row r="6613" spans="16:16">
      <c r="P6613" t="str">
        <f>IF('Peter Millar'!$L6618&lt;&gt;0,CONCATENATE("Week ",WEEKNUM('Peter Millar'!$L6618,21)," - ", TEXT('Peter Millar'!$L6618, "yyyy")),"")</f>
        <v/>
      </c>
    </row>
    <row r="6614" spans="16:16">
      <c r="P6614" t="str">
        <f>IF('Peter Millar'!$L6619&lt;&gt;0,CONCATENATE("Week ",WEEKNUM('Peter Millar'!$L6619,21)," - ", TEXT('Peter Millar'!$L6619, "yyyy")),"")</f>
        <v/>
      </c>
    </row>
    <row r="6615" spans="16:16">
      <c r="P6615" t="str">
        <f>IF('Peter Millar'!$L6620&lt;&gt;0,CONCATENATE("Week ",WEEKNUM('Peter Millar'!$L6620,21)," - ", TEXT('Peter Millar'!$L6620, "yyyy")),"")</f>
        <v/>
      </c>
    </row>
    <row r="6616" spans="16:16">
      <c r="P6616" t="str">
        <f>IF('Peter Millar'!$L6621&lt;&gt;0,CONCATENATE("Week ",WEEKNUM('Peter Millar'!$L6621,21)," - ", TEXT('Peter Millar'!$L6621, "yyyy")),"")</f>
        <v/>
      </c>
    </row>
    <row r="6617" spans="16:16">
      <c r="P6617" t="str">
        <f>IF('Peter Millar'!$L6622&lt;&gt;0,CONCATENATE("Week ",WEEKNUM('Peter Millar'!$L6622,21)," - ", TEXT('Peter Millar'!$L6622, "yyyy")),"")</f>
        <v/>
      </c>
    </row>
    <row r="6618" spans="16:16">
      <c r="P6618" t="str">
        <f>IF('Peter Millar'!$L6623&lt;&gt;0,CONCATENATE("Week ",WEEKNUM('Peter Millar'!$L6623,21)," - ", TEXT('Peter Millar'!$L6623, "yyyy")),"")</f>
        <v/>
      </c>
    </row>
    <row r="6619" spans="16:16">
      <c r="P6619" t="str">
        <f>IF('Peter Millar'!$L6624&lt;&gt;0,CONCATENATE("Week ",WEEKNUM('Peter Millar'!$L6624,21)," - ", TEXT('Peter Millar'!$L6624, "yyyy")),"")</f>
        <v/>
      </c>
    </row>
    <row r="6620" spans="16:16">
      <c r="P6620" t="str">
        <f>IF('Peter Millar'!$L6625&lt;&gt;0,CONCATENATE("Week ",WEEKNUM('Peter Millar'!$L6625,21)," - ", TEXT('Peter Millar'!$L6625, "yyyy")),"")</f>
        <v/>
      </c>
    </row>
    <row r="6621" spans="16:16">
      <c r="P6621" t="str">
        <f>IF('Peter Millar'!$L6626&lt;&gt;0,CONCATENATE("Week ",WEEKNUM('Peter Millar'!$L6626,21)," - ", TEXT('Peter Millar'!$L6626, "yyyy")),"")</f>
        <v/>
      </c>
    </row>
    <row r="6622" spans="16:16">
      <c r="P6622" t="str">
        <f>IF('Peter Millar'!$L6627&lt;&gt;0,CONCATENATE("Week ",WEEKNUM('Peter Millar'!$L6627,21)," - ", TEXT('Peter Millar'!$L6627, "yyyy")),"")</f>
        <v/>
      </c>
    </row>
    <row r="6623" spans="16:16">
      <c r="P6623" t="str">
        <f>IF('Peter Millar'!$L6628&lt;&gt;0,CONCATENATE("Week ",WEEKNUM('Peter Millar'!$L6628,21)," - ", TEXT('Peter Millar'!$L6628, "yyyy")),"")</f>
        <v/>
      </c>
    </row>
    <row r="6624" spans="16:16">
      <c r="P6624" t="str">
        <f>IF('Peter Millar'!$L6629&lt;&gt;0,CONCATENATE("Week ",WEEKNUM('Peter Millar'!$L6629,21)," - ", TEXT('Peter Millar'!$L6629, "yyyy")),"")</f>
        <v/>
      </c>
    </row>
    <row r="6625" spans="16:16">
      <c r="P6625" t="str">
        <f>IF('Peter Millar'!$L6630&lt;&gt;0,CONCATENATE("Week ",WEEKNUM('Peter Millar'!$L6630,21)," - ", TEXT('Peter Millar'!$L6630, "yyyy")),"")</f>
        <v/>
      </c>
    </row>
    <row r="6626" spans="16:16">
      <c r="P6626" t="str">
        <f>IF('Peter Millar'!$L6631&lt;&gt;0,CONCATENATE("Week ",WEEKNUM('Peter Millar'!$L6631,21)," - ", TEXT('Peter Millar'!$L6631, "yyyy")),"")</f>
        <v/>
      </c>
    </row>
    <row r="6627" spans="16:16">
      <c r="P6627" t="str">
        <f>IF('Peter Millar'!$L6632&lt;&gt;0,CONCATENATE("Week ",WEEKNUM('Peter Millar'!$L6632,21)," - ", TEXT('Peter Millar'!$L6632, "yyyy")),"")</f>
        <v/>
      </c>
    </row>
    <row r="6628" spans="16:16">
      <c r="P6628" t="str">
        <f>IF('Peter Millar'!$L6633&lt;&gt;0,CONCATENATE("Week ",WEEKNUM('Peter Millar'!$L6633,21)," - ", TEXT('Peter Millar'!$L6633, "yyyy")),"")</f>
        <v/>
      </c>
    </row>
    <row r="6629" spans="16:16">
      <c r="P6629" t="str">
        <f>IF('Peter Millar'!$L6634&lt;&gt;0,CONCATENATE("Week ",WEEKNUM('Peter Millar'!$L6634,21)," - ", TEXT('Peter Millar'!$L6634, "yyyy")),"")</f>
        <v/>
      </c>
    </row>
    <row r="6630" spans="16:16">
      <c r="P6630" t="str">
        <f>IF('Peter Millar'!$L6635&lt;&gt;0,CONCATENATE("Week ",WEEKNUM('Peter Millar'!$L6635,21)," - ", TEXT('Peter Millar'!$L6635, "yyyy")),"")</f>
        <v/>
      </c>
    </row>
    <row r="6631" spans="16:16">
      <c r="P6631" t="str">
        <f>IF('Peter Millar'!$L6636&lt;&gt;0,CONCATENATE("Week ",WEEKNUM('Peter Millar'!$L6636,21)," - ", TEXT('Peter Millar'!$L6636, "yyyy")),"")</f>
        <v/>
      </c>
    </row>
    <row r="6632" spans="16:16">
      <c r="P6632" t="str">
        <f>IF('Peter Millar'!$L6637&lt;&gt;0,CONCATENATE("Week ",WEEKNUM('Peter Millar'!$L6637,21)," - ", TEXT('Peter Millar'!$L6637, "yyyy")),"")</f>
        <v/>
      </c>
    </row>
    <row r="6633" spans="16:16">
      <c r="P6633" t="str">
        <f>IF('Peter Millar'!$L6638&lt;&gt;0,CONCATENATE("Week ",WEEKNUM('Peter Millar'!$L6638,21)," - ", TEXT('Peter Millar'!$L6638, "yyyy")),"")</f>
        <v/>
      </c>
    </row>
    <row r="6634" spans="16:16">
      <c r="P6634" t="str">
        <f>IF('Peter Millar'!$L6639&lt;&gt;0,CONCATENATE("Week ",WEEKNUM('Peter Millar'!$L6639,21)," - ", TEXT('Peter Millar'!$L6639, "yyyy")),"")</f>
        <v/>
      </c>
    </row>
    <row r="6635" spans="16:16">
      <c r="P6635" t="str">
        <f>IF('Peter Millar'!$L6640&lt;&gt;0,CONCATENATE("Week ",WEEKNUM('Peter Millar'!$L6640,21)," - ", TEXT('Peter Millar'!$L6640, "yyyy")),"")</f>
        <v/>
      </c>
    </row>
    <row r="6636" spans="16:16">
      <c r="P6636" t="str">
        <f>IF('Peter Millar'!$L6641&lt;&gt;0,CONCATENATE("Week ",WEEKNUM('Peter Millar'!$L6641,21)," - ", TEXT('Peter Millar'!$L6641, "yyyy")),"")</f>
        <v/>
      </c>
    </row>
    <row r="6637" spans="16:16">
      <c r="P6637" t="str">
        <f>IF('Peter Millar'!$L6642&lt;&gt;0,CONCATENATE("Week ",WEEKNUM('Peter Millar'!$L6642,21)," - ", TEXT('Peter Millar'!$L6642, "yyyy")),"")</f>
        <v/>
      </c>
    </row>
    <row r="6638" spans="16:16">
      <c r="P6638" t="str">
        <f>IF('Peter Millar'!$L6643&lt;&gt;0,CONCATENATE("Week ",WEEKNUM('Peter Millar'!$L6643,21)," - ", TEXT('Peter Millar'!$L6643, "yyyy")),"")</f>
        <v/>
      </c>
    </row>
    <row r="6639" spans="16:16">
      <c r="P6639" t="str">
        <f>IF('Peter Millar'!$L6644&lt;&gt;0,CONCATENATE("Week ",WEEKNUM('Peter Millar'!$L6644,21)," - ", TEXT('Peter Millar'!$L6644, "yyyy")),"")</f>
        <v/>
      </c>
    </row>
    <row r="6640" spans="16:16">
      <c r="P6640" t="str">
        <f>IF('Peter Millar'!$L6645&lt;&gt;0,CONCATENATE("Week ",WEEKNUM('Peter Millar'!$L6645,21)," - ", TEXT('Peter Millar'!$L6645, "yyyy")),"")</f>
        <v/>
      </c>
    </row>
    <row r="6641" spans="16:16">
      <c r="P6641" t="str">
        <f>IF('Peter Millar'!$L6646&lt;&gt;0,CONCATENATE("Week ",WEEKNUM('Peter Millar'!$L6646,21)," - ", TEXT('Peter Millar'!$L6646, "yyyy")),"")</f>
        <v/>
      </c>
    </row>
    <row r="6642" spans="16:16">
      <c r="P6642" t="str">
        <f>IF('Peter Millar'!$L6647&lt;&gt;0,CONCATENATE("Week ",WEEKNUM('Peter Millar'!$L6647,21)," - ", TEXT('Peter Millar'!$L6647, "yyyy")),"")</f>
        <v/>
      </c>
    </row>
    <row r="6643" spans="16:16">
      <c r="P6643" t="str">
        <f>IF('Peter Millar'!$L6648&lt;&gt;0,CONCATENATE("Week ",WEEKNUM('Peter Millar'!$L6648,21)," - ", TEXT('Peter Millar'!$L6648, "yyyy")),"")</f>
        <v/>
      </c>
    </row>
    <row r="6644" spans="16:16">
      <c r="P6644" t="str">
        <f>IF('Peter Millar'!$L6649&lt;&gt;0,CONCATENATE("Week ",WEEKNUM('Peter Millar'!$L6649,21)," - ", TEXT('Peter Millar'!$L6649, "yyyy")),"")</f>
        <v/>
      </c>
    </row>
    <row r="6645" spans="16:16">
      <c r="P6645" t="str">
        <f>IF('Peter Millar'!$L6650&lt;&gt;0,CONCATENATE("Week ",WEEKNUM('Peter Millar'!$L6650,21)," - ", TEXT('Peter Millar'!$L6650, "yyyy")),"")</f>
        <v/>
      </c>
    </row>
    <row r="6646" spans="16:16">
      <c r="P6646" t="str">
        <f>IF('Peter Millar'!$L6651&lt;&gt;0,CONCATENATE("Week ",WEEKNUM('Peter Millar'!$L6651,21)," - ", TEXT('Peter Millar'!$L6651, "yyyy")),"")</f>
        <v/>
      </c>
    </row>
    <row r="6647" spans="16:16">
      <c r="P6647" t="str">
        <f>IF('Peter Millar'!$L6652&lt;&gt;0,CONCATENATE("Week ",WEEKNUM('Peter Millar'!$L6652,21)," - ", TEXT('Peter Millar'!$L6652, "yyyy")),"")</f>
        <v/>
      </c>
    </row>
    <row r="6648" spans="16:16">
      <c r="P6648" t="str">
        <f>IF('Peter Millar'!$L6653&lt;&gt;0,CONCATENATE("Week ",WEEKNUM('Peter Millar'!$L6653,21)," - ", TEXT('Peter Millar'!$L6653, "yyyy")),"")</f>
        <v/>
      </c>
    </row>
    <row r="6649" spans="16:16">
      <c r="P6649" t="str">
        <f>IF('Peter Millar'!$L6654&lt;&gt;0,CONCATENATE("Week ",WEEKNUM('Peter Millar'!$L6654,21)," - ", TEXT('Peter Millar'!$L6654, "yyyy")),"")</f>
        <v/>
      </c>
    </row>
    <row r="6650" spans="16:16">
      <c r="P6650" t="str">
        <f>IF('Peter Millar'!$L6655&lt;&gt;0,CONCATENATE("Week ",WEEKNUM('Peter Millar'!$L6655,21)," - ", TEXT('Peter Millar'!$L6655, "yyyy")),"")</f>
        <v/>
      </c>
    </row>
    <row r="6651" spans="16:16">
      <c r="P6651" t="str">
        <f>IF('Peter Millar'!$L6656&lt;&gt;0,CONCATENATE("Week ",WEEKNUM('Peter Millar'!$L6656,21)," - ", TEXT('Peter Millar'!$L6656, "yyyy")),"")</f>
        <v/>
      </c>
    </row>
    <row r="6652" spans="16:16">
      <c r="P6652" t="str">
        <f>IF('Peter Millar'!$L6657&lt;&gt;0,CONCATENATE("Week ",WEEKNUM('Peter Millar'!$L6657,21)," - ", TEXT('Peter Millar'!$L6657, "yyyy")),"")</f>
        <v/>
      </c>
    </row>
    <row r="6653" spans="16:16">
      <c r="P6653" t="str">
        <f>IF('Peter Millar'!$L6658&lt;&gt;0,CONCATENATE("Week ",WEEKNUM('Peter Millar'!$L6658,21)," - ", TEXT('Peter Millar'!$L6658, "yyyy")),"")</f>
        <v/>
      </c>
    </row>
    <row r="6654" spans="16:16">
      <c r="P6654" t="str">
        <f>IF('Peter Millar'!$L6659&lt;&gt;0,CONCATENATE("Week ",WEEKNUM('Peter Millar'!$L6659,21)," - ", TEXT('Peter Millar'!$L6659, "yyyy")),"")</f>
        <v/>
      </c>
    </row>
    <row r="6655" spans="16:16">
      <c r="P6655" t="str">
        <f>IF('Peter Millar'!$L6660&lt;&gt;0,CONCATENATE("Week ",WEEKNUM('Peter Millar'!$L6660,21)," - ", TEXT('Peter Millar'!$L6660, "yyyy")),"")</f>
        <v/>
      </c>
    </row>
    <row r="6656" spans="16:16">
      <c r="P6656" t="str">
        <f>IF('Peter Millar'!$L6661&lt;&gt;0,CONCATENATE("Week ",WEEKNUM('Peter Millar'!$L6661,21)," - ", TEXT('Peter Millar'!$L6661, "yyyy")),"")</f>
        <v/>
      </c>
    </row>
    <row r="6657" spans="16:16">
      <c r="P6657" t="str">
        <f>IF('Peter Millar'!$L6662&lt;&gt;0,CONCATENATE("Week ",WEEKNUM('Peter Millar'!$L6662,21)," - ", TEXT('Peter Millar'!$L6662, "yyyy")),"")</f>
        <v/>
      </c>
    </row>
    <row r="6658" spans="16:16">
      <c r="P6658" t="str">
        <f>IF('Peter Millar'!$L6663&lt;&gt;0,CONCATENATE("Week ",WEEKNUM('Peter Millar'!$L6663,21)," - ", TEXT('Peter Millar'!$L6663, "yyyy")),"")</f>
        <v/>
      </c>
    </row>
    <row r="6659" spans="16:16">
      <c r="P6659" t="str">
        <f>IF('Peter Millar'!$L6664&lt;&gt;0,CONCATENATE("Week ",WEEKNUM('Peter Millar'!$L6664,21)," - ", TEXT('Peter Millar'!$L6664, "yyyy")),"")</f>
        <v/>
      </c>
    </row>
    <row r="6660" spans="16:16">
      <c r="P6660" t="str">
        <f>IF('Peter Millar'!$L6665&lt;&gt;0,CONCATENATE("Week ",WEEKNUM('Peter Millar'!$L6665,21)," - ", TEXT('Peter Millar'!$L6665, "yyyy")),"")</f>
        <v/>
      </c>
    </row>
    <row r="6661" spans="16:16">
      <c r="P6661" t="str">
        <f>IF('Peter Millar'!$L6666&lt;&gt;0,CONCATENATE("Week ",WEEKNUM('Peter Millar'!$L6666,21)," - ", TEXT('Peter Millar'!$L6666, "yyyy")),"")</f>
        <v/>
      </c>
    </row>
    <row r="6662" spans="16:16">
      <c r="P6662" t="str">
        <f>IF('Peter Millar'!$L6667&lt;&gt;0,CONCATENATE("Week ",WEEKNUM('Peter Millar'!$L6667,21)," - ", TEXT('Peter Millar'!$L6667, "yyyy")),"")</f>
        <v/>
      </c>
    </row>
    <row r="6663" spans="16:16">
      <c r="P6663" t="str">
        <f>IF('Peter Millar'!$L6668&lt;&gt;0,CONCATENATE("Week ",WEEKNUM('Peter Millar'!$L6668,21)," - ", TEXT('Peter Millar'!$L6668, "yyyy")),"")</f>
        <v/>
      </c>
    </row>
    <row r="6664" spans="16:16">
      <c r="P6664" t="str">
        <f>IF('Peter Millar'!$L6669&lt;&gt;0,CONCATENATE("Week ",WEEKNUM('Peter Millar'!$L6669,21)," - ", TEXT('Peter Millar'!$L6669, "yyyy")),"")</f>
        <v/>
      </c>
    </row>
    <row r="6665" spans="16:16">
      <c r="P6665" t="str">
        <f>IF('Peter Millar'!$L6670&lt;&gt;0,CONCATENATE("Week ",WEEKNUM('Peter Millar'!$L6670,21)," - ", TEXT('Peter Millar'!$L6670, "yyyy")),"")</f>
        <v/>
      </c>
    </row>
    <row r="6666" spans="16:16">
      <c r="P6666" t="str">
        <f>IF('Peter Millar'!$L6671&lt;&gt;0,CONCATENATE("Week ",WEEKNUM('Peter Millar'!$L6671,21)," - ", TEXT('Peter Millar'!$L6671, "yyyy")),"")</f>
        <v/>
      </c>
    </row>
    <row r="6667" spans="16:16">
      <c r="P6667" t="str">
        <f>IF('Peter Millar'!$L6672&lt;&gt;0,CONCATENATE("Week ",WEEKNUM('Peter Millar'!$L6672,21)," - ", TEXT('Peter Millar'!$L6672, "yyyy")),"")</f>
        <v/>
      </c>
    </row>
    <row r="6668" spans="16:16">
      <c r="P6668" t="str">
        <f>IF('Peter Millar'!$L6673&lt;&gt;0,CONCATENATE("Week ",WEEKNUM('Peter Millar'!$L6673,21)," - ", TEXT('Peter Millar'!$L6673, "yyyy")),"")</f>
        <v/>
      </c>
    </row>
    <row r="6669" spans="16:16">
      <c r="P6669" t="str">
        <f>IF('Peter Millar'!$L6674&lt;&gt;0,CONCATENATE("Week ",WEEKNUM('Peter Millar'!$L6674,21)," - ", TEXT('Peter Millar'!$L6674, "yyyy")),"")</f>
        <v/>
      </c>
    </row>
    <row r="6670" spans="16:16">
      <c r="P6670" t="str">
        <f>IF('Peter Millar'!$L6675&lt;&gt;0,CONCATENATE("Week ",WEEKNUM('Peter Millar'!$L6675,21)," - ", TEXT('Peter Millar'!$L6675, "yyyy")),"")</f>
        <v/>
      </c>
    </row>
    <row r="6671" spans="16:16">
      <c r="P6671" t="str">
        <f>IF('Peter Millar'!$L6676&lt;&gt;0,CONCATENATE("Week ",WEEKNUM('Peter Millar'!$L6676,21)," - ", TEXT('Peter Millar'!$L6676, "yyyy")),"")</f>
        <v/>
      </c>
    </row>
    <row r="6672" spans="16:16">
      <c r="P6672" t="str">
        <f>IF('Peter Millar'!$L6677&lt;&gt;0,CONCATENATE("Week ",WEEKNUM('Peter Millar'!$L6677,21)," - ", TEXT('Peter Millar'!$L6677, "yyyy")),"")</f>
        <v/>
      </c>
    </row>
    <row r="6673" spans="16:16">
      <c r="P6673" t="str">
        <f>IF('Peter Millar'!$L6678&lt;&gt;0,CONCATENATE("Week ",WEEKNUM('Peter Millar'!$L6678,21)," - ", TEXT('Peter Millar'!$L6678, "yyyy")),"")</f>
        <v/>
      </c>
    </row>
    <row r="6674" spans="16:16">
      <c r="P6674" t="str">
        <f>IF('Peter Millar'!$L6679&lt;&gt;0,CONCATENATE("Week ",WEEKNUM('Peter Millar'!$L6679,21)," - ", TEXT('Peter Millar'!$L6679, "yyyy")),"")</f>
        <v/>
      </c>
    </row>
    <row r="6675" spans="16:16">
      <c r="P6675" t="str">
        <f>IF('Peter Millar'!$L6680&lt;&gt;0,CONCATENATE("Week ",WEEKNUM('Peter Millar'!$L6680,21)," - ", TEXT('Peter Millar'!$L6680, "yyyy")),"")</f>
        <v/>
      </c>
    </row>
    <row r="6676" spans="16:16">
      <c r="P6676" t="str">
        <f>IF('Peter Millar'!$L6681&lt;&gt;0,CONCATENATE("Week ",WEEKNUM('Peter Millar'!$L6681,21)," - ", TEXT('Peter Millar'!$L6681, "yyyy")),"")</f>
        <v/>
      </c>
    </row>
    <row r="6677" spans="16:16">
      <c r="P6677" t="str">
        <f>IF('Peter Millar'!$L6682&lt;&gt;0,CONCATENATE("Week ",WEEKNUM('Peter Millar'!$L6682,21)," - ", TEXT('Peter Millar'!$L6682, "yyyy")),"")</f>
        <v/>
      </c>
    </row>
    <row r="6678" spans="16:16">
      <c r="P6678" t="str">
        <f>IF('Peter Millar'!$L6683&lt;&gt;0,CONCATENATE("Week ",WEEKNUM('Peter Millar'!$L6683,21)," - ", TEXT('Peter Millar'!$L6683, "yyyy")),"")</f>
        <v/>
      </c>
    </row>
    <row r="6679" spans="16:16">
      <c r="P6679" t="str">
        <f>IF('Peter Millar'!$L6684&lt;&gt;0,CONCATENATE("Week ",WEEKNUM('Peter Millar'!$L6684,21)," - ", TEXT('Peter Millar'!$L6684, "yyyy")),"")</f>
        <v/>
      </c>
    </row>
    <row r="6680" spans="16:16">
      <c r="P6680" t="str">
        <f>IF('Peter Millar'!$L6685&lt;&gt;0,CONCATENATE("Week ",WEEKNUM('Peter Millar'!$L6685,21)," - ", TEXT('Peter Millar'!$L6685, "yyyy")),"")</f>
        <v/>
      </c>
    </row>
    <row r="6681" spans="16:16">
      <c r="P6681" t="str">
        <f>IF('Peter Millar'!$L6686&lt;&gt;0,CONCATENATE("Week ",WEEKNUM('Peter Millar'!$L6686,21)," - ", TEXT('Peter Millar'!$L6686, "yyyy")),"")</f>
        <v/>
      </c>
    </row>
    <row r="6682" spans="16:16">
      <c r="P6682" t="str">
        <f>IF('Peter Millar'!$L6687&lt;&gt;0,CONCATENATE("Week ",WEEKNUM('Peter Millar'!$L6687,21)," - ", TEXT('Peter Millar'!$L6687, "yyyy")),"")</f>
        <v/>
      </c>
    </row>
    <row r="6683" spans="16:16">
      <c r="P6683" t="str">
        <f>IF('Peter Millar'!$L6688&lt;&gt;0,CONCATENATE("Week ",WEEKNUM('Peter Millar'!$L6688,21)," - ", TEXT('Peter Millar'!$L6688, "yyyy")),"")</f>
        <v/>
      </c>
    </row>
    <row r="6684" spans="16:16">
      <c r="P6684" t="str">
        <f>IF('Peter Millar'!$L6689&lt;&gt;0,CONCATENATE("Week ",WEEKNUM('Peter Millar'!$L6689,21)," - ", TEXT('Peter Millar'!$L6689, "yyyy")),"")</f>
        <v/>
      </c>
    </row>
    <row r="6685" spans="16:16">
      <c r="P6685" t="str">
        <f>IF('Peter Millar'!$L6690&lt;&gt;0,CONCATENATE("Week ",WEEKNUM('Peter Millar'!$L6690,21)," - ", TEXT('Peter Millar'!$L6690, "yyyy")),"")</f>
        <v/>
      </c>
    </row>
    <row r="6686" spans="16:16">
      <c r="P6686" t="str">
        <f>IF('Peter Millar'!$L6691&lt;&gt;0,CONCATENATE("Week ",WEEKNUM('Peter Millar'!$L6691,21)," - ", TEXT('Peter Millar'!$L6691, "yyyy")),"")</f>
        <v/>
      </c>
    </row>
    <row r="6687" spans="16:16">
      <c r="P6687" t="str">
        <f>IF('Peter Millar'!$L6692&lt;&gt;0,CONCATENATE("Week ",WEEKNUM('Peter Millar'!$L6692,21)," - ", TEXT('Peter Millar'!$L6692, "yyyy")),"")</f>
        <v/>
      </c>
    </row>
    <row r="6688" spans="16:16">
      <c r="P6688" t="str">
        <f>IF('Peter Millar'!$L6693&lt;&gt;0,CONCATENATE("Week ",WEEKNUM('Peter Millar'!$L6693,21)," - ", TEXT('Peter Millar'!$L6693, "yyyy")),"")</f>
        <v/>
      </c>
    </row>
    <row r="6689" spans="16:16">
      <c r="P6689" t="str">
        <f>IF('Peter Millar'!$L6694&lt;&gt;0,CONCATENATE("Week ",WEEKNUM('Peter Millar'!$L6694,21)," - ", TEXT('Peter Millar'!$L6694, "yyyy")),"")</f>
        <v/>
      </c>
    </row>
    <row r="6690" spans="16:16">
      <c r="P6690" t="str">
        <f>IF('Peter Millar'!$L6695&lt;&gt;0,CONCATENATE("Week ",WEEKNUM('Peter Millar'!$L6695,21)," - ", TEXT('Peter Millar'!$L6695, "yyyy")),"")</f>
        <v/>
      </c>
    </row>
    <row r="6691" spans="16:16">
      <c r="P6691" t="str">
        <f>IF('Peter Millar'!$L6696&lt;&gt;0,CONCATENATE("Week ",WEEKNUM('Peter Millar'!$L6696,21)," - ", TEXT('Peter Millar'!$L6696, "yyyy")),"")</f>
        <v/>
      </c>
    </row>
    <row r="6692" spans="16:16">
      <c r="P6692" t="str">
        <f>IF('Peter Millar'!$L6697&lt;&gt;0,CONCATENATE("Week ",WEEKNUM('Peter Millar'!$L6697,21)," - ", TEXT('Peter Millar'!$L6697, "yyyy")),"")</f>
        <v/>
      </c>
    </row>
    <row r="6693" spans="16:16">
      <c r="P6693" t="str">
        <f>IF('Peter Millar'!$L6698&lt;&gt;0,CONCATENATE("Week ",WEEKNUM('Peter Millar'!$L6698,21)," - ", TEXT('Peter Millar'!$L6698, "yyyy")),"")</f>
        <v/>
      </c>
    </row>
    <row r="6694" spans="16:16">
      <c r="P6694" t="str">
        <f>IF('Peter Millar'!$L6699&lt;&gt;0,CONCATENATE("Week ",WEEKNUM('Peter Millar'!$L6699,21)," - ", TEXT('Peter Millar'!$L6699, "yyyy")),"")</f>
        <v/>
      </c>
    </row>
    <row r="6695" spans="16:16">
      <c r="P6695" t="str">
        <f>IF('Peter Millar'!$L6700&lt;&gt;0,CONCATENATE("Week ",WEEKNUM('Peter Millar'!$L6700,21)," - ", TEXT('Peter Millar'!$L6700, "yyyy")),"")</f>
        <v/>
      </c>
    </row>
    <row r="6696" spans="16:16">
      <c r="P6696" t="str">
        <f>IF('Peter Millar'!$L6701&lt;&gt;0,CONCATENATE("Week ",WEEKNUM('Peter Millar'!$L6701,21)," - ", TEXT('Peter Millar'!$L6701, "yyyy")),"")</f>
        <v/>
      </c>
    </row>
    <row r="6697" spans="16:16">
      <c r="P6697" t="str">
        <f>IF('Peter Millar'!$L6702&lt;&gt;0,CONCATENATE("Week ",WEEKNUM('Peter Millar'!$L6702,21)," - ", TEXT('Peter Millar'!$L6702, "yyyy")),"")</f>
        <v/>
      </c>
    </row>
    <row r="6698" spans="16:16">
      <c r="P6698" t="str">
        <f>IF('Peter Millar'!$L6703&lt;&gt;0,CONCATENATE("Week ",WEEKNUM('Peter Millar'!$L6703,21)," - ", TEXT('Peter Millar'!$L6703, "yyyy")),"")</f>
        <v/>
      </c>
    </row>
    <row r="6699" spans="16:16">
      <c r="P6699" t="str">
        <f>IF('Peter Millar'!$L6704&lt;&gt;0,CONCATENATE("Week ",WEEKNUM('Peter Millar'!$L6704,21)," - ", TEXT('Peter Millar'!$L6704, "yyyy")),"")</f>
        <v/>
      </c>
    </row>
    <row r="6700" spans="16:16">
      <c r="P6700" t="str">
        <f>IF('Peter Millar'!$L6705&lt;&gt;0,CONCATENATE("Week ",WEEKNUM('Peter Millar'!$L6705,21)," - ", TEXT('Peter Millar'!$L6705, "yyyy")),"")</f>
        <v/>
      </c>
    </row>
    <row r="6701" spans="16:16">
      <c r="P6701" t="str">
        <f>IF('Peter Millar'!$L6706&lt;&gt;0,CONCATENATE("Week ",WEEKNUM('Peter Millar'!$L6706,21)," - ", TEXT('Peter Millar'!$L6706, "yyyy")),"")</f>
        <v/>
      </c>
    </row>
    <row r="6702" spans="16:16">
      <c r="P6702" t="str">
        <f>IF('Peter Millar'!$L6707&lt;&gt;0,CONCATENATE("Week ",WEEKNUM('Peter Millar'!$L6707,21)," - ", TEXT('Peter Millar'!$L6707, "yyyy")),"")</f>
        <v/>
      </c>
    </row>
    <row r="6703" spans="16:16">
      <c r="P6703" t="str">
        <f>IF('Peter Millar'!$L6708&lt;&gt;0,CONCATENATE("Week ",WEEKNUM('Peter Millar'!$L6708,21)," - ", TEXT('Peter Millar'!$L6708, "yyyy")),"")</f>
        <v/>
      </c>
    </row>
    <row r="6704" spans="16:16">
      <c r="P6704" t="str">
        <f>IF('Peter Millar'!$L6709&lt;&gt;0,CONCATENATE("Week ",WEEKNUM('Peter Millar'!$L6709,21)," - ", TEXT('Peter Millar'!$L6709, "yyyy")),"")</f>
        <v/>
      </c>
    </row>
    <row r="6705" spans="16:16">
      <c r="P6705" t="str">
        <f>IF('Peter Millar'!$L6710&lt;&gt;0,CONCATENATE("Week ",WEEKNUM('Peter Millar'!$L6710,21)," - ", TEXT('Peter Millar'!$L6710, "yyyy")),"")</f>
        <v/>
      </c>
    </row>
    <row r="6706" spans="16:16">
      <c r="P6706" t="str">
        <f>IF('Peter Millar'!$L6711&lt;&gt;0,CONCATENATE("Week ",WEEKNUM('Peter Millar'!$L6711,21)," - ", TEXT('Peter Millar'!$L6711, "yyyy")),"")</f>
        <v/>
      </c>
    </row>
    <row r="6707" spans="16:16">
      <c r="P6707" t="str">
        <f>IF('Peter Millar'!$L6712&lt;&gt;0,CONCATENATE("Week ",WEEKNUM('Peter Millar'!$L6712,21)," - ", TEXT('Peter Millar'!$L6712, "yyyy")),"")</f>
        <v/>
      </c>
    </row>
    <row r="6708" spans="16:16">
      <c r="P6708" t="str">
        <f>IF('Peter Millar'!$L6713&lt;&gt;0,CONCATENATE("Week ",WEEKNUM('Peter Millar'!$L6713,21)," - ", TEXT('Peter Millar'!$L6713, "yyyy")),"")</f>
        <v/>
      </c>
    </row>
    <row r="6709" spans="16:16">
      <c r="P6709" t="str">
        <f>IF('Peter Millar'!$L6714&lt;&gt;0,CONCATENATE("Week ",WEEKNUM('Peter Millar'!$L6714,21)," - ", TEXT('Peter Millar'!$L6714, "yyyy")),"")</f>
        <v/>
      </c>
    </row>
    <row r="6710" spans="16:16">
      <c r="P6710" t="str">
        <f>IF('Peter Millar'!$L6715&lt;&gt;0,CONCATENATE("Week ",WEEKNUM('Peter Millar'!$L6715,21)," - ", TEXT('Peter Millar'!$L6715, "yyyy")),"")</f>
        <v/>
      </c>
    </row>
    <row r="6711" spans="16:16">
      <c r="P6711" t="str">
        <f>IF('Peter Millar'!$L6716&lt;&gt;0,CONCATENATE("Week ",WEEKNUM('Peter Millar'!$L6716,21)," - ", TEXT('Peter Millar'!$L6716, "yyyy")),"")</f>
        <v/>
      </c>
    </row>
    <row r="6712" spans="16:16">
      <c r="P6712" t="str">
        <f>IF('Peter Millar'!$L6717&lt;&gt;0,CONCATENATE("Week ",WEEKNUM('Peter Millar'!$L6717,21)," - ", TEXT('Peter Millar'!$L6717, "yyyy")),"")</f>
        <v/>
      </c>
    </row>
    <row r="6713" spans="16:16">
      <c r="P6713" t="str">
        <f>IF('Peter Millar'!$L6718&lt;&gt;0,CONCATENATE("Week ",WEEKNUM('Peter Millar'!$L6718,21)," - ", TEXT('Peter Millar'!$L6718, "yyyy")),"")</f>
        <v/>
      </c>
    </row>
    <row r="6714" spans="16:16">
      <c r="P6714" t="str">
        <f>IF('Peter Millar'!$L6719&lt;&gt;0,CONCATENATE("Week ",WEEKNUM('Peter Millar'!$L6719,21)," - ", TEXT('Peter Millar'!$L6719, "yyyy")),"")</f>
        <v/>
      </c>
    </row>
    <row r="6715" spans="16:16">
      <c r="P6715" t="str">
        <f>IF('Peter Millar'!$L6720&lt;&gt;0,CONCATENATE("Week ",WEEKNUM('Peter Millar'!$L6720,21)," - ", TEXT('Peter Millar'!$L6720, "yyyy")),"")</f>
        <v/>
      </c>
    </row>
    <row r="6716" spans="16:16">
      <c r="P6716" t="str">
        <f>IF('Peter Millar'!$L6721&lt;&gt;0,CONCATENATE("Week ",WEEKNUM('Peter Millar'!$L6721,21)," - ", TEXT('Peter Millar'!$L6721, "yyyy")),"")</f>
        <v/>
      </c>
    </row>
    <row r="6717" spans="16:16">
      <c r="P6717" t="str">
        <f>IF('Peter Millar'!$L6722&lt;&gt;0,CONCATENATE("Week ",WEEKNUM('Peter Millar'!$L6722,21)," - ", TEXT('Peter Millar'!$L6722, "yyyy")),"")</f>
        <v/>
      </c>
    </row>
    <row r="6718" spans="16:16">
      <c r="P6718" t="str">
        <f>IF('Peter Millar'!$L6723&lt;&gt;0,CONCATENATE("Week ",WEEKNUM('Peter Millar'!$L6723,21)," - ", TEXT('Peter Millar'!$L6723, "yyyy")),"")</f>
        <v/>
      </c>
    </row>
    <row r="6719" spans="16:16">
      <c r="P6719" t="str">
        <f>IF('Peter Millar'!$L6724&lt;&gt;0,CONCATENATE("Week ",WEEKNUM('Peter Millar'!$L6724,21)," - ", TEXT('Peter Millar'!$L6724, "yyyy")),"")</f>
        <v/>
      </c>
    </row>
    <row r="6720" spans="16:16">
      <c r="P6720" t="str">
        <f>IF('Peter Millar'!$L6725&lt;&gt;0,CONCATENATE("Week ",WEEKNUM('Peter Millar'!$L6725,21)," - ", TEXT('Peter Millar'!$L6725, "yyyy")),"")</f>
        <v/>
      </c>
    </row>
    <row r="6721" spans="16:16">
      <c r="P6721" t="str">
        <f>IF('Peter Millar'!$L6726&lt;&gt;0,CONCATENATE("Week ",WEEKNUM('Peter Millar'!$L6726,21)," - ", TEXT('Peter Millar'!$L6726, "yyyy")),"")</f>
        <v/>
      </c>
    </row>
    <row r="6722" spans="16:16">
      <c r="P6722" t="str">
        <f>IF('Peter Millar'!$L6727&lt;&gt;0,CONCATENATE("Week ",WEEKNUM('Peter Millar'!$L6727,21)," - ", TEXT('Peter Millar'!$L6727, "yyyy")),"")</f>
        <v/>
      </c>
    </row>
    <row r="6723" spans="16:16">
      <c r="P6723" t="str">
        <f>IF('Peter Millar'!$L6728&lt;&gt;0,CONCATENATE("Week ",WEEKNUM('Peter Millar'!$L6728,21)," - ", TEXT('Peter Millar'!$L6728, "yyyy")),"")</f>
        <v/>
      </c>
    </row>
    <row r="6724" spans="16:16">
      <c r="P6724" t="str">
        <f>IF('Peter Millar'!$L6729&lt;&gt;0,CONCATENATE("Week ",WEEKNUM('Peter Millar'!$L6729,21)," - ", TEXT('Peter Millar'!$L6729, "yyyy")),"")</f>
        <v/>
      </c>
    </row>
    <row r="6725" spans="16:16">
      <c r="P6725" t="str">
        <f>IF('Peter Millar'!$L6730&lt;&gt;0,CONCATENATE("Week ",WEEKNUM('Peter Millar'!$L6730,21)," - ", TEXT('Peter Millar'!$L6730, "yyyy")),"")</f>
        <v/>
      </c>
    </row>
    <row r="6726" spans="16:16">
      <c r="P6726" t="str">
        <f>IF('Peter Millar'!$L6731&lt;&gt;0,CONCATENATE("Week ",WEEKNUM('Peter Millar'!$L6731,21)," - ", TEXT('Peter Millar'!$L6731, "yyyy")),"")</f>
        <v/>
      </c>
    </row>
    <row r="6727" spans="16:16">
      <c r="P6727" t="str">
        <f>IF('Peter Millar'!$L6732&lt;&gt;0,CONCATENATE("Week ",WEEKNUM('Peter Millar'!$L6732,21)," - ", TEXT('Peter Millar'!$L6732, "yyyy")),"")</f>
        <v/>
      </c>
    </row>
    <row r="6728" spans="16:16">
      <c r="P6728" t="str">
        <f>IF('Peter Millar'!$L6733&lt;&gt;0,CONCATENATE("Week ",WEEKNUM('Peter Millar'!$L6733,21)," - ", TEXT('Peter Millar'!$L6733, "yyyy")),"")</f>
        <v/>
      </c>
    </row>
    <row r="6729" spans="16:16">
      <c r="P6729" t="str">
        <f>IF('Peter Millar'!$L6734&lt;&gt;0,CONCATENATE("Week ",WEEKNUM('Peter Millar'!$L6734,21)," - ", TEXT('Peter Millar'!$L6734, "yyyy")),"")</f>
        <v/>
      </c>
    </row>
    <row r="6730" spans="16:16">
      <c r="P6730" t="str">
        <f>IF('Peter Millar'!$L6735&lt;&gt;0,CONCATENATE("Week ",WEEKNUM('Peter Millar'!$L6735,21)," - ", TEXT('Peter Millar'!$L6735, "yyyy")),"")</f>
        <v/>
      </c>
    </row>
    <row r="6731" spans="16:16">
      <c r="P6731" t="str">
        <f>IF('Peter Millar'!$L6736&lt;&gt;0,CONCATENATE("Week ",WEEKNUM('Peter Millar'!$L6736,21)," - ", TEXT('Peter Millar'!$L6736, "yyyy")),"")</f>
        <v/>
      </c>
    </row>
    <row r="6732" spans="16:16">
      <c r="P6732" t="str">
        <f>IF('Peter Millar'!$L6737&lt;&gt;0,CONCATENATE("Week ",WEEKNUM('Peter Millar'!$L6737,21)," - ", TEXT('Peter Millar'!$L6737, "yyyy")),"")</f>
        <v/>
      </c>
    </row>
    <row r="6733" spans="16:16">
      <c r="P6733" t="str">
        <f>IF('Peter Millar'!$L6738&lt;&gt;0,CONCATENATE("Week ",WEEKNUM('Peter Millar'!$L6738,21)," - ", TEXT('Peter Millar'!$L6738, "yyyy")),"")</f>
        <v/>
      </c>
    </row>
    <row r="6734" spans="16:16">
      <c r="P6734" t="str">
        <f>IF('Peter Millar'!$L6739&lt;&gt;0,CONCATENATE("Week ",WEEKNUM('Peter Millar'!$L6739,21)," - ", TEXT('Peter Millar'!$L6739, "yyyy")),"")</f>
        <v/>
      </c>
    </row>
    <row r="6735" spans="16:16">
      <c r="P6735" t="str">
        <f>IF('Peter Millar'!$L6740&lt;&gt;0,CONCATENATE("Week ",WEEKNUM('Peter Millar'!$L6740,21)," - ", TEXT('Peter Millar'!$L6740, "yyyy")),"")</f>
        <v/>
      </c>
    </row>
    <row r="6736" spans="16:16">
      <c r="P6736" t="str">
        <f>IF('Peter Millar'!$L6741&lt;&gt;0,CONCATENATE("Week ",WEEKNUM('Peter Millar'!$L6741,21)," - ", TEXT('Peter Millar'!$L6741, "yyyy")),"")</f>
        <v/>
      </c>
    </row>
    <row r="6737" spans="16:16">
      <c r="P6737" t="str">
        <f>IF('Peter Millar'!$L6742&lt;&gt;0,CONCATENATE("Week ",WEEKNUM('Peter Millar'!$L6742,21)," - ", TEXT('Peter Millar'!$L6742, "yyyy")),"")</f>
        <v/>
      </c>
    </row>
    <row r="6738" spans="16:16">
      <c r="P6738" t="str">
        <f>IF('Peter Millar'!$L6743&lt;&gt;0,CONCATENATE("Week ",WEEKNUM('Peter Millar'!$L6743,21)," - ", TEXT('Peter Millar'!$L6743, "yyyy")),"")</f>
        <v/>
      </c>
    </row>
    <row r="6739" spans="16:16">
      <c r="P6739" t="str">
        <f>IF('Peter Millar'!$L6744&lt;&gt;0,CONCATENATE("Week ",WEEKNUM('Peter Millar'!$L6744,21)," - ", TEXT('Peter Millar'!$L6744, "yyyy")),"")</f>
        <v/>
      </c>
    </row>
    <row r="6740" spans="16:16">
      <c r="P6740" t="str">
        <f>IF('Peter Millar'!$L6745&lt;&gt;0,CONCATENATE("Week ",WEEKNUM('Peter Millar'!$L6745,21)," - ", TEXT('Peter Millar'!$L6745, "yyyy")),"")</f>
        <v/>
      </c>
    </row>
    <row r="6741" spans="16:16">
      <c r="P6741" t="str">
        <f>IF('Peter Millar'!$L6746&lt;&gt;0,CONCATENATE("Week ",WEEKNUM('Peter Millar'!$L6746,21)," - ", TEXT('Peter Millar'!$L6746, "yyyy")),"")</f>
        <v/>
      </c>
    </row>
    <row r="6742" spans="16:16">
      <c r="P6742" t="str">
        <f>IF('Peter Millar'!$L6747&lt;&gt;0,CONCATENATE("Week ",WEEKNUM('Peter Millar'!$L6747,21)," - ", TEXT('Peter Millar'!$L6747, "yyyy")),"")</f>
        <v/>
      </c>
    </row>
    <row r="6743" spans="16:16">
      <c r="P6743" t="str">
        <f>IF('Peter Millar'!$L6748&lt;&gt;0,CONCATENATE("Week ",WEEKNUM('Peter Millar'!$L6748,21)," - ", TEXT('Peter Millar'!$L6748, "yyyy")),"")</f>
        <v/>
      </c>
    </row>
    <row r="6744" spans="16:16">
      <c r="P6744" t="str">
        <f>IF('Peter Millar'!$L6749&lt;&gt;0,CONCATENATE("Week ",WEEKNUM('Peter Millar'!$L6749,21)," - ", TEXT('Peter Millar'!$L6749, "yyyy")),"")</f>
        <v/>
      </c>
    </row>
    <row r="6745" spans="16:16">
      <c r="P6745" t="str">
        <f>IF('Peter Millar'!$L6750&lt;&gt;0,CONCATENATE("Week ",WEEKNUM('Peter Millar'!$L6750,21)," - ", TEXT('Peter Millar'!$L6750, "yyyy")),"")</f>
        <v/>
      </c>
    </row>
    <row r="6746" spans="16:16">
      <c r="P6746" t="str">
        <f>IF('Peter Millar'!$L6751&lt;&gt;0,CONCATENATE("Week ",WEEKNUM('Peter Millar'!$L6751,21)," - ", TEXT('Peter Millar'!$L6751, "yyyy")),"")</f>
        <v/>
      </c>
    </row>
    <row r="6747" spans="16:16">
      <c r="P6747" t="str">
        <f>IF('Peter Millar'!$L6752&lt;&gt;0,CONCATENATE("Week ",WEEKNUM('Peter Millar'!$L6752,21)," - ", TEXT('Peter Millar'!$L6752, "yyyy")),"")</f>
        <v/>
      </c>
    </row>
    <row r="6748" spans="16:16">
      <c r="P6748" t="str">
        <f>IF('Peter Millar'!$L6753&lt;&gt;0,CONCATENATE("Week ",WEEKNUM('Peter Millar'!$L6753,21)," - ", TEXT('Peter Millar'!$L6753, "yyyy")),"")</f>
        <v/>
      </c>
    </row>
    <row r="6749" spans="16:16">
      <c r="P6749" t="str">
        <f>IF('Peter Millar'!$L6754&lt;&gt;0,CONCATENATE("Week ",WEEKNUM('Peter Millar'!$L6754,21)," - ", TEXT('Peter Millar'!$L6754, "yyyy")),"")</f>
        <v/>
      </c>
    </row>
    <row r="6750" spans="16:16">
      <c r="P6750" t="str">
        <f>IF('Peter Millar'!$L6755&lt;&gt;0,CONCATENATE("Week ",WEEKNUM('Peter Millar'!$L6755,21)," - ", TEXT('Peter Millar'!$L6755, "yyyy")),"")</f>
        <v/>
      </c>
    </row>
    <row r="6751" spans="16:16">
      <c r="P6751" t="str">
        <f>IF('Peter Millar'!$L6756&lt;&gt;0,CONCATENATE("Week ",WEEKNUM('Peter Millar'!$L6756,21)," - ", TEXT('Peter Millar'!$L6756, "yyyy")),"")</f>
        <v/>
      </c>
    </row>
    <row r="6752" spans="16:16">
      <c r="P6752" t="str">
        <f>IF('Peter Millar'!$L6757&lt;&gt;0,CONCATENATE("Week ",WEEKNUM('Peter Millar'!$L6757,21)," - ", TEXT('Peter Millar'!$L6757, "yyyy")),"")</f>
        <v/>
      </c>
    </row>
    <row r="6753" spans="16:16">
      <c r="P6753" t="str">
        <f>IF('Peter Millar'!$L6758&lt;&gt;0,CONCATENATE("Week ",WEEKNUM('Peter Millar'!$L6758,21)," - ", TEXT('Peter Millar'!$L6758, "yyyy")),"")</f>
        <v/>
      </c>
    </row>
    <row r="6754" spans="16:16">
      <c r="P6754" t="str">
        <f>IF('Peter Millar'!$L6759&lt;&gt;0,CONCATENATE("Week ",WEEKNUM('Peter Millar'!$L6759,21)," - ", TEXT('Peter Millar'!$L6759, "yyyy")),"")</f>
        <v/>
      </c>
    </row>
    <row r="6755" spans="16:16">
      <c r="P6755" t="str">
        <f>IF('Peter Millar'!$L6760&lt;&gt;0,CONCATENATE("Week ",WEEKNUM('Peter Millar'!$L6760,21)," - ", TEXT('Peter Millar'!$L6760, "yyyy")),"")</f>
        <v/>
      </c>
    </row>
    <row r="6756" spans="16:16">
      <c r="P6756" t="str">
        <f>IF('Peter Millar'!$L6761&lt;&gt;0,CONCATENATE("Week ",WEEKNUM('Peter Millar'!$L6761,21)," - ", TEXT('Peter Millar'!$L6761, "yyyy")),"")</f>
        <v/>
      </c>
    </row>
    <row r="6757" spans="16:16">
      <c r="P6757" t="str">
        <f>IF('Peter Millar'!$L6762&lt;&gt;0,CONCATENATE("Week ",WEEKNUM('Peter Millar'!$L6762,21)," - ", TEXT('Peter Millar'!$L6762, "yyyy")),"")</f>
        <v/>
      </c>
    </row>
    <row r="6758" spans="16:16">
      <c r="P6758" t="str">
        <f>IF('Peter Millar'!$L6763&lt;&gt;0,CONCATENATE("Week ",WEEKNUM('Peter Millar'!$L6763,21)," - ", TEXT('Peter Millar'!$L6763, "yyyy")),"")</f>
        <v/>
      </c>
    </row>
    <row r="6759" spans="16:16">
      <c r="P6759" t="str">
        <f>IF('Peter Millar'!$L6764&lt;&gt;0,CONCATENATE("Week ",WEEKNUM('Peter Millar'!$L6764,21)," - ", TEXT('Peter Millar'!$L6764, "yyyy")),"")</f>
        <v/>
      </c>
    </row>
    <row r="6760" spans="16:16">
      <c r="P6760" t="str">
        <f>IF('Peter Millar'!$L6765&lt;&gt;0,CONCATENATE("Week ",WEEKNUM('Peter Millar'!$L6765,21)," - ", TEXT('Peter Millar'!$L6765, "yyyy")),"")</f>
        <v/>
      </c>
    </row>
    <row r="6761" spans="16:16">
      <c r="P6761" t="str">
        <f>IF('Peter Millar'!$L6766&lt;&gt;0,CONCATENATE("Week ",WEEKNUM('Peter Millar'!$L6766,21)," - ", TEXT('Peter Millar'!$L6766, "yyyy")),"")</f>
        <v/>
      </c>
    </row>
    <row r="6762" spans="16:16">
      <c r="P6762" t="str">
        <f>IF('Peter Millar'!$L6767&lt;&gt;0,CONCATENATE("Week ",WEEKNUM('Peter Millar'!$L6767,21)," - ", TEXT('Peter Millar'!$L6767, "yyyy")),"")</f>
        <v/>
      </c>
    </row>
    <row r="6763" spans="16:16">
      <c r="P6763" t="str">
        <f>IF('Peter Millar'!$L6768&lt;&gt;0,CONCATENATE("Week ",WEEKNUM('Peter Millar'!$L6768,21)," - ", TEXT('Peter Millar'!$L6768, "yyyy")),"")</f>
        <v/>
      </c>
    </row>
    <row r="6764" spans="16:16">
      <c r="P6764" t="str">
        <f>IF('Peter Millar'!$L6769&lt;&gt;0,CONCATENATE("Week ",WEEKNUM('Peter Millar'!$L6769,21)," - ", TEXT('Peter Millar'!$L6769, "yyyy")),"")</f>
        <v/>
      </c>
    </row>
    <row r="6765" spans="16:16">
      <c r="P6765" t="str">
        <f>IF('Peter Millar'!$L6770&lt;&gt;0,CONCATENATE("Week ",WEEKNUM('Peter Millar'!$L6770,21)," - ", TEXT('Peter Millar'!$L6770, "yyyy")),"")</f>
        <v/>
      </c>
    </row>
    <row r="6766" spans="16:16">
      <c r="P6766" t="str">
        <f>IF('Peter Millar'!$L6771&lt;&gt;0,CONCATENATE("Week ",WEEKNUM('Peter Millar'!$L6771,21)," - ", TEXT('Peter Millar'!$L6771, "yyyy")),"")</f>
        <v/>
      </c>
    </row>
    <row r="6767" spans="16:16">
      <c r="P6767" t="str">
        <f>IF('Peter Millar'!$L6772&lt;&gt;0,CONCATENATE("Week ",WEEKNUM('Peter Millar'!$L6772,21)," - ", TEXT('Peter Millar'!$L6772, "yyyy")),"")</f>
        <v/>
      </c>
    </row>
    <row r="6768" spans="16:16">
      <c r="P6768" t="str">
        <f>IF('Peter Millar'!$L6773&lt;&gt;0,CONCATENATE("Week ",WEEKNUM('Peter Millar'!$L6773,21)," - ", TEXT('Peter Millar'!$L6773, "yyyy")),"")</f>
        <v/>
      </c>
    </row>
    <row r="6769" spans="16:16">
      <c r="P6769" t="str">
        <f>IF('Peter Millar'!$L6774&lt;&gt;0,CONCATENATE("Week ",WEEKNUM('Peter Millar'!$L6774,21)," - ", TEXT('Peter Millar'!$L6774, "yyyy")),"")</f>
        <v/>
      </c>
    </row>
    <row r="6770" spans="16:16">
      <c r="P6770" t="str">
        <f>IF('Peter Millar'!$L6775&lt;&gt;0,CONCATENATE("Week ",WEEKNUM('Peter Millar'!$L6775,21)," - ", TEXT('Peter Millar'!$L6775, "yyyy")),"")</f>
        <v/>
      </c>
    </row>
    <row r="6771" spans="16:16">
      <c r="P6771" t="str">
        <f>IF('Peter Millar'!$L6776&lt;&gt;0,CONCATENATE("Week ",WEEKNUM('Peter Millar'!$L6776,21)," - ", TEXT('Peter Millar'!$L6776, "yyyy")),"")</f>
        <v/>
      </c>
    </row>
    <row r="6772" spans="16:16">
      <c r="P6772" t="str">
        <f>IF('Peter Millar'!$L6777&lt;&gt;0,CONCATENATE("Week ",WEEKNUM('Peter Millar'!$L6777,21)," - ", TEXT('Peter Millar'!$L6777, "yyyy")),"")</f>
        <v/>
      </c>
    </row>
    <row r="6773" spans="16:16">
      <c r="P6773" t="str">
        <f>IF('Peter Millar'!$L6778&lt;&gt;0,CONCATENATE("Week ",WEEKNUM('Peter Millar'!$L6778,21)," - ", TEXT('Peter Millar'!$L6778, "yyyy")),"")</f>
        <v/>
      </c>
    </row>
    <row r="6774" spans="16:16">
      <c r="P6774" t="str">
        <f>IF('Peter Millar'!$L6779&lt;&gt;0,CONCATENATE("Week ",WEEKNUM('Peter Millar'!$L6779,21)," - ", TEXT('Peter Millar'!$L6779, "yyyy")),"")</f>
        <v/>
      </c>
    </row>
    <row r="6775" spans="16:16">
      <c r="P6775" t="str">
        <f>IF('Peter Millar'!$L6780&lt;&gt;0,CONCATENATE("Week ",WEEKNUM('Peter Millar'!$L6780,21)," - ", TEXT('Peter Millar'!$L6780, "yyyy")),"")</f>
        <v/>
      </c>
    </row>
    <row r="6776" spans="16:16">
      <c r="P6776" t="str">
        <f>IF('Peter Millar'!$L6781&lt;&gt;0,CONCATENATE("Week ",WEEKNUM('Peter Millar'!$L6781,21)," - ", TEXT('Peter Millar'!$L6781, "yyyy")),"")</f>
        <v/>
      </c>
    </row>
    <row r="6777" spans="16:16">
      <c r="P6777" t="str">
        <f>IF('Peter Millar'!$L6782&lt;&gt;0,CONCATENATE("Week ",WEEKNUM('Peter Millar'!$L6782,21)," - ", TEXT('Peter Millar'!$L6782, "yyyy")),"")</f>
        <v/>
      </c>
    </row>
    <row r="6778" spans="16:16">
      <c r="P6778" t="str">
        <f>IF('Peter Millar'!$L6783&lt;&gt;0,CONCATENATE("Week ",WEEKNUM('Peter Millar'!$L6783,21)," - ", TEXT('Peter Millar'!$L6783, "yyyy")),"")</f>
        <v/>
      </c>
    </row>
    <row r="6779" spans="16:16">
      <c r="P6779" t="str">
        <f>IF('Peter Millar'!$L6784&lt;&gt;0,CONCATENATE("Week ",WEEKNUM('Peter Millar'!$L6784,21)," - ", TEXT('Peter Millar'!$L6784, "yyyy")),"")</f>
        <v/>
      </c>
    </row>
    <row r="6780" spans="16:16">
      <c r="P6780" t="str">
        <f>IF('Peter Millar'!$L6785&lt;&gt;0,CONCATENATE("Week ",WEEKNUM('Peter Millar'!$L6785,21)," - ", TEXT('Peter Millar'!$L6785, "yyyy")),"")</f>
        <v/>
      </c>
    </row>
    <row r="6781" spans="16:16">
      <c r="P6781" t="str">
        <f>IF('Peter Millar'!$L6786&lt;&gt;0,CONCATENATE("Week ",WEEKNUM('Peter Millar'!$L6786,21)," - ", TEXT('Peter Millar'!$L6786, "yyyy")),"")</f>
        <v/>
      </c>
    </row>
    <row r="6782" spans="16:16">
      <c r="P6782" t="str">
        <f>IF('Peter Millar'!$L6787&lt;&gt;0,CONCATENATE("Week ",WEEKNUM('Peter Millar'!$L6787,21)," - ", TEXT('Peter Millar'!$L6787, "yyyy")),"")</f>
        <v/>
      </c>
    </row>
    <row r="6783" spans="16:16">
      <c r="P6783" t="str">
        <f>IF('Peter Millar'!$L6788&lt;&gt;0,CONCATENATE("Week ",WEEKNUM('Peter Millar'!$L6788,21)," - ", TEXT('Peter Millar'!$L6788, "yyyy")),"")</f>
        <v/>
      </c>
    </row>
    <row r="6784" spans="16:16">
      <c r="P6784" t="str">
        <f>IF('Peter Millar'!$L6789&lt;&gt;0,CONCATENATE("Week ",WEEKNUM('Peter Millar'!$L6789,21)," - ", TEXT('Peter Millar'!$L6789, "yyyy")),"")</f>
        <v/>
      </c>
    </row>
    <row r="6785" spans="16:16">
      <c r="P6785" t="str">
        <f>IF('Peter Millar'!$L6790&lt;&gt;0,CONCATENATE("Week ",WEEKNUM('Peter Millar'!$L6790,21)," - ", TEXT('Peter Millar'!$L6790, "yyyy")),"")</f>
        <v/>
      </c>
    </row>
    <row r="6786" spans="16:16">
      <c r="P6786" t="str">
        <f>IF('Peter Millar'!$L6791&lt;&gt;0,CONCATENATE("Week ",WEEKNUM('Peter Millar'!$L6791,21)," - ", TEXT('Peter Millar'!$L6791, "yyyy")),"")</f>
        <v/>
      </c>
    </row>
    <row r="6787" spans="16:16">
      <c r="P6787" t="str">
        <f>IF('Peter Millar'!$L6792&lt;&gt;0,CONCATENATE("Week ",WEEKNUM('Peter Millar'!$L6792,21)," - ", TEXT('Peter Millar'!$L6792, "yyyy")),"")</f>
        <v/>
      </c>
    </row>
    <row r="6788" spans="16:16">
      <c r="P6788" t="str">
        <f>IF('Peter Millar'!$L6793&lt;&gt;0,CONCATENATE("Week ",WEEKNUM('Peter Millar'!$L6793,21)," - ", TEXT('Peter Millar'!$L6793, "yyyy")),"")</f>
        <v/>
      </c>
    </row>
    <row r="6789" spans="16:16">
      <c r="P6789" t="str">
        <f>IF('Peter Millar'!$L6794&lt;&gt;0,CONCATENATE("Week ",WEEKNUM('Peter Millar'!$L6794,21)," - ", TEXT('Peter Millar'!$L6794, "yyyy")),"")</f>
        <v/>
      </c>
    </row>
    <row r="6790" spans="16:16">
      <c r="P6790" t="str">
        <f>IF('Peter Millar'!$L6795&lt;&gt;0,CONCATENATE("Week ",WEEKNUM('Peter Millar'!$L6795,21)," - ", TEXT('Peter Millar'!$L6795, "yyyy")),"")</f>
        <v/>
      </c>
    </row>
    <row r="6791" spans="16:16">
      <c r="P6791" t="str">
        <f>IF('Peter Millar'!$L6796&lt;&gt;0,CONCATENATE("Week ",WEEKNUM('Peter Millar'!$L6796,21)," - ", TEXT('Peter Millar'!$L6796, "yyyy")),"")</f>
        <v/>
      </c>
    </row>
    <row r="6792" spans="16:16">
      <c r="P6792" t="str">
        <f>IF('Peter Millar'!$L6797&lt;&gt;0,CONCATENATE("Week ",WEEKNUM('Peter Millar'!$L6797,21)," - ", TEXT('Peter Millar'!$L6797, "yyyy")),"")</f>
        <v/>
      </c>
    </row>
    <row r="6793" spans="16:16">
      <c r="P6793" t="str">
        <f>IF('Peter Millar'!$L6798&lt;&gt;0,CONCATENATE("Week ",WEEKNUM('Peter Millar'!$L6798,21)," - ", TEXT('Peter Millar'!$L6798, "yyyy")),"")</f>
        <v/>
      </c>
    </row>
    <row r="6794" spans="16:16">
      <c r="P6794" t="str">
        <f>IF('Peter Millar'!$L6799&lt;&gt;0,CONCATENATE("Week ",WEEKNUM('Peter Millar'!$L6799,21)," - ", TEXT('Peter Millar'!$L6799, "yyyy")),"")</f>
        <v/>
      </c>
    </row>
    <row r="6795" spans="16:16">
      <c r="P6795" t="str">
        <f>IF('Peter Millar'!$L6800&lt;&gt;0,CONCATENATE("Week ",WEEKNUM('Peter Millar'!$L6800,21)," - ", TEXT('Peter Millar'!$L6800, "yyyy")),"")</f>
        <v/>
      </c>
    </row>
    <row r="6796" spans="16:16">
      <c r="P6796" t="str">
        <f>IF('Peter Millar'!$L6801&lt;&gt;0,CONCATENATE("Week ",WEEKNUM('Peter Millar'!$L6801,21)," - ", TEXT('Peter Millar'!$L6801, "yyyy")),"")</f>
        <v/>
      </c>
    </row>
    <row r="6797" spans="16:16">
      <c r="P6797" t="str">
        <f>IF('Peter Millar'!$L6802&lt;&gt;0,CONCATENATE("Week ",WEEKNUM('Peter Millar'!$L6802,21)," - ", TEXT('Peter Millar'!$L6802, "yyyy")),"")</f>
        <v/>
      </c>
    </row>
    <row r="6798" spans="16:16">
      <c r="P6798" t="str">
        <f>IF('Peter Millar'!$L6803&lt;&gt;0,CONCATENATE("Week ",WEEKNUM('Peter Millar'!$L6803,21)," - ", TEXT('Peter Millar'!$L6803, "yyyy")),"")</f>
        <v/>
      </c>
    </row>
    <row r="6799" spans="16:16">
      <c r="P6799" t="str">
        <f>IF('Peter Millar'!$L6804&lt;&gt;0,CONCATENATE("Week ",WEEKNUM('Peter Millar'!$L6804,21)," - ", TEXT('Peter Millar'!$L6804, "yyyy")),"")</f>
        <v/>
      </c>
    </row>
    <row r="6800" spans="16:16">
      <c r="P6800" t="str">
        <f>IF('Peter Millar'!$L6805&lt;&gt;0,CONCATENATE("Week ",WEEKNUM('Peter Millar'!$L6805,21)," - ", TEXT('Peter Millar'!$L6805, "yyyy")),"")</f>
        <v/>
      </c>
    </row>
    <row r="6801" spans="16:16">
      <c r="P6801" t="str">
        <f>IF('Peter Millar'!$L6806&lt;&gt;0,CONCATENATE("Week ",WEEKNUM('Peter Millar'!$L6806,21)," - ", TEXT('Peter Millar'!$L6806, "yyyy")),"")</f>
        <v/>
      </c>
    </row>
    <row r="6802" spans="16:16">
      <c r="P6802" t="str">
        <f>IF('Peter Millar'!$L6807&lt;&gt;0,CONCATENATE("Week ",WEEKNUM('Peter Millar'!$L6807,21)," - ", TEXT('Peter Millar'!$L6807, "yyyy")),"")</f>
        <v/>
      </c>
    </row>
    <row r="6803" spans="16:16">
      <c r="P6803" t="str">
        <f>IF('Peter Millar'!$L6808&lt;&gt;0,CONCATENATE("Week ",WEEKNUM('Peter Millar'!$L6808,21)," - ", TEXT('Peter Millar'!$L6808, "yyyy")),"")</f>
        <v/>
      </c>
    </row>
    <row r="6804" spans="16:16">
      <c r="P6804" t="str">
        <f>IF('Peter Millar'!$L6809&lt;&gt;0,CONCATENATE("Week ",WEEKNUM('Peter Millar'!$L6809,21)," - ", TEXT('Peter Millar'!$L6809, "yyyy")),"")</f>
        <v/>
      </c>
    </row>
    <row r="6805" spans="16:16">
      <c r="P6805" t="str">
        <f>IF('Peter Millar'!$L6810&lt;&gt;0,CONCATENATE("Week ",WEEKNUM('Peter Millar'!$L6810,21)," - ", TEXT('Peter Millar'!$L6810, "yyyy")),"")</f>
        <v/>
      </c>
    </row>
    <row r="6806" spans="16:16">
      <c r="P6806" t="str">
        <f>IF('Peter Millar'!$L6811&lt;&gt;0,CONCATENATE("Week ",WEEKNUM('Peter Millar'!$L6811,21)," - ", TEXT('Peter Millar'!$L6811, "yyyy")),"")</f>
        <v/>
      </c>
    </row>
    <row r="6807" spans="16:16">
      <c r="P6807" t="str">
        <f>IF('Peter Millar'!$L6812&lt;&gt;0,CONCATENATE("Week ",WEEKNUM('Peter Millar'!$L6812,21)," - ", TEXT('Peter Millar'!$L6812, "yyyy")),"")</f>
        <v/>
      </c>
    </row>
    <row r="6808" spans="16:16">
      <c r="P6808" t="str">
        <f>IF('Peter Millar'!$L6813&lt;&gt;0,CONCATENATE("Week ",WEEKNUM('Peter Millar'!$L6813,21)," - ", TEXT('Peter Millar'!$L6813, "yyyy")),"")</f>
        <v/>
      </c>
    </row>
    <row r="6809" spans="16:16">
      <c r="P6809" t="str">
        <f>IF('Peter Millar'!$L6814&lt;&gt;0,CONCATENATE("Week ",WEEKNUM('Peter Millar'!$L6814,21)," - ", TEXT('Peter Millar'!$L6814, "yyyy")),"")</f>
        <v/>
      </c>
    </row>
    <row r="6810" spans="16:16">
      <c r="P6810" t="str">
        <f>IF('Peter Millar'!$L6815&lt;&gt;0,CONCATENATE("Week ",WEEKNUM('Peter Millar'!$L6815,21)," - ", TEXT('Peter Millar'!$L6815, "yyyy")),"")</f>
        <v/>
      </c>
    </row>
    <row r="6811" spans="16:16">
      <c r="P6811" t="str">
        <f>IF('Peter Millar'!$L6816&lt;&gt;0,CONCATENATE("Week ",WEEKNUM('Peter Millar'!$L6816,21)," - ", TEXT('Peter Millar'!$L6816, "yyyy")),"")</f>
        <v/>
      </c>
    </row>
    <row r="6812" spans="16:16">
      <c r="P6812" t="str">
        <f>IF('Peter Millar'!$L6817&lt;&gt;0,CONCATENATE("Week ",WEEKNUM('Peter Millar'!$L6817,21)," - ", TEXT('Peter Millar'!$L6817, "yyyy")),"")</f>
        <v/>
      </c>
    </row>
    <row r="6813" spans="16:16">
      <c r="P6813" t="str">
        <f>IF('Peter Millar'!$L6818&lt;&gt;0,CONCATENATE("Week ",WEEKNUM('Peter Millar'!$L6818,21)," - ", TEXT('Peter Millar'!$L6818, "yyyy")),"")</f>
        <v/>
      </c>
    </row>
    <row r="6814" spans="16:16">
      <c r="P6814" t="str">
        <f>IF('Peter Millar'!$L6819&lt;&gt;0,CONCATENATE("Week ",WEEKNUM('Peter Millar'!$L6819,21)," - ", TEXT('Peter Millar'!$L6819, "yyyy")),"")</f>
        <v/>
      </c>
    </row>
    <row r="6815" spans="16:16">
      <c r="P6815" t="str">
        <f>IF('Peter Millar'!$L6820&lt;&gt;0,CONCATENATE("Week ",WEEKNUM('Peter Millar'!$L6820,21)," - ", TEXT('Peter Millar'!$L6820, "yyyy")),"")</f>
        <v/>
      </c>
    </row>
    <row r="6816" spans="16:16">
      <c r="P6816" t="str">
        <f>IF('Peter Millar'!$L6821&lt;&gt;0,CONCATENATE("Week ",WEEKNUM('Peter Millar'!$L6821,21)," - ", TEXT('Peter Millar'!$L6821, "yyyy")),"")</f>
        <v/>
      </c>
    </row>
    <row r="6817" spans="16:16">
      <c r="P6817" t="str">
        <f>IF('Peter Millar'!$L6822&lt;&gt;0,CONCATENATE("Week ",WEEKNUM('Peter Millar'!$L6822,21)," - ", TEXT('Peter Millar'!$L6822, "yyyy")),"")</f>
        <v/>
      </c>
    </row>
    <row r="6818" spans="16:16">
      <c r="P6818" t="str">
        <f>IF('Peter Millar'!$L6823&lt;&gt;0,CONCATENATE("Week ",WEEKNUM('Peter Millar'!$L6823,21)," - ", TEXT('Peter Millar'!$L6823, "yyyy")),"")</f>
        <v/>
      </c>
    </row>
    <row r="6819" spans="16:16">
      <c r="P6819" t="str">
        <f>IF('Peter Millar'!$L6824&lt;&gt;0,CONCATENATE("Week ",WEEKNUM('Peter Millar'!$L6824,21)," - ", TEXT('Peter Millar'!$L6824, "yyyy")),"")</f>
        <v/>
      </c>
    </row>
    <row r="6820" spans="16:16">
      <c r="P6820" t="str">
        <f>IF('Peter Millar'!$L6825&lt;&gt;0,CONCATENATE("Week ",WEEKNUM('Peter Millar'!$L6825,21)," - ", TEXT('Peter Millar'!$L6825, "yyyy")),"")</f>
        <v/>
      </c>
    </row>
    <row r="6821" spans="16:16">
      <c r="P6821" t="str">
        <f>IF('Peter Millar'!$L6826&lt;&gt;0,CONCATENATE("Week ",WEEKNUM('Peter Millar'!$L6826,21)," - ", TEXT('Peter Millar'!$L6826, "yyyy")),"")</f>
        <v/>
      </c>
    </row>
    <row r="6822" spans="16:16">
      <c r="P6822" t="str">
        <f>IF('Peter Millar'!$L6827&lt;&gt;0,CONCATENATE("Week ",WEEKNUM('Peter Millar'!$L6827,21)," - ", TEXT('Peter Millar'!$L6827, "yyyy")),"")</f>
        <v/>
      </c>
    </row>
    <row r="6823" spans="16:16">
      <c r="P6823" t="str">
        <f>IF('Peter Millar'!$L6828&lt;&gt;0,CONCATENATE("Week ",WEEKNUM('Peter Millar'!$L6828,21)," - ", TEXT('Peter Millar'!$L6828, "yyyy")),"")</f>
        <v/>
      </c>
    </row>
    <row r="6824" spans="16:16">
      <c r="P6824" t="str">
        <f>IF('Peter Millar'!$L6829&lt;&gt;0,CONCATENATE("Week ",WEEKNUM('Peter Millar'!$L6829,21)," - ", TEXT('Peter Millar'!$L6829, "yyyy")),"")</f>
        <v/>
      </c>
    </row>
    <row r="6825" spans="16:16">
      <c r="P6825" t="str">
        <f>IF('Peter Millar'!$L6830&lt;&gt;0,CONCATENATE("Week ",WEEKNUM('Peter Millar'!$L6830,21)," - ", TEXT('Peter Millar'!$L6830, "yyyy")),"")</f>
        <v/>
      </c>
    </row>
    <row r="6826" spans="16:16">
      <c r="P6826" t="str">
        <f>IF('Peter Millar'!$L6831&lt;&gt;0,CONCATENATE("Week ",WEEKNUM('Peter Millar'!$L6831,21)," - ", TEXT('Peter Millar'!$L6831, "yyyy")),"")</f>
        <v/>
      </c>
    </row>
    <row r="6827" spans="16:16">
      <c r="P6827" t="str">
        <f>IF('Peter Millar'!$L6832&lt;&gt;0,CONCATENATE("Week ",WEEKNUM('Peter Millar'!$L6832,21)," - ", TEXT('Peter Millar'!$L6832, "yyyy")),"")</f>
        <v/>
      </c>
    </row>
    <row r="6828" spans="16:16">
      <c r="P6828" t="str">
        <f>IF('Peter Millar'!$L6833&lt;&gt;0,CONCATENATE("Week ",WEEKNUM('Peter Millar'!$L6833,21)," - ", TEXT('Peter Millar'!$L6833, "yyyy")),"")</f>
        <v/>
      </c>
    </row>
    <row r="6829" spans="16:16">
      <c r="P6829" t="str">
        <f>IF('Peter Millar'!$L6834&lt;&gt;0,CONCATENATE("Week ",WEEKNUM('Peter Millar'!$L6834,21)," - ", TEXT('Peter Millar'!$L6834, "yyyy")),"")</f>
        <v/>
      </c>
    </row>
    <row r="6830" spans="16:16">
      <c r="P6830" t="str">
        <f>IF('Peter Millar'!$L6835&lt;&gt;0,CONCATENATE("Week ",WEEKNUM('Peter Millar'!$L6835,21)," - ", TEXT('Peter Millar'!$L6835, "yyyy")),"")</f>
        <v/>
      </c>
    </row>
    <row r="6831" spans="16:16">
      <c r="P6831" t="str">
        <f>IF('Peter Millar'!$L6836&lt;&gt;0,CONCATENATE("Week ",WEEKNUM('Peter Millar'!$L6836,21)," - ", TEXT('Peter Millar'!$L6836, "yyyy")),"")</f>
        <v/>
      </c>
    </row>
    <row r="6832" spans="16:16">
      <c r="P6832" t="str">
        <f>IF('Peter Millar'!$L6837&lt;&gt;0,CONCATENATE("Week ",WEEKNUM('Peter Millar'!$L6837,21)," - ", TEXT('Peter Millar'!$L6837, "yyyy")),"")</f>
        <v/>
      </c>
    </row>
    <row r="6833" spans="16:16">
      <c r="P6833" t="str">
        <f>IF('Peter Millar'!$L6838&lt;&gt;0,CONCATENATE("Week ",WEEKNUM('Peter Millar'!$L6838,21)," - ", TEXT('Peter Millar'!$L6838, "yyyy")),"")</f>
        <v/>
      </c>
    </row>
    <row r="6834" spans="16:16">
      <c r="P6834" t="str">
        <f>IF('Peter Millar'!$L6839&lt;&gt;0,CONCATENATE("Week ",WEEKNUM('Peter Millar'!$L6839,21)," - ", TEXT('Peter Millar'!$L6839, "yyyy")),"")</f>
        <v/>
      </c>
    </row>
    <row r="6835" spans="16:16">
      <c r="P6835" t="str">
        <f>IF('Peter Millar'!$L6840&lt;&gt;0,CONCATENATE("Week ",WEEKNUM('Peter Millar'!$L6840,21)," - ", TEXT('Peter Millar'!$L6840, "yyyy")),"")</f>
        <v/>
      </c>
    </row>
    <row r="6836" spans="16:16">
      <c r="P6836" t="str">
        <f>IF('Peter Millar'!$L6841&lt;&gt;0,CONCATENATE("Week ",WEEKNUM('Peter Millar'!$L6841,21)," - ", TEXT('Peter Millar'!$L6841, "yyyy")),"")</f>
        <v/>
      </c>
    </row>
    <row r="6837" spans="16:16">
      <c r="P6837" t="str">
        <f>IF('Peter Millar'!$L6842&lt;&gt;0,CONCATENATE("Week ",WEEKNUM('Peter Millar'!$L6842,21)," - ", TEXT('Peter Millar'!$L6842, "yyyy")),"")</f>
        <v/>
      </c>
    </row>
    <row r="6838" spans="16:16">
      <c r="P6838" t="str">
        <f>IF('Peter Millar'!$L6843&lt;&gt;0,CONCATENATE("Week ",WEEKNUM('Peter Millar'!$L6843,21)," - ", TEXT('Peter Millar'!$L6843, "yyyy")),"")</f>
        <v/>
      </c>
    </row>
    <row r="6839" spans="16:16">
      <c r="P6839" t="str">
        <f>IF('Peter Millar'!$L6844&lt;&gt;0,CONCATENATE("Week ",WEEKNUM('Peter Millar'!$L6844,21)," - ", TEXT('Peter Millar'!$L6844, "yyyy")),"")</f>
        <v/>
      </c>
    </row>
    <row r="6840" spans="16:16">
      <c r="P6840" t="str">
        <f>IF('Peter Millar'!$L6845&lt;&gt;0,CONCATENATE("Week ",WEEKNUM('Peter Millar'!$L6845,21)," - ", TEXT('Peter Millar'!$L6845, "yyyy")),"")</f>
        <v/>
      </c>
    </row>
    <row r="6841" spans="16:16">
      <c r="P6841" t="str">
        <f>IF('Peter Millar'!$L6846&lt;&gt;0,CONCATENATE("Week ",WEEKNUM('Peter Millar'!$L6846,21)," - ", TEXT('Peter Millar'!$L6846, "yyyy")),"")</f>
        <v/>
      </c>
    </row>
    <row r="6842" spans="16:16">
      <c r="P6842" t="str">
        <f>IF('Peter Millar'!$L6847&lt;&gt;0,CONCATENATE("Week ",WEEKNUM('Peter Millar'!$L6847,21)," - ", TEXT('Peter Millar'!$L6847, "yyyy")),"")</f>
        <v/>
      </c>
    </row>
    <row r="6843" spans="16:16">
      <c r="P6843" t="str">
        <f>IF('Peter Millar'!$L6848&lt;&gt;0,CONCATENATE("Week ",WEEKNUM('Peter Millar'!$L6848,21)," - ", TEXT('Peter Millar'!$L6848, "yyyy")),"")</f>
        <v/>
      </c>
    </row>
    <row r="6844" spans="16:16">
      <c r="P6844" t="str">
        <f>IF('Peter Millar'!$L6849&lt;&gt;0,CONCATENATE("Week ",WEEKNUM('Peter Millar'!$L6849,21)," - ", TEXT('Peter Millar'!$L6849, "yyyy")),"")</f>
        <v/>
      </c>
    </row>
    <row r="6845" spans="16:16">
      <c r="P6845" t="str">
        <f>IF('Peter Millar'!$L6850&lt;&gt;0,CONCATENATE("Week ",WEEKNUM('Peter Millar'!$L6850,21)," - ", TEXT('Peter Millar'!$L6850, "yyyy")),"")</f>
        <v/>
      </c>
    </row>
    <row r="6846" spans="16:16">
      <c r="P6846" t="str">
        <f>IF('Peter Millar'!$L6851&lt;&gt;0,CONCATENATE("Week ",WEEKNUM('Peter Millar'!$L6851,21)," - ", TEXT('Peter Millar'!$L6851, "yyyy")),"")</f>
        <v/>
      </c>
    </row>
    <row r="6847" spans="16:16">
      <c r="P6847" t="str">
        <f>IF('Peter Millar'!$L6852&lt;&gt;0,CONCATENATE("Week ",WEEKNUM('Peter Millar'!$L6852,21)," - ", TEXT('Peter Millar'!$L6852, "yyyy")),"")</f>
        <v/>
      </c>
    </row>
    <row r="6848" spans="16:16">
      <c r="P6848" t="str">
        <f>IF('Peter Millar'!$L6853&lt;&gt;0,CONCATENATE("Week ",WEEKNUM('Peter Millar'!$L6853,21)," - ", TEXT('Peter Millar'!$L6853, "yyyy")),"")</f>
        <v/>
      </c>
    </row>
    <row r="6849" spans="16:16">
      <c r="P6849" t="str">
        <f>IF('Peter Millar'!$L6854&lt;&gt;0,CONCATENATE("Week ",WEEKNUM('Peter Millar'!$L6854,21)," - ", TEXT('Peter Millar'!$L6854, "yyyy")),"")</f>
        <v/>
      </c>
    </row>
    <row r="6850" spans="16:16">
      <c r="P6850" t="str">
        <f>IF('Peter Millar'!$L6855&lt;&gt;0,CONCATENATE("Week ",WEEKNUM('Peter Millar'!$L6855,21)," - ", TEXT('Peter Millar'!$L6855, "yyyy")),"")</f>
        <v/>
      </c>
    </row>
    <row r="6851" spans="16:16">
      <c r="P6851" t="str">
        <f>IF('Peter Millar'!$L6856&lt;&gt;0,CONCATENATE("Week ",WEEKNUM('Peter Millar'!$L6856,21)," - ", TEXT('Peter Millar'!$L6856, "yyyy")),"")</f>
        <v/>
      </c>
    </row>
    <row r="6852" spans="16:16">
      <c r="P6852" t="str">
        <f>IF('Peter Millar'!$L6857&lt;&gt;0,CONCATENATE("Week ",WEEKNUM('Peter Millar'!$L6857,21)," - ", TEXT('Peter Millar'!$L6857, "yyyy")),"")</f>
        <v/>
      </c>
    </row>
    <row r="6853" spans="16:16">
      <c r="P6853" t="str">
        <f>IF('Peter Millar'!$L6858&lt;&gt;0,CONCATENATE("Week ",WEEKNUM('Peter Millar'!$L6858,21)," - ", TEXT('Peter Millar'!$L6858, "yyyy")),"")</f>
        <v/>
      </c>
    </row>
    <row r="6854" spans="16:16">
      <c r="P6854" t="str">
        <f>IF('Peter Millar'!$L6859&lt;&gt;0,CONCATENATE("Week ",WEEKNUM('Peter Millar'!$L6859,21)," - ", TEXT('Peter Millar'!$L6859, "yyyy")),"")</f>
        <v/>
      </c>
    </row>
    <row r="6855" spans="16:16">
      <c r="P6855" t="str">
        <f>IF('Peter Millar'!$L6860&lt;&gt;0,CONCATENATE("Week ",WEEKNUM('Peter Millar'!$L6860,21)," - ", TEXT('Peter Millar'!$L6860, "yyyy")),"")</f>
        <v/>
      </c>
    </row>
    <row r="6856" spans="16:16">
      <c r="P6856" t="str">
        <f>IF('Peter Millar'!$L6861&lt;&gt;0,CONCATENATE("Week ",WEEKNUM('Peter Millar'!$L6861,21)," - ", TEXT('Peter Millar'!$L6861, "yyyy")),"")</f>
        <v/>
      </c>
    </row>
    <row r="6857" spans="16:16">
      <c r="P6857" t="str">
        <f>IF('Peter Millar'!$L6862&lt;&gt;0,CONCATENATE("Week ",WEEKNUM('Peter Millar'!$L6862,21)," - ", TEXT('Peter Millar'!$L6862, "yyyy")),"")</f>
        <v/>
      </c>
    </row>
    <row r="6858" spans="16:16">
      <c r="P6858" t="str">
        <f>IF('Peter Millar'!$L6863&lt;&gt;0,CONCATENATE("Week ",WEEKNUM('Peter Millar'!$L6863,21)," - ", TEXT('Peter Millar'!$L6863, "yyyy")),"")</f>
        <v/>
      </c>
    </row>
    <row r="6859" spans="16:16">
      <c r="P6859" t="str">
        <f>IF('Peter Millar'!$L6864&lt;&gt;0,CONCATENATE("Week ",WEEKNUM('Peter Millar'!$L6864,21)," - ", TEXT('Peter Millar'!$L6864, "yyyy")),"")</f>
        <v/>
      </c>
    </row>
    <row r="6860" spans="16:16">
      <c r="P6860" t="str">
        <f>IF('Peter Millar'!$L6865&lt;&gt;0,CONCATENATE("Week ",WEEKNUM('Peter Millar'!$L6865,21)," - ", TEXT('Peter Millar'!$L6865, "yyyy")),"")</f>
        <v/>
      </c>
    </row>
    <row r="6861" spans="16:16">
      <c r="P6861" t="str">
        <f>IF('Peter Millar'!$L6866&lt;&gt;0,CONCATENATE("Week ",WEEKNUM('Peter Millar'!$L6866,21)," - ", TEXT('Peter Millar'!$L6866, "yyyy")),"")</f>
        <v/>
      </c>
    </row>
    <row r="6862" spans="16:16">
      <c r="P6862" t="str">
        <f>IF('Peter Millar'!$L6867&lt;&gt;0,CONCATENATE("Week ",WEEKNUM('Peter Millar'!$L6867,21)," - ", TEXT('Peter Millar'!$L6867, "yyyy")),"")</f>
        <v/>
      </c>
    </row>
    <row r="6863" spans="16:16">
      <c r="P6863" t="str">
        <f>IF('Peter Millar'!$L6868&lt;&gt;0,CONCATENATE("Week ",WEEKNUM('Peter Millar'!$L6868,21)," - ", TEXT('Peter Millar'!$L6868, "yyyy")),"")</f>
        <v/>
      </c>
    </row>
    <row r="6864" spans="16:16">
      <c r="P6864" t="str">
        <f>IF('Peter Millar'!$L6869&lt;&gt;0,CONCATENATE("Week ",WEEKNUM('Peter Millar'!$L6869,21)," - ", TEXT('Peter Millar'!$L6869, "yyyy")),"")</f>
        <v/>
      </c>
    </row>
    <row r="6865" spans="16:16">
      <c r="P6865" t="str">
        <f>IF('Peter Millar'!$L6870&lt;&gt;0,CONCATENATE("Week ",WEEKNUM('Peter Millar'!$L6870,21)," - ", TEXT('Peter Millar'!$L6870, "yyyy")),"")</f>
        <v/>
      </c>
    </row>
    <row r="6866" spans="16:16">
      <c r="P6866" t="str">
        <f>IF('Peter Millar'!$L6871&lt;&gt;0,CONCATENATE("Week ",WEEKNUM('Peter Millar'!$L6871,21)," - ", TEXT('Peter Millar'!$L6871, "yyyy")),"")</f>
        <v/>
      </c>
    </row>
    <row r="6867" spans="16:16">
      <c r="P6867" t="str">
        <f>IF('Peter Millar'!$L6872&lt;&gt;0,CONCATENATE("Week ",WEEKNUM('Peter Millar'!$L6872,21)," - ", TEXT('Peter Millar'!$L6872, "yyyy")),"")</f>
        <v/>
      </c>
    </row>
    <row r="6868" spans="16:16">
      <c r="P6868" t="str">
        <f>IF('Peter Millar'!$L6873&lt;&gt;0,CONCATENATE("Week ",WEEKNUM('Peter Millar'!$L6873,21)," - ", TEXT('Peter Millar'!$L6873, "yyyy")),"")</f>
        <v/>
      </c>
    </row>
    <row r="6869" spans="16:16">
      <c r="P6869" t="str">
        <f>IF('Peter Millar'!$L6874&lt;&gt;0,CONCATENATE("Week ",WEEKNUM('Peter Millar'!$L6874,21)," - ", TEXT('Peter Millar'!$L6874, "yyyy")),"")</f>
        <v/>
      </c>
    </row>
    <row r="6870" spans="16:16">
      <c r="P6870" t="str">
        <f>IF('Peter Millar'!$L6875&lt;&gt;0,CONCATENATE("Week ",WEEKNUM('Peter Millar'!$L6875,21)," - ", TEXT('Peter Millar'!$L6875, "yyyy")),"")</f>
        <v/>
      </c>
    </row>
    <row r="6871" spans="16:16">
      <c r="P6871" t="str">
        <f>IF('Peter Millar'!$L6876&lt;&gt;0,CONCATENATE("Week ",WEEKNUM('Peter Millar'!$L6876,21)," - ", TEXT('Peter Millar'!$L6876, "yyyy")),"")</f>
        <v/>
      </c>
    </row>
    <row r="6872" spans="16:16">
      <c r="P6872" t="str">
        <f>IF('Peter Millar'!$L6877&lt;&gt;0,CONCATENATE("Week ",WEEKNUM('Peter Millar'!$L6877,21)," - ", TEXT('Peter Millar'!$L6877, "yyyy")),"")</f>
        <v/>
      </c>
    </row>
    <row r="6873" spans="16:16">
      <c r="P6873" t="str">
        <f>IF('Peter Millar'!$L6878&lt;&gt;0,CONCATENATE("Week ",WEEKNUM('Peter Millar'!$L6878,21)," - ", TEXT('Peter Millar'!$L6878, "yyyy")),"")</f>
        <v/>
      </c>
    </row>
    <row r="6874" spans="16:16">
      <c r="P6874" t="str">
        <f>IF('Peter Millar'!$L6879&lt;&gt;0,CONCATENATE("Week ",WEEKNUM('Peter Millar'!$L6879,21)," - ", TEXT('Peter Millar'!$L6879, "yyyy")),"")</f>
        <v/>
      </c>
    </row>
    <row r="6875" spans="16:16">
      <c r="P6875" t="str">
        <f>IF('Peter Millar'!$L6880&lt;&gt;0,CONCATENATE("Week ",WEEKNUM('Peter Millar'!$L6880,21)," - ", TEXT('Peter Millar'!$L6880, "yyyy")),"")</f>
        <v/>
      </c>
    </row>
    <row r="6876" spans="16:16">
      <c r="P6876" t="str">
        <f>IF('Peter Millar'!$L6881&lt;&gt;0,CONCATENATE("Week ",WEEKNUM('Peter Millar'!$L6881,21)," - ", TEXT('Peter Millar'!$L6881, "yyyy")),"")</f>
        <v/>
      </c>
    </row>
    <row r="6877" spans="16:16">
      <c r="P6877" t="str">
        <f>IF('Peter Millar'!$L6882&lt;&gt;0,CONCATENATE("Week ",WEEKNUM('Peter Millar'!$L6882,21)," - ", TEXT('Peter Millar'!$L6882, "yyyy")),"")</f>
        <v/>
      </c>
    </row>
    <row r="6878" spans="16:16">
      <c r="P6878" t="str">
        <f>IF('Peter Millar'!$L6883&lt;&gt;0,CONCATENATE("Week ",WEEKNUM('Peter Millar'!$L6883,21)," - ", TEXT('Peter Millar'!$L6883, "yyyy")),"")</f>
        <v/>
      </c>
    </row>
    <row r="6879" spans="16:16">
      <c r="P6879" t="str">
        <f>IF('Peter Millar'!$L6884&lt;&gt;0,CONCATENATE("Week ",WEEKNUM('Peter Millar'!$L6884,21)," - ", TEXT('Peter Millar'!$L6884, "yyyy")),"")</f>
        <v/>
      </c>
    </row>
    <row r="6880" spans="16:16">
      <c r="P6880" t="str">
        <f>IF('Peter Millar'!$L6885&lt;&gt;0,CONCATENATE("Week ",WEEKNUM('Peter Millar'!$L6885,21)," - ", TEXT('Peter Millar'!$L6885, "yyyy")),"")</f>
        <v/>
      </c>
    </row>
    <row r="6881" spans="16:16">
      <c r="P6881" t="str">
        <f>IF('Peter Millar'!$L6886&lt;&gt;0,CONCATENATE("Week ",WEEKNUM('Peter Millar'!$L6886,21)," - ", TEXT('Peter Millar'!$L6886, "yyyy")),"")</f>
        <v/>
      </c>
    </row>
    <row r="6882" spans="16:16">
      <c r="P6882" t="str">
        <f>IF('Peter Millar'!$L6887&lt;&gt;0,CONCATENATE("Week ",WEEKNUM('Peter Millar'!$L6887,21)," - ", TEXT('Peter Millar'!$L6887, "yyyy")),"")</f>
        <v/>
      </c>
    </row>
    <row r="6883" spans="16:16">
      <c r="P6883" t="str">
        <f>IF('Peter Millar'!$L6888&lt;&gt;0,CONCATENATE("Week ",WEEKNUM('Peter Millar'!$L6888,21)," - ", TEXT('Peter Millar'!$L6888, "yyyy")),"")</f>
        <v/>
      </c>
    </row>
    <row r="6884" spans="16:16">
      <c r="P6884" t="str">
        <f>IF('Peter Millar'!$L6889&lt;&gt;0,CONCATENATE("Week ",WEEKNUM('Peter Millar'!$L6889,21)," - ", TEXT('Peter Millar'!$L6889, "yyyy")),"")</f>
        <v/>
      </c>
    </row>
    <row r="6885" spans="16:16">
      <c r="P6885" t="str">
        <f>IF('Peter Millar'!$L6890&lt;&gt;0,CONCATENATE("Week ",WEEKNUM('Peter Millar'!$L6890,21)," - ", TEXT('Peter Millar'!$L6890, "yyyy")),"")</f>
        <v/>
      </c>
    </row>
    <row r="6886" spans="16:16">
      <c r="P6886" t="str">
        <f>IF('Peter Millar'!$L6891&lt;&gt;0,CONCATENATE("Week ",WEEKNUM('Peter Millar'!$L6891,21)," - ", TEXT('Peter Millar'!$L6891, "yyyy")),"")</f>
        <v/>
      </c>
    </row>
    <row r="6887" spans="16:16">
      <c r="P6887" t="str">
        <f>IF('Peter Millar'!$L6892&lt;&gt;0,CONCATENATE("Week ",WEEKNUM('Peter Millar'!$L6892,21)," - ", TEXT('Peter Millar'!$L6892, "yyyy")),"")</f>
        <v/>
      </c>
    </row>
    <row r="6888" spans="16:16">
      <c r="P6888" t="str">
        <f>IF('Peter Millar'!$L6893&lt;&gt;0,CONCATENATE("Week ",WEEKNUM('Peter Millar'!$L6893,21)," - ", TEXT('Peter Millar'!$L6893, "yyyy")),"")</f>
        <v/>
      </c>
    </row>
    <row r="6889" spans="16:16">
      <c r="P6889" t="str">
        <f>IF('Peter Millar'!$L6894&lt;&gt;0,CONCATENATE("Week ",WEEKNUM('Peter Millar'!$L6894,21)," - ", TEXT('Peter Millar'!$L6894, "yyyy")),"")</f>
        <v/>
      </c>
    </row>
    <row r="6890" spans="16:16">
      <c r="P6890" t="str">
        <f>IF('Peter Millar'!$L6895&lt;&gt;0,CONCATENATE("Week ",WEEKNUM('Peter Millar'!$L6895,21)," - ", TEXT('Peter Millar'!$L6895, "yyyy")),"")</f>
        <v/>
      </c>
    </row>
    <row r="6891" spans="16:16">
      <c r="P6891" t="str">
        <f>IF('Peter Millar'!$L6896&lt;&gt;0,CONCATENATE("Week ",WEEKNUM('Peter Millar'!$L6896,21)," - ", TEXT('Peter Millar'!$L6896, "yyyy")),"")</f>
        <v/>
      </c>
    </row>
    <row r="6892" spans="16:16">
      <c r="P6892" t="str">
        <f>IF('Peter Millar'!$L6897&lt;&gt;0,CONCATENATE("Week ",WEEKNUM('Peter Millar'!$L6897,21)," - ", TEXT('Peter Millar'!$L6897, "yyyy")),"")</f>
        <v/>
      </c>
    </row>
    <row r="6893" spans="16:16">
      <c r="P6893" t="str">
        <f>IF('Peter Millar'!$L6898&lt;&gt;0,CONCATENATE("Week ",WEEKNUM('Peter Millar'!$L6898,21)," - ", TEXT('Peter Millar'!$L6898, "yyyy")),"")</f>
        <v/>
      </c>
    </row>
    <row r="6894" spans="16:16">
      <c r="P6894" t="str">
        <f>IF('Peter Millar'!$L6899&lt;&gt;0,CONCATENATE("Week ",WEEKNUM('Peter Millar'!$L6899,21)," - ", TEXT('Peter Millar'!$L6899, "yyyy")),"")</f>
        <v/>
      </c>
    </row>
    <row r="6895" spans="16:16">
      <c r="P6895" t="str">
        <f>IF('Peter Millar'!$L6900&lt;&gt;0,CONCATENATE("Week ",WEEKNUM('Peter Millar'!$L6900,21)," - ", TEXT('Peter Millar'!$L6900, "yyyy")),"")</f>
        <v/>
      </c>
    </row>
    <row r="6896" spans="16:16">
      <c r="P6896" t="str">
        <f>IF('Peter Millar'!$L6901&lt;&gt;0,CONCATENATE("Week ",WEEKNUM('Peter Millar'!$L6901,21)," - ", TEXT('Peter Millar'!$L6901, "yyyy")),"")</f>
        <v/>
      </c>
    </row>
    <row r="6897" spans="16:16">
      <c r="P6897" t="str">
        <f>IF('Peter Millar'!$L6902&lt;&gt;0,CONCATENATE("Week ",WEEKNUM('Peter Millar'!$L6902,21)," - ", TEXT('Peter Millar'!$L6902, "yyyy")),"")</f>
        <v/>
      </c>
    </row>
    <row r="6898" spans="16:16">
      <c r="P6898" t="str">
        <f>IF('Peter Millar'!$L6903&lt;&gt;0,CONCATENATE("Week ",WEEKNUM('Peter Millar'!$L6903,21)," - ", TEXT('Peter Millar'!$L6903, "yyyy")),"")</f>
        <v/>
      </c>
    </row>
    <row r="6899" spans="16:16">
      <c r="P6899" t="str">
        <f>IF('Peter Millar'!$L6904&lt;&gt;0,CONCATENATE("Week ",WEEKNUM('Peter Millar'!$L6904,21)," - ", TEXT('Peter Millar'!$L6904, "yyyy")),"")</f>
        <v/>
      </c>
    </row>
    <row r="6900" spans="16:16">
      <c r="P6900" t="str">
        <f>IF('Peter Millar'!$L6905&lt;&gt;0,CONCATENATE("Week ",WEEKNUM('Peter Millar'!$L6905,21)," - ", TEXT('Peter Millar'!$L6905, "yyyy")),"")</f>
        <v/>
      </c>
    </row>
    <row r="6901" spans="16:16">
      <c r="P6901" t="str">
        <f>IF('Peter Millar'!$L6906&lt;&gt;0,CONCATENATE("Week ",WEEKNUM('Peter Millar'!$L6906,21)," - ", TEXT('Peter Millar'!$L6906, "yyyy")),"")</f>
        <v/>
      </c>
    </row>
    <row r="6902" spans="16:16">
      <c r="P6902" t="str">
        <f>IF('Peter Millar'!$L6907&lt;&gt;0,CONCATENATE("Week ",WEEKNUM('Peter Millar'!$L6907,21)," - ", TEXT('Peter Millar'!$L6907, "yyyy")),"")</f>
        <v/>
      </c>
    </row>
    <row r="6903" spans="16:16">
      <c r="P6903" t="str">
        <f>IF('Peter Millar'!$L6908&lt;&gt;0,CONCATENATE("Week ",WEEKNUM('Peter Millar'!$L6908,21)," - ", TEXT('Peter Millar'!$L6908, "yyyy")),"")</f>
        <v/>
      </c>
    </row>
    <row r="6904" spans="16:16">
      <c r="P6904" t="str">
        <f>IF('Peter Millar'!$L6909&lt;&gt;0,CONCATENATE("Week ",WEEKNUM('Peter Millar'!$L6909,21)," - ", TEXT('Peter Millar'!$L6909, "yyyy")),"")</f>
        <v/>
      </c>
    </row>
    <row r="6905" spans="16:16">
      <c r="P6905" t="str">
        <f>IF('Peter Millar'!$L6910&lt;&gt;0,CONCATENATE("Week ",WEEKNUM('Peter Millar'!$L6910,21)," - ", TEXT('Peter Millar'!$L6910, "yyyy")),"")</f>
        <v/>
      </c>
    </row>
    <row r="6906" spans="16:16">
      <c r="P6906" t="str">
        <f>IF('Peter Millar'!$L6911&lt;&gt;0,CONCATENATE("Week ",WEEKNUM('Peter Millar'!$L6911,21)," - ", TEXT('Peter Millar'!$L6911, "yyyy")),"")</f>
        <v/>
      </c>
    </row>
    <row r="6907" spans="16:16">
      <c r="P6907" t="str">
        <f>IF('Peter Millar'!$L6912&lt;&gt;0,CONCATENATE("Week ",WEEKNUM('Peter Millar'!$L6912,21)," - ", TEXT('Peter Millar'!$L6912, "yyyy")),"")</f>
        <v/>
      </c>
    </row>
    <row r="6908" spans="16:16">
      <c r="P6908" t="str">
        <f>IF('Peter Millar'!$L6913&lt;&gt;0,CONCATENATE("Week ",WEEKNUM('Peter Millar'!$L6913,21)," - ", TEXT('Peter Millar'!$L6913, "yyyy")),"")</f>
        <v/>
      </c>
    </row>
    <row r="6909" spans="16:16">
      <c r="P6909" t="str">
        <f>IF('Peter Millar'!$L6914&lt;&gt;0,CONCATENATE("Week ",WEEKNUM('Peter Millar'!$L6914,21)," - ", TEXT('Peter Millar'!$L6914, "yyyy")),"")</f>
        <v/>
      </c>
    </row>
    <row r="6910" spans="16:16">
      <c r="P6910" t="str">
        <f>IF('Peter Millar'!$L6915&lt;&gt;0,CONCATENATE("Week ",WEEKNUM('Peter Millar'!$L6915,21)," - ", TEXT('Peter Millar'!$L6915, "yyyy")),"")</f>
        <v/>
      </c>
    </row>
    <row r="6911" spans="16:16">
      <c r="P6911" t="str">
        <f>IF('Peter Millar'!$L6916&lt;&gt;0,CONCATENATE("Week ",WEEKNUM('Peter Millar'!$L6916,21)," - ", TEXT('Peter Millar'!$L6916, "yyyy")),"")</f>
        <v/>
      </c>
    </row>
    <row r="6912" spans="16:16">
      <c r="P6912" t="str">
        <f>IF('Peter Millar'!$L6917&lt;&gt;0,CONCATENATE("Week ",WEEKNUM('Peter Millar'!$L6917,21)," - ", TEXT('Peter Millar'!$L6917, "yyyy")),"")</f>
        <v/>
      </c>
    </row>
    <row r="6913" spans="16:16">
      <c r="P6913" t="str">
        <f>IF('Peter Millar'!$L6918&lt;&gt;0,CONCATENATE("Week ",WEEKNUM('Peter Millar'!$L6918,21)," - ", TEXT('Peter Millar'!$L6918, "yyyy")),"")</f>
        <v/>
      </c>
    </row>
    <row r="6914" spans="16:16">
      <c r="P6914" t="str">
        <f>IF('Peter Millar'!$L6919&lt;&gt;0,CONCATENATE("Week ",WEEKNUM('Peter Millar'!$L6919,21)," - ", TEXT('Peter Millar'!$L6919, "yyyy")),"")</f>
        <v/>
      </c>
    </row>
    <row r="6915" spans="16:16">
      <c r="P6915" t="str">
        <f>IF('Peter Millar'!$L6920&lt;&gt;0,CONCATENATE("Week ",WEEKNUM('Peter Millar'!$L6920,21)," - ", TEXT('Peter Millar'!$L6920, "yyyy")),"")</f>
        <v/>
      </c>
    </row>
    <row r="6916" spans="16:16">
      <c r="P6916" t="str">
        <f>IF('Peter Millar'!$L6921&lt;&gt;0,CONCATENATE("Week ",WEEKNUM('Peter Millar'!$L6921,21)," - ", TEXT('Peter Millar'!$L6921, "yyyy")),"")</f>
        <v/>
      </c>
    </row>
    <row r="6917" spans="16:16">
      <c r="P6917" t="str">
        <f>IF('Peter Millar'!$L6922&lt;&gt;0,CONCATENATE("Week ",WEEKNUM('Peter Millar'!$L6922,21)," - ", TEXT('Peter Millar'!$L6922, "yyyy")),"")</f>
        <v/>
      </c>
    </row>
    <row r="6918" spans="16:16">
      <c r="P6918" t="str">
        <f>IF('Peter Millar'!$L6923&lt;&gt;0,CONCATENATE("Week ",WEEKNUM('Peter Millar'!$L6923,21)," - ", TEXT('Peter Millar'!$L6923, "yyyy")),"")</f>
        <v/>
      </c>
    </row>
    <row r="6919" spans="16:16">
      <c r="P6919" t="str">
        <f>IF('Peter Millar'!$L6924&lt;&gt;0,CONCATENATE("Week ",WEEKNUM('Peter Millar'!$L6924,21)," - ", TEXT('Peter Millar'!$L6924, "yyyy")),"")</f>
        <v/>
      </c>
    </row>
    <row r="6920" spans="16:16">
      <c r="P6920" t="str">
        <f>IF('Peter Millar'!$L6925&lt;&gt;0,CONCATENATE("Week ",WEEKNUM('Peter Millar'!$L6925,21)," - ", TEXT('Peter Millar'!$L6925, "yyyy")),"")</f>
        <v/>
      </c>
    </row>
    <row r="6921" spans="16:16">
      <c r="P6921" t="str">
        <f>IF('Peter Millar'!$L6926&lt;&gt;0,CONCATENATE("Week ",WEEKNUM('Peter Millar'!$L6926,21)," - ", TEXT('Peter Millar'!$L6926, "yyyy")),"")</f>
        <v/>
      </c>
    </row>
    <row r="6922" spans="16:16">
      <c r="P6922" t="str">
        <f>IF('Peter Millar'!$L6927&lt;&gt;0,CONCATENATE("Week ",WEEKNUM('Peter Millar'!$L6927,21)," - ", TEXT('Peter Millar'!$L6927, "yyyy")),"")</f>
        <v/>
      </c>
    </row>
    <row r="6923" spans="16:16">
      <c r="P6923" t="str">
        <f>IF('Peter Millar'!$L6928&lt;&gt;0,CONCATENATE("Week ",WEEKNUM('Peter Millar'!$L6928,21)," - ", TEXT('Peter Millar'!$L6928, "yyyy")),"")</f>
        <v/>
      </c>
    </row>
    <row r="6924" spans="16:16">
      <c r="P6924" t="str">
        <f>IF('Peter Millar'!$L6929&lt;&gt;0,CONCATENATE("Week ",WEEKNUM('Peter Millar'!$L6929,21)," - ", TEXT('Peter Millar'!$L6929, "yyyy")),"")</f>
        <v/>
      </c>
    </row>
    <row r="6925" spans="16:16">
      <c r="P6925" t="str">
        <f>IF('Peter Millar'!$L6930&lt;&gt;0,CONCATENATE("Week ",WEEKNUM('Peter Millar'!$L6930,21)," - ", TEXT('Peter Millar'!$L6930, "yyyy")),"")</f>
        <v/>
      </c>
    </row>
    <row r="6926" spans="16:16">
      <c r="P6926" t="str">
        <f>IF('Peter Millar'!$L6931&lt;&gt;0,CONCATENATE("Week ",WEEKNUM('Peter Millar'!$L6931,21)," - ", TEXT('Peter Millar'!$L6931, "yyyy")),"")</f>
        <v/>
      </c>
    </row>
    <row r="6927" spans="16:16">
      <c r="P6927" t="str">
        <f>IF('Peter Millar'!$L6932&lt;&gt;0,CONCATENATE("Week ",WEEKNUM('Peter Millar'!$L6932,21)," - ", TEXT('Peter Millar'!$L6932, "yyyy")),"")</f>
        <v/>
      </c>
    </row>
    <row r="6928" spans="16:16">
      <c r="P6928" t="str">
        <f>IF('Peter Millar'!$L6933&lt;&gt;0,CONCATENATE("Week ",WEEKNUM('Peter Millar'!$L6933,21)," - ", TEXT('Peter Millar'!$L6933, "yyyy")),"")</f>
        <v/>
      </c>
    </row>
    <row r="6929" spans="16:16">
      <c r="P6929" t="str">
        <f>IF('Peter Millar'!$L6934&lt;&gt;0,CONCATENATE("Week ",WEEKNUM('Peter Millar'!$L6934,21)," - ", TEXT('Peter Millar'!$L6934, "yyyy")),"")</f>
        <v/>
      </c>
    </row>
    <row r="6930" spans="16:16">
      <c r="P6930" t="str">
        <f>IF('Peter Millar'!$L6935&lt;&gt;0,CONCATENATE("Week ",WEEKNUM('Peter Millar'!$L6935,21)," - ", TEXT('Peter Millar'!$L6935, "yyyy")),"")</f>
        <v/>
      </c>
    </row>
    <row r="6931" spans="16:16">
      <c r="P6931" t="str">
        <f>IF('Peter Millar'!$L6936&lt;&gt;0,CONCATENATE("Week ",WEEKNUM('Peter Millar'!$L6936,21)," - ", TEXT('Peter Millar'!$L6936, "yyyy")),"")</f>
        <v/>
      </c>
    </row>
    <row r="6932" spans="16:16">
      <c r="P6932" t="str">
        <f>IF('Peter Millar'!$L6937&lt;&gt;0,CONCATENATE("Week ",WEEKNUM('Peter Millar'!$L6937,21)," - ", TEXT('Peter Millar'!$L6937, "yyyy")),"")</f>
        <v/>
      </c>
    </row>
    <row r="6933" spans="16:16">
      <c r="P6933" t="str">
        <f>IF('Peter Millar'!$L6938&lt;&gt;0,CONCATENATE("Week ",WEEKNUM('Peter Millar'!$L6938,21)," - ", TEXT('Peter Millar'!$L6938, "yyyy")),"")</f>
        <v/>
      </c>
    </row>
    <row r="6934" spans="16:16">
      <c r="P6934" t="str">
        <f>IF('Peter Millar'!$L6939&lt;&gt;0,CONCATENATE("Week ",WEEKNUM('Peter Millar'!$L6939,21)," - ", TEXT('Peter Millar'!$L6939, "yyyy")),"")</f>
        <v/>
      </c>
    </row>
    <row r="6935" spans="16:16">
      <c r="P6935" t="str">
        <f>IF('Peter Millar'!$L6940&lt;&gt;0,CONCATENATE("Week ",WEEKNUM('Peter Millar'!$L6940,21)," - ", TEXT('Peter Millar'!$L6940, "yyyy")),"")</f>
        <v/>
      </c>
    </row>
    <row r="6936" spans="16:16">
      <c r="P6936" t="str">
        <f>IF('Peter Millar'!$L6941&lt;&gt;0,CONCATENATE("Week ",WEEKNUM('Peter Millar'!$L6941,21)," - ", TEXT('Peter Millar'!$L6941, "yyyy")),"")</f>
        <v/>
      </c>
    </row>
    <row r="6937" spans="16:16">
      <c r="P6937" t="str">
        <f>IF('Peter Millar'!$L6942&lt;&gt;0,CONCATENATE("Week ",WEEKNUM('Peter Millar'!$L6942,21)," - ", TEXT('Peter Millar'!$L6942, "yyyy")),"")</f>
        <v/>
      </c>
    </row>
    <row r="6938" spans="16:16">
      <c r="P6938" t="str">
        <f>IF('Peter Millar'!$L6943&lt;&gt;0,CONCATENATE("Week ",WEEKNUM('Peter Millar'!$L6943,21)," - ", TEXT('Peter Millar'!$L6943, "yyyy")),"")</f>
        <v/>
      </c>
    </row>
    <row r="6939" spans="16:16">
      <c r="P6939" t="str">
        <f>IF('Peter Millar'!$L6944&lt;&gt;0,CONCATENATE("Week ",WEEKNUM('Peter Millar'!$L6944,21)," - ", TEXT('Peter Millar'!$L6944, "yyyy")),"")</f>
        <v/>
      </c>
    </row>
    <row r="6940" spans="16:16">
      <c r="P6940" t="str">
        <f>IF('Peter Millar'!$L6945&lt;&gt;0,CONCATENATE("Week ",WEEKNUM('Peter Millar'!$L6945,21)," - ", TEXT('Peter Millar'!$L6945, "yyyy")),"")</f>
        <v/>
      </c>
    </row>
    <row r="6941" spans="16:16">
      <c r="P6941" t="str">
        <f>IF('Peter Millar'!$L6946&lt;&gt;0,CONCATENATE("Week ",WEEKNUM('Peter Millar'!$L6946,21)," - ", TEXT('Peter Millar'!$L6946, "yyyy")),"")</f>
        <v/>
      </c>
    </row>
    <row r="6942" spans="16:16">
      <c r="P6942" t="str">
        <f>IF('Peter Millar'!$L6947&lt;&gt;0,CONCATENATE("Week ",WEEKNUM('Peter Millar'!$L6947,21)," - ", TEXT('Peter Millar'!$L6947, "yyyy")),"")</f>
        <v/>
      </c>
    </row>
    <row r="6943" spans="16:16">
      <c r="P6943" t="str">
        <f>IF('Peter Millar'!$L6948&lt;&gt;0,CONCATENATE("Week ",WEEKNUM('Peter Millar'!$L6948,21)," - ", TEXT('Peter Millar'!$L6948, "yyyy")),"")</f>
        <v/>
      </c>
    </row>
    <row r="6944" spans="16:16">
      <c r="P6944" t="str">
        <f>IF('Peter Millar'!$L6949&lt;&gt;0,CONCATENATE("Week ",WEEKNUM('Peter Millar'!$L6949,21)," - ", TEXT('Peter Millar'!$L6949, "yyyy")),"")</f>
        <v/>
      </c>
    </row>
    <row r="6945" spans="16:16">
      <c r="P6945" t="str">
        <f>IF('Peter Millar'!$L6950&lt;&gt;0,CONCATENATE("Week ",WEEKNUM('Peter Millar'!$L6950,21)," - ", TEXT('Peter Millar'!$L6950, "yyyy")),"")</f>
        <v/>
      </c>
    </row>
    <row r="6946" spans="16:16">
      <c r="P6946" t="str">
        <f>IF('Peter Millar'!$L6951&lt;&gt;0,CONCATENATE("Week ",WEEKNUM('Peter Millar'!$L6951,21)," - ", TEXT('Peter Millar'!$L6951, "yyyy")),"")</f>
        <v/>
      </c>
    </row>
    <row r="6947" spans="16:16">
      <c r="P6947" t="str">
        <f>IF('Peter Millar'!$L6952&lt;&gt;0,CONCATENATE("Week ",WEEKNUM('Peter Millar'!$L6952,21)," - ", TEXT('Peter Millar'!$L6952, "yyyy")),"")</f>
        <v/>
      </c>
    </row>
    <row r="6948" spans="16:16">
      <c r="P6948" t="str">
        <f>IF('Peter Millar'!$L6953&lt;&gt;0,CONCATENATE("Week ",WEEKNUM('Peter Millar'!$L6953,21)," - ", TEXT('Peter Millar'!$L6953, "yyyy")),"")</f>
        <v/>
      </c>
    </row>
    <row r="6949" spans="16:16">
      <c r="P6949" t="str">
        <f>IF('Peter Millar'!$L6954&lt;&gt;0,CONCATENATE("Week ",WEEKNUM('Peter Millar'!$L6954,21)," - ", TEXT('Peter Millar'!$L6954, "yyyy")),"")</f>
        <v/>
      </c>
    </row>
    <row r="6950" spans="16:16">
      <c r="P6950" t="str">
        <f>IF('Peter Millar'!$L6955&lt;&gt;0,CONCATENATE("Week ",WEEKNUM('Peter Millar'!$L6955,21)," - ", TEXT('Peter Millar'!$L6955, "yyyy")),"")</f>
        <v/>
      </c>
    </row>
    <row r="6951" spans="16:16">
      <c r="P6951" t="str">
        <f>IF('Peter Millar'!$L6956&lt;&gt;0,CONCATENATE("Week ",WEEKNUM('Peter Millar'!$L6956,21)," - ", TEXT('Peter Millar'!$L6956, "yyyy")),"")</f>
        <v/>
      </c>
    </row>
    <row r="6952" spans="16:16">
      <c r="P6952" t="str">
        <f>IF('Peter Millar'!$L6957&lt;&gt;0,CONCATENATE("Week ",WEEKNUM('Peter Millar'!$L6957,21)," - ", TEXT('Peter Millar'!$L6957, "yyyy")),"")</f>
        <v/>
      </c>
    </row>
    <row r="6953" spans="16:16">
      <c r="P6953" t="str">
        <f>IF('Peter Millar'!$L6958&lt;&gt;0,CONCATENATE("Week ",WEEKNUM('Peter Millar'!$L6958,21)," - ", TEXT('Peter Millar'!$L6958, "yyyy")),"")</f>
        <v/>
      </c>
    </row>
    <row r="6954" spans="16:16">
      <c r="P6954" t="str">
        <f>IF('Peter Millar'!$L6959&lt;&gt;0,CONCATENATE("Week ",WEEKNUM('Peter Millar'!$L6959,21)," - ", TEXT('Peter Millar'!$L6959, "yyyy")),"")</f>
        <v/>
      </c>
    </row>
    <row r="6955" spans="16:16">
      <c r="P6955" t="str">
        <f>IF('Peter Millar'!$L6960&lt;&gt;0,CONCATENATE("Week ",WEEKNUM('Peter Millar'!$L6960,21)," - ", TEXT('Peter Millar'!$L6960, "yyyy")),"")</f>
        <v/>
      </c>
    </row>
    <row r="6956" spans="16:16">
      <c r="P6956" t="str">
        <f>IF('Peter Millar'!$L6961&lt;&gt;0,CONCATENATE("Week ",WEEKNUM('Peter Millar'!$L6961,21)," - ", TEXT('Peter Millar'!$L6961, "yyyy")),"")</f>
        <v/>
      </c>
    </row>
    <row r="6957" spans="16:16">
      <c r="P6957" t="str">
        <f>IF('Peter Millar'!$L6962&lt;&gt;0,CONCATENATE("Week ",WEEKNUM('Peter Millar'!$L6962,21)," - ", TEXT('Peter Millar'!$L6962, "yyyy")),"")</f>
        <v/>
      </c>
    </row>
    <row r="6958" spans="16:16">
      <c r="P6958" t="str">
        <f>IF('Peter Millar'!$L6963&lt;&gt;0,CONCATENATE("Week ",WEEKNUM('Peter Millar'!$L6963,21)," - ", TEXT('Peter Millar'!$L6963, "yyyy")),"")</f>
        <v/>
      </c>
    </row>
    <row r="6959" spans="16:16">
      <c r="P6959" t="str">
        <f>IF('Peter Millar'!$L6964&lt;&gt;0,CONCATENATE("Week ",WEEKNUM('Peter Millar'!$L6964,21)," - ", TEXT('Peter Millar'!$L6964, "yyyy")),"")</f>
        <v/>
      </c>
    </row>
    <row r="6960" spans="16:16">
      <c r="P6960" t="str">
        <f>IF('Peter Millar'!$L6965&lt;&gt;0,CONCATENATE("Week ",WEEKNUM('Peter Millar'!$L6965,21)," - ", TEXT('Peter Millar'!$L6965, "yyyy")),"")</f>
        <v/>
      </c>
    </row>
    <row r="6961" spans="16:16">
      <c r="P6961" t="str">
        <f>IF('Peter Millar'!$L6966&lt;&gt;0,CONCATENATE("Week ",WEEKNUM('Peter Millar'!$L6966,21)," - ", TEXT('Peter Millar'!$L6966, "yyyy")),"")</f>
        <v/>
      </c>
    </row>
    <row r="6962" spans="16:16">
      <c r="P6962" t="str">
        <f>IF('Peter Millar'!$L6967&lt;&gt;0,CONCATENATE("Week ",WEEKNUM('Peter Millar'!$L6967,21)," - ", TEXT('Peter Millar'!$L6967, "yyyy")),"")</f>
        <v/>
      </c>
    </row>
    <row r="6963" spans="16:16">
      <c r="P6963" t="str">
        <f>IF('Peter Millar'!$L6968&lt;&gt;0,CONCATENATE("Week ",WEEKNUM('Peter Millar'!$L6968,21)," - ", TEXT('Peter Millar'!$L6968, "yyyy")),"")</f>
        <v/>
      </c>
    </row>
    <row r="6964" spans="16:16">
      <c r="P6964" t="str">
        <f>IF('Peter Millar'!$L6969&lt;&gt;0,CONCATENATE("Week ",WEEKNUM('Peter Millar'!$L6969,21)," - ", TEXT('Peter Millar'!$L6969, "yyyy")),"")</f>
        <v/>
      </c>
    </row>
    <row r="6965" spans="16:16">
      <c r="P6965" t="str">
        <f>IF('Peter Millar'!$L6970&lt;&gt;0,CONCATENATE("Week ",WEEKNUM('Peter Millar'!$L6970,21)," - ", TEXT('Peter Millar'!$L6970, "yyyy")),"")</f>
        <v/>
      </c>
    </row>
    <row r="6966" spans="16:16">
      <c r="P6966" t="str">
        <f>IF('Peter Millar'!$L6971&lt;&gt;0,CONCATENATE("Week ",WEEKNUM('Peter Millar'!$L6971,21)," - ", TEXT('Peter Millar'!$L6971, "yyyy")),"")</f>
        <v/>
      </c>
    </row>
    <row r="6967" spans="16:16">
      <c r="P6967" t="str">
        <f>IF('Peter Millar'!$L6972&lt;&gt;0,CONCATENATE("Week ",WEEKNUM('Peter Millar'!$L6972,21)," - ", TEXT('Peter Millar'!$L6972, "yyyy")),"")</f>
        <v/>
      </c>
    </row>
    <row r="6968" spans="16:16">
      <c r="P6968" t="str">
        <f>IF('Peter Millar'!$L6973&lt;&gt;0,CONCATENATE("Week ",WEEKNUM('Peter Millar'!$L6973,21)," - ", TEXT('Peter Millar'!$L6973, "yyyy")),"")</f>
        <v/>
      </c>
    </row>
    <row r="6969" spans="16:16">
      <c r="P6969" t="str">
        <f>IF('Peter Millar'!$L6974&lt;&gt;0,CONCATENATE("Week ",WEEKNUM('Peter Millar'!$L6974,21)," - ", TEXT('Peter Millar'!$L6974, "yyyy")),"")</f>
        <v/>
      </c>
    </row>
    <row r="6970" spans="16:16">
      <c r="P6970" t="str">
        <f>IF('Peter Millar'!$L6975&lt;&gt;0,CONCATENATE("Week ",WEEKNUM('Peter Millar'!$L6975,21)," - ", TEXT('Peter Millar'!$L6975, "yyyy")),"")</f>
        <v/>
      </c>
    </row>
    <row r="6971" spans="16:16">
      <c r="P6971" t="str">
        <f>IF('Peter Millar'!$L6976&lt;&gt;0,CONCATENATE("Week ",WEEKNUM('Peter Millar'!$L6976,21)," - ", TEXT('Peter Millar'!$L6976, "yyyy")),"")</f>
        <v/>
      </c>
    </row>
    <row r="6972" spans="16:16">
      <c r="P6972" t="str">
        <f>IF('Peter Millar'!$L6977&lt;&gt;0,CONCATENATE("Week ",WEEKNUM('Peter Millar'!$L6977,21)," - ", TEXT('Peter Millar'!$L6977, "yyyy")),"")</f>
        <v/>
      </c>
    </row>
    <row r="6973" spans="16:16">
      <c r="P6973" t="str">
        <f>IF('Peter Millar'!$L6978&lt;&gt;0,CONCATENATE("Week ",WEEKNUM('Peter Millar'!$L6978,21)," - ", TEXT('Peter Millar'!$L6978, "yyyy")),"")</f>
        <v/>
      </c>
    </row>
    <row r="6974" spans="16:16">
      <c r="P6974" t="str">
        <f>IF('Peter Millar'!$L6979&lt;&gt;0,CONCATENATE("Week ",WEEKNUM('Peter Millar'!$L6979,21)," - ", TEXT('Peter Millar'!$L6979, "yyyy")),"")</f>
        <v/>
      </c>
    </row>
    <row r="6975" spans="16:16">
      <c r="P6975" t="str">
        <f>IF('Peter Millar'!$L6980&lt;&gt;0,CONCATENATE("Week ",WEEKNUM('Peter Millar'!$L6980,21)," - ", TEXT('Peter Millar'!$L6980, "yyyy")),"")</f>
        <v/>
      </c>
    </row>
    <row r="6976" spans="16:16">
      <c r="P6976" t="str">
        <f>IF('Peter Millar'!$L6981&lt;&gt;0,CONCATENATE("Week ",WEEKNUM('Peter Millar'!$L6981,21)," - ", TEXT('Peter Millar'!$L6981, "yyyy")),"")</f>
        <v/>
      </c>
    </row>
    <row r="6977" spans="16:16">
      <c r="P6977" t="str">
        <f>IF('Peter Millar'!$L6982&lt;&gt;0,CONCATENATE("Week ",WEEKNUM('Peter Millar'!$L6982,21)," - ", TEXT('Peter Millar'!$L6982, "yyyy")),"")</f>
        <v/>
      </c>
    </row>
    <row r="6978" spans="16:16">
      <c r="P6978" t="str">
        <f>IF('Peter Millar'!$L6983&lt;&gt;0,CONCATENATE("Week ",WEEKNUM('Peter Millar'!$L6983,21)," - ", TEXT('Peter Millar'!$L6983, "yyyy")),"")</f>
        <v/>
      </c>
    </row>
    <row r="6979" spans="16:16">
      <c r="P6979" t="str">
        <f>IF('Peter Millar'!$L6984&lt;&gt;0,CONCATENATE("Week ",WEEKNUM('Peter Millar'!$L6984,21)," - ", TEXT('Peter Millar'!$L6984, "yyyy")),"")</f>
        <v/>
      </c>
    </row>
    <row r="6980" spans="16:16">
      <c r="P6980" t="str">
        <f>IF('Peter Millar'!$L6985&lt;&gt;0,CONCATENATE("Week ",WEEKNUM('Peter Millar'!$L6985,21)," - ", TEXT('Peter Millar'!$L6985, "yyyy")),"")</f>
        <v/>
      </c>
    </row>
    <row r="6981" spans="16:16">
      <c r="P6981" t="str">
        <f>IF('Peter Millar'!$L6986&lt;&gt;0,CONCATENATE("Week ",WEEKNUM('Peter Millar'!$L6986,21)," - ", TEXT('Peter Millar'!$L6986, "yyyy")),"")</f>
        <v/>
      </c>
    </row>
    <row r="6982" spans="16:16">
      <c r="P6982" t="str">
        <f>IF('Peter Millar'!$L6987&lt;&gt;0,CONCATENATE("Week ",WEEKNUM('Peter Millar'!$L6987,21)," - ", TEXT('Peter Millar'!$L6987, "yyyy")),"")</f>
        <v/>
      </c>
    </row>
    <row r="6983" spans="16:16">
      <c r="P6983" t="str">
        <f>IF('Peter Millar'!$L6988&lt;&gt;0,CONCATENATE("Week ",WEEKNUM('Peter Millar'!$L6988,21)," - ", TEXT('Peter Millar'!$L6988, "yyyy")),"")</f>
        <v/>
      </c>
    </row>
    <row r="6984" spans="16:16">
      <c r="P6984" t="str">
        <f>IF('Peter Millar'!$L6989&lt;&gt;0,CONCATENATE("Week ",WEEKNUM('Peter Millar'!$L6989,21)," - ", TEXT('Peter Millar'!$L6989, "yyyy")),"")</f>
        <v/>
      </c>
    </row>
    <row r="6985" spans="16:16">
      <c r="P6985" t="str">
        <f>IF('Peter Millar'!$L6990&lt;&gt;0,CONCATENATE("Week ",WEEKNUM('Peter Millar'!$L6990,21)," - ", TEXT('Peter Millar'!$L6990, "yyyy")),"")</f>
        <v/>
      </c>
    </row>
    <row r="6986" spans="16:16">
      <c r="P6986" t="str">
        <f>IF('Peter Millar'!$L6991&lt;&gt;0,CONCATENATE("Week ",WEEKNUM('Peter Millar'!$L6991,21)," - ", TEXT('Peter Millar'!$L6991, "yyyy")),"")</f>
        <v/>
      </c>
    </row>
    <row r="6987" spans="16:16">
      <c r="P6987" t="str">
        <f>IF('Peter Millar'!$L6992&lt;&gt;0,CONCATENATE("Week ",WEEKNUM('Peter Millar'!$L6992,21)," - ", TEXT('Peter Millar'!$L6992, "yyyy")),"")</f>
        <v/>
      </c>
    </row>
    <row r="6988" spans="16:16">
      <c r="P6988" t="str">
        <f>IF('Peter Millar'!$L6993&lt;&gt;0,CONCATENATE("Week ",WEEKNUM('Peter Millar'!$L6993,21)," - ", TEXT('Peter Millar'!$L6993, "yyyy")),"")</f>
        <v/>
      </c>
    </row>
    <row r="6989" spans="16:16">
      <c r="P6989" t="str">
        <f>IF('Peter Millar'!$L6994&lt;&gt;0,CONCATENATE("Week ",WEEKNUM('Peter Millar'!$L6994,21)," - ", TEXT('Peter Millar'!$L6994, "yyyy")),"")</f>
        <v/>
      </c>
    </row>
    <row r="6990" spans="16:16">
      <c r="P6990" t="str">
        <f>IF('Peter Millar'!$L6995&lt;&gt;0,CONCATENATE("Week ",WEEKNUM('Peter Millar'!$L6995,21)," - ", TEXT('Peter Millar'!$L6995, "yyyy")),"")</f>
        <v/>
      </c>
    </row>
    <row r="6991" spans="16:16">
      <c r="P6991" t="str">
        <f>IF('Peter Millar'!$L6996&lt;&gt;0,CONCATENATE("Week ",WEEKNUM('Peter Millar'!$L6996,21)," - ", TEXT('Peter Millar'!$L6996, "yyyy")),"")</f>
        <v/>
      </c>
    </row>
    <row r="6992" spans="16:16">
      <c r="P6992" t="str">
        <f>IF('Peter Millar'!$L6997&lt;&gt;0,CONCATENATE("Week ",WEEKNUM('Peter Millar'!$L6997,21)," - ", TEXT('Peter Millar'!$L6997, "yyyy")),"")</f>
        <v/>
      </c>
    </row>
    <row r="6993" spans="16:16">
      <c r="P6993" t="str">
        <f>IF('Peter Millar'!$L6998&lt;&gt;0,CONCATENATE("Week ",WEEKNUM('Peter Millar'!$L6998,21)," - ", TEXT('Peter Millar'!$L6998, "yyyy")),"")</f>
        <v/>
      </c>
    </row>
    <row r="6994" spans="16:16">
      <c r="P6994" t="str">
        <f>IF('Peter Millar'!$L6999&lt;&gt;0,CONCATENATE("Week ",WEEKNUM('Peter Millar'!$L6999,21)," - ", TEXT('Peter Millar'!$L6999, "yyyy")),"")</f>
        <v/>
      </c>
    </row>
    <row r="6995" spans="16:16">
      <c r="P6995" t="str">
        <f>IF('Peter Millar'!$L7000&lt;&gt;0,CONCATENATE("Week ",WEEKNUM('Peter Millar'!$L7000,21)," - ", TEXT('Peter Millar'!$L7000, "yyyy")),"")</f>
        <v/>
      </c>
    </row>
    <row r="6996" spans="16:16">
      <c r="P6996" t="str">
        <f>IF('Peter Millar'!$L7001&lt;&gt;0,CONCATENATE("Week ",WEEKNUM('Peter Millar'!$L7001,21)," - ", TEXT('Peter Millar'!$L7001, "yyyy")),"")</f>
        <v/>
      </c>
    </row>
    <row r="6997" spans="16:16">
      <c r="P6997" t="str">
        <f>IF('Peter Millar'!$L7002&lt;&gt;0,CONCATENATE("Week ",WEEKNUM('Peter Millar'!$L7002,21)," - ", TEXT('Peter Millar'!$L7002, "yyyy")),"")</f>
        <v/>
      </c>
    </row>
    <row r="6998" spans="16:16">
      <c r="P6998" t="str">
        <f>IF('Peter Millar'!$L7003&lt;&gt;0,CONCATENATE("Week ",WEEKNUM('Peter Millar'!$L7003,21)," - ", TEXT('Peter Millar'!$L7003, "yyyy")),"")</f>
        <v/>
      </c>
    </row>
    <row r="6999" spans="16:16">
      <c r="P6999" t="str">
        <f>IF('Peter Millar'!$L7004&lt;&gt;0,CONCATENATE("Week ",WEEKNUM('Peter Millar'!$L7004,21)," - ", TEXT('Peter Millar'!$L7004, "yyyy")),"")</f>
        <v/>
      </c>
    </row>
    <row r="7000" spans="16:16">
      <c r="P7000" t="str">
        <f>IF('Peter Millar'!$L7005&lt;&gt;0,CONCATENATE("Week ",WEEKNUM('Peter Millar'!$L7005,21)," - ", TEXT('Peter Millar'!$L7005, "yyyy")),"")</f>
        <v/>
      </c>
    </row>
    <row r="7001" spans="16:16">
      <c r="P7001" t="str">
        <f>IF('Peter Millar'!$L7006&lt;&gt;0,CONCATENATE("Week ",WEEKNUM('Peter Millar'!$L7006,21)," - ", TEXT('Peter Millar'!$L7006, "yyyy")),"")</f>
        <v/>
      </c>
    </row>
    <row r="7002" spans="16:16">
      <c r="P7002" t="str">
        <f>IF('Peter Millar'!$L7007&lt;&gt;0,CONCATENATE("Week ",WEEKNUM('Peter Millar'!$L7007,21)," - ", TEXT('Peter Millar'!$L7007, "yyyy")),"")</f>
        <v/>
      </c>
    </row>
    <row r="7003" spans="16:16">
      <c r="P7003" t="str">
        <f>IF('Peter Millar'!$L7008&lt;&gt;0,CONCATENATE("Week ",WEEKNUM('Peter Millar'!$L7008,21)," - ", TEXT('Peter Millar'!$L7008, "yyyy")),"")</f>
        <v/>
      </c>
    </row>
    <row r="7004" spans="16:16">
      <c r="P7004" t="str">
        <f>IF('Peter Millar'!$L7009&lt;&gt;0,CONCATENATE("Week ",WEEKNUM('Peter Millar'!$L7009,21)," - ", TEXT('Peter Millar'!$L7009, "yyyy")),"")</f>
        <v/>
      </c>
    </row>
    <row r="7005" spans="16:16">
      <c r="P7005" t="str">
        <f>IF('Peter Millar'!$L7010&lt;&gt;0,CONCATENATE("Week ",WEEKNUM('Peter Millar'!$L7010,21)," - ", TEXT('Peter Millar'!$L7010, "yyyy")),"")</f>
        <v/>
      </c>
    </row>
    <row r="7006" spans="16:16">
      <c r="P7006" t="str">
        <f>IF('Peter Millar'!$L7011&lt;&gt;0,CONCATENATE("Week ",WEEKNUM('Peter Millar'!$L7011,21)," - ", TEXT('Peter Millar'!$L7011, "yyyy")),"")</f>
        <v/>
      </c>
    </row>
    <row r="7007" spans="16:16">
      <c r="P7007" t="str">
        <f>IF('Peter Millar'!$L7012&lt;&gt;0,CONCATENATE("Week ",WEEKNUM('Peter Millar'!$L7012,21)," - ", TEXT('Peter Millar'!$L7012, "yyyy")),"")</f>
        <v/>
      </c>
    </row>
    <row r="7008" spans="16:16">
      <c r="P7008" t="str">
        <f>IF('Peter Millar'!$L7013&lt;&gt;0,CONCATENATE("Week ",WEEKNUM('Peter Millar'!$L7013,21)," - ", TEXT('Peter Millar'!$L7013, "yyyy")),"")</f>
        <v/>
      </c>
    </row>
    <row r="7009" spans="16:16">
      <c r="P7009" t="str">
        <f>IF('Peter Millar'!$L7014&lt;&gt;0,CONCATENATE("Week ",WEEKNUM('Peter Millar'!$L7014,21)," - ", TEXT('Peter Millar'!$L7014, "yyyy")),"")</f>
        <v/>
      </c>
    </row>
    <row r="7010" spans="16:16">
      <c r="P7010" t="str">
        <f>IF('Peter Millar'!$L7015&lt;&gt;0,CONCATENATE("Week ",WEEKNUM('Peter Millar'!$L7015,21)," - ", TEXT('Peter Millar'!$L7015, "yyyy")),"")</f>
        <v/>
      </c>
    </row>
    <row r="7011" spans="16:16">
      <c r="P7011" t="str">
        <f>IF('Peter Millar'!$L7016&lt;&gt;0,CONCATENATE("Week ",WEEKNUM('Peter Millar'!$L7016,21)," - ", TEXT('Peter Millar'!$L7016, "yyyy")),"")</f>
        <v/>
      </c>
    </row>
    <row r="7012" spans="16:16">
      <c r="P7012" t="str">
        <f>IF('Peter Millar'!$L7017&lt;&gt;0,CONCATENATE("Week ",WEEKNUM('Peter Millar'!$L7017,21)," - ", TEXT('Peter Millar'!$L7017, "yyyy")),"")</f>
        <v/>
      </c>
    </row>
    <row r="7013" spans="16:16">
      <c r="P7013" t="str">
        <f>IF('Peter Millar'!$L7018&lt;&gt;0,CONCATENATE("Week ",WEEKNUM('Peter Millar'!$L7018,21)," - ", TEXT('Peter Millar'!$L7018, "yyyy")),"")</f>
        <v/>
      </c>
    </row>
    <row r="7014" spans="16:16">
      <c r="P7014" t="str">
        <f>IF('Peter Millar'!$L7019&lt;&gt;0,CONCATENATE("Week ",WEEKNUM('Peter Millar'!$L7019,21)," - ", TEXT('Peter Millar'!$L7019, "yyyy")),"")</f>
        <v/>
      </c>
    </row>
    <row r="7015" spans="16:16">
      <c r="P7015" t="str">
        <f>IF('Peter Millar'!$L7020&lt;&gt;0,CONCATENATE("Week ",WEEKNUM('Peter Millar'!$L7020,21)," - ", TEXT('Peter Millar'!$L7020, "yyyy")),"")</f>
        <v/>
      </c>
    </row>
    <row r="7016" spans="16:16">
      <c r="P7016" t="str">
        <f>IF('Peter Millar'!$L7021&lt;&gt;0,CONCATENATE("Week ",WEEKNUM('Peter Millar'!$L7021,21)," - ", TEXT('Peter Millar'!$L7021, "yyyy")),"")</f>
        <v/>
      </c>
    </row>
    <row r="7017" spans="16:16">
      <c r="P7017" t="str">
        <f>IF('Peter Millar'!$L7022&lt;&gt;0,CONCATENATE("Week ",WEEKNUM('Peter Millar'!$L7022,21)," - ", TEXT('Peter Millar'!$L7022, "yyyy")),"")</f>
        <v/>
      </c>
    </row>
    <row r="7018" spans="16:16">
      <c r="P7018" t="str">
        <f>IF('Peter Millar'!$L7023&lt;&gt;0,CONCATENATE("Week ",WEEKNUM('Peter Millar'!$L7023,21)," - ", TEXT('Peter Millar'!$L7023, "yyyy")),"")</f>
        <v/>
      </c>
    </row>
    <row r="7019" spans="16:16">
      <c r="P7019" t="str">
        <f>IF('Peter Millar'!$L7024&lt;&gt;0,CONCATENATE("Week ",WEEKNUM('Peter Millar'!$L7024,21)," - ", TEXT('Peter Millar'!$L7024, "yyyy")),"")</f>
        <v/>
      </c>
    </row>
    <row r="7020" spans="16:16">
      <c r="P7020" t="str">
        <f>IF('Peter Millar'!$L7025&lt;&gt;0,CONCATENATE("Week ",WEEKNUM('Peter Millar'!$L7025,21)," - ", TEXT('Peter Millar'!$L7025, "yyyy")),"")</f>
        <v/>
      </c>
    </row>
    <row r="7021" spans="16:16">
      <c r="P7021" t="str">
        <f>IF('Peter Millar'!$L7026&lt;&gt;0,CONCATENATE("Week ",WEEKNUM('Peter Millar'!$L7026,21)," - ", TEXT('Peter Millar'!$L7026, "yyyy")),"")</f>
        <v/>
      </c>
    </row>
    <row r="7022" spans="16:16">
      <c r="P7022" t="str">
        <f>IF('Peter Millar'!$L7027&lt;&gt;0,CONCATENATE("Week ",WEEKNUM('Peter Millar'!$L7027,21)," - ", TEXT('Peter Millar'!$L7027, "yyyy")),"")</f>
        <v/>
      </c>
    </row>
    <row r="7023" spans="16:16">
      <c r="P7023" t="str">
        <f>IF('Peter Millar'!$L7028&lt;&gt;0,CONCATENATE("Week ",WEEKNUM('Peter Millar'!$L7028,21)," - ", TEXT('Peter Millar'!$L7028, "yyyy")),"")</f>
        <v/>
      </c>
    </row>
    <row r="7024" spans="16:16">
      <c r="P7024" t="str">
        <f>IF('Peter Millar'!$L7029&lt;&gt;0,CONCATENATE("Week ",WEEKNUM('Peter Millar'!$L7029,21)," - ", TEXT('Peter Millar'!$L7029, "yyyy")),"")</f>
        <v/>
      </c>
    </row>
    <row r="7025" spans="16:16">
      <c r="P7025" t="str">
        <f>IF('Peter Millar'!$L7030&lt;&gt;0,CONCATENATE("Week ",WEEKNUM('Peter Millar'!$L7030,21)," - ", TEXT('Peter Millar'!$L7030, "yyyy")),"")</f>
        <v/>
      </c>
    </row>
    <row r="7026" spans="16:16">
      <c r="P7026" t="str">
        <f>IF('Peter Millar'!$L7031&lt;&gt;0,CONCATENATE("Week ",WEEKNUM('Peter Millar'!$L7031,21)," - ", TEXT('Peter Millar'!$L7031, "yyyy")),"")</f>
        <v/>
      </c>
    </row>
    <row r="7027" spans="16:16">
      <c r="P7027" t="str">
        <f>IF('Peter Millar'!$L7032&lt;&gt;0,CONCATENATE("Week ",WEEKNUM('Peter Millar'!$L7032,21)," - ", TEXT('Peter Millar'!$L7032, "yyyy")),"")</f>
        <v/>
      </c>
    </row>
    <row r="7028" spans="16:16">
      <c r="P7028" t="str">
        <f>IF('Peter Millar'!$L7033&lt;&gt;0,CONCATENATE("Week ",WEEKNUM('Peter Millar'!$L7033,21)," - ", TEXT('Peter Millar'!$L7033, "yyyy")),"")</f>
        <v/>
      </c>
    </row>
    <row r="7029" spans="16:16">
      <c r="P7029" t="str">
        <f>IF('Peter Millar'!$L7034&lt;&gt;0,CONCATENATE("Week ",WEEKNUM('Peter Millar'!$L7034,21)," - ", TEXT('Peter Millar'!$L7034, "yyyy")),"")</f>
        <v/>
      </c>
    </row>
    <row r="7030" spans="16:16">
      <c r="P7030" t="str">
        <f>IF('Peter Millar'!$L7035&lt;&gt;0,CONCATENATE("Week ",WEEKNUM('Peter Millar'!$L7035,21)," - ", TEXT('Peter Millar'!$L7035, "yyyy")),"")</f>
        <v/>
      </c>
    </row>
    <row r="7031" spans="16:16">
      <c r="P7031" t="str">
        <f>IF('Peter Millar'!$L7036&lt;&gt;0,CONCATENATE("Week ",WEEKNUM('Peter Millar'!$L7036,21)," - ", TEXT('Peter Millar'!$L7036, "yyyy")),"")</f>
        <v/>
      </c>
    </row>
    <row r="7032" spans="16:16">
      <c r="P7032" t="str">
        <f>IF('Peter Millar'!$L7037&lt;&gt;0,CONCATENATE("Week ",WEEKNUM('Peter Millar'!$L7037,21)," - ", TEXT('Peter Millar'!$L7037, "yyyy")),"")</f>
        <v/>
      </c>
    </row>
    <row r="7033" spans="16:16">
      <c r="P7033" t="str">
        <f>IF('Peter Millar'!$L7038&lt;&gt;0,CONCATENATE("Week ",WEEKNUM('Peter Millar'!$L7038,21)," - ", TEXT('Peter Millar'!$L7038, "yyyy")),"")</f>
        <v/>
      </c>
    </row>
    <row r="7034" spans="16:16">
      <c r="P7034" t="str">
        <f>IF('Peter Millar'!$L7039&lt;&gt;0,CONCATENATE("Week ",WEEKNUM('Peter Millar'!$L7039,21)," - ", TEXT('Peter Millar'!$L7039, "yyyy")),"")</f>
        <v/>
      </c>
    </row>
    <row r="7035" spans="16:16">
      <c r="P7035" t="str">
        <f>IF('Peter Millar'!$L7040&lt;&gt;0,CONCATENATE("Week ",WEEKNUM('Peter Millar'!$L7040,21)," - ", TEXT('Peter Millar'!$L7040, "yyyy")),"")</f>
        <v/>
      </c>
    </row>
    <row r="7036" spans="16:16">
      <c r="P7036" t="str">
        <f>IF('Peter Millar'!$L7041&lt;&gt;0,CONCATENATE("Week ",WEEKNUM('Peter Millar'!$L7041,21)," - ", TEXT('Peter Millar'!$L7041, "yyyy")),"")</f>
        <v/>
      </c>
    </row>
    <row r="7037" spans="16:16">
      <c r="P7037" t="str">
        <f>IF('Peter Millar'!$L7042&lt;&gt;0,CONCATENATE("Week ",WEEKNUM('Peter Millar'!$L7042,21)," - ", TEXT('Peter Millar'!$L7042, "yyyy")),"")</f>
        <v/>
      </c>
    </row>
    <row r="7038" spans="16:16">
      <c r="P7038" t="str">
        <f>IF('Peter Millar'!$L7043&lt;&gt;0,CONCATENATE("Week ",WEEKNUM('Peter Millar'!$L7043,21)," - ", TEXT('Peter Millar'!$L7043, "yyyy")),"")</f>
        <v/>
      </c>
    </row>
    <row r="7039" spans="16:16">
      <c r="P7039" t="str">
        <f>IF('Peter Millar'!$L7044&lt;&gt;0,CONCATENATE("Week ",WEEKNUM('Peter Millar'!$L7044,21)," - ", TEXT('Peter Millar'!$L7044, "yyyy")),"")</f>
        <v/>
      </c>
    </row>
    <row r="7040" spans="16:16">
      <c r="P7040" t="str">
        <f>IF('Peter Millar'!$L7045&lt;&gt;0,CONCATENATE("Week ",WEEKNUM('Peter Millar'!$L7045,21)," - ", TEXT('Peter Millar'!$L7045, "yyyy")),"")</f>
        <v/>
      </c>
    </row>
    <row r="7041" spans="16:16">
      <c r="P7041" t="str">
        <f>IF('Peter Millar'!$L7046&lt;&gt;0,CONCATENATE("Week ",WEEKNUM('Peter Millar'!$L7046,21)," - ", TEXT('Peter Millar'!$L7046, "yyyy")),"")</f>
        <v/>
      </c>
    </row>
    <row r="7042" spans="16:16">
      <c r="P7042" t="str">
        <f>IF('Peter Millar'!$L7047&lt;&gt;0,CONCATENATE("Week ",WEEKNUM('Peter Millar'!$L7047,21)," - ", TEXT('Peter Millar'!$L7047, "yyyy")),"")</f>
        <v/>
      </c>
    </row>
    <row r="7043" spans="16:16">
      <c r="P7043" t="str">
        <f>IF('Peter Millar'!$L7048&lt;&gt;0,CONCATENATE("Week ",WEEKNUM('Peter Millar'!$L7048,21)," - ", TEXT('Peter Millar'!$L7048, "yyyy")),"")</f>
        <v/>
      </c>
    </row>
    <row r="7044" spans="16:16">
      <c r="P7044" t="str">
        <f>IF('Peter Millar'!$L7049&lt;&gt;0,CONCATENATE("Week ",WEEKNUM('Peter Millar'!$L7049,21)," - ", TEXT('Peter Millar'!$L7049, "yyyy")),"")</f>
        <v/>
      </c>
    </row>
    <row r="7045" spans="16:16">
      <c r="P7045" t="str">
        <f>IF('Peter Millar'!$L7050&lt;&gt;0,CONCATENATE("Week ",WEEKNUM('Peter Millar'!$L7050,21)," - ", TEXT('Peter Millar'!$L7050, "yyyy")),"")</f>
        <v/>
      </c>
    </row>
    <row r="7046" spans="16:16">
      <c r="P7046" t="str">
        <f>IF('Peter Millar'!$L7051&lt;&gt;0,CONCATENATE("Week ",WEEKNUM('Peter Millar'!$L7051,21)," - ", TEXT('Peter Millar'!$L7051, "yyyy")),"")</f>
        <v/>
      </c>
    </row>
    <row r="7047" spans="16:16">
      <c r="P7047" t="str">
        <f>IF('Peter Millar'!$L7052&lt;&gt;0,CONCATENATE("Week ",WEEKNUM('Peter Millar'!$L7052,21)," - ", TEXT('Peter Millar'!$L7052, "yyyy")),"")</f>
        <v/>
      </c>
    </row>
    <row r="7048" spans="16:16">
      <c r="P7048" t="str">
        <f>IF('Peter Millar'!$L7053&lt;&gt;0,CONCATENATE("Week ",WEEKNUM('Peter Millar'!$L7053,21)," - ", TEXT('Peter Millar'!$L7053, "yyyy")),"")</f>
        <v/>
      </c>
    </row>
    <row r="7049" spans="16:16">
      <c r="P7049" t="str">
        <f>IF('Peter Millar'!$L7054&lt;&gt;0,CONCATENATE("Week ",WEEKNUM('Peter Millar'!$L7054,21)," - ", TEXT('Peter Millar'!$L7054, "yyyy")),"")</f>
        <v/>
      </c>
    </row>
    <row r="7050" spans="16:16">
      <c r="P7050" t="str">
        <f>IF('Peter Millar'!$L7055&lt;&gt;0,CONCATENATE("Week ",WEEKNUM('Peter Millar'!$L7055,21)," - ", TEXT('Peter Millar'!$L7055, "yyyy")),"")</f>
        <v/>
      </c>
    </row>
    <row r="7051" spans="16:16">
      <c r="P7051" t="str">
        <f>IF('Peter Millar'!$L7056&lt;&gt;0,CONCATENATE("Week ",WEEKNUM('Peter Millar'!$L7056,21)," - ", TEXT('Peter Millar'!$L7056, "yyyy")),"")</f>
        <v/>
      </c>
    </row>
    <row r="7052" spans="16:16">
      <c r="P7052" t="str">
        <f>IF('Peter Millar'!$L7057&lt;&gt;0,CONCATENATE("Week ",WEEKNUM('Peter Millar'!$L7057,21)," - ", TEXT('Peter Millar'!$L7057, "yyyy")),"")</f>
        <v/>
      </c>
    </row>
    <row r="7053" spans="16:16">
      <c r="P7053" t="str">
        <f>IF('Peter Millar'!$L7058&lt;&gt;0,CONCATENATE("Week ",WEEKNUM('Peter Millar'!$L7058,21)," - ", TEXT('Peter Millar'!$L7058, "yyyy")),"")</f>
        <v/>
      </c>
    </row>
    <row r="7054" spans="16:16">
      <c r="P7054" t="str">
        <f>IF('Peter Millar'!$L7059&lt;&gt;0,CONCATENATE("Week ",WEEKNUM('Peter Millar'!$L7059,21)," - ", TEXT('Peter Millar'!$L7059, "yyyy")),"")</f>
        <v/>
      </c>
    </row>
    <row r="7055" spans="16:16">
      <c r="P7055" t="str">
        <f>IF('Peter Millar'!$L7060&lt;&gt;0,CONCATENATE("Week ",WEEKNUM('Peter Millar'!$L7060,21)," - ", TEXT('Peter Millar'!$L7060, "yyyy")),"")</f>
        <v/>
      </c>
    </row>
    <row r="7056" spans="16:16">
      <c r="P7056" t="str">
        <f>IF('Peter Millar'!$L7061&lt;&gt;0,CONCATENATE("Week ",WEEKNUM('Peter Millar'!$L7061,21)," - ", TEXT('Peter Millar'!$L7061, "yyyy")),"")</f>
        <v/>
      </c>
    </row>
    <row r="7057" spans="16:16">
      <c r="P7057" t="str">
        <f>IF('Peter Millar'!$L7062&lt;&gt;0,CONCATENATE("Week ",WEEKNUM('Peter Millar'!$L7062,21)," - ", TEXT('Peter Millar'!$L7062, "yyyy")),"")</f>
        <v/>
      </c>
    </row>
    <row r="7058" spans="16:16">
      <c r="P7058" t="str">
        <f>IF('Peter Millar'!$L7063&lt;&gt;0,CONCATENATE("Week ",WEEKNUM('Peter Millar'!$L7063,21)," - ", TEXT('Peter Millar'!$L7063, "yyyy")),"")</f>
        <v/>
      </c>
    </row>
    <row r="7059" spans="16:16">
      <c r="P7059" t="str">
        <f>IF('Peter Millar'!$L7064&lt;&gt;0,CONCATENATE("Week ",WEEKNUM('Peter Millar'!$L7064,21)," - ", TEXT('Peter Millar'!$L7064, "yyyy")),"")</f>
        <v/>
      </c>
    </row>
    <row r="7060" spans="16:16">
      <c r="P7060" t="str">
        <f>IF('Peter Millar'!$L7065&lt;&gt;0,CONCATENATE("Week ",WEEKNUM('Peter Millar'!$L7065,21)," - ", TEXT('Peter Millar'!$L7065, "yyyy")),"")</f>
        <v/>
      </c>
    </row>
    <row r="7061" spans="16:16">
      <c r="P7061" t="str">
        <f>IF('Peter Millar'!$L7066&lt;&gt;0,CONCATENATE("Week ",WEEKNUM('Peter Millar'!$L7066,21)," - ", TEXT('Peter Millar'!$L7066, "yyyy")),"")</f>
        <v/>
      </c>
    </row>
    <row r="7062" spans="16:16">
      <c r="P7062" t="str">
        <f>IF('Peter Millar'!$L7067&lt;&gt;0,CONCATENATE("Week ",WEEKNUM('Peter Millar'!$L7067,21)," - ", TEXT('Peter Millar'!$L7067, "yyyy")),"")</f>
        <v/>
      </c>
    </row>
    <row r="7063" spans="16:16">
      <c r="P7063" t="str">
        <f>IF('Peter Millar'!$L7068&lt;&gt;0,CONCATENATE("Week ",WEEKNUM('Peter Millar'!$L7068,21)," - ", TEXT('Peter Millar'!$L7068, "yyyy")),"")</f>
        <v/>
      </c>
    </row>
    <row r="7064" spans="16:16">
      <c r="P7064" t="str">
        <f>IF('Peter Millar'!$L7069&lt;&gt;0,CONCATENATE("Week ",WEEKNUM('Peter Millar'!$L7069,21)," - ", TEXT('Peter Millar'!$L7069, "yyyy")),"")</f>
        <v/>
      </c>
    </row>
    <row r="7065" spans="16:16">
      <c r="P7065" t="str">
        <f>IF('Peter Millar'!$L7070&lt;&gt;0,CONCATENATE("Week ",WEEKNUM('Peter Millar'!$L7070,21)," - ", TEXT('Peter Millar'!$L7070, "yyyy")),"")</f>
        <v/>
      </c>
    </row>
    <row r="7066" spans="16:16">
      <c r="P7066" t="str">
        <f>IF('Peter Millar'!$L7071&lt;&gt;0,CONCATENATE("Week ",WEEKNUM('Peter Millar'!$L7071,21)," - ", TEXT('Peter Millar'!$L7071, "yyyy")),"")</f>
        <v/>
      </c>
    </row>
    <row r="7067" spans="16:16">
      <c r="P7067" t="str">
        <f>IF('Peter Millar'!$L7072&lt;&gt;0,CONCATENATE("Week ",WEEKNUM('Peter Millar'!$L7072,21)," - ", TEXT('Peter Millar'!$L7072, "yyyy")),"")</f>
        <v/>
      </c>
    </row>
    <row r="7068" spans="16:16">
      <c r="P7068" t="str">
        <f>IF('Peter Millar'!$L7073&lt;&gt;0,CONCATENATE("Week ",WEEKNUM('Peter Millar'!$L7073,21)," - ", TEXT('Peter Millar'!$L7073, "yyyy")),"")</f>
        <v/>
      </c>
    </row>
    <row r="7069" spans="16:16">
      <c r="P7069" t="str">
        <f>IF('Peter Millar'!$L7074&lt;&gt;0,CONCATENATE("Week ",WEEKNUM('Peter Millar'!$L7074,21)," - ", TEXT('Peter Millar'!$L7074, "yyyy")),"")</f>
        <v/>
      </c>
    </row>
    <row r="7070" spans="16:16">
      <c r="P7070" t="str">
        <f>IF('Peter Millar'!$L7075&lt;&gt;0,CONCATENATE("Week ",WEEKNUM('Peter Millar'!$L7075,21)," - ", TEXT('Peter Millar'!$L7075, "yyyy")),"")</f>
        <v/>
      </c>
    </row>
    <row r="7071" spans="16:16">
      <c r="P7071" t="str">
        <f>IF('Peter Millar'!$L7076&lt;&gt;0,CONCATENATE("Week ",WEEKNUM('Peter Millar'!$L7076,21)," - ", TEXT('Peter Millar'!$L7076, "yyyy")),"")</f>
        <v/>
      </c>
    </row>
    <row r="7072" spans="16:16">
      <c r="P7072" t="str">
        <f>IF('Peter Millar'!$L7077&lt;&gt;0,CONCATENATE("Week ",WEEKNUM('Peter Millar'!$L7077,21)," - ", TEXT('Peter Millar'!$L7077, "yyyy")),"")</f>
        <v/>
      </c>
    </row>
    <row r="7073" spans="16:16">
      <c r="P7073" t="str">
        <f>IF('Peter Millar'!$L7078&lt;&gt;0,CONCATENATE("Week ",WEEKNUM('Peter Millar'!$L7078,21)," - ", TEXT('Peter Millar'!$L7078, "yyyy")),"")</f>
        <v/>
      </c>
    </row>
    <row r="7074" spans="16:16">
      <c r="P7074" t="str">
        <f>IF('Peter Millar'!$L7079&lt;&gt;0,CONCATENATE("Week ",WEEKNUM('Peter Millar'!$L7079,21)," - ", TEXT('Peter Millar'!$L7079, "yyyy")),"")</f>
        <v/>
      </c>
    </row>
    <row r="7075" spans="16:16">
      <c r="P7075" t="str">
        <f>IF('Peter Millar'!$L7080&lt;&gt;0,CONCATENATE("Week ",WEEKNUM('Peter Millar'!$L7080,21)," - ", TEXT('Peter Millar'!$L7080, "yyyy")),"")</f>
        <v/>
      </c>
    </row>
    <row r="7076" spans="16:16">
      <c r="P7076" t="str">
        <f>IF('Peter Millar'!$L7081&lt;&gt;0,CONCATENATE("Week ",WEEKNUM('Peter Millar'!$L7081,21)," - ", TEXT('Peter Millar'!$L7081, "yyyy")),"")</f>
        <v/>
      </c>
    </row>
    <row r="7077" spans="16:16">
      <c r="P7077" t="str">
        <f>IF('Peter Millar'!$L7082&lt;&gt;0,CONCATENATE("Week ",WEEKNUM('Peter Millar'!$L7082,21)," - ", TEXT('Peter Millar'!$L7082, "yyyy")),"")</f>
        <v/>
      </c>
    </row>
    <row r="7078" spans="16:16">
      <c r="P7078" t="str">
        <f>IF('Peter Millar'!$L7083&lt;&gt;0,CONCATENATE("Week ",WEEKNUM('Peter Millar'!$L7083,21)," - ", TEXT('Peter Millar'!$L7083, "yyyy")),"")</f>
        <v/>
      </c>
    </row>
    <row r="7079" spans="16:16">
      <c r="P7079" t="str">
        <f>IF('Peter Millar'!$L7084&lt;&gt;0,CONCATENATE("Week ",WEEKNUM('Peter Millar'!$L7084,21)," - ", TEXT('Peter Millar'!$L7084, "yyyy")),"")</f>
        <v/>
      </c>
    </row>
    <row r="7080" spans="16:16">
      <c r="P7080" t="str">
        <f>IF('Peter Millar'!$L7085&lt;&gt;0,CONCATENATE("Week ",WEEKNUM('Peter Millar'!$L7085,21)," - ", TEXT('Peter Millar'!$L7085, "yyyy")),"")</f>
        <v/>
      </c>
    </row>
    <row r="7081" spans="16:16">
      <c r="P7081" t="str">
        <f>IF('Peter Millar'!$L7086&lt;&gt;0,CONCATENATE("Week ",WEEKNUM('Peter Millar'!$L7086,21)," - ", TEXT('Peter Millar'!$L7086, "yyyy")),"")</f>
        <v/>
      </c>
    </row>
    <row r="7082" spans="16:16">
      <c r="P7082" t="str">
        <f>IF('Peter Millar'!$L7087&lt;&gt;0,CONCATENATE("Week ",WEEKNUM('Peter Millar'!$L7087,21)," - ", TEXT('Peter Millar'!$L7087, "yyyy")),"")</f>
        <v/>
      </c>
    </row>
    <row r="7083" spans="16:16">
      <c r="P7083" t="str">
        <f>IF('Peter Millar'!$L7088&lt;&gt;0,CONCATENATE("Week ",WEEKNUM('Peter Millar'!$L7088,21)," - ", TEXT('Peter Millar'!$L7088, "yyyy")),"")</f>
        <v/>
      </c>
    </row>
    <row r="7084" spans="16:16">
      <c r="P7084" t="str">
        <f>IF('Peter Millar'!$L7089&lt;&gt;0,CONCATENATE("Week ",WEEKNUM('Peter Millar'!$L7089,21)," - ", TEXT('Peter Millar'!$L7089, "yyyy")),"")</f>
        <v/>
      </c>
    </row>
    <row r="7085" spans="16:16">
      <c r="P7085" t="str">
        <f>IF('Peter Millar'!$L7090&lt;&gt;0,CONCATENATE("Week ",WEEKNUM('Peter Millar'!$L7090,21)," - ", TEXT('Peter Millar'!$L7090, "yyyy")),"")</f>
        <v/>
      </c>
    </row>
    <row r="7086" spans="16:16">
      <c r="P7086" t="str">
        <f>IF('Peter Millar'!$L7091&lt;&gt;0,CONCATENATE("Week ",WEEKNUM('Peter Millar'!$L7091,21)," - ", TEXT('Peter Millar'!$L7091, "yyyy")),"")</f>
        <v/>
      </c>
    </row>
    <row r="7087" spans="16:16">
      <c r="P7087" t="str">
        <f>IF('Peter Millar'!$L7092&lt;&gt;0,CONCATENATE("Week ",WEEKNUM('Peter Millar'!$L7092,21)," - ", TEXT('Peter Millar'!$L7092, "yyyy")),"")</f>
        <v/>
      </c>
    </row>
    <row r="7088" spans="16:16">
      <c r="P7088" t="str">
        <f>IF('Peter Millar'!$L7093&lt;&gt;0,CONCATENATE("Week ",WEEKNUM('Peter Millar'!$L7093,21)," - ", TEXT('Peter Millar'!$L7093, "yyyy")),"")</f>
        <v/>
      </c>
    </row>
    <row r="7089" spans="16:16">
      <c r="P7089" t="str">
        <f>IF('Peter Millar'!$L7094&lt;&gt;0,CONCATENATE("Week ",WEEKNUM('Peter Millar'!$L7094,21)," - ", TEXT('Peter Millar'!$L7094, "yyyy")),"")</f>
        <v/>
      </c>
    </row>
    <row r="7090" spans="16:16">
      <c r="P7090" t="str">
        <f>IF('Peter Millar'!$L7095&lt;&gt;0,CONCATENATE("Week ",WEEKNUM('Peter Millar'!$L7095,21)," - ", TEXT('Peter Millar'!$L7095, "yyyy")),"")</f>
        <v/>
      </c>
    </row>
    <row r="7091" spans="16:16">
      <c r="P7091" t="str">
        <f>IF('Peter Millar'!$L7096&lt;&gt;0,CONCATENATE("Week ",WEEKNUM('Peter Millar'!$L7096,21)," - ", TEXT('Peter Millar'!$L7096, "yyyy")),"")</f>
        <v/>
      </c>
    </row>
    <row r="7092" spans="16:16">
      <c r="P7092" t="str">
        <f>IF('Peter Millar'!$L7097&lt;&gt;0,CONCATENATE("Week ",WEEKNUM('Peter Millar'!$L7097,21)," - ", TEXT('Peter Millar'!$L7097, "yyyy")),"")</f>
        <v/>
      </c>
    </row>
    <row r="7093" spans="16:16">
      <c r="P7093" t="str">
        <f>IF('Peter Millar'!$L7098&lt;&gt;0,CONCATENATE("Week ",WEEKNUM('Peter Millar'!$L7098,21)," - ", TEXT('Peter Millar'!$L7098, "yyyy")),"")</f>
        <v/>
      </c>
    </row>
    <row r="7094" spans="16:16">
      <c r="P7094" t="str">
        <f>IF('Peter Millar'!$L7099&lt;&gt;0,CONCATENATE("Week ",WEEKNUM('Peter Millar'!$L7099,21)," - ", TEXT('Peter Millar'!$L7099, "yyyy")),"")</f>
        <v/>
      </c>
    </row>
    <row r="7095" spans="16:16">
      <c r="P7095" t="str">
        <f>IF('Peter Millar'!$L7100&lt;&gt;0,CONCATENATE("Week ",WEEKNUM('Peter Millar'!$L7100,21)," - ", TEXT('Peter Millar'!$L7100, "yyyy")),"")</f>
        <v/>
      </c>
    </row>
    <row r="7096" spans="16:16">
      <c r="P7096" t="str">
        <f>IF('Peter Millar'!$L7101&lt;&gt;0,CONCATENATE("Week ",WEEKNUM('Peter Millar'!$L7101,21)," - ", TEXT('Peter Millar'!$L7101, "yyyy")),"")</f>
        <v/>
      </c>
    </row>
    <row r="7097" spans="16:16">
      <c r="P7097" t="str">
        <f>IF('Peter Millar'!$L7102&lt;&gt;0,CONCATENATE("Week ",WEEKNUM('Peter Millar'!$L7102,21)," - ", TEXT('Peter Millar'!$L7102, "yyyy")),"")</f>
        <v/>
      </c>
    </row>
    <row r="7098" spans="16:16">
      <c r="P7098" t="str">
        <f>IF('Peter Millar'!$L7103&lt;&gt;0,CONCATENATE("Week ",WEEKNUM('Peter Millar'!$L7103,21)," - ", TEXT('Peter Millar'!$L7103, "yyyy")),"")</f>
        <v/>
      </c>
    </row>
    <row r="7099" spans="16:16">
      <c r="P7099" t="str">
        <f>IF('Peter Millar'!$L7104&lt;&gt;0,CONCATENATE("Week ",WEEKNUM('Peter Millar'!$L7104,21)," - ", TEXT('Peter Millar'!$L7104, "yyyy")),"")</f>
        <v/>
      </c>
    </row>
    <row r="7100" spans="16:16">
      <c r="P7100" t="str">
        <f>IF('Peter Millar'!$L7105&lt;&gt;0,CONCATENATE("Week ",WEEKNUM('Peter Millar'!$L7105,21)," - ", TEXT('Peter Millar'!$L7105, "yyyy")),"")</f>
        <v/>
      </c>
    </row>
    <row r="7101" spans="16:16">
      <c r="P7101" t="str">
        <f>IF('Peter Millar'!$L7106&lt;&gt;0,CONCATENATE("Week ",WEEKNUM('Peter Millar'!$L7106,21)," - ", TEXT('Peter Millar'!$L7106, "yyyy")),"")</f>
        <v/>
      </c>
    </row>
    <row r="7102" spans="16:16">
      <c r="P7102" t="str">
        <f>IF('Peter Millar'!$L7107&lt;&gt;0,CONCATENATE("Week ",WEEKNUM('Peter Millar'!$L7107,21)," - ", TEXT('Peter Millar'!$L7107, "yyyy")),"")</f>
        <v/>
      </c>
    </row>
    <row r="7103" spans="16:16">
      <c r="P7103" t="str">
        <f>IF('Peter Millar'!$L7108&lt;&gt;0,CONCATENATE("Week ",WEEKNUM('Peter Millar'!$L7108,21)," - ", TEXT('Peter Millar'!$L7108, "yyyy")),"")</f>
        <v/>
      </c>
    </row>
    <row r="7104" spans="16:16">
      <c r="P7104" t="str">
        <f>IF('Peter Millar'!$L7109&lt;&gt;0,CONCATENATE("Week ",WEEKNUM('Peter Millar'!$L7109,21)," - ", TEXT('Peter Millar'!$L7109, "yyyy")),"")</f>
        <v/>
      </c>
    </row>
    <row r="7105" spans="16:16">
      <c r="P7105" t="str">
        <f>IF('Peter Millar'!$L7110&lt;&gt;0,CONCATENATE("Week ",WEEKNUM('Peter Millar'!$L7110,21)," - ", TEXT('Peter Millar'!$L7110, "yyyy")),"")</f>
        <v/>
      </c>
    </row>
    <row r="7106" spans="16:16">
      <c r="P7106" t="str">
        <f>IF('Peter Millar'!$L7111&lt;&gt;0,CONCATENATE("Week ",WEEKNUM('Peter Millar'!$L7111,21)," - ", TEXT('Peter Millar'!$L7111, "yyyy")),"")</f>
        <v/>
      </c>
    </row>
    <row r="7107" spans="16:16">
      <c r="P7107" t="str">
        <f>IF('Peter Millar'!$L7112&lt;&gt;0,CONCATENATE("Week ",WEEKNUM('Peter Millar'!$L7112,21)," - ", TEXT('Peter Millar'!$L7112, "yyyy")),"")</f>
        <v/>
      </c>
    </row>
    <row r="7108" spans="16:16">
      <c r="P7108" t="str">
        <f>IF('Peter Millar'!$L7113&lt;&gt;0,CONCATENATE("Week ",WEEKNUM('Peter Millar'!$L7113,21)," - ", TEXT('Peter Millar'!$L7113, "yyyy")),"")</f>
        <v/>
      </c>
    </row>
    <row r="7109" spans="16:16">
      <c r="P7109" t="str">
        <f>IF('Peter Millar'!$L7114&lt;&gt;0,CONCATENATE("Week ",WEEKNUM('Peter Millar'!$L7114,21)," - ", TEXT('Peter Millar'!$L7114, "yyyy")),"")</f>
        <v/>
      </c>
    </row>
    <row r="7110" spans="16:16">
      <c r="P7110" t="str">
        <f>IF('Peter Millar'!$L7115&lt;&gt;0,CONCATENATE("Week ",WEEKNUM('Peter Millar'!$L7115,21)," - ", TEXT('Peter Millar'!$L7115, "yyyy")),"")</f>
        <v/>
      </c>
    </row>
    <row r="7111" spans="16:16">
      <c r="P7111" t="str">
        <f>IF('Peter Millar'!$L7116&lt;&gt;0,CONCATENATE("Week ",WEEKNUM('Peter Millar'!$L7116,21)," - ", TEXT('Peter Millar'!$L7116, "yyyy")),"")</f>
        <v/>
      </c>
    </row>
    <row r="7112" spans="16:16">
      <c r="P7112" t="str">
        <f>IF('Peter Millar'!$L7117&lt;&gt;0,CONCATENATE("Week ",WEEKNUM('Peter Millar'!$L7117,21)," - ", TEXT('Peter Millar'!$L7117, "yyyy")),"")</f>
        <v/>
      </c>
    </row>
    <row r="7113" spans="16:16">
      <c r="P7113" t="str">
        <f>IF('Peter Millar'!$L7118&lt;&gt;0,CONCATENATE("Week ",WEEKNUM('Peter Millar'!$L7118,21)," - ", TEXT('Peter Millar'!$L7118, "yyyy")),"")</f>
        <v/>
      </c>
    </row>
    <row r="7114" spans="16:16">
      <c r="P7114" t="str">
        <f>IF('Peter Millar'!$L7119&lt;&gt;0,CONCATENATE("Week ",WEEKNUM('Peter Millar'!$L7119,21)," - ", TEXT('Peter Millar'!$L7119, "yyyy")),"")</f>
        <v/>
      </c>
    </row>
    <row r="7115" spans="16:16">
      <c r="P7115" t="str">
        <f>IF('Peter Millar'!$L7120&lt;&gt;0,CONCATENATE("Week ",WEEKNUM('Peter Millar'!$L7120,21)," - ", TEXT('Peter Millar'!$L7120, "yyyy")),"")</f>
        <v/>
      </c>
    </row>
    <row r="7116" spans="16:16">
      <c r="P7116" t="str">
        <f>IF('Peter Millar'!$L7121&lt;&gt;0,CONCATENATE("Week ",WEEKNUM('Peter Millar'!$L7121,21)," - ", TEXT('Peter Millar'!$L7121, "yyyy")),"")</f>
        <v/>
      </c>
    </row>
    <row r="7117" spans="16:16">
      <c r="P7117" t="str">
        <f>IF('Peter Millar'!$L7122&lt;&gt;0,CONCATENATE("Week ",WEEKNUM('Peter Millar'!$L7122,21)," - ", TEXT('Peter Millar'!$L7122, "yyyy")),"")</f>
        <v/>
      </c>
    </row>
    <row r="7118" spans="16:16">
      <c r="P7118" t="str">
        <f>IF('Peter Millar'!$L7123&lt;&gt;0,CONCATENATE("Week ",WEEKNUM('Peter Millar'!$L7123,21)," - ", TEXT('Peter Millar'!$L7123, "yyyy")),"")</f>
        <v/>
      </c>
    </row>
    <row r="7119" spans="16:16">
      <c r="P7119" t="str">
        <f>IF('Peter Millar'!$L7124&lt;&gt;0,CONCATENATE("Week ",WEEKNUM('Peter Millar'!$L7124,21)," - ", TEXT('Peter Millar'!$L7124, "yyyy")),"")</f>
        <v/>
      </c>
    </row>
    <row r="7120" spans="16:16">
      <c r="P7120" t="str">
        <f>IF('Peter Millar'!$L7125&lt;&gt;0,CONCATENATE("Week ",WEEKNUM('Peter Millar'!$L7125,21)," - ", TEXT('Peter Millar'!$L7125, "yyyy")),"")</f>
        <v/>
      </c>
    </row>
    <row r="7121" spans="16:16">
      <c r="P7121" t="str">
        <f>IF('Peter Millar'!$L7126&lt;&gt;0,CONCATENATE("Week ",WEEKNUM('Peter Millar'!$L7126,21)," - ", TEXT('Peter Millar'!$L7126, "yyyy")),"")</f>
        <v/>
      </c>
    </row>
    <row r="7122" spans="16:16">
      <c r="P7122" t="str">
        <f>IF('Peter Millar'!$L7127&lt;&gt;0,CONCATENATE("Week ",WEEKNUM('Peter Millar'!$L7127,21)," - ", TEXT('Peter Millar'!$L7127, "yyyy")),"")</f>
        <v/>
      </c>
    </row>
    <row r="7123" spans="16:16">
      <c r="P7123" t="str">
        <f>IF('Peter Millar'!$L7128&lt;&gt;0,CONCATENATE("Week ",WEEKNUM('Peter Millar'!$L7128,21)," - ", TEXT('Peter Millar'!$L7128, "yyyy")),"")</f>
        <v/>
      </c>
    </row>
    <row r="7124" spans="16:16">
      <c r="P7124" t="str">
        <f>IF('Peter Millar'!$L7129&lt;&gt;0,CONCATENATE("Week ",WEEKNUM('Peter Millar'!$L7129,21)," - ", TEXT('Peter Millar'!$L7129, "yyyy")),"")</f>
        <v/>
      </c>
    </row>
    <row r="7125" spans="16:16">
      <c r="P7125" t="str">
        <f>IF('Peter Millar'!$L7130&lt;&gt;0,CONCATENATE("Week ",WEEKNUM('Peter Millar'!$L7130,21)," - ", TEXT('Peter Millar'!$L7130, "yyyy")),"")</f>
        <v/>
      </c>
    </row>
    <row r="7126" spans="16:16">
      <c r="P7126" t="str">
        <f>IF('Peter Millar'!$L7131&lt;&gt;0,CONCATENATE("Week ",WEEKNUM('Peter Millar'!$L7131,21)," - ", TEXT('Peter Millar'!$L7131, "yyyy")),"")</f>
        <v/>
      </c>
    </row>
    <row r="7127" spans="16:16">
      <c r="P7127" t="str">
        <f>IF('Peter Millar'!$L7132&lt;&gt;0,CONCATENATE("Week ",WEEKNUM('Peter Millar'!$L7132,21)," - ", TEXT('Peter Millar'!$L7132, "yyyy")),"")</f>
        <v/>
      </c>
    </row>
    <row r="7128" spans="16:16">
      <c r="P7128" t="str">
        <f>IF('Peter Millar'!$L7133&lt;&gt;0,CONCATENATE("Week ",WEEKNUM('Peter Millar'!$L7133,21)," - ", TEXT('Peter Millar'!$L7133, "yyyy")),"")</f>
        <v/>
      </c>
    </row>
    <row r="7129" spans="16:16">
      <c r="P7129" t="str">
        <f>IF('Peter Millar'!$L7134&lt;&gt;0,CONCATENATE("Week ",WEEKNUM('Peter Millar'!$L7134,21)," - ", TEXT('Peter Millar'!$L7134, "yyyy")),"")</f>
        <v/>
      </c>
    </row>
    <row r="7130" spans="16:16">
      <c r="P7130" t="str">
        <f>IF('Peter Millar'!$L7135&lt;&gt;0,CONCATENATE("Week ",WEEKNUM('Peter Millar'!$L7135,21)," - ", TEXT('Peter Millar'!$L7135, "yyyy")),"")</f>
        <v/>
      </c>
    </row>
    <row r="7131" spans="16:16">
      <c r="P7131" t="str">
        <f>IF('Peter Millar'!$L7136&lt;&gt;0,CONCATENATE("Week ",WEEKNUM('Peter Millar'!$L7136,21)," - ", TEXT('Peter Millar'!$L7136, "yyyy")),"")</f>
        <v/>
      </c>
    </row>
    <row r="7132" spans="16:16">
      <c r="P7132" t="str">
        <f>IF('Peter Millar'!$L7137&lt;&gt;0,CONCATENATE("Week ",WEEKNUM('Peter Millar'!$L7137,21)," - ", TEXT('Peter Millar'!$L7137, "yyyy")),"")</f>
        <v/>
      </c>
    </row>
    <row r="7133" spans="16:16">
      <c r="P7133" t="str">
        <f>IF('Peter Millar'!$L7138&lt;&gt;0,CONCATENATE("Week ",WEEKNUM('Peter Millar'!$L7138,21)," - ", TEXT('Peter Millar'!$L7138, "yyyy")),"")</f>
        <v/>
      </c>
    </row>
    <row r="7134" spans="16:16">
      <c r="P7134" t="str">
        <f>IF('Peter Millar'!$L7139&lt;&gt;0,CONCATENATE("Week ",WEEKNUM('Peter Millar'!$L7139,21)," - ", TEXT('Peter Millar'!$L7139, "yyyy")),"")</f>
        <v/>
      </c>
    </row>
    <row r="7135" spans="16:16">
      <c r="P7135" t="str">
        <f>IF('Peter Millar'!$L7140&lt;&gt;0,CONCATENATE("Week ",WEEKNUM('Peter Millar'!$L7140,21)," - ", TEXT('Peter Millar'!$L7140, "yyyy")),"")</f>
        <v/>
      </c>
    </row>
    <row r="7136" spans="16:16">
      <c r="P7136" t="str">
        <f>IF('Peter Millar'!$L7141&lt;&gt;0,CONCATENATE("Week ",WEEKNUM('Peter Millar'!$L7141,21)," - ", TEXT('Peter Millar'!$L7141, "yyyy")),"")</f>
        <v/>
      </c>
    </row>
    <row r="7137" spans="16:16">
      <c r="P7137" t="str">
        <f>IF('Peter Millar'!$L7142&lt;&gt;0,CONCATENATE("Week ",WEEKNUM('Peter Millar'!$L7142,21)," - ", TEXT('Peter Millar'!$L7142, "yyyy")),"")</f>
        <v/>
      </c>
    </row>
    <row r="7138" spans="16:16">
      <c r="P7138" t="str">
        <f>IF('Peter Millar'!$L7143&lt;&gt;0,CONCATENATE("Week ",WEEKNUM('Peter Millar'!$L7143,21)," - ", TEXT('Peter Millar'!$L7143, "yyyy")),"")</f>
        <v/>
      </c>
    </row>
    <row r="7139" spans="16:16">
      <c r="P7139" t="str">
        <f>IF('Peter Millar'!$L7144&lt;&gt;0,CONCATENATE("Week ",WEEKNUM('Peter Millar'!$L7144,21)," - ", TEXT('Peter Millar'!$L7144, "yyyy")),"")</f>
        <v/>
      </c>
    </row>
    <row r="7140" spans="16:16">
      <c r="P7140" t="str">
        <f>IF('Peter Millar'!$L7145&lt;&gt;0,CONCATENATE("Week ",WEEKNUM('Peter Millar'!$L7145,21)," - ", TEXT('Peter Millar'!$L7145, "yyyy")),"")</f>
        <v/>
      </c>
    </row>
    <row r="7141" spans="16:16">
      <c r="P7141" t="str">
        <f>IF('Peter Millar'!$L7146&lt;&gt;0,CONCATENATE("Week ",WEEKNUM('Peter Millar'!$L7146,21)," - ", TEXT('Peter Millar'!$L7146, "yyyy")),"")</f>
        <v/>
      </c>
    </row>
    <row r="7142" spans="16:16">
      <c r="P7142" t="str">
        <f>IF('Peter Millar'!$L7147&lt;&gt;0,CONCATENATE("Week ",WEEKNUM('Peter Millar'!$L7147,21)," - ", TEXT('Peter Millar'!$L7147, "yyyy")),"")</f>
        <v/>
      </c>
    </row>
    <row r="7143" spans="16:16">
      <c r="P7143" t="str">
        <f>IF('Peter Millar'!$L7148&lt;&gt;0,CONCATENATE("Week ",WEEKNUM('Peter Millar'!$L7148,21)," - ", TEXT('Peter Millar'!$L7148, "yyyy")),"")</f>
        <v/>
      </c>
    </row>
    <row r="7144" spans="16:16">
      <c r="P7144" t="str">
        <f>IF('Peter Millar'!$L7149&lt;&gt;0,CONCATENATE("Week ",WEEKNUM('Peter Millar'!$L7149,21)," - ", TEXT('Peter Millar'!$L7149, "yyyy")),"")</f>
        <v/>
      </c>
    </row>
    <row r="7145" spans="16:16">
      <c r="P7145" t="str">
        <f>IF('Peter Millar'!$L7150&lt;&gt;0,CONCATENATE("Week ",WEEKNUM('Peter Millar'!$L7150,21)," - ", TEXT('Peter Millar'!$L7150, "yyyy")),"")</f>
        <v/>
      </c>
    </row>
    <row r="7146" spans="16:16">
      <c r="P7146" t="str">
        <f>IF('Peter Millar'!$L7151&lt;&gt;0,CONCATENATE("Week ",WEEKNUM('Peter Millar'!$L7151,21)," - ", TEXT('Peter Millar'!$L7151, "yyyy")),"")</f>
        <v/>
      </c>
    </row>
    <row r="7147" spans="16:16">
      <c r="P7147" t="str">
        <f>IF('Peter Millar'!$L7152&lt;&gt;0,CONCATENATE("Week ",WEEKNUM('Peter Millar'!$L7152,21)," - ", TEXT('Peter Millar'!$L7152, "yyyy")),"")</f>
        <v/>
      </c>
    </row>
    <row r="7148" spans="16:16">
      <c r="P7148" t="str">
        <f>IF('Peter Millar'!$L7153&lt;&gt;0,CONCATENATE("Week ",WEEKNUM('Peter Millar'!$L7153,21)," - ", TEXT('Peter Millar'!$L7153, "yyyy")),"")</f>
        <v/>
      </c>
    </row>
    <row r="7149" spans="16:16">
      <c r="P7149" t="str">
        <f>IF('Peter Millar'!$L7154&lt;&gt;0,CONCATENATE("Week ",WEEKNUM('Peter Millar'!$L7154,21)," - ", TEXT('Peter Millar'!$L7154, "yyyy")),"")</f>
        <v/>
      </c>
    </row>
    <row r="7150" spans="16:16">
      <c r="P7150" t="str">
        <f>IF('Peter Millar'!$L7155&lt;&gt;0,CONCATENATE("Week ",WEEKNUM('Peter Millar'!$L7155,21)," - ", TEXT('Peter Millar'!$L7155, "yyyy")),"")</f>
        <v/>
      </c>
    </row>
    <row r="7151" spans="16:16">
      <c r="P7151" t="str">
        <f>IF('Peter Millar'!$L7156&lt;&gt;0,CONCATENATE("Week ",WEEKNUM('Peter Millar'!$L7156,21)," - ", TEXT('Peter Millar'!$L7156, "yyyy")),"")</f>
        <v/>
      </c>
    </row>
    <row r="7152" spans="16:16">
      <c r="P7152" t="str">
        <f>IF('Peter Millar'!$L7157&lt;&gt;0,CONCATENATE("Week ",WEEKNUM('Peter Millar'!$L7157,21)," - ", TEXT('Peter Millar'!$L7157, "yyyy")),"")</f>
        <v/>
      </c>
    </row>
    <row r="7153" spans="16:16">
      <c r="P7153" t="str">
        <f>IF('Peter Millar'!$L7158&lt;&gt;0,CONCATENATE("Week ",WEEKNUM('Peter Millar'!$L7158,21)," - ", TEXT('Peter Millar'!$L7158, "yyyy")),"")</f>
        <v/>
      </c>
    </row>
    <row r="7154" spans="16:16">
      <c r="P7154" t="str">
        <f>IF('Peter Millar'!$L7159&lt;&gt;0,CONCATENATE("Week ",WEEKNUM('Peter Millar'!$L7159,21)," - ", TEXT('Peter Millar'!$L7159, "yyyy")),"")</f>
        <v/>
      </c>
    </row>
    <row r="7155" spans="16:16">
      <c r="P7155" t="str">
        <f>IF('Peter Millar'!$L7160&lt;&gt;0,CONCATENATE("Week ",WEEKNUM('Peter Millar'!$L7160,21)," - ", TEXT('Peter Millar'!$L7160, "yyyy")),"")</f>
        <v/>
      </c>
    </row>
    <row r="7156" spans="16:16">
      <c r="P7156" t="str">
        <f>IF('Peter Millar'!$L7161&lt;&gt;0,CONCATENATE("Week ",WEEKNUM('Peter Millar'!$L7161,21)," - ", TEXT('Peter Millar'!$L7161, "yyyy")),"")</f>
        <v/>
      </c>
    </row>
    <row r="7157" spans="16:16">
      <c r="P7157" t="str">
        <f>IF('Peter Millar'!$L7162&lt;&gt;0,CONCATENATE("Week ",WEEKNUM('Peter Millar'!$L7162,21)," - ", TEXT('Peter Millar'!$L7162, "yyyy")),"")</f>
        <v/>
      </c>
    </row>
    <row r="7158" spans="16:16">
      <c r="P7158" t="str">
        <f>IF('Peter Millar'!$L7163&lt;&gt;0,CONCATENATE("Week ",WEEKNUM('Peter Millar'!$L7163,21)," - ", TEXT('Peter Millar'!$L7163, "yyyy")),"")</f>
        <v/>
      </c>
    </row>
    <row r="7159" spans="16:16">
      <c r="P7159" t="str">
        <f>IF('Peter Millar'!$L7164&lt;&gt;0,CONCATENATE("Week ",WEEKNUM('Peter Millar'!$L7164,21)," - ", TEXT('Peter Millar'!$L7164, "yyyy")),"")</f>
        <v/>
      </c>
    </row>
    <row r="7160" spans="16:16">
      <c r="P7160" t="str">
        <f>IF('Peter Millar'!$L7165&lt;&gt;0,CONCATENATE("Week ",WEEKNUM('Peter Millar'!$L7165,21)," - ", TEXT('Peter Millar'!$L7165, "yyyy")),"")</f>
        <v/>
      </c>
    </row>
    <row r="7161" spans="16:16">
      <c r="P7161" t="str">
        <f>IF('Peter Millar'!$L7166&lt;&gt;0,CONCATENATE("Week ",WEEKNUM('Peter Millar'!$L7166,21)," - ", TEXT('Peter Millar'!$L7166, "yyyy")),"")</f>
        <v/>
      </c>
    </row>
    <row r="7162" spans="16:16">
      <c r="P7162" t="str">
        <f>IF('Peter Millar'!$L7167&lt;&gt;0,CONCATENATE("Week ",WEEKNUM('Peter Millar'!$L7167,21)," - ", TEXT('Peter Millar'!$L7167, "yyyy")),"")</f>
        <v/>
      </c>
    </row>
    <row r="7163" spans="16:16">
      <c r="P7163" t="str">
        <f>IF('Peter Millar'!$L7168&lt;&gt;0,CONCATENATE("Week ",WEEKNUM('Peter Millar'!$L7168,21)," - ", TEXT('Peter Millar'!$L7168, "yyyy")),"")</f>
        <v/>
      </c>
    </row>
    <row r="7164" spans="16:16">
      <c r="P7164" t="str">
        <f>IF('Peter Millar'!$L7169&lt;&gt;0,CONCATENATE("Week ",WEEKNUM('Peter Millar'!$L7169,21)," - ", TEXT('Peter Millar'!$L7169, "yyyy")),"")</f>
        <v/>
      </c>
    </row>
    <row r="7165" spans="16:16">
      <c r="P7165" t="str">
        <f>IF('Peter Millar'!$L7170&lt;&gt;0,CONCATENATE("Week ",WEEKNUM('Peter Millar'!$L7170,21)," - ", TEXT('Peter Millar'!$L7170, "yyyy")),"")</f>
        <v/>
      </c>
    </row>
    <row r="7166" spans="16:16">
      <c r="P7166" t="str">
        <f>IF('Peter Millar'!$L7171&lt;&gt;0,CONCATENATE("Week ",WEEKNUM('Peter Millar'!$L7171,21)," - ", TEXT('Peter Millar'!$L7171, "yyyy")),"")</f>
        <v/>
      </c>
    </row>
    <row r="7167" spans="16:16">
      <c r="P7167" t="str">
        <f>IF('Peter Millar'!$L7172&lt;&gt;0,CONCATENATE("Week ",WEEKNUM('Peter Millar'!$L7172,21)," - ", TEXT('Peter Millar'!$L7172, "yyyy")),"")</f>
        <v/>
      </c>
    </row>
    <row r="7168" spans="16:16">
      <c r="P7168" t="str">
        <f>IF('Peter Millar'!$L7173&lt;&gt;0,CONCATENATE("Week ",WEEKNUM('Peter Millar'!$L7173,21)," - ", TEXT('Peter Millar'!$L7173, "yyyy")),"")</f>
        <v/>
      </c>
    </row>
    <row r="7169" spans="16:16">
      <c r="P7169" t="str">
        <f>IF('Peter Millar'!$L7174&lt;&gt;0,CONCATENATE("Week ",WEEKNUM('Peter Millar'!$L7174,21)," - ", TEXT('Peter Millar'!$L7174, "yyyy")),"")</f>
        <v/>
      </c>
    </row>
    <row r="7170" spans="16:16">
      <c r="P7170" t="str">
        <f>IF('Peter Millar'!$L7175&lt;&gt;0,CONCATENATE("Week ",WEEKNUM('Peter Millar'!$L7175,21)," - ", TEXT('Peter Millar'!$L7175, "yyyy")),"")</f>
        <v/>
      </c>
    </row>
    <row r="7171" spans="16:16">
      <c r="P7171" t="str">
        <f>IF('Peter Millar'!$L7176&lt;&gt;0,CONCATENATE("Week ",WEEKNUM('Peter Millar'!$L7176,21)," - ", TEXT('Peter Millar'!$L7176, "yyyy")),"")</f>
        <v/>
      </c>
    </row>
    <row r="7172" spans="16:16">
      <c r="P7172" t="str">
        <f>IF('Peter Millar'!$L7177&lt;&gt;0,CONCATENATE("Week ",WEEKNUM('Peter Millar'!$L7177,21)," - ", TEXT('Peter Millar'!$L7177, "yyyy")),"")</f>
        <v/>
      </c>
    </row>
    <row r="7173" spans="16:16">
      <c r="P7173" t="str">
        <f>IF('Peter Millar'!$L7178&lt;&gt;0,CONCATENATE("Week ",WEEKNUM('Peter Millar'!$L7178,21)," - ", TEXT('Peter Millar'!$L7178, "yyyy")),"")</f>
        <v/>
      </c>
    </row>
    <row r="7174" spans="16:16">
      <c r="P7174" t="str">
        <f>IF('Peter Millar'!$L7179&lt;&gt;0,CONCATENATE("Week ",WEEKNUM('Peter Millar'!$L7179,21)," - ", TEXT('Peter Millar'!$L7179, "yyyy")),"")</f>
        <v/>
      </c>
    </row>
    <row r="7175" spans="16:16">
      <c r="P7175" t="str">
        <f>IF('Peter Millar'!$L7180&lt;&gt;0,CONCATENATE("Week ",WEEKNUM('Peter Millar'!$L7180,21)," - ", TEXT('Peter Millar'!$L7180, "yyyy")),"")</f>
        <v/>
      </c>
    </row>
    <row r="7176" spans="16:16">
      <c r="P7176" t="str">
        <f>IF('Peter Millar'!$L7181&lt;&gt;0,CONCATENATE("Week ",WEEKNUM('Peter Millar'!$L7181,21)," - ", TEXT('Peter Millar'!$L7181, "yyyy")),"")</f>
        <v/>
      </c>
    </row>
    <row r="7177" spans="16:16">
      <c r="P7177" t="str">
        <f>IF('Peter Millar'!$L7182&lt;&gt;0,CONCATENATE("Week ",WEEKNUM('Peter Millar'!$L7182,21)," - ", TEXT('Peter Millar'!$L7182, "yyyy")),"")</f>
        <v/>
      </c>
    </row>
    <row r="7178" spans="16:16">
      <c r="P7178" t="str">
        <f>IF('Peter Millar'!$L7183&lt;&gt;0,CONCATENATE("Week ",WEEKNUM('Peter Millar'!$L7183,21)," - ", TEXT('Peter Millar'!$L7183, "yyyy")),"")</f>
        <v/>
      </c>
    </row>
    <row r="7179" spans="16:16">
      <c r="P7179" t="str">
        <f>IF('Peter Millar'!$L7184&lt;&gt;0,CONCATENATE("Week ",WEEKNUM('Peter Millar'!$L7184,21)," - ", TEXT('Peter Millar'!$L7184, "yyyy")),"")</f>
        <v/>
      </c>
    </row>
    <row r="7180" spans="16:16">
      <c r="P7180" t="str">
        <f>IF('Peter Millar'!$L7185&lt;&gt;0,CONCATENATE("Week ",WEEKNUM('Peter Millar'!$L7185,21)," - ", TEXT('Peter Millar'!$L7185, "yyyy")),"")</f>
        <v/>
      </c>
    </row>
    <row r="7181" spans="16:16">
      <c r="P7181" t="str">
        <f>IF('Peter Millar'!$L7186&lt;&gt;0,CONCATENATE("Week ",WEEKNUM('Peter Millar'!$L7186,21)," - ", TEXT('Peter Millar'!$L7186, "yyyy")),"")</f>
        <v/>
      </c>
    </row>
    <row r="7182" spans="16:16">
      <c r="P7182" t="str">
        <f>IF('Peter Millar'!$L7187&lt;&gt;0,CONCATENATE("Week ",WEEKNUM('Peter Millar'!$L7187,21)," - ", TEXT('Peter Millar'!$L7187, "yyyy")),"")</f>
        <v/>
      </c>
    </row>
    <row r="7183" spans="16:16">
      <c r="P7183" t="str">
        <f>IF('Peter Millar'!$L7188&lt;&gt;0,CONCATENATE("Week ",WEEKNUM('Peter Millar'!$L7188,21)," - ", TEXT('Peter Millar'!$L7188, "yyyy")),"")</f>
        <v/>
      </c>
    </row>
    <row r="7184" spans="16:16">
      <c r="P7184" t="str">
        <f>IF('Peter Millar'!$L7189&lt;&gt;0,CONCATENATE("Week ",WEEKNUM('Peter Millar'!$L7189,21)," - ", TEXT('Peter Millar'!$L7189, "yyyy")),"")</f>
        <v/>
      </c>
    </row>
    <row r="7185" spans="16:16">
      <c r="P7185" t="str">
        <f>IF('Peter Millar'!$L7190&lt;&gt;0,CONCATENATE("Week ",WEEKNUM('Peter Millar'!$L7190,21)," - ", TEXT('Peter Millar'!$L7190, "yyyy")),"")</f>
        <v/>
      </c>
    </row>
    <row r="7186" spans="16:16">
      <c r="P7186" t="str">
        <f>IF('Peter Millar'!$L7191&lt;&gt;0,CONCATENATE("Week ",WEEKNUM('Peter Millar'!$L7191,21)," - ", TEXT('Peter Millar'!$L7191, "yyyy")),"")</f>
        <v/>
      </c>
    </row>
    <row r="7187" spans="16:16">
      <c r="P7187" t="str">
        <f>IF('Peter Millar'!$L7192&lt;&gt;0,CONCATENATE("Week ",WEEKNUM('Peter Millar'!$L7192,21)," - ", TEXT('Peter Millar'!$L7192, "yyyy")),"")</f>
        <v/>
      </c>
    </row>
    <row r="7188" spans="16:16">
      <c r="P7188" t="str">
        <f>IF('Peter Millar'!$L7193&lt;&gt;0,CONCATENATE("Week ",WEEKNUM('Peter Millar'!$L7193,21)," - ", TEXT('Peter Millar'!$L7193, "yyyy")),"")</f>
        <v/>
      </c>
    </row>
    <row r="7189" spans="16:16">
      <c r="P7189" t="str">
        <f>IF('Peter Millar'!$L7194&lt;&gt;0,CONCATENATE("Week ",WEEKNUM('Peter Millar'!$L7194,21)," - ", TEXT('Peter Millar'!$L7194, "yyyy")),"")</f>
        <v/>
      </c>
    </row>
    <row r="7190" spans="16:16">
      <c r="P7190" t="str">
        <f>IF('Peter Millar'!$L7195&lt;&gt;0,CONCATENATE("Week ",WEEKNUM('Peter Millar'!$L7195,21)," - ", TEXT('Peter Millar'!$L7195, "yyyy")),"")</f>
        <v/>
      </c>
    </row>
    <row r="7191" spans="16:16">
      <c r="P7191" t="str">
        <f>IF('Peter Millar'!$L7196&lt;&gt;0,CONCATENATE("Week ",WEEKNUM('Peter Millar'!$L7196,21)," - ", TEXT('Peter Millar'!$L7196, "yyyy")),"")</f>
        <v/>
      </c>
    </row>
    <row r="7192" spans="16:16">
      <c r="P7192" t="str">
        <f>IF('Peter Millar'!$L7197&lt;&gt;0,CONCATENATE("Week ",WEEKNUM('Peter Millar'!$L7197,21)," - ", TEXT('Peter Millar'!$L7197, "yyyy")),"")</f>
        <v/>
      </c>
    </row>
    <row r="7193" spans="16:16">
      <c r="P7193" t="str">
        <f>IF('Peter Millar'!$L7198&lt;&gt;0,CONCATENATE("Week ",WEEKNUM('Peter Millar'!$L7198,21)," - ", TEXT('Peter Millar'!$L7198, "yyyy")),"")</f>
        <v/>
      </c>
    </row>
    <row r="7194" spans="16:16">
      <c r="P7194" t="str">
        <f>IF('Peter Millar'!$L7199&lt;&gt;0,CONCATENATE("Week ",WEEKNUM('Peter Millar'!$L7199,21)," - ", TEXT('Peter Millar'!$L7199, "yyyy")),"")</f>
        <v/>
      </c>
    </row>
    <row r="7195" spans="16:16">
      <c r="P7195" t="str">
        <f>IF('Peter Millar'!$L7200&lt;&gt;0,CONCATENATE("Week ",WEEKNUM('Peter Millar'!$L7200,21)," - ", TEXT('Peter Millar'!$L7200, "yyyy")),"")</f>
        <v/>
      </c>
    </row>
    <row r="7196" spans="16:16">
      <c r="P7196" t="str">
        <f>IF('Peter Millar'!$L7201&lt;&gt;0,CONCATENATE("Week ",WEEKNUM('Peter Millar'!$L7201,21)," - ", TEXT('Peter Millar'!$L7201, "yyyy")),"")</f>
        <v/>
      </c>
    </row>
    <row r="7197" spans="16:16">
      <c r="P7197" t="str">
        <f>IF('Peter Millar'!$L7202&lt;&gt;0,CONCATENATE("Week ",WEEKNUM('Peter Millar'!$L7202,21)," - ", TEXT('Peter Millar'!$L7202, "yyyy")),"")</f>
        <v/>
      </c>
    </row>
    <row r="7198" spans="16:16">
      <c r="P7198" t="str">
        <f>IF('Peter Millar'!$L7203&lt;&gt;0,CONCATENATE("Week ",WEEKNUM('Peter Millar'!$L7203,21)," - ", TEXT('Peter Millar'!$L7203, "yyyy")),"")</f>
        <v/>
      </c>
    </row>
    <row r="7199" spans="16:16">
      <c r="P7199" t="str">
        <f>IF('Peter Millar'!$L7204&lt;&gt;0,CONCATENATE("Week ",WEEKNUM('Peter Millar'!$L7204,21)," - ", TEXT('Peter Millar'!$L7204, "yyyy")),"")</f>
        <v/>
      </c>
    </row>
    <row r="7200" spans="16:16">
      <c r="P7200" t="str">
        <f>IF('Peter Millar'!$L7205&lt;&gt;0,CONCATENATE("Week ",WEEKNUM('Peter Millar'!$L7205,21)," - ", TEXT('Peter Millar'!$L7205, "yyyy")),"")</f>
        <v/>
      </c>
    </row>
    <row r="7201" spans="16:16">
      <c r="P7201" t="str">
        <f>IF('Peter Millar'!$L7206&lt;&gt;0,CONCATENATE("Week ",WEEKNUM('Peter Millar'!$L7206,21)," - ", TEXT('Peter Millar'!$L7206, "yyyy")),"")</f>
        <v/>
      </c>
    </row>
    <row r="7202" spans="16:16">
      <c r="P7202" t="str">
        <f>IF('Peter Millar'!$L7207&lt;&gt;0,CONCATENATE("Week ",WEEKNUM('Peter Millar'!$L7207,21)," - ", TEXT('Peter Millar'!$L7207, "yyyy")),"")</f>
        <v/>
      </c>
    </row>
    <row r="7203" spans="16:16">
      <c r="P7203" t="str">
        <f>IF('Peter Millar'!$L7208&lt;&gt;0,CONCATENATE("Week ",WEEKNUM('Peter Millar'!$L7208,21)," - ", TEXT('Peter Millar'!$L7208, "yyyy")),"")</f>
        <v/>
      </c>
    </row>
    <row r="7204" spans="16:16">
      <c r="P7204" t="str">
        <f>IF('Peter Millar'!$L7209&lt;&gt;0,CONCATENATE("Week ",WEEKNUM('Peter Millar'!$L7209,21)," - ", TEXT('Peter Millar'!$L7209, "yyyy")),"")</f>
        <v/>
      </c>
    </row>
    <row r="7205" spans="16:16">
      <c r="P7205" t="str">
        <f>IF('Peter Millar'!$L7210&lt;&gt;0,CONCATENATE("Week ",WEEKNUM('Peter Millar'!$L7210,21)," - ", TEXT('Peter Millar'!$L7210, "yyyy")),"")</f>
        <v/>
      </c>
    </row>
    <row r="7206" spans="16:16">
      <c r="P7206" t="str">
        <f>IF('Peter Millar'!$L7211&lt;&gt;0,CONCATENATE("Week ",WEEKNUM('Peter Millar'!$L7211,21)," - ", TEXT('Peter Millar'!$L7211, "yyyy")),"")</f>
        <v/>
      </c>
    </row>
    <row r="7207" spans="16:16">
      <c r="P7207" t="str">
        <f>IF('Peter Millar'!$L7212&lt;&gt;0,CONCATENATE("Week ",WEEKNUM('Peter Millar'!$L7212,21)," - ", TEXT('Peter Millar'!$L7212, "yyyy")),"")</f>
        <v/>
      </c>
    </row>
    <row r="7208" spans="16:16">
      <c r="P7208" t="str">
        <f>IF('Peter Millar'!$L7213&lt;&gt;0,CONCATENATE("Week ",WEEKNUM('Peter Millar'!$L7213,21)," - ", TEXT('Peter Millar'!$L7213, "yyyy")),"")</f>
        <v/>
      </c>
    </row>
    <row r="7209" spans="16:16">
      <c r="P7209" t="str">
        <f>IF('Peter Millar'!$L7214&lt;&gt;0,CONCATENATE("Week ",WEEKNUM('Peter Millar'!$L7214,21)," - ", TEXT('Peter Millar'!$L7214, "yyyy")),"")</f>
        <v/>
      </c>
    </row>
    <row r="7210" spans="16:16">
      <c r="P7210" t="str">
        <f>IF('Peter Millar'!$L7215&lt;&gt;0,CONCATENATE("Week ",WEEKNUM('Peter Millar'!$L7215,21)," - ", TEXT('Peter Millar'!$L7215, "yyyy")),"")</f>
        <v/>
      </c>
    </row>
    <row r="7211" spans="16:16">
      <c r="P7211" t="str">
        <f>IF('Peter Millar'!$L7216&lt;&gt;0,CONCATENATE("Week ",WEEKNUM('Peter Millar'!$L7216,21)," - ", TEXT('Peter Millar'!$L7216, "yyyy")),"")</f>
        <v/>
      </c>
    </row>
    <row r="7212" spans="16:16">
      <c r="P7212" t="str">
        <f>IF('Peter Millar'!$L7217&lt;&gt;0,CONCATENATE("Week ",WEEKNUM('Peter Millar'!$L7217,21)," - ", TEXT('Peter Millar'!$L7217, "yyyy")),"")</f>
        <v/>
      </c>
    </row>
    <row r="7213" spans="16:16">
      <c r="P7213" t="str">
        <f>IF('Peter Millar'!$L7218&lt;&gt;0,CONCATENATE("Week ",WEEKNUM('Peter Millar'!$L7218,21)," - ", TEXT('Peter Millar'!$L7218, "yyyy")),"")</f>
        <v/>
      </c>
    </row>
    <row r="7214" spans="16:16">
      <c r="P7214" t="str">
        <f>IF('Peter Millar'!$L7219&lt;&gt;0,CONCATENATE("Week ",WEEKNUM('Peter Millar'!$L7219,21)," - ", TEXT('Peter Millar'!$L7219, "yyyy")),"")</f>
        <v/>
      </c>
    </row>
    <row r="7215" spans="16:16">
      <c r="P7215" t="str">
        <f>IF('Peter Millar'!$L7220&lt;&gt;0,CONCATENATE("Week ",WEEKNUM('Peter Millar'!$L7220,21)," - ", TEXT('Peter Millar'!$L7220, "yyyy")),"")</f>
        <v/>
      </c>
    </row>
    <row r="7216" spans="16:16">
      <c r="P7216" t="str">
        <f>IF('Peter Millar'!$L7221&lt;&gt;0,CONCATENATE("Week ",WEEKNUM('Peter Millar'!$L7221,21)," - ", TEXT('Peter Millar'!$L7221, "yyyy")),"")</f>
        <v/>
      </c>
    </row>
    <row r="7217" spans="16:16">
      <c r="P7217" t="str">
        <f>IF('Peter Millar'!$L7222&lt;&gt;0,CONCATENATE("Week ",WEEKNUM('Peter Millar'!$L7222,21)," - ", TEXT('Peter Millar'!$L7222, "yyyy")),"")</f>
        <v/>
      </c>
    </row>
    <row r="7218" spans="16:16">
      <c r="P7218" t="str">
        <f>IF('Peter Millar'!$L7223&lt;&gt;0,CONCATENATE("Week ",WEEKNUM('Peter Millar'!$L7223,21)," - ", TEXT('Peter Millar'!$L7223, "yyyy")),"")</f>
        <v/>
      </c>
    </row>
    <row r="7219" spans="16:16">
      <c r="P7219" t="str">
        <f>IF('Peter Millar'!$L7224&lt;&gt;0,CONCATENATE("Week ",WEEKNUM('Peter Millar'!$L7224,21)," - ", TEXT('Peter Millar'!$L7224, "yyyy")),"")</f>
        <v/>
      </c>
    </row>
    <row r="7220" spans="16:16">
      <c r="P7220" t="str">
        <f>IF('Peter Millar'!$L7225&lt;&gt;0,CONCATENATE("Week ",WEEKNUM('Peter Millar'!$L7225,21)," - ", TEXT('Peter Millar'!$L7225, "yyyy")),"")</f>
        <v/>
      </c>
    </row>
    <row r="7221" spans="16:16">
      <c r="P7221" t="str">
        <f>IF('Peter Millar'!$L7226&lt;&gt;0,CONCATENATE("Week ",WEEKNUM('Peter Millar'!$L7226,21)," - ", TEXT('Peter Millar'!$L7226, "yyyy")),"")</f>
        <v/>
      </c>
    </row>
    <row r="7222" spans="16:16">
      <c r="P7222" t="str">
        <f>IF('Peter Millar'!$L7227&lt;&gt;0,CONCATENATE("Week ",WEEKNUM('Peter Millar'!$L7227,21)," - ", TEXT('Peter Millar'!$L7227, "yyyy")),"")</f>
        <v/>
      </c>
    </row>
    <row r="7223" spans="16:16">
      <c r="P7223" t="str">
        <f>IF('Peter Millar'!$L7228&lt;&gt;0,CONCATENATE("Week ",WEEKNUM('Peter Millar'!$L7228,21)," - ", TEXT('Peter Millar'!$L7228, "yyyy")),"")</f>
        <v/>
      </c>
    </row>
    <row r="7224" spans="16:16">
      <c r="P7224" t="str">
        <f>IF('Peter Millar'!$L7229&lt;&gt;0,CONCATENATE("Week ",WEEKNUM('Peter Millar'!$L7229,21)," - ", TEXT('Peter Millar'!$L7229, "yyyy")),"")</f>
        <v/>
      </c>
    </row>
    <row r="7225" spans="16:16">
      <c r="P7225" t="str">
        <f>IF('Peter Millar'!$L7230&lt;&gt;0,CONCATENATE("Week ",WEEKNUM('Peter Millar'!$L7230,21)," - ", TEXT('Peter Millar'!$L7230, "yyyy")),"")</f>
        <v/>
      </c>
    </row>
    <row r="7226" spans="16:16">
      <c r="P7226" t="str">
        <f>IF('Peter Millar'!$L7231&lt;&gt;0,CONCATENATE("Week ",WEEKNUM('Peter Millar'!$L7231,21)," - ", TEXT('Peter Millar'!$L7231, "yyyy")),"")</f>
        <v/>
      </c>
    </row>
    <row r="7227" spans="16:16">
      <c r="P7227" t="str">
        <f>IF('Peter Millar'!$L7232&lt;&gt;0,CONCATENATE("Week ",WEEKNUM('Peter Millar'!$L7232,21)," - ", TEXT('Peter Millar'!$L7232, "yyyy")),"")</f>
        <v/>
      </c>
    </row>
    <row r="7228" spans="16:16">
      <c r="P7228" t="str">
        <f>IF('Peter Millar'!$L7233&lt;&gt;0,CONCATENATE("Week ",WEEKNUM('Peter Millar'!$L7233,21)," - ", TEXT('Peter Millar'!$L7233, "yyyy")),"")</f>
        <v/>
      </c>
    </row>
    <row r="7229" spans="16:16">
      <c r="P7229" t="str">
        <f>IF('Peter Millar'!$L7234&lt;&gt;0,CONCATENATE("Week ",WEEKNUM('Peter Millar'!$L7234,21)," - ", TEXT('Peter Millar'!$L7234, "yyyy")),"")</f>
        <v/>
      </c>
    </row>
    <row r="7230" spans="16:16">
      <c r="P7230" t="str">
        <f>IF('Peter Millar'!$L7235&lt;&gt;0,CONCATENATE("Week ",WEEKNUM('Peter Millar'!$L7235,21)," - ", TEXT('Peter Millar'!$L7235, "yyyy")),"")</f>
        <v/>
      </c>
    </row>
    <row r="7231" spans="16:16">
      <c r="P7231" t="str">
        <f>IF('Peter Millar'!$L7236&lt;&gt;0,CONCATENATE("Week ",WEEKNUM('Peter Millar'!$L7236,21)," - ", TEXT('Peter Millar'!$L7236, "yyyy")),"")</f>
        <v/>
      </c>
    </row>
    <row r="7232" spans="16:16">
      <c r="P7232" t="str">
        <f>IF('Peter Millar'!$L7237&lt;&gt;0,CONCATENATE("Week ",WEEKNUM('Peter Millar'!$L7237,21)," - ", TEXT('Peter Millar'!$L7237, "yyyy")),"")</f>
        <v/>
      </c>
    </row>
    <row r="7233" spans="16:16">
      <c r="P7233" t="str">
        <f>IF('Peter Millar'!$L7238&lt;&gt;0,CONCATENATE("Week ",WEEKNUM('Peter Millar'!$L7238,21)," - ", TEXT('Peter Millar'!$L7238, "yyyy")),"")</f>
        <v/>
      </c>
    </row>
    <row r="7234" spans="16:16">
      <c r="P7234" t="str">
        <f>IF('Peter Millar'!$L7239&lt;&gt;0,CONCATENATE("Week ",WEEKNUM('Peter Millar'!$L7239,21)," - ", TEXT('Peter Millar'!$L7239, "yyyy")),"")</f>
        <v/>
      </c>
    </row>
    <row r="7235" spans="16:16">
      <c r="P7235" t="str">
        <f>IF('Peter Millar'!$L7240&lt;&gt;0,CONCATENATE("Week ",WEEKNUM('Peter Millar'!$L7240,21)," - ", TEXT('Peter Millar'!$L7240, "yyyy")),"")</f>
        <v/>
      </c>
    </row>
    <row r="7236" spans="16:16">
      <c r="P7236" t="str">
        <f>IF('Peter Millar'!$L7241&lt;&gt;0,CONCATENATE("Week ",WEEKNUM('Peter Millar'!$L7241,21)," - ", TEXT('Peter Millar'!$L7241, "yyyy")),"")</f>
        <v/>
      </c>
    </row>
    <row r="7237" spans="16:16">
      <c r="P7237" t="str">
        <f>IF('Peter Millar'!$L7242&lt;&gt;0,CONCATENATE("Week ",WEEKNUM('Peter Millar'!$L7242,21)," - ", TEXT('Peter Millar'!$L7242, "yyyy")),"")</f>
        <v/>
      </c>
    </row>
    <row r="7238" spans="16:16">
      <c r="P7238" t="str">
        <f>IF('Peter Millar'!$L7243&lt;&gt;0,CONCATENATE("Week ",WEEKNUM('Peter Millar'!$L7243,21)," - ", TEXT('Peter Millar'!$L7243, "yyyy")),"")</f>
        <v/>
      </c>
    </row>
    <row r="7239" spans="16:16">
      <c r="P7239" t="str">
        <f>IF('Peter Millar'!$L7244&lt;&gt;0,CONCATENATE("Week ",WEEKNUM('Peter Millar'!$L7244,21)," - ", TEXT('Peter Millar'!$L7244, "yyyy")),"")</f>
        <v/>
      </c>
    </row>
    <row r="7240" spans="16:16">
      <c r="P7240" t="str">
        <f>IF('Peter Millar'!$L7245&lt;&gt;0,CONCATENATE("Week ",WEEKNUM('Peter Millar'!$L7245,21)," - ", TEXT('Peter Millar'!$L7245, "yyyy")),"")</f>
        <v/>
      </c>
    </row>
    <row r="7241" spans="16:16">
      <c r="P7241" t="str">
        <f>IF('Peter Millar'!$L7246&lt;&gt;0,CONCATENATE("Week ",WEEKNUM('Peter Millar'!$L7246,21)," - ", TEXT('Peter Millar'!$L7246, "yyyy")),"")</f>
        <v/>
      </c>
    </row>
    <row r="7242" spans="16:16">
      <c r="P7242" t="str">
        <f>IF('Peter Millar'!$L7247&lt;&gt;0,CONCATENATE("Week ",WEEKNUM('Peter Millar'!$L7247,21)," - ", TEXT('Peter Millar'!$L7247, "yyyy")),"")</f>
        <v/>
      </c>
    </row>
    <row r="7243" spans="16:16">
      <c r="P7243" t="str">
        <f>IF('Peter Millar'!$L7248&lt;&gt;0,CONCATENATE("Week ",WEEKNUM('Peter Millar'!$L7248,21)," - ", TEXT('Peter Millar'!$L7248, "yyyy")),"")</f>
        <v/>
      </c>
    </row>
    <row r="7244" spans="16:16">
      <c r="P7244" t="str">
        <f>IF('Peter Millar'!$L7249&lt;&gt;0,CONCATENATE("Week ",WEEKNUM('Peter Millar'!$L7249,21)," - ", TEXT('Peter Millar'!$L7249, "yyyy")),"")</f>
        <v/>
      </c>
    </row>
    <row r="7245" spans="16:16">
      <c r="P7245" t="str">
        <f>IF('Peter Millar'!$L7250&lt;&gt;0,CONCATENATE("Week ",WEEKNUM('Peter Millar'!$L7250,21)," - ", TEXT('Peter Millar'!$L7250, "yyyy")),"")</f>
        <v/>
      </c>
    </row>
    <row r="7246" spans="16:16">
      <c r="P7246" t="str">
        <f>IF('Peter Millar'!$L7251&lt;&gt;0,CONCATENATE("Week ",WEEKNUM('Peter Millar'!$L7251,21)," - ", TEXT('Peter Millar'!$L7251, "yyyy")),"")</f>
        <v/>
      </c>
    </row>
    <row r="7247" spans="16:16">
      <c r="P7247" t="str">
        <f>IF('Peter Millar'!$L7252&lt;&gt;0,CONCATENATE("Week ",WEEKNUM('Peter Millar'!$L7252,21)," - ", TEXT('Peter Millar'!$L7252, "yyyy")),"")</f>
        <v/>
      </c>
    </row>
    <row r="7248" spans="16:16">
      <c r="P7248" t="str">
        <f>IF('Peter Millar'!$L7253&lt;&gt;0,CONCATENATE("Week ",WEEKNUM('Peter Millar'!$L7253,21)," - ", TEXT('Peter Millar'!$L7253, "yyyy")),"")</f>
        <v/>
      </c>
    </row>
    <row r="7249" spans="16:16">
      <c r="P7249" t="str">
        <f>IF('Peter Millar'!$L7254&lt;&gt;0,CONCATENATE("Week ",WEEKNUM('Peter Millar'!$L7254,21)," - ", TEXT('Peter Millar'!$L7254, "yyyy")),"")</f>
        <v/>
      </c>
    </row>
    <row r="7250" spans="16:16">
      <c r="P7250" t="str">
        <f>IF('Peter Millar'!$L7255&lt;&gt;0,CONCATENATE("Week ",WEEKNUM('Peter Millar'!$L7255,21)," - ", TEXT('Peter Millar'!$L7255, "yyyy")),"")</f>
        <v/>
      </c>
    </row>
    <row r="7251" spans="16:16">
      <c r="P7251" t="str">
        <f>IF('Peter Millar'!$L7256&lt;&gt;0,CONCATENATE("Week ",WEEKNUM('Peter Millar'!$L7256,21)," - ", TEXT('Peter Millar'!$L7256, "yyyy")),"")</f>
        <v/>
      </c>
    </row>
    <row r="7252" spans="16:16">
      <c r="P7252" t="str">
        <f>IF('Peter Millar'!$L7257&lt;&gt;0,CONCATENATE("Week ",WEEKNUM('Peter Millar'!$L7257,21)," - ", TEXT('Peter Millar'!$L7257, "yyyy")),"")</f>
        <v/>
      </c>
    </row>
    <row r="7253" spans="16:16">
      <c r="P7253" t="str">
        <f>IF('Peter Millar'!$L7258&lt;&gt;0,CONCATENATE("Week ",WEEKNUM('Peter Millar'!$L7258,21)," - ", TEXT('Peter Millar'!$L7258, "yyyy")),"")</f>
        <v/>
      </c>
    </row>
    <row r="7254" spans="16:16">
      <c r="P7254" t="str">
        <f>IF('Peter Millar'!$L7259&lt;&gt;0,CONCATENATE("Week ",WEEKNUM('Peter Millar'!$L7259,21)," - ", TEXT('Peter Millar'!$L7259, "yyyy")),"")</f>
        <v/>
      </c>
    </row>
    <row r="7255" spans="16:16">
      <c r="P7255" t="str">
        <f>IF('Peter Millar'!$L7260&lt;&gt;0,CONCATENATE("Week ",WEEKNUM('Peter Millar'!$L7260,21)," - ", TEXT('Peter Millar'!$L7260, "yyyy")),"")</f>
        <v/>
      </c>
    </row>
    <row r="7256" spans="16:16">
      <c r="P7256" t="str">
        <f>IF('Peter Millar'!$L7261&lt;&gt;0,CONCATENATE("Week ",WEEKNUM('Peter Millar'!$L7261,21)," - ", TEXT('Peter Millar'!$L7261, "yyyy")),"")</f>
        <v/>
      </c>
    </row>
    <row r="7257" spans="16:16">
      <c r="P7257" t="str">
        <f>IF('Peter Millar'!$L7262&lt;&gt;0,CONCATENATE("Week ",WEEKNUM('Peter Millar'!$L7262,21)," - ", TEXT('Peter Millar'!$L7262, "yyyy")),"")</f>
        <v/>
      </c>
    </row>
    <row r="7258" spans="16:16">
      <c r="P7258" t="str">
        <f>IF('Peter Millar'!$L7263&lt;&gt;0,CONCATENATE("Week ",WEEKNUM('Peter Millar'!$L7263,21)," - ", TEXT('Peter Millar'!$L7263, "yyyy")),"")</f>
        <v/>
      </c>
    </row>
    <row r="7259" spans="16:16">
      <c r="P7259" t="str">
        <f>IF('Peter Millar'!$L7264&lt;&gt;0,CONCATENATE("Week ",WEEKNUM('Peter Millar'!$L7264,21)," - ", TEXT('Peter Millar'!$L7264, "yyyy")),"")</f>
        <v/>
      </c>
    </row>
    <row r="7260" spans="16:16">
      <c r="P7260" t="str">
        <f>IF('Peter Millar'!$L7265&lt;&gt;0,CONCATENATE("Week ",WEEKNUM('Peter Millar'!$L7265,21)," - ", TEXT('Peter Millar'!$L7265, "yyyy")),"")</f>
        <v/>
      </c>
    </row>
    <row r="7261" spans="16:16">
      <c r="P7261" t="str">
        <f>IF('Peter Millar'!$L7266&lt;&gt;0,CONCATENATE("Week ",WEEKNUM('Peter Millar'!$L7266,21)," - ", TEXT('Peter Millar'!$L7266, "yyyy")),"")</f>
        <v/>
      </c>
    </row>
    <row r="7262" spans="16:16">
      <c r="P7262" t="str">
        <f>IF('Peter Millar'!$L7267&lt;&gt;0,CONCATENATE("Week ",WEEKNUM('Peter Millar'!$L7267,21)," - ", TEXT('Peter Millar'!$L7267, "yyyy")),"")</f>
        <v/>
      </c>
    </row>
    <row r="7263" spans="16:16">
      <c r="P7263" t="str">
        <f>IF('Peter Millar'!$L7268&lt;&gt;0,CONCATENATE("Week ",WEEKNUM('Peter Millar'!$L7268,21)," - ", TEXT('Peter Millar'!$L7268, "yyyy")),"")</f>
        <v/>
      </c>
    </row>
    <row r="7264" spans="16:16">
      <c r="P7264" t="str">
        <f>IF('Peter Millar'!$L7269&lt;&gt;0,CONCATENATE("Week ",WEEKNUM('Peter Millar'!$L7269,21)," - ", TEXT('Peter Millar'!$L7269, "yyyy")),"")</f>
        <v/>
      </c>
    </row>
    <row r="7265" spans="16:16">
      <c r="P7265" t="str">
        <f>IF('Peter Millar'!$L7270&lt;&gt;0,CONCATENATE("Week ",WEEKNUM('Peter Millar'!$L7270,21)," - ", TEXT('Peter Millar'!$L7270, "yyyy")),"")</f>
        <v/>
      </c>
    </row>
    <row r="7266" spans="16:16">
      <c r="P7266" t="str">
        <f>IF('Peter Millar'!$L7271&lt;&gt;0,CONCATENATE("Week ",WEEKNUM('Peter Millar'!$L7271,21)," - ", TEXT('Peter Millar'!$L7271, "yyyy")),"")</f>
        <v/>
      </c>
    </row>
    <row r="7267" spans="16:16">
      <c r="P7267" t="str">
        <f>IF('Peter Millar'!$L7272&lt;&gt;0,CONCATENATE("Week ",WEEKNUM('Peter Millar'!$L7272,21)," - ", TEXT('Peter Millar'!$L7272, "yyyy")),"")</f>
        <v/>
      </c>
    </row>
    <row r="7268" spans="16:16">
      <c r="P7268" t="str">
        <f>IF('Peter Millar'!$L7273&lt;&gt;0,CONCATENATE("Week ",WEEKNUM('Peter Millar'!$L7273,21)," - ", TEXT('Peter Millar'!$L7273, "yyyy")),"")</f>
        <v/>
      </c>
    </row>
    <row r="7269" spans="16:16">
      <c r="P7269" t="str">
        <f>IF('Peter Millar'!$L7274&lt;&gt;0,CONCATENATE("Week ",WEEKNUM('Peter Millar'!$L7274,21)," - ", TEXT('Peter Millar'!$L7274, "yyyy")),"")</f>
        <v/>
      </c>
    </row>
    <row r="7270" spans="16:16">
      <c r="P7270" t="str">
        <f>IF('Peter Millar'!$L7275&lt;&gt;0,CONCATENATE("Week ",WEEKNUM('Peter Millar'!$L7275,21)," - ", TEXT('Peter Millar'!$L7275, "yyyy")),"")</f>
        <v/>
      </c>
    </row>
    <row r="7271" spans="16:16">
      <c r="P7271" t="str">
        <f>IF('Peter Millar'!$L7276&lt;&gt;0,CONCATENATE("Week ",WEEKNUM('Peter Millar'!$L7276,21)," - ", TEXT('Peter Millar'!$L7276, "yyyy")),"")</f>
        <v/>
      </c>
    </row>
    <row r="7272" spans="16:16">
      <c r="P7272" t="str">
        <f>IF('Peter Millar'!$L7277&lt;&gt;0,CONCATENATE("Week ",WEEKNUM('Peter Millar'!$L7277,21)," - ", TEXT('Peter Millar'!$L7277, "yyyy")),"")</f>
        <v/>
      </c>
    </row>
    <row r="7273" spans="16:16">
      <c r="P7273" t="str">
        <f>IF('Peter Millar'!$L7278&lt;&gt;0,CONCATENATE("Week ",WEEKNUM('Peter Millar'!$L7278,21)," - ", TEXT('Peter Millar'!$L7278, "yyyy")),"")</f>
        <v/>
      </c>
    </row>
    <row r="7274" spans="16:16">
      <c r="P7274" t="str">
        <f>IF('Peter Millar'!$L7279&lt;&gt;0,CONCATENATE("Week ",WEEKNUM('Peter Millar'!$L7279,21)," - ", TEXT('Peter Millar'!$L7279, "yyyy")),"")</f>
        <v/>
      </c>
    </row>
    <row r="7275" spans="16:16">
      <c r="P7275" t="str">
        <f>IF('Peter Millar'!$L7280&lt;&gt;0,CONCATENATE("Week ",WEEKNUM('Peter Millar'!$L7280,21)," - ", TEXT('Peter Millar'!$L7280, "yyyy")),"")</f>
        <v/>
      </c>
    </row>
    <row r="7276" spans="16:16">
      <c r="P7276" t="str">
        <f>IF('Peter Millar'!$L7281&lt;&gt;0,CONCATENATE("Week ",WEEKNUM('Peter Millar'!$L7281,21)," - ", TEXT('Peter Millar'!$L7281, "yyyy")),"")</f>
        <v/>
      </c>
    </row>
    <row r="7277" spans="16:16">
      <c r="P7277" t="str">
        <f>IF('Peter Millar'!$L7282&lt;&gt;0,CONCATENATE("Week ",WEEKNUM('Peter Millar'!$L7282,21)," - ", TEXT('Peter Millar'!$L7282, "yyyy")),"")</f>
        <v/>
      </c>
    </row>
    <row r="7278" spans="16:16">
      <c r="P7278" t="str">
        <f>IF('Peter Millar'!$L7283&lt;&gt;0,CONCATENATE("Week ",WEEKNUM('Peter Millar'!$L7283,21)," - ", TEXT('Peter Millar'!$L7283, "yyyy")),"")</f>
        <v/>
      </c>
    </row>
    <row r="7279" spans="16:16">
      <c r="P7279" t="str">
        <f>IF('Peter Millar'!$L7284&lt;&gt;0,CONCATENATE("Week ",WEEKNUM('Peter Millar'!$L7284,21)," - ", TEXT('Peter Millar'!$L7284, "yyyy")),"")</f>
        <v/>
      </c>
    </row>
    <row r="7280" spans="16:16">
      <c r="P7280" t="str">
        <f>IF('Peter Millar'!$L7285&lt;&gt;0,CONCATENATE("Week ",WEEKNUM('Peter Millar'!$L7285,21)," - ", TEXT('Peter Millar'!$L7285, "yyyy")),"")</f>
        <v/>
      </c>
    </row>
    <row r="7281" spans="16:16">
      <c r="P7281" t="str">
        <f>IF('Peter Millar'!$L7286&lt;&gt;0,CONCATENATE("Week ",WEEKNUM('Peter Millar'!$L7286,21)," - ", TEXT('Peter Millar'!$L7286, "yyyy")),"")</f>
        <v/>
      </c>
    </row>
    <row r="7282" spans="16:16">
      <c r="P7282" t="str">
        <f>IF('Peter Millar'!$L7287&lt;&gt;0,CONCATENATE("Week ",WEEKNUM('Peter Millar'!$L7287,21)," - ", TEXT('Peter Millar'!$L7287, "yyyy")),"")</f>
        <v/>
      </c>
    </row>
    <row r="7283" spans="16:16">
      <c r="P7283" t="str">
        <f>IF('Peter Millar'!$L7288&lt;&gt;0,CONCATENATE("Week ",WEEKNUM('Peter Millar'!$L7288,21)," - ", TEXT('Peter Millar'!$L7288, "yyyy")),"")</f>
        <v/>
      </c>
    </row>
    <row r="7284" spans="16:16">
      <c r="P7284" t="str">
        <f>IF('Peter Millar'!$L7289&lt;&gt;0,CONCATENATE("Week ",WEEKNUM('Peter Millar'!$L7289,21)," - ", TEXT('Peter Millar'!$L7289, "yyyy")),"")</f>
        <v/>
      </c>
    </row>
    <row r="7285" spans="16:16">
      <c r="P7285" t="str">
        <f>IF('Peter Millar'!$L7290&lt;&gt;0,CONCATENATE("Week ",WEEKNUM('Peter Millar'!$L7290,21)," - ", TEXT('Peter Millar'!$L7290, "yyyy")),"")</f>
        <v/>
      </c>
    </row>
    <row r="7286" spans="16:16">
      <c r="P7286" t="str">
        <f>IF('Peter Millar'!$L7291&lt;&gt;0,CONCATENATE("Week ",WEEKNUM('Peter Millar'!$L7291,21)," - ", TEXT('Peter Millar'!$L7291, "yyyy")),"")</f>
        <v/>
      </c>
    </row>
    <row r="7287" spans="16:16">
      <c r="P7287" t="str">
        <f>IF('Peter Millar'!$L7292&lt;&gt;0,CONCATENATE("Week ",WEEKNUM('Peter Millar'!$L7292,21)," - ", TEXT('Peter Millar'!$L7292, "yyyy")),"")</f>
        <v/>
      </c>
    </row>
    <row r="7288" spans="16:16">
      <c r="P7288" t="str">
        <f>IF('Peter Millar'!$L7293&lt;&gt;0,CONCATENATE("Week ",WEEKNUM('Peter Millar'!$L7293,21)," - ", TEXT('Peter Millar'!$L7293, "yyyy")),"")</f>
        <v/>
      </c>
    </row>
    <row r="7289" spans="16:16">
      <c r="P7289" t="str">
        <f>IF('Peter Millar'!$L7294&lt;&gt;0,CONCATENATE("Week ",WEEKNUM('Peter Millar'!$L7294,21)," - ", TEXT('Peter Millar'!$L7294, "yyyy")),"")</f>
        <v/>
      </c>
    </row>
    <row r="7290" spans="16:16">
      <c r="P7290" t="str">
        <f>IF('Peter Millar'!$L7295&lt;&gt;0,CONCATENATE("Week ",WEEKNUM('Peter Millar'!$L7295,21)," - ", TEXT('Peter Millar'!$L7295, "yyyy")),"")</f>
        <v/>
      </c>
    </row>
    <row r="7291" spans="16:16">
      <c r="P7291" t="str">
        <f>IF('Peter Millar'!$L7296&lt;&gt;0,CONCATENATE("Week ",WEEKNUM('Peter Millar'!$L7296,21)," - ", TEXT('Peter Millar'!$L7296, "yyyy")),"")</f>
        <v/>
      </c>
    </row>
    <row r="7292" spans="16:16">
      <c r="P7292" t="str">
        <f>IF('Peter Millar'!$L7297&lt;&gt;0,CONCATENATE("Week ",WEEKNUM('Peter Millar'!$L7297,21)," - ", TEXT('Peter Millar'!$L7297, "yyyy")),"")</f>
        <v/>
      </c>
    </row>
    <row r="7293" spans="16:16">
      <c r="P7293" t="str">
        <f>IF('Peter Millar'!$L7298&lt;&gt;0,CONCATENATE("Week ",WEEKNUM('Peter Millar'!$L7298,21)," - ", TEXT('Peter Millar'!$L7298, "yyyy")),"")</f>
        <v/>
      </c>
    </row>
    <row r="7294" spans="16:16">
      <c r="P7294" t="str">
        <f>IF('Peter Millar'!$L7299&lt;&gt;0,CONCATENATE("Week ",WEEKNUM('Peter Millar'!$L7299,21)," - ", TEXT('Peter Millar'!$L7299, "yyyy")),"")</f>
        <v/>
      </c>
    </row>
    <row r="7295" spans="16:16">
      <c r="P7295" t="str">
        <f>IF('Peter Millar'!$L7300&lt;&gt;0,CONCATENATE("Week ",WEEKNUM('Peter Millar'!$L7300,21)," - ", TEXT('Peter Millar'!$L7300, "yyyy")),"")</f>
        <v/>
      </c>
    </row>
    <row r="7296" spans="16:16">
      <c r="P7296" t="str">
        <f>IF('Peter Millar'!$L7301&lt;&gt;0,CONCATENATE("Week ",WEEKNUM('Peter Millar'!$L7301,21)," - ", TEXT('Peter Millar'!$L7301, "yyyy")),"")</f>
        <v/>
      </c>
    </row>
    <row r="7297" spans="16:16">
      <c r="P7297" t="str">
        <f>IF('Peter Millar'!$L7302&lt;&gt;0,CONCATENATE("Week ",WEEKNUM('Peter Millar'!$L7302,21)," - ", TEXT('Peter Millar'!$L7302, "yyyy")),"")</f>
        <v/>
      </c>
    </row>
    <row r="7298" spans="16:16">
      <c r="P7298" t="str">
        <f>IF('Peter Millar'!$L7303&lt;&gt;0,CONCATENATE("Week ",WEEKNUM('Peter Millar'!$L7303,21)," - ", TEXT('Peter Millar'!$L7303, "yyyy")),"")</f>
        <v/>
      </c>
    </row>
    <row r="7299" spans="16:16">
      <c r="P7299" t="str">
        <f>IF('Peter Millar'!$L7304&lt;&gt;0,CONCATENATE("Week ",WEEKNUM('Peter Millar'!$L7304,21)," - ", TEXT('Peter Millar'!$L7304, "yyyy")),"")</f>
        <v/>
      </c>
    </row>
    <row r="7300" spans="16:16">
      <c r="P7300" t="str">
        <f>IF('Peter Millar'!$L7305&lt;&gt;0,CONCATENATE("Week ",WEEKNUM('Peter Millar'!$L7305,21)," - ", TEXT('Peter Millar'!$L7305, "yyyy")),"")</f>
        <v/>
      </c>
    </row>
    <row r="7301" spans="16:16">
      <c r="P7301" t="str">
        <f>IF('Peter Millar'!$L7306&lt;&gt;0,CONCATENATE("Week ",WEEKNUM('Peter Millar'!$L7306,21)," - ", TEXT('Peter Millar'!$L7306, "yyyy")),"")</f>
        <v/>
      </c>
    </row>
    <row r="7302" spans="16:16">
      <c r="P7302" t="str">
        <f>IF('Peter Millar'!$L7307&lt;&gt;0,CONCATENATE("Week ",WEEKNUM('Peter Millar'!$L7307,21)," - ", TEXT('Peter Millar'!$L7307, "yyyy")),"")</f>
        <v/>
      </c>
    </row>
    <row r="7303" spans="16:16">
      <c r="P7303" t="str">
        <f>IF('Peter Millar'!$L7308&lt;&gt;0,CONCATENATE("Week ",WEEKNUM('Peter Millar'!$L7308,21)," - ", TEXT('Peter Millar'!$L7308, "yyyy")),"")</f>
        <v/>
      </c>
    </row>
    <row r="7304" spans="16:16">
      <c r="P7304" t="str">
        <f>IF('Peter Millar'!$L7309&lt;&gt;0,CONCATENATE("Week ",WEEKNUM('Peter Millar'!$L7309,21)," - ", TEXT('Peter Millar'!$L7309, "yyyy")),"")</f>
        <v/>
      </c>
    </row>
    <row r="7305" spans="16:16">
      <c r="P7305" t="str">
        <f>IF('Peter Millar'!$L7310&lt;&gt;0,CONCATENATE("Week ",WEEKNUM('Peter Millar'!$L7310,21)," - ", TEXT('Peter Millar'!$L7310, "yyyy")),"")</f>
        <v/>
      </c>
    </row>
    <row r="7306" spans="16:16">
      <c r="P7306" t="str">
        <f>IF('Peter Millar'!$L7311&lt;&gt;0,CONCATENATE("Week ",WEEKNUM('Peter Millar'!$L7311,21)," - ", TEXT('Peter Millar'!$L7311, "yyyy")),"")</f>
        <v/>
      </c>
    </row>
    <row r="7307" spans="16:16">
      <c r="P7307" t="str">
        <f>IF('Peter Millar'!$L7312&lt;&gt;0,CONCATENATE("Week ",WEEKNUM('Peter Millar'!$L7312,21)," - ", TEXT('Peter Millar'!$L7312, "yyyy")),"")</f>
        <v/>
      </c>
    </row>
    <row r="7308" spans="16:16">
      <c r="P7308" t="str">
        <f>IF('Peter Millar'!$L7313&lt;&gt;0,CONCATENATE("Week ",WEEKNUM('Peter Millar'!$L7313,21)," - ", TEXT('Peter Millar'!$L7313, "yyyy")),"")</f>
        <v/>
      </c>
    </row>
    <row r="7309" spans="16:16">
      <c r="P7309" t="str">
        <f>IF('Peter Millar'!$L7314&lt;&gt;0,CONCATENATE("Week ",WEEKNUM('Peter Millar'!$L7314,21)," - ", TEXT('Peter Millar'!$L7314, "yyyy")),"")</f>
        <v/>
      </c>
    </row>
    <row r="7310" spans="16:16">
      <c r="P7310" t="str">
        <f>IF('Peter Millar'!$L7315&lt;&gt;0,CONCATENATE("Week ",WEEKNUM('Peter Millar'!$L7315,21)," - ", TEXT('Peter Millar'!$L7315, "yyyy")),"")</f>
        <v/>
      </c>
    </row>
    <row r="7311" spans="16:16">
      <c r="P7311" t="str">
        <f>IF('Peter Millar'!$L7316&lt;&gt;0,CONCATENATE("Week ",WEEKNUM('Peter Millar'!$L7316,21)," - ", TEXT('Peter Millar'!$L7316, "yyyy")),"")</f>
        <v/>
      </c>
    </row>
    <row r="7312" spans="16:16">
      <c r="P7312" t="str">
        <f>IF('Peter Millar'!$L7317&lt;&gt;0,CONCATENATE("Week ",WEEKNUM('Peter Millar'!$L7317,21)," - ", TEXT('Peter Millar'!$L7317, "yyyy")),"")</f>
        <v/>
      </c>
    </row>
    <row r="7313" spans="16:16">
      <c r="P7313" t="str">
        <f>IF('Peter Millar'!$L7318&lt;&gt;0,CONCATENATE("Week ",WEEKNUM('Peter Millar'!$L7318,21)," - ", TEXT('Peter Millar'!$L7318, "yyyy")),"")</f>
        <v/>
      </c>
    </row>
    <row r="7314" spans="16:16">
      <c r="P7314" t="str">
        <f>IF('Peter Millar'!$L7319&lt;&gt;0,CONCATENATE("Week ",WEEKNUM('Peter Millar'!$L7319,21)," - ", TEXT('Peter Millar'!$L7319, "yyyy")),"")</f>
        <v/>
      </c>
    </row>
    <row r="7315" spans="16:16">
      <c r="P7315" t="str">
        <f>IF('Peter Millar'!$L7320&lt;&gt;0,CONCATENATE("Week ",WEEKNUM('Peter Millar'!$L7320,21)," - ", TEXT('Peter Millar'!$L7320, "yyyy")),"")</f>
        <v/>
      </c>
    </row>
    <row r="7316" spans="16:16">
      <c r="P7316" t="str">
        <f>IF('Peter Millar'!$L7321&lt;&gt;0,CONCATENATE("Week ",WEEKNUM('Peter Millar'!$L7321,21)," - ", TEXT('Peter Millar'!$L7321, "yyyy")),"")</f>
        <v/>
      </c>
    </row>
    <row r="7317" spans="16:16">
      <c r="P7317" t="str">
        <f>IF('Peter Millar'!$L7322&lt;&gt;0,CONCATENATE("Week ",WEEKNUM('Peter Millar'!$L7322,21)," - ", TEXT('Peter Millar'!$L7322, "yyyy")),"")</f>
        <v/>
      </c>
    </row>
    <row r="7318" spans="16:16">
      <c r="P7318" t="str">
        <f>IF('Peter Millar'!$L7323&lt;&gt;0,CONCATENATE("Week ",WEEKNUM('Peter Millar'!$L7323,21)," - ", TEXT('Peter Millar'!$L7323, "yyyy")),"")</f>
        <v/>
      </c>
    </row>
    <row r="7319" spans="16:16">
      <c r="P7319" t="str">
        <f>IF('Peter Millar'!$L7324&lt;&gt;0,CONCATENATE("Week ",WEEKNUM('Peter Millar'!$L7324,21)," - ", TEXT('Peter Millar'!$L7324, "yyyy")),"")</f>
        <v/>
      </c>
    </row>
    <row r="7320" spans="16:16">
      <c r="P7320" t="str">
        <f>IF('Peter Millar'!$L7325&lt;&gt;0,CONCATENATE("Week ",WEEKNUM('Peter Millar'!$L7325,21)," - ", TEXT('Peter Millar'!$L7325, "yyyy")),"")</f>
        <v/>
      </c>
    </row>
    <row r="7321" spans="16:16">
      <c r="P7321" t="str">
        <f>IF('Peter Millar'!$L7326&lt;&gt;0,CONCATENATE("Week ",WEEKNUM('Peter Millar'!$L7326,21)," - ", TEXT('Peter Millar'!$L7326, "yyyy")),"")</f>
        <v/>
      </c>
    </row>
    <row r="7322" spans="16:16">
      <c r="P7322" t="str">
        <f>IF('Peter Millar'!$L7327&lt;&gt;0,CONCATENATE("Week ",WEEKNUM('Peter Millar'!$L7327,21)," - ", TEXT('Peter Millar'!$L7327, "yyyy")),"")</f>
        <v/>
      </c>
    </row>
    <row r="7323" spans="16:16">
      <c r="P7323" t="str">
        <f>IF('Peter Millar'!$L7328&lt;&gt;0,CONCATENATE("Week ",WEEKNUM('Peter Millar'!$L7328,21)," - ", TEXT('Peter Millar'!$L7328, "yyyy")),"")</f>
        <v/>
      </c>
    </row>
    <row r="7324" spans="16:16">
      <c r="P7324" t="str">
        <f>IF('Peter Millar'!$L7329&lt;&gt;0,CONCATENATE("Week ",WEEKNUM('Peter Millar'!$L7329,21)," - ", TEXT('Peter Millar'!$L7329, "yyyy")),"")</f>
        <v/>
      </c>
    </row>
    <row r="7325" spans="16:16">
      <c r="P7325" t="str">
        <f>IF('Peter Millar'!$L7330&lt;&gt;0,CONCATENATE("Week ",WEEKNUM('Peter Millar'!$L7330,21)," - ", TEXT('Peter Millar'!$L7330, "yyyy")),"")</f>
        <v/>
      </c>
    </row>
    <row r="7326" spans="16:16">
      <c r="P7326" t="str">
        <f>IF('Peter Millar'!$L7331&lt;&gt;0,CONCATENATE("Week ",WEEKNUM('Peter Millar'!$L7331,21)," - ", TEXT('Peter Millar'!$L7331, "yyyy")),"")</f>
        <v/>
      </c>
    </row>
    <row r="7327" spans="16:16">
      <c r="P7327" t="str">
        <f>IF('Peter Millar'!$L7332&lt;&gt;0,CONCATENATE("Week ",WEEKNUM('Peter Millar'!$L7332,21)," - ", TEXT('Peter Millar'!$L7332, "yyyy")),"")</f>
        <v/>
      </c>
    </row>
    <row r="7328" spans="16:16">
      <c r="P7328" t="str">
        <f>IF('Peter Millar'!$L7333&lt;&gt;0,CONCATENATE("Week ",WEEKNUM('Peter Millar'!$L7333,21)," - ", TEXT('Peter Millar'!$L7333, "yyyy")),"")</f>
        <v/>
      </c>
    </row>
    <row r="7329" spans="16:16">
      <c r="P7329" t="str">
        <f>IF('Peter Millar'!$L7334&lt;&gt;0,CONCATENATE("Week ",WEEKNUM('Peter Millar'!$L7334,21)," - ", TEXT('Peter Millar'!$L7334, "yyyy")),"")</f>
        <v/>
      </c>
    </row>
    <row r="7330" spans="16:16">
      <c r="P7330" t="str">
        <f>IF('Peter Millar'!$L7335&lt;&gt;0,CONCATENATE("Week ",WEEKNUM('Peter Millar'!$L7335,21)," - ", TEXT('Peter Millar'!$L7335, "yyyy")),"")</f>
        <v/>
      </c>
    </row>
    <row r="7331" spans="16:16">
      <c r="P7331" t="str">
        <f>IF('Peter Millar'!$L7336&lt;&gt;0,CONCATENATE("Week ",WEEKNUM('Peter Millar'!$L7336,21)," - ", TEXT('Peter Millar'!$L7336, "yyyy")),"")</f>
        <v/>
      </c>
    </row>
    <row r="7332" spans="16:16">
      <c r="P7332" t="str">
        <f>IF('Peter Millar'!$L7337&lt;&gt;0,CONCATENATE("Week ",WEEKNUM('Peter Millar'!$L7337,21)," - ", TEXT('Peter Millar'!$L7337, "yyyy")),"")</f>
        <v/>
      </c>
    </row>
    <row r="7333" spans="16:16">
      <c r="P7333" t="str">
        <f>IF('Peter Millar'!$L7338&lt;&gt;0,CONCATENATE("Week ",WEEKNUM('Peter Millar'!$L7338,21)," - ", TEXT('Peter Millar'!$L7338, "yyyy")),"")</f>
        <v/>
      </c>
    </row>
    <row r="7334" spans="16:16">
      <c r="P7334" t="str">
        <f>IF('Peter Millar'!$L7339&lt;&gt;0,CONCATENATE("Week ",WEEKNUM('Peter Millar'!$L7339,21)," - ", TEXT('Peter Millar'!$L7339, "yyyy")),"")</f>
        <v/>
      </c>
    </row>
    <row r="7335" spans="16:16">
      <c r="P7335" t="str">
        <f>IF('Peter Millar'!$L7340&lt;&gt;0,CONCATENATE("Week ",WEEKNUM('Peter Millar'!$L7340,21)," - ", TEXT('Peter Millar'!$L7340, "yyyy")),"")</f>
        <v/>
      </c>
    </row>
    <row r="7336" spans="16:16">
      <c r="P7336" t="str">
        <f>IF('Peter Millar'!$L7341&lt;&gt;0,CONCATENATE("Week ",WEEKNUM('Peter Millar'!$L7341,21)," - ", TEXT('Peter Millar'!$L7341, "yyyy")),"")</f>
        <v/>
      </c>
    </row>
    <row r="7337" spans="16:16">
      <c r="P7337" t="str">
        <f>IF('Peter Millar'!$L7342&lt;&gt;0,CONCATENATE("Week ",WEEKNUM('Peter Millar'!$L7342,21)," - ", TEXT('Peter Millar'!$L7342, "yyyy")),"")</f>
        <v/>
      </c>
    </row>
    <row r="7338" spans="16:16">
      <c r="P7338" t="str">
        <f>IF('Peter Millar'!$L7343&lt;&gt;0,CONCATENATE("Week ",WEEKNUM('Peter Millar'!$L7343,21)," - ", TEXT('Peter Millar'!$L7343, "yyyy")),"")</f>
        <v/>
      </c>
    </row>
    <row r="7339" spans="16:16">
      <c r="P7339" t="str">
        <f>IF('Peter Millar'!$L7344&lt;&gt;0,CONCATENATE("Week ",WEEKNUM('Peter Millar'!$L7344,21)," - ", TEXT('Peter Millar'!$L7344, "yyyy")),"")</f>
        <v/>
      </c>
    </row>
    <row r="7340" spans="16:16">
      <c r="P7340" t="str">
        <f>IF('Peter Millar'!$L7345&lt;&gt;0,CONCATENATE("Week ",WEEKNUM('Peter Millar'!$L7345,21)," - ", TEXT('Peter Millar'!$L7345, "yyyy")),"")</f>
        <v/>
      </c>
    </row>
    <row r="7341" spans="16:16">
      <c r="P7341" t="str">
        <f>IF('Peter Millar'!$L7346&lt;&gt;0,CONCATENATE("Week ",WEEKNUM('Peter Millar'!$L7346,21)," - ", TEXT('Peter Millar'!$L7346, "yyyy")),"")</f>
        <v/>
      </c>
    </row>
    <row r="7342" spans="16:16">
      <c r="P7342" t="str">
        <f>IF('Peter Millar'!$L7347&lt;&gt;0,CONCATENATE("Week ",WEEKNUM('Peter Millar'!$L7347,21)," - ", TEXT('Peter Millar'!$L7347, "yyyy")),"")</f>
        <v/>
      </c>
    </row>
    <row r="7343" spans="16:16">
      <c r="P7343" t="str">
        <f>IF('Peter Millar'!$L7348&lt;&gt;0,CONCATENATE("Week ",WEEKNUM('Peter Millar'!$L7348,21)," - ", TEXT('Peter Millar'!$L7348, "yyyy")),"")</f>
        <v/>
      </c>
    </row>
    <row r="7344" spans="16:16">
      <c r="P7344" t="str">
        <f>IF('Peter Millar'!$L7349&lt;&gt;0,CONCATENATE("Week ",WEEKNUM('Peter Millar'!$L7349,21)," - ", TEXT('Peter Millar'!$L7349, "yyyy")),"")</f>
        <v/>
      </c>
    </row>
    <row r="7345" spans="16:16">
      <c r="P7345" t="str">
        <f>IF('Peter Millar'!$L7350&lt;&gt;0,CONCATENATE("Week ",WEEKNUM('Peter Millar'!$L7350,21)," - ", TEXT('Peter Millar'!$L7350, "yyyy")),"")</f>
        <v/>
      </c>
    </row>
    <row r="7346" spans="16:16">
      <c r="P7346" t="str">
        <f>IF('Peter Millar'!$L7351&lt;&gt;0,CONCATENATE("Week ",WEEKNUM('Peter Millar'!$L7351,21)," - ", TEXT('Peter Millar'!$L7351, "yyyy")),"")</f>
        <v/>
      </c>
    </row>
    <row r="7347" spans="16:16">
      <c r="P7347" t="str">
        <f>IF('Peter Millar'!$L7352&lt;&gt;0,CONCATENATE("Week ",WEEKNUM('Peter Millar'!$L7352,21)," - ", TEXT('Peter Millar'!$L7352, "yyyy")),"")</f>
        <v/>
      </c>
    </row>
    <row r="7348" spans="16:16">
      <c r="P7348" t="str">
        <f>IF('Peter Millar'!$L7353&lt;&gt;0,CONCATENATE("Week ",WEEKNUM('Peter Millar'!$L7353,21)," - ", TEXT('Peter Millar'!$L7353, "yyyy")),"")</f>
        <v/>
      </c>
    </row>
    <row r="7349" spans="16:16">
      <c r="P7349" t="str">
        <f>IF('Peter Millar'!$L7354&lt;&gt;0,CONCATENATE("Week ",WEEKNUM('Peter Millar'!$L7354,21)," - ", TEXT('Peter Millar'!$L7354, "yyyy")),"")</f>
        <v/>
      </c>
    </row>
    <row r="7350" spans="16:16">
      <c r="P7350" t="str">
        <f>IF('Peter Millar'!$L7355&lt;&gt;0,CONCATENATE("Week ",WEEKNUM('Peter Millar'!$L7355,21)," - ", TEXT('Peter Millar'!$L7355, "yyyy")),"")</f>
        <v/>
      </c>
    </row>
    <row r="7351" spans="16:16">
      <c r="P7351" t="str">
        <f>IF('Peter Millar'!$L7356&lt;&gt;0,CONCATENATE("Week ",WEEKNUM('Peter Millar'!$L7356,21)," - ", TEXT('Peter Millar'!$L7356, "yyyy")),"")</f>
        <v/>
      </c>
    </row>
    <row r="7352" spans="16:16">
      <c r="P7352" t="str">
        <f>IF('Peter Millar'!$L7357&lt;&gt;0,CONCATENATE("Week ",WEEKNUM('Peter Millar'!$L7357,21)," - ", TEXT('Peter Millar'!$L7357, "yyyy")),"")</f>
        <v/>
      </c>
    </row>
    <row r="7353" spans="16:16">
      <c r="P7353" t="str">
        <f>IF('Peter Millar'!$L7358&lt;&gt;0,CONCATENATE("Week ",WEEKNUM('Peter Millar'!$L7358,21)," - ", TEXT('Peter Millar'!$L7358, "yyyy")),"")</f>
        <v/>
      </c>
    </row>
    <row r="7354" spans="16:16">
      <c r="P7354" t="str">
        <f>IF('Peter Millar'!$L7359&lt;&gt;0,CONCATENATE("Week ",WEEKNUM('Peter Millar'!$L7359,21)," - ", TEXT('Peter Millar'!$L7359, "yyyy")),"")</f>
        <v/>
      </c>
    </row>
    <row r="7355" spans="16:16">
      <c r="P7355" t="str">
        <f>IF('Peter Millar'!$L7360&lt;&gt;0,CONCATENATE("Week ",WEEKNUM('Peter Millar'!$L7360,21)," - ", TEXT('Peter Millar'!$L7360, "yyyy")),"")</f>
        <v/>
      </c>
    </row>
    <row r="7356" spans="16:16">
      <c r="P7356" t="str">
        <f>IF('Peter Millar'!$L7361&lt;&gt;0,CONCATENATE("Week ",WEEKNUM('Peter Millar'!$L7361,21)," - ", TEXT('Peter Millar'!$L7361, "yyyy")),"")</f>
        <v/>
      </c>
    </row>
    <row r="7357" spans="16:16">
      <c r="P7357" t="str">
        <f>IF('Peter Millar'!$L7362&lt;&gt;0,CONCATENATE("Week ",WEEKNUM('Peter Millar'!$L7362,21)," - ", TEXT('Peter Millar'!$L7362, "yyyy")),"")</f>
        <v/>
      </c>
    </row>
    <row r="7358" spans="16:16">
      <c r="P7358" t="str">
        <f>IF('Peter Millar'!$L7363&lt;&gt;0,CONCATENATE("Week ",WEEKNUM('Peter Millar'!$L7363,21)," - ", TEXT('Peter Millar'!$L7363, "yyyy")),"")</f>
        <v/>
      </c>
    </row>
    <row r="7359" spans="16:16">
      <c r="P7359" t="str">
        <f>IF('Peter Millar'!$L7364&lt;&gt;0,CONCATENATE("Week ",WEEKNUM('Peter Millar'!$L7364,21)," - ", TEXT('Peter Millar'!$L7364, "yyyy")),"")</f>
        <v/>
      </c>
    </row>
    <row r="7360" spans="16:16">
      <c r="P7360" t="str">
        <f>IF('Peter Millar'!$L7365&lt;&gt;0,CONCATENATE("Week ",WEEKNUM('Peter Millar'!$L7365,21)," - ", TEXT('Peter Millar'!$L7365, "yyyy")),"")</f>
        <v/>
      </c>
    </row>
    <row r="7361" spans="16:16">
      <c r="P7361" t="str">
        <f>IF('Peter Millar'!$L7366&lt;&gt;0,CONCATENATE("Week ",WEEKNUM('Peter Millar'!$L7366,21)," - ", TEXT('Peter Millar'!$L7366, "yyyy")),"")</f>
        <v/>
      </c>
    </row>
    <row r="7362" spans="16:16">
      <c r="P7362" t="str">
        <f>IF('Peter Millar'!$L7367&lt;&gt;0,CONCATENATE("Week ",WEEKNUM('Peter Millar'!$L7367,21)," - ", TEXT('Peter Millar'!$L7367, "yyyy")),"")</f>
        <v/>
      </c>
    </row>
    <row r="7363" spans="16:16">
      <c r="P7363" t="str">
        <f>IF('Peter Millar'!$L7368&lt;&gt;0,CONCATENATE("Week ",WEEKNUM('Peter Millar'!$L7368,21)," - ", TEXT('Peter Millar'!$L7368, "yyyy")),"")</f>
        <v/>
      </c>
    </row>
    <row r="7364" spans="16:16">
      <c r="P7364" t="str">
        <f>IF('Peter Millar'!$L7369&lt;&gt;0,CONCATENATE("Week ",WEEKNUM('Peter Millar'!$L7369,21)," - ", TEXT('Peter Millar'!$L7369, "yyyy")),"")</f>
        <v/>
      </c>
    </row>
    <row r="7365" spans="16:16">
      <c r="P7365" t="str">
        <f>IF('Peter Millar'!$L7370&lt;&gt;0,CONCATENATE("Week ",WEEKNUM('Peter Millar'!$L7370,21)," - ", TEXT('Peter Millar'!$L7370, "yyyy")),"")</f>
        <v/>
      </c>
    </row>
    <row r="7366" spans="16:16">
      <c r="P7366" t="str">
        <f>IF('Peter Millar'!$L7371&lt;&gt;0,CONCATENATE("Week ",WEEKNUM('Peter Millar'!$L7371,21)," - ", TEXT('Peter Millar'!$L7371, "yyyy")),"")</f>
        <v/>
      </c>
    </row>
    <row r="7367" spans="16:16">
      <c r="P7367" t="str">
        <f>IF('Peter Millar'!$L7372&lt;&gt;0,CONCATENATE("Week ",WEEKNUM('Peter Millar'!$L7372,21)," - ", TEXT('Peter Millar'!$L7372, "yyyy")),"")</f>
        <v/>
      </c>
    </row>
    <row r="7368" spans="16:16">
      <c r="P7368" t="str">
        <f>IF('Peter Millar'!$L7373&lt;&gt;0,CONCATENATE("Week ",WEEKNUM('Peter Millar'!$L7373,21)," - ", TEXT('Peter Millar'!$L7373, "yyyy")),"")</f>
        <v/>
      </c>
    </row>
    <row r="7369" spans="16:16">
      <c r="P7369" t="str">
        <f>IF('Peter Millar'!$L7374&lt;&gt;0,CONCATENATE("Week ",WEEKNUM('Peter Millar'!$L7374,21)," - ", TEXT('Peter Millar'!$L7374, "yyyy")),"")</f>
        <v/>
      </c>
    </row>
    <row r="7370" spans="16:16">
      <c r="P7370" t="str">
        <f>IF('Peter Millar'!$L7375&lt;&gt;0,CONCATENATE("Week ",WEEKNUM('Peter Millar'!$L7375,21)," - ", TEXT('Peter Millar'!$L7375, "yyyy")),"")</f>
        <v/>
      </c>
    </row>
    <row r="7371" spans="16:16">
      <c r="P7371" t="str">
        <f>IF('Peter Millar'!$L7376&lt;&gt;0,CONCATENATE("Week ",WEEKNUM('Peter Millar'!$L7376,21)," - ", TEXT('Peter Millar'!$L7376, "yyyy")),"")</f>
        <v/>
      </c>
    </row>
    <row r="7372" spans="16:16">
      <c r="P7372" t="str">
        <f>IF('Peter Millar'!$L7377&lt;&gt;0,CONCATENATE("Week ",WEEKNUM('Peter Millar'!$L7377,21)," - ", TEXT('Peter Millar'!$L7377, "yyyy")),"")</f>
        <v/>
      </c>
    </row>
    <row r="7373" spans="16:16">
      <c r="P7373" t="str">
        <f>IF('Peter Millar'!$L7378&lt;&gt;0,CONCATENATE("Week ",WEEKNUM('Peter Millar'!$L7378,21)," - ", TEXT('Peter Millar'!$L7378, "yyyy")),"")</f>
        <v/>
      </c>
    </row>
    <row r="7374" spans="16:16">
      <c r="P7374" t="str">
        <f>IF('Peter Millar'!$L7379&lt;&gt;0,CONCATENATE("Week ",WEEKNUM('Peter Millar'!$L7379,21)," - ", TEXT('Peter Millar'!$L7379, "yyyy")),"")</f>
        <v/>
      </c>
    </row>
    <row r="7375" spans="16:16">
      <c r="P7375" t="str">
        <f>IF('Peter Millar'!$L7380&lt;&gt;0,CONCATENATE("Week ",WEEKNUM('Peter Millar'!$L7380,21)," - ", TEXT('Peter Millar'!$L7380, "yyyy")),"")</f>
        <v/>
      </c>
    </row>
    <row r="7376" spans="16:16">
      <c r="P7376" t="str">
        <f>IF('Peter Millar'!$L7381&lt;&gt;0,CONCATENATE("Week ",WEEKNUM('Peter Millar'!$L7381,21)," - ", TEXT('Peter Millar'!$L7381, "yyyy")),"")</f>
        <v/>
      </c>
    </row>
    <row r="7377" spans="16:16">
      <c r="P7377" t="str">
        <f>IF('Peter Millar'!$L7382&lt;&gt;0,CONCATENATE("Week ",WEEKNUM('Peter Millar'!$L7382,21)," - ", TEXT('Peter Millar'!$L7382, "yyyy")),"")</f>
        <v/>
      </c>
    </row>
    <row r="7378" spans="16:16">
      <c r="P7378" t="str">
        <f>IF('Peter Millar'!$L7383&lt;&gt;0,CONCATENATE("Week ",WEEKNUM('Peter Millar'!$L7383,21)," - ", TEXT('Peter Millar'!$L7383, "yyyy")),"")</f>
        <v/>
      </c>
    </row>
    <row r="7379" spans="16:16">
      <c r="P7379" t="str">
        <f>IF('Peter Millar'!$L7384&lt;&gt;0,CONCATENATE("Week ",WEEKNUM('Peter Millar'!$L7384,21)," - ", TEXT('Peter Millar'!$L7384, "yyyy")),"")</f>
        <v/>
      </c>
    </row>
    <row r="7380" spans="16:16">
      <c r="P7380" t="str">
        <f>IF('Peter Millar'!$L7385&lt;&gt;0,CONCATENATE("Week ",WEEKNUM('Peter Millar'!$L7385,21)," - ", TEXT('Peter Millar'!$L7385, "yyyy")),"")</f>
        <v/>
      </c>
    </row>
    <row r="7381" spans="16:16">
      <c r="P7381" t="str">
        <f>IF('Peter Millar'!$L7386&lt;&gt;0,CONCATENATE("Week ",WEEKNUM('Peter Millar'!$L7386,21)," - ", TEXT('Peter Millar'!$L7386, "yyyy")),"")</f>
        <v/>
      </c>
    </row>
    <row r="7382" spans="16:16">
      <c r="P7382" t="str">
        <f>IF('Peter Millar'!$L7387&lt;&gt;0,CONCATENATE("Week ",WEEKNUM('Peter Millar'!$L7387,21)," - ", TEXT('Peter Millar'!$L7387, "yyyy")),"")</f>
        <v/>
      </c>
    </row>
    <row r="7383" spans="16:16">
      <c r="P7383" t="str">
        <f>IF('Peter Millar'!$L7388&lt;&gt;0,CONCATENATE("Week ",WEEKNUM('Peter Millar'!$L7388,21)," - ", TEXT('Peter Millar'!$L7388, "yyyy")),"")</f>
        <v/>
      </c>
    </row>
    <row r="7384" spans="16:16">
      <c r="P7384" t="str">
        <f>IF('Peter Millar'!$L7389&lt;&gt;0,CONCATENATE("Week ",WEEKNUM('Peter Millar'!$L7389,21)," - ", TEXT('Peter Millar'!$L7389, "yyyy")),"")</f>
        <v/>
      </c>
    </row>
    <row r="7385" spans="16:16">
      <c r="P7385" t="str">
        <f>IF('Peter Millar'!$L7390&lt;&gt;0,CONCATENATE("Week ",WEEKNUM('Peter Millar'!$L7390,21)," - ", TEXT('Peter Millar'!$L7390, "yyyy")),"")</f>
        <v/>
      </c>
    </row>
    <row r="7386" spans="16:16">
      <c r="P7386" t="str">
        <f>IF('Peter Millar'!$L7391&lt;&gt;0,CONCATENATE("Week ",WEEKNUM('Peter Millar'!$L7391,21)," - ", TEXT('Peter Millar'!$L7391, "yyyy")),"")</f>
        <v/>
      </c>
    </row>
    <row r="7387" spans="16:16">
      <c r="P7387" t="str">
        <f>IF('Peter Millar'!$L7392&lt;&gt;0,CONCATENATE("Week ",WEEKNUM('Peter Millar'!$L7392,21)," - ", TEXT('Peter Millar'!$L7392, "yyyy")),"")</f>
        <v/>
      </c>
    </row>
    <row r="7388" spans="16:16">
      <c r="P7388" t="str">
        <f>IF('Peter Millar'!$L7393&lt;&gt;0,CONCATENATE("Week ",WEEKNUM('Peter Millar'!$L7393,21)," - ", TEXT('Peter Millar'!$L7393, "yyyy")),"")</f>
        <v/>
      </c>
    </row>
    <row r="7389" spans="16:16">
      <c r="P7389" t="str">
        <f>IF('Peter Millar'!$L7394&lt;&gt;0,CONCATENATE("Week ",WEEKNUM('Peter Millar'!$L7394,21)," - ", TEXT('Peter Millar'!$L7394, "yyyy")),"")</f>
        <v/>
      </c>
    </row>
    <row r="7390" spans="16:16">
      <c r="P7390" t="str">
        <f>IF('Peter Millar'!$L7395&lt;&gt;0,CONCATENATE("Week ",WEEKNUM('Peter Millar'!$L7395,21)," - ", TEXT('Peter Millar'!$L7395, "yyyy")),"")</f>
        <v/>
      </c>
    </row>
    <row r="7391" spans="16:16">
      <c r="P7391" t="str">
        <f>IF('Peter Millar'!$L7396&lt;&gt;0,CONCATENATE("Week ",WEEKNUM('Peter Millar'!$L7396,21)," - ", TEXT('Peter Millar'!$L7396, "yyyy")),"")</f>
        <v/>
      </c>
    </row>
    <row r="7392" spans="16:16">
      <c r="P7392" t="str">
        <f>IF('Peter Millar'!$L7397&lt;&gt;0,CONCATENATE("Week ",WEEKNUM('Peter Millar'!$L7397,21)," - ", TEXT('Peter Millar'!$L7397, "yyyy")),"")</f>
        <v/>
      </c>
    </row>
    <row r="7393" spans="16:16">
      <c r="P7393" t="str">
        <f>IF('Peter Millar'!$L7398&lt;&gt;0,CONCATENATE("Week ",WEEKNUM('Peter Millar'!$L7398,21)," - ", TEXT('Peter Millar'!$L7398, "yyyy")),"")</f>
        <v/>
      </c>
    </row>
    <row r="7394" spans="16:16">
      <c r="P7394" t="str">
        <f>IF('Peter Millar'!$L7399&lt;&gt;0,CONCATENATE("Week ",WEEKNUM('Peter Millar'!$L7399,21)," - ", TEXT('Peter Millar'!$L7399, "yyyy")),"")</f>
        <v/>
      </c>
    </row>
    <row r="7395" spans="16:16">
      <c r="P7395" t="str">
        <f>IF('Peter Millar'!$L7400&lt;&gt;0,CONCATENATE("Week ",WEEKNUM('Peter Millar'!$L7400,21)," - ", TEXT('Peter Millar'!$L7400, "yyyy")),"")</f>
        <v/>
      </c>
    </row>
    <row r="7396" spans="16:16">
      <c r="P7396" t="str">
        <f>IF('Peter Millar'!$L7401&lt;&gt;0,CONCATENATE("Week ",WEEKNUM('Peter Millar'!$L7401,21)," - ", TEXT('Peter Millar'!$L7401, "yyyy")),"")</f>
        <v/>
      </c>
    </row>
    <row r="7397" spans="16:16">
      <c r="P7397" t="str">
        <f>IF('Peter Millar'!$L7402&lt;&gt;0,CONCATENATE("Week ",WEEKNUM('Peter Millar'!$L7402,21)," - ", TEXT('Peter Millar'!$L7402, "yyyy")),"")</f>
        <v/>
      </c>
    </row>
    <row r="7398" spans="16:16">
      <c r="P7398" t="str">
        <f>IF('Peter Millar'!$L7403&lt;&gt;0,CONCATENATE("Week ",WEEKNUM('Peter Millar'!$L7403,21)," - ", TEXT('Peter Millar'!$L7403, "yyyy")),"")</f>
        <v/>
      </c>
    </row>
    <row r="7399" spans="16:16">
      <c r="P7399" t="str">
        <f>IF('Peter Millar'!$L7404&lt;&gt;0,CONCATENATE("Week ",WEEKNUM('Peter Millar'!$L7404,21)," - ", TEXT('Peter Millar'!$L7404, "yyyy")),"")</f>
        <v/>
      </c>
    </row>
    <row r="7400" spans="16:16">
      <c r="P7400" t="str">
        <f>IF('Peter Millar'!$L7405&lt;&gt;0,CONCATENATE("Week ",WEEKNUM('Peter Millar'!$L7405,21)," - ", TEXT('Peter Millar'!$L7405, "yyyy")),"")</f>
        <v/>
      </c>
    </row>
    <row r="7401" spans="16:16">
      <c r="P7401" t="str">
        <f>IF('Peter Millar'!$L7406&lt;&gt;0,CONCATENATE("Week ",WEEKNUM('Peter Millar'!$L7406,21)," - ", TEXT('Peter Millar'!$L7406, "yyyy")),"")</f>
        <v/>
      </c>
    </row>
    <row r="7402" spans="16:16">
      <c r="P7402" t="str">
        <f>IF('Peter Millar'!$L7407&lt;&gt;0,CONCATENATE("Week ",WEEKNUM('Peter Millar'!$L7407,21)," - ", TEXT('Peter Millar'!$L7407, "yyyy")),"")</f>
        <v/>
      </c>
    </row>
    <row r="7403" spans="16:16">
      <c r="P7403" t="str">
        <f>IF('Peter Millar'!$L7408&lt;&gt;0,CONCATENATE("Week ",WEEKNUM('Peter Millar'!$L7408,21)," - ", TEXT('Peter Millar'!$L7408, "yyyy")),"")</f>
        <v/>
      </c>
    </row>
    <row r="7404" spans="16:16">
      <c r="P7404" t="str">
        <f>IF('Peter Millar'!$L7409&lt;&gt;0,CONCATENATE("Week ",WEEKNUM('Peter Millar'!$L7409,21)," - ", TEXT('Peter Millar'!$L7409, "yyyy")),"")</f>
        <v/>
      </c>
    </row>
    <row r="7405" spans="16:16">
      <c r="P7405" t="str">
        <f>IF('Peter Millar'!$L7410&lt;&gt;0,CONCATENATE("Week ",WEEKNUM('Peter Millar'!$L7410,21)," - ", TEXT('Peter Millar'!$L7410, "yyyy")),"")</f>
        <v/>
      </c>
    </row>
    <row r="7406" spans="16:16">
      <c r="P7406" t="str">
        <f>IF('Peter Millar'!$L7411&lt;&gt;0,CONCATENATE("Week ",WEEKNUM('Peter Millar'!$L7411,21)," - ", TEXT('Peter Millar'!$L7411, "yyyy")),"")</f>
        <v/>
      </c>
    </row>
    <row r="7407" spans="16:16">
      <c r="P7407" t="str">
        <f>IF('Peter Millar'!$L7412&lt;&gt;0,CONCATENATE("Week ",WEEKNUM('Peter Millar'!$L7412,21)," - ", TEXT('Peter Millar'!$L7412, "yyyy")),"")</f>
        <v/>
      </c>
    </row>
    <row r="7408" spans="16:16">
      <c r="P7408" t="str">
        <f>IF('Peter Millar'!$L7413&lt;&gt;0,CONCATENATE("Week ",WEEKNUM('Peter Millar'!$L7413,21)," - ", TEXT('Peter Millar'!$L7413, "yyyy")),"")</f>
        <v/>
      </c>
    </row>
    <row r="7409" spans="16:16">
      <c r="P7409" t="str">
        <f>IF('Peter Millar'!$L7414&lt;&gt;0,CONCATENATE("Week ",WEEKNUM('Peter Millar'!$L7414,21)," - ", TEXT('Peter Millar'!$L7414, "yyyy")),"")</f>
        <v/>
      </c>
    </row>
    <row r="7410" spans="16:16">
      <c r="P7410" t="str">
        <f>IF('Peter Millar'!$L7415&lt;&gt;0,CONCATENATE("Week ",WEEKNUM('Peter Millar'!$L7415,21)," - ", TEXT('Peter Millar'!$L7415, "yyyy")),"")</f>
        <v/>
      </c>
    </row>
    <row r="7411" spans="16:16">
      <c r="P7411" t="str">
        <f>IF('Peter Millar'!$L7416&lt;&gt;0,CONCATENATE("Week ",WEEKNUM('Peter Millar'!$L7416,21)," - ", TEXT('Peter Millar'!$L7416, "yyyy")),"")</f>
        <v/>
      </c>
    </row>
    <row r="7412" spans="16:16">
      <c r="P7412" t="str">
        <f>IF('Peter Millar'!$L7417&lt;&gt;0,CONCATENATE("Week ",WEEKNUM('Peter Millar'!$L7417,21)," - ", TEXT('Peter Millar'!$L7417, "yyyy")),"")</f>
        <v/>
      </c>
    </row>
    <row r="7413" spans="16:16">
      <c r="P7413" t="str">
        <f>IF('Peter Millar'!$L7418&lt;&gt;0,CONCATENATE("Week ",WEEKNUM('Peter Millar'!$L7418,21)," - ", TEXT('Peter Millar'!$L7418, "yyyy")),"")</f>
        <v/>
      </c>
    </row>
    <row r="7414" spans="16:16">
      <c r="P7414" t="str">
        <f>IF('Peter Millar'!$L7419&lt;&gt;0,CONCATENATE("Week ",WEEKNUM('Peter Millar'!$L7419,21)," - ", TEXT('Peter Millar'!$L7419, "yyyy")),"")</f>
        <v/>
      </c>
    </row>
    <row r="7415" spans="16:16">
      <c r="P7415" t="str">
        <f>IF('Peter Millar'!$L7420&lt;&gt;0,CONCATENATE("Week ",WEEKNUM('Peter Millar'!$L7420,21)," - ", TEXT('Peter Millar'!$L7420, "yyyy")),"")</f>
        <v/>
      </c>
    </row>
    <row r="7416" spans="16:16">
      <c r="P7416" t="str">
        <f>IF('Peter Millar'!$L7421&lt;&gt;0,CONCATENATE("Week ",WEEKNUM('Peter Millar'!$L7421,21)," - ", TEXT('Peter Millar'!$L7421, "yyyy")),"")</f>
        <v/>
      </c>
    </row>
    <row r="7417" spans="16:16">
      <c r="P7417" t="str">
        <f>IF('Peter Millar'!$L7422&lt;&gt;0,CONCATENATE("Week ",WEEKNUM('Peter Millar'!$L7422,21)," - ", TEXT('Peter Millar'!$L7422, "yyyy")),"")</f>
        <v/>
      </c>
    </row>
    <row r="7418" spans="16:16">
      <c r="P7418" t="str">
        <f>IF('Peter Millar'!$L7423&lt;&gt;0,CONCATENATE("Week ",WEEKNUM('Peter Millar'!$L7423,21)," - ", TEXT('Peter Millar'!$L7423, "yyyy")),"")</f>
        <v/>
      </c>
    </row>
    <row r="7419" spans="16:16">
      <c r="P7419" t="str">
        <f>IF('Peter Millar'!$L7424&lt;&gt;0,CONCATENATE("Week ",WEEKNUM('Peter Millar'!$L7424,21)," - ", TEXT('Peter Millar'!$L7424, "yyyy")),"")</f>
        <v/>
      </c>
    </row>
    <row r="7420" spans="16:16">
      <c r="P7420" t="str">
        <f>IF('Peter Millar'!$L7425&lt;&gt;0,CONCATENATE("Week ",WEEKNUM('Peter Millar'!$L7425,21)," - ", TEXT('Peter Millar'!$L7425, "yyyy")),"")</f>
        <v/>
      </c>
    </row>
    <row r="7421" spans="16:16">
      <c r="P7421" t="str">
        <f>IF('Peter Millar'!$L7426&lt;&gt;0,CONCATENATE("Week ",WEEKNUM('Peter Millar'!$L7426,21)," - ", TEXT('Peter Millar'!$L7426, "yyyy")),"")</f>
        <v/>
      </c>
    </row>
    <row r="7422" spans="16:16">
      <c r="P7422" t="str">
        <f>IF('Peter Millar'!$L7427&lt;&gt;0,CONCATENATE("Week ",WEEKNUM('Peter Millar'!$L7427,21)," - ", TEXT('Peter Millar'!$L7427, "yyyy")),"")</f>
        <v/>
      </c>
    </row>
    <row r="7423" spans="16:16">
      <c r="P7423" t="str">
        <f>IF('Peter Millar'!$L7428&lt;&gt;0,CONCATENATE("Week ",WEEKNUM('Peter Millar'!$L7428,21)," - ", TEXT('Peter Millar'!$L7428, "yyyy")),"")</f>
        <v/>
      </c>
    </row>
    <row r="7424" spans="16:16">
      <c r="P7424" t="str">
        <f>IF('Peter Millar'!$L7429&lt;&gt;0,CONCATENATE("Week ",WEEKNUM('Peter Millar'!$L7429,21)," - ", TEXT('Peter Millar'!$L7429, "yyyy")),"")</f>
        <v/>
      </c>
    </row>
    <row r="7425" spans="16:16">
      <c r="P7425" t="str">
        <f>IF('Peter Millar'!$L7430&lt;&gt;0,CONCATENATE("Week ",WEEKNUM('Peter Millar'!$L7430,21)," - ", TEXT('Peter Millar'!$L7430, "yyyy")),"")</f>
        <v/>
      </c>
    </row>
    <row r="7426" spans="16:16">
      <c r="P7426" t="str">
        <f>IF('Peter Millar'!$L7431&lt;&gt;0,CONCATENATE("Week ",WEEKNUM('Peter Millar'!$L7431,21)," - ", TEXT('Peter Millar'!$L7431, "yyyy")),"")</f>
        <v/>
      </c>
    </row>
    <row r="7427" spans="16:16">
      <c r="P7427" t="str">
        <f>IF('Peter Millar'!$L7432&lt;&gt;0,CONCATENATE("Week ",WEEKNUM('Peter Millar'!$L7432,21)," - ", TEXT('Peter Millar'!$L7432, "yyyy")),"")</f>
        <v/>
      </c>
    </row>
    <row r="7428" spans="16:16">
      <c r="P7428" t="str">
        <f>IF('Peter Millar'!$L7433&lt;&gt;0,CONCATENATE("Week ",WEEKNUM('Peter Millar'!$L7433,21)," - ", TEXT('Peter Millar'!$L7433, "yyyy")),"")</f>
        <v/>
      </c>
    </row>
    <row r="7429" spans="16:16">
      <c r="P7429" t="str">
        <f>IF('Peter Millar'!$L7434&lt;&gt;0,CONCATENATE("Week ",WEEKNUM('Peter Millar'!$L7434,21)," - ", TEXT('Peter Millar'!$L7434, "yyyy")),"")</f>
        <v/>
      </c>
    </row>
    <row r="7430" spans="16:16">
      <c r="P7430" t="str">
        <f>IF('Peter Millar'!$L7435&lt;&gt;0,CONCATENATE("Week ",WEEKNUM('Peter Millar'!$L7435,21)," - ", TEXT('Peter Millar'!$L7435, "yyyy")),"")</f>
        <v/>
      </c>
    </row>
    <row r="7431" spans="16:16">
      <c r="P7431" t="str">
        <f>IF('Peter Millar'!$L7436&lt;&gt;0,CONCATENATE("Week ",WEEKNUM('Peter Millar'!$L7436,21)," - ", TEXT('Peter Millar'!$L7436, "yyyy")),"")</f>
        <v/>
      </c>
    </row>
    <row r="7432" spans="16:16">
      <c r="P7432" t="str">
        <f>IF('Peter Millar'!$L7437&lt;&gt;0,CONCATENATE("Week ",WEEKNUM('Peter Millar'!$L7437,21)," - ", TEXT('Peter Millar'!$L7437, "yyyy")),"")</f>
        <v/>
      </c>
    </row>
    <row r="7433" spans="16:16">
      <c r="P7433" t="str">
        <f>IF('Peter Millar'!$L7438&lt;&gt;0,CONCATENATE("Week ",WEEKNUM('Peter Millar'!$L7438,21)," - ", TEXT('Peter Millar'!$L7438, "yyyy")),"")</f>
        <v/>
      </c>
    </row>
    <row r="7434" spans="16:16">
      <c r="P7434" t="str">
        <f>IF('Peter Millar'!$L7439&lt;&gt;0,CONCATENATE("Week ",WEEKNUM('Peter Millar'!$L7439,21)," - ", TEXT('Peter Millar'!$L7439, "yyyy")),"")</f>
        <v/>
      </c>
    </row>
    <row r="7435" spans="16:16">
      <c r="P7435" t="str">
        <f>IF('Peter Millar'!$L7440&lt;&gt;0,CONCATENATE("Week ",WEEKNUM('Peter Millar'!$L7440,21)," - ", TEXT('Peter Millar'!$L7440, "yyyy")),"")</f>
        <v/>
      </c>
    </row>
    <row r="7436" spans="16:16">
      <c r="P7436" t="str">
        <f>IF('Peter Millar'!$L7441&lt;&gt;0,CONCATENATE("Week ",WEEKNUM('Peter Millar'!$L7441,21)," - ", TEXT('Peter Millar'!$L7441, "yyyy")),"")</f>
        <v/>
      </c>
    </row>
    <row r="7437" spans="16:16">
      <c r="P7437" t="str">
        <f>IF('Peter Millar'!$L7442&lt;&gt;0,CONCATENATE("Week ",WEEKNUM('Peter Millar'!$L7442,21)," - ", TEXT('Peter Millar'!$L7442, "yyyy")),"")</f>
        <v/>
      </c>
    </row>
    <row r="7438" spans="16:16">
      <c r="P7438" t="str">
        <f>IF('Peter Millar'!$L7443&lt;&gt;0,CONCATENATE("Week ",WEEKNUM('Peter Millar'!$L7443,21)," - ", TEXT('Peter Millar'!$L7443, "yyyy")),"")</f>
        <v/>
      </c>
    </row>
    <row r="7439" spans="16:16">
      <c r="P7439" t="str">
        <f>IF('Peter Millar'!$L7444&lt;&gt;0,CONCATENATE("Week ",WEEKNUM('Peter Millar'!$L7444,21)," - ", TEXT('Peter Millar'!$L7444, "yyyy")),"")</f>
        <v/>
      </c>
    </row>
    <row r="7440" spans="16:16">
      <c r="P7440" t="str">
        <f>IF('Peter Millar'!$L7445&lt;&gt;0,CONCATENATE("Week ",WEEKNUM('Peter Millar'!$L7445,21)," - ", TEXT('Peter Millar'!$L7445, "yyyy")),"")</f>
        <v/>
      </c>
    </row>
    <row r="7441" spans="16:16">
      <c r="P7441" t="str">
        <f>IF('Peter Millar'!$L7446&lt;&gt;0,CONCATENATE("Week ",WEEKNUM('Peter Millar'!$L7446,21)," - ", TEXT('Peter Millar'!$L7446, "yyyy")),"")</f>
        <v/>
      </c>
    </row>
    <row r="7442" spans="16:16">
      <c r="P7442" t="str">
        <f>IF('Peter Millar'!$L7447&lt;&gt;0,CONCATENATE("Week ",WEEKNUM('Peter Millar'!$L7447,21)," - ", TEXT('Peter Millar'!$L7447, "yyyy")),"")</f>
        <v/>
      </c>
    </row>
    <row r="7443" spans="16:16">
      <c r="P7443" t="str">
        <f>IF('Peter Millar'!$L7448&lt;&gt;0,CONCATENATE("Week ",WEEKNUM('Peter Millar'!$L7448,21)," - ", TEXT('Peter Millar'!$L7448, "yyyy")),"")</f>
        <v/>
      </c>
    </row>
    <row r="7444" spans="16:16">
      <c r="P7444" t="str">
        <f>IF('Peter Millar'!$L7449&lt;&gt;0,CONCATENATE("Week ",WEEKNUM('Peter Millar'!$L7449,21)," - ", TEXT('Peter Millar'!$L7449, "yyyy")),"")</f>
        <v/>
      </c>
    </row>
    <row r="7445" spans="16:16">
      <c r="P7445" t="str">
        <f>IF('Peter Millar'!$L7450&lt;&gt;0,CONCATENATE("Week ",WEEKNUM('Peter Millar'!$L7450,21)," - ", TEXT('Peter Millar'!$L7450, "yyyy")),"")</f>
        <v/>
      </c>
    </row>
    <row r="7446" spans="16:16">
      <c r="P7446" t="str">
        <f>IF('Peter Millar'!$L7451&lt;&gt;0,CONCATENATE("Week ",WEEKNUM('Peter Millar'!$L7451,21)," - ", TEXT('Peter Millar'!$L7451, "yyyy")),"")</f>
        <v/>
      </c>
    </row>
    <row r="7447" spans="16:16">
      <c r="P7447" t="str">
        <f>IF('Peter Millar'!$L7452&lt;&gt;0,CONCATENATE("Week ",WEEKNUM('Peter Millar'!$L7452,21)," - ", TEXT('Peter Millar'!$L7452, "yyyy")),"")</f>
        <v/>
      </c>
    </row>
    <row r="7448" spans="16:16">
      <c r="P7448" t="str">
        <f>IF('Peter Millar'!$L7453&lt;&gt;0,CONCATENATE("Week ",WEEKNUM('Peter Millar'!$L7453,21)," - ", TEXT('Peter Millar'!$L7453, "yyyy")),"")</f>
        <v/>
      </c>
    </row>
    <row r="7449" spans="16:16">
      <c r="P7449" t="str">
        <f>IF('Peter Millar'!$L7454&lt;&gt;0,CONCATENATE("Week ",WEEKNUM('Peter Millar'!$L7454,21)," - ", TEXT('Peter Millar'!$L7454, "yyyy")),"")</f>
        <v/>
      </c>
    </row>
    <row r="7450" spans="16:16">
      <c r="P7450" t="str">
        <f>IF('Peter Millar'!$L7455&lt;&gt;0,CONCATENATE("Week ",WEEKNUM('Peter Millar'!$L7455,21)," - ", TEXT('Peter Millar'!$L7455, "yyyy")),"")</f>
        <v/>
      </c>
    </row>
    <row r="7451" spans="16:16">
      <c r="P7451" t="str">
        <f>IF('Peter Millar'!$L7456&lt;&gt;0,CONCATENATE("Week ",WEEKNUM('Peter Millar'!$L7456,21)," - ", TEXT('Peter Millar'!$L7456, "yyyy")),"")</f>
        <v/>
      </c>
    </row>
    <row r="7452" spans="16:16">
      <c r="P7452" t="str">
        <f>IF('Peter Millar'!$L7457&lt;&gt;0,CONCATENATE("Week ",WEEKNUM('Peter Millar'!$L7457,21)," - ", TEXT('Peter Millar'!$L7457, "yyyy")),"")</f>
        <v/>
      </c>
    </row>
    <row r="7453" spans="16:16">
      <c r="P7453" t="str">
        <f>IF('Peter Millar'!$L7458&lt;&gt;0,CONCATENATE("Week ",WEEKNUM('Peter Millar'!$L7458,21)," - ", TEXT('Peter Millar'!$L7458, "yyyy")),"")</f>
        <v/>
      </c>
    </row>
    <row r="7454" spans="16:16">
      <c r="P7454" t="str">
        <f>IF('Peter Millar'!$L7459&lt;&gt;0,CONCATENATE("Week ",WEEKNUM('Peter Millar'!$L7459,21)," - ", TEXT('Peter Millar'!$L7459, "yyyy")),"")</f>
        <v/>
      </c>
    </row>
    <row r="7455" spans="16:16">
      <c r="P7455" t="str">
        <f>IF('Peter Millar'!$L7460&lt;&gt;0,CONCATENATE("Week ",WEEKNUM('Peter Millar'!$L7460,21)," - ", TEXT('Peter Millar'!$L7460, "yyyy")),"")</f>
        <v/>
      </c>
    </row>
    <row r="7456" spans="16:16">
      <c r="P7456" t="str">
        <f>IF('Peter Millar'!$L7461&lt;&gt;0,CONCATENATE("Week ",WEEKNUM('Peter Millar'!$L7461,21)," - ", TEXT('Peter Millar'!$L7461, "yyyy")),"")</f>
        <v/>
      </c>
    </row>
    <row r="7457" spans="16:16">
      <c r="P7457" t="str">
        <f>IF('Peter Millar'!$L7462&lt;&gt;0,CONCATENATE("Week ",WEEKNUM('Peter Millar'!$L7462,21)," - ", TEXT('Peter Millar'!$L7462, "yyyy")),"")</f>
        <v/>
      </c>
    </row>
    <row r="7458" spans="16:16">
      <c r="P7458" t="str">
        <f>IF('Peter Millar'!$L7463&lt;&gt;0,CONCATENATE("Week ",WEEKNUM('Peter Millar'!$L7463,21)," - ", TEXT('Peter Millar'!$L7463, "yyyy")),"")</f>
        <v/>
      </c>
    </row>
    <row r="7459" spans="16:16">
      <c r="P7459" t="str">
        <f>IF('Peter Millar'!$L7464&lt;&gt;0,CONCATENATE("Week ",WEEKNUM('Peter Millar'!$L7464,21)," - ", TEXT('Peter Millar'!$L7464, "yyyy")),"")</f>
        <v/>
      </c>
    </row>
    <row r="7460" spans="16:16">
      <c r="P7460" t="str">
        <f>IF('Peter Millar'!$L7465&lt;&gt;0,CONCATENATE("Week ",WEEKNUM('Peter Millar'!$L7465,21)," - ", TEXT('Peter Millar'!$L7465, "yyyy")),"")</f>
        <v/>
      </c>
    </row>
    <row r="7461" spans="16:16">
      <c r="P7461" t="str">
        <f>IF('Peter Millar'!$L7466&lt;&gt;0,CONCATENATE("Week ",WEEKNUM('Peter Millar'!$L7466,21)," - ", TEXT('Peter Millar'!$L7466, "yyyy")),"")</f>
        <v/>
      </c>
    </row>
    <row r="7462" spans="16:16">
      <c r="P7462" t="str">
        <f>IF('Peter Millar'!$L7467&lt;&gt;0,CONCATENATE("Week ",WEEKNUM('Peter Millar'!$L7467,21)," - ", TEXT('Peter Millar'!$L7467, "yyyy")),"")</f>
        <v/>
      </c>
    </row>
    <row r="7463" spans="16:16">
      <c r="P7463" t="str">
        <f>IF('Peter Millar'!$L7468&lt;&gt;0,CONCATENATE("Week ",WEEKNUM('Peter Millar'!$L7468,21)," - ", TEXT('Peter Millar'!$L7468, "yyyy")),"")</f>
        <v/>
      </c>
    </row>
    <row r="7464" spans="16:16">
      <c r="P7464" t="str">
        <f>IF('Peter Millar'!$L7469&lt;&gt;0,CONCATENATE("Week ",WEEKNUM('Peter Millar'!$L7469,21)," - ", TEXT('Peter Millar'!$L7469, "yyyy")),"")</f>
        <v/>
      </c>
    </row>
    <row r="7465" spans="16:16">
      <c r="P7465" t="str">
        <f>IF('Peter Millar'!$L7470&lt;&gt;0,CONCATENATE("Week ",WEEKNUM('Peter Millar'!$L7470,21)," - ", TEXT('Peter Millar'!$L7470, "yyyy")),"")</f>
        <v/>
      </c>
    </row>
    <row r="7466" spans="16:16">
      <c r="P7466" t="str">
        <f>IF('Peter Millar'!$L7471&lt;&gt;0,CONCATENATE("Week ",WEEKNUM('Peter Millar'!$L7471,21)," - ", TEXT('Peter Millar'!$L7471, "yyyy")),"")</f>
        <v/>
      </c>
    </row>
    <row r="7467" spans="16:16">
      <c r="P7467" t="str">
        <f>IF('Peter Millar'!$L7472&lt;&gt;0,CONCATENATE("Week ",WEEKNUM('Peter Millar'!$L7472,21)," - ", TEXT('Peter Millar'!$L7472, "yyyy")),"")</f>
        <v/>
      </c>
    </row>
    <row r="7468" spans="16:16">
      <c r="P7468" t="str">
        <f>IF('Peter Millar'!$L7473&lt;&gt;0,CONCATENATE("Week ",WEEKNUM('Peter Millar'!$L7473,21)," - ", TEXT('Peter Millar'!$L7473, "yyyy")),"")</f>
        <v/>
      </c>
    </row>
    <row r="7469" spans="16:16">
      <c r="P7469" t="str">
        <f>IF('Peter Millar'!$L7474&lt;&gt;0,CONCATENATE("Week ",WEEKNUM('Peter Millar'!$L7474,21)," - ", TEXT('Peter Millar'!$L7474, "yyyy")),"")</f>
        <v/>
      </c>
    </row>
    <row r="7470" spans="16:16">
      <c r="P7470" t="str">
        <f>IF('Peter Millar'!$L7475&lt;&gt;0,CONCATENATE("Week ",WEEKNUM('Peter Millar'!$L7475,21)," - ", TEXT('Peter Millar'!$L7475, "yyyy")),"")</f>
        <v/>
      </c>
    </row>
    <row r="7471" spans="16:16">
      <c r="P7471" t="str">
        <f>IF('Peter Millar'!$L7476&lt;&gt;0,CONCATENATE("Week ",WEEKNUM('Peter Millar'!$L7476,21)," - ", TEXT('Peter Millar'!$L7476, "yyyy")),"")</f>
        <v/>
      </c>
    </row>
    <row r="7472" spans="16:16">
      <c r="P7472" t="str">
        <f>IF('Peter Millar'!$L7477&lt;&gt;0,CONCATENATE("Week ",WEEKNUM('Peter Millar'!$L7477,21)," - ", TEXT('Peter Millar'!$L7477, "yyyy")),"")</f>
        <v/>
      </c>
    </row>
    <row r="7473" spans="16:16">
      <c r="P7473" t="str">
        <f>IF('Peter Millar'!$L7478&lt;&gt;0,CONCATENATE("Week ",WEEKNUM('Peter Millar'!$L7478,21)," - ", TEXT('Peter Millar'!$L7478, "yyyy")),"")</f>
        <v/>
      </c>
    </row>
    <row r="7474" spans="16:16">
      <c r="P7474" t="str">
        <f>IF('Peter Millar'!$L7479&lt;&gt;0,CONCATENATE("Week ",WEEKNUM('Peter Millar'!$L7479,21)," - ", TEXT('Peter Millar'!$L7479, "yyyy")),"")</f>
        <v/>
      </c>
    </row>
    <row r="7475" spans="16:16">
      <c r="P7475" t="str">
        <f>IF('Peter Millar'!$L7480&lt;&gt;0,CONCATENATE("Week ",WEEKNUM('Peter Millar'!$L7480,21)," - ", TEXT('Peter Millar'!$L7480, "yyyy")),"")</f>
        <v/>
      </c>
    </row>
    <row r="7476" spans="16:16">
      <c r="P7476" t="str">
        <f>IF('Peter Millar'!$L7481&lt;&gt;0,CONCATENATE("Week ",WEEKNUM('Peter Millar'!$L7481,21)," - ", TEXT('Peter Millar'!$L7481, "yyyy")),"")</f>
        <v/>
      </c>
    </row>
    <row r="7477" spans="16:16">
      <c r="P7477" t="str">
        <f>IF('Peter Millar'!$L7482&lt;&gt;0,CONCATENATE("Week ",WEEKNUM('Peter Millar'!$L7482,21)," - ", TEXT('Peter Millar'!$L7482, "yyyy")),"")</f>
        <v/>
      </c>
    </row>
    <row r="7478" spans="16:16">
      <c r="P7478" t="str">
        <f>IF('Peter Millar'!$L7483&lt;&gt;0,CONCATENATE("Week ",WEEKNUM('Peter Millar'!$L7483,21)," - ", TEXT('Peter Millar'!$L7483, "yyyy")),"")</f>
        <v/>
      </c>
    </row>
    <row r="7479" spans="16:16">
      <c r="P7479" t="str">
        <f>IF('Peter Millar'!$L7484&lt;&gt;0,CONCATENATE("Week ",WEEKNUM('Peter Millar'!$L7484,21)," - ", TEXT('Peter Millar'!$L7484, "yyyy")),"")</f>
        <v/>
      </c>
    </row>
    <row r="7480" spans="16:16">
      <c r="P7480" t="str">
        <f>IF('Peter Millar'!$L7485&lt;&gt;0,CONCATENATE("Week ",WEEKNUM('Peter Millar'!$L7485,21)," - ", TEXT('Peter Millar'!$L7485, "yyyy")),"")</f>
        <v/>
      </c>
    </row>
    <row r="7481" spans="16:16">
      <c r="P7481" t="str">
        <f>IF('Peter Millar'!$L7486&lt;&gt;0,CONCATENATE("Week ",WEEKNUM('Peter Millar'!$L7486,21)," - ", TEXT('Peter Millar'!$L7486, "yyyy")),"")</f>
        <v/>
      </c>
    </row>
    <row r="7482" spans="16:16">
      <c r="P7482" t="str">
        <f>IF('Peter Millar'!$L7487&lt;&gt;0,CONCATENATE("Week ",WEEKNUM('Peter Millar'!$L7487,21)," - ", TEXT('Peter Millar'!$L7487, "yyyy")),"")</f>
        <v/>
      </c>
    </row>
    <row r="7483" spans="16:16">
      <c r="P7483" t="str">
        <f>IF('Peter Millar'!$L7488&lt;&gt;0,CONCATENATE("Week ",WEEKNUM('Peter Millar'!$L7488,21)," - ", TEXT('Peter Millar'!$L7488, "yyyy")),"")</f>
        <v/>
      </c>
    </row>
    <row r="7484" spans="16:16">
      <c r="P7484" t="str">
        <f>IF('Peter Millar'!$L7489&lt;&gt;0,CONCATENATE("Week ",WEEKNUM('Peter Millar'!$L7489,21)," - ", TEXT('Peter Millar'!$L7489, "yyyy")),"")</f>
        <v/>
      </c>
    </row>
    <row r="7485" spans="16:16">
      <c r="P7485" t="str">
        <f>IF('Peter Millar'!$L7490&lt;&gt;0,CONCATENATE("Week ",WEEKNUM('Peter Millar'!$L7490,21)," - ", TEXT('Peter Millar'!$L7490, "yyyy")),"")</f>
        <v/>
      </c>
    </row>
    <row r="7486" spans="16:16">
      <c r="P7486" t="str">
        <f>IF('Peter Millar'!$L7491&lt;&gt;0,CONCATENATE("Week ",WEEKNUM('Peter Millar'!$L7491,21)," - ", TEXT('Peter Millar'!$L7491, "yyyy")),"")</f>
        <v/>
      </c>
    </row>
    <row r="7487" spans="16:16">
      <c r="P7487" t="str">
        <f>IF('Peter Millar'!$L7492&lt;&gt;0,CONCATENATE("Week ",WEEKNUM('Peter Millar'!$L7492,21)," - ", TEXT('Peter Millar'!$L7492, "yyyy")),"")</f>
        <v/>
      </c>
    </row>
    <row r="7488" spans="16:16">
      <c r="P7488" t="str">
        <f>IF('Peter Millar'!$L7493&lt;&gt;0,CONCATENATE("Week ",WEEKNUM('Peter Millar'!$L7493,21)," - ", TEXT('Peter Millar'!$L7493, "yyyy")),"")</f>
        <v/>
      </c>
    </row>
    <row r="7489" spans="16:16">
      <c r="P7489" t="str">
        <f>IF('Peter Millar'!$L7494&lt;&gt;0,CONCATENATE("Week ",WEEKNUM('Peter Millar'!$L7494,21)," - ", TEXT('Peter Millar'!$L7494, "yyyy")),"")</f>
        <v/>
      </c>
    </row>
    <row r="7490" spans="16:16">
      <c r="P7490" t="str">
        <f>IF('Peter Millar'!$L7495&lt;&gt;0,CONCATENATE("Week ",WEEKNUM('Peter Millar'!$L7495,21)," - ", TEXT('Peter Millar'!$L7495, "yyyy")),"")</f>
        <v/>
      </c>
    </row>
    <row r="7491" spans="16:16">
      <c r="P7491" t="str">
        <f>IF('Peter Millar'!$L7496&lt;&gt;0,CONCATENATE("Week ",WEEKNUM('Peter Millar'!$L7496,21)," - ", TEXT('Peter Millar'!$L7496, "yyyy")),"")</f>
        <v/>
      </c>
    </row>
    <row r="7492" spans="16:16">
      <c r="P7492" t="str">
        <f>IF('Peter Millar'!$L7497&lt;&gt;0,CONCATENATE("Week ",WEEKNUM('Peter Millar'!$L7497,21)," - ", TEXT('Peter Millar'!$L7497, "yyyy")),"")</f>
        <v/>
      </c>
    </row>
    <row r="7493" spans="16:16">
      <c r="P7493" t="str">
        <f>IF('Peter Millar'!$L7498&lt;&gt;0,CONCATENATE("Week ",WEEKNUM('Peter Millar'!$L7498,21)," - ", TEXT('Peter Millar'!$L7498, "yyyy")),"")</f>
        <v/>
      </c>
    </row>
    <row r="7494" spans="16:16">
      <c r="P7494" t="str">
        <f>IF('Peter Millar'!$L7499&lt;&gt;0,CONCATENATE("Week ",WEEKNUM('Peter Millar'!$L7499,21)," - ", TEXT('Peter Millar'!$L7499, "yyyy")),"")</f>
        <v/>
      </c>
    </row>
    <row r="7495" spans="16:16">
      <c r="P7495" t="str">
        <f>IF('Peter Millar'!$L7500&lt;&gt;0,CONCATENATE("Week ",WEEKNUM('Peter Millar'!$L7500,21)," - ", TEXT('Peter Millar'!$L7500, "yyyy")),"")</f>
        <v/>
      </c>
    </row>
    <row r="7496" spans="16:16">
      <c r="P7496" t="str">
        <f>IF('Peter Millar'!$L7501&lt;&gt;0,CONCATENATE("Week ",WEEKNUM('Peter Millar'!$L7501,21)," - ", TEXT('Peter Millar'!$L7501, "yyyy")),"")</f>
        <v/>
      </c>
    </row>
    <row r="7497" spans="16:16">
      <c r="P7497" t="str">
        <f>IF('Peter Millar'!$L7502&lt;&gt;0,CONCATENATE("Week ",WEEKNUM('Peter Millar'!$L7502,21)," - ", TEXT('Peter Millar'!$L7502, "yyyy")),"")</f>
        <v/>
      </c>
    </row>
    <row r="7498" spans="16:16">
      <c r="P7498" t="str">
        <f>IF('Peter Millar'!$L7503&lt;&gt;0,CONCATENATE("Week ",WEEKNUM('Peter Millar'!$L7503,21)," - ", TEXT('Peter Millar'!$L7503, "yyyy")),"")</f>
        <v/>
      </c>
    </row>
    <row r="7499" spans="16:16">
      <c r="P7499" t="str">
        <f>IF('Peter Millar'!$L7504&lt;&gt;0,CONCATENATE("Week ",WEEKNUM('Peter Millar'!$L7504,21)," - ", TEXT('Peter Millar'!$L7504, "yyyy")),"")</f>
        <v/>
      </c>
    </row>
    <row r="7500" spans="16:16">
      <c r="P7500" t="str">
        <f>IF('Peter Millar'!$L7505&lt;&gt;0,CONCATENATE("Week ",WEEKNUM('Peter Millar'!$L7505,21)," - ", TEXT('Peter Millar'!$L7505, "yyyy")),"")</f>
        <v/>
      </c>
    </row>
    <row r="7501" spans="16:16">
      <c r="P7501" t="str">
        <f>IF('Peter Millar'!$L7506&lt;&gt;0,CONCATENATE("Week ",WEEKNUM('Peter Millar'!$L7506,21)," - ", TEXT('Peter Millar'!$L7506, "yyyy")),"")</f>
        <v/>
      </c>
    </row>
    <row r="7502" spans="16:16">
      <c r="P7502" t="str">
        <f>IF('Peter Millar'!$L7507&lt;&gt;0,CONCATENATE("Week ",WEEKNUM('Peter Millar'!$L7507,21)," - ", TEXT('Peter Millar'!$L7507, "yyyy")),"")</f>
        <v/>
      </c>
    </row>
    <row r="7503" spans="16:16">
      <c r="P7503" t="str">
        <f>IF('Peter Millar'!$L7508&lt;&gt;0,CONCATENATE("Week ",WEEKNUM('Peter Millar'!$L7508,21)," - ", TEXT('Peter Millar'!$L7508, "yyyy")),"")</f>
        <v/>
      </c>
    </row>
    <row r="7504" spans="16:16">
      <c r="P7504" t="str">
        <f>IF('Peter Millar'!$L7509&lt;&gt;0,CONCATENATE("Week ",WEEKNUM('Peter Millar'!$L7509,21)," - ", TEXT('Peter Millar'!$L7509, "yyyy")),"")</f>
        <v/>
      </c>
    </row>
    <row r="7505" spans="16:16">
      <c r="P7505" t="str">
        <f>IF('Peter Millar'!$L7510&lt;&gt;0,CONCATENATE("Week ",WEEKNUM('Peter Millar'!$L7510,21)," - ", TEXT('Peter Millar'!$L7510, "yyyy")),"")</f>
        <v/>
      </c>
    </row>
    <row r="7506" spans="16:16">
      <c r="P7506" t="str">
        <f>IF('Peter Millar'!$L7511&lt;&gt;0,CONCATENATE("Week ",WEEKNUM('Peter Millar'!$L7511,21)," - ", TEXT('Peter Millar'!$L7511, "yyyy")),"")</f>
        <v/>
      </c>
    </row>
    <row r="7507" spans="16:16">
      <c r="P7507" t="str">
        <f>IF('Peter Millar'!$L7512&lt;&gt;0,CONCATENATE("Week ",WEEKNUM('Peter Millar'!$L7512,21)," - ", TEXT('Peter Millar'!$L7512, "yyyy")),"")</f>
        <v/>
      </c>
    </row>
    <row r="7508" spans="16:16">
      <c r="P7508" t="str">
        <f>IF('Peter Millar'!$L7513&lt;&gt;0,CONCATENATE("Week ",WEEKNUM('Peter Millar'!$L7513,21)," - ", TEXT('Peter Millar'!$L7513, "yyyy")),"")</f>
        <v/>
      </c>
    </row>
    <row r="7509" spans="16:16">
      <c r="P7509" t="str">
        <f>IF('Peter Millar'!$L7514&lt;&gt;0,CONCATENATE("Week ",WEEKNUM('Peter Millar'!$L7514,21)," - ", TEXT('Peter Millar'!$L7514, "yyyy")),"")</f>
        <v/>
      </c>
    </row>
    <row r="7510" spans="16:16">
      <c r="P7510" t="str">
        <f>IF('Peter Millar'!$L7515&lt;&gt;0,CONCATENATE("Week ",WEEKNUM('Peter Millar'!$L7515,21)," - ", TEXT('Peter Millar'!$L7515, "yyyy")),"")</f>
        <v/>
      </c>
    </row>
    <row r="7511" spans="16:16">
      <c r="P7511" t="str">
        <f>IF('Peter Millar'!$L7516&lt;&gt;0,CONCATENATE("Week ",WEEKNUM('Peter Millar'!$L7516,21)," - ", TEXT('Peter Millar'!$L7516, "yyyy")),"")</f>
        <v/>
      </c>
    </row>
    <row r="7512" spans="16:16">
      <c r="P7512" t="str">
        <f>IF('Peter Millar'!$L7517&lt;&gt;0,CONCATENATE("Week ",WEEKNUM('Peter Millar'!$L7517,21)," - ", TEXT('Peter Millar'!$L7517, "yyyy")),"")</f>
        <v/>
      </c>
    </row>
    <row r="7513" spans="16:16">
      <c r="P7513" t="str">
        <f>IF('Peter Millar'!$L7518&lt;&gt;0,CONCATENATE("Week ",WEEKNUM('Peter Millar'!$L7518,21)," - ", TEXT('Peter Millar'!$L7518, "yyyy")),"")</f>
        <v/>
      </c>
    </row>
    <row r="7514" spans="16:16">
      <c r="P7514" t="str">
        <f>IF('Peter Millar'!$L7519&lt;&gt;0,CONCATENATE("Week ",WEEKNUM('Peter Millar'!$L7519,21)," - ", TEXT('Peter Millar'!$L7519, "yyyy")),"")</f>
        <v/>
      </c>
    </row>
    <row r="7515" spans="16:16">
      <c r="P7515" t="str">
        <f>IF('Peter Millar'!$L7520&lt;&gt;0,CONCATENATE("Week ",WEEKNUM('Peter Millar'!$L7520,21)," - ", TEXT('Peter Millar'!$L7520, "yyyy")),"")</f>
        <v/>
      </c>
    </row>
    <row r="7516" spans="16:16">
      <c r="P7516" t="str">
        <f>IF('Peter Millar'!$L7521&lt;&gt;0,CONCATENATE("Week ",WEEKNUM('Peter Millar'!$L7521,21)," - ", TEXT('Peter Millar'!$L7521, "yyyy")),"")</f>
        <v/>
      </c>
    </row>
    <row r="7517" spans="16:16">
      <c r="P7517" t="str">
        <f>IF('Peter Millar'!$L7522&lt;&gt;0,CONCATENATE("Week ",WEEKNUM('Peter Millar'!$L7522,21)," - ", TEXT('Peter Millar'!$L7522, "yyyy")),"")</f>
        <v/>
      </c>
    </row>
    <row r="7518" spans="16:16">
      <c r="P7518" t="str">
        <f>IF('Peter Millar'!$L7523&lt;&gt;0,CONCATENATE("Week ",WEEKNUM('Peter Millar'!$L7523,21)," - ", TEXT('Peter Millar'!$L7523, "yyyy")),"")</f>
        <v/>
      </c>
    </row>
    <row r="7519" spans="16:16">
      <c r="P7519" t="str">
        <f>IF('Peter Millar'!$L7524&lt;&gt;0,CONCATENATE("Week ",WEEKNUM('Peter Millar'!$L7524,21)," - ", TEXT('Peter Millar'!$L7524, "yyyy")),"")</f>
        <v/>
      </c>
    </row>
    <row r="7520" spans="16:16">
      <c r="P7520" t="str">
        <f>IF('Peter Millar'!$L7525&lt;&gt;0,CONCATENATE("Week ",WEEKNUM('Peter Millar'!$L7525,21)," - ", TEXT('Peter Millar'!$L7525, "yyyy")),"")</f>
        <v/>
      </c>
    </row>
    <row r="7521" spans="16:16">
      <c r="P7521" t="str">
        <f>IF('Peter Millar'!$L7526&lt;&gt;0,CONCATENATE("Week ",WEEKNUM('Peter Millar'!$L7526,21)," - ", TEXT('Peter Millar'!$L7526, "yyyy")),"")</f>
        <v/>
      </c>
    </row>
    <row r="7522" spans="16:16">
      <c r="P7522" t="str">
        <f>IF('Peter Millar'!$L7527&lt;&gt;0,CONCATENATE("Week ",WEEKNUM('Peter Millar'!$L7527,21)," - ", TEXT('Peter Millar'!$L7527, "yyyy")),"")</f>
        <v/>
      </c>
    </row>
    <row r="7523" spans="16:16">
      <c r="P7523" t="str">
        <f>IF('Peter Millar'!$L7528&lt;&gt;0,CONCATENATE("Week ",WEEKNUM('Peter Millar'!$L7528,21)," - ", TEXT('Peter Millar'!$L7528, "yyyy")),"")</f>
        <v/>
      </c>
    </row>
    <row r="7524" spans="16:16">
      <c r="P7524" t="str">
        <f>IF('Peter Millar'!$L7529&lt;&gt;0,CONCATENATE("Week ",WEEKNUM('Peter Millar'!$L7529,21)," - ", TEXT('Peter Millar'!$L7529, "yyyy")),"")</f>
        <v/>
      </c>
    </row>
    <row r="7525" spans="16:16">
      <c r="P7525" t="str">
        <f>IF('Peter Millar'!$L7530&lt;&gt;0,CONCATENATE("Week ",WEEKNUM('Peter Millar'!$L7530,21)," - ", TEXT('Peter Millar'!$L7530, "yyyy")),"")</f>
        <v/>
      </c>
    </row>
    <row r="7526" spans="16:16">
      <c r="P7526" t="str">
        <f>IF('Peter Millar'!$L7531&lt;&gt;0,CONCATENATE("Week ",WEEKNUM('Peter Millar'!$L7531,21)," - ", TEXT('Peter Millar'!$L7531, "yyyy")),"")</f>
        <v/>
      </c>
    </row>
    <row r="7527" spans="16:16">
      <c r="P7527" t="str">
        <f>IF('Peter Millar'!$L7532&lt;&gt;0,CONCATENATE("Week ",WEEKNUM('Peter Millar'!$L7532,21)," - ", TEXT('Peter Millar'!$L7532, "yyyy")),"")</f>
        <v/>
      </c>
    </row>
    <row r="7528" spans="16:16">
      <c r="P7528" t="str">
        <f>IF('Peter Millar'!$L7533&lt;&gt;0,CONCATENATE("Week ",WEEKNUM('Peter Millar'!$L7533,21)," - ", TEXT('Peter Millar'!$L7533, "yyyy")),"")</f>
        <v/>
      </c>
    </row>
    <row r="7529" spans="16:16">
      <c r="P7529" t="str">
        <f>IF('Peter Millar'!$L7534&lt;&gt;0,CONCATENATE("Week ",WEEKNUM('Peter Millar'!$L7534,21)," - ", TEXT('Peter Millar'!$L7534, "yyyy")),"")</f>
        <v/>
      </c>
    </row>
    <row r="7530" spans="16:16">
      <c r="P7530" t="str">
        <f>IF('Peter Millar'!$L7535&lt;&gt;0,CONCATENATE("Week ",WEEKNUM('Peter Millar'!$L7535,21)," - ", TEXT('Peter Millar'!$L7535, "yyyy")),"")</f>
        <v/>
      </c>
    </row>
    <row r="7531" spans="16:16">
      <c r="P7531" t="str">
        <f>IF('Peter Millar'!$L7536&lt;&gt;0,CONCATENATE("Week ",WEEKNUM('Peter Millar'!$L7536,21)," - ", TEXT('Peter Millar'!$L7536, "yyyy")),"")</f>
        <v/>
      </c>
    </row>
    <row r="7532" spans="16:16">
      <c r="P7532" t="str">
        <f>IF('Peter Millar'!$L7537&lt;&gt;0,CONCATENATE("Week ",WEEKNUM('Peter Millar'!$L7537,21)," - ", TEXT('Peter Millar'!$L7537, "yyyy")),"")</f>
        <v/>
      </c>
    </row>
    <row r="7533" spans="16:16">
      <c r="P7533" t="str">
        <f>IF('Peter Millar'!$L7538&lt;&gt;0,CONCATENATE("Week ",WEEKNUM('Peter Millar'!$L7538,21)," - ", TEXT('Peter Millar'!$L7538, "yyyy")),"")</f>
        <v/>
      </c>
    </row>
    <row r="7534" spans="16:16">
      <c r="P7534" t="str">
        <f>IF('Peter Millar'!$L7539&lt;&gt;0,CONCATENATE("Week ",WEEKNUM('Peter Millar'!$L7539,21)," - ", TEXT('Peter Millar'!$L7539, "yyyy")),"")</f>
        <v/>
      </c>
    </row>
    <row r="7535" spans="16:16">
      <c r="P7535" t="str">
        <f>IF('Peter Millar'!$L7540&lt;&gt;0,CONCATENATE("Week ",WEEKNUM('Peter Millar'!$L7540,21)," - ", TEXT('Peter Millar'!$L7540, "yyyy")),"")</f>
        <v/>
      </c>
    </row>
    <row r="7536" spans="16:16">
      <c r="P7536" t="str">
        <f>IF('Peter Millar'!$L7541&lt;&gt;0,CONCATENATE("Week ",WEEKNUM('Peter Millar'!$L7541,21)," - ", TEXT('Peter Millar'!$L7541, "yyyy")),"")</f>
        <v/>
      </c>
    </row>
    <row r="7537" spans="16:16">
      <c r="P7537" t="str">
        <f>IF('Peter Millar'!$L7542&lt;&gt;0,CONCATENATE("Week ",WEEKNUM('Peter Millar'!$L7542,21)," - ", TEXT('Peter Millar'!$L7542, "yyyy")),"")</f>
        <v/>
      </c>
    </row>
    <row r="7538" spans="16:16">
      <c r="P7538" t="str">
        <f>IF('Peter Millar'!$L7543&lt;&gt;0,CONCATENATE("Week ",WEEKNUM('Peter Millar'!$L7543,21)," - ", TEXT('Peter Millar'!$L7543, "yyyy")),"")</f>
        <v/>
      </c>
    </row>
    <row r="7539" spans="16:16">
      <c r="P7539" t="str">
        <f>IF('Peter Millar'!$L7544&lt;&gt;0,CONCATENATE("Week ",WEEKNUM('Peter Millar'!$L7544,21)," - ", TEXT('Peter Millar'!$L7544, "yyyy")),"")</f>
        <v/>
      </c>
    </row>
    <row r="7540" spans="16:16">
      <c r="P7540" t="str">
        <f>IF('Peter Millar'!$L7545&lt;&gt;0,CONCATENATE("Week ",WEEKNUM('Peter Millar'!$L7545,21)," - ", TEXT('Peter Millar'!$L7545, "yyyy")),"")</f>
        <v/>
      </c>
    </row>
    <row r="7541" spans="16:16">
      <c r="P7541" t="str">
        <f>IF('Peter Millar'!$L7546&lt;&gt;0,CONCATENATE("Week ",WEEKNUM('Peter Millar'!$L7546,21)," - ", TEXT('Peter Millar'!$L7546, "yyyy")),"")</f>
        <v/>
      </c>
    </row>
    <row r="7542" spans="16:16">
      <c r="P7542" t="str">
        <f>IF('Peter Millar'!$L7547&lt;&gt;0,CONCATENATE("Week ",WEEKNUM('Peter Millar'!$L7547,21)," - ", TEXT('Peter Millar'!$L7547, "yyyy")),"")</f>
        <v/>
      </c>
    </row>
    <row r="7543" spans="16:16">
      <c r="P7543" t="str">
        <f>IF('Peter Millar'!$L7548&lt;&gt;0,CONCATENATE("Week ",WEEKNUM('Peter Millar'!$L7548,21)," - ", TEXT('Peter Millar'!$L7548, "yyyy")),"")</f>
        <v/>
      </c>
    </row>
    <row r="7544" spans="16:16">
      <c r="P7544" t="str">
        <f>IF('Peter Millar'!$L7549&lt;&gt;0,CONCATENATE("Week ",WEEKNUM('Peter Millar'!$L7549,21)," - ", TEXT('Peter Millar'!$L7549, "yyyy")),"")</f>
        <v/>
      </c>
    </row>
    <row r="7545" spans="16:16">
      <c r="P7545" t="str">
        <f>IF('Peter Millar'!$L7550&lt;&gt;0,CONCATENATE("Week ",WEEKNUM('Peter Millar'!$L7550,21)," - ", TEXT('Peter Millar'!$L7550, "yyyy")),"")</f>
        <v/>
      </c>
    </row>
    <row r="7546" spans="16:16">
      <c r="P7546" t="str">
        <f>IF('Peter Millar'!$L7551&lt;&gt;0,CONCATENATE("Week ",WEEKNUM('Peter Millar'!$L7551,21)," - ", TEXT('Peter Millar'!$L7551, "yyyy")),"")</f>
        <v/>
      </c>
    </row>
    <row r="7547" spans="16:16">
      <c r="P7547" t="str">
        <f>IF('Peter Millar'!$L7552&lt;&gt;0,CONCATENATE("Week ",WEEKNUM('Peter Millar'!$L7552,21)," - ", TEXT('Peter Millar'!$L7552, "yyyy")),"")</f>
        <v/>
      </c>
    </row>
    <row r="7548" spans="16:16">
      <c r="P7548" t="str">
        <f>IF('Peter Millar'!$L7553&lt;&gt;0,CONCATENATE("Week ",WEEKNUM('Peter Millar'!$L7553,21)," - ", TEXT('Peter Millar'!$L7553, "yyyy")),"")</f>
        <v/>
      </c>
    </row>
    <row r="7549" spans="16:16">
      <c r="P7549" t="str">
        <f>IF('Peter Millar'!$L7554&lt;&gt;0,CONCATENATE("Week ",WEEKNUM('Peter Millar'!$L7554,21)," - ", TEXT('Peter Millar'!$L7554, "yyyy")),"")</f>
        <v/>
      </c>
    </row>
    <row r="7550" spans="16:16">
      <c r="P7550" t="str">
        <f>IF('Peter Millar'!$L7555&lt;&gt;0,CONCATENATE("Week ",WEEKNUM('Peter Millar'!$L7555,21)," - ", TEXT('Peter Millar'!$L7555, "yyyy")),"")</f>
        <v/>
      </c>
    </row>
    <row r="7551" spans="16:16">
      <c r="P7551" t="str">
        <f>IF('Peter Millar'!$L7556&lt;&gt;0,CONCATENATE("Week ",WEEKNUM('Peter Millar'!$L7556,21)," - ", TEXT('Peter Millar'!$L7556, "yyyy")),"")</f>
        <v/>
      </c>
    </row>
    <row r="7552" spans="16:16">
      <c r="P7552" t="str">
        <f>IF('Peter Millar'!$L7557&lt;&gt;0,CONCATENATE("Week ",WEEKNUM('Peter Millar'!$L7557,21)," - ", TEXT('Peter Millar'!$L7557, "yyyy")),"")</f>
        <v/>
      </c>
    </row>
    <row r="7553" spans="16:16">
      <c r="P7553" t="str">
        <f>IF('Peter Millar'!$L7558&lt;&gt;0,CONCATENATE("Week ",WEEKNUM('Peter Millar'!$L7558,21)," - ", TEXT('Peter Millar'!$L7558, "yyyy")),"")</f>
        <v/>
      </c>
    </row>
    <row r="7554" spans="16:16">
      <c r="P7554" t="str">
        <f>IF('Peter Millar'!$L7559&lt;&gt;0,CONCATENATE("Week ",WEEKNUM('Peter Millar'!$L7559,21)," - ", TEXT('Peter Millar'!$L7559, "yyyy")),"")</f>
        <v/>
      </c>
    </row>
    <row r="7555" spans="16:16">
      <c r="P7555" t="str">
        <f>IF('Peter Millar'!$L7560&lt;&gt;0,CONCATENATE("Week ",WEEKNUM('Peter Millar'!$L7560,21)," - ", TEXT('Peter Millar'!$L7560, "yyyy")),"")</f>
        <v/>
      </c>
    </row>
    <row r="7556" spans="16:16">
      <c r="P7556" t="str">
        <f>IF('Peter Millar'!$L7561&lt;&gt;0,CONCATENATE("Week ",WEEKNUM('Peter Millar'!$L7561,21)," - ", TEXT('Peter Millar'!$L7561, "yyyy")),"")</f>
        <v/>
      </c>
    </row>
    <row r="7557" spans="16:16">
      <c r="P7557" t="str">
        <f>IF('Peter Millar'!$L7562&lt;&gt;0,CONCATENATE("Week ",WEEKNUM('Peter Millar'!$L7562,21)," - ", TEXT('Peter Millar'!$L7562, "yyyy")),"")</f>
        <v/>
      </c>
    </row>
    <row r="7558" spans="16:16">
      <c r="P7558" t="str">
        <f>IF('Peter Millar'!$L7563&lt;&gt;0,CONCATENATE("Week ",WEEKNUM('Peter Millar'!$L7563,21)," - ", TEXT('Peter Millar'!$L7563, "yyyy")),"")</f>
        <v/>
      </c>
    </row>
    <row r="7559" spans="16:16">
      <c r="P7559" t="str">
        <f>IF('Peter Millar'!$L7564&lt;&gt;0,CONCATENATE("Week ",WEEKNUM('Peter Millar'!$L7564,21)," - ", TEXT('Peter Millar'!$L7564, "yyyy")),"")</f>
        <v/>
      </c>
    </row>
    <row r="7560" spans="16:16">
      <c r="P7560" t="str">
        <f>IF('Peter Millar'!$L7565&lt;&gt;0,CONCATENATE("Week ",WEEKNUM('Peter Millar'!$L7565,21)," - ", TEXT('Peter Millar'!$L7565, "yyyy")),"")</f>
        <v/>
      </c>
    </row>
    <row r="7561" spans="16:16">
      <c r="P7561" t="str">
        <f>IF('Peter Millar'!$L7566&lt;&gt;0,CONCATENATE("Week ",WEEKNUM('Peter Millar'!$L7566,21)," - ", TEXT('Peter Millar'!$L7566, "yyyy")),"")</f>
        <v/>
      </c>
    </row>
    <row r="7562" spans="16:16">
      <c r="P7562" t="str">
        <f>IF('Peter Millar'!$L7567&lt;&gt;0,CONCATENATE("Week ",WEEKNUM('Peter Millar'!$L7567,21)," - ", TEXT('Peter Millar'!$L7567, "yyyy")),"")</f>
        <v/>
      </c>
    </row>
    <row r="7563" spans="16:16">
      <c r="P7563" t="str">
        <f>IF('Peter Millar'!$L7568&lt;&gt;0,CONCATENATE("Week ",WEEKNUM('Peter Millar'!$L7568,21)," - ", TEXT('Peter Millar'!$L7568, "yyyy")),"")</f>
        <v/>
      </c>
    </row>
    <row r="7564" spans="16:16">
      <c r="P7564" t="str">
        <f>IF('Peter Millar'!$L7569&lt;&gt;0,CONCATENATE("Week ",WEEKNUM('Peter Millar'!$L7569,21)," - ", TEXT('Peter Millar'!$L7569, "yyyy")),"")</f>
        <v/>
      </c>
    </row>
    <row r="7565" spans="16:16">
      <c r="P7565" t="str">
        <f>IF('Peter Millar'!$L7570&lt;&gt;0,CONCATENATE("Week ",WEEKNUM('Peter Millar'!$L7570,21)," - ", TEXT('Peter Millar'!$L7570, "yyyy")),"")</f>
        <v/>
      </c>
    </row>
    <row r="7566" spans="16:16">
      <c r="P7566" t="str">
        <f>IF('Peter Millar'!$L7571&lt;&gt;0,CONCATENATE("Week ",WEEKNUM('Peter Millar'!$L7571,21)," - ", TEXT('Peter Millar'!$L7571, "yyyy")),"")</f>
        <v/>
      </c>
    </row>
    <row r="7567" spans="16:16">
      <c r="P7567" t="str">
        <f>IF('Peter Millar'!$L7572&lt;&gt;0,CONCATENATE("Week ",WEEKNUM('Peter Millar'!$L7572,21)," - ", TEXT('Peter Millar'!$L7572, "yyyy")),"")</f>
        <v/>
      </c>
    </row>
    <row r="7568" spans="16:16">
      <c r="P7568" t="str">
        <f>IF('Peter Millar'!$L7573&lt;&gt;0,CONCATENATE("Week ",WEEKNUM('Peter Millar'!$L7573,21)," - ", TEXT('Peter Millar'!$L7573, "yyyy")),"")</f>
        <v/>
      </c>
    </row>
    <row r="7569" spans="16:16">
      <c r="P7569" t="str">
        <f>IF('Peter Millar'!$L7574&lt;&gt;0,CONCATENATE("Week ",WEEKNUM('Peter Millar'!$L7574,21)," - ", TEXT('Peter Millar'!$L7574, "yyyy")),"")</f>
        <v/>
      </c>
    </row>
    <row r="7570" spans="16:16">
      <c r="P7570" t="str">
        <f>IF('Peter Millar'!$L7575&lt;&gt;0,CONCATENATE("Week ",WEEKNUM('Peter Millar'!$L7575,21)," - ", TEXT('Peter Millar'!$L7575, "yyyy")),"")</f>
        <v/>
      </c>
    </row>
    <row r="7571" spans="16:16">
      <c r="P7571" t="str">
        <f>IF('Peter Millar'!$L7576&lt;&gt;0,CONCATENATE("Week ",WEEKNUM('Peter Millar'!$L7576,21)," - ", TEXT('Peter Millar'!$L7576, "yyyy")),"")</f>
        <v/>
      </c>
    </row>
    <row r="7572" spans="16:16">
      <c r="P7572" t="str">
        <f>IF('Peter Millar'!$L7577&lt;&gt;0,CONCATENATE("Week ",WEEKNUM('Peter Millar'!$L7577,21)," - ", TEXT('Peter Millar'!$L7577, "yyyy")),"")</f>
        <v/>
      </c>
    </row>
    <row r="7573" spans="16:16">
      <c r="P7573" t="str">
        <f>IF('Peter Millar'!$L7578&lt;&gt;0,CONCATENATE("Week ",WEEKNUM('Peter Millar'!$L7578,21)," - ", TEXT('Peter Millar'!$L7578, "yyyy")),"")</f>
        <v/>
      </c>
    </row>
    <row r="7574" spans="16:16">
      <c r="P7574" t="str">
        <f>IF('Peter Millar'!$L7579&lt;&gt;0,CONCATENATE("Week ",WEEKNUM('Peter Millar'!$L7579,21)," - ", TEXT('Peter Millar'!$L7579, "yyyy")),"")</f>
        <v/>
      </c>
    </row>
    <row r="7575" spans="16:16">
      <c r="P7575" t="str">
        <f>IF('Peter Millar'!$L7580&lt;&gt;0,CONCATENATE("Week ",WEEKNUM('Peter Millar'!$L7580,21)," - ", TEXT('Peter Millar'!$L7580, "yyyy")),"")</f>
        <v/>
      </c>
    </row>
    <row r="7576" spans="16:16">
      <c r="P7576" t="str">
        <f>IF('Peter Millar'!$L7581&lt;&gt;0,CONCATENATE("Week ",WEEKNUM('Peter Millar'!$L7581,21)," - ", TEXT('Peter Millar'!$L7581, "yyyy")),"")</f>
        <v/>
      </c>
    </row>
    <row r="7577" spans="16:16">
      <c r="P7577" t="str">
        <f>IF('Peter Millar'!$L7582&lt;&gt;0,CONCATENATE("Week ",WEEKNUM('Peter Millar'!$L7582,21)," - ", TEXT('Peter Millar'!$L7582, "yyyy")),"")</f>
        <v/>
      </c>
    </row>
    <row r="7578" spans="16:16">
      <c r="P7578" t="str">
        <f>IF('Peter Millar'!$L7583&lt;&gt;0,CONCATENATE("Week ",WEEKNUM('Peter Millar'!$L7583,21)," - ", TEXT('Peter Millar'!$L7583, "yyyy")),"")</f>
        <v/>
      </c>
    </row>
    <row r="7579" spans="16:16">
      <c r="P7579" t="str">
        <f>IF('Peter Millar'!$L7584&lt;&gt;0,CONCATENATE("Week ",WEEKNUM('Peter Millar'!$L7584,21)," - ", TEXT('Peter Millar'!$L7584, "yyyy")),"")</f>
        <v/>
      </c>
    </row>
    <row r="7580" spans="16:16">
      <c r="P7580" t="str">
        <f>IF('Peter Millar'!$L7585&lt;&gt;0,CONCATENATE("Week ",WEEKNUM('Peter Millar'!$L7585,21)," - ", TEXT('Peter Millar'!$L7585, "yyyy")),"")</f>
        <v/>
      </c>
    </row>
    <row r="7581" spans="16:16">
      <c r="P7581" t="str">
        <f>IF('Peter Millar'!$L7586&lt;&gt;0,CONCATENATE("Week ",WEEKNUM('Peter Millar'!$L7586,21)," - ", TEXT('Peter Millar'!$L7586, "yyyy")),"")</f>
        <v/>
      </c>
    </row>
    <row r="7582" spans="16:16">
      <c r="P7582" t="str">
        <f>IF('Peter Millar'!$L7587&lt;&gt;0,CONCATENATE("Week ",WEEKNUM('Peter Millar'!$L7587,21)," - ", TEXT('Peter Millar'!$L7587, "yyyy")),"")</f>
        <v/>
      </c>
    </row>
    <row r="7583" spans="16:16">
      <c r="P7583" t="str">
        <f>IF('Peter Millar'!$L7588&lt;&gt;0,CONCATENATE("Week ",WEEKNUM('Peter Millar'!$L7588,21)," - ", TEXT('Peter Millar'!$L7588, "yyyy")),"")</f>
        <v/>
      </c>
    </row>
    <row r="7584" spans="16:16">
      <c r="P7584" t="str">
        <f>IF('Peter Millar'!$L7589&lt;&gt;0,CONCATENATE("Week ",WEEKNUM('Peter Millar'!$L7589,21)," - ", TEXT('Peter Millar'!$L7589, "yyyy")),"")</f>
        <v/>
      </c>
    </row>
    <row r="7585" spans="16:16">
      <c r="P7585" t="str">
        <f>IF('Peter Millar'!$L7590&lt;&gt;0,CONCATENATE("Week ",WEEKNUM('Peter Millar'!$L7590,21)," - ", TEXT('Peter Millar'!$L7590, "yyyy")),"")</f>
        <v/>
      </c>
    </row>
    <row r="7586" spans="16:16">
      <c r="P7586" t="str">
        <f>IF('Peter Millar'!$L7591&lt;&gt;0,CONCATENATE("Week ",WEEKNUM('Peter Millar'!$L7591,21)," - ", TEXT('Peter Millar'!$L7591, "yyyy")),"")</f>
        <v/>
      </c>
    </row>
    <row r="7587" spans="16:16">
      <c r="P7587" t="str">
        <f>IF('Peter Millar'!$L7592&lt;&gt;0,CONCATENATE("Week ",WEEKNUM('Peter Millar'!$L7592,21)," - ", TEXT('Peter Millar'!$L7592, "yyyy")),"")</f>
        <v/>
      </c>
    </row>
    <row r="7588" spans="16:16">
      <c r="P7588" t="str">
        <f>IF('Peter Millar'!$L7593&lt;&gt;0,CONCATENATE("Week ",WEEKNUM('Peter Millar'!$L7593,21)," - ", TEXT('Peter Millar'!$L7593, "yyyy")),"")</f>
        <v/>
      </c>
    </row>
    <row r="7589" spans="16:16">
      <c r="P7589" t="str">
        <f>IF('Peter Millar'!$L7594&lt;&gt;0,CONCATENATE("Week ",WEEKNUM('Peter Millar'!$L7594,21)," - ", TEXT('Peter Millar'!$L7594, "yyyy")),"")</f>
        <v/>
      </c>
    </row>
    <row r="7590" spans="16:16">
      <c r="P7590" t="str">
        <f>IF('Peter Millar'!$L7595&lt;&gt;0,CONCATENATE("Week ",WEEKNUM('Peter Millar'!$L7595,21)," - ", TEXT('Peter Millar'!$L7595, "yyyy")),"")</f>
        <v/>
      </c>
    </row>
    <row r="7591" spans="16:16">
      <c r="P7591" t="str">
        <f>IF('Peter Millar'!$L7596&lt;&gt;0,CONCATENATE("Week ",WEEKNUM('Peter Millar'!$L7596,21)," - ", TEXT('Peter Millar'!$L7596, "yyyy")),"")</f>
        <v/>
      </c>
    </row>
    <row r="7592" spans="16:16">
      <c r="P7592" t="str">
        <f>IF('Peter Millar'!$L7597&lt;&gt;0,CONCATENATE("Week ",WEEKNUM('Peter Millar'!$L7597,21)," - ", TEXT('Peter Millar'!$L7597, "yyyy")),"")</f>
        <v/>
      </c>
    </row>
    <row r="7593" spans="16:16">
      <c r="P7593" t="str">
        <f>IF('Peter Millar'!$L7598&lt;&gt;0,CONCATENATE("Week ",WEEKNUM('Peter Millar'!$L7598,21)," - ", TEXT('Peter Millar'!$L7598, "yyyy")),"")</f>
        <v/>
      </c>
    </row>
    <row r="7594" spans="16:16">
      <c r="P7594" t="str">
        <f>IF('Peter Millar'!$L7599&lt;&gt;0,CONCATENATE("Week ",WEEKNUM('Peter Millar'!$L7599,21)," - ", TEXT('Peter Millar'!$L7599, "yyyy")),"")</f>
        <v/>
      </c>
    </row>
    <row r="7595" spans="16:16">
      <c r="P7595" t="str">
        <f>IF('Peter Millar'!$L7600&lt;&gt;0,CONCATENATE("Week ",WEEKNUM('Peter Millar'!$L7600,21)," - ", TEXT('Peter Millar'!$L7600, "yyyy")),"")</f>
        <v/>
      </c>
    </row>
    <row r="7596" spans="16:16">
      <c r="P7596" t="str">
        <f>IF('Peter Millar'!$L7601&lt;&gt;0,CONCATENATE("Week ",WEEKNUM('Peter Millar'!$L7601,21)," - ", TEXT('Peter Millar'!$L7601, "yyyy")),"")</f>
        <v/>
      </c>
    </row>
    <row r="7597" spans="16:16">
      <c r="P7597" t="str">
        <f>IF('Peter Millar'!$L7602&lt;&gt;0,CONCATENATE("Week ",WEEKNUM('Peter Millar'!$L7602,21)," - ", TEXT('Peter Millar'!$L7602, "yyyy")),"")</f>
        <v/>
      </c>
    </row>
    <row r="7598" spans="16:16">
      <c r="P7598" t="str">
        <f>IF('Peter Millar'!$L7603&lt;&gt;0,CONCATENATE("Week ",WEEKNUM('Peter Millar'!$L7603,21)," - ", TEXT('Peter Millar'!$L7603, "yyyy")),"")</f>
        <v/>
      </c>
    </row>
    <row r="7599" spans="16:16">
      <c r="P7599" t="str">
        <f>IF('Peter Millar'!$L7604&lt;&gt;0,CONCATENATE("Week ",WEEKNUM('Peter Millar'!$L7604,21)," - ", TEXT('Peter Millar'!$L7604, "yyyy")),"")</f>
        <v/>
      </c>
    </row>
    <row r="7600" spans="16:16">
      <c r="P7600" t="str">
        <f>IF('Peter Millar'!$L7605&lt;&gt;0,CONCATENATE("Week ",WEEKNUM('Peter Millar'!$L7605,21)," - ", TEXT('Peter Millar'!$L7605, "yyyy")),"")</f>
        <v/>
      </c>
    </row>
    <row r="7601" spans="16:16">
      <c r="P7601" t="str">
        <f>IF('Peter Millar'!$L7606&lt;&gt;0,CONCATENATE("Week ",WEEKNUM('Peter Millar'!$L7606,21)," - ", TEXT('Peter Millar'!$L7606, "yyyy")),"")</f>
        <v/>
      </c>
    </row>
    <row r="7602" spans="16:16">
      <c r="P7602" t="str">
        <f>IF('Peter Millar'!$L7607&lt;&gt;0,CONCATENATE("Week ",WEEKNUM('Peter Millar'!$L7607,21)," - ", TEXT('Peter Millar'!$L7607, "yyyy")),"")</f>
        <v/>
      </c>
    </row>
    <row r="7603" spans="16:16">
      <c r="P7603" t="str">
        <f>IF('Peter Millar'!$L7608&lt;&gt;0,CONCATENATE("Week ",WEEKNUM('Peter Millar'!$L7608,21)," - ", TEXT('Peter Millar'!$L7608, "yyyy")),"")</f>
        <v/>
      </c>
    </row>
    <row r="7604" spans="16:16">
      <c r="P7604" t="str">
        <f>IF('Peter Millar'!$L7609&lt;&gt;0,CONCATENATE("Week ",WEEKNUM('Peter Millar'!$L7609,21)," - ", TEXT('Peter Millar'!$L7609, "yyyy")),"")</f>
        <v/>
      </c>
    </row>
    <row r="7605" spans="16:16">
      <c r="P7605" t="str">
        <f>IF('Peter Millar'!$L7610&lt;&gt;0,CONCATENATE("Week ",WEEKNUM('Peter Millar'!$L7610,21)," - ", TEXT('Peter Millar'!$L7610, "yyyy")),"")</f>
        <v/>
      </c>
    </row>
    <row r="7606" spans="16:16">
      <c r="P7606" t="str">
        <f>IF('Peter Millar'!$L7611&lt;&gt;0,CONCATENATE("Week ",WEEKNUM('Peter Millar'!$L7611,21)," - ", TEXT('Peter Millar'!$L7611, "yyyy")),"")</f>
        <v/>
      </c>
    </row>
    <row r="7607" spans="16:16">
      <c r="P7607" t="str">
        <f>IF('Peter Millar'!$L7612&lt;&gt;0,CONCATENATE("Week ",WEEKNUM('Peter Millar'!$L7612,21)," - ", TEXT('Peter Millar'!$L7612, "yyyy")),"")</f>
        <v/>
      </c>
    </row>
    <row r="7608" spans="16:16">
      <c r="P7608" t="str">
        <f>IF('Peter Millar'!$L7613&lt;&gt;0,CONCATENATE("Week ",WEEKNUM('Peter Millar'!$L7613,21)," - ", TEXT('Peter Millar'!$L7613, "yyyy")),"")</f>
        <v/>
      </c>
    </row>
    <row r="7609" spans="16:16">
      <c r="P7609" t="str">
        <f>IF('Peter Millar'!$L7614&lt;&gt;0,CONCATENATE("Week ",WEEKNUM('Peter Millar'!$L7614,21)," - ", TEXT('Peter Millar'!$L7614, "yyyy")),"")</f>
        <v/>
      </c>
    </row>
    <row r="7610" spans="16:16">
      <c r="P7610" t="str">
        <f>IF('Peter Millar'!$L7615&lt;&gt;0,CONCATENATE("Week ",WEEKNUM('Peter Millar'!$L7615,21)," - ", TEXT('Peter Millar'!$L7615, "yyyy")),"")</f>
        <v/>
      </c>
    </row>
    <row r="7611" spans="16:16">
      <c r="P7611" t="str">
        <f>IF('Peter Millar'!$L7616&lt;&gt;0,CONCATENATE("Week ",WEEKNUM('Peter Millar'!$L7616,21)," - ", TEXT('Peter Millar'!$L7616, "yyyy")),"")</f>
        <v/>
      </c>
    </row>
    <row r="7612" spans="16:16">
      <c r="P7612" t="str">
        <f>IF('Peter Millar'!$L7617&lt;&gt;0,CONCATENATE("Week ",WEEKNUM('Peter Millar'!$L7617,21)," - ", TEXT('Peter Millar'!$L7617, "yyyy")),"")</f>
        <v/>
      </c>
    </row>
    <row r="7613" spans="16:16">
      <c r="P7613" t="str">
        <f>IF('Peter Millar'!$L7618&lt;&gt;0,CONCATENATE("Week ",WEEKNUM('Peter Millar'!$L7618,21)," - ", TEXT('Peter Millar'!$L7618, "yyyy")),"")</f>
        <v/>
      </c>
    </row>
    <row r="7614" spans="16:16">
      <c r="P7614" t="str">
        <f>IF('Peter Millar'!$L7619&lt;&gt;0,CONCATENATE("Week ",WEEKNUM('Peter Millar'!$L7619,21)," - ", TEXT('Peter Millar'!$L7619, "yyyy")),"")</f>
        <v/>
      </c>
    </row>
    <row r="7615" spans="16:16">
      <c r="P7615" t="str">
        <f>IF('Peter Millar'!$L7620&lt;&gt;0,CONCATENATE("Week ",WEEKNUM('Peter Millar'!$L7620,21)," - ", TEXT('Peter Millar'!$L7620, "yyyy")),"")</f>
        <v/>
      </c>
    </row>
    <row r="7616" spans="16:16">
      <c r="P7616" t="str">
        <f>IF('Peter Millar'!$L7621&lt;&gt;0,CONCATENATE("Week ",WEEKNUM('Peter Millar'!$L7621,21)," - ", TEXT('Peter Millar'!$L7621, "yyyy")),"")</f>
        <v/>
      </c>
    </row>
    <row r="7617" spans="16:16">
      <c r="P7617" t="str">
        <f>IF('Peter Millar'!$L7622&lt;&gt;0,CONCATENATE("Week ",WEEKNUM('Peter Millar'!$L7622,21)," - ", TEXT('Peter Millar'!$L7622, "yyyy")),"")</f>
        <v/>
      </c>
    </row>
    <row r="7618" spans="16:16">
      <c r="P7618" t="str">
        <f>IF('Peter Millar'!$L7623&lt;&gt;0,CONCATENATE("Week ",WEEKNUM('Peter Millar'!$L7623,21)," - ", TEXT('Peter Millar'!$L7623, "yyyy")),"")</f>
        <v/>
      </c>
    </row>
    <row r="7619" spans="16:16">
      <c r="P7619" t="str">
        <f>IF('Peter Millar'!$L7624&lt;&gt;0,CONCATENATE("Week ",WEEKNUM('Peter Millar'!$L7624,21)," - ", TEXT('Peter Millar'!$L7624, "yyyy")),"")</f>
        <v/>
      </c>
    </row>
    <row r="7620" spans="16:16">
      <c r="P7620" t="str">
        <f>IF('Peter Millar'!$L7625&lt;&gt;0,CONCATENATE("Week ",WEEKNUM('Peter Millar'!$L7625,21)," - ", TEXT('Peter Millar'!$L7625, "yyyy")),"")</f>
        <v/>
      </c>
    </row>
    <row r="7621" spans="16:16">
      <c r="P7621" t="str">
        <f>IF('Peter Millar'!$L7626&lt;&gt;0,CONCATENATE("Week ",WEEKNUM('Peter Millar'!$L7626,21)," - ", TEXT('Peter Millar'!$L7626, "yyyy")),"")</f>
        <v/>
      </c>
    </row>
    <row r="7622" spans="16:16">
      <c r="P7622" t="str">
        <f>IF('Peter Millar'!$L7627&lt;&gt;0,CONCATENATE("Week ",WEEKNUM('Peter Millar'!$L7627,21)," - ", TEXT('Peter Millar'!$L7627, "yyyy")),"")</f>
        <v/>
      </c>
    </row>
    <row r="7623" spans="16:16">
      <c r="P7623" t="str">
        <f>IF('Peter Millar'!$L7628&lt;&gt;0,CONCATENATE("Week ",WEEKNUM('Peter Millar'!$L7628,21)," - ", TEXT('Peter Millar'!$L7628, "yyyy")),"")</f>
        <v/>
      </c>
    </row>
    <row r="7624" spans="16:16">
      <c r="P7624" t="str">
        <f>IF('Peter Millar'!$L7629&lt;&gt;0,CONCATENATE("Week ",WEEKNUM('Peter Millar'!$L7629,21)," - ", TEXT('Peter Millar'!$L7629, "yyyy")),"")</f>
        <v/>
      </c>
    </row>
    <row r="7625" spans="16:16">
      <c r="P7625" t="str">
        <f>IF('Peter Millar'!$L7630&lt;&gt;0,CONCATENATE("Week ",WEEKNUM('Peter Millar'!$L7630,21)," - ", TEXT('Peter Millar'!$L7630, "yyyy")),"")</f>
        <v/>
      </c>
    </row>
    <row r="7626" spans="16:16">
      <c r="P7626" t="str">
        <f>IF('Peter Millar'!$L7631&lt;&gt;0,CONCATENATE("Week ",WEEKNUM('Peter Millar'!$L7631,21)," - ", TEXT('Peter Millar'!$L7631, "yyyy")),"")</f>
        <v/>
      </c>
    </row>
    <row r="7627" spans="16:16">
      <c r="P7627" t="str">
        <f>IF('Peter Millar'!$L7632&lt;&gt;0,CONCATENATE("Week ",WEEKNUM('Peter Millar'!$L7632,21)," - ", TEXT('Peter Millar'!$L7632, "yyyy")),"")</f>
        <v/>
      </c>
    </row>
    <row r="7628" spans="16:16">
      <c r="P7628" t="str">
        <f>IF('Peter Millar'!$L7633&lt;&gt;0,CONCATENATE("Week ",WEEKNUM('Peter Millar'!$L7633,21)," - ", TEXT('Peter Millar'!$L7633, "yyyy")),"")</f>
        <v/>
      </c>
    </row>
    <row r="7629" spans="16:16">
      <c r="P7629" t="str">
        <f>IF('Peter Millar'!$L7634&lt;&gt;0,CONCATENATE("Week ",WEEKNUM('Peter Millar'!$L7634,21)," - ", TEXT('Peter Millar'!$L7634, "yyyy")),"")</f>
        <v/>
      </c>
    </row>
    <row r="7630" spans="16:16">
      <c r="P7630" t="str">
        <f>IF('Peter Millar'!$L7635&lt;&gt;0,CONCATENATE("Week ",WEEKNUM('Peter Millar'!$L7635,21)," - ", TEXT('Peter Millar'!$L7635, "yyyy")),"")</f>
        <v/>
      </c>
    </row>
    <row r="7631" spans="16:16">
      <c r="P7631" t="str">
        <f>IF('Peter Millar'!$L7636&lt;&gt;0,CONCATENATE("Week ",WEEKNUM('Peter Millar'!$L7636,21)," - ", TEXT('Peter Millar'!$L7636, "yyyy")),"")</f>
        <v/>
      </c>
    </row>
    <row r="7632" spans="16:16">
      <c r="P7632" t="str">
        <f>IF('Peter Millar'!$L7637&lt;&gt;0,CONCATENATE("Week ",WEEKNUM('Peter Millar'!$L7637,21)," - ", TEXT('Peter Millar'!$L7637, "yyyy")),"")</f>
        <v/>
      </c>
    </row>
    <row r="7633" spans="16:16">
      <c r="P7633" t="str">
        <f>IF('Peter Millar'!$L7638&lt;&gt;0,CONCATENATE("Week ",WEEKNUM('Peter Millar'!$L7638,21)," - ", TEXT('Peter Millar'!$L7638, "yyyy")),"")</f>
        <v/>
      </c>
    </row>
    <row r="7634" spans="16:16">
      <c r="P7634" t="str">
        <f>IF('Peter Millar'!$L7639&lt;&gt;0,CONCATENATE("Week ",WEEKNUM('Peter Millar'!$L7639,21)," - ", TEXT('Peter Millar'!$L7639, "yyyy")),"")</f>
        <v/>
      </c>
    </row>
    <row r="7635" spans="16:16">
      <c r="P7635" t="str">
        <f>IF('Peter Millar'!$L7640&lt;&gt;0,CONCATENATE("Week ",WEEKNUM('Peter Millar'!$L7640,21)," - ", TEXT('Peter Millar'!$L7640, "yyyy")),"")</f>
        <v/>
      </c>
    </row>
    <row r="7636" spans="16:16">
      <c r="P7636" t="str">
        <f>IF('Peter Millar'!$L7641&lt;&gt;0,CONCATENATE("Week ",WEEKNUM('Peter Millar'!$L7641,21)," - ", TEXT('Peter Millar'!$L7641, "yyyy")),"")</f>
        <v/>
      </c>
    </row>
    <row r="7637" spans="16:16">
      <c r="P7637" t="str">
        <f>IF('Peter Millar'!$L7642&lt;&gt;0,CONCATENATE("Week ",WEEKNUM('Peter Millar'!$L7642,21)," - ", TEXT('Peter Millar'!$L7642, "yyyy")),"")</f>
        <v/>
      </c>
    </row>
    <row r="7638" spans="16:16">
      <c r="P7638" t="str">
        <f>IF('Peter Millar'!$L7643&lt;&gt;0,CONCATENATE("Week ",WEEKNUM('Peter Millar'!$L7643,21)," - ", TEXT('Peter Millar'!$L7643, "yyyy")),"")</f>
        <v/>
      </c>
    </row>
    <row r="7639" spans="16:16">
      <c r="P7639" t="str">
        <f>IF('Peter Millar'!$L7644&lt;&gt;0,CONCATENATE("Week ",WEEKNUM('Peter Millar'!$L7644,21)," - ", TEXT('Peter Millar'!$L7644, "yyyy")),"")</f>
        <v/>
      </c>
    </row>
    <row r="7640" spans="16:16">
      <c r="P7640" t="str">
        <f>IF('Peter Millar'!$L7645&lt;&gt;0,CONCATENATE("Week ",WEEKNUM('Peter Millar'!$L7645,21)," - ", TEXT('Peter Millar'!$L7645, "yyyy")),"")</f>
        <v/>
      </c>
    </row>
    <row r="7641" spans="16:16">
      <c r="P7641" t="str">
        <f>IF('Peter Millar'!$L7646&lt;&gt;0,CONCATENATE("Week ",WEEKNUM('Peter Millar'!$L7646,21)," - ", TEXT('Peter Millar'!$L7646, "yyyy")),"")</f>
        <v/>
      </c>
    </row>
    <row r="7642" spans="16:16">
      <c r="P7642" t="str">
        <f>IF('Peter Millar'!$L7647&lt;&gt;0,CONCATENATE("Week ",WEEKNUM('Peter Millar'!$L7647,21)," - ", TEXT('Peter Millar'!$L7647, "yyyy")),"")</f>
        <v/>
      </c>
    </row>
    <row r="7643" spans="16:16">
      <c r="P7643" t="str">
        <f>IF('Peter Millar'!$L7648&lt;&gt;0,CONCATENATE("Week ",WEEKNUM('Peter Millar'!$L7648,21)," - ", TEXT('Peter Millar'!$L7648, "yyyy")),"")</f>
        <v/>
      </c>
    </row>
    <row r="7644" spans="16:16">
      <c r="P7644" t="str">
        <f>IF('Peter Millar'!$L7649&lt;&gt;0,CONCATENATE("Week ",WEEKNUM('Peter Millar'!$L7649,21)," - ", TEXT('Peter Millar'!$L7649, "yyyy")),"")</f>
        <v/>
      </c>
    </row>
    <row r="7645" spans="16:16">
      <c r="P7645" t="str">
        <f>IF('Peter Millar'!$L7650&lt;&gt;0,CONCATENATE("Week ",WEEKNUM('Peter Millar'!$L7650,21)," - ", TEXT('Peter Millar'!$L7650, "yyyy")),"")</f>
        <v/>
      </c>
    </row>
    <row r="7646" spans="16:16">
      <c r="P7646" t="str">
        <f>IF('Peter Millar'!$L7651&lt;&gt;0,CONCATENATE("Week ",WEEKNUM('Peter Millar'!$L7651,21)," - ", TEXT('Peter Millar'!$L7651, "yyyy")),"")</f>
        <v/>
      </c>
    </row>
    <row r="7647" spans="16:16">
      <c r="P7647" t="str">
        <f>IF('Peter Millar'!$L7652&lt;&gt;0,CONCATENATE("Week ",WEEKNUM('Peter Millar'!$L7652,21)," - ", TEXT('Peter Millar'!$L7652, "yyyy")),"")</f>
        <v/>
      </c>
    </row>
    <row r="7648" spans="16:16">
      <c r="P7648" t="str">
        <f>IF('Peter Millar'!$L7653&lt;&gt;0,CONCATENATE("Week ",WEEKNUM('Peter Millar'!$L7653,21)," - ", TEXT('Peter Millar'!$L7653, "yyyy")),"")</f>
        <v/>
      </c>
    </row>
    <row r="7649" spans="16:16">
      <c r="P7649" t="str">
        <f>IF('Peter Millar'!$L7654&lt;&gt;0,CONCATENATE("Week ",WEEKNUM('Peter Millar'!$L7654,21)," - ", TEXT('Peter Millar'!$L7654, "yyyy")),"")</f>
        <v/>
      </c>
    </row>
    <row r="7650" spans="16:16">
      <c r="P7650" t="str">
        <f>IF('Peter Millar'!$L7655&lt;&gt;0,CONCATENATE("Week ",WEEKNUM('Peter Millar'!$L7655,21)," - ", TEXT('Peter Millar'!$L7655, "yyyy")),"")</f>
        <v/>
      </c>
    </row>
    <row r="7651" spans="16:16">
      <c r="P7651" t="str">
        <f>IF('Peter Millar'!$L7656&lt;&gt;0,CONCATENATE("Week ",WEEKNUM('Peter Millar'!$L7656,21)," - ", TEXT('Peter Millar'!$L7656, "yyyy")),"")</f>
        <v/>
      </c>
    </row>
    <row r="7652" spans="16:16">
      <c r="P7652" t="str">
        <f>IF('Peter Millar'!$L7657&lt;&gt;0,CONCATENATE("Week ",WEEKNUM('Peter Millar'!$L7657,21)," - ", TEXT('Peter Millar'!$L7657, "yyyy")),"")</f>
        <v/>
      </c>
    </row>
    <row r="7653" spans="16:16">
      <c r="P7653" t="str">
        <f>IF('Peter Millar'!$L7658&lt;&gt;0,CONCATENATE("Week ",WEEKNUM('Peter Millar'!$L7658,21)," - ", TEXT('Peter Millar'!$L7658, "yyyy")),"")</f>
        <v/>
      </c>
    </row>
    <row r="7654" spans="16:16">
      <c r="P7654" t="str">
        <f>IF('Peter Millar'!$L7659&lt;&gt;0,CONCATENATE("Week ",WEEKNUM('Peter Millar'!$L7659,21)," - ", TEXT('Peter Millar'!$L7659, "yyyy")),"")</f>
        <v/>
      </c>
    </row>
    <row r="7655" spans="16:16">
      <c r="P7655" t="str">
        <f>IF('Peter Millar'!$L7660&lt;&gt;0,CONCATENATE("Week ",WEEKNUM('Peter Millar'!$L7660,21)," - ", TEXT('Peter Millar'!$L7660, "yyyy")),"")</f>
        <v/>
      </c>
    </row>
    <row r="7656" spans="16:16">
      <c r="P7656" t="str">
        <f>IF('Peter Millar'!$L7661&lt;&gt;0,CONCATENATE("Week ",WEEKNUM('Peter Millar'!$L7661,21)," - ", TEXT('Peter Millar'!$L7661, "yyyy")),"")</f>
        <v/>
      </c>
    </row>
    <row r="7657" spans="16:16">
      <c r="P7657" t="str">
        <f>IF('Peter Millar'!$L7662&lt;&gt;0,CONCATENATE("Week ",WEEKNUM('Peter Millar'!$L7662,21)," - ", TEXT('Peter Millar'!$L7662, "yyyy")),"")</f>
        <v/>
      </c>
    </row>
    <row r="7658" spans="16:16">
      <c r="P7658" t="str">
        <f>IF('Peter Millar'!$L7663&lt;&gt;0,CONCATENATE("Week ",WEEKNUM('Peter Millar'!$L7663,21)," - ", TEXT('Peter Millar'!$L7663, "yyyy")),"")</f>
        <v/>
      </c>
    </row>
    <row r="7659" spans="16:16">
      <c r="P7659" t="str">
        <f>IF('Peter Millar'!$L7664&lt;&gt;0,CONCATENATE("Week ",WEEKNUM('Peter Millar'!$L7664,21)," - ", TEXT('Peter Millar'!$L7664, "yyyy")),"")</f>
        <v/>
      </c>
    </row>
    <row r="7660" spans="16:16">
      <c r="P7660" t="str">
        <f>IF('Peter Millar'!$L7665&lt;&gt;0,CONCATENATE("Week ",WEEKNUM('Peter Millar'!$L7665,21)," - ", TEXT('Peter Millar'!$L7665, "yyyy")),"")</f>
        <v/>
      </c>
    </row>
    <row r="7661" spans="16:16">
      <c r="P7661" t="str">
        <f>IF('Peter Millar'!$L7666&lt;&gt;0,CONCATENATE("Week ",WEEKNUM('Peter Millar'!$L7666,21)," - ", TEXT('Peter Millar'!$L7666, "yyyy")),"")</f>
        <v/>
      </c>
    </row>
    <row r="7662" spans="16:16">
      <c r="P7662" t="str">
        <f>IF('Peter Millar'!$L7667&lt;&gt;0,CONCATENATE("Week ",WEEKNUM('Peter Millar'!$L7667,21)," - ", TEXT('Peter Millar'!$L7667, "yyyy")),"")</f>
        <v/>
      </c>
    </row>
    <row r="7663" spans="16:16">
      <c r="P7663" t="str">
        <f>IF('Peter Millar'!$L7668&lt;&gt;0,CONCATENATE("Week ",WEEKNUM('Peter Millar'!$L7668,21)," - ", TEXT('Peter Millar'!$L7668, "yyyy")),"")</f>
        <v/>
      </c>
    </row>
    <row r="7664" spans="16:16">
      <c r="P7664" t="str">
        <f>IF('Peter Millar'!$L7669&lt;&gt;0,CONCATENATE("Week ",WEEKNUM('Peter Millar'!$L7669,21)," - ", TEXT('Peter Millar'!$L7669, "yyyy")),"")</f>
        <v/>
      </c>
    </row>
    <row r="7665" spans="16:16">
      <c r="P7665" t="str">
        <f>IF('Peter Millar'!$L7670&lt;&gt;0,CONCATENATE("Week ",WEEKNUM('Peter Millar'!$L7670,21)," - ", TEXT('Peter Millar'!$L7670, "yyyy")),"")</f>
        <v/>
      </c>
    </row>
    <row r="7666" spans="16:16">
      <c r="P7666" t="str">
        <f>IF('Peter Millar'!$L7671&lt;&gt;0,CONCATENATE("Week ",WEEKNUM('Peter Millar'!$L7671,21)," - ", TEXT('Peter Millar'!$L7671, "yyyy")),"")</f>
        <v/>
      </c>
    </row>
    <row r="7667" spans="16:16">
      <c r="P7667" t="str">
        <f>IF('Peter Millar'!$L7672&lt;&gt;0,CONCATENATE("Week ",WEEKNUM('Peter Millar'!$L7672,21)," - ", TEXT('Peter Millar'!$L7672, "yyyy")),"")</f>
        <v/>
      </c>
    </row>
    <row r="7668" spans="16:16">
      <c r="P7668" t="str">
        <f>IF('Peter Millar'!$L7673&lt;&gt;0,CONCATENATE("Week ",WEEKNUM('Peter Millar'!$L7673,21)," - ", TEXT('Peter Millar'!$L7673, "yyyy")),"")</f>
        <v/>
      </c>
    </row>
    <row r="7669" spans="16:16">
      <c r="P7669" t="str">
        <f>IF('Peter Millar'!$L7674&lt;&gt;0,CONCATENATE("Week ",WEEKNUM('Peter Millar'!$L7674,21)," - ", TEXT('Peter Millar'!$L7674, "yyyy")),"")</f>
        <v/>
      </c>
    </row>
    <row r="7670" spans="16:16">
      <c r="P7670" t="str">
        <f>IF('Peter Millar'!$L7675&lt;&gt;0,CONCATENATE("Week ",WEEKNUM('Peter Millar'!$L7675,21)," - ", TEXT('Peter Millar'!$L7675, "yyyy")),"")</f>
        <v/>
      </c>
    </row>
    <row r="7671" spans="16:16">
      <c r="P7671" t="str">
        <f>IF('Peter Millar'!$L7676&lt;&gt;0,CONCATENATE("Week ",WEEKNUM('Peter Millar'!$L7676,21)," - ", TEXT('Peter Millar'!$L7676, "yyyy")),"")</f>
        <v/>
      </c>
    </row>
    <row r="7672" spans="16:16">
      <c r="P7672" t="str">
        <f>IF('Peter Millar'!$L7677&lt;&gt;0,CONCATENATE("Week ",WEEKNUM('Peter Millar'!$L7677,21)," - ", TEXT('Peter Millar'!$L7677, "yyyy")),"")</f>
        <v/>
      </c>
    </row>
    <row r="7673" spans="16:16">
      <c r="P7673" t="str">
        <f>IF('Peter Millar'!$L7678&lt;&gt;0,CONCATENATE("Week ",WEEKNUM('Peter Millar'!$L7678,21)," - ", TEXT('Peter Millar'!$L7678, "yyyy")),"")</f>
        <v/>
      </c>
    </row>
    <row r="7674" spans="16:16">
      <c r="P7674" t="str">
        <f>IF('Peter Millar'!$L7679&lt;&gt;0,CONCATENATE("Week ",WEEKNUM('Peter Millar'!$L7679,21)," - ", TEXT('Peter Millar'!$L7679, "yyyy")),"")</f>
        <v/>
      </c>
    </row>
    <row r="7675" spans="16:16">
      <c r="P7675" t="str">
        <f>IF('Peter Millar'!$L7680&lt;&gt;0,CONCATENATE("Week ",WEEKNUM('Peter Millar'!$L7680,21)," - ", TEXT('Peter Millar'!$L7680, "yyyy")),"")</f>
        <v/>
      </c>
    </row>
    <row r="7676" spans="16:16">
      <c r="P7676" t="str">
        <f>IF('Peter Millar'!$L7681&lt;&gt;0,CONCATENATE("Week ",WEEKNUM('Peter Millar'!$L7681,21)," - ", TEXT('Peter Millar'!$L7681, "yyyy")),"")</f>
        <v/>
      </c>
    </row>
    <row r="7677" spans="16:16">
      <c r="P7677" t="str">
        <f>IF('Peter Millar'!$L7682&lt;&gt;0,CONCATENATE("Week ",WEEKNUM('Peter Millar'!$L7682,21)," - ", TEXT('Peter Millar'!$L7682, "yyyy")),"")</f>
        <v/>
      </c>
    </row>
    <row r="7678" spans="16:16">
      <c r="P7678" t="str">
        <f>IF('Peter Millar'!$L7683&lt;&gt;0,CONCATENATE("Week ",WEEKNUM('Peter Millar'!$L7683,21)," - ", TEXT('Peter Millar'!$L7683, "yyyy")),"")</f>
        <v/>
      </c>
    </row>
    <row r="7679" spans="16:16">
      <c r="P7679" t="str">
        <f>IF('Peter Millar'!$L7684&lt;&gt;0,CONCATENATE("Week ",WEEKNUM('Peter Millar'!$L7684,21)," - ", TEXT('Peter Millar'!$L7684, "yyyy")),"")</f>
        <v/>
      </c>
    </row>
    <row r="7680" spans="16:16">
      <c r="P7680" t="str">
        <f>IF('Peter Millar'!$L7685&lt;&gt;0,CONCATENATE("Week ",WEEKNUM('Peter Millar'!$L7685,21)," - ", TEXT('Peter Millar'!$L7685, "yyyy")),"")</f>
        <v/>
      </c>
    </row>
    <row r="7681" spans="16:16">
      <c r="P7681" t="str">
        <f>IF('Peter Millar'!$L7686&lt;&gt;0,CONCATENATE("Week ",WEEKNUM('Peter Millar'!$L7686,21)," - ", TEXT('Peter Millar'!$L7686, "yyyy")),"")</f>
        <v/>
      </c>
    </row>
    <row r="7682" spans="16:16">
      <c r="P7682" t="str">
        <f>IF('Peter Millar'!$L7687&lt;&gt;0,CONCATENATE("Week ",WEEKNUM('Peter Millar'!$L7687,21)," - ", TEXT('Peter Millar'!$L7687, "yyyy")),"")</f>
        <v/>
      </c>
    </row>
    <row r="7683" spans="16:16">
      <c r="P7683" t="str">
        <f>IF('Peter Millar'!$L7688&lt;&gt;0,CONCATENATE("Week ",WEEKNUM('Peter Millar'!$L7688,21)," - ", TEXT('Peter Millar'!$L7688, "yyyy")),"")</f>
        <v/>
      </c>
    </row>
    <row r="7684" spans="16:16">
      <c r="P7684" t="str">
        <f>IF('Peter Millar'!$L7689&lt;&gt;0,CONCATENATE("Week ",WEEKNUM('Peter Millar'!$L7689,21)," - ", TEXT('Peter Millar'!$L7689, "yyyy")),"")</f>
        <v/>
      </c>
    </row>
    <row r="7685" spans="16:16">
      <c r="P7685" t="str">
        <f>IF('Peter Millar'!$L7690&lt;&gt;0,CONCATENATE("Week ",WEEKNUM('Peter Millar'!$L7690,21)," - ", TEXT('Peter Millar'!$L7690, "yyyy")),"")</f>
        <v/>
      </c>
    </row>
    <row r="7686" spans="16:16">
      <c r="P7686" t="str">
        <f>IF('Peter Millar'!$L7691&lt;&gt;0,CONCATENATE("Week ",WEEKNUM('Peter Millar'!$L7691,21)," - ", TEXT('Peter Millar'!$L7691, "yyyy")),"")</f>
        <v/>
      </c>
    </row>
    <row r="7687" spans="16:16">
      <c r="P7687" t="str">
        <f>IF('Peter Millar'!$L7692&lt;&gt;0,CONCATENATE("Week ",WEEKNUM('Peter Millar'!$L7692,21)," - ", TEXT('Peter Millar'!$L7692, "yyyy")),"")</f>
        <v/>
      </c>
    </row>
    <row r="7688" spans="16:16">
      <c r="P7688" t="str">
        <f>IF('Peter Millar'!$L7693&lt;&gt;0,CONCATENATE("Week ",WEEKNUM('Peter Millar'!$L7693,21)," - ", TEXT('Peter Millar'!$L7693, "yyyy")),"")</f>
        <v/>
      </c>
    </row>
    <row r="7689" spans="16:16">
      <c r="P7689" t="str">
        <f>IF('Peter Millar'!$L7694&lt;&gt;0,CONCATENATE("Week ",WEEKNUM('Peter Millar'!$L7694,21)," - ", TEXT('Peter Millar'!$L7694, "yyyy")),"")</f>
        <v/>
      </c>
    </row>
    <row r="7690" spans="16:16">
      <c r="P7690" t="str">
        <f>IF('Peter Millar'!$L7695&lt;&gt;0,CONCATENATE("Week ",WEEKNUM('Peter Millar'!$L7695,21)," - ", TEXT('Peter Millar'!$L7695, "yyyy")),"")</f>
        <v/>
      </c>
    </row>
    <row r="7691" spans="16:16">
      <c r="P7691" t="str">
        <f>IF('Peter Millar'!$L7696&lt;&gt;0,CONCATENATE("Week ",WEEKNUM('Peter Millar'!$L7696,21)," - ", TEXT('Peter Millar'!$L7696, "yyyy")),"")</f>
        <v/>
      </c>
    </row>
    <row r="7692" spans="16:16">
      <c r="P7692" t="str">
        <f>IF('Peter Millar'!$L7697&lt;&gt;0,CONCATENATE("Week ",WEEKNUM('Peter Millar'!$L7697,21)," - ", TEXT('Peter Millar'!$L7697, "yyyy")),"")</f>
        <v/>
      </c>
    </row>
    <row r="7693" spans="16:16">
      <c r="P7693" t="str">
        <f>IF('Peter Millar'!$L7698&lt;&gt;0,CONCATENATE("Week ",WEEKNUM('Peter Millar'!$L7698,21)," - ", TEXT('Peter Millar'!$L7698, "yyyy")),"")</f>
        <v/>
      </c>
    </row>
    <row r="7694" spans="16:16">
      <c r="P7694" t="str">
        <f>IF('Peter Millar'!$L7699&lt;&gt;0,CONCATENATE("Week ",WEEKNUM('Peter Millar'!$L7699,21)," - ", TEXT('Peter Millar'!$L7699, "yyyy")),"")</f>
        <v/>
      </c>
    </row>
    <row r="7695" spans="16:16">
      <c r="P7695" t="str">
        <f>IF('Peter Millar'!$L7700&lt;&gt;0,CONCATENATE("Week ",WEEKNUM('Peter Millar'!$L7700,21)," - ", TEXT('Peter Millar'!$L7700, "yyyy")),"")</f>
        <v/>
      </c>
    </row>
    <row r="7696" spans="16:16">
      <c r="P7696" t="str">
        <f>IF('Peter Millar'!$L7701&lt;&gt;0,CONCATENATE("Week ",WEEKNUM('Peter Millar'!$L7701,21)," - ", TEXT('Peter Millar'!$L7701, "yyyy")),"")</f>
        <v/>
      </c>
    </row>
    <row r="7697" spans="16:16">
      <c r="P7697" t="str">
        <f>IF('Peter Millar'!$L7702&lt;&gt;0,CONCATENATE("Week ",WEEKNUM('Peter Millar'!$L7702,21)," - ", TEXT('Peter Millar'!$L7702, "yyyy")),"")</f>
        <v/>
      </c>
    </row>
    <row r="7698" spans="16:16">
      <c r="P7698" t="str">
        <f>IF('Peter Millar'!$L7703&lt;&gt;0,CONCATENATE("Week ",WEEKNUM('Peter Millar'!$L7703,21)," - ", TEXT('Peter Millar'!$L7703, "yyyy")),"")</f>
        <v/>
      </c>
    </row>
    <row r="7699" spans="16:16">
      <c r="P7699" t="str">
        <f>IF('Peter Millar'!$L7704&lt;&gt;0,CONCATENATE("Week ",WEEKNUM('Peter Millar'!$L7704,21)," - ", TEXT('Peter Millar'!$L7704, "yyyy")),"")</f>
        <v/>
      </c>
    </row>
    <row r="7700" spans="16:16">
      <c r="P7700" t="str">
        <f>IF('Peter Millar'!$L7705&lt;&gt;0,CONCATENATE("Week ",WEEKNUM('Peter Millar'!$L7705,21)," - ", TEXT('Peter Millar'!$L7705, "yyyy")),"")</f>
        <v/>
      </c>
    </row>
    <row r="7701" spans="16:16">
      <c r="P7701" t="str">
        <f>IF('Peter Millar'!$L7706&lt;&gt;0,CONCATENATE("Week ",WEEKNUM('Peter Millar'!$L7706,21)," - ", TEXT('Peter Millar'!$L7706, "yyyy")),"")</f>
        <v/>
      </c>
    </row>
    <row r="7702" spans="16:16">
      <c r="P7702" t="str">
        <f>IF('Peter Millar'!$L7707&lt;&gt;0,CONCATENATE("Week ",WEEKNUM('Peter Millar'!$L7707,21)," - ", TEXT('Peter Millar'!$L7707, "yyyy")),"")</f>
        <v/>
      </c>
    </row>
    <row r="7703" spans="16:16">
      <c r="P7703" t="str">
        <f>IF('Peter Millar'!$L7708&lt;&gt;0,CONCATENATE("Week ",WEEKNUM('Peter Millar'!$L7708,21)," - ", TEXT('Peter Millar'!$L7708, "yyyy")),"")</f>
        <v/>
      </c>
    </row>
    <row r="7704" spans="16:16">
      <c r="P7704" t="str">
        <f>IF('Peter Millar'!$L7709&lt;&gt;0,CONCATENATE("Week ",WEEKNUM('Peter Millar'!$L7709,21)," - ", TEXT('Peter Millar'!$L7709, "yyyy")),"")</f>
        <v/>
      </c>
    </row>
    <row r="7705" spans="16:16">
      <c r="P7705" t="str">
        <f>IF('Peter Millar'!$L7710&lt;&gt;0,CONCATENATE("Week ",WEEKNUM('Peter Millar'!$L7710,21)," - ", TEXT('Peter Millar'!$L7710, "yyyy")),"")</f>
        <v/>
      </c>
    </row>
    <row r="7706" spans="16:16">
      <c r="P7706" t="str">
        <f>IF('Peter Millar'!$L7711&lt;&gt;0,CONCATENATE("Week ",WEEKNUM('Peter Millar'!$L7711,21)," - ", TEXT('Peter Millar'!$L7711, "yyyy")),"")</f>
        <v/>
      </c>
    </row>
    <row r="7707" spans="16:16">
      <c r="P7707" t="str">
        <f>IF('Peter Millar'!$L7712&lt;&gt;0,CONCATENATE("Week ",WEEKNUM('Peter Millar'!$L7712,21)," - ", TEXT('Peter Millar'!$L7712, "yyyy")),"")</f>
        <v/>
      </c>
    </row>
    <row r="7708" spans="16:16">
      <c r="P7708" t="str">
        <f>IF('Peter Millar'!$L7713&lt;&gt;0,CONCATENATE("Week ",WEEKNUM('Peter Millar'!$L7713,21)," - ", TEXT('Peter Millar'!$L7713, "yyyy")),"")</f>
        <v/>
      </c>
    </row>
    <row r="7709" spans="16:16">
      <c r="P7709" t="str">
        <f>IF('Peter Millar'!$L7714&lt;&gt;0,CONCATENATE("Week ",WEEKNUM('Peter Millar'!$L7714,21)," - ", TEXT('Peter Millar'!$L7714, "yyyy")),"")</f>
        <v/>
      </c>
    </row>
    <row r="7710" spans="16:16">
      <c r="P7710" t="str">
        <f>IF('Peter Millar'!$L7715&lt;&gt;0,CONCATENATE("Week ",WEEKNUM('Peter Millar'!$L7715,21)," - ", TEXT('Peter Millar'!$L7715, "yyyy")),"")</f>
        <v/>
      </c>
    </row>
    <row r="7711" spans="16:16">
      <c r="P7711" t="str">
        <f>IF('Peter Millar'!$L7716&lt;&gt;0,CONCATENATE("Week ",WEEKNUM('Peter Millar'!$L7716,21)," - ", TEXT('Peter Millar'!$L7716, "yyyy")),"")</f>
        <v/>
      </c>
    </row>
    <row r="7712" spans="16:16">
      <c r="P7712" t="str">
        <f>IF('Peter Millar'!$L7717&lt;&gt;0,CONCATENATE("Week ",WEEKNUM('Peter Millar'!$L7717,21)," - ", TEXT('Peter Millar'!$L7717, "yyyy")),"")</f>
        <v/>
      </c>
    </row>
    <row r="7713" spans="16:16">
      <c r="P7713" t="str">
        <f>IF('Peter Millar'!$L7718&lt;&gt;0,CONCATENATE("Week ",WEEKNUM('Peter Millar'!$L7718,21)," - ", TEXT('Peter Millar'!$L7718, "yyyy")),"")</f>
        <v/>
      </c>
    </row>
    <row r="7714" spans="16:16">
      <c r="P7714" t="str">
        <f>IF('Peter Millar'!$L7719&lt;&gt;0,CONCATENATE("Week ",WEEKNUM('Peter Millar'!$L7719,21)," - ", TEXT('Peter Millar'!$L7719, "yyyy")),"")</f>
        <v/>
      </c>
    </row>
    <row r="7715" spans="16:16">
      <c r="P7715" t="str">
        <f>IF('Peter Millar'!$L7720&lt;&gt;0,CONCATENATE("Week ",WEEKNUM('Peter Millar'!$L7720,21)," - ", TEXT('Peter Millar'!$L7720, "yyyy")),"")</f>
        <v/>
      </c>
    </row>
    <row r="7716" spans="16:16">
      <c r="P7716" t="str">
        <f>IF('Peter Millar'!$L7721&lt;&gt;0,CONCATENATE("Week ",WEEKNUM('Peter Millar'!$L7721,21)," - ", TEXT('Peter Millar'!$L7721, "yyyy")),"")</f>
        <v/>
      </c>
    </row>
    <row r="7717" spans="16:16">
      <c r="P7717" t="str">
        <f>IF('Peter Millar'!$L7722&lt;&gt;0,CONCATENATE("Week ",WEEKNUM('Peter Millar'!$L7722,21)," - ", TEXT('Peter Millar'!$L7722, "yyyy")),"")</f>
        <v/>
      </c>
    </row>
    <row r="7718" spans="16:16">
      <c r="P7718" t="str">
        <f>IF('Peter Millar'!$L7723&lt;&gt;0,CONCATENATE("Week ",WEEKNUM('Peter Millar'!$L7723,21)," - ", TEXT('Peter Millar'!$L7723, "yyyy")),"")</f>
        <v/>
      </c>
    </row>
    <row r="7719" spans="16:16">
      <c r="P7719" t="str">
        <f>IF('Peter Millar'!$L7724&lt;&gt;0,CONCATENATE("Week ",WEEKNUM('Peter Millar'!$L7724,21)," - ", TEXT('Peter Millar'!$L7724, "yyyy")),"")</f>
        <v/>
      </c>
    </row>
    <row r="7720" spans="16:16">
      <c r="P7720" t="str">
        <f>IF('Peter Millar'!$L7725&lt;&gt;0,CONCATENATE("Week ",WEEKNUM('Peter Millar'!$L7725,21)," - ", TEXT('Peter Millar'!$L7725, "yyyy")),"")</f>
        <v/>
      </c>
    </row>
    <row r="7721" spans="16:16">
      <c r="P7721" t="str">
        <f>IF('Peter Millar'!$L7726&lt;&gt;0,CONCATENATE("Week ",WEEKNUM('Peter Millar'!$L7726,21)," - ", TEXT('Peter Millar'!$L7726, "yyyy")),"")</f>
        <v/>
      </c>
    </row>
    <row r="7722" spans="16:16">
      <c r="P7722" t="str">
        <f>IF('Peter Millar'!$L7727&lt;&gt;0,CONCATENATE("Week ",WEEKNUM('Peter Millar'!$L7727,21)," - ", TEXT('Peter Millar'!$L7727, "yyyy")),"")</f>
        <v/>
      </c>
    </row>
    <row r="7723" spans="16:16">
      <c r="P7723" t="str">
        <f>IF('Peter Millar'!$L7728&lt;&gt;0,CONCATENATE("Week ",WEEKNUM('Peter Millar'!$L7728,21)," - ", TEXT('Peter Millar'!$L7728, "yyyy")),"")</f>
        <v/>
      </c>
    </row>
    <row r="7724" spans="16:16">
      <c r="P7724" t="str">
        <f>IF('Peter Millar'!$L7729&lt;&gt;0,CONCATENATE("Week ",WEEKNUM('Peter Millar'!$L7729,21)," - ", TEXT('Peter Millar'!$L7729, "yyyy")),"")</f>
        <v/>
      </c>
    </row>
    <row r="7725" spans="16:16">
      <c r="P7725" t="str">
        <f>IF('Peter Millar'!$L7730&lt;&gt;0,CONCATENATE("Week ",WEEKNUM('Peter Millar'!$L7730,21)," - ", TEXT('Peter Millar'!$L7730, "yyyy")),"")</f>
        <v/>
      </c>
    </row>
    <row r="7726" spans="16:16">
      <c r="P7726" t="str">
        <f>IF('Peter Millar'!$L7731&lt;&gt;0,CONCATENATE("Week ",WEEKNUM('Peter Millar'!$L7731,21)," - ", TEXT('Peter Millar'!$L7731, "yyyy")),"")</f>
        <v/>
      </c>
    </row>
    <row r="7727" spans="16:16">
      <c r="P7727" t="str">
        <f>IF('Peter Millar'!$L7732&lt;&gt;0,CONCATENATE("Week ",WEEKNUM('Peter Millar'!$L7732,21)," - ", TEXT('Peter Millar'!$L7732, "yyyy")),"")</f>
        <v/>
      </c>
    </row>
    <row r="7728" spans="16:16">
      <c r="P7728" t="str">
        <f>IF('Peter Millar'!$L7733&lt;&gt;0,CONCATENATE("Week ",WEEKNUM('Peter Millar'!$L7733,21)," - ", TEXT('Peter Millar'!$L7733, "yyyy")),"")</f>
        <v/>
      </c>
    </row>
    <row r="7729" spans="16:16">
      <c r="P7729" t="str">
        <f>IF('Peter Millar'!$L7734&lt;&gt;0,CONCATENATE("Week ",WEEKNUM('Peter Millar'!$L7734,21)," - ", TEXT('Peter Millar'!$L7734, "yyyy")),"")</f>
        <v/>
      </c>
    </row>
    <row r="7730" spans="16:16">
      <c r="P7730" t="str">
        <f>IF('Peter Millar'!$L7735&lt;&gt;0,CONCATENATE("Week ",WEEKNUM('Peter Millar'!$L7735,21)," - ", TEXT('Peter Millar'!$L7735, "yyyy")),"")</f>
        <v/>
      </c>
    </row>
    <row r="7731" spans="16:16">
      <c r="P7731" t="str">
        <f>IF('Peter Millar'!$L7736&lt;&gt;0,CONCATENATE("Week ",WEEKNUM('Peter Millar'!$L7736,21)," - ", TEXT('Peter Millar'!$L7736, "yyyy")),"")</f>
        <v/>
      </c>
    </row>
    <row r="7732" spans="16:16">
      <c r="P7732" t="str">
        <f>IF('Peter Millar'!$L7737&lt;&gt;0,CONCATENATE("Week ",WEEKNUM('Peter Millar'!$L7737,21)," - ", TEXT('Peter Millar'!$L7737, "yyyy")),"")</f>
        <v/>
      </c>
    </row>
    <row r="7733" spans="16:16">
      <c r="P7733" t="str">
        <f>IF('Peter Millar'!$L7738&lt;&gt;0,CONCATENATE("Week ",WEEKNUM('Peter Millar'!$L7738,21)," - ", TEXT('Peter Millar'!$L7738, "yyyy")),"")</f>
        <v/>
      </c>
    </row>
    <row r="7734" spans="16:16">
      <c r="P7734" t="str">
        <f>IF('Peter Millar'!$L7739&lt;&gt;0,CONCATENATE("Week ",WEEKNUM('Peter Millar'!$L7739,21)," - ", TEXT('Peter Millar'!$L7739, "yyyy")),"")</f>
        <v/>
      </c>
    </row>
    <row r="7735" spans="16:16">
      <c r="P7735" t="str">
        <f>IF('Peter Millar'!$L7740&lt;&gt;0,CONCATENATE("Week ",WEEKNUM('Peter Millar'!$L7740,21)," - ", TEXT('Peter Millar'!$L7740, "yyyy")),"")</f>
        <v/>
      </c>
    </row>
    <row r="7736" spans="16:16">
      <c r="P7736" t="str">
        <f>IF('Peter Millar'!$L7741&lt;&gt;0,CONCATENATE("Week ",WEEKNUM('Peter Millar'!$L7741,21)," - ", TEXT('Peter Millar'!$L7741, "yyyy")),"")</f>
        <v/>
      </c>
    </row>
    <row r="7737" spans="16:16">
      <c r="P7737" t="str">
        <f>IF('Peter Millar'!$L7742&lt;&gt;0,CONCATENATE("Week ",WEEKNUM('Peter Millar'!$L7742,21)," - ", TEXT('Peter Millar'!$L7742, "yyyy")),"")</f>
        <v/>
      </c>
    </row>
    <row r="7738" spans="16:16">
      <c r="P7738" t="str">
        <f>IF('Peter Millar'!$L7743&lt;&gt;0,CONCATENATE("Week ",WEEKNUM('Peter Millar'!$L7743,21)," - ", TEXT('Peter Millar'!$L7743, "yyyy")),"")</f>
        <v/>
      </c>
    </row>
    <row r="7739" spans="16:16">
      <c r="P7739" t="str">
        <f>IF('Peter Millar'!$L7744&lt;&gt;0,CONCATENATE("Week ",WEEKNUM('Peter Millar'!$L7744,21)," - ", TEXT('Peter Millar'!$L7744, "yyyy")),"")</f>
        <v/>
      </c>
    </row>
    <row r="7740" spans="16:16">
      <c r="P7740" t="str">
        <f>IF('Peter Millar'!$L7745&lt;&gt;0,CONCATENATE("Week ",WEEKNUM('Peter Millar'!$L7745,21)," - ", TEXT('Peter Millar'!$L7745, "yyyy")),"")</f>
        <v/>
      </c>
    </row>
    <row r="7741" spans="16:16">
      <c r="P7741" t="str">
        <f>IF('Peter Millar'!$L7746&lt;&gt;0,CONCATENATE("Week ",WEEKNUM('Peter Millar'!$L7746,21)," - ", TEXT('Peter Millar'!$L7746, "yyyy")),"")</f>
        <v/>
      </c>
    </row>
    <row r="7742" spans="16:16">
      <c r="P7742" t="str">
        <f>IF('Peter Millar'!$L7747&lt;&gt;0,CONCATENATE("Week ",WEEKNUM('Peter Millar'!$L7747,21)," - ", TEXT('Peter Millar'!$L7747, "yyyy")),"")</f>
        <v/>
      </c>
    </row>
    <row r="7743" spans="16:16">
      <c r="P7743" t="str">
        <f>IF('Peter Millar'!$L7748&lt;&gt;0,CONCATENATE("Week ",WEEKNUM('Peter Millar'!$L7748,21)," - ", TEXT('Peter Millar'!$L7748, "yyyy")),"")</f>
        <v/>
      </c>
    </row>
    <row r="7744" spans="16:16">
      <c r="P7744" t="str">
        <f>IF('Peter Millar'!$L7749&lt;&gt;0,CONCATENATE("Week ",WEEKNUM('Peter Millar'!$L7749,21)," - ", TEXT('Peter Millar'!$L7749, "yyyy")),"")</f>
        <v/>
      </c>
    </row>
    <row r="7745" spans="16:16">
      <c r="P7745" t="str">
        <f>IF('Peter Millar'!$L7750&lt;&gt;0,CONCATENATE("Week ",WEEKNUM('Peter Millar'!$L7750,21)," - ", TEXT('Peter Millar'!$L7750, "yyyy")),"")</f>
        <v/>
      </c>
    </row>
    <row r="7746" spans="16:16">
      <c r="P7746" t="str">
        <f>IF('Peter Millar'!$L7751&lt;&gt;0,CONCATENATE("Week ",WEEKNUM('Peter Millar'!$L7751,21)," - ", TEXT('Peter Millar'!$L7751, "yyyy")),"")</f>
        <v/>
      </c>
    </row>
    <row r="7747" spans="16:16">
      <c r="P7747" t="str">
        <f>IF('Peter Millar'!$L7752&lt;&gt;0,CONCATENATE("Week ",WEEKNUM('Peter Millar'!$L7752,21)," - ", TEXT('Peter Millar'!$L7752, "yyyy")),"")</f>
        <v/>
      </c>
    </row>
    <row r="7748" spans="16:16">
      <c r="P7748" t="str">
        <f>IF('Peter Millar'!$L7753&lt;&gt;0,CONCATENATE("Week ",WEEKNUM('Peter Millar'!$L7753,21)," - ", TEXT('Peter Millar'!$L7753, "yyyy")),"")</f>
        <v/>
      </c>
    </row>
    <row r="7749" spans="16:16">
      <c r="P7749" t="str">
        <f>IF('Peter Millar'!$L7754&lt;&gt;0,CONCATENATE("Week ",WEEKNUM('Peter Millar'!$L7754,21)," - ", TEXT('Peter Millar'!$L7754, "yyyy")),"")</f>
        <v/>
      </c>
    </row>
    <row r="7750" spans="16:16">
      <c r="P7750" t="str">
        <f>IF('Peter Millar'!$L7755&lt;&gt;0,CONCATENATE("Week ",WEEKNUM('Peter Millar'!$L7755,21)," - ", TEXT('Peter Millar'!$L7755, "yyyy")),"")</f>
        <v/>
      </c>
    </row>
    <row r="7751" spans="16:16">
      <c r="P7751" t="str">
        <f>IF('Peter Millar'!$L7756&lt;&gt;0,CONCATENATE("Week ",WEEKNUM('Peter Millar'!$L7756,21)," - ", TEXT('Peter Millar'!$L7756, "yyyy")),"")</f>
        <v/>
      </c>
    </row>
    <row r="7752" spans="16:16">
      <c r="P7752" t="str">
        <f>IF('Peter Millar'!$L7757&lt;&gt;0,CONCATENATE("Week ",WEEKNUM('Peter Millar'!$L7757,21)," - ", TEXT('Peter Millar'!$L7757, "yyyy")),"")</f>
        <v/>
      </c>
    </row>
    <row r="7753" spans="16:16">
      <c r="P7753" t="str">
        <f>IF('Peter Millar'!$L7758&lt;&gt;0,CONCATENATE("Week ",WEEKNUM('Peter Millar'!$L7758,21)," - ", TEXT('Peter Millar'!$L7758, "yyyy")),"")</f>
        <v/>
      </c>
    </row>
    <row r="7754" spans="16:16">
      <c r="P7754" t="str">
        <f>IF('Peter Millar'!$L7759&lt;&gt;0,CONCATENATE("Week ",WEEKNUM('Peter Millar'!$L7759,21)," - ", TEXT('Peter Millar'!$L7759, "yyyy")),"")</f>
        <v/>
      </c>
    </row>
    <row r="7755" spans="16:16">
      <c r="P7755" t="str">
        <f>IF('Peter Millar'!$L7760&lt;&gt;0,CONCATENATE("Week ",WEEKNUM('Peter Millar'!$L7760,21)," - ", TEXT('Peter Millar'!$L7760, "yyyy")),"")</f>
        <v/>
      </c>
    </row>
    <row r="7756" spans="16:16">
      <c r="P7756" t="str">
        <f>IF('Peter Millar'!$L7761&lt;&gt;0,CONCATENATE("Week ",WEEKNUM('Peter Millar'!$L7761,21)," - ", TEXT('Peter Millar'!$L7761, "yyyy")),"")</f>
        <v/>
      </c>
    </row>
    <row r="7757" spans="16:16">
      <c r="P7757" t="str">
        <f>IF('Peter Millar'!$L7762&lt;&gt;0,CONCATENATE("Week ",WEEKNUM('Peter Millar'!$L7762,21)," - ", TEXT('Peter Millar'!$L7762, "yyyy")),"")</f>
        <v/>
      </c>
    </row>
    <row r="7758" spans="16:16">
      <c r="P7758" t="str">
        <f>IF('Peter Millar'!$L7763&lt;&gt;0,CONCATENATE("Week ",WEEKNUM('Peter Millar'!$L7763,21)," - ", TEXT('Peter Millar'!$L7763, "yyyy")),"")</f>
        <v/>
      </c>
    </row>
    <row r="7759" spans="16:16">
      <c r="P7759" t="str">
        <f>IF('Peter Millar'!$L7764&lt;&gt;0,CONCATENATE("Week ",WEEKNUM('Peter Millar'!$L7764,21)," - ", TEXT('Peter Millar'!$L7764, "yyyy")),"")</f>
        <v/>
      </c>
    </row>
    <row r="7760" spans="16:16">
      <c r="P7760" t="str">
        <f>IF('Peter Millar'!$L7765&lt;&gt;0,CONCATENATE("Week ",WEEKNUM('Peter Millar'!$L7765,21)," - ", TEXT('Peter Millar'!$L7765, "yyyy")),"")</f>
        <v/>
      </c>
    </row>
    <row r="7761" spans="16:16">
      <c r="P7761" t="str">
        <f>IF('Peter Millar'!$L7766&lt;&gt;0,CONCATENATE("Week ",WEEKNUM('Peter Millar'!$L7766,21)," - ", TEXT('Peter Millar'!$L7766, "yyyy")),"")</f>
        <v/>
      </c>
    </row>
    <row r="7762" spans="16:16">
      <c r="P7762" t="str">
        <f>IF('Peter Millar'!$L7767&lt;&gt;0,CONCATENATE("Week ",WEEKNUM('Peter Millar'!$L7767,21)," - ", TEXT('Peter Millar'!$L7767, "yyyy")),"")</f>
        <v/>
      </c>
    </row>
    <row r="7763" spans="16:16">
      <c r="P7763" t="str">
        <f>IF('Peter Millar'!$L7768&lt;&gt;0,CONCATENATE("Week ",WEEKNUM('Peter Millar'!$L7768,21)," - ", TEXT('Peter Millar'!$L7768, "yyyy")),"")</f>
        <v/>
      </c>
    </row>
    <row r="7764" spans="16:16">
      <c r="P7764" t="str">
        <f>IF('Peter Millar'!$L7769&lt;&gt;0,CONCATENATE("Week ",WEEKNUM('Peter Millar'!$L7769,21)," - ", TEXT('Peter Millar'!$L7769, "yyyy")),"")</f>
        <v/>
      </c>
    </row>
    <row r="7765" spans="16:16">
      <c r="P7765" t="str">
        <f>IF('Peter Millar'!$L7770&lt;&gt;0,CONCATENATE("Week ",WEEKNUM('Peter Millar'!$L7770,21)," - ", TEXT('Peter Millar'!$L7770, "yyyy")),"")</f>
        <v/>
      </c>
    </row>
    <row r="7766" spans="16:16">
      <c r="P7766" t="str">
        <f>IF('Peter Millar'!$L7771&lt;&gt;0,CONCATENATE("Week ",WEEKNUM('Peter Millar'!$L7771,21)," - ", TEXT('Peter Millar'!$L7771, "yyyy")),"")</f>
        <v/>
      </c>
    </row>
    <row r="7767" spans="16:16">
      <c r="P7767" t="str">
        <f>IF('Peter Millar'!$L7772&lt;&gt;0,CONCATENATE("Week ",WEEKNUM('Peter Millar'!$L7772,21)," - ", TEXT('Peter Millar'!$L7772, "yyyy")),"")</f>
        <v/>
      </c>
    </row>
    <row r="7768" spans="16:16">
      <c r="P7768" t="str">
        <f>IF('Peter Millar'!$L7773&lt;&gt;0,CONCATENATE("Week ",WEEKNUM('Peter Millar'!$L7773,21)," - ", TEXT('Peter Millar'!$L7773, "yyyy")),"")</f>
        <v/>
      </c>
    </row>
    <row r="7769" spans="16:16">
      <c r="P7769" t="str">
        <f>IF('Peter Millar'!$L7774&lt;&gt;0,CONCATENATE("Week ",WEEKNUM('Peter Millar'!$L7774,21)," - ", TEXT('Peter Millar'!$L7774, "yyyy")),"")</f>
        <v/>
      </c>
    </row>
    <row r="7770" spans="16:16">
      <c r="P7770" t="str">
        <f>IF('Peter Millar'!$L7775&lt;&gt;0,CONCATENATE("Week ",WEEKNUM('Peter Millar'!$L7775,21)," - ", TEXT('Peter Millar'!$L7775, "yyyy")),"")</f>
        <v/>
      </c>
    </row>
    <row r="7771" spans="16:16">
      <c r="P7771" t="str">
        <f>IF('Peter Millar'!$L7776&lt;&gt;0,CONCATENATE("Week ",WEEKNUM('Peter Millar'!$L7776,21)," - ", TEXT('Peter Millar'!$L7776, "yyyy")),"")</f>
        <v/>
      </c>
    </row>
    <row r="7772" spans="16:16">
      <c r="P7772" t="str">
        <f>IF('Peter Millar'!$L7777&lt;&gt;0,CONCATENATE("Week ",WEEKNUM('Peter Millar'!$L7777,21)," - ", TEXT('Peter Millar'!$L7777, "yyyy")),"")</f>
        <v/>
      </c>
    </row>
    <row r="7773" spans="16:16">
      <c r="P7773" t="str">
        <f>IF('Peter Millar'!$L7778&lt;&gt;0,CONCATENATE("Week ",WEEKNUM('Peter Millar'!$L7778,21)," - ", TEXT('Peter Millar'!$L7778, "yyyy")),"")</f>
        <v/>
      </c>
    </row>
    <row r="7774" spans="16:16">
      <c r="P7774" t="str">
        <f>IF('Peter Millar'!$L7779&lt;&gt;0,CONCATENATE("Week ",WEEKNUM('Peter Millar'!$L7779,21)," - ", TEXT('Peter Millar'!$L7779, "yyyy")),"")</f>
        <v/>
      </c>
    </row>
    <row r="7775" spans="16:16">
      <c r="P7775" t="str">
        <f>IF('Peter Millar'!$L7780&lt;&gt;0,CONCATENATE("Week ",WEEKNUM('Peter Millar'!$L7780,21)," - ", TEXT('Peter Millar'!$L7780, "yyyy")),"")</f>
        <v/>
      </c>
    </row>
    <row r="7776" spans="16:16">
      <c r="P7776" t="str">
        <f>IF('Peter Millar'!$L7781&lt;&gt;0,CONCATENATE("Week ",WEEKNUM('Peter Millar'!$L7781,21)," - ", TEXT('Peter Millar'!$L7781, "yyyy")),"")</f>
        <v/>
      </c>
    </row>
    <row r="7777" spans="16:16">
      <c r="P7777" t="str">
        <f>IF('Peter Millar'!$L7782&lt;&gt;0,CONCATENATE("Week ",WEEKNUM('Peter Millar'!$L7782,21)," - ", TEXT('Peter Millar'!$L7782, "yyyy")),"")</f>
        <v/>
      </c>
    </row>
    <row r="7778" spans="16:16">
      <c r="P7778" t="str">
        <f>IF('Peter Millar'!$L7783&lt;&gt;0,CONCATENATE("Week ",WEEKNUM('Peter Millar'!$L7783,21)," - ", TEXT('Peter Millar'!$L7783, "yyyy")),"")</f>
        <v/>
      </c>
    </row>
    <row r="7779" spans="16:16">
      <c r="P7779" t="str">
        <f>IF('Peter Millar'!$L7784&lt;&gt;0,CONCATENATE("Week ",WEEKNUM('Peter Millar'!$L7784,21)," - ", TEXT('Peter Millar'!$L7784, "yyyy")),"")</f>
        <v/>
      </c>
    </row>
    <row r="7780" spans="16:16">
      <c r="P7780" t="str">
        <f>IF('Peter Millar'!$L7785&lt;&gt;0,CONCATENATE("Week ",WEEKNUM('Peter Millar'!$L7785,21)," - ", TEXT('Peter Millar'!$L7785, "yyyy")),"")</f>
        <v/>
      </c>
    </row>
    <row r="7781" spans="16:16">
      <c r="P7781" t="str">
        <f>IF('Peter Millar'!$L7786&lt;&gt;0,CONCATENATE("Week ",WEEKNUM('Peter Millar'!$L7786,21)," - ", TEXT('Peter Millar'!$L7786, "yyyy")),"")</f>
        <v/>
      </c>
    </row>
    <row r="7782" spans="16:16">
      <c r="P7782" t="str">
        <f>IF('Peter Millar'!$L7787&lt;&gt;0,CONCATENATE("Week ",WEEKNUM('Peter Millar'!$L7787,21)," - ", TEXT('Peter Millar'!$L7787, "yyyy")),"")</f>
        <v/>
      </c>
    </row>
    <row r="7783" spans="16:16">
      <c r="P7783" t="str">
        <f>IF('Peter Millar'!$L7788&lt;&gt;0,CONCATENATE("Week ",WEEKNUM('Peter Millar'!$L7788,21)," - ", TEXT('Peter Millar'!$L7788, "yyyy")),"")</f>
        <v/>
      </c>
    </row>
    <row r="7784" spans="16:16">
      <c r="P7784" t="str">
        <f>IF('Peter Millar'!$L7789&lt;&gt;0,CONCATENATE("Week ",WEEKNUM('Peter Millar'!$L7789,21)," - ", TEXT('Peter Millar'!$L7789, "yyyy")),"")</f>
        <v/>
      </c>
    </row>
    <row r="7785" spans="16:16">
      <c r="P7785" t="str">
        <f>IF('Peter Millar'!$L7790&lt;&gt;0,CONCATENATE("Week ",WEEKNUM('Peter Millar'!$L7790,21)," - ", TEXT('Peter Millar'!$L7790, "yyyy")),"")</f>
        <v/>
      </c>
    </row>
    <row r="7786" spans="16:16">
      <c r="P7786" t="str">
        <f>IF('Peter Millar'!$L7791&lt;&gt;0,CONCATENATE("Week ",WEEKNUM('Peter Millar'!$L7791,21)," - ", TEXT('Peter Millar'!$L7791, "yyyy")),"")</f>
        <v/>
      </c>
    </row>
    <row r="7787" spans="16:16">
      <c r="P7787" t="str">
        <f>IF('Peter Millar'!$L7792&lt;&gt;0,CONCATENATE("Week ",WEEKNUM('Peter Millar'!$L7792,21)," - ", TEXT('Peter Millar'!$L7792, "yyyy")),"")</f>
        <v/>
      </c>
    </row>
    <row r="7788" spans="16:16">
      <c r="P7788" t="str">
        <f>IF('Peter Millar'!$L7793&lt;&gt;0,CONCATENATE("Week ",WEEKNUM('Peter Millar'!$L7793,21)," - ", TEXT('Peter Millar'!$L7793, "yyyy")),"")</f>
        <v/>
      </c>
    </row>
    <row r="7789" spans="16:16">
      <c r="P7789" t="str">
        <f>IF('Peter Millar'!$L7794&lt;&gt;0,CONCATENATE("Week ",WEEKNUM('Peter Millar'!$L7794,21)," - ", TEXT('Peter Millar'!$L7794, "yyyy")),"")</f>
        <v/>
      </c>
    </row>
    <row r="7790" spans="16:16">
      <c r="P7790" t="str">
        <f>IF('Peter Millar'!$L7795&lt;&gt;0,CONCATENATE("Week ",WEEKNUM('Peter Millar'!$L7795,21)," - ", TEXT('Peter Millar'!$L7795, "yyyy")),"")</f>
        <v/>
      </c>
    </row>
    <row r="7791" spans="16:16">
      <c r="P7791" t="str">
        <f>IF('Peter Millar'!$L7796&lt;&gt;0,CONCATENATE("Week ",WEEKNUM('Peter Millar'!$L7796,21)," - ", TEXT('Peter Millar'!$L7796, "yyyy")),"")</f>
        <v/>
      </c>
    </row>
    <row r="7792" spans="16:16">
      <c r="P7792" t="str">
        <f>IF('Peter Millar'!$L7797&lt;&gt;0,CONCATENATE("Week ",WEEKNUM('Peter Millar'!$L7797,21)," - ", TEXT('Peter Millar'!$L7797, "yyyy")),"")</f>
        <v/>
      </c>
    </row>
    <row r="7793" spans="16:16">
      <c r="P7793" t="str">
        <f>IF('Peter Millar'!$L7798&lt;&gt;0,CONCATENATE("Week ",WEEKNUM('Peter Millar'!$L7798,21)," - ", TEXT('Peter Millar'!$L7798, "yyyy")),"")</f>
        <v/>
      </c>
    </row>
    <row r="7794" spans="16:16">
      <c r="P7794" t="str">
        <f>IF('Peter Millar'!$L7799&lt;&gt;0,CONCATENATE("Week ",WEEKNUM('Peter Millar'!$L7799,21)," - ", TEXT('Peter Millar'!$L7799, "yyyy")),"")</f>
        <v/>
      </c>
    </row>
    <row r="7795" spans="16:16">
      <c r="P7795" t="str">
        <f>IF('Peter Millar'!$L7800&lt;&gt;0,CONCATENATE("Week ",WEEKNUM('Peter Millar'!$L7800,21)," - ", TEXT('Peter Millar'!$L7800, "yyyy")),"")</f>
        <v/>
      </c>
    </row>
    <row r="7796" spans="16:16">
      <c r="P7796" t="str">
        <f>IF('Peter Millar'!$L7801&lt;&gt;0,CONCATENATE("Week ",WEEKNUM('Peter Millar'!$L7801,21)," - ", TEXT('Peter Millar'!$L7801, "yyyy")),"")</f>
        <v/>
      </c>
    </row>
    <row r="7797" spans="16:16">
      <c r="P7797" t="str">
        <f>IF('Peter Millar'!$L7802&lt;&gt;0,CONCATENATE("Week ",WEEKNUM('Peter Millar'!$L7802,21)," - ", TEXT('Peter Millar'!$L7802, "yyyy")),"")</f>
        <v/>
      </c>
    </row>
    <row r="7798" spans="16:16">
      <c r="P7798" t="str">
        <f>IF('Peter Millar'!$L7803&lt;&gt;0,CONCATENATE("Week ",WEEKNUM('Peter Millar'!$L7803,21)," - ", TEXT('Peter Millar'!$L7803, "yyyy")),"")</f>
        <v/>
      </c>
    </row>
    <row r="7799" spans="16:16">
      <c r="P7799" t="str">
        <f>IF('Peter Millar'!$L7804&lt;&gt;0,CONCATENATE("Week ",WEEKNUM('Peter Millar'!$L7804,21)," - ", TEXT('Peter Millar'!$L7804, "yyyy")),"")</f>
        <v/>
      </c>
    </row>
    <row r="7800" spans="16:16">
      <c r="P7800" t="str">
        <f>IF('Peter Millar'!$L7805&lt;&gt;0,CONCATENATE("Week ",WEEKNUM('Peter Millar'!$L7805,21)," - ", TEXT('Peter Millar'!$L7805, "yyyy")),"")</f>
        <v/>
      </c>
    </row>
    <row r="7801" spans="16:16">
      <c r="P7801" t="str">
        <f>IF('Peter Millar'!$L7806&lt;&gt;0,CONCATENATE("Week ",WEEKNUM('Peter Millar'!$L7806,21)," - ", TEXT('Peter Millar'!$L7806, "yyyy")),"")</f>
        <v/>
      </c>
    </row>
    <row r="7802" spans="16:16">
      <c r="P7802" t="str">
        <f>IF('Peter Millar'!$L7807&lt;&gt;0,CONCATENATE("Week ",WEEKNUM('Peter Millar'!$L7807,21)," - ", TEXT('Peter Millar'!$L7807, "yyyy")),"")</f>
        <v/>
      </c>
    </row>
    <row r="7803" spans="16:16">
      <c r="P7803" t="str">
        <f>IF('Peter Millar'!$L7808&lt;&gt;0,CONCATENATE("Week ",WEEKNUM('Peter Millar'!$L7808,21)," - ", TEXT('Peter Millar'!$L7808, "yyyy")),"")</f>
        <v/>
      </c>
    </row>
    <row r="7804" spans="16:16">
      <c r="P7804" t="str">
        <f>IF('Peter Millar'!$L7809&lt;&gt;0,CONCATENATE("Week ",WEEKNUM('Peter Millar'!$L7809,21)," - ", TEXT('Peter Millar'!$L7809, "yyyy")),"")</f>
        <v/>
      </c>
    </row>
    <row r="7805" spans="16:16">
      <c r="P7805" t="str">
        <f>IF('Peter Millar'!$L7810&lt;&gt;0,CONCATENATE("Week ",WEEKNUM('Peter Millar'!$L7810,21)," - ", TEXT('Peter Millar'!$L7810, "yyyy")),"")</f>
        <v/>
      </c>
    </row>
    <row r="7806" spans="16:16">
      <c r="P7806" t="str">
        <f>IF('Peter Millar'!$L7811&lt;&gt;0,CONCATENATE("Week ",WEEKNUM('Peter Millar'!$L7811,21)," - ", TEXT('Peter Millar'!$L7811, "yyyy")),"")</f>
        <v/>
      </c>
    </row>
    <row r="7807" spans="16:16">
      <c r="P7807" t="str">
        <f>IF('Peter Millar'!$L7812&lt;&gt;0,CONCATENATE("Week ",WEEKNUM('Peter Millar'!$L7812,21)," - ", TEXT('Peter Millar'!$L7812, "yyyy")),"")</f>
        <v/>
      </c>
    </row>
    <row r="7808" spans="16:16">
      <c r="P7808" t="str">
        <f>IF('Peter Millar'!$L7813&lt;&gt;0,CONCATENATE("Week ",WEEKNUM('Peter Millar'!$L7813,21)," - ", TEXT('Peter Millar'!$L7813, "yyyy")),"")</f>
        <v/>
      </c>
    </row>
    <row r="7809" spans="16:16">
      <c r="P7809" t="str">
        <f>IF('Peter Millar'!$L7814&lt;&gt;0,CONCATENATE("Week ",WEEKNUM('Peter Millar'!$L7814,21)," - ", TEXT('Peter Millar'!$L7814, "yyyy")),"")</f>
        <v/>
      </c>
    </row>
    <row r="7810" spans="16:16">
      <c r="P7810" t="str">
        <f>IF('Peter Millar'!$L7815&lt;&gt;0,CONCATENATE("Week ",WEEKNUM('Peter Millar'!$L7815,21)," - ", TEXT('Peter Millar'!$L7815, "yyyy")),"")</f>
        <v/>
      </c>
    </row>
    <row r="7811" spans="16:16">
      <c r="P7811" t="str">
        <f>IF('Peter Millar'!$L7816&lt;&gt;0,CONCATENATE("Week ",WEEKNUM('Peter Millar'!$L7816,21)," - ", TEXT('Peter Millar'!$L7816, "yyyy")),"")</f>
        <v/>
      </c>
    </row>
    <row r="7812" spans="16:16">
      <c r="P7812" t="str">
        <f>IF('Peter Millar'!$L7817&lt;&gt;0,CONCATENATE("Week ",WEEKNUM('Peter Millar'!$L7817,21)," - ", TEXT('Peter Millar'!$L7817, "yyyy")),"")</f>
        <v/>
      </c>
    </row>
    <row r="7813" spans="16:16">
      <c r="P7813" t="str">
        <f>IF('Peter Millar'!$L7818&lt;&gt;0,CONCATENATE("Week ",WEEKNUM('Peter Millar'!$L7818,21)," - ", TEXT('Peter Millar'!$L7818, "yyyy")),"")</f>
        <v/>
      </c>
    </row>
    <row r="7814" spans="16:16">
      <c r="P7814" t="str">
        <f>IF('Peter Millar'!$L7819&lt;&gt;0,CONCATENATE("Week ",WEEKNUM('Peter Millar'!$L7819,21)," - ", TEXT('Peter Millar'!$L7819, "yyyy")),"")</f>
        <v/>
      </c>
    </row>
    <row r="7815" spans="16:16">
      <c r="P7815" t="str">
        <f>IF('Peter Millar'!$L7820&lt;&gt;0,CONCATENATE("Week ",WEEKNUM('Peter Millar'!$L7820,21)," - ", TEXT('Peter Millar'!$L7820, "yyyy")),"")</f>
        <v/>
      </c>
    </row>
    <row r="7816" spans="16:16">
      <c r="P7816" t="str">
        <f>IF('Peter Millar'!$L7821&lt;&gt;0,CONCATENATE("Week ",WEEKNUM('Peter Millar'!$L7821,21)," - ", TEXT('Peter Millar'!$L7821, "yyyy")),"")</f>
        <v/>
      </c>
    </row>
    <row r="7817" spans="16:16">
      <c r="P7817" t="str">
        <f>IF('Peter Millar'!$L7822&lt;&gt;0,CONCATENATE("Week ",WEEKNUM('Peter Millar'!$L7822,21)," - ", TEXT('Peter Millar'!$L7822, "yyyy")),"")</f>
        <v/>
      </c>
    </row>
    <row r="7818" spans="16:16">
      <c r="P7818" t="str">
        <f>IF('Peter Millar'!$L7823&lt;&gt;0,CONCATENATE("Week ",WEEKNUM('Peter Millar'!$L7823,21)," - ", TEXT('Peter Millar'!$L7823, "yyyy")),"")</f>
        <v/>
      </c>
    </row>
    <row r="7819" spans="16:16">
      <c r="P7819" t="str">
        <f>IF('Peter Millar'!$L7824&lt;&gt;0,CONCATENATE("Week ",WEEKNUM('Peter Millar'!$L7824,21)," - ", TEXT('Peter Millar'!$L7824, "yyyy")),"")</f>
        <v/>
      </c>
    </row>
    <row r="7820" spans="16:16">
      <c r="P7820" t="str">
        <f>IF('Peter Millar'!$L7825&lt;&gt;0,CONCATENATE("Week ",WEEKNUM('Peter Millar'!$L7825,21)," - ", TEXT('Peter Millar'!$L7825, "yyyy")),"")</f>
        <v/>
      </c>
    </row>
    <row r="7821" spans="16:16">
      <c r="P7821" t="str">
        <f>IF('Peter Millar'!$L7826&lt;&gt;0,CONCATENATE("Week ",WEEKNUM('Peter Millar'!$L7826,21)," - ", TEXT('Peter Millar'!$L7826, "yyyy")),"")</f>
        <v/>
      </c>
    </row>
    <row r="7822" spans="16:16">
      <c r="P7822" t="str">
        <f>IF('Peter Millar'!$L7827&lt;&gt;0,CONCATENATE("Week ",WEEKNUM('Peter Millar'!$L7827,21)," - ", TEXT('Peter Millar'!$L7827, "yyyy")),"")</f>
        <v/>
      </c>
    </row>
    <row r="7823" spans="16:16">
      <c r="P7823" t="str">
        <f>IF('Peter Millar'!$L7828&lt;&gt;0,CONCATENATE("Week ",WEEKNUM('Peter Millar'!$L7828,21)," - ", TEXT('Peter Millar'!$L7828, "yyyy")),"")</f>
        <v/>
      </c>
    </row>
    <row r="7824" spans="16:16">
      <c r="P7824" t="str">
        <f>IF('Peter Millar'!$L7829&lt;&gt;0,CONCATENATE("Week ",WEEKNUM('Peter Millar'!$L7829,21)," - ", TEXT('Peter Millar'!$L7829, "yyyy")),"")</f>
        <v/>
      </c>
    </row>
    <row r="7825" spans="16:16">
      <c r="P7825" t="str">
        <f>IF('Peter Millar'!$L7830&lt;&gt;0,CONCATENATE("Week ",WEEKNUM('Peter Millar'!$L7830,21)," - ", TEXT('Peter Millar'!$L7830, "yyyy")),"")</f>
        <v/>
      </c>
    </row>
    <row r="7826" spans="16:16">
      <c r="P7826" t="str">
        <f>IF('Peter Millar'!$L7831&lt;&gt;0,CONCATENATE("Week ",WEEKNUM('Peter Millar'!$L7831,21)," - ", TEXT('Peter Millar'!$L7831, "yyyy")),"")</f>
        <v/>
      </c>
    </row>
    <row r="7827" spans="16:16">
      <c r="P7827" t="str">
        <f>IF('Peter Millar'!$L7832&lt;&gt;0,CONCATENATE("Week ",WEEKNUM('Peter Millar'!$L7832,21)," - ", TEXT('Peter Millar'!$L7832, "yyyy")),"")</f>
        <v/>
      </c>
    </row>
    <row r="7828" spans="16:16">
      <c r="P7828" t="str">
        <f>IF('Peter Millar'!$L7833&lt;&gt;0,CONCATENATE("Week ",WEEKNUM('Peter Millar'!$L7833,21)," - ", TEXT('Peter Millar'!$L7833, "yyyy")),"")</f>
        <v/>
      </c>
    </row>
    <row r="7829" spans="16:16">
      <c r="P7829" t="str">
        <f>IF('Peter Millar'!$L7834&lt;&gt;0,CONCATENATE("Week ",WEEKNUM('Peter Millar'!$L7834,21)," - ", TEXT('Peter Millar'!$L7834, "yyyy")),"")</f>
        <v/>
      </c>
    </row>
    <row r="7830" spans="16:16">
      <c r="P7830" t="str">
        <f>IF('Peter Millar'!$L7835&lt;&gt;0,CONCATENATE("Week ",WEEKNUM('Peter Millar'!$L7835,21)," - ", TEXT('Peter Millar'!$L7835, "yyyy")),"")</f>
        <v/>
      </c>
    </row>
    <row r="7831" spans="16:16">
      <c r="P7831" t="str">
        <f>IF('Peter Millar'!$L7836&lt;&gt;0,CONCATENATE("Week ",WEEKNUM('Peter Millar'!$L7836,21)," - ", TEXT('Peter Millar'!$L7836, "yyyy")),"")</f>
        <v/>
      </c>
    </row>
    <row r="7832" spans="16:16">
      <c r="P7832" t="str">
        <f>IF('Peter Millar'!$L7837&lt;&gt;0,CONCATENATE("Week ",WEEKNUM('Peter Millar'!$L7837,21)," - ", TEXT('Peter Millar'!$L7837, "yyyy")),"")</f>
        <v/>
      </c>
    </row>
    <row r="7833" spans="16:16">
      <c r="P7833" t="str">
        <f>IF('Peter Millar'!$L7838&lt;&gt;0,CONCATENATE("Week ",WEEKNUM('Peter Millar'!$L7838,21)," - ", TEXT('Peter Millar'!$L7838, "yyyy")),"")</f>
        <v/>
      </c>
    </row>
    <row r="7834" spans="16:16">
      <c r="P7834" t="str">
        <f>IF('Peter Millar'!$L7839&lt;&gt;0,CONCATENATE("Week ",WEEKNUM('Peter Millar'!$L7839,21)," - ", TEXT('Peter Millar'!$L7839, "yyyy")),"")</f>
        <v/>
      </c>
    </row>
    <row r="7835" spans="16:16">
      <c r="P7835" t="str">
        <f>IF('Peter Millar'!$L7840&lt;&gt;0,CONCATENATE("Week ",WEEKNUM('Peter Millar'!$L7840,21)," - ", TEXT('Peter Millar'!$L7840, "yyyy")),"")</f>
        <v/>
      </c>
    </row>
    <row r="7836" spans="16:16">
      <c r="P7836" t="str">
        <f>IF('Peter Millar'!$L7841&lt;&gt;0,CONCATENATE("Week ",WEEKNUM('Peter Millar'!$L7841,21)," - ", TEXT('Peter Millar'!$L7841, "yyyy")),"")</f>
        <v/>
      </c>
    </row>
    <row r="7837" spans="16:16">
      <c r="P7837" t="str">
        <f>IF('Peter Millar'!$L7842&lt;&gt;0,CONCATENATE("Week ",WEEKNUM('Peter Millar'!$L7842,21)," - ", TEXT('Peter Millar'!$L7842, "yyyy")),"")</f>
        <v/>
      </c>
    </row>
    <row r="7838" spans="16:16">
      <c r="P7838" t="str">
        <f>IF('Peter Millar'!$L7843&lt;&gt;0,CONCATENATE("Week ",WEEKNUM('Peter Millar'!$L7843,21)," - ", TEXT('Peter Millar'!$L7843, "yyyy")),"")</f>
        <v/>
      </c>
    </row>
    <row r="7839" spans="16:16">
      <c r="P7839" t="str">
        <f>IF('Peter Millar'!$L7844&lt;&gt;0,CONCATENATE("Week ",WEEKNUM('Peter Millar'!$L7844,21)," - ", TEXT('Peter Millar'!$L7844, "yyyy")),"")</f>
        <v/>
      </c>
    </row>
    <row r="7840" spans="16:16">
      <c r="P7840" t="str">
        <f>IF('Peter Millar'!$L7845&lt;&gt;0,CONCATENATE("Week ",WEEKNUM('Peter Millar'!$L7845,21)," - ", TEXT('Peter Millar'!$L7845, "yyyy")),"")</f>
        <v/>
      </c>
    </row>
    <row r="7841" spans="16:16">
      <c r="P7841" t="str">
        <f>IF('Peter Millar'!$L7846&lt;&gt;0,CONCATENATE("Week ",WEEKNUM('Peter Millar'!$L7846,21)," - ", TEXT('Peter Millar'!$L7846, "yyyy")),"")</f>
        <v/>
      </c>
    </row>
    <row r="7842" spans="16:16">
      <c r="P7842" t="str">
        <f>IF('Peter Millar'!$L7847&lt;&gt;0,CONCATENATE("Week ",WEEKNUM('Peter Millar'!$L7847,21)," - ", TEXT('Peter Millar'!$L7847, "yyyy")),"")</f>
        <v/>
      </c>
    </row>
    <row r="7843" spans="16:16">
      <c r="P7843" t="str">
        <f>IF('Peter Millar'!$L7848&lt;&gt;0,CONCATENATE("Week ",WEEKNUM('Peter Millar'!$L7848,21)," - ", TEXT('Peter Millar'!$L7848, "yyyy")),"")</f>
        <v/>
      </c>
    </row>
    <row r="7844" spans="16:16">
      <c r="P7844" t="str">
        <f>IF('Peter Millar'!$L7849&lt;&gt;0,CONCATENATE("Week ",WEEKNUM('Peter Millar'!$L7849,21)," - ", TEXT('Peter Millar'!$L7849, "yyyy")),"")</f>
        <v/>
      </c>
    </row>
    <row r="7845" spans="16:16">
      <c r="P7845" t="str">
        <f>IF('Peter Millar'!$L7850&lt;&gt;0,CONCATENATE("Week ",WEEKNUM('Peter Millar'!$L7850,21)," - ", TEXT('Peter Millar'!$L7850, "yyyy")),"")</f>
        <v/>
      </c>
    </row>
    <row r="7846" spans="16:16">
      <c r="P7846" t="str">
        <f>IF('Peter Millar'!$L7851&lt;&gt;0,CONCATENATE("Week ",WEEKNUM('Peter Millar'!$L7851,21)," - ", TEXT('Peter Millar'!$L7851, "yyyy")),"")</f>
        <v/>
      </c>
    </row>
    <row r="7847" spans="16:16">
      <c r="P7847" t="str">
        <f>IF('Peter Millar'!$L7852&lt;&gt;0,CONCATENATE("Week ",WEEKNUM('Peter Millar'!$L7852,21)," - ", TEXT('Peter Millar'!$L7852, "yyyy")),"")</f>
        <v/>
      </c>
    </row>
    <row r="7848" spans="16:16">
      <c r="P7848" t="str">
        <f>IF('Peter Millar'!$L7853&lt;&gt;0,CONCATENATE("Week ",WEEKNUM('Peter Millar'!$L7853,21)," - ", TEXT('Peter Millar'!$L7853, "yyyy")),"")</f>
        <v/>
      </c>
    </row>
    <row r="7849" spans="16:16">
      <c r="P7849" t="str">
        <f>IF('Peter Millar'!$L7854&lt;&gt;0,CONCATENATE("Week ",WEEKNUM('Peter Millar'!$L7854,21)," - ", TEXT('Peter Millar'!$L7854, "yyyy")),"")</f>
        <v/>
      </c>
    </row>
    <row r="7850" spans="16:16">
      <c r="P7850" t="str">
        <f>IF('Peter Millar'!$L7855&lt;&gt;0,CONCATENATE("Week ",WEEKNUM('Peter Millar'!$L7855,21)," - ", TEXT('Peter Millar'!$L7855, "yyyy")),"")</f>
        <v/>
      </c>
    </row>
    <row r="7851" spans="16:16">
      <c r="P7851" t="str">
        <f>IF('Peter Millar'!$L7856&lt;&gt;0,CONCATENATE("Week ",WEEKNUM('Peter Millar'!$L7856,21)," - ", TEXT('Peter Millar'!$L7856, "yyyy")),"")</f>
        <v/>
      </c>
    </row>
    <row r="7852" spans="16:16">
      <c r="P7852" t="str">
        <f>IF('Peter Millar'!$L7857&lt;&gt;0,CONCATENATE("Week ",WEEKNUM('Peter Millar'!$L7857,21)," - ", TEXT('Peter Millar'!$L7857, "yyyy")),"")</f>
        <v/>
      </c>
    </row>
    <row r="7853" spans="16:16">
      <c r="P7853" t="str">
        <f>IF('Peter Millar'!$L7858&lt;&gt;0,CONCATENATE("Week ",WEEKNUM('Peter Millar'!$L7858,21)," - ", TEXT('Peter Millar'!$L7858, "yyyy")),"")</f>
        <v/>
      </c>
    </row>
    <row r="7854" spans="16:16">
      <c r="P7854" t="str">
        <f>IF('Peter Millar'!$L7859&lt;&gt;0,CONCATENATE("Week ",WEEKNUM('Peter Millar'!$L7859,21)," - ", TEXT('Peter Millar'!$L7859, "yyyy")),"")</f>
        <v/>
      </c>
    </row>
    <row r="7855" spans="16:16">
      <c r="P7855" t="str">
        <f>IF('Peter Millar'!$L7860&lt;&gt;0,CONCATENATE("Week ",WEEKNUM('Peter Millar'!$L7860,21)," - ", TEXT('Peter Millar'!$L7860, "yyyy")),"")</f>
        <v/>
      </c>
    </row>
    <row r="7856" spans="16:16">
      <c r="P7856" t="str">
        <f>IF('Peter Millar'!$L7861&lt;&gt;0,CONCATENATE("Week ",WEEKNUM('Peter Millar'!$L7861,21)," - ", TEXT('Peter Millar'!$L7861, "yyyy")),"")</f>
        <v/>
      </c>
    </row>
    <row r="7857" spans="16:16">
      <c r="P7857" t="str">
        <f>IF('Peter Millar'!$L7862&lt;&gt;0,CONCATENATE("Week ",WEEKNUM('Peter Millar'!$L7862,21)," - ", TEXT('Peter Millar'!$L7862, "yyyy")),"")</f>
        <v/>
      </c>
    </row>
    <row r="7858" spans="16:16">
      <c r="P7858" t="str">
        <f>IF('Peter Millar'!$L7863&lt;&gt;0,CONCATENATE("Week ",WEEKNUM('Peter Millar'!$L7863,21)," - ", TEXT('Peter Millar'!$L7863, "yyyy")),"")</f>
        <v/>
      </c>
    </row>
    <row r="7859" spans="16:16">
      <c r="P7859" t="str">
        <f>IF('Peter Millar'!$L7864&lt;&gt;0,CONCATENATE("Week ",WEEKNUM('Peter Millar'!$L7864,21)," - ", TEXT('Peter Millar'!$L7864, "yyyy")),"")</f>
        <v/>
      </c>
    </row>
    <row r="7860" spans="16:16">
      <c r="P7860" t="str">
        <f>IF('Peter Millar'!$L7865&lt;&gt;0,CONCATENATE("Week ",WEEKNUM('Peter Millar'!$L7865,21)," - ", TEXT('Peter Millar'!$L7865, "yyyy")),"")</f>
        <v/>
      </c>
    </row>
    <row r="7861" spans="16:16">
      <c r="P7861" t="str">
        <f>IF('Peter Millar'!$L7866&lt;&gt;0,CONCATENATE("Week ",WEEKNUM('Peter Millar'!$L7866,21)," - ", TEXT('Peter Millar'!$L7866, "yyyy")),"")</f>
        <v/>
      </c>
    </row>
    <row r="7862" spans="16:16">
      <c r="P7862" t="str">
        <f>IF('Peter Millar'!$L7867&lt;&gt;0,CONCATENATE("Week ",WEEKNUM('Peter Millar'!$L7867,21)," - ", TEXT('Peter Millar'!$L7867, "yyyy")),"")</f>
        <v/>
      </c>
    </row>
    <row r="7863" spans="16:16">
      <c r="P7863" t="str">
        <f>IF('Peter Millar'!$L7868&lt;&gt;0,CONCATENATE("Week ",WEEKNUM('Peter Millar'!$L7868,21)," - ", TEXT('Peter Millar'!$L7868, "yyyy")),"")</f>
        <v/>
      </c>
    </row>
    <row r="7864" spans="16:16">
      <c r="P7864" t="str">
        <f>IF('Peter Millar'!$L7869&lt;&gt;0,CONCATENATE("Week ",WEEKNUM('Peter Millar'!$L7869,21)," - ", TEXT('Peter Millar'!$L7869, "yyyy")),"")</f>
        <v/>
      </c>
    </row>
    <row r="7865" spans="16:16">
      <c r="P7865" t="str">
        <f>IF('Peter Millar'!$L7870&lt;&gt;0,CONCATENATE("Week ",WEEKNUM('Peter Millar'!$L7870,21)," - ", TEXT('Peter Millar'!$L7870, "yyyy")),"")</f>
        <v/>
      </c>
    </row>
    <row r="7866" spans="16:16">
      <c r="P7866" t="str">
        <f>IF('Peter Millar'!$L7871&lt;&gt;0,CONCATENATE("Week ",WEEKNUM('Peter Millar'!$L7871,21)," - ", TEXT('Peter Millar'!$L7871, "yyyy")),"")</f>
        <v/>
      </c>
    </row>
    <row r="7867" spans="16:16">
      <c r="P7867" t="str">
        <f>IF('Peter Millar'!$L7872&lt;&gt;0,CONCATENATE("Week ",WEEKNUM('Peter Millar'!$L7872,21)," - ", TEXT('Peter Millar'!$L7872, "yyyy")),"")</f>
        <v/>
      </c>
    </row>
    <row r="7868" spans="16:16">
      <c r="P7868" t="str">
        <f>IF('Peter Millar'!$L7873&lt;&gt;0,CONCATENATE("Week ",WEEKNUM('Peter Millar'!$L7873,21)," - ", TEXT('Peter Millar'!$L7873, "yyyy")),"")</f>
        <v/>
      </c>
    </row>
    <row r="7869" spans="16:16">
      <c r="P7869" t="str">
        <f>IF('Peter Millar'!$L7874&lt;&gt;0,CONCATENATE("Week ",WEEKNUM('Peter Millar'!$L7874,21)," - ", TEXT('Peter Millar'!$L7874, "yyyy")),"")</f>
        <v/>
      </c>
    </row>
    <row r="7870" spans="16:16">
      <c r="P7870" t="str">
        <f>IF('Peter Millar'!$L7875&lt;&gt;0,CONCATENATE("Week ",WEEKNUM('Peter Millar'!$L7875,21)," - ", TEXT('Peter Millar'!$L7875, "yyyy")),"")</f>
        <v/>
      </c>
    </row>
    <row r="7871" spans="16:16">
      <c r="P7871" t="str">
        <f>IF('Peter Millar'!$L7876&lt;&gt;0,CONCATENATE("Week ",WEEKNUM('Peter Millar'!$L7876,21)," - ", TEXT('Peter Millar'!$L7876, "yyyy")),"")</f>
        <v/>
      </c>
    </row>
    <row r="7872" spans="16:16">
      <c r="P7872" t="str">
        <f>IF('Peter Millar'!$L7877&lt;&gt;0,CONCATENATE("Week ",WEEKNUM('Peter Millar'!$L7877,21)," - ", TEXT('Peter Millar'!$L7877, "yyyy")),"")</f>
        <v/>
      </c>
    </row>
    <row r="7873" spans="16:16">
      <c r="P7873" t="str">
        <f>IF('Peter Millar'!$L7878&lt;&gt;0,CONCATENATE("Week ",WEEKNUM('Peter Millar'!$L7878,21)," - ", TEXT('Peter Millar'!$L7878, "yyyy")),"")</f>
        <v/>
      </c>
    </row>
    <row r="7874" spans="16:16">
      <c r="P7874" t="str">
        <f>IF('Peter Millar'!$L7879&lt;&gt;0,CONCATENATE("Week ",WEEKNUM('Peter Millar'!$L7879,21)," - ", TEXT('Peter Millar'!$L7879, "yyyy")),"")</f>
        <v/>
      </c>
    </row>
    <row r="7875" spans="16:16">
      <c r="P7875" t="str">
        <f>IF('Peter Millar'!$L7880&lt;&gt;0,CONCATENATE("Week ",WEEKNUM('Peter Millar'!$L7880,21)," - ", TEXT('Peter Millar'!$L7880, "yyyy")),"")</f>
        <v/>
      </c>
    </row>
    <row r="7876" spans="16:16">
      <c r="P7876" t="str">
        <f>IF('Peter Millar'!$L7881&lt;&gt;0,CONCATENATE("Week ",WEEKNUM('Peter Millar'!$L7881,21)," - ", TEXT('Peter Millar'!$L7881, "yyyy")),"")</f>
        <v/>
      </c>
    </row>
    <row r="7877" spans="16:16">
      <c r="P7877" t="str">
        <f>IF('Peter Millar'!$L7882&lt;&gt;0,CONCATENATE("Week ",WEEKNUM('Peter Millar'!$L7882,21)," - ", TEXT('Peter Millar'!$L7882, "yyyy")),"")</f>
        <v/>
      </c>
    </row>
    <row r="7878" spans="16:16">
      <c r="P7878" t="str">
        <f>IF('Peter Millar'!$L7883&lt;&gt;0,CONCATENATE("Week ",WEEKNUM('Peter Millar'!$L7883,21)," - ", TEXT('Peter Millar'!$L7883, "yyyy")),"")</f>
        <v/>
      </c>
    </row>
    <row r="7879" spans="16:16">
      <c r="P7879" t="str">
        <f>IF('Peter Millar'!$L7884&lt;&gt;0,CONCATENATE("Week ",WEEKNUM('Peter Millar'!$L7884,21)," - ", TEXT('Peter Millar'!$L7884, "yyyy")),"")</f>
        <v/>
      </c>
    </row>
    <row r="7880" spans="16:16">
      <c r="P7880" t="str">
        <f>IF('Peter Millar'!$L7885&lt;&gt;0,CONCATENATE("Week ",WEEKNUM('Peter Millar'!$L7885,21)," - ", TEXT('Peter Millar'!$L7885, "yyyy")),"")</f>
        <v/>
      </c>
    </row>
    <row r="7881" spans="16:16">
      <c r="P7881" t="str">
        <f>IF('Peter Millar'!$L7886&lt;&gt;0,CONCATENATE("Week ",WEEKNUM('Peter Millar'!$L7886,21)," - ", TEXT('Peter Millar'!$L7886, "yyyy")),"")</f>
        <v/>
      </c>
    </row>
    <row r="7882" spans="16:16">
      <c r="P7882" t="str">
        <f>IF('Peter Millar'!$L7887&lt;&gt;0,CONCATENATE("Week ",WEEKNUM('Peter Millar'!$L7887,21)," - ", TEXT('Peter Millar'!$L7887, "yyyy")),"")</f>
        <v/>
      </c>
    </row>
    <row r="7883" spans="16:16">
      <c r="P7883" t="str">
        <f>IF('Peter Millar'!$L7888&lt;&gt;0,CONCATENATE("Week ",WEEKNUM('Peter Millar'!$L7888,21)," - ", TEXT('Peter Millar'!$L7888, "yyyy")),"")</f>
        <v/>
      </c>
    </row>
    <row r="7884" spans="16:16">
      <c r="P7884" t="str">
        <f>IF('Peter Millar'!$L7889&lt;&gt;0,CONCATENATE("Week ",WEEKNUM('Peter Millar'!$L7889,21)," - ", TEXT('Peter Millar'!$L7889, "yyyy")),"")</f>
        <v/>
      </c>
    </row>
    <row r="7885" spans="16:16">
      <c r="P7885" t="str">
        <f>IF('Peter Millar'!$L7890&lt;&gt;0,CONCATENATE("Week ",WEEKNUM('Peter Millar'!$L7890,21)," - ", TEXT('Peter Millar'!$L7890, "yyyy")),"")</f>
        <v/>
      </c>
    </row>
    <row r="7886" spans="16:16">
      <c r="P7886" t="str">
        <f>IF('Peter Millar'!$L7891&lt;&gt;0,CONCATENATE("Week ",WEEKNUM('Peter Millar'!$L7891,21)," - ", TEXT('Peter Millar'!$L7891, "yyyy")),"")</f>
        <v/>
      </c>
    </row>
    <row r="7887" spans="16:16">
      <c r="P7887" t="str">
        <f>IF('Peter Millar'!$L7892&lt;&gt;0,CONCATENATE("Week ",WEEKNUM('Peter Millar'!$L7892,21)," - ", TEXT('Peter Millar'!$L7892, "yyyy")),"")</f>
        <v/>
      </c>
    </row>
    <row r="7888" spans="16:16">
      <c r="P7888" t="str">
        <f>IF('Peter Millar'!$L7893&lt;&gt;0,CONCATENATE("Week ",WEEKNUM('Peter Millar'!$L7893,21)," - ", TEXT('Peter Millar'!$L7893, "yyyy")),"")</f>
        <v/>
      </c>
    </row>
    <row r="7889" spans="16:16">
      <c r="P7889" t="str">
        <f>IF('Peter Millar'!$L7894&lt;&gt;0,CONCATENATE("Week ",WEEKNUM('Peter Millar'!$L7894,21)," - ", TEXT('Peter Millar'!$L7894, "yyyy")),"")</f>
        <v/>
      </c>
    </row>
    <row r="7890" spans="16:16">
      <c r="P7890" t="str">
        <f>IF('Peter Millar'!$L7895&lt;&gt;0,CONCATENATE("Week ",WEEKNUM('Peter Millar'!$L7895,21)," - ", TEXT('Peter Millar'!$L7895, "yyyy")),"")</f>
        <v/>
      </c>
    </row>
    <row r="7891" spans="16:16">
      <c r="P7891" t="str">
        <f>IF('Peter Millar'!$L7896&lt;&gt;0,CONCATENATE("Week ",WEEKNUM('Peter Millar'!$L7896,21)," - ", TEXT('Peter Millar'!$L7896, "yyyy")),"")</f>
        <v/>
      </c>
    </row>
    <row r="7892" spans="16:16">
      <c r="P7892" t="str">
        <f>IF('Peter Millar'!$L7897&lt;&gt;0,CONCATENATE("Week ",WEEKNUM('Peter Millar'!$L7897,21)," - ", TEXT('Peter Millar'!$L7897, "yyyy")),"")</f>
        <v/>
      </c>
    </row>
    <row r="7893" spans="16:16">
      <c r="P7893" t="str">
        <f>IF('Peter Millar'!$L7898&lt;&gt;0,CONCATENATE("Week ",WEEKNUM('Peter Millar'!$L7898,21)," - ", TEXT('Peter Millar'!$L7898, "yyyy")),"")</f>
        <v/>
      </c>
    </row>
    <row r="7894" spans="16:16">
      <c r="P7894" t="str">
        <f>IF('Peter Millar'!$L7899&lt;&gt;0,CONCATENATE("Week ",WEEKNUM('Peter Millar'!$L7899,21)," - ", TEXT('Peter Millar'!$L7899, "yyyy")),"")</f>
        <v/>
      </c>
    </row>
    <row r="7895" spans="16:16">
      <c r="P7895" t="str">
        <f>IF('Peter Millar'!$L7900&lt;&gt;0,CONCATENATE("Week ",WEEKNUM('Peter Millar'!$L7900,21)," - ", TEXT('Peter Millar'!$L7900, "yyyy")),"")</f>
        <v/>
      </c>
    </row>
    <row r="7896" spans="16:16">
      <c r="P7896" t="str">
        <f>IF('Peter Millar'!$L7901&lt;&gt;0,CONCATENATE("Week ",WEEKNUM('Peter Millar'!$L7901,21)," - ", TEXT('Peter Millar'!$L7901, "yyyy")),"")</f>
        <v/>
      </c>
    </row>
    <row r="7897" spans="16:16">
      <c r="P7897" t="str">
        <f>IF('Peter Millar'!$L7902&lt;&gt;0,CONCATENATE("Week ",WEEKNUM('Peter Millar'!$L7902,21)," - ", TEXT('Peter Millar'!$L7902, "yyyy")),"")</f>
        <v/>
      </c>
    </row>
    <row r="7898" spans="16:16">
      <c r="P7898" t="str">
        <f>IF('Peter Millar'!$L7903&lt;&gt;0,CONCATENATE("Week ",WEEKNUM('Peter Millar'!$L7903,21)," - ", TEXT('Peter Millar'!$L7903, "yyyy")),"")</f>
        <v/>
      </c>
    </row>
    <row r="7899" spans="16:16">
      <c r="P7899" t="str">
        <f>IF('Peter Millar'!$L7904&lt;&gt;0,CONCATENATE("Week ",WEEKNUM('Peter Millar'!$L7904,21)," - ", TEXT('Peter Millar'!$L7904, "yyyy")),"")</f>
        <v/>
      </c>
    </row>
    <row r="7900" spans="16:16">
      <c r="P7900" t="str">
        <f>IF('Peter Millar'!$L7905&lt;&gt;0,CONCATENATE("Week ",WEEKNUM('Peter Millar'!$L7905,21)," - ", TEXT('Peter Millar'!$L7905, "yyyy")),"")</f>
        <v/>
      </c>
    </row>
    <row r="7901" spans="16:16">
      <c r="P7901" t="str">
        <f>IF('Peter Millar'!$L7906&lt;&gt;0,CONCATENATE("Week ",WEEKNUM('Peter Millar'!$L7906,21)," - ", TEXT('Peter Millar'!$L7906, "yyyy")),"")</f>
        <v/>
      </c>
    </row>
    <row r="7902" spans="16:16">
      <c r="P7902" t="str">
        <f>IF('Peter Millar'!$L7907&lt;&gt;0,CONCATENATE("Week ",WEEKNUM('Peter Millar'!$L7907,21)," - ", TEXT('Peter Millar'!$L7907, "yyyy")),"")</f>
        <v/>
      </c>
    </row>
    <row r="7903" spans="16:16">
      <c r="P7903" t="str">
        <f>IF('Peter Millar'!$L7908&lt;&gt;0,CONCATENATE("Week ",WEEKNUM('Peter Millar'!$L7908,21)," - ", TEXT('Peter Millar'!$L7908, "yyyy")),"")</f>
        <v/>
      </c>
    </row>
    <row r="7904" spans="16:16">
      <c r="P7904" t="str">
        <f>IF('Peter Millar'!$L7909&lt;&gt;0,CONCATENATE("Week ",WEEKNUM('Peter Millar'!$L7909,21)," - ", TEXT('Peter Millar'!$L7909, "yyyy")),"")</f>
        <v/>
      </c>
    </row>
    <row r="7905" spans="16:16">
      <c r="P7905" t="str">
        <f>IF('Peter Millar'!$L7910&lt;&gt;0,CONCATENATE("Week ",WEEKNUM('Peter Millar'!$L7910,21)," - ", TEXT('Peter Millar'!$L7910, "yyyy")),"")</f>
        <v/>
      </c>
    </row>
    <row r="7906" spans="16:16">
      <c r="P7906" t="str">
        <f>IF('Peter Millar'!$L7911&lt;&gt;0,CONCATENATE("Week ",WEEKNUM('Peter Millar'!$L7911,21)," - ", TEXT('Peter Millar'!$L7911, "yyyy")),"")</f>
        <v/>
      </c>
    </row>
    <row r="7907" spans="16:16">
      <c r="P7907" t="str">
        <f>IF('Peter Millar'!$L7912&lt;&gt;0,CONCATENATE("Week ",WEEKNUM('Peter Millar'!$L7912,21)," - ", TEXT('Peter Millar'!$L7912, "yyyy")),"")</f>
        <v/>
      </c>
    </row>
    <row r="7908" spans="16:16">
      <c r="P7908" t="str">
        <f>IF('Peter Millar'!$L7913&lt;&gt;0,CONCATENATE("Week ",WEEKNUM('Peter Millar'!$L7913,21)," - ", TEXT('Peter Millar'!$L7913, "yyyy")),"")</f>
        <v/>
      </c>
    </row>
    <row r="7909" spans="16:16">
      <c r="P7909" t="str">
        <f>IF('Peter Millar'!$L7914&lt;&gt;0,CONCATENATE("Week ",WEEKNUM('Peter Millar'!$L7914,21)," - ", TEXT('Peter Millar'!$L7914, "yyyy")),"")</f>
        <v/>
      </c>
    </row>
    <row r="7910" spans="16:16">
      <c r="P7910" t="str">
        <f>IF('Peter Millar'!$L7915&lt;&gt;0,CONCATENATE("Week ",WEEKNUM('Peter Millar'!$L7915,21)," - ", TEXT('Peter Millar'!$L7915, "yyyy")),"")</f>
        <v/>
      </c>
    </row>
    <row r="7911" spans="16:16">
      <c r="P7911" t="str">
        <f>IF('Peter Millar'!$L7916&lt;&gt;0,CONCATENATE("Week ",WEEKNUM('Peter Millar'!$L7916,21)," - ", TEXT('Peter Millar'!$L7916, "yyyy")),"")</f>
        <v/>
      </c>
    </row>
    <row r="7912" spans="16:16">
      <c r="P7912" t="str">
        <f>IF('Peter Millar'!$L7917&lt;&gt;0,CONCATENATE("Week ",WEEKNUM('Peter Millar'!$L7917,21)," - ", TEXT('Peter Millar'!$L7917, "yyyy")),"")</f>
        <v/>
      </c>
    </row>
    <row r="7913" spans="16:16">
      <c r="P7913" t="str">
        <f>IF('Peter Millar'!$L7918&lt;&gt;0,CONCATENATE("Week ",WEEKNUM('Peter Millar'!$L7918,21)," - ", TEXT('Peter Millar'!$L7918, "yyyy")),"")</f>
        <v/>
      </c>
    </row>
    <row r="7914" spans="16:16">
      <c r="P7914" t="str">
        <f>IF('Peter Millar'!$L7919&lt;&gt;0,CONCATENATE("Week ",WEEKNUM('Peter Millar'!$L7919,21)," - ", TEXT('Peter Millar'!$L7919, "yyyy")),"")</f>
        <v/>
      </c>
    </row>
    <row r="7915" spans="16:16">
      <c r="P7915" t="str">
        <f>IF('Peter Millar'!$L7920&lt;&gt;0,CONCATENATE("Week ",WEEKNUM('Peter Millar'!$L7920,21)," - ", TEXT('Peter Millar'!$L7920, "yyyy")),"")</f>
        <v/>
      </c>
    </row>
    <row r="7916" spans="16:16">
      <c r="P7916" t="str">
        <f>IF('Peter Millar'!$L7921&lt;&gt;0,CONCATENATE("Week ",WEEKNUM('Peter Millar'!$L7921,21)," - ", TEXT('Peter Millar'!$L7921, "yyyy")),"")</f>
        <v/>
      </c>
    </row>
    <row r="7917" spans="16:16">
      <c r="P7917" t="str">
        <f>IF('Peter Millar'!$L7922&lt;&gt;0,CONCATENATE("Week ",WEEKNUM('Peter Millar'!$L7922,21)," - ", TEXT('Peter Millar'!$L7922, "yyyy")),"")</f>
        <v/>
      </c>
    </row>
    <row r="7918" spans="16:16">
      <c r="P7918" t="str">
        <f>IF('Peter Millar'!$L7923&lt;&gt;0,CONCATENATE("Week ",WEEKNUM('Peter Millar'!$L7923,21)," - ", TEXT('Peter Millar'!$L7923, "yyyy")),"")</f>
        <v/>
      </c>
    </row>
    <row r="7919" spans="16:16">
      <c r="P7919" t="str">
        <f>IF('Peter Millar'!$L7924&lt;&gt;0,CONCATENATE("Week ",WEEKNUM('Peter Millar'!$L7924,21)," - ", TEXT('Peter Millar'!$L7924, "yyyy")),"")</f>
        <v/>
      </c>
    </row>
    <row r="7920" spans="16:16">
      <c r="P7920" t="str">
        <f>IF('Peter Millar'!$L7925&lt;&gt;0,CONCATENATE("Week ",WEEKNUM('Peter Millar'!$L7925,21)," - ", TEXT('Peter Millar'!$L7925, "yyyy")),"")</f>
        <v/>
      </c>
    </row>
    <row r="7921" spans="16:16">
      <c r="P7921" t="str">
        <f>IF('Peter Millar'!$L7926&lt;&gt;0,CONCATENATE("Week ",WEEKNUM('Peter Millar'!$L7926,21)," - ", TEXT('Peter Millar'!$L7926, "yyyy")),"")</f>
        <v/>
      </c>
    </row>
    <row r="7922" spans="16:16">
      <c r="P7922" t="str">
        <f>IF('Peter Millar'!$L7927&lt;&gt;0,CONCATENATE("Week ",WEEKNUM('Peter Millar'!$L7927,21)," - ", TEXT('Peter Millar'!$L7927, "yyyy")),"")</f>
        <v/>
      </c>
    </row>
    <row r="7923" spans="16:16">
      <c r="P7923" t="str">
        <f>IF('Peter Millar'!$L7928&lt;&gt;0,CONCATENATE("Week ",WEEKNUM('Peter Millar'!$L7928,21)," - ", TEXT('Peter Millar'!$L7928, "yyyy")),"")</f>
        <v/>
      </c>
    </row>
    <row r="7924" spans="16:16">
      <c r="P7924" t="str">
        <f>IF('Peter Millar'!$L7929&lt;&gt;0,CONCATENATE("Week ",WEEKNUM('Peter Millar'!$L7929,21)," - ", TEXT('Peter Millar'!$L7929, "yyyy")),"")</f>
        <v/>
      </c>
    </row>
    <row r="7925" spans="16:16">
      <c r="P7925" t="str">
        <f>IF('Peter Millar'!$L7930&lt;&gt;0,CONCATENATE("Week ",WEEKNUM('Peter Millar'!$L7930,21)," - ", TEXT('Peter Millar'!$L7930, "yyyy")),"")</f>
        <v/>
      </c>
    </row>
    <row r="7926" spans="16:16">
      <c r="P7926" t="str">
        <f>IF('Peter Millar'!$L7931&lt;&gt;0,CONCATENATE("Week ",WEEKNUM('Peter Millar'!$L7931,21)," - ", TEXT('Peter Millar'!$L7931, "yyyy")),"")</f>
        <v/>
      </c>
    </row>
    <row r="7927" spans="16:16">
      <c r="P7927" t="str">
        <f>IF('Peter Millar'!$L7932&lt;&gt;0,CONCATENATE("Week ",WEEKNUM('Peter Millar'!$L7932,21)," - ", TEXT('Peter Millar'!$L7932, "yyyy")),"")</f>
        <v/>
      </c>
    </row>
    <row r="7928" spans="16:16">
      <c r="P7928" t="str">
        <f>IF('Peter Millar'!$L7933&lt;&gt;0,CONCATENATE("Week ",WEEKNUM('Peter Millar'!$L7933,21)," - ", TEXT('Peter Millar'!$L7933, "yyyy")),"")</f>
        <v/>
      </c>
    </row>
    <row r="7929" spans="16:16">
      <c r="P7929" t="str">
        <f>IF('Peter Millar'!$L7934&lt;&gt;0,CONCATENATE("Week ",WEEKNUM('Peter Millar'!$L7934,21)," - ", TEXT('Peter Millar'!$L7934, "yyyy")),"")</f>
        <v/>
      </c>
    </row>
    <row r="7930" spans="16:16">
      <c r="P7930" t="str">
        <f>IF('Peter Millar'!$L7935&lt;&gt;0,CONCATENATE("Week ",WEEKNUM('Peter Millar'!$L7935,21)," - ", TEXT('Peter Millar'!$L7935, "yyyy")),"")</f>
        <v/>
      </c>
    </row>
    <row r="7931" spans="16:16">
      <c r="P7931" t="str">
        <f>IF('Peter Millar'!$L7936&lt;&gt;0,CONCATENATE("Week ",WEEKNUM('Peter Millar'!$L7936,21)," - ", TEXT('Peter Millar'!$L7936, "yyyy")),"")</f>
        <v/>
      </c>
    </row>
    <row r="7932" spans="16:16">
      <c r="P7932" t="str">
        <f>IF('Peter Millar'!$L7937&lt;&gt;0,CONCATENATE("Week ",WEEKNUM('Peter Millar'!$L7937,21)," - ", TEXT('Peter Millar'!$L7937, "yyyy")),"")</f>
        <v/>
      </c>
    </row>
    <row r="7933" spans="16:16">
      <c r="P7933" t="str">
        <f>IF('Peter Millar'!$L7938&lt;&gt;0,CONCATENATE("Week ",WEEKNUM('Peter Millar'!$L7938,21)," - ", TEXT('Peter Millar'!$L7938, "yyyy")),"")</f>
        <v/>
      </c>
    </row>
    <row r="7934" spans="16:16">
      <c r="P7934" t="str">
        <f>IF('Peter Millar'!$L7939&lt;&gt;0,CONCATENATE("Week ",WEEKNUM('Peter Millar'!$L7939,21)," - ", TEXT('Peter Millar'!$L7939, "yyyy")),"")</f>
        <v/>
      </c>
    </row>
    <row r="7935" spans="16:16">
      <c r="P7935" t="str">
        <f>IF('Peter Millar'!$L7940&lt;&gt;0,CONCATENATE("Week ",WEEKNUM('Peter Millar'!$L7940,21)," - ", TEXT('Peter Millar'!$L7940, "yyyy")),"")</f>
        <v/>
      </c>
    </row>
    <row r="7936" spans="16:16">
      <c r="P7936" t="str">
        <f>IF('Peter Millar'!$L7941&lt;&gt;0,CONCATENATE("Week ",WEEKNUM('Peter Millar'!$L7941,21)," - ", TEXT('Peter Millar'!$L7941, "yyyy")),"")</f>
        <v/>
      </c>
    </row>
    <row r="7937" spans="16:16">
      <c r="P7937" t="str">
        <f>IF('Peter Millar'!$L7942&lt;&gt;0,CONCATENATE("Week ",WEEKNUM('Peter Millar'!$L7942,21)," - ", TEXT('Peter Millar'!$L7942, "yyyy")),"")</f>
        <v/>
      </c>
    </row>
    <row r="7938" spans="16:16">
      <c r="P7938" t="str">
        <f>IF('Peter Millar'!$L7943&lt;&gt;0,CONCATENATE("Week ",WEEKNUM('Peter Millar'!$L7943,21)," - ", TEXT('Peter Millar'!$L7943, "yyyy")),"")</f>
        <v/>
      </c>
    </row>
    <row r="7939" spans="16:16">
      <c r="P7939" t="str">
        <f>IF('Peter Millar'!$L7944&lt;&gt;0,CONCATENATE("Week ",WEEKNUM('Peter Millar'!$L7944,21)," - ", TEXT('Peter Millar'!$L7944, "yyyy")),"")</f>
        <v/>
      </c>
    </row>
    <row r="7940" spans="16:16">
      <c r="P7940" t="str">
        <f>IF('Peter Millar'!$L7945&lt;&gt;0,CONCATENATE("Week ",WEEKNUM('Peter Millar'!$L7945,21)," - ", TEXT('Peter Millar'!$L7945, "yyyy")),"")</f>
        <v/>
      </c>
    </row>
    <row r="7941" spans="16:16">
      <c r="P7941" t="str">
        <f>IF('Peter Millar'!$L7946&lt;&gt;0,CONCATENATE("Week ",WEEKNUM('Peter Millar'!$L7946,21)," - ", TEXT('Peter Millar'!$L7946, "yyyy")),"")</f>
        <v/>
      </c>
    </row>
    <row r="7942" spans="16:16">
      <c r="P7942" t="str">
        <f>IF('Peter Millar'!$L7947&lt;&gt;0,CONCATENATE("Week ",WEEKNUM('Peter Millar'!$L7947,21)," - ", TEXT('Peter Millar'!$L7947, "yyyy")),"")</f>
        <v/>
      </c>
    </row>
    <row r="7943" spans="16:16">
      <c r="P7943" t="str">
        <f>IF('Peter Millar'!$L7948&lt;&gt;0,CONCATENATE("Week ",WEEKNUM('Peter Millar'!$L7948,21)," - ", TEXT('Peter Millar'!$L7948, "yyyy")),"")</f>
        <v/>
      </c>
    </row>
    <row r="7944" spans="16:16">
      <c r="P7944" t="str">
        <f>IF('Peter Millar'!$L7949&lt;&gt;0,CONCATENATE("Week ",WEEKNUM('Peter Millar'!$L7949,21)," - ", TEXT('Peter Millar'!$L7949, "yyyy")),"")</f>
        <v/>
      </c>
    </row>
    <row r="7945" spans="16:16">
      <c r="P7945" t="str">
        <f>IF('Peter Millar'!$L7950&lt;&gt;0,CONCATENATE("Week ",WEEKNUM('Peter Millar'!$L7950,21)," - ", TEXT('Peter Millar'!$L7950, "yyyy")),"")</f>
        <v/>
      </c>
    </row>
    <row r="7946" spans="16:16">
      <c r="P7946" t="str">
        <f>IF('Peter Millar'!$L7951&lt;&gt;0,CONCATENATE("Week ",WEEKNUM('Peter Millar'!$L7951,21)," - ", TEXT('Peter Millar'!$L7951, "yyyy")),"")</f>
        <v/>
      </c>
    </row>
    <row r="7947" spans="16:16">
      <c r="P7947" t="str">
        <f>IF('Peter Millar'!$L7952&lt;&gt;0,CONCATENATE("Week ",WEEKNUM('Peter Millar'!$L7952,21)," - ", TEXT('Peter Millar'!$L7952, "yyyy")),"")</f>
        <v/>
      </c>
    </row>
    <row r="7948" spans="16:16">
      <c r="P7948" t="str">
        <f>IF('Peter Millar'!$L7953&lt;&gt;0,CONCATENATE("Week ",WEEKNUM('Peter Millar'!$L7953,21)," - ", TEXT('Peter Millar'!$L7953, "yyyy")),"")</f>
        <v/>
      </c>
    </row>
    <row r="7949" spans="16:16">
      <c r="P7949" t="str">
        <f>IF('Peter Millar'!$L7954&lt;&gt;0,CONCATENATE("Week ",WEEKNUM('Peter Millar'!$L7954,21)," - ", TEXT('Peter Millar'!$L7954, "yyyy")),"")</f>
        <v/>
      </c>
    </row>
    <row r="7950" spans="16:16">
      <c r="P7950" t="str">
        <f>IF('Peter Millar'!$L7955&lt;&gt;0,CONCATENATE("Week ",WEEKNUM('Peter Millar'!$L7955,21)," - ", TEXT('Peter Millar'!$L7955, "yyyy")),"")</f>
        <v/>
      </c>
    </row>
    <row r="7951" spans="16:16">
      <c r="P7951" t="str">
        <f>IF('Peter Millar'!$L7956&lt;&gt;0,CONCATENATE("Week ",WEEKNUM('Peter Millar'!$L7956,21)," - ", TEXT('Peter Millar'!$L7956, "yyyy")),"")</f>
        <v/>
      </c>
    </row>
    <row r="7952" spans="16:16">
      <c r="P7952" t="str">
        <f>IF('Peter Millar'!$L7957&lt;&gt;0,CONCATENATE("Week ",WEEKNUM('Peter Millar'!$L7957,21)," - ", TEXT('Peter Millar'!$L7957, "yyyy")),"")</f>
        <v/>
      </c>
    </row>
    <row r="7953" spans="16:16">
      <c r="P7953" t="str">
        <f>IF('Peter Millar'!$L7958&lt;&gt;0,CONCATENATE("Week ",WEEKNUM('Peter Millar'!$L7958,21)," - ", TEXT('Peter Millar'!$L7958, "yyyy")),"")</f>
        <v/>
      </c>
    </row>
    <row r="7954" spans="16:16">
      <c r="P7954" t="str">
        <f>IF('Peter Millar'!$L7959&lt;&gt;0,CONCATENATE("Week ",WEEKNUM('Peter Millar'!$L7959,21)," - ", TEXT('Peter Millar'!$L7959, "yyyy")),"")</f>
        <v/>
      </c>
    </row>
    <row r="7955" spans="16:16">
      <c r="P7955" t="str">
        <f>IF('Peter Millar'!$L7960&lt;&gt;0,CONCATENATE("Week ",WEEKNUM('Peter Millar'!$L7960,21)," - ", TEXT('Peter Millar'!$L7960, "yyyy")),"")</f>
        <v/>
      </c>
    </row>
    <row r="7956" spans="16:16">
      <c r="P7956" t="str">
        <f>IF('Peter Millar'!$L7961&lt;&gt;0,CONCATENATE("Week ",WEEKNUM('Peter Millar'!$L7961,21)," - ", TEXT('Peter Millar'!$L7961, "yyyy")),"")</f>
        <v/>
      </c>
    </row>
    <row r="7957" spans="16:16">
      <c r="P7957" t="str">
        <f>IF('Peter Millar'!$L7962&lt;&gt;0,CONCATENATE("Week ",WEEKNUM('Peter Millar'!$L7962,21)," - ", TEXT('Peter Millar'!$L7962, "yyyy")),"")</f>
        <v/>
      </c>
    </row>
    <row r="7958" spans="16:16">
      <c r="P7958" t="str">
        <f>IF('Peter Millar'!$L7963&lt;&gt;0,CONCATENATE("Week ",WEEKNUM('Peter Millar'!$L7963,21)," - ", TEXT('Peter Millar'!$L7963, "yyyy")),"")</f>
        <v/>
      </c>
    </row>
    <row r="7959" spans="16:16">
      <c r="P7959" t="str">
        <f>IF('Peter Millar'!$L7964&lt;&gt;0,CONCATENATE("Week ",WEEKNUM('Peter Millar'!$L7964,21)," - ", TEXT('Peter Millar'!$L7964, "yyyy")),"")</f>
        <v/>
      </c>
    </row>
    <row r="7960" spans="16:16">
      <c r="P7960" t="str">
        <f>IF('Peter Millar'!$L7965&lt;&gt;0,CONCATENATE("Week ",WEEKNUM('Peter Millar'!$L7965,21)," - ", TEXT('Peter Millar'!$L7965, "yyyy")),"")</f>
        <v/>
      </c>
    </row>
    <row r="7961" spans="16:16">
      <c r="P7961" t="str">
        <f>IF('Peter Millar'!$L7966&lt;&gt;0,CONCATENATE("Week ",WEEKNUM('Peter Millar'!$L7966,21)," - ", TEXT('Peter Millar'!$L7966, "yyyy")),"")</f>
        <v/>
      </c>
    </row>
    <row r="7962" spans="16:16">
      <c r="P7962" t="str">
        <f>IF('Peter Millar'!$L7967&lt;&gt;0,CONCATENATE("Week ",WEEKNUM('Peter Millar'!$L7967,21)," - ", TEXT('Peter Millar'!$L7967, "yyyy")),"")</f>
        <v/>
      </c>
    </row>
    <row r="7963" spans="16:16">
      <c r="P7963" t="str">
        <f>IF('Peter Millar'!$L7968&lt;&gt;0,CONCATENATE("Week ",WEEKNUM('Peter Millar'!$L7968,21)," - ", TEXT('Peter Millar'!$L7968, "yyyy")),"")</f>
        <v/>
      </c>
    </row>
    <row r="7964" spans="16:16">
      <c r="P7964" t="str">
        <f>IF('Peter Millar'!$L7969&lt;&gt;0,CONCATENATE("Week ",WEEKNUM('Peter Millar'!$L7969,21)," - ", TEXT('Peter Millar'!$L7969, "yyyy")),"")</f>
        <v/>
      </c>
    </row>
    <row r="7965" spans="16:16">
      <c r="P7965" t="str">
        <f>IF('Peter Millar'!$L7970&lt;&gt;0,CONCATENATE("Week ",WEEKNUM('Peter Millar'!$L7970,21)," - ", TEXT('Peter Millar'!$L7970, "yyyy")),"")</f>
        <v/>
      </c>
    </row>
    <row r="7966" spans="16:16">
      <c r="P7966" t="str">
        <f>IF('Peter Millar'!$L7971&lt;&gt;0,CONCATENATE("Week ",WEEKNUM('Peter Millar'!$L7971,21)," - ", TEXT('Peter Millar'!$L7971, "yyyy")),"")</f>
        <v/>
      </c>
    </row>
    <row r="7967" spans="16:16">
      <c r="P7967" t="str">
        <f>IF('Peter Millar'!$L7972&lt;&gt;0,CONCATENATE("Week ",WEEKNUM('Peter Millar'!$L7972,21)," - ", TEXT('Peter Millar'!$L7972, "yyyy")),"")</f>
        <v/>
      </c>
    </row>
    <row r="7968" spans="16:16">
      <c r="P7968" t="str">
        <f>IF('Peter Millar'!$L7973&lt;&gt;0,CONCATENATE("Week ",WEEKNUM('Peter Millar'!$L7973,21)," - ", TEXT('Peter Millar'!$L7973, "yyyy")),"")</f>
        <v/>
      </c>
    </row>
    <row r="7969" spans="16:16">
      <c r="P7969" t="str">
        <f>IF('Peter Millar'!$L7974&lt;&gt;0,CONCATENATE("Week ",WEEKNUM('Peter Millar'!$L7974,21)," - ", TEXT('Peter Millar'!$L7974, "yyyy")),"")</f>
        <v/>
      </c>
    </row>
    <row r="7970" spans="16:16">
      <c r="P7970" t="str">
        <f>IF('Peter Millar'!$L7975&lt;&gt;0,CONCATENATE("Week ",WEEKNUM('Peter Millar'!$L7975,21)," - ", TEXT('Peter Millar'!$L7975, "yyyy")),"")</f>
        <v/>
      </c>
    </row>
    <row r="7971" spans="16:16">
      <c r="P7971" t="str">
        <f>IF('Peter Millar'!$L7976&lt;&gt;0,CONCATENATE("Week ",WEEKNUM('Peter Millar'!$L7976,21)," - ", TEXT('Peter Millar'!$L7976, "yyyy")),"")</f>
        <v/>
      </c>
    </row>
    <row r="7972" spans="16:16">
      <c r="P7972" t="str">
        <f>IF('Peter Millar'!$L7977&lt;&gt;0,CONCATENATE("Week ",WEEKNUM('Peter Millar'!$L7977,21)," - ", TEXT('Peter Millar'!$L7977, "yyyy")),"")</f>
        <v/>
      </c>
    </row>
    <row r="7973" spans="16:16">
      <c r="P7973" t="str">
        <f>IF('Peter Millar'!$L7978&lt;&gt;0,CONCATENATE("Week ",WEEKNUM('Peter Millar'!$L7978,21)," - ", TEXT('Peter Millar'!$L7978, "yyyy")),"")</f>
        <v/>
      </c>
    </row>
    <row r="7974" spans="16:16">
      <c r="P7974" t="str">
        <f>IF('Peter Millar'!$L7979&lt;&gt;0,CONCATENATE("Week ",WEEKNUM('Peter Millar'!$L7979,21)," - ", TEXT('Peter Millar'!$L7979, "yyyy")),"")</f>
        <v/>
      </c>
    </row>
    <row r="7975" spans="16:16">
      <c r="P7975" t="str">
        <f>IF('Peter Millar'!$L7980&lt;&gt;0,CONCATENATE("Week ",WEEKNUM('Peter Millar'!$L7980,21)," - ", TEXT('Peter Millar'!$L7980, "yyyy")),"")</f>
        <v/>
      </c>
    </row>
    <row r="7976" spans="16:16">
      <c r="P7976" t="str">
        <f>IF('Peter Millar'!$L7981&lt;&gt;0,CONCATENATE("Week ",WEEKNUM('Peter Millar'!$L7981,21)," - ", TEXT('Peter Millar'!$L7981, "yyyy")),"")</f>
        <v/>
      </c>
    </row>
    <row r="7977" spans="16:16">
      <c r="P7977" t="str">
        <f>IF('Peter Millar'!$L7982&lt;&gt;0,CONCATENATE("Week ",WEEKNUM('Peter Millar'!$L7982,21)," - ", TEXT('Peter Millar'!$L7982, "yyyy")),"")</f>
        <v/>
      </c>
    </row>
    <row r="7978" spans="16:16">
      <c r="P7978" t="str">
        <f>IF('Peter Millar'!$L7983&lt;&gt;0,CONCATENATE("Week ",WEEKNUM('Peter Millar'!$L7983,21)," - ", TEXT('Peter Millar'!$L7983, "yyyy")),"")</f>
        <v/>
      </c>
    </row>
    <row r="7979" spans="16:16">
      <c r="P7979" t="str">
        <f>IF('Peter Millar'!$L7984&lt;&gt;0,CONCATENATE("Week ",WEEKNUM('Peter Millar'!$L7984,21)," - ", TEXT('Peter Millar'!$L7984, "yyyy")),"")</f>
        <v/>
      </c>
    </row>
    <row r="7980" spans="16:16">
      <c r="P7980" t="str">
        <f>IF('Peter Millar'!$L7985&lt;&gt;0,CONCATENATE("Week ",WEEKNUM('Peter Millar'!$L7985,21)," - ", TEXT('Peter Millar'!$L7985, "yyyy")),"")</f>
        <v/>
      </c>
    </row>
    <row r="7981" spans="16:16">
      <c r="P7981" t="str">
        <f>IF('Peter Millar'!$L7986&lt;&gt;0,CONCATENATE("Week ",WEEKNUM('Peter Millar'!$L7986,21)," - ", TEXT('Peter Millar'!$L7986, "yyyy")),"")</f>
        <v/>
      </c>
    </row>
    <row r="7982" spans="16:16">
      <c r="P7982" t="str">
        <f>IF('Peter Millar'!$L7987&lt;&gt;0,CONCATENATE("Week ",WEEKNUM('Peter Millar'!$L7987,21)," - ", TEXT('Peter Millar'!$L7987, "yyyy")),"")</f>
        <v/>
      </c>
    </row>
    <row r="7983" spans="16:16">
      <c r="P7983" t="str">
        <f>IF('Peter Millar'!$L7988&lt;&gt;0,CONCATENATE("Week ",WEEKNUM('Peter Millar'!$L7988,21)," - ", TEXT('Peter Millar'!$L7988, "yyyy")),"")</f>
        <v/>
      </c>
    </row>
    <row r="7984" spans="16:16">
      <c r="P7984" t="str">
        <f>IF('Peter Millar'!$L7989&lt;&gt;0,CONCATENATE("Week ",WEEKNUM('Peter Millar'!$L7989,21)," - ", TEXT('Peter Millar'!$L7989, "yyyy")),"")</f>
        <v/>
      </c>
    </row>
    <row r="7985" spans="16:16">
      <c r="P7985" t="str">
        <f>IF('Peter Millar'!$L7990&lt;&gt;0,CONCATENATE("Week ",WEEKNUM('Peter Millar'!$L7990,21)," - ", TEXT('Peter Millar'!$L7990, "yyyy")),"")</f>
        <v/>
      </c>
    </row>
    <row r="7986" spans="16:16">
      <c r="P7986" t="str">
        <f>IF('Peter Millar'!$L7991&lt;&gt;0,CONCATENATE("Week ",WEEKNUM('Peter Millar'!$L7991,21)," - ", TEXT('Peter Millar'!$L7991, "yyyy")),"")</f>
        <v/>
      </c>
    </row>
    <row r="7987" spans="16:16">
      <c r="P7987" t="str">
        <f>IF('Peter Millar'!$L7992&lt;&gt;0,CONCATENATE("Week ",WEEKNUM('Peter Millar'!$L7992,21)," - ", TEXT('Peter Millar'!$L7992, "yyyy")),"")</f>
        <v/>
      </c>
    </row>
    <row r="7988" spans="16:16">
      <c r="P7988" t="str">
        <f>IF('Peter Millar'!$L7993&lt;&gt;0,CONCATENATE("Week ",WEEKNUM('Peter Millar'!$L7993,21)," - ", TEXT('Peter Millar'!$L7993, "yyyy")),"")</f>
        <v/>
      </c>
    </row>
    <row r="7989" spans="16:16">
      <c r="P7989" t="str">
        <f>IF('Peter Millar'!$L7994&lt;&gt;0,CONCATENATE("Week ",WEEKNUM('Peter Millar'!$L7994,21)," - ", TEXT('Peter Millar'!$L7994, "yyyy")),"")</f>
        <v/>
      </c>
    </row>
    <row r="7990" spans="16:16">
      <c r="P7990" t="str">
        <f>IF('Peter Millar'!$L7995&lt;&gt;0,CONCATENATE("Week ",WEEKNUM('Peter Millar'!$L7995,21)," - ", TEXT('Peter Millar'!$L7995, "yyyy")),"")</f>
        <v/>
      </c>
    </row>
    <row r="7991" spans="16:16">
      <c r="P7991" t="str">
        <f>IF('Peter Millar'!$L7996&lt;&gt;0,CONCATENATE("Week ",WEEKNUM('Peter Millar'!$L7996,21)," - ", TEXT('Peter Millar'!$L7996, "yyyy")),"")</f>
        <v/>
      </c>
    </row>
    <row r="7992" spans="16:16">
      <c r="P7992" t="str">
        <f>IF('Peter Millar'!$L7997&lt;&gt;0,CONCATENATE("Week ",WEEKNUM('Peter Millar'!$L7997,21)," - ", TEXT('Peter Millar'!$L7997, "yyyy")),"")</f>
        <v/>
      </c>
    </row>
    <row r="7993" spans="16:16">
      <c r="P7993" t="str">
        <f>IF('Peter Millar'!$L7998&lt;&gt;0,CONCATENATE("Week ",WEEKNUM('Peter Millar'!$L7998,21)," - ", TEXT('Peter Millar'!$L7998, "yyyy")),"")</f>
        <v/>
      </c>
    </row>
    <row r="7994" spans="16:16">
      <c r="P7994" t="str">
        <f>IF('Peter Millar'!$L7999&lt;&gt;0,CONCATENATE("Week ",WEEKNUM('Peter Millar'!$L7999,21)," - ", TEXT('Peter Millar'!$L7999, "yyyy")),"")</f>
        <v/>
      </c>
    </row>
    <row r="7995" spans="16:16">
      <c r="P7995" t="str">
        <f>IF('Peter Millar'!$L8000&lt;&gt;0,CONCATENATE("Week ",WEEKNUM('Peter Millar'!$L8000,21)," - ", TEXT('Peter Millar'!$L8000, "yyyy")),"")</f>
        <v/>
      </c>
    </row>
    <row r="7996" spans="16:16">
      <c r="P7996" t="str">
        <f>IF('Peter Millar'!$L8001&lt;&gt;0,CONCATENATE("Week ",WEEKNUM('Peter Millar'!$L8001,21)," - ", TEXT('Peter Millar'!$L8001, "yyyy")),"")</f>
        <v/>
      </c>
    </row>
    <row r="7997" spans="16:16">
      <c r="P7997" t="str">
        <f>IF('Peter Millar'!$L8002&lt;&gt;0,CONCATENATE("Week ",WEEKNUM('Peter Millar'!$L8002,21)," - ", TEXT('Peter Millar'!$L8002, "yyyy")),"")</f>
        <v/>
      </c>
    </row>
    <row r="7998" spans="16:16">
      <c r="P7998" t="str">
        <f>IF('Peter Millar'!$L8003&lt;&gt;0,CONCATENATE("Week ",WEEKNUM('Peter Millar'!$L8003,21)," - ", TEXT('Peter Millar'!$L8003, "yyyy")),"")</f>
        <v/>
      </c>
    </row>
    <row r="7999" spans="16:16">
      <c r="P7999" t="str">
        <f>IF('Peter Millar'!$L8004&lt;&gt;0,CONCATENATE("Week ",WEEKNUM('Peter Millar'!$L8004,21)," - ", TEXT('Peter Millar'!$L8004, "yyyy")),"")</f>
        <v/>
      </c>
    </row>
    <row r="8000" spans="16:16">
      <c r="P8000" t="str">
        <f>IF('Peter Millar'!$L8005&lt;&gt;0,CONCATENATE("Week ",WEEKNUM('Peter Millar'!$L8005,21)," - ", TEXT('Peter Millar'!$L8005, "yyyy")),"")</f>
        <v/>
      </c>
    </row>
    <row r="8001" spans="16:16">
      <c r="P8001" t="str">
        <f>IF('Peter Millar'!$L8006&lt;&gt;0,CONCATENATE("Week ",WEEKNUM('Peter Millar'!$L8006,21)," - ", TEXT('Peter Millar'!$L8006, "yyyy")),"")</f>
        <v/>
      </c>
    </row>
    <row r="8002" spans="16:16">
      <c r="P8002" t="str">
        <f>IF('Peter Millar'!$L8007&lt;&gt;0,CONCATENATE("Week ",WEEKNUM('Peter Millar'!$L8007,21)," - ", TEXT('Peter Millar'!$L8007, "yyyy")),"")</f>
        <v/>
      </c>
    </row>
    <row r="8003" spans="16:16">
      <c r="P8003" t="str">
        <f>IF('Peter Millar'!$L8008&lt;&gt;0,CONCATENATE("Week ",WEEKNUM('Peter Millar'!$L8008,21)," - ", TEXT('Peter Millar'!$L8008, "yyyy")),"")</f>
        <v/>
      </c>
    </row>
    <row r="8004" spans="16:16">
      <c r="P8004" t="str">
        <f>IF('Peter Millar'!$L8009&lt;&gt;0,CONCATENATE("Week ",WEEKNUM('Peter Millar'!$L8009,21)," - ", TEXT('Peter Millar'!$L8009, "yyyy")),"")</f>
        <v/>
      </c>
    </row>
    <row r="8005" spans="16:16">
      <c r="P8005" t="str">
        <f>IF('Peter Millar'!$L8010&lt;&gt;0,CONCATENATE("Week ",WEEKNUM('Peter Millar'!$L8010,21)," - ", TEXT('Peter Millar'!$L8010, "yyyy")),"")</f>
        <v/>
      </c>
    </row>
    <row r="8006" spans="16:16">
      <c r="P8006" t="str">
        <f>IF('Peter Millar'!$L8011&lt;&gt;0,CONCATENATE("Week ",WEEKNUM('Peter Millar'!$L8011,21)," - ", TEXT('Peter Millar'!$L8011, "yyyy")),"")</f>
        <v/>
      </c>
    </row>
    <row r="8007" spans="16:16">
      <c r="P8007" t="str">
        <f>IF('Peter Millar'!$L8012&lt;&gt;0,CONCATENATE("Week ",WEEKNUM('Peter Millar'!$L8012,21)," - ", TEXT('Peter Millar'!$L8012, "yyyy")),"")</f>
        <v/>
      </c>
    </row>
    <row r="8008" spans="16:16">
      <c r="P8008" t="str">
        <f>IF('Peter Millar'!$L8013&lt;&gt;0,CONCATENATE("Week ",WEEKNUM('Peter Millar'!$L8013,21)," - ", TEXT('Peter Millar'!$L8013, "yyyy")),"")</f>
        <v/>
      </c>
    </row>
    <row r="8009" spans="16:16">
      <c r="P8009" t="str">
        <f>IF('Peter Millar'!$L8014&lt;&gt;0,CONCATENATE("Week ",WEEKNUM('Peter Millar'!$L8014,21)," - ", TEXT('Peter Millar'!$L8014, "yyyy")),"")</f>
        <v/>
      </c>
    </row>
    <row r="8010" spans="16:16">
      <c r="P8010" t="str">
        <f>IF('Peter Millar'!$L8015&lt;&gt;0,CONCATENATE("Week ",WEEKNUM('Peter Millar'!$L8015,21)," - ", TEXT('Peter Millar'!$L8015, "yyyy")),"")</f>
        <v/>
      </c>
    </row>
    <row r="8011" spans="16:16">
      <c r="P8011" t="str">
        <f>IF('Peter Millar'!$L8016&lt;&gt;0,CONCATENATE("Week ",WEEKNUM('Peter Millar'!$L8016,21)," - ", TEXT('Peter Millar'!$L8016, "yyyy")),"")</f>
        <v/>
      </c>
    </row>
    <row r="8012" spans="16:16">
      <c r="P8012" t="str">
        <f>IF('Peter Millar'!$L8017&lt;&gt;0,CONCATENATE("Week ",WEEKNUM('Peter Millar'!$L8017,21)," - ", TEXT('Peter Millar'!$L8017, "yyyy")),"")</f>
        <v/>
      </c>
    </row>
    <row r="8013" spans="16:16">
      <c r="P8013" t="str">
        <f>IF('Peter Millar'!$L8018&lt;&gt;0,CONCATENATE("Week ",WEEKNUM('Peter Millar'!$L8018,21)," - ", TEXT('Peter Millar'!$L8018, "yyyy")),"")</f>
        <v/>
      </c>
    </row>
    <row r="8014" spans="16:16">
      <c r="P8014" t="str">
        <f>IF('Peter Millar'!$L8019&lt;&gt;0,CONCATENATE("Week ",WEEKNUM('Peter Millar'!$L8019,21)," - ", TEXT('Peter Millar'!$L8019, "yyyy")),"")</f>
        <v/>
      </c>
    </row>
    <row r="8015" spans="16:16">
      <c r="P8015" t="str">
        <f>IF('Peter Millar'!$L8020&lt;&gt;0,CONCATENATE("Week ",WEEKNUM('Peter Millar'!$L8020,21)," - ", TEXT('Peter Millar'!$L8020, "yyyy")),"")</f>
        <v/>
      </c>
    </row>
    <row r="8016" spans="16:16">
      <c r="P8016" t="str">
        <f>IF('Peter Millar'!$L8021&lt;&gt;0,CONCATENATE("Week ",WEEKNUM('Peter Millar'!$L8021,21)," - ", TEXT('Peter Millar'!$L8021, "yyyy")),"")</f>
        <v/>
      </c>
    </row>
    <row r="8017" spans="16:16">
      <c r="P8017" t="str">
        <f>IF('Peter Millar'!$L8022&lt;&gt;0,CONCATENATE("Week ",WEEKNUM('Peter Millar'!$L8022,21)," - ", TEXT('Peter Millar'!$L8022, "yyyy")),"")</f>
        <v/>
      </c>
    </row>
    <row r="8018" spans="16:16">
      <c r="P8018" t="str">
        <f>IF('Peter Millar'!$L8023&lt;&gt;0,CONCATENATE("Week ",WEEKNUM('Peter Millar'!$L8023,21)," - ", TEXT('Peter Millar'!$L8023, "yyyy")),"")</f>
        <v/>
      </c>
    </row>
    <row r="8019" spans="16:16">
      <c r="P8019" t="str">
        <f>IF('Peter Millar'!$L8024&lt;&gt;0,CONCATENATE("Week ",WEEKNUM('Peter Millar'!$L8024,21)," - ", TEXT('Peter Millar'!$L8024, "yyyy")),"")</f>
        <v/>
      </c>
    </row>
    <row r="8020" spans="16:16">
      <c r="P8020" t="str">
        <f>IF('Peter Millar'!$L8025&lt;&gt;0,CONCATENATE("Week ",WEEKNUM('Peter Millar'!$L8025,21)," - ", TEXT('Peter Millar'!$L8025, "yyyy")),"")</f>
        <v/>
      </c>
    </row>
    <row r="8021" spans="16:16">
      <c r="P8021" t="str">
        <f>IF('Peter Millar'!$L8026&lt;&gt;0,CONCATENATE("Week ",WEEKNUM('Peter Millar'!$L8026,21)," - ", TEXT('Peter Millar'!$L8026, "yyyy")),"")</f>
        <v/>
      </c>
    </row>
    <row r="8022" spans="16:16">
      <c r="P8022" t="str">
        <f>IF('Peter Millar'!$L8027&lt;&gt;0,CONCATENATE("Week ",WEEKNUM('Peter Millar'!$L8027,21)," - ", TEXT('Peter Millar'!$L8027, "yyyy")),"")</f>
        <v/>
      </c>
    </row>
    <row r="8023" spans="16:16">
      <c r="P8023" t="str">
        <f>IF('Peter Millar'!$L8028&lt;&gt;0,CONCATENATE("Week ",WEEKNUM('Peter Millar'!$L8028,21)," - ", TEXT('Peter Millar'!$L8028, "yyyy")),"")</f>
        <v/>
      </c>
    </row>
    <row r="8024" spans="16:16">
      <c r="P8024" t="str">
        <f>IF('Peter Millar'!$L8029&lt;&gt;0,CONCATENATE("Week ",WEEKNUM('Peter Millar'!$L8029,21)," - ", TEXT('Peter Millar'!$L8029, "yyyy")),"")</f>
        <v/>
      </c>
    </row>
    <row r="8025" spans="16:16">
      <c r="P8025" t="str">
        <f>IF('Peter Millar'!$L8030&lt;&gt;0,CONCATENATE("Week ",WEEKNUM('Peter Millar'!$L8030,21)," - ", TEXT('Peter Millar'!$L8030, "yyyy")),"")</f>
        <v/>
      </c>
    </row>
    <row r="8026" spans="16:16">
      <c r="P8026" t="str">
        <f>IF('Peter Millar'!$L8031&lt;&gt;0,CONCATENATE("Week ",WEEKNUM('Peter Millar'!$L8031,21)," - ", TEXT('Peter Millar'!$L8031, "yyyy")),"")</f>
        <v/>
      </c>
    </row>
    <row r="8027" spans="16:16">
      <c r="P8027" t="str">
        <f>IF('Peter Millar'!$L8032&lt;&gt;0,CONCATENATE("Week ",WEEKNUM('Peter Millar'!$L8032,21)," - ", TEXT('Peter Millar'!$L8032, "yyyy")),"")</f>
        <v/>
      </c>
    </row>
    <row r="8028" spans="16:16">
      <c r="P8028" t="str">
        <f>IF('Peter Millar'!$L8033&lt;&gt;0,CONCATENATE("Week ",WEEKNUM('Peter Millar'!$L8033,21)," - ", TEXT('Peter Millar'!$L8033, "yyyy")),"")</f>
        <v/>
      </c>
    </row>
    <row r="8029" spans="16:16">
      <c r="P8029" t="str">
        <f>IF('Peter Millar'!$L8034&lt;&gt;0,CONCATENATE("Week ",WEEKNUM('Peter Millar'!$L8034,21)," - ", TEXT('Peter Millar'!$L8034, "yyyy")),"")</f>
        <v/>
      </c>
    </row>
    <row r="8030" spans="16:16">
      <c r="P8030" t="str">
        <f>IF('Peter Millar'!$L8035&lt;&gt;0,CONCATENATE("Week ",WEEKNUM('Peter Millar'!$L8035,21)," - ", TEXT('Peter Millar'!$L8035, "yyyy")),"")</f>
        <v/>
      </c>
    </row>
    <row r="8031" spans="16:16">
      <c r="P8031" t="str">
        <f>IF('Peter Millar'!$L8036&lt;&gt;0,CONCATENATE("Week ",WEEKNUM('Peter Millar'!$L8036,21)," - ", TEXT('Peter Millar'!$L8036, "yyyy")),"")</f>
        <v/>
      </c>
    </row>
    <row r="8032" spans="16:16">
      <c r="P8032" t="str">
        <f>IF('Peter Millar'!$L8037&lt;&gt;0,CONCATENATE("Week ",WEEKNUM('Peter Millar'!$L8037,21)," - ", TEXT('Peter Millar'!$L8037, "yyyy")),"")</f>
        <v/>
      </c>
    </row>
    <row r="8033" spans="16:16">
      <c r="P8033" t="str">
        <f>IF('Peter Millar'!$L8038&lt;&gt;0,CONCATENATE("Week ",WEEKNUM('Peter Millar'!$L8038,21)," - ", TEXT('Peter Millar'!$L8038, "yyyy")),"")</f>
        <v/>
      </c>
    </row>
    <row r="8034" spans="16:16">
      <c r="P8034" t="str">
        <f>IF('Peter Millar'!$L8039&lt;&gt;0,CONCATENATE("Week ",WEEKNUM('Peter Millar'!$L8039,21)," - ", TEXT('Peter Millar'!$L8039, "yyyy")),"")</f>
        <v/>
      </c>
    </row>
    <row r="8035" spans="16:16">
      <c r="P8035" t="str">
        <f>IF('Peter Millar'!$L8040&lt;&gt;0,CONCATENATE("Week ",WEEKNUM('Peter Millar'!$L8040,21)," - ", TEXT('Peter Millar'!$L8040, "yyyy")),"")</f>
        <v/>
      </c>
    </row>
    <row r="8036" spans="16:16">
      <c r="P8036" t="str">
        <f>IF('Peter Millar'!$L8041&lt;&gt;0,CONCATENATE("Week ",WEEKNUM('Peter Millar'!$L8041,21)," - ", TEXT('Peter Millar'!$L8041, "yyyy")),"")</f>
        <v/>
      </c>
    </row>
    <row r="8037" spans="16:16">
      <c r="P8037" t="str">
        <f>IF('Peter Millar'!$L8042&lt;&gt;0,CONCATENATE("Week ",WEEKNUM('Peter Millar'!$L8042,21)," - ", TEXT('Peter Millar'!$L8042, "yyyy")),"")</f>
        <v/>
      </c>
    </row>
    <row r="8038" spans="16:16">
      <c r="P8038" t="str">
        <f>IF('Peter Millar'!$L8043&lt;&gt;0,CONCATENATE("Week ",WEEKNUM('Peter Millar'!$L8043,21)," - ", TEXT('Peter Millar'!$L8043, "yyyy")),"")</f>
        <v/>
      </c>
    </row>
    <row r="8039" spans="16:16">
      <c r="P8039" t="str">
        <f>IF('Peter Millar'!$L8044&lt;&gt;0,CONCATENATE("Week ",WEEKNUM('Peter Millar'!$L8044,21)," - ", TEXT('Peter Millar'!$L8044, "yyyy")),"")</f>
        <v/>
      </c>
    </row>
    <row r="8040" spans="16:16">
      <c r="P8040" t="str">
        <f>IF('Peter Millar'!$L8045&lt;&gt;0,CONCATENATE("Week ",WEEKNUM('Peter Millar'!$L8045,21)," - ", TEXT('Peter Millar'!$L8045, "yyyy")),"")</f>
        <v/>
      </c>
    </row>
    <row r="8041" spans="16:16">
      <c r="P8041" t="str">
        <f>IF('Peter Millar'!$L8046&lt;&gt;0,CONCATENATE("Week ",WEEKNUM('Peter Millar'!$L8046,21)," - ", TEXT('Peter Millar'!$L8046, "yyyy")),"")</f>
        <v/>
      </c>
    </row>
    <row r="8042" spans="16:16">
      <c r="P8042" t="str">
        <f>IF('Peter Millar'!$L8047&lt;&gt;0,CONCATENATE("Week ",WEEKNUM('Peter Millar'!$L8047,21)," - ", TEXT('Peter Millar'!$L8047, "yyyy")),"")</f>
        <v/>
      </c>
    </row>
    <row r="8043" spans="16:16">
      <c r="P8043" t="str">
        <f>IF('Peter Millar'!$L8048&lt;&gt;0,CONCATENATE("Week ",WEEKNUM('Peter Millar'!$L8048,21)," - ", TEXT('Peter Millar'!$L8048, "yyyy")),"")</f>
        <v/>
      </c>
    </row>
    <row r="8044" spans="16:16">
      <c r="P8044" t="str">
        <f>IF('Peter Millar'!$L8049&lt;&gt;0,CONCATENATE("Week ",WEEKNUM('Peter Millar'!$L8049,21)," - ", TEXT('Peter Millar'!$L8049, "yyyy")),"")</f>
        <v/>
      </c>
    </row>
    <row r="8045" spans="16:16">
      <c r="P8045" t="str">
        <f>IF('Peter Millar'!$L8050&lt;&gt;0,CONCATENATE("Week ",WEEKNUM('Peter Millar'!$L8050,21)," - ", TEXT('Peter Millar'!$L8050, "yyyy")),"")</f>
        <v/>
      </c>
    </row>
    <row r="8046" spans="16:16">
      <c r="P8046" t="str">
        <f>IF('Peter Millar'!$L8051&lt;&gt;0,CONCATENATE("Week ",WEEKNUM('Peter Millar'!$L8051,21)," - ", TEXT('Peter Millar'!$L8051, "yyyy")),"")</f>
        <v/>
      </c>
    </row>
    <row r="8047" spans="16:16">
      <c r="P8047" t="str">
        <f>IF('Peter Millar'!$L8052&lt;&gt;0,CONCATENATE("Week ",WEEKNUM('Peter Millar'!$L8052,21)," - ", TEXT('Peter Millar'!$L8052, "yyyy")),"")</f>
        <v/>
      </c>
    </row>
    <row r="8048" spans="16:16">
      <c r="P8048" t="str">
        <f>IF('Peter Millar'!$L8053&lt;&gt;0,CONCATENATE("Week ",WEEKNUM('Peter Millar'!$L8053,21)," - ", TEXT('Peter Millar'!$L8053, "yyyy")),"")</f>
        <v/>
      </c>
    </row>
    <row r="8049" spans="16:16">
      <c r="P8049" t="str">
        <f>IF('Peter Millar'!$L8054&lt;&gt;0,CONCATENATE("Week ",WEEKNUM('Peter Millar'!$L8054,21)," - ", TEXT('Peter Millar'!$L8054, "yyyy")),"")</f>
        <v/>
      </c>
    </row>
    <row r="8050" spans="16:16">
      <c r="P8050" t="str">
        <f>IF('Peter Millar'!$L8055&lt;&gt;0,CONCATENATE("Week ",WEEKNUM('Peter Millar'!$L8055,21)," - ", TEXT('Peter Millar'!$L8055, "yyyy")),"")</f>
        <v/>
      </c>
    </row>
    <row r="8051" spans="16:16">
      <c r="P8051" t="str">
        <f>IF('Peter Millar'!$L8056&lt;&gt;0,CONCATENATE("Week ",WEEKNUM('Peter Millar'!$L8056,21)," - ", TEXT('Peter Millar'!$L8056, "yyyy")),"")</f>
        <v/>
      </c>
    </row>
    <row r="8052" spans="16:16">
      <c r="P8052" t="str">
        <f>IF('Peter Millar'!$L8057&lt;&gt;0,CONCATENATE("Week ",WEEKNUM('Peter Millar'!$L8057,21)," - ", TEXT('Peter Millar'!$L8057, "yyyy")),"")</f>
        <v/>
      </c>
    </row>
    <row r="8053" spans="16:16">
      <c r="P8053" t="str">
        <f>IF('Peter Millar'!$L8058&lt;&gt;0,CONCATENATE("Week ",WEEKNUM('Peter Millar'!$L8058,21)," - ", TEXT('Peter Millar'!$L8058, "yyyy")),"")</f>
        <v/>
      </c>
    </row>
    <row r="8054" spans="16:16">
      <c r="P8054" t="str">
        <f>IF('Peter Millar'!$L8059&lt;&gt;0,CONCATENATE("Week ",WEEKNUM('Peter Millar'!$L8059,21)," - ", TEXT('Peter Millar'!$L8059, "yyyy")),"")</f>
        <v/>
      </c>
    </row>
    <row r="8055" spans="16:16">
      <c r="P8055" t="str">
        <f>IF('Peter Millar'!$L8060&lt;&gt;0,CONCATENATE("Week ",WEEKNUM('Peter Millar'!$L8060,21)," - ", TEXT('Peter Millar'!$L8060, "yyyy")),"")</f>
        <v/>
      </c>
    </row>
    <row r="8056" spans="16:16">
      <c r="P8056" t="str">
        <f>IF('Peter Millar'!$L8061&lt;&gt;0,CONCATENATE("Week ",WEEKNUM('Peter Millar'!$L8061,21)," - ", TEXT('Peter Millar'!$L8061, "yyyy")),"")</f>
        <v/>
      </c>
    </row>
    <row r="8057" spans="16:16">
      <c r="P8057" t="str">
        <f>IF('Peter Millar'!$L8062&lt;&gt;0,CONCATENATE("Week ",WEEKNUM('Peter Millar'!$L8062,21)," - ", TEXT('Peter Millar'!$L8062, "yyyy")),"")</f>
        <v/>
      </c>
    </row>
    <row r="8058" spans="16:16">
      <c r="P8058" t="str">
        <f>IF('Peter Millar'!$L8063&lt;&gt;0,CONCATENATE("Week ",WEEKNUM('Peter Millar'!$L8063,21)," - ", TEXT('Peter Millar'!$L8063, "yyyy")),"")</f>
        <v/>
      </c>
    </row>
    <row r="8059" spans="16:16">
      <c r="P8059" t="str">
        <f>IF('Peter Millar'!$L8064&lt;&gt;0,CONCATENATE("Week ",WEEKNUM('Peter Millar'!$L8064,21)," - ", TEXT('Peter Millar'!$L8064, "yyyy")),"")</f>
        <v/>
      </c>
    </row>
    <row r="8060" spans="16:16">
      <c r="P8060" t="str">
        <f>IF('Peter Millar'!$L8065&lt;&gt;0,CONCATENATE("Week ",WEEKNUM('Peter Millar'!$L8065,21)," - ", TEXT('Peter Millar'!$L8065, "yyyy")),"")</f>
        <v/>
      </c>
    </row>
    <row r="8061" spans="16:16">
      <c r="P8061" t="str">
        <f>IF('Peter Millar'!$L8066&lt;&gt;0,CONCATENATE("Week ",WEEKNUM('Peter Millar'!$L8066,21)," - ", TEXT('Peter Millar'!$L8066, "yyyy")),"")</f>
        <v/>
      </c>
    </row>
    <row r="8062" spans="16:16">
      <c r="P8062" t="str">
        <f>IF('Peter Millar'!$L8067&lt;&gt;0,CONCATENATE("Week ",WEEKNUM('Peter Millar'!$L8067,21)," - ", TEXT('Peter Millar'!$L8067, "yyyy")),"")</f>
        <v/>
      </c>
    </row>
    <row r="8063" spans="16:16">
      <c r="P8063" t="str">
        <f>IF('Peter Millar'!$L8068&lt;&gt;0,CONCATENATE("Week ",WEEKNUM('Peter Millar'!$L8068,21)," - ", TEXT('Peter Millar'!$L8068, "yyyy")),"")</f>
        <v/>
      </c>
    </row>
    <row r="8064" spans="16:16">
      <c r="P8064" t="str">
        <f>IF('Peter Millar'!$L8069&lt;&gt;0,CONCATENATE("Week ",WEEKNUM('Peter Millar'!$L8069,21)," - ", TEXT('Peter Millar'!$L8069, "yyyy")),"")</f>
        <v/>
      </c>
    </row>
    <row r="8065" spans="16:16">
      <c r="P8065" t="str">
        <f>IF('Peter Millar'!$L8070&lt;&gt;0,CONCATENATE("Week ",WEEKNUM('Peter Millar'!$L8070,21)," - ", TEXT('Peter Millar'!$L8070, "yyyy")),"")</f>
        <v/>
      </c>
    </row>
    <row r="8066" spans="16:16">
      <c r="P8066" t="str">
        <f>IF('Peter Millar'!$L8071&lt;&gt;0,CONCATENATE("Week ",WEEKNUM('Peter Millar'!$L8071,21)," - ", TEXT('Peter Millar'!$L8071, "yyyy")),"")</f>
        <v/>
      </c>
    </row>
    <row r="8067" spans="16:16">
      <c r="P8067" t="str">
        <f>IF('Peter Millar'!$L8072&lt;&gt;0,CONCATENATE("Week ",WEEKNUM('Peter Millar'!$L8072,21)," - ", TEXT('Peter Millar'!$L8072, "yyyy")),"")</f>
        <v/>
      </c>
    </row>
    <row r="8068" spans="16:16">
      <c r="P8068" t="str">
        <f>IF('Peter Millar'!$L8073&lt;&gt;0,CONCATENATE("Week ",WEEKNUM('Peter Millar'!$L8073,21)," - ", TEXT('Peter Millar'!$L8073, "yyyy")),"")</f>
        <v/>
      </c>
    </row>
    <row r="8069" spans="16:16">
      <c r="P8069" t="str">
        <f>IF('Peter Millar'!$L8074&lt;&gt;0,CONCATENATE("Week ",WEEKNUM('Peter Millar'!$L8074,21)," - ", TEXT('Peter Millar'!$L8074, "yyyy")),"")</f>
        <v/>
      </c>
    </row>
    <row r="8070" spans="16:16">
      <c r="P8070" t="str">
        <f>IF('Peter Millar'!$L8075&lt;&gt;0,CONCATENATE("Week ",WEEKNUM('Peter Millar'!$L8075,21)," - ", TEXT('Peter Millar'!$L8075, "yyyy")),"")</f>
        <v/>
      </c>
    </row>
    <row r="8071" spans="16:16">
      <c r="P8071" t="str">
        <f>IF('Peter Millar'!$L8076&lt;&gt;0,CONCATENATE("Week ",WEEKNUM('Peter Millar'!$L8076,21)," - ", TEXT('Peter Millar'!$L8076, "yyyy")),"")</f>
        <v/>
      </c>
    </row>
    <row r="8072" spans="16:16">
      <c r="P8072" t="str">
        <f>IF('Peter Millar'!$L8077&lt;&gt;0,CONCATENATE("Week ",WEEKNUM('Peter Millar'!$L8077,21)," - ", TEXT('Peter Millar'!$L8077, "yyyy")),"")</f>
        <v/>
      </c>
    </row>
    <row r="8073" spans="16:16">
      <c r="P8073" t="str">
        <f>IF('Peter Millar'!$L8078&lt;&gt;0,CONCATENATE("Week ",WEEKNUM('Peter Millar'!$L8078,21)," - ", TEXT('Peter Millar'!$L8078, "yyyy")),"")</f>
        <v/>
      </c>
    </row>
    <row r="8074" spans="16:16">
      <c r="P8074" t="str">
        <f>IF('Peter Millar'!$L8079&lt;&gt;0,CONCATENATE("Week ",WEEKNUM('Peter Millar'!$L8079,21)," - ", TEXT('Peter Millar'!$L8079, "yyyy")),"")</f>
        <v/>
      </c>
    </row>
    <row r="8075" spans="16:16">
      <c r="P8075" t="str">
        <f>IF('Peter Millar'!$L8080&lt;&gt;0,CONCATENATE("Week ",WEEKNUM('Peter Millar'!$L8080,21)," - ", TEXT('Peter Millar'!$L8080, "yyyy")),"")</f>
        <v/>
      </c>
    </row>
    <row r="8076" spans="16:16">
      <c r="P8076" t="str">
        <f>IF('Peter Millar'!$L8081&lt;&gt;0,CONCATENATE("Week ",WEEKNUM('Peter Millar'!$L8081,21)," - ", TEXT('Peter Millar'!$L8081, "yyyy")),"")</f>
        <v/>
      </c>
    </row>
    <row r="8077" spans="16:16">
      <c r="P8077" t="str">
        <f>IF('Peter Millar'!$L8082&lt;&gt;0,CONCATENATE("Week ",WEEKNUM('Peter Millar'!$L8082,21)," - ", TEXT('Peter Millar'!$L8082, "yyyy")),"")</f>
        <v/>
      </c>
    </row>
    <row r="8078" spans="16:16">
      <c r="P8078" t="str">
        <f>IF('Peter Millar'!$L8083&lt;&gt;0,CONCATENATE("Week ",WEEKNUM('Peter Millar'!$L8083,21)," - ", TEXT('Peter Millar'!$L8083, "yyyy")),"")</f>
        <v/>
      </c>
    </row>
    <row r="8079" spans="16:16">
      <c r="P8079" t="str">
        <f>IF('Peter Millar'!$L8084&lt;&gt;0,CONCATENATE("Week ",WEEKNUM('Peter Millar'!$L8084,21)," - ", TEXT('Peter Millar'!$L8084, "yyyy")),"")</f>
        <v/>
      </c>
    </row>
    <row r="8080" spans="16:16">
      <c r="P8080" t="str">
        <f>IF('Peter Millar'!$L8085&lt;&gt;0,CONCATENATE("Week ",WEEKNUM('Peter Millar'!$L8085,21)," - ", TEXT('Peter Millar'!$L8085, "yyyy")),"")</f>
        <v/>
      </c>
    </row>
    <row r="8081" spans="16:16">
      <c r="P8081" t="str">
        <f>IF('Peter Millar'!$L8086&lt;&gt;0,CONCATENATE("Week ",WEEKNUM('Peter Millar'!$L8086,21)," - ", TEXT('Peter Millar'!$L8086, "yyyy")),"")</f>
        <v/>
      </c>
    </row>
    <row r="8082" spans="16:16">
      <c r="P8082" t="str">
        <f>IF('Peter Millar'!$L8087&lt;&gt;0,CONCATENATE("Week ",WEEKNUM('Peter Millar'!$L8087,21)," - ", TEXT('Peter Millar'!$L8087, "yyyy")),"")</f>
        <v/>
      </c>
    </row>
    <row r="8083" spans="16:16">
      <c r="P8083" t="str">
        <f>IF('Peter Millar'!$L8088&lt;&gt;0,CONCATENATE("Week ",WEEKNUM('Peter Millar'!$L8088,21)," - ", TEXT('Peter Millar'!$L8088, "yyyy")),"")</f>
        <v/>
      </c>
    </row>
    <row r="8084" spans="16:16">
      <c r="P8084" t="str">
        <f>IF('Peter Millar'!$L8089&lt;&gt;0,CONCATENATE("Week ",WEEKNUM('Peter Millar'!$L8089,21)," - ", TEXT('Peter Millar'!$L8089, "yyyy")),"")</f>
        <v/>
      </c>
    </row>
    <row r="8085" spans="16:16">
      <c r="P8085" t="str">
        <f>IF('Peter Millar'!$L8090&lt;&gt;0,CONCATENATE("Week ",WEEKNUM('Peter Millar'!$L8090,21)," - ", TEXT('Peter Millar'!$L8090, "yyyy")),"")</f>
        <v/>
      </c>
    </row>
    <row r="8086" spans="16:16">
      <c r="P8086" t="str">
        <f>IF('Peter Millar'!$L8091&lt;&gt;0,CONCATENATE("Week ",WEEKNUM('Peter Millar'!$L8091,21)," - ", TEXT('Peter Millar'!$L8091, "yyyy")),"")</f>
        <v/>
      </c>
    </row>
    <row r="8087" spans="16:16">
      <c r="P8087" t="str">
        <f>IF('Peter Millar'!$L8092&lt;&gt;0,CONCATENATE("Week ",WEEKNUM('Peter Millar'!$L8092,21)," - ", TEXT('Peter Millar'!$L8092, "yyyy")),"")</f>
        <v/>
      </c>
    </row>
    <row r="8088" spans="16:16">
      <c r="P8088" t="str">
        <f>IF('Peter Millar'!$L8093&lt;&gt;0,CONCATENATE("Week ",WEEKNUM('Peter Millar'!$L8093,21)," - ", TEXT('Peter Millar'!$L8093, "yyyy")),"")</f>
        <v/>
      </c>
    </row>
    <row r="8089" spans="16:16">
      <c r="P8089" t="str">
        <f>IF('Peter Millar'!$L8094&lt;&gt;0,CONCATENATE("Week ",WEEKNUM('Peter Millar'!$L8094,21)," - ", TEXT('Peter Millar'!$L8094, "yyyy")),"")</f>
        <v/>
      </c>
    </row>
    <row r="8090" spans="16:16">
      <c r="P8090" t="str">
        <f>IF('Peter Millar'!$L8095&lt;&gt;0,CONCATENATE("Week ",WEEKNUM('Peter Millar'!$L8095,21)," - ", TEXT('Peter Millar'!$L8095, "yyyy")),"")</f>
        <v/>
      </c>
    </row>
    <row r="8091" spans="16:16">
      <c r="P8091" t="str">
        <f>IF('Peter Millar'!$L8096&lt;&gt;0,CONCATENATE("Week ",WEEKNUM('Peter Millar'!$L8096,21)," - ", TEXT('Peter Millar'!$L8096, "yyyy")),"")</f>
        <v/>
      </c>
    </row>
    <row r="8092" spans="16:16">
      <c r="P8092" t="str">
        <f>IF('Peter Millar'!$L8097&lt;&gt;0,CONCATENATE("Week ",WEEKNUM('Peter Millar'!$L8097,21)," - ", TEXT('Peter Millar'!$L8097, "yyyy")),"")</f>
        <v/>
      </c>
    </row>
    <row r="8093" spans="16:16">
      <c r="P8093" t="str">
        <f>IF('Peter Millar'!$L8098&lt;&gt;0,CONCATENATE("Week ",WEEKNUM('Peter Millar'!$L8098,21)," - ", TEXT('Peter Millar'!$L8098, "yyyy")),"")</f>
        <v/>
      </c>
    </row>
    <row r="8094" spans="16:16">
      <c r="P8094" t="str">
        <f>IF('Peter Millar'!$L8099&lt;&gt;0,CONCATENATE("Week ",WEEKNUM('Peter Millar'!$L8099,21)," - ", TEXT('Peter Millar'!$L8099, "yyyy")),"")</f>
        <v/>
      </c>
    </row>
    <row r="8095" spans="16:16">
      <c r="P8095" t="str">
        <f>IF('Peter Millar'!$L8100&lt;&gt;0,CONCATENATE("Week ",WEEKNUM('Peter Millar'!$L8100,21)," - ", TEXT('Peter Millar'!$L8100, "yyyy")),"")</f>
        <v/>
      </c>
    </row>
    <row r="8096" spans="16:16">
      <c r="P8096" t="str">
        <f>IF('Peter Millar'!$L8101&lt;&gt;0,CONCATENATE("Week ",WEEKNUM('Peter Millar'!$L8101,21)," - ", TEXT('Peter Millar'!$L8101, "yyyy")),"")</f>
        <v/>
      </c>
    </row>
    <row r="8097" spans="16:16">
      <c r="P8097" t="str">
        <f>IF('Peter Millar'!$L8102&lt;&gt;0,CONCATENATE("Week ",WEEKNUM('Peter Millar'!$L8102,21)," - ", TEXT('Peter Millar'!$L8102, "yyyy")),"")</f>
        <v/>
      </c>
    </row>
    <row r="8098" spans="16:16">
      <c r="P8098" t="str">
        <f>IF('Peter Millar'!$L8103&lt;&gt;0,CONCATENATE("Week ",WEEKNUM('Peter Millar'!$L8103,21)," - ", TEXT('Peter Millar'!$L8103, "yyyy")),"")</f>
        <v/>
      </c>
    </row>
    <row r="8099" spans="16:16">
      <c r="P8099" t="str">
        <f>IF('Peter Millar'!$L8104&lt;&gt;0,CONCATENATE("Week ",WEEKNUM('Peter Millar'!$L8104,21)," - ", TEXT('Peter Millar'!$L8104, "yyyy")),"")</f>
        <v/>
      </c>
    </row>
    <row r="8100" spans="16:16">
      <c r="P8100" t="str">
        <f>IF('Peter Millar'!$L8105&lt;&gt;0,CONCATENATE("Week ",WEEKNUM('Peter Millar'!$L8105,21)," - ", TEXT('Peter Millar'!$L8105, "yyyy")),"")</f>
        <v/>
      </c>
    </row>
    <row r="8101" spans="16:16">
      <c r="P8101" t="str">
        <f>IF('Peter Millar'!$L8106&lt;&gt;0,CONCATENATE("Week ",WEEKNUM('Peter Millar'!$L8106,21)," - ", TEXT('Peter Millar'!$L8106, "yyyy")),"")</f>
        <v/>
      </c>
    </row>
    <row r="8102" spans="16:16">
      <c r="P8102" t="str">
        <f>IF('Peter Millar'!$L8107&lt;&gt;0,CONCATENATE("Week ",WEEKNUM('Peter Millar'!$L8107,21)," - ", TEXT('Peter Millar'!$L8107, "yyyy")),"")</f>
        <v/>
      </c>
    </row>
    <row r="8103" spans="16:16">
      <c r="P8103" t="str">
        <f>IF('Peter Millar'!$L8108&lt;&gt;0,CONCATENATE("Week ",WEEKNUM('Peter Millar'!$L8108,21)," - ", TEXT('Peter Millar'!$L8108, "yyyy")),"")</f>
        <v/>
      </c>
    </row>
    <row r="8104" spans="16:16">
      <c r="P8104" t="str">
        <f>IF('Peter Millar'!$L8109&lt;&gt;0,CONCATENATE("Week ",WEEKNUM('Peter Millar'!$L8109,21)," - ", TEXT('Peter Millar'!$L8109, "yyyy")),"")</f>
        <v/>
      </c>
    </row>
    <row r="8105" spans="16:16">
      <c r="P8105" t="str">
        <f>IF('Peter Millar'!$L8110&lt;&gt;0,CONCATENATE("Week ",WEEKNUM('Peter Millar'!$L8110,21)," - ", TEXT('Peter Millar'!$L8110, "yyyy")),"")</f>
        <v/>
      </c>
    </row>
    <row r="8106" spans="16:16">
      <c r="P8106" t="str">
        <f>IF('Peter Millar'!$L8111&lt;&gt;0,CONCATENATE("Week ",WEEKNUM('Peter Millar'!$L8111,21)," - ", TEXT('Peter Millar'!$L8111, "yyyy")),"")</f>
        <v/>
      </c>
    </row>
    <row r="8107" spans="16:16">
      <c r="P8107" t="str">
        <f>IF('Peter Millar'!$L8112&lt;&gt;0,CONCATENATE("Week ",WEEKNUM('Peter Millar'!$L8112,21)," - ", TEXT('Peter Millar'!$L8112, "yyyy")),"")</f>
        <v/>
      </c>
    </row>
    <row r="8108" spans="16:16">
      <c r="P8108" t="str">
        <f>IF('Peter Millar'!$L8113&lt;&gt;0,CONCATENATE("Week ",WEEKNUM('Peter Millar'!$L8113,21)," - ", TEXT('Peter Millar'!$L8113, "yyyy")),"")</f>
        <v/>
      </c>
    </row>
    <row r="8109" spans="16:16">
      <c r="P8109" t="str">
        <f>IF('Peter Millar'!$L8114&lt;&gt;0,CONCATENATE("Week ",WEEKNUM('Peter Millar'!$L8114,21)," - ", TEXT('Peter Millar'!$L8114, "yyyy")),"")</f>
        <v/>
      </c>
    </row>
    <row r="8110" spans="16:16">
      <c r="P8110" t="str">
        <f>IF('Peter Millar'!$L8115&lt;&gt;0,CONCATENATE("Week ",WEEKNUM('Peter Millar'!$L8115,21)," - ", TEXT('Peter Millar'!$L8115, "yyyy")),"")</f>
        <v/>
      </c>
    </row>
    <row r="8111" spans="16:16">
      <c r="P8111" t="str">
        <f>IF('Peter Millar'!$L8116&lt;&gt;0,CONCATENATE("Week ",WEEKNUM('Peter Millar'!$L8116,21)," - ", TEXT('Peter Millar'!$L8116, "yyyy")),"")</f>
        <v/>
      </c>
    </row>
    <row r="8112" spans="16:16">
      <c r="P8112" t="str">
        <f>IF('Peter Millar'!$L8117&lt;&gt;0,CONCATENATE("Week ",WEEKNUM('Peter Millar'!$L8117,21)," - ", TEXT('Peter Millar'!$L8117, "yyyy")),"")</f>
        <v/>
      </c>
    </row>
    <row r="8113" spans="16:16">
      <c r="P8113" t="str">
        <f>IF('Peter Millar'!$L8118&lt;&gt;0,CONCATENATE("Week ",WEEKNUM('Peter Millar'!$L8118,21)," - ", TEXT('Peter Millar'!$L8118, "yyyy")),"")</f>
        <v/>
      </c>
    </row>
    <row r="8114" spans="16:16">
      <c r="P8114" t="str">
        <f>IF('Peter Millar'!$L8119&lt;&gt;0,CONCATENATE("Week ",WEEKNUM('Peter Millar'!$L8119,21)," - ", TEXT('Peter Millar'!$L8119, "yyyy")),"")</f>
        <v/>
      </c>
    </row>
    <row r="8115" spans="16:16">
      <c r="P8115" t="str">
        <f>IF('Peter Millar'!$L8120&lt;&gt;0,CONCATENATE("Week ",WEEKNUM('Peter Millar'!$L8120,21)," - ", TEXT('Peter Millar'!$L8120, "yyyy")),"")</f>
        <v/>
      </c>
    </row>
    <row r="8116" spans="16:16">
      <c r="P8116" t="str">
        <f>IF('Peter Millar'!$L8121&lt;&gt;0,CONCATENATE("Week ",WEEKNUM('Peter Millar'!$L8121,21)," - ", TEXT('Peter Millar'!$L8121, "yyyy")),"")</f>
        <v/>
      </c>
    </row>
    <row r="8117" spans="16:16">
      <c r="P8117" t="str">
        <f>IF('Peter Millar'!$L8122&lt;&gt;0,CONCATENATE("Week ",WEEKNUM('Peter Millar'!$L8122,21)," - ", TEXT('Peter Millar'!$L8122, "yyyy")),"")</f>
        <v/>
      </c>
    </row>
    <row r="8118" spans="16:16">
      <c r="P8118" t="str">
        <f>IF('Peter Millar'!$L8123&lt;&gt;0,CONCATENATE("Week ",WEEKNUM('Peter Millar'!$L8123,21)," - ", TEXT('Peter Millar'!$L8123, "yyyy")),"")</f>
        <v/>
      </c>
    </row>
    <row r="8119" spans="16:16">
      <c r="P8119" t="str">
        <f>IF('Peter Millar'!$L8124&lt;&gt;0,CONCATENATE("Week ",WEEKNUM('Peter Millar'!$L8124,21)," - ", TEXT('Peter Millar'!$L8124, "yyyy")),"")</f>
        <v/>
      </c>
    </row>
    <row r="8120" spans="16:16">
      <c r="P8120" t="str">
        <f>IF('Peter Millar'!$L8125&lt;&gt;0,CONCATENATE("Week ",WEEKNUM('Peter Millar'!$L8125,21)," - ", TEXT('Peter Millar'!$L8125, "yyyy")),"")</f>
        <v/>
      </c>
    </row>
    <row r="8121" spans="16:16">
      <c r="P8121" t="str">
        <f>IF('Peter Millar'!$L8126&lt;&gt;0,CONCATENATE("Week ",WEEKNUM('Peter Millar'!$L8126,21)," - ", TEXT('Peter Millar'!$L8126, "yyyy")),"")</f>
        <v/>
      </c>
    </row>
    <row r="8122" spans="16:16">
      <c r="P8122" t="str">
        <f>IF('Peter Millar'!$L8127&lt;&gt;0,CONCATENATE("Week ",WEEKNUM('Peter Millar'!$L8127,21)," - ", TEXT('Peter Millar'!$L8127, "yyyy")),"")</f>
        <v/>
      </c>
    </row>
    <row r="8123" spans="16:16">
      <c r="P8123" t="str">
        <f>IF('Peter Millar'!$L8128&lt;&gt;0,CONCATENATE("Week ",WEEKNUM('Peter Millar'!$L8128,21)," - ", TEXT('Peter Millar'!$L8128, "yyyy")),"")</f>
        <v/>
      </c>
    </row>
    <row r="8124" spans="16:16">
      <c r="P8124" t="str">
        <f>IF('Peter Millar'!$L8129&lt;&gt;0,CONCATENATE("Week ",WEEKNUM('Peter Millar'!$L8129,21)," - ", TEXT('Peter Millar'!$L8129, "yyyy")),"")</f>
        <v/>
      </c>
    </row>
    <row r="8125" spans="16:16">
      <c r="P8125" t="str">
        <f>IF('Peter Millar'!$L8130&lt;&gt;0,CONCATENATE("Week ",WEEKNUM('Peter Millar'!$L8130,21)," - ", TEXT('Peter Millar'!$L8130, "yyyy")),"")</f>
        <v/>
      </c>
    </row>
    <row r="8126" spans="16:16">
      <c r="P8126" t="str">
        <f>IF('Peter Millar'!$L8131&lt;&gt;0,CONCATENATE("Week ",WEEKNUM('Peter Millar'!$L8131,21)," - ", TEXT('Peter Millar'!$L8131, "yyyy")),"")</f>
        <v/>
      </c>
    </row>
    <row r="8127" spans="16:16">
      <c r="P8127" t="str">
        <f>IF('Peter Millar'!$L8132&lt;&gt;0,CONCATENATE("Week ",WEEKNUM('Peter Millar'!$L8132,21)," - ", TEXT('Peter Millar'!$L8132, "yyyy")),"")</f>
        <v/>
      </c>
    </row>
    <row r="8128" spans="16:16">
      <c r="P8128" t="str">
        <f>IF('Peter Millar'!$L8133&lt;&gt;0,CONCATENATE("Week ",WEEKNUM('Peter Millar'!$L8133,21)," - ", TEXT('Peter Millar'!$L8133, "yyyy")),"")</f>
        <v/>
      </c>
    </row>
    <row r="8129" spans="16:16">
      <c r="P8129" t="str">
        <f>IF('Peter Millar'!$L8134&lt;&gt;0,CONCATENATE("Week ",WEEKNUM('Peter Millar'!$L8134,21)," - ", TEXT('Peter Millar'!$L8134, "yyyy")),"")</f>
        <v/>
      </c>
    </row>
    <row r="8130" spans="16:16">
      <c r="P8130" t="str">
        <f>IF('Peter Millar'!$L8135&lt;&gt;0,CONCATENATE("Week ",WEEKNUM('Peter Millar'!$L8135,21)," - ", TEXT('Peter Millar'!$L8135, "yyyy")),"")</f>
        <v/>
      </c>
    </row>
    <row r="8131" spans="16:16">
      <c r="P8131" t="str">
        <f>IF('Peter Millar'!$L8136&lt;&gt;0,CONCATENATE("Week ",WEEKNUM('Peter Millar'!$L8136,21)," - ", TEXT('Peter Millar'!$L8136, "yyyy")),"")</f>
        <v/>
      </c>
    </row>
    <row r="8132" spans="16:16">
      <c r="P8132" t="str">
        <f>IF('Peter Millar'!$L8137&lt;&gt;0,CONCATENATE("Week ",WEEKNUM('Peter Millar'!$L8137,21)," - ", TEXT('Peter Millar'!$L8137, "yyyy")),"")</f>
        <v/>
      </c>
    </row>
    <row r="8133" spans="16:16">
      <c r="P8133" t="str">
        <f>IF('Peter Millar'!$L8138&lt;&gt;0,CONCATENATE("Week ",WEEKNUM('Peter Millar'!$L8138,21)," - ", TEXT('Peter Millar'!$L8138, "yyyy")),"")</f>
        <v/>
      </c>
    </row>
    <row r="8134" spans="16:16">
      <c r="P8134" t="str">
        <f>IF('Peter Millar'!$L8139&lt;&gt;0,CONCATENATE("Week ",WEEKNUM('Peter Millar'!$L8139,21)," - ", TEXT('Peter Millar'!$L8139, "yyyy")),"")</f>
        <v/>
      </c>
    </row>
    <row r="8135" spans="16:16">
      <c r="P8135" t="str">
        <f>IF('Peter Millar'!$L8140&lt;&gt;0,CONCATENATE("Week ",WEEKNUM('Peter Millar'!$L8140,21)," - ", TEXT('Peter Millar'!$L8140, "yyyy")),"")</f>
        <v/>
      </c>
    </row>
    <row r="8136" spans="16:16">
      <c r="P8136" t="str">
        <f>IF('Peter Millar'!$L8141&lt;&gt;0,CONCATENATE("Week ",WEEKNUM('Peter Millar'!$L8141,21)," - ", TEXT('Peter Millar'!$L8141, "yyyy")),"")</f>
        <v/>
      </c>
    </row>
    <row r="8137" spans="16:16">
      <c r="P8137" t="str">
        <f>IF('Peter Millar'!$L8142&lt;&gt;0,CONCATENATE("Week ",WEEKNUM('Peter Millar'!$L8142,21)," - ", TEXT('Peter Millar'!$L8142, "yyyy")),"")</f>
        <v/>
      </c>
    </row>
    <row r="8138" spans="16:16">
      <c r="P8138" t="str">
        <f>IF('Peter Millar'!$L8143&lt;&gt;0,CONCATENATE("Week ",WEEKNUM('Peter Millar'!$L8143,21)," - ", TEXT('Peter Millar'!$L8143, "yyyy")),"")</f>
        <v/>
      </c>
    </row>
    <row r="8139" spans="16:16">
      <c r="P8139" t="str">
        <f>IF('Peter Millar'!$L8144&lt;&gt;0,CONCATENATE("Week ",WEEKNUM('Peter Millar'!$L8144,21)," - ", TEXT('Peter Millar'!$L8144, "yyyy")),"")</f>
        <v/>
      </c>
    </row>
    <row r="8140" spans="16:16">
      <c r="P8140" t="str">
        <f>IF('Peter Millar'!$L8145&lt;&gt;0,CONCATENATE("Week ",WEEKNUM('Peter Millar'!$L8145,21)," - ", TEXT('Peter Millar'!$L8145, "yyyy")),"")</f>
        <v/>
      </c>
    </row>
    <row r="8141" spans="16:16">
      <c r="P8141" t="str">
        <f>IF('Peter Millar'!$L8146&lt;&gt;0,CONCATENATE("Week ",WEEKNUM('Peter Millar'!$L8146,21)," - ", TEXT('Peter Millar'!$L8146, "yyyy")),"")</f>
        <v/>
      </c>
    </row>
    <row r="8142" spans="16:16">
      <c r="P8142" t="str">
        <f>IF('Peter Millar'!$L8147&lt;&gt;0,CONCATENATE("Week ",WEEKNUM('Peter Millar'!$L8147,21)," - ", TEXT('Peter Millar'!$L8147, "yyyy")),"")</f>
        <v/>
      </c>
    </row>
    <row r="8143" spans="16:16">
      <c r="P8143" t="str">
        <f>IF('Peter Millar'!$L8148&lt;&gt;0,CONCATENATE("Week ",WEEKNUM('Peter Millar'!$L8148,21)," - ", TEXT('Peter Millar'!$L8148, "yyyy")),"")</f>
        <v/>
      </c>
    </row>
    <row r="8144" spans="16:16">
      <c r="P8144" t="str">
        <f>IF('Peter Millar'!$L8149&lt;&gt;0,CONCATENATE("Week ",WEEKNUM('Peter Millar'!$L8149,21)," - ", TEXT('Peter Millar'!$L8149, "yyyy")),"")</f>
        <v/>
      </c>
    </row>
    <row r="8145" spans="16:16">
      <c r="P8145" t="str">
        <f>IF('Peter Millar'!$L8150&lt;&gt;0,CONCATENATE("Week ",WEEKNUM('Peter Millar'!$L8150,21)," - ", TEXT('Peter Millar'!$L8150, "yyyy")),"")</f>
        <v/>
      </c>
    </row>
    <row r="8146" spans="16:16">
      <c r="P8146" t="str">
        <f>IF('Peter Millar'!$L8151&lt;&gt;0,CONCATENATE("Week ",WEEKNUM('Peter Millar'!$L8151,21)," - ", TEXT('Peter Millar'!$L8151, "yyyy")),"")</f>
        <v/>
      </c>
    </row>
    <row r="8147" spans="16:16">
      <c r="P8147" t="str">
        <f>IF('Peter Millar'!$L8152&lt;&gt;0,CONCATENATE("Week ",WEEKNUM('Peter Millar'!$L8152,21)," - ", TEXT('Peter Millar'!$L8152, "yyyy")),"")</f>
        <v/>
      </c>
    </row>
    <row r="8148" spans="16:16">
      <c r="P8148" t="str">
        <f>IF('Peter Millar'!$L8153&lt;&gt;0,CONCATENATE("Week ",WEEKNUM('Peter Millar'!$L8153,21)," - ", TEXT('Peter Millar'!$L8153, "yyyy")),"")</f>
        <v/>
      </c>
    </row>
    <row r="8149" spans="16:16">
      <c r="P8149" t="str">
        <f>IF('Peter Millar'!$L8154&lt;&gt;0,CONCATENATE("Week ",WEEKNUM('Peter Millar'!$L8154,21)," - ", TEXT('Peter Millar'!$L8154, "yyyy")),"")</f>
        <v/>
      </c>
    </row>
    <row r="8150" spans="16:16">
      <c r="P8150" t="str">
        <f>IF('Peter Millar'!$L8155&lt;&gt;0,CONCATENATE("Week ",WEEKNUM('Peter Millar'!$L8155,21)," - ", TEXT('Peter Millar'!$L8155, "yyyy")),"")</f>
        <v/>
      </c>
    </row>
    <row r="8151" spans="16:16">
      <c r="P8151" t="str">
        <f>IF('Peter Millar'!$L8156&lt;&gt;0,CONCATENATE("Week ",WEEKNUM('Peter Millar'!$L8156,21)," - ", TEXT('Peter Millar'!$L8156, "yyyy")),"")</f>
        <v/>
      </c>
    </row>
    <row r="8152" spans="16:16">
      <c r="P8152" t="str">
        <f>IF('Peter Millar'!$L8157&lt;&gt;0,CONCATENATE("Week ",WEEKNUM('Peter Millar'!$L8157,21)," - ", TEXT('Peter Millar'!$L8157, "yyyy")),"")</f>
        <v/>
      </c>
    </row>
    <row r="8153" spans="16:16">
      <c r="P8153" t="str">
        <f>IF('Peter Millar'!$L8158&lt;&gt;0,CONCATENATE("Week ",WEEKNUM('Peter Millar'!$L8158,21)," - ", TEXT('Peter Millar'!$L8158, "yyyy")),"")</f>
        <v/>
      </c>
    </row>
    <row r="8154" spans="16:16">
      <c r="P8154" t="str">
        <f>IF('Peter Millar'!$L8159&lt;&gt;0,CONCATENATE("Week ",WEEKNUM('Peter Millar'!$L8159,21)," - ", TEXT('Peter Millar'!$L8159, "yyyy")),"")</f>
        <v/>
      </c>
    </row>
    <row r="8155" spans="16:16">
      <c r="P8155" t="str">
        <f>IF('Peter Millar'!$L8160&lt;&gt;0,CONCATENATE("Week ",WEEKNUM('Peter Millar'!$L8160,21)," - ", TEXT('Peter Millar'!$L8160, "yyyy")),"")</f>
        <v/>
      </c>
    </row>
    <row r="8156" spans="16:16">
      <c r="P8156" t="str">
        <f>IF('Peter Millar'!$L8161&lt;&gt;0,CONCATENATE("Week ",WEEKNUM('Peter Millar'!$L8161,21)," - ", TEXT('Peter Millar'!$L8161, "yyyy")),"")</f>
        <v/>
      </c>
    </row>
    <row r="8157" spans="16:16">
      <c r="P8157" t="str">
        <f>IF('Peter Millar'!$L8162&lt;&gt;0,CONCATENATE("Week ",WEEKNUM('Peter Millar'!$L8162,21)," - ", TEXT('Peter Millar'!$L8162, "yyyy")),"")</f>
        <v/>
      </c>
    </row>
    <row r="8158" spans="16:16">
      <c r="P8158" t="str">
        <f>IF('Peter Millar'!$L8163&lt;&gt;0,CONCATENATE("Week ",WEEKNUM('Peter Millar'!$L8163,21)," - ", TEXT('Peter Millar'!$L8163, "yyyy")),"")</f>
        <v/>
      </c>
    </row>
    <row r="8159" spans="16:16">
      <c r="P8159" t="str">
        <f>IF('Peter Millar'!$L8164&lt;&gt;0,CONCATENATE("Week ",WEEKNUM('Peter Millar'!$L8164,21)," - ", TEXT('Peter Millar'!$L8164, "yyyy")),"")</f>
        <v/>
      </c>
    </row>
    <row r="8160" spans="16:16">
      <c r="P8160" t="str">
        <f>IF('Peter Millar'!$L8165&lt;&gt;0,CONCATENATE("Week ",WEEKNUM('Peter Millar'!$L8165,21)," - ", TEXT('Peter Millar'!$L8165, "yyyy")),"")</f>
        <v/>
      </c>
    </row>
    <row r="8161" spans="16:16">
      <c r="P8161" t="str">
        <f>IF('Peter Millar'!$L8166&lt;&gt;0,CONCATENATE("Week ",WEEKNUM('Peter Millar'!$L8166,21)," - ", TEXT('Peter Millar'!$L8166, "yyyy")),"")</f>
        <v/>
      </c>
    </row>
    <row r="8162" spans="16:16">
      <c r="P8162" t="str">
        <f>IF('Peter Millar'!$L8167&lt;&gt;0,CONCATENATE("Week ",WEEKNUM('Peter Millar'!$L8167,21)," - ", TEXT('Peter Millar'!$L8167, "yyyy")),"")</f>
        <v/>
      </c>
    </row>
    <row r="8163" spans="16:16">
      <c r="P8163" t="str">
        <f>IF('Peter Millar'!$L8168&lt;&gt;0,CONCATENATE("Week ",WEEKNUM('Peter Millar'!$L8168,21)," - ", TEXT('Peter Millar'!$L8168, "yyyy")),"")</f>
        <v/>
      </c>
    </row>
    <row r="8164" spans="16:16">
      <c r="P8164" t="str">
        <f>IF('Peter Millar'!$L8169&lt;&gt;0,CONCATENATE("Week ",WEEKNUM('Peter Millar'!$L8169,21)," - ", TEXT('Peter Millar'!$L8169, "yyyy")),"")</f>
        <v/>
      </c>
    </row>
    <row r="8165" spans="16:16">
      <c r="P8165" t="str">
        <f>IF('Peter Millar'!$L8170&lt;&gt;0,CONCATENATE("Week ",WEEKNUM('Peter Millar'!$L8170,21)," - ", TEXT('Peter Millar'!$L8170, "yyyy")),"")</f>
        <v/>
      </c>
    </row>
    <row r="8166" spans="16:16">
      <c r="P8166" t="str">
        <f>IF('Peter Millar'!$L8171&lt;&gt;0,CONCATENATE("Week ",WEEKNUM('Peter Millar'!$L8171,21)," - ", TEXT('Peter Millar'!$L8171, "yyyy")),"")</f>
        <v/>
      </c>
    </row>
    <row r="8167" spans="16:16">
      <c r="P8167" t="str">
        <f>IF('Peter Millar'!$L8172&lt;&gt;0,CONCATENATE("Week ",WEEKNUM('Peter Millar'!$L8172,21)," - ", TEXT('Peter Millar'!$L8172, "yyyy")),"")</f>
        <v/>
      </c>
    </row>
    <row r="8168" spans="16:16">
      <c r="P8168" t="str">
        <f>IF('Peter Millar'!$L8173&lt;&gt;0,CONCATENATE("Week ",WEEKNUM('Peter Millar'!$L8173,21)," - ", TEXT('Peter Millar'!$L8173, "yyyy")),"")</f>
        <v/>
      </c>
    </row>
    <row r="8169" spans="16:16">
      <c r="P8169" t="str">
        <f>IF('Peter Millar'!$L8174&lt;&gt;0,CONCATENATE("Week ",WEEKNUM('Peter Millar'!$L8174,21)," - ", TEXT('Peter Millar'!$L8174, "yyyy")),"")</f>
        <v/>
      </c>
    </row>
    <row r="8170" spans="16:16">
      <c r="P8170" t="str">
        <f>IF('Peter Millar'!$L8175&lt;&gt;0,CONCATENATE("Week ",WEEKNUM('Peter Millar'!$L8175,21)," - ", TEXT('Peter Millar'!$L8175, "yyyy")),"")</f>
        <v/>
      </c>
    </row>
    <row r="8171" spans="16:16">
      <c r="P8171" t="str">
        <f>IF('Peter Millar'!$L8176&lt;&gt;0,CONCATENATE("Week ",WEEKNUM('Peter Millar'!$L8176,21)," - ", TEXT('Peter Millar'!$L8176, "yyyy")),"")</f>
        <v/>
      </c>
    </row>
    <row r="8172" spans="16:16">
      <c r="P8172" t="str">
        <f>IF('Peter Millar'!$L8177&lt;&gt;0,CONCATENATE("Week ",WEEKNUM('Peter Millar'!$L8177,21)," - ", TEXT('Peter Millar'!$L8177, "yyyy")),"")</f>
        <v/>
      </c>
    </row>
    <row r="8173" spans="16:16">
      <c r="P8173" t="str">
        <f>IF('Peter Millar'!$L8178&lt;&gt;0,CONCATENATE("Week ",WEEKNUM('Peter Millar'!$L8178,21)," - ", TEXT('Peter Millar'!$L8178, "yyyy")),"")</f>
        <v/>
      </c>
    </row>
    <row r="8174" spans="16:16">
      <c r="P8174" t="str">
        <f>IF('Peter Millar'!$L8179&lt;&gt;0,CONCATENATE("Week ",WEEKNUM('Peter Millar'!$L8179,21)," - ", TEXT('Peter Millar'!$L8179, "yyyy")),"")</f>
        <v/>
      </c>
    </row>
    <row r="8175" spans="16:16">
      <c r="P8175" t="str">
        <f>IF('Peter Millar'!$L8180&lt;&gt;0,CONCATENATE("Week ",WEEKNUM('Peter Millar'!$L8180,21)," - ", TEXT('Peter Millar'!$L8180, "yyyy")),"")</f>
        <v/>
      </c>
    </row>
    <row r="8176" spans="16:16">
      <c r="P8176" t="str">
        <f>IF('Peter Millar'!$L8181&lt;&gt;0,CONCATENATE("Week ",WEEKNUM('Peter Millar'!$L8181,21)," - ", TEXT('Peter Millar'!$L8181, "yyyy")),"")</f>
        <v/>
      </c>
    </row>
    <row r="8177" spans="16:16">
      <c r="P8177" t="str">
        <f>IF('Peter Millar'!$L8182&lt;&gt;0,CONCATENATE("Week ",WEEKNUM('Peter Millar'!$L8182,21)," - ", TEXT('Peter Millar'!$L8182, "yyyy")),"")</f>
        <v/>
      </c>
    </row>
    <row r="8178" spans="16:16">
      <c r="P8178" t="str">
        <f>IF('Peter Millar'!$L8183&lt;&gt;0,CONCATENATE("Week ",WEEKNUM('Peter Millar'!$L8183,21)," - ", TEXT('Peter Millar'!$L8183, "yyyy")),"")</f>
        <v/>
      </c>
    </row>
    <row r="8179" spans="16:16">
      <c r="P8179" t="str">
        <f>IF('Peter Millar'!$L8184&lt;&gt;0,CONCATENATE("Week ",WEEKNUM('Peter Millar'!$L8184,21)," - ", TEXT('Peter Millar'!$L8184, "yyyy")),"")</f>
        <v/>
      </c>
    </row>
    <row r="8180" spans="16:16">
      <c r="P8180" t="str">
        <f>IF('Peter Millar'!$L8185&lt;&gt;0,CONCATENATE("Week ",WEEKNUM('Peter Millar'!$L8185,21)," - ", TEXT('Peter Millar'!$L8185, "yyyy")),"")</f>
        <v/>
      </c>
    </row>
    <row r="8181" spans="16:16">
      <c r="P8181" t="str">
        <f>IF('Peter Millar'!$L8186&lt;&gt;0,CONCATENATE("Week ",WEEKNUM('Peter Millar'!$L8186,21)," - ", TEXT('Peter Millar'!$L8186, "yyyy")),"")</f>
        <v/>
      </c>
    </row>
    <row r="8182" spans="16:16">
      <c r="P8182" t="str">
        <f>IF('Peter Millar'!$L8187&lt;&gt;0,CONCATENATE("Week ",WEEKNUM('Peter Millar'!$L8187,21)," - ", TEXT('Peter Millar'!$L8187, "yyyy")),"")</f>
        <v/>
      </c>
    </row>
    <row r="8183" spans="16:16">
      <c r="P8183" t="str">
        <f>IF('Peter Millar'!$L8188&lt;&gt;0,CONCATENATE("Week ",WEEKNUM('Peter Millar'!$L8188,21)," - ", TEXT('Peter Millar'!$L8188, "yyyy")),"")</f>
        <v/>
      </c>
    </row>
    <row r="8184" spans="16:16">
      <c r="P8184" t="str">
        <f>IF('Peter Millar'!$L8189&lt;&gt;0,CONCATENATE("Week ",WEEKNUM('Peter Millar'!$L8189,21)," - ", TEXT('Peter Millar'!$L8189, "yyyy")),"")</f>
        <v/>
      </c>
    </row>
    <row r="8185" spans="16:16">
      <c r="P8185" t="str">
        <f>IF('Peter Millar'!$L8190&lt;&gt;0,CONCATENATE("Week ",WEEKNUM('Peter Millar'!$L8190,21)," - ", TEXT('Peter Millar'!$L8190, "yyyy")),"")</f>
        <v/>
      </c>
    </row>
    <row r="8186" spans="16:16">
      <c r="P8186" t="str">
        <f>IF('Peter Millar'!$L8191&lt;&gt;0,CONCATENATE("Week ",WEEKNUM('Peter Millar'!$L8191,21)," - ", TEXT('Peter Millar'!$L8191, "yyyy")),"")</f>
        <v/>
      </c>
    </row>
    <row r="8187" spans="16:16">
      <c r="P8187" t="str">
        <f>IF('Peter Millar'!$L8192&lt;&gt;0,CONCATENATE("Week ",WEEKNUM('Peter Millar'!$L8192,21)," - ", TEXT('Peter Millar'!$L8192, "yyyy")),"")</f>
        <v/>
      </c>
    </row>
    <row r="8188" spans="16:16">
      <c r="P8188" t="str">
        <f>IF('Peter Millar'!$L8193&lt;&gt;0,CONCATENATE("Week ",WEEKNUM('Peter Millar'!$L8193,21)," - ", TEXT('Peter Millar'!$L8193, "yyyy")),"")</f>
        <v/>
      </c>
    </row>
    <row r="8189" spans="16:16">
      <c r="P8189" t="str">
        <f>IF('Peter Millar'!$L8194&lt;&gt;0,CONCATENATE("Week ",WEEKNUM('Peter Millar'!$L8194,21)," - ", TEXT('Peter Millar'!$L8194, "yyyy")),"")</f>
        <v/>
      </c>
    </row>
    <row r="8190" spans="16:16">
      <c r="P8190" t="str">
        <f>IF('Peter Millar'!$L8195&lt;&gt;0,CONCATENATE("Week ",WEEKNUM('Peter Millar'!$L8195,21)," - ", TEXT('Peter Millar'!$L8195, "yyyy")),"")</f>
        <v/>
      </c>
    </row>
    <row r="8191" spans="16:16">
      <c r="P8191" t="str">
        <f>IF('Peter Millar'!$L8196&lt;&gt;0,CONCATENATE("Week ",WEEKNUM('Peter Millar'!$L8196,21)," - ", TEXT('Peter Millar'!$L8196, "yyyy")),"")</f>
        <v/>
      </c>
    </row>
    <row r="8192" spans="16:16">
      <c r="P8192" t="str">
        <f>IF('Peter Millar'!$L8197&lt;&gt;0,CONCATENATE("Week ",WEEKNUM('Peter Millar'!$L8197,21)," - ", TEXT('Peter Millar'!$L8197, "yyyy")),"")</f>
        <v/>
      </c>
    </row>
    <row r="8193" spans="16:16">
      <c r="P8193" t="str">
        <f>IF('Peter Millar'!$L8198&lt;&gt;0,CONCATENATE("Week ",WEEKNUM('Peter Millar'!$L8198,21)," - ", TEXT('Peter Millar'!$L8198, "yyyy")),"")</f>
        <v/>
      </c>
    </row>
    <row r="8194" spans="16:16">
      <c r="P8194" t="str">
        <f>IF('Peter Millar'!$L8199&lt;&gt;0,CONCATENATE("Week ",WEEKNUM('Peter Millar'!$L8199,21)," - ", TEXT('Peter Millar'!$L8199, "yyyy")),"")</f>
        <v/>
      </c>
    </row>
    <row r="8195" spans="16:16">
      <c r="P8195" t="str">
        <f>IF('Peter Millar'!$L8200&lt;&gt;0,CONCATENATE("Week ",WEEKNUM('Peter Millar'!$L8200,21)," - ", TEXT('Peter Millar'!$L8200, "yyyy")),"")</f>
        <v/>
      </c>
    </row>
    <row r="8196" spans="16:16">
      <c r="P8196" t="str">
        <f>IF('Peter Millar'!$L8201&lt;&gt;0,CONCATENATE("Week ",WEEKNUM('Peter Millar'!$L8201,21)," - ", TEXT('Peter Millar'!$L8201, "yyyy")),"")</f>
        <v/>
      </c>
    </row>
    <row r="8197" spans="16:16">
      <c r="P8197" t="str">
        <f>IF('Peter Millar'!$L8202&lt;&gt;0,CONCATENATE("Week ",WEEKNUM('Peter Millar'!$L8202,21)," - ", TEXT('Peter Millar'!$L8202, "yyyy")),"")</f>
        <v/>
      </c>
    </row>
    <row r="8198" spans="16:16">
      <c r="P8198" t="str">
        <f>IF('Peter Millar'!$L8203&lt;&gt;0,CONCATENATE("Week ",WEEKNUM('Peter Millar'!$L8203,21)," - ", TEXT('Peter Millar'!$L8203, "yyyy")),"")</f>
        <v/>
      </c>
    </row>
    <row r="8199" spans="16:16">
      <c r="P8199" t="str">
        <f>IF('Peter Millar'!$L8204&lt;&gt;0,CONCATENATE("Week ",WEEKNUM('Peter Millar'!$L8204,21)," - ", TEXT('Peter Millar'!$L8204, "yyyy")),"")</f>
        <v/>
      </c>
    </row>
    <row r="8200" spans="16:16">
      <c r="P8200" t="str">
        <f>IF('Peter Millar'!$L8205&lt;&gt;0,CONCATENATE("Week ",WEEKNUM('Peter Millar'!$L8205,21)," - ", TEXT('Peter Millar'!$L8205, "yyyy")),"")</f>
        <v/>
      </c>
    </row>
    <row r="8201" spans="16:16">
      <c r="P8201" t="str">
        <f>IF('Peter Millar'!$L8206&lt;&gt;0,CONCATENATE("Week ",WEEKNUM('Peter Millar'!$L8206,21)," - ", TEXT('Peter Millar'!$L8206, "yyyy")),"")</f>
        <v/>
      </c>
    </row>
    <row r="8202" spans="16:16">
      <c r="P8202" t="str">
        <f>IF('Peter Millar'!$L8207&lt;&gt;0,CONCATENATE("Week ",WEEKNUM('Peter Millar'!$L8207,21)," - ", TEXT('Peter Millar'!$L8207, "yyyy")),"")</f>
        <v/>
      </c>
    </row>
    <row r="8203" spans="16:16">
      <c r="P8203" t="str">
        <f>IF('Peter Millar'!$L8208&lt;&gt;0,CONCATENATE("Week ",WEEKNUM('Peter Millar'!$L8208,21)," - ", TEXT('Peter Millar'!$L8208, "yyyy")),"")</f>
        <v/>
      </c>
    </row>
    <row r="8204" spans="16:16">
      <c r="P8204" t="str">
        <f>IF('Peter Millar'!$L8209&lt;&gt;0,CONCATENATE("Week ",WEEKNUM('Peter Millar'!$L8209,21)," - ", TEXT('Peter Millar'!$L8209, "yyyy")),"")</f>
        <v/>
      </c>
    </row>
    <row r="8205" spans="16:16">
      <c r="P8205" t="str">
        <f>IF('Peter Millar'!$L8210&lt;&gt;0,CONCATENATE("Week ",WEEKNUM('Peter Millar'!$L8210,21)," - ", TEXT('Peter Millar'!$L8210, "yyyy")),"")</f>
        <v/>
      </c>
    </row>
    <row r="8206" spans="16:16">
      <c r="P8206" t="str">
        <f>IF('Peter Millar'!$L8211&lt;&gt;0,CONCATENATE("Week ",WEEKNUM('Peter Millar'!$L8211,21)," - ", TEXT('Peter Millar'!$L8211, "yyyy")),"")</f>
        <v/>
      </c>
    </row>
    <row r="8207" spans="16:16">
      <c r="P8207" t="str">
        <f>IF('Peter Millar'!$L8212&lt;&gt;0,CONCATENATE("Week ",WEEKNUM('Peter Millar'!$L8212,21)," - ", TEXT('Peter Millar'!$L8212, "yyyy")),"")</f>
        <v/>
      </c>
    </row>
    <row r="8208" spans="16:16">
      <c r="P8208" t="str">
        <f>IF('Peter Millar'!$L8213&lt;&gt;0,CONCATENATE("Week ",WEEKNUM('Peter Millar'!$L8213,21)," - ", TEXT('Peter Millar'!$L8213, "yyyy")),"")</f>
        <v/>
      </c>
    </row>
    <row r="8209" spans="16:16">
      <c r="P8209" t="str">
        <f>IF('Peter Millar'!$L8214&lt;&gt;0,CONCATENATE("Week ",WEEKNUM('Peter Millar'!$L8214,21)," - ", TEXT('Peter Millar'!$L8214, "yyyy")),"")</f>
        <v/>
      </c>
    </row>
    <row r="8210" spans="16:16">
      <c r="P8210" t="str">
        <f>IF('Peter Millar'!$L8215&lt;&gt;0,CONCATENATE("Week ",WEEKNUM('Peter Millar'!$L8215,21)," - ", TEXT('Peter Millar'!$L8215, "yyyy")),"")</f>
        <v/>
      </c>
    </row>
    <row r="8211" spans="16:16">
      <c r="P8211" t="str">
        <f>IF('Peter Millar'!$L8216&lt;&gt;0,CONCATENATE("Week ",WEEKNUM('Peter Millar'!$L8216,21)," - ", TEXT('Peter Millar'!$L8216, "yyyy")),"")</f>
        <v/>
      </c>
    </row>
    <row r="8212" spans="16:16">
      <c r="P8212" t="str">
        <f>IF('Peter Millar'!$L8217&lt;&gt;0,CONCATENATE("Week ",WEEKNUM('Peter Millar'!$L8217,21)," - ", TEXT('Peter Millar'!$L8217, "yyyy")),"")</f>
        <v/>
      </c>
    </row>
    <row r="8213" spans="16:16">
      <c r="P8213" t="str">
        <f>IF('Peter Millar'!$L8218&lt;&gt;0,CONCATENATE("Week ",WEEKNUM('Peter Millar'!$L8218,21)," - ", TEXT('Peter Millar'!$L8218, "yyyy")),"")</f>
        <v/>
      </c>
    </row>
    <row r="8214" spans="16:16">
      <c r="P8214" t="str">
        <f>IF('Peter Millar'!$L8219&lt;&gt;0,CONCATENATE("Week ",WEEKNUM('Peter Millar'!$L8219,21)," - ", TEXT('Peter Millar'!$L8219, "yyyy")),"")</f>
        <v/>
      </c>
    </row>
    <row r="8215" spans="16:16">
      <c r="P8215" t="str">
        <f>IF('Peter Millar'!$L8220&lt;&gt;0,CONCATENATE("Week ",WEEKNUM('Peter Millar'!$L8220,21)," - ", TEXT('Peter Millar'!$L8220, "yyyy")),"")</f>
        <v/>
      </c>
    </row>
    <row r="8216" spans="16:16">
      <c r="P8216" t="str">
        <f>IF('Peter Millar'!$L8221&lt;&gt;0,CONCATENATE("Week ",WEEKNUM('Peter Millar'!$L8221,21)," - ", TEXT('Peter Millar'!$L8221, "yyyy")),"")</f>
        <v/>
      </c>
    </row>
    <row r="8217" spans="16:16">
      <c r="P8217" t="str">
        <f>IF('Peter Millar'!$L8222&lt;&gt;0,CONCATENATE("Week ",WEEKNUM('Peter Millar'!$L8222,21)," - ", TEXT('Peter Millar'!$L8222, "yyyy")),"")</f>
        <v/>
      </c>
    </row>
    <row r="8218" spans="16:16">
      <c r="P8218" t="str">
        <f>IF('Peter Millar'!$L8223&lt;&gt;0,CONCATENATE("Week ",WEEKNUM('Peter Millar'!$L8223,21)," - ", TEXT('Peter Millar'!$L8223, "yyyy")),"")</f>
        <v/>
      </c>
    </row>
    <row r="8219" spans="16:16">
      <c r="P8219" t="str">
        <f>IF('Peter Millar'!$L8224&lt;&gt;0,CONCATENATE("Week ",WEEKNUM('Peter Millar'!$L8224,21)," - ", TEXT('Peter Millar'!$L8224, "yyyy")),"")</f>
        <v/>
      </c>
    </row>
    <row r="8220" spans="16:16">
      <c r="P8220" t="str">
        <f>IF('Peter Millar'!$L8225&lt;&gt;0,CONCATENATE("Week ",WEEKNUM('Peter Millar'!$L8225,21)," - ", TEXT('Peter Millar'!$L8225, "yyyy")),"")</f>
        <v/>
      </c>
    </row>
    <row r="8221" spans="16:16">
      <c r="P8221" t="str">
        <f>IF('Peter Millar'!$L8226&lt;&gt;0,CONCATENATE("Week ",WEEKNUM('Peter Millar'!$L8226,21)," - ", TEXT('Peter Millar'!$L8226, "yyyy")),"")</f>
        <v/>
      </c>
    </row>
    <row r="8222" spans="16:16">
      <c r="P8222" t="str">
        <f>IF('Peter Millar'!$L8227&lt;&gt;0,CONCATENATE("Week ",WEEKNUM('Peter Millar'!$L8227,21)," - ", TEXT('Peter Millar'!$L8227, "yyyy")),"")</f>
        <v/>
      </c>
    </row>
    <row r="8223" spans="16:16">
      <c r="P8223" t="str">
        <f>IF('Peter Millar'!$L8228&lt;&gt;0,CONCATENATE("Week ",WEEKNUM('Peter Millar'!$L8228,21)," - ", TEXT('Peter Millar'!$L8228, "yyyy")),"")</f>
        <v/>
      </c>
    </row>
    <row r="8224" spans="16:16">
      <c r="P8224" t="str">
        <f>IF('Peter Millar'!$L8229&lt;&gt;0,CONCATENATE("Week ",WEEKNUM('Peter Millar'!$L8229,21)," - ", TEXT('Peter Millar'!$L8229, "yyyy")),"")</f>
        <v/>
      </c>
    </row>
    <row r="8225" spans="16:16">
      <c r="P8225" t="str">
        <f>IF('Peter Millar'!$L8230&lt;&gt;0,CONCATENATE("Week ",WEEKNUM('Peter Millar'!$L8230,21)," - ", TEXT('Peter Millar'!$L8230, "yyyy")),"")</f>
        <v/>
      </c>
    </row>
    <row r="8226" spans="16:16">
      <c r="P8226" t="str">
        <f>IF('Peter Millar'!$L8231&lt;&gt;0,CONCATENATE("Week ",WEEKNUM('Peter Millar'!$L8231,21)," - ", TEXT('Peter Millar'!$L8231, "yyyy")),"")</f>
        <v/>
      </c>
    </row>
    <row r="8227" spans="16:16">
      <c r="P8227" t="str">
        <f>IF('Peter Millar'!$L8232&lt;&gt;0,CONCATENATE("Week ",WEEKNUM('Peter Millar'!$L8232,21)," - ", TEXT('Peter Millar'!$L8232, "yyyy")),"")</f>
        <v/>
      </c>
    </row>
    <row r="8228" spans="16:16">
      <c r="P8228" t="str">
        <f>IF('Peter Millar'!$L8233&lt;&gt;0,CONCATENATE("Week ",WEEKNUM('Peter Millar'!$L8233,21)," - ", TEXT('Peter Millar'!$L8233, "yyyy")),"")</f>
        <v/>
      </c>
    </row>
    <row r="8229" spans="16:16">
      <c r="P8229" t="str">
        <f>IF('Peter Millar'!$L8234&lt;&gt;0,CONCATENATE("Week ",WEEKNUM('Peter Millar'!$L8234,21)," - ", TEXT('Peter Millar'!$L8234, "yyyy")),"")</f>
        <v/>
      </c>
    </row>
    <row r="8230" spans="16:16">
      <c r="P8230" t="str">
        <f>IF('Peter Millar'!$L8235&lt;&gt;0,CONCATENATE("Week ",WEEKNUM('Peter Millar'!$L8235,21)," - ", TEXT('Peter Millar'!$L8235, "yyyy")),"")</f>
        <v/>
      </c>
    </row>
    <row r="8231" spans="16:16">
      <c r="P8231" t="str">
        <f>IF('Peter Millar'!$L8236&lt;&gt;0,CONCATENATE("Week ",WEEKNUM('Peter Millar'!$L8236,21)," - ", TEXT('Peter Millar'!$L8236, "yyyy")),"")</f>
        <v/>
      </c>
    </row>
    <row r="8232" spans="16:16">
      <c r="P8232" t="str">
        <f>IF('Peter Millar'!$L8237&lt;&gt;0,CONCATENATE("Week ",WEEKNUM('Peter Millar'!$L8237,21)," - ", TEXT('Peter Millar'!$L8237, "yyyy")),"")</f>
        <v/>
      </c>
    </row>
    <row r="8233" spans="16:16">
      <c r="P8233" t="str">
        <f>IF('Peter Millar'!$L8238&lt;&gt;0,CONCATENATE("Week ",WEEKNUM('Peter Millar'!$L8238,21)," - ", TEXT('Peter Millar'!$L8238, "yyyy")),"")</f>
        <v/>
      </c>
    </row>
    <row r="8234" spans="16:16">
      <c r="P8234" t="str">
        <f>IF('Peter Millar'!$L8239&lt;&gt;0,CONCATENATE("Week ",WEEKNUM('Peter Millar'!$L8239,21)," - ", TEXT('Peter Millar'!$L8239, "yyyy")),"")</f>
        <v/>
      </c>
    </row>
    <row r="8235" spans="16:16">
      <c r="P8235" t="str">
        <f>IF('Peter Millar'!$L8240&lt;&gt;0,CONCATENATE("Week ",WEEKNUM('Peter Millar'!$L8240,21)," - ", TEXT('Peter Millar'!$L8240, "yyyy")),"")</f>
        <v/>
      </c>
    </row>
    <row r="8236" spans="16:16">
      <c r="P8236" t="str">
        <f>IF('Peter Millar'!$L8241&lt;&gt;0,CONCATENATE("Week ",WEEKNUM('Peter Millar'!$L8241,21)," - ", TEXT('Peter Millar'!$L8241, "yyyy")),"")</f>
        <v/>
      </c>
    </row>
    <row r="8237" spans="16:16">
      <c r="P8237" t="str">
        <f>IF('Peter Millar'!$L8242&lt;&gt;0,CONCATENATE("Week ",WEEKNUM('Peter Millar'!$L8242,21)," - ", TEXT('Peter Millar'!$L8242, "yyyy")),"")</f>
        <v/>
      </c>
    </row>
    <row r="8238" spans="16:16">
      <c r="P8238" t="str">
        <f>IF('Peter Millar'!$L8243&lt;&gt;0,CONCATENATE("Week ",WEEKNUM('Peter Millar'!$L8243,21)," - ", TEXT('Peter Millar'!$L8243, "yyyy")),"")</f>
        <v/>
      </c>
    </row>
    <row r="8239" spans="16:16">
      <c r="P8239" t="str">
        <f>IF('Peter Millar'!$L8244&lt;&gt;0,CONCATENATE("Week ",WEEKNUM('Peter Millar'!$L8244,21)," - ", TEXT('Peter Millar'!$L8244, "yyyy")),"")</f>
        <v/>
      </c>
    </row>
    <row r="8240" spans="16:16">
      <c r="P8240" t="str">
        <f>IF('Peter Millar'!$L8245&lt;&gt;0,CONCATENATE("Week ",WEEKNUM('Peter Millar'!$L8245,21)," - ", TEXT('Peter Millar'!$L8245, "yyyy")),"")</f>
        <v/>
      </c>
    </row>
    <row r="8241" spans="16:16">
      <c r="P8241" t="str">
        <f>IF('Peter Millar'!$L8246&lt;&gt;0,CONCATENATE("Week ",WEEKNUM('Peter Millar'!$L8246,21)," - ", TEXT('Peter Millar'!$L8246, "yyyy")),"")</f>
        <v/>
      </c>
    </row>
    <row r="8242" spans="16:16">
      <c r="P8242" t="str">
        <f>IF('Peter Millar'!$L8247&lt;&gt;0,CONCATENATE("Week ",WEEKNUM('Peter Millar'!$L8247,21)," - ", TEXT('Peter Millar'!$L8247, "yyyy")),"")</f>
        <v/>
      </c>
    </row>
    <row r="8243" spans="16:16">
      <c r="P8243" t="str">
        <f>IF('Peter Millar'!$L8248&lt;&gt;0,CONCATENATE("Week ",WEEKNUM('Peter Millar'!$L8248,21)," - ", TEXT('Peter Millar'!$L8248, "yyyy")),"")</f>
        <v/>
      </c>
    </row>
    <row r="8244" spans="16:16">
      <c r="P8244" t="str">
        <f>IF('Peter Millar'!$L8249&lt;&gt;0,CONCATENATE("Week ",WEEKNUM('Peter Millar'!$L8249,21)," - ", TEXT('Peter Millar'!$L8249, "yyyy")),"")</f>
        <v/>
      </c>
    </row>
    <row r="8245" spans="16:16">
      <c r="P8245" t="str">
        <f>IF('Peter Millar'!$L8250&lt;&gt;0,CONCATENATE("Week ",WEEKNUM('Peter Millar'!$L8250,21)," - ", TEXT('Peter Millar'!$L8250, "yyyy")),"")</f>
        <v/>
      </c>
    </row>
    <row r="8246" spans="16:16">
      <c r="P8246" t="str">
        <f>IF('Peter Millar'!$L8251&lt;&gt;0,CONCATENATE("Week ",WEEKNUM('Peter Millar'!$L8251,21)," - ", TEXT('Peter Millar'!$L8251, "yyyy")),"")</f>
        <v/>
      </c>
    </row>
    <row r="8247" spans="16:16">
      <c r="P8247" t="str">
        <f>IF('Peter Millar'!$L8252&lt;&gt;0,CONCATENATE("Week ",WEEKNUM('Peter Millar'!$L8252,21)," - ", TEXT('Peter Millar'!$L8252, "yyyy")),"")</f>
        <v/>
      </c>
    </row>
    <row r="8248" spans="16:16">
      <c r="P8248" t="str">
        <f>IF('Peter Millar'!$L8253&lt;&gt;0,CONCATENATE("Week ",WEEKNUM('Peter Millar'!$L8253,21)," - ", TEXT('Peter Millar'!$L8253, "yyyy")),"")</f>
        <v/>
      </c>
    </row>
    <row r="8249" spans="16:16">
      <c r="P8249" t="str">
        <f>IF('Peter Millar'!$L8254&lt;&gt;0,CONCATENATE("Week ",WEEKNUM('Peter Millar'!$L8254,21)," - ", TEXT('Peter Millar'!$L8254, "yyyy")),"")</f>
        <v/>
      </c>
    </row>
    <row r="8250" spans="16:16">
      <c r="P8250" t="str">
        <f>IF('Peter Millar'!$L8255&lt;&gt;0,CONCATENATE("Week ",WEEKNUM('Peter Millar'!$L8255,21)," - ", TEXT('Peter Millar'!$L8255, "yyyy")),"")</f>
        <v/>
      </c>
    </row>
    <row r="8251" spans="16:16">
      <c r="P8251" t="str">
        <f>IF('Peter Millar'!$L8256&lt;&gt;0,CONCATENATE("Week ",WEEKNUM('Peter Millar'!$L8256,21)," - ", TEXT('Peter Millar'!$L8256, "yyyy")),"")</f>
        <v/>
      </c>
    </row>
    <row r="8252" spans="16:16">
      <c r="P8252" t="str">
        <f>IF('Peter Millar'!$L8257&lt;&gt;0,CONCATENATE("Week ",WEEKNUM('Peter Millar'!$L8257,21)," - ", TEXT('Peter Millar'!$L8257, "yyyy")),"")</f>
        <v/>
      </c>
    </row>
    <row r="8253" spans="16:16">
      <c r="P8253" t="str">
        <f>IF('Peter Millar'!$L8258&lt;&gt;0,CONCATENATE("Week ",WEEKNUM('Peter Millar'!$L8258,21)," - ", TEXT('Peter Millar'!$L8258, "yyyy")),"")</f>
        <v/>
      </c>
    </row>
    <row r="8254" spans="16:16">
      <c r="P8254" t="str">
        <f>IF('Peter Millar'!$L8259&lt;&gt;0,CONCATENATE("Week ",WEEKNUM('Peter Millar'!$L8259,21)," - ", TEXT('Peter Millar'!$L8259, "yyyy")),"")</f>
        <v/>
      </c>
    </row>
    <row r="8255" spans="16:16">
      <c r="P8255" t="str">
        <f>IF('Peter Millar'!$L8260&lt;&gt;0,CONCATENATE("Week ",WEEKNUM('Peter Millar'!$L8260,21)," - ", TEXT('Peter Millar'!$L8260, "yyyy")),"")</f>
        <v/>
      </c>
    </row>
    <row r="8256" spans="16:16">
      <c r="P8256" t="str">
        <f>IF('Peter Millar'!$L8261&lt;&gt;0,CONCATENATE("Week ",WEEKNUM('Peter Millar'!$L8261,21)," - ", TEXT('Peter Millar'!$L8261, "yyyy")),"")</f>
        <v/>
      </c>
    </row>
    <row r="8257" spans="16:16">
      <c r="P8257" t="str">
        <f>IF('Peter Millar'!$L8262&lt;&gt;0,CONCATENATE("Week ",WEEKNUM('Peter Millar'!$L8262,21)," - ", TEXT('Peter Millar'!$L8262, "yyyy")),"")</f>
        <v/>
      </c>
    </row>
    <row r="8258" spans="16:16">
      <c r="P8258" t="str">
        <f>IF('Peter Millar'!$L8263&lt;&gt;0,CONCATENATE("Week ",WEEKNUM('Peter Millar'!$L8263,21)," - ", TEXT('Peter Millar'!$L8263, "yyyy")),"")</f>
        <v/>
      </c>
    </row>
    <row r="8259" spans="16:16">
      <c r="P8259" t="str">
        <f>IF('Peter Millar'!$L8264&lt;&gt;0,CONCATENATE("Week ",WEEKNUM('Peter Millar'!$L8264,21)," - ", TEXT('Peter Millar'!$L8264, "yyyy")),"")</f>
        <v/>
      </c>
    </row>
    <row r="8260" spans="16:16">
      <c r="P8260" t="str">
        <f>IF('Peter Millar'!$L8265&lt;&gt;0,CONCATENATE("Week ",WEEKNUM('Peter Millar'!$L8265,21)," - ", TEXT('Peter Millar'!$L8265, "yyyy")),"")</f>
        <v/>
      </c>
    </row>
    <row r="8261" spans="16:16">
      <c r="P8261" t="str">
        <f>IF('Peter Millar'!$L8266&lt;&gt;0,CONCATENATE("Week ",WEEKNUM('Peter Millar'!$L8266,21)," - ", TEXT('Peter Millar'!$L8266, "yyyy")),"")</f>
        <v/>
      </c>
    </row>
    <row r="8262" spans="16:16">
      <c r="P8262" t="str">
        <f>IF('Peter Millar'!$L8267&lt;&gt;0,CONCATENATE("Week ",WEEKNUM('Peter Millar'!$L8267,21)," - ", TEXT('Peter Millar'!$L8267, "yyyy")),"")</f>
        <v/>
      </c>
    </row>
    <row r="8263" spans="16:16">
      <c r="P8263" t="str">
        <f>IF('Peter Millar'!$L8268&lt;&gt;0,CONCATENATE("Week ",WEEKNUM('Peter Millar'!$L8268,21)," - ", TEXT('Peter Millar'!$L8268, "yyyy")),"")</f>
        <v/>
      </c>
    </row>
    <row r="8264" spans="16:16">
      <c r="P8264" t="str">
        <f>IF('Peter Millar'!$L8269&lt;&gt;0,CONCATENATE("Week ",WEEKNUM('Peter Millar'!$L8269,21)," - ", TEXT('Peter Millar'!$L8269, "yyyy")),"")</f>
        <v/>
      </c>
    </row>
    <row r="8265" spans="16:16">
      <c r="P8265" t="str">
        <f>IF('Peter Millar'!$L8270&lt;&gt;0,CONCATENATE("Week ",WEEKNUM('Peter Millar'!$L8270,21)," - ", TEXT('Peter Millar'!$L8270, "yyyy")),"")</f>
        <v/>
      </c>
    </row>
    <row r="8266" spans="16:16">
      <c r="P8266" t="str">
        <f>IF('Peter Millar'!$L8271&lt;&gt;0,CONCATENATE("Week ",WEEKNUM('Peter Millar'!$L8271,21)," - ", TEXT('Peter Millar'!$L8271, "yyyy")),"")</f>
        <v/>
      </c>
    </row>
    <row r="8267" spans="16:16">
      <c r="P8267" t="str">
        <f>IF('Peter Millar'!$L8272&lt;&gt;0,CONCATENATE("Week ",WEEKNUM('Peter Millar'!$L8272,21)," - ", TEXT('Peter Millar'!$L8272, "yyyy")),"")</f>
        <v/>
      </c>
    </row>
    <row r="8268" spans="16:16">
      <c r="P8268" t="str">
        <f>IF('Peter Millar'!$L8273&lt;&gt;0,CONCATENATE("Week ",WEEKNUM('Peter Millar'!$L8273,21)," - ", TEXT('Peter Millar'!$L8273, "yyyy")),"")</f>
        <v/>
      </c>
    </row>
    <row r="8269" spans="16:16">
      <c r="P8269" t="str">
        <f>IF('Peter Millar'!$L8274&lt;&gt;0,CONCATENATE("Week ",WEEKNUM('Peter Millar'!$L8274,21)," - ", TEXT('Peter Millar'!$L8274, "yyyy")),"")</f>
        <v/>
      </c>
    </row>
    <row r="8270" spans="16:16">
      <c r="P8270" t="str">
        <f>IF('Peter Millar'!$L8275&lt;&gt;0,CONCATENATE("Week ",WEEKNUM('Peter Millar'!$L8275,21)," - ", TEXT('Peter Millar'!$L8275, "yyyy")),"")</f>
        <v/>
      </c>
    </row>
    <row r="8271" spans="16:16">
      <c r="P8271" t="str">
        <f>IF('Peter Millar'!$L8276&lt;&gt;0,CONCATENATE("Week ",WEEKNUM('Peter Millar'!$L8276,21)," - ", TEXT('Peter Millar'!$L8276, "yyyy")),"")</f>
        <v/>
      </c>
    </row>
    <row r="8272" spans="16:16">
      <c r="P8272" t="str">
        <f>IF('Peter Millar'!$L8277&lt;&gt;0,CONCATENATE("Week ",WEEKNUM('Peter Millar'!$L8277,21)," - ", TEXT('Peter Millar'!$L8277, "yyyy")),"")</f>
        <v/>
      </c>
    </row>
    <row r="8273" spans="16:16">
      <c r="P8273" t="str">
        <f>IF('Peter Millar'!$L8278&lt;&gt;0,CONCATENATE("Week ",WEEKNUM('Peter Millar'!$L8278,21)," - ", TEXT('Peter Millar'!$L8278, "yyyy")),"")</f>
        <v/>
      </c>
    </row>
    <row r="8274" spans="16:16">
      <c r="P8274" t="str">
        <f>IF('Peter Millar'!$L8279&lt;&gt;0,CONCATENATE("Week ",WEEKNUM('Peter Millar'!$L8279,21)," - ", TEXT('Peter Millar'!$L8279, "yyyy")),"")</f>
        <v/>
      </c>
    </row>
    <row r="8275" spans="16:16">
      <c r="P8275" t="str">
        <f>IF('Peter Millar'!$L8280&lt;&gt;0,CONCATENATE("Week ",WEEKNUM('Peter Millar'!$L8280,21)," - ", TEXT('Peter Millar'!$L8280, "yyyy")),"")</f>
        <v/>
      </c>
    </row>
    <row r="8276" spans="16:16">
      <c r="P8276" t="str">
        <f>IF('Peter Millar'!$L8281&lt;&gt;0,CONCATENATE("Week ",WEEKNUM('Peter Millar'!$L8281,21)," - ", TEXT('Peter Millar'!$L8281, "yyyy")),"")</f>
        <v/>
      </c>
    </row>
    <row r="8277" spans="16:16">
      <c r="P8277" t="str">
        <f>IF('Peter Millar'!$L8282&lt;&gt;0,CONCATENATE("Week ",WEEKNUM('Peter Millar'!$L8282,21)," - ", TEXT('Peter Millar'!$L8282, "yyyy")),"")</f>
        <v/>
      </c>
    </row>
    <row r="8278" spans="16:16">
      <c r="P8278" t="str">
        <f>IF('Peter Millar'!$L8283&lt;&gt;0,CONCATENATE("Week ",WEEKNUM('Peter Millar'!$L8283,21)," - ", TEXT('Peter Millar'!$L8283, "yyyy")),"")</f>
        <v/>
      </c>
    </row>
    <row r="8279" spans="16:16">
      <c r="P8279" t="str">
        <f>IF('Peter Millar'!$L8284&lt;&gt;0,CONCATENATE("Week ",WEEKNUM('Peter Millar'!$L8284,21)," - ", TEXT('Peter Millar'!$L8284, "yyyy")),"")</f>
        <v/>
      </c>
    </row>
    <row r="8280" spans="16:16">
      <c r="P8280" t="str">
        <f>IF('Peter Millar'!$L8285&lt;&gt;0,CONCATENATE("Week ",WEEKNUM('Peter Millar'!$L8285,21)," - ", TEXT('Peter Millar'!$L8285, "yyyy")),"")</f>
        <v/>
      </c>
    </row>
    <row r="8281" spans="16:16">
      <c r="P8281" t="str">
        <f>IF('Peter Millar'!$L8286&lt;&gt;0,CONCATENATE("Week ",WEEKNUM('Peter Millar'!$L8286,21)," - ", TEXT('Peter Millar'!$L8286, "yyyy")),"")</f>
        <v/>
      </c>
    </row>
    <row r="8282" spans="16:16">
      <c r="P8282" t="str">
        <f>IF('Peter Millar'!$L8287&lt;&gt;0,CONCATENATE("Week ",WEEKNUM('Peter Millar'!$L8287,21)," - ", TEXT('Peter Millar'!$L8287, "yyyy")),"")</f>
        <v/>
      </c>
    </row>
    <row r="8283" spans="16:16">
      <c r="P8283" t="str">
        <f>IF('Peter Millar'!$L8288&lt;&gt;0,CONCATENATE("Week ",WEEKNUM('Peter Millar'!$L8288,21)," - ", TEXT('Peter Millar'!$L8288, "yyyy")),"")</f>
        <v/>
      </c>
    </row>
    <row r="8284" spans="16:16">
      <c r="P8284" t="str">
        <f>IF('Peter Millar'!$L8289&lt;&gt;0,CONCATENATE("Week ",WEEKNUM('Peter Millar'!$L8289,21)," - ", TEXT('Peter Millar'!$L8289, "yyyy")),"")</f>
        <v/>
      </c>
    </row>
    <row r="8285" spans="16:16">
      <c r="P8285" t="str">
        <f>IF('Peter Millar'!$L8290&lt;&gt;0,CONCATENATE("Week ",WEEKNUM('Peter Millar'!$L8290,21)," - ", TEXT('Peter Millar'!$L8290, "yyyy")),"")</f>
        <v/>
      </c>
    </row>
    <row r="8286" spans="16:16">
      <c r="P8286" t="str">
        <f>IF('Peter Millar'!$L8291&lt;&gt;0,CONCATENATE("Week ",WEEKNUM('Peter Millar'!$L8291,21)," - ", TEXT('Peter Millar'!$L8291, "yyyy")),"")</f>
        <v/>
      </c>
    </row>
    <row r="8287" spans="16:16">
      <c r="P8287" t="str">
        <f>IF('Peter Millar'!$L8292&lt;&gt;0,CONCATENATE("Week ",WEEKNUM('Peter Millar'!$L8292,21)," - ", TEXT('Peter Millar'!$L8292, "yyyy")),"")</f>
        <v/>
      </c>
    </row>
    <row r="8288" spans="16:16">
      <c r="P8288" t="str">
        <f>IF('Peter Millar'!$L8293&lt;&gt;0,CONCATENATE("Week ",WEEKNUM('Peter Millar'!$L8293,21)," - ", TEXT('Peter Millar'!$L8293, "yyyy")),"")</f>
        <v/>
      </c>
    </row>
    <row r="8289" spans="16:16">
      <c r="P8289" t="str">
        <f>IF('Peter Millar'!$L8294&lt;&gt;0,CONCATENATE("Week ",WEEKNUM('Peter Millar'!$L8294,21)," - ", TEXT('Peter Millar'!$L8294, "yyyy")),"")</f>
        <v/>
      </c>
    </row>
    <row r="8290" spans="16:16">
      <c r="P8290" t="str">
        <f>IF('Peter Millar'!$L8295&lt;&gt;0,CONCATENATE("Week ",WEEKNUM('Peter Millar'!$L8295,21)," - ", TEXT('Peter Millar'!$L8295, "yyyy")),"")</f>
        <v/>
      </c>
    </row>
    <row r="8291" spans="16:16">
      <c r="P8291" t="str">
        <f>IF('Peter Millar'!$L8296&lt;&gt;0,CONCATENATE("Week ",WEEKNUM('Peter Millar'!$L8296,21)," - ", TEXT('Peter Millar'!$L8296, "yyyy")),"")</f>
        <v/>
      </c>
    </row>
    <row r="8292" spans="16:16">
      <c r="P8292" t="str">
        <f>IF('Peter Millar'!$L8297&lt;&gt;0,CONCATENATE("Week ",WEEKNUM('Peter Millar'!$L8297,21)," - ", TEXT('Peter Millar'!$L8297, "yyyy")),"")</f>
        <v/>
      </c>
    </row>
    <row r="8293" spans="16:16">
      <c r="P8293" t="str">
        <f>IF('Peter Millar'!$L8298&lt;&gt;0,CONCATENATE("Week ",WEEKNUM('Peter Millar'!$L8298,21)," - ", TEXT('Peter Millar'!$L8298, "yyyy")),"")</f>
        <v/>
      </c>
    </row>
    <row r="8294" spans="16:16">
      <c r="P8294" t="str">
        <f>IF('Peter Millar'!$L8299&lt;&gt;0,CONCATENATE("Week ",WEEKNUM('Peter Millar'!$L8299,21)," - ", TEXT('Peter Millar'!$L8299, "yyyy")),"")</f>
        <v/>
      </c>
    </row>
    <row r="8295" spans="16:16">
      <c r="P8295" t="str">
        <f>IF('Peter Millar'!$L8300&lt;&gt;0,CONCATENATE("Week ",WEEKNUM('Peter Millar'!$L8300,21)," - ", TEXT('Peter Millar'!$L8300, "yyyy")),"")</f>
        <v/>
      </c>
    </row>
    <row r="8296" spans="16:16">
      <c r="P8296" t="str">
        <f>IF('Peter Millar'!$L8301&lt;&gt;0,CONCATENATE("Week ",WEEKNUM('Peter Millar'!$L8301,21)," - ", TEXT('Peter Millar'!$L8301, "yyyy")),"")</f>
        <v/>
      </c>
    </row>
    <row r="8297" spans="16:16">
      <c r="P8297" t="str">
        <f>IF('Peter Millar'!$L8302&lt;&gt;0,CONCATENATE("Week ",WEEKNUM('Peter Millar'!$L8302,21)," - ", TEXT('Peter Millar'!$L8302, "yyyy")),"")</f>
        <v/>
      </c>
    </row>
    <row r="8298" spans="16:16">
      <c r="P8298" t="str">
        <f>IF('Peter Millar'!$L8303&lt;&gt;0,CONCATENATE("Week ",WEEKNUM('Peter Millar'!$L8303,21)," - ", TEXT('Peter Millar'!$L8303, "yyyy")),"")</f>
        <v/>
      </c>
    </row>
    <row r="8299" spans="16:16">
      <c r="P8299" t="str">
        <f>IF('Peter Millar'!$L8304&lt;&gt;0,CONCATENATE("Week ",WEEKNUM('Peter Millar'!$L8304,21)," - ", TEXT('Peter Millar'!$L8304, "yyyy")),"")</f>
        <v/>
      </c>
    </row>
    <row r="8300" spans="16:16">
      <c r="P8300" t="str">
        <f>IF('Peter Millar'!$L8305&lt;&gt;0,CONCATENATE("Week ",WEEKNUM('Peter Millar'!$L8305,21)," - ", TEXT('Peter Millar'!$L8305, "yyyy")),"")</f>
        <v/>
      </c>
    </row>
    <row r="8301" spans="16:16">
      <c r="P8301" t="str">
        <f>IF('Peter Millar'!$L8306&lt;&gt;0,CONCATENATE("Week ",WEEKNUM('Peter Millar'!$L8306,21)," - ", TEXT('Peter Millar'!$L8306, "yyyy")),"")</f>
        <v/>
      </c>
    </row>
    <row r="8302" spans="16:16">
      <c r="P8302" t="str">
        <f>IF('Peter Millar'!$L8307&lt;&gt;0,CONCATENATE("Week ",WEEKNUM('Peter Millar'!$L8307,21)," - ", TEXT('Peter Millar'!$L8307, "yyyy")),"")</f>
        <v/>
      </c>
    </row>
    <row r="8303" spans="16:16">
      <c r="P8303" t="str">
        <f>IF('Peter Millar'!$L8308&lt;&gt;0,CONCATENATE("Week ",WEEKNUM('Peter Millar'!$L8308,21)," - ", TEXT('Peter Millar'!$L8308, "yyyy")),"")</f>
        <v/>
      </c>
    </row>
    <row r="8304" spans="16:16">
      <c r="P8304" t="str">
        <f>IF('Peter Millar'!$L8309&lt;&gt;0,CONCATENATE("Week ",WEEKNUM('Peter Millar'!$L8309,21)," - ", TEXT('Peter Millar'!$L8309, "yyyy")),"")</f>
        <v/>
      </c>
    </row>
    <row r="8305" spans="16:16">
      <c r="P8305" t="str">
        <f>IF('Peter Millar'!$L8310&lt;&gt;0,CONCATENATE("Week ",WEEKNUM('Peter Millar'!$L8310,21)," - ", TEXT('Peter Millar'!$L8310, "yyyy")),"")</f>
        <v/>
      </c>
    </row>
    <row r="8306" spans="16:16">
      <c r="P8306" t="str">
        <f>IF('Peter Millar'!$L8311&lt;&gt;0,CONCATENATE("Week ",WEEKNUM('Peter Millar'!$L8311,21)," - ", TEXT('Peter Millar'!$L8311, "yyyy")),"")</f>
        <v/>
      </c>
    </row>
    <row r="8307" spans="16:16">
      <c r="P8307" t="str">
        <f>IF('Peter Millar'!$L8312&lt;&gt;0,CONCATENATE("Week ",WEEKNUM('Peter Millar'!$L8312,21)," - ", TEXT('Peter Millar'!$L8312, "yyyy")),"")</f>
        <v/>
      </c>
    </row>
    <row r="8308" spans="16:16">
      <c r="P8308" t="str">
        <f>IF('Peter Millar'!$L8313&lt;&gt;0,CONCATENATE("Week ",WEEKNUM('Peter Millar'!$L8313,21)," - ", TEXT('Peter Millar'!$L8313, "yyyy")),"")</f>
        <v/>
      </c>
    </row>
    <row r="8309" spans="16:16">
      <c r="P8309" t="str">
        <f>IF('Peter Millar'!$L8314&lt;&gt;0,CONCATENATE("Week ",WEEKNUM('Peter Millar'!$L8314,21)," - ", TEXT('Peter Millar'!$L8314, "yyyy")),"")</f>
        <v/>
      </c>
    </row>
    <row r="8310" spans="16:16">
      <c r="P8310" t="str">
        <f>IF('Peter Millar'!$L8315&lt;&gt;0,CONCATENATE("Week ",WEEKNUM('Peter Millar'!$L8315,21)," - ", TEXT('Peter Millar'!$L8315, "yyyy")),"")</f>
        <v/>
      </c>
    </row>
    <row r="8311" spans="16:16">
      <c r="P8311" t="str">
        <f>IF('Peter Millar'!$L8316&lt;&gt;0,CONCATENATE("Week ",WEEKNUM('Peter Millar'!$L8316,21)," - ", TEXT('Peter Millar'!$L8316, "yyyy")),"")</f>
        <v/>
      </c>
    </row>
    <row r="8312" spans="16:16">
      <c r="P8312" t="str">
        <f>IF('Peter Millar'!$L8317&lt;&gt;0,CONCATENATE("Week ",WEEKNUM('Peter Millar'!$L8317,21)," - ", TEXT('Peter Millar'!$L8317, "yyyy")),"")</f>
        <v/>
      </c>
    </row>
    <row r="8313" spans="16:16">
      <c r="P8313" t="str">
        <f>IF('Peter Millar'!$L8318&lt;&gt;0,CONCATENATE("Week ",WEEKNUM('Peter Millar'!$L8318,21)," - ", TEXT('Peter Millar'!$L8318, "yyyy")),"")</f>
        <v/>
      </c>
    </row>
    <row r="8314" spans="16:16">
      <c r="P8314" t="str">
        <f>IF('Peter Millar'!$L8319&lt;&gt;0,CONCATENATE("Week ",WEEKNUM('Peter Millar'!$L8319,21)," - ", TEXT('Peter Millar'!$L8319, "yyyy")),"")</f>
        <v/>
      </c>
    </row>
    <row r="8315" spans="16:16">
      <c r="P8315" t="str">
        <f>IF('Peter Millar'!$L8320&lt;&gt;0,CONCATENATE("Week ",WEEKNUM('Peter Millar'!$L8320,21)," - ", TEXT('Peter Millar'!$L8320, "yyyy")),"")</f>
        <v/>
      </c>
    </row>
    <row r="8316" spans="16:16">
      <c r="P8316" t="str">
        <f>IF('Peter Millar'!$L8321&lt;&gt;0,CONCATENATE("Week ",WEEKNUM('Peter Millar'!$L8321,21)," - ", TEXT('Peter Millar'!$L8321, "yyyy")),"")</f>
        <v/>
      </c>
    </row>
    <row r="8317" spans="16:16">
      <c r="P8317" t="str">
        <f>IF('Peter Millar'!$L8322&lt;&gt;0,CONCATENATE("Week ",WEEKNUM('Peter Millar'!$L8322,21)," - ", TEXT('Peter Millar'!$L8322, "yyyy")),"")</f>
        <v/>
      </c>
    </row>
    <row r="8318" spans="16:16">
      <c r="P8318" t="str">
        <f>IF('Peter Millar'!$L8323&lt;&gt;0,CONCATENATE("Week ",WEEKNUM('Peter Millar'!$L8323,21)," - ", TEXT('Peter Millar'!$L8323, "yyyy")),"")</f>
        <v/>
      </c>
    </row>
    <row r="8319" spans="16:16">
      <c r="P8319" t="str">
        <f>IF('Peter Millar'!$L8324&lt;&gt;0,CONCATENATE("Week ",WEEKNUM('Peter Millar'!$L8324,21)," - ", TEXT('Peter Millar'!$L8324, "yyyy")),"")</f>
        <v/>
      </c>
    </row>
    <row r="8320" spans="16:16">
      <c r="P8320" t="str">
        <f>IF('Peter Millar'!$L8325&lt;&gt;0,CONCATENATE("Week ",WEEKNUM('Peter Millar'!$L8325,21)," - ", TEXT('Peter Millar'!$L8325, "yyyy")),"")</f>
        <v/>
      </c>
    </row>
    <row r="8321" spans="16:16">
      <c r="P8321" t="str">
        <f>IF('Peter Millar'!$L8326&lt;&gt;0,CONCATENATE("Week ",WEEKNUM('Peter Millar'!$L8326,21)," - ", TEXT('Peter Millar'!$L8326, "yyyy")),"")</f>
        <v/>
      </c>
    </row>
    <row r="8322" spans="16:16">
      <c r="P8322" t="str">
        <f>IF('Peter Millar'!$L8327&lt;&gt;0,CONCATENATE("Week ",WEEKNUM('Peter Millar'!$L8327,21)," - ", TEXT('Peter Millar'!$L8327, "yyyy")),"")</f>
        <v/>
      </c>
    </row>
    <row r="8323" spans="16:16">
      <c r="P8323" t="str">
        <f>IF('Peter Millar'!$L8328&lt;&gt;0,CONCATENATE("Week ",WEEKNUM('Peter Millar'!$L8328,21)," - ", TEXT('Peter Millar'!$L8328, "yyyy")),"")</f>
        <v/>
      </c>
    </row>
    <row r="8324" spans="16:16">
      <c r="P8324" t="str">
        <f>IF('Peter Millar'!$L8329&lt;&gt;0,CONCATENATE("Week ",WEEKNUM('Peter Millar'!$L8329,21)," - ", TEXT('Peter Millar'!$L8329, "yyyy")),"")</f>
        <v/>
      </c>
    </row>
    <row r="8325" spans="16:16">
      <c r="P8325" t="str">
        <f>IF('Peter Millar'!$L8330&lt;&gt;0,CONCATENATE("Week ",WEEKNUM('Peter Millar'!$L8330,21)," - ", TEXT('Peter Millar'!$L8330, "yyyy")),"")</f>
        <v/>
      </c>
    </row>
    <row r="8326" spans="16:16">
      <c r="P8326" t="str">
        <f>IF('Peter Millar'!$L8331&lt;&gt;0,CONCATENATE("Week ",WEEKNUM('Peter Millar'!$L8331,21)," - ", TEXT('Peter Millar'!$L8331, "yyyy")),"")</f>
        <v/>
      </c>
    </row>
    <row r="8327" spans="16:16">
      <c r="P8327" t="str">
        <f>IF('Peter Millar'!$L8332&lt;&gt;0,CONCATENATE("Week ",WEEKNUM('Peter Millar'!$L8332,21)," - ", TEXT('Peter Millar'!$L8332, "yyyy")),"")</f>
        <v/>
      </c>
    </row>
    <row r="8328" spans="16:16">
      <c r="P8328" t="str">
        <f>IF('Peter Millar'!$L8333&lt;&gt;0,CONCATENATE("Week ",WEEKNUM('Peter Millar'!$L8333,21)," - ", TEXT('Peter Millar'!$L8333, "yyyy")),"")</f>
        <v/>
      </c>
    </row>
    <row r="8329" spans="16:16">
      <c r="P8329" t="str">
        <f>IF('Peter Millar'!$L8334&lt;&gt;0,CONCATENATE("Week ",WEEKNUM('Peter Millar'!$L8334,21)," - ", TEXT('Peter Millar'!$L8334, "yyyy")),"")</f>
        <v/>
      </c>
    </row>
    <row r="8330" spans="16:16">
      <c r="P8330" t="str">
        <f>IF('Peter Millar'!$L8335&lt;&gt;0,CONCATENATE("Week ",WEEKNUM('Peter Millar'!$L8335,21)," - ", TEXT('Peter Millar'!$L8335, "yyyy")),"")</f>
        <v/>
      </c>
    </row>
    <row r="8331" spans="16:16">
      <c r="P8331" t="str">
        <f>IF('Peter Millar'!$L8336&lt;&gt;0,CONCATENATE("Week ",WEEKNUM('Peter Millar'!$L8336,21)," - ", TEXT('Peter Millar'!$L8336, "yyyy")),"")</f>
        <v/>
      </c>
    </row>
    <row r="8332" spans="16:16">
      <c r="P8332" t="str">
        <f>IF('Peter Millar'!$L8337&lt;&gt;0,CONCATENATE("Week ",WEEKNUM('Peter Millar'!$L8337,21)," - ", TEXT('Peter Millar'!$L8337, "yyyy")),"")</f>
        <v/>
      </c>
    </row>
    <row r="8333" spans="16:16">
      <c r="P8333" t="str">
        <f>IF('Peter Millar'!$L8338&lt;&gt;0,CONCATENATE("Week ",WEEKNUM('Peter Millar'!$L8338,21)," - ", TEXT('Peter Millar'!$L8338, "yyyy")),"")</f>
        <v/>
      </c>
    </row>
    <row r="8334" spans="16:16">
      <c r="P8334" t="str">
        <f>IF('Peter Millar'!$L8339&lt;&gt;0,CONCATENATE("Week ",WEEKNUM('Peter Millar'!$L8339,21)," - ", TEXT('Peter Millar'!$L8339, "yyyy")),"")</f>
        <v/>
      </c>
    </row>
    <row r="8335" spans="16:16">
      <c r="P8335" t="str">
        <f>IF('Peter Millar'!$L8340&lt;&gt;0,CONCATENATE("Week ",WEEKNUM('Peter Millar'!$L8340,21)," - ", TEXT('Peter Millar'!$L8340, "yyyy")),"")</f>
        <v/>
      </c>
    </row>
    <row r="8336" spans="16:16">
      <c r="P8336" t="str">
        <f>IF('Peter Millar'!$L8341&lt;&gt;0,CONCATENATE("Week ",WEEKNUM('Peter Millar'!$L8341,21)," - ", TEXT('Peter Millar'!$L8341, "yyyy")),"")</f>
        <v/>
      </c>
    </row>
    <row r="8337" spans="16:16">
      <c r="P8337" t="str">
        <f>IF('Peter Millar'!$L8342&lt;&gt;0,CONCATENATE("Week ",WEEKNUM('Peter Millar'!$L8342,21)," - ", TEXT('Peter Millar'!$L8342, "yyyy")),"")</f>
        <v/>
      </c>
    </row>
    <row r="8338" spans="16:16">
      <c r="P8338" t="str">
        <f>IF('Peter Millar'!$L8343&lt;&gt;0,CONCATENATE("Week ",WEEKNUM('Peter Millar'!$L8343,21)," - ", TEXT('Peter Millar'!$L8343, "yyyy")),"")</f>
        <v/>
      </c>
    </row>
    <row r="8339" spans="16:16">
      <c r="P8339" t="str">
        <f>IF('Peter Millar'!$L8344&lt;&gt;0,CONCATENATE("Week ",WEEKNUM('Peter Millar'!$L8344,21)," - ", TEXT('Peter Millar'!$L8344, "yyyy")),"")</f>
        <v/>
      </c>
    </row>
    <row r="8340" spans="16:16">
      <c r="P8340" t="str">
        <f>IF('Peter Millar'!$L8345&lt;&gt;0,CONCATENATE("Week ",WEEKNUM('Peter Millar'!$L8345,21)," - ", TEXT('Peter Millar'!$L8345, "yyyy")),"")</f>
        <v/>
      </c>
    </row>
    <row r="8341" spans="16:16">
      <c r="P8341" t="str">
        <f>IF('Peter Millar'!$L8346&lt;&gt;0,CONCATENATE("Week ",WEEKNUM('Peter Millar'!$L8346,21)," - ", TEXT('Peter Millar'!$L8346, "yyyy")),"")</f>
        <v/>
      </c>
    </row>
    <row r="8342" spans="16:16">
      <c r="P8342" t="str">
        <f>IF('Peter Millar'!$L8347&lt;&gt;0,CONCATENATE("Week ",WEEKNUM('Peter Millar'!$L8347,21)," - ", TEXT('Peter Millar'!$L8347, "yyyy")),"")</f>
        <v/>
      </c>
    </row>
    <row r="8343" spans="16:16">
      <c r="P8343" t="str">
        <f>IF('Peter Millar'!$L8348&lt;&gt;0,CONCATENATE("Week ",WEEKNUM('Peter Millar'!$L8348,21)," - ", TEXT('Peter Millar'!$L8348, "yyyy")),"")</f>
        <v/>
      </c>
    </row>
    <row r="8344" spans="16:16">
      <c r="P8344" t="str">
        <f>IF('Peter Millar'!$L8349&lt;&gt;0,CONCATENATE("Week ",WEEKNUM('Peter Millar'!$L8349,21)," - ", TEXT('Peter Millar'!$L8349, "yyyy")),"")</f>
        <v/>
      </c>
    </row>
    <row r="8345" spans="16:16">
      <c r="P8345" t="str">
        <f>IF('Peter Millar'!$L8350&lt;&gt;0,CONCATENATE("Week ",WEEKNUM('Peter Millar'!$L8350,21)," - ", TEXT('Peter Millar'!$L8350, "yyyy")),"")</f>
        <v/>
      </c>
    </row>
    <row r="8346" spans="16:16">
      <c r="P8346" t="str">
        <f>IF('Peter Millar'!$L8351&lt;&gt;0,CONCATENATE("Week ",WEEKNUM('Peter Millar'!$L8351,21)," - ", TEXT('Peter Millar'!$L8351, "yyyy")),"")</f>
        <v/>
      </c>
    </row>
    <row r="8347" spans="16:16">
      <c r="P8347" t="str">
        <f>IF('Peter Millar'!$L8352&lt;&gt;0,CONCATENATE("Week ",WEEKNUM('Peter Millar'!$L8352,21)," - ", TEXT('Peter Millar'!$L8352, "yyyy")),"")</f>
        <v/>
      </c>
    </row>
    <row r="8348" spans="16:16">
      <c r="P8348" t="str">
        <f>IF('Peter Millar'!$L8353&lt;&gt;0,CONCATENATE("Week ",WEEKNUM('Peter Millar'!$L8353,21)," - ", TEXT('Peter Millar'!$L8353, "yyyy")),"")</f>
        <v/>
      </c>
    </row>
    <row r="8349" spans="16:16">
      <c r="P8349" t="str">
        <f>IF('Peter Millar'!$L8354&lt;&gt;0,CONCATENATE("Week ",WEEKNUM('Peter Millar'!$L8354,21)," - ", TEXT('Peter Millar'!$L8354, "yyyy")),"")</f>
        <v/>
      </c>
    </row>
    <row r="8350" spans="16:16">
      <c r="P8350" t="str">
        <f>IF('Peter Millar'!$L8355&lt;&gt;0,CONCATENATE("Week ",WEEKNUM('Peter Millar'!$L8355,21)," - ", TEXT('Peter Millar'!$L8355, "yyyy")),"")</f>
        <v/>
      </c>
    </row>
    <row r="8351" spans="16:16">
      <c r="P8351" t="str">
        <f>IF('Peter Millar'!$L8356&lt;&gt;0,CONCATENATE("Week ",WEEKNUM('Peter Millar'!$L8356,21)," - ", TEXT('Peter Millar'!$L8356, "yyyy")),"")</f>
        <v/>
      </c>
    </row>
    <row r="8352" spans="16:16">
      <c r="P8352" t="str">
        <f>IF('Peter Millar'!$L8357&lt;&gt;0,CONCATENATE("Week ",WEEKNUM('Peter Millar'!$L8357,21)," - ", TEXT('Peter Millar'!$L8357, "yyyy")),"")</f>
        <v/>
      </c>
    </row>
    <row r="8353" spans="16:16">
      <c r="P8353" t="str">
        <f>IF('Peter Millar'!$L8358&lt;&gt;0,CONCATENATE("Week ",WEEKNUM('Peter Millar'!$L8358,21)," - ", TEXT('Peter Millar'!$L8358, "yyyy")),"")</f>
        <v/>
      </c>
    </row>
    <row r="8354" spans="16:16">
      <c r="P8354" t="str">
        <f>IF('Peter Millar'!$L8359&lt;&gt;0,CONCATENATE("Week ",WEEKNUM('Peter Millar'!$L8359,21)," - ", TEXT('Peter Millar'!$L8359, "yyyy")),"")</f>
        <v/>
      </c>
    </row>
    <row r="8355" spans="16:16">
      <c r="P8355" t="str">
        <f>IF('Peter Millar'!$L8360&lt;&gt;0,CONCATENATE("Week ",WEEKNUM('Peter Millar'!$L8360,21)," - ", TEXT('Peter Millar'!$L8360, "yyyy")),"")</f>
        <v/>
      </c>
    </row>
    <row r="8356" spans="16:16">
      <c r="P8356" t="str">
        <f>IF('Peter Millar'!$L8361&lt;&gt;0,CONCATENATE("Week ",WEEKNUM('Peter Millar'!$L8361,21)," - ", TEXT('Peter Millar'!$L8361, "yyyy")),"")</f>
        <v/>
      </c>
    </row>
    <row r="8357" spans="16:16">
      <c r="P8357" t="str">
        <f>IF('Peter Millar'!$L8362&lt;&gt;0,CONCATENATE("Week ",WEEKNUM('Peter Millar'!$L8362,21)," - ", TEXT('Peter Millar'!$L8362, "yyyy")),"")</f>
        <v/>
      </c>
    </row>
    <row r="8358" spans="16:16">
      <c r="P8358" t="str">
        <f>IF('Peter Millar'!$L8363&lt;&gt;0,CONCATENATE("Week ",WEEKNUM('Peter Millar'!$L8363,21)," - ", TEXT('Peter Millar'!$L8363, "yyyy")),"")</f>
        <v/>
      </c>
    </row>
    <row r="8359" spans="16:16">
      <c r="P8359" t="str">
        <f>IF('Peter Millar'!$L8364&lt;&gt;0,CONCATENATE("Week ",WEEKNUM('Peter Millar'!$L8364,21)," - ", TEXT('Peter Millar'!$L8364, "yyyy")),"")</f>
        <v/>
      </c>
    </row>
    <row r="8360" spans="16:16">
      <c r="P8360" t="str">
        <f>IF('Peter Millar'!$L8365&lt;&gt;0,CONCATENATE("Week ",WEEKNUM('Peter Millar'!$L8365,21)," - ", TEXT('Peter Millar'!$L8365, "yyyy")),"")</f>
        <v/>
      </c>
    </row>
    <row r="8361" spans="16:16">
      <c r="P8361" t="str">
        <f>IF('Peter Millar'!$L8366&lt;&gt;0,CONCATENATE("Week ",WEEKNUM('Peter Millar'!$L8366,21)," - ", TEXT('Peter Millar'!$L8366, "yyyy")),"")</f>
        <v/>
      </c>
    </row>
    <row r="8362" spans="16:16">
      <c r="P8362" t="str">
        <f>IF('Peter Millar'!$L8367&lt;&gt;0,CONCATENATE("Week ",WEEKNUM('Peter Millar'!$L8367,21)," - ", TEXT('Peter Millar'!$L8367, "yyyy")),"")</f>
        <v/>
      </c>
    </row>
    <row r="8363" spans="16:16">
      <c r="P8363" t="str">
        <f>IF('Peter Millar'!$L8368&lt;&gt;0,CONCATENATE("Week ",WEEKNUM('Peter Millar'!$L8368,21)," - ", TEXT('Peter Millar'!$L8368, "yyyy")),"")</f>
        <v/>
      </c>
    </row>
    <row r="8364" spans="16:16">
      <c r="P8364" t="str">
        <f>IF('Peter Millar'!$L8369&lt;&gt;0,CONCATENATE("Week ",WEEKNUM('Peter Millar'!$L8369,21)," - ", TEXT('Peter Millar'!$L8369, "yyyy")),"")</f>
        <v/>
      </c>
    </row>
    <row r="8365" spans="16:16">
      <c r="P8365" t="str">
        <f>IF('Peter Millar'!$L8370&lt;&gt;0,CONCATENATE("Week ",WEEKNUM('Peter Millar'!$L8370,21)," - ", TEXT('Peter Millar'!$L8370, "yyyy")),"")</f>
        <v/>
      </c>
    </row>
    <row r="8366" spans="16:16">
      <c r="P8366" t="str">
        <f>IF('Peter Millar'!$L8371&lt;&gt;0,CONCATENATE("Week ",WEEKNUM('Peter Millar'!$L8371,21)," - ", TEXT('Peter Millar'!$L8371, "yyyy")),"")</f>
        <v/>
      </c>
    </row>
    <row r="8367" spans="16:16">
      <c r="P8367" t="str">
        <f>IF('Peter Millar'!$L8372&lt;&gt;0,CONCATENATE("Week ",WEEKNUM('Peter Millar'!$L8372,21)," - ", TEXT('Peter Millar'!$L8372, "yyyy")),"")</f>
        <v/>
      </c>
    </row>
    <row r="8368" spans="16:16">
      <c r="P8368" t="str">
        <f>IF('Peter Millar'!$L8373&lt;&gt;0,CONCATENATE("Week ",WEEKNUM('Peter Millar'!$L8373,21)," - ", TEXT('Peter Millar'!$L8373, "yyyy")),"")</f>
        <v/>
      </c>
    </row>
    <row r="8369" spans="16:16">
      <c r="P8369" t="str">
        <f>IF('Peter Millar'!$L8374&lt;&gt;0,CONCATENATE("Week ",WEEKNUM('Peter Millar'!$L8374,21)," - ", TEXT('Peter Millar'!$L8374, "yyyy")),"")</f>
        <v/>
      </c>
    </row>
    <row r="8370" spans="16:16">
      <c r="P8370" t="str">
        <f>IF('Peter Millar'!$L8375&lt;&gt;0,CONCATENATE("Week ",WEEKNUM('Peter Millar'!$L8375,21)," - ", TEXT('Peter Millar'!$L8375, "yyyy")),"")</f>
        <v/>
      </c>
    </row>
    <row r="8371" spans="16:16">
      <c r="P8371" t="str">
        <f>IF('Peter Millar'!$L8376&lt;&gt;0,CONCATENATE("Week ",WEEKNUM('Peter Millar'!$L8376,21)," - ", TEXT('Peter Millar'!$L8376, "yyyy")),"")</f>
        <v/>
      </c>
    </row>
    <row r="8372" spans="16:16">
      <c r="P8372" t="str">
        <f>IF('Peter Millar'!$L8377&lt;&gt;0,CONCATENATE("Week ",WEEKNUM('Peter Millar'!$L8377,21)," - ", TEXT('Peter Millar'!$L8377, "yyyy")),"")</f>
        <v/>
      </c>
    </row>
    <row r="8373" spans="16:16">
      <c r="P8373" t="str">
        <f>IF('Peter Millar'!$L8378&lt;&gt;0,CONCATENATE("Week ",WEEKNUM('Peter Millar'!$L8378,21)," - ", TEXT('Peter Millar'!$L8378, "yyyy")),"")</f>
        <v/>
      </c>
    </row>
    <row r="8374" spans="16:16">
      <c r="P8374" t="str">
        <f>IF('Peter Millar'!$L8379&lt;&gt;0,CONCATENATE("Week ",WEEKNUM('Peter Millar'!$L8379,21)," - ", TEXT('Peter Millar'!$L8379, "yyyy")),"")</f>
        <v/>
      </c>
    </row>
    <row r="8375" spans="16:16">
      <c r="P8375" t="str">
        <f>IF('Peter Millar'!$L8380&lt;&gt;0,CONCATENATE("Week ",WEEKNUM('Peter Millar'!$L8380,21)," - ", TEXT('Peter Millar'!$L8380, "yyyy")),"")</f>
        <v/>
      </c>
    </row>
    <row r="8376" spans="16:16">
      <c r="P8376" t="str">
        <f>IF('Peter Millar'!$L8381&lt;&gt;0,CONCATENATE("Week ",WEEKNUM('Peter Millar'!$L8381,21)," - ", TEXT('Peter Millar'!$L8381, "yyyy")),"")</f>
        <v/>
      </c>
    </row>
    <row r="8377" spans="16:16">
      <c r="P8377" t="str">
        <f>IF('Peter Millar'!$L8382&lt;&gt;0,CONCATENATE("Week ",WEEKNUM('Peter Millar'!$L8382,21)," - ", TEXT('Peter Millar'!$L8382, "yyyy")),"")</f>
        <v/>
      </c>
    </row>
    <row r="8378" spans="16:16">
      <c r="P8378" t="str">
        <f>IF('Peter Millar'!$L8383&lt;&gt;0,CONCATENATE("Week ",WEEKNUM('Peter Millar'!$L8383,21)," - ", TEXT('Peter Millar'!$L8383, "yyyy")),"")</f>
        <v/>
      </c>
    </row>
    <row r="8379" spans="16:16">
      <c r="P8379" t="str">
        <f>IF('Peter Millar'!$L8384&lt;&gt;0,CONCATENATE("Week ",WEEKNUM('Peter Millar'!$L8384,21)," - ", TEXT('Peter Millar'!$L8384, "yyyy")),"")</f>
        <v/>
      </c>
    </row>
    <row r="8380" spans="16:16">
      <c r="P8380" t="str">
        <f>IF('Peter Millar'!$L8385&lt;&gt;0,CONCATENATE("Week ",WEEKNUM('Peter Millar'!$L8385,21)," - ", TEXT('Peter Millar'!$L8385, "yyyy")),"")</f>
        <v/>
      </c>
    </row>
    <row r="8381" spans="16:16">
      <c r="P8381" t="str">
        <f>IF('Peter Millar'!$L8386&lt;&gt;0,CONCATENATE("Week ",WEEKNUM('Peter Millar'!$L8386,21)," - ", TEXT('Peter Millar'!$L8386, "yyyy")),"")</f>
        <v/>
      </c>
    </row>
    <row r="8382" spans="16:16">
      <c r="P8382" t="str">
        <f>IF('Peter Millar'!$L8387&lt;&gt;0,CONCATENATE("Week ",WEEKNUM('Peter Millar'!$L8387,21)," - ", TEXT('Peter Millar'!$L8387, "yyyy")),"")</f>
        <v/>
      </c>
    </row>
    <row r="8383" spans="16:16">
      <c r="P8383" t="str">
        <f>IF('Peter Millar'!$L8388&lt;&gt;0,CONCATENATE("Week ",WEEKNUM('Peter Millar'!$L8388,21)," - ", TEXT('Peter Millar'!$L8388, "yyyy")),"")</f>
        <v/>
      </c>
    </row>
    <row r="8384" spans="16:16">
      <c r="P8384" t="str">
        <f>IF('Peter Millar'!$L8389&lt;&gt;0,CONCATENATE("Week ",WEEKNUM('Peter Millar'!$L8389,21)," - ", TEXT('Peter Millar'!$L8389, "yyyy")),"")</f>
        <v/>
      </c>
    </row>
    <row r="8385" spans="16:16">
      <c r="P8385" t="str">
        <f>IF('Peter Millar'!$L8390&lt;&gt;0,CONCATENATE("Week ",WEEKNUM('Peter Millar'!$L8390,21)," - ", TEXT('Peter Millar'!$L8390, "yyyy")),"")</f>
        <v/>
      </c>
    </row>
    <row r="8386" spans="16:16">
      <c r="P8386" t="str">
        <f>IF('Peter Millar'!$L8391&lt;&gt;0,CONCATENATE("Week ",WEEKNUM('Peter Millar'!$L8391,21)," - ", TEXT('Peter Millar'!$L8391, "yyyy")),"")</f>
        <v/>
      </c>
    </row>
    <row r="8387" spans="16:16">
      <c r="P8387" t="str">
        <f>IF('Peter Millar'!$L8392&lt;&gt;0,CONCATENATE("Week ",WEEKNUM('Peter Millar'!$L8392,21)," - ", TEXT('Peter Millar'!$L8392, "yyyy")),"")</f>
        <v/>
      </c>
    </row>
    <row r="8388" spans="16:16">
      <c r="P8388" t="str">
        <f>IF('Peter Millar'!$L8393&lt;&gt;0,CONCATENATE("Week ",WEEKNUM('Peter Millar'!$L8393,21)," - ", TEXT('Peter Millar'!$L8393, "yyyy")),"")</f>
        <v/>
      </c>
    </row>
    <row r="8389" spans="16:16">
      <c r="P8389" t="str">
        <f>IF('Peter Millar'!$L8394&lt;&gt;0,CONCATENATE("Week ",WEEKNUM('Peter Millar'!$L8394,21)," - ", TEXT('Peter Millar'!$L8394, "yyyy")),"")</f>
        <v/>
      </c>
    </row>
    <row r="8390" spans="16:16">
      <c r="P8390" t="str">
        <f>IF('Peter Millar'!$L8395&lt;&gt;0,CONCATENATE("Week ",WEEKNUM('Peter Millar'!$L8395,21)," - ", TEXT('Peter Millar'!$L8395, "yyyy")),"")</f>
        <v/>
      </c>
    </row>
    <row r="8391" spans="16:16">
      <c r="P8391" t="str">
        <f>IF('Peter Millar'!$L8396&lt;&gt;0,CONCATENATE("Week ",WEEKNUM('Peter Millar'!$L8396,21)," - ", TEXT('Peter Millar'!$L8396, "yyyy")),"")</f>
        <v/>
      </c>
    </row>
    <row r="8392" spans="16:16">
      <c r="P8392" t="str">
        <f>IF('Peter Millar'!$L8397&lt;&gt;0,CONCATENATE("Week ",WEEKNUM('Peter Millar'!$L8397,21)," - ", TEXT('Peter Millar'!$L8397, "yyyy")),"")</f>
        <v/>
      </c>
    </row>
    <row r="8393" spans="16:16">
      <c r="P8393" t="str">
        <f>IF('Peter Millar'!$L8398&lt;&gt;0,CONCATENATE("Week ",WEEKNUM('Peter Millar'!$L8398,21)," - ", TEXT('Peter Millar'!$L8398, "yyyy")),"")</f>
        <v/>
      </c>
    </row>
    <row r="8394" spans="16:16">
      <c r="P8394" t="str">
        <f>IF('Peter Millar'!$L8399&lt;&gt;0,CONCATENATE("Week ",WEEKNUM('Peter Millar'!$L8399,21)," - ", TEXT('Peter Millar'!$L8399, "yyyy")),"")</f>
        <v/>
      </c>
    </row>
    <row r="8395" spans="16:16">
      <c r="P8395" t="str">
        <f>IF('Peter Millar'!$L8400&lt;&gt;0,CONCATENATE("Week ",WEEKNUM('Peter Millar'!$L8400,21)," - ", TEXT('Peter Millar'!$L8400, "yyyy")),"")</f>
        <v/>
      </c>
    </row>
    <row r="8396" spans="16:16">
      <c r="P8396" t="str">
        <f>IF('Peter Millar'!$L8401&lt;&gt;0,CONCATENATE("Week ",WEEKNUM('Peter Millar'!$L8401,21)," - ", TEXT('Peter Millar'!$L8401, "yyyy")),"")</f>
        <v/>
      </c>
    </row>
    <row r="8397" spans="16:16">
      <c r="P8397" t="str">
        <f>IF('Peter Millar'!$L8402&lt;&gt;0,CONCATENATE("Week ",WEEKNUM('Peter Millar'!$L8402,21)," - ", TEXT('Peter Millar'!$L8402, "yyyy")),"")</f>
        <v/>
      </c>
    </row>
    <row r="8398" spans="16:16">
      <c r="P8398" t="str">
        <f>IF('Peter Millar'!$L8403&lt;&gt;0,CONCATENATE("Week ",WEEKNUM('Peter Millar'!$L8403,21)," - ", TEXT('Peter Millar'!$L8403, "yyyy")),"")</f>
        <v/>
      </c>
    </row>
    <row r="8399" spans="16:16">
      <c r="P8399" t="str">
        <f>IF('Peter Millar'!$L8404&lt;&gt;0,CONCATENATE("Week ",WEEKNUM('Peter Millar'!$L8404,21)," - ", TEXT('Peter Millar'!$L8404, "yyyy")),"")</f>
        <v/>
      </c>
    </row>
    <row r="8400" spans="16:16">
      <c r="P8400" t="str">
        <f>IF('Peter Millar'!$L8405&lt;&gt;0,CONCATENATE("Week ",WEEKNUM('Peter Millar'!$L8405,21)," - ", TEXT('Peter Millar'!$L8405, "yyyy")),"")</f>
        <v/>
      </c>
    </row>
    <row r="8401" spans="16:16">
      <c r="P8401" t="str">
        <f>IF('Peter Millar'!$L8406&lt;&gt;0,CONCATENATE("Week ",WEEKNUM('Peter Millar'!$L8406,21)," - ", TEXT('Peter Millar'!$L8406, "yyyy")),"")</f>
        <v/>
      </c>
    </row>
    <row r="8402" spans="16:16">
      <c r="P8402" t="str">
        <f>IF('Peter Millar'!$L8407&lt;&gt;0,CONCATENATE("Week ",WEEKNUM('Peter Millar'!$L8407,21)," - ", TEXT('Peter Millar'!$L8407, "yyyy")),"")</f>
        <v/>
      </c>
    </row>
    <row r="8403" spans="16:16">
      <c r="P8403" t="str">
        <f>IF('Peter Millar'!$L8408&lt;&gt;0,CONCATENATE("Week ",WEEKNUM('Peter Millar'!$L8408,21)," - ", TEXT('Peter Millar'!$L8408, "yyyy")),"")</f>
        <v/>
      </c>
    </row>
    <row r="8404" spans="16:16">
      <c r="P8404" t="str">
        <f>IF('Peter Millar'!$L8409&lt;&gt;0,CONCATENATE("Week ",WEEKNUM('Peter Millar'!$L8409,21)," - ", TEXT('Peter Millar'!$L8409, "yyyy")),"")</f>
        <v/>
      </c>
    </row>
    <row r="8405" spans="16:16">
      <c r="P8405" t="str">
        <f>IF('Peter Millar'!$L8410&lt;&gt;0,CONCATENATE("Week ",WEEKNUM('Peter Millar'!$L8410,21)," - ", TEXT('Peter Millar'!$L8410, "yyyy")),"")</f>
        <v/>
      </c>
    </row>
    <row r="8406" spans="16:16">
      <c r="P8406" t="str">
        <f>IF('Peter Millar'!$L8411&lt;&gt;0,CONCATENATE("Week ",WEEKNUM('Peter Millar'!$L8411,21)," - ", TEXT('Peter Millar'!$L8411, "yyyy")),"")</f>
        <v/>
      </c>
    </row>
    <row r="8407" spans="16:16">
      <c r="P8407" t="str">
        <f>IF('Peter Millar'!$L8412&lt;&gt;0,CONCATENATE("Week ",WEEKNUM('Peter Millar'!$L8412,21)," - ", TEXT('Peter Millar'!$L8412, "yyyy")),"")</f>
        <v/>
      </c>
    </row>
    <row r="8408" spans="16:16">
      <c r="P8408" t="str">
        <f>IF('Peter Millar'!$L8413&lt;&gt;0,CONCATENATE("Week ",WEEKNUM('Peter Millar'!$L8413,21)," - ", TEXT('Peter Millar'!$L8413, "yyyy")),"")</f>
        <v/>
      </c>
    </row>
    <row r="8409" spans="16:16">
      <c r="P8409" t="str">
        <f>IF('Peter Millar'!$L8414&lt;&gt;0,CONCATENATE("Week ",WEEKNUM('Peter Millar'!$L8414,21)," - ", TEXT('Peter Millar'!$L8414, "yyyy")),"")</f>
        <v/>
      </c>
    </row>
    <row r="8410" spans="16:16">
      <c r="P8410" t="str">
        <f>IF('Peter Millar'!$L8415&lt;&gt;0,CONCATENATE("Week ",WEEKNUM('Peter Millar'!$L8415,21)," - ", TEXT('Peter Millar'!$L8415, "yyyy")),"")</f>
        <v/>
      </c>
    </row>
    <row r="8411" spans="16:16">
      <c r="P8411" t="str">
        <f>IF('Peter Millar'!$L8416&lt;&gt;0,CONCATENATE("Week ",WEEKNUM('Peter Millar'!$L8416,21)," - ", TEXT('Peter Millar'!$L8416, "yyyy")),"")</f>
        <v/>
      </c>
    </row>
    <row r="8412" spans="16:16">
      <c r="P8412" t="str">
        <f>IF('Peter Millar'!$L8417&lt;&gt;0,CONCATENATE("Week ",WEEKNUM('Peter Millar'!$L8417,21)," - ", TEXT('Peter Millar'!$L8417, "yyyy")),"")</f>
        <v/>
      </c>
    </row>
    <row r="8413" spans="16:16">
      <c r="P8413" t="str">
        <f>IF('Peter Millar'!$L8418&lt;&gt;0,CONCATENATE("Week ",WEEKNUM('Peter Millar'!$L8418,21)," - ", TEXT('Peter Millar'!$L8418, "yyyy")),"")</f>
        <v/>
      </c>
    </row>
    <row r="8414" spans="16:16">
      <c r="P8414" t="str">
        <f>IF('Peter Millar'!$L8419&lt;&gt;0,CONCATENATE("Week ",WEEKNUM('Peter Millar'!$L8419,21)," - ", TEXT('Peter Millar'!$L8419, "yyyy")),"")</f>
        <v/>
      </c>
    </row>
    <row r="8415" spans="16:16">
      <c r="P8415" t="str">
        <f>IF('Peter Millar'!$L8420&lt;&gt;0,CONCATENATE("Week ",WEEKNUM('Peter Millar'!$L8420,21)," - ", TEXT('Peter Millar'!$L8420, "yyyy")),"")</f>
        <v/>
      </c>
    </row>
    <row r="8416" spans="16:16">
      <c r="P8416" t="str">
        <f>IF('Peter Millar'!$L8421&lt;&gt;0,CONCATENATE("Week ",WEEKNUM('Peter Millar'!$L8421,21)," - ", TEXT('Peter Millar'!$L8421, "yyyy")),"")</f>
        <v/>
      </c>
    </row>
    <row r="8417" spans="16:16">
      <c r="P8417" t="str">
        <f>IF('Peter Millar'!$L8422&lt;&gt;0,CONCATENATE("Week ",WEEKNUM('Peter Millar'!$L8422,21)," - ", TEXT('Peter Millar'!$L8422, "yyyy")),"")</f>
        <v/>
      </c>
    </row>
    <row r="8418" spans="16:16">
      <c r="P8418" t="str">
        <f>IF('Peter Millar'!$L8423&lt;&gt;0,CONCATENATE("Week ",WEEKNUM('Peter Millar'!$L8423,21)," - ", TEXT('Peter Millar'!$L8423, "yyyy")),"")</f>
        <v/>
      </c>
    </row>
    <row r="8419" spans="16:16">
      <c r="P8419" t="str">
        <f>IF('Peter Millar'!$L8424&lt;&gt;0,CONCATENATE("Week ",WEEKNUM('Peter Millar'!$L8424,21)," - ", TEXT('Peter Millar'!$L8424, "yyyy")),"")</f>
        <v/>
      </c>
    </row>
    <row r="8420" spans="16:16">
      <c r="P8420" t="str">
        <f>IF('Peter Millar'!$L8425&lt;&gt;0,CONCATENATE("Week ",WEEKNUM('Peter Millar'!$L8425,21)," - ", TEXT('Peter Millar'!$L8425, "yyyy")),"")</f>
        <v/>
      </c>
    </row>
    <row r="8421" spans="16:16">
      <c r="P8421" t="str">
        <f>IF('Peter Millar'!$L8426&lt;&gt;0,CONCATENATE("Week ",WEEKNUM('Peter Millar'!$L8426,21)," - ", TEXT('Peter Millar'!$L8426, "yyyy")),"")</f>
        <v/>
      </c>
    </row>
    <row r="8422" spans="16:16">
      <c r="P8422" t="str">
        <f>IF('Peter Millar'!$L8427&lt;&gt;0,CONCATENATE("Week ",WEEKNUM('Peter Millar'!$L8427,21)," - ", TEXT('Peter Millar'!$L8427, "yyyy")),"")</f>
        <v/>
      </c>
    </row>
    <row r="8423" spans="16:16">
      <c r="P8423" t="str">
        <f>IF('Peter Millar'!$L8428&lt;&gt;0,CONCATENATE("Week ",WEEKNUM('Peter Millar'!$L8428,21)," - ", TEXT('Peter Millar'!$L8428, "yyyy")),"")</f>
        <v/>
      </c>
    </row>
    <row r="8424" spans="16:16">
      <c r="P8424" t="str">
        <f>IF('Peter Millar'!$L8429&lt;&gt;0,CONCATENATE("Week ",WEEKNUM('Peter Millar'!$L8429,21)," - ", TEXT('Peter Millar'!$L8429, "yyyy")),"")</f>
        <v/>
      </c>
    </row>
    <row r="8425" spans="16:16">
      <c r="P8425" t="str">
        <f>IF('Peter Millar'!$L8430&lt;&gt;0,CONCATENATE("Week ",WEEKNUM('Peter Millar'!$L8430,21)," - ", TEXT('Peter Millar'!$L8430, "yyyy")),"")</f>
        <v/>
      </c>
    </row>
    <row r="8426" spans="16:16">
      <c r="P8426" t="str">
        <f>IF('Peter Millar'!$L8431&lt;&gt;0,CONCATENATE("Week ",WEEKNUM('Peter Millar'!$L8431,21)," - ", TEXT('Peter Millar'!$L8431, "yyyy")),"")</f>
        <v/>
      </c>
    </row>
    <row r="8427" spans="16:16">
      <c r="P8427" t="str">
        <f>IF('Peter Millar'!$L8432&lt;&gt;0,CONCATENATE("Week ",WEEKNUM('Peter Millar'!$L8432,21)," - ", TEXT('Peter Millar'!$L8432, "yyyy")),"")</f>
        <v/>
      </c>
    </row>
    <row r="8428" spans="16:16">
      <c r="P8428" t="str">
        <f>IF('Peter Millar'!$L8433&lt;&gt;0,CONCATENATE("Week ",WEEKNUM('Peter Millar'!$L8433,21)," - ", TEXT('Peter Millar'!$L8433, "yyyy")),"")</f>
        <v/>
      </c>
    </row>
    <row r="8429" spans="16:16">
      <c r="P8429" t="str">
        <f>IF('Peter Millar'!$L8434&lt;&gt;0,CONCATENATE("Week ",WEEKNUM('Peter Millar'!$L8434,21)," - ", TEXT('Peter Millar'!$L8434, "yyyy")),"")</f>
        <v/>
      </c>
    </row>
    <row r="8430" spans="16:16">
      <c r="P8430" t="str">
        <f>IF('Peter Millar'!$L8435&lt;&gt;0,CONCATENATE("Week ",WEEKNUM('Peter Millar'!$L8435,21)," - ", TEXT('Peter Millar'!$L8435, "yyyy")),"")</f>
        <v/>
      </c>
    </row>
    <row r="8431" spans="16:16">
      <c r="P8431" t="str">
        <f>IF('Peter Millar'!$L8436&lt;&gt;0,CONCATENATE("Week ",WEEKNUM('Peter Millar'!$L8436,21)," - ", TEXT('Peter Millar'!$L8436, "yyyy")),"")</f>
        <v/>
      </c>
    </row>
    <row r="8432" spans="16:16">
      <c r="P8432" t="str">
        <f>IF('Peter Millar'!$L8437&lt;&gt;0,CONCATENATE("Week ",WEEKNUM('Peter Millar'!$L8437,21)," - ", TEXT('Peter Millar'!$L8437, "yyyy")),"")</f>
        <v/>
      </c>
    </row>
    <row r="8433" spans="16:16">
      <c r="P8433" t="str">
        <f>IF('Peter Millar'!$L8438&lt;&gt;0,CONCATENATE("Week ",WEEKNUM('Peter Millar'!$L8438,21)," - ", TEXT('Peter Millar'!$L8438, "yyyy")),"")</f>
        <v/>
      </c>
    </row>
    <row r="8434" spans="16:16">
      <c r="P8434" t="str">
        <f>IF('Peter Millar'!$L8439&lt;&gt;0,CONCATENATE("Week ",WEEKNUM('Peter Millar'!$L8439,21)," - ", TEXT('Peter Millar'!$L8439, "yyyy")),"")</f>
        <v/>
      </c>
    </row>
    <row r="8435" spans="16:16">
      <c r="P8435" t="str">
        <f>IF('Peter Millar'!$L8440&lt;&gt;0,CONCATENATE("Week ",WEEKNUM('Peter Millar'!$L8440,21)," - ", TEXT('Peter Millar'!$L8440, "yyyy")),"")</f>
        <v/>
      </c>
    </row>
    <row r="8436" spans="16:16">
      <c r="P8436" t="str">
        <f>IF('Peter Millar'!$L8441&lt;&gt;0,CONCATENATE("Week ",WEEKNUM('Peter Millar'!$L8441,21)," - ", TEXT('Peter Millar'!$L8441, "yyyy")),"")</f>
        <v/>
      </c>
    </row>
    <row r="8437" spans="16:16">
      <c r="P8437" t="str">
        <f>IF('Peter Millar'!$L8442&lt;&gt;0,CONCATENATE("Week ",WEEKNUM('Peter Millar'!$L8442,21)," - ", TEXT('Peter Millar'!$L8442, "yyyy")),"")</f>
        <v/>
      </c>
    </row>
    <row r="8438" spans="16:16">
      <c r="P8438" t="str">
        <f>IF('Peter Millar'!$L8443&lt;&gt;0,CONCATENATE("Week ",WEEKNUM('Peter Millar'!$L8443,21)," - ", TEXT('Peter Millar'!$L8443, "yyyy")),"")</f>
        <v/>
      </c>
    </row>
    <row r="8439" spans="16:16">
      <c r="P8439" t="str">
        <f>IF('Peter Millar'!$L8444&lt;&gt;0,CONCATENATE("Week ",WEEKNUM('Peter Millar'!$L8444,21)," - ", TEXT('Peter Millar'!$L8444, "yyyy")),"")</f>
        <v/>
      </c>
    </row>
    <row r="8440" spans="16:16">
      <c r="P8440" t="str">
        <f>IF('Peter Millar'!$L8445&lt;&gt;0,CONCATENATE("Week ",WEEKNUM('Peter Millar'!$L8445,21)," - ", TEXT('Peter Millar'!$L8445, "yyyy")),"")</f>
        <v/>
      </c>
    </row>
    <row r="8441" spans="16:16">
      <c r="P8441" t="str">
        <f>IF('Peter Millar'!$L8446&lt;&gt;0,CONCATENATE("Week ",WEEKNUM('Peter Millar'!$L8446,21)," - ", TEXT('Peter Millar'!$L8446, "yyyy")),"")</f>
        <v/>
      </c>
    </row>
    <row r="8442" spans="16:16">
      <c r="P8442" t="str">
        <f>IF('Peter Millar'!$L8447&lt;&gt;0,CONCATENATE("Week ",WEEKNUM('Peter Millar'!$L8447,21)," - ", TEXT('Peter Millar'!$L8447, "yyyy")),"")</f>
        <v/>
      </c>
    </row>
    <row r="8443" spans="16:16">
      <c r="P8443" t="str">
        <f>IF('Peter Millar'!$L8448&lt;&gt;0,CONCATENATE("Week ",WEEKNUM('Peter Millar'!$L8448,21)," - ", TEXT('Peter Millar'!$L8448, "yyyy")),"")</f>
        <v/>
      </c>
    </row>
    <row r="8444" spans="16:16">
      <c r="P8444" t="str">
        <f>IF('Peter Millar'!$L8449&lt;&gt;0,CONCATENATE("Week ",WEEKNUM('Peter Millar'!$L8449,21)," - ", TEXT('Peter Millar'!$L8449, "yyyy")),"")</f>
        <v/>
      </c>
    </row>
    <row r="8445" spans="16:16">
      <c r="P8445" t="str">
        <f>IF('Peter Millar'!$L8450&lt;&gt;0,CONCATENATE("Week ",WEEKNUM('Peter Millar'!$L8450,21)," - ", TEXT('Peter Millar'!$L8450, "yyyy")),"")</f>
        <v/>
      </c>
    </row>
    <row r="8446" spans="16:16">
      <c r="P8446" t="str">
        <f>IF('Peter Millar'!$L8451&lt;&gt;0,CONCATENATE("Week ",WEEKNUM('Peter Millar'!$L8451,21)," - ", TEXT('Peter Millar'!$L8451, "yyyy")),"")</f>
        <v/>
      </c>
    </row>
    <row r="8447" spans="16:16">
      <c r="P8447" t="str">
        <f>IF('Peter Millar'!$L8452&lt;&gt;0,CONCATENATE("Week ",WEEKNUM('Peter Millar'!$L8452,21)," - ", TEXT('Peter Millar'!$L8452, "yyyy")),"")</f>
        <v/>
      </c>
    </row>
    <row r="8448" spans="16:16">
      <c r="P8448" t="str">
        <f>IF('Peter Millar'!$L8453&lt;&gt;0,CONCATENATE("Week ",WEEKNUM('Peter Millar'!$L8453,21)," - ", TEXT('Peter Millar'!$L8453, "yyyy")),"")</f>
        <v/>
      </c>
    </row>
    <row r="8449" spans="16:16">
      <c r="P8449" t="str">
        <f>IF('Peter Millar'!$L8454&lt;&gt;0,CONCATENATE("Week ",WEEKNUM('Peter Millar'!$L8454,21)," - ", TEXT('Peter Millar'!$L8454, "yyyy")),"")</f>
        <v/>
      </c>
    </row>
    <row r="8450" spans="16:16">
      <c r="P8450" t="str">
        <f>IF('Peter Millar'!$L8455&lt;&gt;0,CONCATENATE("Week ",WEEKNUM('Peter Millar'!$L8455,21)," - ", TEXT('Peter Millar'!$L8455, "yyyy")),"")</f>
        <v/>
      </c>
    </row>
    <row r="8451" spans="16:16">
      <c r="P8451" t="str">
        <f>IF('Peter Millar'!$L8456&lt;&gt;0,CONCATENATE("Week ",WEEKNUM('Peter Millar'!$L8456,21)," - ", TEXT('Peter Millar'!$L8456, "yyyy")),"")</f>
        <v/>
      </c>
    </row>
    <row r="8452" spans="16:16">
      <c r="P8452" t="str">
        <f>IF('Peter Millar'!$L8457&lt;&gt;0,CONCATENATE("Week ",WEEKNUM('Peter Millar'!$L8457,21)," - ", TEXT('Peter Millar'!$L8457, "yyyy")),"")</f>
        <v/>
      </c>
    </row>
    <row r="8453" spans="16:16">
      <c r="P8453" t="str">
        <f>IF('Peter Millar'!$L8458&lt;&gt;0,CONCATENATE("Week ",WEEKNUM('Peter Millar'!$L8458,21)," - ", TEXT('Peter Millar'!$L8458, "yyyy")),"")</f>
        <v/>
      </c>
    </row>
    <row r="8454" spans="16:16">
      <c r="P8454" t="str">
        <f>IF('Peter Millar'!$L8459&lt;&gt;0,CONCATENATE("Week ",WEEKNUM('Peter Millar'!$L8459,21)," - ", TEXT('Peter Millar'!$L8459, "yyyy")),"")</f>
        <v/>
      </c>
    </row>
    <row r="8455" spans="16:16">
      <c r="P8455" t="str">
        <f>IF('Peter Millar'!$L8460&lt;&gt;0,CONCATENATE("Week ",WEEKNUM('Peter Millar'!$L8460,21)," - ", TEXT('Peter Millar'!$L8460, "yyyy")),"")</f>
        <v/>
      </c>
    </row>
    <row r="8456" spans="16:16">
      <c r="P8456" t="str">
        <f>IF('Peter Millar'!$L8461&lt;&gt;0,CONCATENATE("Week ",WEEKNUM('Peter Millar'!$L8461,21)," - ", TEXT('Peter Millar'!$L8461, "yyyy")),"")</f>
        <v/>
      </c>
    </row>
    <row r="8457" spans="16:16">
      <c r="P8457" t="str">
        <f>IF('Peter Millar'!$L8462&lt;&gt;0,CONCATENATE("Week ",WEEKNUM('Peter Millar'!$L8462,21)," - ", TEXT('Peter Millar'!$L8462, "yyyy")),"")</f>
        <v/>
      </c>
    </row>
    <row r="8458" spans="16:16">
      <c r="P8458" t="str">
        <f>IF('Peter Millar'!$L8463&lt;&gt;0,CONCATENATE("Week ",WEEKNUM('Peter Millar'!$L8463,21)," - ", TEXT('Peter Millar'!$L8463, "yyyy")),"")</f>
        <v/>
      </c>
    </row>
    <row r="8459" spans="16:16">
      <c r="P8459" t="str">
        <f>IF('Peter Millar'!$L8464&lt;&gt;0,CONCATENATE("Week ",WEEKNUM('Peter Millar'!$L8464,21)," - ", TEXT('Peter Millar'!$L8464, "yyyy")),"")</f>
        <v/>
      </c>
    </row>
    <row r="8460" spans="16:16">
      <c r="P8460" t="str">
        <f>IF('Peter Millar'!$L8465&lt;&gt;0,CONCATENATE("Week ",WEEKNUM('Peter Millar'!$L8465,21)," - ", TEXT('Peter Millar'!$L8465, "yyyy")),"")</f>
        <v/>
      </c>
    </row>
    <row r="8461" spans="16:16">
      <c r="P8461" t="str">
        <f>IF('Peter Millar'!$L8466&lt;&gt;0,CONCATENATE("Week ",WEEKNUM('Peter Millar'!$L8466,21)," - ", TEXT('Peter Millar'!$L8466, "yyyy")),"")</f>
        <v/>
      </c>
    </row>
    <row r="8462" spans="16:16">
      <c r="P8462" t="str">
        <f>IF('Peter Millar'!$L8467&lt;&gt;0,CONCATENATE("Week ",WEEKNUM('Peter Millar'!$L8467,21)," - ", TEXT('Peter Millar'!$L8467, "yyyy")),"")</f>
        <v/>
      </c>
    </row>
    <row r="8463" spans="16:16">
      <c r="P8463" t="str">
        <f>IF('Peter Millar'!$L8468&lt;&gt;0,CONCATENATE("Week ",WEEKNUM('Peter Millar'!$L8468,21)," - ", TEXT('Peter Millar'!$L8468, "yyyy")),"")</f>
        <v/>
      </c>
    </row>
    <row r="8464" spans="16:16">
      <c r="P8464" t="str">
        <f>IF('Peter Millar'!$L8469&lt;&gt;0,CONCATENATE("Week ",WEEKNUM('Peter Millar'!$L8469,21)," - ", TEXT('Peter Millar'!$L8469, "yyyy")),"")</f>
        <v/>
      </c>
    </row>
    <row r="8465" spans="16:16">
      <c r="P8465" t="str">
        <f>IF('Peter Millar'!$L8470&lt;&gt;0,CONCATENATE("Week ",WEEKNUM('Peter Millar'!$L8470,21)," - ", TEXT('Peter Millar'!$L8470, "yyyy")),"")</f>
        <v/>
      </c>
    </row>
    <row r="8466" spans="16:16">
      <c r="P8466" t="str">
        <f>IF('Peter Millar'!$L8471&lt;&gt;0,CONCATENATE("Week ",WEEKNUM('Peter Millar'!$L8471,21)," - ", TEXT('Peter Millar'!$L8471, "yyyy")),"")</f>
        <v/>
      </c>
    </row>
    <row r="8467" spans="16:16">
      <c r="P8467" t="str">
        <f>IF('Peter Millar'!$L8472&lt;&gt;0,CONCATENATE("Week ",WEEKNUM('Peter Millar'!$L8472,21)," - ", TEXT('Peter Millar'!$L8472, "yyyy")),"")</f>
        <v/>
      </c>
    </row>
    <row r="8468" spans="16:16">
      <c r="P8468" t="str">
        <f>IF('Peter Millar'!$L8473&lt;&gt;0,CONCATENATE("Week ",WEEKNUM('Peter Millar'!$L8473,21)," - ", TEXT('Peter Millar'!$L8473, "yyyy")),"")</f>
        <v/>
      </c>
    </row>
    <row r="8469" spans="16:16">
      <c r="P8469" t="str">
        <f>IF('Peter Millar'!$L8474&lt;&gt;0,CONCATENATE("Week ",WEEKNUM('Peter Millar'!$L8474,21)," - ", TEXT('Peter Millar'!$L8474, "yyyy")),"")</f>
        <v/>
      </c>
    </row>
    <row r="8470" spans="16:16">
      <c r="P8470" t="str">
        <f>IF('Peter Millar'!$L8475&lt;&gt;0,CONCATENATE("Week ",WEEKNUM('Peter Millar'!$L8475,21)," - ", TEXT('Peter Millar'!$L8475, "yyyy")),"")</f>
        <v/>
      </c>
    </row>
    <row r="8471" spans="16:16">
      <c r="P8471" t="str">
        <f>IF('Peter Millar'!$L8476&lt;&gt;0,CONCATENATE("Week ",WEEKNUM('Peter Millar'!$L8476,21)," - ", TEXT('Peter Millar'!$L8476, "yyyy")),"")</f>
        <v/>
      </c>
    </row>
    <row r="8472" spans="16:16">
      <c r="P8472" t="str">
        <f>IF('Peter Millar'!$L8477&lt;&gt;0,CONCATENATE("Week ",WEEKNUM('Peter Millar'!$L8477,21)," - ", TEXT('Peter Millar'!$L8477, "yyyy")),"")</f>
        <v/>
      </c>
    </row>
    <row r="8473" spans="16:16">
      <c r="P8473" t="str">
        <f>IF('Peter Millar'!$L8478&lt;&gt;0,CONCATENATE("Week ",WEEKNUM('Peter Millar'!$L8478,21)," - ", TEXT('Peter Millar'!$L8478, "yyyy")),"")</f>
        <v/>
      </c>
    </row>
    <row r="8474" spans="16:16">
      <c r="P8474" t="str">
        <f>IF('Peter Millar'!$L8479&lt;&gt;0,CONCATENATE("Week ",WEEKNUM('Peter Millar'!$L8479,21)," - ", TEXT('Peter Millar'!$L8479, "yyyy")),"")</f>
        <v/>
      </c>
    </row>
    <row r="8475" spans="16:16">
      <c r="P8475" t="str">
        <f>IF('Peter Millar'!$L8480&lt;&gt;0,CONCATENATE("Week ",WEEKNUM('Peter Millar'!$L8480,21)," - ", TEXT('Peter Millar'!$L8480, "yyyy")),"")</f>
        <v/>
      </c>
    </row>
    <row r="8476" spans="16:16">
      <c r="P8476" t="str">
        <f>IF('Peter Millar'!$L8481&lt;&gt;0,CONCATENATE("Week ",WEEKNUM('Peter Millar'!$L8481,21)," - ", TEXT('Peter Millar'!$L8481, "yyyy")),"")</f>
        <v/>
      </c>
    </row>
    <row r="8477" spans="16:16">
      <c r="P8477" t="str">
        <f>IF('Peter Millar'!$L8482&lt;&gt;0,CONCATENATE("Week ",WEEKNUM('Peter Millar'!$L8482,21)," - ", TEXT('Peter Millar'!$L8482, "yyyy")),"")</f>
        <v/>
      </c>
    </row>
    <row r="8478" spans="16:16">
      <c r="P8478" t="str">
        <f>IF('Peter Millar'!$L8483&lt;&gt;0,CONCATENATE("Week ",WEEKNUM('Peter Millar'!$L8483,21)," - ", TEXT('Peter Millar'!$L8483, "yyyy")),"")</f>
        <v/>
      </c>
    </row>
    <row r="8479" spans="16:16">
      <c r="P8479" t="str">
        <f>IF('Peter Millar'!$L8484&lt;&gt;0,CONCATENATE("Week ",WEEKNUM('Peter Millar'!$L8484,21)," - ", TEXT('Peter Millar'!$L8484, "yyyy")),"")</f>
        <v/>
      </c>
    </row>
    <row r="8480" spans="16:16">
      <c r="P8480" t="str">
        <f>IF('Peter Millar'!$L8485&lt;&gt;0,CONCATENATE("Week ",WEEKNUM('Peter Millar'!$L8485,21)," - ", TEXT('Peter Millar'!$L8485, "yyyy")),"")</f>
        <v/>
      </c>
    </row>
    <row r="8481" spans="16:16">
      <c r="P8481" t="str">
        <f>IF('Peter Millar'!$L8486&lt;&gt;0,CONCATENATE("Week ",WEEKNUM('Peter Millar'!$L8486,21)," - ", TEXT('Peter Millar'!$L8486, "yyyy")),"")</f>
        <v/>
      </c>
    </row>
    <row r="8482" spans="16:16">
      <c r="P8482" t="str">
        <f>IF('Peter Millar'!$L8487&lt;&gt;0,CONCATENATE("Week ",WEEKNUM('Peter Millar'!$L8487,21)," - ", TEXT('Peter Millar'!$L8487, "yyyy")),"")</f>
        <v/>
      </c>
    </row>
    <row r="8483" spans="16:16">
      <c r="P8483" t="str">
        <f>IF('Peter Millar'!$L8488&lt;&gt;0,CONCATENATE("Week ",WEEKNUM('Peter Millar'!$L8488,21)," - ", TEXT('Peter Millar'!$L8488, "yyyy")),"")</f>
        <v/>
      </c>
    </row>
    <row r="8484" spans="16:16">
      <c r="P8484" t="str">
        <f>IF('Peter Millar'!$L8489&lt;&gt;0,CONCATENATE("Week ",WEEKNUM('Peter Millar'!$L8489,21)," - ", TEXT('Peter Millar'!$L8489, "yyyy")),"")</f>
        <v/>
      </c>
    </row>
    <row r="8485" spans="16:16">
      <c r="P8485" t="str">
        <f>IF('Peter Millar'!$L8490&lt;&gt;0,CONCATENATE("Week ",WEEKNUM('Peter Millar'!$L8490,21)," - ", TEXT('Peter Millar'!$L8490, "yyyy")),"")</f>
        <v/>
      </c>
    </row>
    <row r="8486" spans="16:16">
      <c r="P8486" t="str">
        <f>IF('Peter Millar'!$L8491&lt;&gt;0,CONCATENATE("Week ",WEEKNUM('Peter Millar'!$L8491,21)," - ", TEXT('Peter Millar'!$L8491, "yyyy")),"")</f>
        <v/>
      </c>
    </row>
    <row r="8487" spans="16:16">
      <c r="P8487" t="str">
        <f>IF('Peter Millar'!$L8492&lt;&gt;0,CONCATENATE("Week ",WEEKNUM('Peter Millar'!$L8492,21)," - ", TEXT('Peter Millar'!$L8492, "yyyy")),"")</f>
        <v/>
      </c>
    </row>
    <row r="8488" spans="16:16">
      <c r="P8488" t="str">
        <f>IF('Peter Millar'!$L8493&lt;&gt;0,CONCATENATE("Week ",WEEKNUM('Peter Millar'!$L8493,21)," - ", TEXT('Peter Millar'!$L8493, "yyyy")),"")</f>
        <v/>
      </c>
    </row>
    <row r="8489" spans="16:16">
      <c r="P8489" t="str">
        <f>IF('Peter Millar'!$L8494&lt;&gt;0,CONCATENATE("Week ",WEEKNUM('Peter Millar'!$L8494,21)," - ", TEXT('Peter Millar'!$L8494, "yyyy")),"")</f>
        <v/>
      </c>
    </row>
    <row r="8490" spans="16:16">
      <c r="P8490" t="str">
        <f>IF('Peter Millar'!$L8495&lt;&gt;0,CONCATENATE("Week ",WEEKNUM('Peter Millar'!$L8495,21)," - ", TEXT('Peter Millar'!$L8495, "yyyy")),"")</f>
        <v/>
      </c>
    </row>
    <row r="8491" spans="16:16">
      <c r="P8491" t="str">
        <f>IF('Peter Millar'!$L8496&lt;&gt;0,CONCATENATE("Week ",WEEKNUM('Peter Millar'!$L8496,21)," - ", TEXT('Peter Millar'!$L8496, "yyyy")),"")</f>
        <v/>
      </c>
    </row>
    <row r="8492" spans="16:16">
      <c r="P8492" t="str">
        <f>IF('Peter Millar'!$L8497&lt;&gt;0,CONCATENATE("Week ",WEEKNUM('Peter Millar'!$L8497,21)," - ", TEXT('Peter Millar'!$L8497, "yyyy")),"")</f>
        <v/>
      </c>
    </row>
    <row r="8493" spans="16:16">
      <c r="P8493" t="str">
        <f>IF('Peter Millar'!$L8498&lt;&gt;0,CONCATENATE("Week ",WEEKNUM('Peter Millar'!$L8498,21)," - ", TEXT('Peter Millar'!$L8498, "yyyy")),"")</f>
        <v/>
      </c>
    </row>
    <row r="8494" spans="16:16">
      <c r="P8494" t="str">
        <f>IF('Peter Millar'!$L8499&lt;&gt;0,CONCATENATE("Week ",WEEKNUM('Peter Millar'!$L8499,21)," - ", TEXT('Peter Millar'!$L8499, "yyyy")),"")</f>
        <v/>
      </c>
    </row>
    <row r="8495" spans="16:16">
      <c r="P8495" t="str">
        <f>IF('Peter Millar'!$L8500&lt;&gt;0,CONCATENATE("Week ",WEEKNUM('Peter Millar'!$L8500,21)," - ", TEXT('Peter Millar'!$L8500, "yyyy")),"")</f>
        <v/>
      </c>
    </row>
    <row r="8496" spans="16:16">
      <c r="P8496" t="str">
        <f>IF('Peter Millar'!$L8501&lt;&gt;0,CONCATENATE("Week ",WEEKNUM('Peter Millar'!$L8501,21)," - ", TEXT('Peter Millar'!$L8501, "yyyy")),"")</f>
        <v/>
      </c>
    </row>
    <row r="8497" spans="16:16">
      <c r="P8497" t="str">
        <f>IF('Peter Millar'!$L8502&lt;&gt;0,CONCATENATE("Week ",WEEKNUM('Peter Millar'!$L8502,21)," - ", TEXT('Peter Millar'!$L8502, "yyyy")),"")</f>
        <v/>
      </c>
    </row>
    <row r="8498" spans="16:16">
      <c r="P8498" t="str">
        <f>IF('Peter Millar'!$L8503&lt;&gt;0,CONCATENATE("Week ",WEEKNUM('Peter Millar'!$L8503,21)," - ", TEXT('Peter Millar'!$L8503, "yyyy")),"")</f>
        <v/>
      </c>
    </row>
    <row r="8499" spans="16:16">
      <c r="P8499" t="str">
        <f>IF('Peter Millar'!$L8504&lt;&gt;0,CONCATENATE("Week ",WEEKNUM('Peter Millar'!$L8504,21)," - ", TEXT('Peter Millar'!$L8504, "yyyy")),"")</f>
        <v/>
      </c>
    </row>
    <row r="8500" spans="16:16">
      <c r="P8500" t="str">
        <f>IF('Peter Millar'!$L8505&lt;&gt;0,CONCATENATE("Week ",WEEKNUM('Peter Millar'!$L8505,21)," - ", TEXT('Peter Millar'!$L8505, "yyyy")),"")</f>
        <v/>
      </c>
    </row>
    <row r="8501" spans="16:16">
      <c r="P8501" t="str">
        <f>IF('Peter Millar'!$L8506&lt;&gt;0,CONCATENATE("Week ",WEEKNUM('Peter Millar'!$L8506,21)," - ", TEXT('Peter Millar'!$L8506, "yyyy")),"")</f>
        <v/>
      </c>
    </row>
    <row r="8502" spans="16:16">
      <c r="P8502" t="str">
        <f>IF('Peter Millar'!$L8507&lt;&gt;0,CONCATENATE("Week ",WEEKNUM('Peter Millar'!$L8507,21)," - ", TEXT('Peter Millar'!$L8507, "yyyy")),"")</f>
        <v/>
      </c>
    </row>
    <row r="8503" spans="16:16">
      <c r="P8503" t="str">
        <f>IF('Peter Millar'!$L8508&lt;&gt;0,CONCATENATE("Week ",WEEKNUM('Peter Millar'!$L8508,21)," - ", TEXT('Peter Millar'!$L8508, "yyyy")),"")</f>
        <v/>
      </c>
    </row>
    <row r="8504" spans="16:16">
      <c r="P8504" t="str">
        <f>IF('Peter Millar'!$L8509&lt;&gt;0,CONCATENATE("Week ",WEEKNUM('Peter Millar'!$L8509,21)," - ", TEXT('Peter Millar'!$L8509, "yyyy")),"")</f>
        <v/>
      </c>
    </row>
    <row r="8505" spans="16:16">
      <c r="P8505" t="str">
        <f>IF('Peter Millar'!$L8510&lt;&gt;0,CONCATENATE("Week ",WEEKNUM('Peter Millar'!$L8510,21)," - ", TEXT('Peter Millar'!$L8510, "yyyy")),"")</f>
        <v/>
      </c>
    </row>
    <row r="8506" spans="16:16">
      <c r="P8506" t="str">
        <f>IF('Peter Millar'!$L8511&lt;&gt;0,CONCATENATE("Week ",WEEKNUM('Peter Millar'!$L8511,21)," - ", TEXT('Peter Millar'!$L8511, "yyyy")),"")</f>
        <v/>
      </c>
    </row>
    <row r="8507" spans="16:16">
      <c r="P8507" t="str">
        <f>IF('Peter Millar'!$L8512&lt;&gt;0,CONCATENATE("Week ",WEEKNUM('Peter Millar'!$L8512,21)," - ", TEXT('Peter Millar'!$L8512, "yyyy")),"")</f>
        <v/>
      </c>
    </row>
    <row r="8508" spans="16:16">
      <c r="P8508" t="str">
        <f>IF('Peter Millar'!$L8513&lt;&gt;0,CONCATENATE("Week ",WEEKNUM('Peter Millar'!$L8513,21)," - ", TEXT('Peter Millar'!$L8513, "yyyy")),"")</f>
        <v/>
      </c>
    </row>
    <row r="8509" spans="16:16">
      <c r="P8509" t="str">
        <f>IF('Peter Millar'!$L8514&lt;&gt;0,CONCATENATE("Week ",WEEKNUM('Peter Millar'!$L8514,21)," - ", TEXT('Peter Millar'!$L8514, "yyyy")),"")</f>
        <v/>
      </c>
    </row>
    <row r="8510" spans="16:16">
      <c r="P8510" t="str">
        <f>IF('Peter Millar'!$L8515&lt;&gt;0,CONCATENATE("Week ",WEEKNUM('Peter Millar'!$L8515,21)," - ", TEXT('Peter Millar'!$L8515, "yyyy")),"")</f>
        <v/>
      </c>
    </row>
    <row r="8511" spans="16:16">
      <c r="P8511" t="str">
        <f>IF('Peter Millar'!$L8516&lt;&gt;0,CONCATENATE("Week ",WEEKNUM('Peter Millar'!$L8516,21)," - ", TEXT('Peter Millar'!$L8516, "yyyy")),"")</f>
        <v/>
      </c>
    </row>
    <row r="8512" spans="16:16">
      <c r="P8512" t="str">
        <f>IF('Peter Millar'!$L8517&lt;&gt;0,CONCATENATE("Week ",WEEKNUM('Peter Millar'!$L8517,21)," - ", TEXT('Peter Millar'!$L8517, "yyyy")),"")</f>
        <v/>
      </c>
    </row>
    <row r="8513" spans="16:16">
      <c r="P8513" t="str">
        <f>IF('Peter Millar'!$L8518&lt;&gt;0,CONCATENATE("Week ",WEEKNUM('Peter Millar'!$L8518,21)," - ", TEXT('Peter Millar'!$L8518, "yyyy")),"")</f>
        <v/>
      </c>
    </row>
    <row r="8514" spans="16:16">
      <c r="P8514" t="str">
        <f>IF('Peter Millar'!$L8519&lt;&gt;0,CONCATENATE("Week ",WEEKNUM('Peter Millar'!$L8519,21)," - ", TEXT('Peter Millar'!$L8519, "yyyy")),"")</f>
        <v/>
      </c>
    </row>
    <row r="8515" spans="16:16">
      <c r="P8515" t="str">
        <f>IF('Peter Millar'!$L8520&lt;&gt;0,CONCATENATE("Week ",WEEKNUM('Peter Millar'!$L8520,21)," - ", TEXT('Peter Millar'!$L8520, "yyyy")),"")</f>
        <v/>
      </c>
    </row>
    <row r="8516" spans="16:16">
      <c r="P8516" t="str">
        <f>IF('Peter Millar'!$L8521&lt;&gt;0,CONCATENATE("Week ",WEEKNUM('Peter Millar'!$L8521,21)," - ", TEXT('Peter Millar'!$L8521, "yyyy")),"")</f>
        <v/>
      </c>
    </row>
    <row r="8517" spans="16:16">
      <c r="P8517" t="str">
        <f>IF('Peter Millar'!$L8522&lt;&gt;0,CONCATENATE("Week ",WEEKNUM('Peter Millar'!$L8522,21)," - ", TEXT('Peter Millar'!$L8522, "yyyy")),"")</f>
        <v/>
      </c>
    </row>
    <row r="8518" spans="16:16">
      <c r="P8518" t="str">
        <f>IF('Peter Millar'!$L8523&lt;&gt;0,CONCATENATE("Week ",WEEKNUM('Peter Millar'!$L8523,21)," - ", TEXT('Peter Millar'!$L8523, "yyyy")),"")</f>
        <v/>
      </c>
    </row>
    <row r="8519" spans="16:16">
      <c r="P8519" t="str">
        <f>IF('Peter Millar'!$L8524&lt;&gt;0,CONCATENATE("Week ",WEEKNUM('Peter Millar'!$L8524,21)," - ", TEXT('Peter Millar'!$L8524, "yyyy")),"")</f>
        <v/>
      </c>
    </row>
    <row r="8520" spans="16:16">
      <c r="P8520" t="str">
        <f>IF('Peter Millar'!$L8525&lt;&gt;0,CONCATENATE("Week ",WEEKNUM('Peter Millar'!$L8525,21)," - ", TEXT('Peter Millar'!$L8525, "yyyy")),"")</f>
        <v/>
      </c>
    </row>
    <row r="8521" spans="16:16">
      <c r="P8521" t="str">
        <f>IF('Peter Millar'!$L8526&lt;&gt;0,CONCATENATE("Week ",WEEKNUM('Peter Millar'!$L8526,21)," - ", TEXT('Peter Millar'!$L8526, "yyyy")),"")</f>
        <v/>
      </c>
    </row>
    <row r="8522" spans="16:16">
      <c r="P8522" t="str">
        <f>IF('Peter Millar'!$L8527&lt;&gt;0,CONCATENATE("Week ",WEEKNUM('Peter Millar'!$L8527,21)," - ", TEXT('Peter Millar'!$L8527, "yyyy")),"")</f>
        <v/>
      </c>
    </row>
    <row r="8523" spans="16:16">
      <c r="P8523" t="str">
        <f>IF('Peter Millar'!$L8528&lt;&gt;0,CONCATENATE("Week ",WEEKNUM('Peter Millar'!$L8528,21)," - ", TEXT('Peter Millar'!$L8528, "yyyy")),"")</f>
        <v/>
      </c>
    </row>
    <row r="8524" spans="16:16">
      <c r="P8524" t="str">
        <f>IF('Peter Millar'!$L8529&lt;&gt;0,CONCATENATE("Week ",WEEKNUM('Peter Millar'!$L8529,21)," - ", TEXT('Peter Millar'!$L8529, "yyyy")),"")</f>
        <v/>
      </c>
    </row>
    <row r="8525" spans="16:16">
      <c r="P8525" t="str">
        <f>IF('Peter Millar'!$L8530&lt;&gt;0,CONCATENATE("Week ",WEEKNUM('Peter Millar'!$L8530,21)," - ", TEXT('Peter Millar'!$L8530, "yyyy")),"")</f>
        <v/>
      </c>
    </row>
    <row r="8526" spans="16:16">
      <c r="P8526" t="str">
        <f>IF('Peter Millar'!$L8531&lt;&gt;0,CONCATENATE("Week ",WEEKNUM('Peter Millar'!$L8531,21)," - ", TEXT('Peter Millar'!$L8531, "yyyy")),"")</f>
        <v/>
      </c>
    </row>
    <row r="8527" spans="16:16">
      <c r="P8527" t="str">
        <f>IF('Peter Millar'!$L8532&lt;&gt;0,CONCATENATE("Week ",WEEKNUM('Peter Millar'!$L8532,21)," - ", TEXT('Peter Millar'!$L8532, "yyyy")),"")</f>
        <v/>
      </c>
    </row>
    <row r="8528" spans="16:16">
      <c r="P8528" t="str">
        <f>IF('Peter Millar'!$L8533&lt;&gt;0,CONCATENATE("Week ",WEEKNUM('Peter Millar'!$L8533,21)," - ", TEXT('Peter Millar'!$L8533, "yyyy")),"")</f>
        <v/>
      </c>
    </row>
    <row r="8529" spans="16:16">
      <c r="P8529" t="str">
        <f>IF('Peter Millar'!$L8534&lt;&gt;0,CONCATENATE("Week ",WEEKNUM('Peter Millar'!$L8534,21)," - ", TEXT('Peter Millar'!$L8534, "yyyy")),"")</f>
        <v/>
      </c>
    </row>
    <row r="8530" spans="16:16">
      <c r="P8530" t="str">
        <f>IF('Peter Millar'!$L8535&lt;&gt;0,CONCATENATE("Week ",WEEKNUM('Peter Millar'!$L8535,21)," - ", TEXT('Peter Millar'!$L8535, "yyyy")),"")</f>
        <v/>
      </c>
    </row>
    <row r="8531" spans="16:16">
      <c r="P8531" t="str">
        <f>IF('Peter Millar'!$L8536&lt;&gt;0,CONCATENATE("Week ",WEEKNUM('Peter Millar'!$L8536,21)," - ", TEXT('Peter Millar'!$L8536, "yyyy")),"")</f>
        <v/>
      </c>
    </row>
    <row r="8532" spans="16:16">
      <c r="P8532" t="str">
        <f>IF('Peter Millar'!$L8537&lt;&gt;0,CONCATENATE("Week ",WEEKNUM('Peter Millar'!$L8537,21)," - ", TEXT('Peter Millar'!$L8537, "yyyy")),"")</f>
        <v/>
      </c>
    </row>
    <row r="8533" spans="16:16">
      <c r="P8533" t="str">
        <f>IF('Peter Millar'!$L8538&lt;&gt;0,CONCATENATE("Week ",WEEKNUM('Peter Millar'!$L8538,21)," - ", TEXT('Peter Millar'!$L8538, "yyyy")),"")</f>
        <v/>
      </c>
    </row>
    <row r="8534" spans="16:16">
      <c r="P8534" t="str">
        <f>IF('Peter Millar'!$L8539&lt;&gt;0,CONCATENATE("Week ",WEEKNUM('Peter Millar'!$L8539,21)," - ", TEXT('Peter Millar'!$L8539, "yyyy")),"")</f>
        <v/>
      </c>
    </row>
    <row r="8535" spans="16:16">
      <c r="P8535" t="str">
        <f>IF('Peter Millar'!$L8540&lt;&gt;0,CONCATENATE("Week ",WEEKNUM('Peter Millar'!$L8540,21)," - ", TEXT('Peter Millar'!$L8540, "yyyy")),"")</f>
        <v/>
      </c>
    </row>
    <row r="8536" spans="16:16">
      <c r="P8536" t="str">
        <f>IF('Peter Millar'!$L8541&lt;&gt;0,CONCATENATE("Week ",WEEKNUM('Peter Millar'!$L8541,21)," - ", TEXT('Peter Millar'!$L8541, "yyyy")),"")</f>
        <v/>
      </c>
    </row>
    <row r="8537" spans="16:16">
      <c r="P8537" t="str">
        <f>IF('Peter Millar'!$L8542&lt;&gt;0,CONCATENATE("Week ",WEEKNUM('Peter Millar'!$L8542,21)," - ", TEXT('Peter Millar'!$L8542, "yyyy")),"")</f>
        <v/>
      </c>
    </row>
    <row r="8538" spans="16:16">
      <c r="P8538" t="str">
        <f>IF('Peter Millar'!$L8543&lt;&gt;0,CONCATENATE("Week ",WEEKNUM('Peter Millar'!$L8543,21)," - ", TEXT('Peter Millar'!$L8543, "yyyy")),"")</f>
        <v/>
      </c>
    </row>
    <row r="8539" spans="16:16">
      <c r="P8539" t="str">
        <f>IF('Peter Millar'!$L8544&lt;&gt;0,CONCATENATE("Week ",WEEKNUM('Peter Millar'!$L8544,21)," - ", TEXT('Peter Millar'!$L8544, "yyyy")),"")</f>
        <v/>
      </c>
    </row>
    <row r="8540" spans="16:16">
      <c r="P8540" t="str">
        <f>IF('Peter Millar'!$L8545&lt;&gt;0,CONCATENATE("Week ",WEEKNUM('Peter Millar'!$L8545,21)," - ", TEXT('Peter Millar'!$L8545, "yyyy")),"")</f>
        <v/>
      </c>
    </row>
    <row r="8541" spans="16:16">
      <c r="P8541" t="str">
        <f>IF('Peter Millar'!$L8546&lt;&gt;0,CONCATENATE("Week ",WEEKNUM('Peter Millar'!$L8546,21)," - ", TEXT('Peter Millar'!$L8546, "yyyy")),"")</f>
        <v/>
      </c>
    </row>
    <row r="8542" spans="16:16">
      <c r="P8542" t="str">
        <f>IF('Peter Millar'!$L8547&lt;&gt;0,CONCATENATE("Week ",WEEKNUM('Peter Millar'!$L8547,21)," - ", TEXT('Peter Millar'!$L8547, "yyyy")),"")</f>
        <v/>
      </c>
    </row>
    <row r="8543" spans="16:16">
      <c r="P8543" t="str">
        <f>IF('Peter Millar'!$L8548&lt;&gt;0,CONCATENATE("Week ",WEEKNUM('Peter Millar'!$L8548,21)," - ", TEXT('Peter Millar'!$L8548, "yyyy")),"")</f>
        <v/>
      </c>
    </row>
    <row r="8544" spans="16:16">
      <c r="P8544" t="str">
        <f>IF('Peter Millar'!$L8549&lt;&gt;0,CONCATENATE("Week ",WEEKNUM('Peter Millar'!$L8549,21)," - ", TEXT('Peter Millar'!$L8549, "yyyy")),"")</f>
        <v/>
      </c>
    </row>
    <row r="8545" spans="16:16">
      <c r="P8545" t="str">
        <f>IF('Peter Millar'!$L8550&lt;&gt;0,CONCATENATE("Week ",WEEKNUM('Peter Millar'!$L8550,21)," - ", TEXT('Peter Millar'!$L8550, "yyyy")),"")</f>
        <v/>
      </c>
    </row>
    <row r="8546" spans="16:16">
      <c r="P8546" t="str">
        <f>IF('Peter Millar'!$L8551&lt;&gt;0,CONCATENATE("Week ",WEEKNUM('Peter Millar'!$L8551,21)," - ", TEXT('Peter Millar'!$L8551, "yyyy")),"")</f>
        <v/>
      </c>
    </row>
    <row r="8547" spans="16:16">
      <c r="P8547" t="str">
        <f>IF('Peter Millar'!$L8552&lt;&gt;0,CONCATENATE("Week ",WEEKNUM('Peter Millar'!$L8552,21)," - ", TEXT('Peter Millar'!$L8552, "yyyy")),"")</f>
        <v/>
      </c>
    </row>
    <row r="8548" spans="16:16">
      <c r="P8548" t="str">
        <f>IF('Peter Millar'!$L8553&lt;&gt;0,CONCATENATE("Week ",WEEKNUM('Peter Millar'!$L8553,21)," - ", TEXT('Peter Millar'!$L8553, "yyyy")),"")</f>
        <v/>
      </c>
    </row>
    <row r="8549" spans="16:16">
      <c r="P8549" t="str">
        <f>IF('Peter Millar'!$L8554&lt;&gt;0,CONCATENATE("Week ",WEEKNUM('Peter Millar'!$L8554,21)," - ", TEXT('Peter Millar'!$L8554, "yyyy")),"")</f>
        <v/>
      </c>
    </row>
    <row r="8550" spans="16:16">
      <c r="P8550" t="str">
        <f>IF('Peter Millar'!$L8555&lt;&gt;0,CONCATENATE("Week ",WEEKNUM('Peter Millar'!$L8555,21)," - ", TEXT('Peter Millar'!$L8555, "yyyy")),"")</f>
        <v/>
      </c>
    </row>
    <row r="8551" spans="16:16">
      <c r="P8551" t="str">
        <f>IF('Peter Millar'!$L8556&lt;&gt;0,CONCATENATE("Week ",WEEKNUM('Peter Millar'!$L8556,21)," - ", TEXT('Peter Millar'!$L8556, "yyyy")),"")</f>
        <v/>
      </c>
    </row>
    <row r="8552" spans="16:16">
      <c r="P8552" t="str">
        <f>IF('Peter Millar'!$L8557&lt;&gt;0,CONCATENATE("Week ",WEEKNUM('Peter Millar'!$L8557,21)," - ", TEXT('Peter Millar'!$L8557, "yyyy")),"")</f>
        <v/>
      </c>
    </row>
    <row r="8553" spans="16:16">
      <c r="P8553" t="str">
        <f>IF('Peter Millar'!$L8558&lt;&gt;0,CONCATENATE("Week ",WEEKNUM('Peter Millar'!$L8558,21)," - ", TEXT('Peter Millar'!$L8558, "yyyy")),"")</f>
        <v/>
      </c>
    </row>
    <row r="8554" spans="16:16">
      <c r="P8554" t="str">
        <f>IF('Peter Millar'!$L8559&lt;&gt;0,CONCATENATE("Week ",WEEKNUM('Peter Millar'!$L8559,21)," - ", TEXT('Peter Millar'!$L8559, "yyyy")),"")</f>
        <v/>
      </c>
    </row>
    <row r="8555" spans="16:16">
      <c r="P8555" t="str">
        <f>IF('Peter Millar'!$L8560&lt;&gt;0,CONCATENATE("Week ",WEEKNUM('Peter Millar'!$L8560,21)," - ", TEXT('Peter Millar'!$L8560, "yyyy")),"")</f>
        <v/>
      </c>
    </row>
    <row r="8556" spans="16:16">
      <c r="P8556" t="str">
        <f>IF('Peter Millar'!$L8561&lt;&gt;0,CONCATENATE("Week ",WEEKNUM('Peter Millar'!$L8561,21)," - ", TEXT('Peter Millar'!$L8561, "yyyy")),"")</f>
        <v/>
      </c>
    </row>
    <row r="8557" spans="16:16">
      <c r="P8557" t="str">
        <f>IF('Peter Millar'!$L8562&lt;&gt;0,CONCATENATE("Week ",WEEKNUM('Peter Millar'!$L8562,21)," - ", TEXT('Peter Millar'!$L8562, "yyyy")),"")</f>
        <v/>
      </c>
    </row>
    <row r="8558" spans="16:16">
      <c r="P8558" t="str">
        <f>IF('Peter Millar'!$L8563&lt;&gt;0,CONCATENATE("Week ",WEEKNUM('Peter Millar'!$L8563,21)," - ", TEXT('Peter Millar'!$L8563, "yyyy")),"")</f>
        <v/>
      </c>
    </row>
    <row r="8559" spans="16:16">
      <c r="P8559" t="str">
        <f>IF('Peter Millar'!$L8564&lt;&gt;0,CONCATENATE("Week ",WEEKNUM('Peter Millar'!$L8564,21)," - ", TEXT('Peter Millar'!$L8564, "yyyy")),"")</f>
        <v/>
      </c>
    </row>
    <row r="8560" spans="16:16">
      <c r="P8560" t="str">
        <f>IF('Peter Millar'!$L8565&lt;&gt;0,CONCATENATE("Week ",WEEKNUM('Peter Millar'!$L8565,21)," - ", TEXT('Peter Millar'!$L8565, "yyyy")),"")</f>
        <v/>
      </c>
    </row>
    <row r="8561" spans="16:16">
      <c r="P8561" t="str">
        <f>IF('Peter Millar'!$L8566&lt;&gt;0,CONCATENATE("Week ",WEEKNUM('Peter Millar'!$L8566,21)," - ", TEXT('Peter Millar'!$L8566, "yyyy")),"")</f>
        <v/>
      </c>
    </row>
    <row r="8562" spans="16:16">
      <c r="P8562" t="str">
        <f>IF('Peter Millar'!$L8567&lt;&gt;0,CONCATENATE("Week ",WEEKNUM('Peter Millar'!$L8567,21)," - ", TEXT('Peter Millar'!$L8567, "yyyy")),"")</f>
        <v/>
      </c>
    </row>
    <row r="8563" spans="16:16">
      <c r="P8563" t="str">
        <f>IF('Peter Millar'!$L8568&lt;&gt;0,CONCATENATE("Week ",WEEKNUM('Peter Millar'!$L8568,21)," - ", TEXT('Peter Millar'!$L8568, "yyyy")),"")</f>
        <v/>
      </c>
    </row>
    <row r="8564" spans="16:16">
      <c r="P8564" t="str">
        <f>IF('Peter Millar'!$L8569&lt;&gt;0,CONCATENATE("Week ",WEEKNUM('Peter Millar'!$L8569,21)," - ", TEXT('Peter Millar'!$L8569, "yyyy")),"")</f>
        <v/>
      </c>
    </row>
    <row r="8565" spans="16:16">
      <c r="P8565" t="str">
        <f>IF('Peter Millar'!$L8570&lt;&gt;0,CONCATENATE("Week ",WEEKNUM('Peter Millar'!$L8570,21)," - ", TEXT('Peter Millar'!$L8570, "yyyy")),"")</f>
        <v/>
      </c>
    </row>
    <row r="8566" spans="16:16">
      <c r="P8566" t="str">
        <f>IF('Peter Millar'!$L8571&lt;&gt;0,CONCATENATE("Week ",WEEKNUM('Peter Millar'!$L8571,21)," - ", TEXT('Peter Millar'!$L8571, "yyyy")),"")</f>
        <v/>
      </c>
    </row>
    <row r="8567" spans="16:16">
      <c r="P8567" t="str">
        <f>IF('Peter Millar'!$L8572&lt;&gt;0,CONCATENATE("Week ",WEEKNUM('Peter Millar'!$L8572,21)," - ", TEXT('Peter Millar'!$L8572, "yyyy")),"")</f>
        <v/>
      </c>
    </row>
    <row r="8568" spans="16:16">
      <c r="P8568" t="str">
        <f>IF('Peter Millar'!$L8573&lt;&gt;0,CONCATENATE("Week ",WEEKNUM('Peter Millar'!$L8573,21)," - ", TEXT('Peter Millar'!$L8573, "yyyy")),"")</f>
        <v/>
      </c>
    </row>
    <row r="8569" spans="16:16">
      <c r="P8569" t="str">
        <f>IF('Peter Millar'!$L8574&lt;&gt;0,CONCATENATE("Week ",WEEKNUM('Peter Millar'!$L8574,21)," - ", TEXT('Peter Millar'!$L8574, "yyyy")),"")</f>
        <v/>
      </c>
    </row>
    <row r="8570" spans="16:16">
      <c r="P8570" t="str">
        <f>IF('Peter Millar'!$L8575&lt;&gt;0,CONCATENATE("Week ",WEEKNUM('Peter Millar'!$L8575,21)," - ", TEXT('Peter Millar'!$L8575, "yyyy")),"")</f>
        <v/>
      </c>
    </row>
    <row r="8571" spans="16:16">
      <c r="P8571" t="str">
        <f>IF('Peter Millar'!$L8576&lt;&gt;0,CONCATENATE("Week ",WEEKNUM('Peter Millar'!$L8576,21)," - ", TEXT('Peter Millar'!$L8576, "yyyy")),"")</f>
        <v/>
      </c>
    </row>
    <row r="8572" spans="16:16">
      <c r="P8572" t="str">
        <f>IF('Peter Millar'!$L8577&lt;&gt;0,CONCATENATE("Week ",WEEKNUM('Peter Millar'!$L8577,21)," - ", TEXT('Peter Millar'!$L8577, "yyyy")),"")</f>
        <v/>
      </c>
    </row>
    <row r="8573" spans="16:16">
      <c r="P8573" t="str">
        <f>IF('Peter Millar'!$L8578&lt;&gt;0,CONCATENATE("Week ",WEEKNUM('Peter Millar'!$L8578,21)," - ", TEXT('Peter Millar'!$L8578, "yyyy")),"")</f>
        <v/>
      </c>
    </row>
    <row r="8574" spans="16:16">
      <c r="P8574" t="str">
        <f>IF('Peter Millar'!$L8579&lt;&gt;0,CONCATENATE("Week ",WEEKNUM('Peter Millar'!$L8579,21)," - ", TEXT('Peter Millar'!$L8579, "yyyy")),"")</f>
        <v/>
      </c>
    </row>
    <row r="8575" spans="16:16">
      <c r="P8575" t="str">
        <f>IF('Peter Millar'!$L8580&lt;&gt;0,CONCATENATE("Week ",WEEKNUM('Peter Millar'!$L8580,21)," - ", TEXT('Peter Millar'!$L8580, "yyyy")),"")</f>
        <v/>
      </c>
    </row>
    <row r="8576" spans="16:16">
      <c r="P8576" t="str">
        <f>IF('Peter Millar'!$L8581&lt;&gt;0,CONCATENATE("Week ",WEEKNUM('Peter Millar'!$L8581,21)," - ", TEXT('Peter Millar'!$L8581, "yyyy")),"")</f>
        <v/>
      </c>
    </row>
    <row r="8577" spans="16:16">
      <c r="P8577" t="str">
        <f>IF('Peter Millar'!$L8582&lt;&gt;0,CONCATENATE("Week ",WEEKNUM('Peter Millar'!$L8582,21)," - ", TEXT('Peter Millar'!$L8582, "yyyy")),"")</f>
        <v/>
      </c>
    </row>
    <row r="8578" spans="16:16">
      <c r="P8578" t="str">
        <f>IF('Peter Millar'!$L8583&lt;&gt;0,CONCATENATE("Week ",WEEKNUM('Peter Millar'!$L8583,21)," - ", TEXT('Peter Millar'!$L8583, "yyyy")),"")</f>
        <v/>
      </c>
    </row>
    <row r="8579" spans="16:16">
      <c r="P8579" t="str">
        <f>IF('Peter Millar'!$L8584&lt;&gt;0,CONCATENATE("Week ",WEEKNUM('Peter Millar'!$L8584,21)," - ", TEXT('Peter Millar'!$L8584, "yyyy")),"")</f>
        <v/>
      </c>
    </row>
    <row r="8580" spans="16:16">
      <c r="P8580" t="str">
        <f>IF('Peter Millar'!$L8585&lt;&gt;0,CONCATENATE("Week ",WEEKNUM('Peter Millar'!$L8585,21)," - ", TEXT('Peter Millar'!$L8585, "yyyy")),"")</f>
        <v/>
      </c>
    </row>
    <row r="8581" spans="16:16">
      <c r="P8581" t="str">
        <f>IF('Peter Millar'!$L8586&lt;&gt;0,CONCATENATE("Week ",WEEKNUM('Peter Millar'!$L8586,21)," - ", TEXT('Peter Millar'!$L8586, "yyyy")),"")</f>
        <v/>
      </c>
    </row>
    <row r="8582" spans="16:16">
      <c r="P8582" t="str">
        <f>IF('Peter Millar'!$L8587&lt;&gt;0,CONCATENATE("Week ",WEEKNUM('Peter Millar'!$L8587,21)," - ", TEXT('Peter Millar'!$L8587, "yyyy")),"")</f>
        <v/>
      </c>
    </row>
    <row r="8583" spans="16:16">
      <c r="P8583" t="str">
        <f>IF('Peter Millar'!$L8588&lt;&gt;0,CONCATENATE("Week ",WEEKNUM('Peter Millar'!$L8588,21)," - ", TEXT('Peter Millar'!$L8588, "yyyy")),"")</f>
        <v/>
      </c>
    </row>
    <row r="8584" spans="16:16">
      <c r="P8584" t="str">
        <f>IF('Peter Millar'!$L8589&lt;&gt;0,CONCATENATE("Week ",WEEKNUM('Peter Millar'!$L8589,21)," - ", TEXT('Peter Millar'!$L8589, "yyyy")),"")</f>
        <v/>
      </c>
    </row>
    <row r="8585" spans="16:16">
      <c r="P8585" t="str">
        <f>IF('Peter Millar'!$L8590&lt;&gt;0,CONCATENATE("Week ",WEEKNUM('Peter Millar'!$L8590,21)," - ", TEXT('Peter Millar'!$L8590, "yyyy")),"")</f>
        <v/>
      </c>
    </row>
    <row r="8586" spans="16:16">
      <c r="P8586" t="str">
        <f>IF('Peter Millar'!$L8591&lt;&gt;0,CONCATENATE("Week ",WEEKNUM('Peter Millar'!$L8591,21)," - ", TEXT('Peter Millar'!$L8591, "yyyy")),"")</f>
        <v/>
      </c>
    </row>
    <row r="8587" spans="16:16">
      <c r="P8587" t="str">
        <f>IF('Peter Millar'!$L8592&lt;&gt;0,CONCATENATE("Week ",WEEKNUM('Peter Millar'!$L8592,21)," - ", TEXT('Peter Millar'!$L8592, "yyyy")),"")</f>
        <v/>
      </c>
    </row>
    <row r="8588" spans="16:16">
      <c r="P8588" t="str">
        <f>IF('Peter Millar'!$L8593&lt;&gt;0,CONCATENATE("Week ",WEEKNUM('Peter Millar'!$L8593,21)," - ", TEXT('Peter Millar'!$L8593, "yyyy")),"")</f>
        <v/>
      </c>
    </row>
    <row r="8589" spans="16:16">
      <c r="P8589" t="str">
        <f>IF('Peter Millar'!$L8594&lt;&gt;0,CONCATENATE("Week ",WEEKNUM('Peter Millar'!$L8594,21)," - ", TEXT('Peter Millar'!$L8594, "yyyy")),"")</f>
        <v/>
      </c>
    </row>
    <row r="8590" spans="16:16">
      <c r="P8590" t="str">
        <f>IF('Peter Millar'!$L8595&lt;&gt;0,CONCATENATE("Week ",WEEKNUM('Peter Millar'!$L8595,21)," - ", TEXT('Peter Millar'!$L8595, "yyyy")),"")</f>
        <v/>
      </c>
    </row>
    <row r="8591" spans="16:16">
      <c r="P8591" t="str">
        <f>IF('Peter Millar'!$L8596&lt;&gt;0,CONCATENATE("Week ",WEEKNUM('Peter Millar'!$L8596,21)," - ", TEXT('Peter Millar'!$L8596, "yyyy")),"")</f>
        <v/>
      </c>
    </row>
    <row r="8592" spans="16:16">
      <c r="P8592" t="str">
        <f>IF('Peter Millar'!$L8597&lt;&gt;0,CONCATENATE("Week ",WEEKNUM('Peter Millar'!$L8597,21)," - ", TEXT('Peter Millar'!$L8597, "yyyy")),"")</f>
        <v/>
      </c>
    </row>
    <row r="8593" spans="16:16">
      <c r="P8593" t="str">
        <f>IF('Peter Millar'!$L8598&lt;&gt;0,CONCATENATE("Week ",WEEKNUM('Peter Millar'!$L8598,21)," - ", TEXT('Peter Millar'!$L8598, "yyyy")),"")</f>
        <v/>
      </c>
    </row>
    <row r="8594" spans="16:16">
      <c r="P8594" t="str">
        <f>IF('Peter Millar'!$L8599&lt;&gt;0,CONCATENATE("Week ",WEEKNUM('Peter Millar'!$L8599,21)," - ", TEXT('Peter Millar'!$L8599, "yyyy")),"")</f>
        <v/>
      </c>
    </row>
    <row r="8595" spans="16:16">
      <c r="P8595" t="str">
        <f>IF('Peter Millar'!$L8600&lt;&gt;0,CONCATENATE("Week ",WEEKNUM('Peter Millar'!$L8600,21)," - ", TEXT('Peter Millar'!$L8600, "yyyy")),"")</f>
        <v/>
      </c>
    </row>
    <row r="8596" spans="16:16">
      <c r="P8596" t="str">
        <f>IF('Peter Millar'!$L8601&lt;&gt;0,CONCATENATE("Week ",WEEKNUM('Peter Millar'!$L8601,21)," - ", TEXT('Peter Millar'!$L8601, "yyyy")),"")</f>
        <v/>
      </c>
    </row>
    <row r="8597" spans="16:16">
      <c r="P8597" t="str">
        <f>IF('Peter Millar'!$L8602&lt;&gt;0,CONCATENATE("Week ",WEEKNUM('Peter Millar'!$L8602,21)," - ", TEXT('Peter Millar'!$L8602, "yyyy")),"")</f>
        <v/>
      </c>
    </row>
    <row r="8598" spans="16:16">
      <c r="P8598" t="str">
        <f>IF('Peter Millar'!$L8603&lt;&gt;0,CONCATENATE("Week ",WEEKNUM('Peter Millar'!$L8603,21)," - ", TEXT('Peter Millar'!$L8603, "yyyy")),"")</f>
        <v/>
      </c>
    </row>
    <row r="8599" spans="16:16">
      <c r="P8599" t="str">
        <f>IF('Peter Millar'!$L8604&lt;&gt;0,CONCATENATE("Week ",WEEKNUM('Peter Millar'!$L8604,21)," - ", TEXT('Peter Millar'!$L8604, "yyyy")),"")</f>
        <v/>
      </c>
    </row>
    <row r="8600" spans="16:16">
      <c r="P8600" t="str">
        <f>IF('Peter Millar'!$L8605&lt;&gt;0,CONCATENATE("Week ",WEEKNUM('Peter Millar'!$L8605,21)," - ", TEXT('Peter Millar'!$L8605, "yyyy")),"")</f>
        <v/>
      </c>
    </row>
    <row r="8601" spans="16:16">
      <c r="P8601" t="str">
        <f>IF('Peter Millar'!$L8606&lt;&gt;0,CONCATENATE("Week ",WEEKNUM('Peter Millar'!$L8606,21)," - ", TEXT('Peter Millar'!$L8606, "yyyy")),"")</f>
        <v/>
      </c>
    </row>
    <row r="8602" spans="16:16">
      <c r="P8602" t="str">
        <f>IF('Peter Millar'!$L8607&lt;&gt;0,CONCATENATE("Week ",WEEKNUM('Peter Millar'!$L8607,21)," - ", TEXT('Peter Millar'!$L8607, "yyyy")),"")</f>
        <v/>
      </c>
    </row>
    <row r="8603" spans="16:16">
      <c r="P8603" t="str">
        <f>IF('Peter Millar'!$L8608&lt;&gt;0,CONCATENATE("Week ",WEEKNUM('Peter Millar'!$L8608,21)," - ", TEXT('Peter Millar'!$L8608, "yyyy")),"")</f>
        <v/>
      </c>
    </row>
    <row r="8604" spans="16:16">
      <c r="P8604" t="str">
        <f>IF('Peter Millar'!$L8609&lt;&gt;0,CONCATENATE("Week ",WEEKNUM('Peter Millar'!$L8609,21)," - ", TEXT('Peter Millar'!$L8609, "yyyy")),"")</f>
        <v/>
      </c>
    </row>
    <row r="8605" spans="16:16">
      <c r="P8605" t="str">
        <f>IF('Peter Millar'!$L8610&lt;&gt;0,CONCATENATE("Week ",WEEKNUM('Peter Millar'!$L8610,21)," - ", TEXT('Peter Millar'!$L8610, "yyyy")),"")</f>
        <v/>
      </c>
    </row>
    <row r="8606" spans="16:16">
      <c r="P8606" t="str">
        <f>IF('Peter Millar'!$L8611&lt;&gt;0,CONCATENATE("Week ",WEEKNUM('Peter Millar'!$L8611,21)," - ", TEXT('Peter Millar'!$L8611, "yyyy")),"")</f>
        <v/>
      </c>
    </row>
    <row r="8607" spans="16:16">
      <c r="P8607" t="str">
        <f>IF('Peter Millar'!$L8612&lt;&gt;0,CONCATENATE("Week ",WEEKNUM('Peter Millar'!$L8612,21)," - ", TEXT('Peter Millar'!$L8612, "yyyy")),"")</f>
        <v/>
      </c>
    </row>
    <row r="8608" spans="16:16">
      <c r="P8608" t="str">
        <f>IF('Peter Millar'!$L8613&lt;&gt;0,CONCATENATE("Week ",WEEKNUM('Peter Millar'!$L8613,21)," - ", TEXT('Peter Millar'!$L8613, "yyyy")),"")</f>
        <v/>
      </c>
    </row>
    <row r="8609" spans="16:16">
      <c r="P8609" t="str">
        <f>IF('Peter Millar'!$L8614&lt;&gt;0,CONCATENATE("Week ",WEEKNUM('Peter Millar'!$L8614,21)," - ", TEXT('Peter Millar'!$L8614, "yyyy")),"")</f>
        <v/>
      </c>
    </row>
    <row r="8610" spans="16:16">
      <c r="P8610" t="str">
        <f>IF('Peter Millar'!$L8615&lt;&gt;0,CONCATENATE("Week ",WEEKNUM('Peter Millar'!$L8615,21)," - ", TEXT('Peter Millar'!$L8615, "yyyy")),"")</f>
        <v/>
      </c>
    </row>
    <row r="8611" spans="16:16">
      <c r="P8611" t="str">
        <f>IF('Peter Millar'!$L8616&lt;&gt;0,CONCATENATE("Week ",WEEKNUM('Peter Millar'!$L8616,21)," - ", TEXT('Peter Millar'!$L8616, "yyyy")),"")</f>
        <v/>
      </c>
    </row>
    <row r="8612" spans="16:16">
      <c r="P8612" t="str">
        <f>IF('Peter Millar'!$L8617&lt;&gt;0,CONCATENATE("Week ",WEEKNUM('Peter Millar'!$L8617,21)," - ", TEXT('Peter Millar'!$L8617, "yyyy")),"")</f>
        <v/>
      </c>
    </row>
    <row r="8613" spans="16:16">
      <c r="P8613" t="str">
        <f>IF('Peter Millar'!$L8618&lt;&gt;0,CONCATENATE("Week ",WEEKNUM('Peter Millar'!$L8618,21)," - ", TEXT('Peter Millar'!$L8618, "yyyy")),"")</f>
        <v/>
      </c>
    </row>
    <row r="8614" spans="16:16">
      <c r="P8614" t="str">
        <f>IF('Peter Millar'!$L8619&lt;&gt;0,CONCATENATE("Week ",WEEKNUM('Peter Millar'!$L8619,21)," - ", TEXT('Peter Millar'!$L8619, "yyyy")),"")</f>
        <v/>
      </c>
    </row>
    <row r="8615" spans="16:16">
      <c r="P8615" t="str">
        <f>IF('Peter Millar'!$L8620&lt;&gt;0,CONCATENATE("Week ",WEEKNUM('Peter Millar'!$L8620,21)," - ", TEXT('Peter Millar'!$L8620, "yyyy")),"")</f>
        <v/>
      </c>
    </row>
    <row r="8616" spans="16:16">
      <c r="P8616" t="str">
        <f>IF('Peter Millar'!$L8621&lt;&gt;0,CONCATENATE("Week ",WEEKNUM('Peter Millar'!$L8621,21)," - ", TEXT('Peter Millar'!$L8621, "yyyy")),"")</f>
        <v/>
      </c>
    </row>
    <row r="8617" spans="16:16">
      <c r="P8617" t="str">
        <f>IF('Peter Millar'!$L8622&lt;&gt;0,CONCATENATE("Week ",WEEKNUM('Peter Millar'!$L8622,21)," - ", TEXT('Peter Millar'!$L8622, "yyyy")),"")</f>
        <v/>
      </c>
    </row>
    <row r="8618" spans="16:16">
      <c r="P8618" t="str">
        <f>IF('Peter Millar'!$L8623&lt;&gt;0,CONCATENATE("Week ",WEEKNUM('Peter Millar'!$L8623,21)," - ", TEXT('Peter Millar'!$L8623, "yyyy")),"")</f>
        <v/>
      </c>
    </row>
    <row r="8619" spans="16:16">
      <c r="P8619" t="str">
        <f>IF('Peter Millar'!$L8624&lt;&gt;0,CONCATENATE("Week ",WEEKNUM('Peter Millar'!$L8624,21)," - ", TEXT('Peter Millar'!$L8624, "yyyy")),"")</f>
        <v/>
      </c>
    </row>
    <row r="8620" spans="16:16">
      <c r="P8620" t="str">
        <f>IF('Peter Millar'!$L8625&lt;&gt;0,CONCATENATE("Week ",WEEKNUM('Peter Millar'!$L8625,21)," - ", TEXT('Peter Millar'!$L8625, "yyyy")),"")</f>
        <v/>
      </c>
    </row>
    <row r="8621" spans="16:16">
      <c r="P8621" t="str">
        <f>IF('Peter Millar'!$L8626&lt;&gt;0,CONCATENATE("Week ",WEEKNUM('Peter Millar'!$L8626,21)," - ", TEXT('Peter Millar'!$L8626, "yyyy")),"")</f>
        <v/>
      </c>
    </row>
    <row r="8622" spans="16:16">
      <c r="P8622" t="str">
        <f>IF('Peter Millar'!$L8627&lt;&gt;0,CONCATENATE("Week ",WEEKNUM('Peter Millar'!$L8627,21)," - ", TEXT('Peter Millar'!$L8627, "yyyy")),"")</f>
        <v/>
      </c>
    </row>
    <row r="8623" spans="16:16">
      <c r="P8623" t="str">
        <f>IF('Peter Millar'!$L8628&lt;&gt;0,CONCATENATE("Week ",WEEKNUM('Peter Millar'!$L8628,21)," - ", TEXT('Peter Millar'!$L8628, "yyyy")),"")</f>
        <v/>
      </c>
    </row>
    <row r="8624" spans="16:16">
      <c r="P8624" t="str">
        <f>IF('Peter Millar'!$L8629&lt;&gt;0,CONCATENATE("Week ",WEEKNUM('Peter Millar'!$L8629,21)," - ", TEXT('Peter Millar'!$L8629, "yyyy")),"")</f>
        <v/>
      </c>
    </row>
    <row r="8625" spans="16:16">
      <c r="P8625" t="str">
        <f>IF('Peter Millar'!$L8630&lt;&gt;0,CONCATENATE("Week ",WEEKNUM('Peter Millar'!$L8630,21)," - ", TEXT('Peter Millar'!$L8630, "yyyy")),"")</f>
        <v/>
      </c>
    </row>
    <row r="8626" spans="16:16">
      <c r="P8626" t="str">
        <f>IF('Peter Millar'!$L8631&lt;&gt;0,CONCATENATE("Week ",WEEKNUM('Peter Millar'!$L8631,21)," - ", TEXT('Peter Millar'!$L8631, "yyyy")),"")</f>
        <v/>
      </c>
    </row>
    <row r="8627" spans="16:16">
      <c r="P8627" t="str">
        <f>IF('Peter Millar'!$L8632&lt;&gt;0,CONCATENATE("Week ",WEEKNUM('Peter Millar'!$L8632,21)," - ", TEXT('Peter Millar'!$L8632, "yyyy")),"")</f>
        <v/>
      </c>
    </row>
    <row r="8628" spans="16:16">
      <c r="P8628" t="str">
        <f>IF('Peter Millar'!$L8633&lt;&gt;0,CONCATENATE("Week ",WEEKNUM('Peter Millar'!$L8633,21)," - ", TEXT('Peter Millar'!$L8633, "yyyy")),"")</f>
        <v/>
      </c>
    </row>
    <row r="8629" spans="16:16">
      <c r="P8629" t="str">
        <f>IF('Peter Millar'!$L8634&lt;&gt;0,CONCATENATE("Week ",WEEKNUM('Peter Millar'!$L8634,21)," - ", TEXT('Peter Millar'!$L8634, "yyyy")),"")</f>
        <v/>
      </c>
    </row>
    <row r="8630" spans="16:16">
      <c r="P8630" t="str">
        <f>IF('Peter Millar'!$L8635&lt;&gt;0,CONCATENATE("Week ",WEEKNUM('Peter Millar'!$L8635,21)," - ", TEXT('Peter Millar'!$L8635, "yyyy")),"")</f>
        <v/>
      </c>
    </row>
    <row r="8631" spans="16:16">
      <c r="P8631" t="str">
        <f>IF('Peter Millar'!$L8636&lt;&gt;0,CONCATENATE("Week ",WEEKNUM('Peter Millar'!$L8636,21)," - ", TEXT('Peter Millar'!$L8636, "yyyy")),"")</f>
        <v/>
      </c>
    </row>
    <row r="8632" spans="16:16">
      <c r="P8632" t="str">
        <f>IF('Peter Millar'!$L8637&lt;&gt;0,CONCATENATE("Week ",WEEKNUM('Peter Millar'!$L8637,21)," - ", TEXT('Peter Millar'!$L8637, "yyyy")),"")</f>
        <v/>
      </c>
    </row>
    <row r="8633" spans="16:16">
      <c r="P8633" t="str">
        <f>IF('Peter Millar'!$L8638&lt;&gt;0,CONCATENATE("Week ",WEEKNUM('Peter Millar'!$L8638,21)," - ", TEXT('Peter Millar'!$L8638, "yyyy")),"")</f>
        <v/>
      </c>
    </row>
    <row r="8634" spans="16:16">
      <c r="P8634" t="str">
        <f>IF('Peter Millar'!$L8639&lt;&gt;0,CONCATENATE("Week ",WEEKNUM('Peter Millar'!$L8639,21)," - ", TEXT('Peter Millar'!$L8639, "yyyy")),"")</f>
        <v/>
      </c>
    </row>
    <row r="8635" spans="16:16">
      <c r="P8635" t="str">
        <f>IF('Peter Millar'!$L8640&lt;&gt;0,CONCATENATE("Week ",WEEKNUM('Peter Millar'!$L8640,21)," - ", TEXT('Peter Millar'!$L8640, "yyyy")),"")</f>
        <v/>
      </c>
    </row>
    <row r="8636" spans="16:16">
      <c r="P8636" t="str">
        <f>IF('Peter Millar'!$L8641&lt;&gt;0,CONCATENATE("Week ",WEEKNUM('Peter Millar'!$L8641,21)," - ", TEXT('Peter Millar'!$L8641, "yyyy")),"")</f>
        <v/>
      </c>
    </row>
    <row r="8637" spans="16:16">
      <c r="P8637" t="str">
        <f>IF('Peter Millar'!$L8642&lt;&gt;0,CONCATENATE("Week ",WEEKNUM('Peter Millar'!$L8642,21)," - ", TEXT('Peter Millar'!$L8642, "yyyy")),"")</f>
        <v/>
      </c>
    </row>
    <row r="8638" spans="16:16">
      <c r="P8638" t="str">
        <f>IF('Peter Millar'!$L8643&lt;&gt;0,CONCATENATE("Week ",WEEKNUM('Peter Millar'!$L8643,21)," - ", TEXT('Peter Millar'!$L8643, "yyyy")),"")</f>
        <v/>
      </c>
    </row>
    <row r="8639" spans="16:16">
      <c r="P8639" t="str">
        <f>IF('Peter Millar'!$L8644&lt;&gt;0,CONCATENATE("Week ",WEEKNUM('Peter Millar'!$L8644,21)," - ", TEXT('Peter Millar'!$L8644, "yyyy")),"")</f>
        <v/>
      </c>
    </row>
    <row r="8640" spans="16:16">
      <c r="P8640" t="str">
        <f>IF('Peter Millar'!$L8645&lt;&gt;0,CONCATENATE("Week ",WEEKNUM('Peter Millar'!$L8645,21)," - ", TEXT('Peter Millar'!$L8645, "yyyy")),"")</f>
        <v/>
      </c>
    </row>
    <row r="8641" spans="16:16">
      <c r="P8641" t="str">
        <f>IF('Peter Millar'!$L8646&lt;&gt;0,CONCATENATE("Week ",WEEKNUM('Peter Millar'!$L8646,21)," - ", TEXT('Peter Millar'!$L8646, "yyyy")),"")</f>
        <v/>
      </c>
    </row>
    <row r="8642" spans="16:16">
      <c r="P8642" t="str">
        <f>IF('Peter Millar'!$L8647&lt;&gt;0,CONCATENATE("Week ",WEEKNUM('Peter Millar'!$L8647,21)," - ", TEXT('Peter Millar'!$L8647, "yyyy")),"")</f>
        <v/>
      </c>
    </row>
    <row r="8643" spans="16:16">
      <c r="P8643" t="str">
        <f>IF('Peter Millar'!$L8648&lt;&gt;0,CONCATENATE("Week ",WEEKNUM('Peter Millar'!$L8648,21)," - ", TEXT('Peter Millar'!$L8648, "yyyy")),"")</f>
        <v/>
      </c>
    </row>
    <row r="8644" spans="16:16">
      <c r="P8644" t="str">
        <f>IF('Peter Millar'!$L8649&lt;&gt;0,CONCATENATE("Week ",WEEKNUM('Peter Millar'!$L8649,21)," - ", TEXT('Peter Millar'!$L8649, "yyyy")),"")</f>
        <v/>
      </c>
    </row>
    <row r="8645" spans="16:16">
      <c r="P8645" t="str">
        <f>IF('Peter Millar'!$L8650&lt;&gt;0,CONCATENATE("Week ",WEEKNUM('Peter Millar'!$L8650,21)," - ", TEXT('Peter Millar'!$L8650, "yyyy")),"")</f>
        <v/>
      </c>
    </row>
    <row r="8646" spans="16:16">
      <c r="P8646" t="str">
        <f>IF('Peter Millar'!$L8651&lt;&gt;0,CONCATENATE("Week ",WEEKNUM('Peter Millar'!$L8651,21)," - ", TEXT('Peter Millar'!$L8651, "yyyy")),"")</f>
        <v/>
      </c>
    </row>
    <row r="8647" spans="16:16">
      <c r="P8647" t="str">
        <f>IF('Peter Millar'!$L8652&lt;&gt;0,CONCATENATE("Week ",WEEKNUM('Peter Millar'!$L8652,21)," - ", TEXT('Peter Millar'!$L8652, "yyyy")),"")</f>
        <v/>
      </c>
    </row>
    <row r="8648" spans="16:16">
      <c r="P8648" t="str">
        <f>IF('Peter Millar'!$L8653&lt;&gt;0,CONCATENATE("Week ",WEEKNUM('Peter Millar'!$L8653,21)," - ", TEXT('Peter Millar'!$L8653, "yyyy")),"")</f>
        <v/>
      </c>
    </row>
    <row r="8649" spans="16:16">
      <c r="P8649" t="str">
        <f>IF('Peter Millar'!$L8654&lt;&gt;0,CONCATENATE("Week ",WEEKNUM('Peter Millar'!$L8654,21)," - ", TEXT('Peter Millar'!$L8654, "yyyy")),"")</f>
        <v/>
      </c>
    </row>
    <row r="8650" spans="16:16">
      <c r="P8650" t="str">
        <f>IF('Peter Millar'!$L8655&lt;&gt;0,CONCATENATE("Week ",WEEKNUM('Peter Millar'!$L8655,21)," - ", TEXT('Peter Millar'!$L8655, "yyyy")),"")</f>
        <v/>
      </c>
    </row>
    <row r="8651" spans="16:16">
      <c r="P8651" t="str">
        <f>IF('Peter Millar'!$L8656&lt;&gt;0,CONCATENATE("Week ",WEEKNUM('Peter Millar'!$L8656,21)," - ", TEXT('Peter Millar'!$L8656, "yyyy")),"")</f>
        <v/>
      </c>
    </row>
    <row r="8652" spans="16:16">
      <c r="P8652" t="str">
        <f>IF('Peter Millar'!$L8657&lt;&gt;0,CONCATENATE("Week ",WEEKNUM('Peter Millar'!$L8657,21)," - ", TEXT('Peter Millar'!$L8657, "yyyy")),"")</f>
        <v/>
      </c>
    </row>
    <row r="8653" spans="16:16">
      <c r="P8653" t="str">
        <f>IF('Peter Millar'!$L8658&lt;&gt;0,CONCATENATE("Week ",WEEKNUM('Peter Millar'!$L8658,21)," - ", TEXT('Peter Millar'!$L8658, "yyyy")),"")</f>
        <v/>
      </c>
    </row>
    <row r="8654" spans="16:16">
      <c r="P8654" t="str">
        <f>IF('Peter Millar'!$L8659&lt;&gt;0,CONCATENATE("Week ",WEEKNUM('Peter Millar'!$L8659,21)," - ", TEXT('Peter Millar'!$L8659, "yyyy")),"")</f>
        <v/>
      </c>
    </row>
    <row r="8655" spans="16:16">
      <c r="P8655" t="str">
        <f>IF('Peter Millar'!$L8660&lt;&gt;0,CONCATENATE("Week ",WEEKNUM('Peter Millar'!$L8660,21)," - ", TEXT('Peter Millar'!$L8660, "yyyy")),"")</f>
        <v/>
      </c>
    </row>
    <row r="8656" spans="16:16">
      <c r="P8656" t="str">
        <f>IF('Peter Millar'!$L8661&lt;&gt;0,CONCATENATE("Week ",WEEKNUM('Peter Millar'!$L8661,21)," - ", TEXT('Peter Millar'!$L8661, "yyyy")),"")</f>
        <v/>
      </c>
    </row>
    <row r="8657" spans="16:16">
      <c r="P8657" t="str">
        <f>IF('Peter Millar'!$L8662&lt;&gt;0,CONCATENATE("Week ",WEEKNUM('Peter Millar'!$L8662,21)," - ", TEXT('Peter Millar'!$L8662, "yyyy")),"")</f>
        <v/>
      </c>
    </row>
    <row r="8658" spans="16:16">
      <c r="P8658" t="str">
        <f>IF('Peter Millar'!$L8663&lt;&gt;0,CONCATENATE("Week ",WEEKNUM('Peter Millar'!$L8663,21)," - ", TEXT('Peter Millar'!$L8663, "yyyy")),"")</f>
        <v/>
      </c>
    </row>
    <row r="8659" spans="16:16">
      <c r="P8659" t="str">
        <f>IF('Peter Millar'!$L8664&lt;&gt;0,CONCATENATE("Week ",WEEKNUM('Peter Millar'!$L8664,21)," - ", TEXT('Peter Millar'!$L8664, "yyyy")),"")</f>
        <v/>
      </c>
    </row>
    <row r="8660" spans="16:16">
      <c r="P8660" t="str">
        <f>IF('Peter Millar'!$L8665&lt;&gt;0,CONCATENATE("Week ",WEEKNUM('Peter Millar'!$L8665,21)," - ", TEXT('Peter Millar'!$L8665, "yyyy")),"")</f>
        <v/>
      </c>
    </row>
    <row r="8661" spans="16:16">
      <c r="P8661" t="str">
        <f>IF('Peter Millar'!$L8666&lt;&gt;0,CONCATENATE("Week ",WEEKNUM('Peter Millar'!$L8666,21)," - ", TEXT('Peter Millar'!$L8666, "yyyy")),"")</f>
        <v/>
      </c>
    </row>
    <row r="8662" spans="16:16">
      <c r="P8662" t="str">
        <f>IF('Peter Millar'!$L8667&lt;&gt;0,CONCATENATE("Week ",WEEKNUM('Peter Millar'!$L8667,21)," - ", TEXT('Peter Millar'!$L8667, "yyyy")),"")</f>
        <v/>
      </c>
    </row>
    <row r="8663" spans="16:16">
      <c r="P8663" t="str">
        <f>IF('Peter Millar'!$L8668&lt;&gt;0,CONCATENATE("Week ",WEEKNUM('Peter Millar'!$L8668,21)," - ", TEXT('Peter Millar'!$L8668, "yyyy")),"")</f>
        <v/>
      </c>
    </row>
    <row r="8664" spans="16:16">
      <c r="P8664" t="str">
        <f>IF('Peter Millar'!$L8669&lt;&gt;0,CONCATENATE("Week ",WEEKNUM('Peter Millar'!$L8669,21)," - ", TEXT('Peter Millar'!$L8669, "yyyy")),"")</f>
        <v/>
      </c>
    </row>
    <row r="8665" spans="16:16">
      <c r="P8665" t="str">
        <f>IF('Peter Millar'!$L8670&lt;&gt;0,CONCATENATE("Week ",WEEKNUM('Peter Millar'!$L8670,21)," - ", TEXT('Peter Millar'!$L8670, "yyyy")),"")</f>
        <v/>
      </c>
    </row>
    <row r="8666" spans="16:16">
      <c r="P8666" t="str">
        <f>IF('Peter Millar'!$L8671&lt;&gt;0,CONCATENATE("Week ",WEEKNUM('Peter Millar'!$L8671,21)," - ", TEXT('Peter Millar'!$L8671, "yyyy")),"")</f>
        <v/>
      </c>
    </row>
    <row r="8667" spans="16:16">
      <c r="P8667" t="str">
        <f>IF('Peter Millar'!$L8672&lt;&gt;0,CONCATENATE("Week ",WEEKNUM('Peter Millar'!$L8672,21)," - ", TEXT('Peter Millar'!$L8672, "yyyy")),"")</f>
        <v/>
      </c>
    </row>
    <row r="8668" spans="16:16">
      <c r="P8668" t="str">
        <f>IF('Peter Millar'!$L8673&lt;&gt;0,CONCATENATE("Week ",WEEKNUM('Peter Millar'!$L8673,21)," - ", TEXT('Peter Millar'!$L8673, "yyyy")),"")</f>
        <v/>
      </c>
    </row>
    <row r="8669" spans="16:16">
      <c r="P8669" t="str">
        <f>IF('Peter Millar'!$L8674&lt;&gt;0,CONCATENATE("Week ",WEEKNUM('Peter Millar'!$L8674,21)," - ", TEXT('Peter Millar'!$L8674, "yyyy")),"")</f>
        <v/>
      </c>
    </row>
    <row r="8670" spans="16:16">
      <c r="P8670" t="str">
        <f>IF('Peter Millar'!$L8675&lt;&gt;0,CONCATENATE("Week ",WEEKNUM('Peter Millar'!$L8675,21)," - ", TEXT('Peter Millar'!$L8675, "yyyy")),"")</f>
        <v/>
      </c>
    </row>
    <row r="8671" spans="16:16">
      <c r="P8671" t="str">
        <f>IF('Peter Millar'!$L8676&lt;&gt;0,CONCATENATE("Week ",WEEKNUM('Peter Millar'!$L8676,21)," - ", TEXT('Peter Millar'!$L8676, "yyyy")),"")</f>
        <v/>
      </c>
    </row>
    <row r="8672" spans="16:16">
      <c r="P8672" t="str">
        <f>IF('Peter Millar'!$L8677&lt;&gt;0,CONCATENATE("Week ",WEEKNUM('Peter Millar'!$L8677,21)," - ", TEXT('Peter Millar'!$L8677, "yyyy")),"")</f>
        <v/>
      </c>
    </row>
    <row r="8673" spans="16:16">
      <c r="P8673" t="str">
        <f>IF('Peter Millar'!$L8678&lt;&gt;0,CONCATENATE("Week ",WEEKNUM('Peter Millar'!$L8678,21)," - ", TEXT('Peter Millar'!$L8678, "yyyy")),"")</f>
        <v/>
      </c>
    </row>
    <row r="8674" spans="16:16">
      <c r="P8674" t="str">
        <f>IF('Peter Millar'!$L8679&lt;&gt;0,CONCATENATE("Week ",WEEKNUM('Peter Millar'!$L8679,21)," - ", TEXT('Peter Millar'!$L8679, "yyyy")),"")</f>
        <v/>
      </c>
    </row>
    <row r="8675" spans="16:16">
      <c r="P8675" t="str">
        <f>IF('Peter Millar'!$L8680&lt;&gt;0,CONCATENATE("Week ",WEEKNUM('Peter Millar'!$L8680,21)," - ", TEXT('Peter Millar'!$L8680, "yyyy")),"")</f>
        <v/>
      </c>
    </row>
    <row r="8676" spans="16:16">
      <c r="P8676" t="str">
        <f>IF('Peter Millar'!$L8681&lt;&gt;0,CONCATENATE("Week ",WEEKNUM('Peter Millar'!$L8681,21)," - ", TEXT('Peter Millar'!$L8681, "yyyy")),"")</f>
        <v/>
      </c>
    </row>
    <row r="8677" spans="16:16">
      <c r="P8677" t="str">
        <f>IF('Peter Millar'!$L8682&lt;&gt;0,CONCATENATE("Week ",WEEKNUM('Peter Millar'!$L8682,21)," - ", TEXT('Peter Millar'!$L8682, "yyyy")),"")</f>
        <v/>
      </c>
    </row>
    <row r="8678" spans="16:16">
      <c r="P8678" t="str">
        <f>IF('Peter Millar'!$L8683&lt;&gt;0,CONCATENATE("Week ",WEEKNUM('Peter Millar'!$L8683,21)," - ", TEXT('Peter Millar'!$L8683, "yyyy")),"")</f>
        <v/>
      </c>
    </row>
    <row r="8679" spans="16:16">
      <c r="P8679" t="str">
        <f>IF('Peter Millar'!$L8684&lt;&gt;0,CONCATENATE("Week ",WEEKNUM('Peter Millar'!$L8684,21)," - ", TEXT('Peter Millar'!$L8684, "yyyy")),"")</f>
        <v/>
      </c>
    </row>
    <row r="8680" spans="16:16">
      <c r="P8680" t="str">
        <f>IF('Peter Millar'!$L8685&lt;&gt;0,CONCATENATE("Week ",WEEKNUM('Peter Millar'!$L8685,21)," - ", TEXT('Peter Millar'!$L8685, "yyyy")),"")</f>
        <v/>
      </c>
    </row>
    <row r="8681" spans="16:16">
      <c r="P8681" t="str">
        <f>IF('Peter Millar'!$L8686&lt;&gt;0,CONCATENATE("Week ",WEEKNUM('Peter Millar'!$L8686,21)," - ", TEXT('Peter Millar'!$L8686, "yyyy")),"")</f>
        <v/>
      </c>
    </row>
    <row r="8682" spans="16:16">
      <c r="P8682" t="str">
        <f>IF('Peter Millar'!$L8687&lt;&gt;0,CONCATENATE("Week ",WEEKNUM('Peter Millar'!$L8687,21)," - ", TEXT('Peter Millar'!$L8687, "yyyy")),"")</f>
        <v/>
      </c>
    </row>
    <row r="8683" spans="16:16">
      <c r="P8683" t="str">
        <f>IF('Peter Millar'!$L8688&lt;&gt;0,CONCATENATE("Week ",WEEKNUM('Peter Millar'!$L8688,21)," - ", TEXT('Peter Millar'!$L8688, "yyyy")),"")</f>
        <v/>
      </c>
    </row>
    <row r="8684" spans="16:16">
      <c r="P8684" t="str">
        <f>IF('Peter Millar'!$L8689&lt;&gt;0,CONCATENATE("Week ",WEEKNUM('Peter Millar'!$L8689,21)," - ", TEXT('Peter Millar'!$L8689, "yyyy")),"")</f>
        <v/>
      </c>
    </row>
    <row r="8685" spans="16:16">
      <c r="P8685" t="str">
        <f>IF('Peter Millar'!$L8690&lt;&gt;0,CONCATENATE("Week ",WEEKNUM('Peter Millar'!$L8690,21)," - ", TEXT('Peter Millar'!$L8690, "yyyy")),"")</f>
        <v/>
      </c>
    </row>
    <row r="8686" spans="16:16">
      <c r="P8686" t="str">
        <f>IF('Peter Millar'!$L8691&lt;&gt;0,CONCATENATE("Week ",WEEKNUM('Peter Millar'!$L8691,21)," - ", TEXT('Peter Millar'!$L8691, "yyyy")),"")</f>
        <v/>
      </c>
    </row>
    <row r="8687" spans="16:16">
      <c r="P8687" t="str">
        <f>IF('Peter Millar'!$L8692&lt;&gt;0,CONCATENATE("Week ",WEEKNUM('Peter Millar'!$L8692,21)," - ", TEXT('Peter Millar'!$L8692, "yyyy")),"")</f>
        <v/>
      </c>
    </row>
    <row r="8688" spans="16:16">
      <c r="P8688" t="str">
        <f>IF('Peter Millar'!$L8693&lt;&gt;0,CONCATENATE("Week ",WEEKNUM('Peter Millar'!$L8693,21)," - ", TEXT('Peter Millar'!$L8693, "yyyy")),"")</f>
        <v/>
      </c>
    </row>
    <row r="8689" spans="16:16">
      <c r="P8689" t="str">
        <f>IF('Peter Millar'!$L8694&lt;&gt;0,CONCATENATE("Week ",WEEKNUM('Peter Millar'!$L8694,21)," - ", TEXT('Peter Millar'!$L8694, "yyyy")),"")</f>
        <v/>
      </c>
    </row>
    <row r="8690" spans="16:16">
      <c r="P8690" t="str">
        <f>IF('Peter Millar'!$L8695&lt;&gt;0,CONCATENATE("Week ",WEEKNUM('Peter Millar'!$L8695,21)," - ", TEXT('Peter Millar'!$L8695, "yyyy")),"")</f>
        <v/>
      </c>
    </row>
    <row r="8691" spans="16:16">
      <c r="P8691" t="str">
        <f>IF('Peter Millar'!$L8696&lt;&gt;0,CONCATENATE("Week ",WEEKNUM('Peter Millar'!$L8696,21)," - ", TEXT('Peter Millar'!$L8696, "yyyy")),"")</f>
        <v/>
      </c>
    </row>
    <row r="8692" spans="16:16">
      <c r="P8692" t="str">
        <f>IF('Peter Millar'!$L8697&lt;&gt;0,CONCATENATE("Week ",WEEKNUM('Peter Millar'!$L8697,21)," - ", TEXT('Peter Millar'!$L8697, "yyyy")),"")</f>
        <v/>
      </c>
    </row>
    <row r="8693" spans="16:16">
      <c r="P8693" t="str">
        <f>IF('Peter Millar'!$L8698&lt;&gt;0,CONCATENATE("Week ",WEEKNUM('Peter Millar'!$L8698,21)," - ", TEXT('Peter Millar'!$L8698, "yyyy")),"")</f>
        <v/>
      </c>
    </row>
    <row r="8694" spans="16:16">
      <c r="P8694" t="str">
        <f>IF('Peter Millar'!$L8699&lt;&gt;0,CONCATENATE("Week ",WEEKNUM('Peter Millar'!$L8699,21)," - ", TEXT('Peter Millar'!$L8699, "yyyy")),"")</f>
        <v/>
      </c>
    </row>
    <row r="8695" spans="16:16">
      <c r="P8695" t="str">
        <f>IF('Peter Millar'!$L8700&lt;&gt;0,CONCATENATE("Week ",WEEKNUM('Peter Millar'!$L8700,21)," - ", TEXT('Peter Millar'!$L8700, "yyyy")),"")</f>
        <v/>
      </c>
    </row>
    <row r="8696" spans="16:16">
      <c r="P8696" t="str">
        <f>IF('Peter Millar'!$L8701&lt;&gt;0,CONCATENATE("Week ",WEEKNUM('Peter Millar'!$L8701,21)," - ", TEXT('Peter Millar'!$L8701, "yyyy")),"")</f>
        <v/>
      </c>
    </row>
    <row r="8697" spans="16:16">
      <c r="P8697" t="str">
        <f>IF('Peter Millar'!$L8702&lt;&gt;0,CONCATENATE("Week ",WEEKNUM('Peter Millar'!$L8702,21)," - ", TEXT('Peter Millar'!$L8702, "yyyy")),"")</f>
        <v/>
      </c>
    </row>
    <row r="8698" spans="16:16">
      <c r="P8698" t="str">
        <f>IF('Peter Millar'!$L8703&lt;&gt;0,CONCATENATE("Week ",WEEKNUM('Peter Millar'!$L8703,21)," - ", TEXT('Peter Millar'!$L8703, "yyyy")),"")</f>
        <v/>
      </c>
    </row>
    <row r="8699" spans="16:16">
      <c r="P8699" t="str">
        <f>IF('Peter Millar'!$L8704&lt;&gt;0,CONCATENATE("Week ",WEEKNUM('Peter Millar'!$L8704,21)," - ", TEXT('Peter Millar'!$L8704, "yyyy")),"")</f>
        <v/>
      </c>
    </row>
    <row r="8700" spans="16:16">
      <c r="P8700" t="str">
        <f>IF('Peter Millar'!$L8705&lt;&gt;0,CONCATENATE("Week ",WEEKNUM('Peter Millar'!$L8705,21)," - ", TEXT('Peter Millar'!$L8705, "yyyy")),"")</f>
        <v/>
      </c>
    </row>
    <row r="8701" spans="16:16">
      <c r="P8701" t="str">
        <f>IF('Peter Millar'!$L8706&lt;&gt;0,CONCATENATE("Week ",WEEKNUM('Peter Millar'!$L8706,21)," - ", TEXT('Peter Millar'!$L8706, "yyyy")),"")</f>
        <v/>
      </c>
    </row>
    <row r="8702" spans="16:16">
      <c r="P8702" t="str">
        <f>IF('Peter Millar'!$L8707&lt;&gt;0,CONCATENATE("Week ",WEEKNUM('Peter Millar'!$L8707,21)," - ", TEXT('Peter Millar'!$L8707, "yyyy")),"")</f>
        <v/>
      </c>
    </row>
    <row r="8703" spans="16:16">
      <c r="P8703" t="str">
        <f>IF('Peter Millar'!$L8708&lt;&gt;0,CONCATENATE("Week ",WEEKNUM('Peter Millar'!$L8708,21)," - ", TEXT('Peter Millar'!$L8708, "yyyy")),"")</f>
        <v/>
      </c>
    </row>
    <row r="8704" spans="16:16">
      <c r="P8704" t="str">
        <f>IF('Peter Millar'!$L8709&lt;&gt;0,CONCATENATE("Week ",WEEKNUM('Peter Millar'!$L8709,21)," - ", TEXT('Peter Millar'!$L8709, "yyyy")),"")</f>
        <v/>
      </c>
    </row>
    <row r="8705" spans="16:16">
      <c r="P8705" t="str">
        <f>IF('Peter Millar'!$L8710&lt;&gt;0,CONCATENATE("Week ",WEEKNUM('Peter Millar'!$L8710,21)," - ", TEXT('Peter Millar'!$L8710, "yyyy")),"")</f>
        <v/>
      </c>
    </row>
    <row r="8706" spans="16:16">
      <c r="P8706" t="str">
        <f>IF('Peter Millar'!$L8711&lt;&gt;0,CONCATENATE("Week ",WEEKNUM('Peter Millar'!$L8711,21)," - ", TEXT('Peter Millar'!$L8711, "yyyy")),"")</f>
        <v/>
      </c>
    </row>
    <row r="8707" spans="16:16">
      <c r="P8707" t="str">
        <f>IF('Peter Millar'!$L8712&lt;&gt;0,CONCATENATE("Week ",WEEKNUM('Peter Millar'!$L8712,21)," - ", TEXT('Peter Millar'!$L8712, "yyyy")),"")</f>
        <v/>
      </c>
    </row>
    <row r="8708" spans="16:16">
      <c r="P8708" t="str">
        <f>IF('Peter Millar'!$L8713&lt;&gt;0,CONCATENATE("Week ",WEEKNUM('Peter Millar'!$L8713,21)," - ", TEXT('Peter Millar'!$L8713, "yyyy")),"")</f>
        <v/>
      </c>
    </row>
    <row r="8709" spans="16:16">
      <c r="P8709" t="str">
        <f>IF('Peter Millar'!$L8714&lt;&gt;0,CONCATENATE("Week ",WEEKNUM('Peter Millar'!$L8714,21)," - ", TEXT('Peter Millar'!$L8714, "yyyy")),"")</f>
        <v/>
      </c>
    </row>
    <row r="8710" spans="16:16">
      <c r="P8710" t="str">
        <f>IF('Peter Millar'!$L8715&lt;&gt;0,CONCATENATE("Week ",WEEKNUM('Peter Millar'!$L8715,21)," - ", TEXT('Peter Millar'!$L8715, "yyyy")),"")</f>
        <v/>
      </c>
    </row>
    <row r="8711" spans="16:16">
      <c r="P8711" t="str">
        <f>IF('Peter Millar'!$L8716&lt;&gt;0,CONCATENATE("Week ",WEEKNUM('Peter Millar'!$L8716,21)," - ", TEXT('Peter Millar'!$L8716, "yyyy")),"")</f>
        <v/>
      </c>
    </row>
    <row r="8712" spans="16:16">
      <c r="P8712" t="str">
        <f>IF('Peter Millar'!$L8717&lt;&gt;0,CONCATENATE("Week ",WEEKNUM('Peter Millar'!$L8717,21)," - ", TEXT('Peter Millar'!$L8717, "yyyy")),"")</f>
        <v/>
      </c>
    </row>
    <row r="8713" spans="16:16">
      <c r="P8713" t="str">
        <f>IF('Peter Millar'!$L8718&lt;&gt;0,CONCATENATE("Week ",WEEKNUM('Peter Millar'!$L8718,21)," - ", TEXT('Peter Millar'!$L8718, "yyyy")),"")</f>
        <v/>
      </c>
    </row>
    <row r="8714" spans="16:16">
      <c r="P8714" t="str">
        <f>IF('Peter Millar'!$L8719&lt;&gt;0,CONCATENATE("Week ",WEEKNUM('Peter Millar'!$L8719,21)," - ", TEXT('Peter Millar'!$L8719, "yyyy")),"")</f>
        <v/>
      </c>
    </row>
    <row r="8715" spans="16:16">
      <c r="P8715" t="str">
        <f>IF('Peter Millar'!$L8720&lt;&gt;0,CONCATENATE("Week ",WEEKNUM('Peter Millar'!$L8720,21)," - ", TEXT('Peter Millar'!$L8720, "yyyy")),"")</f>
        <v/>
      </c>
    </row>
    <row r="8716" spans="16:16">
      <c r="P8716" t="str">
        <f>IF('Peter Millar'!$L8721&lt;&gt;0,CONCATENATE("Week ",WEEKNUM('Peter Millar'!$L8721,21)," - ", TEXT('Peter Millar'!$L8721, "yyyy")),"")</f>
        <v/>
      </c>
    </row>
    <row r="8717" spans="16:16">
      <c r="P8717" t="str">
        <f>IF('Peter Millar'!$L8722&lt;&gt;0,CONCATENATE("Week ",WEEKNUM('Peter Millar'!$L8722,21)," - ", TEXT('Peter Millar'!$L8722, "yyyy")),"")</f>
        <v/>
      </c>
    </row>
    <row r="8718" spans="16:16">
      <c r="P8718" t="str">
        <f>IF('Peter Millar'!$L8723&lt;&gt;0,CONCATENATE("Week ",WEEKNUM('Peter Millar'!$L8723,21)," - ", TEXT('Peter Millar'!$L8723, "yyyy")),"")</f>
        <v/>
      </c>
    </row>
    <row r="8719" spans="16:16">
      <c r="P8719" t="str">
        <f>IF('Peter Millar'!$L8724&lt;&gt;0,CONCATENATE("Week ",WEEKNUM('Peter Millar'!$L8724,21)," - ", TEXT('Peter Millar'!$L8724, "yyyy")),"")</f>
        <v/>
      </c>
    </row>
    <row r="8720" spans="16:16">
      <c r="P8720" t="str">
        <f>IF('Peter Millar'!$L8725&lt;&gt;0,CONCATENATE("Week ",WEEKNUM('Peter Millar'!$L8725,21)," - ", TEXT('Peter Millar'!$L8725, "yyyy")),"")</f>
        <v/>
      </c>
    </row>
    <row r="8721" spans="16:16">
      <c r="P8721" t="str">
        <f>IF('Peter Millar'!$L8726&lt;&gt;0,CONCATENATE("Week ",WEEKNUM('Peter Millar'!$L8726,21)," - ", TEXT('Peter Millar'!$L8726, "yyyy")),"")</f>
        <v/>
      </c>
    </row>
    <row r="8722" spans="16:16">
      <c r="P8722" t="str">
        <f>IF('Peter Millar'!$L8727&lt;&gt;0,CONCATENATE("Week ",WEEKNUM('Peter Millar'!$L8727,21)," - ", TEXT('Peter Millar'!$L8727, "yyyy")),"")</f>
        <v/>
      </c>
    </row>
    <row r="8723" spans="16:16">
      <c r="P8723" t="str">
        <f>IF('Peter Millar'!$L8728&lt;&gt;0,CONCATENATE("Week ",WEEKNUM('Peter Millar'!$L8728,21)," - ", TEXT('Peter Millar'!$L8728, "yyyy")),"")</f>
        <v/>
      </c>
    </row>
    <row r="8724" spans="16:16">
      <c r="P8724" t="str">
        <f>IF('Peter Millar'!$L8729&lt;&gt;0,CONCATENATE("Week ",WEEKNUM('Peter Millar'!$L8729,21)," - ", TEXT('Peter Millar'!$L8729, "yyyy")),"")</f>
        <v/>
      </c>
    </row>
    <row r="8725" spans="16:16">
      <c r="P8725" t="str">
        <f>IF('Peter Millar'!$L8730&lt;&gt;0,CONCATENATE("Week ",WEEKNUM('Peter Millar'!$L8730,21)," - ", TEXT('Peter Millar'!$L8730, "yyyy")),"")</f>
        <v/>
      </c>
    </row>
    <row r="8726" spans="16:16">
      <c r="P8726" t="str">
        <f>IF('Peter Millar'!$L8731&lt;&gt;0,CONCATENATE("Week ",WEEKNUM('Peter Millar'!$L8731,21)," - ", TEXT('Peter Millar'!$L8731, "yyyy")),"")</f>
        <v/>
      </c>
    </row>
    <row r="8727" spans="16:16">
      <c r="P8727" t="str">
        <f>IF('Peter Millar'!$L8732&lt;&gt;0,CONCATENATE("Week ",WEEKNUM('Peter Millar'!$L8732,21)," - ", TEXT('Peter Millar'!$L8732, "yyyy")),"")</f>
        <v/>
      </c>
    </row>
    <row r="8728" spans="16:16">
      <c r="P8728" t="str">
        <f>IF('Peter Millar'!$L8733&lt;&gt;0,CONCATENATE("Week ",WEEKNUM('Peter Millar'!$L8733,21)," - ", TEXT('Peter Millar'!$L8733, "yyyy")),"")</f>
        <v/>
      </c>
    </row>
    <row r="8729" spans="16:16">
      <c r="P8729" t="str">
        <f>IF('Peter Millar'!$L8734&lt;&gt;0,CONCATENATE("Week ",WEEKNUM('Peter Millar'!$L8734,21)," - ", TEXT('Peter Millar'!$L8734, "yyyy")),"")</f>
        <v/>
      </c>
    </row>
    <row r="8730" spans="16:16">
      <c r="P8730" t="str">
        <f>IF('Peter Millar'!$L8735&lt;&gt;0,CONCATENATE("Week ",WEEKNUM('Peter Millar'!$L8735,21)," - ", TEXT('Peter Millar'!$L8735, "yyyy")),"")</f>
        <v/>
      </c>
    </row>
    <row r="8731" spans="16:16">
      <c r="P8731" t="str">
        <f>IF('Peter Millar'!$L8736&lt;&gt;0,CONCATENATE("Week ",WEEKNUM('Peter Millar'!$L8736,21)," - ", TEXT('Peter Millar'!$L8736, "yyyy")),"")</f>
        <v/>
      </c>
    </row>
    <row r="8732" spans="16:16">
      <c r="P8732" t="str">
        <f>IF('Peter Millar'!$L8737&lt;&gt;0,CONCATENATE("Week ",WEEKNUM('Peter Millar'!$L8737,21)," - ", TEXT('Peter Millar'!$L8737, "yyyy")),"")</f>
        <v/>
      </c>
    </row>
    <row r="8733" spans="16:16">
      <c r="P8733" t="str">
        <f>IF('Peter Millar'!$L8738&lt;&gt;0,CONCATENATE("Week ",WEEKNUM('Peter Millar'!$L8738,21)," - ", TEXT('Peter Millar'!$L8738, "yyyy")),"")</f>
        <v/>
      </c>
    </row>
    <row r="8734" spans="16:16">
      <c r="P8734" t="str">
        <f>IF('Peter Millar'!$L8739&lt;&gt;0,CONCATENATE("Week ",WEEKNUM('Peter Millar'!$L8739,21)," - ", TEXT('Peter Millar'!$L8739, "yyyy")),"")</f>
        <v/>
      </c>
    </row>
    <row r="8735" spans="16:16">
      <c r="P8735" t="str">
        <f>IF('Peter Millar'!$L8740&lt;&gt;0,CONCATENATE("Week ",WEEKNUM('Peter Millar'!$L8740,21)," - ", TEXT('Peter Millar'!$L8740, "yyyy")),"")</f>
        <v/>
      </c>
    </row>
    <row r="8736" spans="16:16">
      <c r="P8736" t="str">
        <f>IF('Peter Millar'!$L8741&lt;&gt;0,CONCATENATE("Week ",WEEKNUM('Peter Millar'!$L8741,21)," - ", TEXT('Peter Millar'!$L8741, "yyyy")),"")</f>
        <v/>
      </c>
    </row>
    <row r="8737" spans="16:16">
      <c r="P8737" t="str">
        <f>IF('Peter Millar'!$L8742&lt;&gt;0,CONCATENATE("Week ",WEEKNUM('Peter Millar'!$L8742,21)," - ", TEXT('Peter Millar'!$L8742, "yyyy")),"")</f>
        <v/>
      </c>
    </row>
    <row r="8738" spans="16:16">
      <c r="P8738" t="str">
        <f>IF('Peter Millar'!$L8743&lt;&gt;0,CONCATENATE("Week ",WEEKNUM('Peter Millar'!$L8743,21)," - ", TEXT('Peter Millar'!$L8743, "yyyy")),"")</f>
        <v/>
      </c>
    </row>
    <row r="8739" spans="16:16">
      <c r="P8739" t="str">
        <f>IF('Peter Millar'!$L8744&lt;&gt;0,CONCATENATE("Week ",WEEKNUM('Peter Millar'!$L8744,21)," - ", TEXT('Peter Millar'!$L8744, "yyyy")),"")</f>
        <v/>
      </c>
    </row>
    <row r="8740" spans="16:16">
      <c r="P8740" t="str">
        <f>IF('Peter Millar'!$L8745&lt;&gt;0,CONCATENATE("Week ",WEEKNUM('Peter Millar'!$L8745,21)," - ", TEXT('Peter Millar'!$L8745, "yyyy")),"")</f>
        <v/>
      </c>
    </row>
    <row r="8741" spans="16:16">
      <c r="P8741" t="str">
        <f>IF('Peter Millar'!$L8746&lt;&gt;0,CONCATENATE("Week ",WEEKNUM('Peter Millar'!$L8746,21)," - ", TEXT('Peter Millar'!$L8746, "yyyy")),"")</f>
        <v/>
      </c>
    </row>
    <row r="8742" spans="16:16">
      <c r="P8742" t="str">
        <f>IF('Peter Millar'!$L8747&lt;&gt;0,CONCATENATE("Week ",WEEKNUM('Peter Millar'!$L8747,21)," - ", TEXT('Peter Millar'!$L8747, "yyyy")),"")</f>
        <v/>
      </c>
    </row>
    <row r="8743" spans="16:16">
      <c r="P8743" t="str">
        <f>IF('Peter Millar'!$L8748&lt;&gt;0,CONCATENATE("Week ",WEEKNUM('Peter Millar'!$L8748,21)," - ", TEXT('Peter Millar'!$L8748, "yyyy")),"")</f>
        <v/>
      </c>
    </row>
    <row r="8744" spans="16:16">
      <c r="P8744" t="str">
        <f>IF('Peter Millar'!$L8749&lt;&gt;0,CONCATENATE("Week ",WEEKNUM('Peter Millar'!$L8749,21)," - ", TEXT('Peter Millar'!$L8749, "yyyy")),"")</f>
        <v/>
      </c>
    </row>
    <row r="8745" spans="16:16">
      <c r="P8745" t="str">
        <f>IF('Peter Millar'!$L8750&lt;&gt;0,CONCATENATE("Week ",WEEKNUM('Peter Millar'!$L8750,21)," - ", TEXT('Peter Millar'!$L8750, "yyyy")),"")</f>
        <v/>
      </c>
    </row>
    <row r="8746" spans="16:16">
      <c r="P8746" t="str">
        <f>IF('Peter Millar'!$L8751&lt;&gt;0,CONCATENATE("Week ",WEEKNUM('Peter Millar'!$L8751,21)," - ", TEXT('Peter Millar'!$L8751, "yyyy")),"")</f>
        <v/>
      </c>
    </row>
    <row r="8747" spans="16:16">
      <c r="P8747" t="str">
        <f>IF('Peter Millar'!$L8752&lt;&gt;0,CONCATENATE("Week ",WEEKNUM('Peter Millar'!$L8752,21)," - ", TEXT('Peter Millar'!$L8752, "yyyy")),"")</f>
        <v/>
      </c>
    </row>
    <row r="8748" spans="16:16">
      <c r="P8748" t="str">
        <f>IF('Peter Millar'!$L8753&lt;&gt;0,CONCATENATE("Week ",WEEKNUM('Peter Millar'!$L8753,21)," - ", TEXT('Peter Millar'!$L8753, "yyyy")),"")</f>
        <v/>
      </c>
    </row>
    <row r="8749" spans="16:16">
      <c r="P8749" t="str">
        <f>IF('Peter Millar'!$L8754&lt;&gt;0,CONCATENATE("Week ",WEEKNUM('Peter Millar'!$L8754,21)," - ", TEXT('Peter Millar'!$L8754, "yyyy")),"")</f>
        <v/>
      </c>
    </row>
    <row r="8750" spans="16:16">
      <c r="P8750" t="str">
        <f>IF('Peter Millar'!$L8755&lt;&gt;0,CONCATENATE("Week ",WEEKNUM('Peter Millar'!$L8755,21)," - ", TEXT('Peter Millar'!$L8755, "yyyy")),"")</f>
        <v/>
      </c>
    </row>
    <row r="8751" spans="16:16">
      <c r="P8751" t="str">
        <f>IF('Peter Millar'!$L8756&lt;&gt;0,CONCATENATE("Week ",WEEKNUM('Peter Millar'!$L8756,21)," - ", TEXT('Peter Millar'!$L8756, "yyyy")),"")</f>
        <v/>
      </c>
    </row>
    <row r="8752" spans="16:16">
      <c r="P8752" t="str">
        <f>IF('Peter Millar'!$L8757&lt;&gt;0,CONCATENATE("Week ",WEEKNUM('Peter Millar'!$L8757,21)," - ", TEXT('Peter Millar'!$L8757, "yyyy")),"")</f>
        <v/>
      </c>
    </row>
    <row r="8753" spans="16:16">
      <c r="P8753" t="str">
        <f>IF('Peter Millar'!$L8758&lt;&gt;0,CONCATENATE("Week ",WEEKNUM('Peter Millar'!$L8758,21)," - ", TEXT('Peter Millar'!$L8758, "yyyy")),"")</f>
        <v/>
      </c>
    </row>
    <row r="8754" spans="16:16">
      <c r="P8754" t="str">
        <f>IF('Peter Millar'!$L8759&lt;&gt;0,CONCATENATE("Week ",WEEKNUM('Peter Millar'!$L8759,21)," - ", TEXT('Peter Millar'!$L8759, "yyyy")),"")</f>
        <v/>
      </c>
    </row>
    <row r="8755" spans="16:16">
      <c r="P8755" t="str">
        <f>IF('Peter Millar'!$L8760&lt;&gt;0,CONCATENATE("Week ",WEEKNUM('Peter Millar'!$L8760,21)," - ", TEXT('Peter Millar'!$L8760, "yyyy")),"")</f>
        <v/>
      </c>
    </row>
    <row r="8756" spans="16:16">
      <c r="P8756" t="str">
        <f>IF('Peter Millar'!$L8761&lt;&gt;0,CONCATENATE("Week ",WEEKNUM('Peter Millar'!$L8761,21)," - ", TEXT('Peter Millar'!$L8761, "yyyy")),"")</f>
        <v/>
      </c>
    </row>
    <row r="8757" spans="16:16">
      <c r="P8757" t="str">
        <f>IF('Peter Millar'!$L8762&lt;&gt;0,CONCATENATE("Week ",WEEKNUM('Peter Millar'!$L8762,21)," - ", TEXT('Peter Millar'!$L8762, "yyyy")),"")</f>
        <v/>
      </c>
    </row>
    <row r="8758" spans="16:16">
      <c r="P8758" t="str">
        <f>IF('Peter Millar'!$L8763&lt;&gt;0,CONCATENATE("Week ",WEEKNUM('Peter Millar'!$L8763,21)," - ", TEXT('Peter Millar'!$L8763, "yyyy")),"")</f>
        <v/>
      </c>
    </row>
    <row r="8759" spans="16:16">
      <c r="P8759" t="str">
        <f>IF('Peter Millar'!$L8764&lt;&gt;0,CONCATENATE("Week ",WEEKNUM('Peter Millar'!$L8764,21)," - ", TEXT('Peter Millar'!$L8764, "yyyy")),"")</f>
        <v/>
      </c>
    </row>
    <row r="8760" spans="16:16">
      <c r="P8760" t="str">
        <f>IF('Peter Millar'!$L8765&lt;&gt;0,CONCATENATE("Week ",WEEKNUM('Peter Millar'!$L8765,21)," - ", TEXT('Peter Millar'!$L8765, "yyyy")),"")</f>
        <v/>
      </c>
    </row>
    <row r="8761" spans="16:16">
      <c r="P8761" t="str">
        <f>IF('Peter Millar'!$L8766&lt;&gt;0,CONCATENATE("Week ",WEEKNUM('Peter Millar'!$L8766,21)," - ", TEXT('Peter Millar'!$L8766, "yyyy")),"")</f>
        <v/>
      </c>
    </row>
    <row r="8762" spans="16:16">
      <c r="P8762" t="str">
        <f>IF('Peter Millar'!$L8767&lt;&gt;0,CONCATENATE("Week ",WEEKNUM('Peter Millar'!$L8767,21)," - ", TEXT('Peter Millar'!$L8767, "yyyy")),"")</f>
        <v/>
      </c>
    </row>
    <row r="8763" spans="16:16">
      <c r="P8763" t="str">
        <f>IF('Peter Millar'!$L8768&lt;&gt;0,CONCATENATE("Week ",WEEKNUM('Peter Millar'!$L8768,21)," - ", TEXT('Peter Millar'!$L8768, "yyyy")),"")</f>
        <v/>
      </c>
    </row>
    <row r="8764" spans="16:16">
      <c r="P8764" t="str">
        <f>IF('Peter Millar'!$L8769&lt;&gt;0,CONCATENATE("Week ",WEEKNUM('Peter Millar'!$L8769,21)," - ", TEXT('Peter Millar'!$L8769, "yyyy")),"")</f>
        <v/>
      </c>
    </row>
    <row r="8765" spans="16:16">
      <c r="P8765" t="str">
        <f>IF('Peter Millar'!$L8770&lt;&gt;0,CONCATENATE("Week ",WEEKNUM('Peter Millar'!$L8770,21)," - ", TEXT('Peter Millar'!$L8770, "yyyy")),"")</f>
        <v/>
      </c>
    </row>
    <row r="8766" spans="16:16">
      <c r="P8766" t="str">
        <f>IF('Peter Millar'!$L8771&lt;&gt;0,CONCATENATE("Week ",WEEKNUM('Peter Millar'!$L8771,21)," - ", TEXT('Peter Millar'!$L8771, "yyyy")),"")</f>
        <v/>
      </c>
    </row>
    <row r="8767" spans="16:16">
      <c r="P8767" t="str">
        <f>IF('Peter Millar'!$L8772&lt;&gt;0,CONCATENATE("Week ",WEEKNUM('Peter Millar'!$L8772,21)," - ", TEXT('Peter Millar'!$L8772, "yyyy")),"")</f>
        <v/>
      </c>
    </row>
    <row r="8768" spans="16:16">
      <c r="P8768" t="str">
        <f>IF('Peter Millar'!$L8773&lt;&gt;0,CONCATENATE("Week ",WEEKNUM('Peter Millar'!$L8773,21)," - ", TEXT('Peter Millar'!$L8773, "yyyy")),"")</f>
        <v/>
      </c>
    </row>
    <row r="8769" spans="16:16">
      <c r="P8769" t="str">
        <f>IF('Peter Millar'!$L8774&lt;&gt;0,CONCATENATE("Week ",WEEKNUM('Peter Millar'!$L8774,21)," - ", TEXT('Peter Millar'!$L8774, "yyyy")),"")</f>
        <v/>
      </c>
    </row>
    <row r="8770" spans="16:16">
      <c r="P8770" t="str">
        <f>IF('Peter Millar'!$L8775&lt;&gt;0,CONCATENATE("Week ",WEEKNUM('Peter Millar'!$L8775,21)," - ", TEXT('Peter Millar'!$L8775, "yyyy")),"")</f>
        <v/>
      </c>
    </row>
    <row r="8771" spans="16:16">
      <c r="P8771" t="str">
        <f>IF('Peter Millar'!$L8776&lt;&gt;0,CONCATENATE("Week ",WEEKNUM('Peter Millar'!$L8776,21)," - ", TEXT('Peter Millar'!$L8776, "yyyy")),"")</f>
        <v/>
      </c>
    </row>
    <row r="8772" spans="16:16">
      <c r="P8772" t="str">
        <f>IF('Peter Millar'!$L8777&lt;&gt;0,CONCATENATE("Week ",WEEKNUM('Peter Millar'!$L8777,21)," - ", TEXT('Peter Millar'!$L8777, "yyyy")),"")</f>
        <v/>
      </c>
    </row>
    <row r="8773" spans="16:16">
      <c r="P8773" t="str">
        <f>IF('Peter Millar'!$L8778&lt;&gt;0,CONCATENATE("Week ",WEEKNUM('Peter Millar'!$L8778,21)," - ", TEXT('Peter Millar'!$L8778, "yyyy")),"")</f>
        <v/>
      </c>
    </row>
    <row r="8774" spans="16:16">
      <c r="P8774" t="str">
        <f>IF('Peter Millar'!$L8779&lt;&gt;0,CONCATENATE("Week ",WEEKNUM('Peter Millar'!$L8779,21)," - ", TEXT('Peter Millar'!$L8779, "yyyy")),"")</f>
        <v/>
      </c>
    </row>
    <row r="8775" spans="16:16">
      <c r="P8775" t="str">
        <f>IF('Peter Millar'!$L8780&lt;&gt;0,CONCATENATE("Week ",WEEKNUM('Peter Millar'!$L8780,21)," - ", TEXT('Peter Millar'!$L8780, "yyyy")),"")</f>
        <v/>
      </c>
    </row>
    <row r="8776" spans="16:16">
      <c r="P8776" t="str">
        <f>IF('Peter Millar'!$L8781&lt;&gt;0,CONCATENATE("Week ",WEEKNUM('Peter Millar'!$L8781,21)," - ", TEXT('Peter Millar'!$L8781, "yyyy")),"")</f>
        <v/>
      </c>
    </row>
    <row r="8777" spans="16:16">
      <c r="P8777" t="str">
        <f>IF('Peter Millar'!$L8782&lt;&gt;0,CONCATENATE("Week ",WEEKNUM('Peter Millar'!$L8782,21)," - ", TEXT('Peter Millar'!$L8782, "yyyy")),"")</f>
        <v/>
      </c>
    </row>
    <row r="8778" spans="16:16">
      <c r="P8778" t="str">
        <f>IF('Peter Millar'!$L8783&lt;&gt;0,CONCATENATE("Week ",WEEKNUM('Peter Millar'!$L8783,21)," - ", TEXT('Peter Millar'!$L8783, "yyyy")),"")</f>
        <v/>
      </c>
    </row>
    <row r="8779" spans="16:16">
      <c r="P8779" t="str">
        <f>IF('Peter Millar'!$L8784&lt;&gt;0,CONCATENATE("Week ",WEEKNUM('Peter Millar'!$L8784,21)," - ", TEXT('Peter Millar'!$L8784, "yyyy")),"")</f>
        <v/>
      </c>
    </row>
    <row r="8780" spans="16:16">
      <c r="P8780" t="str">
        <f>IF('Peter Millar'!$L8785&lt;&gt;0,CONCATENATE("Week ",WEEKNUM('Peter Millar'!$L8785,21)," - ", TEXT('Peter Millar'!$L8785, "yyyy")),"")</f>
        <v/>
      </c>
    </row>
    <row r="8781" spans="16:16">
      <c r="P8781" t="str">
        <f>IF('Peter Millar'!$L8786&lt;&gt;0,CONCATENATE("Week ",WEEKNUM('Peter Millar'!$L8786,21)," - ", TEXT('Peter Millar'!$L8786, "yyyy")),"")</f>
        <v/>
      </c>
    </row>
    <row r="8782" spans="16:16">
      <c r="P8782" t="str">
        <f>IF('Peter Millar'!$L8787&lt;&gt;0,CONCATENATE("Week ",WEEKNUM('Peter Millar'!$L8787,21)," - ", TEXT('Peter Millar'!$L8787, "yyyy")),"")</f>
        <v/>
      </c>
    </row>
    <row r="8783" spans="16:16">
      <c r="P8783" t="str">
        <f>IF('Peter Millar'!$L8788&lt;&gt;0,CONCATENATE("Week ",WEEKNUM('Peter Millar'!$L8788,21)," - ", TEXT('Peter Millar'!$L8788, "yyyy")),"")</f>
        <v/>
      </c>
    </row>
    <row r="8784" spans="16:16">
      <c r="P8784" t="str">
        <f>IF('Peter Millar'!$L8789&lt;&gt;0,CONCATENATE("Week ",WEEKNUM('Peter Millar'!$L8789,21)," - ", TEXT('Peter Millar'!$L8789, "yyyy")),"")</f>
        <v/>
      </c>
    </row>
    <row r="8785" spans="16:16">
      <c r="P8785" t="str">
        <f>IF('Peter Millar'!$L8790&lt;&gt;0,CONCATENATE("Week ",WEEKNUM('Peter Millar'!$L8790,21)," - ", TEXT('Peter Millar'!$L8790, "yyyy")),"")</f>
        <v/>
      </c>
    </row>
    <row r="8786" spans="16:16">
      <c r="P8786" t="str">
        <f>IF('Peter Millar'!$L8791&lt;&gt;0,CONCATENATE("Week ",WEEKNUM('Peter Millar'!$L8791,21)," - ", TEXT('Peter Millar'!$L8791, "yyyy")),"")</f>
        <v/>
      </c>
    </row>
    <row r="8787" spans="16:16">
      <c r="P8787" t="str">
        <f>IF('Peter Millar'!$L8792&lt;&gt;0,CONCATENATE("Week ",WEEKNUM('Peter Millar'!$L8792,21)," - ", TEXT('Peter Millar'!$L8792, "yyyy")),"")</f>
        <v/>
      </c>
    </row>
    <row r="8788" spans="16:16">
      <c r="P8788" t="str">
        <f>IF('Peter Millar'!$L8793&lt;&gt;0,CONCATENATE("Week ",WEEKNUM('Peter Millar'!$L8793,21)," - ", TEXT('Peter Millar'!$L8793, "yyyy")),"")</f>
        <v/>
      </c>
    </row>
    <row r="8789" spans="16:16">
      <c r="P8789" t="str">
        <f>IF('Peter Millar'!$L8794&lt;&gt;0,CONCATENATE("Week ",WEEKNUM('Peter Millar'!$L8794,21)," - ", TEXT('Peter Millar'!$L8794, "yyyy")),"")</f>
        <v/>
      </c>
    </row>
    <row r="8790" spans="16:16">
      <c r="P8790" t="str">
        <f>IF('Peter Millar'!$L8795&lt;&gt;0,CONCATENATE("Week ",WEEKNUM('Peter Millar'!$L8795,21)," - ", TEXT('Peter Millar'!$L8795, "yyyy")),"")</f>
        <v/>
      </c>
    </row>
    <row r="8791" spans="16:16">
      <c r="P8791" t="str">
        <f>IF('Peter Millar'!$L8796&lt;&gt;0,CONCATENATE("Week ",WEEKNUM('Peter Millar'!$L8796,21)," - ", TEXT('Peter Millar'!$L8796, "yyyy")),"")</f>
        <v/>
      </c>
    </row>
    <row r="8792" spans="16:16">
      <c r="P8792" t="str">
        <f>IF('Peter Millar'!$L8797&lt;&gt;0,CONCATENATE("Week ",WEEKNUM('Peter Millar'!$L8797,21)," - ", TEXT('Peter Millar'!$L8797, "yyyy")),"")</f>
        <v/>
      </c>
    </row>
    <row r="8793" spans="16:16">
      <c r="P8793" t="str">
        <f>IF('Peter Millar'!$L8798&lt;&gt;0,CONCATENATE("Week ",WEEKNUM('Peter Millar'!$L8798,21)," - ", TEXT('Peter Millar'!$L8798, "yyyy")),"")</f>
        <v/>
      </c>
    </row>
    <row r="8794" spans="16:16">
      <c r="P8794" t="str">
        <f>IF('Peter Millar'!$L8799&lt;&gt;0,CONCATENATE("Week ",WEEKNUM('Peter Millar'!$L8799,21)," - ", TEXT('Peter Millar'!$L8799, "yyyy")),"")</f>
        <v/>
      </c>
    </row>
    <row r="8795" spans="16:16">
      <c r="P8795" t="str">
        <f>IF('Peter Millar'!$L8800&lt;&gt;0,CONCATENATE("Week ",WEEKNUM('Peter Millar'!$L8800,21)," - ", TEXT('Peter Millar'!$L8800, "yyyy")),"")</f>
        <v/>
      </c>
    </row>
    <row r="8796" spans="16:16">
      <c r="P8796" t="str">
        <f>IF('Peter Millar'!$L8801&lt;&gt;0,CONCATENATE("Week ",WEEKNUM('Peter Millar'!$L8801,21)," - ", TEXT('Peter Millar'!$L8801, "yyyy")),"")</f>
        <v/>
      </c>
    </row>
    <row r="8797" spans="16:16">
      <c r="P8797" t="str">
        <f>IF('Peter Millar'!$L8802&lt;&gt;0,CONCATENATE("Week ",WEEKNUM('Peter Millar'!$L8802,21)," - ", TEXT('Peter Millar'!$L8802, "yyyy")),"")</f>
        <v/>
      </c>
    </row>
    <row r="8798" spans="16:16">
      <c r="P8798" t="str">
        <f>IF('Peter Millar'!$L8803&lt;&gt;0,CONCATENATE("Week ",WEEKNUM('Peter Millar'!$L8803,21)," - ", TEXT('Peter Millar'!$L8803, "yyyy")),"")</f>
        <v/>
      </c>
    </row>
    <row r="8799" spans="16:16">
      <c r="P8799" t="str">
        <f>IF('Peter Millar'!$L8804&lt;&gt;0,CONCATENATE("Week ",WEEKNUM('Peter Millar'!$L8804,21)," - ", TEXT('Peter Millar'!$L8804, "yyyy")),"")</f>
        <v/>
      </c>
    </row>
    <row r="8800" spans="16:16">
      <c r="P8800" t="str">
        <f>IF('Peter Millar'!$L8805&lt;&gt;0,CONCATENATE("Week ",WEEKNUM('Peter Millar'!$L8805,21)," - ", TEXT('Peter Millar'!$L8805, "yyyy")),"")</f>
        <v/>
      </c>
    </row>
    <row r="8801" spans="16:16">
      <c r="P8801" t="str">
        <f>IF('Peter Millar'!$L8806&lt;&gt;0,CONCATENATE("Week ",WEEKNUM('Peter Millar'!$L8806,21)," - ", TEXT('Peter Millar'!$L8806, "yyyy")),"")</f>
        <v/>
      </c>
    </row>
    <row r="8802" spans="16:16">
      <c r="P8802" t="str">
        <f>IF('Peter Millar'!$L8807&lt;&gt;0,CONCATENATE("Week ",WEEKNUM('Peter Millar'!$L8807,21)," - ", TEXT('Peter Millar'!$L8807, "yyyy")),"")</f>
        <v/>
      </c>
    </row>
    <row r="8803" spans="16:16">
      <c r="P8803" t="str">
        <f>IF('Peter Millar'!$L8808&lt;&gt;0,CONCATENATE("Week ",WEEKNUM('Peter Millar'!$L8808,21)," - ", TEXT('Peter Millar'!$L8808, "yyyy")),"")</f>
        <v/>
      </c>
    </row>
    <row r="8804" spans="16:16">
      <c r="P8804" t="str">
        <f>IF('Peter Millar'!$L8809&lt;&gt;0,CONCATENATE("Week ",WEEKNUM('Peter Millar'!$L8809,21)," - ", TEXT('Peter Millar'!$L8809, "yyyy")),"")</f>
        <v/>
      </c>
    </row>
    <row r="8805" spans="16:16">
      <c r="P8805" t="str">
        <f>IF('Peter Millar'!$L8810&lt;&gt;0,CONCATENATE("Week ",WEEKNUM('Peter Millar'!$L8810,21)," - ", TEXT('Peter Millar'!$L8810, "yyyy")),"")</f>
        <v/>
      </c>
    </row>
    <row r="8806" spans="16:16">
      <c r="P8806" t="str">
        <f>IF('Peter Millar'!$L8811&lt;&gt;0,CONCATENATE("Week ",WEEKNUM('Peter Millar'!$L8811,21)," - ", TEXT('Peter Millar'!$L8811, "yyyy")),"")</f>
        <v/>
      </c>
    </row>
    <row r="8807" spans="16:16">
      <c r="P8807" t="str">
        <f>IF('Peter Millar'!$L8812&lt;&gt;0,CONCATENATE("Week ",WEEKNUM('Peter Millar'!$L8812,21)," - ", TEXT('Peter Millar'!$L8812, "yyyy")),"")</f>
        <v/>
      </c>
    </row>
    <row r="8808" spans="16:16">
      <c r="P8808" t="str">
        <f>IF('Peter Millar'!$L8813&lt;&gt;0,CONCATENATE("Week ",WEEKNUM('Peter Millar'!$L8813,21)," - ", TEXT('Peter Millar'!$L8813, "yyyy")),"")</f>
        <v/>
      </c>
    </row>
    <row r="8809" spans="16:16">
      <c r="P8809" t="str">
        <f>IF('Peter Millar'!$L8814&lt;&gt;0,CONCATENATE("Week ",WEEKNUM('Peter Millar'!$L8814,21)," - ", TEXT('Peter Millar'!$L8814, "yyyy")),"")</f>
        <v/>
      </c>
    </row>
    <row r="8810" spans="16:16">
      <c r="P8810" t="str">
        <f>IF('Peter Millar'!$L8815&lt;&gt;0,CONCATENATE("Week ",WEEKNUM('Peter Millar'!$L8815,21)," - ", TEXT('Peter Millar'!$L8815, "yyyy")),"")</f>
        <v/>
      </c>
    </row>
    <row r="8811" spans="16:16">
      <c r="P8811" t="str">
        <f>IF('Peter Millar'!$L8816&lt;&gt;0,CONCATENATE("Week ",WEEKNUM('Peter Millar'!$L8816,21)," - ", TEXT('Peter Millar'!$L8816, "yyyy")),"")</f>
        <v/>
      </c>
    </row>
    <row r="8812" spans="16:16">
      <c r="P8812" t="str">
        <f>IF('Peter Millar'!$L8817&lt;&gt;0,CONCATENATE("Week ",WEEKNUM('Peter Millar'!$L8817,21)," - ", TEXT('Peter Millar'!$L8817, "yyyy")),"")</f>
        <v/>
      </c>
    </row>
    <row r="8813" spans="16:16">
      <c r="P8813" t="str">
        <f>IF('Peter Millar'!$L8818&lt;&gt;0,CONCATENATE("Week ",WEEKNUM('Peter Millar'!$L8818,21)," - ", TEXT('Peter Millar'!$L8818, "yyyy")),"")</f>
        <v/>
      </c>
    </row>
    <row r="8814" spans="16:16">
      <c r="P8814" t="str">
        <f>IF('Peter Millar'!$L8819&lt;&gt;0,CONCATENATE("Week ",WEEKNUM('Peter Millar'!$L8819,21)," - ", TEXT('Peter Millar'!$L8819, "yyyy")),"")</f>
        <v/>
      </c>
    </row>
    <row r="8815" spans="16:16">
      <c r="P8815" t="str">
        <f>IF('Peter Millar'!$L8820&lt;&gt;0,CONCATENATE("Week ",WEEKNUM('Peter Millar'!$L8820,21)," - ", TEXT('Peter Millar'!$L8820, "yyyy")),"")</f>
        <v/>
      </c>
    </row>
    <row r="8816" spans="16:16">
      <c r="P8816" t="str">
        <f>IF('Peter Millar'!$L8821&lt;&gt;0,CONCATENATE("Week ",WEEKNUM('Peter Millar'!$L8821,21)," - ", TEXT('Peter Millar'!$L8821, "yyyy")),"")</f>
        <v/>
      </c>
    </row>
    <row r="8817" spans="16:16">
      <c r="P8817" t="str">
        <f>IF('Peter Millar'!$L8822&lt;&gt;0,CONCATENATE("Week ",WEEKNUM('Peter Millar'!$L8822,21)," - ", TEXT('Peter Millar'!$L8822, "yyyy")),"")</f>
        <v/>
      </c>
    </row>
    <row r="8818" spans="16:16">
      <c r="P8818" t="str">
        <f>IF('Peter Millar'!$L8823&lt;&gt;0,CONCATENATE("Week ",WEEKNUM('Peter Millar'!$L8823,21)," - ", TEXT('Peter Millar'!$L8823, "yyyy")),"")</f>
        <v/>
      </c>
    </row>
    <row r="8819" spans="16:16">
      <c r="P8819" t="str">
        <f>IF('Peter Millar'!$L8824&lt;&gt;0,CONCATENATE("Week ",WEEKNUM('Peter Millar'!$L8824,21)," - ", TEXT('Peter Millar'!$L8824, "yyyy")),"")</f>
        <v/>
      </c>
    </row>
    <row r="8820" spans="16:16">
      <c r="P8820" t="str">
        <f>IF('Peter Millar'!$L8825&lt;&gt;0,CONCATENATE("Week ",WEEKNUM('Peter Millar'!$L8825,21)," - ", TEXT('Peter Millar'!$L8825, "yyyy")),"")</f>
        <v/>
      </c>
    </row>
    <row r="8821" spans="16:16">
      <c r="P8821" t="str">
        <f>IF('Peter Millar'!$L8826&lt;&gt;0,CONCATENATE("Week ",WEEKNUM('Peter Millar'!$L8826,21)," - ", TEXT('Peter Millar'!$L8826, "yyyy")),"")</f>
        <v/>
      </c>
    </row>
    <row r="8822" spans="16:16">
      <c r="P8822" t="str">
        <f>IF('Peter Millar'!$L8827&lt;&gt;0,CONCATENATE("Week ",WEEKNUM('Peter Millar'!$L8827,21)," - ", TEXT('Peter Millar'!$L8827, "yyyy")),"")</f>
        <v/>
      </c>
    </row>
    <row r="8823" spans="16:16">
      <c r="P8823" t="str">
        <f>IF('Peter Millar'!$L8828&lt;&gt;0,CONCATENATE("Week ",WEEKNUM('Peter Millar'!$L8828,21)," - ", TEXT('Peter Millar'!$L8828, "yyyy")),"")</f>
        <v/>
      </c>
    </row>
    <row r="8824" spans="16:16">
      <c r="P8824" t="str">
        <f>IF('Peter Millar'!$L8829&lt;&gt;0,CONCATENATE("Week ",WEEKNUM('Peter Millar'!$L8829,21)," - ", TEXT('Peter Millar'!$L8829, "yyyy")),"")</f>
        <v/>
      </c>
    </row>
    <row r="8825" spans="16:16">
      <c r="P8825" t="str">
        <f>IF('Peter Millar'!$L8830&lt;&gt;0,CONCATENATE("Week ",WEEKNUM('Peter Millar'!$L8830,21)," - ", TEXT('Peter Millar'!$L8830, "yyyy")),"")</f>
        <v/>
      </c>
    </row>
    <row r="8826" spans="16:16">
      <c r="P8826" t="str">
        <f>IF('Peter Millar'!$L8831&lt;&gt;0,CONCATENATE("Week ",WEEKNUM('Peter Millar'!$L8831,21)," - ", TEXT('Peter Millar'!$L8831, "yyyy")),"")</f>
        <v/>
      </c>
    </row>
    <row r="8827" spans="16:16">
      <c r="P8827" t="str">
        <f>IF('Peter Millar'!$L8832&lt;&gt;0,CONCATENATE("Week ",WEEKNUM('Peter Millar'!$L8832,21)," - ", TEXT('Peter Millar'!$L8832, "yyyy")),"")</f>
        <v/>
      </c>
    </row>
    <row r="8828" spans="16:16">
      <c r="P8828" t="str">
        <f>IF('Peter Millar'!$L8833&lt;&gt;0,CONCATENATE("Week ",WEEKNUM('Peter Millar'!$L8833,21)," - ", TEXT('Peter Millar'!$L8833, "yyyy")),"")</f>
        <v/>
      </c>
    </row>
    <row r="8829" spans="16:16">
      <c r="P8829" t="str">
        <f>IF('Peter Millar'!$L8834&lt;&gt;0,CONCATENATE("Week ",WEEKNUM('Peter Millar'!$L8834,21)," - ", TEXT('Peter Millar'!$L8834, "yyyy")),"")</f>
        <v/>
      </c>
    </row>
    <row r="8830" spans="16:16">
      <c r="P8830" t="str">
        <f>IF('Peter Millar'!$L8835&lt;&gt;0,CONCATENATE("Week ",WEEKNUM('Peter Millar'!$L8835,21)," - ", TEXT('Peter Millar'!$L8835, "yyyy")),"")</f>
        <v/>
      </c>
    </row>
    <row r="8831" spans="16:16">
      <c r="P8831" t="str">
        <f>IF('Peter Millar'!$L8836&lt;&gt;0,CONCATENATE("Week ",WEEKNUM('Peter Millar'!$L8836,21)," - ", TEXT('Peter Millar'!$L8836, "yyyy")),"")</f>
        <v/>
      </c>
    </row>
    <row r="8832" spans="16:16">
      <c r="P8832" t="str">
        <f>IF('Peter Millar'!$L8837&lt;&gt;0,CONCATENATE("Week ",WEEKNUM('Peter Millar'!$L8837,21)," - ", TEXT('Peter Millar'!$L8837, "yyyy")),"")</f>
        <v/>
      </c>
    </row>
    <row r="8833" spans="16:16">
      <c r="P8833" t="str">
        <f>IF('Peter Millar'!$L8838&lt;&gt;0,CONCATENATE("Week ",WEEKNUM('Peter Millar'!$L8838,21)," - ", TEXT('Peter Millar'!$L8838, "yyyy")),"")</f>
        <v/>
      </c>
    </row>
    <row r="8834" spans="16:16">
      <c r="P8834" t="str">
        <f>IF('Peter Millar'!$L8839&lt;&gt;0,CONCATENATE("Week ",WEEKNUM('Peter Millar'!$L8839,21)," - ", TEXT('Peter Millar'!$L8839, "yyyy")),"")</f>
        <v/>
      </c>
    </row>
    <row r="8835" spans="16:16">
      <c r="P8835" t="str">
        <f>IF('Peter Millar'!$L8840&lt;&gt;0,CONCATENATE("Week ",WEEKNUM('Peter Millar'!$L8840,21)," - ", TEXT('Peter Millar'!$L8840, "yyyy")),"")</f>
        <v/>
      </c>
    </row>
    <row r="8836" spans="16:16">
      <c r="P8836" t="str">
        <f>IF('Peter Millar'!$L8841&lt;&gt;0,CONCATENATE("Week ",WEEKNUM('Peter Millar'!$L8841,21)," - ", TEXT('Peter Millar'!$L8841, "yyyy")),"")</f>
        <v/>
      </c>
    </row>
    <row r="8837" spans="16:16">
      <c r="P8837" t="str">
        <f>IF('Peter Millar'!$L8842&lt;&gt;0,CONCATENATE("Week ",WEEKNUM('Peter Millar'!$L8842,21)," - ", TEXT('Peter Millar'!$L8842, "yyyy")),"")</f>
        <v/>
      </c>
    </row>
    <row r="8838" spans="16:16">
      <c r="P8838" t="str">
        <f>IF('Peter Millar'!$L8843&lt;&gt;0,CONCATENATE("Week ",WEEKNUM('Peter Millar'!$L8843,21)," - ", TEXT('Peter Millar'!$L8843, "yyyy")),"")</f>
        <v/>
      </c>
    </row>
    <row r="8839" spans="16:16">
      <c r="P8839" t="str">
        <f>IF('Peter Millar'!$L8844&lt;&gt;0,CONCATENATE("Week ",WEEKNUM('Peter Millar'!$L8844,21)," - ", TEXT('Peter Millar'!$L8844, "yyyy")),"")</f>
        <v/>
      </c>
    </row>
    <row r="8840" spans="16:16">
      <c r="P8840" t="str">
        <f>IF('Peter Millar'!$L8845&lt;&gt;0,CONCATENATE("Week ",WEEKNUM('Peter Millar'!$L8845,21)," - ", TEXT('Peter Millar'!$L8845, "yyyy")),"")</f>
        <v/>
      </c>
    </row>
    <row r="8841" spans="16:16">
      <c r="P8841" t="str">
        <f>IF('Peter Millar'!$L8846&lt;&gt;0,CONCATENATE("Week ",WEEKNUM('Peter Millar'!$L8846,21)," - ", TEXT('Peter Millar'!$L8846, "yyyy")),"")</f>
        <v/>
      </c>
    </row>
    <row r="8842" spans="16:16">
      <c r="P8842" t="str">
        <f>IF('Peter Millar'!$L8847&lt;&gt;0,CONCATENATE("Week ",WEEKNUM('Peter Millar'!$L8847,21)," - ", TEXT('Peter Millar'!$L8847, "yyyy")),"")</f>
        <v/>
      </c>
    </row>
    <row r="8843" spans="16:16">
      <c r="P8843" t="str">
        <f>IF('Peter Millar'!$L8848&lt;&gt;0,CONCATENATE("Week ",WEEKNUM('Peter Millar'!$L8848,21)," - ", TEXT('Peter Millar'!$L8848, "yyyy")),"")</f>
        <v/>
      </c>
    </row>
    <row r="8844" spans="16:16">
      <c r="P8844" t="str">
        <f>IF('Peter Millar'!$L8849&lt;&gt;0,CONCATENATE("Week ",WEEKNUM('Peter Millar'!$L8849,21)," - ", TEXT('Peter Millar'!$L8849, "yyyy")),"")</f>
        <v/>
      </c>
    </row>
    <row r="8845" spans="16:16">
      <c r="P8845" t="str">
        <f>IF('Peter Millar'!$L8850&lt;&gt;0,CONCATENATE("Week ",WEEKNUM('Peter Millar'!$L8850,21)," - ", TEXT('Peter Millar'!$L8850, "yyyy")),"")</f>
        <v/>
      </c>
    </row>
    <row r="8846" spans="16:16">
      <c r="P8846" t="str">
        <f>IF('Peter Millar'!$L8851&lt;&gt;0,CONCATENATE("Week ",WEEKNUM('Peter Millar'!$L8851,21)," - ", TEXT('Peter Millar'!$L8851, "yyyy")),"")</f>
        <v/>
      </c>
    </row>
    <row r="8847" spans="16:16">
      <c r="P8847" t="str">
        <f>IF('Peter Millar'!$L8852&lt;&gt;0,CONCATENATE("Week ",WEEKNUM('Peter Millar'!$L8852,21)," - ", TEXT('Peter Millar'!$L8852, "yyyy")),"")</f>
        <v/>
      </c>
    </row>
    <row r="8848" spans="16:16">
      <c r="P8848" t="str">
        <f>IF('Peter Millar'!$L8853&lt;&gt;0,CONCATENATE("Week ",WEEKNUM('Peter Millar'!$L8853,21)," - ", TEXT('Peter Millar'!$L8853, "yyyy")),"")</f>
        <v/>
      </c>
    </row>
    <row r="8849" spans="16:16">
      <c r="P8849" t="str">
        <f>IF('Peter Millar'!$L8854&lt;&gt;0,CONCATENATE("Week ",WEEKNUM('Peter Millar'!$L8854,21)," - ", TEXT('Peter Millar'!$L8854, "yyyy")),"")</f>
        <v/>
      </c>
    </row>
    <row r="8850" spans="16:16">
      <c r="P8850" t="str">
        <f>IF('Peter Millar'!$L8855&lt;&gt;0,CONCATENATE("Week ",WEEKNUM('Peter Millar'!$L8855,21)," - ", TEXT('Peter Millar'!$L8855, "yyyy")),"")</f>
        <v/>
      </c>
    </row>
    <row r="8851" spans="16:16">
      <c r="P8851" t="str">
        <f>IF('Peter Millar'!$L8856&lt;&gt;0,CONCATENATE("Week ",WEEKNUM('Peter Millar'!$L8856,21)," - ", TEXT('Peter Millar'!$L8856, "yyyy")),"")</f>
        <v/>
      </c>
    </row>
    <row r="8852" spans="16:16">
      <c r="P8852" t="str">
        <f>IF('Peter Millar'!$L8857&lt;&gt;0,CONCATENATE("Week ",WEEKNUM('Peter Millar'!$L8857,21)," - ", TEXT('Peter Millar'!$L8857, "yyyy")),"")</f>
        <v/>
      </c>
    </row>
    <row r="8853" spans="16:16">
      <c r="P8853" t="str">
        <f>IF('Peter Millar'!$L8858&lt;&gt;0,CONCATENATE("Week ",WEEKNUM('Peter Millar'!$L8858,21)," - ", TEXT('Peter Millar'!$L8858, "yyyy")),"")</f>
        <v/>
      </c>
    </row>
    <row r="8854" spans="16:16">
      <c r="P8854" t="str">
        <f>IF('Peter Millar'!$L8859&lt;&gt;0,CONCATENATE("Week ",WEEKNUM('Peter Millar'!$L8859,21)," - ", TEXT('Peter Millar'!$L8859, "yyyy")),"")</f>
        <v/>
      </c>
    </row>
    <row r="8855" spans="16:16">
      <c r="P8855" t="str">
        <f>IF('Peter Millar'!$L8860&lt;&gt;0,CONCATENATE("Week ",WEEKNUM('Peter Millar'!$L8860,21)," - ", TEXT('Peter Millar'!$L8860, "yyyy")),"")</f>
        <v/>
      </c>
    </row>
    <row r="8856" spans="16:16">
      <c r="P8856" t="str">
        <f>IF('Peter Millar'!$L8861&lt;&gt;0,CONCATENATE("Week ",WEEKNUM('Peter Millar'!$L8861,21)," - ", TEXT('Peter Millar'!$L8861, "yyyy")),"")</f>
        <v/>
      </c>
    </row>
    <row r="8857" spans="16:16">
      <c r="P8857" t="str">
        <f>IF('Peter Millar'!$L8862&lt;&gt;0,CONCATENATE("Week ",WEEKNUM('Peter Millar'!$L8862,21)," - ", TEXT('Peter Millar'!$L8862, "yyyy")),"")</f>
        <v/>
      </c>
    </row>
    <row r="8858" spans="16:16">
      <c r="P8858" t="str">
        <f>IF('Peter Millar'!$L8863&lt;&gt;0,CONCATENATE("Week ",WEEKNUM('Peter Millar'!$L8863,21)," - ", TEXT('Peter Millar'!$L8863, "yyyy")),"")</f>
        <v/>
      </c>
    </row>
    <row r="8859" spans="16:16">
      <c r="P8859" t="str">
        <f>IF('Peter Millar'!$L8864&lt;&gt;0,CONCATENATE("Week ",WEEKNUM('Peter Millar'!$L8864,21)," - ", TEXT('Peter Millar'!$L8864, "yyyy")),"")</f>
        <v/>
      </c>
    </row>
    <row r="8860" spans="16:16">
      <c r="P8860" t="str">
        <f>IF('Peter Millar'!$L8865&lt;&gt;0,CONCATENATE("Week ",WEEKNUM('Peter Millar'!$L8865,21)," - ", TEXT('Peter Millar'!$L8865, "yyyy")),"")</f>
        <v/>
      </c>
    </row>
    <row r="8861" spans="16:16">
      <c r="P8861" t="str">
        <f>IF('Peter Millar'!$L8866&lt;&gt;0,CONCATENATE("Week ",WEEKNUM('Peter Millar'!$L8866,21)," - ", TEXT('Peter Millar'!$L8866, "yyyy")),"")</f>
        <v/>
      </c>
    </row>
    <row r="8862" spans="16:16">
      <c r="P8862" t="str">
        <f>IF('Peter Millar'!$L8867&lt;&gt;0,CONCATENATE("Week ",WEEKNUM('Peter Millar'!$L8867,21)," - ", TEXT('Peter Millar'!$L8867, "yyyy")),"")</f>
        <v/>
      </c>
    </row>
    <row r="8863" spans="16:16">
      <c r="P8863" t="str">
        <f>IF('Peter Millar'!$L8868&lt;&gt;0,CONCATENATE("Week ",WEEKNUM('Peter Millar'!$L8868,21)," - ", TEXT('Peter Millar'!$L8868, "yyyy")),"")</f>
        <v/>
      </c>
    </row>
    <row r="8864" spans="16:16">
      <c r="P8864" t="str">
        <f>IF('Peter Millar'!$L8869&lt;&gt;0,CONCATENATE("Week ",WEEKNUM('Peter Millar'!$L8869,21)," - ", TEXT('Peter Millar'!$L8869, "yyyy")),"")</f>
        <v/>
      </c>
    </row>
    <row r="8865" spans="16:16">
      <c r="P8865" t="str">
        <f>IF('Peter Millar'!$L8870&lt;&gt;0,CONCATENATE("Week ",WEEKNUM('Peter Millar'!$L8870,21)," - ", TEXT('Peter Millar'!$L8870, "yyyy")),"")</f>
        <v/>
      </c>
    </row>
    <row r="8866" spans="16:16">
      <c r="P8866" t="str">
        <f>IF('Peter Millar'!$L8871&lt;&gt;0,CONCATENATE("Week ",WEEKNUM('Peter Millar'!$L8871,21)," - ", TEXT('Peter Millar'!$L8871, "yyyy")),"")</f>
        <v/>
      </c>
    </row>
    <row r="8867" spans="16:16">
      <c r="P8867" t="str">
        <f>IF('Peter Millar'!$L8872&lt;&gt;0,CONCATENATE("Week ",WEEKNUM('Peter Millar'!$L8872,21)," - ", TEXT('Peter Millar'!$L8872, "yyyy")),"")</f>
        <v/>
      </c>
    </row>
    <row r="8868" spans="16:16">
      <c r="P8868" t="str">
        <f>IF('Peter Millar'!$L8873&lt;&gt;0,CONCATENATE("Week ",WEEKNUM('Peter Millar'!$L8873,21)," - ", TEXT('Peter Millar'!$L8873, "yyyy")),"")</f>
        <v/>
      </c>
    </row>
    <row r="8869" spans="16:16">
      <c r="P8869" t="str">
        <f>IF('Peter Millar'!$L8874&lt;&gt;0,CONCATENATE("Week ",WEEKNUM('Peter Millar'!$L8874,21)," - ", TEXT('Peter Millar'!$L8874, "yyyy")),"")</f>
        <v/>
      </c>
    </row>
    <row r="8870" spans="16:16">
      <c r="P8870" t="str">
        <f>IF('Peter Millar'!$L8875&lt;&gt;0,CONCATENATE("Week ",WEEKNUM('Peter Millar'!$L8875,21)," - ", TEXT('Peter Millar'!$L8875, "yyyy")),"")</f>
        <v/>
      </c>
    </row>
    <row r="8871" spans="16:16">
      <c r="P8871" t="str">
        <f>IF('Peter Millar'!$L8876&lt;&gt;0,CONCATENATE("Week ",WEEKNUM('Peter Millar'!$L8876,21)," - ", TEXT('Peter Millar'!$L8876, "yyyy")),"")</f>
        <v/>
      </c>
    </row>
    <row r="8872" spans="16:16">
      <c r="P8872" t="str">
        <f>IF('Peter Millar'!$L8877&lt;&gt;0,CONCATENATE("Week ",WEEKNUM('Peter Millar'!$L8877,21)," - ", TEXT('Peter Millar'!$L8877, "yyyy")),"")</f>
        <v/>
      </c>
    </row>
    <row r="8873" spans="16:16">
      <c r="P8873" t="str">
        <f>IF('Peter Millar'!$L8878&lt;&gt;0,CONCATENATE("Week ",WEEKNUM('Peter Millar'!$L8878,21)," - ", TEXT('Peter Millar'!$L8878, "yyyy")),"")</f>
        <v/>
      </c>
    </row>
    <row r="8874" spans="16:16">
      <c r="P8874" t="str">
        <f>IF('Peter Millar'!$L8879&lt;&gt;0,CONCATENATE("Week ",WEEKNUM('Peter Millar'!$L8879,21)," - ", TEXT('Peter Millar'!$L8879, "yyyy")),"")</f>
        <v/>
      </c>
    </row>
    <row r="8875" spans="16:16">
      <c r="P8875" t="str">
        <f>IF('Peter Millar'!$L8880&lt;&gt;0,CONCATENATE("Week ",WEEKNUM('Peter Millar'!$L8880,21)," - ", TEXT('Peter Millar'!$L8880, "yyyy")),"")</f>
        <v/>
      </c>
    </row>
    <row r="8876" spans="16:16">
      <c r="P8876" t="str">
        <f>IF('Peter Millar'!$L8881&lt;&gt;0,CONCATENATE("Week ",WEEKNUM('Peter Millar'!$L8881,21)," - ", TEXT('Peter Millar'!$L8881, "yyyy")),"")</f>
        <v/>
      </c>
    </row>
    <row r="8877" spans="16:16">
      <c r="P8877" t="str">
        <f>IF('Peter Millar'!$L8882&lt;&gt;0,CONCATENATE("Week ",WEEKNUM('Peter Millar'!$L8882,21)," - ", TEXT('Peter Millar'!$L8882, "yyyy")),"")</f>
        <v/>
      </c>
    </row>
    <row r="8878" spans="16:16">
      <c r="P8878" t="str">
        <f>IF('Peter Millar'!$L8883&lt;&gt;0,CONCATENATE("Week ",WEEKNUM('Peter Millar'!$L8883,21)," - ", TEXT('Peter Millar'!$L8883, "yyyy")),"")</f>
        <v/>
      </c>
    </row>
    <row r="8879" spans="16:16">
      <c r="P8879" t="str">
        <f>IF('Peter Millar'!$L8884&lt;&gt;0,CONCATENATE("Week ",WEEKNUM('Peter Millar'!$L8884,21)," - ", TEXT('Peter Millar'!$L8884, "yyyy")),"")</f>
        <v/>
      </c>
    </row>
    <row r="8880" spans="16:16">
      <c r="P8880" t="str">
        <f>IF('Peter Millar'!$L8885&lt;&gt;0,CONCATENATE("Week ",WEEKNUM('Peter Millar'!$L8885,21)," - ", TEXT('Peter Millar'!$L8885, "yyyy")),"")</f>
        <v/>
      </c>
    </row>
    <row r="8881" spans="16:16">
      <c r="P8881" t="str">
        <f>IF('Peter Millar'!$L8886&lt;&gt;0,CONCATENATE("Week ",WEEKNUM('Peter Millar'!$L8886,21)," - ", TEXT('Peter Millar'!$L8886, "yyyy")),"")</f>
        <v/>
      </c>
    </row>
    <row r="8882" spans="16:16">
      <c r="P8882" t="str">
        <f>IF('Peter Millar'!$L8887&lt;&gt;0,CONCATENATE("Week ",WEEKNUM('Peter Millar'!$L8887,21)," - ", TEXT('Peter Millar'!$L8887, "yyyy")),"")</f>
        <v/>
      </c>
    </row>
    <row r="8883" spans="16:16">
      <c r="P8883" t="str">
        <f>IF('Peter Millar'!$L8888&lt;&gt;0,CONCATENATE("Week ",WEEKNUM('Peter Millar'!$L8888,21)," - ", TEXT('Peter Millar'!$L8888, "yyyy")),"")</f>
        <v/>
      </c>
    </row>
    <row r="8884" spans="16:16">
      <c r="P8884" t="str">
        <f>IF('Peter Millar'!$L8889&lt;&gt;0,CONCATENATE("Week ",WEEKNUM('Peter Millar'!$L8889,21)," - ", TEXT('Peter Millar'!$L8889, "yyyy")),"")</f>
        <v/>
      </c>
    </row>
    <row r="8885" spans="16:16">
      <c r="P8885" t="str">
        <f>IF('Peter Millar'!$L8890&lt;&gt;0,CONCATENATE("Week ",WEEKNUM('Peter Millar'!$L8890,21)," - ", TEXT('Peter Millar'!$L8890, "yyyy")),"")</f>
        <v/>
      </c>
    </row>
    <row r="8886" spans="16:16">
      <c r="P8886" t="str">
        <f>IF('Peter Millar'!$L8891&lt;&gt;0,CONCATENATE("Week ",WEEKNUM('Peter Millar'!$L8891,21)," - ", TEXT('Peter Millar'!$L8891, "yyyy")),"")</f>
        <v/>
      </c>
    </row>
    <row r="8887" spans="16:16">
      <c r="P8887" t="str">
        <f>IF('Peter Millar'!$L8892&lt;&gt;0,CONCATENATE("Week ",WEEKNUM('Peter Millar'!$L8892,21)," - ", TEXT('Peter Millar'!$L8892, "yyyy")),"")</f>
        <v/>
      </c>
    </row>
    <row r="8888" spans="16:16">
      <c r="P8888" t="str">
        <f>IF('Peter Millar'!$L8893&lt;&gt;0,CONCATENATE("Week ",WEEKNUM('Peter Millar'!$L8893,21)," - ", TEXT('Peter Millar'!$L8893, "yyyy")),"")</f>
        <v/>
      </c>
    </row>
    <row r="8889" spans="16:16">
      <c r="P8889" t="str">
        <f>IF('Peter Millar'!$L8894&lt;&gt;0,CONCATENATE("Week ",WEEKNUM('Peter Millar'!$L8894,21)," - ", TEXT('Peter Millar'!$L8894, "yyyy")),"")</f>
        <v/>
      </c>
    </row>
    <row r="8890" spans="16:16">
      <c r="P8890" t="str">
        <f>IF('Peter Millar'!$L8895&lt;&gt;0,CONCATENATE("Week ",WEEKNUM('Peter Millar'!$L8895,21)," - ", TEXT('Peter Millar'!$L8895, "yyyy")),"")</f>
        <v/>
      </c>
    </row>
    <row r="8891" spans="16:16">
      <c r="P8891" t="str">
        <f>IF('Peter Millar'!$L8896&lt;&gt;0,CONCATENATE("Week ",WEEKNUM('Peter Millar'!$L8896,21)," - ", TEXT('Peter Millar'!$L8896, "yyyy")),"")</f>
        <v/>
      </c>
    </row>
    <row r="8892" spans="16:16">
      <c r="P8892" t="str">
        <f>IF('Peter Millar'!$L8897&lt;&gt;0,CONCATENATE("Week ",WEEKNUM('Peter Millar'!$L8897,21)," - ", TEXT('Peter Millar'!$L8897, "yyyy")),"")</f>
        <v/>
      </c>
    </row>
    <row r="8893" spans="16:16">
      <c r="P8893" t="str">
        <f>IF('Peter Millar'!$L8898&lt;&gt;0,CONCATENATE("Week ",WEEKNUM('Peter Millar'!$L8898,21)," - ", TEXT('Peter Millar'!$L8898, "yyyy")),"")</f>
        <v/>
      </c>
    </row>
    <row r="8894" spans="16:16">
      <c r="P8894" t="str">
        <f>IF('Peter Millar'!$L8899&lt;&gt;0,CONCATENATE("Week ",WEEKNUM('Peter Millar'!$L8899,21)," - ", TEXT('Peter Millar'!$L8899, "yyyy")),"")</f>
        <v/>
      </c>
    </row>
    <row r="8895" spans="16:16">
      <c r="P8895" t="str">
        <f>IF('Peter Millar'!$L8900&lt;&gt;0,CONCATENATE("Week ",WEEKNUM('Peter Millar'!$L8900,21)," - ", TEXT('Peter Millar'!$L8900, "yyyy")),"")</f>
        <v/>
      </c>
    </row>
    <row r="8896" spans="16:16">
      <c r="P8896" t="str">
        <f>IF('Peter Millar'!$L8901&lt;&gt;0,CONCATENATE("Week ",WEEKNUM('Peter Millar'!$L8901,21)," - ", TEXT('Peter Millar'!$L8901, "yyyy")),"")</f>
        <v/>
      </c>
    </row>
    <row r="8897" spans="16:16">
      <c r="P8897" t="str">
        <f>IF('Peter Millar'!$L8902&lt;&gt;0,CONCATENATE("Week ",WEEKNUM('Peter Millar'!$L8902,21)," - ", TEXT('Peter Millar'!$L8902, "yyyy")),"")</f>
        <v/>
      </c>
    </row>
    <row r="8898" spans="16:16">
      <c r="P8898" t="str">
        <f>IF('Peter Millar'!$L8903&lt;&gt;0,CONCATENATE("Week ",WEEKNUM('Peter Millar'!$L8903,21)," - ", TEXT('Peter Millar'!$L8903, "yyyy")),"")</f>
        <v/>
      </c>
    </row>
    <row r="8899" spans="16:16">
      <c r="P8899" t="str">
        <f>IF('Peter Millar'!$L8904&lt;&gt;0,CONCATENATE("Week ",WEEKNUM('Peter Millar'!$L8904,21)," - ", TEXT('Peter Millar'!$L8904, "yyyy")),"")</f>
        <v/>
      </c>
    </row>
    <row r="8900" spans="16:16">
      <c r="P8900" t="str">
        <f>IF('Peter Millar'!$L8905&lt;&gt;0,CONCATENATE("Week ",WEEKNUM('Peter Millar'!$L8905,21)," - ", TEXT('Peter Millar'!$L8905, "yyyy")),"")</f>
        <v/>
      </c>
    </row>
    <row r="8901" spans="16:16">
      <c r="P8901" t="str">
        <f>IF('Peter Millar'!$L8906&lt;&gt;0,CONCATENATE("Week ",WEEKNUM('Peter Millar'!$L8906,21)," - ", TEXT('Peter Millar'!$L8906, "yyyy")),"")</f>
        <v/>
      </c>
    </row>
    <row r="8902" spans="16:16">
      <c r="P8902" t="str">
        <f>IF('Peter Millar'!$L8907&lt;&gt;0,CONCATENATE("Week ",WEEKNUM('Peter Millar'!$L8907,21)," - ", TEXT('Peter Millar'!$L8907, "yyyy")),"")</f>
        <v/>
      </c>
    </row>
    <row r="8903" spans="16:16">
      <c r="P8903" t="str">
        <f>IF('Peter Millar'!$L8908&lt;&gt;0,CONCATENATE("Week ",WEEKNUM('Peter Millar'!$L8908,21)," - ", TEXT('Peter Millar'!$L8908, "yyyy")),"")</f>
        <v/>
      </c>
    </row>
    <row r="8904" spans="16:16">
      <c r="P8904" t="str">
        <f>IF('Peter Millar'!$L8909&lt;&gt;0,CONCATENATE("Week ",WEEKNUM('Peter Millar'!$L8909,21)," - ", TEXT('Peter Millar'!$L8909, "yyyy")),"")</f>
        <v/>
      </c>
    </row>
    <row r="8905" spans="16:16">
      <c r="P8905" t="str">
        <f>IF('Peter Millar'!$L8910&lt;&gt;0,CONCATENATE("Week ",WEEKNUM('Peter Millar'!$L8910,21)," - ", TEXT('Peter Millar'!$L8910, "yyyy")),"")</f>
        <v/>
      </c>
    </row>
    <row r="8906" spans="16:16">
      <c r="P8906" t="str">
        <f>IF('Peter Millar'!$L8911&lt;&gt;0,CONCATENATE("Week ",WEEKNUM('Peter Millar'!$L8911,21)," - ", TEXT('Peter Millar'!$L8911, "yyyy")),"")</f>
        <v/>
      </c>
    </row>
    <row r="8907" spans="16:16">
      <c r="P8907" t="str">
        <f>IF('Peter Millar'!$L8912&lt;&gt;0,CONCATENATE("Week ",WEEKNUM('Peter Millar'!$L8912,21)," - ", TEXT('Peter Millar'!$L8912, "yyyy")),"")</f>
        <v/>
      </c>
    </row>
    <row r="8908" spans="16:16">
      <c r="P8908" t="str">
        <f>IF('Peter Millar'!$L8913&lt;&gt;0,CONCATENATE("Week ",WEEKNUM('Peter Millar'!$L8913,21)," - ", TEXT('Peter Millar'!$L8913, "yyyy")),"")</f>
        <v/>
      </c>
    </row>
    <row r="8909" spans="16:16">
      <c r="P8909" t="str">
        <f>IF('Peter Millar'!$L8914&lt;&gt;0,CONCATENATE("Week ",WEEKNUM('Peter Millar'!$L8914,21)," - ", TEXT('Peter Millar'!$L8914, "yyyy")),"")</f>
        <v/>
      </c>
    </row>
    <row r="8910" spans="16:16">
      <c r="P8910" t="str">
        <f>IF('Peter Millar'!$L8915&lt;&gt;0,CONCATENATE("Week ",WEEKNUM('Peter Millar'!$L8915,21)," - ", TEXT('Peter Millar'!$L8915, "yyyy")),"")</f>
        <v/>
      </c>
    </row>
    <row r="8911" spans="16:16">
      <c r="P8911" t="str">
        <f>IF('Peter Millar'!$L8916&lt;&gt;0,CONCATENATE("Week ",WEEKNUM('Peter Millar'!$L8916,21)," - ", TEXT('Peter Millar'!$L8916, "yyyy")),"")</f>
        <v/>
      </c>
    </row>
    <row r="8912" spans="16:16">
      <c r="P8912" t="str">
        <f>IF('Peter Millar'!$L8917&lt;&gt;0,CONCATENATE("Week ",WEEKNUM('Peter Millar'!$L8917,21)," - ", TEXT('Peter Millar'!$L8917, "yyyy")),"")</f>
        <v/>
      </c>
    </row>
    <row r="8913" spans="16:16">
      <c r="P8913" t="str">
        <f>IF('Peter Millar'!$L8918&lt;&gt;0,CONCATENATE("Week ",WEEKNUM('Peter Millar'!$L8918,21)," - ", TEXT('Peter Millar'!$L8918, "yyyy")),"")</f>
        <v/>
      </c>
    </row>
    <row r="8914" spans="16:16">
      <c r="P8914" t="str">
        <f>IF('Peter Millar'!$L8919&lt;&gt;0,CONCATENATE("Week ",WEEKNUM('Peter Millar'!$L8919,21)," - ", TEXT('Peter Millar'!$L8919, "yyyy")),"")</f>
        <v/>
      </c>
    </row>
    <row r="8915" spans="16:16">
      <c r="P8915" t="str">
        <f>IF('Peter Millar'!$L8920&lt;&gt;0,CONCATENATE("Week ",WEEKNUM('Peter Millar'!$L8920,21)," - ", TEXT('Peter Millar'!$L8920, "yyyy")),"")</f>
        <v/>
      </c>
    </row>
    <row r="8916" spans="16:16">
      <c r="P8916" t="str">
        <f>IF('Peter Millar'!$L8921&lt;&gt;0,CONCATENATE("Week ",WEEKNUM('Peter Millar'!$L8921,21)," - ", TEXT('Peter Millar'!$L8921, "yyyy")),"")</f>
        <v/>
      </c>
    </row>
    <row r="8917" spans="16:16">
      <c r="P8917" t="str">
        <f>IF('Peter Millar'!$L8922&lt;&gt;0,CONCATENATE("Week ",WEEKNUM('Peter Millar'!$L8922,21)," - ", TEXT('Peter Millar'!$L8922, "yyyy")),"")</f>
        <v/>
      </c>
    </row>
    <row r="8918" spans="16:16">
      <c r="P8918" t="str">
        <f>IF('Peter Millar'!$L8923&lt;&gt;0,CONCATENATE("Week ",WEEKNUM('Peter Millar'!$L8923,21)," - ", TEXT('Peter Millar'!$L8923, "yyyy")),"")</f>
        <v/>
      </c>
    </row>
    <row r="8919" spans="16:16">
      <c r="P8919" t="str">
        <f>IF('Peter Millar'!$L8924&lt;&gt;0,CONCATENATE("Week ",WEEKNUM('Peter Millar'!$L8924,21)," - ", TEXT('Peter Millar'!$L8924, "yyyy")),"")</f>
        <v/>
      </c>
    </row>
    <row r="8920" spans="16:16">
      <c r="P8920" t="str">
        <f>IF('Peter Millar'!$L8925&lt;&gt;0,CONCATENATE("Week ",WEEKNUM('Peter Millar'!$L8925,21)," - ", TEXT('Peter Millar'!$L8925, "yyyy")),"")</f>
        <v/>
      </c>
    </row>
    <row r="8921" spans="16:16">
      <c r="P8921" t="str">
        <f>IF('Peter Millar'!$L8926&lt;&gt;0,CONCATENATE("Week ",WEEKNUM('Peter Millar'!$L8926,21)," - ", TEXT('Peter Millar'!$L8926, "yyyy")),"")</f>
        <v/>
      </c>
    </row>
    <row r="8922" spans="16:16">
      <c r="P8922" t="str">
        <f>IF('Peter Millar'!$L8927&lt;&gt;0,CONCATENATE("Week ",WEEKNUM('Peter Millar'!$L8927,21)," - ", TEXT('Peter Millar'!$L8927, "yyyy")),"")</f>
        <v/>
      </c>
    </row>
    <row r="8923" spans="16:16">
      <c r="P8923" t="str">
        <f>IF('Peter Millar'!$L8928&lt;&gt;0,CONCATENATE("Week ",WEEKNUM('Peter Millar'!$L8928,21)," - ", TEXT('Peter Millar'!$L8928, "yyyy")),"")</f>
        <v/>
      </c>
    </row>
    <row r="8924" spans="16:16">
      <c r="P8924" t="str">
        <f>IF('Peter Millar'!$L8929&lt;&gt;0,CONCATENATE("Week ",WEEKNUM('Peter Millar'!$L8929,21)," - ", TEXT('Peter Millar'!$L8929, "yyyy")),"")</f>
        <v/>
      </c>
    </row>
    <row r="8925" spans="16:16">
      <c r="P8925" t="str">
        <f>IF('Peter Millar'!$L8930&lt;&gt;0,CONCATENATE("Week ",WEEKNUM('Peter Millar'!$L8930,21)," - ", TEXT('Peter Millar'!$L8930, "yyyy")),"")</f>
        <v/>
      </c>
    </row>
    <row r="8926" spans="16:16">
      <c r="P8926" t="str">
        <f>IF('Peter Millar'!$L8931&lt;&gt;0,CONCATENATE("Week ",WEEKNUM('Peter Millar'!$L8931,21)," - ", TEXT('Peter Millar'!$L8931, "yyyy")),"")</f>
        <v/>
      </c>
    </row>
    <row r="8927" spans="16:16">
      <c r="P8927" t="str">
        <f>IF('Peter Millar'!$L8932&lt;&gt;0,CONCATENATE("Week ",WEEKNUM('Peter Millar'!$L8932,21)," - ", TEXT('Peter Millar'!$L8932, "yyyy")),"")</f>
        <v/>
      </c>
    </row>
    <row r="8928" spans="16:16">
      <c r="P8928" t="str">
        <f>IF('Peter Millar'!$L8933&lt;&gt;0,CONCATENATE("Week ",WEEKNUM('Peter Millar'!$L8933,21)," - ", TEXT('Peter Millar'!$L8933, "yyyy")),"")</f>
        <v/>
      </c>
    </row>
    <row r="8929" spans="16:16">
      <c r="P8929" t="str">
        <f>IF('Peter Millar'!$L8934&lt;&gt;0,CONCATENATE("Week ",WEEKNUM('Peter Millar'!$L8934,21)," - ", TEXT('Peter Millar'!$L8934, "yyyy")),"")</f>
        <v/>
      </c>
    </row>
    <row r="8930" spans="16:16">
      <c r="P8930" t="str">
        <f>IF('Peter Millar'!$L8935&lt;&gt;0,CONCATENATE("Week ",WEEKNUM('Peter Millar'!$L8935,21)," - ", TEXT('Peter Millar'!$L8935, "yyyy")),"")</f>
        <v/>
      </c>
    </row>
    <row r="8931" spans="16:16">
      <c r="P8931" t="str">
        <f>IF('Peter Millar'!$L8936&lt;&gt;0,CONCATENATE("Week ",WEEKNUM('Peter Millar'!$L8936,21)," - ", TEXT('Peter Millar'!$L8936, "yyyy")),"")</f>
        <v/>
      </c>
    </row>
    <row r="8932" spans="16:16">
      <c r="P8932" t="str">
        <f>IF('Peter Millar'!$L8937&lt;&gt;0,CONCATENATE("Week ",WEEKNUM('Peter Millar'!$L8937,21)," - ", TEXT('Peter Millar'!$L8937, "yyyy")),"")</f>
        <v/>
      </c>
    </row>
    <row r="8933" spans="16:16">
      <c r="P8933" t="str">
        <f>IF('Peter Millar'!$L8938&lt;&gt;0,CONCATENATE("Week ",WEEKNUM('Peter Millar'!$L8938,21)," - ", TEXT('Peter Millar'!$L8938, "yyyy")),"")</f>
        <v/>
      </c>
    </row>
    <row r="8934" spans="16:16">
      <c r="P8934" t="str">
        <f>IF('Peter Millar'!$L8939&lt;&gt;0,CONCATENATE("Week ",WEEKNUM('Peter Millar'!$L8939,21)," - ", TEXT('Peter Millar'!$L8939, "yyyy")),"")</f>
        <v/>
      </c>
    </row>
    <row r="8935" spans="16:16">
      <c r="P8935" t="str">
        <f>IF('Peter Millar'!$L8940&lt;&gt;0,CONCATENATE("Week ",WEEKNUM('Peter Millar'!$L8940,21)," - ", TEXT('Peter Millar'!$L8940, "yyyy")),"")</f>
        <v/>
      </c>
    </row>
    <row r="8936" spans="16:16">
      <c r="P8936" t="str">
        <f>IF('Peter Millar'!$L8941&lt;&gt;0,CONCATENATE("Week ",WEEKNUM('Peter Millar'!$L8941,21)," - ", TEXT('Peter Millar'!$L8941, "yyyy")),"")</f>
        <v/>
      </c>
    </row>
    <row r="8937" spans="16:16">
      <c r="P8937" t="str">
        <f>IF('Peter Millar'!$L8942&lt;&gt;0,CONCATENATE("Week ",WEEKNUM('Peter Millar'!$L8942,21)," - ", TEXT('Peter Millar'!$L8942, "yyyy")),"")</f>
        <v/>
      </c>
    </row>
    <row r="8938" spans="16:16">
      <c r="P8938" t="str">
        <f>IF('Peter Millar'!$L8943&lt;&gt;0,CONCATENATE("Week ",WEEKNUM('Peter Millar'!$L8943,21)," - ", TEXT('Peter Millar'!$L8943, "yyyy")),"")</f>
        <v/>
      </c>
    </row>
    <row r="8939" spans="16:16">
      <c r="P8939" t="str">
        <f>IF('Peter Millar'!$L8944&lt;&gt;0,CONCATENATE("Week ",WEEKNUM('Peter Millar'!$L8944,21)," - ", TEXT('Peter Millar'!$L8944, "yyyy")),"")</f>
        <v/>
      </c>
    </row>
    <row r="8940" spans="16:16">
      <c r="P8940" t="str">
        <f>IF('Peter Millar'!$L8945&lt;&gt;0,CONCATENATE("Week ",WEEKNUM('Peter Millar'!$L8945,21)," - ", TEXT('Peter Millar'!$L8945, "yyyy")),"")</f>
        <v/>
      </c>
    </row>
    <row r="8941" spans="16:16">
      <c r="P8941" t="str">
        <f>IF('Peter Millar'!$L8946&lt;&gt;0,CONCATENATE("Week ",WEEKNUM('Peter Millar'!$L8946,21)," - ", TEXT('Peter Millar'!$L8946, "yyyy")),"")</f>
        <v/>
      </c>
    </row>
    <row r="8942" spans="16:16">
      <c r="P8942" t="str">
        <f>IF('Peter Millar'!$L8947&lt;&gt;0,CONCATENATE("Week ",WEEKNUM('Peter Millar'!$L8947,21)," - ", TEXT('Peter Millar'!$L8947, "yyyy")),"")</f>
        <v/>
      </c>
    </row>
    <row r="8943" spans="16:16">
      <c r="P8943" t="str">
        <f>IF('Peter Millar'!$L8948&lt;&gt;0,CONCATENATE("Week ",WEEKNUM('Peter Millar'!$L8948,21)," - ", TEXT('Peter Millar'!$L8948, "yyyy")),"")</f>
        <v/>
      </c>
    </row>
    <row r="8944" spans="16:16">
      <c r="P8944" t="str">
        <f>IF('Peter Millar'!$L8949&lt;&gt;0,CONCATENATE("Week ",WEEKNUM('Peter Millar'!$L8949,21)," - ", TEXT('Peter Millar'!$L8949, "yyyy")),"")</f>
        <v/>
      </c>
    </row>
    <row r="8945" spans="16:16">
      <c r="P8945" t="str">
        <f>IF('Peter Millar'!$L8950&lt;&gt;0,CONCATENATE("Week ",WEEKNUM('Peter Millar'!$L8950,21)," - ", TEXT('Peter Millar'!$L8950, "yyyy")),"")</f>
        <v/>
      </c>
    </row>
    <row r="8946" spans="16:16">
      <c r="P8946" t="str">
        <f>IF('Peter Millar'!$L8951&lt;&gt;0,CONCATENATE("Week ",WEEKNUM('Peter Millar'!$L8951,21)," - ", TEXT('Peter Millar'!$L8951, "yyyy")),"")</f>
        <v/>
      </c>
    </row>
    <row r="8947" spans="16:16">
      <c r="P8947" t="str">
        <f>IF('Peter Millar'!$L8952&lt;&gt;0,CONCATENATE("Week ",WEEKNUM('Peter Millar'!$L8952,21)," - ", TEXT('Peter Millar'!$L8952, "yyyy")),"")</f>
        <v/>
      </c>
    </row>
    <row r="8948" spans="16:16">
      <c r="P8948" t="str">
        <f>IF('Peter Millar'!$L8953&lt;&gt;0,CONCATENATE("Week ",WEEKNUM('Peter Millar'!$L8953,21)," - ", TEXT('Peter Millar'!$L8953, "yyyy")),"")</f>
        <v/>
      </c>
    </row>
    <row r="8949" spans="16:16">
      <c r="P8949" t="str">
        <f>IF('Peter Millar'!$L8954&lt;&gt;0,CONCATENATE("Week ",WEEKNUM('Peter Millar'!$L8954,21)," - ", TEXT('Peter Millar'!$L8954, "yyyy")),"")</f>
        <v/>
      </c>
    </row>
    <row r="8950" spans="16:16">
      <c r="P8950" t="str">
        <f>IF('Peter Millar'!$L8955&lt;&gt;0,CONCATENATE("Week ",WEEKNUM('Peter Millar'!$L8955,21)," - ", TEXT('Peter Millar'!$L8955, "yyyy")),"")</f>
        <v/>
      </c>
    </row>
    <row r="8951" spans="16:16">
      <c r="P8951" t="str">
        <f>IF('Peter Millar'!$L8956&lt;&gt;0,CONCATENATE("Week ",WEEKNUM('Peter Millar'!$L8956,21)," - ", TEXT('Peter Millar'!$L8956, "yyyy")),"")</f>
        <v/>
      </c>
    </row>
    <row r="8952" spans="16:16">
      <c r="P8952" t="str">
        <f>IF('Peter Millar'!$L8957&lt;&gt;0,CONCATENATE("Week ",WEEKNUM('Peter Millar'!$L8957,21)," - ", TEXT('Peter Millar'!$L8957, "yyyy")),"")</f>
        <v/>
      </c>
    </row>
    <row r="8953" spans="16:16">
      <c r="P8953" t="str">
        <f>IF('Peter Millar'!$L8958&lt;&gt;0,CONCATENATE("Week ",WEEKNUM('Peter Millar'!$L8958,21)," - ", TEXT('Peter Millar'!$L8958, "yyyy")),"")</f>
        <v/>
      </c>
    </row>
    <row r="8954" spans="16:16">
      <c r="P8954" t="str">
        <f>IF('Peter Millar'!$L8959&lt;&gt;0,CONCATENATE("Week ",WEEKNUM('Peter Millar'!$L8959,21)," - ", TEXT('Peter Millar'!$L8959, "yyyy")),"")</f>
        <v/>
      </c>
    </row>
    <row r="8955" spans="16:16">
      <c r="P8955" t="str">
        <f>IF('Peter Millar'!$L8960&lt;&gt;0,CONCATENATE("Week ",WEEKNUM('Peter Millar'!$L8960,21)," - ", TEXT('Peter Millar'!$L8960, "yyyy")),"")</f>
        <v/>
      </c>
    </row>
    <row r="8956" spans="16:16">
      <c r="P8956" t="str">
        <f>IF('Peter Millar'!$L8961&lt;&gt;0,CONCATENATE("Week ",WEEKNUM('Peter Millar'!$L8961,21)," - ", TEXT('Peter Millar'!$L8961, "yyyy")),"")</f>
        <v/>
      </c>
    </row>
    <row r="8957" spans="16:16">
      <c r="P8957" t="str">
        <f>IF('Peter Millar'!$L8962&lt;&gt;0,CONCATENATE("Week ",WEEKNUM('Peter Millar'!$L8962,21)," - ", TEXT('Peter Millar'!$L8962, "yyyy")),"")</f>
        <v/>
      </c>
    </row>
    <row r="8958" spans="16:16">
      <c r="P8958" t="str">
        <f>IF('Peter Millar'!$L8963&lt;&gt;0,CONCATENATE("Week ",WEEKNUM('Peter Millar'!$L8963,21)," - ", TEXT('Peter Millar'!$L8963, "yyyy")),"")</f>
        <v/>
      </c>
    </row>
    <row r="8959" spans="16:16">
      <c r="P8959" t="str">
        <f>IF('Peter Millar'!$L8964&lt;&gt;0,CONCATENATE("Week ",WEEKNUM('Peter Millar'!$L8964,21)," - ", TEXT('Peter Millar'!$L8964, "yyyy")),"")</f>
        <v/>
      </c>
    </row>
    <row r="8960" spans="16:16">
      <c r="P8960" t="str">
        <f>IF('Peter Millar'!$L8965&lt;&gt;0,CONCATENATE("Week ",WEEKNUM('Peter Millar'!$L8965,21)," - ", TEXT('Peter Millar'!$L8965, "yyyy")),"")</f>
        <v/>
      </c>
    </row>
    <row r="8961" spans="16:16">
      <c r="P8961" t="str">
        <f>IF('Peter Millar'!$L8966&lt;&gt;0,CONCATENATE("Week ",WEEKNUM('Peter Millar'!$L8966,21)," - ", TEXT('Peter Millar'!$L8966, "yyyy")),"")</f>
        <v/>
      </c>
    </row>
    <row r="8962" spans="16:16">
      <c r="P8962" t="str">
        <f>IF('Peter Millar'!$L8967&lt;&gt;0,CONCATENATE("Week ",WEEKNUM('Peter Millar'!$L8967,21)," - ", TEXT('Peter Millar'!$L8967, "yyyy")),"")</f>
        <v/>
      </c>
    </row>
    <row r="8963" spans="16:16">
      <c r="P8963" t="str">
        <f>IF('Peter Millar'!$L8968&lt;&gt;0,CONCATENATE("Week ",WEEKNUM('Peter Millar'!$L8968,21)," - ", TEXT('Peter Millar'!$L8968, "yyyy")),"")</f>
        <v/>
      </c>
    </row>
    <row r="8964" spans="16:16">
      <c r="P8964" t="str">
        <f>IF('Peter Millar'!$L8969&lt;&gt;0,CONCATENATE("Week ",WEEKNUM('Peter Millar'!$L8969,21)," - ", TEXT('Peter Millar'!$L8969, "yyyy")),"")</f>
        <v/>
      </c>
    </row>
    <row r="8965" spans="16:16">
      <c r="P8965" t="str">
        <f>IF('Peter Millar'!$L8970&lt;&gt;0,CONCATENATE("Week ",WEEKNUM('Peter Millar'!$L8970,21)," - ", TEXT('Peter Millar'!$L8970, "yyyy")),"")</f>
        <v/>
      </c>
    </row>
    <row r="8966" spans="16:16">
      <c r="P8966" t="str">
        <f>IF('Peter Millar'!$L8971&lt;&gt;0,CONCATENATE("Week ",WEEKNUM('Peter Millar'!$L8971,21)," - ", TEXT('Peter Millar'!$L8971, "yyyy")),"")</f>
        <v/>
      </c>
    </row>
    <row r="8967" spans="16:16">
      <c r="P8967" t="str">
        <f>IF('Peter Millar'!$L8972&lt;&gt;0,CONCATENATE("Week ",WEEKNUM('Peter Millar'!$L8972,21)," - ", TEXT('Peter Millar'!$L8972, "yyyy")),"")</f>
        <v/>
      </c>
    </row>
    <row r="8968" spans="16:16">
      <c r="P8968" t="str">
        <f>IF('Peter Millar'!$L8973&lt;&gt;0,CONCATENATE("Week ",WEEKNUM('Peter Millar'!$L8973,21)," - ", TEXT('Peter Millar'!$L8973, "yyyy")),"")</f>
        <v/>
      </c>
    </row>
    <row r="8969" spans="16:16">
      <c r="P8969" t="str">
        <f>IF('Peter Millar'!$L8974&lt;&gt;0,CONCATENATE("Week ",WEEKNUM('Peter Millar'!$L8974,21)," - ", TEXT('Peter Millar'!$L8974, "yyyy")),"")</f>
        <v/>
      </c>
    </row>
    <row r="8970" spans="16:16">
      <c r="P8970" t="str">
        <f>IF('Peter Millar'!$L8975&lt;&gt;0,CONCATENATE("Week ",WEEKNUM('Peter Millar'!$L8975,21)," - ", TEXT('Peter Millar'!$L8975, "yyyy")),"")</f>
        <v/>
      </c>
    </row>
    <row r="8971" spans="16:16">
      <c r="P8971" t="str">
        <f>IF('Peter Millar'!$L8976&lt;&gt;0,CONCATENATE("Week ",WEEKNUM('Peter Millar'!$L8976,21)," - ", TEXT('Peter Millar'!$L8976, "yyyy")),"")</f>
        <v/>
      </c>
    </row>
    <row r="8972" spans="16:16">
      <c r="P8972" t="str">
        <f>IF('Peter Millar'!$L8977&lt;&gt;0,CONCATENATE("Week ",WEEKNUM('Peter Millar'!$L8977,21)," - ", TEXT('Peter Millar'!$L8977, "yyyy")),"")</f>
        <v/>
      </c>
    </row>
    <row r="8973" spans="16:16">
      <c r="P8973" t="str">
        <f>IF('Peter Millar'!$L8978&lt;&gt;0,CONCATENATE("Week ",WEEKNUM('Peter Millar'!$L8978,21)," - ", TEXT('Peter Millar'!$L8978, "yyyy")),"")</f>
        <v/>
      </c>
    </row>
    <row r="8974" spans="16:16">
      <c r="P8974" t="str">
        <f>IF('Peter Millar'!$L8979&lt;&gt;0,CONCATENATE("Week ",WEEKNUM('Peter Millar'!$L8979,21)," - ", TEXT('Peter Millar'!$L8979, "yyyy")),"")</f>
        <v/>
      </c>
    </row>
    <row r="8975" spans="16:16">
      <c r="P8975" t="str">
        <f>IF('Peter Millar'!$L8980&lt;&gt;0,CONCATENATE("Week ",WEEKNUM('Peter Millar'!$L8980,21)," - ", TEXT('Peter Millar'!$L8980, "yyyy")),"")</f>
        <v/>
      </c>
    </row>
    <row r="8976" spans="16:16">
      <c r="P8976" t="str">
        <f>IF('Peter Millar'!$L8981&lt;&gt;0,CONCATENATE("Week ",WEEKNUM('Peter Millar'!$L8981,21)," - ", TEXT('Peter Millar'!$L8981, "yyyy")),"")</f>
        <v/>
      </c>
    </row>
    <row r="8977" spans="16:16">
      <c r="P8977" t="str">
        <f>IF('Peter Millar'!$L8982&lt;&gt;0,CONCATENATE("Week ",WEEKNUM('Peter Millar'!$L8982,21)," - ", TEXT('Peter Millar'!$L8982, "yyyy")),"")</f>
        <v/>
      </c>
    </row>
    <row r="8978" spans="16:16">
      <c r="P8978" t="str">
        <f>IF('Peter Millar'!$L8983&lt;&gt;0,CONCATENATE("Week ",WEEKNUM('Peter Millar'!$L8983,21)," - ", TEXT('Peter Millar'!$L8983, "yyyy")),"")</f>
        <v/>
      </c>
    </row>
    <row r="8979" spans="16:16">
      <c r="P8979" t="str">
        <f>IF('Peter Millar'!$L8984&lt;&gt;0,CONCATENATE("Week ",WEEKNUM('Peter Millar'!$L8984,21)," - ", TEXT('Peter Millar'!$L8984, "yyyy")),"")</f>
        <v/>
      </c>
    </row>
    <row r="8980" spans="16:16">
      <c r="P8980" t="str">
        <f>IF('Peter Millar'!$L8985&lt;&gt;0,CONCATENATE("Week ",WEEKNUM('Peter Millar'!$L8985,21)," - ", TEXT('Peter Millar'!$L8985, "yyyy")),"")</f>
        <v/>
      </c>
    </row>
    <row r="8981" spans="16:16">
      <c r="P8981" t="str">
        <f>IF('Peter Millar'!$L8986&lt;&gt;0,CONCATENATE("Week ",WEEKNUM('Peter Millar'!$L8986,21)," - ", TEXT('Peter Millar'!$L8986, "yyyy")),"")</f>
        <v/>
      </c>
    </row>
    <row r="8982" spans="16:16">
      <c r="P8982" t="str">
        <f>IF('Peter Millar'!$L8987&lt;&gt;0,CONCATENATE("Week ",WEEKNUM('Peter Millar'!$L8987,21)," - ", TEXT('Peter Millar'!$L8987, "yyyy")),"")</f>
        <v/>
      </c>
    </row>
    <row r="8983" spans="16:16">
      <c r="P8983" t="str">
        <f>IF('Peter Millar'!$L8988&lt;&gt;0,CONCATENATE("Week ",WEEKNUM('Peter Millar'!$L8988,21)," - ", TEXT('Peter Millar'!$L8988, "yyyy")),"")</f>
        <v/>
      </c>
    </row>
    <row r="8984" spans="16:16">
      <c r="P8984" t="str">
        <f>IF('Peter Millar'!$L8989&lt;&gt;0,CONCATENATE("Week ",WEEKNUM('Peter Millar'!$L8989,21)," - ", TEXT('Peter Millar'!$L8989, "yyyy")),"")</f>
        <v/>
      </c>
    </row>
    <row r="8985" spans="16:16">
      <c r="P8985" t="str">
        <f>IF('Peter Millar'!$L8990&lt;&gt;0,CONCATENATE("Week ",WEEKNUM('Peter Millar'!$L8990,21)," - ", TEXT('Peter Millar'!$L8990, "yyyy")),"")</f>
        <v/>
      </c>
    </row>
    <row r="8986" spans="16:16">
      <c r="P8986" t="str">
        <f>IF('Peter Millar'!$L8991&lt;&gt;0,CONCATENATE("Week ",WEEKNUM('Peter Millar'!$L8991,21)," - ", TEXT('Peter Millar'!$L8991, "yyyy")),"")</f>
        <v/>
      </c>
    </row>
    <row r="8987" spans="16:16">
      <c r="P8987" t="str">
        <f>IF('Peter Millar'!$L8992&lt;&gt;0,CONCATENATE("Week ",WEEKNUM('Peter Millar'!$L8992,21)," - ", TEXT('Peter Millar'!$L8992, "yyyy")),"")</f>
        <v/>
      </c>
    </row>
    <row r="8988" spans="16:16">
      <c r="P8988" t="str">
        <f>IF('Peter Millar'!$L8993&lt;&gt;0,CONCATENATE("Week ",WEEKNUM('Peter Millar'!$L8993,21)," - ", TEXT('Peter Millar'!$L8993, "yyyy")),"")</f>
        <v/>
      </c>
    </row>
    <row r="8989" spans="16:16">
      <c r="P8989" t="str">
        <f>IF('Peter Millar'!$L8994&lt;&gt;0,CONCATENATE("Week ",WEEKNUM('Peter Millar'!$L8994,21)," - ", TEXT('Peter Millar'!$L8994, "yyyy")),"")</f>
        <v/>
      </c>
    </row>
    <row r="8990" spans="16:16">
      <c r="P8990" t="str">
        <f>IF('Peter Millar'!$L8995&lt;&gt;0,CONCATENATE("Week ",WEEKNUM('Peter Millar'!$L8995,21)," - ", TEXT('Peter Millar'!$L8995, "yyyy")),"")</f>
        <v/>
      </c>
    </row>
    <row r="8991" spans="16:16">
      <c r="P8991" t="str">
        <f>IF('Peter Millar'!$L8996&lt;&gt;0,CONCATENATE("Week ",WEEKNUM('Peter Millar'!$L8996,21)," - ", TEXT('Peter Millar'!$L8996, "yyyy")),"")</f>
        <v/>
      </c>
    </row>
    <row r="8992" spans="16:16">
      <c r="P8992" t="str">
        <f>IF('Peter Millar'!$L8997&lt;&gt;0,CONCATENATE("Week ",WEEKNUM('Peter Millar'!$L8997,21)," - ", TEXT('Peter Millar'!$L8997, "yyyy")),"")</f>
        <v/>
      </c>
    </row>
    <row r="8993" spans="16:16">
      <c r="P8993" t="str">
        <f>IF('Peter Millar'!$L8998&lt;&gt;0,CONCATENATE("Week ",WEEKNUM('Peter Millar'!$L8998,21)," - ", TEXT('Peter Millar'!$L8998, "yyyy")),"")</f>
        <v/>
      </c>
    </row>
    <row r="8994" spans="16:16">
      <c r="P8994" t="str">
        <f>IF('Peter Millar'!$L8999&lt;&gt;0,CONCATENATE("Week ",WEEKNUM('Peter Millar'!$L8999,21)," - ", TEXT('Peter Millar'!$L8999, "yyyy")),"")</f>
        <v/>
      </c>
    </row>
    <row r="8995" spans="16:16">
      <c r="P8995" t="str">
        <f>IF('Peter Millar'!$L9000&lt;&gt;0,CONCATENATE("Week ",WEEKNUM('Peter Millar'!$L9000,21)," - ", TEXT('Peter Millar'!$L9000, "yyyy")),"")</f>
        <v/>
      </c>
    </row>
    <row r="8996" spans="16:16">
      <c r="P8996" t="str">
        <f>IF('Peter Millar'!$L9001&lt;&gt;0,CONCATENATE("Week ",WEEKNUM('Peter Millar'!$L9001,21)," - ", TEXT('Peter Millar'!$L9001, "yyyy")),"")</f>
        <v/>
      </c>
    </row>
    <row r="8997" spans="16:16">
      <c r="P8997" t="str">
        <f>IF('Peter Millar'!$L9002&lt;&gt;0,CONCATENATE("Week ",WEEKNUM('Peter Millar'!$L9002,21)," - ", TEXT('Peter Millar'!$L9002, "yyyy")),"")</f>
        <v/>
      </c>
    </row>
    <row r="8998" spans="16:16">
      <c r="P8998" t="str">
        <f>IF('Peter Millar'!$L9003&lt;&gt;0,CONCATENATE("Week ",WEEKNUM('Peter Millar'!$L9003,21)," - ", TEXT('Peter Millar'!$L9003, "yyyy")),"")</f>
        <v/>
      </c>
    </row>
    <row r="8999" spans="16:16">
      <c r="P8999" t="str">
        <f>IF('Peter Millar'!$L9004&lt;&gt;0,CONCATENATE("Week ",WEEKNUM('Peter Millar'!$L9004,21)," - ", TEXT('Peter Millar'!$L9004, "yyyy")),"")</f>
        <v/>
      </c>
    </row>
    <row r="9000" spans="16:16">
      <c r="P9000" t="str">
        <f>IF('Peter Millar'!$L9005&lt;&gt;0,CONCATENATE("Week ",WEEKNUM('Peter Millar'!$L9005,21)," - ", TEXT('Peter Millar'!$L9005, "yyyy")),"")</f>
        <v/>
      </c>
    </row>
    <row r="9001" spans="16:16">
      <c r="P9001" t="str">
        <f>IF('Peter Millar'!$L9006&lt;&gt;0,CONCATENATE("Week ",WEEKNUM('Peter Millar'!$L9006,21)," - ", TEXT('Peter Millar'!$L9006, "yyyy")),"")</f>
        <v/>
      </c>
    </row>
    <row r="9002" spans="16:16">
      <c r="P9002" t="str">
        <f>IF('Peter Millar'!$L9007&lt;&gt;0,CONCATENATE("Week ",WEEKNUM('Peter Millar'!$L9007,21)," - ", TEXT('Peter Millar'!$L9007, "yyyy")),"")</f>
        <v/>
      </c>
    </row>
    <row r="9003" spans="16:16">
      <c r="P9003" t="str">
        <f>IF('Peter Millar'!$L9008&lt;&gt;0,CONCATENATE("Week ",WEEKNUM('Peter Millar'!$L9008,21)," - ", TEXT('Peter Millar'!$L9008, "yyyy")),"")</f>
        <v/>
      </c>
    </row>
    <row r="9004" spans="16:16">
      <c r="P9004" t="str">
        <f>IF('Peter Millar'!$L9009&lt;&gt;0,CONCATENATE("Week ",WEEKNUM('Peter Millar'!$L9009,21)," - ", TEXT('Peter Millar'!$L9009, "yyyy")),"")</f>
        <v/>
      </c>
    </row>
    <row r="9005" spans="16:16">
      <c r="P9005" t="str">
        <f>IF('Peter Millar'!$L9010&lt;&gt;0,CONCATENATE("Week ",WEEKNUM('Peter Millar'!$L9010,21)," - ", TEXT('Peter Millar'!$L9010, "yyyy")),"")</f>
        <v/>
      </c>
    </row>
    <row r="9006" spans="16:16">
      <c r="P9006" t="str">
        <f>IF('Peter Millar'!$L9011&lt;&gt;0,CONCATENATE("Week ",WEEKNUM('Peter Millar'!$L9011,21)," - ", TEXT('Peter Millar'!$L9011, "yyyy")),"")</f>
        <v/>
      </c>
    </row>
    <row r="9007" spans="16:16">
      <c r="P9007" t="str">
        <f>IF('Peter Millar'!$L9012&lt;&gt;0,CONCATENATE("Week ",WEEKNUM('Peter Millar'!$L9012,21)," - ", TEXT('Peter Millar'!$L9012, "yyyy")),"")</f>
        <v/>
      </c>
    </row>
    <row r="9008" spans="16:16">
      <c r="P9008" t="str">
        <f>IF('Peter Millar'!$L9013&lt;&gt;0,CONCATENATE("Week ",WEEKNUM('Peter Millar'!$L9013,21)," - ", TEXT('Peter Millar'!$L9013, "yyyy")),"")</f>
        <v/>
      </c>
    </row>
    <row r="9009" spans="16:16">
      <c r="P9009" t="str">
        <f>IF('Peter Millar'!$L9014&lt;&gt;0,CONCATENATE("Week ",WEEKNUM('Peter Millar'!$L9014,21)," - ", TEXT('Peter Millar'!$L9014, "yyyy")),"")</f>
        <v/>
      </c>
    </row>
    <row r="9010" spans="16:16">
      <c r="P9010" t="str">
        <f>IF('Peter Millar'!$L9015&lt;&gt;0,CONCATENATE("Week ",WEEKNUM('Peter Millar'!$L9015,21)," - ", TEXT('Peter Millar'!$L9015, "yyyy")),"")</f>
        <v/>
      </c>
    </row>
    <row r="9011" spans="16:16">
      <c r="P9011" t="str">
        <f>IF('Peter Millar'!$L9016&lt;&gt;0,CONCATENATE("Week ",WEEKNUM('Peter Millar'!$L9016,21)," - ", TEXT('Peter Millar'!$L9016, "yyyy")),"")</f>
        <v/>
      </c>
    </row>
    <row r="9012" spans="16:16">
      <c r="P9012" t="str">
        <f>IF('Peter Millar'!$L9017&lt;&gt;0,CONCATENATE("Week ",WEEKNUM('Peter Millar'!$L9017,21)," - ", TEXT('Peter Millar'!$L9017, "yyyy")),"")</f>
        <v/>
      </c>
    </row>
    <row r="9013" spans="16:16">
      <c r="P9013" t="str">
        <f>IF('Peter Millar'!$L9018&lt;&gt;0,CONCATENATE("Week ",WEEKNUM('Peter Millar'!$L9018,21)," - ", TEXT('Peter Millar'!$L9018, "yyyy")),"")</f>
        <v/>
      </c>
    </row>
    <row r="9014" spans="16:16">
      <c r="P9014" t="str">
        <f>IF('Peter Millar'!$L9019&lt;&gt;0,CONCATENATE("Week ",WEEKNUM('Peter Millar'!$L9019,21)," - ", TEXT('Peter Millar'!$L9019, "yyyy")),"")</f>
        <v/>
      </c>
    </row>
    <row r="9015" spans="16:16">
      <c r="P9015" t="str">
        <f>IF('Peter Millar'!$L9020&lt;&gt;0,CONCATENATE("Week ",WEEKNUM('Peter Millar'!$L9020,21)," - ", TEXT('Peter Millar'!$L9020, "yyyy")),"")</f>
        <v/>
      </c>
    </row>
    <row r="9016" spans="16:16">
      <c r="P9016" t="str">
        <f>IF('Peter Millar'!$L9021&lt;&gt;0,CONCATENATE("Week ",WEEKNUM('Peter Millar'!$L9021,21)," - ", TEXT('Peter Millar'!$L9021, "yyyy")),"")</f>
        <v/>
      </c>
    </row>
    <row r="9017" spans="16:16">
      <c r="P9017" t="str">
        <f>IF('Peter Millar'!$L9022&lt;&gt;0,CONCATENATE("Week ",WEEKNUM('Peter Millar'!$L9022,21)," - ", TEXT('Peter Millar'!$L9022, "yyyy")),"")</f>
        <v/>
      </c>
    </row>
    <row r="9018" spans="16:16">
      <c r="P9018" t="str">
        <f>IF('Peter Millar'!$L9023&lt;&gt;0,CONCATENATE("Week ",WEEKNUM('Peter Millar'!$L9023,21)," - ", TEXT('Peter Millar'!$L9023, "yyyy")),"")</f>
        <v/>
      </c>
    </row>
    <row r="9019" spans="16:16">
      <c r="P9019" t="str">
        <f>IF('Peter Millar'!$L9024&lt;&gt;0,CONCATENATE("Week ",WEEKNUM('Peter Millar'!$L9024,21)," - ", TEXT('Peter Millar'!$L9024, "yyyy")),"")</f>
        <v/>
      </c>
    </row>
    <row r="9020" spans="16:16">
      <c r="P9020" t="str">
        <f>IF('Peter Millar'!$L9025&lt;&gt;0,CONCATENATE("Week ",WEEKNUM('Peter Millar'!$L9025,21)," - ", TEXT('Peter Millar'!$L9025, "yyyy")),"")</f>
        <v/>
      </c>
    </row>
    <row r="9021" spans="16:16">
      <c r="P9021" t="str">
        <f>IF('Peter Millar'!$L9026&lt;&gt;0,CONCATENATE("Week ",WEEKNUM('Peter Millar'!$L9026,21)," - ", TEXT('Peter Millar'!$L9026, "yyyy")),"")</f>
        <v/>
      </c>
    </row>
    <row r="9022" spans="16:16">
      <c r="P9022" t="str">
        <f>IF('Peter Millar'!$L9027&lt;&gt;0,CONCATENATE("Week ",WEEKNUM('Peter Millar'!$L9027,21)," - ", TEXT('Peter Millar'!$L9027, "yyyy")),"")</f>
        <v/>
      </c>
    </row>
    <row r="9023" spans="16:16">
      <c r="P9023" t="str">
        <f>IF('Peter Millar'!$L9028&lt;&gt;0,CONCATENATE("Week ",WEEKNUM('Peter Millar'!$L9028,21)," - ", TEXT('Peter Millar'!$L9028, "yyyy")),"")</f>
        <v/>
      </c>
    </row>
    <row r="9024" spans="16:16">
      <c r="P9024" t="str">
        <f>IF('Peter Millar'!$L9029&lt;&gt;0,CONCATENATE("Week ",WEEKNUM('Peter Millar'!$L9029,21)," - ", TEXT('Peter Millar'!$L9029, "yyyy")),"")</f>
        <v/>
      </c>
    </row>
    <row r="9025" spans="16:16">
      <c r="P9025" t="str">
        <f>IF('Peter Millar'!$L9030&lt;&gt;0,CONCATENATE("Week ",WEEKNUM('Peter Millar'!$L9030,21)," - ", TEXT('Peter Millar'!$L9030, "yyyy")),"")</f>
        <v/>
      </c>
    </row>
    <row r="9026" spans="16:16">
      <c r="P9026" t="str">
        <f>IF('Peter Millar'!$L9031&lt;&gt;0,CONCATENATE("Week ",WEEKNUM('Peter Millar'!$L9031,21)," - ", TEXT('Peter Millar'!$L9031, "yyyy")),"")</f>
        <v/>
      </c>
    </row>
    <row r="9027" spans="16:16">
      <c r="P9027" t="str">
        <f>IF('Peter Millar'!$L9032&lt;&gt;0,CONCATENATE("Week ",WEEKNUM('Peter Millar'!$L9032,21)," - ", TEXT('Peter Millar'!$L9032, "yyyy")),"")</f>
        <v/>
      </c>
    </row>
    <row r="9028" spans="16:16">
      <c r="P9028" t="str">
        <f>IF('Peter Millar'!$L9033&lt;&gt;0,CONCATENATE("Week ",WEEKNUM('Peter Millar'!$L9033,21)," - ", TEXT('Peter Millar'!$L9033, "yyyy")),"")</f>
        <v/>
      </c>
    </row>
    <row r="9029" spans="16:16">
      <c r="P9029" t="str">
        <f>IF('Peter Millar'!$L9034&lt;&gt;0,CONCATENATE("Week ",WEEKNUM('Peter Millar'!$L9034,21)," - ", TEXT('Peter Millar'!$L9034, "yyyy")),"")</f>
        <v/>
      </c>
    </row>
    <row r="9030" spans="16:16">
      <c r="P9030" t="str">
        <f>IF('Peter Millar'!$L9035&lt;&gt;0,CONCATENATE("Week ",WEEKNUM('Peter Millar'!$L9035,21)," - ", TEXT('Peter Millar'!$L9035, "yyyy")),"")</f>
        <v/>
      </c>
    </row>
    <row r="9031" spans="16:16">
      <c r="P9031" t="str">
        <f>IF('Peter Millar'!$L9036&lt;&gt;0,CONCATENATE("Week ",WEEKNUM('Peter Millar'!$L9036,21)," - ", TEXT('Peter Millar'!$L9036, "yyyy")),"")</f>
        <v/>
      </c>
    </row>
    <row r="9032" spans="16:16">
      <c r="P9032" t="str">
        <f>IF('Peter Millar'!$L9037&lt;&gt;0,CONCATENATE("Week ",WEEKNUM('Peter Millar'!$L9037,21)," - ", TEXT('Peter Millar'!$L9037, "yyyy")),"")</f>
        <v/>
      </c>
    </row>
    <row r="9033" spans="16:16">
      <c r="P9033" t="str">
        <f>IF('Peter Millar'!$L9038&lt;&gt;0,CONCATENATE("Week ",WEEKNUM('Peter Millar'!$L9038,21)," - ", TEXT('Peter Millar'!$L9038, "yyyy")),"")</f>
        <v/>
      </c>
    </row>
    <row r="9034" spans="16:16">
      <c r="P9034" t="str">
        <f>IF('Peter Millar'!$L9039&lt;&gt;0,CONCATENATE("Week ",WEEKNUM('Peter Millar'!$L9039,21)," - ", TEXT('Peter Millar'!$L9039, "yyyy")),"")</f>
        <v/>
      </c>
    </row>
    <row r="9035" spans="16:16">
      <c r="P9035" t="str">
        <f>IF('Peter Millar'!$L9040&lt;&gt;0,CONCATENATE("Week ",WEEKNUM('Peter Millar'!$L9040,21)," - ", TEXT('Peter Millar'!$L9040, "yyyy")),"")</f>
        <v/>
      </c>
    </row>
    <row r="9036" spans="16:16">
      <c r="P9036" t="str">
        <f>IF('Peter Millar'!$L9041&lt;&gt;0,CONCATENATE("Week ",WEEKNUM('Peter Millar'!$L9041,21)," - ", TEXT('Peter Millar'!$L9041, "yyyy")),"")</f>
        <v/>
      </c>
    </row>
    <row r="9037" spans="16:16">
      <c r="P9037" t="str">
        <f>IF('Peter Millar'!$L9042&lt;&gt;0,CONCATENATE("Week ",WEEKNUM('Peter Millar'!$L9042,21)," - ", TEXT('Peter Millar'!$L9042, "yyyy")),"")</f>
        <v/>
      </c>
    </row>
    <row r="9038" spans="16:16">
      <c r="P9038" t="str">
        <f>IF('Peter Millar'!$L9043&lt;&gt;0,CONCATENATE("Week ",WEEKNUM('Peter Millar'!$L9043,21)," - ", TEXT('Peter Millar'!$L9043, "yyyy")),"")</f>
        <v/>
      </c>
    </row>
    <row r="9039" spans="16:16">
      <c r="P9039" t="str">
        <f>IF('Peter Millar'!$L9044&lt;&gt;0,CONCATENATE("Week ",WEEKNUM('Peter Millar'!$L9044,21)," - ", TEXT('Peter Millar'!$L9044, "yyyy")),"")</f>
        <v/>
      </c>
    </row>
    <row r="9040" spans="16:16">
      <c r="P9040" t="str">
        <f>IF('Peter Millar'!$L9045&lt;&gt;0,CONCATENATE("Week ",WEEKNUM('Peter Millar'!$L9045,21)," - ", TEXT('Peter Millar'!$L9045, "yyyy")),"")</f>
        <v/>
      </c>
    </row>
    <row r="9041" spans="16:16">
      <c r="P9041" t="str">
        <f>IF('Peter Millar'!$L9046&lt;&gt;0,CONCATENATE("Week ",WEEKNUM('Peter Millar'!$L9046,21)," - ", TEXT('Peter Millar'!$L9046, "yyyy")),"")</f>
        <v/>
      </c>
    </row>
    <row r="9042" spans="16:16">
      <c r="P9042" t="str">
        <f>IF('Peter Millar'!$L9047&lt;&gt;0,CONCATENATE("Week ",WEEKNUM('Peter Millar'!$L9047,21)," - ", TEXT('Peter Millar'!$L9047, "yyyy")),"")</f>
        <v/>
      </c>
    </row>
    <row r="9043" spans="16:16">
      <c r="P9043" t="str">
        <f>IF('Peter Millar'!$L9048&lt;&gt;0,CONCATENATE("Week ",WEEKNUM('Peter Millar'!$L9048,21)," - ", TEXT('Peter Millar'!$L9048, "yyyy")),"")</f>
        <v/>
      </c>
    </row>
    <row r="9044" spans="16:16">
      <c r="P9044" t="str">
        <f>IF('Peter Millar'!$L9049&lt;&gt;0,CONCATENATE("Week ",WEEKNUM('Peter Millar'!$L9049,21)," - ", TEXT('Peter Millar'!$L9049, "yyyy")),"")</f>
        <v/>
      </c>
    </row>
    <row r="9045" spans="16:16">
      <c r="P9045" t="str">
        <f>IF('Peter Millar'!$L9050&lt;&gt;0,CONCATENATE("Week ",WEEKNUM('Peter Millar'!$L9050,21)," - ", TEXT('Peter Millar'!$L9050, "yyyy")),"")</f>
        <v/>
      </c>
    </row>
    <row r="9046" spans="16:16">
      <c r="P9046" t="str">
        <f>IF('Peter Millar'!$L9051&lt;&gt;0,CONCATENATE("Week ",WEEKNUM('Peter Millar'!$L9051,21)," - ", TEXT('Peter Millar'!$L9051, "yyyy")),"")</f>
        <v/>
      </c>
    </row>
    <row r="9047" spans="16:16">
      <c r="P9047" t="str">
        <f>IF('Peter Millar'!$L9052&lt;&gt;0,CONCATENATE("Week ",WEEKNUM('Peter Millar'!$L9052,21)," - ", TEXT('Peter Millar'!$L9052, "yyyy")),"")</f>
        <v/>
      </c>
    </row>
    <row r="9048" spans="16:16">
      <c r="P9048" t="str">
        <f>IF('Peter Millar'!$L9053&lt;&gt;0,CONCATENATE("Week ",WEEKNUM('Peter Millar'!$L9053,21)," - ", TEXT('Peter Millar'!$L9053, "yyyy")),"")</f>
        <v/>
      </c>
    </row>
    <row r="9049" spans="16:16">
      <c r="P9049" t="str">
        <f>IF('Peter Millar'!$L9054&lt;&gt;0,CONCATENATE("Week ",WEEKNUM('Peter Millar'!$L9054,21)," - ", TEXT('Peter Millar'!$L9054, "yyyy")),"")</f>
        <v/>
      </c>
    </row>
    <row r="9050" spans="16:16">
      <c r="P9050" t="str">
        <f>IF('Peter Millar'!$L9055&lt;&gt;0,CONCATENATE("Week ",WEEKNUM('Peter Millar'!$L9055,21)," - ", TEXT('Peter Millar'!$L9055, "yyyy")),"")</f>
        <v/>
      </c>
    </row>
    <row r="9051" spans="16:16">
      <c r="P9051" t="str">
        <f>IF('Peter Millar'!$L9056&lt;&gt;0,CONCATENATE("Week ",WEEKNUM('Peter Millar'!$L9056,21)," - ", TEXT('Peter Millar'!$L9056, "yyyy")),"")</f>
        <v/>
      </c>
    </row>
    <row r="9052" spans="16:16">
      <c r="P9052" t="str">
        <f>IF('Peter Millar'!$L9057&lt;&gt;0,CONCATENATE("Week ",WEEKNUM('Peter Millar'!$L9057,21)," - ", TEXT('Peter Millar'!$L9057, "yyyy")),"")</f>
        <v/>
      </c>
    </row>
    <row r="9053" spans="16:16">
      <c r="P9053" t="str">
        <f>IF('Peter Millar'!$L9058&lt;&gt;0,CONCATENATE("Week ",WEEKNUM('Peter Millar'!$L9058,21)," - ", TEXT('Peter Millar'!$L9058, "yyyy")),"")</f>
        <v/>
      </c>
    </row>
    <row r="9054" spans="16:16">
      <c r="P9054" t="str">
        <f>IF('Peter Millar'!$L9059&lt;&gt;0,CONCATENATE("Week ",WEEKNUM('Peter Millar'!$L9059,21)," - ", TEXT('Peter Millar'!$L9059, "yyyy")),"")</f>
        <v/>
      </c>
    </row>
    <row r="9055" spans="16:16">
      <c r="P9055" t="str">
        <f>IF('Peter Millar'!$L9060&lt;&gt;0,CONCATENATE("Week ",WEEKNUM('Peter Millar'!$L9060,21)," - ", TEXT('Peter Millar'!$L9060, "yyyy")),"")</f>
        <v/>
      </c>
    </row>
    <row r="9056" spans="16:16">
      <c r="P9056" t="str">
        <f>IF('Peter Millar'!$L9061&lt;&gt;0,CONCATENATE("Week ",WEEKNUM('Peter Millar'!$L9061,21)," - ", TEXT('Peter Millar'!$L9061, "yyyy")),"")</f>
        <v/>
      </c>
    </row>
    <row r="9057" spans="16:16">
      <c r="P9057" t="str">
        <f>IF('Peter Millar'!$L9062&lt;&gt;0,CONCATENATE("Week ",WEEKNUM('Peter Millar'!$L9062,21)," - ", TEXT('Peter Millar'!$L9062, "yyyy")),"")</f>
        <v/>
      </c>
    </row>
    <row r="9058" spans="16:16">
      <c r="P9058" t="str">
        <f>IF('Peter Millar'!$L9063&lt;&gt;0,CONCATENATE("Week ",WEEKNUM('Peter Millar'!$L9063,21)," - ", TEXT('Peter Millar'!$L9063, "yyyy")),"")</f>
        <v/>
      </c>
    </row>
    <row r="9059" spans="16:16">
      <c r="P9059" t="str">
        <f>IF('Peter Millar'!$L9064&lt;&gt;0,CONCATENATE("Week ",WEEKNUM('Peter Millar'!$L9064,21)," - ", TEXT('Peter Millar'!$L9064, "yyyy")),"")</f>
        <v/>
      </c>
    </row>
    <row r="9060" spans="16:16">
      <c r="P9060" t="str">
        <f>IF('Peter Millar'!$L9065&lt;&gt;0,CONCATENATE("Week ",WEEKNUM('Peter Millar'!$L9065,21)," - ", TEXT('Peter Millar'!$L9065, "yyyy")),"")</f>
        <v/>
      </c>
    </row>
    <row r="9061" spans="16:16">
      <c r="P9061" t="str">
        <f>IF('Peter Millar'!$L9066&lt;&gt;0,CONCATENATE("Week ",WEEKNUM('Peter Millar'!$L9066,21)," - ", TEXT('Peter Millar'!$L9066, "yyyy")),"")</f>
        <v/>
      </c>
    </row>
    <row r="9062" spans="16:16">
      <c r="P9062" t="str">
        <f>IF('Peter Millar'!$L9067&lt;&gt;0,CONCATENATE("Week ",WEEKNUM('Peter Millar'!$L9067,21)," - ", TEXT('Peter Millar'!$L9067, "yyyy")),"")</f>
        <v/>
      </c>
    </row>
    <row r="9063" spans="16:16">
      <c r="P9063" t="str">
        <f>IF('Peter Millar'!$L9068&lt;&gt;0,CONCATENATE("Week ",WEEKNUM('Peter Millar'!$L9068,21)," - ", TEXT('Peter Millar'!$L9068, "yyyy")),"")</f>
        <v/>
      </c>
    </row>
    <row r="9064" spans="16:16">
      <c r="P9064" t="str">
        <f>IF('Peter Millar'!$L9069&lt;&gt;0,CONCATENATE("Week ",WEEKNUM('Peter Millar'!$L9069,21)," - ", TEXT('Peter Millar'!$L9069, "yyyy")),"")</f>
        <v/>
      </c>
    </row>
    <row r="9065" spans="16:16">
      <c r="P9065" t="str">
        <f>IF('Peter Millar'!$L9070&lt;&gt;0,CONCATENATE("Week ",WEEKNUM('Peter Millar'!$L9070,21)," - ", TEXT('Peter Millar'!$L9070, "yyyy")),"")</f>
        <v/>
      </c>
    </row>
    <row r="9066" spans="16:16">
      <c r="P9066" t="str">
        <f>IF('Peter Millar'!$L9071&lt;&gt;0,CONCATENATE("Week ",WEEKNUM('Peter Millar'!$L9071,21)," - ", TEXT('Peter Millar'!$L9071, "yyyy")),"")</f>
        <v/>
      </c>
    </row>
    <row r="9067" spans="16:16">
      <c r="P9067" t="str">
        <f>IF('Peter Millar'!$L9072&lt;&gt;0,CONCATENATE("Week ",WEEKNUM('Peter Millar'!$L9072,21)," - ", TEXT('Peter Millar'!$L9072, "yyyy")),"")</f>
        <v/>
      </c>
    </row>
    <row r="9068" spans="16:16">
      <c r="P9068" t="str">
        <f>IF('Peter Millar'!$L9073&lt;&gt;0,CONCATENATE("Week ",WEEKNUM('Peter Millar'!$L9073,21)," - ", TEXT('Peter Millar'!$L9073, "yyyy")),"")</f>
        <v/>
      </c>
    </row>
    <row r="9069" spans="16:16">
      <c r="P9069" t="str">
        <f>IF('Peter Millar'!$L9074&lt;&gt;0,CONCATENATE("Week ",WEEKNUM('Peter Millar'!$L9074,21)," - ", TEXT('Peter Millar'!$L9074, "yyyy")),"")</f>
        <v/>
      </c>
    </row>
    <row r="9070" spans="16:16">
      <c r="P9070" t="str">
        <f>IF('Peter Millar'!$L9075&lt;&gt;0,CONCATENATE("Week ",WEEKNUM('Peter Millar'!$L9075,21)," - ", TEXT('Peter Millar'!$L9075, "yyyy")),"")</f>
        <v/>
      </c>
    </row>
    <row r="9071" spans="16:16">
      <c r="P9071" t="str">
        <f>IF('Peter Millar'!$L9076&lt;&gt;0,CONCATENATE("Week ",WEEKNUM('Peter Millar'!$L9076,21)," - ", TEXT('Peter Millar'!$L9076, "yyyy")),"")</f>
        <v/>
      </c>
    </row>
    <row r="9072" spans="16:16">
      <c r="P9072" t="str">
        <f>IF('Peter Millar'!$L9077&lt;&gt;0,CONCATENATE("Week ",WEEKNUM('Peter Millar'!$L9077,21)," - ", TEXT('Peter Millar'!$L9077, "yyyy")),"")</f>
        <v/>
      </c>
    </row>
    <row r="9073" spans="16:16">
      <c r="P9073" t="str">
        <f>IF('Peter Millar'!$L9078&lt;&gt;0,CONCATENATE("Week ",WEEKNUM('Peter Millar'!$L9078,21)," - ", TEXT('Peter Millar'!$L9078, "yyyy")),"")</f>
        <v/>
      </c>
    </row>
    <row r="9074" spans="16:16">
      <c r="P9074" t="str">
        <f>IF('Peter Millar'!$L9079&lt;&gt;0,CONCATENATE("Week ",WEEKNUM('Peter Millar'!$L9079,21)," - ", TEXT('Peter Millar'!$L9079, "yyyy")),"")</f>
        <v/>
      </c>
    </row>
    <row r="9075" spans="16:16">
      <c r="P9075" t="str">
        <f>IF('Peter Millar'!$L9080&lt;&gt;0,CONCATENATE("Week ",WEEKNUM('Peter Millar'!$L9080,21)," - ", TEXT('Peter Millar'!$L9080, "yyyy")),"")</f>
        <v/>
      </c>
    </row>
    <row r="9076" spans="16:16">
      <c r="P9076" t="str">
        <f>IF('Peter Millar'!$L9081&lt;&gt;0,CONCATENATE("Week ",WEEKNUM('Peter Millar'!$L9081,21)," - ", TEXT('Peter Millar'!$L9081, "yyyy")),"")</f>
        <v/>
      </c>
    </row>
    <row r="9077" spans="16:16">
      <c r="P9077" t="str">
        <f>IF('Peter Millar'!$L9082&lt;&gt;0,CONCATENATE("Week ",WEEKNUM('Peter Millar'!$L9082,21)," - ", TEXT('Peter Millar'!$L9082, "yyyy")),"")</f>
        <v/>
      </c>
    </row>
    <row r="9078" spans="16:16">
      <c r="P9078" t="str">
        <f>IF('Peter Millar'!$L9083&lt;&gt;0,CONCATENATE("Week ",WEEKNUM('Peter Millar'!$L9083,21)," - ", TEXT('Peter Millar'!$L9083, "yyyy")),"")</f>
        <v/>
      </c>
    </row>
    <row r="9079" spans="16:16">
      <c r="P9079" t="str">
        <f>IF('Peter Millar'!$L9084&lt;&gt;0,CONCATENATE("Week ",WEEKNUM('Peter Millar'!$L9084,21)," - ", TEXT('Peter Millar'!$L9084, "yyyy")),"")</f>
        <v/>
      </c>
    </row>
    <row r="9080" spans="16:16">
      <c r="P9080" t="str">
        <f>IF('Peter Millar'!$L9085&lt;&gt;0,CONCATENATE("Week ",WEEKNUM('Peter Millar'!$L9085,21)," - ", TEXT('Peter Millar'!$L9085, "yyyy")),"")</f>
        <v/>
      </c>
    </row>
    <row r="9081" spans="16:16">
      <c r="P9081" t="str">
        <f>IF('Peter Millar'!$L9086&lt;&gt;0,CONCATENATE("Week ",WEEKNUM('Peter Millar'!$L9086,21)," - ", TEXT('Peter Millar'!$L9086, "yyyy")),"")</f>
        <v/>
      </c>
    </row>
    <row r="9082" spans="16:16">
      <c r="P9082" t="str">
        <f>IF('Peter Millar'!$L9087&lt;&gt;0,CONCATENATE("Week ",WEEKNUM('Peter Millar'!$L9087,21)," - ", TEXT('Peter Millar'!$L9087, "yyyy")),"")</f>
        <v/>
      </c>
    </row>
    <row r="9083" spans="16:16">
      <c r="P9083" t="str">
        <f>IF('Peter Millar'!$L9088&lt;&gt;0,CONCATENATE("Week ",WEEKNUM('Peter Millar'!$L9088,21)," - ", TEXT('Peter Millar'!$L9088, "yyyy")),"")</f>
        <v/>
      </c>
    </row>
    <row r="9084" spans="16:16">
      <c r="P9084" t="str">
        <f>IF('Peter Millar'!$L9089&lt;&gt;0,CONCATENATE("Week ",WEEKNUM('Peter Millar'!$L9089,21)," - ", TEXT('Peter Millar'!$L9089, "yyyy")),"")</f>
        <v/>
      </c>
    </row>
    <row r="9085" spans="16:16">
      <c r="P9085" t="str">
        <f>IF('Peter Millar'!$L9090&lt;&gt;0,CONCATENATE("Week ",WEEKNUM('Peter Millar'!$L9090,21)," - ", TEXT('Peter Millar'!$L9090, "yyyy")),"")</f>
        <v/>
      </c>
    </row>
    <row r="9086" spans="16:16">
      <c r="P9086" t="str">
        <f>IF('Peter Millar'!$L9091&lt;&gt;0,CONCATENATE("Week ",WEEKNUM('Peter Millar'!$L9091,21)," - ", TEXT('Peter Millar'!$L9091, "yyyy")),"")</f>
        <v/>
      </c>
    </row>
    <row r="9087" spans="16:16">
      <c r="P9087" t="str">
        <f>IF('Peter Millar'!$L9092&lt;&gt;0,CONCATENATE("Week ",WEEKNUM('Peter Millar'!$L9092,21)," - ", TEXT('Peter Millar'!$L9092, "yyyy")),"")</f>
        <v/>
      </c>
    </row>
    <row r="9088" spans="16:16">
      <c r="P9088" t="str">
        <f>IF('Peter Millar'!$L9093&lt;&gt;0,CONCATENATE("Week ",WEEKNUM('Peter Millar'!$L9093,21)," - ", TEXT('Peter Millar'!$L9093, "yyyy")),"")</f>
        <v/>
      </c>
    </row>
    <row r="9089" spans="16:16">
      <c r="P9089" t="str">
        <f>IF('Peter Millar'!$L9094&lt;&gt;0,CONCATENATE("Week ",WEEKNUM('Peter Millar'!$L9094,21)," - ", TEXT('Peter Millar'!$L9094, "yyyy")),"")</f>
        <v/>
      </c>
    </row>
    <row r="9090" spans="16:16">
      <c r="P9090" t="str">
        <f>IF('Peter Millar'!$L9095&lt;&gt;0,CONCATENATE("Week ",WEEKNUM('Peter Millar'!$L9095,21)," - ", TEXT('Peter Millar'!$L9095, "yyyy")),"")</f>
        <v/>
      </c>
    </row>
    <row r="9091" spans="16:16">
      <c r="P9091" t="str">
        <f>IF('Peter Millar'!$L9096&lt;&gt;0,CONCATENATE("Week ",WEEKNUM('Peter Millar'!$L9096,21)," - ", TEXT('Peter Millar'!$L9096, "yyyy")),"")</f>
        <v/>
      </c>
    </row>
    <row r="9092" spans="16:16">
      <c r="P9092" t="str">
        <f>IF('Peter Millar'!$L9097&lt;&gt;0,CONCATENATE("Week ",WEEKNUM('Peter Millar'!$L9097,21)," - ", TEXT('Peter Millar'!$L9097, "yyyy")),"")</f>
        <v/>
      </c>
    </row>
    <row r="9093" spans="16:16">
      <c r="P9093" t="str">
        <f>IF('Peter Millar'!$L9098&lt;&gt;0,CONCATENATE("Week ",WEEKNUM('Peter Millar'!$L9098,21)," - ", TEXT('Peter Millar'!$L9098, "yyyy")),"")</f>
        <v/>
      </c>
    </row>
    <row r="9094" spans="16:16">
      <c r="P9094" t="str">
        <f>IF('Peter Millar'!$L9099&lt;&gt;0,CONCATENATE("Week ",WEEKNUM('Peter Millar'!$L9099,21)," - ", TEXT('Peter Millar'!$L9099, "yyyy")),"")</f>
        <v/>
      </c>
    </row>
    <row r="9095" spans="16:16">
      <c r="P9095" t="str">
        <f>IF('Peter Millar'!$L9100&lt;&gt;0,CONCATENATE("Week ",WEEKNUM('Peter Millar'!$L9100,21)," - ", TEXT('Peter Millar'!$L9100, "yyyy")),"")</f>
        <v/>
      </c>
    </row>
    <row r="9096" spans="16:16">
      <c r="P9096" t="str">
        <f>IF('Peter Millar'!$L9101&lt;&gt;0,CONCATENATE("Week ",WEEKNUM('Peter Millar'!$L9101,21)," - ", TEXT('Peter Millar'!$L9101, "yyyy")),"")</f>
        <v/>
      </c>
    </row>
    <row r="9097" spans="16:16">
      <c r="P9097" t="str">
        <f>IF('Peter Millar'!$L9102&lt;&gt;0,CONCATENATE("Week ",WEEKNUM('Peter Millar'!$L9102,21)," - ", TEXT('Peter Millar'!$L9102, "yyyy")),"")</f>
        <v/>
      </c>
    </row>
    <row r="9098" spans="16:16">
      <c r="P9098" t="str">
        <f>IF('Peter Millar'!$L9103&lt;&gt;0,CONCATENATE("Week ",WEEKNUM('Peter Millar'!$L9103,21)," - ", TEXT('Peter Millar'!$L9103, "yyyy")),"")</f>
        <v/>
      </c>
    </row>
    <row r="9099" spans="16:16">
      <c r="P9099" t="str">
        <f>IF('Peter Millar'!$L9104&lt;&gt;0,CONCATENATE("Week ",WEEKNUM('Peter Millar'!$L9104,21)," - ", TEXT('Peter Millar'!$L9104, "yyyy")),"")</f>
        <v/>
      </c>
    </row>
    <row r="9100" spans="16:16">
      <c r="P9100" t="str">
        <f>IF('Peter Millar'!$L9105&lt;&gt;0,CONCATENATE("Week ",WEEKNUM('Peter Millar'!$L9105,21)," - ", TEXT('Peter Millar'!$L9105, "yyyy")),"")</f>
        <v/>
      </c>
    </row>
    <row r="9101" spans="16:16">
      <c r="P9101" t="str">
        <f>IF('Peter Millar'!$L9106&lt;&gt;0,CONCATENATE("Week ",WEEKNUM('Peter Millar'!$L9106,21)," - ", TEXT('Peter Millar'!$L9106, "yyyy")),"")</f>
        <v/>
      </c>
    </row>
    <row r="9102" spans="16:16">
      <c r="P9102" t="str">
        <f>IF('Peter Millar'!$L9107&lt;&gt;0,CONCATENATE("Week ",WEEKNUM('Peter Millar'!$L9107,21)," - ", TEXT('Peter Millar'!$L9107, "yyyy")),"")</f>
        <v/>
      </c>
    </row>
    <row r="9103" spans="16:16">
      <c r="P9103" t="str">
        <f>IF('Peter Millar'!$L9108&lt;&gt;0,CONCATENATE("Week ",WEEKNUM('Peter Millar'!$L9108,21)," - ", TEXT('Peter Millar'!$L9108, "yyyy")),"")</f>
        <v/>
      </c>
    </row>
    <row r="9104" spans="16:16">
      <c r="P9104" t="str">
        <f>IF('Peter Millar'!$L9109&lt;&gt;0,CONCATENATE("Week ",WEEKNUM('Peter Millar'!$L9109,21)," - ", TEXT('Peter Millar'!$L9109, "yyyy")),"")</f>
        <v/>
      </c>
    </row>
    <row r="9105" spans="16:16">
      <c r="P9105" t="str">
        <f>IF('Peter Millar'!$L9110&lt;&gt;0,CONCATENATE("Week ",WEEKNUM('Peter Millar'!$L9110,21)," - ", TEXT('Peter Millar'!$L9110, "yyyy")),"")</f>
        <v/>
      </c>
    </row>
    <row r="9106" spans="16:16">
      <c r="P9106" t="str">
        <f>IF('Peter Millar'!$L9111&lt;&gt;0,CONCATENATE("Week ",WEEKNUM('Peter Millar'!$L9111,21)," - ", TEXT('Peter Millar'!$L9111, "yyyy")),"")</f>
        <v/>
      </c>
    </row>
    <row r="9107" spans="16:16">
      <c r="P9107" t="str">
        <f>IF('Peter Millar'!$L9112&lt;&gt;0,CONCATENATE("Week ",WEEKNUM('Peter Millar'!$L9112,21)," - ", TEXT('Peter Millar'!$L9112, "yyyy")),"")</f>
        <v/>
      </c>
    </row>
    <row r="9108" spans="16:16">
      <c r="P9108" t="str">
        <f>IF('Peter Millar'!$L9113&lt;&gt;0,CONCATENATE("Week ",WEEKNUM('Peter Millar'!$L9113,21)," - ", TEXT('Peter Millar'!$L9113, "yyyy")),"")</f>
        <v/>
      </c>
    </row>
    <row r="9109" spans="16:16">
      <c r="P9109" t="str">
        <f>IF('Peter Millar'!$L9114&lt;&gt;0,CONCATENATE("Week ",WEEKNUM('Peter Millar'!$L9114,21)," - ", TEXT('Peter Millar'!$L9114, "yyyy")),"")</f>
        <v/>
      </c>
    </row>
    <row r="9110" spans="16:16">
      <c r="P9110" t="str">
        <f>IF('Peter Millar'!$L9115&lt;&gt;0,CONCATENATE("Week ",WEEKNUM('Peter Millar'!$L9115,21)," - ", TEXT('Peter Millar'!$L9115, "yyyy")),"")</f>
        <v/>
      </c>
    </row>
    <row r="9111" spans="16:16">
      <c r="P9111" t="str">
        <f>IF('Peter Millar'!$L9116&lt;&gt;0,CONCATENATE("Week ",WEEKNUM('Peter Millar'!$L9116,21)," - ", TEXT('Peter Millar'!$L9116, "yyyy")),"")</f>
        <v/>
      </c>
    </row>
    <row r="9112" spans="16:16">
      <c r="P9112" t="str">
        <f>IF('Peter Millar'!$L9117&lt;&gt;0,CONCATENATE("Week ",WEEKNUM('Peter Millar'!$L9117,21)," - ", TEXT('Peter Millar'!$L9117, "yyyy")),"")</f>
        <v/>
      </c>
    </row>
    <row r="9113" spans="16:16">
      <c r="P9113" t="str">
        <f>IF('Peter Millar'!$L9118&lt;&gt;0,CONCATENATE("Week ",WEEKNUM('Peter Millar'!$L9118,21)," - ", TEXT('Peter Millar'!$L9118, "yyyy")),"")</f>
        <v/>
      </c>
    </row>
    <row r="9114" spans="16:16">
      <c r="P9114" t="str">
        <f>IF('Peter Millar'!$L9119&lt;&gt;0,CONCATENATE("Week ",WEEKNUM('Peter Millar'!$L9119,21)," - ", TEXT('Peter Millar'!$L9119, "yyyy")),"")</f>
        <v/>
      </c>
    </row>
    <row r="9115" spans="16:16">
      <c r="P9115" t="str">
        <f>IF('Peter Millar'!$L9120&lt;&gt;0,CONCATENATE("Week ",WEEKNUM('Peter Millar'!$L9120,21)," - ", TEXT('Peter Millar'!$L9120, "yyyy")),"")</f>
        <v/>
      </c>
    </row>
    <row r="9116" spans="16:16">
      <c r="P9116" t="str">
        <f>IF('Peter Millar'!$L9121&lt;&gt;0,CONCATENATE("Week ",WEEKNUM('Peter Millar'!$L9121,21)," - ", TEXT('Peter Millar'!$L9121, "yyyy")),"")</f>
        <v/>
      </c>
    </row>
    <row r="9117" spans="16:16">
      <c r="P9117" t="str">
        <f>IF('Peter Millar'!$L9122&lt;&gt;0,CONCATENATE("Week ",WEEKNUM('Peter Millar'!$L9122,21)," - ", TEXT('Peter Millar'!$L9122, "yyyy")),"")</f>
        <v/>
      </c>
    </row>
    <row r="9118" spans="16:16">
      <c r="P9118" t="str">
        <f>IF('Peter Millar'!$L9123&lt;&gt;0,CONCATENATE("Week ",WEEKNUM('Peter Millar'!$L9123,21)," - ", TEXT('Peter Millar'!$L9123, "yyyy")),"")</f>
        <v/>
      </c>
    </row>
    <row r="9119" spans="16:16">
      <c r="P9119" t="str">
        <f>IF('Peter Millar'!$L9124&lt;&gt;0,CONCATENATE("Week ",WEEKNUM('Peter Millar'!$L9124,21)," - ", TEXT('Peter Millar'!$L9124, "yyyy")),"")</f>
        <v/>
      </c>
    </row>
    <row r="9120" spans="16:16">
      <c r="P9120" t="str">
        <f>IF('Peter Millar'!$L9125&lt;&gt;0,CONCATENATE("Week ",WEEKNUM('Peter Millar'!$L9125,21)," - ", TEXT('Peter Millar'!$L9125, "yyyy")),"")</f>
        <v/>
      </c>
    </row>
    <row r="9121" spans="16:16">
      <c r="P9121" t="str">
        <f>IF('Peter Millar'!$L9126&lt;&gt;0,CONCATENATE("Week ",WEEKNUM('Peter Millar'!$L9126,21)," - ", TEXT('Peter Millar'!$L9126, "yyyy")),"")</f>
        <v/>
      </c>
    </row>
    <row r="9122" spans="16:16">
      <c r="P9122" t="str">
        <f>IF('Peter Millar'!$L9127&lt;&gt;0,CONCATENATE("Week ",WEEKNUM('Peter Millar'!$L9127,21)," - ", TEXT('Peter Millar'!$L9127, "yyyy")),"")</f>
        <v/>
      </c>
    </row>
    <row r="9123" spans="16:16">
      <c r="P9123" t="str">
        <f>IF('Peter Millar'!$L9128&lt;&gt;0,CONCATENATE("Week ",WEEKNUM('Peter Millar'!$L9128,21)," - ", TEXT('Peter Millar'!$L9128, "yyyy")),"")</f>
        <v/>
      </c>
    </row>
    <row r="9124" spans="16:16">
      <c r="P9124" t="str">
        <f>IF('Peter Millar'!$L9129&lt;&gt;0,CONCATENATE("Week ",WEEKNUM('Peter Millar'!$L9129,21)," - ", TEXT('Peter Millar'!$L9129, "yyyy")),"")</f>
        <v/>
      </c>
    </row>
    <row r="9125" spans="16:16">
      <c r="P9125" t="str">
        <f>IF('Peter Millar'!$L9130&lt;&gt;0,CONCATENATE("Week ",WEEKNUM('Peter Millar'!$L9130,21)," - ", TEXT('Peter Millar'!$L9130, "yyyy")),"")</f>
        <v/>
      </c>
    </row>
    <row r="9126" spans="16:16">
      <c r="P9126" t="str">
        <f>IF('Peter Millar'!$L9131&lt;&gt;0,CONCATENATE("Week ",WEEKNUM('Peter Millar'!$L9131,21)," - ", TEXT('Peter Millar'!$L9131, "yyyy")),"")</f>
        <v/>
      </c>
    </row>
    <row r="9127" spans="16:16">
      <c r="P9127" t="str">
        <f>IF('Peter Millar'!$L9132&lt;&gt;0,CONCATENATE("Week ",WEEKNUM('Peter Millar'!$L9132,21)," - ", TEXT('Peter Millar'!$L9132, "yyyy")),"")</f>
        <v/>
      </c>
    </row>
    <row r="9128" spans="16:16">
      <c r="P9128" t="str">
        <f>IF('Peter Millar'!$L9133&lt;&gt;0,CONCATENATE("Week ",WEEKNUM('Peter Millar'!$L9133,21)," - ", TEXT('Peter Millar'!$L9133, "yyyy")),"")</f>
        <v/>
      </c>
    </row>
    <row r="9129" spans="16:16">
      <c r="P9129" t="str">
        <f>IF('Peter Millar'!$L9134&lt;&gt;0,CONCATENATE("Week ",WEEKNUM('Peter Millar'!$L9134,21)," - ", TEXT('Peter Millar'!$L9134, "yyyy")),"")</f>
        <v/>
      </c>
    </row>
    <row r="9130" spans="16:16">
      <c r="P9130" t="str">
        <f>IF('Peter Millar'!$L9135&lt;&gt;0,CONCATENATE("Week ",WEEKNUM('Peter Millar'!$L9135,21)," - ", TEXT('Peter Millar'!$L9135, "yyyy")),"")</f>
        <v/>
      </c>
    </row>
    <row r="9131" spans="16:16">
      <c r="P9131" t="str">
        <f>IF('Peter Millar'!$L9136&lt;&gt;0,CONCATENATE("Week ",WEEKNUM('Peter Millar'!$L9136,21)," - ", TEXT('Peter Millar'!$L9136, "yyyy")),"")</f>
        <v/>
      </c>
    </row>
    <row r="9132" spans="16:16">
      <c r="P9132" t="str">
        <f>IF('Peter Millar'!$L9137&lt;&gt;0,CONCATENATE("Week ",WEEKNUM('Peter Millar'!$L9137,21)," - ", TEXT('Peter Millar'!$L9137, "yyyy")),"")</f>
        <v/>
      </c>
    </row>
    <row r="9133" spans="16:16">
      <c r="P9133" t="str">
        <f>IF('Peter Millar'!$L9138&lt;&gt;0,CONCATENATE("Week ",WEEKNUM('Peter Millar'!$L9138,21)," - ", TEXT('Peter Millar'!$L9138, "yyyy")),"")</f>
        <v/>
      </c>
    </row>
    <row r="9134" spans="16:16">
      <c r="P9134" t="str">
        <f>IF('Peter Millar'!$L9139&lt;&gt;0,CONCATENATE("Week ",WEEKNUM('Peter Millar'!$L9139,21)," - ", TEXT('Peter Millar'!$L9139, "yyyy")),"")</f>
        <v/>
      </c>
    </row>
    <row r="9135" spans="16:16">
      <c r="P9135" t="str">
        <f>IF('Peter Millar'!$L9140&lt;&gt;0,CONCATENATE("Week ",WEEKNUM('Peter Millar'!$L9140,21)," - ", TEXT('Peter Millar'!$L9140, "yyyy")),"")</f>
        <v/>
      </c>
    </row>
    <row r="9136" spans="16:16">
      <c r="P9136" t="str">
        <f>IF('Peter Millar'!$L9141&lt;&gt;0,CONCATENATE("Week ",WEEKNUM('Peter Millar'!$L9141,21)," - ", TEXT('Peter Millar'!$L9141, "yyyy")),"")</f>
        <v/>
      </c>
    </row>
    <row r="9137" spans="16:16">
      <c r="P9137" t="str">
        <f>IF('Peter Millar'!$L9142&lt;&gt;0,CONCATENATE("Week ",WEEKNUM('Peter Millar'!$L9142,21)," - ", TEXT('Peter Millar'!$L9142, "yyyy")),"")</f>
        <v/>
      </c>
    </row>
    <row r="9138" spans="16:16">
      <c r="P9138" t="str">
        <f>IF('Peter Millar'!$L9143&lt;&gt;0,CONCATENATE("Week ",WEEKNUM('Peter Millar'!$L9143,21)," - ", TEXT('Peter Millar'!$L9143, "yyyy")),"")</f>
        <v/>
      </c>
    </row>
    <row r="9139" spans="16:16">
      <c r="P9139" t="str">
        <f>IF('Peter Millar'!$L9144&lt;&gt;0,CONCATENATE("Week ",WEEKNUM('Peter Millar'!$L9144,21)," - ", TEXT('Peter Millar'!$L9144, "yyyy")),"")</f>
        <v/>
      </c>
    </row>
    <row r="9140" spans="16:16">
      <c r="P9140" t="str">
        <f>IF('Peter Millar'!$L9145&lt;&gt;0,CONCATENATE("Week ",WEEKNUM('Peter Millar'!$L9145,21)," - ", TEXT('Peter Millar'!$L9145, "yyyy")),"")</f>
        <v/>
      </c>
    </row>
    <row r="9141" spans="16:16">
      <c r="P9141" t="str">
        <f>IF('Peter Millar'!$L9146&lt;&gt;0,CONCATENATE("Week ",WEEKNUM('Peter Millar'!$L9146,21)," - ", TEXT('Peter Millar'!$L9146, "yyyy")),"")</f>
        <v/>
      </c>
    </row>
    <row r="9142" spans="16:16">
      <c r="P9142" t="str">
        <f>IF('Peter Millar'!$L9147&lt;&gt;0,CONCATENATE("Week ",WEEKNUM('Peter Millar'!$L9147,21)," - ", TEXT('Peter Millar'!$L9147, "yyyy")),"")</f>
        <v/>
      </c>
    </row>
    <row r="9143" spans="16:16">
      <c r="P9143" t="str">
        <f>IF('Peter Millar'!$L9148&lt;&gt;0,CONCATENATE("Week ",WEEKNUM('Peter Millar'!$L9148,21)," - ", TEXT('Peter Millar'!$L9148, "yyyy")),"")</f>
        <v/>
      </c>
    </row>
    <row r="9144" spans="16:16">
      <c r="P9144" t="str">
        <f>IF('Peter Millar'!$L9149&lt;&gt;0,CONCATENATE("Week ",WEEKNUM('Peter Millar'!$L9149,21)," - ", TEXT('Peter Millar'!$L9149, "yyyy")),"")</f>
        <v/>
      </c>
    </row>
    <row r="9145" spans="16:16">
      <c r="P9145" t="str">
        <f>IF('Peter Millar'!$L9150&lt;&gt;0,CONCATENATE("Week ",WEEKNUM('Peter Millar'!$L9150,21)," - ", TEXT('Peter Millar'!$L9150, "yyyy")),"")</f>
        <v/>
      </c>
    </row>
    <row r="9146" spans="16:16">
      <c r="P9146" t="str">
        <f>IF('Peter Millar'!$L9151&lt;&gt;0,CONCATENATE("Week ",WEEKNUM('Peter Millar'!$L9151,21)," - ", TEXT('Peter Millar'!$L9151, "yyyy")),"")</f>
        <v/>
      </c>
    </row>
    <row r="9147" spans="16:16">
      <c r="P9147" t="str">
        <f>IF('Peter Millar'!$L9152&lt;&gt;0,CONCATENATE("Week ",WEEKNUM('Peter Millar'!$L9152,21)," - ", TEXT('Peter Millar'!$L9152, "yyyy")),"")</f>
        <v/>
      </c>
    </row>
    <row r="9148" spans="16:16">
      <c r="P9148" t="str">
        <f>IF('Peter Millar'!$L9153&lt;&gt;0,CONCATENATE("Week ",WEEKNUM('Peter Millar'!$L9153,21)," - ", TEXT('Peter Millar'!$L9153, "yyyy")),"")</f>
        <v/>
      </c>
    </row>
    <row r="9149" spans="16:16">
      <c r="P9149" t="str">
        <f>IF('Peter Millar'!$L9154&lt;&gt;0,CONCATENATE("Week ",WEEKNUM('Peter Millar'!$L9154,21)," - ", TEXT('Peter Millar'!$L9154, "yyyy")),"")</f>
        <v/>
      </c>
    </row>
    <row r="9150" spans="16:16">
      <c r="P9150" t="str">
        <f>IF('Peter Millar'!$L9155&lt;&gt;0,CONCATENATE("Week ",WEEKNUM('Peter Millar'!$L9155,21)," - ", TEXT('Peter Millar'!$L9155, "yyyy")),"")</f>
        <v/>
      </c>
    </row>
    <row r="9151" spans="16:16">
      <c r="P9151" t="str">
        <f>IF('Peter Millar'!$L9156&lt;&gt;0,CONCATENATE("Week ",WEEKNUM('Peter Millar'!$L9156,21)," - ", TEXT('Peter Millar'!$L9156, "yyyy")),"")</f>
        <v/>
      </c>
    </row>
    <row r="9152" spans="16:16">
      <c r="P9152" t="str">
        <f>IF('Peter Millar'!$L9157&lt;&gt;0,CONCATENATE("Week ",WEEKNUM('Peter Millar'!$L9157,21)," - ", TEXT('Peter Millar'!$L9157, "yyyy")),"")</f>
        <v/>
      </c>
    </row>
    <row r="9153" spans="16:16">
      <c r="P9153" t="str">
        <f>IF('Peter Millar'!$L9158&lt;&gt;0,CONCATENATE("Week ",WEEKNUM('Peter Millar'!$L9158,21)," - ", TEXT('Peter Millar'!$L9158, "yyyy")),"")</f>
        <v/>
      </c>
    </row>
    <row r="9154" spans="16:16">
      <c r="P9154" t="str">
        <f>IF('Peter Millar'!$L9159&lt;&gt;0,CONCATENATE("Week ",WEEKNUM('Peter Millar'!$L9159,21)," - ", TEXT('Peter Millar'!$L9159, "yyyy")),"")</f>
        <v/>
      </c>
    </row>
    <row r="9155" spans="16:16">
      <c r="P9155" t="str">
        <f>IF('Peter Millar'!$L9160&lt;&gt;0,CONCATENATE("Week ",WEEKNUM('Peter Millar'!$L9160,21)," - ", TEXT('Peter Millar'!$L9160, "yyyy")),"")</f>
        <v/>
      </c>
    </row>
    <row r="9156" spans="16:16">
      <c r="P9156" t="str">
        <f>IF('Peter Millar'!$L9161&lt;&gt;0,CONCATENATE("Week ",WEEKNUM('Peter Millar'!$L9161,21)," - ", TEXT('Peter Millar'!$L9161, "yyyy")),"")</f>
        <v/>
      </c>
    </row>
    <row r="9157" spans="16:16">
      <c r="P9157" t="str">
        <f>IF('Peter Millar'!$L9162&lt;&gt;0,CONCATENATE("Week ",WEEKNUM('Peter Millar'!$L9162,21)," - ", TEXT('Peter Millar'!$L9162, "yyyy")),"")</f>
        <v/>
      </c>
    </row>
    <row r="9158" spans="16:16">
      <c r="P9158" t="str">
        <f>IF('Peter Millar'!$L9163&lt;&gt;0,CONCATENATE("Week ",WEEKNUM('Peter Millar'!$L9163,21)," - ", TEXT('Peter Millar'!$L9163, "yyyy")),"")</f>
        <v/>
      </c>
    </row>
    <row r="9159" spans="16:16">
      <c r="P9159" t="str">
        <f>IF('Peter Millar'!$L9164&lt;&gt;0,CONCATENATE("Week ",WEEKNUM('Peter Millar'!$L9164,21)," - ", TEXT('Peter Millar'!$L9164, "yyyy")),"")</f>
        <v/>
      </c>
    </row>
    <row r="9160" spans="16:16">
      <c r="P9160" t="str">
        <f>IF('Peter Millar'!$L9165&lt;&gt;0,CONCATENATE("Week ",WEEKNUM('Peter Millar'!$L9165,21)," - ", TEXT('Peter Millar'!$L9165, "yyyy")),"")</f>
        <v/>
      </c>
    </row>
    <row r="9161" spans="16:16">
      <c r="P9161" t="str">
        <f>IF('Peter Millar'!$L9166&lt;&gt;0,CONCATENATE("Week ",WEEKNUM('Peter Millar'!$L9166,21)," - ", TEXT('Peter Millar'!$L9166, "yyyy")),"")</f>
        <v/>
      </c>
    </row>
    <row r="9162" spans="16:16">
      <c r="P9162" t="str">
        <f>IF('Peter Millar'!$L9167&lt;&gt;0,CONCATENATE("Week ",WEEKNUM('Peter Millar'!$L9167,21)," - ", TEXT('Peter Millar'!$L9167, "yyyy")),"")</f>
        <v/>
      </c>
    </row>
    <row r="9163" spans="16:16">
      <c r="P9163" t="str">
        <f>IF('Peter Millar'!$L9168&lt;&gt;0,CONCATENATE("Week ",WEEKNUM('Peter Millar'!$L9168,21)," - ", TEXT('Peter Millar'!$L9168, "yyyy")),"")</f>
        <v/>
      </c>
    </row>
    <row r="9164" spans="16:16">
      <c r="P9164" t="str">
        <f>IF('Peter Millar'!$L9169&lt;&gt;0,CONCATENATE("Week ",WEEKNUM('Peter Millar'!$L9169,21)," - ", TEXT('Peter Millar'!$L9169, "yyyy")),"")</f>
        <v/>
      </c>
    </row>
    <row r="9165" spans="16:16">
      <c r="P9165" t="str">
        <f>IF('Peter Millar'!$L9170&lt;&gt;0,CONCATENATE("Week ",WEEKNUM('Peter Millar'!$L9170,21)," - ", TEXT('Peter Millar'!$L9170, "yyyy")),"")</f>
        <v/>
      </c>
    </row>
    <row r="9166" spans="16:16">
      <c r="P9166" t="str">
        <f>IF('Peter Millar'!$L9171&lt;&gt;0,CONCATENATE("Week ",WEEKNUM('Peter Millar'!$L9171,21)," - ", TEXT('Peter Millar'!$L9171, "yyyy")),"")</f>
        <v/>
      </c>
    </row>
    <row r="9167" spans="16:16">
      <c r="P9167" t="str">
        <f>IF('Peter Millar'!$L9172&lt;&gt;0,CONCATENATE("Week ",WEEKNUM('Peter Millar'!$L9172,21)," - ", TEXT('Peter Millar'!$L9172, "yyyy")),"")</f>
        <v/>
      </c>
    </row>
    <row r="9168" spans="16:16">
      <c r="P9168" t="str">
        <f>IF('Peter Millar'!$L9173&lt;&gt;0,CONCATENATE("Week ",WEEKNUM('Peter Millar'!$L9173,21)," - ", TEXT('Peter Millar'!$L9173, "yyyy")),"")</f>
        <v/>
      </c>
    </row>
    <row r="9169" spans="16:16">
      <c r="P9169" t="str">
        <f>IF('Peter Millar'!$L9174&lt;&gt;0,CONCATENATE("Week ",WEEKNUM('Peter Millar'!$L9174,21)," - ", TEXT('Peter Millar'!$L9174, "yyyy")),"")</f>
        <v/>
      </c>
    </row>
    <row r="9170" spans="16:16">
      <c r="P9170" t="str">
        <f>IF('Peter Millar'!$L9175&lt;&gt;0,CONCATENATE("Week ",WEEKNUM('Peter Millar'!$L9175,21)," - ", TEXT('Peter Millar'!$L9175, "yyyy")),"")</f>
        <v/>
      </c>
    </row>
    <row r="9171" spans="16:16">
      <c r="P9171" t="str">
        <f>IF('Peter Millar'!$L9176&lt;&gt;0,CONCATENATE("Week ",WEEKNUM('Peter Millar'!$L9176,21)," - ", TEXT('Peter Millar'!$L9176, "yyyy")),"")</f>
        <v/>
      </c>
    </row>
    <row r="9172" spans="16:16">
      <c r="P9172" t="str">
        <f>IF('Peter Millar'!$L9177&lt;&gt;0,CONCATENATE("Week ",WEEKNUM('Peter Millar'!$L9177,21)," - ", TEXT('Peter Millar'!$L9177, "yyyy")),"")</f>
        <v/>
      </c>
    </row>
    <row r="9173" spans="16:16">
      <c r="P9173" t="str">
        <f>IF('Peter Millar'!$L9178&lt;&gt;0,CONCATENATE("Week ",WEEKNUM('Peter Millar'!$L9178,21)," - ", TEXT('Peter Millar'!$L9178, "yyyy")),"")</f>
        <v/>
      </c>
    </row>
    <row r="9174" spans="16:16">
      <c r="P9174" t="str">
        <f>IF('Peter Millar'!$L9179&lt;&gt;0,CONCATENATE("Week ",WEEKNUM('Peter Millar'!$L9179,21)," - ", TEXT('Peter Millar'!$L9179, "yyyy")),"")</f>
        <v/>
      </c>
    </row>
    <row r="9175" spans="16:16">
      <c r="P9175" t="str">
        <f>IF('Peter Millar'!$L9180&lt;&gt;0,CONCATENATE("Week ",WEEKNUM('Peter Millar'!$L9180,21)," - ", TEXT('Peter Millar'!$L9180, "yyyy")),"")</f>
        <v/>
      </c>
    </row>
    <row r="9176" spans="16:16">
      <c r="P9176" t="str">
        <f>IF('Peter Millar'!$L9181&lt;&gt;0,CONCATENATE("Week ",WEEKNUM('Peter Millar'!$L9181,21)," - ", TEXT('Peter Millar'!$L9181, "yyyy")),"")</f>
        <v/>
      </c>
    </row>
    <row r="9177" spans="16:16">
      <c r="P9177" t="str">
        <f>IF('Peter Millar'!$L9182&lt;&gt;0,CONCATENATE("Week ",WEEKNUM('Peter Millar'!$L9182,21)," - ", TEXT('Peter Millar'!$L9182, "yyyy")),"")</f>
        <v/>
      </c>
    </row>
    <row r="9178" spans="16:16">
      <c r="P9178" t="str">
        <f>IF('Peter Millar'!$L9183&lt;&gt;0,CONCATENATE("Week ",WEEKNUM('Peter Millar'!$L9183,21)," - ", TEXT('Peter Millar'!$L9183, "yyyy")),"")</f>
        <v/>
      </c>
    </row>
    <row r="9179" spans="16:16">
      <c r="P9179" t="str">
        <f>IF('Peter Millar'!$L9184&lt;&gt;0,CONCATENATE("Week ",WEEKNUM('Peter Millar'!$L9184,21)," - ", TEXT('Peter Millar'!$L9184, "yyyy")),"")</f>
        <v/>
      </c>
    </row>
    <row r="9180" spans="16:16">
      <c r="P9180" t="str">
        <f>IF('Peter Millar'!$L9185&lt;&gt;0,CONCATENATE("Week ",WEEKNUM('Peter Millar'!$L9185,21)," - ", TEXT('Peter Millar'!$L9185, "yyyy")),"")</f>
        <v/>
      </c>
    </row>
    <row r="9181" spans="16:16">
      <c r="P9181" t="str">
        <f>IF('Peter Millar'!$L9186&lt;&gt;0,CONCATENATE("Week ",WEEKNUM('Peter Millar'!$L9186,21)," - ", TEXT('Peter Millar'!$L9186, "yyyy")),"")</f>
        <v/>
      </c>
    </row>
    <row r="9182" spans="16:16">
      <c r="P9182" t="str">
        <f>IF('Peter Millar'!$L9187&lt;&gt;0,CONCATENATE("Week ",WEEKNUM('Peter Millar'!$L9187,21)," - ", TEXT('Peter Millar'!$L9187, "yyyy")),"")</f>
        <v/>
      </c>
    </row>
    <row r="9183" spans="16:16">
      <c r="P9183" t="str">
        <f>IF('Peter Millar'!$L9188&lt;&gt;0,CONCATENATE("Week ",WEEKNUM('Peter Millar'!$L9188,21)," - ", TEXT('Peter Millar'!$L9188, "yyyy")),"")</f>
        <v/>
      </c>
    </row>
    <row r="9184" spans="16:16">
      <c r="P9184" t="str">
        <f>IF('Peter Millar'!$L9189&lt;&gt;0,CONCATENATE("Week ",WEEKNUM('Peter Millar'!$L9189,21)," - ", TEXT('Peter Millar'!$L9189, "yyyy")),"")</f>
        <v/>
      </c>
    </row>
    <row r="9185" spans="16:16">
      <c r="P9185" t="str">
        <f>IF('Peter Millar'!$L9190&lt;&gt;0,CONCATENATE("Week ",WEEKNUM('Peter Millar'!$L9190,21)," - ", TEXT('Peter Millar'!$L9190, "yyyy")),"")</f>
        <v/>
      </c>
    </row>
    <row r="9186" spans="16:16">
      <c r="P9186" t="str">
        <f>IF('Peter Millar'!$L9191&lt;&gt;0,CONCATENATE("Week ",WEEKNUM('Peter Millar'!$L9191,21)," - ", TEXT('Peter Millar'!$L9191, "yyyy")),"")</f>
        <v/>
      </c>
    </row>
    <row r="9187" spans="16:16">
      <c r="P9187" t="str">
        <f>IF('Peter Millar'!$L9192&lt;&gt;0,CONCATENATE("Week ",WEEKNUM('Peter Millar'!$L9192,21)," - ", TEXT('Peter Millar'!$L9192, "yyyy")),"")</f>
        <v/>
      </c>
    </row>
    <row r="9188" spans="16:16">
      <c r="P9188" t="str">
        <f>IF('Peter Millar'!$L9193&lt;&gt;0,CONCATENATE("Week ",WEEKNUM('Peter Millar'!$L9193,21)," - ", TEXT('Peter Millar'!$L9193, "yyyy")),"")</f>
        <v/>
      </c>
    </row>
    <row r="9189" spans="16:16">
      <c r="P9189" t="str">
        <f>IF('Peter Millar'!$L9194&lt;&gt;0,CONCATENATE("Week ",WEEKNUM('Peter Millar'!$L9194,21)," - ", TEXT('Peter Millar'!$L9194, "yyyy")),"")</f>
        <v/>
      </c>
    </row>
    <row r="9190" spans="16:16">
      <c r="P9190" t="str">
        <f>IF('Peter Millar'!$L9195&lt;&gt;0,CONCATENATE("Week ",WEEKNUM('Peter Millar'!$L9195,21)," - ", TEXT('Peter Millar'!$L9195, "yyyy")),"")</f>
        <v/>
      </c>
    </row>
    <row r="9191" spans="16:16">
      <c r="P9191" t="str">
        <f>IF('Peter Millar'!$L9196&lt;&gt;0,CONCATENATE("Week ",WEEKNUM('Peter Millar'!$L9196,21)," - ", TEXT('Peter Millar'!$L9196, "yyyy")),"")</f>
        <v/>
      </c>
    </row>
    <row r="9192" spans="16:16">
      <c r="P9192" t="str">
        <f>IF('Peter Millar'!$L9197&lt;&gt;0,CONCATENATE("Week ",WEEKNUM('Peter Millar'!$L9197,21)," - ", TEXT('Peter Millar'!$L9197, "yyyy")),"")</f>
        <v/>
      </c>
    </row>
    <row r="9193" spans="16:16">
      <c r="P9193" t="str">
        <f>IF('Peter Millar'!$L9198&lt;&gt;0,CONCATENATE("Week ",WEEKNUM('Peter Millar'!$L9198,21)," - ", TEXT('Peter Millar'!$L9198, "yyyy")),"")</f>
        <v/>
      </c>
    </row>
    <row r="9194" spans="16:16">
      <c r="P9194" t="str">
        <f>IF('Peter Millar'!$L9199&lt;&gt;0,CONCATENATE("Week ",WEEKNUM('Peter Millar'!$L9199,21)," - ", TEXT('Peter Millar'!$L9199, "yyyy")),"")</f>
        <v/>
      </c>
    </row>
    <row r="9195" spans="16:16">
      <c r="P9195" t="str">
        <f>IF('Peter Millar'!$L9200&lt;&gt;0,CONCATENATE("Week ",WEEKNUM('Peter Millar'!$L9200,21)," - ", TEXT('Peter Millar'!$L9200, "yyyy")),"")</f>
        <v/>
      </c>
    </row>
    <row r="9196" spans="16:16">
      <c r="P9196" t="str">
        <f>IF('Peter Millar'!$L9201&lt;&gt;0,CONCATENATE("Week ",WEEKNUM('Peter Millar'!$L9201,21)," - ", TEXT('Peter Millar'!$L9201, "yyyy")),"")</f>
        <v/>
      </c>
    </row>
    <row r="9197" spans="16:16">
      <c r="P9197" t="str">
        <f>IF('Peter Millar'!$L9202&lt;&gt;0,CONCATENATE("Week ",WEEKNUM('Peter Millar'!$L9202,21)," - ", TEXT('Peter Millar'!$L9202, "yyyy")),"")</f>
        <v/>
      </c>
    </row>
    <row r="9198" spans="16:16">
      <c r="P9198" t="str">
        <f>IF('Peter Millar'!$L9203&lt;&gt;0,CONCATENATE("Week ",WEEKNUM('Peter Millar'!$L9203,21)," - ", TEXT('Peter Millar'!$L9203, "yyyy")),"")</f>
        <v/>
      </c>
    </row>
    <row r="9199" spans="16:16">
      <c r="P9199" t="str">
        <f>IF('Peter Millar'!$L9204&lt;&gt;0,CONCATENATE("Week ",WEEKNUM('Peter Millar'!$L9204,21)," - ", TEXT('Peter Millar'!$L9204, "yyyy")),"")</f>
        <v/>
      </c>
    </row>
    <row r="9200" spans="16:16">
      <c r="P9200" t="str">
        <f>IF('Peter Millar'!$L9205&lt;&gt;0,CONCATENATE("Week ",WEEKNUM('Peter Millar'!$L9205,21)," - ", TEXT('Peter Millar'!$L9205, "yyyy")),"")</f>
        <v/>
      </c>
    </row>
    <row r="9201" spans="16:16">
      <c r="P9201" t="str">
        <f>IF('Peter Millar'!$L9206&lt;&gt;0,CONCATENATE("Week ",WEEKNUM('Peter Millar'!$L9206,21)," - ", TEXT('Peter Millar'!$L9206, "yyyy")),"")</f>
        <v/>
      </c>
    </row>
    <row r="9202" spans="16:16">
      <c r="P9202" t="str">
        <f>IF('Peter Millar'!$L9207&lt;&gt;0,CONCATENATE("Week ",WEEKNUM('Peter Millar'!$L9207,21)," - ", TEXT('Peter Millar'!$L9207, "yyyy")),"")</f>
        <v/>
      </c>
    </row>
    <row r="9203" spans="16:16">
      <c r="P9203" t="str">
        <f>IF('Peter Millar'!$L9208&lt;&gt;0,CONCATENATE("Week ",WEEKNUM('Peter Millar'!$L9208,21)," - ", TEXT('Peter Millar'!$L9208, "yyyy")),"")</f>
        <v/>
      </c>
    </row>
    <row r="9204" spans="16:16">
      <c r="P9204" t="str">
        <f>IF('Peter Millar'!$L9209&lt;&gt;0,CONCATENATE("Week ",WEEKNUM('Peter Millar'!$L9209,21)," - ", TEXT('Peter Millar'!$L9209, "yyyy")),"")</f>
        <v/>
      </c>
    </row>
    <row r="9205" spans="16:16">
      <c r="P9205" t="str">
        <f>IF('Peter Millar'!$L9210&lt;&gt;0,CONCATENATE("Week ",WEEKNUM('Peter Millar'!$L9210,21)," - ", TEXT('Peter Millar'!$L9210, "yyyy")),"")</f>
        <v/>
      </c>
    </row>
    <row r="9206" spans="16:16">
      <c r="P9206" t="str">
        <f>IF('Peter Millar'!$L9211&lt;&gt;0,CONCATENATE("Week ",WEEKNUM('Peter Millar'!$L9211,21)," - ", TEXT('Peter Millar'!$L9211, "yyyy")),"")</f>
        <v/>
      </c>
    </row>
    <row r="9207" spans="16:16">
      <c r="P9207" t="str">
        <f>IF('Peter Millar'!$L9212&lt;&gt;0,CONCATENATE("Week ",WEEKNUM('Peter Millar'!$L9212,21)," - ", TEXT('Peter Millar'!$L9212, "yyyy")),"")</f>
        <v/>
      </c>
    </row>
    <row r="9208" spans="16:16">
      <c r="P9208" t="str">
        <f>IF('Peter Millar'!$L9213&lt;&gt;0,CONCATENATE("Week ",WEEKNUM('Peter Millar'!$L9213,21)," - ", TEXT('Peter Millar'!$L9213, "yyyy")),"")</f>
        <v/>
      </c>
    </row>
    <row r="9209" spans="16:16">
      <c r="P9209" t="str">
        <f>IF('Peter Millar'!$L9214&lt;&gt;0,CONCATENATE("Week ",WEEKNUM('Peter Millar'!$L9214,21)," - ", TEXT('Peter Millar'!$L9214, "yyyy")),"")</f>
        <v/>
      </c>
    </row>
    <row r="9210" spans="16:16">
      <c r="P9210" t="str">
        <f>IF('Peter Millar'!$L9215&lt;&gt;0,CONCATENATE("Week ",WEEKNUM('Peter Millar'!$L9215,21)," - ", TEXT('Peter Millar'!$L9215, "yyyy")),"")</f>
        <v/>
      </c>
    </row>
    <row r="9211" spans="16:16">
      <c r="P9211" t="str">
        <f>IF('Peter Millar'!$L9216&lt;&gt;0,CONCATENATE("Week ",WEEKNUM('Peter Millar'!$L9216,21)," - ", TEXT('Peter Millar'!$L9216, "yyyy")),"")</f>
        <v/>
      </c>
    </row>
    <row r="9212" spans="16:16">
      <c r="P9212" t="str">
        <f>IF('Peter Millar'!$L9217&lt;&gt;0,CONCATENATE("Week ",WEEKNUM('Peter Millar'!$L9217,21)," - ", TEXT('Peter Millar'!$L9217, "yyyy")),"")</f>
        <v/>
      </c>
    </row>
    <row r="9213" spans="16:16">
      <c r="P9213" t="str">
        <f>IF('Peter Millar'!$L9218&lt;&gt;0,CONCATENATE("Week ",WEEKNUM('Peter Millar'!$L9218,21)," - ", TEXT('Peter Millar'!$L9218, "yyyy")),"")</f>
        <v/>
      </c>
    </row>
    <row r="9214" spans="16:16">
      <c r="P9214" t="str">
        <f>IF('Peter Millar'!$L9219&lt;&gt;0,CONCATENATE("Week ",WEEKNUM('Peter Millar'!$L9219,21)," - ", TEXT('Peter Millar'!$L9219, "yyyy")),"")</f>
        <v/>
      </c>
    </row>
    <row r="9215" spans="16:16">
      <c r="P9215" t="str">
        <f>IF('Peter Millar'!$L9220&lt;&gt;0,CONCATENATE("Week ",WEEKNUM('Peter Millar'!$L9220,21)," - ", TEXT('Peter Millar'!$L9220, "yyyy")),"")</f>
        <v/>
      </c>
    </row>
    <row r="9216" spans="16:16">
      <c r="P9216" t="str">
        <f>IF('Peter Millar'!$L9221&lt;&gt;0,CONCATENATE("Week ",WEEKNUM('Peter Millar'!$L9221,21)," - ", TEXT('Peter Millar'!$L9221, "yyyy")),"")</f>
        <v/>
      </c>
    </row>
    <row r="9217" spans="16:16">
      <c r="P9217" t="str">
        <f>IF('Peter Millar'!$L9222&lt;&gt;0,CONCATENATE("Week ",WEEKNUM('Peter Millar'!$L9222,21)," - ", TEXT('Peter Millar'!$L9222, "yyyy")),"")</f>
        <v/>
      </c>
    </row>
    <row r="9218" spans="16:16">
      <c r="P9218" t="str">
        <f>IF('Peter Millar'!$L9223&lt;&gt;0,CONCATENATE("Week ",WEEKNUM('Peter Millar'!$L9223,21)," - ", TEXT('Peter Millar'!$L9223, "yyyy")),"")</f>
        <v/>
      </c>
    </row>
    <row r="9219" spans="16:16">
      <c r="P9219" t="str">
        <f>IF('Peter Millar'!$L9224&lt;&gt;0,CONCATENATE("Week ",WEEKNUM('Peter Millar'!$L9224,21)," - ", TEXT('Peter Millar'!$L9224, "yyyy")),"")</f>
        <v/>
      </c>
    </row>
    <row r="9220" spans="16:16">
      <c r="P9220" t="str">
        <f>IF('Peter Millar'!$L9225&lt;&gt;0,CONCATENATE("Week ",WEEKNUM('Peter Millar'!$L9225,21)," - ", TEXT('Peter Millar'!$L9225, "yyyy")),"")</f>
        <v/>
      </c>
    </row>
    <row r="9221" spans="16:16">
      <c r="P9221" t="str">
        <f>IF('Peter Millar'!$L9226&lt;&gt;0,CONCATENATE("Week ",WEEKNUM('Peter Millar'!$L9226,21)," - ", TEXT('Peter Millar'!$L9226, "yyyy")),"")</f>
        <v/>
      </c>
    </row>
    <row r="9222" spans="16:16">
      <c r="P9222" t="str">
        <f>IF('Peter Millar'!$L9227&lt;&gt;0,CONCATENATE("Week ",WEEKNUM('Peter Millar'!$L9227,21)," - ", TEXT('Peter Millar'!$L9227, "yyyy")),"")</f>
        <v/>
      </c>
    </row>
    <row r="9223" spans="16:16">
      <c r="P9223" t="str">
        <f>IF('Peter Millar'!$L9228&lt;&gt;0,CONCATENATE("Week ",WEEKNUM('Peter Millar'!$L9228,21)," - ", TEXT('Peter Millar'!$L9228, "yyyy")),"")</f>
        <v/>
      </c>
    </row>
    <row r="9224" spans="16:16">
      <c r="P9224" t="str">
        <f>IF('Peter Millar'!$L9229&lt;&gt;0,CONCATENATE("Week ",WEEKNUM('Peter Millar'!$L9229,21)," - ", TEXT('Peter Millar'!$L9229, "yyyy")),"")</f>
        <v/>
      </c>
    </row>
    <row r="9225" spans="16:16">
      <c r="P9225" t="str">
        <f>IF('Peter Millar'!$L9230&lt;&gt;0,CONCATENATE("Week ",WEEKNUM('Peter Millar'!$L9230,21)," - ", TEXT('Peter Millar'!$L9230, "yyyy")),"")</f>
        <v/>
      </c>
    </row>
    <row r="9226" spans="16:16">
      <c r="P9226" t="str">
        <f>IF('Peter Millar'!$L9231&lt;&gt;0,CONCATENATE("Week ",WEEKNUM('Peter Millar'!$L9231,21)," - ", TEXT('Peter Millar'!$L9231, "yyyy")),"")</f>
        <v/>
      </c>
    </row>
    <row r="9227" spans="16:16">
      <c r="P9227" t="str">
        <f>IF('Peter Millar'!$L9232&lt;&gt;0,CONCATENATE("Week ",WEEKNUM('Peter Millar'!$L9232,21)," - ", TEXT('Peter Millar'!$L9232, "yyyy")),"")</f>
        <v/>
      </c>
    </row>
    <row r="9228" spans="16:16">
      <c r="P9228" t="str">
        <f>IF('Peter Millar'!$L9233&lt;&gt;0,CONCATENATE("Week ",WEEKNUM('Peter Millar'!$L9233,21)," - ", TEXT('Peter Millar'!$L9233, "yyyy")),"")</f>
        <v/>
      </c>
    </row>
    <row r="9229" spans="16:16">
      <c r="P9229" t="str">
        <f>IF('Peter Millar'!$L9234&lt;&gt;0,CONCATENATE("Week ",WEEKNUM('Peter Millar'!$L9234,21)," - ", TEXT('Peter Millar'!$L9234, "yyyy")),"")</f>
        <v/>
      </c>
    </row>
    <row r="9230" spans="16:16">
      <c r="P9230" t="str">
        <f>IF('Peter Millar'!$L9235&lt;&gt;0,CONCATENATE("Week ",WEEKNUM('Peter Millar'!$L9235,21)," - ", TEXT('Peter Millar'!$L9235, "yyyy")),"")</f>
        <v/>
      </c>
    </row>
    <row r="9231" spans="16:16">
      <c r="P9231" t="str">
        <f>IF('Peter Millar'!$L9236&lt;&gt;0,CONCATENATE("Week ",WEEKNUM('Peter Millar'!$L9236,21)," - ", TEXT('Peter Millar'!$L9236, "yyyy")),"")</f>
        <v/>
      </c>
    </row>
    <row r="9232" spans="16:16">
      <c r="P9232" t="str">
        <f>IF('Peter Millar'!$L9237&lt;&gt;0,CONCATENATE("Week ",WEEKNUM('Peter Millar'!$L9237,21)," - ", TEXT('Peter Millar'!$L9237, "yyyy")),"")</f>
        <v/>
      </c>
    </row>
    <row r="9233" spans="16:16">
      <c r="P9233" t="str">
        <f>IF('Peter Millar'!$L9238&lt;&gt;0,CONCATENATE("Week ",WEEKNUM('Peter Millar'!$L9238,21)," - ", TEXT('Peter Millar'!$L9238, "yyyy")),"")</f>
        <v/>
      </c>
    </row>
    <row r="9234" spans="16:16">
      <c r="P9234" t="str">
        <f>IF('Peter Millar'!$L9239&lt;&gt;0,CONCATENATE("Week ",WEEKNUM('Peter Millar'!$L9239,21)," - ", TEXT('Peter Millar'!$L9239, "yyyy")),"")</f>
        <v/>
      </c>
    </row>
    <row r="9235" spans="16:16">
      <c r="P9235" t="str">
        <f>IF('Peter Millar'!$L9240&lt;&gt;0,CONCATENATE("Week ",WEEKNUM('Peter Millar'!$L9240,21)," - ", TEXT('Peter Millar'!$L9240, "yyyy")),"")</f>
        <v/>
      </c>
    </row>
    <row r="9236" spans="16:16">
      <c r="P9236" t="str">
        <f>IF('Peter Millar'!$L9241&lt;&gt;0,CONCATENATE("Week ",WEEKNUM('Peter Millar'!$L9241,21)," - ", TEXT('Peter Millar'!$L9241, "yyyy")),"")</f>
        <v/>
      </c>
    </row>
    <row r="9237" spans="16:16">
      <c r="P9237" t="str">
        <f>IF('Peter Millar'!$L9242&lt;&gt;0,CONCATENATE("Week ",WEEKNUM('Peter Millar'!$L9242,21)," - ", TEXT('Peter Millar'!$L9242, "yyyy")),"")</f>
        <v/>
      </c>
    </row>
    <row r="9238" spans="16:16">
      <c r="P9238" t="str">
        <f>IF('Peter Millar'!$L9243&lt;&gt;0,CONCATENATE("Week ",WEEKNUM('Peter Millar'!$L9243,21)," - ", TEXT('Peter Millar'!$L9243, "yyyy")),"")</f>
        <v/>
      </c>
    </row>
    <row r="9239" spans="16:16">
      <c r="P9239" t="str">
        <f>IF('Peter Millar'!$L9244&lt;&gt;0,CONCATENATE("Week ",WEEKNUM('Peter Millar'!$L9244,21)," - ", TEXT('Peter Millar'!$L9244, "yyyy")),"")</f>
        <v/>
      </c>
    </row>
    <row r="9240" spans="16:16">
      <c r="P9240" t="str">
        <f>IF('Peter Millar'!$L9245&lt;&gt;0,CONCATENATE("Week ",WEEKNUM('Peter Millar'!$L9245,21)," - ", TEXT('Peter Millar'!$L9245, "yyyy")),"")</f>
        <v/>
      </c>
    </row>
    <row r="9241" spans="16:16">
      <c r="P9241" t="str">
        <f>IF('Peter Millar'!$L9246&lt;&gt;0,CONCATENATE("Week ",WEEKNUM('Peter Millar'!$L9246,21)," - ", TEXT('Peter Millar'!$L9246, "yyyy")),"")</f>
        <v/>
      </c>
    </row>
    <row r="9242" spans="16:16">
      <c r="P9242" t="str">
        <f>IF('Peter Millar'!$L9247&lt;&gt;0,CONCATENATE("Week ",WEEKNUM('Peter Millar'!$L9247,21)," - ", TEXT('Peter Millar'!$L9247, "yyyy")),"")</f>
        <v/>
      </c>
    </row>
    <row r="9243" spans="16:16">
      <c r="P9243" t="str">
        <f>IF('Peter Millar'!$L9248&lt;&gt;0,CONCATENATE("Week ",WEEKNUM('Peter Millar'!$L9248,21)," - ", TEXT('Peter Millar'!$L9248, "yyyy")),"")</f>
        <v/>
      </c>
    </row>
    <row r="9244" spans="16:16">
      <c r="P9244" t="str">
        <f>IF('Peter Millar'!$L9249&lt;&gt;0,CONCATENATE("Week ",WEEKNUM('Peter Millar'!$L9249,21)," - ", TEXT('Peter Millar'!$L9249, "yyyy")),"")</f>
        <v/>
      </c>
    </row>
    <row r="9245" spans="16:16">
      <c r="P9245" t="str">
        <f>IF('Peter Millar'!$L9250&lt;&gt;0,CONCATENATE("Week ",WEEKNUM('Peter Millar'!$L9250,21)," - ", TEXT('Peter Millar'!$L9250, "yyyy")),"")</f>
        <v/>
      </c>
    </row>
    <row r="9246" spans="16:16">
      <c r="P9246" t="str">
        <f>IF('Peter Millar'!$L9251&lt;&gt;0,CONCATENATE("Week ",WEEKNUM('Peter Millar'!$L9251,21)," - ", TEXT('Peter Millar'!$L9251, "yyyy")),"")</f>
        <v/>
      </c>
    </row>
    <row r="9247" spans="16:16">
      <c r="P9247" t="str">
        <f>IF('Peter Millar'!$L9252&lt;&gt;0,CONCATENATE("Week ",WEEKNUM('Peter Millar'!$L9252,21)," - ", TEXT('Peter Millar'!$L9252, "yyyy")),"")</f>
        <v/>
      </c>
    </row>
    <row r="9248" spans="16:16">
      <c r="P9248" t="str">
        <f>IF('Peter Millar'!$L9253&lt;&gt;0,CONCATENATE("Week ",WEEKNUM('Peter Millar'!$L9253,21)," - ", TEXT('Peter Millar'!$L9253, "yyyy")),"")</f>
        <v/>
      </c>
    </row>
    <row r="9249" spans="16:16">
      <c r="P9249" t="str">
        <f>IF('Peter Millar'!$L9254&lt;&gt;0,CONCATENATE("Week ",WEEKNUM('Peter Millar'!$L9254,21)," - ", TEXT('Peter Millar'!$L9254, "yyyy")),"")</f>
        <v/>
      </c>
    </row>
    <row r="9250" spans="16:16">
      <c r="P9250" t="str">
        <f>IF('Peter Millar'!$L9255&lt;&gt;0,CONCATENATE("Week ",WEEKNUM('Peter Millar'!$L9255,21)," - ", TEXT('Peter Millar'!$L9255, "yyyy")),"")</f>
        <v/>
      </c>
    </row>
    <row r="9251" spans="16:16">
      <c r="P9251" t="str">
        <f>IF('Peter Millar'!$L9256&lt;&gt;0,CONCATENATE("Week ",WEEKNUM('Peter Millar'!$L9256,21)," - ", TEXT('Peter Millar'!$L9256, "yyyy")),"")</f>
        <v/>
      </c>
    </row>
    <row r="9252" spans="16:16">
      <c r="P9252" t="str">
        <f>IF('Peter Millar'!$L9257&lt;&gt;0,CONCATENATE("Week ",WEEKNUM('Peter Millar'!$L9257,21)," - ", TEXT('Peter Millar'!$L9257, "yyyy")),"")</f>
        <v/>
      </c>
    </row>
    <row r="9253" spans="16:16">
      <c r="P9253" t="str">
        <f>IF('Peter Millar'!$L9258&lt;&gt;0,CONCATENATE("Week ",WEEKNUM('Peter Millar'!$L9258,21)," - ", TEXT('Peter Millar'!$L9258, "yyyy")),"")</f>
        <v/>
      </c>
    </row>
    <row r="9254" spans="16:16">
      <c r="P9254" t="str">
        <f>IF('Peter Millar'!$L9259&lt;&gt;0,CONCATENATE("Week ",WEEKNUM('Peter Millar'!$L9259,21)," - ", TEXT('Peter Millar'!$L9259, "yyyy")),"")</f>
        <v/>
      </c>
    </row>
    <row r="9255" spans="16:16">
      <c r="P9255" t="str">
        <f>IF('Peter Millar'!$L9260&lt;&gt;0,CONCATENATE("Week ",WEEKNUM('Peter Millar'!$L9260,21)," - ", TEXT('Peter Millar'!$L9260, "yyyy")),"")</f>
        <v/>
      </c>
    </row>
    <row r="9256" spans="16:16">
      <c r="P9256" t="str">
        <f>IF('Peter Millar'!$L9261&lt;&gt;0,CONCATENATE("Week ",WEEKNUM('Peter Millar'!$L9261,21)," - ", TEXT('Peter Millar'!$L9261, "yyyy")),"")</f>
        <v/>
      </c>
    </row>
    <row r="9257" spans="16:16">
      <c r="P9257" t="str">
        <f>IF('Peter Millar'!$L9262&lt;&gt;0,CONCATENATE("Week ",WEEKNUM('Peter Millar'!$L9262,21)," - ", TEXT('Peter Millar'!$L9262, "yyyy")),"")</f>
        <v/>
      </c>
    </row>
    <row r="9258" spans="16:16">
      <c r="P9258" t="str">
        <f>IF('Peter Millar'!$L9263&lt;&gt;0,CONCATENATE("Week ",WEEKNUM('Peter Millar'!$L9263,21)," - ", TEXT('Peter Millar'!$L9263, "yyyy")),"")</f>
        <v/>
      </c>
    </row>
    <row r="9259" spans="16:16">
      <c r="P9259" t="str">
        <f>IF('Peter Millar'!$L9264&lt;&gt;0,CONCATENATE("Week ",WEEKNUM('Peter Millar'!$L9264,21)," - ", TEXT('Peter Millar'!$L9264, "yyyy")),"")</f>
        <v/>
      </c>
    </row>
    <row r="9260" spans="16:16">
      <c r="P9260" t="str">
        <f>IF('Peter Millar'!$L9265&lt;&gt;0,CONCATENATE("Week ",WEEKNUM('Peter Millar'!$L9265,21)," - ", TEXT('Peter Millar'!$L9265, "yyyy")),"")</f>
        <v/>
      </c>
    </row>
    <row r="9261" spans="16:16">
      <c r="P9261" t="str">
        <f>IF('Peter Millar'!$L9266&lt;&gt;0,CONCATENATE("Week ",WEEKNUM('Peter Millar'!$L9266,21)," - ", TEXT('Peter Millar'!$L9266, "yyyy")),"")</f>
        <v/>
      </c>
    </row>
    <row r="9262" spans="16:16">
      <c r="P9262" t="str">
        <f>IF('Peter Millar'!$L9267&lt;&gt;0,CONCATENATE("Week ",WEEKNUM('Peter Millar'!$L9267,21)," - ", TEXT('Peter Millar'!$L9267, "yyyy")),"")</f>
        <v/>
      </c>
    </row>
    <row r="9263" spans="16:16">
      <c r="P9263" t="str">
        <f>IF('Peter Millar'!$L9268&lt;&gt;0,CONCATENATE("Week ",WEEKNUM('Peter Millar'!$L9268,21)," - ", TEXT('Peter Millar'!$L9268, "yyyy")),"")</f>
        <v/>
      </c>
    </row>
    <row r="9264" spans="16:16">
      <c r="P9264" t="str">
        <f>IF('Peter Millar'!$L9269&lt;&gt;0,CONCATENATE("Week ",WEEKNUM('Peter Millar'!$L9269,21)," - ", TEXT('Peter Millar'!$L9269, "yyyy")),"")</f>
        <v/>
      </c>
    </row>
    <row r="9265" spans="16:16">
      <c r="P9265" t="str">
        <f>IF('Peter Millar'!$L9270&lt;&gt;0,CONCATENATE("Week ",WEEKNUM('Peter Millar'!$L9270,21)," - ", TEXT('Peter Millar'!$L9270, "yyyy")),"")</f>
        <v/>
      </c>
    </row>
    <row r="9266" spans="16:16">
      <c r="P9266" t="str">
        <f>IF('Peter Millar'!$L9271&lt;&gt;0,CONCATENATE("Week ",WEEKNUM('Peter Millar'!$L9271,21)," - ", TEXT('Peter Millar'!$L9271, "yyyy")),"")</f>
        <v/>
      </c>
    </row>
    <row r="9267" spans="16:16">
      <c r="P9267" t="str">
        <f>IF('Peter Millar'!$L9272&lt;&gt;0,CONCATENATE("Week ",WEEKNUM('Peter Millar'!$L9272,21)," - ", TEXT('Peter Millar'!$L9272, "yyyy")),"")</f>
        <v/>
      </c>
    </row>
    <row r="9268" spans="16:16">
      <c r="P9268" t="str">
        <f>IF('Peter Millar'!$L9273&lt;&gt;0,CONCATENATE("Week ",WEEKNUM('Peter Millar'!$L9273,21)," - ", TEXT('Peter Millar'!$L9273, "yyyy")),"")</f>
        <v/>
      </c>
    </row>
    <row r="9269" spans="16:16">
      <c r="P9269" t="str">
        <f>IF('Peter Millar'!$L9274&lt;&gt;0,CONCATENATE("Week ",WEEKNUM('Peter Millar'!$L9274,21)," - ", TEXT('Peter Millar'!$L9274, "yyyy")),"")</f>
        <v/>
      </c>
    </row>
    <row r="9270" spans="16:16">
      <c r="P9270" t="str">
        <f>IF('Peter Millar'!$L9275&lt;&gt;0,CONCATENATE("Week ",WEEKNUM('Peter Millar'!$L9275,21)," - ", TEXT('Peter Millar'!$L9275, "yyyy")),"")</f>
        <v/>
      </c>
    </row>
    <row r="9271" spans="16:16">
      <c r="P9271" t="str">
        <f>IF('Peter Millar'!$L9276&lt;&gt;0,CONCATENATE("Week ",WEEKNUM('Peter Millar'!$L9276,21)," - ", TEXT('Peter Millar'!$L9276, "yyyy")),"")</f>
        <v/>
      </c>
    </row>
    <row r="9272" spans="16:16">
      <c r="P9272" t="str">
        <f>IF('Peter Millar'!$L9277&lt;&gt;0,CONCATENATE("Week ",WEEKNUM('Peter Millar'!$L9277,21)," - ", TEXT('Peter Millar'!$L9277, "yyyy")),"")</f>
        <v/>
      </c>
    </row>
    <row r="9273" spans="16:16">
      <c r="P9273" t="str">
        <f>IF('Peter Millar'!$L9278&lt;&gt;0,CONCATENATE("Week ",WEEKNUM('Peter Millar'!$L9278,21)," - ", TEXT('Peter Millar'!$L9278, "yyyy")),"")</f>
        <v/>
      </c>
    </row>
    <row r="9274" spans="16:16">
      <c r="P9274" t="str">
        <f>IF('Peter Millar'!$L9279&lt;&gt;0,CONCATENATE("Week ",WEEKNUM('Peter Millar'!$L9279,21)," - ", TEXT('Peter Millar'!$L9279, "yyyy")),"")</f>
        <v/>
      </c>
    </row>
    <row r="9275" spans="16:16">
      <c r="P9275" t="str">
        <f>IF('Peter Millar'!$L9280&lt;&gt;0,CONCATENATE("Week ",WEEKNUM('Peter Millar'!$L9280,21)," - ", TEXT('Peter Millar'!$L9280, "yyyy")),"")</f>
        <v/>
      </c>
    </row>
    <row r="9276" spans="16:16">
      <c r="P9276" t="str">
        <f>IF('Peter Millar'!$L9281&lt;&gt;0,CONCATENATE("Week ",WEEKNUM('Peter Millar'!$L9281,21)," - ", TEXT('Peter Millar'!$L9281, "yyyy")),"")</f>
        <v/>
      </c>
    </row>
    <row r="9277" spans="16:16">
      <c r="P9277" t="str">
        <f>IF('Peter Millar'!$L9282&lt;&gt;0,CONCATENATE("Week ",WEEKNUM('Peter Millar'!$L9282,21)," - ", TEXT('Peter Millar'!$L9282, "yyyy")),"")</f>
        <v/>
      </c>
    </row>
    <row r="9278" spans="16:16">
      <c r="P9278" t="str">
        <f>IF('Peter Millar'!$L9283&lt;&gt;0,CONCATENATE("Week ",WEEKNUM('Peter Millar'!$L9283,21)," - ", TEXT('Peter Millar'!$L9283, "yyyy")),"")</f>
        <v/>
      </c>
    </row>
    <row r="9279" spans="16:16">
      <c r="P9279" t="str">
        <f>IF('Peter Millar'!$L9284&lt;&gt;0,CONCATENATE("Week ",WEEKNUM('Peter Millar'!$L9284,21)," - ", TEXT('Peter Millar'!$L9284, "yyyy")),"")</f>
        <v/>
      </c>
    </row>
    <row r="9280" spans="16:16">
      <c r="P9280" t="str">
        <f>IF('Peter Millar'!$L9285&lt;&gt;0,CONCATENATE("Week ",WEEKNUM('Peter Millar'!$L9285,21)," - ", TEXT('Peter Millar'!$L9285, "yyyy")),"")</f>
        <v/>
      </c>
    </row>
    <row r="9281" spans="16:16">
      <c r="P9281" t="str">
        <f>IF('Peter Millar'!$L9286&lt;&gt;0,CONCATENATE("Week ",WEEKNUM('Peter Millar'!$L9286,21)," - ", TEXT('Peter Millar'!$L9286, "yyyy")),"")</f>
        <v/>
      </c>
    </row>
    <row r="9282" spans="16:16">
      <c r="P9282" t="str">
        <f>IF('Peter Millar'!$L9287&lt;&gt;0,CONCATENATE("Week ",WEEKNUM('Peter Millar'!$L9287,21)," - ", TEXT('Peter Millar'!$L9287, "yyyy")),"")</f>
        <v/>
      </c>
    </row>
    <row r="9283" spans="16:16">
      <c r="P9283" t="str">
        <f>IF('Peter Millar'!$L9288&lt;&gt;0,CONCATENATE("Week ",WEEKNUM('Peter Millar'!$L9288,21)," - ", TEXT('Peter Millar'!$L9288, "yyyy")),"")</f>
        <v/>
      </c>
    </row>
    <row r="9284" spans="16:16">
      <c r="P9284" t="str">
        <f>IF('Peter Millar'!$L9289&lt;&gt;0,CONCATENATE("Week ",WEEKNUM('Peter Millar'!$L9289,21)," - ", TEXT('Peter Millar'!$L9289, "yyyy")),"")</f>
        <v/>
      </c>
    </row>
    <row r="9285" spans="16:16">
      <c r="P9285" t="str">
        <f>IF('Peter Millar'!$L9290&lt;&gt;0,CONCATENATE("Week ",WEEKNUM('Peter Millar'!$L9290,21)," - ", TEXT('Peter Millar'!$L9290, "yyyy")),"")</f>
        <v/>
      </c>
    </row>
    <row r="9286" spans="16:16">
      <c r="P9286" t="str">
        <f>IF('Peter Millar'!$L9291&lt;&gt;0,CONCATENATE("Week ",WEEKNUM('Peter Millar'!$L9291,21)," - ", TEXT('Peter Millar'!$L9291, "yyyy")),"")</f>
        <v/>
      </c>
    </row>
    <row r="9287" spans="16:16">
      <c r="P9287" t="str">
        <f>IF('Peter Millar'!$L9292&lt;&gt;0,CONCATENATE("Week ",WEEKNUM('Peter Millar'!$L9292,21)," - ", TEXT('Peter Millar'!$L9292, "yyyy")),"")</f>
        <v/>
      </c>
    </row>
    <row r="9288" spans="16:16">
      <c r="P9288" t="str">
        <f>IF('Peter Millar'!$L9293&lt;&gt;0,CONCATENATE("Week ",WEEKNUM('Peter Millar'!$L9293,21)," - ", TEXT('Peter Millar'!$L9293, "yyyy")),"")</f>
        <v/>
      </c>
    </row>
    <row r="9289" spans="16:16">
      <c r="P9289" t="str">
        <f>IF('Peter Millar'!$L9294&lt;&gt;0,CONCATENATE("Week ",WEEKNUM('Peter Millar'!$L9294,21)," - ", TEXT('Peter Millar'!$L9294, "yyyy")),"")</f>
        <v/>
      </c>
    </row>
    <row r="9290" spans="16:16">
      <c r="P9290" t="str">
        <f>IF('Peter Millar'!$L9295&lt;&gt;0,CONCATENATE("Week ",WEEKNUM('Peter Millar'!$L9295,21)," - ", TEXT('Peter Millar'!$L9295, "yyyy")),"")</f>
        <v/>
      </c>
    </row>
    <row r="9291" spans="16:16">
      <c r="P9291" t="str">
        <f>IF('Peter Millar'!$L9296&lt;&gt;0,CONCATENATE("Week ",WEEKNUM('Peter Millar'!$L9296,21)," - ", TEXT('Peter Millar'!$L9296, "yyyy")),"")</f>
        <v/>
      </c>
    </row>
    <row r="9292" spans="16:16">
      <c r="P9292" t="str">
        <f>IF('Peter Millar'!$L9297&lt;&gt;0,CONCATENATE("Week ",WEEKNUM('Peter Millar'!$L9297,21)," - ", TEXT('Peter Millar'!$L9297, "yyyy")),"")</f>
        <v/>
      </c>
    </row>
    <row r="9293" spans="16:16">
      <c r="P9293" t="str">
        <f>IF('Peter Millar'!$L9298&lt;&gt;0,CONCATENATE("Week ",WEEKNUM('Peter Millar'!$L9298,21)," - ", TEXT('Peter Millar'!$L9298, "yyyy")),"")</f>
        <v/>
      </c>
    </row>
    <row r="9294" spans="16:16">
      <c r="P9294" t="str">
        <f>IF('Peter Millar'!$L9299&lt;&gt;0,CONCATENATE("Week ",WEEKNUM('Peter Millar'!$L9299,21)," - ", TEXT('Peter Millar'!$L9299, "yyyy")),"")</f>
        <v/>
      </c>
    </row>
    <row r="9295" spans="16:16">
      <c r="P9295" t="str">
        <f>IF('Peter Millar'!$L9300&lt;&gt;0,CONCATENATE("Week ",WEEKNUM('Peter Millar'!$L9300,21)," - ", TEXT('Peter Millar'!$L9300, "yyyy")),"")</f>
        <v/>
      </c>
    </row>
    <row r="9296" spans="16:16">
      <c r="P9296" t="str">
        <f>IF('Peter Millar'!$L9301&lt;&gt;0,CONCATENATE("Week ",WEEKNUM('Peter Millar'!$L9301,21)," - ", TEXT('Peter Millar'!$L9301, "yyyy")),"")</f>
        <v/>
      </c>
    </row>
    <row r="9297" spans="16:16">
      <c r="P9297" t="str">
        <f>IF('Peter Millar'!$L9302&lt;&gt;0,CONCATENATE("Week ",WEEKNUM('Peter Millar'!$L9302,21)," - ", TEXT('Peter Millar'!$L9302, "yyyy")),"")</f>
        <v/>
      </c>
    </row>
    <row r="9298" spans="16:16">
      <c r="P9298" t="str">
        <f>IF('Peter Millar'!$L9303&lt;&gt;0,CONCATENATE("Week ",WEEKNUM('Peter Millar'!$L9303,21)," - ", TEXT('Peter Millar'!$L9303, "yyyy")),"")</f>
        <v/>
      </c>
    </row>
    <row r="9299" spans="16:16">
      <c r="P9299" t="str">
        <f>IF('Peter Millar'!$L9304&lt;&gt;0,CONCATENATE("Week ",WEEKNUM('Peter Millar'!$L9304,21)," - ", TEXT('Peter Millar'!$L9304, "yyyy")),"")</f>
        <v/>
      </c>
    </row>
    <row r="9300" spans="16:16">
      <c r="P9300" t="str">
        <f>IF('Peter Millar'!$L9305&lt;&gt;0,CONCATENATE("Week ",WEEKNUM('Peter Millar'!$L9305,21)," - ", TEXT('Peter Millar'!$L9305, "yyyy")),"")</f>
        <v/>
      </c>
    </row>
    <row r="9301" spans="16:16">
      <c r="P9301" t="str">
        <f>IF('Peter Millar'!$L9306&lt;&gt;0,CONCATENATE("Week ",WEEKNUM('Peter Millar'!$L9306,21)," - ", TEXT('Peter Millar'!$L9306, "yyyy")),"")</f>
        <v/>
      </c>
    </row>
    <row r="9302" spans="16:16">
      <c r="P9302" t="str">
        <f>IF('Peter Millar'!$L9307&lt;&gt;0,CONCATENATE("Week ",WEEKNUM('Peter Millar'!$L9307,21)," - ", TEXT('Peter Millar'!$L9307, "yyyy")),"")</f>
        <v/>
      </c>
    </row>
    <row r="9303" spans="16:16">
      <c r="P9303" t="str">
        <f>IF('Peter Millar'!$L9308&lt;&gt;0,CONCATENATE("Week ",WEEKNUM('Peter Millar'!$L9308,21)," - ", TEXT('Peter Millar'!$L9308, "yyyy")),"")</f>
        <v/>
      </c>
    </row>
    <row r="9304" spans="16:16">
      <c r="P9304" t="str">
        <f>IF('Peter Millar'!$L9309&lt;&gt;0,CONCATENATE("Week ",WEEKNUM('Peter Millar'!$L9309,21)," - ", TEXT('Peter Millar'!$L9309, "yyyy")),"")</f>
        <v/>
      </c>
    </row>
    <row r="9305" spans="16:16">
      <c r="P9305" t="str">
        <f>IF('Peter Millar'!$L9310&lt;&gt;0,CONCATENATE("Week ",WEEKNUM('Peter Millar'!$L9310,21)," - ", TEXT('Peter Millar'!$L9310, "yyyy")),"")</f>
        <v/>
      </c>
    </row>
    <row r="9306" spans="16:16">
      <c r="P9306" t="str">
        <f>IF('Peter Millar'!$L9311&lt;&gt;0,CONCATENATE("Week ",WEEKNUM('Peter Millar'!$L9311,21)," - ", TEXT('Peter Millar'!$L9311, "yyyy")),"")</f>
        <v/>
      </c>
    </row>
    <row r="9307" spans="16:16">
      <c r="P9307" t="str">
        <f>IF('Peter Millar'!$L9312&lt;&gt;0,CONCATENATE("Week ",WEEKNUM('Peter Millar'!$L9312,21)," - ", TEXT('Peter Millar'!$L9312, "yyyy")),"")</f>
        <v/>
      </c>
    </row>
    <row r="9308" spans="16:16">
      <c r="P9308" t="str">
        <f>IF('Peter Millar'!$L9313&lt;&gt;0,CONCATENATE("Week ",WEEKNUM('Peter Millar'!$L9313,21)," - ", TEXT('Peter Millar'!$L9313, "yyyy")),"")</f>
        <v/>
      </c>
    </row>
    <row r="9309" spans="16:16">
      <c r="P9309" t="str">
        <f>IF('Peter Millar'!$L9314&lt;&gt;0,CONCATENATE("Week ",WEEKNUM('Peter Millar'!$L9314,21)," - ", TEXT('Peter Millar'!$L9314, "yyyy")),"")</f>
        <v/>
      </c>
    </row>
    <row r="9310" spans="16:16">
      <c r="P9310" t="str">
        <f>IF('Peter Millar'!$L9315&lt;&gt;0,CONCATENATE("Week ",WEEKNUM('Peter Millar'!$L9315,21)," - ", TEXT('Peter Millar'!$L9315, "yyyy")),"")</f>
        <v/>
      </c>
    </row>
    <row r="9311" spans="16:16">
      <c r="P9311" t="str">
        <f>IF('Peter Millar'!$L9316&lt;&gt;0,CONCATENATE("Week ",WEEKNUM('Peter Millar'!$L9316,21)," - ", TEXT('Peter Millar'!$L9316, "yyyy")),"")</f>
        <v/>
      </c>
    </row>
    <row r="9312" spans="16:16">
      <c r="P9312" t="str">
        <f>IF('Peter Millar'!$L9317&lt;&gt;0,CONCATENATE("Week ",WEEKNUM('Peter Millar'!$L9317,21)," - ", TEXT('Peter Millar'!$L9317, "yyyy")),"")</f>
        <v/>
      </c>
    </row>
    <row r="9313" spans="16:16">
      <c r="P9313" t="str">
        <f>IF('Peter Millar'!$L9318&lt;&gt;0,CONCATENATE("Week ",WEEKNUM('Peter Millar'!$L9318,21)," - ", TEXT('Peter Millar'!$L9318, "yyyy")),"")</f>
        <v/>
      </c>
    </row>
    <row r="9314" spans="16:16">
      <c r="P9314" t="str">
        <f>IF('Peter Millar'!$L9319&lt;&gt;0,CONCATENATE("Week ",WEEKNUM('Peter Millar'!$L9319,21)," - ", TEXT('Peter Millar'!$L9319, "yyyy")),"")</f>
        <v/>
      </c>
    </row>
    <row r="9315" spans="16:16">
      <c r="P9315" t="str">
        <f>IF('Peter Millar'!$L9320&lt;&gt;0,CONCATENATE("Week ",WEEKNUM('Peter Millar'!$L9320,21)," - ", TEXT('Peter Millar'!$L9320, "yyyy")),"")</f>
        <v/>
      </c>
    </row>
    <row r="9316" spans="16:16">
      <c r="P9316" t="str">
        <f>IF('Peter Millar'!$L9321&lt;&gt;0,CONCATENATE("Week ",WEEKNUM('Peter Millar'!$L9321,21)," - ", TEXT('Peter Millar'!$L9321, "yyyy")),"")</f>
        <v/>
      </c>
    </row>
    <row r="9317" spans="16:16">
      <c r="P9317" t="str">
        <f>IF('Peter Millar'!$L9322&lt;&gt;0,CONCATENATE("Week ",WEEKNUM('Peter Millar'!$L9322,21)," - ", TEXT('Peter Millar'!$L9322, "yyyy")),"")</f>
        <v/>
      </c>
    </row>
    <row r="9318" spans="16:16">
      <c r="P9318" t="str">
        <f>IF('Peter Millar'!$L9323&lt;&gt;0,CONCATENATE("Week ",WEEKNUM('Peter Millar'!$L9323,21)," - ", TEXT('Peter Millar'!$L9323, "yyyy")),"")</f>
        <v/>
      </c>
    </row>
    <row r="9319" spans="16:16">
      <c r="P9319" t="str">
        <f>IF('Peter Millar'!$L9324&lt;&gt;0,CONCATENATE("Week ",WEEKNUM('Peter Millar'!$L9324,21)," - ", TEXT('Peter Millar'!$L9324, "yyyy")),"")</f>
        <v/>
      </c>
    </row>
    <row r="9320" spans="16:16">
      <c r="P9320" t="str">
        <f>IF('Peter Millar'!$L9325&lt;&gt;0,CONCATENATE("Week ",WEEKNUM('Peter Millar'!$L9325,21)," - ", TEXT('Peter Millar'!$L9325, "yyyy")),"")</f>
        <v/>
      </c>
    </row>
    <row r="9321" spans="16:16">
      <c r="P9321" t="str">
        <f>IF('Peter Millar'!$L9326&lt;&gt;0,CONCATENATE("Week ",WEEKNUM('Peter Millar'!$L9326,21)," - ", TEXT('Peter Millar'!$L9326, "yyyy")),"")</f>
        <v/>
      </c>
    </row>
    <row r="9322" spans="16:16">
      <c r="P9322" t="str">
        <f>IF('Peter Millar'!$L9327&lt;&gt;0,CONCATENATE("Week ",WEEKNUM('Peter Millar'!$L9327,21)," - ", TEXT('Peter Millar'!$L9327, "yyyy")),"")</f>
        <v/>
      </c>
    </row>
    <row r="9323" spans="16:16">
      <c r="P9323" t="str">
        <f>IF('Peter Millar'!$L9328&lt;&gt;0,CONCATENATE("Week ",WEEKNUM('Peter Millar'!$L9328,21)," - ", TEXT('Peter Millar'!$L9328, "yyyy")),"")</f>
        <v/>
      </c>
    </row>
    <row r="9324" spans="16:16">
      <c r="P9324" t="str">
        <f>IF('Peter Millar'!$L9329&lt;&gt;0,CONCATENATE("Week ",WEEKNUM('Peter Millar'!$L9329,21)," - ", TEXT('Peter Millar'!$L9329, "yyyy")),"")</f>
        <v/>
      </c>
    </row>
    <row r="9325" spans="16:16">
      <c r="P9325" t="str">
        <f>IF('Peter Millar'!$L9330&lt;&gt;0,CONCATENATE("Week ",WEEKNUM('Peter Millar'!$L9330,21)," - ", TEXT('Peter Millar'!$L9330, "yyyy")),"")</f>
        <v/>
      </c>
    </row>
    <row r="9326" spans="16:16">
      <c r="P9326" t="str">
        <f>IF('Peter Millar'!$L9331&lt;&gt;0,CONCATENATE("Week ",WEEKNUM('Peter Millar'!$L9331,21)," - ", TEXT('Peter Millar'!$L9331, "yyyy")),"")</f>
        <v/>
      </c>
    </row>
    <row r="9327" spans="16:16">
      <c r="P9327" t="str">
        <f>IF('Peter Millar'!$L9332&lt;&gt;0,CONCATENATE("Week ",WEEKNUM('Peter Millar'!$L9332,21)," - ", TEXT('Peter Millar'!$L9332, "yyyy")),"")</f>
        <v/>
      </c>
    </row>
    <row r="9328" spans="16:16">
      <c r="P9328" t="str">
        <f>IF('Peter Millar'!$L9333&lt;&gt;0,CONCATENATE("Week ",WEEKNUM('Peter Millar'!$L9333,21)," - ", TEXT('Peter Millar'!$L9333, "yyyy")),"")</f>
        <v/>
      </c>
    </row>
    <row r="9329" spans="16:16">
      <c r="P9329" t="str">
        <f>IF('Peter Millar'!$L9334&lt;&gt;0,CONCATENATE("Week ",WEEKNUM('Peter Millar'!$L9334,21)," - ", TEXT('Peter Millar'!$L9334, "yyyy")),"")</f>
        <v/>
      </c>
    </row>
    <row r="9330" spans="16:16">
      <c r="P9330" t="str">
        <f>IF('Peter Millar'!$L9335&lt;&gt;0,CONCATENATE("Week ",WEEKNUM('Peter Millar'!$L9335,21)," - ", TEXT('Peter Millar'!$L9335, "yyyy")),"")</f>
        <v/>
      </c>
    </row>
    <row r="9331" spans="16:16">
      <c r="P9331" t="str">
        <f>IF('Peter Millar'!$L9336&lt;&gt;0,CONCATENATE("Week ",WEEKNUM('Peter Millar'!$L9336,21)," - ", TEXT('Peter Millar'!$L9336, "yyyy")),"")</f>
        <v/>
      </c>
    </row>
    <row r="9332" spans="16:16">
      <c r="P9332" t="str">
        <f>IF('Peter Millar'!$L9337&lt;&gt;0,CONCATENATE("Week ",WEEKNUM('Peter Millar'!$L9337,21)," - ", TEXT('Peter Millar'!$L9337, "yyyy")),"")</f>
        <v/>
      </c>
    </row>
    <row r="9333" spans="16:16">
      <c r="P9333" t="str">
        <f>IF('Peter Millar'!$L9338&lt;&gt;0,CONCATENATE("Week ",WEEKNUM('Peter Millar'!$L9338,21)," - ", TEXT('Peter Millar'!$L9338, "yyyy")),"")</f>
        <v/>
      </c>
    </row>
    <row r="9334" spans="16:16">
      <c r="P9334" t="str">
        <f>IF('Peter Millar'!$L9339&lt;&gt;0,CONCATENATE("Week ",WEEKNUM('Peter Millar'!$L9339,21)," - ", TEXT('Peter Millar'!$L9339, "yyyy")),"")</f>
        <v/>
      </c>
    </row>
    <row r="9335" spans="16:16">
      <c r="P9335" t="str">
        <f>IF('Peter Millar'!$L9340&lt;&gt;0,CONCATENATE("Week ",WEEKNUM('Peter Millar'!$L9340,21)," - ", TEXT('Peter Millar'!$L9340, "yyyy")),"")</f>
        <v/>
      </c>
    </row>
    <row r="9336" spans="16:16">
      <c r="P9336" t="str">
        <f>IF('Peter Millar'!$L9341&lt;&gt;0,CONCATENATE("Week ",WEEKNUM('Peter Millar'!$L9341,21)," - ", TEXT('Peter Millar'!$L9341, "yyyy")),"")</f>
        <v/>
      </c>
    </row>
    <row r="9337" spans="16:16">
      <c r="P9337" t="str">
        <f>IF('Peter Millar'!$L9342&lt;&gt;0,CONCATENATE("Week ",WEEKNUM('Peter Millar'!$L9342,21)," - ", TEXT('Peter Millar'!$L9342, "yyyy")),"")</f>
        <v/>
      </c>
    </row>
    <row r="9338" spans="16:16">
      <c r="P9338" t="str">
        <f>IF('Peter Millar'!$L9343&lt;&gt;0,CONCATENATE("Week ",WEEKNUM('Peter Millar'!$L9343,21)," - ", TEXT('Peter Millar'!$L9343, "yyyy")),"")</f>
        <v/>
      </c>
    </row>
    <row r="9339" spans="16:16">
      <c r="P9339" t="str">
        <f>IF('Peter Millar'!$L9344&lt;&gt;0,CONCATENATE("Week ",WEEKNUM('Peter Millar'!$L9344,21)," - ", TEXT('Peter Millar'!$L9344, "yyyy")),"")</f>
        <v/>
      </c>
    </row>
    <row r="9340" spans="16:16">
      <c r="P9340" t="str">
        <f>IF('Peter Millar'!$L9345&lt;&gt;0,CONCATENATE("Week ",WEEKNUM('Peter Millar'!$L9345,21)," - ", TEXT('Peter Millar'!$L9345, "yyyy")),"")</f>
        <v/>
      </c>
    </row>
    <row r="9341" spans="16:16">
      <c r="P9341" t="str">
        <f>IF('Peter Millar'!$L9346&lt;&gt;0,CONCATENATE("Week ",WEEKNUM('Peter Millar'!$L9346,21)," - ", TEXT('Peter Millar'!$L9346, "yyyy")),"")</f>
        <v/>
      </c>
    </row>
    <row r="9342" spans="16:16">
      <c r="P9342" t="str">
        <f>IF('Peter Millar'!$L9347&lt;&gt;0,CONCATENATE("Week ",WEEKNUM('Peter Millar'!$L9347,21)," - ", TEXT('Peter Millar'!$L9347, "yyyy")),"")</f>
        <v/>
      </c>
    </row>
    <row r="9343" spans="16:16">
      <c r="P9343" t="str">
        <f>IF('Peter Millar'!$L9348&lt;&gt;0,CONCATENATE("Week ",WEEKNUM('Peter Millar'!$L9348,21)," - ", TEXT('Peter Millar'!$L9348, "yyyy")),"")</f>
        <v/>
      </c>
    </row>
    <row r="9344" spans="16:16">
      <c r="P9344" t="str">
        <f>IF('Peter Millar'!$L9349&lt;&gt;0,CONCATENATE("Week ",WEEKNUM('Peter Millar'!$L9349,21)," - ", TEXT('Peter Millar'!$L9349, "yyyy")),"")</f>
        <v/>
      </c>
    </row>
    <row r="9345" spans="16:16">
      <c r="P9345" t="str">
        <f>IF('Peter Millar'!$L9350&lt;&gt;0,CONCATENATE("Week ",WEEKNUM('Peter Millar'!$L9350,21)," - ", TEXT('Peter Millar'!$L9350, "yyyy")),"")</f>
        <v/>
      </c>
    </row>
    <row r="9346" spans="16:16">
      <c r="P9346" t="str">
        <f>IF('Peter Millar'!$L9351&lt;&gt;0,CONCATENATE("Week ",WEEKNUM('Peter Millar'!$L9351,21)," - ", TEXT('Peter Millar'!$L9351, "yyyy")),"")</f>
        <v/>
      </c>
    </row>
    <row r="9347" spans="16:16">
      <c r="P9347" t="str">
        <f>IF('Peter Millar'!$L9352&lt;&gt;0,CONCATENATE("Week ",WEEKNUM('Peter Millar'!$L9352,21)," - ", TEXT('Peter Millar'!$L9352, "yyyy")),"")</f>
        <v/>
      </c>
    </row>
    <row r="9348" spans="16:16">
      <c r="P9348" t="str">
        <f>IF('Peter Millar'!$L9353&lt;&gt;0,CONCATENATE("Week ",WEEKNUM('Peter Millar'!$L9353,21)," - ", TEXT('Peter Millar'!$L9353, "yyyy")),"")</f>
        <v/>
      </c>
    </row>
    <row r="9349" spans="16:16">
      <c r="P9349" t="str">
        <f>IF('Peter Millar'!$L9354&lt;&gt;0,CONCATENATE("Week ",WEEKNUM('Peter Millar'!$L9354,21)," - ", TEXT('Peter Millar'!$L9354, "yyyy")),"")</f>
        <v/>
      </c>
    </row>
    <row r="9350" spans="16:16">
      <c r="P9350" t="str">
        <f>IF('Peter Millar'!$L9355&lt;&gt;0,CONCATENATE("Week ",WEEKNUM('Peter Millar'!$L9355,21)," - ", TEXT('Peter Millar'!$L9355, "yyyy")),"")</f>
        <v/>
      </c>
    </row>
    <row r="9351" spans="16:16">
      <c r="P9351" t="str">
        <f>IF('Peter Millar'!$L9356&lt;&gt;0,CONCATENATE("Week ",WEEKNUM('Peter Millar'!$L9356,21)," - ", TEXT('Peter Millar'!$L9356, "yyyy")),"")</f>
        <v/>
      </c>
    </row>
    <row r="9352" spans="16:16">
      <c r="P9352" t="str">
        <f>IF('Peter Millar'!$L9357&lt;&gt;0,CONCATENATE("Week ",WEEKNUM('Peter Millar'!$L9357,21)," - ", TEXT('Peter Millar'!$L9357, "yyyy")),"")</f>
        <v/>
      </c>
    </row>
    <row r="9353" spans="16:16">
      <c r="P9353" t="str">
        <f>IF('Peter Millar'!$L9358&lt;&gt;0,CONCATENATE("Week ",WEEKNUM('Peter Millar'!$L9358,21)," - ", TEXT('Peter Millar'!$L9358, "yyyy")),"")</f>
        <v/>
      </c>
    </row>
    <row r="9354" spans="16:16">
      <c r="P9354" t="str">
        <f>IF('Peter Millar'!$L9359&lt;&gt;0,CONCATENATE("Week ",WEEKNUM('Peter Millar'!$L9359,21)," - ", TEXT('Peter Millar'!$L9359, "yyyy")),"")</f>
        <v/>
      </c>
    </row>
    <row r="9355" spans="16:16">
      <c r="P9355" t="str">
        <f>IF('Peter Millar'!$L9360&lt;&gt;0,CONCATENATE("Week ",WEEKNUM('Peter Millar'!$L9360,21)," - ", TEXT('Peter Millar'!$L9360, "yyyy")),"")</f>
        <v/>
      </c>
    </row>
    <row r="9356" spans="16:16">
      <c r="P9356" t="str">
        <f>IF('Peter Millar'!$L9361&lt;&gt;0,CONCATENATE("Week ",WEEKNUM('Peter Millar'!$L9361,21)," - ", TEXT('Peter Millar'!$L9361, "yyyy")),"")</f>
        <v/>
      </c>
    </row>
    <row r="9357" spans="16:16">
      <c r="P9357" t="str">
        <f>IF('Peter Millar'!$L9362&lt;&gt;0,CONCATENATE("Week ",WEEKNUM('Peter Millar'!$L9362,21)," - ", TEXT('Peter Millar'!$L9362, "yyyy")),"")</f>
        <v/>
      </c>
    </row>
    <row r="9358" spans="16:16">
      <c r="P9358" t="str">
        <f>IF('Peter Millar'!$L9363&lt;&gt;0,CONCATENATE("Week ",WEEKNUM('Peter Millar'!$L9363,21)," - ", TEXT('Peter Millar'!$L9363, "yyyy")),"")</f>
        <v/>
      </c>
    </row>
    <row r="9359" spans="16:16">
      <c r="P9359" t="str">
        <f>IF('Peter Millar'!$L9364&lt;&gt;0,CONCATENATE("Week ",WEEKNUM('Peter Millar'!$L9364,21)," - ", TEXT('Peter Millar'!$L9364, "yyyy")),"")</f>
        <v/>
      </c>
    </row>
    <row r="9360" spans="16:16">
      <c r="P9360" t="str">
        <f>IF('Peter Millar'!$L9365&lt;&gt;0,CONCATENATE("Week ",WEEKNUM('Peter Millar'!$L9365,21)," - ", TEXT('Peter Millar'!$L9365, "yyyy")),"")</f>
        <v/>
      </c>
    </row>
    <row r="9361" spans="16:16">
      <c r="P9361" t="str">
        <f>IF('Peter Millar'!$L9366&lt;&gt;0,CONCATENATE("Week ",WEEKNUM('Peter Millar'!$L9366,21)," - ", TEXT('Peter Millar'!$L9366, "yyyy")),"")</f>
        <v/>
      </c>
    </row>
    <row r="9362" spans="16:16">
      <c r="P9362" t="str">
        <f>IF('Peter Millar'!$L9367&lt;&gt;0,CONCATENATE("Week ",WEEKNUM('Peter Millar'!$L9367,21)," - ", TEXT('Peter Millar'!$L9367, "yyyy")),"")</f>
        <v/>
      </c>
    </row>
    <row r="9363" spans="16:16">
      <c r="P9363" t="str">
        <f>IF('Peter Millar'!$L9368&lt;&gt;0,CONCATENATE("Week ",WEEKNUM('Peter Millar'!$L9368,21)," - ", TEXT('Peter Millar'!$L9368, "yyyy")),"")</f>
        <v/>
      </c>
    </row>
    <row r="9364" spans="16:16">
      <c r="P9364" t="str">
        <f>IF('Peter Millar'!$L9369&lt;&gt;0,CONCATENATE("Week ",WEEKNUM('Peter Millar'!$L9369,21)," - ", TEXT('Peter Millar'!$L9369, "yyyy")),"")</f>
        <v/>
      </c>
    </row>
    <row r="9365" spans="16:16">
      <c r="P9365" t="str">
        <f>IF('Peter Millar'!$L9370&lt;&gt;0,CONCATENATE("Week ",WEEKNUM('Peter Millar'!$L9370,21)," - ", TEXT('Peter Millar'!$L9370, "yyyy")),"")</f>
        <v/>
      </c>
    </row>
    <row r="9366" spans="16:16">
      <c r="P9366" t="str">
        <f>IF('Peter Millar'!$L9371&lt;&gt;0,CONCATENATE("Week ",WEEKNUM('Peter Millar'!$L9371,21)," - ", TEXT('Peter Millar'!$L9371, "yyyy")),"")</f>
        <v/>
      </c>
    </row>
    <row r="9367" spans="16:16">
      <c r="P9367" t="str">
        <f>IF('Peter Millar'!$L9372&lt;&gt;0,CONCATENATE("Week ",WEEKNUM('Peter Millar'!$L9372,21)," - ", TEXT('Peter Millar'!$L9372, "yyyy")),"")</f>
        <v/>
      </c>
    </row>
    <row r="9368" spans="16:16">
      <c r="P9368" t="str">
        <f>IF('Peter Millar'!$L9373&lt;&gt;0,CONCATENATE("Week ",WEEKNUM('Peter Millar'!$L9373,21)," - ", TEXT('Peter Millar'!$L9373, "yyyy")),"")</f>
        <v/>
      </c>
    </row>
    <row r="9369" spans="16:16">
      <c r="P9369" t="str">
        <f>IF('Peter Millar'!$L9374&lt;&gt;0,CONCATENATE("Week ",WEEKNUM('Peter Millar'!$L9374,21)," - ", TEXT('Peter Millar'!$L9374, "yyyy")),"")</f>
        <v/>
      </c>
    </row>
    <row r="9370" spans="16:16">
      <c r="P9370" t="str">
        <f>IF('Peter Millar'!$L9375&lt;&gt;0,CONCATENATE("Week ",WEEKNUM('Peter Millar'!$L9375,21)," - ", TEXT('Peter Millar'!$L9375, "yyyy")),"")</f>
        <v/>
      </c>
    </row>
    <row r="9371" spans="16:16">
      <c r="P9371" t="str">
        <f>IF('Peter Millar'!$L9376&lt;&gt;0,CONCATENATE("Week ",WEEKNUM('Peter Millar'!$L9376,21)," - ", TEXT('Peter Millar'!$L9376, "yyyy")),"")</f>
        <v/>
      </c>
    </row>
    <row r="9372" spans="16:16">
      <c r="P9372" t="str">
        <f>IF('Peter Millar'!$L9377&lt;&gt;0,CONCATENATE("Week ",WEEKNUM('Peter Millar'!$L9377,21)," - ", TEXT('Peter Millar'!$L9377, "yyyy")),"")</f>
        <v/>
      </c>
    </row>
    <row r="9373" spans="16:16">
      <c r="P9373" t="str">
        <f>IF('Peter Millar'!$L9378&lt;&gt;0,CONCATENATE("Week ",WEEKNUM('Peter Millar'!$L9378,21)," - ", TEXT('Peter Millar'!$L9378, "yyyy")),"")</f>
        <v/>
      </c>
    </row>
    <row r="9374" spans="16:16">
      <c r="P9374" t="str">
        <f>IF('Peter Millar'!$L9379&lt;&gt;0,CONCATENATE("Week ",WEEKNUM('Peter Millar'!$L9379,21)," - ", TEXT('Peter Millar'!$L9379, "yyyy")),"")</f>
        <v/>
      </c>
    </row>
    <row r="9375" spans="16:16">
      <c r="P9375" t="str">
        <f>IF('Peter Millar'!$L9380&lt;&gt;0,CONCATENATE("Week ",WEEKNUM('Peter Millar'!$L9380,21)," - ", TEXT('Peter Millar'!$L9380, "yyyy")),"")</f>
        <v/>
      </c>
    </row>
    <row r="9376" spans="16:16">
      <c r="P9376" t="str">
        <f>IF('Peter Millar'!$L9381&lt;&gt;0,CONCATENATE("Week ",WEEKNUM('Peter Millar'!$L9381,21)," - ", TEXT('Peter Millar'!$L9381, "yyyy")),"")</f>
        <v/>
      </c>
    </row>
    <row r="9377" spans="16:16">
      <c r="P9377" t="str">
        <f>IF('Peter Millar'!$L9382&lt;&gt;0,CONCATENATE("Week ",WEEKNUM('Peter Millar'!$L9382,21)," - ", TEXT('Peter Millar'!$L9382, "yyyy")),"")</f>
        <v/>
      </c>
    </row>
    <row r="9378" spans="16:16">
      <c r="P9378" t="str">
        <f>IF('Peter Millar'!$L9383&lt;&gt;0,CONCATENATE("Week ",WEEKNUM('Peter Millar'!$L9383,21)," - ", TEXT('Peter Millar'!$L9383, "yyyy")),"")</f>
        <v/>
      </c>
    </row>
    <row r="9379" spans="16:16">
      <c r="P9379" t="str">
        <f>IF('Peter Millar'!$L9384&lt;&gt;0,CONCATENATE("Week ",WEEKNUM('Peter Millar'!$L9384,21)," - ", TEXT('Peter Millar'!$L9384, "yyyy")),"")</f>
        <v/>
      </c>
    </row>
    <row r="9380" spans="16:16">
      <c r="P9380" t="str">
        <f>IF('Peter Millar'!$L9385&lt;&gt;0,CONCATENATE("Week ",WEEKNUM('Peter Millar'!$L9385,21)," - ", TEXT('Peter Millar'!$L9385, "yyyy")),"")</f>
        <v/>
      </c>
    </row>
    <row r="9381" spans="16:16">
      <c r="P9381" t="str">
        <f>IF('Peter Millar'!$L9386&lt;&gt;0,CONCATENATE("Week ",WEEKNUM('Peter Millar'!$L9386,21)," - ", TEXT('Peter Millar'!$L9386, "yyyy")),"")</f>
        <v/>
      </c>
    </row>
    <row r="9382" spans="16:16">
      <c r="P9382" t="str">
        <f>IF('Peter Millar'!$L9387&lt;&gt;0,CONCATENATE("Week ",WEEKNUM('Peter Millar'!$L9387,21)," - ", TEXT('Peter Millar'!$L9387, "yyyy")),"")</f>
        <v/>
      </c>
    </row>
    <row r="9383" spans="16:16">
      <c r="P9383" t="str">
        <f>IF('Peter Millar'!$L9388&lt;&gt;0,CONCATENATE("Week ",WEEKNUM('Peter Millar'!$L9388,21)," - ", TEXT('Peter Millar'!$L9388, "yyyy")),"")</f>
        <v/>
      </c>
    </row>
    <row r="9384" spans="16:16">
      <c r="P9384" t="str">
        <f>IF('Peter Millar'!$L9389&lt;&gt;0,CONCATENATE("Week ",WEEKNUM('Peter Millar'!$L9389,21)," - ", TEXT('Peter Millar'!$L9389, "yyyy")),"")</f>
        <v/>
      </c>
    </row>
    <row r="9385" spans="16:16">
      <c r="P9385" t="str">
        <f>IF('Peter Millar'!$L9390&lt;&gt;0,CONCATENATE("Week ",WEEKNUM('Peter Millar'!$L9390,21)," - ", TEXT('Peter Millar'!$L9390, "yyyy")),"")</f>
        <v/>
      </c>
    </row>
    <row r="9386" spans="16:16">
      <c r="P9386" t="str">
        <f>IF('Peter Millar'!$L9391&lt;&gt;0,CONCATENATE("Week ",WEEKNUM('Peter Millar'!$L9391,21)," - ", TEXT('Peter Millar'!$L9391, "yyyy")),"")</f>
        <v/>
      </c>
    </row>
    <row r="9387" spans="16:16">
      <c r="P9387" t="str">
        <f>IF('Peter Millar'!$L9392&lt;&gt;0,CONCATENATE("Week ",WEEKNUM('Peter Millar'!$L9392,21)," - ", TEXT('Peter Millar'!$L9392, "yyyy")),"")</f>
        <v/>
      </c>
    </row>
    <row r="9388" spans="16:16">
      <c r="P9388" t="str">
        <f>IF('Peter Millar'!$L9393&lt;&gt;0,CONCATENATE("Week ",WEEKNUM('Peter Millar'!$L9393,21)," - ", TEXT('Peter Millar'!$L9393, "yyyy")),"")</f>
        <v/>
      </c>
    </row>
    <row r="9389" spans="16:16">
      <c r="P9389" t="str">
        <f>IF('Peter Millar'!$L9394&lt;&gt;0,CONCATENATE("Week ",WEEKNUM('Peter Millar'!$L9394,21)," - ", TEXT('Peter Millar'!$L9394, "yyyy")),"")</f>
        <v/>
      </c>
    </row>
    <row r="9390" spans="16:16">
      <c r="P9390" t="str">
        <f>IF('Peter Millar'!$L9395&lt;&gt;0,CONCATENATE("Week ",WEEKNUM('Peter Millar'!$L9395,21)," - ", TEXT('Peter Millar'!$L9395, "yyyy")),"")</f>
        <v/>
      </c>
    </row>
    <row r="9391" spans="16:16">
      <c r="P9391" t="str">
        <f>IF('Peter Millar'!$L9396&lt;&gt;0,CONCATENATE("Week ",WEEKNUM('Peter Millar'!$L9396,21)," - ", TEXT('Peter Millar'!$L9396, "yyyy")),"")</f>
        <v/>
      </c>
    </row>
    <row r="9392" spans="16:16">
      <c r="P9392" t="str">
        <f>IF('Peter Millar'!$L9397&lt;&gt;0,CONCATENATE("Week ",WEEKNUM('Peter Millar'!$L9397,21)," - ", TEXT('Peter Millar'!$L9397, "yyyy")),"")</f>
        <v/>
      </c>
    </row>
    <row r="9393" spans="16:16">
      <c r="P9393" t="str">
        <f>IF('Peter Millar'!$L9398&lt;&gt;0,CONCATENATE("Week ",WEEKNUM('Peter Millar'!$L9398,21)," - ", TEXT('Peter Millar'!$L9398, "yyyy")),"")</f>
        <v/>
      </c>
    </row>
    <row r="9394" spans="16:16">
      <c r="P9394" t="str">
        <f>IF('Peter Millar'!$L9399&lt;&gt;0,CONCATENATE("Week ",WEEKNUM('Peter Millar'!$L9399,21)," - ", TEXT('Peter Millar'!$L9399, "yyyy")),"")</f>
        <v/>
      </c>
    </row>
    <row r="9395" spans="16:16">
      <c r="P9395" t="str">
        <f>IF('Peter Millar'!$L9400&lt;&gt;0,CONCATENATE("Week ",WEEKNUM('Peter Millar'!$L9400,21)," - ", TEXT('Peter Millar'!$L9400, "yyyy")),"")</f>
        <v/>
      </c>
    </row>
    <row r="9396" spans="16:16">
      <c r="P9396" t="str">
        <f>IF('Peter Millar'!$L9401&lt;&gt;0,CONCATENATE("Week ",WEEKNUM('Peter Millar'!$L9401,21)," - ", TEXT('Peter Millar'!$L9401, "yyyy")),"")</f>
        <v/>
      </c>
    </row>
    <row r="9397" spans="16:16">
      <c r="P9397" t="str">
        <f>IF('Peter Millar'!$L9402&lt;&gt;0,CONCATENATE("Week ",WEEKNUM('Peter Millar'!$L9402,21)," - ", TEXT('Peter Millar'!$L9402, "yyyy")),"")</f>
        <v/>
      </c>
    </row>
    <row r="9398" spans="16:16">
      <c r="P9398" t="str">
        <f>IF('Peter Millar'!$L9403&lt;&gt;0,CONCATENATE("Week ",WEEKNUM('Peter Millar'!$L9403,21)," - ", TEXT('Peter Millar'!$L9403, "yyyy")),"")</f>
        <v/>
      </c>
    </row>
    <row r="9399" spans="16:16">
      <c r="P9399" t="str">
        <f>IF('Peter Millar'!$L9404&lt;&gt;0,CONCATENATE("Week ",WEEKNUM('Peter Millar'!$L9404,21)," - ", TEXT('Peter Millar'!$L9404, "yyyy")),"")</f>
        <v/>
      </c>
    </row>
    <row r="9400" spans="16:16">
      <c r="P9400" t="str">
        <f>IF('Peter Millar'!$L9405&lt;&gt;0,CONCATENATE("Week ",WEEKNUM('Peter Millar'!$L9405,21)," - ", TEXT('Peter Millar'!$L9405, "yyyy")),"")</f>
        <v/>
      </c>
    </row>
    <row r="9401" spans="16:16">
      <c r="P9401" t="str">
        <f>IF('Peter Millar'!$L9406&lt;&gt;0,CONCATENATE("Week ",WEEKNUM('Peter Millar'!$L9406,21)," - ", TEXT('Peter Millar'!$L9406, "yyyy")),"")</f>
        <v/>
      </c>
    </row>
    <row r="9402" spans="16:16">
      <c r="P9402" t="str">
        <f>IF('Peter Millar'!$L9407&lt;&gt;0,CONCATENATE("Week ",WEEKNUM('Peter Millar'!$L9407,21)," - ", TEXT('Peter Millar'!$L9407, "yyyy")),"")</f>
        <v/>
      </c>
    </row>
    <row r="9403" spans="16:16">
      <c r="P9403" t="str">
        <f>IF('Peter Millar'!$L9408&lt;&gt;0,CONCATENATE("Week ",WEEKNUM('Peter Millar'!$L9408,21)," - ", TEXT('Peter Millar'!$L9408, "yyyy")),"")</f>
        <v/>
      </c>
    </row>
    <row r="9404" spans="16:16">
      <c r="P9404" t="str">
        <f>IF('Peter Millar'!$L9409&lt;&gt;0,CONCATENATE("Week ",WEEKNUM('Peter Millar'!$L9409,21)," - ", TEXT('Peter Millar'!$L9409, "yyyy")),"")</f>
        <v/>
      </c>
    </row>
    <row r="9405" spans="16:16">
      <c r="P9405" t="str">
        <f>IF('Peter Millar'!$L9410&lt;&gt;0,CONCATENATE("Week ",WEEKNUM('Peter Millar'!$L9410,21)," - ", TEXT('Peter Millar'!$L9410, "yyyy")),"")</f>
        <v/>
      </c>
    </row>
    <row r="9406" spans="16:16">
      <c r="P9406" t="str">
        <f>IF('Peter Millar'!$L9411&lt;&gt;0,CONCATENATE("Week ",WEEKNUM('Peter Millar'!$L9411,21)," - ", TEXT('Peter Millar'!$L9411, "yyyy")),"")</f>
        <v/>
      </c>
    </row>
    <row r="9407" spans="16:16">
      <c r="P9407" t="str">
        <f>IF('Peter Millar'!$L9412&lt;&gt;0,CONCATENATE("Week ",WEEKNUM('Peter Millar'!$L9412,21)," - ", TEXT('Peter Millar'!$L9412, "yyyy")),"")</f>
        <v/>
      </c>
    </row>
    <row r="9408" spans="16:16">
      <c r="P9408" t="str">
        <f>IF('Peter Millar'!$L9413&lt;&gt;0,CONCATENATE("Week ",WEEKNUM('Peter Millar'!$L9413,21)," - ", TEXT('Peter Millar'!$L9413, "yyyy")),"")</f>
        <v/>
      </c>
    </row>
    <row r="9409" spans="16:16">
      <c r="P9409" t="str">
        <f>IF('Peter Millar'!$L9414&lt;&gt;0,CONCATENATE("Week ",WEEKNUM('Peter Millar'!$L9414,21)," - ", TEXT('Peter Millar'!$L9414, "yyyy")),"")</f>
        <v/>
      </c>
    </row>
    <row r="9410" spans="16:16">
      <c r="P9410" t="str">
        <f>IF('Peter Millar'!$L9415&lt;&gt;0,CONCATENATE("Week ",WEEKNUM('Peter Millar'!$L9415,21)," - ", TEXT('Peter Millar'!$L9415, "yyyy")),"")</f>
        <v/>
      </c>
    </row>
    <row r="9411" spans="16:16">
      <c r="P9411" t="str">
        <f>IF('Peter Millar'!$L9416&lt;&gt;0,CONCATENATE("Week ",WEEKNUM('Peter Millar'!$L9416,21)," - ", TEXT('Peter Millar'!$L9416, "yyyy")),"")</f>
        <v/>
      </c>
    </row>
    <row r="9412" spans="16:16">
      <c r="P9412" t="str">
        <f>IF('Peter Millar'!$L9417&lt;&gt;0,CONCATENATE("Week ",WEEKNUM('Peter Millar'!$L9417,21)," - ", TEXT('Peter Millar'!$L9417, "yyyy")),"")</f>
        <v/>
      </c>
    </row>
    <row r="9413" spans="16:16">
      <c r="P9413" t="str">
        <f>IF('Peter Millar'!$L9418&lt;&gt;0,CONCATENATE("Week ",WEEKNUM('Peter Millar'!$L9418,21)," - ", TEXT('Peter Millar'!$L9418, "yyyy")),"")</f>
        <v/>
      </c>
    </row>
    <row r="9414" spans="16:16">
      <c r="P9414" t="str">
        <f>IF('Peter Millar'!$L9419&lt;&gt;0,CONCATENATE("Week ",WEEKNUM('Peter Millar'!$L9419,21)," - ", TEXT('Peter Millar'!$L9419, "yyyy")),"")</f>
        <v/>
      </c>
    </row>
    <row r="9415" spans="16:16">
      <c r="P9415" t="str">
        <f>IF('Peter Millar'!$L9420&lt;&gt;0,CONCATENATE("Week ",WEEKNUM('Peter Millar'!$L9420,21)," - ", TEXT('Peter Millar'!$L9420, "yyyy")),"")</f>
        <v/>
      </c>
    </row>
    <row r="9416" spans="16:16">
      <c r="P9416" t="str">
        <f>IF('Peter Millar'!$L9421&lt;&gt;0,CONCATENATE("Week ",WEEKNUM('Peter Millar'!$L9421,21)," - ", TEXT('Peter Millar'!$L9421, "yyyy")),"")</f>
        <v/>
      </c>
    </row>
    <row r="9417" spans="16:16">
      <c r="P9417" t="str">
        <f>IF('Peter Millar'!$L9422&lt;&gt;0,CONCATENATE("Week ",WEEKNUM('Peter Millar'!$L9422,21)," - ", TEXT('Peter Millar'!$L9422, "yyyy")),"")</f>
        <v/>
      </c>
    </row>
    <row r="9418" spans="16:16">
      <c r="P9418" t="str">
        <f>IF('Peter Millar'!$L9423&lt;&gt;0,CONCATENATE("Week ",WEEKNUM('Peter Millar'!$L9423,21)," - ", TEXT('Peter Millar'!$L9423, "yyyy")),"")</f>
        <v/>
      </c>
    </row>
    <row r="9419" spans="16:16">
      <c r="P9419" t="str">
        <f>IF('Peter Millar'!$L9424&lt;&gt;0,CONCATENATE("Week ",WEEKNUM('Peter Millar'!$L9424,21)," - ", TEXT('Peter Millar'!$L9424, "yyyy")),"")</f>
        <v/>
      </c>
    </row>
    <row r="9420" spans="16:16">
      <c r="P9420" t="str">
        <f>IF('Peter Millar'!$L9425&lt;&gt;0,CONCATENATE("Week ",WEEKNUM('Peter Millar'!$L9425,21)," - ", TEXT('Peter Millar'!$L9425, "yyyy")),"")</f>
        <v/>
      </c>
    </row>
    <row r="9421" spans="16:16">
      <c r="P9421" t="str">
        <f>IF('Peter Millar'!$L9426&lt;&gt;0,CONCATENATE("Week ",WEEKNUM('Peter Millar'!$L9426,21)," - ", TEXT('Peter Millar'!$L9426, "yyyy")),"")</f>
        <v/>
      </c>
    </row>
    <row r="9422" spans="16:16">
      <c r="P9422" t="str">
        <f>IF('Peter Millar'!$L9427&lt;&gt;0,CONCATENATE("Week ",WEEKNUM('Peter Millar'!$L9427,21)," - ", TEXT('Peter Millar'!$L9427, "yyyy")),"")</f>
        <v/>
      </c>
    </row>
    <row r="9423" spans="16:16">
      <c r="P9423" t="str">
        <f>IF('Peter Millar'!$L9428&lt;&gt;0,CONCATENATE("Week ",WEEKNUM('Peter Millar'!$L9428,21)," - ", TEXT('Peter Millar'!$L9428, "yyyy")),"")</f>
        <v/>
      </c>
    </row>
    <row r="9424" spans="16:16">
      <c r="P9424" t="str">
        <f>IF('Peter Millar'!$L9429&lt;&gt;0,CONCATENATE("Week ",WEEKNUM('Peter Millar'!$L9429,21)," - ", TEXT('Peter Millar'!$L9429, "yyyy")),"")</f>
        <v/>
      </c>
    </row>
    <row r="9425" spans="16:16">
      <c r="P9425" t="str">
        <f>IF('Peter Millar'!$L9430&lt;&gt;0,CONCATENATE("Week ",WEEKNUM('Peter Millar'!$L9430,21)," - ", TEXT('Peter Millar'!$L9430, "yyyy")),"")</f>
        <v/>
      </c>
    </row>
    <row r="9426" spans="16:16">
      <c r="P9426" t="str">
        <f>IF('Peter Millar'!$L9431&lt;&gt;0,CONCATENATE("Week ",WEEKNUM('Peter Millar'!$L9431,21)," - ", TEXT('Peter Millar'!$L9431, "yyyy")),"")</f>
        <v/>
      </c>
    </row>
    <row r="9427" spans="16:16">
      <c r="P9427" t="str">
        <f>IF('Peter Millar'!$L9432&lt;&gt;0,CONCATENATE("Week ",WEEKNUM('Peter Millar'!$L9432,21)," - ", TEXT('Peter Millar'!$L9432, "yyyy")),"")</f>
        <v/>
      </c>
    </row>
    <row r="9428" spans="16:16">
      <c r="P9428" t="str">
        <f>IF('Peter Millar'!$L9433&lt;&gt;0,CONCATENATE("Week ",WEEKNUM('Peter Millar'!$L9433,21)," - ", TEXT('Peter Millar'!$L9433, "yyyy")),"")</f>
        <v/>
      </c>
    </row>
    <row r="9429" spans="16:16">
      <c r="P9429" t="str">
        <f>IF('Peter Millar'!$L9434&lt;&gt;0,CONCATENATE("Week ",WEEKNUM('Peter Millar'!$L9434,21)," - ", TEXT('Peter Millar'!$L9434, "yyyy")),"")</f>
        <v/>
      </c>
    </row>
    <row r="9430" spans="16:16">
      <c r="P9430" t="str">
        <f>IF('Peter Millar'!$L9435&lt;&gt;0,CONCATENATE("Week ",WEEKNUM('Peter Millar'!$L9435,21)," - ", TEXT('Peter Millar'!$L9435, "yyyy")),"")</f>
        <v/>
      </c>
    </row>
    <row r="9431" spans="16:16">
      <c r="P9431" t="str">
        <f>IF('Peter Millar'!$L9436&lt;&gt;0,CONCATENATE("Week ",WEEKNUM('Peter Millar'!$L9436,21)," - ", TEXT('Peter Millar'!$L9436, "yyyy")),"")</f>
        <v/>
      </c>
    </row>
    <row r="9432" spans="16:16">
      <c r="P9432" t="str">
        <f>IF('Peter Millar'!$L9437&lt;&gt;0,CONCATENATE("Week ",WEEKNUM('Peter Millar'!$L9437,21)," - ", TEXT('Peter Millar'!$L9437, "yyyy")),"")</f>
        <v/>
      </c>
    </row>
    <row r="9433" spans="16:16">
      <c r="P9433" t="str">
        <f>IF('Peter Millar'!$L9438&lt;&gt;0,CONCATENATE("Week ",WEEKNUM('Peter Millar'!$L9438,21)," - ", TEXT('Peter Millar'!$L9438, "yyyy")),"")</f>
        <v/>
      </c>
    </row>
    <row r="9434" spans="16:16">
      <c r="P9434" t="str">
        <f>IF('Peter Millar'!$L9439&lt;&gt;0,CONCATENATE("Week ",WEEKNUM('Peter Millar'!$L9439,21)," - ", TEXT('Peter Millar'!$L9439, "yyyy")),"")</f>
        <v/>
      </c>
    </row>
    <row r="9435" spans="16:16">
      <c r="P9435" t="str">
        <f>IF('Peter Millar'!$L9440&lt;&gt;0,CONCATENATE("Week ",WEEKNUM('Peter Millar'!$L9440,21)," - ", TEXT('Peter Millar'!$L9440, "yyyy")),"")</f>
        <v/>
      </c>
    </row>
    <row r="9436" spans="16:16">
      <c r="P9436" t="str">
        <f>IF('Peter Millar'!$L9441&lt;&gt;0,CONCATENATE("Week ",WEEKNUM('Peter Millar'!$L9441,21)," - ", TEXT('Peter Millar'!$L9441, "yyyy")),"")</f>
        <v/>
      </c>
    </row>
    <row r="9437" spans="16:16">
      <c r="P9437" t="str">
        <f>IF('Peter Millar'!$L9442&lt;&gt;0,CONCATENATE("Week ",WEEKNUM('Peter Millar'!$L9442,21)," - ", TEXT('Peter Millar'!$L9442, "yyyy")),"")</f>
        <v/>
      </c>
    </row>
    <row r="9438" spans="16:16">
      <c r="P9438" t="str">
        <f>IF('Peter Millar'!$L9443&lt;&gt;0,CONCATENATE("Week ",WEEKNUM('Peter Millar'!$L9443,21)," - ", TEXT('Peter Millar'!$L9443, "yyyy")),"")</f>
        <v/>
      </c>
    </row>
    <row r="9439" spans="16:16">
      <c r="P9439" t="str">
        <f>IF('Peter Millar'!$L9444&lt;&gt;0,CONCATENATE("Week ",WEEKNUM('Peter Millar'!$L9444,21)," - ", TEXT('Peter Millar'!$L9444, "yyyy")),"")</f>
        <v/>
      </c>
    </row>
    <row r="9440" spans="16:16">
      <c r="P9440" t="str">
        <f>IF('Peter Millar'!$L9445&lt;&gt;0,CONCATENATE("Week ",WEEKNUM('Peter Millar'!$L9445,21)," - ", TEXT('Peter Millar'!$L9445, "yyyy")),"")</f>
        <v/>
      </c>
    </row>
    <row r="9441" spans="16:16">
      <c r="P9441" t="str">
        <f>IF('Peter Millar'!$L9446&lt;&gt;0,CONCATENATE("Week ",WEEKNUM('Peter Millar'!$L9446,21)," - ", TEXT('Peter Millar'!$L9446, "yyyy")),"")</f>
        <v/>
      </c>
    </row>
    <row r="9442" spans="16:16">
      <c r="P9442" t="str">
        <f>IF('Peter Millar'!$L9447&lt;&gt;0,CONCATENATE("Week ",WEEKNUM('Peter Millar'!$L9447,21)," - ", TEXT('Peter Millar'!$L9447, "yyyy")),"")</f>
        <v/>
      </c>
    </row>
    <row r="9443" spans="16:16">
      <c r="P9443" t="str">
        <f>IF('Peter Millar'!$L9448&lt;&gt;0,CONCATENATE("Week ",WEEKNUM('Peter Millar'!$L9448,21)," - ", TEXT('Peter Millar'!$L9448, "yyyy")),"")</f>
        <v/>
      </c>
    </row>
    <row r="9444" spans="16:16">
      <c r="P9444" t="str">
        <f>IF('Peter Millar'!$L9449&lt;&gt;0,CONCATENATE("Week ",WEEKNUM('Peter Millar'!$L9449,21)," - ", TEXT('Peter Millar'!$L9449, "yyyy")),"")</f>
        <v/>
      </c>
    </row>
    <row r="9445" spans="16:16">
      <c r="P9445" t="str">
        <f>IF('Peter Millar'!$L9450&lt;&gt;0,CONCATENATE("Week ",WEEKNUM('Peter Millar'!$L9450,21)," - ", TEXT('Peter Millar'!$L9450, "yyyy")),"")</f>
        <v/>
      </c>
    </row>
    <row r="9446" spans="16:16">
      <c r="P9446" t="str">
        <f>IF('Peter Millar'!$L9451&lt;&gt;0,CONCATENATE("Week ",WEEKNUM('Peter Millar'!$L9451,21)," - ", TEXT('Peter Millar'!$L9451, "yyyy")),"")</f>
        <v/>
      </c>
    </row>
    <row r="9447" spans="16:16">
      <c r="P9447" t="str">
        <f>IF('Peter Millar'!$L9452&lt;&gt;0,CONCATENATE("Week ",WEEKNUM('Peter Millar'!$L9452,21)," - ", TEXT('Peter Millar'!$L9452, "yyyy")),"")</f>
        <v/>
      </c>
    </row>
    <row r="9448" spans="16:16">
      <c r="P9448" t="str">
        <f>IF('Peter Millar'!$L9453&lt;&gt;0,CONCATENATE("Week ",WEEKNUM('Peter Millar'!$L9453,21)," - ", TEXT('Peter Millar'!$L9453, "yyyy")),"")</f>
        <v/>
      </c>
    </row>
    <row r="9449" spans="16:16">
      <c r="P9449" t="str">
        <f>IF('Peter Millar'!$L9454&lt;&gt;0,CONCATENATE("Week ",WEEKNUM('Peter Millar'!$L9454,21)," - ", TEXT('Peter Millar'!$L9454, "yyyy")),"")</f>
        <v/>
      </c>
    </row>
    <row r="9450" spans="16:16">
      <c r="P9450" t="str">
        <f>IF('Peter Millar'!$L9455&lt;&gt;0,CONCATENATE("Week ",WEEKNUM('Peter Millar'!$L9455,21)," - ", TEXT('Peter Millar'!$L9455, "yyyy")),"")</f>
        <v/>
      </c>
    </row>
    <row r="9451" spans="16:16">
      <c r="P9451" t="str">
        <f>IF('Peter Millar'!$L9456&lt;&gt;0,CONCATENATE("Week ",WEEKNUM('Peter Millar'!$L9456,21)," - ", TEXT('Peter Millar'!$L9456, "yyyy")),"")</f>
        <v/>
      </c>
    </row>
    <row r="9452" spans="16:16">
      <c r="P9452" t="str">
        <f>IF('Peter Millar'!$L9457&lt;&gt;0,CONCATENATE("Week ",WEEKNUM('Peter Millar'!$L9457,21)," - ", TEXT('Peter Millar'!$L9457, "yyyy")),"")</f>
        <v/>
      </c>
    </row>
    <row r="9453" spans="16:16">
      <c r="P9453" t="str">
        <f>IF('Peter Millar'!$L9458&lt;&gt;0,CONCATENATE("Week ",WEEKNUM('Peter Millar'!$L9458,21)," - ", TEXT('Peter Millar'!$L9458, "yyyy")),"")</f>
        <v/>
      </c>
    </row>
    <row r="9454" spans="16:16">
      <c r="P9454" t="str">
        <f>IF('Peter Millar'!$L9459&lt;&gt;0,CONCATENATE("Week ",WEEKNUM('Peter Millar'!$L9459,21)," - ", TEXT('Peter Millar'!$L9459, "yyyy")),"")</f>
        <v/>
      </c>
    </row>
    <row r="9455" spans="16:16">
      <c r="P9455" t="str">
        <f>IF('Peter Millar'!$L9460&lt;&gt;0,CONCATENATE("Week ",WEEKNUM('Peter Millar'!$L9460,21)," - ", TEXT('Peter Millar'!$L9460, "yyyy")),"")</f>
        <v/>
      </c>
    </row>
    <row r="9456" spans="16:16">
      <c r="P9456" t="str">
        <f>IF('Peter Millar'!$L9461&lt;&gt;0,CONCATENATE("Week ",WEEKNUM('Peter Millar'!$L9461,21)," - ", TEXT('Peter Millar'!$L9461, "yyyy")),"")</f>
        <v/>
      </c>
    </row>
    <row r="9457" spans="16:16">
      <c r="P9457" t="str">
        <f>IF('Peter Millar'!$L9462&lt;&gt;0,CONCATENATE("Week ",WEEKNUM('Peter Millar'!$L9462,21)," - ", TEXT('Peter Millar'!$L9462, "yyyy")),"")</f>
        <v/>
      </c>
    </row>
    <row r="9458" spans="16:16">
      <c r="P9458" t="str">
        <f>IF('Peter Millar'!$L9463&lt;&gt;0,CONCATENATE("Week ",WEEKNUM('Peter Millar'!$L9463,21)," - ", TEXT('Peter Millar'!$L9463, "yyyy")),"")</f>
        <v/>
      </c>
    </row>
    <row r="9459" spans="16:16">
      <c r="P9459" t="str">
        <f>IF('Peter Millar'!$L9464&lt;&gt;0,CONCATENATE("Week ",WEEKNUM('Peter Millar'!$L9464,21)," - ", TEXT('Peter Millar'!$L9464, "yyyy")),"")</f>
        <v/>
      </c>
    </row>
    <row r="9460" spans="16:16">
      <c r="P9460" t="str">
        <f>IF('Peter Millar'!$L9465&lt;&gt;0,CONCATENATE("Week ",WEEKNUM('Peter Millar'!$L9465,21)," - ", TEXT('Peter Millar'!$L9465, "yyyy")),"")</f>
        <v/>
      </c>
    </row>
    <row r="9461" spans="16:16">
      <c r="P9461" t="str">
        <f>IF('Peter Millar'!$L9466&lt;&gt;0,CONCATENATE("Week ",WEEKNUM('Peter Millar'!$L9466,21)," - ", TEXT('Peter Millar'!$L9466, "yyyy")),"")</f>
        <v/>
      </c>
    </row>
    <row r="9462" spans="16:16">
      <c r="P9462" t="str">
        <f>IF('Peter Millar'!$L9467&lt;&gt;0,CONCATENATE("Week ",WEEKNUM('Peter Millar'!$L9467,21)," - ", TEXT('Peter Millar'!$L9467, "yyyy")),"")</f>
        <v/>
      </c>
    </row>
    <row r="9463" spans="16:16">
      <c r="P9463" t="str">
        <f>IF('Peter Millar'!$L9468&lt;&gt;0,CONCATENATE("Week ",WEEKNUM('Peter Millar'!$L9468,21)," - ", TEXT('Peter Millar'!$L9468, "yyyy")),"")</f>
        <v/>
      </c>
    </row>
    <row r="9464" spans="16:16">
      <c r="P9464" t="str">
        <f>IF('Peter Millar'!$L9469&lt;&gt;0,CONCATENATE("Week ",WEEKNUM('Peter Millar'!$L9469,21)," - ", TEXT('Peter Millar'!$L9469, "yyyy")),"")</f>
        <v/>
      </c>
    </row>
    <row r="9465" spans="16:16">
      <c r="P9465" t="str">
        <f>IF('Peter Millar'!$L9470&lt;&gt;0,CONCATENATE("Week ",WEEKNUM('Peter Millar'!$L9470,21)," - ", TEXT('Peter Millar'!$L9470, "yyyy")),"")</f>
        <v/>
      </c>
    </row>
    <row r="9466" spans="16:16">
      <c r="P9466" t="str">
        <f>IF('Peter Millar'!$L9471&lt;&gt;0,CONCATENATE("Week ",WEEKNUM('Peter Millar'!$L9471,21)," - ", TEXT('Peter Millar'!$L9471, "yyyy")),"")</f>
        <v/>
      </c>
    </row>
    <row r="9467" spans="16:16">
      <c r="P9467" t="str">
        <f>IF('Peter Millar'!$L9472&lt;&gt;0,CONCATENATE("Week ",WEEKNUM('Peter Millar'!$L9472,21)," - ", TEXT('Peter Millar'!$L9472, "yyyy")),"")</f>
        <v/>
      </c>
    </row>
    <row r="9468" spans="16:16">
      <c r="P9468" t="str">
        <f>IF('Peter Millar'!$L9473&lt;&gt;0,CONCATENATE("Week ",WEEKNUM('Peter Millar'!$L9473,21)," - ", TEXT('Peter Millar'!$L9473, "yyyy")),"")</f>
        <v/>
      </c>
    </row>
    <row r="9469" spans="16:16">
      <c r="P9469" t="str">
        <f>IF('Peter Millar'!$L9474&lt;&gt;0,CONCATENATE("Week ",WEEKNUM('Peter Millar'!$L9474,21)," - ", TEXT('Peter Millar'!$L9474, "yyyy")),"")</f>
        <v/>
      </c>
    </row>
    <row r="9470" spans="16:16">
      <c r="P9470" t="str">
        <f>IF('Peter Millar'!$L9475&lt;&gt;0,CONCATENATE("Week ",WEEKNUM('Peter Millar'!$L9475,21)," - ", TEXT('Peter Millar'!$L9475, "yyyy")),"")</f>
        <v/>
      </c>
    </row>
    <row r="9471" spans="16:16">
      <c r="P9471" t="str">
        <f>IF('Peter Millar'!$L9476&lt;&gt;0,CONCATENATE("Week ",WEEKNUM('Peter Millar'!$L9476,21)," - ", TEXT('Peter Millar'!$L9476, "yyyy")),"")</f>
        <v/>
      </c>
    </row>
    <row r="9472" spans="16:16">
      <c r="P9472" t="str">
        <f>IF('Peter Millar'!$L9477&lt;&gt;0,CONCATENATE("Week ",WEEKNUM('Peter Millar'!$L9477,21)," - ", TEXT('Peter Millar'!$L9477, "yyyy")),"")</f>
        <v/>
      </c>
    </row>
    <row r="9473" spans="16:16">
      <c r="P9473" t="str">
        <f>IF('Peter Millar'!$L9478&lt;&gt;0,CONCATENATE("Week ",WEEKNUM('Peter Millar'!$L9478,21)," - ", TEXT('Peter Millar'!$L9478, "yyyy")),"")</f>
        <v/>
      </c>
    </row>
    <row r="9474" spans="16:16">
      <c r="P9474" t="str">
        <f>IF('Peter Millar'!$L9479&lt;&gt;0,CONCATENATE("Week ",WEEKNUM('Peter Millar'!$L9479,21)," - ", TEXT('Peter Millar'!$L9479, "yyyy")),"")</f>
        <v/>
      </c>
    </row>
    <row r="9475" spans="16:16">
      <c r="P9475" t="str">
        <f>IF('Peter Millar'!$L9480&lt;&gt;0,CONCATENATE("Week ",WEEKNUM('Peter Millar'!$L9480,21)," - ", TEXT('Peter Millar'!$L9480, "yyyy")),"")</f>
        <v/>
      </c>
    </row>
    <row r="9476" spans="16:16">
      <c r="P9476" t="str">
        <f>IF('Peter Millar'!$L9481&lt;&gt;0,CONCATENATE("Week ",WEEKNUM('Peter Millar'!$L9481,21)," - ", TEXT('Peter Millar'!$L9481, "yyyy")),"")</f>
        <v/>
      </c>
    </row>
    <row r="9477" spans="16:16">
      <c r="P9477" t="str">
        <f>IF('Peter Millar'!$L9482&lt;&gt;0,CONCATENATE("Week ",WEEKNUM('Peter Millar'!$L9482,21)," - ", TEXT('Peter Millar'!$L9482, "yyyy")),"")</f>
        <v/>
      </c>
    </row>
    <row r="9478" spans="16:16">
      <c r="P9478" t="str">
        <f>IF('Peter Millar'!$L9483&lt;&gt;0,CONCATENATE("Week ",WEEKNUM('Peter Millar'!$L9483,21)," - ", TEXT('Peter Millar'!$L9483, "yyyy")),"")</f>
        <v/>
      </c>
    </row>
    <row r="9479" spans="16:16">
      <c r="P9479" t="str">
        <f>IF('Peter Millar'!$L9484&lt;&gt;0,CONCATENATE("Week ",WEEKNUM('Peter Millar'!$L9484,21)," - ", TEXT('Peter Millar'!$L9484, "yyyy")),"")</f>
        <v/>
      </c>
    </row>
    <row r="9480" spans="16:16">
      <c r="P9480" t="str">
        <f>IF('Peter Millar'!$L9485&lt;&gt;0,CONCATENATE("Week ",WEEKNUM('Peter Millar'!$L9485,21)," - ", TEXT('Peter Millar'!$L9485, "yyyy")),"")</f>
        <v/>
      </c>
    </row>
    <row r="9481" spans="16:16">
      <c r="P9481" t="str">
        <f>IF('Peter Millar'!$L9486&lt;&gt;0,CONCATENATE("Week ",WEEKNUM('Peter Millar'!$L9486,21)," - ", TEXT('Peter Millar'!$L9486, "yyyy")),"")</f>
        <v/>
      </c>
    </row>
    <row r="9482" spans="16:16">
      <c r="P9482" t="str">
        <f>IF('Peter Millar'!$L9487&lt;&gt;0,CONCATENATE("Week ",WEEKNUM('Peter Millar'!$L9487,21)," - ", TEXT('Peter Millar'!$L9487, "yyyy")),"")</f>
        <v/>
      </c>
    </row>
    <row r="9483" spans="16:16">
      <c r="P9483" t="str">
        <f>IF('Peter Millar'!$L9488&lt;&gt;0,CONCATENATE("Week ",WEEKNUM('Peter Millar'!$L9488,21)," - ", TEXT('Peter Millar'!$L9488, "yyyy")),"")</f>
        <v/>
      </c>
    </row>
    <row r="9484" spans="16:16">
      <c r="P9484" t="str">
        <f>IF('Peter Millar'!$L9489&lt;&gt;0,CONCATENATE("Week ",WEEKNUM('Peter Millar'!$L9489,21)," - ", TEXT('Peter Millar'!$L9489, "yyyy")),"")</f>
        <v/>
      </c>
    </row>
    <row r="9485" spans="16:16">
      <c r="P9485" t="str">
        <f>IF('Peter Millar'!$L9490&lt;&gt;0,CONCATENATE("Week ",WEEKNUM('Peter Millar'!$L9490,21)," - ", TEXT('Peter Millar'!$L9490, "yyyy")),"")</f>
        <v/>
      </c>
    </row>
    <row r="9486" spans="16:16">
      <c r="P9486" t="str">
        <f>IF('Peter Millar'!$L9491&lt;&gt;0,CONCATENATE("Week ",WEEKNUM('Peter Millar'!$L9491,21)," - ", TEXT('Peter Millar'!$L9491, "yyyy")),"")</f>
        <v/>
      </c>
    </row>
    <row r="9487" spans="16:16">
      <c r="P9487" t="str">
        <f>IF('Peter Millar'!$L9492&lt;&gt;0,CONCATENATE("Week ",WEEKNUM('Peter Millar'!$L9492,21)," - ", TEXT('Peter Millar'!$L9492, "yyyy")),"")</f>
        <v/>
      </c>
    </row>
    <row r="9488" spans="16:16">
      <c r="P9488" t="str">
        <f>IF('Peter Millar'!$L9493&lt;&gt;0,CONCATENATE("Week ",WEEKNUM('Peter Millar'!$L9493,21)," - ", TEXT('Peter Millar'!$L9493, "yyyy")),"")</f>
        <v/>
      </c>
    </row>
    <row r="9489" spans="16:16">
      <c r="P9489" t="str">
        <f>IF('Peter Millar'!$L9494&lt;&gt;0,CONCATENATE("Week ",WEEKNUM('Peter Millar'!$L9494,21)," - ", TEXT('Peter Millar'!$L9494, "yyyy")),"")</f>
        <v/>
      </c>
    </row>
    <row r="9490" spans="16:16">
      <c r="P9490" t="str">
        <f>IF('Peter Millar'!$L9495&lt;&gt;0,CONCATENATE("Week ",WEEKNUM('Peter Millar'!$L9495,21)," - ", TEXT('Peter Millar'!$L9495, "yyyy")),"")</f>
        <v/>
      </c>
    </row>
    <row r="9491" spans="16:16">
      <c r="P9491" t="str">
        <f>IF('Peter Millar'!$L9496&lt;&gt;0,CONCATENATE("Week ",WEEKNUM('Peter Millar'!$L9496,21)," - ", TEXT('Peter Millar'!$L9496, "yyyy")),"")</f>
        <v/>
      </c>
    </row>
    <row r="9492" spans="16:16">
      <c r="P9492" t="str">
        <f>IF('Peter Millar'!$L9497&lt;&gt;0,CONCATENATE("Week ",WEEKNUM('Peter Millar'!$L9497,21)," - ", TEXT('Peter Millar'!$L9497, "yyyy")),"")</f>
        <v/>
      </c>
    </row>
    <row r="9493" spans="16:16">
      <c r="P9493" t="str">
        <f>IF('Peter Millar'!$L9498&lt;&gt;0,CONCATENATE("Week ",WEEKNUM('Peter Millar'!$L9498,21)," - ", TEXT('Peter Millar'!$L9498, "yyyy")),"")</f>
        <v/>
      </c>
    </row>
    <row r="9494" spans="16:16">
      <c r="P9494" t="str">
        <f>IF('Peter Millar'!$L9499&lt;&gt;0,CONCATENATE("Week ",WEEKNUM('Peter Millar'!$L9499,21)," - ", TEXT('Peter Millar'!$L9499, "yyyy")),"")</f>
        <v/>
      </c>
    </row>
    <row r="9495" spans="16:16">
      <c r="P9495" t="str">
        <f>IF('Peter Millar'!$L9500&lt;&gt;0,CONCATENATE("Week ",WEEKNUM('Peter Millar'!$L9500,21)," - ", TEXT('Peter Millar'!$L9500, "yyyy")),"")</f>
        <v/>
      </c>
    </row>
    <row r="9496" spans="16:16">
      <c r="P9496" t="str">
        <f>IF('Peter Millar'!$L9501&lt;&gt;0,CONCATENATE("Week ",WEEKNUM('Peter Millar'!$L9501,21)," - ", TEXT('Peter Millar'!$L9501, "yyyy")),"")</f>
        <v/>
      </c>
    </row>
    <row r="9497" spans="16:16">
      <c r="P9497" t="str">
        <f>IF('Peter Millar'!$L9502&lt;&gt;0,CONCATENATE("Week ",WEEKNUM('Peter Millar'!$L9502,21)," - ", TEXT('Peter Millar'!$L9502, "yyyy")),"")</f>
        <v/>
      </c>
    </row>
    <row r="9498" spans="16:16">
      <c r="P9498" t="str">
        <f>IF('Peter Millar'!$L9503&lt;&gt;0,CONCATENATE("Week ",WEEKNUM('Peter Millar'!$L9503,21)," - ", TEXT('Peter Millar'!$L9503, "yyyy")),"")</f>
        <v/>
      </c>
    </row>
    <row r="9499" spans="16:16">
      <c r="P9499" t="str">
        <f>IF('Peter Millar'!$L9504&lt;&gt;0,CONCATENATE("Week ",WEEKNUM('Peter Millar'!$L9504,21)," - ", TEXT('Peter Millar'!$L9504, "yyyy")),"")</f>
        <v/>
      </c>
    </row>
    <row r="9500" spans="16:16">
      <c r="P9500" t="str">
        <f>IF('Peter Millar'!$L9505&lt;&gt;0,CONCATENATE("Week ",WEEKNUM('Peter Millar'!$L9505,21)," - ", TEXT('Peter Millar'!$L9505, "yyyy")),"")</f>
        <v/>
      </c>
    </row>
    <row r="9501" spans="16:16">
      <c r="P9501" t="str">
        <f>IF('Peter Millar'!$L9506&lt;&gt;0,CONCATENATE("Week ",WEEKNUM('Peter Millar'!$L9506,21)," - ", TEXT('Peter Millar'!$L9506, "yyyy")),"")</f>
        <v/>
      </c>
    </row>
    <row r="9502" spans="16:16">
      <c r="P9502" t="str">
        <f>IF('Peter Millar'!$L9507&lt;&gt;0,CONCATENATE("Week ",WEEKNUM('Peter Millar'!$L9507,21)," - ", TEXT('Peter Millar'!$L9507, "yyyy")),"")</f>
        <v/>
      </c>
    </row>
    <row r="9503" spans="16:16">
      <c r="P9503" t="str">
        <f>IF('Peter Millar'!$L9508&lt;&gt;0,CONCATENATE("Week ",WEEKNUM('Peter Millar'!$L9508,21)," - ", TEXT('Peter Millar'!$L9508, "yyyy")),"")</f>
        <v/>
      </c>
    </row>
    <row r="9504" spans="16:16">
      <c r="P9504" t="str">
        <f>IF('Peter Millar'!$L9509&lt;&gt;0,CONCATENATE("Week ",WEEKNUM('Peter Millar'!$L9509,21)," - ", TEXT('Peter Millar'!$L9509, "yyyy")),"")</f>
        <v/>
      </c>
    </row>
    <row r="9505" spans="16:16">
      <c r="P9505" t="str">
        <f>IF('Peter Millar'!$L9510&lt;&gt;0,CONCATENATE("Week ",WEEKNUM('Peter Millar'!$L9510,21)," - ", TEXT('Peter Millar'!$L9510, "yyyy")),"")</f>
        <v/>
      </c>
    </row>
    <row r="9506" spans="16:16">
      <c r="P9506" t="str">
        <f>IF('Peter Millar'!$L9511&lt;&gt;0,CONCATENATE("Week ",WEEKNUM('Peter Millar'!$L9511,21)," - ", TEXT('Peter Millar'!$L9511, "yyyy")),"")</f>
        <v/>
      </c>
    </row>
    <row r="9507" spans="16:16">
      <c r="P9507" t="str">
        <f>IF('Peter Millar'!$L9512&lt;&gt;0,CONCATENATE("Week ",WEEKNUM('Peter Millar'!$L9512,21)," - ", TEXT('Peter Millar'!$L9512, "yyyy")),"")</f>
        <v/>
      </c>
    </row>
    <row r="9508" spans="16:16">
      <c r="P9508" t="str">
        <f>IF('Peter Millar'!$L9513&lt;&gt;0,CONCATENATE("Week ",WEEKNUM('Peter Millar'!$L9513,21)," - ", TEXT('Peter Millar'!$L9513, "yyyy")),"")</f>
        <v/>
      </c>
    </row>
    <row r="9509" spans="16:16">
      <c r="P9509" t="str">
        <f>IF('Peter Millar'!$L9514&lt;&gt;0,CONCATENATE("Week ",WEEKNUM('Peter Millar'!$L9514,21)," - ", TEXT('Peter Millar'!$L9514, "yyyy")),"")</f>
        <v/>
      </c>
    </row>
    <row r="9510" spans="16:16">
      <c r="P9510" t="str">
        <f>IF('Peter Millar'!$L9515&lt;&gt;0,CONCATENATE("Week ",WEEKNUM('Peter Millar'!$L9515,21)," - ", TEXT('Peter Millar'!$L9515, "yyyy")),"")</f>
        <v/>
      </c>
    </row>
    <row r="9511" spans="16:16">
      <c r="P9511" t="str">
        <f>IF('Peter Millar'!$L9516&lt;&gt;0,CONCATENATE("Week ",WEEKNUM('Peter Millar'!$L9516,21)," - ", TEXT('Peter Millar'!$L9516, "yyyy")),"")</f>
        <v/>
      </c>
    </row>
    <row r="9512" spans="16:16">
      <c r="P9512" t="str">
        <f>IF('Peter Millar'!$L9517&lt;&gt;0,CONCATENATE("Week ",WEEKNUM('Peter Millar'!$L9517,21)," - ", TEXT('Peter Millar'!$L9517, "yyyy")),"")</f>
        <v/>
      </c>
    </row>
    <row r="9513" spans="16:16">
      <c r="P9513" t="str">
        <f>IF('Peter Millar'!$L9518&lt;&gt;0,CONCATENATE("Week ",WEEKNUM('Peter Millar'!$L9518,21)," - ", TEXT('Peter Millar'!$L9518, "yyyy")),"")</f>
        <v/>
      </c>
    </row>
    <row r="9514" spans="16:16">
      <c r="P9514" t="str">
        <f>IF('Peter Millar'!$L9519&lt;&gt;0,CONCATENATE("Week ",WEEKNUM('Peter Millar'!$L9519,21)," - ", TEXT('Peter Millar'!$L9519, "yyyy")),"")</f>
        <v/>
      </c>
    </row>
    <row r="9515" spans="16:16">
      <c r="P9515" t="str">
        <f>IF('Peter Millar'!$L9520&lt;&gt;0,CONCATENATE("Week ",WEEKNUM('Peter Millar'!$L9520,21)," - ", TEXT('Peter Millar'!$L9520, "yyyy")),"")</f>
        <v/>
      </c>
    </row>
    <row r="9516" spans="16:16">
      <c r="P9516" t="str">
        <f>IF('Peter Millar'!$L9521&lt;&gt;0,CONCATENATE("Week ",WEEKNUM('Peter Millar'!$L9521,21)," - ", TEXT('Peter Millar'!$L9521, "yyyy")),"")</f>
        <v/>
      </c>
    </row>
    <row r="9517" spans="16:16">
      <c r="P9517" t="str">
        <f>IF('Peter Millar'!$L9522&lt;&gt;0,CONCATENATE("Week ",WEEKNUM('Peter Millar'!$L9522,21)," - ", TEXT('Peter Millar'!$L9522, "yyyy")),"")</f>
        <v/>
      </c>
    </row>
    <row r="9518" spans="16:16">
      <c r="P9518" t="str">
        <f>IF('Peter Millar'!$L9523&lt;&gt;0,CONCATENATE("Week ",WEEKNUM('Peter Millar'!$L9523,21)," - ", TEXT('Peter Millar'!$L9523, "yyyy")),"")</f>
        <v/>
      </c>
    </row>
    <row r="9519" spans="16:16">
      <c r="P9519" t="str">
        <f>IF('Peter Millar'!$L9524&lt;&gt;0,CONCATENATE("Week ",WEEKNUM('Peter Millar'!$L9524,21)," - ", TEXT('Peter Millar'!$L9524, "yyyy")),"")</f>
        <v/>
      </c>
    </row>
    <row r="9520" spans="16:16">
      <c r="P9520" t="str">
        <f>IF('Peter Millar'!$L9525&lt;&gt;0,CONCATENATE("Week ",WEEKNUM('Peter Millar'!$L9525,21)," - ", TEXT('Peter Millar'!$L9525, "yyyy")),"")</f>
        <v/>
      </c>
    </row>
    <row r="9521" spans="16:16">
      <c r="P9521" t="str">
        <f>IF('Peter Millar'!$L9526&lt;&gt;0,CONCATENATE("Week ",WEEKNUM('Peter Millar'!$L9526,21)," - ", TEXT('Peter Millar'!$L9526, "yyyy")),"")</f>
        <v/>
      </c>
    </row>
    <row r="9522" spans="16:16">
      <c r="P9522" t="str">
        <f>IF('Peter Millar'!$L9527&lt;&gt;0,CONCATENATE("Week ",WEEKNUM('Peter Millar'!$L9527,21)," - ", TEXT('Peter Millar'!$L9527, "yyyy")),"")</f>
        <v/>
      </c>
    </row>
    <row r="9523" spans="16:16">
      <c r="P9523" t="str">
        <f>IF('Peter Millar'!$L9528&lt;&gt;0,CONCATENATE("Week ",WEEKNUM('Peter Millar'!$L9528,21)," - ", TEXT('Peter Millar'!$L9528, "yyyy")),"")</f>
        <v/>
      </c>
    </row>
    <row r="9524" spans="16:16">
      <c r="P9524" t="str">
        <f>IF('Peter Millar'!$L9529&lt;&gt;0,CONCATENATE("Week ",WEEKNUM('Peter Millar'!$L9529,21)," - ", TEXT('Peter Millar'!$L9529, "yyyy")),"")</f>
        <v/>
      </c>
    </row>
    <row r="9525" spans="16:16">
      <c r="P9525" t="str">
        <f>IF('Peter Millar'!$L9530&lt;&gt;0,CONCATENATE("Week ",WEEKNUM('Peter Millar'!$L9530,21)," - ", TEXT('Peter Millar'!$L9530, "yyyy")),"")</f>
        <v/>
      </c>
    </row>
    <row r="9526" spans="16:16">
      <c r="P9526" t="str">
        <f>IF('Peter Millar'!$L9531&lt;&gt;0,CONCATENATE("Week ",WEEKNUM('Peter Millar'!$L9531,21)," - ", TEXT('Peter Millar'!$L9531, "yyyy")),"")</f>
        <v/>
      </c>
    </row>
    <row r="9527" spans="16:16">
      <c r="P9527" t="str">
        <f>IF('Peter Millar'!$L9532&lt;&gt;0,CONCATENATE("Week ",WEEKNUM('Peter Millar'!$L9532,21)," - ", TEXT('Peter Millar'!$L9532, "yyyy")),"")</f>
        <v/>
      </c>
    </row>
    <row r="9528" spans="16:16">
      <c r="P9528" t="str">
        <f>IF('Peter Millar'!$L9533&lt;&gt;0,CONCATENATE("Week ",WEEKNUM('Peter Millar'!$L9533,21)," - ", TEXT('Peter Millar'!$L9533, "yyyy")),"")</f>
        <v/>
      </c>
    </row>
    <row r="9529" spans="16:16">
      <c r="P9529" t="str">
        <f>IF('Peter Millar'!$L9534&lt;&gt;0,CONCATENATE("Week ",WEEKNUM('Peter Millar'!$L9534,21)," - ", TEXT('Peter Millar'!$L9534, "yyyy")),"")</f>
        <v/>
      </c>
    </row>
    <row r="9530" spans="16:16">
      <c r="P9530" t="str">
        <f>IF('Peter Millar'!$L9535&lt;&gt;0,CONCATENATE("Week ",WEEKNUM('Peter Millar'!$L9535,21)," - ", TEXT('Peter Millar'!$L9535, "yyyy")),"")</f>
        <v/>
      </c>
    </row>
    <row r="9531" spans="16:16">
      <c r="P9531" t="str">
        <f>IF('Peter Millar'!$L9536&lt;&gt;0,CONCATENATE("Week ",WEEKNUM('Peter Millar'!$L9536,21)," - ", TEXT('Peter Millar'!$L9536, "yyyy")),"")</f>
        <v/>
      </c>
    </row>
    <row r="9532" spans="16:16">
      <c r="P9532" t="str">
        <f>IF('Peter Millar'!$L9537&lt;&gt;0,CONCATENATE("Week ",WEEKNUM('Peter Millar'!$L9537,21)," - ", TEXT('Peter Millar'!$L9537, "yyyy")),"")</f>
        <v/>
      </c>
    </row>
    <row r="9533" spans="16:16">
      <c r="P9533" t="str">
        <f>IF('Peter Millar'!$L9538&lt;&gt;0,CONCATENATE("Week ",WEEKNUM('Peter Millar'!$L9538,21)," - ", TEXT('Peter Millar'!$L9538, "yyyy")),"")</f>
        <v/>
      </c>
    </row>
    <row r="9534" spans="16:16">
      <c r="P9534" t="str">
        <f>IF('Peter Millar'!$L9539&lt;&gt;0,CONCATENATE("Week ",WEEKNUM('Peter Millar'!$L9539,21)," - ", TEXT('Peter Millar'!$L9539, "yyyy")),"")</f>
        <v/>
      </c>
    </row>
    <row r="9535" spans="16:16">
      <c r="P9535" t="str">
        <f>IF('Peter Millar'!$L9540&lt;&gt;0,CONCATENATE("Week ",WEEKNUM('Peter Millar'!$L9540,21)," - ", TEXT('Peter Millar'!$L9540, "yyyy")),"")</f>
        <v/>
      </c>
    </row>
    <row r="9536" spans="16:16">
      <c r="P9536" t="str">
        <f>IF('Peter Millar'!$L9541&lt;&gt;0,CONCATENATE("Week ",WEEKNUM('Peter Millar'!$L9541,21)," - ", TEXT('Peter Millar'!$L9541, "yyyy")),"")</f>
        <v/>
      </c>
    </row>
    <row r="9537" spans="16:16">
      <c r="P9537" t="str">
        <f>IF('Peter Millar'!$L9542&lt;&gt;0,CONCATENATE("Week ",WEEKNUM('Peter Millar'!$L9542,21)," - ", TEXT('Peter Millar'!$L9542, "yyyy")),"")</f>
        <v/>
      </c>
    </row>
    <row r="9538" spans="16:16">
      <c r="P9538" t="str">
        <f>IF('Peter Millar'!$L9543&lt;&gt;0,CONCATENATE("Week ",WEEKNUM('Peter Millar'!$L9543,21)," - ", TEXT('Peter Millar'!$L9543, "yyyy")),"")</f>
        <v/>
      </c>
    </row>
    <row r="9539" spans="16:16">
      <c r="P9539" t="str">
        <f>IF('Peter Millar'!$L9544&lt;&gt;0,CONCATENATE("Week ",WEEKNUM('Peter Millar'!$L9544,21)," - ", TEXT('Peter Millar'!$L9544, "yyyy")),"")</f>
        <v/>
      </c>
    </row>
    <row r="9540" spans="16:16">
      <c r="P9540" t="str">
        <f>IF('Peter Millar'!$L9545&lt;&gt;0,CONCATENATE("Week ",WEEKNUM('Peter Millar'!$L9545,21)," - ", TEXT('Peter Millar'!$L9545, "yyyy")),"")</f>
        <v/>
      </c>
    </row>
    <row r="9541" spans="16:16">
      <c r="P9541" t="str">
        <f>IF('Peter Millar'!$L9546&lt;&gt;0,CONCATENATE("Week ",WEEKNUM('Peter Millar'!$L9546,21)," - ", TEXT('Peter Millar'!$L9546, "yyyy")),"")</f>
        <v/>
      </c>
    </row>
    <row r="9542" spans="16:16">
      <c r="P9542" t="str">
        <f>IF('Peter Millar'!$L9547&lt;&gt;0,CONCATENATE("Week ",WEEKNUM('Peter Millar'!$L9547,21)," - ", TEXT('Peter Millar'!$L9547, "yyyy")),"")</f>
        <v/>
      </c>
    </row>
    <row r="9543" spans="16:16">
      <c r="P9543" t="str">
        <f>IF('Peter Millar'!$L9548&lt;&gt;0,CONCATENATE("Week ",WEEKNUM('Peter Millar'!$L9548,21)," - ", TEXT('Peter Millar'!$L9548, "yyyy")),"")</f>
        <v/>
      </c>
    </row>
    <row r="9544" spans="16:16">
      <c r="P9544" t="str">
        <f>IF('Peter Millar'!$L9549&lt;&gt;0,CONCATENATE("Week ",WEEKNUM('Peter Millar'!$L9549,21)," - ", TEXT('Peter Millar'!$L9549, "yyyy")),"")</f>
        <v/>
      </c>
    </row>
    <row r="9545" spans="16:16">
      <c r="P9545" t="str">
        <f>IF('Peter Millar'!$L9550&lt;&gt;0,CONCATENATE("Week ",WEEKNUM('Peter Millar'!$L9550,21)," - ", TEXT('Peter Millar'!$L9550, "yyyy")),"")</f>
        <v/>
      </c>
    </row>
    <row r="9546" spans="16:16">
      <c r="P9546" t="str">
        <f>IF('Peter Millar'!$L9551&lt;&gt;0,CONCATENATE("Week ",WEEKNUM('Peter Millar'!$L9551,21)," - ", TEXT('Peter Millar'!$L9551, "yyyy")),"")</f>
        <v/>
      </c>
    </row>
    <row r="9547" spans="16:16">
      <c r="P9547" t="str">
        <f>IF('Peter Millar'!$L9552&lt;&gt;0,CONCATENATE("Week ",WEEKNUM('Peter Millar'!$L9552,21)," - ", TEXT('Peter Millar'!$L9552, "yyyy")),"")</f>
        <v/>
      </c>
    </row>
    <row r="9548" spans="16:16">
      <c r="P9548" t="str">
        <f>IF('Peter Millar'!$L9553&lt;&gt;0,CONCATENATE("Week ",WEEKNUM('Peter Millar'!$L9553,21)," - ", TEXT('Peter Millar'!$L9553, "yyyy")),"")</f>
        <v/>
      </c>
    </row>
    <row r="9549" spans="16:16">
      <c r="P9549" t="str">
        <f>IF('Peter Millar'!$L9554&lt;&gt;0,CONCATENATE("Week ",WEEKNUM('Peter Millar'!$L9554,21)," - ", TEXT('Peter Millar'!$L9554, "yyyy")),"")</f>
        <v/>
      </c>
    </row>
    <row r="9550" spans="16:16">
      <c r="P9550" t="str">
        <f>IF('Peter Millar'!$L9555&lt;&gt;0,CONCATENATE("Week ",WEEKNUM('Peter Millar'!$L9555,21)," - ", TEXT('Peter Millar'!$L9555, "yyyy")),"")</f>
        <v/>
      </c>
    </row>
    <row r="9551" spans="16:16">
      <c r="P9551" t="str">
        <f>IF('Peter Millar'!$L9556&lt;&gt;0,CONCATENATE("Week ",WEEKNUM('Peter Millar'!$L9556,21)," - ", TEXT('Peter Millar'!$L9556, "yyyy")),"")</f>
        <v/>
      </c>
    </row>
    <row r="9552" spans="16:16">
      <c r="P9552" t="str">
        <f>IF('Peter Millar'!$L9557&lt;&gt;0,CONCATENATE("Week ",WEEKNUM('Peter Millar'!$L9557,21)," - ", TEXT('Peter Millar'!$L9557, "yyyy")),"")</f>
        <v/>
      </c>
    </row>
    <row r="9553" spans="16:16">
      <c r="P9553" t="str">
        <f>IF('Peter Millar'!$L9558&lt;&gt;0,CONCATENATE("Week ",WEEKNUM('Peter Millar'!$L9558,21)," - ", TEXT('Peter Millar'!$L9558, "yyyy")),"")</f>
        <v/>
      </c>
    </row>
    <row r="9554" spans="16:16">
      <c r="P9554" t="str">
        <f>IF('Peter Millar'!$L9559&lt;&gt;0,CONCATENATE("Week ",WEEKNUM('Peter Millar'!$L9559,21)," - ", TEXT('Peter Millar'!$L9559, "yyyy")),"")</f>
        <v/>
      </c>
    </row>
    <row r="9555" spans="16:16">
      <c r="P9555" t="str">
        <f>IF('Peter Millar'!$L9560&lt;&gt;0,CONCATENATE("Week ",WEEKNUM('Peter Millar'!$L9560,21)," - ", TEXT('Peter Millar'!$L9560, "yyyy")),"")</f>
        <v/>
      </c>
    </row>
    <row r="9556" spans="16:16">
      <c r="P9556" t="str">
        <f>IF('Peter Millar'!$L9561&lt;&gt;0,CONCATENATE("Week ",WEEKNUM('Peter Millar'!$L9561,21)," - ", TEXT('Peter Millar'!$L9561, "yyyy")),"")</f>
        <v/>
      </c>
    </row>
    <row r="9557" spans="16:16">
      <c r="P9557" t="str">
        <f>IF('Peter Millar'!$L9562&lt;&gt;0,CONCATENATE("Week ",WEEKNUM('Peter Millar'!$L9562,21)," - ", TEXT('Peter Millar'!$L9562, "yyyy")),"")</f>
        <v/>
      </c>
    </row>
    <row r="9558" spans="16:16">
      <c r="P9558" t="str">
        <f>IF('Peter Millar'!$L9563&lt;&gt;0,CONCATENATE("Week ",WEEKNUM('Peter Millar'!$L9563,21)," - ", TEXT('Peter Millar'!$L9563, "yyyy")),"")</f>
        <v/>
      </c>
    </row>
    <row r="9559" spans="16:16">
      <c r="P9559" t="str">
        <f>IF('Peter Millar'!$L9564&lt;&gt;0,CONCATENATE("Week ",WEEKNUM('Peter Millar'!$L9564,21)," - ", TEXT('Peter Millar'!$L9564, "yyyy")),"")</f>
        <v/>
      </c>
    </row>
    <row r="9560" spans="16:16">
      <c r="P9560" t="str">
        <f>IF('Peter Millar'!$L9565&lt;&gt;0,CONCATENATE("Week ",WEEKNUM('Peter Millar'!$L9565,21)," - ", TEXT('Peter Millar'!$L9565, "yyyy")),"")</f>
        <v/>
      </c>
    </row>
    <row r="9561" spans="16:16">
      <c r="P9561" t="str">
        <f>IF('Peter Millar'!$L9566&lt;&gt;0,CONCATENATE("Week ",WEEKNUM('Peter Millar'!$L9566,21)," - ", TEXT('Peter Millar'!$L9566, "yyyy")),"")</f>
        <v/>
      </c>
    </row>
    <row r="9562" spans="16:16">
      <c r="P9562" t="str">
        <f>IF('Peter Millar'!$L9567&lt;&gt;0,CONCATENATE("Week ",WEEKNUM('Peter Millar'!$L9567,21)," - ", TEXT('Peter Millar'!$L9567, "yyyy")),"")</f>
        <v/>
      </c>
    </row>
    <row r="9563" spans="16:16">
      <c r="P9563" t="str">
        <f>IF('Peter Millar'!$L9568&lt;&gt;0,CONCATENATE("Week ",WEEKNUM('Peter Millar'!$L9568,21)," - ", TEXT('Peter Millar'!$L9568, "yyyy")),"")</f>
        <v/>
      </c>
    </row>
    <row r="9564" spans="16:16">
      <c r="P9564" t="str">
        <f>IF('Peter Millar'!$L9569&lt;&gt;0,CONCATENATE("Week ",WEEKNUM('Peter Millar'!$L9569,21)," - ", TEXT('Peter Millar'!$L9569, "yyyy")),"")</f>
        <v/>
      </c>
    </row>
    <row r="9565" spans="16:16">
      <c r="P9565" t="str">
        <f>IF('Peter Millar'!$L9570&lt;&gt;0,CONCATENATE("Week ",WEEKNUM('Peter Millar'!$L9570,21)," - ", TEXT('Peter Millar'!$L9570, "yyyy")),"")</f>
        <v/>
      </c>
    </row>
    <row r="9566" spans="16:16">
      <c r="P9566" t="str">
        <f>IF('Peter Millar'!$L9571&lt;&gt;0,CONCATENATE("Week ",WEEKNUM('Peter Millar'!$L9571,21)," - ", TEXT('Peter Millar'!$L9571, "yyyy")),"")</f>
        <v/>
      </c>
    </row>
    <row r="9567" spans="16:16">
      <c r="P9567" t="str">
        <f>IF('Peter Millar'!$L9572&lt;&gt;0,CONCATENATE("Week ",WEEKNUM('Peter Millar'!$L9572,21)," - ", TEXT('Peter Millar'!$L9572, "yyyy")),"")</f>
        <v/>
      </c>
    </row>
    <row r="9568" spans="16:16">
      <c r="P9568" t="str">
        <f>IF('Peter Millar'!$L9573&lt;&gt;0,CONCATENATE("Week ",WEEKNUM('Peter Millar'!$L9573,21)," - ", TEXT('Peter Millar'!$L9573, "yyyy")),"")</f>
        <v/>
      </c>
    </row>
    <row r="9569" spans="16:16">
      <c r="P9569" t="str">
        <f>IF('Peter Millar'!$L9574&lt;&gt;0,CONCATENATE("Week ",WEEKNUM('Peter Millar'!$L9574,21)," - ", TEXT('Peter Millar'!$L9574, "yyyy")),"")</f>
        <v/>
      </c>
    </row>
    <row r="9570" spans="16:16">
      <c r="P9570" t="str">
        <f>IF('Peter Millar'!$L9575&lt;&gt;0,CONCATENATE("Week ",WEEKNUM('Peter Millar'!$L9575,21)," - ", TEXT('Peter Millar'!$L9575, "yyyy")),"")</f>
        <v/>
      </c>
    </row>
    <row r="9571" spans="16:16">
      <c r="P9571" t="str">
        <f>IF('Peter Millar'!$L9576&lt;&gt;0,CONCATENATE("Week ",WEEKNUM('Peter Millar'!$L9576,21)," - ", TEXT('Peter Millar'!$L9576, "yyyy")),"")</f>
        <v/>
      </c>
    </row>
    <row r="9572" spans="16:16">
      <c r="P9572" t="str">
        <f>IF('Peter Millar'!$L9577&lt;&gt;0,CONCATENATE("Week ",WEEKNUM('Peter Millar'!$L9577,21)," - ", TEXT('Peter Millar'!$L9577, "yyyy")),"")</f>
        <v/>
      </c>
    </row>
    <row r="9573" spans="16:16">
      <c r="P9573" t="str">
        <f>IF('Peter Millar'!$L9578&lt;&gt;0,CONCATENATE("Week ",WEEKNUM('Peter Millar'!$L9578,21)," - ", TEXT('Peter Millar'!$L9578, "yyyy")),"")</f>
        <v/>
      </c>
    </row>
    <row r="9574" spans="16:16">
      <c r="P9574" t="str">
        <f>IF('Peter Millar'!$L9579&lt;&gt;0,CONCATENATE("Week ",WEEKNUM('Peter Millar'!$L9579,21)," - ", TEXT('Peter Millar'!$L9579, "yyyy")),"")</f>
        <v/>
      </c>
    </row>
    <row r="9575" spans="16:16">
      <c r="P9575" t="str">
        <f>IF('Peter Millar'!$L9580&lt;&gt;0,CONCATENATE("Week ",WEEKNUM('Peter Millar'!$L9580,21)," - ", TEXT('Peter Millar'!$L9580, "yyyy")),"")</f>
        <v/>
      </c>
    </row>
    <row r="9576" spans="16:16">
      <c r="P9576" t="str">
        <f>IF('Peter Millar'!$L9581&lt;&gt;0,CONCATENATE("Week ",WEEKNUM('Peter Millar'!$L9581,21)," - ", TEXT('Peter Millar'!$L9581, "yyyy")),"")</f>
        <v/>
      </c>
    </row>
    <row r="9577" spans="16:16">
      <c r="P9577" t="str">
        <f>IF('Peter Millar'!$L9582&lt;&gt;0,CONCATENATE("Week ",WEEKNUM('Peter Millar'!$L9582,21)," - ", TEXT('Peter Millar'!$L9582, "yyyy")),"")</f>
        <v/>
      </c>
    </row>
    <row r="9578" spans="16:16">
      <c r="P9578" t="str">
        <f>IF('Peter Millar'!$L9583&lt;&gt;0,CONCATENATE("Week ",WEEKNUM('Peter Millar'!$L9583,21)," - ", TEXT('Peter Millar'!$L9583, "yyyy")),"")</f>
        <v/>
      </c>
    </row>
    <row r="9579" spans="16:16">
      <c r="P9579" t="str">
        <f>IF('Peter Millar'!$L9584&lt;&gt;0,CONCATENATE("Week ",WEEKNUM('Peter Millar'!$L9584,21)," - ", TEXT('Peter Millar'!$L9584, "yyyy")),"")</f>
        <v/>
      </c>
    </row>
    <row r="9580" spans="16:16">
      <c r="P9580" t="str">
        <f>IF('Peter Millar'!$L9585&lt;&gt;0,CONCATENATE("Week ",WEEKNUM('Peter Millar'!$L9585,21)," - ", TEXT('Peter Millar'!$L9585, "yyyy")),"")</f>
        <v/>
      </c>
    </row>
    <row r="9581" spans="16:16">
      <c r="P9581" t="str">
        <f>IF('Peter Millar'!$L9586&lt;&gt;0,CONCATENATE("Week ",WEEKNUM('Peter Millar'!$L9586,21)," - ", TEXT('Peter Millar'!$L9586, "yyyy")),"")</f>
        <v/>
      </c>
    </row>
    <row r="9582" spans="16:16">
      <c r="P9582" t="str">
        <f>IF('Peter Millar'!$L9587&lt;&gt;0,CONCATENATE("Week ",WEEKNUM('Peter Millar'!$L9587,21)," - ", TEXT('Peter Millar'!$L9587, "yyyy")),"")</f>
        <v/>
      </c>
    </row>
    <row r="9583" spans="16:16">
      <c r="P9583" t="str">
        <f>IF('Peter Millar'!$L9588&lt;&gt;0,CONCATENATE("Week ",WEEKNUM('Peter Millar'!$L9588,21)," - ", TEXT('Peter Millar'!$L9588, "yyyy")),"")</f>
        <v/>
      </c>
    </row>
    <row r="9584" spans="16:16">
      <c r="P9584" t="str">
        <f>IF('Peter Millar'!$L9589&lt;&gt;0,CONCATENATE("Week ",WEEKNUM('Peter Millar'!$L9589,21)," - ", TEXT('Peter Millar'!$L9589, "yyyy")),"")</f>
        <v/>
      </c>
    </row>
    <row r="9585" spans="16:16">
      <c r="P9585" t="str">
        <f>IF('Peter Millar'!$L9590&lt;&gt;0,CONCATENATE("Week ",WEEKNUM('Peter Millar'!$L9590,21)," - ", TEXT('Peter Millar'!$L9590, "yyyy")),"")</f>
        <v/>
      </c>
    </row>
    <row r="9586" spans="16:16">
      <c r="P9586" t="str">
        <f>IF('Peter Millar'!$L9591&lt;&gt;0,CONCATENATE("Week ",WEEKNUM('Peter Millar'!$L9591,21)," - ", TEXT('Peter Millar'!$L9591, "yyyy")),"")</f>
        <v/>
      </c>
    </row>
    <row r="9587" spans="16:16">
      <c r="P9587" t="str">
        <f>IF('Peter Millar'!$L9592&lt;&gt;0,CONCATENATE("Week ",WEEKNUM('Peter Millar'!$L9592,21)," - ", TEXT('Peter Millar'!$L9592, "yyyy")),"")</f>
        <v/>
      </c>
    </row>
    <row r="9588" spans="16:16">
      <c r="P9588" t="str">
        <f>IF('Peter Millar'!$L9593&lt;&gt;0,CONCATENATE("Week ",WEEKNUM('Peter Millar'!$L9593,21)," - ", TEXT('Peter Millar'!$L9593, "yyyy")),"")</f>
        <v/>
      </c>
    </row>
    <row r="9589" spans="16:16">
      <c r="P9589" t="str">
        <f>IF('Peter Millar'!$L9594&lt;&gt;0,CONCATENATE("Week ",WEEKNUM('Peter Millar'!$L9594,21)," - ", TEXT('Peter Millar'!$L9594, "yyyy")),"")</f>
        <v/>
      </c>
    </row>
    <row r="9590" spans="16:16">
      <c r="P9590" t="str">
        <f>IF('Peter Millar'!$L9595&lt;&gt;0,CONCATENATE("Week ",WEEKNUM('Peter Millar'!$L9595,21)," - ", TEXT('Peter Millar'!$L9595, "yyyy")),"")</f>
        <v/>
      </c>
    </row>
    <row r="9591" spans="16:16">
      <c r="P9591" t="str">
        <f>IF('Peter Millar'!$L9596&lt;&gt;0,CONCATENATE("Week ",WEEKNUM('Peter Millar'!$L9596,21)," - ", TEXT('Peter Millar'!$L9596, "yyyy")),"")</f>
        <v/>
      </c>
    </row>
    <row r="9592" spans="16:16">
      <c r="P9592" t="str">
        <f>IF('Peter Millar'!$L9597&lt;&gt;0,CONCATENATE("Week ",WEEKNUM('Peter Millar'!$L9597,21)," - ", TEXT('Peter Millar'!$L9597, "yyyy")),"")</f>
        <v/>
      </c>
    </row>
    <row r="9593" spans="16:16">
      <c r="P9593" t="str">
        <f>IF('Peter Millar'!$L9598&lt;&gt;0,CONCATENATE("Week ",WEEKNUM('Peter Millar'!$L9598,21)," - ", TEXT('Peter Millar'!$L9598, "yyyy")),"")</f>
        <v/>
      </c>
    </row>
    <row r="9594" spans="16:16">
      <c r="P9594" t="str">
        <f>IF('Peter Millar'!$L9599&lt;&gt;0,CONCATENATE("Week ",WEEKNUM('Peter Millar'!$L9599,21)," - ", TEXT('Peter Millar'!$L9599, "yyyy")),"")</f>
        <v/>
      </c>
    </row>
    <row r="9595" spans="16:16">
      <c r="P9595" t="str">
        <f>IF('Peter Millar'!$L9600&lt;&gt;0,CONCATENATE("Week ",WEEKNUM('Peter Millar'!$L9600,21)," - ", TEXT('Peter Millar'!$L9600, "yyyy")),"")</f>
        <v/>
      </c>
    </row>
    <row r="9596" spans="16:16">
      <c r="P9596" t="str">
        <f>IF('Peter Millar'!$L9601&lt;&gt;0,CONCATENATE("Week ",WEEKNUM('Peter Millar'!$L9601,21)," - ", TEXT('Peter Millar'!$L9601, "yyyy")),"")</f>
        <v/>
      </c>
    </row>
    <row r="9597" spans="16:16">
      <c r="P9597" t="str">
        <f>IF('Peter Millar'!$L9602&lt;&gt;0,CONCATENATE("Week ",WEEKNUM('Peter Millar'!$L9602,21)," - ", TEXT('Peter Millar'!$L9602, "yyyy")),"")</f>
        <v/>
      </c>
    </row>
    <row r="9598" spans="16:16">
      <c r="P9598" t="str">
        <f>IF('Peter Millar'!$L9603&lt;&gt;0,CONCATENATE("Week ",WEEKNUM('Peter Millar'!$L9603,21)," - ", TEXT('Peter Millar'!$L9603, "yyyy")),"")</f>
        <v/>
      </c>
    </row>
    <row r="9599" spans="16:16">
      <c r="P9599" t="str">
        <f>IF('Peter Millar'!$L9604&lt;&gt;0,CONCATENATE("Week ",WEEKNUM('Peter Millar'!$L9604,21)," - ", TEXT('Peter Millar'!$L9604, "yyyy")),"")</f>
        <v/>
      </c>
    </row>
    <row r="9600" spans="16:16">
      <c r="P9600" t="str">
        <f>IF('Peter Millar'!$L9605&lt;&gt;0,CONCATENATE("Week ",WEEKNUM('Peter Millar'!$L9605,21)," - ", TEXT('Peter Millar'!$L9605, "yyyy")),"")</f>
        <v/>
      </c>
    </row>
    <row r="9601" spans="16:16">
      <c r="P9601" t="str">
        <f>IF('Peter Millar'!$L9606&lt;&gt;0,CONCATENATE("Week ",WEEKNUM('Peter Millar'!$L9606,21)," - ", TEXT('Peter Millar'!$L9606, "yyyy")),"")</f>
        <v/>
      </c>
    </row>
    <row r="9602" spans="16:16">
      <c r="P9602" t="str">
        <f>IF('Peter Millar'!$L9607&lt;&gt;0,CONCATENATE("Week ",WEEKNUM('Peter Millar'!$L9607,21)," - ", TEXT('Peter Millar'!$L9607, "yyyy")),"")</f>
        <v/>
      </c>
    </row>
    <row r="9603" spans="16:16">
      <c r="P9603" t="str">
        <f>IF('Peter Millar'!$L9608&lt;&gt;0,CONCATENATE("Week ",WEEKNUM('Peter Millar'!$L9608,21)," - ", TEXT('Peter Millar'!$L9608, "yyyy")),"")</f>
        <v/>
      </c>
    </row>
    <row r="9604" spans="16:16">
      <c r="P9604" t="str">
        <f>IF('Peter Millar'!$L9609&lt;&gt;0,CONCATENATE("Week ",WEEKNUM('Peter Millar'!$L9609,21)," - ", TEXT('Peter Millar'!$L9609, "yyyy")),"")</f>
        <v/>
      </c>
    </row>
    <row r="9605" spans="16:16">
      <c r="P9605" t="str">
        <f>IF('Peter Millar'!$L9610&lt;&gt;0,CONCATENATE("Week ",WEEKNUM('Peter Millar'!$L9610,21)," - ", TEXT('Peter Millar'!$L9610, "yyyy")),"")</f>
        <v/>
      </c>
    </row>
    <row r="9606" spans="16:16">
      <c r="P9606" t="str">
        <f>IF('Peter Millar'!$L9611&lt;&gt;0,CONCATENATE("Week ",WEEKNUM('Peter Millar'!$L9611,21)," - ", TEXT('Peter Millar'!$L9611, "yyyy")),"")</f>
        <v/>
      </c>
    </row>
    <row r="9607" spans="16:16">
      <c r="P9607" t="str">
        <f>IF('Peter Millar'!$L9612&lt;&gt;0,CONCATENATE("Week ",WEEKNUM('Peter Millar'!$L9612,21)," - ", TEXT('Peter Millar'!$L9612, "yyyy")),"")</f>
        <v/>
      </c>
    </row>
    <row r="9608" spans="16:16">
      <c r="P9608" t="str">
        <f>IF('Peter Millar'!$L9613&lt;&gt;0,CONCATENATE("Week ",WEEKNUM('Peter Millar'!$L9613,21)," - ", TEXT('Peter Millar'!$L9613, "yyyy")),"")</f>
        <v/>
      </c>
    </row>
    <row r="9609" spans="16:16">
      <c r="P9609" t="str">
        <f>IF('Peter Millar'!$L9614&lt;&gt;0,CONCATENATE("Week ",WEEKNUM('Peter Millar'!$L9614,21)," - ", TEXT('Peter Millar'!$L9614, "yyyy")),"")</f>
        <v/>
      </c>
    </row>
    <row r="9610" spans="16:16">
      <c r="P9610" t="str">
        <f>IF('Peter Millar'!$L9615&lt;&gt;0,CONCATENATE("Week ",WEEKNUM('Peter Millar'!$L9615,21)," - ", TEXT('Peter Millar'!$L9615, "yyyy")),"")</f>
        <v/>
      </c>
    </row>
    <row r="9611" spans="16:16">
      <c r="P9611" t="str">
        <f>IF('Peter Millar'!$L9616&lt;&gt;0,CONCATENATE("Week ",WEEKNUM('Peter Millar'!$L9616,21)," - ", TEXT('Peter Millar'!$L9616, "yyyy")),"")</f>
        <v/>
      </c>
    </row>
    <row r="9612" spans="16:16">
      <c r="P9612" t="str">
        <f>IF('Peter Millar'!$L9617&lt;&gt;0,CONCATENATE("Week ",WEEKNUM('Peter Millar'!$L9617,21)," - ", TEXT('Peter Millar'!$L9617, "yyyy")),"")</f>
        <v/>
      </c>
    </row>
    <row r="9613" spans="16:16">
      <c r="P9613" t="str">
        <f>IF('Peter Millar'!$L9618&lt;&gt;0,CONCATENATE("Week ",WEEKNUM('Peter Millar'!$L9618,21)," - ", TEXT('Peter Millar'!$L9618, "yyyy")),"")</f>
        <v/>
      </c>
    </row>
    <row r="9614" spans="16:16">
      <c r="P9614" t="str">
        <f>IF('Peter Millar'!$L9619&lt;&gt;0,CONCATENATE("Week ",WEEKNUM('Peter Millar'!$L9619,21)," - ", TEXT('Peter Millar'!$L9619, "yyyy")),"")</f>
        <v/>
      </c>
    </row>
    <row r="9615" spans="16:16">
      <c r="P9615" t="str">
        <f>IF('Peter Millar'!$L9620&lt;&gt;0,CONCATENATE("Week ",WEEKNUM('Peter Millar'!$L9620,21)," - ", TEXT('Peter Millar'!$L9620, "yyyy")),"")</f>
        <v/>
      </c>
    </row>
    <row r="9616" spans="16:16">
      <c r="P9616" t="str">
        <f>IF('Peter Millar'!$L9621&lt;&gt;0,CONCATENATE("Week ",WEEKNUM('Peter Millar'!$L9621,21)," - ", TEXT('Peter Millar'!$L9621, "yyyy")),"")</f>
        <v/>
      </c>
    </row>
    <row r="9617" spans="16:16">
      <c r="P9617" t="str">
        <f>IF('Peter Millar'!$L9622&lt;&gt;0,CONCATENATE("Week ",WEEKNUM('Peter Millar'!$L9622,21)," - ", TEXT('Peter Millar'!$L9622, "yyyy")),"")</f>
        <v/>
      </c>
    </row>
    <row r="9618" spans="16:16">
      <c r="P9618" t="str">
        <f>IF('Peter Millar'!$L9623&lt;&gt;0,CONCATENATE("Week ",WEEKNUM('Peter Millar'!$L9623,21)," - ", TEXT('Peter Millar'!$L9623, "yyyy")),"")</f>
        <v/>
      </c>
    </row>
    <row r="9619" spans="16:16">
      <c r="P9619" t="str">
        <f>IF('Peter Millar'!$L9624&lt;&gt;0,CONCATENATE("Week ",WEEKNUM('Peter Millar'!$L9624,21)," - ", TEXT('Peter Millar'!$L9624, "yyyy")),"")</f>
        <v/>
      </c>
    </row>
    <row r="9620" spans="16:16">
      <c r="P9620" t="str">
        <f>IF('Peter Millar'!$L9625&lt;&gt;0,CONCATENATE("Week ",WEEKNUM('Peter Millar'!$L9625,21)," - ", TEXT('Peter Millar'!$L9625, "yyyy")),"")</f>
        <v/>
      </c>
    </row>
    <row r="9621" spans="16:16">
      <c r="P9621" t="str">
        <f>IF('Peter Millar'!$L9626&lt;&gt;0,CONCATENATE("Week ",WEEKNUM('Peter Millar'!$L9626,21)," - ", TEXT('Peter Millar'!$L9626, "yyyy")),"")</f>
        <v/>
      </c>
    </row>
    <row r="9622" spans="16:16">
      <c r="P9622" t="str">
        <f>IF('Peter Millar'!$L9627&lt;&gt;0,CONCATENATE("Week ",WEEKNUM('Peter Millar'!$L9627,21)," - ", TEXT('Peter Millar'!$L9627, "yyyy")),"")</f>
        <v/>
      </c>
    </row>
    <row r="9623" spans="16:16">
      <c r="P9623" t="str">
        <f>IF('Peter Millar'!$L9628&lt;&gt;0,CONCATENATE("Week ",WEEKNUM('Peter Millar'!$L9628,21)," - ", TEXT('Peter Millar'!$L9628, "yyyy")),"")</f>
        <v/>
      </c>
    </row>
    <row r="9624" spans="16:16">
      <c r="P9624" t="str">
        <f>IF('Peter Millar'!$L9629&lt;&gt;0,CONCATENATE("Week ",WEEKNUM('Peter Millar'!$L9629,21)," - ", TEXT('Peter Millar'!$L9629, "yyyy")),"")</f>
        <v/>
      </c>
    </row>
    <row r="9625" spans="16:16">
      <c r="P9625" t="str">
        <f>IF('Peter Millar'!$L9630&lt;&gt;0,CONCATENATE("Week ",WEEKNUM('Peter Millar'!$L9630,21)," - ", TEXT('Peter Millar'!$L9630, "yyyy")),"")</f>
        <v/>
      </c>
    </row>
    <row r="9626" spans="16:16">
      <c r="P9626" t="str">
        <f>IF('Peter Millar'!$L9631&lt;&gt;0,CONCATENATE("Week ",WEEKNUM('Peter Millar'!$L9631,21)," - ", TEXT('Peter Millar'!$L9631, "yyyy")),"")</f>
        <v/>
      </c>
    </row>
    <row r="9627" spans="16:16">
      <c r="P9627" t="str">
        <f>IF('Peter Millar'!$L9632&lt;&gt;0,CONCATENATE("Week ",WEEKNUM('Peter Millar'!$L9632,21)," - ", TEXT('Peter Millar'!$L9632, "yyyy")),"")</f>
        <v/>
      </c>
    </row>
    <row r="9628" spans="16:16">
      <c r="P9628" t="str">
        <f>IF('Peter Millar'!$L9633&lt;&gt;0,CONCATENATE("Week ",WEEKNUM('Peter Millar'!$L9633,21)," - ", TEXT('Peter Millar'!$L9633, "yyyy")),"")</f>
        <v/>
      </c>
    </row>
    <row r="9629" spans="16:16">
      <c r="P9629" t="str">
        <f>IF('Peter Millar'!$L9634&lt;&gt;0,CONCATENATE("Week ",WEEKNUM('Peter Millar'!$L9634,21)," - ", TEXT('Peter Millar'!$L9634, "yyyy")),"")</f>
        <v/>
      </c>
    </row>
    <row r="9630" spans="16:16">
      <c r="P9630" t="str">
        <f>IF('Peter Millar'!$L9635&lt;&gt;0,CONCATENATE("Week ",WEEKNUM('Peter Millar'!$L9635,21)," - ", TEXT('Peter Millar'!$L9635, "yyyy")),"")</f>
        <v/>
      </c>
    </row>
    <row r="9631" spans="16:16">
      <c r="P9631" t="str">
        <f>IF('Peter Millar'!$L9636&lt;&gt;0,CONCATENATE("Week ",WEEKNUM('Peter Millar'!$L9636,21)," - ", TEXT('Peter Millar'!$L9636, "yyyy")),"")</f>
        <v/>
      </c>
    </row>
    <row r="9632" spans="16:16">
      <c r="P9632" t="str">
        <f>IF('Peter Millar'!$L9637&lt;&gt;0,CONCATENATE("Week ",WEEKNUM('Peter Millar'!$L9637,21)," - ", TEXT('Peter Millar'!$L9637, "yyyy")),"")</f>
        <v/>
      </c>
    </row>
    <row r="9633" spans="16:16">
      <c r="P9633" t="str">
        <f>IF('Peter Millar'!$L9638&lt;&gt;0,CONCATENATE("Week ",WEEKNUM('Peter Millar'!$L9638,21)," - ", TEXT('Peter Millar'!$L9638, "yyyy")),"")</f>
        <v/>
      </c>
    </row>
    <row r="9634" spans="16:16">
      <c r="P9634" t="str">
        <f>IF('Peter Millar'!$L9639&lt;&gt;0,CONCATENATE("Week ",WEEKNUM('Peter Millar'!$L9639,21)," - ", TEXT('Peter Millar'!$L9639, "yyyy")),"")</f>
        <v/>
      </c>
    </row>
    <row r="9635" spans="16:16">
      <c r="P9635" t="str">
        <f>IF('Peter Millar'!$L9640&lt;&gt;0,CONCATENATE("Week ",WEEKNUM('Peter Millar'!$L9640,21)," - ", TEXT('Peter Millar'!$L9640, "yyyy")),"")</f>
        <v/>
      </c>
    </row>
    <row r="9636" spans="16:16">
      <c r="P9636" t="str">
        <f>IF('Peter Millar'!$L9641&lt;&gt;0,CONCATENATE("Week ",WEEKNUM('Peter Millar'!$L9641,21)," - ", TEXT('Peter Millar'!$L9641, "yyyy")),"")</f>
        <v/>
      </c>
    </row>
    <row r="9637" spans="16:16">
      <c r="P9637" t="str">
        <f>IF('Peter Millar'!$L9642&lt;&gt;0,CONCATENATE("Week ",WEEKNUM('Peter Millar'!$L9642,21)," - ", TEXT('Peter Millar'!$L9642, "yyyy")),"")</f>
        <v/>
      </c>
    </row>
    <row r="9638" spans="16:16">
      <c r="P9638" t="str">
        <f>IF('Peter Millar'!$L9643&lt;&gt;0,CONCATENATE("Week ",WEEKNUM('Peter Millar'!$L9643,21)," - ", TEXT('Peter Millar'!$L9643, "yyyy")),"")</f>
        <v/>
      </c>
    </row>
    <row r="9639" spans="16:16">
      <c r="P9639" t="str">
        <f>IF('Peter Millar'!$L9644&lt;&gt;0,CONCATENATE("Week ",WEEKNUM('Peter Millar'!$L9644,21)," - ", TEXT('Peter Millar'!$L9644, "yyyy")),"")</f>
        <v/>
      </c>
    </row>
    <row r="9640" spans="16:16">
      <c r="P9640" t="str">
        <f>IF('Peter Millar'!$L9645&lt;&gt;0,CONCATENATE("Week ",WEEKNUM('Peter Millar'!$L9645,21)," - ", TEXT('Peter Millar'!$L9645, "yyyy")),"")</f>
        <v/>
      </c>
    </row>
    <row r="9641" spans="16:16">
      <c r="P9641" t="str">
        <f>IF('Peter Millar'!$L9646&lt;&gt;0,CONCATENATE("Week ",WEEKNUM('Peter Millar'!$L9646,21)," - ", TEXT('Peter Millar'!$L9646, "yyyy")),"")</f>
        <v/>
      </c>
    </row>
    <row r="9642" spans="16:16">
      <c r="P9642" t="str">
        <f>IF('Peter Millar'!$L9647&lt;&gt;0,CONCATENATE("Week ",WEEKNUM('Peter Millar'!$L9647,21)," - ", TEXT('Peter Millar'!$L9647, "yyyy")),"")</f>
        <v/>
      </c>
    </row>
    <row r="9643" spans="16:16">
      <c r="P9643" t="str">
        <f>IF('Peter Millar'!$L9648&lt;&gt;0,CONCATENATE("Week ",WEEKNUM('Peter Millar'!$L9648,21)," - ", TEXT('Peter Millar'!$L9648, "yyyy")),"")</f>
        <v/>
      </c>
    </row>
    <row r="9644" spans="16:16">
      <c r="P9644" t="str">
        <f>IF('Peter Millar'!$L9649&lt;&gt;0,CONCATENATE("Week ",WEEKNUM('Peter Millar'!$L9649,21)," - ", TEXT('Peter Millar'!$L9649, "yyyy")),"")</f>
        <v/>
      </c>
    </row>
    <row r="9645" spans="16:16">
      <c r="P9645" t="str">
        <f>IF('Peter Millar'!$L9650&lt;&gt;0,CONCATENATE("Week ",WEEKNUM('Peter Millar'!$L9650,21)," - ", TEXT('Peter Millar'!$L9650, "yyyy")),"")</f>
        <v/>
      </c>
    </row>
    <row r="9646" spans="16:16">
      <c r="P9646" t="str">
        <f>IF('Peter Millar'!$L9651&lt;&gt;0,CONCATENATE("Week ",WEEKNUM('Peter Millar'!$L9651,21)," - ", TEXT('Peter Millar'!$L9651, "yyyy")),"")</f>
        <v/>
      </c>
    </row>
    <row r="9647" spans="16:16">
      <c r="P9647" t="str">
        <f>IF('Peter Millar'!$L9652&lt;&gt;0,CONCATENATE("Week ",WEEKNUM('Peter Millar'!$L9652,21)," - ", TEXT('Peter Millar'!$L9652, "yyyy")),"")</f>
        <v/>
      </c>
    </row>
    <row r="9648" spans="16:16">
      <c r="P9648" t="str">
        <f>IF('Peter Millar'!$L9653&lt;&gt;0,CONCATENATE("Week ",WEEKNUM('Peter Millar'!$L9653,21)," - ", TEXT('Peter Millar'!$L9653, "yyyy")),"")</f>
        <v/>
      </c>
    </row>
    <row r="9649" spans="16:16">
      <c r="P9649" t="str">
        <f>IF('Peter Millar'!$L9654&lt;&gt;0,CONCATENATE("Week ",WEEKNUM('Peter Millar'!$L9654,21)," - ", TEXT('Peter Millar'!$L9654, "yyyy")),"")</f>
        <v/>
      </c>
    </row>
    <row r="9650" spans="16:16">
      <c r="P9650" t="str">
        <f>IF('Peter Millar'!$L9655&lt;&gt;0,CONCATENATE("Week ",WEEKNUM('Peter Millar'!$L9655,21)," - ", TEXT('Peter Millar'!$L9655, "yyyy")),"")</f>
        <v/>
      </c>
    </row>
    <row r="9651" spans="16:16">
      <c r="P9651" t="str">
        <f>IF('Peter Millar'!$L9656&lt;&gt;0,CONCATENATE("Week ",WEEKNUM('Peter Millar'!$L9656,21)," - ", TEXT('Peter Millar'!$L9656, "yyyy")),"")</f>
        <v/>
      </c>
    </row>
    <row r="9652" spans="16:16">
      <c r="P9652" t="str">
        <f>IF('Peter Millar'!$L9657&lt;&gt;0,CONCATENATE("Week ",WEEKNUM('Peter Millar'!$L9657,21)," - ", TEXT('Peter Millar'!$L9657, "yyyy")),"")</f>
        <v/>
      </c>
    </row>
    <row r="9653" spans="16:16">
      <c r="P9653" t="str">
        <f>IF('Peter Millar'!$L9658&lt;&gt;0,CONCATENATE("Week ",WEEKNUM('Peter Millar'!$L9658,21)," - ", TEXT('Peter Millar'!$L9658, "yyyy")),"")</f>
        <v/>
      </c>
    </row>
    <row r="9654" spans="16:16">
      <c r="P9654" t="str">
        <f>IF('Peter Millar'!$L9659&lt;&gt;0,CONCATENATE("Week ",WEEKNUM('Peter Millar'!$L9659,21)," - ", TEXT('Peter Millar'!$L9659, "yyyy")),"")</f>
        <v/>
      </c>
    </row>
    <row r="9655" spans="16:16">
      <c r="P9655" t="str">
        <f>IF('Peter Millar'!$L9660&lt;&gt;0,CONCATENATE("Week ",WEEKNUM('Peter Millar'!$L9660,21)," - ", TEXT('Peter Millar'!$L9660, "yyyy")),"")</f>
        <v/>
      </c>
    </row>
    <row r="9656" spans="16:16">
      <c r="P9656" t="str">
        <f>IF('Peter Millar'!$L9661&lt;&gt;0,CONCATENATE("Week ",WEEKNUM('Peter Millar'!$L9661,21)," - ", TEXT('Peter Millar'!$L9661, "yyyy")),"")</f>
        <v/>
      </c>
    </row>
    <row r="9657" spans="16:16">
      <c r="P9657" t="str">
        <f>IF('Peter Millar'!$L9662&lt;&gt;0,CONCATENATE("Week ",WEEKNUM('Peter Millar'!$L9662,21)," - ", TEXT('Peter Millar'!$L9662, "yyyy")),"")</f>
        <v/>
      </c>
    </row>
    <row r="9658" spans="16:16">
      <c r="P9658" t="str">
        <f>IF('Peter Millar'!$L9663&lt;&gt;0,CONCATENATE("Week ",WEEKNUM('Peter Millar'!$L9663,21)," - ", TEXT('Peter Millar'!$L9663, "yyyy")),"")</f>
        <v/>
      </c>
    </row>
    <row r="9659" spans="16:16">
      <c r="P9659" t="str">
        <f>IF('Peter Millar'!$L9664&lt;&gt;0,CONCATENATE("Week ",WEEKNUM('Peter Millar'!$L9664,21)," - ", TEXT('Peter Millar'!$L9664, "yyyy")),"")</f>
        <v/>
      </c>
    </row>
    <row r="9660" spans="16:16">
      <c r="P9660" t="str">
        <f>IF('Peter Millar'!$L9665&lt;&gt;0,CONCATENATE("Week ",WEEKNUM('Peter Millar'!$L9665,21)," - ", TEXT('Peter Millar'!$L9665, "yyyy")),"")</f>
        <v/>
      </c>
    </row>
    <row r="9661" spans="16:16">
      <c r="P9661" t="str">
        <f>IF('Peter Millar'!$L9666&lt;&gt;0,CONCATENATE("Week ",WEEKNUM('Peter Millar'!$L9666,21)," - ", TEXT('Peter Millar'!$L9666, "yyyy")),"")</f>
        <v/>
      </c>
    </row>
    <row r="9662" spans="16:16">
      <c r="P9662" t="str">
        <f>IF('Peter Millar'!$L9667&lt;&gt;0,CONCATENATE("Week ",WEEKNUM('Peter Millar'!$L9667,21)," - ", TEXT('Peter Millar'!$L9667, "yyyy")),"")</f>
        <v/>
      </c>
    </row>
    <row r="9663" spans="16:16">
      <c r="P9663" t="str">
        <f>IF('Peter Millar'!$L9668&lt;&gt;0,CONCATENATE("Week ",WEEKNUM('Peter Millar'!$L9668,21)," - ", TEXT('Peter Millar'!$L9668, "yyyy")),"")</f>
        <v/>
      </c>
    </row>
    <row r="9664" spans="16:16">
      <c r="P9664" t="str">
        <f>IF('Peter Millar'!$L9669&lt;&gt;0,CONCATENATE("Week ",WEEKNUM('Peter Millar'!$L9669,21)," - ", TEXT('Peter Millar'!$L9669, "yyyy")),"")</f>
        <v/>
      </c>
    </row>
    <row r="9665" spans="16:16">
      <c r="P9665" t="str">
        <f>IF('Peter Millar'!$L9670&lt;&gt;0,CONCATENATE("Week ",WEEKNUM('Peter Millar'!$L9670,21)," - ", TEXT('Peter Millar'!$L9670, "yyyy")),"")</f>
        <v/>
      </c>
    </row>
    <row r="9666" spans="16:16">
      <c r="P9666" t="str">
        <f>IF('Peter Millar'!$L9671&lt;&gt;0,CONCATENATE("Week ",WEEKNUM('Peter Millar'!$L9671,21)," - ", TEXT('Peter Millar'!$L9671, "yyyy")),"")</f>
        <v/>
      </c>
    </row>
    <row r="9667" spans="16:16">
      <c r="P9667" t="str">
        <f>IF('Peter Millar'!$L9672&lt;&gt;0,CONCATENATE("Week ",WEEKNUM('Peter Millar'!$L9672,21)," - ", TEXT('Peter Millar'!$L9672, "yyyy")),"")</f>
        <v/>
      </c>
    </row>
    <row r="9668" spans="16:16">
      <c r="P9668" t="str">
        <f>IF('Peter Millar'!$L9673&lt;&gt;0,CONCATENATE("Week ",WEEKNUM('Peter Millar'!$L9673,21)," - ", TEXT('Peter Millar'!$L9673, "yyyy")),"")</f>
        <v/>
      </c>
    </row>
    <row r="9669" spans="16:16">
      <c r="P9669" t="str">
        <f>IF('Peter Millar'!$L9674&lt;&gt;0,CONCATENATE("Week ",WEEKNUM('Peter Millar'!$L9674,21)," - ", TEXT('Peter Millar'!$L9674, "yyyy")),"")</f>
        <v/>
      </c>
    </row>
    <row r="9670" spans="16:16">
      <c r="P9670" t="str">
        <f>IF('Peter Millar'!$L9675&lt;&gt;0,CONCATENATE("Week ",WEEKNUM('Peter Millar'!$L9675,21)," - ", TEXT('Peter Millar'!$L9675, "yyyy")),"")</f>
        <v/>
      </c>
    </row>
    <row r="9671" spans="16:16">
      <c r="P9671" t="str">
        <f>IF('Peter Millar'!$L9676&lt;&gt;0,CONCATENATE("Week ",WEEKNUM('Peter Millar'!$L9676,21)," - ", TEXT('Peter Millar'!$L9676, "yyyy")),"")</f>
        <v/>
      </c>
    </row>
    <row r="9672" spans="16:16">
      <c r="P9672" t="str">
        <f>IF('Peter Millar'!$L9677&lt;&gt;0,CONCATENATE("Week ",WEEKNUM('Peter Millar'!$L9677,21)," - ", TEXT('Peter Millar'!$L9677, "yyyy")),"")</f>
        <v/>
      </c>
    </row>
    <row r="9673" spans="16:16">
      <c r="P9673" t="str">
        <f>IF('Peter Millar'!$L9678&lt;&gt;0,CONCATENATE("Week ",WEEKNUM('Peter Millar'!$L9678,21)," - ", TEXT('Peter Millar'!$L9678, "yyyy")),"")</f>
        <v/>
      </c>
    </row>
    <row r="9674" spans="16:16">
      <c r="P9674" t="str">
        <f>IF('Peter Millar'!$L9679&lt;&gt;0,CONCATENATE("Week ",WEEKNUM('Peter Millar'!$L9679,21)," - ", TEXT('Peter Millar'!$L9679, "yyyy")),"")</f>
        <v/>
      </c>
    </row>
    <row r="9675" spans="16:16">
      <c r="P9675" t="str">
        <f>IF('Peter Millar'!$L9680&lt;&gt;0,CONCATENATE("Week ",WEEKNUM('Peter Millar'!$L9680,21)," - ", TEXT('Peter Millar'!$L9680, "yyyy")),"")</f>
        <v/>
      </c>
    </row>
    <row r="9676" spans="16:16">
      <c r="P9676" t="str">
        <f>IF('Peter Millar'!$L9681&lt;&gt;0,CONCATENATE("Week ",WEEKNUM('Peter Millar'!$L9681,21)," - ", TEXT('Peter Millar'!$L9681, "yyyy")),"")</f>
        <v/>
      </c>
    </row>
    <row r="9677" spans="16:16">
      <c r="P9677" t="str">
        <f>IF('Peter Millar'!$L9682&lt;&gt;0,CONCATENATE("Week ",WEEKNUM('Peter Millar'!$L9682,21)," - ", TEXT('Peter Millar'!$L9682, "yyyy")),"")</f>
        <v/>
      </c>
    </row>
    <row r="9678" spans="16:16">
      <c r="P9678" t="str">
        <f>IF('Peter Millar'!$L9683&lt;&gt;0,CONCATENATE("Week ",WEEKNUM('Peter Millar'!$L9683,21)," - ", TEXT('Peter Millar'!$L9683, "yyyy")),"")</f>
        <v/>
      </c>
    </row>
    <row r="9679" spans="16:16">
      <c r="P9679" t="str">
        <f>IF('Peter Millar'!$L9684&lt;&gt;0,CONCATENATE("Week ",WEEKNUM('Peter Millar'!$L9684,21)," - ", TEXT('Peter Millar'!$L9684, "yyyy")),"")</f>
        <v/>
      </c>
    </row>
    <row r="9680" spans="16:16">
      <c r="P9680" t="str">
        <f>IF('Peter Millar'!$L9685&lt;&gt;0,CONCATENATE("Week ",WEEKNUM('Peter Millar'!$L9685,21)," - ", TEXT('Peter Millar'!$L9685, "yyyy")),"")</f>
        <v/>
      </c>
    </row>
    <row r="9681" spans="16:16">
      <c r="P9681" t="str">
        <f>IF('Peter Millar'!$L9686&lt;&gt;0,CONCATENATE("Week ",WEEKNUM('Peter Millar'!$L9686,21)," - ", TEXT('Peter Millar'!$L9686, "yyyy")),"")</f>
        <v/>
      </c>
    </row>
    <row r="9682" spans="16:16">
      <c r="P9682" t="str">
        <f>IF('Peter Millar'!$L9687&lt;&gt;0,CONCATENATE("Week ",WEEKNUM('Peter Millar'!$L9687,21)," - ", TEXT('Peter Millar'!$L9687, "yyyy")),"")</f>
        <v/>
      </c>
    </row>
    <row r="9683" spans="16:16">
      <c r="P9683" t="str">
        <f>IF('Peter Millar'!$L9688&lt;&gt;0,CONCATENATE("Week ",WEEKNUM('Peter Millar'!$L9688,21)," - ", TEXT('Peter Millar'!$L9688, "yyyy")),"")</f>
        <v/>
      </c>
    </row>
    <row r="9684" spans="16:16">
      <c r="P9684" t="str">
        <f>IF('Peter Millar'!$L9689&lt;&gt;0,CONCATENATE("Week ",WEEKNUM('Peter Millar'!$L9689,21)," - ", TEXT('Peter Millar'!$L9689, "yyyy")),"")</f>
        <v/>
      </c>
    </row>
    <row r="9685" spans="16:16">
      <c r="P9685" t="str">
        <f>IF('Peter Millar'!$L9690&lt;&gt;0,CONCATENATE("Week ",WEEKNUM('Peter Millar'!$L9690,21)," - ", TEXT('Peter Millar'!$L9690, "yyyy")),"")</f>
        <v/>
      </c>
    </row>
    <row r="9686" spans="16:16">
      <c r="P9686" t="str">
        <f>IF('Peter Millar'!$L9691&lt;&gt;0,CONCATENATE("Week ",WEEKNUM('Peter Millar'!$L9691,21)," - ", TEXT('Peter Millar'!$L9691, "yyyy")),"")</f>
        <v/>
      </c>
    </row>
    <row r="9687" spans="16:16">
      <c r="P9687" t="str">
        <f>IF('Peter Millar'!$L9692&lt;&gt;0,CONCATENATE("Week ",WEEKNUM('Peter Millar'!$L9692,21)," - ", TEXT('Peter Millar'!$L9692, "yyyy")),"")</f>
        <v/>
      </c>
    </row>
    <row r="9688" spans="16:16">
      <c r="P9688" t="str">
        <f>IF('Peter Millar'!$L9693&lt;&gt;0,CONCATENATE("Week ",WEEKNUM('Peter Millar'!$L9693,21)," - ", TEXT('Peter Millar'!$L9693, "yyyy")),"")</f>
        <v/>
      </c>
    </row>
    <row r="9689" spans="16:16">
      <c r="P9689" t="str">
        <f>IF('Peter Millar'!$L9694&lt;&gt;0,CONCATENATE("Week ",WEEKNUM('Peter Millar'!$L9694,21)," - ", TEXT('Peter Millar'!$L9694, "yyyy")),"")</f>
        <v/>
      </c>
    </row>
    <row r="9690" spans="16:16">
      <c r="P9690" t="str">
        <f>IF('Peter Millar'!$L9695&lt;&gt;0,CONCATENATE("Week ",WEEKNUM('Peter Millar'!$L9695,21)," - ", TEXT('Peter Millar'!$L9695, "yyyy")),"")</f>
        <v/>
      </c>
    </row>
    <row r="9691" spans="16:16">
      <c r="P9691" t="str">
        <f>IF('Peter Millar'!$L9696&lt;&gt;0,CONCATENATE("Week ",WEEKNUM('Peter Millar'!$L9696,21)," - ", TEXT('Peter Millar'!$L9696, "yyyy")),"")</f>
        <v/>
      </c>
    </row>
    <row r="9692" spans="16:16">
      <c r="P9692" t="str">
        <f>IF('Peter Millar'!$L9697&lt;&gt;0,CONCATENATE("Week ",WEEKNUM('Peter Millar'!$L9697,21)," - ", TEXT('Peter Millar'!$L9697, "yyyy")),"")</f>
        <v/>
      </c>
    </row>
    <row r="9693" spans="16:16">
      <c r="P9693" t="str">
        <f>IF('Peter Millar'!$L9698&lt;&gt;0,CONCATENATE("Week ",WEEKNUM('Peter Millar'!$L9698,21)," - ", TEXT('Peter Millar'!$L9698, "yyyy")),"")</f>
        <v/>
      </c>
    </row>
    <row r="9694" spans="16:16">
      <c r="P9694" t="str">
        <f>IF('Peter Millar'!$L9699&lt;&gt;0,CONCATENATE("Week ",WEEKNUM('Peter Millar'!$L9699,21)," - ", TEXT('Peter Millar'!$L9699, "yyyy")),"")</f>
        <v/>
      </c>
    </row>
    <row r="9695" spans="16:16">
      <c r="P9695" t="str">
        <f>IF('Peter Millar'!$L9700&lt;&gt;0,CONCATENATE("Week ",WEEKNUM('Peter Millar'!$L9700,21)," - ", TEXT('Peter Millar'!$L9700, "yyyy")),"")</f>
        <v/>
      </c>
    </row>
    <row r="9696" spans="16:16">
      <c r="P9696" t="str">
        <f>IF('Peter Millar'!$L9701&lt;&gt;0,CONCATENATE("Week ",WEEKNUM('Peter Millar'!$L9701,21)," - ", TEXT('Peter Millar'!$L9701, "yyyy")),"")</f>
        <v/>
      </c>
    </row>
    <row r="9697" spans="16:16">
      <c r="P9697" t="str">
        <f>IF('Peter Millar'!$L9702&lt;&gt;0,CONCATENATE("Week ",WEEKNUM('Peter Millar'!$L9702,21)," - ", TEXT('Peter Millar'!$L9702, "yyyy")),"")</f>
        <v/>
      </c>
    </row>
    <row r="9698" spans="16:16">
      <c r="P9698" t="str">
        <f>IF('Peter Millar'!$L9703&lt;&gt;0,CONCATENATE("Week ",WEEKNUM('Peter Millar'!$L9703,21)," - ", TEXT('Peter Millar'!$L9703, "yyyy")),"")</f>
        <v/>
      </c>
    </row>
    <row r="9699" spans="16:16">
      <c r="P9699" t="str">
        <f>IF('Peter Millar'!$L9704&lt;&gt;0,CONCATENATE("Week ",WEEKNUM('Peter Millar'!$L9704,21)," - ", TEXT('Peter Millar'!$L9704, "yyyy")),"")</f>
        <v/>
      </c>
    </row>
    <row r="9700" spans="16:16">
      <c r="P9700" t="str">
        <f>IF('Peter Millar'!$L9705&lt;&gt;0,CONCATENATE("Week ",WEEKNUM('Peter Millar'!$L9705,21)," - ", TEXT('Peter Millar'!$L9705, "yyyy")),"")</f>
        <v/>
      </c>
    </row>
    <row r="9701" spans="16:16">
      <c r="P9701" t="str">
        <f>IF('Peter Millar'!$L9706&lt;&gt;0,CONCATENATE("Week ",WEEKNUM('Peter Millar'!$L9706,21)," - ", TEXT('Peter Millar'!$L9706, "yyyy")),"")</f>
        <v/>
      </c>
    </row>
    <row r="9702" spans="16:16">
      <c r="P9702" t="str">
        <f>IF('Peter Millar'!$L9707&lt;&gt;0,CONCATENATE("Week ",WEEKNUM('Peter Millar'!$L9707,21)," - ", TEXT('Peter Millar'!$L9707, "yyyy")),"")</f>
        <v/>
      </c>
    </row>
    <row r="9703" spans="16:16">
      <c r="P9703" t="str">
        <f>IF('Peter Millar'!$L9708&lt;&gt;0,CONCATENATE("Week ",WEEKNUM('Peter Millar'!$L9708,21)," - ", TEXT('Peter Millar'!$L9708, "yyyy")),"")</f>
        <v/>
      </c>
    </row>
    <row r="9704" spans="16:16">
      <c r="P9704" t="str">
        <f>IF('Peter Millar'!$L9709&lt;&gt;0,CONCATENATE("Week ",WEEKNUM('Peter Millar'!$L9709,21)," - ", TEXT('Peter Millar'!$L9709, "yyyy")),"")</f>
        <v/>
      </c>
    </row>
    <row r="9705" spans="16:16">
      <c r="P9705" t="str">
        <f>IF('Peter Millar'!$L9710&lt;&gt;0,CONCATENATE("Week ",WEEKNUM('Peter Millar'!$L9710,21)," - ", TEXT('Peter Millar'!$L9710, "yyyy")),"")</f>
        <v/>
      </c>
    </row>
    <row r="9706" spans="16:16">
      <c r="P9706" t="str">
        <f>IF('Peter Millar'!$L9711&lt;&gt;0,CONCATENATE("Week ",WEEKNUM('Peter Millar'!$L9711,21)," - ", TEXT('Peter Millar'!$L9711, "yyyy")),"")</f>
        <v/>
      </c>
    </row>
    <row r="9707" spans="16:16">
      <c r="P9707" t="str">
        <f>IF('Peter Millar'!$L9712&lt;&gt;0,CONCATENATE("Week ",WEEKNUM('Peter Millar'!$L9712,21)," - ", TEXT('Peter Millar'!$L9712, "yyyy")),"")</f>
        <v/>
      </c>
    </row>
    <row r="9708" spans="16:16">
      <c r="P9708" t="str">
        <f>IF('Peter Millar'!$L9713&lt;&gt;0,CONCATENATE("Week ",WEEKNUM('Peter Millar'!$L9713,21)," - ", TEXT('Peter Millar'!$L9713, "yyyy")),"")</f>
        <v/>
      </c>
    </row>
    <row r="9709" spans="16:16">
      <c r="P9709" t="str">
        <f>IF('Peter Millar'!$L9714&lt;&gt;0,CONCATENATE("Week ",WEEKNUM('Peter Millar'!$L9714,21)," - ", TEXT('Peter Millar'!$L9714, "yyyy")),"")</f>
        <v/>
      </c>
    </row>
    <row r="9710" spans="16:16">
      <c r="P9710" t="str">
        <f>IF('Peter Millar'!$L9715&lt;&gt;0,CONCATENATE("Week ",WEEKNUM('Peter Millar'!$L9715,21)," - ", TEXT('Peter Millar'!$L9715, "yyyy")),"")</f>
        <v/>
      </c>
    </row>
    <row r="9711" spans="16:16">
      <c r="P9711" t="str">
        <f>IF('Peter Millar'!$L9716&lt;&gt;0,CONCATENATE("Week ",WEEKNUM('Peter Millar'!$L9716,21)," - ", TEXT('Peter Millar'!$L9716, "yyyy")),"")</f>
        <v/>
      </c>
    </row>
    <row r="9712" spans="16:16">
      <c r="P9712" t="str">
        <f>IF('Peter Millar'!$L9717&lt;&gt;0,CONCATENATE("Week ",WEEKNUM('Peter Millar'!$L9717,21)," - ", TEXT('Peter Millar'!$L9717, "yyyy")),"")</f>
        <v/>
      </c>
    </row>
    <row r="9713" spans="16:16">
      <c r="P9713" t="str">
        <f>IF('Peter Millar'!$L9718&lt;&gt;0,CONCATENATE("Week ",WEEKNUM('Peter Millar'!$L9718,21)," - ", TEXT('Peter Millar'!$L9718, "yyyy")),"")</f>
        <v/>
      </c>
    </row>
    <row r="9714" spans="16:16">
      <c r="P9714" t="str">
        <f>IF('Peter Millar'!$L9719&lt;&gt;0,CONCATENATE("Week ",WEEKNUM('Peter Millar'!$L9719,21)," - ", TEXT('Peter Millar'!$L9719, "yyyy")),"")</f>
        <v/>
      </c>
    </row>
    <row r="9715" spans="16:16">
      <c r="P9715" t="str">
        <f>IF('Peter Millar'!$L9720&lt;&gt;0,CONCATENATE("Week ",WEEKNUM('Peter Millar'!$L9720,21)," - ", TEXT('Peter Millar'!$L9720, "yyyy")),"")</f>
        <v/>
      </c>
    </row>
    <row r="9716" spans="16:16">
      <c r="P9716" t="str">
        <f>IF('Peter Millar'!$L9721&lt;&gt;0,CONCATENATE("Week ",WEEKNUM('Peter Millar'!$L9721,21)," - ", TEXT('Peter Millar'!$L9721, "yyyy")),"")</f>
        <v/>
      </c>
    </row>
    <row r="9717" spans="16:16">
      <c r="P9717" t="str">
        <f>IF('Peter Millar'!$L9722&lt;&gt;0,CONCATENATE("Week ",WEEKNUM('Peter Millar'!$L9722,21)," - ", TEXT('Peter Millar'!$L9722, "yyyy")),"")</f>
        <v/>
      </c>
    </row>
    <row r="9718" spans="16:16">
      <c r="P9718" t="str">
        <f>IF('Peter Millar'!$L9723&lt;&gt;0,CONCATENATE("Week ",WEEKNUM('Peter Millar'!$L9723,21)," - ", TEXT('Peter Millar'!$L9723, "yyyy")),"")</f>
        <v/>
      </c>
    </row>
    <row r="9719" spans="16:16">
      <c r="P9719" t="str">
        <f>IF('Peter Millar'!$L9724&lt;&gt;0,CONCATENATE("Week ",WEEKNUM('Peter Millar'!$L9724,21)," - ", TEXT('Peter Millar'!$L9724, "yyyy")),"")</f>
        <v/>
      </c>
    </row>
    <row r="9720" spans="16:16">
      <c r="P9720" t="str">
        <f>IF('Peter Millar'!$L9725&lt;&gt;0,CONCATENATE("Week ",WEEKNUM('Peter Millar'!$L9725,21)," - ", TEXT('Peter Millar'!$L9725, "yyyy")),"")</f>
        <v/>
      </c>
    </row>
    <row r="9721" spans="16:16">
      <c r="P9721" t="str">
        <f>IF('Peter Millar'!$L9726&lt;&gt;0,CONCATENATE("Week ",WEEKNUM('Peter Millar'!$L9726,21)," - ", TEXT('Peter Millar'!$L9726, "yyyy")),"")</f>
        <v/>
      </c>
    </row>
    <row r="9722" spans="16:16">
      <c r="P9722" t="str">
        <f>IF('Peter Millar'!$L9727&lt;&gt;0,CONCATENATE("Week ",WEEKNUM('Peter Millar'!$L9727,21)," - ", TEXT('Peter Millar'!$L9727, "yyyy")),"")</f>
        <v/>
      </c>
    </row>
    <row r="9723" spans="16:16">
      <c r="P9723" t="str">
        <f>IF('Peter Millar'!$L9728&lt;&gt;0,CONCATENATE("Week ",WEEKNUM('Peter Millar'!$L9728,21)," - ", TEXT('Peter Millar'!$L9728, "yyyy")),"")</f>
        <v/>
      </c>
    </row>
    <row r="9724" spans="16:16">
      <c r="P9724" t="str">
        <f>IF('Peter Millar'!$L9729&lt;&gt;0,CONCATENATE("Week ",WEEKNUM('Peter Millar'!$L9729,21)," - ", TEXT('Peter Millar'!$L9729, "yyyy")),"")</f>
        <v/>
      </c>
    </row>
    <row r="9725" spans="16:16">
      <c r="P9725" t="str">
        <f>IF('Peter Millar'!$L9730&lt;&gt;0,CONCATENATE("Week ",WEEKNUM('Peter Millar'!$L9730,21)," - ", TEXT('Peter Millar'!$L9730, "yyyy")),"")</f>
        <v/>
      </c>
    </row>
    <row r="9726" spans="16:16">
      <c r="P9726" t="str">
        <f>IF('Peter Millar'!$L9731&lt;&gt;0,CONCATENATE("Week ",WEEKNUM('Peter Millar'!$L9731,21)," - ", TEXT('Peter Millar'!$L9731, "yyyy")),"")</f>
        <v/>
      </c>
    </row>
    <row r="9727" spans="16:16">
      <c r="P9727" t="str">
        <f>IF('Peter Millar'!$L9732&lt;&gt;0,CONCATENATE("Week ",WEEKNUM('Peter Millar'!$L9732,21)," - ", TEXT('Peter Millar'!$L9732, "yyyy")),"")</f>
        <v/>
      </c>
    </row>
    <row r="9728" spans="16:16">
      <c r="P9728" t="str">
        <f>IF('Peter Millar'!$L9733&lt;&gt;0,CONCATENATE("Week ",WEEKNUM('Peter Millar'!$L9733,21)," - ", TEXT('Peter Millar'!$L9733, "yyyy")),"")</f>
        <v/>
      </c>
    </row>
    <row r="9729" spans="16:16">
      <c r="P9729" t="str">
        <f>IF('Peter Millar'!$L9734&lt;&gt;0,CONCATENATE("Week ",WEEKNUM('Peter Millar'!$L9734,21)," - ", TEXT('Peter Millar'!$L9734, "yyyy")),"")</f>
        <v/>
      </c>
    </row>
    <row r="9730" spans="16:16">
      <c r="P9730" t="str">
        <f>IF('Peter Millar'!$L9735&lt;&gt;0,CONCATENATE("Week ",WEEKNUM('Peter Millar'!$L9735,21)," - ", TEXT('Peter Millar'!$L9735, "yyyy")),"")</f>
        <v/>
      </c>
    </row>
    <row r="9731" spans="16:16">
      <c r="P9731" t="str">
        <f>IF('Peter Millar'!$L9736&lt;&gt;0,CONCATENATE("Week ",WEEKNUM('Peter Millar'!$L9736,21)," - ", TEXT('Peter Millar'!$L9736, "yyyy")),"")</f>
        <v/>
      </c>
    </row>
    <row r="9732" spans="16:16">
      <c r="P9732" t="str">
        <f>IF('Peter Millar'!$L9737&lt;&gt;0,CONCATENATE("Week ",WEEKNUM('Peter Millar'!$L9737,21)," - ", TEXT('Peter Millar'!$L9737, "yyyy")),"")</f>
        <v/>
      </c>
    </row>
    <row r="9733" spans="16:16">
      <c r="P9733" t="str">
        <f>IF('Peter Millar'!$L9738&lt;&gt;0,CONCATENATE("Week ",WEEKNUM('Peter Millar'!$L9738,21)," - ", TEXT('Peter Millar'!$L9738, "yyyy")),"")</f>
        <v/>
      </c>
    </row>
    <row r="9734" spans="16:16">
      <c r="P9734" t="str">
        <f>IF('Peter Millar'!$L9739&lt;&gt;0,CONCATENATE("Week ",WEEKNUM('Peter Millar'!$L9739,21)," - ", TEXT('Peter Millar'!$L9739, "yyyy")),"")</f>
        <v/>
      </c>
    </row>
    <row r="9735" spans="16:16">
      <c r="P9735" t="str">
        <f>IF('Peter Millar'!$L9740&lt;&gt;0,CONCATENATE("Week ",WEEKNUM('Peter Millar'!$L9740,21)," - ", TEXT('Peter Millar'!$L9740, "yyyy")),"")</f>
        <v/>
      </c>
    </row>
    <row r="9736" spans="16:16">
      <c r="P9736" t="str">
        <f>IF('Peter Millar'!$L9741&lt;&gt;0,CONCATENATE("Week ",WEEKNUM('Peter Millar'!$L9741,21)," - ", TEXT('Peter Millar'!$L9741, "yyyy")),"")</f>
        <v/>
      </c>
    </row>
    <row r="9737" spans="16:16">
      <c r="P9737" t="str">
        <f>IF('Peter Millar'!$L9742&lt;&gt;0,CONCATENATE("Week ",WEEKNUM('Peter Millar'!$L9742,21)," - ", TEXT('Peter Millar'!$L9742, "yyyy")),"")</f>
        <v/>
      </c>
    </row>
    <row r="9738" spans="16:16">
      <c r="P9738" t="str">
        <f>IF('Peter Millar'!$L9743&lt;&gt;0,CONCATENATE("Week ",WEEKNUM('Peter Millar'!$L9743,21)," - ", TEXT('Peter Millar'!$L9743, "yyyy")),"")</f>
        <v/>
      </c>
    </row>
    <row r="9739" spans="16:16">
      <c r="P9739" t="str">
        <f>IF('Peter Millar'!$L9744&lt;&gt;0,CONCATENATE("Week ",WEEKNUM('Peter Millar'!$L9744,21)," - ", TEXT('Peter Millar'!$L9744, "yyyy")),"")</f>
        <v/>
      </c>
    </row>
    <row r="9740" spans="16:16">
      <c r="P9740" t="str">
        <f>IF('Peter Millar'!$L9745&lt;&gt;0,CONCATENATE("Week ",WEEKNUM('Peter Millar'!$L9745,21)," - ", TEXT('Peter Millar'!$L9745, "yyyy")),"")</f>
        <v/>
      </c>
    </row>
    <row r="9741" spans="16:16">
      <c r="P9741" t="str">
        <f>IF('Peter Millar'!$L9746&lt;&gt;0,CONCATENATE("Week ",WEEKNUM('Peter Millar'!$L9746,21)," - ", TEXT('Peter Millar'!$L9746, "yyyy")),"")</f>
        <v/>
      </c>
    </row>
    <row r="9742" spans="16:16">
      <c r="P9742" t="str">
        <f>IF('Peter Millar'!$L9747&lt;&gt;0,CONCATENATE("Week ",WEEKNUM('Peter Millar'!$L9747,21)," - ", TEXT('Peter Millar'!$L9747, "yyyy")),"")</f>
        <v/>
      </c>
    </row>
    <row r="9743" spans="16:16">
      <c r="P9743" t="str">
        <f>IF('Peter Millar'!$L9748&lt;&gt;0,CONCATENATE("Week ",WEEKNUM('Peter Millar'!$L9748,21)," - ", TEXT('Peter Millar'!$L9748, "yyyy")),"")</f>
        <v/>
      </c>
    </row>
    <row r="9744" spans="16:16">
      <c r="P9744" t="str">
        <f>IF('Peter Millar'!$L9749&lt;&gt;0,CONCATENATE("Week ",WEEKNUM('Peter Millar'!$L9749,21)," - ", TEXT('Peter Millar'!$L9749, "yyyy")),"")</f>
        <v/>
      </c>
    </row>
    <row r="9745" spans="16:16">
      <c r="P9745" t="str">
        <f>IF('Peter Millar'!$L9750&lt;&gt;0,CONCATENATE("Week ",WEEKNUM('Peter Millar'!$L9750,21)," - ", TEXT('Peter Millar'!$L9750, "yyyy")),"")</f>
        <v/>
      </c>
    </row>
    <row r="9746" spans="16:16">
      <c r="P9746" t="str">
        <f>IF('Peter Millar'!$L9751&lt;&gt;0,CONCATENATE("Week ",WEEKNUM('Peter Millar'!$L9751,21)," - ", TEXT('Peter Millar'!$L9751, "yyyy")),"")</f>
        <v/>
      </c>
    </row>
    <row r="9747" spans="16:16">
      <c r="P9747" t="str">
        <f>IF('Peter Millar'!$L9752&lt;&gt;0,CONCATENATE("Week ",WEEKNUM('Peter Millar'!$L9752,21)," - ", TEXT('Peter Millar'!$L9752, "yyyy")),"")</f>
        <v/>
      </c>
    </row>
    <row r="9748" spans="16:16">
      <c r="P9748" t="str">
        <f>IF('Peter Millar'!$L9753&lt;&gt;0,CONCATENATE("Week ",WEEKNUM('Peter Millar'!$L9753,21)," - ", TEXT('Peter Millar'!$L9753, "yyyy")),"")</f>
        <v/>
      </c>
    </row>
    <row r="9749" spans="16:16">
      <c r="P9749" t="str">
        <f>IF('Peter Millar'!$L9754&lt;&gt;0,CONCATENATE("Week ",WEEKNUM('Peter Millar'!$L9754,21)," - ", TEXT('Peter Millar'!$L9754, "yyyy")),"")</f>
        <v/>
      </c>
    </row>
    <row r="9750" spans="16:16">
      <c r="P9750" t="str">
        <f>IF('Peter Millar'!$L9755&lt;&gt;0,CONCATENATE("Week ",WEEKNUM('Peter Millar'!$L9755,21)," - ", TEXT('Peter Millar'!$L9755, "yyyy")),"")</f>
        <v/>
      </c>
    </row>
    <row r="9751" spans="16:16">
      <c r="P9751" t="str">
        <f>IF('Peter Millar'!$L9756&lt;&gt;0,CONCATENATE("Week ",WEEKNUM('Peter Millar'!$L9756,21)," - ", TEXT('Peter Millar'!$L9756, "yyyy")),"")</f>
        <v/>
      </c>
    </row>
    <row r="9752" spans="16:16">
      <c r="P9752" t="str">
        <f>IF('Peter Millar'!$L9757&lt;&gt;0,CONCATENATE("Week ",WEEKNUM('Peter Millar'!$L9757,21)," - ", TEXT('Peter Millar'!$L9757, "yyyy")),"")</f>
        <v/>
      </c>
    </row>
    <row r="9753" spans="16:16">
      <c r="P9753" t="str">
        <f>IF('Peter Millar'!$L9758&lt;&gt;0,CONCATENATE("Week ",WEEKNUM('Peter Millar'!$L9758,21)," - ", TEXT('Peter Millar'!$L9758, "yyyy")),"")</f>
        <v/>
      </c>
    </row>
    <row r="9754" spans="16:16">
      <c r="P9754" t="str">
        <f>IF('Peter Millar'!$L9759&lt;&gt;0,CONCATENATE("Week ",WEEKNUM('Peter Millar'!$L9759,21)," - ", TEXT('Peter Millar'!$L9759, "yyyy")),"")</f>
        <v/>
      </c>
    </row>
    <row r="9755" spans="16:16">
      <c r="P9755" t="str">
        <f>IF('Peter Millar'!$L9760&lt;&gt;0,CONCATENATE("Week ",WEEKNUM('Peter Millar'!$L9760,21)," - ", TEXT('Peter Millar'!$L9760, "yyyy")),"")</f>
        <v/>
      </c>
    </row>
    <row r="9756" spans="16:16">
      <c r="P9756" t="str">
        <f>IF('Peter Millar'!$L9761&lt;&gt;0,CONCATENATE("Week ",WEEKNUM('Peter Millar'!$L9761,21)," - ", TEXT('Peter Millar'!$L9761, "yyyy")),"")</f>
        <v/>
      </c>
    </row>
    <row r="9757" spans="16:16">
      <c r="P9757" t="str">
        <f>IF('Peter Millar'!$L9762&lt;&gt;0,CONCATENATE("Week ",WEEKNUM('Peter Millar'!$L9762,21)," - ", TEXT('Peter Millar'!$L9762, "yyyy")),"")</f>
        <v/>
      </c>
    </row>
    <row r="9758" spans="16:16">
      <c r="P9758" t="str">
        <f>IF('Peter Millar'!$L9763&lt;&gt;0,CONCATENATE("Week ",WEEKNUM('Peter Millar'!$L9763,21)," - ", TEXT('Peter Millar'!$L9763, "yyyy")),"")</f>
        <v/>
      </c>
    </row>
    <row r="9759" spans="16:16">
      <c r="P9759" t="str">
        <f>IF('Peter Millar'!$L9764&lt;&gt;0,CONCATENATE("Week ",WEEKNUM('Peter Millar'!$L9764,21)," - ", TEXT('Peter Millar'!$L9764, "yyyy")),"")</f>
        <v/>
      </c>
    </row>
    <row r="9760" spans="16:16">
      <c r="P9760" t="str">
        <f>IF('Peter Millar'!$L9765&lt;&gt;0,CONCATENATE("Week ",WEEKNUM('Peter Millar'!$L9765,21)," - ", TEXT('Peter Millar'!$L9765, "yyyy")),"")</f>
        <v/>
      </c>
    </row>
    <row r="9761" spans="16:16">
      <c r="P9761" t="str">
        <f>IF('Peter Millar'!$L9766&lt;&gt;0,CONCATENATE("Week ",WEEKNUM('Peter Millar'!$L9766,21)," - ", TEXT('Peter Millar'!$L9766, "yyyy")),"")</f>
        <v/>
      </c>
    </row>
    <row r="9762" spans="16:16">
      <c r="P9762" t="str">
        <f>IF('Peter Millar'!$L9767&lt;&gt;0,CONCATENATE("Week ",WEEKNUM('Peter Millar'!$L9767,21)," - ", TEXT('Peter Millar'!$L9767, "yyyy")),"")</f>
        <v/>
      </c>
    </row>
    <row r="9763" spans="16:16">
      <c r="P9763" t="str">
        <f>IF('Peter Millar'!$L9768&lt;&gt;0,CONCATENATE("Week ",WEEKNUM('Peter Millar'!$L9768,21)," - ", TEXT('Peter Millar'!$L9768, "yyyy")),"")</f>
        <v/>
      </c>
    </row>
    <row r="9764" spans="16:16">
      <c r="P9764" t="str">
        <f>IF('Peter Millar'!$L9769&lt;&gt;0,CONCATENATE("Week ",WEEKNUM('Peter Millar'!$L9769,21)," - ", TEXT('Peter Millar'!$L9769, "yyyy")),"")</f>
        <v/>
      </c>
    </row>
    <row r="9765" spans="16:16">
      <c r="P9765" t="str">
        <f>IF('Peter Millar'!$L9770&lt;&gt;0,CONCATENATE("Week ",WEEKNUM('Peter Millar'!$L9770,21)," - ", TEXT('Peter Millar'!$L9770, "yyyy")),"")</f>
        <v/>
      </c>
    </row>
    <row r="9766" spans="16:16">
      <c r="P9766" t="str">
        <f>IF('Peter Millar'!$L9771&lt;&gt;0,CONCATENATE("Week ",WEEKNUM('Peter Millar'!$L9771,21)," - ", TEXT('Peter Millar'!$L9771, "yyyy")),"")</f>
        <v/>
      </c>
    </row>
    <row r="9767" spans="16:16">
      <c r="P9767" t="str">
        <f>IF('Peter Millar'!$L9772&lt;&gt;0,CONCATENATE("Week ",WEEKNUM('Peter Millar'!$L9772,21)," - ", TEXT('Peter Millar'!$L9772, "yyyy")),"")</f>
        <v/>
      </c>
    </row>
    <row r="9768" spans="16:16">
      <c r="P9768" t="str">
        <f>IF('Peter Millar'!$L9773&lt;&gt;0,CONCATENATE("Week ",WEEKNUM('Peter Millar'!$L9773,21)," - ", TEXT('Peter Millar'!$L9773, "yyyy")),"")</f>
        <v/>
      </c>
    </row>
    <row r="9769" spans="16:16">
      <c r="P9769" t="str">
        <f>IF('Peter Millar'!$L9774&lt;&gt;0,CONCATENATE("Week ",WEEKNUM('Peter Millar'!$L9774,21)," - ", TEXT('Peter Millar'!$L9774, "yyyy")),"")</f>
        <v/>
      </c>
    </row>
    <row r="9770" spans="16:16">
      <c r="P9770" t="str">
        <f>IF('Peter Millar'!$L9775&lt;&gt;0,CONCATENATE("Week ",WEEKNUM('Peter Millar'!$L9775,21)," - ", TEXT('Peter Millar'!$L9775, "yyyy")),"")</f>
        <v/>
      </c>
    </row>
    <row r="9771" spans="16:16">
      <c r="P9771" t="str">
        <f>IF('Peter Millar'!$L9776&lt;&gt;0,CONCATENATE("Week ",WEEKNUM('Peter Millar'!$L9776,21)," - ", TEXT('Peter Millar'!$L9776, "yyyy")),"")</f>
        <v/>
      </c>
    </row>
    <row r="9772" spans="16:16">
      <c r="P9772" t="str">
        <f>IF('Peter Millar'!$L9777&lt;&gt;0,CONCATENATE("Week ",WEEKNUM('Peter Millar'!$L9777,21)," - ", TEXT('Peter Millar'!$L9777, "yyyy")),"")</f>
        <v/>
      </c>
    </row>
    <row r="9773" spans="16:16">
      <c r="P9773" t="str">
        <f>IF('Peter Millar'!$L9778&lt;&gt;0,CONCATENATE("Week ",WEEKNUM('Peter Millar'!$L9778,21)," - ", TEXT('Peter Millar'!$L9778, "yyyy")),"")</f>
        <v/>
      </c>
    </row>
    <row r="9774" spans="16:16">
      <c r="P9774" t="str">
        <f>IF('Peter Millar'!$L9779&lt;&gt;0,CONCATENATE("Week ",WEEKNUM('Peter Millar'!$L9779,21)," - ", TEXT('Peter Millar'!$L9779, "yyyy")),"")</f>
        <v/>
      </c>
    </row>
    <row r="9775" spans="16:16">
      <c r="P9775" t="str">
        <f>IF('Peter Millar'!$L9780&lt;&gt;0,CONCATENATE("Week ",WEEKNUM('Peter Millar'!$L9780,21)," - ", TEXT('Peter Millar'!$L9780, "yyyy")),"")</f>
        <v/>
      </c>
    </row>
    <row r="9776" spans="16:16">
      <c r="P9776" t="str">
        <f>IF('Peter Millar'!$L9781&lt;&gt;0,CONCATENATE("Week ",WEEKNUM('Peter Millar'!$L9781,21)," - ", TEXT('Peter Millar'!$L9781, "yyyy")),"")</f>
        <v/>
      </c>
    </row>
    <row r="9777" spans="16:16">
      <c r="P9777" t="str">
        <f>IF('Peter Millar'!$L9782&lt;&gt;0,CONCATENATE("Week ",WEEKNUM('Peter Millar'!$L9782,21)," - ", TEXT('Peter Millar'!$L9782, "yyyy")),"")</f>
        <v/>
      </c>
    </row>
    <row r="9778" spans="16:16">
      <c r="P9778" t="str">
        <f>IF('Peter Millar'!$L9783&lt;&gt;0,CONCATENATE("Week ",WEEKNUM('Peter Millar'!$L9783,21)," - ", TEXT('Peter Millar'!$L9783, "yyyy")),"")</f>
        <v/>
      </c>
    </row>
    <row r="9779" spans="16:16">
      <c r="P9779" t="str">
        <f>IF('Peter Millar'!$L9784&lt;&gt;0,CONCATENATE("Week ",WEEKNUM('Peter Millar'!$L9784,21)," - ", TEXT('Peter Millar'!$L9784, "yyyy")),"")</f>
        <v/>
      </c>
    </row>
    <row r="9780" spans="16:16">
      <c r="P9780" t="str">
        <f>IF('Peter Millar'!$L9785&lt;&gt;0,CONCATENATE("Week ",WEEKNUM('Peter Millar'!$L9785,21)," - ", TEXT('Peter Millar'!$L9785, "yyyy")),"")</f>
        <v/>
      </c>
    </row>
    <row r="9781" spans="16:16">
      <c r="P9781" t="str">
        <f>IF('Peter Millar'!$L9786&lt;&gt;0,CONCATENATE("Week ",WEEKNUM('Peter Millar'!$L9786,21)," - ", TEXT('Peter Millar'!$L9786, "yyyy")),"")</f>
        <v/>
      </c>
    </row>
    <row r="9782" spans="16:16">
      <c r="P9782" t="str">
        <f>IF('Peter Millar'!$L9787&lt;&gt;0,CONCATENATE("Week ",WEEKNUM('Peter Millar'!$L9787,21)," - ", TEXT('Peter Millar'!$L9787, "yyyy")),"")</f>
        <v/>
      </c>
    </row>
    <row r="9783" spans="16:16">
      <c r="P9783" t="str">
        <f>IF('Peter Millar'!$L9788&lt;&gt;0,CONCATENATE("Week ",WEEKNUM('Peter Millar'!$L9788,21)," - ", TEXT('Peter Millar'!$L9788, "yyyy")),"")</f>
        <v/>
      </c>
    </row>
    <row r="9784" spans="16:16">
      <c r="P9784" t="str">
        <f>IF('Peter Millar'!$L9789&lt;&gt;0,CONCATENATE("Week ",WEEKNUM('Peter Millar'!$L9789,21)," - ", TEXT('Peter Millar'!$L9789, "yyyy")),"")</f>
        <v/>
      </c>
    </row>
    <row r="9785" spans="16:16">
      <c r="P9785" t="str">
        <f>IF('Peter Millar'!$L9790&lt;&gt;0,CONCATENATE("Week ",WEEKNUM('Peter Millar'!$L9790,21)," - ", TEXT('Peter Millar'!$L9790, "yyyy")),"")</f>
        <v/>
      </c>
    </row>
    <row r="9786" spans="16:16">
      <c r="P9786" t="str">
        <f>IF('Peter Millar'!$L9791&lt;&gt;0,CONCATENATE("Week ",WEEKNUM('Peter Millar'!$L9791,21)," - ", TEXT('Peter Millar'!$L9791, "yyyy")),"")</f>
        <v/>
      </c>
    </row>
    <row r="9787" spans="16:16">
      <c r="P9787" t="str">
        <f>IF('Peter Millar'!$L9792&lt;&gt;0,CONCATENATE("Week ",WEEKNUM('Peter Millar'!$L9792,21)," - ", TEXT('Peter Millar'!$L9792, "yyyy")),"")</f>
        <v/>
      </c>
    </row>
    <row r="9788" spans="16:16">
      <c r="P9788" t="str">
        <f>IF('Peter Millar'!$L9793&lt;&gt;0,CONCATENATE("Week ",WEEKNUM('Peter Millar'!$L9793,21)," - ", TEXT('Peter Millar'!$L9793, "yyyy")),"")</f>
        <v/>
      </c>
    </row>
    <row r="9789" spans="16:16">
      <c r="P9789" t="str">
        <f>IF('Peter Millar'!$L9794&lt;&gt;0,CONCATENATE("Week ",WEEKNUM('Peter Millar'!$L9794,21)," - ", TEXT('Peter Millar'!$L9794, "yyyy")),"")</f>
        <v/>
      </c>
    </row>
    <row r="9790" spans="16:16">
      <c r="P9790" t="str">
        <f>IF('Peter Millar'!$L9795&lt;&gt;0,CONCATENATE("Week ",WEEKNUM('Peter Millar'!$L9795,21)," - ", TEXT('Peter Millar'!$L9795, "yyyy")),"")</f>
        <v/>
      </c>
    </row>
    <row r="9791" spans="16:16">
      <c r="P9791" t="str">
        <f>IF('Peter Millar'!$L9796&lt;&gt;0,CONCATENATE("Week ",WEEKNUM('Peter Millar'!$L9796,21)," - ", TEXT('Peter Millar'!$L9796, "yyyy")),"")</f>
        <v/>
      </c>
    </row>
    <row r="9792" spans="16:16">
      <c r="P9792" t="str">
        <f>IF('Peter Millar'!$L9797&lt;&gt;0,CONCATENATE("Week ",WEEKNUM('Peter Millar'!$L9797,21)," - ", TEXT('Peter Millar'!$L9797, "yyyy")),"")</f>
        <v/>
      </c>
    </row>
    <row r="9793" spans="16:16">
      <c r="P9793" t="str">
        <f>IF('Peter Millar'!$L9798&lt;&gt;0,CONCATENATE("Week ",WEEKNUM('Peter Millar'!$L9798,21)," - ", TEXT('Peter Millar'!$L9798, "yyyy")),"")</f>
        <v/>
      </c>
    </row>
    <row r="9794" spans="16:16">
      <c r="P9794" t="str">
        <f>IF('Peter Millar'!$L9799&lt;&gt;0,CONCATENATE("Week ",WEEKNUM('Peter Millar'!$L9799,21)," - ", TEXT('Peter Millar'!$L9799, "yyyy")),"")</f>
        <v/>
      </c>
    </row>
    <row r="9795" spans="16:16">
      <c r="P9795" t="str">
        <f>IF('Peter Millar'!$L9800&lt;&gt;0,CONCATENATE("Week ",WEEKNUM('Peter Millar'!$L9800,21)," - ", TEXT('Peter Millar'!$L9800, "yyyy")),"")</f>
        <v/>
      </c>
    </row>
    <row r="9796" spans="16:16">
      <c r="P9796" t="str">
        <f>IF('Peter Millar'!$L9801&lt;&gt;0,CONCATENATE("Week ",WEEKNUM('Peter Millar'!$L9801,21)," - ", TEXT('Peter Millar'!$L9801, "yyyy")),"")</f>
        <v/>
      </c>
    </row>
    <row r="9797" spans="16:16">
      <c r="P9797" t="str">
        <f>IF('Peter Millar'!$L9802&lt;&gt;0,CONCATENATE("Week ",WEEKNUM('Peter Millar'!$L9802,21)," - ", TEXT('Peter Millar'!$L9802, "yyyy")),"")</f>
        <v/>
      </c>
    </row>
    <row r="9798" spans="16:16">
      <c r="P9798" t="str">
        <f>IF('Peter Millar'!$L9803&lt;&gt;0,CONCATENATE("Week ",WEEKNUM('Peter Millar'!$L9803,21)," - ", TEXT('Peter Millar'!$L9803, "yyyy")),"")</f>
        <v/>
      </c>
    </row>
    <row r="9799" spans="16:16">
      <c r="P9799" t="str">
        <f>IF('Peter Millar'!$L9804&lt;&gt;0,CONCATENATE("Week ",WEEKNUM('Peter Millar'!$L9804,21)," - ", TEXT('Peter Millar'!$L9804, "yyyy")),"")</f>
        <v/>
      </c>
    </row>
    <row r="9800" spans="16:16">
      <c r="P9800" t="str">
        <f>IF('Peter Millar'!$L9805&lt;&gt;0,CONCATENATE("Week ",WEEKNUM('Peter Millar'!$L9805,21)," - ", TEXT('Peter Millar'!$L9805, "yyyy")),"")</f>
        <v/>
      </c>
    </row>
    <row r="9801" spans="16:16">
      <c r="P9801" t="str">
        <f>IF('Peter Millar'!$L9806&lt;&gt;0,CONCATENATE("Week ",WEEKNUM('Peter Millar'!$L9806,21)," - ", TEXT('Peter Millar'!$L9806, "yyyy")),"")</f>
        <v/>
      </c>
    </row>
    <row r="9802" spans="16:16">
      <c r="P9802" t="str">
        <f>IF('Peter Millar'!$L9807&lt;&gt;0,CONCATENATE("Week ",WEEKNUM('Peter Millar'!$L9807,21)," - ", TEXT('Peter Millar'!$L9807, "yyyy")),"")</f>
        <v/>
      </c>
    </row>
    <row r="9803" spans="16:16">
      <c r="P9803" t="str">
        <f>IF('Peter Millar'!$L9808&lt;&gt;0,CONCATENATE("Week ",WEEKNUM('Peter Millar'!$L9808,21)," - ", TEXT('Peter Millar'!$L9808, "yyyy")),"")</f>
        <v/>
      </c>
    </row>
    <row r="9804" spans="16:16">
      <c r="P9804" t="str">
        <f>IF('Peter Millar'!$L9809&lt;&gt;0,CONCATENATE("Week ",WEEKNUM('Peter Millar'!$L9809,21)," - ", TEXT('Peter Millar'!$L9809, "yyyy")),"")</f>
        <v/>
      </c>
    </row>
    <row r="9805" spans="16:16">
      <c r="P9805" t="str">
        <f>IF('Peter Millar'!$L9810&lt;&gt;0,CONCATENATE("Week ",WEEKNUM('Peter Millar'!$L9810,21)," - ", TEXT('Peter Millar'!$L9810, "yyyy")),"")</f>
        <v/>
      </c>
    </row>
    <row r="9806" spans="16:16">
      <c r="P9806" t="str">
        <f>IF('Peter Millar'!$L9811&lt;&gt;0,CONCATENATE("Week ",WEEKNUM('Peter Millar'!$L9811,21)," - ", TEXT('Peter Millar'!$L9811, "yyyy")),"")</f>
        <v/>
      </c>
    </row>
    <row r="9807" spans="16:16">
      <c r="P9807" t="str">
        <f>IF('Peter Millar'!$L9812&lt;&gt;0,CONCATENATE("Week ",WEEKNUM('Peter Millar'!$L9812,21)," - ", TEXT('Peter Millar'!$L9812, "yyyy")),"")</f>
        <v/>
      </c>
    </row>
    <row r="9808" spans="16:16">
      <c r="P9808" t="str">
        <f>IF('Peter Millar'!$L9813&lt;&gt;0,CONCATENATE("Week ",WEEKNUM('Peter Millar'!$L9813,21)," - ", TEXT('Peter Millar'!$L9813, "yyyy")),"")</f>
        <v/>
      </c>
    </row>
    <row r="9809" spans="16:16">
      <c r="P9809" t="str">
        <f>IF('Peter Millar'!$L9814&lt;&gt;0,CONCATENATE("Week ",WEEKNUM('Peter Millar'!$L9814,21)," - ", TEXT('Peter Millar'!$L9814, "yyyy")),"")</f>
        <v/>
      </c>
    </row>
    <row r="9810" spans="16:16">
      <c r="P9810" t="str">
        <f>IF('Peter Millar'!$L9815&lt;&gt;0,CONCATENATE("Week ",WEEKNUM('Peter Millar'!$L9815,21)," - ", TEXT('Peter Millar'!$L9815, "yyyy")),"")</f>
        <v/>
      </c>
    </row>
    <row r="9811" spans="16:16">
      <c r="P9811" t="str">
        <f>IF('Peter Millar'!$L9816&lt;&gt;0,CONCATENATE("Week ",WEEKNUM('Peter Millar'!$L9816,21)," - ", TEXT('Peter Millar'!$L9816, "yyyy")),"")</f>
        <v/>
      </c>
    </row>
    <row r="9812" spans="16:16">
      <c r="P9812" t="str">
        <f>IF('Peter Millar'!$L9817&lt;&gt;0,CONCATENATE("Week ",WEEKNUM('Peter Millar'!$L9817,21)," - ", TEXT('Peter Millar'!$L9817, "yyyy")),"")</f>
        <v/>
      </c>
    </row>
    <row r="9813" spans="16:16">
      <c r="P9813" t="str">
        <f>IF('Peter Millar'!$L9818&lt;&gt;0,CONCATENATE("Week ",WEEKNUM('Peter Millar'!$L9818,21)," - ", TEXT('Peter Millar'!$L9818, "yyyy")),"")</f>
        <v/>
      </c>
    </row>
    <row r="9814" spans="16:16">
      <c r="P9814" t="str">
        <f>IF('Peter Millar'!$L9819&lt;&gt;0,CONCATENATE("Week ",WEEKNUM('Peter Millar'!$L9819,21)," - ", TEXT('Peter Millar'!$L9819, "yyyy")),"")</f>
        <v/>
      </c>
    </row>
    <row r="9815" spans="16:16">
      <c r="P9815" t="str">
        <f>IF('Peter Millar'!$L9820&lt;&gt;0,CONCATENATE("Week ",WEEKNUM('Peter Millar'!$L9820,21)," - ", TEXT('Peter Millar'!$L9820, "yyyy")),"")</f>
        <v/>
      </c>
    </row>
    <row r="9816" spans="16:16">
      <c r="P9816" t="str">
        <f>IF('Peter Millar'!$L9821&lt;&gt;0,CONCATENATE("Week ",WEEKNUM('Peter Millar'!$L9821,21)," - ", TEXT('Peter Millar'!$L9821, "yyyy")),"")</f>
        <v/>
      </c>
    </row>
    <row r="9817" spans="16:16">
      <c r="P9817" t="str">
        <f>IF('Peter Millar'!$L9822&lt;&gt;0,CONCATENATE("Week ",WEEKNUM('Peter Millar'!$L9822,21)," - ", TEXT('Peter Millar'!$L9822, "yyyy")),"")</f>
        <v/>
      </c>
    </row>
    <row r="9818" spans="16:16">
      <c r="P9818" t="str">
        <f>IF('Peter Millar'!$L9823&lt;&gt;0,CONCATENATE("Week ",WEEKNUM('Peter Millar'!$L9823,21)," - ", TEXT('Peter Millar'!$L9823, "yyyy")),"")</f>
        <v/>
      </c>
    </row>
    <row r="9819" spans="16:16">
      <c r="P9819" t="str">
        <f>IF('Peter Millar'!$L9824&lt;&gt;0,CONCATENATE("Week ",WEEKNUM('Peter Millar'!$L9824,21)," - ", TEXT('Peter Millar'!$L9824, "yyyy")),"")</f>
        <v/>
      </c>
    </row>
    <row r="9820" spans="16:16">
      <c r="P9820" t="str">
        <f>IF('Peter Millar'!$L9825&lt;&gt;0,CONCATENATE("Week ",WEEKNUM('Peter Millar'!$L9825,21)," - ", TEXT('Peter Millar'!$L9825, "yyyy")),"")</f>
        <v/>
      </c>
    </row>
    <row r="9821" spans="16:16">
      <c r="P9821" t="str">
        <f>IF('Peter Millar'!$L9826&lt;&gt;0,CONCATENATE("Week ",WEEKNUM('Peter Millar'!$L9826,21)," - ", TEXT('Peter Millar'!$L9826, "yyyy")),"")</f>
        <v/>
      </c>
    </row>
    <row r="9822" spans="16:16">
      <c r="P9822" t="str">
        <f>IF('Peter Millar'!$L9827&lt;&gt;0,CONCATENATE("Week ",WEEKNUM('Peter Millar'!$L9827,21)," - ", TEXT('Peter Millar'!$L9827, "yyyy")),"")</f>
        <v/>
      </c>
    </row>
    <row r="9823" spans="16:16">
      <c r="P9823" t="str">
        <f>IF('Peter Millar'!$L9828&lt;&gt;0,CONCATENATE("Week ",WEEKNUM('Peter Millar'!$L9828,21)," - ", TEXT('Peter Millar'!$L9828, "yyyy")),"")</f>
        <v/>
      </c>
    </row>
    <row r="9824" spans="16:16">
      <c r="P9824" t="str">
        <f>IF('Peter Millar'!$L9829&lt;&gt;0,CONCATENATE("Week ",WEEKNUM('Peter Millar'!$L9829,21)," - ", TEXT('Peter Millar'!$L9829, "yyyy")),"")</f>
        <v/>
      </c>
    </row>
    <row r="9825" spans="16:16">
      <c r="P9825" t="str">
        <f>IF('Peter Millar'!$L9830&lt;&gt;0,CONCATENATE("Week ",WEEKNUM('Peter Millar'!$L9830,21)," - ", TEXT('Peter Millar'!$L9830, "yyyy")),"")</f>
        <v/>
      </c>
    </row>
    <row r="9826" spans="16:16">
      <c r="P9826" t="str">
        <f>IF('Peter Millar'!$L9831&lt;&gt;0,CONCATENATE("Week ",WEEKNUM('Peter Millar'!$L9831,21)," - ", TEXT('Peter Millar'!$L9831, "yyyy")),"")</f>
        <v/>
      </c>
    </row>
    <row r="9827" spans="16:16">
      <c r="P9827" t="str">
        <f>IF('Peter Millar'!$L9832&lt;&gt;0,CONCATENATE("Week ",WEEKNUM('Peter Millar'!$L9832,21)," - ", TEXT('Peter Millar'!$L9832, "yyyy")),"")</f>
        <v/>
      </c>
    </row>
    <row r="9828" spans="16:16">
      <c r="P9828" t="str">
        <f>IF('Peter Millar'!$L9833&lt;&gt;0,CONCATENATE("Week ",WEEKNUM('Peter Millar'!$L9833,21)," - ", TEXT('Peter Millar'!$L9833, "yyyy")),"")</f>
        <v/>
      </c>
    </row>
    <row r="9829" spans="16:16">
      <c r="P9829" t="str">
        <f>IF('Peter Millar'!$L9834&lt;&gt;0,CONCATENATE("Week ",WEEKNUM('Peter Millar'!$L9834,21)," - ", TEXT('Peter Millar'!$L9834, "yyyy")),"")</f>
        <v/>
      </c>
    </row>
    <row r="9830" spans="16:16">
      <c r="P9830" t="str">
        <f>IF('Peter Millar'!$L9835&lt;&gt;0,CONCATENATE("Week ",WEEKNUM('Peter Millar'!$L9835,21)," - ", TEXT('Peter Millar'!$L9835, "yyyy")),"")</f>
        <v/>
      </c>
    </row>
    <row r="9831" spans="16:16">
      <c r="P9831" t="str">
        <f>IF('Peter Millar'!$L9836&lt;&gt;0,CONCATENATE("Week ",WEEKNUM('Peter Millar'!$L9836,21)," - ", TEXT('Peter Millar'!$L9836, "yyyy")),"")</f>
        <v/>
      </c>
    </row>
    <row r="9832" spans="16:16">
      <c r="P9832" t="str">
        <f>IF('Peter Millar'!$L9837&lt;&gt;0,CONCATENATE("Week ",WEEKNUM('Peter Millar'!$L9837,21)," - ", TEXT('Peter Millar'!$L9837, "yyyy")),"")</f>
        <v/>
      </c>
    </row>
    <row r="9833" spans="16:16">
      <c r="P9833" t="str">
        <f>IF('Peter Millar'!$L9838&lt;&gt;0,CONCATENATE("Week ",WEEKNUM('Peter Millar'!$L9838,21)," - ", TEXT('Peter Millar'!$L9838, "yyyy")),"")</f>
        <v/>
      </c>
    </row>
    <row r="9834" spans="16:16">
      <c r="P9834" t="str">
        <f>IF('Peter Millar'!$L9839&lt;&gt;0,CONCATENATE("Week ",WEEKNUM('Peter Millar'!$L9839,21)," - ", TEXT('Peter Millar'!$L9839, "yyyy")),"")</f>
        <v/>
      </c>
    </row>
    <row r="9835" spans="16:16">
      <c r="P9835" t="str">
        <f>IF('Peter Millar'!$L9840&lt;&gt;0,CONCATENATE("Week ",WEEKNUM('Peter Millar'!$L9840,21)," - ", TEXT('Peter Millar'!$L9840, "yyyy")),"")</f>
        <v/>
      </c>
    </row>
    <row r="9836" spans="16:16">
      <c r="P9836" t="str">
        <f>IF('Peter Millar'!$L9841&lt;&gt;0,CONCATENATE("Week ",WEEKNUM('Peter Millar'!$L9841,21)," - ", TEXT('Peter Millar'!$L9841, "yyyy")),"")</f>
        <v/>
      </c>
    </row>
    <row r="9837" spans="16:16">
      <c r="P9837" t="str">
        <f>IF('Peter Millar'!$L9842&lt;&gt;0,CONCATENATE("Week ",WEEKNUM('Peter Millar'!$L9842,21)," - ", TEXT('Peter Millar'!$L9842, "yyyy")),"")</f>
        <v/>
      </c>
    </row>
    <row r="9838" spans="16:16">
      <c r="P9838" t="str">
        <f>IF('Peter Millar'!$L9843&lt;&gt;0,CONCATENATE("Week ",WEEKNUM('Peter Millar'!$L9843,21)," - ", TEXT('Peter Millar'!$L9843, "yyyy")),"")</f>
        <v/>
      </c>
    </row>
    <row r="9839" spans="16:16">
      <c r="P9839" t="str">
        <f>IF('Peter Millar'!$L9844&lt;&gt;0,CONCATENATE("Week ",WEEKNUM('Peter Millar'!$L9844,21)," - ", TEXT('Peter Millar'!$L9844, "yyyy")),"")</f>
        <v/>
      </c>
    </row>
    <row r="9840" spans="16:16">
      <c r="P9840" t="str">
        <f>IF('Peter Millar'!$L9845&lt;&gt;0,CONCATENATE("Week ",WEEKNUM('Peter Millar'!$L9845,21)," - ", TEXT('Peter Millar'!$L9845, "yyyy")),"")</f>
        <v/>
      </c>
    </row>
    <row r="9841" spans="16:16">
      <c r="P9841" t="str">
        <f>IF('Peter Millar'!$L9846&lt;&gt;0,CONCATENATE("Week ",WEEKNUM('Peter Millar'!$L9846,21)," - ", TEXT('Peter Millar'!$L9846, "yyyy")),"")</f>
        <v/>
      </c>
    </row>
    <row r="9842" spans="16:16">
      <c r="P9842" t="str">
        <f>IF('Peter Millar'!$L9847&lt;&gt;0,CONCATENATE("Week ",WEEKNUM('Peter Millar'!$L9847,21)," - ", TEXT('Peter Millar'!$L9847, "yyyy")),"")</f>
        <v/>
      </c>
    </row>
    <row r="9843" spans="16:16">
      <c r="P9843" t="str">
        <f>IF('Peter Millar'!$L9848&lt;&gt;0,CONCATENATE("Week ",WEEKNUM('Peter Millar'!$L9848,21)," - ", TEXT('Peter Millar'!$L9848, "yyyy")),"")</f>
        <v/>
      </c>
    </row>
    <row r="9844" spans="16:16">
      <c r="P9844" t="str">
        <f>IF('Peter Millar'!$L9849&lt;&gt;0,CONCATENATE("Week ",WEEKNUM('Peter Millar'!$L9849,21)," - ", TEXT('Peter Millar'!$L9849, "yyyy")),"")</f>
        <v/>
      </c>
    </row>
    <row r="9845" spans="16:16">
      <c r="P9845" t="str">
        <f>IF('Peter Millar'!$L9850&lt;&gt;0,CONCATENATE("Week ",WEEKNUM('Peter Millar'!$L9850,21)," - ", TEXT('Peter Millar'!$L9850, "yyyy")),"")</f>
        <v/>
      </c>
    </row>
    <row r="9846" spans="16:16">
      <c r="P9846" t="str">
        <f>IF('Peter Millar'!$L9851&lt;&gt;0,CONCATENATE("Week ",WEEKNUM('Peter Millar'!$L9851,21)," - ", TEXT('Peter Millar'!$L9851, "yyyy")),"")</f>
        <v/>
      </c>
    </row>
    <row r="9847" spans="16:16">
      <c r="P9847" t="str">
        <f>IF('Peter Millar'!$L9852&lt;&gt;0,CONCATENATE("Week ",WEEKNUM('Peter Millar'!$L9852,21)," - ", TEXT('Peter Millar'!$L9852, "yyyy")),"")</f>
        <v/>
      </c>
    </row>
    <row r="9848" spans="16:16">
      <c r="P9848" t="str">
        <f>IF('Peter Millar'!$L9853&lt;&gt;0,CONCATENATE("Week ",WEEKNUM('Peter Millar'!$L9853,21)," - ", TEXT('Peter Millar'!$L9853, "yyyy")),"")</f>
        <v/>
      </c>
    </row>
    <row r="9849" spans="16:16">
      <c r="P9849" t="str">
        <f>IF('Peter Millar'!$L9854&lt;&gt;0,CONCATENATE("Week ",WEEKNUM('Peter Millar'!$L9854,21)," - ", TEXT('Peter Millar'!$L9854, "yyyy")),"")</f>
        <v/>
      </c>
    </row>
    <row r="9850" spans="16:16">
      <c r="P9850" t="str">
        <f>IF('Peter Millar'!$L9855&lt;&gt;0,CONCATENATE("Week ",WEEKNUM('Peter Millar'!$L9855,21)," - ", TEXT('Peter Millar'!$L9855, "yyyy")),"")</f>
        <v/>
      </c>
    </row>
    <row r="9851" spans="16:16">
      <c r="P9851" t="str">
        <f>IF('Peter Millar'!$L9856&lt;&gt;0,CONCATENATE("Week ",WEEKNUM('Peter Millar'!$L9856,21)," - ", TEXT('Peter Millar'!$L9856, "yyyy")),"")</f>
        <v/>
      </c>
    </row>
    <row r="9852" spans="16:16">
      <c r="P9852" t="str">
        <f>IF('Peter Millar'!$L9857&lt;&gt;0,CONCATENATE("Week ",WEEKNUM('Peter Millar'!$L9857,21)," - ", TEXT('Peter Millar'!$L9857, "yyyy")),"")</f>
        <v/>
      </c>
    </row>
    <row r="9853" spans="16:16">
      <c r="P9853" t="str">
        <f>IF('Peter Millar'!$L9858&lt;&gt;0,CONCATENATE("Week ",WEEKNUM('Peter Millar'!$L9858,21)," - ", TEXT('Peter Millar'!$L9858, "yyyy")),"")</f>
        <v/>
      </c>
    </row>
    <row r="9854" spans="16:16">
      <c r="P9854" t="str">
        <f>IF('Peter Millar'!$L9859&lt;&gt;0,CONCATENATE("Week ",WEEKNUM('Peter Millar'!$L9859,21)," - ", TEXT('Peter Millar'!$L9859, "yyyy")),"")</f>
        <v/>
      </c>
    </row>
    <row r="9855" spans="16:16">
      <c r="P9855" t="str">
        <f>IF('Peter Millar'!$L9860&lt;&gt;0,CONCATENATE("Week ",WEEKNUM('Peter Millar'!$L9860,21)," - ", TEXT('Peter Millar'!$L9860, "yyyy")),"")</f>
        <v/>
      </c>
    </row>
    <row r="9856" spans="16:16">
      <c r="P9856" t="str">
        <f>IF('Peter Millar'!$L9861&lt;&gt;0,CONCATENATE("Week ",WEEKNUM('Peter Millar'!$L9861,21)," - ", TEXT('Peter Millar'!$L9861, "yyyy")),"")</f>
        <v/>
      </c>
    </row>
    <row r="9857" spans="16:16">
      <c r="P9857" t="str">
        <f>IF('Peter Millar'!$L9862&lt;&gt;0,CONCATENATE("Week ",WEEKNUM('Peter Millar'!$L9862,21)," - ", TEXT('Peter Millar'!$L9862, "yyyy")),"")</f>
        <v/>
      </c>
    </row>
    <row r="9858" spans="16:16">
      <c r="P9858" t="str">
        <f>IF('Peter Millar'!$L9863&lt;&gt;0,CONCATENATE("Week ",WEEKNUM('Peter Millar'!$L9863,21)," - ", TEXT('Peter Millar'!$L9863, "yyyy")),"")</f>
        <v/>
      </c>
    </row>
    <row r="9859" spans="16:16">
      <c r="P9859" t="str">
        <f>IF('Peter Millar'!$L9864&lt;&gt;0,CONCATENATE("Week ",WEEKNUM('Peter Millar'!$L9864,21)," - ", TEXT('Peter Millar'!$L9864, "yyyy")),"")</f>
        <v/>
      </c>
    </row>
    <row r="9860" spans="16:16">
      <c r="P9860" t="str">
        <f>IF('Peter Millar'!$L9865&lt;&gt;0,CONCATENATE("Week ",WEEKNUM('Peter Millar'!$L9865,21)," - ", TEXT('Peter Millar'!$L9865, "yyyy")),"")</f>
        <v/>
      </c>
    </row>
    <row r="9861" spans="16:16">
      <c r="P9861" t="str">
        <f>IF('Peter Millar'!$L9866&lt;&gt;0,CONCATENATE("Week ",WEEKNUM('Peter Millar'!$L9866,21)," - ", TEXT('Peter Millar'!$L9866, "yyyy")),"")</f>
        <v/>
      </c>
    </row>
    <row r="9862" spans="16:16">
      <c r="P9862" t="str">
        <f>IF('Peter Millar'!$L9867&lt;&gt;0,CONCATENATE("Week ",WEEKNUM('Peter Millar'!$L9867,21)," - ", TEXT('Peter Millar'!$L9867, "yyyy")),"")</f>
        <v/>
      </c>
    </row>
    <row r="9863" spans="16:16">
      <c r="P9863" t="str">
        <f>IF('Peter Millar'!$L9868&lt;&gt;0,CONCATENATE("Week ",WEEKNUM('Peter Millar'!$L9868,21)," - ", TEXT('Peter Millar'!$L9868, "yyyy")),"")</f>
        <v/>
      </c>
    </row>
    <row r="9864" spans="16:16">
      <c r="P9864" t="str">
        <f>IF('Peter Millar'!$L9869&lt;&gt;0,CONCATENATE("Week ",WEEKNUM('Peter Millar'!$L9869,21)," - ", TEXT('Peter Millar'!$L9869, "yyyy")),"")</f>
        <v/>
      </c>
    </row>
    <row r="9865" spans="16:16">
      <c r="P9865" t="str">
        <f>IF('Peter Millar'!$L9870&lt;&gt;0,CONCATENATE("Week ",WEEKNUM('Peter Millar'!$L9870,21)," - ", TEXT('Peter Millar'!$L9870, "yyyy")),"")</f>
        <v/>
      </c>
    </row>
    <row r="9866" spans="16:16">
      <c r="P9866" t="str">
        <f>IF('Peter Millar'!$L9871&lt;&gt;0,CONCATENATE("Week ",WEEKNUM('Peter Millar'!$L9871,21)," - ", TEXT('Peter Millar'!$L9871, "yyyy")),"")</f>
        <v/>
      </c>
    </row>
    <row r="9867" spans="16:16">
      <c r="P9867" t="str">
        <f>IF('Peter Millar'!$L9872&lt;&gt;0,CONCATENATE("Week ",WEEKNUM('Peter Millar'!$L9872,21)," - ", TEXT('Peter Millar'!$L9872, "yyyy")),"")</f>
        <v/>
      </c>
    </row>
    <row r="9868" spans="16:16">
      <c r="P9868" t="str">
        <f>IF('Peter Millar'!$L9873&lt;&gt;0,CONCATENATE("Week ",WEEKNUM('Peter Millar'!$L9873,21)," - ", TEXT('Peter Millar'!$L9873, "yyyy")),"")</f>
        <v/>
      </c>
    </row>
    <row r="9869" spans="16:16">
      <c r="P9869" t="str">
        <f>IF('Peter Millar'!$L9874&lt;&gt;0,CONCATENATE("Week ",WEEKNUM('Peter Millar'!$L9874,21)," - ", TEXT('Peter Millar'!$L9874, "yyyy")),"")</f>
        <v/>
      </c>
    </row>
    <row r="9870" spans="16:16">
      <c r="P9870" t="str">
        <f>IF('Peter Millar'!$L9875&lt;&gt;0,CONCATENATE("Week ",WEEKNUM('Peter Millar'!$L9875,21)," - ", TEXT('Peter Millar'!$L9875, "yyyy")),"")</f>
        <v/>
      </c>
    </row>
    <row r="9871" spans="16:16">
      <c r="P9871" t="str">
        <f>IF('Peter Millar'!$L9876&lt;&gt;0,CONCATENATE("Week ",WEEKNUM('Peter Millar'!$L9876,21)," - ", TEXT('Peter Millar'!$L9876, "yyyy")),"")</f>
        <v/>
      </c>
    </row>
    <row r="9872" spans="16:16">
      <c r="P9872" t="str">
        <f>IF('Peter Millar'!$L9877&lt;&gt;0,CONCATENATE("Week ",WEEKNUM('Peter Millar'!$L9877,21)," - ", TEXT('Peter Millar'!$L9877, "yyyy")),"")</f>
        <v/>
      </c>
    </row>
    <row r="9873" spans="16:16">
      <c r="P9873" t="str">
        <f>IF('Peter Millar'!$L9878&lt;&gt;0,CONCATENATE("Week ",WEEKNUM('Peter Millar'!$L9878,21)," - ", TEXT('Peter Millar'!$L9878, "yyyy")),"")</f>
        <v/>
      </c>
    </row>
    <row r="9874" spans="16:16">
      <c r="P9874" t="str">
        <f>IF('Peter Millar'!$L9879&lt;&gt;0,CONCATENATE("Week ",WEEKNUM('Peter Millar'!$L9879,21)," - ", TEXT('Peter Millar'!$L9879, "yyyy")),"")</f>
        <v/>
      </c>
    </row>
    <row r="9875" spans="16:16">
      <c r="P9875" t="str">
        <f>IF('Peter Millar'!$L9880&lt;&gt;0,CONCATENATE("Week ",WEEKNUM('Peter Millar'!$L9880,21)," - ", TEXT('Peter Millar'!$L9880, "yyyy")),"")</f>
        <v/>
      </c>
    </row>
    <row r="9876" spans="16:16">
      <c r="P9876" t="str">
        <f>IF('Peter Millar'!$L9881&lt;&gt;0,CONCATENATE("Week ",WEEKNUM('Peter Millar'!$L9881,21)," - ", TEXT('Peter Millar'!$L9881, "yyyy")),"")</f>
        <v/>
      </c>
    </row>
    <row r="9877" spans="16:16">
      <c r="P9877" t="str">
        <f>IF('Peter Millar'!$L9882&lt;&gt;0,CONCATENATE("Week ",WEEKNUM('Peter Millar'!$L9882,21)," - ", TEXT('Peter Millar'!$L9882, "yyyy")),"")</f>
        <v/>
      </c>
    </row>
    <row r="9878" spans="16:16">
      <c r="P9878" t="str">
        <f>IF('Peter Millar'!$L9883&lt;&gt;0,CONCATENATE("Week ",WEEKNUM('Peter Millar'!$L9883,21)," - ", TEXT('Peter Millar'!$L9883, "yyyy")),"")</f>
        <v/>
      </c>
    </row>
    <row r="9879" spans="16:16">
      <c r="P9879" t="str">
        <f>IF('Peter Millar'!$L9884&lt;&gt;0,CONCATENATE("Week ",WEEKNUM('Peter Millar'!$L9884,21)," - ", TEXT('Peter Millar'!$L9884, "yyyy")),"")</f>
        <v/>
      </c>
    </row>
    <row r="9880" spans="16:16">
      <c r="P9880" t="str">
        <f>IF('Peter Millar'!$L9885&lt;&gt;0,CONCATENATE("Week ",WEEKNUM('Peter Millar'!$L9885,21)," - ", TEXT('Peter Millar'!$L9885, "yyyy")),"")</f>
        <v/>
      </c>
    </row>
    <row r="9881" spans="16:16">
      <c r="P9881" t="str">
        <f>IF('Peter Millar'!$L9886&lt;&gt;0,CONCATENATE("Week ",WEEKNUM('Peter Millar'!$L9886,21)," - ", TEXT('Peter Millar'!$L9886, "yyyy")),"")</f>
        <v/>
      </c>
    </row>
    <row r="9882" spans="16:16">
      <c r="P9882" t="str">
        <f>IF('Peter Millar'!$L9887&lt;&gt;0,CONCATENATE("Week ",WEEKNUM('Peter Millar'!$L9887,21)," - ", TEXT('Peter Millar'!$L9887, "yyyy")),"")</f>
        <v/>
      </c>
    </row>
    <row r="9883" spans="16:16">
      <c r="P9883" t="str">
        <f>IF('Peter Millar'!$L9888&lt;&gt;0,CONCATENATE("Week ",WEEKNUM('Peter Millar'!$L9888,21)," - ", TEXT('Peter Millar'!$L9888, "yyyy")),"")</f>
        <v/>
      </c>
    </row>
    <row r="9884" spans="16:16">
      <c r="P9884" t="str">
        <f>IF('Peter Millar'!$L9889&lt;&gt;0,CONCATENATE("Week ",WEEKNUM('Peter Millar'!$L9889,21)," - ", TEXT('Peter Millar'!$L9889, "yyyy")),"")</f>
        <v/>
      </c>
    </row>
    <row r="9885" spans="16:16">
      <c r="P9885" t="str">
        <f>IF('Peter Millar'!$L9890&lt;&gt;0,CONCATENATE("Week ",WEEKNUM('Peter Millar'!$L9890,21)," - ", TEXT('Peter Millar'!$L9890, "yyyy")),"")</f>
        <v/>
      </c>
    </row>
    <row r="9886" spans="16:16">
      <c r="P9886" t="str">
        <f>IF('Peter Millar'!$L9891&lt;&gt;0,CONCATENATE("Week ",WEEKNUM('Peter Millar'!$L9891,21)," - ", TEXT('Peter Millar'!$L9891, "yyyy")),"")</f>
        <v/>
      </c>
    </row>
    <row r="9887" spans="16:16">
      <c r="P9887" t="str">
        <f>IF('Peter Millar'!$L9892&lt;&gt;0,CONCATENATE("Week ",WEEKNUM('Peter Millar'!$L9892,21)," - ", TEXT('Peter Millar'!$L9892, "yyyy")),"")</f>
        <v/>
      </c>
    </row>
    <row r="9888" spans="16:16">
      <c r="P9888" t="str">
        <f>IF('Peter Millar'!$L9893&lt;&gt;0,CONCATENATE("Week ",WEEKNUM('Peter Millar'!$L9893,21)," - ", TEXT('Peter Millar'!$L9893, "yyyy")),"")</f>
        <v/>
      </c>
    </row>
    <row r="9889" spans="16:16">
      <c r="P9889" t="str">
        <f>IF('Peter Millar'!$L9894&lt;&gt;0,CONCATENATE("Week ",WEEKNUM('Peter Millar'!$L9894,21)," - ", TEXT('Peter Millar'!$L9894, "yyyy")),"")</f>
        <v/>
      </c>
    </row>
    <row r="9890" spans="16:16">
      <c r="P9890" t="str">
        <f>IF('Peter Millar'!$L9895&lt;&gt;0,CONCATENATE("Week ",WEEKNUM('Peter Millar'!$L9895,21)," - ", TEXT('Peter Millar'!$L9895, "yyyy")),"")</f>
        <v/>
      </c>
    </row>
    <row r="9891" spans="16:16">
      <c r="P9891" t="str">
        <f>IF('Peter Millar'!$L9896&lt;&gt;0,CONCATENATE("Week ",WEEKNUM('Peter Millar'!$L9896,21)," - ", TEXT('Peter Millar'!$L9896, "yyyy")),"")</f>
        <v/>
      </c>
    </row>
    <row r="9892" spans="16:16">
      <c r="P9892" t="str">
        <f>IF('Peter Millar'!$L9897&lt;&gt;0,CONCATENATE("Week ",WEEKNUM('Peter Millar'!$L9897,21)," - ", TEXT('Peter Millar'!$L9897, "yyyy")),"")</f>
        <v/>
      </c>
    </row>
    <row r="9893" spans="16:16">
      <c r="P9893" t="str">
        <f>IF('Peter Millar'!$L9898&lt;&gt;0,CONCATENATE("Week ",WEEKNUM('Peter Millar'!$L9898,21)," - ", TEXT('Peter Millar'!$L9898, "yyyy")),"")</f>
        <v/>
      </c>
    </row>
    <row r="9894" spans="16:16">
      <c r="P9894" t="str">
        <f>IF('Peter Millar'!$L9899&lt;&gt;0,CONCATENATE("Week ",WEEKNUM('Peter Millar'!$L9899,21)," - ", TEXT('Peter Millar'!$L9899, "yyyy")),"")</f>
        <v/>
      </c>
    </row>
    <row r="9895" spans="16:16">
      <c r="P9895" t="str">
        <f>IF('Peter Millar'!$L9900&lt;&gt;0,CONCATENATE("Week ",WEEKNUM('Peter Millar'!$L9900,21)," - ", TEXT('Peter Millar'!$L9900, "yyyy")),"")</f>
        <v/>
      </c>
    </row>
    <row r="9896" spans="16:16">
      <c r="P9896" t="str">
        <f>IF('Peter Millar'!$L9901&lt;&gt;0,CONCATENATE("Week ",WEEKNUM('Peter Millar'!$L9901,21)," - ", TEXT('Peter Millar'!$L9901, "yyyy")),"")</f>
        <v/>
      </c>
    </row>
    <row r="9897" spans="16:16">
      <c r="P9897" t="str">
        <f>IF('Peter Millar'!$L9902&lt;&gt;0,CONCATENATE("Week ",WEEKNUM('Peter Millar'!$L9902,21)," - ", TEXT('Peter Millar'!$L9902, "yyyy")),"")</f>
        <v/>
      </c>
    </row>
    <row r="9898" spans="16:16">
      <c r="P9898" t="str">
        <f>IF('Peter Millar'!$L9903&lt;&gt;0,CONCATENATE("Week ",WEEKNUM('Peter Millar'!$L9903,21)," - ", TEXT('Peter Millar'!$L9903, "yyyy")),"")</f>
        <v/>
      </c>
    </row>
    <row r="9899" spans="16:16">
      <c r="P9899" t="str">
        <f>IF('Peter Millar'!$L9904&lt;&gt;0,CONCATENATE("Week ",WEEKNUM('Peter Millar'!$L9904,21)," - ", TEXT('Peter Millar'!$L9904, "yyyy")),"")</f>
        <v/>
      </c>
    </row>
    <row r="9900" spans="16:16">
      <c r="P9900" t="str">
        <f>IF('Peter Millar'!$L9905&lt;&gt;0,CONCATENATE("Week ",WEEKNUM('Peter Millar'!$L9905,21)," - ", TEXT('Peter Millar'!$L9905, "yyyy")),"")</f>
        <v/>
      </c>
    </row>
    <row r="9901" spans="16:16">
      <c r="P9901" t="str">
        <f>IF('Peter Millar'!$L9906&lt;&gt;0,CONCATENATE("Week ",WEEKNUM('Peter Millar'!$L9906,21)," - ", TEXT('Peter Millar'!$L9906, "yyyy")),"")</f>
        <v/>
      </c>
    </row>
    <row r="9902" spans="16:16">
      <c r="P9902" t="str">
        <f>IF('Peter Millar'!$L9907&lt;&gt;0,CONCATENATE("Week ",WEEKNUM('Peter Millar'!$L9907,21)," - ", TEXT('Peter Millar'!$L9907, "yyyy")),"")</f>
        <v/>
      </c>
    </row>
    <row r="9903" spans="16:16">
      <c r="P9903" t="str">
        <f>IF('Peter Millar'!$L9908&lt;&gt;0,CONCATENATE("Week ",WEEKNUM('Peter Millar'!$L9908,21)," - ", TEXT('Peter Millar'!$L9908, "yyyy")),"")</f>
        <v/>
      </c>
    </row>
    <row r="9904" spans="16:16">
      <c r="P9904" t="str">
        <f>IF('Peter Millar'!$L9909&lt;&gt;0,CONCATENATE("Week ",WEEKNUM('Peter Millar'!$L9909,21)," - ", TEXT('Peter Millar'!$L9909, "yyyy")),"")</f>
        <v/>
      </c>
    </row>
    <row r="9905" spans="16:16">
      <c r="P9905" t="str">
        <f>IF('Peter Millar'!$L9910&lt;&gt;0,CONCATENATE("Week ",WEEKNUM('Peter Millar'!$L9910,21)," - ", TEXT('Peter Millar'!$L9910, "yyyy")),"")</f>
        <v/>
      </c>
    </row>
    <row r="9906" spans="16:16">
      <c r="P9906" t="str">
        <f>IF('Peter Millar'!$L9911&lt;&gt;0,CONCATENATE("Week ",WEEKNUM('Peter Millar'!$L9911,21)," - ", TEXT('Peter Millar'!$L9911, "yyyy")),"")</f>
        <v/>
      </c>
    </row>
    <row r="9907" spans="16:16">
      <c r="P9907" t="str">
        <f>IF('Peter Millar'!$L9912&lt;&gt;0,CONCATENATE("Week ",WEEKNUM('Peter Millar'!$L9912,21)," - ", TEXT('Peter Millar'!$L9912, "yyyy")),"")</f>
        <v/>
      </c>
    </row>
    <row r="9908" spans="16:16">
      <c r="P9908" t="str">
        <f>IF('Peter Millar'!$L9913&lt;&gt;0,CONCATENATE("Week ",WEEKNUM('Peter Millar'!$L9913,21)," - ", TEXT('Peter Millar'!$L9913, "yyyy")),"")</f>
        <v/>
      </c>
    </row>
    <row r="9909" spans="16:16">
      <c r="P9909" t="str">
        <f>IF('Peter Millar'!$L9914&lt;&gt;0,CONCATENATE("Week ",WEEKNUM('Peter Millar'!$L9914,21)," - ", TEXT('Peter Millar'!$L9914, "yyyy")),"")</f>
        <v/>
      </c>
    </row>
    <row r="9910" spans="16:16">
      <c r="P9910" t="str">
        <f>IF('Peter Millar'!$L9915&lt;&gt;0,CONCATENATE("Week ",WEEKNUM('Peter Millar'!$L9915,21)," - ", TEXT('Peter Millar'!$L9915, "yyyy")),"")</f>
        <v/>
      </c>
    </row>
    <row r="9911" spans="16:16">
      <c r="P9911" t="str">
        <f>IF('Peter Millar'!$L9916&lt;&gt;0,CONCATENATE("Week ",WEEKNUM('Peter Millar'!$L9916,21)," - ", TEXT('Peter Millar'!$L9916, "yyyy")),"")</f>
        <v/>
      </c>
    </row>
    <row r="9912" spans="16:16">
      <c r="P9912" t="str">
        <f>IF('Peter Millar'!$L9917&lt;&gt;0,CONCATENATE("Week ",WEEKNUM('Peter Millar'!$L9917,21)," - ", TEXT('Peter Millar'!$L9917, "yyyy")),"")</f>
        <v/>
      </c>
    </row>
    <row r="9913" spans="16:16">
      <c r="P9913" t="str">
        <f>IF('Peter Millar'!$L9918&lt;&gt;0,CONCATENATE("Week ",WEEKNUM('Peter Millar'!$L9918,21)," - ", TEXT('Peter Millar'!$L9918, "yyyy")),"")</f>
        <v/>
      </c>
    </row>
    <row r="9914" spans="16:16">
      <c r="P9914" t="str">
        <f>IF('Peter Millar'!$L9919&lt;&gt;0,CONCATENATE("Week ",WEEKNUM('Peter Millar'!$L9919,21)," - ", TEXT('Peter Millar'!$L9919, "yyyy")),"")</f>
        <v/>
      </c>
    </row>
    <row r="9915" spans="16:16">
      <c r="P9915" t="str">
        <f>IF('Peter Millar'!$L9920&lt;&gt;0,CONCATENATE("Week ",WEEKNUM('Peter Millar'!$L9920,21)," - ", TEXT('Peter Millar'!$L9920, "yyyy")),"")</f>
        <v/>
      </c>
    </row>
    <row r="9916" spans="16:16">
      <c r="P9916" t="str">
        <f>IF('Peter Millar'!$L9921&lt;&gt;0,CONCATENATE("Week ",WEEKNUM('Peter Millar'!$L9921,21)," - ", TEXT('Peter Millar'!$L9921, "yyyy")),"")</f>
        <v/>
      </c>
    </row>
    <row r="9917" spans="16:16">
      <c r="P9917" t="str">
        <f>IF('Peter Millar'!$L9922&lt;&gt;0,CONCATENATE("Week ",WEEKNUM('Peter Millar'!$L9922,21)," - ", TEXT('Peter Millar'!$L9922, "yyyy")),"")</f>
        <v/>
      </c>
    </row>
    <row r="9918" spans="16:16">
      <c r="P9918" t="str">
        <f>IF('Peter Millar'!$L9923&lt;&gt;0,CONCATENATE("Week ",WEEKNUM('Peter Millar'!$L9923,21)," - ", TEXT('Peter Millar'!$L9923, "yyyy")),"")</f>
        <v/>
      </c>
    </row>
    <row r="9919" spans="16:16">
      <c r="P9919" t="str">
        <f>IF('Peter Millar'!$L9924&lt;&gt;0,CONCATENATE("Week ",WEEKNUM('Peter Millar'!$L9924,21)," - ", TEXT('Peter Millar'!$L9924, "yyyy")),"")</f>
        <v/>
      </c>
    </row>
    <row r="9920" spans="16:16">
      <c r="P9920" t="str">
        <f>IF('Peter Millar'!$L9925&lt;&gt;0,CONCATENATE("Week ",WEEKNUM('Peter Millar'!$L9925,21)," - ", TEXT('Peter Millar'!$L9925, "yyyy")),"")</f>
        <v/>
      </c>
    </row>
    <row r="9921" spans="16:16">
      <c r="P9921" t="str">
        <f>IF('Peter Millar'!$L9926&lt;&gt;0,CONCATENATE("Week ",WEEKNUM('Peter Millar'!$L9926,21)," - ", TEXT('Peter Millar'!$L9926, "yyyy")),"")</f>
        <v/>
      </c>
    </row>
    <row r="9922" spans="16:16">
      <c r="P9922" t="str">
        <f>IF('Peter Millar'!$L9927&lt;&gt;0,CONCATENATE("Week ",WEEKNUM('Peter Millar'!$L9927,21)," - ", TEXT('Peter Millar'!$L9927, "yyyy")),"")</f>
        <v/>
      </c>
    </row>
    <row r="9923" spans="16:16">
      <c r="P9923" t="str">
        <f>IF('Peter Millar'!$L9928&lt;&gt;0,CONCATENATE("Week ",WEEKNUM('Peter Millar'!$L9928,21)," - ", TEXT('Peter Millar'!$L9928, "yyyy")),"")</f>
        <v/>
      </c>
    </row>
    <row r="9924" spans="16:16">
      <c r="P9924" t="str">
        <f>IF('Peter Millar'!$L9929&lt;&gt;0,CONCATENATE("Week ",WEEKNUM('Peter Millar'!$L9929,21)," - ", TEXT('Peter Millar'!$L9929, "yyyy")),"")</f>
        <v/>
      </c>
    </row>
    <row r="9925" spans="16:16">
      <c r="P9925" t="str">
        <f>IF('Peter Millar'!$L9930&lt;&gt;0,CONCATENATE("Week ",WEEKNUM('Peter Millar'!$L9930,21)," - ", TEXT('Peter Millar'!$L9930, "yyyy")),"")</f>
        <v/>
      </c>
    </row>
    <row r="9926" spans="16:16">
      <c r="P9926" t="str">
        <f>IF('Peter Millar'!$L9931&lt;&gt;0,CONCATENATE("Week ",WEEKNUM('Peter Millar'!$L9931,21)," - ", TEXT('Peter Millar'!$L9931, "yyyy")),"")</f>
        <v/>
      </c>
    </row>
    <row r="9927" spans="16:16">
      <c r="P9927" t="str">
        <f>IF('Peter Millar'!$L9932&lt;&gt;0,CONCATENATE("Week ",WEEKNUM('Peter Millar'!$L9932,21)," - ", TEXT('Peter Millar'!$L9932, "yyyy")),"")</f>
        <v/>
      </c>
    </row>
    <row r="9928" spans="16:16">
      <c r="P9928" t="str">
        <f>IF('Peter Millar'!$L9933&lt;&gt;0,CONCATENATE("Week ",WEEKNUM('Peter Millar'!$L9933,21)," - ", TEXT('Peter Millar'!$L9933, "yyyy")),"")</f>
        <v/>
      </c>
    </row>
    <row r="9929" spans="16:16">
      <c r="P9929" t="str">
        <f>IF('Peter Millar'!$L9934&lt;&gt;0,CONCATENATE("Week ",WEEKNUM('Peter Millar'!$L9934,21)," - ", TEXT('Peter Millar'!$L9934, "yyyy")),"")</f>
        <v/>
      </c>
    </row>
    <row r="9930" spans="16:16">
      <c r="P9930" t="str">
        <f>IF('Peter Millar'!$L9935&lt;&gt;0,CONCATENATE("Week ",WEEKNUM('Peter Millar'!$L9935,21)," - ", TEXT('Peter Millar'!$L9935, "yyyy")),"")</f>
        <v/>
      </c>
    </row>
    <row r="9931" spans="16:16">
      <c r="P9931" t="str">
        <f>IF('Peter Millar'!$L9936&lt;&gt;0,CONCATENATE("Week ",WEEKNUM('Peter Millar'!$L9936,21)," - ", TEXT('Peter Millar'!$L9936, "yyyy")),"")</f>
        <v/>
      </c>
    </row>
    <row r="9932" spans="16:16">
      <c r="P9932" t="str">
        <f>IF('Peter Millar'!$L9937&lt;&gt;0,CONCATENATE("Week ",WEEKNUM('Peter Millar'!$L9937,21)," - ", TEXT('Peter Millar'!$L9937, "yyyy")),"")</f>
        <v/>
      </c>
    </row>
    <row r="9933" spans="16:16">
      <c r="P9933" t="str">
        <f>IF('Peter Millar'!$L9938&lt;&gt;0,CONCATENATE("Week ",WEEKNUM('Peter Millar'!$L9938,21)," - ", TEXT('Peter Millar'!$L9938, "yyyy")),"")</f>
        <v/>
      </c>
    </row>
    <row r="9934" spans="16:16">
      <c r="P9934" t="str">
        <f>IF('Peter Millar'!$L9939&lt;&gt;0,CONCATENATE("Week ",WEEKNUM('Peter Millar'!$L9939,21)," - ", TEXT('Peter Millar'!$L9939, "yyyy")),"")</f>
        <v/>
      </c>
    </row>
    <row r="9935" spans="16:16">
      <c r="P9935" t="str">
        <f>IF('Peter Millar'!$L9940&lt;&gt;0,CONCATENATE("Week ",WEEKNUM('Peter Millar'!$L9940,21)," - ", TEXT('Peter Millar'!$L9940, "yyyy")),"")</f>
        <v/>
      </c>
    </row>
    <row r="9936" spans="16:16">
      <c r="P9936" t="str">
        <f>IF('Peter Millar'!$L9941&lt;&gt;0,CONCATENATE("Week ",WEEKNUM('Peter Millar'!$L9941,21)," - ", TEXT('Peter Millar'!$L9941, "yyyy")),"")</f>
        <v/>
      </c>
    </row>
    <row r="9937" spans="16:16">
      <c r="P9937" t="str">
        <f>IF('Peter Millar'!$L9942&lt;&gt;0,CONCATENATE("Week ",WEEKNUM('Peter Millar'!$L9942,21)," - ", TEXT('Peter Millar'!$L9942, "yyyy")),"")</f>
        <v/>
      </c>
    </row>
    <row r="9938" spans="16:16">
      <c r="P9938" t="str">
        <f>IF('Peter Millar'!$L9943&lt;&gt;0,CONCATENATE("Week ",WEEKNUM('Peter Millar'!$L9943,21)," - ", TEXT('Peter Millar'!$L9943, "yyyy")),"")</f>
        <v/>
      </c>
    </row>
    <row r="9939" spans="16:16">
      <c r="P9939" t="str">
        <f>IF('Peter Millar'!$L9944&lt;&gt;0,CONCATENATE("Week ",WEEKNUM('Peter Millar'!$L9944,21)," - ", TEXT('Peter Millar'!$L9944, "yyyy")),"")</f>
        <v/>
      </c>
    </row>
    <row r="9940" spans="16:16">
      <c r="P9940" t="str">
        <f>IF('Peter Millar'!$L9945&lt;&gt;0,CONCATENATE("Week ",WEEKNUM('Peter Millar'!$L9945,21)," - ", TEXT('Peter Millar'!$L9945, "yyyy")),"")</f>
        <v/>
      </c>
    </row>
    <row r="9941" spans="16:16">
      <c r="P9941" t="str">
        <f>IF('Peter Millar'!$L9946&lt;&gt;0,CONCATENATE("Week ",WEEKNUM('Peter Millar'!$L9946,21)," - ", TEXT('Peter Millar'!$L9946, "yyyy")),"")</f>
        <v/>
      </c>
    </row>
    <row r="9942" spans="16:16">
      <c r="P9942" t="str">
        <f>IF('Peter Millar'!$L9947&lt;&gt;0,CONCATENATE("Week ",WEEKNUM('Peter Millar'!$L9947,21)," - ", TEXT('Peter Millar'!$L9947, "yyyy")),"")</f>
        <v/>
      </c>
    </row>
    <row r="9943" spans="16:16">
      <c r="P9943" t="str">
        <f>IF('Peter Millar'!$L9948&lt;&gt;0,CONCATENATE("Week ",WEEKNUM('Peter Millar'!$L9948,21)," - ", TEXT('Peter Millar'!$L9948, "yyyy")),"")</f>
        <v/>
      </c>
    </row>
    <row r="9944" spans="16:16">
      <c r="P9944" t="str">
        <f>IF('Peter Millar'!$L9949&lt;&gt;0,CONCATENATE("Week ",WEEKNUM('Peter Millar'!$L9949,21)," - ", TEXT('Peter Millar'!$L9949, "yyyy")),"")</f>
        <v/>
      </c>
    </row>
    <row r="9945" spans="16:16">
      <c r="P9945" t="str">
        <f>IF('Peter Millar'!$L9950&lt;&gt;0,CONCATENATE("Week ",WEEKNUM('Peter Millar'!$L9950,21)," - ", TEXT('Peter Millar'!$L9950, "yyyy")),"")</f>
        <v/>
      </c>
    </row>
    <row r="9946" spans="16:16">
      <c r="P9946" t="str">
        <f>IF('Peter Millar'!$L9951&lt;&gt;0,CONCATENATE("Week ",WEEKNUM('Peter Millar'!$L9951,21)," - ", TEXT('Peter Millar'!$L9951, "yyyy")),"")</f>
        <v/>
      </c>
    </row>
    <row r="9947" spans="16:16">
      <c r="P9947" t="str">
        <f>IF('Peter Millar'!$L9952&lt;&gt;0,CONCATENATE("Week ",WEEKNUM('Peter Millar'!$L9952,21)," - ", TEXT('Peter Millar'!$L9952, "yyyy")),"")</f>
        <v/>
      </c>
    </row>
    <row r="9948" spans="16:16">
      <c r="P9948" t="str">
        <f>IF('Peter Millar'!$L9953&lt;&gt;0,CONCATENATE("Week ",WEEKNUM('Peter Millar'!$L9953,21)," - ", TEXT('Peter Millar'!$L9953, "yyyy")),"")</f>
        <v/>
      </c>
    </row>
    <row r="9949" spans="16:16">
      <c r="P9949" t="str">
        <f>IF('Peter Millar'!$L9954&lt;&gt;0,CONCATENATE("Week ",WEEKNUM('Peter Millar'!$L9954,21)," - ", TEXT('Peter Millar'!$L9954, "yyyy")),"")</f>
        <v/>
      </c>
    </row>
    <row r="9950" spans="16:16">
      <c r="P9950" t="str">
        <f>IF('Peter Millar'!$L9955&lt;&gt;0,CONCATENATE("Week ",WEEKNUM('Peter Millar'!$L9955,21)," - ", TEXT('Peter Millar'!$L9955, "yyyy")),"")</f>
        <v/>
      </c>
    </row>
    <row r="9951" spans="16:16">
      <c r="P9951" t="str">
        <f>IF('Peter Millar'!$L9956&lt;&gt;0,CONCATENATE("Week ",WEEKNUM('Peter Millar'!$L9956,21)," - ", TEXT('Peter Millar'!$L9956, "yyyy")),"")</f>
        <v/>
      </c>
    </row>
    <row r="9952" spans="16:16">
      <c r="P9952" t="str">
        <f>IF('Peter Millar'!$L9957&lt;&gt;0,CONCATENATE("Week ",WEEKNUM('Peter Millar'!$L9957,21)," - ", TEXT('Peter Millar'!$L9957, "yyyy")),"")</f>
        <v/>
      </c>
    </row>
    <row r="9953" spans="16:16">
      <c r="P9953" t="str">
        <f>IF('Peter Millar'!$L9958&lt;&gt;0,CONCATENATE("Week ",WEEKNUM('Peter Millar'!$L9958,21)," - ", TEXT('Peter Millar'!$L9958, "yyyy")),"")</f>
        <v/>
      </c>
    </row>
    <row r="9954" spans="16:16">
      <c r="P9954" t="str">
        <f>IF('Peter Millar'!$L9959&lt;&gt;0,CONCATENATE("Week ",WEEKNUM('Peter Millar'!$L9959,21)," - ", TEXT('Peter Millar'!$L9959, "yyyy")),"")</f>
        <v/>
      </c>
    </row>
    <row r="9955" spans="16:16">
      <c r="P9955" t="str">
        <f>IF('Peter Millar'!$L9960&lt;&gt;0,CONCATENATE("Week ",WEEKNUM('Peter Millar'!$L9960,21)," - ", TEXT('Peter Millar'!$L9960, "yyyy")),"")</f>
        <v/>
      </c>
    </row>
    <row r="9956" spans="16:16">
      <c r="P9956" t="str">
        <f>IF('Peter Millar'!$L9961&lt;&gt;0,CONCATENATE("Week ",WEEKNUM('Peter Millar'!$L9961,21)," - ", TEXT('Peter Millar'!$L9961, "yyyy")),"")</f>
        <v/>
      </c>
    </row>
    <row r="9957" spans="16:16">
      <c r="P9957" t="str">
        <f>IF('Peter Millar'!$L9962&lt;&gt;0,CONCATENATE("Week ",WEEKNUM('Peter Millar'!$L9962,21)," - ", TEXT('Peter Millar'!$L9962, "yyyy")),"")</f>
        <v/>
      </c>
    </row>
    <row r="9958" spans="16:16">
      <c r="P9958" t="str">
        <f>IF('Peter Millar'!$L9963&lt;&gt;0,CONCATENATE("Week ",WEEKNUM('Peter Millar'!$L9963,21)," - ", TEXT('Peter Millar'!$L9963, "yyyy")),"")</f>
        <v/>
      </c>
    </row>
    <row r="9959" spans="16:16">
      <c r="P9959" t="str">
        <f>IF('Peter Millar'!$L9964&lt;&gt;0,CONCATENATE("Week ",WEEKNUM('Peter Millar'!$L9964,21)," - ", TEXT('Peter Millar'!$L9964, "yyyy")),"")</f>
        <v/>
      </c>
    </row>
    <row r="9960" spans="16:16">
      <c r="P9960" t="str">
        <f>IF('Peter Millar'!$L9965&lt;&gt;0,CONCATENATE("Week ",WEEKNUM('Peter Millar'!$L9965,21)," - ", TEXT('Peter Millar'!$L9965, "yyyy")),"")</f>
        <v/>
      </c>
    </row>
    <row r="9961" spans="16:16">
      <c r="P9961" t="str">
        <f>IF('Peter Millar'!$L9966&lt;&gt;0,CONCATENATE("Week ",WEEKNUM('Peter Millar'!$L9966,21)," - ", TEXT('Peter Millar'!$L9966, "yyyy")),"")</f>
        <v/>
      </c>
    </row>
    <row r="9962" spans="16:16">
      <c r="P9962" t="str">
        <f>IF('Peter Millar'!$L9967&lt;&gt;0,CONCATENATE("Week ",WEEKNUM('Peter Millar'!$L9967,21)," - ", TEXT('Peter Millar'!$L9967, "yyyy")),"")</f>
        <v/>
      </c>
    </row>
    <row r="9963" spans="16:16">
      <c r="P9963" t="str">
        <f>IF('Peter Millar'!$L9968&lt;&gt;0,CONCATENATE("Week ",WEEKNUM('Peter Millar'!$L9968,21)," - ", TEXT('Peter Millar'!$L9968, "yyyy")),"")</f>
        <v/>
      </c>
    </row>
    <row r="9964" spans="16:16">
      <c r="P9964" t="str">
        <f>IF('Peter Millar'!$L9969&lt;&gt;0,CONCATENATE("Week ",WEEKNUM('Peter Millar'!$L9969,21)," - ", TEXT('Peter Millar'!$L9969, "yyyy")),"")</f>
        <v/>
      </c>
    </row>
    <row r="9965" spans="16:16">
      <c r="P9965" t="str">
        <f>IF('Peter Millar'!$L9970&lt;&gt;0,CONCATENATE("Week ",WEEKNUM('Peter Millar'!$L9970,21)," - ", TEXT('Peter Millar'!$L9970, "yyyy")),"")</f>
        <v/>
      </c>
    </row>
    <row r="9966" spans="16:16">
      <c r="P9966" t="str">
        <f>IF('Peter Millar'!$L9971&lt;&gt;0,CONCATENATE("Week ",WEEKNUM('Peter Millar'!$L9971,21)," - ", TEXT('Peter Millar'!$L9971, "yyyy")),"")</f>
        <v/>
      </c>
    </row>
    <row r="9967" spans="16:16">
      <c r="P9967" t="str">
        <f>IF('Peter Millar'!$L9972&lt;&gt;0,CONCATENATE("Week ",WEEKNUM('Peter Millar'!$L9972,21)," - ", TEXT('Peter Millar'!$L9972, "yyyy")),"")</f>
        <v/>
      </c>
    </row>
    <row r="9968" spans="16:16">
      <c r="P9968" t="str">
        <f>IF('Peter Millar'!$L9973&lt;&gt;0,CONCATENATE("Week ",WEEKNUM('Peter Millar'!$L9973,21)," - ", TEXT('Peter Millar'!$L9973, "yyyy")),"")</f>
        <v/>
      </c>
    </row>
    <row r="9969" spans="16:16">
      <c r="P9969" t="str">
        <f>IF('Peter Millar'!$L9974&lt;&gt;0,CONCATENATE("Week ",WEEKNUM('Peter Millar'!$L9974,21)," - ", TEXT('Peter Millar'!$L9974, "yyyy")),"")</f>
        <v/>
      </c>
    </row>
    <row r="9970" spans="16:16">
      <c r="P9970" t="str">
        <f>IF('Peter Millar'!$L9975&lt;&gt;0,CONCATENATE("Week ",WEEKNUM('Peter Millar'!$L9975,21)," - ", TEXT('Peter Millar'!$L9975, "yyyy")),"")</f>
        <v/>
      </c>
    </row>
    <row r="9971" spans="16:16">
      <c r="P9971" t="str">
        <f>IF('Peter Millar'!$L9976&lt;&gt;0,CONCATENATE("Week ",WEEKNUM('Peter Millar'!$L9976,21)," - ", TEXT('Peter Millar'!$L9976, "yyyy")),"")</f>
        <v/>
      </c>
    </row>
    <row r="9972" spans="16:16">
      <c r="P9972" t="str">
        <f>IF('Peter Millar'!$L9977&lt;&gt;0,CONCATENATE("Week ",WEEKNUM('Peter Millar'!$L9977,21)," - ", TEXT('Peter Millar'!$L9977, "yyyy")),"")</f>
        <v/>
      </c>
    </row>
    <row r="9973" spans="16:16">
      <c r="P9973" t="str">
        <f>IF('Peter Millar'!$L9978&lt;&gt;0,CONCATENATE("Week ",WEEKNUM('Peter Millar'!$L9978,21)," - ", TEXT('Peter Millar'!$L9978, "yyyy")),"")</f>
        <v/>
      </c>
    </row>
    <row r="9974" spans="16:16">
      <c r="P9974" t="str">
        <f>IF('Peter Millar'!$L9979&lt;&gt;0,CONCATENATE("Week ",WEEKNUM('Peter Millar'!$L9979,21)," - ", TEXT('Peter Millar'!$L9979, "yyyy")),"")</f>
        <v/>
      </c>
    </row>
    <row r="9975" spans="16:16">
      <c r="P9975" t="str">
        <f>IF('Peter Millar'!$L9980&lt;&gt;0,CONCATENATE("Week ",WEEKNUM('Peter Millar'!$L9980,21)," - ", TEXT('Peter Millar'!$L9980, "yyyy")),"")</f>
        <v/>
      </c>
    </row>
    <row r="9976" spans="16:16">
      <c r="P9976" t="str">
        <f>IF('Peter Millar'!$L9981&lt;&gt;0,CONCATENATE("Week ",WEEKNUM('Peter Millar'!$L9981,21)," - ", TEXT('Peter Millar'!$L9981, "yyyy")),"")</f>
        <v/>
      </c>
    </row>
    <row r="9977" spans="16:16">
      <c r="P9977" t="str">
        <f>IF('Peter Millar'!$L9982&lt;&gt;0,CONCATENATE("Week ",WEEKNUM('Peter Millar'!$L9982,21)," - ", TEXT('Peter Millar'!$L9982, "yyyy")),"")</f>
        <v/>
      </c>
    </row>
    <row r="9978" spans="16:16">
      <c r="P9978" t="str">
        <f>IF('Peter Millar'!$L9983&lt;&gt;0,CONCATENATE("Week ",WEEKNUM('Peter Millar'!$L9983,21)," - ", TEXT('Peter Millar'!$L9983, "yyyy")),"")</f>
        <v/>
      </c>
    </row>
    <row r="9979" spans="16:16">
      <c r="P9979" t="str">
        <f>IF('Peter Millar'!$L9984&lt;&gt;0,CONCATENATE("Week ",WEEKNUM('Peter Millar'!$L9984,21)," - ", TEXT('Peter Millar'!$L9984, "yyyy")),"")</f>
        <v/>
      </c>
    </row>
    <row r="9980" spans="16:16">
      <c r="P9980" t="str">
        <f>IF('Peter Millar'!$L9985&lt;&gt;0,CONCATENATE("Week ",WEEKNUM('Peter Millar'!$L9985,21)," - ", TEXT('Peter Millar'!$L9985, "yyyy")),"")</f>
        <v/>
      </c>
    </row>
    <row r="9981" spans="16:16">
      <c r="P9981" t="str">
        <f>IF('Peter Millar'!$L9986&lt;&gt;0,CONCATENATE("Week ",WEEKNUM('Peter Millar'!$L9986,21)," - ", TEXT('Peter Millar'!$L9986, "yyyy")),"")</f>
        <v/>
      </c>
    </row>
    <row r="9982" spans="16:16">
      <c r="P9982" t="str">
        <f>IF('Peter Millar'!$L9987&lt;&gt;0,CONCATENATE("Week ",WEEKNUM('Peter Millar'!$L9987,21)," - ", TEXT('Peter Millar'!$L9987, "yyyy")),"")</f>
        <v/>
      </c>
    </row>
    <row r="9983" spans="16:16">
      <c r="P9983" t="str">
        <f>IF('Peter Millar'!$L9988&lt;&gt;0,CONCATENATE("Week ",WEEKNUM('Peter Millar'!$L9988,21)," - ", TEXT('Peter Millar'!$L9988, "yyyy")),"")</f>
        <v/>
      </c>
    </row>
    <row r="9984" spans="16:16">
      <c r="P9984" t="str">
        <f>IF('Peter Millar'!$L9989&lt;&gt;0,CONCATENATE("Week ",WEEKNUM('Peter Millar'!$L9989,21)," - ", TEXT('Peter Millar'!$L9989, "yyyy")),"")</f>
        <v/>
      </c>
    </row>
    <row r="9985" spans="16:16">
      <c r="P9985" t="str">
        <f>IF('Peter Millar'!$L9990&lt;&gt;0,CONCATENATE("Week ",WEEKNUM('Peter Millar'!$L9990,21)," - ", TEXT('Peter Millar'!$L9990, "yyyy")),"")</f>
        <v/>
      </c>
    </row>
    <row r="9986" spans="16:16">
      <c r="P9986" t="str">
        <f>IF('Peter Millar'!$L9991&lt;&gt;0,CONCATENATE("Week ",WEEKNUM('Peter Millar'!$L9991,21)," - ", TEXT('Peter Millar'!$L9991, "yyyy")),"")</f>
        <v/>
      </c>
    </row>
    <row r="9987" spans="16:16">
      <c r="P9987" t="str">
        <f>IF('Peter Millar'!$L9992&lt;&gt;0,CONCATENATE("Week ",WEEKNUM('Peter Millar'!$L9992,21)," - ", TEXT('Peter Millar'!$L9992, "yyyy")),"")</f>
        <v/>
      </c>
    </row>
    <row r="9988" spans="16:16">
      <c r="P9988" t="str">
        <f>IF('Peter Millar'!$L9993&lt;&gt;0,CONCATENATE("Week ",WEEKNUM('Peter Millar'!$L9993,21)," - ", TEXT('Peter Millar'!$L9993, "yyyy")),"")</f>
        <v/>
      </c>
    </row>
    <row r="9989" spans="16:16">
      <c r="P9989" t="str">
        <f>IF('Peter Millar'!$L9994&lt;&gt;0,CONCATENATE("Week ",WEEKNUM('Peter Millar'!$L9994,21)," - ", TEXT('Peter Millar'!$L9994, "yyyy")),"")</f>
        <v/>
      </c>
    </row>
    <row r="9990" spans="16:16">
      <c r="P9990" t="str">
        <f>IF('Peter Millar'!$L9995&lt;&gt;0,CONCATENATE("Week ",WEEKNUM('Peter Millar'!$L9995,21)," - ", TEXT('Peter Millar'!$L9995, "yyyy")),"")</f>
        <v/>
      </c>
    </row>
    <row r="9991" spans="16:16">
      <c r="P9991" t="str">
        <f>IF('Peter Millar'!$L9996&lt;&gt;0,CONCATENATE("Week ",WEEKNUM('Peter Millar'!$L9996,21)," - ", TEXT('Peter Millar'!$L9996, "yyyy")),"")</f>
        <v/>
      </c>
    </row>
    <row r="9992" spans="16:16">
      <c r="P9992" t="str">
        <f>IF('Peter Millar'!$L9997&lt;&gt;0,CONCATENATE("Week ",WEEKNUM('Peter Millar'!$L9997,21)," - ", TEXT('Peter Millar'!$L9997, "yyyy")),"")</f>
        <v/>
      </c>
    </row>
    <row r="9993" spans="16:16">
      <c r="P9993" t="str">
        <f>IF('Peter Millar'!$L9998&lt;&gt;0,CONCATENATE("Week ",WEEKNUM('Peter Millar'!$L9998,21)," - ", TEXT('Peter Millar'!$L9998, "yyyy")),"")</f>
        <v/>
      </c>
    </row>
    <row r="9994" spans="16:16">
      <c r="P9994" t="str">
        <f>IF('Peter Millar'!$L9999&lt;&gt;0,CONCATENATE("Week ",WEEKNUM('Peter Millar'!$L9999,21)," - ", TEXT('Peter Millar'!$L9999, "yyyy")),"")</f>
        <v/>
      </c>
    </row>
    <row r="9995" spans="16:16">
      <c r="P9995" t="str">
        <f>IF('Peter Millar'!$L10000&lt;&gt;0,CONCATENATE("Week ",WEEKNUM('Peter Millar'!$L10000,21)," - ", TEXT('Peter Millar'!$L10000, "yyyy")),"")</f>
        <v/>
      </c>
    </row>
    <row r="9996" spans="16:16">
      <c r="P9996" t="str">
        <f>IF('Peter Millar'!$L10001&lt;&gt;0,CONCATENATE("Week ",WEEKNUM('Peter Millar'!$L10001,21)," - ", TEXT('Peter Millar'!$L10001, "yyyy")),"")</f>
        <v/>
      </c>
    </row>
    <row r="9997" spans="16:16">
      <c r="P9997" t="str">
        <f>IF('Peter Millar'!$L10002&lt;&gt;0,CONCATENATE("Week ",WEEKNUM('Peter Millar'!$L10002,21)," - ", TEXT('Peter Millar'!$L10002, "yyyy")),"")</f>
        <v/>
      </c>
    </row>
    <row r="9998" spans="16:16">
      <c r="P9998" t="str">
        <f>IF('Peter Millar'!$L10003&lt;&gt;0,CONCATENATE("Week ",WEEKNUM('Peter Millar'!$L10003,21)," - ", TEXT('Peter Millar'!$L10003, "yyyy")),"")</f>
        <v/>
      </c>
    </row>
    <row r="9999" spans="16:16">
      <c r="P9999" t="str">
        <f>IF('Peter Millar'!$L10004&lt;&gt;0,CONCATENATE("Week ",WEEKNUM('Peter Millar'!$L10004,21)," - ", TEXT('Peter Millar'!$L10004, "yyyy")),"")</f>
        <v/>
      </c>
    </row>
    <row r="10000" spans="16:16">
      <c r="P10000" t="str">
        <f>IF('Peter Millar'!$L10005&lt;&gt;0,CONCATENATE("Week ",WEEKNUM('Peter Millar'!$L10005,21)," - ", TEXT('Peter Millar'!$L10005, "yyyy")),"")</f>
        <v/>
      </c>
    </row>
  </sheetData>
  <phoneticPr fontId="1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304D9-2B10-4E9F-A57A-9BC91799DA25}">
  <sheetPr codeName="Sheet2"/>
  <dimension ref="A1:Z3147"/>
  <sheetViews>
    <sheetView zoomScale="85" zoomScaleNormal="85" workbookViewId="0">
      <pane ySplit="7" topLeftCell="A261" activePane="bottomLeft" state="frozen"/>
      <selection pane="bottomLeft" activeCell="C7" activeCellId="1" sqref="A7 C7:U7"/>
    </sheetView>
  </sheetViews>
  <sheetFormatPr defaultRowHeight="15"/>
  <cols>
    <col min="1" max="1" width="11.42578125" style="292" customWidth="1"/>
    <col min="2" max="2" width="10.85546875" style="312" bestFit="1" customWidth="1"/>
    <col min="3" max="3" width="15.42578125" style="224" customWidth="1"/>
    <col min="4" max="4" width="15.7109375" style="224" bestFit="1" customWidth="1"/>
    <col min="5" max="5" width="10.85546875" style="224" bestFit="1" customWidth="1"/>
    <col min="6" max="6" width="11.140625" style="224" customWidth="1"/>
    <col min="7" max="7" width="28.28515625" style="224" customWidth="1"/>
    <col min="8" max="8" width="11" style="224" bestFit="1" customWidth="1"/>
    <col min="9" max="9" width="20.42578125" style="224" customWidth="1"/>
    <col min="10" max="10" width="10.85546875" style="291" bestFit="1" customWidth="1"/>
    <col min="11" max="11" width="10.85546875" style="224" bestFit="1" customWidth="1"/>
    <col min="12" max="12" width="10.85546875" style="431" bestFit="1" customWidth="1"/>
    <col min="13" max="13" width="11.140625" style="312" customWidth="1"/>
    <col min="14" max="14" width="11.28515625" style="312" customWidth="1"/>
    <col min="15" max="15" width="12.5703125" style="224" customWidth="1"/>
    <col min="16" max="16" width="23.7109375" style="224" customWidth="1"/>
    <col min="17" max="18" width="10.85546875" style="224" bestFit="1" customWidth="1"/>
    <col min="19" max="19" width="36" style="224" customWidth="1"/>
    <col min="20" max="20" width="11.7109375" style="292" customWidth="1"/>
    <col min="21" max="21" width="12.140625" customWidth="1"/>
    <col min="22" max="22" width="10.85546875" bestFit="1" customWidth="1"/>
    <col min="23" max="24" width="11.5703125" bestFit="1" customWidth="1"/>
    <col min="25" max="32" width="10.85546875" bestFit="1" customWidth="1"/>
  </cols>
  <sheetData>
    <row r="1" spans="1:26" s="8" customFormat="1" ht="15.75" thickBot="1">
      <c r="B1" s="919">
        <v>44197</v>
      </c>
      <c r="C1" s="920">
        <f t="shared" ref="C1:S1" si="0">EDATE(B1,1)</f>
        <v>44228</v>
      </c>
      <c r="D1" s="920">
        <f t="shared" si="0"/>
        <v>44256</v>
      </c>
      <c r="E1" s="920">
        <f t="shared" si="0"/>
        <v>44287</v>
      </c>
      <c r="F1" s="920">
        <f t="shared" si="0"/>
        <v>44317</v>
      </c>
      <c r="G1" s="920">
        <f t="shared" si="0"/>
        <v>44348</v>
      </c>
      <c r="H1" s="920">
        <f t="shared" si="0"/>
        <v>44378</v>
      </c>
      <c r="I1" s="920">
        <f t="shared" si="0"/>
        <v>44409</v>
      </c>
      <c r="J1" s="920">
        <f t="shared" si="0"/>
        <v>44440</v>
      </c>
      <c r="K1" s="920">
        <f t="shared" si="0"/>
        <v>44470</v>
      </c>
      <c r="L1" s="920">
        <f t="shared" si="0"/>
        <v>44501</v>
      </c>
      <c r="M1" s="920">
        <f t="shared" si="0"/>
        <v>44531</v>
      </c>
      <c r="N1" s="920">
        <f t="shared" si="0"/>
        <v>44562</v>
      </c>
      <c r="O1" s="920">
        <f t="shared" si="0"/>
        <v>44593</v>
      </c>
      <c r="P1" s="920">
        <f t="shared" si="0"/>
        <v>44621</v>
      </c>
      <c r="Q1" s="920">
        <f t="shared" si="0"/>
        <v>44652</v>
      </c>
      <c r="R1" s="920">
        <f t="shared" si="0"/>
        <v>44682</v>
      </c>
      <c r="S1" s="920">
        <f t="shared" si="0"/>
        <v>44713</v>
      </c>
      <c r="T1" s="920">
        <f>EDATE(S1,1)</f>
        <v>44743</v>
      </c>
      <c r="U1" s="920">
        <f t="shared" ref="U1:Y1" si="1">EDATE(T1,1)</f>
        <v>44774</v>
      </c>
      <c r="V1" s="920">
        <f t="shared" si="1"/>
        <v>44805</v>
      </c>
      <c r="W1" s="920">
        <f t="shared" si="1"/>
        <v>44835</v>
      </c>
      <c r="X1" s="920">
        <f t="shared" si="1"/>
        <v>44866</v>
      </c>
      <c r="Y1" s="920">
        <f t="shared" si="1"/>
        <v>44896</v>
      </c>
    </row>
    <row r="2" spans="1:26" s="8" customFormat="1">
      <c r="A2" s="8" t="s">
        <v>6436</v>
      </c>
      <c r="B2" s="918">
        <f>SUMIFS($K$8:$K$60005,$A$8:$A$60005,"&gt;="&amp;B4,$A$8:$A$60005,"&lt;="&amp;B5)</f>
        <v>327</v>
      </c>
      <c r="C2" s="918">
        <f t="shared" ref="C2:Y2" si="2">SUMIFS($K$8:$K$60005,$A$8:$A$60005,"&gt;="&amp;C4,$A$8:$A$60005,"&lt;="&amp;C5)</f>
        <v>164</v>
      </c>
      <c r="D2" s="918">
        <f t="shared" si="2"/>
        <v>89</v>
      </c>
      <c r="E2" s="918">
        <f t="shared" si="2"/>
        <v>1145</v>
      </c>
      <c r="F2" s="918">
        <f t="shared" si="2"/>
        <v>2275</v>
      </c>
      <c r="G2" s="918">
        <f t="shared" si="2"/>
        <v>2624</v>
      </c>
      <c r="H2" s="918">
        <f t="shared" si="2"/>
        <v>323</v>
      </c>
      <c r="I2" s="918">
        <f t="shared" si="2"/>
        <v>1177</v>
      </c>
      <c r="J2" s="918">
        <f t="shared" si="2"/>
        <v>1165</v>
      </c>
      <c r="K2" s="918">
        <f t="shared" si="2"/>
        <v>376</v>
      </c>
      <c r="L2" s="918">
        <f t="shared" si="2"/>
        <v>922</v>
      </c>
      <c r="M2" s="918">
        <f t="shared" si="2"/>
        <v>554</v>
      </c>
      <c r="N2" s="918">
        <f t="shared" si="2"/>
        <v>41</v>
      </c>
      <c r="O2" s="918">
        <f t="shared" si="2"/>
        <v>322</v>
      </c>
      <c r="P2" s="918">
        <f t="shared" si="2"/>
        <v>175</v>
      </c>
      <c r="Q2" s="918">
        <f t="shared" si="2"/>
        <v>42</v>
      </c>
      <c r="R2" s="918">
        <f t="shared" si="2"/>
        <v>41</v>
      </c>
      <c r="S2" s="918">
        <f t="shared" si="2"/>
        <v>51</v>
      </c>
      <c r="T2" s="918">
        <f t="shared" si="2"/>
        <v>0</v>
      </c>
      <c r="U2" s="918">
        <f t="shared" si="2"/>
        <v>0</v>
      </c>
      <c r="V2" s="918">
        <f t="shared" si="2"/>
        <v>0</v>
      </c>
      <c r="W2" s="918">
        <f t="shared" si="2"/>
        <v>0</v>
      </c>
      <c r="X2" s="918">
        <f t="shared" si="2"/>
        <v>0</v>
      </c>
      <c r="Y2" s="918">
        <f t="shared" si="2"/>
        <v>0</v>
      </c>
    </row>
    <row r="3" spans="1:26" s="8" customFormat="1">
      <c r="A3" s="8" t="s">
        <v>3</v>
      </c>
      <c r="B3" s="921" cm="1">
        <f t="array" ref="B3">SUMPRODUCT(($A$8:$A$20005&gt;=B4)*($A$8:$A$20005&lt;=B5),$J$8:$J$20005,$K$8:$K$20005)*1.2</f>
        <v>1514.9999999999998</v>
      </c>
      <c r="C3" s="921" cm="1">
        <f t="array" ref="C3">SUMPRODUCT(($A$8:$A$20005&gt;=C4)*($A$8:$A$20005&lt;=C5),$J$8:$J$20005,$K$8:$K$20005)*1.2</f>
        <v>899.14800000000002</v>
      </c>
      <c r="D3" s="921" cm="1">
        <f t="array" ref="D3">SUMPRODUCT(($A$8:$A$20005&gt;=D4)*($A$8:$A$20005&lt;=D5),$J$8:$J$20005,$K$8:$K$20005)*1.2</f>
        <v>327.38399999999996</v>
      </c>
      <c r="E3" s="921" cm="1">
        <f t="array" ref="E3">SUMPRODUCT(($A$8:$A$20005&gt;=E4)*($A$8:$A$20005&lt;=E5),$J$8:$J$20005,$K$8:$K$20005)*1.2</f>
        <v>2234.2079999999996</v>
      </c>
      <c r="F3" s="921" cm="1">
        <f t="array" ref="F3">SUMPRODUCT(($A$8:$A$20005&gt;=F4)*($A$8:$A$20005&lt;=F5),$J$8:$J$20005,$K$8:$K$20005)*1.2</f>
        <v>3649.2239999999997</v>
      </c>
      <c r="G3" s="921" cm="1">
        <f t="array" ref="G3">SUMPRODUCT(($A$8:$A$20005&gt;=G4)*($A$8:$A$20005&lt;=G5),$J$8:$J$20005,$K$8:$K$20005)*1.2</f>
        <v>7185.7079999999987</v>
      </c>
      <c r="H3" s="921" cm="1">
        <f t="array" ref="H3">SUMPRODUCT(($A$8:$A$20005&gt;=H4)*($A$8:$A$20005&lt;=H5),$J$8:$J$20005,$K$8:$K$20005)*1.2</f>
        <v>779.06399999999996</v>
      </c>
      <c r="I3" s="921" cm="1">
        <f t="array" ref="I3">SUMPRODUCT(($A$8:$A$20005&gt;=I4)*($A$8:$A$20005&lt;=I5),$J$8:$J$20005,$K$8:$K$20005)*1.2</f>
        <v>2253.096</v>
      </c>
      <c r="J3" s="921" cm="1">
        <f t="array" ref="J3">SUMPRODUCT(($A$8:$A$20005&gt;=J4)*($A$8:$A$20005&lt;=J5),$J$8:$J$20005,$K$8:$K$20005)*1.2</f>
        <v>1988.1239999999998</v>
      </c>
      <c r="K3" s="921" cm="1">
        <f t="array" ref="K3">SUMPRODUCT(($A$8:$A$20005&gt;=K4)*($A$8:$A$20005&lt;=K5),$J$8:$J$20005,$K$8:$K$20005)*1.2</f>
        <v>965.4</v>
      </c>
      <c r="L3" s="921" cm="1">
        <f t="array" ref="L3">SUMPRODUCT(($A$8:$A$20005&gt;=L4)*($A$8:$A$20005&lt;=L5),$J$8:$J$20005,$K$8:$K$20005)*1.2</f>
        <v>2031.0000000000002</v>
      </c>
      <c r="M3" s="921" cm="1">
        <f t="array" ref="M3">SUMPRODUCT(($A$8:$A$20005&gt;=M4)*($A$8:$A$20005&lt;=M5),$J$8:$J$20005,$K$8:$K$20005)*1.2</f>
        <v>1362</v>
      </c>
      <c r="N3" s="921" cm="1">
        <f t="array" ref="N3">SUMPRODUCT(($A$8:$A$20005&gt;=N4)*($A$8:$A$20005&lt;=N5),$J$8:$J$20005,$K$8:$K$20005)*1.2</f>
        <v>152.47200000000001</v>
      </c>
      <c r="O3" s="921" cm="1">
        <f t="array" ref="O3">SUMPRODUCT(($A$8:$A$20005&gt;=O4)*($A$8:$A$20005&lt;=O5),$J$8:$J$20005,$K$8:$K$20005)*1.2</f>
        <v>730.64400000000012</v>
      </c>
      <c r="P3" s="921" cm="1">
        <f t="array" ref="P3">SUMPRODUCT(($A$8:$A$20005&gt;=P4)*($A$8:$A$20005&lt;=P5),$J$8:$J$20005,$K$8:$K$20005)*1.2</f>
        <v>483.21600000000001</v>
      </c>
      <c r="Q3" s="921" cm="1">
        <f t="array" ref="Q3">SUMPRODUCT(($A$8:$A$20005&gt;=Q4)*($A$8:$A$20005&lt;=Q5),$J$8:$J$20005,$K$8:$K$20005)*1.2</f>
        <v>120.624</v>
      </c>
      <c r="R3" s="921" cm="1">
        <f t="array" ref="R3">SUMPRODUCT(($A$8:$A$20005&gt;=R4)*($A$8:$A$20005&lt;=R5),$J$8:$J$20005,$K$8:$K$20005)*1.2</f>
        <v>173.11199999999999</v>
      </c>
      <c r="S3" s="921" cm="1">
        <f t="array" ref="S3">SUMPRODUCT(($A$8:$A$20005&gt;=S4)*($A$8:$A$20005&lt;=S5),$J$8:$J$20005,$K$8:$K$20005)*1.2</f>
        <v>196.05599999999998</v>
      </c>
      <c r="T3" s="921" cm="1">
        <f t="array" ref="T3">SUMPRODUCT(($A$8:$A$20005&gt;=T4)*($A$8:$A$20005&lt;=T5),$J$8:$J$20005,$K$8:$K$20005)*1.2</f>
        <v>0</v>
      </c>
      <c r="U3" s="921" cm="1">
        <f t="array" ref="U3">SUMPRODUCT(($A$8:$A$20005&gt;=U4)*($A$8:$A$20005&lt;=U5),$J$8:$J$20005,$K$8:$K$20005)*1.2</f>
        <v>0</v>
      </c>
      <c r="V3" s="921" cm="1">
        <f t="array" ref="V3">SUMPRODUCT(($A$8:$A$20005&gt;=V4)*($A$8:$A$20005&lt;=V5),$J$8:$J$20005,$K$8:$K$20005)*1.2</f>
        <v>0</v>
      </c>
      <c r="W3" s="921" cm="1">
        <f t="array" ref="W3">SUMPRODUCT(($A$8:$A$20005&gt;=W4)*($A$8:$A$20005&lt;=W5),$J$8:$J$20005,$K$8:$K$20005)*1.2</f>
        <v>0</v>
      </c>
      <c r="X3" s="921" cm="1">
        <f t="array" ref="X3">SUMPRODUCT(($A$8:$A$20005&gt;=X4)*($A$8:$A$20005&lt;=X5),$J$8:$J$20005,$K$8:$K$20005)*1.2</f>
        <v>0</v>
      </c>
      <c r="Y3" s="921" cm="1">
        <f t="array" ref="Y3">SUMPRODUCT(($A$8:$A$20005&gt;=Y4)*($A$8:$A$20005&lt;=Y5),$J$8:$J$20005,$K$8:$K$20005)*1.2</f>
        <v>0</v>
      </c>
    </row>
    <row r="4" spans="1:26" s="8" customFormat="1">
      <c r="B4" s="917">
        <v>44197</v>
      </c>
      <c r="C4" s="917">
        <f>EDATE(B4,1)</f>
        <v>44228</v>
      </c>
      <c r="D4" s="917">
        <f t="shared" ref="D4:Y4" si="3">EDATE(C4,1)</f>
        <v>44256</v>
      </c>
      <c r="E4" s="917">
        <f t="shared" si="3"/>
        <v>44287</v>
      </c>
      <c r="F4" s="917">
        <f t="shared" si="3"/>
        <v>44317</v>
      </c>
      <c r="G4" s="917">
        <f t="shared" si="3"/>
        <v>44348</v>
      </c>
      <c r="H4" s="917">
        <f t="shared" si="3"/>
        <v>44378</v>
      </c>
      <c r="I4" s="917">
        <f t="shared" si="3"/>
        <v>44409</v>
      </c>
      <c r="J4" s="917">
        <f t="shared" si="3"/>
        <v>44440</v>
      </c>
      <c r="K4" s="917">
        <f t="shared" si="3"/>
        <v>44470</v>
      </c>
      <c r="L4" s="917">
        <f t="shared" si="3"/>
        <v>44501</v>
      </c>
      <c r="M4" s="917">
        <f t="shared" si="3"/>
        <v>44531</v>
      </c>
      <c r="N4" s="917">
        <f t="shared" si="3"/>
        <v>44562</v>
      </c>
      <c r="O4" s="917">
        <f t="shared" si="3"/>
        <v>44593</v>
      </c>
      <c r="P4" s="917">
        <f t="shared" si="3"/>
        <v>44621</v>
      </c>
      <c r="Q4" s="917">
        <f t="shared" si="3"/>
        <v>44652</v>
      </c>
      <c r="R4" s="917">
        <f t="shared" si="3"/>
        <v>44682</v>
      </c>
      <c r="S4" s="917">
        <f t="shared" si="3"/>
        <v>44713</v>
      </c>
      <c r="T4" s="917">
        <f t="shared" si="3"/>
        <v>44743</v>
      </c>
      <c r="U4" s="917">
        <f t="shared" si="3"/>
        <v>44774</v>
      </c>
      <c r="V4" s="917">
        <f t="shared" si="3"/>
        <v>44805</v>
      </c>
      <c r="W4" s="917">
        <f t="shared" si="3"/>
        <v>44835</v>
      </c>
      <c r="X4" s="917">
        <f t="shared" si="3"/>
        <v>44866</v>
      </c>
      <c r="Y4" s="917">
        <f t="shared" si="3"/>
        <v>44896</v>
      </c>
      <c r="Z4" s="922">
        <v>44927</v>
      </c>
    </row>
    <row r="5" spans="1:26" s="8" customFormat="1">
      <c r="B5" s="917">
        <f t="shared" ref="B5" si="4">C4-1</f>
        <v>44227</v>
      </c>
      <c r="C5" s="917">
        <f>D4-1</f>
        <v>44255</v>
      </c>
      <c r="D5" s="917">
        <f t="shared" ref="D5:Y5" si="5">E4-1</f>
        <v>44286</v>
      </c>
      <c r="E5" s="917">
        <f t="shared" si="5"/>
        <v>44316</v>
      </c>
      <c r="F5" s="917">
        <f t="shared" si="5"/>
        <v>44347</v>
      </c>
      <c r="G5" s="917">
        <f t="shared" si="5"/>
        <v>44377</v>
      </c>
      <c r="H5" s="917">
        <f t="shared" si="5"/>
        <v>44408</v>
      </c>
      <c r="I5" s="917">
        <f t="shared" si="5"/>
        <v>44439</v>
      </c>
      <c r="J5" s="917">
        <f t="shared" si="5"/>
        <v>44469</v>
      </c>
      <c r="K5" s="917">
        <f t="shared" si="5"/>
        <v>44500</v>
      </c>
      <c r="L5" s="917">
        <f t="shared" si="5"/>
        <v>44530</v>
      </c>
      <c r="M5" s="917">
        <f t="shared" si="5"/>
        <v>44561</v>
      </c>
      <c r="N5" s="917">
        <f t="shared" si="5"/>
        <v>44592</v>
      </c>
      <c r="O5" s="917">
        <f t="shared" si="5"/>
        <v>44620</v>
      </c>
      <c r="P5" s="917">
        <f t="shared" si="5"/>
        <v>44651</v>
      </c>
      <c r="Q5" s="917">
        <f t="shared" si="5"/>
        <v>44681</v>
      </c>
      <c r="R5" s="917">
        <f t="shared" si="5"/>
        <v>44712</v>
      </c>
      <c r="S5" s="917">
        <f t="shared" si="5"/>
        <v>44742</v>
      </c>
      <c r="T5" s="917">
        <f t="shared" si="5"/>
        <v>44773</v>
      </c>
      <c r="U5" s="917">
        <f t="shared" si="5"/>
        <v>44804</v>
      </c>
      <c r="V5" s="917">
        <f t="shared" si="5"/>
        <v>44834</v>
      </c>
      <c r="W5" s="917">
        <f t="shared" si="5"/>
        <v>44865</v>
      </c>
      <c r="X5" s="917">
        <f t="shared" si="5"/>
        <v>44895</v>
      </c>
      <c r="Y5" s="917">
        <f t="shared" si="5"/>
        <v>44926</v>
      </c>
    </row>
    <row r="6" spans="1:26">
      <c r="W6" s="6"/>
      <c r="X6" s="19"/>
    </row>
    <row r="7" spans="1:26" ht="45.75" thickBot="1">
      <c r="A7" s="20" t="s">
        <v>6437</v>
      </c>
      <c r="B7" s="308" t="s">
        <v>6438</v>
      </c>
      <c r="C7" s="21" t="s">
        <v>6439</v>
      </c>
      <c r="D7" s="21" t="s">
        <v>6440</v>
      </c>
      <c r="E7" s="22" t="s">
        <v>6441</v>
      </c>
      <c r="F7" s="21" t="s">
        <v>6442</v>
      </c>
      <c r="G7" s="21" t="s">
        <v>6443</v>
      </c>
      <c r="H7" s="22" t="s">
        <v>6444</v>
      </c>
      <c r="I7" s="21" t="s">
        <v>6445</v>
      </c>
      <c r="J7" s="23" t="s">
        <v>6446</v>
      </c>
      <c r="K7" s="21" t="s">
        <v>6436</v>
      </c>
      <c r="L7" s="429" t="s">
        <v>6447</v>
      </c>
      <c r="M7" s="432" t="s">
        <v>6448</v>
      </c>
      <c r="N7" s="432" t="s">
        <v>6449</v>
      </c>
      <c r="O7" s="22" t="s">
        <v>6450</v>
      </c>
      <c r="P7" s="22" t="s">
        <v>6451</v>
      </c>
      <c r="Q7" s="22" t="s">
        <v>6452</v>
      </c>
      <c r="R7" s="22" t="s">
        <v>20</v>
      </c>
      <c r="S7" s="21" t="s">
        <v>6453</v>
      </c>
      <c r="T7" s="24" t="s">
        <v>6454</v>
      </c>
      <c r="U7" s="22" t="s">
        <v>19</v>
      </c>
      <c r="W7" s="6"/>
      <c r="X7" s="19"/>
    </row>
    <row r="8" spans="1:26">
      <c r="A8" s="25">
        <v>43843</v>
      </c>
      <c r="B8" s="26" t="s">
        <v>6455</v>
      </c>
      <c r="C8" s="26" t="s">
        <v>6456</v>
      </c>
      <c r="D8" s="26"/>
      <c r="E8" s="26" t="s">
        <v>6457</v>
      </c>
      <c r="F8" s="26" t="s">
        <v>6458</v>
      </c>
      <c r="G8" s="26" t="s">
        <v>6459</v>
      </c>
      <c r="H8" s="26">
        <v>3200</v>
      </c>
      <c r="I8" s="26" t="s">
        <v>6460</v>
      </c>
      <c r="J8" s="27">
        <v>1.8</v>
      </c>
      <c r="K8" s="26">
        <v>31</v>
      </c>
      <c r="L8" s="27"/>
      <c r="M8" s="28"/>
      <c r="N8" s="28"/>
      <c r="O8" s="26" t="s">
        <v>6461</v>
      </c>
      <c r="P8" s="29" t="s">
        <v>6457</v>
      </c>
      <c r="Q8" s="26">
        <v>5074</v>
      </c>
      <c r="R8" s="26">
        <v>5943</v>
      </c>
      <c r="S8" s="30" t="s">
        <v>6462</v>
      </c>
      <c r="T8" s="28">
        <v>43844</v>
      </c>
      <c r="U8" s="344" t="s">
        <v>19</v>
      </c>
      <c r="W8" s="6"/>
      <c r="X8" s="19"/>
    </row>
    <row r="9" spans="1:26">
      <c r="A9" s="31">
        <v>43843</v>
      </c>
      <c r="B9" s="32" t="s">
        <v>6455</v>
      </c>
      <c r="C9" s="32" t="s">
        <v>6456</v>
      </c>
      <c r="D9" s="32"/>
      <c r="E9" s="32" t="s">
        <v>6457</v>
      </c>
      <c r="F9" s="32" t="s">
        <v>6463</v>
      </c>
      <c r="G9" s="32" t="s">
        <v>6464</v>
      </c>
      <c r="H9" s="32">
        <v>8000</v>
      </c>
      <c r="I9" s="32" t="s">
        <v>6465</v>
      </c>
      <c r="J9" s="33">
        <v>2.11</v>
      </c>
      <c r="K9" s="32">
        <v>31</v>
      </c>
      <c r="L9" s="33"/>
      <c r="M9" s="34"/>
      <c r="N9" s="34"/>
      <c r="O9" s="32" t="s">
        <v>6461</v>
      </c>
      <c r="P9" s="35" t="s">
        <v>6457</v>
      </c>
      <c r="Q9" s="32">
        <v>5074</v>
      </c>
      <c r="R9" s="32">
        <v>5943</v>
      </c>
      <c r="S9" s="36" t="s">
        <v>6466</v>
      </c>
      <c r="T9" s="34">
        <v>43844</v>
      </c>
      <c r="U9" s="344" t="s">
        <v>19</v>
      </c>
      <c r="W9" s="6"/>
      <c r="X9" s="19"/>
    </row>
    <row r="10" spans="1:26" ht="15.75" thickBot="1">
      <c r="A10" s="37">
        <v>43843</v>
      </c>
      <c r="B10" s="38" t="s">
        <v>6455</v>
      </c>
      <c r="C10" s="38" t="s">
        <v>6456</v>
      </c>
      <c r="D10" s="38"/>
      <c r="E10" s="38" t="s">
        <v>6457</v>
      </c>
      <c r="F10" s="38" t="s">
        <v>6467</v>
      </c>
      <c r="G10" s="38" t="s">
        <v>6468</v>
      </c>
      <c r="H10" s="38">
        <v>2800</v>
      </c>
      <c r="I10" s="38" t="s">
        <v>6469</v>
      </c>
      <c r="J10" s="39">
        <v>1.8</v>
      </c>
      <c r="K10" s="38">
        <v>31</v>
      </c>
      <c r="L10" s="39"/>
      <c r="M10" s="40"/>
      <c r="N10" s="40"/>
      <c r="O10" s="38" t="s">
        <v>6461</v>
      </c>
      <c r="P10" s="41" t="s">
        <v>6457</v>
      </c>
      <c r="Q10" s="38">
        <v>5074</v>
      </c>
      <c r="R10" s="38">
        <v>5943</v>
      </c>
      <c r="S10" s="42" t="s">
        <v>6466</v>
      </c>
      <c r="T10" s="40">
        <v>43844</v>
      </c>
      <c r="U10" s="344" t="s">
        <v>19</v>
      </c>
      <c r="W10" s="6"/>
      <c r="X10" s="19"/>
    </row>
    <row r="11" spans="1:26">
      <c r="A11" s="43">
        <v>43843</v>
      </c>
      <c r="B11" s="44" t="s">
        <v>6455</v>
      </c>
      <c r="C11" s="44" t="s">
        <v>6470</v>
      </c>
      <c r="D11" s="44">
        <v>6059</v>
      </c>
      <c r="E11" s="44" t="s">
        <v>6457</v>
      </c>
      <c r="F11" s="44" t="s">
        <v>6471</v>
      </c>
      <c r="G11" s="44" t="s">
        <v>6472</v>
      </c>
      <c r="H11" s="44">
        <v>7000</v>
      </c>
      <c r="I11" s="44" t="s">
        <v>6465</v>
      </c>
      <c r="J11" s="45">
        <v>2</v>
      </c>
      <c r="K11" s="44">
        <v>13</v>
      </c>
      <c r="L11" s="45"/>
      <c r="M11" s="46"/>
      <c r="N11" s="46"/>
      <c r="O11" s="44" t="s">
        <v>6473</v>
      </c>
      <c r="P11" s="47" t="s">
        <v>6474</v>
      </c>
      <c r="Q11" s="44">
        <v>5075</v>
      </c>
      <c r="R11" s="44">
        <v>5945</v>
      </c>
      <c r="S11" s="48"/>
      <c r="T11" s="46">
        <v>43845</v>
      </c>
      <c r="U11" s="344" t="s">
        <v>19</v>
      </c>
      <c r="W11" s="19"/>
      <c r="X11" s="19"/>
    </row>
    <row r="12" spans="1:26">
      <c r="A12" s="49">
        <v>43843</v>
      </c>
      <c r="B12" s="50" t="s">
        <v>6455</v>
      </c>
      <c r="C12" s="50" t="s">
        <v>6470</v>
      </c>
      <c r="D12" s="50">
        <v>6059</v>
      </c>
      <c r="E12" s="50" t="s">
        <v>6475</v>
      </c>
      <c r="F12" s="50" t="s">
        <v>6476</v>
      </c>
      <c r="G12" s="50" t="s">
        <v>6477</v>
      </c>
      <c r="H12" s="50">
        <v>3400</v>
      </c>
      <c r="I12" s="50" t="s">
        <v>6478</v>
      </c>
      <c r="J12" s="51">
        <v>1.5</v>
      </c>
      <c r="K12" s="50">
        <v>13</v>
      </c>
      <c r="L12" s="51"/>
      <c r="M12" s="52"/>
      <c r="N12" s="52"/>
      <c r="O12" s="50" t="s">
        <v>6473</v>
      </c>
      <c r="P12" s="53"/>
      <c r="Q12" s="50">
        <v>5075</v>
      </c>
      <c r="R12" s="50">
        <v>5945</v>
      </c>
      <c r="S12" s="54"/>
      <c r="T12" s="52">
        <v>43845</v>
      </c>
      <c r="U12" s="344" t="s">
        <v>19</v>
      </c>
      <c r="W12" s="19"/>
      <c r="X12" s="19"/>
    </row>
    <row r="13" spans="1:26" ht="15.75" thickBot="1">
      <c r="A13" s="55">
        <v>43843</v>
      </c>
      <c r="B13" s="56" t="s">
        <v>6455</v>
      </c>
      <c r="C13" s="56" t="s">
        <v>6470</v>
      </c>
      <c r="D13" s="56">
        <v>6059</v>
      </c>
      <c r="E13" s="56" t="s">
        <v>6479</v>
      </c>
      <c r="F13" s="56" t="s">
        <v>6479</v>
      </c>
      <c r="G13" s="56" t="s">
        <v>6480</v>
      </c>
      <c r="H13" s="56" t="s">
        <v>6479</v>
      </c>
      <c r="I13" s="56" t="s">
        <v>6479</v>
      </c>
      <c r="J13" s="57">
        <v>0.15</v>
      </c>
      <c r="K13" s="56">
        <v>13</v>
      </c>
      <c r="L13" s="57"/>
      <c r="M13" s="55"/>
      <c r="N13" s="55"/>
      <c r="O13" s="56" t="s">
        <v>6473</v>
      </c>
      <c r="P13" s="58"/>
      <c r="Q13" s="56">
        <v>5075</v>
      </c>
      <c r="R13" s="56">
        <v>5945</v>
      </c>
      <c r="S13" s="56"/>
      <c r="T13" s="55">
        <v>43845</v>
      </c>
      <c r="U13" s="344" t="s">
        <v>19</v>
      </c>
      <c r="W13" s="19"/>
      <c r="X13" s="5"/>
    </row>
    <row r="14" spans="1:26">
      <c r="A14" s="59">
        <v>43843</v>
      </c>
      <c r="B14" s="60" t="s">
        <v>6455</v>
      </c>
      <c r="C14" s="60" t="s">
        <v>6470</v>
      </c>
      <c r="D14" s="60" t="s">
        <v>6481</v>
      </c>
      <c r="E14" s="60" t="s">
        <v>6482</v>
      </c>
      <c r="F14" s="60" t="s">
        <v>6483</v>
      </c>
      <c r="G14" s="60" t="s">
        <v>6484</v>
      </c>
      <c r="H14" s="60">
        <v>5700</v>
      </c>
      <c r="I14" s="60" t="s">
        <v>6465</v>
      </c>
      <c r="J14" s="61">
        <v>5</v>
      </c>
      <c r="K14" s="60">
        <v>1</v>
      </c>
      <c r="L14" s="61"/>
      <c r="M14" s="62"/>
      <c r="N14" s="62"/>
      <c r="O14" s="60" t="s">
        <v>6473</v>
      </c>
      <c r="P14" s="63" t="s">
        <v>6485</v>
      </c>
      <c r="Q14" s="60">
        <v>5076</v>
      </c>
      <c r="R14" s="60">
        <v>5944</v>
      </c>
      <c r="S14" s="64"/>
      <c r="T14" s="62">
        <v>43845</v>
      </c>
      <c r="U14" s="344" t="s">
        <v>19</v>
      </c>
      <c r="W14" s="5"/>
      <c r="X14" s="5"/>
    </row>
    <row r="15" spans="1:26">
      <c r="A15" s="59">
        <v>43843</v>
      </c>
      <c r="B15" s="60" t="s">
        <v>6455</v>
      </c>
      <c r="C15" s="60" t="s">
        <v>6470</v>
      </c>
      <c r="D15" s="60" t="s">
        <v>6481</v>
      </c>
      <c r="E15" s="60" t="s">
        <v>6475</v>
      </c>
      <c r="F15" s="60" t="s">
        <v>6486</v>
      </c>
      <c r="G15" s="60" t="s">
        <v>6487</v>
      </c>
      <c r="H15" s="60">
        <v>7500</v>
      </c>
      <c r="I15" s="60" t="s">
        <v>6465</v>
      </c>
      <c r="J15" s="61">
        <v>5</v>
      </c>
      <c r="K15" s="60">
        <v>1</v>
      </c>
      <c r="L15" s="61"/>
      <c r="M15" s="62"/>
      <c r="N15" s="62"/>
      <c r="O15" s="60" t="s">
        <v>6473</v>
      </c>
      <c r="P15" s="63"/>
      <c r="Q15" s="60">
        <v>5076</v>
      </c>
      <c r="R15" s="60">
        <v>5944</v>
      </c>
      <c r="S15" s="64"/>
      <c r="T15" s="62">
        <v>43845</v>
      </c>
      <c r="U15" s="344" t="s">
        <v>19</v>
      </c>
      <c r="W15" s="5"/>
      <c r="X15" s="5"/>
    </row>
    <row r="16" spans="1:26">
      <c r="A16" s="59">
        <v>43843</v>
      </c>
      <c r="B16" s="60" t="s">
        <v>6455</v>
      </c>
      <c r="C16" s="60" t="s">
        <v>6470</v>
      </c>
      <c r="D16" s="60" t="s">
        <v>6481</v>
      </c>
      <c r="E16" s="60" t="s">
        <v>6475</v>
      </c>
      <c r="F16" s="60" t="s">
        <v>6488</v>
      </c>
      <c r="G16" s="60" t="s">
        <v>6489</v>
      </c>
      <c r="H16" s="60">
        <v>4000</v>
      </c>
      <c r="I16" s="60" t="s">
        <v>6490</v>
      </c>
      <c r="J16" s="61">
        <v>5</v>
      </c>
      <c r="K16" s="60">
        <v>1</v>
      </c>
      <c r="L16" s="61"/>
      <c r="M16" s="62"/>
      <c r="N16" s="62"/>
      <c r="O16" s="60" t="s">
        <v>6473</v>
      </c>
      <c r="P16" s="63"/>
      <c r="Q16" s="60">
        <v>5076</v>
      </c>
      <c r="R16" s="60">
        <v>5944</v>
      </c>
      <c r="S16" s="64"/>
      <c r="T16" s="62">
        <v>43845</v>
      </c>
      <c r="U16" s="344" t="s">
        <v>19</v>
      </c>
    </row>
    <row r="17" spans="1:21" ht="15.75" thickBot="1">
      <c r="A17" s="59">
        <v>43843</v>
      </c>
      <c r="B17" s="60" t="s">
        <v>6455</v>
      </c>
      <c r="C17" s="60" t="s">
        <v>6470</v>
      </c>
      <c r="D17" s="60" t="s">
        <v>6481</v>
      </c>
      <c r="E17" s="60" t="s">
        <v>6475</v>
      </c>
      <c r="F17" s="60" t="s">
        <v>6491</v>
      </c>
      <c r="G17" s="60" t="s">
        <v>6492</v>
      </c>
      <c r="H17" s="60">
        <v>4000</v>
      </c>
      <c r="I17" s="60" t="s">
        <v>6493</v>
      </c>
      <c r="J17" s="61">
        <v>5</v>
      </c>
      <c r="K17" s="60">
        <v>2</v>
      </c>
      <c r="L17" s="61"/>
      <c r="M17" s="62"/>
      <c r="N17" s="62"/>
      <c r="O17" s="60" t="s">
        <v>6473</v>
      </c>
      <c r="P17" s="65"/>
      <c r="Q17" s="66">
        <v>5076</v>
      </c>
      <c r="R17" s="66">
        <v>5944</v>
      </c>
      <c r="S17" s="67"/>
      <c r="T17" s="62">
        <v>43845</v>
      </c>
      <c r="U17" s="344" t="s">
        <v>19</v>
      </c>
    </row>
    <row r="18" spans="1:21">
      <c r="A18" s="68">
        <v>43844</v>
      </c>
      <c r="B18" s="69" t="s">
        <v>6455</v>
      </c>
      <c r="C18" s="69" t="s">
        <v>6470</v>
      </c>
      <c r="D18" s="69">
        <v>6051</v>
      </c>
      <c r="E18" s="69" t="s">
        <v>6482</v>
      </c>
      <c r="F18" s="69" t="s">
        <v>6494</v>
      </c>
      <c r="G18" s="69" t="s">
        <v>6495</v>
      </c>
      <c r="H18" s="69">
        <v>6100</v>
      </c>
      <c r="I18" s="69" t="s">
        <v>6465</v>
      </c>
      <c r="J18" s="70">
        <v>2.12</v>
      </c>
      <c r="K18" s="69">
        <v>10</v>
      </c>
      <c r="L18" s="70"/>
      <c r="M18" s="71"/>
      <c r="N18" s="71"/>
      <c r="O18" s="69" t="s">
        <v>6473</v>
      </c>
      <c r="P18" s="73" t="s">
        <v>6496</v>
      </c>
      <c r="Q18" s="69">
        <v>5077</v>
      </c>
      <c r="R18" s="69">
        <v>5977</v>
      </c>
      <c r="S18" s="72"/>
      <c r="T18" s="71">
        <v>43853</v>
      </c>
      <c r="U18" s="344" t="s">
        <v>19</v>
      </c>
    </row>
    <row r="19" spans="1:21" ht="15.75" thickBot="1">
      <c r="A19" s="74">
        <v>43844</v>
      </c>
      <c r="B19" s="75" t="s">
        <v>6455</v>
      </c>
      <c r="C19" s="75" t="s">
        <v>6470</v>
      </c>
      <c r="D19" s="75">
        <v>6051</v>
      </c>
      <c r="E19" s="75" t="s">
        <v>6482</v>
      </c>
      <c r="F19" s="75" t="s">
        <v>6497</v>
      </c>
      <c r="G19" s="75" t="s">
        <v>6498</v>
      </c>
      <c r="H19" s="75">
        <v>8450</v>
      </c>
      <c r="I19" s="75" t="s">
        <v>6490</v>
      </c>
      <c r="J19" s="76">
        <v>2.34</v>
      </c>
      <c r="K19" s="75">
        <v>10</v>
      </c>
      <c r="L19" s="76"/>
      <c r="M19" s="433"/>
      <c r="N19" s="433"/>
      <c r="O19" s="75" t="s">
        <v>6473</v>
      </c>
      <c r="P19" s="79"/>
      <c r="Q19" s="75">
        <v>5077</v>
      </c>
      <c r="R19" s="75">
        <v>5977</v>
      </c>
      <c r="S19" s="78"/>
      <c r="T19" s="77">
        <v>43853</v>
      </c>
      <c r="U19" s="344" t="s">
        <v>19</v>
      </c>
    </row>
    <row r="20" spans="1:21" ht="15.75" thickBot="1">
      <c r="A20" s="80">
        <v>43844</v>
      </c>
      <c r="B20" s="81" t="s">
        <v>6455</v>
      </c>
      <c r="C20" s="81" t="s">
        <v>6470</v>
      </c>
      <c r="D20" s="81">
        <v>6086</v>
      </c>
      <c r="E20" s="81" t="s">
        <v>6482</v>
      </c>
      <c r="F20" s="81" t="s">
        <v>6483</v>
      </c>
      <c r="G20" s="81" t="s">
        <v>6484</v>
      </c>
      <c r="H20" s="81">
        <v>5700</v>
      </c>
      <c r="I20" s="81" t="s">
        <v>6465</v>
      </c>
      <c r="J20" s="82">
        <v>1.2</v>
      </c>
      <c r="K20" s="81">
        <v>459</v>
      </c>
      <c r="L20" s="82"/>
      <c r="M20" s="83"/>
      <c r="N20" s="83"/>
      <c r="O20" s="81" t="s">
        <v>6473</v>
      </c>
      <c r="P20" s="84" t="s">
        <v>6499</v>
      </c>
      <c r="Q20" s="85">
        <v>5370</v>
      </c>
      <c r="R20" s="85">
        <v>6247</v>
      </c>
      <c r="S20" s="86"/>
      <c r="T20" s="83">
        <v>43952</v>
      </c>
      <c r="U20" s="344" t="s">
        <v>19</v>
      </c>
    </row>
    <row r="21" spans="1:21" ht="15.75" thickBot="1">
      <c r="A21" s="80">
        <v>43844</v>
      </c>
      <c r="B21" s="81" t="s">
        <v>6455</v>
      </c>
      <c r="C21" s="81" t="s">
        <v>6470</v>
      </c>
      <c r="D21" s="81">
        <v>6086</v>
      </c>
      <c r="E21" s="81" t="s">
        <v>6482</v>
      </c>
      <c r="F21" s="81" t="s">
        <v>6491</v>
      </c>
      <c r="G21" s="81" t="s">
        <v>6492</v>
      </c>
      <c r="H21" s="81">
        <v>4000</v>
      </c>
      <c r="I21" s="81" t="s">
        <v>6490</v>
      </c>
      <c r="J21" s="82">
        <v>1.2</v>
      </c>
      <c r="K21" s="81">
        <v>459</v>
      </c>
      <c r="L21" s="82"/>
      <c r="M21" s="83"/>
      <c r="N21" s="83"/>
      <c r="O21" s="81" t="s">
        <v>6473</v>
      </c>
      <c r="P21" s="84" t="s">
        <v>6499</v>
      </c>
      <c r="Q21" s="81">
        <v>5370</v>
      </c>
      <c r="R21" s="81">
        <v>6247</v>
      </c>
      <c r="S21" s="87"/>
      <c r="T21" s="83">
        <v>43952</v>
      </c>
      <c r="U21" s="344" t="s">
        <v>19</v>
      </c>
    </row>
    <row r="22" spans="1:21" ht="15.75" thickBot="1">
      <c r="A22" s="80">
        <v>43844</v>
      </c>
      <c r="B22" s="81" t="s">
        <v>6455</v>
      </c>
      <c r="C22" s="81" t="s">
        <v>6470</v>
      </c>
      <c r="D22" s="81">
        <v>6086</v>
      </c>
      <c r="E22" s="81" t="s">
        <v>6479</v>
      </c>
      <c r="F22" s="81" t="s">
        <v>6479</v>
      </c>
      <c r="G22" s="81" t="s">
        <v>6480</v>
      </c>
      <c r="H22" s="81" t="s">
        <v>6479</v>
      </c>
      <c r="I22" s="81" t="s">
        <v>6479</v>
      </c>
      <c r="J22" s="82">
        <v>0.15</v>
      </c>
      <c r="K22" s="81">
        <v>459</v>
      </c>
      <c r="L22" s="82"/>
      <c r="M22" s="83"/>
      <c r="N22" s="83"/>
      <c r="O22" s="81" t="s">
        <v>6473</v>
      </c>
      <c r="P22" s="84" t="s">
        <v>6499</v>
      </c>
      <c r="Q22" s="81">
        <v>5370</v>
      </c>
      <c r="R22" s="81">
        <v>6247</v>
      </c>
      <c r="S22" s="87"/>
      <c r="T22" s="83">
        <v>43952</v>
      </c>
      <c r="U22" s="344" t="s">
        <v>19</v>
      </c>
    </row>
    <row r="23" spans="1:21">
      <c r="A23" s="88">
        <v>43850</v>
      </c>
      <c r="B23" s="89" t="s">
        <v>6455</v>
      </c>
      <c r="C23" s="89" t="s">
        <v>6470</v>
      </c>
      <c r="D23" s="89">
        <v>6066</v>
      </c>
      <c r="E23" s="89" t="s">
        <v>6482</v>
      </c>
      <c r="F23" s="89" t="s">
        <v>6500</v>
      </c>
      <c r="G23" s="89" t="s">
        <v>6501</v>
      </c>
      <c r="H23" s="89">
        <v>8500</v>
      </c>
      <c r="I23" s="89" t="s">
        <v>6465</v>
      </c>
      <c r="J23" s="90">
        <v>2.4500000000000002</v>
      </c>
      <c r="K23" s="89">
        <v>13</v>
      </c>
      <c r="L23" s="90"/>
      <c r="M23" s="91"/>
      <c r="N23" s="91"/>
      <c r="O23" s="89" t="s">
        <v>6473</v>
      </c>
      <c r="P23" s="93" t="s">
        <v>6502</v>
      </c>
      <c r="Q23" s="89">
        <v>5114</v>
      </c>
      <c r="R23" s="89">
        <v>5978</v>
      </c>
      <c r="S23" s="92"/>
      <c r="T23" s="91">
        <v>43853</v>
      </c>
      <c r="U23" s="344" t="s">
        <v>19</v>
      </c>
    </row>
    <row r="24" spans="1:21">
      <c r="A24" s="94">
        <v>43850</v>
      </c>
      <c r="B24" s="95" t="s">
        <v>6455</v>
      </c>
      <c r="C24" s="95" t="s">
        <v>6470</v>
      </c>
      <c r="D24" s="95">
        <v>6066</v>
      </c>
      <c r="E24" s="95" t="s">
        <v>6482</v>
      </c>
      <c r="F24" s="95" t="s">
        <v>6503</v>
      </c>
      <c r="G24" s="95" t="s">
        <v>6504</v>
      </c>
      <c r="H24" s="95">
        <v>38800</v>
      </c>
      <c r="I24" s="95" t="s">
        <v>6505</v>
      </c>
      <c r="J24" s="96">
        <v>6.33</v>
      </c>
      <c r="K24" s="95">
        <v>13</v>
      </c>
      <c r="L24" s="96"/>
      <c r="M24" s="97"/>
      <c r="N24" s="97"/>
      <c r="O24" s="95" t="s">
        <v>6473</v>
      </c>
      <c r="P24" s="99"/>
      <c r="Q24" s="95">
        <v>5114</v>
      </c>
      <c r="R24" s="95">
        <v>5978</v>
      </c>
      <c r="S24" s="98" t="s">
        <v>6506</v>
      </c>
      <c r="T24" s="97">
        <v>43853</v>
      </c>
      <c r="U24" s="344" t="s">
        <v>19</v>
      </c>
    </row>
    <row r="25" spans="1:21" ht="15.75" thickBot="1">
      <c r="A25" s="100">
        <v>43850</v>
      </c>
      <c r="B25" s="101" t="s">
        <v>6455</v>
      </c>
      <c r="C25" s="101" t="s">
        <v>6470</v>
      </c>
      <c r="D25" s="101">
        <v>6066</v>
      </c>
      <c r="E25" s="101" t="s">
        <v>6482</v>
      </c>
      <c r="F25" s="101" t="s">
        <v>6479</v>
      </c>
      <c r="G25" s="101" t="s">
        <v>6480</v>
      </c>
      <c r="H25" s="101" t="s">
        <v>6479</v>
      </c>
      <c r="I25" s="101" t="s">
        <v>6479</v>
      </c>
      <c r="J25" s="102">
        <v>0.15</v>
      </c>
      <c r="K25" s="101">
        <v>13</v>
      </c>
      <c r="L25" s="102"/>
      <c r="M25" s="103"/>
      <c r="N25" s="103"/>
      <c r="O25" s="101" t="s">
        <v>6473</v>
      </c>
      <c r="P25" s="105"/>
      <c r="Q25" s="101">
        <v>5114</v>
      </c>
      <c r="R25" s="101">
        <v>5978</v>
      </c>
      <c r="S25" s="104"/>
      <c r="T25" s="103">
        <v>43853</v>
      </c>
      <c r="U25" s="344" t="s">
        <v>19</v>
      </c>
    </row>
    <row r="26" spans="1:21" ht="15.75" thickBot="1">
      <c r="A26" s="106">
        <v>43857</v>
      </c>
      <c r="B26" s="107" t="s">
        <v>6455</v>
      </c>
      <c r="C26" s="107" t="s">
        <v>6456</v>
      </c>
      <c r="D26" s="107">
        <v>29428</v>
      </c>
      <c r="E26" s="107" t="s">
        <v>6482</v>
      </c>
      <c r="F26" s="107" t="s">
        <v>6507</v>
      </c>
      <c r="G26" s="107" t="s">
        <v>6508</v>
      </c>
      <c r="H26" s="107">
        <v>4000</v>
      </c>
      <c r="I26" s="107" t="s">
        <v>6465</v>
      </c>
      <c r="J26" s="108">
        <v>1.5</v>
      </c>
      <c r="K26" s="107">
        <v>120</v>
      </c>
      <c r="L26" s="108"/>
      <c r="M26" s="109"/>
      <c r="N26" s="109"/>
      <c r="O26" s="107" t="s">
        <v>6461</v>
      </c>
      <c r="P26" s="110" t="s">
        <v>6457</v>
      </c>
      <c r="Q26" s="111">
        <v>5142</v>
      </c>
      <c r="R26" s="111">
        <v>5989</v>
      </c>
      <c r="S26" s="112" t="s">
        <v>6509</v>
      </c>
      <c r="T26" s="109">
        <v>43858</v>
      </c>
      <c r="U26" s="344" t="s">
        <v>19</v>
      </c>
    </row>
    <row r="27" spans="1:21" ht="15.75" thickBot="1">
      <c r="A27" s="113">
        <v>43864</v>
      </c>
      <c r="B27" s="114" t="s">
        <v>6455</v>
      </c>
      <c r="C27" s="114" t="s">
        <v>6456</v>
      </c>
      <c r="D27" s="114">
        <v>29537</v>
      </c>
      <c r="E27" s="114" t="s">
        <v>6482</v>
      </c>
      <c r="F27" s="114" t="s">
        <v>6510</v>
      </c>
      <c r="G27" s="114" t="s">
        <v>6511</v>
      </c>
      <c r="H27" s="114">
        <v>1733</v>
      </c>
      <c r="I27" s="114" t="s">
        <v>6512</v>
      </c>
      <c r="J27" s="115">
        <v>2</v>
      </c>
      <c r="K27" s="114">
        <v>33</v>
      </c>
      <c r="L27" s="115"/>
      <c r="M27" s="116"/>
      <c r="N27" s="116"/>
      <c r="O27" s="114" t="s">
        <v>6461</v>
      </c>
      <c r="P27" s="117" t="s">
        <v>6457</v>
      </c>
      <c r="Q27" s="118">
        <v>5288</v>
      </c>
      <c r="R27" s="118">
        <v>6120</v>
      </c>
      <c r="S27" s="119"/>
      <c r="T27" s="116">
        <v>43887</v>
      </c>
      <c r="U27" s="344" t="s">
        <v>19</v>
      </c>
    </row>
    <row r="28" spans="1:21" ht="15.75" thickBot="1">
      <c r="A28" s="120">
        <v>43906</v>
      </c>
      <c r="B28" s="121" t="s">
        <v>6455</v>
      </c>
      <c r="C28" s="121" t="s">
        <v>6470</v>
      </c>
      <c r="D28" s="121">
        <v>6093</v>
      </c>
      <c r="E28" s="121" t="s">
        <v>6482</v>
      </c>
      <c r="F28" s="121" t="s">
        <v>6483</v>
      </c>
      <c r="G28" s="121" t="s">
        <v>6484</v>
      </c>
      <c r="H28" s="121">
        <v>5700</v>
      </c>
      <c r="I28" s="121" t="s">
        <v>6465</v>
      </c>
      <c r="J28" s="123">
        <v>1.2</v>
      </c>
      <c r="K28" s="121">
        <v>609</v>
      </c>
      <c r="L28" s="123"/>
      <c r="M28" s="124"/>
      <c r="N28" s="124"/>
      <c r="O28" s="121" t="s">
        <v>6473</v>
      </c>
      <c r="P28" s="126" t="s">
        <v>6499</v>
      </c>
      <c r="Q28" s="121">
        <v>5512</v>
      </c>
      <c r="R28" s="121">
        <v>6379</v>
      </c>
      <c r="S28" s="127"/>
      <c r="T28" s="124">
        <v>44001</v>
      </c>
      <c r="U28" s="344" t="s">
        <v>19</v>
      </c>
    </row>
    <row r="29" spans="1:21" ht="15.75" thickBot="1">
      <c r="A29" s="128">
        <v>43906</v>
      </c>
      <c r="B29" s="125" t="s">
        <v>6455</v>
      </c>
      <c r="C29" s="125" t="s">
        <v>6470</v>
      </c>
      <c r="D29" s="125">
        <v>6093</v>
      </c>
      <c r="E29" s="125" t="s">
        <v>6482</v>
      </c>
      <c r="F29" s="125" t="s">
        <v>6491</v>
      </c>
      <c r="G29" s="125" t="s">
        <v>6492</v>
      </c>
      <c r="H29" s="125">
        <v>4000</v>
      </c>
      <c r="I29" s="125" t="s">
        <v>6513</v>
      </c>
      <c r="J29" s="129">
        <v>1.2</v>
      </c>
      <c r="K29" s="125">
        <v>609</v>
      </c>
      <c r="L29" s="129"/>
      <c r="M29" s="130"/>
      <c r="N29" s="130"/>
      <c r="O29" s="125" t="s">
        <v>6473</v>
      </c>
      <c r="P29" s="126" t="s">
        <v>6499</v>
      </c>
      <c r="Q29" s="125">
        <v>5512</v>
      </c>
      <c r="R29" s="125">
        <v>6379</v>
      </c>
      <c r="S29" s="131"/>
      <c r="T29" s="130">
        <v>44001</v>
      </c>
      <c r="U29" s="344" t="s">
        <v>19</v>
      </c>
    </row>
    <row r="30" spans="1:21" ht="15.75" thickBot="1">
      <c r="A30" s="128">
        <v>43906</v>
      </c>
      <c r="B30" s="125" t="s">
        <v>6455</v>
      </c>
      <c r="C30" s="125" t="s">
        <v>6470</v>
      </c>
      <c r="D30" s="125">
        <v>6093</v>
      </c>
      <c r="E30" s="125" t="s">
        <v>6482</v>
      </c>
      <c r="F30" s="125" t="s">
        <v>6488</v>
      </c>
      <c r="G30" s="125" t="s">
        <v>6489</v>
      </c>
      <c r="H30" s="125">
        <v>4000</v>
      </c>
      <c r="I30" s="125" t="s">
        <v>6490</v>
      </c>
      <c r="J30" s="129">
        <v>1.2</v>
      </c>
      <c r="K30" s="125">
        <v>609</v>
      </c>
      <c r="L30" s="129"/>
      <c r="M30" s="130"/>
      <c r="N30" s="130"/>
      <c r="O30" s="125" t="s">
        <v>6473</v>
      </c>
      <c r="P30" s="126" t="s">
        <v>6499</v>
      </c>
      <c r="Q30" s="125">
        <v>5512</v>
      </c>
      <c r="R30" s="125">
        <v>6379</v>
      </c>
      <c r="S30" s="131"/>
      <c r="T30" s="130">
        <v>44001</v>
      </c>
      <c r="U30" s="344" t="s">
        <v>19</v>
      </c>
    </row>
    <row r="31" spans="1:21" ht="15.75" thickBot="1">
      <c r="A31" s="128">
        <v>43906</v>
      </c>
      <c r="B31" s="125" t="s">
        <v>6455</v>
      </c>
      <c r="C31" s="125" t="s">
        <v>6470</v>
      </c>
      <c r="D31" s="125">
        <v>6093</v>
      </c>
      <c r="E31" s="125" t="s">
        <v>6479</v>
      </c>
      <c r="F31" s="125" t="s">
        <v>6479</v>
      </c>
      <c r="G31" s="125" t="s">
        <v>6480</v>
      </c>
      <c r="H31" s="125" t="s">
        <v>6479</v>
      </c>
      <c r="I31" s="125" t="s">
        <v>6479</v>
      </c>
      <c r="J31" s="129">
        <v>0.15</v>
      </c>
      <c r="K31" s="125">
        <v>609</v>
      </c>
      <c r="L31" s="129"/>
      <c r="M31" s="130"/>
      <c r="N31" s="130"/>
      <c r="O31" s="125" t="s">
        <v>6473</v>
      </c>
      <c r="P31" s="126" t="s">
        <v>6499</v>
      </c>
      <c r="Q31" s="125">
        <v>5512</v>
      </c>
      <c r="R31" s="125">
        <v>6379</v>
      </c>
      <c r="S31" s="131"/>
      <c r="T31" s="130">
        <v>44001</v>
      </c>
      <c r="U31" s="344" t="s">
        <v>19</v>
      </c>
    </row>
    <row r="32" spans="1:21">
      <c r="A32" s="132">
        <v>43964</v>
      </c>
      <c r="B32" s="133" t="s">
        <v>6455</v>
      </c>
      <c r="C32" s="133" t="s">
        <v>6470</v>
      </c>
      <c r="D32" s="133">
        <v>6094</v>
      </c>
      <c r="E32" s="133" t="s">
        <v>6482</v>
      </c>
      <c r="F32" s="133" t="s">
        <v>6514</v>
      </c>
      <c r="G32" s="133" t="s">
        <v>6515</v>
      </c>
      <c r="H32" s="133">
        <v>3600</v>
      </c>
      <c r="I32" s="133" t="s">
        <v>6465</v>
      </c>
      <c r="J32" s="411">
        <v>2</v>
      </c>
      <c r="K32" s="133">
        <v>7</v>
      </c>
      <c r="L32" s="411"/>
      <c r="M32" s="434"/>
      <c r="N32" s="434"/>
      <c r="O32" s="133" t="s">
        <v>6473</v>
      </c>
      <c r="P32" s="136" t="s">
        <v>6516</v>
      </c>
      <c r="Q32" s="134">
        <v>5489</v>
      </c>
      <c r="R32" s="134">
        <v>6272</v>
      </c>
      <c r="S32" s="137"/>
      <c r="T32" s="135">
        <v>43970</v>
      </c>
      <c r="U32" s="344" t="s">
        <v>19</v>
      </c>
    </row>
    <row r="33" spans="1:24">
      <c r="A33" s="138">
        <v>43964</v>
      </c>
      <c r="B33" s="139" t="s">
        <v>6455</v>
      </c>
      <c r="C33" s="139" t="s">
        <v>6470</v>
      </c>
      <c r="D33" s="139">
        <v>6094</v>
      </c>
      <c r="E33" s="139" t="s">
        <v>6482</v>
      </c>
      <c r="F33" s="139" t="s">
        <v>6517</v>
      </c>
      <c r="G33" s="139" t="s">
        <v>6518</v>
      </c>
      <c r="H33" s="139">
        <v>3400</v>
      </c>
      <c r="I33" s="139" t="s">
        <v>6512</v>
      </c>
      <c r="J33" s="412">
        <v>2</v>
      </c>
      <c r="K33" s="139">
        <v>6</v>
      </c>
      <c r="L33" s="412"/>
      <c r="M33" s="435"/>
      <c r="N33" s="435"/>
      <c r="O33" s="139" t="s">
        <v>6473</v>
      </c>
      <c r="P33" s="142"/>
      <c r="Q33" s="140">
        <v>5489</v>
      </c>
      <c r="R33" s="140">
        <v>6272</v>
      </c>
      <c r="S33" s="143" t="s">
        <v>6519</v>
      </c>
      <c r="T33" s="141">
        <v>43970</v>
      </c>
      <c r="U33" s="344" t="s">
        <v>19</v>
      </c>
    </row>
    <row r="34" spans="1:24">
      <c r="A34" s="138">
        <v>43964</v>
      </c>
      <c r="B34" s="139" t="s">
        <v>6455</v>
      </c>
      <c r="C34" s="139" t="s">
        <v>6470</v>
      </c>
      <c r="D34" s="139">
        <v>6094</v>
      </c>
      <c r="E34" s="139" t="s">
        <v>6482</v>
      </c>
      <c r="F34" s="139" t="s">
        <v>6520</v>
      </c>
      <c r="G34" s="139" t="s">
        <v>6521</v>
      </c>
      <c r="H34" s="139">
        <v>4200</v>
      </c>
      <c r="I34" s="139" t="s">
        <v>6490</v>
      </c>
      <c r="J34" s="412">
        <v>2</v>
      </c>
      <c r="K34" s="139">
        <v>7</v>
      </c>
      <c r="L34" s="412"/>
      <c r="M34" s="435"/>
      <c r="N34" s="435"/>
      <c r="O34" s="139" t="s">
        <v>6473</v>
      </c>
      <c r="P34" s="142"/>
      <c r="Q34" s="140">
        <v>5489</v>
      </c>
      <c r="R34" s="140">
        <v>6272</v>
      </c>
      <c r="S34" s="143"/>
      <c r="T34" s="141">
        <v>43970</v>
      </c>
      <c r="U34" s="344" t="s">
        <v>19</v>
      </c>
    </row>
    <row r="35" spans="1:24" ht="15.75" thickBot="1">
      <c r="A35" s="138">
        <v>43964</v>
      </c>
      <c r="B35" s="139" t="s">
        <v>6455</v>
      </c>
      <c r="C35" s="139" t="s">
        <v>6470</v>
      </c>
      <c r="D35" s="139">
        <v>6094</v>
      </c>
      <c r="E35" s="139" t="s">
        <v>6482</v>
      </c>
      <c r="F35" s="139" t="s">
        <v>6522</v>
      </c>
      <c r="G35" s="139" t="s">
        <v>6523</v>
      </c>
      <c r="H35" s="139">
        <v>18200</v>
      </c>
      <c r="I35" s="139" t="s">
        <v>6513</v>
      </c>
      <c r="J35" s="412">
        <v>3.6</v>
      </c>
      <c r="K35" s="139">
        <v>7</v>
      </c>
      <c r="L35" s="412"/>
      <c r="M35" s="435"/>
      <c r="N35" s="435"/>
      <c r="O35" s="139" t="s">
        <v>6473</v>
      </c>
      <c r="P35" s="142"/>
      <c r="Q35" s="140">
        <v>5489</v>
      </c>
      <c r="R35" s="140">
        <v>6272</v>
      </c>
      <c r="S35" s="143"/>
      <c r="T35" s="141">
        <v>43970</v>
      </c>
      <c r="U35" s="344" t="s">
        <v>19</v>
      </c>
    </row>
    <row r="36" spans="1:24" ht="15.75" thickBot="1">
      <c r="A36" s="144">
        <v>44035</v>
      </c>
      <c r="B36" s="145" t="s">
        <v>6524</v>
      </c>
      <c r="C36" s="145" t="s">
        <v>6525</v>
      </c>
      <c r="D36" s="145">
        <v>637</v>
      </c>
      <c r="E36" s="145" t="s">
        <v>6526</v>
      </c>
      <c r="F36" s="145" t="s">
        <v>6527</v>
      </c>
      <c r="G36" s="145" t="s">
        <v>6528</v>
      </c>
      <c r="H36" s="145">
        <v>2743</v>
      </c>
      <c r="I36" s="145" t="s">
        <v>6465</v>
      </c>
      <c r="J36" s="146">
        <v>1.25</v>
      </c>
      <c r="K36" s="145">
        <v>100</v>
      </c>
      <c r="L36" s="146"/>
      <c r="M36" s="147"/>
      <c r="N36" s="147"/>
      <c r="O36" s="145" t="s">
        <v>6461</v>
      </c>
      <c r="P36" s="148" t="s">
        <v>6457</v>
      </c>
      <c r="Q36" s="145">
        <v>5592</v>
      </c>
      <c r="R36" s="145">
        <v>6541</v>
      </c>
      <c r="S36" s="149"/>
      <c r="T36" s="147">
        <v>44039</v>
      </c>
      <c r="U36" s="344" t="s">
        <v>19</v>
      </c>
    </row>
    <row r="37" spans="1:24" ht="15.75" thickBot="1">
      <c r="A37" s="150">
        <v>44035</v>
      </c>
      <c r="B37" s="145" t="s">
        <v>6524</v>
      </c>
      <c r="C37" s="151" t="s">
        <v>6525</v>
      </c>
      <c r="D37" s="151">
        <v>637</v>
      </c>
      <c r="E37" s="151" t="s">
        <v>6526</v>
      </c>
      <c r="F37" s="151" t="s">
        <v>6529</v>
      </c>
      <c r="G37" s="151" t="s">
        <v>6530</v>
      </c>
      <c r="H37" s="151">
        <v>2219</v>
      </c>
      <c r="I37" s="151" t="s">
        <v>6465</v>
      </c>
      <c r="J37" s="152">
        <v>1.25</v>
      </c>
      <c r="K37" s="151">
        <v>100</v>
      </c>
      <c r="L37" s="152"/>
      <c r="M37" s="153"/>
      <c r="N37" s="153"/>
      <c r="O37" s="151" t="s">
        <v>6461</v>
      </c>
      <c r="P37" s="154" t="s">
        <v>6457</v>
      </c>
      <c r="Q37" s="151">
        <v>5592</v>
      </c>
      <c r="R37" s="151">
        <v>6541</v>
      </c>
      <c r="S37" s="155"/>
      <c r="T37" s="153">
        <v>44039</v>
      </c>
      <c r="U37" s="344" t="s">
        <v>19</v>
      </c>
    </row>
    <row r="38" spans="1:24" ht="15.75" thickBot="1">
      <c r="A38" s="156">
        <v>44048</v>
      </c>
      <c r="B38" s="157" t="s">
        <v>6455</v>
      </c>
      <c r="C38" s="157" t="s">
        <v>6470</v>
      </c>
      <c r="D38" s="157">
        <v>6106</v>
      </c>
      <c r="E38" s="157" t="s">
        <v>6482</v>
      </c>
      <c r="F38" s="157" t="s">
        <v>6531</v>
      </c>
      <c r="G38" s="157" t="s">
        <v>6532</v>
      </c>
      <c r="H38" s="157">
        <v>6700</v>
      </c>
      <c r="I38" s="157" t="s">
        <v>6465</v>
      </c>
      <c r="J38" s="158">
        <v>2.74</v>
      </c>
      <c r="K38" s="157">
        <v>6</v>
      </c>
      <c r="L38" s="158"/>
      <c r="M38" s="159"/>
      <c r="N38" s="159"/>
      <c r="O38" s="157" t="s">
        <v>6473</v>
      </c>
      <c r="P38" s="160" t="s">
        <v>6533</v>
      </c>
      <c r="Q38" s="157">
        <v>5786</v>
      </c>
      <c r="R38" s="157">
        <v>6660</v>
      </c>
      <c r="S38" s="161"/>
      <c r="T38" s="159"/>
      <c r="U38" s="344" t="s">
        <v>19</v>
      </c>
      <c r="X38">
        <f>SUMPRODUCT(J38:J45,K38:K45)</f>
        <v>228.64000000000001</v>
      </c>
    </row>
    <row r="39" spans="1:24">
      <c r="A39" s="162">
        <v>44048</v>
      </c>
      <c r="B39" s="163" t="s">
        <v>6455</v>
      </c>
      <c r="C39" s="163" t="s">
        <v>6470</v>
      </c>
      <c r="D39" s="163">
        <v>6104</v>
      </c>
      <c r="E39" s="163" t="s">
        <v>6482</v>
      </c>
      <c r="F39" s="163" t="s">
        <v>6494</v>
      </c>
      <c r="G39" s="163" t="s">
        <v>6495</v>
      </c>
      <c r="H39" s="163">
        <v>6100</v>
      </c>
      <c r="I39" s="163" t="s">
        <v>6465</v>
      </c>
      <c r="J39" s="164">
        <v>2.12</v>
      </c>
      <c r="K39" s="163">
        <v>20</v>
      </c>
      <c r="L39" s="164"/>
      <c r="M39" s="165"/>
      <c r="N39" s="165"/>
      <c r="O39" s="163" t="s">
        <v>6473</v>
      </c>
      <c r="P39" s="166" t="s">
        <v>6534</v>
      </c>
      <c r="Q39" s="163">
        <v>5786</v>
      </c>
      <c r="R39" s="163">
        <v>6660</v>
      </c>
      <c r="S39" s="167"/>
      <c r="T39" s="165"/>
      <c r="U39" s="344" t="s">
        <v>19</v>
      </c>
    </row>
    <row r="40" spans="1:24" ht="15.75" thickBot="1">
      <c r="A40" s="168">
        <v>44048</v>
      </c>
      <c r="B40" s="169" t="s">
        <v>6455</v>
      </c>
      <c r="C40" s="169" t="s">
        <v>6470</v>
      </c>
      <c r="D40" s="169">
        <v>6104</v>
      </c>
      <c r="E40" s="169" t="s">
        <v>6482</v>
      </c>
      <c r="F40" s="169" t="s">
        <v>6497</v>
      </c>
      <c r="G40" s="169" t="s">
        <v>6498</v>
      </c>
      <c r="H40" s="169">
        <v>8450</v>
      </c>
      <c r="I40" s="169" t="s">
        <v>6490</v>
      </c>
      <c r="J40" s="170">
        <v>2.34</v>
      </c>
      <c r="K40" s="169">
        <v>20</v>
      </c>
      <c r="L40" s="170"/>
      <c r="M40" s="171"/>
      <c r="N40" s="171"/>
      <c r="O40" s="169" t="s">
        <v>6473</v>
      </c>
      <c r="P40" s="172"/>
      <c r="Q40" s="169">
        <v>5786</v>
      </c>
      <c r="R40" s="169">
        <v>6660</v>
      </c>
      <c r="S40" s="173"/>
      <c r="T40" s="171"/>
      <c r="U40" s="344" t="s">
        <v>19</v>
      </c>
    </row>
    <row r="41" spans="1:24" ht="15.75" thickBot="1">
      <c r="A41" s="174">
        <v>44048</v>
      </c>
      <c r="B41" s="175" t="s">
        <v>6455</v>
      </c>
      <c r="C41" s="175" t="s">
        <v>6470</v>
      </c>
      <c r="D41" s="175">
        <v>6105</v>
      </c>
      <c r="E41" s="175" t="s">
        <v>6482</v>
      </c>
      <c r="F41" s="175" t="s">
        <v>6535</v>
      </c>
      <c r="G41" s="175" t="s">
        <v>6536</v>
      </c>
      <c r="H41" s="175">
        <v>12000</v>
      </c>
      <c r="I41" s="175" t="s">
        <v>6465</v>
      </c>
      <c r="J41" s="176">
        <v>3.1</v>
      </c>
      <c r="K41" s="175">
        <v>6</v>
      </c>
      <c r="L41" s="176"/>
      <c r="M41" s="177"/>
      <c r="N41" s="177"/>
      <c r="O41" s="175" t="s">
        <v>6473</v>
      </c>
      <c r="P41" s="178" t="s">
        <v>6537</v>
      </c>
      <c r="Q41" s="175">
        <v>5786</v>
      </c>
      <c r="R41" s="175"/>
      <c r="S41" s="179"/>
      <c r="T41" s="177" t="s">
        <v>6538</v>
      </c>
      <c r="U41" s="344" t="s">
        <v>19</v>
      </c>
    </row>
    <row r="42" spans="1:24">
      <c r="A42" s="144">
        <v>44060</v>
      </c>
      <c r="B42" s="145" t="s">
        <v>6455</v>
      </c>
      <c r="C42" s="145" t="s">
        <v>6470</v>
      </c>
      <c r="D42" s="145">
        <v>6111</v>
      </c>
      <c r="E42" s="145" t="s">
        <v>6482</v>
      </c>
      <c r="F42" s="145" t="s">
        <v>6514</v>
      </c>
      <c r="G42" s="145" t="s">
        <v>6515</v>
      </c>
      <c r="H42" s="145">
        <v>3600</v>
      </c>
      <c r="I42" s="145" t="s">
        <v>6539</v>
      </c>
      <c r="J42" s="146">
        <v>2</v>
      </c>
      <c r="K42" s="145">
        <v>18</v>
      </c>
      <c r="L42" s="146"/>
      <c r="M42" s="147"/>
      <c r="N42" s="147"/>
      <c r="O42" s="145" t="s">
        <v>6473</v>
      </c>
      <c r="P42" s="148" t="s">
        <v>6540</v>
      </c>
      <c r="Q42" s="145">
        <v>5786</v>
      </c>
      <c r="R42" s="145">
        <v>6660</v>
      </c>
      <c r="S42" s="149"/>
      <c r="T42" s="147">
        <v>44070</v>
      </c>
      <c r="U42" s="344" t="s">
        <v>19</v>
      </c>
    </row>
    <row r="43" spans="1:24">
      <c r="A43" s="180">
        <v>44060</v>
      </c>
      <c r="B43" s="181" t="s">
        <v>6455</v>
      </c>
      <c r="C43" s="181" t="s">
        <v>6470</v>
      </c>
      <c r="D43" s="181">
        <v>6111</v>
      </c>
      <c r="E43" s="181" t="s">
        <v>6482</v>
      </c>
      <c r="F43" s="181" t="s">
        <v>6517</v>
      </c>
      <c r="G43" s="181" t="s">
        <v>6518</v>
      </c>
      <c r="H43" s="181">
        <v>3400</v>
      </c>
      <c r="I43" s="181" t="s">
        <v>6512</v>
      </c>
      <c r="J43" s="182">
        <v>2</v>
      </c>
      <c r="K43" s="181">
        <v>9</v>
      </c>
      <c r="L43" s="182"/>
      <c r="M43" s="183"/>
      <c r="N43" s="183"/>
      <c r="O43" s="181" t="s">
        <v>6473</v>
      </c>
      <c r="P43" s="184"/>
      <c r="Q43" s="181">
        <v>5786</v>
      </c>
      <c r="R43" s="181">
        <v>6660</v>
      </c>
      <c r="S43" s="185"/>
      <c r="T43" s="183">
        <v>44070</v>
      </c>
      <c r="U43" s="344" t="s">
        <v>19</v>
      </c>
    </row>
    <row r="44" spans="1:24">
      <c r="A44" s="180">
        <v>44060</v>
      </c>
      <c r="B44" s="186" t="s">
        <v>6455</v>
      </c>
      <c r="C44" s="186" t="s">
        <v>6470</v>
      </c>
      <c r="D44" s="186">
        <v>6111</v>
      </c>
      <c r="E44" s="186" t="s">
        <v>6482</v>
      </c>
      <c r="F44" s="186" t="s">
        <v>6520</v>
      </c>
      <c r="G44" s="186" t="s">
        <v>6521</v>
      </c>
      <c r="H44" s="186">
        <v>4200</v>
      </c>
      <c r="I44" s="186" t="s">
        <v>6490</v>
      </c>
      <c r="J44" s="187">
        <v>2</v>
      </c>
      <c r="K44" s="186">
        <v>9</v>
      </c>
      <c r="L44" s="187"/>
      <c r="M44" s="436"/>
      <c r="N44" s="436"/>
      <c r="O44" s="186" t="s">
        <v>6473</v>
      </c>
      <c r="P44" s="188"/>
      <c r="Q44" s="181">
        <v>5786</v>
      </c>
      <c r="R44" s="181">
        <v>6660</v>
      </c>
      <c r="S44" s="185"/>
      <c r="T44" s="183">
        <v>44070</v>
      </c>
      <c r="U44" s="344" t="s">
        <v>19</v>
      </c>
    </row>
    <row r="45" spans="1:24" ht="15.75" thickBot="1">
      <c r="A45" s="189">
        <v>44060</v>
      </c>
      <c r="B45" s="190" t="s">
        <v>6455</v>
      </c>
      <c r="C45" s="190" t="s">
        <v>6470</v>
      </c>
      <c r="D45" s="190">
        <v>6111</v>
      </c>
      <c r="E45" s="190" t="s">
        <v>6482</v>
      </c>
      <c r="F45" s="190" t="s">
        <v>6522</v>
      </c>
      <c r="G45" s="190" t="s">
        <v>6523</v>
      </c>
      <c r="H45" s="190">
        <v>18200</v>
      </c>
      <c r="I45" s="190" t="s">
        <v>6513</v>
      </c>
      <c r="J45" s="191">
        <v>3.6</v>
      </c>
      <c r="K45" s="190">
        <v>9</v>
      </c>
      <c r="L45" s="191"/>
      <c r="M45" s="437"/>
      <c r="N45" s="437"/>
      <c r="O45" s="190" t="s">
        <v>6473</v>
      </c>
      <c r="P45" s="192"/>
      <c r="Q45" s="151">
        <v>5786</v>
      </c>
      <c r="R45" s="151">
        <v>6660</v>
      </c>
      <c r="S45" s="155"/>
      <c r="T45" s="153">
        <v>44070</v>
      </c>
      <c r="U45" s="344" t="s">
        <v>19</v>
      </c>
    </row>
    <row r="46" spans="1:24">
      <c r="A46" s="193">
        <v>44076</v>
      </c>
      <c r="B46" s="194" t="s">
        <v>6524</v>
      </c>
      <c r="C46" s="194" t="s">
        <v>6525</v>
      </c>
      <c r="D46" s="194">
        <v>769</v>
      </c>
      <c r="E46" s="194" t="s">
        <v>6482</v>
      </c>
      <c r="F46" s="194" t="s">
        <v>6529</v>
      </c>
      <c r="G46" s="194" t="s">
        <v>6530</v>
      </c>
      <c r="H46" s="194">
        <v>2219</v>
      </c>
      <c r="I46" s="194" t="s">
        <v>6465</v>
      </c>
      <c r="J46" s="195">
        <v>1.25</v>
      </c>
      <c r="K46" s="194">
        <v>400</v>
      </c>
      <c r="L46" s="195"/>
      <c r="M46" s="196"/>
      <c r="N46" s="196"/>
      <c r="O46" s="194" t="s">
        <v>6461</v>
      </c>
      <c r="P46" s="197" t="s">
        <v>6457</v>
      </c>
      <c r="Q46" s="194">
        <v>5793</v>
      </c>
      <c r="R46" s="194">
        <v>6683</v>
      </c>
      <c r="S46" s="198"/>
      <c r="T46" s="196">
        <v>44082</v>
      </c>
      <c r="U46" s="344" t="s">
        <v>19</v>
      </c>
    </row>
    <row r="47" spans="1:24" ht="15.75" thickBot="1">
      <c r="A47" s="199">
        <v>44076</v>
      </c>
      <c r="B47" s="200" t="s">
        <v>6524</v>
      </c>
      <c r="C47" s="200" t="s">
        <v>6525</v>
      </c>
      <c r="D47" s="200">
        <v>769</v>
      </c>
      <c r="E47" s="200" t="s">
        <v>6482</v>
      </c>
      <c r="F47" s="200" t="s">
        <v>6479</v>
      </c>
      <c r="G47" s="200" t="s">
        <v>6480</v>
      </c>
      <c r="H47" s="200" t="s">
        <v>6479</v>
      </c>
      <c r="I47" s="200" t="s">
        <v>6479</v>
      </c>
      <c r="J47" s="201">
        <v>0.15</v>
      </c>
      <c r="K47" s="200">
        <v>400</v>
      </c>
      <c r="L47" s="201"/>
      <c r="M47" s="202"/>
      <c r="N47" s="202"/>
      <c r="O47" s="200" t="s">
        <v>6461</v>
      </c>
      <c r="P47" s="203" t="s">
        <v>6457</v>
      </c>
      <c r="Q47" s="200">
        <v>5793</v>
      </c>
      <c r="R47" s="200">
        <v>6683</v>
      </c>
      <c r="S47" s="204"/>
      <c r="T47" s="202">
        <v>44082</v>
      </c>
      <c r="U47" s="344" t="s">
        <v>19</v>
      </c>
    </row>
    <row r="48" spans="1:24">
      <c r="A48" s="205">
        <v>44072</v>
      </c>
      <c r="B48" s="206" t="s">
        <v>6455</v>
      </c>
      <c r="C48" s="206" t="s">
        <v>6541</v>
      </c>
      <c r="D48" s="206" t="s">
        <v>6457</v>
      </c>
      <c r="E48" s="206" t="s">
        <v>6475</v>
      </c>
      <c r="F48" s="206" t="s">
        <v>6542</v>
      </c>
      <c r="G48" s="206" t="s">
        <v>6543</v>
      </c>
      <c r="H48" s="206">
        <v>3000</v>
      </c>
      <c r="I48" s="206" t="s">
        <v>6465</v>
      </c>
      <c r="J48" s="207">
        <v>11</v>
      </c>
      <c r="K48" s="206">
        <v>4</v>
      </c>
      <c r="L48" s="207"/>
      <c r="M48" s="208"/>
      <c r="N48" s="208"/>
      <c r="O48" s="206" t="s">
        <v>6461</v>
      </c>
      <c r="P48" s="209" t="s">
        <v>6457</v>
      </c>
      <c r="Q48" s="206">
        <v>5658</v>
      </c>
      <c r="R48" s="206">
        <v>6538</v>
      </c>
      <c r="S48" s="210" t="s">
        <v>6544</v>
      </c>
      <c r="T48" s="208">
        <v>44076</v>
      </c>
      <c r="U48" s="344" t="s">
        <v>19</v>
      </c>
    </row>
    <row r="49" spans="1:21" ht="15.75" thickBot="1">
      <c r="A49" s="211">
        <v>44072</v>
      </c>
      <c r="B49" s="212" t="s">
        <v>6455</v>
      </c>
      <c r="C49" s="212" t="s">
        <v>6541</v>
      </c>
      <c r="D49" s="212" t="s">
        <v>6457</v>
      </c>
      <c r="E49" s="212" t="s">
        <v>6482</v>
      </c>
      <c r="F49" s="212" t="s">
        <v>6542</v>
      </c>
      <c r="G49" s="212" t="s">
        <v>6545</v>
      </c>
      <c r="H49" s="212">
        <v>3000</v>
      </c>
      <c r="I49" s="212" t="s">
        <v>6465</v>
      </c>
      <c r="J49" s="213">
        <v>20.21</v>
      </c>
      <c r="K49" s="212">
        <v>3</v>
      </c>
      <c r="L49" s="213"/>
      <c r="M49" s="214"/>
      <c r="N49" s="214"/>
      <c r="O49" s="212" t="s">
        <v>6461</v>
      </c>
      <c r="P49" s="215" t="s">
        <v>6457</v>
      </c>
      <c r="Q49" s="212">
        <v>5658</v>
      </c>
      <c r="R49" s="212">
        <v>6538</v>
      </c>
      <c r="S49" s="216" t="s">
        <v>6546</v>
      </c>
      <c r="T49" s="214">
        <v>44076</v>
      </c>
      <c r="U49" s="344" t="s">
        <v>19</v>
      </c>
    </row>
    <row r="50" spans="1:21">
      <c r="A50" s="217">
        <v>44076</v>
      </c>
      <c r="B50" s="157" t="s">
        <v>6455</v>
      </c>
      <c r="C50" s="157" t="s">
        <v>6541</v>
      </c>
      <c r="D50" s="157" t="s">
        <v>6457</v>
      </c>
      <c r="E50" s="157" t="s">
        <v>6482</v>
      </c>
      <c r="F50" s="157" t="s">
        <v>6542</v>
      </c>
      <c r="G50" s="157" t="s">
        <v>6543</v>
      </c>
      <c r="H50" s="157">
        <v>3000</v>
      </c>
      <c r="I50" s="157" t="s">
        <v>6465</v>
      </c>
      <c r="J50" s="158">
        <v>11</v>
      </c>
      <c r="K50" s="157">
        <v>15</v>
      </c>
      <c r="L50" s="158"/>
      <c r="M50" s="159"/>
      <c r="N50" s="159"/>
      <c r="O50" s="157" t="s">
        <v>6461</v>
      </c>
      <c r="P50" s="160" t="s">
        <v>6457</v>
      </c>
      <c r="Q50" s="157">
        <v>5759</v>
      </c>
      <c r="R50" s="157">
        <v>6678</v>
      </c>
      <c r="S50" s="161" t="s">
        <v>6547</v>
      </c>
      <c r="T50" s="159">
        <v>44077</v>
      </c>
      <c r="U50" s="344" t="s">
        <v>19</v>
      </c>
    </row>
    <row r="51" spans="1:21" ht="15.75" thickBot="1">
      <c r="A51" s="218">
        <v>44076</v>
      </c>
      <c r="B51" s="219" t="s">
        <v>6455</v>
      </c>
      <c r="C51" s="219" t="s">
        <v>6541</v>
      </c>
      <c r="D51" s="219" t="s">
        <v>6457</v>
      </c>
      <c r="E51" s="219" t="s">
        <v>6482</v>
      </c>
      <c r="F51" s="219" t="s">
        <v>6542</v>
      </c>
      <c r="G51" s="219" t="s">
        <v>6545</v>
      </c>
      <c r="H51" s="219">
        <v>3000</v>
      </c>
      <c r="I51" s="219" t="s">
        <v>6465</v>
      </c>
      <c r="J51" s="220">
        <v>20.21</v>
      </c>
      <c r="K51" s="219">
        <v>3</v>
      </c>
      <c r="L51" s="220"/>
      <c r="M51" s="221"/>
      <c r="N51" s="221"/>
      <c r="O51" s="219" t="s">
        <v>6461</v>
      </c>
      <c r="P51" s="222" t="s">
        <v>6457</v>
      </c>
      <c r="Q51" s="219">
        <v>5759</v>
      </c>
      <c r="R51" s="219">
        <v>6678</v>
      </c>
      <c r="S51" s="223" t="s">
        <v>6546</v>
      </c>
      <c r="T51" s="221">
        <v>44077</v>
      </c>
      <c r="U51" s="344" t="s">
        <v>19</v>
      </c>
    </row>
    <row r="52" spans="1:21">
      <c r="A52" s="144">
        <v>44096</v>
      </c>
      <c r="B52" s="145" t="s">
        <v>6455</v>
      </c>
      <c r="C52" s="145" t="s">
        <v>6470</v>
      </c>
      <c r="D52" s="145"/>
      <c r="E52" s="145" t="s">
        <v>6482</v>
      </c>
      <c r="F52" s="145" t="s">
        <v>6514</v>
      </c>
      <c r="G52" s="145" t="s">
        <v>6515</v>
      </c>
      <c r="H52" s="145">
        <v>3600</v>
      </c>
      <c r="I52" s="145" t="s">
        <v>6539</v>
      </c>
      <c r="J52" s="146">
        <v>2</v>
      </c>
      <c r="K52" s="145" t="s">
        <v>6548</v>
      </c>
      <c r="L52" s="146"/>
      <c r="M52" s="147"/>
      <c r="N52" s="147"/>
      <c r="O52" s="145" t="s">
        <v>6473</v>
      </c>
      <c r="P52" s="148"/>
      <c r="Q52" s="145"/>
      <c r="R52" s="145"/>
      <c r="T52" s="147"/>
      <c r="U52" s="344" t="s">
        <v>19</v>
      </c>
    </row>
    <row r="53" spans="1:21">
      <c r="A53" s="180">
        <v>44096</v>
      </c>
      <c r="B53" s="181" t="s">
        <v>6455</v>
      </c>
      <c r="C53" s="181" t="s">
        <v>6470</v>
      </c>
      <c r="D53" s="181"/>
      <c r="E53" s="181" t="s">
        <v>6482</v>
      </c>
      <c r="F53" s="181" t="s">
        <v>6517</v>
      </c>
      <c r="G53" s="181" t="s">
        <v>6518</v>
      </c>
      <c r="H53" s="181">
        <v>3400</v>
      </c>
      <c r="I53" s="181" t="s">
        <v>6512</v>
      </c>
      <c r="J53" s="182">
        <v>2</v>
      </c>
      <c r="K53" s="181" t="s">
        <v>6548</v>
      </c>
      <c r="L53" s="182"/>
      <c r="M53" s="183"/>
      <c r="N53" s="183"/>
      <c r="O53" s="181" t="s">
        <v>6473</v>
      </c>
      <c r="P53" s="184" t="s">
        <v>6549</v>
      </c>
      <c r="Q53" s="181"/>
      <c r="R53" s="181"/>
      <c r="T53" s="183"/>
      <c r="U53" s="344" t="s">
        <v>19</v>
      </c>
    </row>
    <row r="54" spans="1:21">
      <c r="A54" s="180">
        <v>44096</v>
      </c>
      <c r="B54" s="186" t="s">
        <v>6455</v>
      </c>
      <c r="C54" s="186" t="s">
        <v>6470</v>
      </c>
      <c r="D54" s="186"/>
      <c r="E54" s="186" t="s">
        <v>6482</v>
      </c>
      <c r="F54" s="186" t="s">
        <v>6520</v>
      </c>
      <c r="G54" s="186" t="s">
        <v>6521</v>
      </c>
      <c r="H54" s="186">
        <v>4200</v>
      </c>
      <c r="I54" s="186" t="s">
        <v>6490</v>
      </c>
      <c r="J54" s="187">
        <v>2</v>
      </c>
      <c r="K54" s="186" t="s">
        <v>6548</v>
      </c>
      <c r="L54" s="187"/>
      <c r="M54" s="436"/>
      <c r="N54" s="436"/>
      <c r="O54" s="186" t="s">
        <v>6473</v>
      </c>
      <c r="P54" s="188"/>
      <c r="Q54" s="181"/>
      <c r="R54" s="181"/>
      <c r="T54" s="183"/>
      <c r="U54" s="344" t="s">
        <v>19</v>
      </c>
    </row>
    <row r="55" spans="1:21" ht="15.75" thickBot="1">
      <c r="A55" s="189">
        <v>44096</v>
      </c>
      <c r="B55" s="190" t="s">
        <v>6455</v>
      </c>
      <c r="C55" s="190" t="s">
        <v>6470</v>
      </c>
      <c r="D55" s="190"/>
      <c r="E55" s="190" t="s">
        <v>6482</v>
      </c>
      <c r="F55" s="190" t="s">
        <v>6522</v>
      </c>
      <c r="G55" s="190" t="s">
        <v>6523</v>
      </c>
      <c r="H55" s="190">
        <v>18200</v>
      </c>
      <c r="I55" s="190" t="s">
        <v>6513</v>
      </c>
      <c r="J55" s="191">
        <v>3.6</v>
      </c>
      <c r="K55" s="190" t="s">
        <v>6548</v>
      </c>
      <c r="L55" s="191"/>
      <c r="M55" s="437"/>
      <c r="N55" s="437"/>
      <c r="O55" s="190" t="s">
        <v>6473</v>
      </c>
      <c r="P55" s="192"/>
      <c r="Q55" s="151"/>
      <c r="R55" s="151"/>
      <c r="T55" s="153"/>
      <c r="U55" s="344" t="s">
        <v>19</v>
      </c>
    </row>
    <row r="56" spans="1:21" ht="15.75" thickBot="1">
      <c r="A56" s="225">
        <v>44096</v>
      </c>
      <c r="B56" s="226" t="s">
        <v>6455</v>
      </c>
      <c r="C56" s="226" t="s">
        <v>6470</v>
      </c>
      <c r="D56" s="226">
        <v>6613</v>
      </c>
      <c r="E56" s="226" t="s">
        <v>6482</v>
      </c>
      <c r="F56" s="226" t="s">
        <v>6531</v>
      </c>
      <c r="G56" s="226" t="s">
        <v>6532</v>
      </c>
      <c r="H56" s="226">
        <v>6700</v>
      </c>
      <c r="I56" s="226" t="s">
        <v>6465</v>
      </c>
      <c r="J56" s="227">
        <v>2.74</v>
      </c>
      <c r="K56" s="226">
        <v>1</v>
      </c>
      <c r="L56" s="227"/>
      <c r="M56" s="228"/>
      <c r="N56" s="228"/>
      <c r="O56" s="226" t="s">
        <v>6473</v>
      </c>
      <c r="P56" s="226" t="s">
        <v>6549</v>
      </c>
      <c r="Q56" s="226">
        <v>5861</v>
      </c>
      <c r="R56" s="229">
        <v>6796</v>
      </c>
      <c r="T56" s="228">
        <v>44106</v>
      </c>
      <c r="U56" s="344" t="s">
        <v>19</v>
      </c>
    </row>
    <row r="57" spans="1:21">
      <c r="A57" s="162">
        <v>44096</v>
      </c>
      <c r="B57" s="163" t="s">
        <v>6455</v>
      </c>
      <c r="C57" s="163" t="s">
        <v>6470</v>
      </c>
      <c r="D57" s="163">
        <v>6114</v>
      </c>
      <c r="E57" s="163" t="s">
        <v>6482</v>
      </c>
      <c r="F57" s="163" t="s">
        <v>6494</v>
      </c>
      <c r="G57" s="163" t="s">
        <v>6495</v>
      </c>
      <c r="H57" s="163">
        <v>6100</v>
      </c>
      <c r="I57" s="163" t="s">
        <v>6465</v>
      </c>
      <c r="J57" s="164">
        <v>2.12</v>
      </c>
      <c r="K57" s="163">
        <v>21</v>
      </c>
      <c r="L57" s="164"/>
      <c r="M57" s="165"/>
      <c r="N57" s="165"/>
      <c r="O57" s="163" t="s">
        <v>6473</v>
      </c>
      <c r="P57" s="230"/>
      <c r="Q57" s="230">
        <v>5861</v>
      </c>
      <c r="R57" s="230">
        <v>6796</v>
      </c>
      <c r="T57" s="165">
        <v>44109</v>
      </c>
      <c r="U57" s="344" t="s">
        <v>19</v>
      </c>
    </row>
    <row r="58" spans="1:21" ht="15.75" thickBot="1">
      <c r="A58" s="231">
        <v>44096</v>
      </c>
      <c r="B58" s="230" t="s">
        <v>6455</v>
      </c>
      <c r="C58" s="230" t="s">
        <v>6470</v>
      </c>
      <c r="D58" s="230">
        <v>6114</v>
      </c>
      <c r="E58" s="230" t="s">
        <v>6482</v>
      </c>
      <c r="F58" s="230" t="s">
        <v>6497</v>
      </c>
      <c r="G58" s="230" t="s">
        <v>6498</v>
      </c>
      <c r="H58" s="230">
        <v>8450</v>
      </c>
      <c r="I58" s="230" t="s">
        <v>6490</v>
      </c>
      <c r="J58" s="232">
        <v>2.34</v>
      </c>
      <c r="K58" s="230">
        <v>21</v>
      </c>
      <c r="L58" s="232"/>
      <c r="M58" s="233"/>
      <c r="N58" s="233"/>
      <c r="O58" s="230" t="s">
        <v>6473</v>
      </c>
      <c r="P58" s="230" t="s">
        <v>6549</v>
      </c>
      <c r="Q58" s="230">
        <v>5861</v>
      </c>
      <c r="R58" s="230">
        <v>6796</v>
      </c>
      <c r="T58" s="233">
        <v>44109</v>
      </c>
      <c r="U58" s="344" t="s">
        <v>19</v>
      </c>
    </row>
    <row r="59" spans="1:21">
      <c r="A59" s="293" t="s">
        <v>6550</v>
      </c>
      <c r="B59" s="121" t="s">
        <v>6551</v>
      </c>
      <c r="C59" s="121" t="s">
        <v>6552</v>
      </c>
      <c r="D59" s="121"/>
      <c r="E59" s="121" t="s">
        <v>6553</v>
      </c>
      <c r="F59" s="121" t="s">
        <v>6554</v>
      </c>
      <c r="G59" s="121" t="s">
        <v>6555</v>
      </c>
      <c r="H59" s="121">
        <v>3800</v>
      </c>
      <c r="I59" s="121" t="s">
        <v>6465</v>
      </c>
      <c r="J59" s="123">
        <v>7.6</v>
      </c>
      <c r="K59" s="121">
        <v>28</v>
      </c>
      <c r="L59" s="123"/>
      <c r="M59" s="124"/>
      <c r="N59" s="124"/>
      <c r="O59" s="121" t="s">
        <v>6473</v>
      </c>
      <c r="P59" s="121" t="s">
        <v>6556</v>
      </c>
      <c r="Q59" s="121">
        <v>5837</v>
      </c>
      <c r="R59" s="121">
        <v>6779</v>
      </c>
      <c r="S59" s="127" t="s">
        <v>6557</v>
      </c>
      <c r="T59" s="124">
        <v>44105</v>
      </c>
      <c r="U59" s="344" t="s">
        <v>19</v>
      </c>
    </row>
    <row r="60" spans="1:21">
      <c r="A60" s="404" t="s">
        <v>6550</v>
      </c>
      <c r="B60" s="125" t="s">
        <v>6551</v>
      </c>
      <c r="C60" s="125" t="s">
        <v>6552</v>
      </c>
      <c r="D60" s="125"/>
      <c r="E60" s="125" t="s">
        <v>6553</v>
      </c>
      <c r="F60" s="125" t="s">
        <v>6554</v>
      </c>
      <c r="G60" s="125" t="s">
        <v>6558</v>
      </c>
      <c r="H60" s="125">
        <v>3800</v>
      </c>
      <c r="I60" s="125" t="s">
        <v>6465</v>
      </c>
      <c r="J60" s="129">
        <v>11.85</v>
      </c>
      <c r="K60" s="125">
        <v>8</v>
      </c>
      <c r="L60" s="129"/>
      <c r="M60" s="130"/>
      <c r="N60" s="130"/>
      <c r="O60" s="125" t="s">
        <v>6473</v>
      </c>
      <c r="P60" s="125" t="s">
        <v>6559</v>
      </c>
      <c r="Q60" s="125">
        <v>5837</v>
      </c>
      <c r="R60" s="125">
        <v>6779</v>
      </c>
      <c r="S60" s="131" t="s">
        <v>6560</v>
      </c>
      <c r="T60" s="130">
        <v>44105</v>
      </c>
      <c r="U60" s="344" t="s">
        <v>19</v>
      </c>
    </row>
    <row r="61" spans="1:21">
      <c r="A61" s="404" t="s">
        <v>6550</v>
      </c>
      <c r="B61" s="125" t="s">
        <v>6551</v>
      </c>
      <c r="C61" s="125" t="s">
        <v>6552</v>
      </c>
      <c r="D61" s="125"/>
      <c r="E61" s="125" t="s">
        <v>6553</v>
      </c>
      <c r="F61" s="125" t="s">
        <v>6554</v>
      </c>
      <c r="G61" s="125" t="s">
        <v>6561</v>
      </c>
      <c r="H61" s="125">
        <v>3800</v>
      </c>
      <c r="I61" s="125" t="s">
        <v>6465</v>
      </c>
      <c r="J61" s="129">
        <v>5</v>
      </c>
      <c r="K61" s="125">
        <v>13</v>
      </c>
      <c r="L61" s="129"/>
      <c r="M61" s="130"/>
      <c r="N61" s="130"/>
      <c r="O61" s="125" t="s">
        <v>6473</v>
      </c>
      <c r="P61" s="125" t="s">
        <v>6562</v>
      </c>
      <c r="Q61" s="125">
        <v>5837</v>
      </c>
      <c r="R61" s="125">
        <v>6779</v>
      </c>
      <c r="S61" s="131" t="s">
        <v>6563</v>
      </c>
      <c r="T61" s="130">
        <v>44105</v>
      </c>
      <c r="U61" s="344" t="s">
        <v>19</v>
      </c>
    </row>
    <row r="62" spans="1:21">
      <c r="A62" s="404" t="s">
        <v>6550</v>
      </c>
      <c r="B62" s="125" t="s">
        <v>6551</v>
      </c>
      <c r="C62" s="125" t="s">
        <v>6552</v>
      </c>
      <c r="D62" s="125"/>
      <c r="E62" s="125" t="s">
        <v>6553</v>
      </c>
      <c r="F62" s="125" t="s">
        <v>6554</v>
      </c>
      <c r="G62" s="125" t="s">
        <v>6564</v>
      </c>
      <c r="H62" s="125">
        <v>3800</v>
      </c>
      <c r="I62" s="125" t="s">
        <v>6465</v>
      </c>
      <c r="J62" s="129">
        <v>5</v>
      </c>
      <c r="K62" s="125">
        <v>1</v>
      </c>
      <c r="L62" s="129"/>
      <c r="M62" s="130"/>
      <c r="N62" s="130"/>
      <c r="O62" s="125" t="s">
        <v>6473</v>
      </c>
      <c r="P62" s="125" t="s">
        <v>6565</v>
      </c>
      <c r="Q62" s="125">
        <v>5837</v>
      </c>
      <c r="R62" s="125">
        <v>6779</v>
      </c>
      <c r="S62" s="131" t="s">
        <v>6566</v>
      </c>
      <c r="T62" s="130">
        <v>44105</v>
      </c>
      <c r="U62" s="344" t="s">
        <v>19</v>
      </c>
    </row>
    <row r="63" spans="1:21" ht="15.75" thickBot="1">
      <c r="A63" s="294" t="s">
        <v>6550</v>
      </c>
      <c r="B63" s="234" t="s">
        <v>6551</v>
      </c>
      <c r="C63" s="234" t="s">
        <v>6552</v>
      </c>
      <c r="D63" s="234"/>
      <c r="E63" s="234" t="s">
        <v>6553</v>
      </c>
      <c r="F63" s="234" t="s">
        <v>6567</v>
      </c>
      <c r="G63" s="234" t="s">
        <v>6568</v>
      </c>
      <c r="H63" s="234" t="s">
        <v>6569</v>
      </c>
      <c r="I63" s="234" t="s">
        <v>6465</v>
      </c>
      <c r="J63" s="235">
        <v>5</v>
      </c>
      <c r="K63" s="234">
        <v>25</v>
      </c>
      <c r="L63" s="235"/>
      <c r="M63" s="236"/>
      <c r="N63" s="236"/>
      <c r="O63" s="234" t="s">
        <v>6473</v>
      </c>
      <c r="P63" s="234"/>
      <c r="Q63" s="234">
        <v>5837</v>
      </c>
      <c r="R63" s="234">
        <v>6779</v>
      </c>
      <c r="S63" s="237" t="s">
        <v>6570</v>
      </c>
      <c r="T63" s="236">
        <v>44105</v>
      </c>
      <c r="U63" s="344" t="s">
        <v>19</v>
      </c>
    </row>
    <row r="64" spans="1:21">
      <c r="A64" s="238">
        <v>44089</v>
      </c>
      <c r="B64" s="85" t="s">
        <v>6455</v>
      </c>
      <c r="C64" s="85" t="s">
        <v>6571</v>
      </c>
      <c r="D64" s="85"/>
      <c r="E64" s="85" t="s">
        <v>6572</v>
      </c>
      <c r="F64" s="85" t="s">
        <v>6573</v>
      </c>
      <c r="G64" s="85" t="s">
        <v>6574</v>
      </c>
      <c r="H64" s="85">
        <v>5000</v>
      </c>
      <c r="I64" s="85" t="s">
        <v>6575</v>
      </c>
      <c r="J64" s="239">
        <v>3.1</v>
      </c>
      <c r="K64" s="85">
        <v>5</v>
      </c>
      <c r="L64" s="239"/>
      <c r="M64" s="240"/>
      <c r="N64" s="240"/>
      <c r="O64" s="85" t="s">
        <v>6576</v>
      </c>
      <c r="P64" s="85" t="s">
        <v>6457</v>
      </c>
      <c r="Q64" s="85">
        <v>5848</v>
      </c>
      <c r="R64" s="85">
        <v>6795</v>
      </c>
      <c r="S64" s="86" t="s">
        <v>6577</v>
      </c>
      <c r="T64" s="240">
        <v>44105</v>
      </c>
      <c r="U64" s="344" t="s">
        <v>19</v>
      </c>
    </row>
    <row r="65" spans="1:21" ht="15.75" thickBot="1">
      <c r="A65" s="241">
        <v>44089</v>
      </c>
      <c r="B65" s="242" t="s">
        <v>6455</v>
      </c>
      <c r="C65" s="242" t="s">
        <v>6571</v>
      </c>
      <c r="D65" s="242"/>
      <c r="E65" s="242" t="s">
        <v>6572</v>
      </c>
      <c r="F65" s="242" t="s">
        <v>6578</v>
      </c>
      <c r="G65" s="242" t="s">
        <v>6579</v>
      </c>
      <c r="H65" s="242">
        <v>7000</v>
      </c>
      <c r="I65" s="242" t="s">
        <v>6580</v>
      </c>
      <c r="J65" s="243">
        <v>7.9</v>
      </c>
      <c r="K65" s="242">
        <v>5</v>
      </c>
      <c r="L65" s="243"/>
      <c r="M65" s="244"/>
      <c r="N65" s="244"/>
      <c r="O65" s="242" t="s">
        <v>6576</v>
      </c>
      <c r="P65" s="242"/>
      <c r="Q65" s="242">
        <v>5848</v>
      </c>
      <c r="R65" s="242">
        <v>6795</v>
      </c>
      <c r="S65" s="245" t="s">
        <v>6581</v>
      </c>
      <c r="T65" s="244">
        <v>44105</v>
      </c>
      <c r="U65" s="344" t="s">
        <v>19</v>
      </c>
    </row>
    <row r="66" spans="1:21" ht="15.75" thickBot="1">
      <c r="A66" s="246">
        <v>44089</v>
      </c>
      <c r="B66" s="247" t="s">
        <v>6551</v>
      </c>
      <c r="C66" s="247" t="s">
        <v>6552</v>
      </c>
      <c r="D66" s="247"/>
      <c r="E66" s="247" t="s">
        <v>6475</v>
      </c>
      <c r="F66" s="247" t="s">
        <v>6582</v>
      </c>
      <c r="G66" s="247" t="s">
        <v>6583</v>
      </c>
      <c r="H66" s="247">
        <v>3000</v>
      </c>
      <c r="I66" s="247" t="s">
        <v>6465</v>
      </c>
      <c r="J66" s="248">
        <v>7.25</v>
      </c>
      <c r="K66" s="247">
        <v>34</v>
      </c>
      <c r="L66" s="248"/>
      <c r="M66" s="249"/>
      <c r="N66" s="249"/>
      <c r="O66" s="247" t="s">
        <v>6473</v>
      </c>
      <c r="P66" s="250" t="s">
        <v>6584</v>
      </c>
      <c r="Q66" s="247">
        <v>5891</v>
      </c>
      <c r="R66" s="247">
        <v>6780</v>
      </c>
      <c r="S66" s="251" t="s">
        <v>6585</v>
      </c>
      <c r="T66" s="249">
        <v>44106</v>
      </c>
      <c r="U66" s="344" t="s">
        <v>19</v>
      </c>
    </row>
    <row r="67" spans="1:21">
      <c r="A67" s="252">
        <v>44106</v>
      </c>
      <c r="B67" s="253" t="s">
        <v>6524</v>
      </c>
      <c r="C67" s="253" t="s">
        <v>6525</v>
      </c>
      <c r="D67" s="253">
        <v>810</v>
      </c>
      <c r="E67" s="253" t="s">
        <v>6482</v>
      </c>
      <c r="F67" s="253" t="s">
        <v>6527</v>
      </c>
      <c r="G67" s="253" t="s">
        <v>6528</v>
      </c>
      <c r="H67" s="253">
        <v>2743</v>
      </c>
      <c r="I67" s="253" t="s">
        <v>6465</v>
      </c>
      <c r="J67" s="254">
        <v>1.25</v>
      </c>
      <c r="K67" s="253">
        <v>200</v>
      </c>
      <c r="L67" s="254"/>
      <c r="M67" s="255"/>
      <c r="N67" s="255"/>
      <c r="O67" s="253" t="s">
        <v>6461</v>
      </c>
      <c r="P67" s="253" t="s">
        <v>6457</v>
      </c>
      <c r="Q67" s="256">
        <v>5931</v>
      </c>
      <c r="R67" s="256">
        <v>6835</v>
      </c>
      <c r="S67" s="257"/>
      <c r="T67" s="255">
        <v>44111</v>
      </c>
      <c r="U67" s="344" t="s">
        <v>19</v>
      </c>
    </row>
    <row r="68" spans="1:21">
      <c r="A68" s="258">
        <v>44106</v>
      </c>
      <c r="B68" s="259" t="s">
        <v>6524</v>
      </c>
      <c r="C68" s="259" t="s">
        <v>6525</v>
      </c>
      <c r="D68" s="259">
        <v>810</v>
      </c>
      <c r="E68" s="259" t="s">
        <v>6482</v>
      </c>
      <c r="F68" s="259" t="s">
        <v>6529</v>
      </c>
      <c r="G68" s="259" t="s">
        <v>6530</v>
      </c>
      <c r="H68" s="259">
        <v>2219</v>
      </c>
      <c r="I68" s="259" t="s">
        <v>6465</v>
      </c>
      <c r="J68" s="260">
        <v>1.25</v>
      </c>
      <c r="K68" s="259">
        <v>100</v>
      </c>
      <c r="L68" s="260"/>
      <c r="M68" s="261"/>
      <c r="N68" s="261"/>
      <c r="O68" s="259" t="s">
        <v>6461</v>
      </c>
      <c r="P68" s="259" t="s">
        <v>6457</v>
      </c>
      <c r="Q68" s="262">
        <v>5931</v>
      </c>
      <c r="R68" s="262">
        <v>6835</v>
      </c>
      <c r="S68" s="263"/>
      <c r="T68" s="261">
        <v>44111</v>
      </c>
      <c r="U68" s="344" t="s">
        <v>19</v>
      </c>
    </row>
    <row r="69" spans="1:21" ht="15.75" thickBot="1">
      <c r="A69" s="264">
        <v>44106</v>
      </c>
      <c r="B69" s="265" t="s">
        <v>6524</v>
      </c>
      <c r="C69" s="265" t="s">
        <v>6525</v>
      </c>
      <c r="D69" s="265">
        <v>810</v>
      </c>
      <c r="E69" s="265" t="s">
        <v>6482</v>
      </c>
      <c r="F69" s="265" t="s">
        <v>6479</v>
      </c>
      <c r="G69" s="265" t="s">
        <v>6480</v>
      </c>
      <c r="H69" s="265" t="s">
        <v>6479</v>
      </c>
      <c r="I69" s="265" t="s">
        <v>6479</v>
      </c>
      <c r="J69" s="266">
        <v>0.15</v>
      </c>
      <c r="K69" s="265">
        <v>300</v>
      </c>
      <c r="L69" s="266"/>
      <c r="M69" s="267"/>
      <c r="N69" s="267"/>
      <c r="O69" s="265" t="s">
        <v>6461</v>
      </c>
      <c r="P69" s="265" t="s">
        <v>6457</v>
      </c>
      <c r="Q69" s="268">
        <v>5931</v>
      </c>
      <c r="R69" s="268">
        <v>6835</v>
      </c>
      <c r="S69" s="269"/>
      <c r="T69" s="267">
        <v>44111</v>
      </c>
      <c r="U69" s="344" t="s">
        <v>19</v>
      </c>
    </row>
    <row r="70" spans="1:21">
      <c r="A70" s="270">
        <v>44089</v>
      </c>
      <c r="B70" s="175" t="s">
        <v>6551</v>
      </c>
      <c r="C70" s="175" t="s">
        <v>6552</v>
      </c>
      <c r="D70" s="175"/>
      <c r="E70" s="175" t="s">
        <v>6526</v>
      </c>
      <c r="F70" s="175" t="s">
        <v>6586</v>
      </c>
      <c r="G70" s="175" t="s">
        <v>6587</v>
      </c>
      <c r="H70" s="175">
        <v>3770</v>
      </c>
      <c r="I70" s="175" t="s">
        <v>6465</v>
      </c>
      <c r="J70" s="176">
        <v>7.44</v>
      </c>
      <c r="K70" s="175">
        <v>14</v>
      </c>
      <c r="L70" s="176"/>
      <c r="M70" s="177"/>
      <c r="N70" s="177"/>
      <c r="O70" s="175" t="s">
        <v>6473</v>
      </c>
      <c r="P70" s="175"/>
      <c r="Q70" s="175">
        <v>5892</v>
      </c>
      <c r="R70" s="175">
        <v>6894</v>
      </c>
      <c r="S70" s="179" t="s">
        <v>6588</v>
      </c>
      <c r="T70" s="177"/>
      <c r="U70" s="344" t="s">
        <v>19</v>
      </c>
    </row>
    <row r="71" spans="1:21">
      <c r="A71" s="271">
        <v>44089</v>
      </c>
      <c r="B71" s="272" t="s">
        <v>6551</v>
      </c>
      <c r="C71" s="272" t="s">
        <v>6552</v>
      </c>
      <c r="D71" s="272"/>
      <c r="E71" s="272" t="s">
        <v>6526</v>
      </c>
      <c r="F71" s="272" t="s">
        <v>6589</v>
      </c>
      <c r="G71" s="272" t="s">
        <v>6590</v>
      </c>
      <c r="H71" s="272">
        <v>4000</v>
      </c>
      <c r="I71" s="272" t="s">
        <v>6591</v>
      </c>
      <c r="J71" s="273" t="s">
        <v>6592</v>
      </c>
      <c r="K71" s="272" t="s">
        <v>6592</v>
      </c>
      <c r="L71" s="273"/>
      <c r="M71" s="274"/>
      <c r="N71" s="274"/>
      <c r="O71" s="272" t="s">
        <v>6473</v>
      </c>
      <c r="P71" s="272"/>
      <c r="Q71" s="272">
        <v>5892</v>
      </c>
      <c r="R71" s="272">
        <v>6894</v>
      </c>
      <c r="S71" s="275" t="s">
        <v>6593</v>
      </c>
      <c r="T71" s="274"/>
      <c r="U71" s="344" t="s">
        <v>19</v>
      </c>
    </row>
    <row r="72" spans="1:21">
      <c r="A72" s="271">
        <v>44089</v>
      </c>
      <c r="B72" s="272" t="s">
        <v>6551</v>
      </c>
      <c r="C72" s="272" t="s">
        <v>6552</v>
      </c>
      <c r="D72" s="272"/>
      <c r="E72" s="272" t="s">
        <v>6526</v>
      </c>
      <c r="F72" s="272" t="s">
        <v>6594</v>
      </c>
      <c r="G72" s="272" t="s">
        <v>6595</v>
      </c>
      <c r="H72" s="272">
        <v>8500</v>
      </c>
      <c r="I72" s="272" t="s">
        <v>6596</v>
      </c>
      <c r="J72" s="273" t="s">
        <v>6592</v>
      </c>
      <c r="K72" s="272" t="s">
        <v>6592</v>
      </c>
      <c r="L72" s="273"/>
      <c r="M72" s="274"/>
      <c r="N72" s="274"/>
      <c r="O72" s="272" t="s">
        <v>6473</v>
      </c>
      <c r="P72" s="272"/>
      <c r="Q72" s="272">
        <v>5892</v>
      </c>
      <c r="R72" s="272">
        <v>6894</v>
      </c>
      <c r="S72" s="275" t="s">
        <v>6593</v>
      </c>
      <c r="T72" s="274"/>
      <c r="U72" s="344" t="s">
        <v>19</v>
      </c>
    </row>
    <row r="73" spans="1:21">
      <c r="A73" s="271">
        <v>44089</v>
      </c>
      <c r="B73" s="272" t="s">
        <v>6551</v>
      </c>
      <c r="C73" s="272" t="s">
        <v>6552</v>
      </c>
      <c r="D73" s="272"/>
      <c r="E73" s="272" t="s">
        <v>6526</v>
      </c>
      <c r="F73" s="272" t="s">
        <v>6586</v>
      </c>
      <c r="G73" s="272" t="s">
        <v>6597</v>
      </c>
      <c r="H73" s="272">
        <v>3770</v>
      </c>
      <c r="I73" s="272" t="s">
        <v>6465</v>
      </c>
      <c r="J73" s="273">
        <v>13.45</v>
      </c>
      <c r="K73" s="272">
        <v>10</v>
      </c>
      <c r="L73" s="273"/>
      <c r="M73" s="274"/>
      <c r="N73" s="274"/>
      <c r="O73" s="272" t="s">
        <v>6473</v>
      </c>
      <c r="P73" s="272"/>
      <c r="Q73" s="272">
        <v>5892</v>
      </c>
      <c r="R73" s="272">
        <v>6894</v>
      </c>
      <c r="S73" s="275" t="s">
        <v>6598</v>
      </c>
      <c r="T73" s="274"/>
      <c r="U73" s="344" t="s">
        <v>19</v>
      </c>
    </row>
    <row r="74" spans="1:21">
      <c r="A74" s="271">
        <v>44089</v>
      </c>
      <c r="B74" s="272" t="s">
        <v>6551</v>
      </c>
      <c r="C74" s="272" t="s">
        <v>6552</v>
      </c>
      <c r="D74" s="272"/>
      <c r="E74" s="272" t="s">
        <v>6526</v>
      </c>
      <c r="F74" s="272" t="s">
        <v>6589</v>
      </c>
      <c r="G74" s="272" t="s">
        <v>6599</v>
      </c>
      <c r="H74" s="272">
        <v>4000</v>
      </c>
      <c r="I74" s="272" t="s">
        <v>6591</v>
      </c>
      <c r="J74" s="273" t="s">
        <v>6592</v>
      </c>
      <c r="K74" s="272" t="s">
        <v>6592</v>
      </c>
      <c r="L74" s="273"/>
      <c r="M74" s="274"/>
      <c r="N74" s="274"/>
      <c r="O74" s="272" t="s">
        <v>6473</v>
      </c>
      <c r="P74" s="272"/>
      <c r="Q74" s="272">
        <v>5892</v>
      </c>
      <c r="R74" s="272">
        <v>6894</v>
      </c>
      <c r="S74" s="275" t="s">
        <v>6598</v>
      </c>
      <c r="T74" s="274"/>
      <c r="U74" s="344" t="s">
        <v>19</v>
      </c>
    </row>
    <row r="75" spans="1:21" ht="15.75" thickBot="1">
      <c r="A75" s="276">
        <v>44089</v>
      </c>
      <c r="B75" s="277" t="s">
        <v>6551</v>
      </c>
      <c r="C75" s="277" t="s">
        <v>6552</v>
      </c>
      <c r="D75" s="277"/>
      <c r="E75" s="277" t="s">
        <v>6526</v>
      </c>
      <c r="F75" s="277" t="s">
        <v>6594</v>
      </c>
      <c r="G75" s="277" t="s">
        <v>6600</v>
      </c>
      <c r="H75" s="277">
        <v>8500</v>
      </c>
      <c r="I75" s="277" t="s">
        <v>6596</v>
      </c>
      <c r="J75" s="278" t="s">
        <v>6592</v>
      </c>
      <c r="K75" s="277" t="s">
        <v>6592</v>
      </c>
      <c r="L75" s="278"/>
      <c r="M75" s="279"/>
      <c r="N75" s="279"/>
      <c r="O75" s="277" t="s">
        <v>6601</v>
      </c>
      <c r="P75" s="277"/>
      <c r="Q75" s="277">
        <v>5892</v>
      </c>
      <c r="R75" s="272">
        <v>6894</v>
      </c>
      <c r="S75" s="280" t="s">
        <v>6598</v>
      </c>
      <c r="T75" s="279"/>
      <c r="U75" s="344" t="s">
        <v>19</v>
      </c>
    </row>
    <row r="76" spans="1:21" ht="15.75" thickBot="1">
      <c r="A76" s="281">
        <v>44110</v>
      </c>
      <c r="B76" s="282" t="s">
        <v>6455</v>
      </c>
      <c r="C76" s="282" t="s">
        <v>6602</v>
      </c>
      <c r="D76" s="282"/>
      <c r="E76" s="282" t="s">
        <v>6603</v>
      </c>
      <c r="F76" s="282" t="s">
        <v>6604</v>
      </c>
      <c r="G76" s="282" t="s">
        <v>6605</v>
      </c>
      <c r="H76" s="282" t="s">
        <v>6569</v>
      </c>
      <c r="I76" s="282" t="s">
        <v>6505</v>
      </c>
      <c r="J76" s="283">
        <v>3.5</v>
      </c>
      <c r="K76" s="282">
        <v>13</v>
      </c>
      <c r="L76" s="283"/>
      <c r="M76" s="284"/>
      <c r="N76" s="284"/>
      <c r="O76" s="282" t="s">
        <v>6461</v>
      </c>
      <c r="P76" s="282"/>
      <c r="Q76" s="111">
        <v>5907</v>
      </c>
      <c r="R76" s="111">
        <v>6836</v>
      </c>
      <c r="S76" s="285"/>
      <c r="T76" s="284">
        <v>44113</v>
      </c>
      <c r="U76" s="344" t="s">
        <v>19</v>
      </c>
    </row>
    <row r="77" spans="1:21" ht="15.75" thickBot="1">
      <c r="A77" s="286">
        <v>44119</v>
      </c>
      <c r="B77" s="287" t="s">
        <v>6551</v>
      </c>
      <c r="C77" s="287" t="s">
        <v>6552</v>
      </c>
      <c r="D77" s="287">
        <v>91</v>
      </c>
      <c r="E77" s="287" t="s">
        <v>6526</v>
      </c>
      <c r="F77" s="287" t="s">
        <v>6606</v>
      </c>
      <c r="G77" s="287" t="s">
        <v>6607</v>
      </c>
      <c r="H77" s="287"/>
      <c r="I77" s="287" t="s">
        <v>6608</v>
      </c>
      <c r="J77" s="288">
        <v>2.5</v>
      </c>
      <c r="K77" s="287">
        <v>20</v>
      </c>
      <c r="L77" s="288"/>
      <c r="M77" s="289"/>
      <c r="N77" s="289"/>
      <c r="O77" s="287" t="s">
        <v>6473</v>
      </c>
      <c r="P77" s="287"/>
      <c r="Q77" s="287">
        <v>5976</v>
      </c>
      <c r="R77" s="287">
        <v>6875</v>
      </c>
      <c r="S77" s="290" t="s">
        <v>6609</v>
      </c>
      <c r="T77" s="289">
        <v>44124</v>
      </c>
      <c r="U77" s="344" t="s">
        <v>19</v>
      </c>
    </row>
    <row r="78" spans="1:21">
      <c r="A78" s="293">
        <v>44119</v>
      </c>
      <c r="B78" s="121" t="s">
        <v>6455</v>
      </c>
      <c r="C78" s="121" t="s">
        <v>6470</v>
      </c>
      <c r="D78" s="121">
        <v>6122</v>
      </c>
      <c r="E78" s="121" t="s">
        <v>6603</v>
      </c>
      <c r="F78" s="121" t="s">
        <v>6610</v>
      </c>
      <c r="G78" s="121" t="s">
        <v>6611</v>
      </c>
      <c r="H78" s="121">
        <v>8000</v>
      </c>
      <c r="I78" s="121" t="s">
        <v>6465</v>
      </c>
      <c r="J78" s="123">
        <v>2.4500000000000002</v>
      </c>
      <c r="K78" s="121">
        <v>14</v>
      </c>
      <c r="L78" s="123"/>
      <c r="M78" s="124"/>
      <c r="N78" s="124"/>
      <c r="O78" s="121" t="s">
        <v>6473</v>
      </c>
      <c r="P78" s="121" t="s">
        <v>6612</v>
      </c>
      <c r="Q78" s="121">
        <v>5997</v>
      </c>
      <c r="R78" s="121">
        <v>6890</v>
      </c>
      <c r="S78" s="127"/>
      <c r="T78" s="124">
        <v>44126</v>
      </c>
      <c r="U78" s="344" t="s">
        <v>19</v>
      </c>
    </row>
    <row r="79" spans="1:21" ht="15.75" thickBot="1">
      <c r="A79" s="294">
        <v>44119</v>
      </c>
      <c r="B79" s="234" t="s">
        <v>6455</v>
      </c>
      <c r="C79" s="234" t="s">
        <v>6470</v>
      </c>
      <c r="D79" s="234">
        <v>6122</v>
      </c>
      <c r="E79" s="234" t="s">
        <v>6603</v>
      </c>
      <c r="F79" s="234" t="s">
        <v>6613</v>
      </c>
      <c r="G79" s="234" t="s">
        <v>6614</v>
      </c>
      <c r="H79" s="234" t="s">
        <v>6615</v>
      </c>
      <c r="I79" s="234" t="s">
        <v>6505</v>
      </c>
      <c r="J79" s="235">
        <v>3.58</v>
      </c>
      <c r="K79" s="234">
        <v>14</v>
      </c>
      <c r="L79" s="235"/>
      <c r="M79" s="236"/>
      <c r="N79" s="236"/>
      <c r="O79" s="234" t="s">
        <v>6473</v>
      </c>
      <c r="P79" s="234" t="s">
        <v>6616</v>
      </c>
      <c r="Q79" s="234">
        <v>5997</v>
      </c>
      <c r="R79" s="234">
        <v>6890</v>
      </c>
      <c r="S79" s="237"/>
      <c r="T79" s="236">
        <v>44126</v>
      </c>
      <c r="U79" s="344" t="s">
        <v>19</v>
      </c>
    </row>
    <row r="80" spans="1:21">
      <c r="A80" s="162">
        <v>44154</v>
      </c>
      <c r="B80" s="163" t="s">
        <v>6455</v>
      </c>
      <c r="C80" s="163" t="s">
        <v>6470</v>
      </c>
      <c r="D80" s="163">
        <v>6128</v>
      </c>
      <c r="E80" s="163" t="s">
        <v>6482</v>
      </c>
      <c r="F80" s="163" t="s">
        <v>6494</v>
      </c>
      <c r="G80" s="163" t="s">
        <v>6495</v>
      </c>
      <c r="H80" s="163">
        <v>6100</v>
      </c>
      <c r="I80" s="163" t="s">
        <v>6465</v>
      </c>
      <c r="J80" s="164">
        <v>2.12</v>
      </c>
      <c r="K80" s="163">
        <v>9</v>
      </c>
      <c r="L80" s="164"/>
      <c r="M80" s="165"/>
      <c r="N80" s="165"/>
      <c r="O80" s="163" t="s">
        <v>6473</v>
      </c>
      <c r="P80" s="230" t="s">
        <v>6617</v>
      </c>
      <c r="Q80" s="230">
        <v>6111</v>
      </c>
      <c r="R80" s="230">
        <v>7029</v>
      </c>
      <c r="T80" s="165">
        <v>44161</v>
      </c>
      <c r="U80" s="344" t="s">
        <v>19</v>
      </c>
    </row>
    <row r="81" spans="1:21" ht="15.75" thickBot="1">
      <c r="A81" s="231">
        <v>44154</v>
      </c>
      <c r="B81" s="230" t="s">
        <v>6455</v>
      </c>
      <c r="C81" s="230" t="s">
        <v>6470</v>
      </c>
      <c r="D81" s="230">
        <v>6128</v>
      </c>
      <c r="E81" s="230" t="s">
        <v>6482</v>
      </c>
      <c r="F81" s="230" t="s">
        <v>6497</v>
      </c>
      <c r="G81" s="230" t="s">
        <v>6498</v>
      </c>
      <c r="H81" s="230">
        <v>8450</v>
      </c>
      <c r="I81" s="230" t="s">
        <v>6490</v>
      </c>
      <c r="J81" s="232">
        <v>2.34</v>
      </c>
      <c r="K81" s="230">
        <v>9</v>
      </c>
      <c r="L81" s="232"/>
      <c r="M81" s="233"/>
      <c r="N81" s="233"/>
      <c r="O81" s="230" t="s">
        <v>6473</v>
      </c>
      <c r="P81" s="230" t="s">
        <v>6618</v>
      </c>
      <c r="Q81" s="230">
        <v>6111</v>
      </c>
      <c r="R81" s="230">
        <v>7029</v>
      </c>
      <c r="T81" s="233">
        <v>44161</v>
      </c>
      <c r="U81" s="344" t="s">
        <v>19</v>
      </c>
    </row>
    <row r="82" spans="1:21">
      <c r="A82" s="295">
        <v>44166</v>
      </c>
      <c r="B82" s="256" t="s">
        <v>6455</v>
      </c>
      <c r="C82" s="256" t="s">
        <v>6456</v>
      </c>
      <c r="D82" s="256">
        <v>30195</v>
      </c>
      <c r="E82" s="256" t="s">
        <v>6603</v>
      </c>
      <c r="F82" s="256" t="s">
        <v>6619</v>
      </c>
      <c r="G82" s="256" t="s">
        <v>6620</v>
      </c>
      <c r="H82" s="256">
        <v>6100</v>
      </c>
      <c r="I82" s="256" t="s">
        <v>6575</v>
      </c>
      <c r="J82" s="413">
        <v>1.3</v>
      </c>
      <c r="K82" s="256">
        <v>40</v>
      </c>
      <c r="L82" s="413"/>
      <c r="M82" s="296"/>
      <c r="N82" s="296"/>
      <c r="O82" s="256" t="s">
        <v>6461</v>
      </c>
      <c r="P82" s="253"/>
      <c r="Q82" s="253">
        <v>6178</v>
      </c>
      <c r="R82" s="253">
        <v>7108</v>
      </c>
      <c r="S82" s="257"/>
      <c r="T82" s="296">
        <v>44173</v>
      </c>
      <c r="U82" s="359" t="s">
        <v>19</v>
      </c>
    </row>
    <row r="83" spans="1:21" ht="15.75" thickBot="1">
      <c r="A83" s="297">
        <v>44166</v>
      </c>
      <c r="B83" s="262" t="s">
        <v>6455</v>
      </c>
      <c r="C83" s="262" t="s">
        <v>6456</v>
      </c>
      <c r="D83" s="262">
        <v>30195</v>
      </c>
      <c r="E83" s="262" t="s">
        <v>6603</v>
      </c>
      <c r="F83" s="262" t="s">
        <v>6621</v>
      </c>
      <c r="G83" s="262" t="s">
        <v>6622</v>
      </c>
      <c r="H83" s="262">
        <v>4800</v>
      </c>
      <c r="I83" s="262" t="s">
        <v>6575</v>
      </c>
      <c r="J83" s="414">
        <v>1.3</v>
      </c>
      <c r="K83" s="262">
        <v>64</v>
      </c>
      <c r="L83" s="414"/>
      <c r="M83" s="358"/>
      <c r="N83" s="358"/>
      <c r="O83" s="262" t="s">
        <v>6461</v>
      </c>
      <c r="P83" s="259"/>
      <c r="Q83" s="259">
        <v>6178</v>
      </c>
      <c r="R83" s="259">
        <v>7108</v>
      </c>
      <c r="S83" s="263"/>
      <c r="T83" s="358">
        <v>44173</v>
      </c>
      <c r="U83" s="362" t="s">
        <v>19</v>
      </c>
    </row>
    <row r="84" spans="1:21">
      <c r="A84" s="297">
        <v>44166</v>
      </c>
      <c r="B84" s="262" t="s">
        <v>6455</v>
      </c>
      <c r="C84" s="262" t="s">
        <v>6456</v>
      </c>
      <c r="D84" s="262">
        <v>30195</v>
      </c>
      <c r="E84" s="262" t="s">
        <v>6603</v>
      </c>
      <c r="F84" s="262" t="s">
        <v>6623</v>
      </c>
      <c r="G84" s="262" t="s">
        <v>6624</v>
      </c>
      <c r="H84" s="262">
        <v>6600</v>
      </c>
      <c r="I84" s="262" t="s">
        <v>6625</v>
      </c>
      <c r="J84" s="414">
        <v>1.3</v>
      </c>
      <c r="K84" s="262">
        <v>229</v>
      </c>
      <c r="L84" s="414"/>
      <c r="M84" s="358"/>
      <c r="N84" s="358"/>
      <c r="O84" s="262" t="s">
        <v>6461</v>
      </c>
      <c r="P84" s="259"/>
      <c r="Q84" s="259">
        <v>6178</v>
      </c>
      <c r="R84" s="253">
        <v>7108</v>
      </c>
      <c r="S84" s="263"/>
      <c r="T84" s="358">
        <v>44173</v>
      </c>
      <c r="U84" s="362" t="s">
        <v>19</v>
      </c>
    </row>
    <row r="85" spans="1:21" ht="15.75" thickBot="1">
      <c r="A85" s="297">
        <v>44166</v>
      </c>
      <c r="B85" s="262" t="s">
        <v>6455</v>
      </c>
      <c r="C85" s="262" t="s">
        <v>6456</v>
      </c>
      <c r="D85" s="262">
        <v>30195</v>
      </c>
      <c r="E85" s="262" t="s">
        <v>6603</v>
      </c>
      <c r="F85" s="262" t="s">
        <v>6626</v>
      </c>
      <c r="G85" s="262" t="s">
        <v>6627</v>
      </c>
      <c r="H85" s="262">
        <v>6109</v>
      </c>
      <c r="I85" s="262" t="s">
        <v>6628</v>
      </c>
      <c r="J85" s="414">
        <v>1.3</v>
      </c>
      <c r="K85" s="262">
        <v>20</v>
      </c>
      <c r="L85" s="414"/>
      <c r="M85" s="358"/>
      <c r="N85" s="358"/>
      <c r="O85" s="262" t="s">
        <v>6461</v>
      </c>
      <c r="P85" s="259"/>
      <c r="Q85" s="259">
        <v>6178</v>
      </c>
      <c r="R85" s="259">
        <v>7108</v>
      </c>
      <c r="S85" s="263"/>
      <c r="T85" s="358">
        <v>44173</v>
      </c>
      <c r="U85" s="362" t="s">
        <v>19</v>
      </c>
    </row>
    <row r="86" spans="1:21">
      <c r="A86" s="297">
        <v>44166</v>
      </c>
      <c r="B86" s="262" t="s">
        <v>6455</v>
      </c>
      <c r="C86" s="262" t="s">
        <v>6456</v>
      </c>
      <c r="D86" s="262">
        <v>30195</v>
      </c>
      <c r="E86" s="262" t="s">
        <v>6603</v>
      </c>
      <c r="F86" s="262" t="s">
        <v>6629</v>
      </c>
      <c r="G86" s="262" t="s">
        <v>6630</v>
      </c>
      <c r="H86" s="262">
        <v>8300</v>
      </c>
      <c r="I86" s="262" t="s">
        <v>6575</v>
      </c>
      <c r="J86" s="414">
        <v>1.7</v>
      </c>
      <c r="K86" s="262">
        <v>100</v>
      </c>
      <c r="L86" s="414"/>
      <c r="M86" s="358"/>
      <c r="N86" s="358"/>
      <c r="O86" s="262" t="s">
        <v>6461</v>
      </c>
      <c r="P86" s="259"/>
      <c r="Q86" s="259">
        <v>6178</v>
      </c>
      <c r="R86" s="253">
        <v>7108</v>
      </c>
      <c r="S86" s="263"/>
      <c r="T86" s="358">
        <v>44173</v>
      </c>
      <c r="U86" s="362" t="s">
        <v>19</v>
      </c>
    </row>
    <row r="87" spans="1:21" ht="15.75" thickBot="1">
      <c r="A87" s="300">
        <v>44166</v>
      </c>
      <c r="B87" s="268" t="s">
        <v>6455</v>
      </c>
      <c r="C87" s="268" t="s">
        <v>6456</v>
      </c>
      <c r="D87" s="268">
        <v>30195</v>
      </c>
      <c r="E87" s="268" t="s">
        <v>6603</v>
      </c>
      <c r="F87" s="268" t="s">
        <v>6631</v>
      </c>
      <c r="G87" s="268" t="s">
        <v>6632</v>
      </c>
      <c r="H87" s="268">
        <v>3000</v>
      </c>
      <c r="I87" s="268" t="s">
        <v>6633</v>
      </c>
      <c r="J87" s="415">
        <v>1.4</v>
      </c>
      <c r="K87" s="268">
        <v>100</v>
      </c>
      <c r="L87" s="415"/>
      <c r="M87" s="301"/>
      <c r="N87" s="301"/>
      <c r="O87" s="268" t="s">
        <v>6461</v>
      </c>
      <c r="P87" s="265"/>
      <c r="Q87" s="265">
        <v>6178</v>
      </c>
      <c r="R87" s="265">
        <v>7108</v>
      </c>
      <c r="S87" s="269"/>
      <c r="T87" s="301">
        <v>44173</v>
      </c>
      <c r="U87" s="363" t="s">
        <v>19</v>
      </c>
    </row>
    <row r="88" spans="1:21" ht="15.75" thickBot="1">
      <c r="A88" s="246">
        <v>44172</v>
      </c>
      <c r="B88" s="247" t="s">
        <v>6455</v>
      </c>
      <c r="C88" s="247" t="s">
        <v>6456</v>
      </c>
      <c r="D88" s="247">
        <v>30209</v>
      </c>
      <c r="E88" s="247" t="s">
        <v>6603</v>
      </c>
      <c r="F88" s="247" t="s">
        <v>6634</v>
      </c>
      <c r="G88" s="247" t="s">
        <v>6635</v>
      </c>
      <c r="H88" s="247">
        <v>2800</v>
      </c>
      <c r="I88" s="247" t="s">
        <v>6465</v>
      </c>
      <c r="J88" s="248">
        <v>1.6</v>
      </c>
      <c r="K88" s="247">
        <v>59</v>
      </c>
      <c r="L88" s="248"/>
      <c r="M88" s="249"/>
      <c r="N88" s="249"/>
      <c r="O88" s="247" t="s">
        <v>6461</v>
      </c>
      <c r="P88" s="367"/>
      <c r="Q88" s="367">
        <v>6210</v>
      </c>
      <c r="R88" s="367">
        <v>7109</v>
      </c>
      <c r="S88" s="368"/>
      <c r="T88" s="249">
        <v>44173</v>
      </c>
      <c r="U88" s="364" t="s">
        <v>19</v>
      </c>
    </row>
    <row r="89" spans="1:21" ht="15.75" thickBot="1">
      <c r="A89" s="298">
        <v>44172</v>
      </c>
      <c r="B89" s="299" t="s">
        <v>6455</v>
      </c>
      <c r="C89" s="299" t="s">
        <v>6456</v>
      </c>
      <c r="D89" s="299">
        <v>30210</v>
      </c>
      <c r="E89" s="299" t="s">
        <v>6603</v>
      </c>
      <c r="F89" s="299" t="s">
        <v>6636</v>
      </c>
      <c r="G89" s="299" t="s">
        <v>6637</v>
      </c>
      <c r="H89" s="299">
        <v>6600</v>
      </c>
      <c r="I89" s="299" t="s">
        <v>6465</v>
      </c>
      <c r="J89" s="416">
        <v>1.4</v>
      </c>
      <c r="K89" s="299">
        <f>15+60+132+102+54+24+9+6</f>
        <v>402</v>
      </c>
      <c r="L89" s="416"/>
      <c r="M89" s="438"/>
      <c r="N89" s="438"/>
      <c r="O89" s="299" t="s">
        <v>6461</v>
      </c>
      <c r="P89" s="369"/>
      <c r="Q89" s="369">
        <v>6211</v>
      </c>
      <c r="R89" s="369">
        <v>7142</v>
      </c>
      <c r="S89" s="370"/>
      <c r="T89" s="177">
        <v>44179</v>
      </c>
      <c r="U89" s="359" t="s">
        <v>19</v>
      </c>
    </row>
    <row r="90" spans="1:21">
      <c r="A90" s="295">
        <v>44173</v>
      </c>
      <c r="B90" s="256" t="s">
        <v>6455</v>
      </c>
      <c r="C90" s="256" t="s">
        <v>6456</v>
      </c>
      <c r="D90" s="256">
        <v>30212</v>
      </c>
      <c r="E90" s="256" t="s">
        <v>6603</v>
      </c>
      <c r="F90" s="256" t="s">
        <v>6638</v>
      </c>
      <c r="G90" s="256" t="s">
        <v>6639</v>
      </c>
      <c r="H90" s="256">
        <v>12500</v>
      </c>
      <c r="I90" s="256" t="s">
        <v>6575</v>
      </c>
      <c r="J90" s="413">
        <v>3.3</v>
      </c>
      <c r="K90" s="256">
        <v>60</v>
      </c>
      <c r="L90" s="413"/>
      <c r="M90" s="296"/>
      <c r="N90" s="296"/>
      <c r="O90" s="256" t="s">
        <v>6461</v>
      </c>
      <c r="P90" s="253"/>
      <c r="Q90" s="253">
        <v>6212</v>
      </c>
      <c r="R90" s="253">
        <v>7110</v>
      </c>
      <c r="S90" s="257"/>
      <c r="T90" s="255">
        <v>44174</v>
      </c>
      <c r="U90" s="365" t="s">
        <v>19</v>
      </c>
    </row>
    <row r="91" spans="1:21" ht="15.75" thickBot="1">
      <c r="A91" s="300">
        <v>44173</v>
      </c>
      <c r="B91" s="268" t="s">
        <v>6455</v>
      </c>
      <c r="C91" s="268" t="s">
        <v>6456</v>
      </c>
      <c r="D91" s="268">
        <v>30212</v>
      </c>
      <c r="E91" s="268" t="s">
        <v>6603</v>
      </c>
      <c r="F91" s="268" t="s">
        <v>6638</v>
      </c>
      <c r="G91" s="268" t="s">
        <v>6640</v>
      </c>
      <c r="H91" s="268">
        <v>12500</v>
      </c>
      <c r="I91" s="268" t="s">
        <v>6575</v>
      </c>
      <c r="J91" s="415">
        <v>3.3</v>
      </c>
      <c r="K91" s="268">
        <v>30</v>
      </c>
      <c r="L91" s="415"/>
      <c r="M91" s="301"/>
      <c r="N91" s="301"/>
      <c r="O91" s="268" t="s">
        <v>6461</v>
      </c>
      <c r="P91" s="259"/>
      <c r="Q91" s="265">
        <v>6212</v>
      </c>
      <c r="R91" s="265">
        <v>7110</v>
      </c>
      <c r="S91" s="269"/>
      <c r="T91" s="267">
        <v>44174</v>
      </c>
      <c r="U91" s="366" t="s">
        <v>19</v>
      </c>
    </row>
    <row r="92" spans="1:21">
      <c r="A92" s="120">
        <v>44201</v>
      </c>
      <c r="B92" s="122" t="s">
        <v>6455</v>
      </c>
      <c r="C92" s="122" t="s">
        <v>6470</v>
      </c>
      <c r="D92" s="122">
        <v>6136</v>
      </c>
      <c r="E92" s="122" t="s">
        <v>6482</v>
      </c>
      <c r="F92" s="122" t="s">
        <v>6514</v>
      </c>
      <c r="G92" s="122" t="s">
        <v>6515</v>
      </c>
      <c r="H92" s="122">
        <v>3600</v>
      </c>
      <c r="I92" s="122" t="s">
        <v>6465</v>
      </c>
      <c r="J92" s="302">
        <v>2</v>
      </c>
      <c r="K92" s="122">
        <v>12</v>
      </c>
      <c r="L92" s="302">
        <f>SUMPRODUCT(J92:J96,K92:K96)*1.2</f>
        <v>127.608</v>
      </c>
      <c r="M92" s="303" t="s">
        <v>6641</v>
      </c>
      <c r="N92" s="303" t="s">
        <v>6641</v>
      </c>
      <c r="O92" s="122" t="s">
        <v>6473</v>
      </c>
      <c r="P92" s="304" t="s">
        <v>6642</v>
      </c>
      <c r="Q92" s="122">
        <v>6281</v>
      </c>
      <c r="R92" s="122">
        <v>7207</v>
      </c>
      <c r="S92" s="305"/>
      <c r="T92" s="303">
        <v>44208</v>
      </c>
      <c r="U92" s="359" t="s">
        <v>19</v>
      </c>
    </row>
    <row r="93" spans="1:21">
      <c r="A93" s="128">
        <v>44201</v>
      </c>
      <c r="B93" s="357" t="s">
        <v>6455</v>
      </c>
      <c r="C93" s="357" t="s">
        <v>6470</v>
      </c>
      <c r="D93" s="357">
        <v>6136</v>
      </c>
      <c r="E93" s="357" t="s">
        <v>6482</v>
      </c>
      <c r="F93" s="357" t="s">
        <v>6517</v>
      </c>
      <c r="G93" s="357" t="s">
        <v>6518</v>
      </c>
      <c r="H93" s="357">
        <v>3400</v>
      </c>
      <c r="I93" s="357" t="s">
        <v>6512</v>
      </c>
      <c r="J93" s="360">
        <v>2</v>
      </c>
      <c r="K93" s="357">
        <v>10</v>
      </c>
      <c r="L93" s="360"/>
      <c r="M93" s="361"/>
      <c r="N93" s="361"/>
      <c r="O93" s="357" t="s">
        <v>6473</v>
      </c>
      <c r="P93" s="306"/>
      <c r="Q93" s="357">
        <v>6281</v>
      </c>
      <c r="R93" s="357">
        <v>7207</v>
      </c>
      <c r="S93" s="307"/>
      <c r="T93" s="361">
        <v>44208</v>
      </c>
      <c r="U93" s="362" t="s">
        <v>19</v>
      </c>
    </row>
    <row r="94" spans="1:21">
      <c r="A94" s="128">
        <v>44201</v>
      </c>
      <c r="B94" s="357" t="s">
        <v>6455</v>
      </c>
      <c r="C94" s="357" t="s">
        <v>6470</v>
      </c>
      <c r="D94" s="357">
        <v>6136</v>
      </c>
      <c r="E94" s="357" t="s">
        <v>6482</v>
      </c>
      <c r="F94" s="357" t="s">
        <v>6520</v>
      </c>
      <c r="G94" s="357" t="s">
        <v>6521</v>
      </c>
      <c r="H94" s="357">
        <v>4200</v>
      </c>
      <c r="I94" s="357" t="s">
        <v>6490</v>
      </c>
      <c r="J94" s="360">
        <v>2</v>
      </c>
      <c r="K94" s="357">
        <v>9</v>
      </c>
      <c r="L94" s="360"/>
      <c r="M94" s="361"/>
      <c r="N94" s="361"/>
      <c r="O94" s="357" t="s">
        <v>6473</v>
      </c>
      <c r="P94" s="306"/>
      <c r="Q94" s="357">
        <v>6281</v>
      </c>
      <c r="R94" s="357">
        <v>7207</v>
      </c>
      <c r="S94" s="307"/>
      <c r="T94" s="361">
        <v>44208</v>
      </c>
      <c r="U94" s="362" t="s">
        <v>19</v>
      </c>
    </row>
    <row r="95" spans="1:21">
      <c r="A95" s="128">
        <v>44201</v>
      </c>
      <c r="B95" s="357" t="s">
        <v>6455</v>
      </c>
      <c r="C95" s="357" t="s">
        <v>6470</v>
      </c>
      <c r="D95" s="357">
        <v>6136</v>
      </c>
      <c r="E95" s="357" t="s">
        <v>6482</v>
      </c>
      <c r="F95" s="357" t="s">
        <v>6522</v>
      </c>
      <c r="G95" s="357" t="s">
        <v>6523</v>
      </c>
      <c r="H95" s="357">
        <v>18200</v>
      </c>
      <c r="I95" s="357" t="s">
        <v>6513</v>
      </c>
      <c r="J95" s="360">
        <v>3.6</v>
      </c>
      <c r="K95" s="357">
        <v>9</v>
      </c>
      <c r="L95" s="360"/>
      <c r="M95" s="361"/>
      <c r="N95" s="361"/>
      <c r="O95" s="357" t="s">
        <v>6473</v>
      </c>
      <c r="P95" s="306"/>
      <c r="Q95" s="357">
        <v>6281</v>
      </c>
      <c r="R95" s="357">
        <v>7207</v>
      </c>
      <c r="S95" s="307"/>
      <c r="T95" s="361">
        <v>44208</v>
      </c>
      <c r="U95" s="362" t="s">
        <v>19</v>
      </c>
    </row>
    <row r="96" spans="1:21" ht="15.75" thickBot="1">
      <c r="A96" s="128">
        <v>44201</v>
      </c>
      <c r="B96" s="357" t="s">
        <v>6455</v>
      </c>
      <c r="C96" s="357" t="s">
        <v>6470</v>
      </c>
      <c r="D96" s="357">
        <v>6136</v>
      </c>
      <c r="E96" s="357" t="s">
        <v>6482</v>
      </c>
      <c r="F96" s="357" t="s">
        <v>6473</v>
      </c>
      <c r="G96" s="357" t="s">
        <v>6473</v>
      </c>
      <c r="H96" s="357" t="s">
        <v>6473</v>
      </c>
      <c r="I96" s="357" t="s">
        <v>6473</v>
      </c>
      <c r="J96" s="360">
        <v>11.94</v>
      </c>
      <c r="K96" s="357">
        <v>1</v>
      </c>
      <c r="L96" s="360"/>
      <c r="M96" s="361"/>
      <c r="N96" s="361"/>
      <c r="O96" s="357"/>
      <c r="P96" s="306"/>
      <c r="Q96" s="357">
        <v>6281</v>
      </c>
      <c r="R96" s="357">
        <v>7207</v>
      </c>
      <c r="S96" s="357"/>
      <c r="T96" s="361">
        <v>44208</v>
      </c>
      <c r="U96" s="362" t="s">
        <v>19</v>
      </c>
    </row>
    <row r="97" spans="1:21">
      <c r="A97" s="217">
        <v>44204</v>
      </c>
      <c r="B97" s="401" t="s">
        <v>6455</v>
      </c>
      <c r="C97" s="157" t="s">
        <v>6470</v>
      </c>
      <c r="D97" s="157">
        <v>6137</v>
      </c>
      <c r="E97" s="157" t="s">
        <v>6603</v>
      </c>
      <c r="F97" s="157" t="s">
        <v>6483</v>
      </c>
      <c r="G97" s="157" t="s">
        <v>6484</v>
      </c>
      <c r="H97" s="157">
        <v>5700</v>
      </c>
      <c r="I97" s="157" t="s">
        <v>6465</v>
      </c>
      <c r="J97" s="158">
        <v>2.5</v>
      </c>
      <c r="K97" s="157">
        <v>4</v>
      </c>
      <c r="L97" s="158">
        <f>SUMPRODUCT(J97:J99,K97:K99)*1.2</f>
        <v>24.720000000000002</v>
      </c>
      <c r="M97" s="401" t="s">
        <v>6641</v>
      </c>
      <c r="N97" s="401" t="s">
        <v>6641</v>
      </c>
      <c r="O97" s="157" t="s">
        <v>6473</v>
      </c>
      <c r="P97" s="417" t="s">
        <v>6643</v>
      </c>
      <c r="Q97" s="418">
        <v>6282</v>
      </c>
      <c r="R97" s="418">
        <v>7208</v>
      </c>
      <c r="S97" s="157"/>
      <c r="T97" s="159">
        <v>44208</v>
      </c>
      <c r="U97" s="402" t="s">
        <v>19</v>
      </c>
    </row>
    <row r="98" spans="1:21">
      <c r="A98" s="409">
        <v>44204</v>
      </c>
      <c r="B98" s="406" t="s">
        <v>6455</v>
      </c>
      <c r="C98" s="407" t="s">
        <v>6470</v>
      </c>
      <c r="D98" s="407">
        <v>6137</v>
      </c>
      <c r="E98" s="407" t="s">
        <v>6603</v>
      </c>
      <c r="F98" s="407" t="s">
        <v>6491</v>
      </c>
      <c r="G98" s="407" t="s">
        <v>6492</v>
      </c>
      <c r="H98" s="407">
        <v>4000</v>
      </c>
      <c r="I98" s="407" t="s">
        <v>6490</v>
      </c>
      <c r="J98" s="408">
        <v>2.5</v>
      </c>
      <c r="K98" s="407">
        <v>4</v>
      </c>
      <c r="L98" s="430"/>
      <c r="M98" s="406"/>
      <c r="N98" s="406"/>
      <c r="O98" s="407" t="s">
        <v>6473</v>
      </c>
      <c r="P98" s="417" t="s">
        <v>6644</v>
      </c>
      <c r="Q98" s="419">
        <v>6282</v>
      </c>
      <c r="R98" s="419">
        <v>7208</v>
      </c>
      <c r="S98" s="407"/>
      <c r="T98" s="405">
        <v>44208</v>
      </c>
      <c r="U98" s="410" t="s">
        <v>19</v>
      </c>
    </row>
    <row r="99" spans="1:21" ht="15.75" thickBot="1">
      <c r="A99" s="409">
        <v>44204</v>
      </c>
      <c r="B99" s="406" t="s">
        <v>6455</v>
      </c>
      <c r="C99" s="407" t="s">
        <v>6470</v>
      </c>
      <c r="D99" s="407">
        <v>6137</v>
      </c>
      <c r="E99" s="407" t="s">
        <v>6603</v>
      </c>
      <c r="F99" s="407" t="s">
        <v>6479</v>
      </c>
      <c r="G99" s="407" t="s">
        <v>6480</v>
      </c>
      <c r="H99" s="407" t="s">
        <v>6479</v>
      </c>
      <c r="I99" s="407" t="s">
        <v>6479</v>
      </c>
      <c r="J99" s="408">
        <v>0.15</v>
      </c>
      <c r="K99" s="407">
        <v>4</v>
      </c>
      <c r="L99" s="430"/>
      <c r="M99" s="406"/>
      <c r="N99" s="406"/>
      <c r="O99" s="407" t="s">
        <v>6473</v>
      </c>
      <c r="P99" s="417"/>
      <c r="Q99" s="419">
        <v>6282</v>
      </c>
      <c r="R99" s="419">
        <v>7208</v>
      </c>
      <c r="S99" s="407"/>
      <c r="T99" s="405">
        <v>44208</v>
      </c>
      <c r="U99" s="403" t="s">
        <v>19</v>
      </c>
    </row>
    <row r="100" spans="1:21" s="311" customFormat="1" ht="16.5" customHeight="1" thickBot="1">
      <c r="A100" s="423">
        <v>44201</v>
      </c>
      <c r="B100" s="424" t="s">
        <v>6455</v>
      </c>
      <c r="C100" s="421" t="s">
        <v>6645</v>
      </c>
      <c r="D100" s="421"/>
      <c r="E100" s="421" t="s">
        <v>6482</v>
      </c>
      <c r="F100" s="421" t="s">
        <v>6646</v>
      </c>
      <c r="G100" s="421" t="s">
        <v>6647</v>
      </c>
      <c r="H100" s="421">
        <v>37700</v>
      </c>
      <c r="I100" s="421" t="s">
        <v>6505</v>
      </c>
      <c r="J100" s="425">
        <v>6.6</v>
      </c>
      <c r="K100" s="421">
        <v>10</v>
      </c>
      <c r="L100" s="425">
        <v>93.53</v>
      </c>
      <c r="M100" s="424" t="s">
        <v>6648</v>
      </c>
      <c r="N100" s="424">
        <v>44216</v>
      </c>
      <c r="O100" s="421" t="s">
        <v>6473</v>
      </c>
      <c r="P100" s="426" t="s">
        <v>6649</v>
      </c>
      <c r="Q100" s="421">
        <v>6216</v>
      </c>
      <c r="R100" s="427">
        <v>7248</v>
      </c>
      <c r="S100" s="421"/>
      <c r="T100" s="422">
        <v>44217</v>
      </c>
      <c r="U100" s="403" t="s">
        <v>19</v>
      </c>
    </row>
    <row r="101" spans="1:21" ht="15.75" thickBot="1">
      <c r="A101" s="442">
        <v>44201</v>
      </c>
      <c r="B101" s="443" t="s">
        <v>6455</v>
      </c>
      <c r="C101" s="444" t="s">
        <v>6645</v>
      </c>
      <c r="D101" s="445"/>
      <c r="E101" s="445" t="s">
        <v>6482</v>
      </c>
      <c r="F101" s="445" t="s">
        <v>6473</v>
      </c>
      <c r="G101" s="445" t="s">
        <v>6473</v>
      </c>
      <c r="H101" s="445" t="s">
        <v>6473</v>
      </c>
      <c r="I101" s="445" t="s">
        <v>6473</v>
      </c>
      <c r="J101" s="446">
        <v>11.94</v>
      </c>
      <c r="K101" s="445">
        <v>1</v>
      </c>
      <c r="L101" s="446"/>
      <c r="M101" s="447"/>
      <c r="N101" s="447"/>
      <c r="O101" s="445"/>
      <c r="P101" s="445"/>
      <c r="Q101" s="445">
        <v>6216</v>
      </c>
      <c r="R101" s="445">
        <v>7248</v>
      </c>
      <c r="S101" s="445"/>
      <c r="T101" s="448">
        <v>44217</v>
      </c>
      <c r="U101" s="362" t="s">
        <v>19</v>
      </c>
    </row>
    <row r="102" spans="1:21" s="311" customFormat="1" ht="24.75" customHeight="1">
      <c r="A102" s="453">
        <v>44134</v>
      </c>
      <c r="B102" s="454" t="s">
        <v>6551</v>
      </c>
      <c r="C102" s="455" t="s">
        <v>6645</v>
      </c>
      <c r="D102" s="455"/>
      <c r="E102" s="455" t="s">
        <v>6475</v>
      </c>
      <c r="F102" s="455" t="s">
        <v>6650</v>
      </c>
      <c r="G102" s="455" t="s">
        <v>6651</v>
      </c>
      <c r="H102" s="455">
        <v>10000</v>
      </c>
      <c r="I102" s="455" t="s">
        <v>6608</v>
      </c>
      <c r="J102" s="456">
        <v>2.4500000000000002</v>
      </c>
      <c r="K102" s="455">
        <v>20</v>
      </c>
      <c r="L102" s="457">
        <v>115.13</v>
      </c>
      <c r="M102" s="454" t="s">
        <v>6648</v>
      </c>
      <c r="N102" s="462"/>
      <c r="O102" s="440" t="s">
        <v>6473</v>
      </c>
      <c r="P102" s="455" t="s">
        <v>6652</v>
      </c>
      <c r="Q102" s="455">
        <v>6034</v>
      </c>
      <c r="R102" s="458"/>
      <c r="S102" s="455" t="s">
        <v>6653</v>
      </c>
      <c r="T102" s="459"/>
      <c r="U102" s="310"/>
    </row>
    <row r="103" spans="1:21" ht="30">
      <c r="A103" s="460">
        <v>44134</v>
      </c>
      <c r="B103" s="449" t="s">
        <v>6551</v>
      </c>
      <c r="C103" s="450" t="s">
        <v>6645</v>
      </c>
      <c r="D103" s="450"/>
      <c r="E103" s="450" t="s">
        <v>6475</v>
      </c>
      <c r="F103" s="450" t="s">
        <v>6650</v>
      </c>
      <c r="G103" s="450" t="s">
        <v>6654</v>
      </c>
      <c r="H103" s="450">
        <v>10000</v>
      </c>
      <c r="I103" s="450"/>
      <c r="J103" s="451">
        <v>35</v>
      </c>
      <c r="K103" s="450">
        <v>1</v>
      </c>
      <c r="L103" s="439"/>
      <c r="M103" s="449" t="s">
        <v>6648</v>
      </c>
      <c r="N103" s="463"/>
      <c r="O103" s="452" t="s">
        <v>6473</v>
      </c>
      <c r="P103" s="450"/>
      <c r="Q103" s="450">
        <v>6034</v>
      </c>
      <c r="R103" s="441"/>
      <c r="S103" s="450" t="s">
        <v>6653</v>
      </c>
      <c r="T103" s="461"/>
      <c r="U103" s="428"/>
    </row>
    <row r="104" spans="1:21" ht="15.75" thickBot="1">
      <c r="A104" s="460">
        <v>44134</v>
      </c>
      <c r="B104" s="449" t="s">
        <v>6551</v>
      </c>
      <c r="C104" s="450" t="s">
        <v>6645</v>
      </c>
      <c r="D104" s="450"/>
      <c r="E104" s="450" t="s">
        <v>6475</v>
      </c>
      <c r="F104" s="452" t="s">
        <v>6473</v>
      </c>
      <c r="G104" s="452" t="s">
        <v>6473</v>
      </c>
      <c r="H104" s="452" t="s">
        <v>6473</v>
      </c>
      <c r="I104" s="452" t="s">
        <v>6473</v>
      </c>
      <c r="J104" s="439">
        <v>11.94</v>
      </c>
      <c r="K104" s="452">
        <v>1</v>
      </c>
      <c r="L104" s="439"/>
      <c r="M104" s="449" t="s">
        <v>6648</v>
      </c>
      <c r="N104" s="463"/>
      <c r="O104" s="452" t="s">
        <v>6473</v>
      </c>
      <c r="P104" s="452"/>
      <c r="Q104" s="452">
        <v>6034</v>
      </c>
      <c r="R104" s="452"/>
      <c r="S104" s="452"/>
      <c r="T104" s="461"/>
      <c r="U104" s="428"/>
    </row>
    <row r="105" spans="1:21">
      <c r="A105" s="465">
        <v>44222</v>
      </c>
      <c r="B105" s="466" t="s">
        <v>6455</v>
      </c>
      <c r="C105" s="467" t="s">
        <v>6645</v>
      </c>
      <c r="D105" s="467"/>
      <c r="E105" s="467" t="s">
        <v>6482</v>
      </c>
      <c r="F105" s="467" t="s">
        <v>6646</v>
      </c>
      <c r="G105" s="467" t="s">
        <v>6647</v>
      </c>
      <c r="H105" s="467">
        <v>37700</v>
      </c>
      <c r="I105" s="467" t="s">
        <v>6505</v>
      </c>
      <c r="J105" s="468">
        <v>5.13</v>
      </c>
      <c r="K105" s="467">
        <v>130</v>
      </c>
      <c r="L105" s="468">
        <v>1283.47</v>
      </c>
      <c r="M105" s="466">
        <v>44222</v>
      </c>
      <c r="N105" s="466">
        <v>44222</v>
      </c>
      <c r="O105" s="467" t="s">
        <v>6473</v>
      </c>
      <c r="P105" s="467" t="s">
        <v>6649</v>
      </c>
      <c r="Q105" s="467">
        <v>6322</v>
      </c>
      <c r="R105" s="467">
        <v>7249</v>
      </c>
      <c r="S105" s="467"/>
      <c r="T105" s="469">
        <v>44222</v>
      </c>
      <c r="U105" s="402" t="s">
        <v>19</v>
      </c>
    </row>
    <row r="106" spans="1:21">
      <c r="A106" s="470">
        <v>44222</v>
      </c>
      <c r="B106" s="471" t="s">
        <v>6455</v>
      </c>
      <c r="C106" s="472" t="s">
        <v>6645</v>
      </c>
      <c r="D106" s="472"/>
      <c r="E106" s="472" t="s">
        <v>6482</v>
      </c>
      <c r="F106" s="472" t="s">
        <v>6655</v>
      </c>
      <c r="G106" s="472" t="s">
        <v>6656</v>
      </c>
      <c r="H106" s="472">
        <v>12000</v>
      </c>
      <c r="I106" s="472" t="s">
        <v>6505</v>
      </c>
      <c r="J106" s="473">
        <v>2.73</v>
      </c>
      <c r="K106" s="472">
        <v>130</v>
      </c>
      <c r="L106" s="474"/>
      <c r="M106" s="471">
        <v>44222</v>
      </c>
      <c r="N106" s="471">
        <v>44222</v>
      </c>
      <c r="O106" s="472" t="s">
        <v>6473</v>
      </c>
      <c r="P106" s="472" t="s">
        <v>6657</v>
      </c>
      <c r="Q106" s="472">
        <v>6322</v>
      </c>
      <c r="R106" s="472">
        <v>7249</v>
      </c>
      <c r="S106" s="472"/>
      <c r="T106" s="475">
        <v>44222</v>
      </c>
      <c r="U106" s="410" t="s">
        <v>19</v>
      </c>
    </row>
    <row r="107" spans="1:21" ht="15.75" thickBot="1">
      <c r="A107" s="470">
        <v>44222</v>
      </c>
      <c r="B107" s="471" t="s">
        <v>6455</v>
      </c>
      <c r="C107" s="472" t="s">
        <v>6645</v>
      </c>
      <c r="D107" s="472"/>
      <c r="E107" s="472" t="s">
        <v>6482</v>
      </c>
      <c r="F107" s="472" t="s">
        <v>6473</v>
      </c>
      <c r="G107" s="472" t="s">
        <v>6473</v>
      </c>
      <c r="H107" s="472" t="s">
        <v>6473</v>
      </c>
      <c r="I107" s="472" t="s">
        <v>6473</v>
      </c>
      <c r="J107" s="473">
        <v>11.94</v>
      </c>
      <c r="K107" s="472">
        <v>3</v>
      </c>
      <c r="L107" s="474"/>
      <c r="M107" s="471">
        <v>44222</v>
      </c>
      <c r="N107" s="471">
        <v>44222</v>
      </c>
      <c r="O107" s="472" t="s">
        <v>6473</v>
      </c>
      <c r="P107" s="472"/>
      <c r="Q107" s="472">
        <v>6322</v>
      </c>
      <c r="R107" s="472">
        <v>7249</v>
      </c>
      <c r="S107" s="472"/>
      <c r="T107" s="475">
        <v>44222</v>
      </c>
      <c r="U107" s="403" t="s">
        <v>19</v>
      </c>
    </row>
    <row r="108" spans="1:21">
      <c r="A108" s="509">
        <v>44229</v>
      </c>
      <c r="B108" s="510" t="s">
        <v>6455</v>
      </c>
      <c r="C108" s="145" t="s">
        <v>6470</v>
      </c>
      <c r="D108" s="145">
        <v>6140</v>
      </c>
      <c r="E108" s="145" t="s">
        <v>6603</v>
      </c>
      <c r="F108" s="145" t="s">
        <v>6610</v>
      </c>
      <c r="G108" s="145" t="s">
        <v>6611</v>
      </c>
      <c r="H108" s="145">
        <v>8000</v>
      </c>
      <c r="I108" s="145" t="s">
        <v>6465</v>
      </c>
      <c r="J108" s="146">
        <v>2.4500000000000002</v>
      </c>
      <c r="K108" s="145">
        <v>3</v>
      </c>
      <c r="L108" s="146">
        <v>36.036000000000001</v>
      </c>
      <c r="M108" s="510" t="s">
        <v>6641</v>
      </c>
      <c r="N108" s="510" t="s">
        <v>6641</v>
      </c>
      <c r="O108" s="145" t="s">
        <v>6473</v>
      </c>
      <c r="P108" s="145" t="s">
        <v>6658</v>
      </c>
      <c r="Q108" s="145">
        <v>6359</v>
      </c>
      <c r="R108" s="145">
        <v>7284</v>
      </c>
      <c r="S108" s="145"/>
      <c r="T108" s="511">
        <v>44232</v>
      </c>
      <c r="U108" s="402" t="s">
        <v>19</v>
      </c>
    </row>
    <row r="109" spans="1:21">
      <c r="A109" s="180">
        <v>44229</v>
      </c>
      <c r="B109" s="512" t="s">
        <v>6455</v>
      </c>
      <c r="C109" s="181" t="s">
        <v>6470</v>
      </c>
      <c r="D109" s="181">
        <v>6140</v>
      </c>
      <c r="E109" s="181" t="s">
        <v>6603</v>
      </c>
      <c r="F109" s="181" t="s">
        <v>6613</v>
      </c>
      <c r="G109" s="181" t="s">
        <v>6614</v>
      </c>
      <c r="H109" s="181" t="s">
        <v>6615</v>
      </c>
      <c r="I109" s="181" t="s">
        <v>6505</v>
      </c>
      <c r="J109" s="182">
        <v>3.58</v>
      </c>
      <c r="K109" s="181">
        <v>3</v>
      </c>
      <c r="L109" s="513"/>
      <c r="M109" s="512"/>
      <c r="N109" s="512"/>
      <c r="O109" s="181" t="s">
        <v>6473</v>
      </c>
      <c r="P109" s="181" t="s">
        <v>6612</v>
      </c>
      <c r="Q109" s="181">
        <v>6359</v>
      </c>
      <c r="R109" s="181">
        <v>7284</v>
      </c>
      <c r="S109" s="181"/>
      <c r="T109" s="514">
        <v>44232</v>
      </c>
      <c r="U109" s="410" t="s">
        <v>19</v>
      </c>
    </row>
    <row r="110" spans="1:21" ht="15.75" thickBot="1">
      <c r="A110" s="189">
        <v>44229</v>
      </c>
      <c r="B110" s="515" t="s">
        <v>6455</v>
      </c>
      <c r="C110" s="151" t="s">
        <v>6470</v>
      </c>
      <c r="D110" s="151">
        <v>6140</v>
      </c>
      <c r="E110" s="151" t="s">
        <v>6603</v>
      </c>
      <c r="F110" s="151" t="s">
        <v>6473</v>
      </c>
      <c r="G110" s="151" t="s">
        <v>6473</v>
      </c>
      <c r="H110" s="151" t="s">
        <v>6473</v>
      </c>
      <c r="I110" s="151" t="s">
        <v>6473</v>
      </c>
      <c r="J110" s="152">
        <v>11.94</v>
      </c>
      <c r="K110" s="151">
        <v>1</v>
      </c>
      <c r="L110" s="516"/>
      <c r="M110" s="515"/>
      <c r="N110" s="515"/>
      <c r="O110" s="151" t="s">
        <v>6473</v>
      </c>
      <c r="P110" s="151"/>
      <c r="Q110" s="151">
        <v>6359</v>
      </c>
      <c r="R110" s="151">
        <v>7284</v>
      </c>
      <c r="S110" s="151"/>
      <c r="T110" s="517">
        <v>44232</v>
      </c>
      <c r="U110" s="403" t="s">
        <v>19</v>
      </c>
    </row>
    <row r="111" spans="1:21">
      <c r="A111" s="174">
        <v>44229</v>
      </c>
      <c r="B111" s="518" t="s">
        <v>6455</v>
      </c>
      <c r="C111" s="519" t="s">
        <v>6645</v>
      </c>
      <c r="D111" s="519"/>
      <c r="E111" s="519" t="s">
        <v>6482</v>
      </c>
      <c r="F111" s="519" t="s">
        <v>6646</v>
      </c>
      <c r="G111" s="519" t="s">
        <v>6647</v>
      </c>
      <c r="H111" s="519">
        <v>37700</v>
      </c>
      <c r="I111" s="519" t="s">
        <v>6505</v>
      </c>
      <c r="J111" s="520">
        <v>5.13</v>
      </c>
      <c r="K111" s="519">
        <v>25</v>
      </c>
      <c r="L111" s="520">
        <f>SUMPRODUCT(J111:J114,K111:K114)*1.2</f>
        <v>309.82799999999997</v>
      </c>
      <c r="M111" s="518">
        <v>44230</v>
      </c>
      <c r="N111" s="518">
        <v>44235</v>
      </c>
      <c r="O111" s="519" t="s">
        <v>6473</v>
      </c>
      <c r="P111" s="519"/>
      <c r="Q111" s="519">
        <v>6357</v>
      </c>
      <c r="R111" s="519">
        <v>7283</v>
      </c>
      <c r="S111" s="519"/>
      <c r="T111" s="536">
        <v>44232</v>
      </c>
      <c r="U111" s="539" t="s">
        <v>19</v>
      </c>
    </row>
    <row r="112" spans="1:21">
      <c r="A112" s="521">
        <v>44229</v>
      </c>
      <c r="B112" s="522" t="s">
        <v>6455</v>
      </c>
      <c r="C112" s="523" t="s">
        <v>6645</v>
      </c>
      <c r="D112" s="523"/>
      <c r="E112" s="523" t="s">
        <v>6659</v>
      </c>
      <c r="F112" s="523" t="s">
        <v>6660</v>
      </c>
      <c r="G112" s="523" t="s">
        <v>6661</v>
      </c>
      <c r="H112" s="523">
        <v>20000</v>
      </c>
      <c r="I112" s="523" t="s">
        <v>6465</v>
      </c>
      <c r="J112" s="524">
        <v>4</v>
      </c>
      <c r="K112" s="523">
        <v>25</v>
      </c>
      <c r="L112" s="525"/>
      <c r="M112" s="522">
        <v>44230</v>
      </c>
      <c r="N112" s="522">
        <v>44235</v>
      </c>
      <c r="O112" s="523" t="s">
        <v>6473</v>
      </c>
      <c r="P112" s="523" t="s">
        <v>6662</v>
      </c>
      <c r="Q112" s="523">
        <v>6357</v>
      </c>
      <c r="R112" s="523">
        <v>7283</v>
      </c>
      <c r="S112" s="523"/>
      <c r="T112" s="537">
        <v>44232</v>
      </c>
      <c r="U112" s="540" t="s">
        <v>19</v>
      </c>
    </row>
    <row r="113" spans="1:21">
      <c r="A113" s="521">
        <v>44229</v>
      </c>
      <c r="B113" s="522" t="s">
        <v>6455</v>
      </c>
      <c r="C113" s="523" t="s">
        <v>6645</v>
      </c>
      <c r="D113" s="523"/>
      <c r="E113" s="523" t="s">
        <v>6659</v>
      </c>
      <c r="F113" s="523" t="s">
        <v>6660</v>
      </c>
      <c r="G113" s="523" t="s">
        <v>6663</v>
      </c>
      <c r="H113" s="523" t="s">
        <v>6592</v>
      </c>
      <c r="I113" s="523" t="s">
        <v>6592</v>
      </c>
      <c r="J113" s="524">
        <v>18</v>
      </c>
      <c r="K113" s="523">
        <v>1</v>
      </c>
      <c r="L113" s="525"/>
      <c r="M113" s="522">
        <v>44230</v>
      </c>
      <c r="N113" s="522">
        <v>44235</v>
      </c>
      <c r="O113" s="523" t="s">
        <v>6473</v>
      </c>
      <c r="P113" s="523"/>
      <c r="Q113" s="523">
        <v>6357</v>
      </c>
      <c r="R113" s="523">
        <v>7283</v>
      </c>
      <c r="S113" s="523"/>
      <c r="T113" s="537">
        <v>44232</v>
      </c>
      <c r="U113" s="540" t="s">
        <v>19</v>
      </c>
    </row>
    <row r="114" spans="1:21" ht="15.75" thickBot="1">
      <c r="A114" s="526">
        <v>44229</v>
      </c>
      <c r="B114" s="527" t="s">
        <v>6455</v>
      </c>
      <c r="C114" s="528" t="s">
        <v>6645</v>
      </c>
      <c r="D114" s="528"/>
      <c r="E114" s="528" t="s">
        <v>6482</v>
      </c>
      <c r="F114" s="528" t="s">
        <v>6473</v>
      </c>
      <c r="G114" s="528" t="s">
        <v>6473</v>
      </c>
      <c r="H114" s="528" t="s">
        <v>6473</v>
      </c>
      <c r="I114" s="528" t="s">
        <v>6473</v>
      </c>
      <c r="J114" s="529">
        <v>11.94</v>
      </c>
      <c r="K114" s="528">
        <v>1</v>
      </c>
      <c r="L114" s="530"/>
      <c r="M114" s="527">
        <v>44230</v>
      </c>
      <c r="N114" s="527">
        <v>44235</v>
      </c>
      <c r="O114" s="528" t="s">
        <v>6473</v>
      </c>
      <c r="P114" s="528"/>
      <c r="Q114" s="528">
        <v>6357</v>
      </c>
      <c r="R114" s="528">
        <v>7283</v>
      </c>
      <c r="S114" s="528"/>
      <c r="T114" s="538">
        <v>44232</v>
      </c>
      <c r="U114" s="541" t="s">
        <v>19</v>
      </c>
    </row>
    <row r="115" spans="1:21">
      <c r="A115" s="470">
        <v>44242</v>
      </c>
      <c r="B115" s="471" t="s">
        <v>6455</v>
      </c>
      <c r="C115" s="472" t="s">
        <v>6645</v>
      </c>
      <c r="D115" s="472" t="s">
        <v>6664</v>
      </c>
      <c r="E115" s="472" t="s">
        <v>6482</v>
      </c>
      <c r="F115" s="472" t="s">
        <v>6665</v>
      </c>
      <c r="G115" s="472" t="s">
        <v>6666</v>
      </c>
      <c r="H115" s="472">
        <v>10000</v>
      </c>
      <c r="I115" s="472" t="s">
        <v>6575</v>
      </c>
      <c r="J115" s="473">
        <v>2.91</v>
      </c>
      <c r="K115" s="472">
        <v>9</v>
      </c>
      <c r="L115" s="474">
        <f>SUMPRODUCT(J115:J118,K115:K118)*1.2</f>
        <v>177.22799999999998</v>
      </c>
      <c r="M115" s="471">
        <v>44219</v>
      </c>
      <c r="N115" s="471">
        <v>44220</v>
      </c>
      <c r="O115" s="472" t="s">
        <v>6473</v>
      </c>
      <c r="P115" s="472" t="s">
        <v>6667</v>
      </c>
      <c r="Q115" s="472"/>
      <c r="R115" s="472">
        <v>7315</v>
      </c>
      <c r="S115" s="472"/>
      <c r="T115" s="475">
        <v>44250</v>
      </c>
      <c r="U115" s="410" t="s">
        <v>19</v>
      </c>
    </row>
    <row r="116" spans="1:21">
      <c r="A116" s="470">
        <v>44242</v>
      </c>
      <c r="B116" s="471" t="s">
        <v>6455</v>
      </c>
      <c r="C116" s="472" t="s">
        <v>6645</v>
      </c>
      <c r="D116" s="472" t="s">
        <v>6664</v>
      </c>
      <c r="E116" s="472" t="s">
        <v>6482</v>
      </c>
      <c r="F116" s="472" t="s">
        <v>6660</v>
      </c>
      <c r="G116" s="472" t="s">
        <v>6661</v>
      </c>
      <c r="H116" s="472">
        <v>20000</v>
      </c>
      <c r="I116" s="472" t="s">
        <v>6465</v>
      </c>
      <c r="J116" s="473">
        <v>4</v>
      </c>
      <c r="K116" s="472">
        <v>12</v>
      </c>
      <c r="L116" s="474"/>
      <c r="M116" s="471">
        <v>44219</v>
      </c>
      <c r="N116" s="471">
        <v>44220</v>
      </c>
      <c r="O116" s="472"/>
      <c r="P116" s="472" t="s">
        <v>6668</v>
      </c>
      <c r="Q116" s="472"/>
      <c r="R116" s="472">
        <v>7315</v>
      </c>
      <c r="S116" s="472"/>
      <c r="T116" s="475">
        <v>44250</v>
      </c>
      <c r="U116" s="410" t="s">
        <v>19</v>
      </c>
    </row>
    <row r="117" spans="1:21">
      <c r="A117" s="470">
        <v>44242</v>
      </c>
      <c r="B117" s="471" t="s">
        <v>6455</v>
      </c>
      <c r="C117" s="472" t="s">
        <v>6645</v>
      </c>
      <c r="D117" s="472" t="s">
        <v>6664</v>
      </c>
      <c r="E117" s="472" t="s">
        <v>6482</v>
      </c>
      <c r="F117" s="472" t="s">
        <v>6646</v>
      </c>
      <c r="G117" s="472" t="s">
        <v>6647</v>
      </c>
      <c r="H117" s="472">
        <v>37700</v>
      </c>
      <c r="I117" s="472" t="s">
        <v>6505</v>
      </c>
      <c r="J117" s="473">
        <v>5.13</v>
      </c>
      <c r="K117" s="472">
        <v>12</v>
      </c>
      <c r="L117" s="474"/>
      <c r="M117" s="471">
        <v>44219</v>
      </c>
      <c r="N117" s="471">
        <v>44220</v>
      </c>
      <c r="O117" s="472"/>
      <c r="P117" s="472"/>
      <c r="Q117" s="472"/>
      <c r="R117" s="472">
        <v>7315</v>
      </c>
      <c r="S117" s="472"/>
      <c r="T117" s="475">
        <v>44250</v>
      </c>
      <c r="U117" s="410" t="s">
        <v>19</v>
      </c>
    </row>
    <row r="118" spans="1:21" ht="15.75" thickBot="1">
      <c r="A118" s="470">
        <v>44242</v>
      </c>
      <c r="B118" s="471" t="s">
        <v>6455</v>
      </c>
      <c r="C118" s="472" t="s">
        <v>6645</v>
      </c>
      <c r="D118" s="472" t="s">
        <v>6664</v>
      </c>
      <c r="E118" s="472" t="s">
        <v>6482</v>
      </c>
      <c r="F118" s="472" t="s">
        <v>6473</v>
      </c>
      <c r="G118" s="472" t="s">
        <v>6473</v>
      </c>
      <c r="H118" s="472" t="s">
        <v>6473</v>
      </c>
      <c r="I118" s="472" t="s">
        <v>6473</v>
      </c>
      <c r="J118" s="473">
        <v>11.94</v>
      </c>
      <c r="K118" s="472">
        <v>1</v>
      </c>
      <c r="L118" s="474"/>
      <c r="M118" s="471">
        <v>44219</v>
      </c>
      <c r="N118" s="471">
        <v>44220</v>
      </c>
      <c r="O118" s="472"/>
      <c r="P118" s="472"/>
      <c r="Q118" s="472"/>
      <c r="R118" s="472">
        <v>7315</v>
      </c>
      <c r="S118" s="472"/>
      <c r="T118" s="475">
        <v>44250</v>
      </c>
      <c r="U118" s="410" t="s">
        <v>19</v>
      </c>
    </row>
    <row r="119" spans="1:21">
      <c r="A119" s="561">
        <v>44242</v>
      </c>
      <c r="B119" s="562" t="s">
        <v>6455</v>
      </c>
      <c r="C119" s="553" t="s">
        <v>6645</v>
      </c>
      <c r="D119" s="574" t="s">
        <v>6664</v>
      </c>
      <c r="E119" s="553" t="s">
        <v>6482</v>
      </c>
      <c r="F119" s="553" t="s">
        <v>6660</v>
      </c>
      <c r="G119" s="553" t="s">
        <v>6661</v>
      </c>
      <c r="H119" s="553">
        <v>20000</v>
      </c>
      <c r="I119" s="553" t="s">
        <v>6465</v>
      </c>
      <c r="J119" s="554">
        <v>4</v>
      </c>
      <c r="K119" s="553">
        <v>30</v>
      </c>
      <c r="L119" s="555">
        <f>SUMPRODUCT(J119:J122,K119:K122)*1.2</f>
        <v>352.00799999999998</v>
      </c>
      <c r="M119" s="575">
        <v>44219</v>
      </c>
      <c r="N119" s="575">
        <v>44220</v>
      </c>
      <c r="O119" s="553" t="s">
        <v>6473</v>
      </c>
      <c r="P119" s="553" t="s">
        <v>6667</v>
      </c>
      <c r="Q119" s="206"/>
      <c r="R119" s="206">
        <v>7315</v>
      </c>
      <c r="S119" s="206"/>
      <c r="T119" s="576">
        <v>44250</v>
      </c>
      <c r="U119" s="569" t="s">
        <v>19</v>
      </c>
    </row>
    <row r="120" spans="1:21">
      <c r="A120" s="563">
        <v>44242</v>
      </c>
      <c r="B120" s="560" t="s">
        <v>6455</v>
      </c>
      <c r="C120" s="550" t="s">
        <v>6645</v>
      </c>
      <c r="D120" s="572" t="s">
        <v>6664</v>
      </c>
      <c r="E120" s="550" t="s">
        <v>6482</v>
      </c>
      <c r="F120" s="550" t="s">
        <v>6646</v>
      </c>
      <c r="G120" s="550" t="s">
        <v>6647</v>
      </c>
      <c r="H120" s="550">
        <v>37700</v>
      </c>
      <c r="I120" s="550" t="s">
        <v>6505</v>
      </c>
      <c r="J120" s="551">
        <v>5.13</v>
      </c>
      <c r="K120" s="550">
        <v>30</v>
      </c>
      <c r="L120" s="552"/>
      <c r="M120" s="573">
        <v>44219</v>
      </c>
      <c r="N120" s="573">
        <v>44220</v>
      </c>
      <c r="O120" s="556"/>
      <c r="P120" s="556" t="s">
        <v>6669</v>
      </c>
      <c r="Q120" s="556"/>
      <c r="R120" s="556">
        <v>7315</v>
      </c>
      <c r="S120" s="556"/>
      <c r="T120" s="577">
        <v>44250</v>
      </c>
      <c r="U120" s="570" t="s">
        <v>19</v>
      </c>
    </row>
    <row r="121" spans="1:21" ht="15.75" thickBot="1">
      <c r="A121" s="564">
        <v>44242</v>
      </c>
      <c r="B121" s="565" t="s">
        <v>6455</v>
      </c>
      <c r="C121" s="557" t="s">
        <v>6645</v>
      </c>
      <c r="D121" s="578" t="s">
        <v>6664</v>
      </c>
      <c r="E121" s="557" t="s">
        <v>6482</v>
      </c>
      <c r="F121" s="557" t="s">
        <v>6473</v>
      </c>
      <c r="G121" s="557" t="s">
        <v>6473</v>
      </c>
      <c r="H121" s="557" t="s">
        <v>6473</v>
      </c>
      <c r="I121" s="557" t="s">
        <v>6473</v>
      </c>
      <c r="J121" s="558">
        <v>11.94</v>
      </c>
      <c r="K121" s="557">
        <v>1</v>
      </c>
      <c r="L121" s="559"/>
      <c r="M121" s="579">
        <v>44219</v>
      </c>
      <c r="N121" s="579">
        <v>44220</v>
      </c>
      <c r="O121" s="212"/>
      <c r="P121" s="212"/>
      <c r="Q121" s="212"/>
      <c r="R121" s="212">
        <v>7315</v>
      </c>
      <c r="S121" s="212"/>
      <c r="T121" s="580">
        <v>44250</v>
      </c>
      <c r="U121" s="571" t="s">
        <v>19</v>
      </c>
    </row>
    <row r="122" spans="1:21">
      <c r="A122" s="274">
        <v>44251</v>
      </c>
      <c r="B122" s="566" t="s">
        <v>6455</v>
      </c>
      <c r="C122" s="272" t="s">
        <v>6470</v>
      </c>
      <c r="D122" s="272">
        <v>6143</v>
      </c>
      <c r="E122" s="272" t="s">
        <v>6603</v>
      </c>
      <c r="F122" s="272" t="s">
        <v>6483</v>
      </c>
      <c r="G122" s="272" t="s">
        <v>6484</v>
      </c>
      <c r="H122" s="272">
        <v>5700</v>
      </c>
      <c r="I122" s="272" t="s">
        <v>6465</v>
      </c>
      <c r="J122" s="273">
        <v>2.5</v>
      </c>
      <c r="K122" s="272">
        <v>3</v>
      </c>
      <c r="L122" s="273">
        <f>SUMPRODUCT(J122:J125,K122:K125)*1.2</f>
        <v>33.047999999999995</v>
      </c>
      <c r="M122" s="566" t="s">
        <v>6641</v>
      </c>
      <c r="N122" s="566" t="s">
        <v>6641</v>
      </c>
      <c r="O122" s="272" t="s">
        <v>6473</v>
      </c>
      <c r="P122" s="272" t="s">
        <v>6670</v>
      </c>
      <c r="Q122" s="568">
        <v>6822</v>
      </c>
      <c r="R122" s="568">
        <v>7707</v>
      </c>
      <c r="S122" s="272"/>
      <c r="T122" s="274">
        <v>44256</v>
      </c>
      <c r="U122" s="539" t="s">
        <v>19</v>
      </c>
    </row>
    <row r="123" spans="1:21">
      <c r="A123" s="274">
        <v>44251</v>
      </c>
      <c r="B123" s="566" t="s">
        <v>6455</v>
      </c>
      <c r="C123" s="272" t="s">
        <v>6470</v>
      </c>
      <c r="D123" s="272">
        <v>6143</v>
      </c>
      <c r="E123" s="272" t="s">
        <v>6603</v>
      </c>
      <c r="F123" s="272" t="s">
        <v>6491</v>
      </c>
      <c r="G123" s="272" t="s">
        <v>6492</v>
      </c>
      <c r="H123" s="272">
        <v>4000</v>
      </c>
      <c r="I123" s="272" t="s">
        <v>6490</v>
      </c>
      <c r="J123" s="273">
        <v>2.5</v>
      </c>
      <c r="K123" s="272">
        <v>3</v>
      </c>
      <c r="L123" s="567"/>
      <c r="M123" s="566"/>
      <c r="N123" s="566"/>
      <c r="O123" s="272" t="s">
        <v>6473</v>
      </c>
      <c r="P123" s="272" t="s">
        <v>6671</v>
      </c>
      <c r="Q123" s="568">
        <v>6822</v>
      </c>
      <c r="R123" s="568">
        <v>7707</v>
      </c>
      <c r="S123" s="272"/>
      <c r="T123" s="274">
        <v>44256</v>
      </c>
      <c r="U123" s="540" t="s">
        <v>19</v>
      </c>
    </row>
    <row r="124" spans="1:21">
      <c r="A124" s="274">
        <v>44251</v>
      </c>
      <c r="B124" s="566" t="s">
        <v>6455</v>
      </c>
      <c r="C124" s="272" t="s">
        <v>6470</v>
      </c>
      <c r="D124" s="272">
        <v>6143</v>
      </c>
      <c r="E124" s="272" t="s">
        <v>6603</v>
      </c>
      <c r="F124" s="272" t="s">
        <v>6479</v>
      </c>
      <c r="G124" s="272" t="s">
        <v>6480</v>
      </c>
      <c r="H124" s="272" t="s">
        <v>6479</v>
      </c>
      <c r="I124" s="272" t="s">
        <v>6479</v>
      </c>
      <c r="J124" s="273">
        <v>0.2</v>
      </c>
      <c r="K124" s="272">
        <v>3</v>
      </c>
      <c r="L124" s="567"/>
      <c r="M124" s="566"/>
      <c r="N124" s="566"/>
      <c r="O124" s="272" t="s">
        <v>6473</v>
      </c>
      <c r="P124" s="272"/>
      <c r="Q124" s="568">
        <v>6822</v>
      </c>
      <c r="R124" s="568">
        <v>7707</v>
      </c>
      <c r="S124" s="272"/>
      <c r="T124" s="274">
        <v>44256</v>
      </c>
      <c r="U124" s="540" t="s">
        <v>19</v>
      </c>
    </row>
    <row r="125" spans="1:21" ht="15.75" thickBot="1">
      <c r="A125" s="274">
        <v>44251</v>
      </c>
      <c r="B125" s="566" t="s">
        <v>6455</v>
      </c>
      <c r="C125" s="272" t="s">
        <v>6470</v>
      </c>
      <c r="D125" s="272">
        <v>6143</v>
      </c>
      <c r="E125" s="272" t="s">
        <v>6603</v>
      </c>
      <c r="F125" s="272" t="s">
        <v>6473</v>
      </c>
      <c r="G125" s="272" t="s">
        <v>6473</v>
      </c>
      <c r="H125" s="272" t="s">
        <v>6473</v>
      </c>
      <c r="I125" s="272" t="s">
        <v>6473</v>
      </c>
      <c r="J125" s="273">
        <v>11.94</v>
      </c>
      <c r="K125" s="272">
        <v>1</v>
      </c>
      <c r="L125" s="567"/>
      <c r="M125" s="566"/>
      <c r="N125" s="566"/>
      <c r="O125" s="272" t="s">
        <v>6473</v>
      </c>
      <c r="P125" s="272"/>
      <c r="Q125" s="568">
        <v>6822</v>
      </c>
      <c r="R125" s="568">
        <v>7707</v>
      </c>
      <c r="S125" s="272"/>
      <c r="T125" s="274">
        <v>44256</v>
      </c>
      <c r="U125" s="540" t="s">
        <v>19</v>
      </c>
    </row>
    <row r="126" spans="1:21">
      <c r="A126" s="295">
        <v>44259</v>
      </c>
      <c r="B126" s="256" t="s">
        <v>6455</v>
      </c>
      <c r="C126" s="256" t="s">
        <v>6456</v>
      </c>
      <c r="D126" s="256">
        <v>30336</v>
      </c>
      <c r="E126" s="256" t="s">
        <v>6603</v>
      </c>
      <c r="F126" s="256" t="s">
        <v>6672</v>
      </c>
      <c r="G126" s="256" t="s">
        <v>6673</v>
      </c>
      <c r="H126" s="256">
        <v>10000</v>
      </c>
      <c r="I126" s="256" t="s">
        <v>6674</v>
      </c>
      <c r="J126" s="413">
        <v>3</v>
      </c>
      <c r="K126" s="256">
        <v>36</v>
      </c>
      <c r="L126" s="413">
        <f>SUMPRODUCT(J126:J127,K126:K127)*1.2</f>
        <v>237.6</v>
      </c>
      <c r="M126" s="581" t="s">
        <v>6641</v>
      </c>
      <c r="N126" s="581" t="s">
        <v>6641</v>
      </c>
      <c r="O126" s="256" t="s">
        <v>6461</v>
      </c>
      <c r="P126" s="253"/>
      <c r="Q126" s="581">
        <v>6484</v>
      </c>
      <c r="R126" s="581">
        <v>7351</v>
      </c>
      <c r="S126" s="253"/>
      <c r="T126" s="255">
        <v>44260</v>
      </c>
      <c r="U126" s="539" t="s">
        <v>19</v>
      </c>
    </row>
    <row r="127" spans="1:21" ht="15.75" thickBot="1">
      <c r="A127" s="300">
        <v>44259</v>
      </c>
      <c r="B127" s="268" t="s">
        <v>6455</v>
      </c>
      <c r="C127" s="268" t="s">
        <v>6456</v>
      </c>
      <c r="D127" s="268">
        <v>30336</v>
      </c>
      <c r="E127" s="268" t="s">
        <v>6603</v>
      </c>
      <c r="F127" s="268" t="s">
        <v>6675</v>
      </c>
      <c r="G127" s="268" t="s">
        <v>6676</v>
      </c>
      <c r="H127" s="268">
        <v>5000</v>
      </c>
      <c r="I127" s="268" t="s">
        <v>6505</v>
      </c>
      <c r="J127" s="415">
        <v>2.5</v>
      </c>
      <c r="K127" s="268">
        <v>36</v>
      </c>
      <c r="L127" s="415"/>
      <c r="M127" s="582"/>
      <c r="N127" s="582"/>
      <c r="O127" s="268" t="s">
        <v>6461</v>
      </c>
      <c r="P127" s="265"/>
      <c r="Q127" s="582">
        <v>6484</v>
      </c>
      <c r="R127" s="582">
        <v>7351</v>
      </c>
      <c r="S127" s="265"/>
      <c r="T127" s="267">
        <v>44260</v>
      </c>
      <c r="U127" s="541" t="s">
        <v>19</v>
      </c>
    </row>
    <row r="128" spans="1:21">
      <c r="A128" s="592">
        <v>44280</v>
      </c>
      <c r="B128" s="593" t="s">
        <v>6455</v>
      </c>
      <c r="C128" s="594" t="s">
        <v>6645</v>
      </c>
      <c r="D128" s="594"/>
      <c r="E128" s="594" t="s">
        <v>6482</v>
      </c>
      <c r="F128" s="594" t="s">
        <v>6646</v>
      </c>
      <c r="G128" s="594" t="s">
        <v>6647</v>
      </c>
      <c r="H128" s="594">
        <v>37700</v>
      </c>
      <c r="I128" s="594" t="s">
        <v>6505</v>
      </c>
      <c r="J128" s="595">
        <v>5.13</v>
      </c>
      <c r="K128" s="594">
        <v>8</v>
      </c>
      <c r="L128" s="596">
        <f>SUMPRODUCT(J128:J130,K128:K130)*1.2</f>
        <v>89.783999999999992</v>
      </c>
      <c r="M128" s="593"/>
      <c r="N128" s="593"/>
      <c r="O128" s="594" t="s">
        <v>6473</v>
      </c>
      <c r="P128" s="407"/>
      <c r="Q128" s="407">
        <v>6568</v>
      </c>
      <c r="R128" s="407">
        <v>7509</v>
      </c>
      <c r="S128" s="407"/>
      <c r="T128" s="405">
        <v>44292</v>
      </c>
      <c r="U128" s="605" t="s">
        <v>19</v>
      </c>
    </row>
    <row r="129" spans="1:23">
      <c r="A129" s="597">
        <v>44280</v>
      </c>
      <c r="B129" s="598" t="s">
        <v>6455</v>
      </c>
      <c r="C129" s="599" t="s">
        <v>6645</v>
      </c>
      <c r="D129" s="599"/>
      <c r="E129" s="599" t="s">
        <v>6482</v>
      </c>
      <c r="F129" s="599" t="s">
        <v>6655</v>
      </c>
      <c r="G129" s="599" t="s">
        <v>6656</v>
      </c>
      <c r="H129" s="599">
        <v>12000</v>
      </c>
      <c r="I129" s="599" t="s">
        <v>6505</v>
      </c>
      <c r="J129" s="600">
        <v>2.73</v>
      </c>
      <c r="K129" s="599">
        <v>8</v>
      </c>
      <c r="L129" s="601"/>
      <c r="M129" s="598"/>
      <c r="N129" s="598"/>
      <c r="O129" s="599" t="s">
        <v>6473</v>
      </c>
      <c r="P129" s="407"/>
      <c r="Q129" s="407">
        <v>6568</v>
      </c>
      <c r="R129" s="407">
        <v>7509</v>
      </c>
      <c r="S129" s="407"/>
      <c r="T129" s="405">
        <v>44292</v>
      </c>
      <c r="U129" s="606" t="s">
        <v>19</v>
      </c>
    </row>
    <row r="130" spans="1:23" ht="15.75" thickBot="1">
      <c r="A130" s="597">
        <v>44280</v>
      </c>
      <c r="B130" s="598" t="s">
        <v>6455</v>
      </c>
      <c r="C130" s="599" t="s">
        <v>6645</v>
      </c>
      <c r="D130" s="599"/>
      <c r="E130" s="599" t="s">
        <v>6482</v>
      </c>
      <c r="F130" s="599" t="s">
        <v>6473</v>
      </c>
      <c r="G130" s="599" t="s">
        <v>6473</v>
      </c>
      <c r="H130" s="599" t="s">
        <v>6473</v>
      </c>
      <c r="I130" s="599" t="s">
        <v>6473</v>
      </c>
      <c r="J130" s="600">
        <v>11.94</v>
      </c>
      <c r="K130" s="599">
        <v>1</v>
      </c>
      <c r="L130" s="601"/>
      <c r="M130" s="598"/>
      <c r="N130" s="598"/>
      <c r="O130" s="599" t="s">
        <v>6473</v>
      </c>
      <c r="P130" s="407"/>
      <c r="Q130" s="407">
        <v>6568</v>
      </c>
      <c r="R130" s="407">
        <v>7509</v>
      </c>
      <c r="S130" s="407"/>
      <c r="T130" s="405">
        <v>44292</v>
      </c>
      <c r="U130" s="607" t="s">
        <v>19</v>
      </c>
    </row>
    <row r="131" spans="1:23">
      <c r="A131" s="509">
        <v>44287</v>
      </c>
      <c r="B131" s="510" t="s">
        <v>6455</v>
      </c>
      <c r="C131" s="145" t="s">
        <v>6456</v>
      </c>
      <c r="D131" s="145">
        <v>30415</v>
      </c>
      <c r="E131" s="145" t="s">
        <v>6482</v>
      </c>
      <c r="F131" s="145" t="s">
        <v>6677</v>
      </c>
      <c r="G131" s="145" t="s">
        <v>6678</v>
      </c>
      <c r="H131" s="145">
        <v>5004</v>
      </c>
      <c r="I131" s="145" t="s">
        <v>6679</v>
      </c>
      <c r="J131" s="146">
        <v>1.3</v>
      </c>
      <c r="K131" s="145">
        <v>169</v>
      </c>
      <c r="L131" s="602">
        <f>SUMPRODUCT(J131:J135,K131:K135)*1.2</f>
        <v>1239.9359999999999</v>
      </c>
      <c r="M131" s="510" t="s">
        <v>6641</v>
      </c>
      <c r="N131" s="510" t="s">
        <v>6641</v>
      </c>
      <c r="O131" s="145" t="s">
        <v>6461</v>
      </c>
      <c r="P131" s="145"/>
      <c r="Q131" s="603">
        <v>6611</v>
      </c>
      <c r="R131" s="603">
        <v>7502</v>
      </c>
      <c r="S131" s="145"/>
      <c r="T131" s="147">
        <v>44293</v>
      </c>
      <c r="U131" s="608" t="s">
        <v>19</v>
      </c>
    </row>
    <row r="132" spans="1:23">
      <c r="A132" s="180">
        <v>44287</v>
      </c>
      <c r="B132" s="512" t="s">
        <v>6455</v>
      </c>
      <c r="C132" s="181" t="s">
        <v>6456</v>
      </c>
      <c r="D132" s="181">
        <v>30415</v>
      </c>
      <c r="E132" s="181" t="s">
        <v>6482</v>
      </c>
      <c r="F132" s="181" t="s">
        <v>6680</v>
      </c>
      <c r="G132" s="181" t="s">
        <v>6681</v>
      </c>
      <c r="H132" s="181">
        <v>4488</v>
      </c>
      <c r="I132" s="181" t="s">
        <v>6513</v>
      </c>
      <c r="J132" s="182">
        <v>1.6</v>
      </c>
      <c r="K132" s="181">
        <v>113</v>
      </c>
      <c r="L132" s="513"/>
      <c r="M132" s="512"/>
      <c r="N132" s="512"/>
      <c r="O132" s="181"/>
      <c r="P132" s="181"/>
      <c r="Q132" s="568">
        <v>6611</v>
      </c>
      <c r="R132" s="568">
        <v>7502</v>
      </c>
      <c r="S132" s="181"/>
      <c r="T132" s="183">
        <v>44293</v>
      </c>
      <c r="U132" s="609" t="s">
        <v>19</v>
      </c>
    </row>
    <row r="133" spans="1:23">
      <c r="A133" s="180">
        <v>44287</v>
      </c>
      <c r="B133" s="512" t="s">
        <v>6455</v>
      </c>
      <c r="C133" s="181" t="s">
        <v>6456</v>
      </c>
      <c r="D133" s="181">
        <v>30415</v>
      </c>
      <c r="E133" s="181" t="s">
        <v>6482</v>
      </c>
      <c r="F133" s="181" t="s">
        <v>6682</v>
      </c>
      <c r="G133" s="181" t="s">
        <v>6683</v>
      </c>
      <c r="H133" s="181">
        <v>6884</v>
      </c>
      <c r="I133" s="181" t="s">
        <v>6684</v>
      </c>
      <c r="J133" s="182">
        <v>1.75</v>
      </c>
      <c r="K133" s="181">
        <v>113</v>
      </c>
      <c r="L133" s="513"/>
      <c r="M133" s="512"/>
      <c r="N133" s="512"/>
      <c r="O133" s="181"/>
      <c r="P133" s="181"/>
      <c r="Q133" s="568">
        <v>6611</v>
      </c>
      <c r="R133" s="568">
        <v>7502</v>
      </c>
      <c r="S133" s="181"/>
      <c r="T133" s="183">
        <v>44293</v>
      </c>
      <c r="U133" s="609" t="s">
        <v>19</v>
      </c>
    </row>
    <row r="134" spans="1:23">
      <c r="A134" s="180">
        <v>44287</v>
      </c>
      <c r="B134" s="512" t="s">
        <v>6455</v>
      </c>
      <c r="C134" s="181" t="s">
        <v>6456</v>
      </c>
      <c r="D134" s="181">
        <v>30415</v>
      </c>
      <c r="E134" s="181" t="s">
        <v>6482</v>
      </c>
      <c r="F134" s="181" t="s">
        <v>6685</v>
      </c>
      <c r="G134" s="181" t="s">
        <v>6686</v>
      </c>
      <c r="H134" s="181">
        <v>13211</v>
      </c>
      <c r="I134" s="181" t="s">
        <v>6505</v>
      </c>
      <c r="J134" s="182">
        <v>2.61</v>
      </c>
      <c r="K134" s="181">
        <v>163</v>
      </c>
      <c r="L134" s="513" t="s">
        <v>6687</v>
      </c>
      <c r="M134" s="512"/>
      <c r="N134" s="512"/>
      <c r="O134" s="181"/>
      <c r="P134" s="181"/>
      <c r="Q134" s="568">
        <v>6611</v>
      </c>
      <c r="R134" s="568">
        <v>7502</v>
      </c>
      <c r="S134" s="181"/>
      <c r="T134" s="183">
        <v>44293</v>
      </c>
      <c r="U134" s="609" t="s">
        <v>19</v>
      </c>
    </row>
    <row r="135" spans="1:23" ht="15.75" thickBot="1">
      <c r="A135" s="189">
        <v>44287</v>
      </c>
      <c r="B135" s="515" t="s">
        <v>6455</v>
      </c>
      <c r="C135" s="151" t="s">
        <v>6456</v>
      </c>
      <c r="D135" s="151">
        <v>30415</v>
      </c>
      <c r="E135" s="151" t="s">
        <v>6482</v>
      </c>
      <c r="F135" s="151" t="s">
        <v>6688</v>
      </c>
      <c r="G135" s="151" t="s">
        <v>6689</v>
      </c>
      <c r="H135" s="151">
        <v>4396</v>
      </c>
      <c r="I135" s="151" t="s">
        <v>6690</v>
      </c>
      <c r="J135" s="152">
        <v>1.6</v>
      </c>
      <c r="K135" s="151">
        <v>6</v>
      </c>
      <c r="L135" s="516"/>
      <c r="M135" s="515"/>
      <c r="N135" s="515"/>
      <c r="O135" s="151"/>
      <c r="P135" s="151"/>
      <c r="Q135" s="568">
        <v>6611</v>
      </c>
      <c r="R135" s="568">
        <v>7502</v>
      </c>
      <c r="S135" s="181"/>
      <c r="T135" s="183">
        <v>44293</v>
      </c>
      <c r="U135" s="610" t="s">
        <v>19</v>
      </c>
    </row>
    <row r="136" spans="1:23">
      <c r="A136" s="120">
        <v>44305</v>
      </c>
      <c r="B136" s="122" t="s">
        <v>6455</v>
      </c>
      <c r="C136" s="122" t="s">
        <v>6470</v>
      </c>
      <c r="D136" s="122">
        <v>6136</v>
      </c>
      <c r="E136" s="122" t="s">
        <v>6526</v>
      </c>
      <c r="F136" s="122" t="s">
        <v>6691</v>
      </c>
      <c r="G136" s="122" t="s">
        <v>6692</v>
      </c>
      <c r="H136" s="122">
        <v>1839</v>
      </c>
      <c r="I136" s="122" t="s">
        <v>6693</v>
      </c>
      <c r="J136" s="302">
        <v>1.75</v>
      </c>
      <c r="K136" s="357">
        <v>35</v>
      </c>
      <c r="L136" s="302">
        <f>SUMPRODUCT(J136:J141,K136:K141)*1.2</f>
        <v>241.06799999999998</v>
      </c>
      <c r="M136" s="303" t="s">
        <v>6641</v>
      </c>
      <c r="N136" s="303" t="s">
        <v>6641</v>
      </c>
      <c r="O136" s="122" t="s">
        <v>6473</v>
      </c>
      <c r="P136" s="644" t="s">
        <v>6694</v>
      </c>
      <c r="Q136" s="644">
        <v>6654</v>
      </c>
      <c r="R136" s="122">
        <v>7710</v>
      </c>
      <c r="S136" s="122"/>
      <c r="T136" s="646">
        <v>44321</v>
      </c>
      <c r="U136" s="359" t="s">
        <v>19</v>
      </c>
    </row>
    <row r="137" spans="1:23">
      <c r="A137" s="128">
        <v>44305</v>
      </c>
      <c r="B137" s="357" t="s">
        <v>6455</v>
      </c>
      <c r="C137" s="357" t="s">
        <v>6470</v>
      </c>
      <c r="D137" s="357">
        <v>6136</v>
      </c>
      <c r="E137" s="357" t="s">
        <v>6526</v>
      </c>
      <c r="F137" s="357" t="s">
        <v>6695</v>
      </c>
      <c r="G137" s="357" t="s">
        <v>6696</v>
      </c>
      <c r="H137" s="357">
        <v>6647</v>
      </c>
      <c r="I137" s="357" t="s">
        <v>6697</v>
      </c>
      <c r="J137" s="360">
        <v>2.02</v>
      </c>
      <c r="K137" s="357">
        <v>35</v>
      </c>
      <c r="L137" s="360"/>
      <c r="M137" s="361"/>
      <c r="N137" s="361"/>
      <c r="O137" s="357" t="s">
        <v>6473</v>
      </c>
      <c r="P137" s="645"/>
      <c r="Q137" s="645">
        <v>6654</v>
      </c>
      <c r="R137" s="357">
        <v>7710</v>
      </c>
      <c r="S137" s="357"/>
      <c r="T137" s="647">
        <v>44321</v>
      </c>
      <c r="U137" s="362" t="s">
        <v>19</v>
      </c>
    </row>
    <row r="138" spans="1:23">
      <c r="A138" s="128">
        <v>44305</v>
      </c>
      <c r="B138" s="357" t="s">
        <v>6455</v>
      </c>
      <c r="C138" s="357" t="s">
        <v>6470</v>
      </c>
      <c r="D138" s="357">
        <v>6136</v>
      </c>
      <c r="E138" s="357" t="s">
        <v>6482</v>
      </c>
      <c r="F138" s="357" t="s">
        <v>6479</v>
      </c>
      <c r="G138" s="357" t="s">
        <v>6480</v>
      </c>
      <c r="H138" s="357" t="s">
        <v>6698</v>
      </c>
      <c r="I138" s="357" t="s">
        <v>6479</v>
      </c>
      <c r="J138" s="360">
        <v>0.2</v>
      </c>
      <c r="K138" s="357">
        <v>35</v>
      </c>
      <c r="L138" s="360"/>
      <c r="M138" s="361"/>
      <c r="N138" s="361"/>
      <c r="O138" s="357" t="s">
        <v>6473</v>
      </c>
      <c r="P138" s="645"/>
      <c r="Q138" s="645">
        <v>6654</v>
      </c>
      <c r="R138" s="357">
        <v>7710</v>
      </c>
      <c r="S138" s="357"/>
      <c r="T138" s="647">
        <v>44321</v>
      </c>
      <c r="U138" s="362" t="s">
        <v>19</v>
      </c>
    </row>
    <row r="139" spans="1:23">
      <c r="A139" s="128">
        <v>44305</v>
      </c>
      <c r="B139" s="357" t="s">
        <v>6455</v>
      </c>
      <c r="C139" s="357" t="s">
        <v>6470</v>
      </c>
      <c r="D139" s="357">
        <v>6136</v>
      </c>
      <c r="E139" s="357" t="s">
        <v>6482</v>
      </c>
      <c r="F139" s="357" t="s">
        <v>6699</v>
      </c>
      <c r="G139" s="357" t="s">
        <v>6700</v>
      </c>
      <c r="H139" s="357" t="s">
        <v>6592</v>
      </c>
      <c r="I139" s="357" t="s">
        <v>6592</v>
      </c>
      <c r="J139" s="360">
        <v>25</v>
      </c>
      <c r="K139" s="357">
        <v>1</v>
      </c>
      <c r="L139" s="360"/>
      <c r="M139" s="361"/>
      <c r="N139" s="361"/>
      <c r="O139" s="357" t="s">
        <v>6473</v>
      </c>
      <c r="P139" s="645"/>
      <c r="Q139" s="645">
        <v>6654</v>
      </c>
      <c r="R139" s="357">
        <v>7710</v>
      </c>
      <c r="S139" s="357"/>
      <c r="T139" s="647">
        <v>44321</v>
      </c>
      <c r="U139" s="362" t="s">
        <v>19</v>
      </c>
      <c r="W139" s="5"/>
    </row>
    <row r="140" spans="1:23">
      <c r="A140" s="128">
        <v>44305</v>
      </c>
      <c r="B140" s="357" t="s">
        <v>6455</v>
      </c>
      <c r="C140" s="357" t="s">
        <v>6470</v>
      </c>
      <c r="D140" s="357">
        <v>6136</v>
      </c>
      <c r="E140" s="357" t="s">
        <v>6482</v>
      </c>
      <c r="F140" s="357" t="s">
        <v>6699</v>
      </c>
      <c r="G140" s="357" t="s">
        <v>6701</v>
      </c>
      <c r="H140" s="357" t="s">
        <v>6592</v>
      </c>
      <c r="I140" s="357" t="s">
        <v>6592</v>
      </c>
      <c r="J140" s="360">
        <v>25</v>
      </c>
      <c r="K140" s="357">
        <v>1</v>
      </c>
      <c r="L140" s="360"/>
      <c r="M140" s="361"/>
      <c r="N140" s="361"/>
      <c r="O140" s="357" t="s">
        <v>6473</v>
      </c>
      <c r="P140" s="645"/>
      <c r="Q140" s="645">
        <v>6654</v>
      </c>
      <c r="R140" s="357">
        <v>7710</v>
      </c>
      <c r="S140" s="357"/>
      <c r="T140" s="647">
        <v>44321</v>
      </c>
      <c r="U140" s="362" t="s">
        <v>19</v>
      </c>
    </row>
    <row r="141" spans="1:23" ht="15.75" thickBot="1">
      <c r="A141" s="128">
        <v>44305</v>
      </c>
      <c r="B141" s="357" t="s">
        <v>6455</v>
      </c>
      <c r="C141" s="357" t="s">
        <v>6470</v>
      </c>
      <c r="D141" s="357">
        <v>6136</v>
      </c>
      <c r="E141" s="357" t="s">
        <v>6482</v>
      </c>
      <c r="F141" s="357" t="s">
        <v>6473</v>
      </c>
      <c r="G141" s="357" t="s">
        <v>6473</v>
      </c>
      <c r="H141" s="357" t="s">
        <v>6473</v>
      </c>
      <c r="I141" s="357" t="s">
        <v>6473</v>
      </c>
      <c r="J141" s="360">
        <v>11.94</v>
      </c>
      <c r="K141" s="357">
        <v>1</v>
      </c>
      <c r="L141" s="360"/>
      <c r="M141" s="361"/>
      <c r="N141" s="361"/>
      <c r="O141" s="357" t="s">
        <v>6473</v>
      </c>
      <c r="P141" s="645"/>
      <c r="Q141" s="648">
        <v>6654</v>
      </c>
      <c r="R141" s="659">
        <v>7710</v>
      </c>
      <c r="S141" s="649"/>
      <c r="T141" s="650">
        <v>44321</v>
      </c>
      <c r="U141" s="363" t="s">
        <v>19</v>
      </c>
    </row>
    <row r="142" spans="1:23">
      <c r="A142" s="633">
        <v>44305</v>
      </c>
      <c r="B142" s="634" t="s">
        <v>6455</v>
      </c>
      <c r="C142" s="635" t="s">
        <v>6470</v>
      </c>
      <c r="D142" s="635">
        <v>6157</v>
      </c>
      <c r="E142" s="635" t="s">
        <v>6482</v>
      </c>
      <c r="F142" s="635" t="s">
        <v>6702</v>
      </c>
      <c r="G142" s="635" t="s">
        <v>6703</v>
      </c>
      <c r="H142" s="635">
        <v>4119</v>
      </c>
      <c r="I142" s="635" t="s">
        <v>6704</v>
      </c>
      <c r="J142" s="636">
        <v>1.6</v>
      </c>
      <c r="K142" s="635">
        <v>240</v>
      </c>
      <c r="L142" s="596">
        <f>SUMPRODUCT(J142:J144,K142:K144)*1.2</f>
        <v>532.58399999999995</v>
      </c>
      <c r="M142" s="634"/>
      <c r="N142" s="634"/>
      <c r="O142" s="635" t="s">
        <v>6473</v>
      </c>
      <c r="P142" s="157" t="s">
        <v>6705</v>
      </c>
      <c r="Q142" s="407">
        <v>6692</v>
      </c>
      <c r="R142" s="407">
        <v>7711</v>
      </c>
      <c r="S142" s="407"/>
      <c r="T142" s="405">
        <v>44311</v>
      </c>
      <c r="U142" s="605" t="s">
        <v>19</v>
      </c>
    </row>
    <row r="143" spans="1:23">
      <c r="A143" s="637">
        <v>44305</v>
      </c>
      <c r="B143" s="598" t="s">
        <v>6455</v>
      </c>
      <c r="C143" s="599" t="s">
        <v>6470</v>
      </c>
      <c r="D143" s="599">
        <v>6157</v>
      </c>
      <c r="E143" s="599" t="s">
        <v>6482</v>
      </c>
      <c r="F143" s="599" t="s">
        <v>6479</v>
      </c>
      <c r="G143" s="599" t="s">
        <v>6480</v>
      </c>
      <c r="H143" s="599" t="s">
        <v>6479</v>
      </c>
      <c r="I143" s="599" t="s">
        <v>6479</v>
      </c>
      <c r="J143" s="600">
        <v>0.2</v>
      </c>
      <c r="K143" s="599">
        <v>120</v>
      </c>
      <c r="L143" s="601"/>
      <c r="M143" s="598"/>
      <c r="N143" s="598"/>
      <c r="O143" s="599" t="s">
        <v>6473</v>
      </c>
      <c r="P143" s="407" t="s">
        <v>6706</v>
      </c>
      <c r="Q143" s="407">
        <v>6692</v>
      </c>
      <c r="R143" s="407">
        <v>7711</v>
      </c>
      <c r="S143" s="407"/>
      <c r="T143" s="405">
        <v>44311</v>
      </c>
      <c r="U143" s="606" t="s">
        <v>19</v>
      </c>
    </row>
    <row r="144" spans="1:23" ht="15.75" thickBot="1">
      <c r="A144" s="638">
        <v>44305</v>
      </c>
      <c r="B144" s="639" t="s">
        <v>6455</v>
      </c>
      <c r="C144" s="640" t="s">
        <v>6470</v>
      </c>
      <c r="D144" s="640">
        <v>6157</v>
      </c>
      <c r="E144" s="640" t="s">
        <v>6482</v>
      </c>
      <c r="F144" s="640" t="s">
        <v>6473</v>
      </c>
      <c r="G144" s="640" t="s">
        <v>6473</v>
      </c>
      <c r="H144" s="640" t="s">
        <v>6473</v>
      </c>
      <c r="I144" s="640" t="s">
        <v>6473</v>
      </c>
      <c r="J144" s="641">
        <v>11.94</v>
      </c>
      <c r="K144" s="643">
        <v>3</v>
      </c>
      <c r="L144" s="642"/>
      <c r="M144" s="639"/>
      <c r="N144" s="639"/>
      <c r="O144" s="640" t="s">
        <v>6473</v>
      </c>
      <c r="P144" s="639" t="s">
        <v>6707</v>
      </c>
      <c r="Q144" s="219">
        <v>6692</v>
      </c>
      <c r="R144" s="219">
        <v>7711</v>
      </c>
      <c r="S144" s="219"/>
      <c r="T144" s="221">
        <v>44311</v>
      </c>
      <c r="U144" s="607" t="s">
        <v>19</v>
      </c>
    </row>
    <row r="145" spans="1:21" ht="15.75" thickBot="1">
      <c r="A145" s="180">
        <v>44308</v>
      </c>
      <c r="B145" s="512" t="s">
        <v>6455</v>
      </c>
      <c r="C145" s="181" t="s">
        <v>6456</v>
      </c>
      <c r="D145" s="181">
        <v>30456</v>
      </c>
      <c r="E145" s="181" t="s">
        <v>6482</v>
      </c>
      <c r="F145" s="181" t="s">
        <v>6708</v>
      </c>
      <c r="G145" s="181" t="s">
        <v>6709</v>
      </c>
      <c r="H145" s="181">
        <v>2000</v>
      </c>
      <c r="I145" s="181" t="s">
        <v>6628</v>
      </c>
      <c r="J145" s="182">
        <v>1.6</v>
      </c>
      <c r="K145" s="181">
        <v>100</v>
      </c>
      <c r="L145" s="513">
        <f>SUMPRODUCT(J145,K145)*1.2</f>
        <v>192</v>
      </c>
      <c r="M145" s="512"/>
      <c r="N145" s="512"/>
      <c r="O145" s="181" t="s">
        <v>6461</v>
      </c>
      <c r="P145" s="181"/>
      <c r="Q145" s="698">
        <v>6764</v>
      </c>
      <c r="R145" s="698">
        <v>7634</v>
      </c>
      <c r="S145" s="181"/>
      <c r="T145" s="183">
        <v>44311</v>
      </c>
      <c r="U145" s="651" t="s">
        <v>19</v>
      </c>
    </row>
    <row r="146" spans="1:21">
      <c r="A146" s="423">
        <v>44320</v>
      </c>
      <c r="B146" s="424" t="s">
        <v>6455</v>
      </c>
      <c r="C146" s="421" t="s">
        <v>6645</v>
      </c>
      <c r="D146" s="421"/>
      <c r="E146" s="421" t="s">
        <v>6482</v>
      </c>
      <c r="F146" s="421" t="s">
        <v>6710</v>
      </c>
      <c r="G146" s="421" t="s">
        <v>6711</v>
      </c>
      <c r="H146" s="421">
        <v>17000</v>
      </c>
      <c r="I146" s="421" t="s">
        <v>6465</v>
      </c>
      <c r="J146" s="425">
        <v>4.3099999999999996</v>
      </c>
      <c r="K146" s="421">
        <v>13</v>
      </c>
      <c r="L146" s="425">
        <f>SUMPRODUCT(J146:J147,K146:K147)*1.2</f>
        <v>81.563999999999993</v>
      </c>
      <c r="M146" s="424"/>
      <c r="N146" s="424"/>
      <c r="O146" s="421" t="s">
        <v>6473</v>
      </c>
      <c r="P146" s="426" t="s">
        <v>6712</v>
      </c>
      <c r="Q146" s="421">
        <v>6800</v>
      </c>
      <c r="R146" s="427">
        <v>7712</v>
      </c>
      <c r="S146" s="421"/>
      <c r="T146" s="422">
        <v>44322</v>
      </c>
      <c r="U146" s="608" t="s">
        <v>19</v>
      </c>
    </row>
    <row r="147" spans="1:21" ht="15.75" thickBot="1">
      <c r="A147" s="652">
        <v>44320</v>
      </c>
      <c r="B147" s="653" t="s">
        <v>6455</v>
      </c>
      <c r="C147" s="654" t="s">
        <v>6645</v>
      </c>
      <c r="D147" s="655"/>
      <c r="E147" s="655" t="s">
        <v>6482</v>
      </c>
      <c r="F147" s="655" t="s">
        <v>6473</v>
      </c>
      <c r="G147" s="655" t="s">
        <v>6473</v>
      </c>
      <c r="H147" s="655" t="s">
        <v>6473</v>
      </c>
      <c r="I147" s="655" t="s">
        <v>6473</v>
      </c>
      <c r="J147" s="656">
        <v>11.94</v>
      </c>
      <c r="K147" s="655">
        <v>1</v>
      </c>
      <c r="L147" s="656"/>
      <c r="M147" s="657"/>
      <c r="N147" s="657"/>
      <c r="O147" s="655" t="s">
        <v>6473</v>
      </c>
      <c r="P147" s="655"/>
      <c r="Q147" s="655">
        <v>6800</v>
      </c>
      <c r="R147" s="655">
        <v>7712</v>
      </c>
      <c r="S147" s="655"/>
      <c r="T147" s="658">
        <v>44322</v>
      </c>
      <c r="U147" s="610" t="s">
        <v>19</v>
      </c>
    </row>
    <row r="148" spans="1:21" ht="15.75" thickBot="1">
      <c r="A148" s="180">
        <v>44322</v>
      </c>
      <c r="B148" s="512" t="s">
        <v>6455</v>
      </c>
      <c r="C148" s="181" t="s">
        <v>6456</v>
      </c>
      <c r="D148" s="181" t="s">
        <v>6713</v>
      </c>
      <c r="E148" s="181" t="s">
        <v>6482</v>
      </c>
      <c r="F148" s="181" t="s">
        <v>6714</v>
      </c>
      <c r="G148" s="181" t="s">
        <v>6713</v>
      </c>
      <c r="H148" s="181">
        <v>6900</v>
      </c>
      <c r="I148" s="181" t="s">
        <v>6608</v>
      </c>
      <c r="J148" s="182">
        <v>1.25</v>
      </c>
      <c r="K148" s="181">
        <v>2207</v>
      </c>
      <c r="L148" s="513">
        <f>SUMPRODUCT(J148,K148)*1.2</f>
        <v>3310.5</v>
      </c>
      <c r="M148" s="512"/>
      <c r="N148" s="512"/>
      <c r="O148" s="181" t="s">
        <v>6461</v>
      </c>
      <c r="P148" s="181"/>
      <c r="Q148" s="698">
        <v>6823</v>
      </c>
      <c r="R148" s="698">
        <v>7768</v>
      </c>
      <c r="S148" s="181" t="s">
        <v>6715</v>
      </c>
      <c r="T148" s="183">
        <v>44335</v>
      </c>
      <c r="U148" s="610" t="s">
        <v>19</v>
      </c>
    </row>
    <row r="149" spans="1:21">
      <c r="A149" s="120">
        <v>44334</v>
      </c>
      <c r="B149" s="122" t="s">
        <v>6455</v>
      </c>
      <c r="C149" s="122" t="s">
        <v>6470</v>
      </c>
      <c r="D149" s="695">
        <v>6162</v>
      </c>
      <c r="E149" s="122" t="s">
        <v>6526</v>
      </c>
      <c r="F149" s="122" t="s">
        <v>6716</v>
      </c>
      <c r="G149" s="122" t="s">
        <v>6717</v>
      </c>
      <c r="H149" s="122"/>
      <c r="I149" s="122" t="s">
        <v>6718</v>
      </c>
      <c r="J149" s="302">
        <v>3.41</v>
      </c>
      <c r="K149" s="122">
        <v>22</v>
      </c>
      <c r="L149" s="302">
        <f>SUMPRODUCT(J149:J153,K149:K153)*1.2</f>
        <v>230.352</v>
      </c>
      <c r="M149" s="303" t="s">
        <v>6641</v>
      </c>
      <c r="N149" s="303" t="s">
        <v>6641</v>
      </c>
      <c r="O149" s="122" t="s">
        <v>6473</v>
      </c>
      <c r="P149" s="644" t="s">
        <v>6719</v>
      </c>
      <c r="Q149" s="699">
        <v>7057</v>
      </c>
      <c r="R149" s="695">
        <v>7909</v>
      </c>
      <c r="S149" s="122"/>
      <c r="T149" s="646">
        <v>44342</v>
      </c>
      <c r="U149" s="608" t="s">
        <v>19</v>
      </c>
    </row>
    <row r="150" spans="1:21">
      <c r="A150" s="128">
        <v>44334</v>
      </c>
      <c r="B150" s="357" t="s">
        <v>6455</v>
      </c>
      <c r="C150" s="357" t="s">
        <v>6470</v>
      </c>
      <c r="D150" s="357">
        <v>6162</v>
      </c>
      <c r="E150" s="357" t="s">
        <v>6526</v>
      </c>
      <c r="F150" s="357" t="s">
        <v>6720</v>
      </c>
      <c r="G150" s="357" t="s">
        <v>6721</v>
      </c>
      <c r="H150" s="357"/>
      <c r="I150" s="357" t="s">
        <v>6722</v>
      </c>
      <c r="J150" s="360">
        <v>2.5</v>
      </c>
      <c r="K150" s="357">
        <v>22</v>
      </c>
      <c r="L150" s="360"/>
      <c r="M150" s="361"/>
      <c r="N150" s="361"/>
      <c r="O150" s="357" t="s">
        <v>6473</v>
      </c>
      <c r="P150" s="645" t="s">
        <v>6723</v>
      </c>
      <c r="Q150" s="700">
        <v>7057</v>
      </c>
      <c r="R150" s="701">
        <v>7909</v>
      </c>
      <c r="S150" s="357"/>
      <c r="T150" s="647">
        <v>44342</v>
      </c>
      <c r="U150" s="609" t="s">
        <v>19</v>
      </c>
    </row>
    <row r="151" spans="1:21">
      <c r="A151" s="128">
        <v>44334</v>
      </c>
      <c r="B151" s="357" t="s">
        <v>6455</v>
      </c>
      <c r="C151" s="357" t="s">
        <v>6470</v>
      </c>
      <c r="D151" s="357">
        <v>6162</v>
      </c>
      <c r="E151" s="357" t="s">
        <v>6482</v>
      </c>
      <c r="F151" s="357" t="s">
        <v>6699</v>
      </c>
      <c r="G151" s="357"/>
      <c r="H151" s="357" t="s">
        <v>6592</v>
      </c>
      <c r="I151" s="357" t="s">
        <v>6592</v>
      </c>
      <c r="J151" s="360">
        <v>25</v>
      </c>
      <c r="K151" s="357">
        <v>1</v>
      </c>
      <c r="L151" s="360"/>
      <c r="M151" s="361"/>
      <c r="N151" s="361"/>
      <c r="O151" s="357" t="s">
        <v>6473</v>
      </c>
      <c r="P151" s="645" t="s">
        <v>6724</v>
      </c>
      <c r="Q151" s="700">
        <v>7057</v>
      </c>
      <c r="R151" s="701">
        <v>7909</v>
      </c>
      <c r="S151" s="357"/>
      <c r="T151" s="647">
        <v>44342</v>
      </c>
      <c r="U151" s="609" t="s">
        <v>19</v>
      </c>
    </row>
    <row r="152" spans="1:21">
      <c r="A152" s="128">
        <v>44334</v>
      </c>
      <c r="B152" s="357" t="s">
        <v>6455</v>
      </c>
      <c r="C152" s="357" t="s">
        <v>6470</v>
      </c>
      <c r="D152" s="357">
        <v>6162</v>
      </c>
      <c r="E152" s="357" t="s">
        <v>6482</v>
      </c>
      <c r="F152" s="357" t="s">
        <v>6699</v>
      </c>
      <c r="G152" s="357"/>
      <c r="H152" s="357" t="s">
        <v>6592</v>
      </c>
      <c r="I152" s="357" t="s">
        <v>6592</v>
      </c>
      <c r="J152" s="360">
        <v>25</v>
      </c>
      <c r="K152" s="357">
        <v>1</v>
      </c>
      <c r="L152" s="360"/>
      <c r="M152" s="361"/>
      <c r="N152" s="361"/>
      <c r="O152" s="357" t="s">
        <v>6473</v>
      </c>
      <c r="P152" s="645" t="s">
        <v>6725</v>
      </c>
      <c r="Q152" s="700">
        <v>7057</v>
      </c>
      <c r="R152" s="701">
        <v>7909</v>
      </c>
      <c r="S152" s="357"/>
      <c r="T152" s="647">
        <v>44342</v>
      </c>
      <c r="U152" s="609" t="s">
        <v>19</v>
      </c>
    </row>
    <row r="153" spans="1:21" ht="15.75" thickBot="1">
      <c r="A153" s="128">
        <v>44334</v>
      </c>
      <c r="B153" s="357" t="s">
        <v>6455</v>
      </c>
      <c r="C153" s="357" t="s">
        <v>6470</v>
      </c>
      <c r="D153" s="357">
        <v>6162</v>
      </c>
      <c r="E153" s="357" t="s">
        <v>6482</v>
      </c>
      <c r="F153" s="357" t="s">
        <v>6473</v>
      </c>
      <c r="G153" s="357" t="s">
        <v>6473</v>
      </c>
      <c r="H153" s="357" t="s">
        <v>6473</v>
      </c>
      <c r="I153" s="357" t="s">
        <v>6473</v>
      </c>
      <c r="J153" s="360">
        <v>11.94</v>
      </c>
      <c r="K153" s="357">
        <v>1</v>
      </c>
      <c r="L153" s="360"/>
      <c r="M153" s="361"/>
      <c r="N153" s="361"/>
      <c r="O153" s="357" t="s">
        <v>6473</v>
      </c>
      <c r="P153" s="645"/>
      <c r="Q153" s="702">
        <v>7057</v>
      </c>
      <c r="R153" s="703">
        <v>7909</v>
      </c>
      <c r="S153" s="649"/>
      <c r="T153" s="650">
        <v>44342</v>
      </c>
      <c r="U153" s="610" t="s">
        <v>19</v>
      </c>
    </row>
    <row r="154" spans="1:21">
      <c r="A154" s="662">
        <v>44305</v>
      </c>
      <c r="B154" s="663" t="s">
        <v>6455</v>
      </c>
      <c r="C154" s="663" t="s">
        <v>6470</v>
      </c>
      <c r="D154" s="695">
        <v>6136</v>
      </c>
      <c r="E154" s="663" t="s">
        <v>6603</v>
      </c>
      <c r="F154" s="663" t="s">
        <v>6691</v>
      </c>
      <c r="G154" s="663" t="s">
        <v>6692</v>
      </c>
      <c r="H154" s="663">
        <v>1839</v>
      </c>
      <c r="I154" s="663" t="s">
        <v>6693</v>
      </c>
      <c r="J154" s="664">
        <v>1.75</v>
      </c>
      <c r="K154" s="665">
        <v>3</v>
      </c>
      <c r="L154" s="664">
        <f>SUMPRODUCT(J154:J157,K154:K157)*1.2</f>
        <v>28.62</v>
      </c>
      <c r="M154" s="666" t="s">
        <v>6641</v>
      </c>
      <c r="N154" s="666" t="s">
        <v>6641</v>
      </c>
      <c r="O154" s="663" t="s">
        <v>6473</v>
      </c>
      <c r="P154" s="667" t="s">
        <v>6726</v>
      </c>
      <c r="Q154" s="704">
        <v>7058</v>
      </c>
      <c r="R154" s="705">
        <v>7910</v>
      </c>
      <c r="S154" s="663"/>
      <c r="T154" s="668">
        <v>44335</v>
      </c>
      <c r="U154" s="669" t="s">
        <v>19</v>
      </c>
    </row>
    <row r="155" spans="1:21">
      <c r="A155" s="670">
        <v>44305</v>
      </c>
      <c r="B155" s="665" t="s">
        <v>6455</v>
      </c>
      <c r="C155" s="665" t="s">
        <v>6470</v>
      </c>
      <c r="D155" s="665">
        <v>6136</v>
      </c>
      <c r="E155" s="665" t="s">
        <v>6603</v>
      </c>
      <c r="F155" s="665" t="s">
        <v>6695</v>
      </c>
      <c r="G155" s="665" t="s">
        <v>6696</v>
      </c>
      <c r="H155" s="665">
        <v>6647</v>
      </c>
      <c r="I155" s="665" t="s">
        <v>6697</v>
      </c>
      <c r="J155" s="671">
        <v>2.02</v>
      </c>
      <c r="K155" s="665">
        <v>3</v>
      </c>
      <c r="L155" s="671"/>
      <c r="M155" s="672"/>
      <c r="N155" s="672"/>
      <c r="O155" s="665" t="s">
        <v>6473</v>
      </c>
      <c r="P155" s="673"/>
      <c r="Q155" s="706">
        <v>7058</v>
      </c>
      <c r="R155" s="707">
        <v>7910</v>
      </c>
      <c r="S155" s="665"/>
      <c r="T155" s="674">
        <v>44335</v>
      </c>
      <c r="U155" s="675" t="s">
        <v>19</v>
      </c>
    </row>
    <row r="156" spans="1:21">
      <c r="A156" s="670">
        <v>44305</v>
      </c>
      <c r="B156" s="665" t="s">
        <v>6455</v>
      </c>
      <c r="C156" s="665" t="s">
        <v>6470</v>
      </c>
      <c r="D156" s="665">
        <v>6136</v>
      </c>
      <c r="E156" s="665" t="s">
        <v>6482</v>
      </c>
      <c r="F156" s="665" t="s">
        <v>6479</v>
      </c>
      <c r="G156" s="665" t="s">
        <v>6480</v>
      </c>
      <c r="H156" s="665" t="s">
        <v>6698</v>
      </c>
      <c r="I156" s="665" t="s">
        <v>6479</v>
      </c>
      <c r="J156" s="671">
        <v>0.2</v>
      </c>
      <c r="K156" s="665">
        <v>3</v>
      </c>
      <c r="L156" s="671"/>
      <c r="M156" s="672"/>
      <c r="N156" s="672"/>
      <c r="O156" s="665" t="s">
        <v>6473</v>
      </c>
      <c r="P156" s="673"/>
      <c r="Q156" s="706">
        <v>7058</v>
      </c>
      <c r="R156" s="707">
        <v>7910</v>
      </c>
      <c r="S156" s="665"/>
      <c r="T156" s="674">
        <v>44335</v>
      </c>
      <c r="U156" s="675" t="s">
        <v>19</v>
      </c>
    </row>
    <row r="157" spans="1:21" ht="15.75" thickBot="1">
      <c r="A157" s="670">
        <v>44305</v>
      </c>
      <c r="B157" s="665" t="s">
        <v>6455</v>
      </c>
      <c r="C157" s="665" t="s">
        <v>6470</v>
      </c>
      <c r="D157" s="665">
        <v>6136</v>
      </c>
      <c r="E157" s="665" t="s">
        <v>6482</v>
      </c>
      <c r="F157" s="665" t="s">
        <v>6473</v>
      </c>
      <c r="G157" s="665" t="s">
        <v>6473</v>
      </c>
      <c r="H157" s="665" t="s">
        <v>6473</v>
      </c>
      <c r="I157" s="665" t="s">
        <v>6473</v>
      </c>
      <c r="J157" s="671">
        <v>11.94</v>
      </c>
      <c r="K157" s="665">
        <v>1</v>
      </c>
      <c r="L157" s="671"/>
      <c r="M157" s="672"/>
      <c r="N157" s="672"/>
      <c r="O157" s="665" t="s">
        <v>6473</v>
      </c>
      <c r="P157" s="673"/>
      <c r="Q157" s="706">
        <v>7058</v>
      </c>
      <c r="R157" s="707">
        <v>7910</v>
      </c>
      <c r="S157" s="665"/>
      <c r="T157" s="674">
        <v>44335</v>
      </c>
      <c r="U157" s="675" t="s">
        <v>19</v>
      </c>
    </row>
    <row r="158" spans="1:21">
      <c r="A158" s="270">
        <v>44354</v>
      </c>
      <c r="B158" s="678" t="s">
        <v>6727</v>
      </c>
      <c r="C158" s="175" t="s">
        <v>6470</v>
      </c>
      <c r="D158" s="696">
        <v>6146</v>
      </c>
      <c r="E158" s="175" t="s">
        <v>6482</v>
      </c>
      <c r="F158" s="175" t="s">
        <v>6702</v>
      </c>
      <c r="G158" s="175" t="s">
        <v>6728</v>
      </c>
      <c r="H158" s="175">
        <v>4119</v>
      </c>
      <c r="I158" s="175" t="s">
        <v>6704</v>
      </c>
      <c r="J158" s="176">
        <v>1.6</v>
      </c>
      <c r="K158" s="175">
        <v>190</v>
      </c>
      <c r="L158" s="676">
        <f>SUMPRODUCT(J158:J160,K158:K160)*1.2</f>
        <v>496.33199999999999</v>
      </c>
      <c r="M158" s="678" t="s">
        <v>6641</v>
      </c>
      <c r="N158" s="678" t="s">
        <v>6641</v>
      </c>
      <c r="O158" s="175" t="s">
        <v>6473</v>
      </c>
      <c r="P158" s="175" t="s">
        <v>6729</v>
      </c>
      <c r="Q158" s="603">
        <v>7059</v>
      </c>
      <c r="R158" s="603">
        <v>7965</v>
      </c>
      <c r="S158" s="175"/>
      <c r="T158" s="177">
        <v>44356</v>
      </c>
      <c r="U158" s="605" t="s">
        <v>19</v>
      </c>
    </row>
    <row r="159" spans="1:21">
      <c r="A159" s="271">
        <v>44354</v>
      </c>
      <c r="B159" s="566" t="s">
        <v>6727</v>
      </c>
      <c r="C159" s="272" t="s">
        <v>6470</v>
      </c>
      <c r="D159" s="272">
        <v>6146</v>
      </c>
      <c r="E159" s="272" t="s">
        <v>6482</v>
      </c>
      <c r="F159" s="272" t="s">
        <v>6479</v>
      </c>
      <c r="G159" s="272" t="s">
        <v>6480</v>
      </c>
      <c r="H159" s="272" t="s">
        <v>6479</v>
      </c>
      <c r="I159" s="272" t="s">
        <v>6479</v>
      </c>
      <c r="J159" s="273">
        <v>0.2</v>
      </c>
      <c r="K159" s="272">
        <v>95</v>
      </c>
      <c r="L159" s="677"/>
      <c r="M159" s="566" t="s">
        <v>6641</v>
      </c>
      <c r="N159" s="566" t="s">
        <v>6641</v>
      </c>
      <c r="O159" s="272" t="s">
        <v>6473</v>
      </c>
      <c r="P159" s="272" t="s">
        <v>6707</v>
      </c>
      <c r="Q159" s="568">
        <v>7059</v>
      </c>
      <c r="R159" s="568">
        <v>7965</v>
      </c>
      <c r="S159" s="272"/>
      <c r="T159" s="274">
        <v>44356</v>
      </c>
      <c r="U159" s="606" t="s">
        <v>19</v>
      </c>
    </row>
    <row r="160" spans="1:21" ht="15.75" thickBot="1">
      <c r="A160" s="276">
        <v>44354</v>
      </c>
      <c r="B160" s="679" t="s">
        <v>6727</v>
      </c>
      <c r="C160" s="277" t="s">
        <v>6470</v>
      </c>
      <c r="D160" s="277">
        <v>6146</v>
      </c>
      <c r="E160" s="277" t="s">
        <v>6482</v>
      </c>
      <c r="F160" s="277" t="s">
        <v>6473</v>
      </c>
      <c r="G160" s="277" t="s">
        <v>6473</v>
      </c>
      <c r="H160" s="277" t="s">
        <v>6473</v>
      </c>
      <c r="I160" s="277" t="s">
        <v>6473</v>
      </c>
      <c r="J160" s="278">
        <v>6.97</v>
      </c>
      <c r="K160" s="277">
        <v>13</v>
      </c>
      <c r="L160" s="680"/>
      <c r="M160" s="679" t="s">
        <v>6641</v>
      </c>
      <c r="N160" s="679" t="s">
        <v>6641</v>
      </c>
      <c r="O160" s="277" t="s">
        <v>6473</v>
      </c>
      <c r="P160" s="277"/>
      <c r="Q160" s="681">
        <v>7059</v>
      </c>
      <c r="R160" s="681">
        <v>7965</v>
      </c>
      <c r="S160" s="277"/>
      <c r="T160" s="279">
        <v>44356</v>
      </c>
      <c r="U160" s="607" t="s">
        <v>19</v>
      </c>
    </row>
    <row r="161" spans="1:21">
      <c r="A161" s="682">
        <v>44342</v>
      </c>
      <c r="B161" s="683" t="s">
        <v>6727</v>
      </c>
      <c r="C161" s="684" t="s">
        <v>6470</v>
      </c>
      <c r="D161" s="697">
        <v>6143</v>
      </c>
      <c r="E161" s="684" t="s">
        <v>6603</v>
      </c>
      <c r="F161" s="684" t="s">
        <v>6483</v>
      </c>
      <c r="G161" s="684" t="s">
        <v>6484</v>
      </c>
      <c r="H161" s="684">
        <v>5700</v>
      </c>
      <c r="I161" s="684" t="s">
        <v>6465</v>
      </c>
      <c r="J161" s="685">
        <v>2.5</v>
      </c>
      <c r="K161" s="684">
        <v>2</v>
      </c>
      <c r="L161" s="685">
        <f>SUMPRODUCT(J161:J164,K161:K164)*1.2</f>
        <v>26.808</v>
      </c>
      <c r="M161" s="683" t="s">
        <v>6641</v>
      </c>
      <c r="N161" s="683" t="s">
        <v>6641</v>
      </c>
      <c r="O161" s="684" t="s">
        <v>6473</v>
      </c>
      <c r="P161" s="686" t="s">
        <v>6671</v>
      </c>
      <c r="Q161" s="708">
        <v>7060</v>
      </c>
      <c r="R161" s="709">
        <v>7911</v>
      </c>
      <c r="S161" s="684"/>
      <c r="T161" s="687">
        <v>44344</v>
      </c>
      <c r="U161" s="669" t="s">
        <v>19</v>
      </c>
    </row>
    <row r="162" spans="1:21">
      <c r="A162" s="688">
        <v>44342</v>
      </c>
      <c r="B162" s="689" t="s">
        <v>6727</v>
      </c>
      <c r="C162" s="690" t="s">
        <v>6470</v>
      </c>
      <c r="D162" s="690">
        <v>6143</v>
      </c>
      <c r="E162" s="690" t="s">
        <v>6603</v>
      </c>
      <c r="F162" s="690" t="s">
        <v>6491</v>
      </c>
      <c r="G162" s="690" t="s">
        <v>6492</v>
      </c>
      <c r="H162" s="690">
        <v>4000</v>
      </c>
      <c r="I162" s="690" t="s">
        <v>6490</v>
      </c>
      <c r="J162" s="691">
        <v>2.5</v>
      </c>
      <c r="K162" s="690">
        <v>2</v>
      </c>
      <c r="L162" s="692"/>
      <c r="M162" s="689"/>
      <c r="N162" s="689"/>
      <c r="O162" s="690" t="s">
        <v>6473</v>
      </c>
      <c r="P162" s="690" t="s">
        <v>6730</v>
      </c>
      <c r="Q162" s="710">
        <v>7060</v>
      </c>
      <c r="R162" s="711">
        <v>7911</v>
      </c>
      <c r="S162" s="690"/>
      <c r="T162" s="693">
        <v>44344</v>
      </c>
      <c r="U162" s="675" t="s">
        <v>19</v>
      </c>
    </row>
    <row r="163" spans="1:21">
      <c r="A163" s="688">
        <v>44342</v>
      </c>
      <c r="B163" s="689" t="s">
        <v>6727</v>
      </c>
      <c r="C163" s="690" t="s">
        <v>6470</v>
      </c>
      <c r="D163" s="690">
        <v>6143</v>
      </c>
      <c r="E163" s="690" t="s">
        <v>6603</v>
      </c>
      <c r="F163" s="690" t="s">
        <v>6479</v>
      </c>
      <c r="G163" s="690" t="s">
        <v>6480</v>
      </c>
      <c r="H163" s="690" t="s">
        <v>6479</v>
      </c>
      <c r="I163" s="690" t="s">
        <v>6479</v>
      </c>
      <c r="J163" s="691">
        <v>0.2</v>
      </c>
      <c r="K163" s="690">
        <v>2</v>
      </c>
      <c r="L163" s="692"/>
      <c r="M163" s="689"/>
      <c r="N163" s="689"/>
      <c r="O163" s="690" t="s">
        <v>6473</v>
      </c>
      <c r="P163" s="690"/>
      <c r="Q163" s="710">
        <v>7060</v>
      </c>
      <c r="R163" s="711">
        <v>7911</v>
      </c>
      <c r="S163" s="690"/>
      <c r="T163" s="693">
        <v>44344</v>
      </c>
      <c r="U163" s="675" t="s">
        <v>19</v>
      </c>
    </row>
    <row r="164" spans="1:21" ht="15.75" thickBot="1">
      <c r="A164" s="688">
        <v>44342</v>
      </c>
      <c r="B164" s="689" t="s">
        <v>6727</v>
      </c>
      <c r="C164" s="690" t="s">
        <v>6470</v>
      </c>
      <c r="D164" s="690">
        <v>6143</v>
      </c>
      <c r="E164" s="690" t="s">
        <v>6603</v>
      </c>
      <c r="F164" s="690" t="s">
        <v>6473</v>
      </c>
      <c r="G164" s="690" t="s">
        <v>6473</v>
      </c>
      <c r="H164" s="690" t="s">
        <v>6473</v>
      </c>
      <c r="I164" s="690" t="s">
        <v>6473</v>
      </c>
      <c r="J164" s="691">
        <v>11.94</v>
      </c>
      <c r="K164" s="690">
        <v>1</v>
      </c>
      <c r="L164" s="692"/>
      <c r="M164" s="689"/>
      <c r="N164" s="689"/>
      <c r="O164" s="690" t="s">
        <v>6473</v>
      </c>
      <c r="P164" s="690"/>
      <c r="Q164" s="710">
        <v>7060</v>
      </c>
      <c r="R164" s="711">
        <v>7911</v>
      </c>
      <c r="S164" s="690"/>
      <c r="T164" s="693">
        <v>44344</v>
      </c>
      <c r="U164" s="675" t="s">
        <v>19</v>
      </c>
    </row>
    <row r="165" spans="1:21">
      <c r="A165" s="193">
        <v>44356</v>
      </c>
      <c r="B165" s="713" t="s">
        <v>6727</v>
      </c>
      <c r="C165" s="194" t="s">
        <v>6731</v>
      </c>
      <c r="D165" s="194"/>
      <c r="E165" s="194" t="s">
        <v>6475</v>
      </c>
      <c r="F165" s="194" t="s">
        <v>6732</v>
      </c>
      <c r="G165" s="194" t="s">
        <v>6733</v>
      </c>
      <c r="H165" s="194"/>
      <c r="I165" s="194" t="s">
        <v>6465</v>
      </c>
      <c r="J165" s="195">
        <v>2.5</v>
      </c>
      <c r="K165" s="194">
        <v>50</v>
      </c>
      <c r="L165" s="425">
        <f>SUMPRODUCT(J165:J166,K165:K166)*1.2</f>
        <v>180</v>
      </c>
      <c r="M165" s="713">
        <v>44356</v>
      </c>
      <c r="N165" s="713">
        <v>44364</v>
      </c>
      <c r="O165" s="194" t="s">
        <v>6461</v>
      </c>
      <c r="P165" s="194"/>
      <c r="Q165" s="603">
        <v>7069</v>
      </c>
      <c r="R165" s="603">
        <v>8153</v>
      </c>
      <c r="S165" s="194"/>
      <c r="T165" s="196"/>
      <c r="U165" s="714"/>
    </row>
    <row r="166" spans="1:21" ht="15.75" thickBot="1">
      <c r="A166" s="199">
        <v>44356</v>
      </c>
      <c r="B166" s="715" t="s">
        <v>6727</v>
      </c>
      <c r="C166" s="200" t="s">
        <v>6731</v>
      </c>
      <c r="D166" s="200"/>
      <c r="E166" s="200" t="s">
        <v>6475</v>
      </c>
      <c r="F166" s="200" t="s">
        <v>6732</v>
      </c>
      <c r="G166" s="200" t="s">
        <v>6654</v>
      </c>
      <c r="H166" s="200"/>
      <c r="I166" s="200" t="s">
        <v>6734</v>
      </c>
      <c r="J166" s="201">
        <v>25</v>
      </c>
      <c r="K166" s="200">
        <v>1</v>
      </c>
      <c r="L166" s="716"/>
      <c r="M166" s="715"/>
      <c r="N166" s="715"/>
      <c r="O166" s="200" t="s">
        <v>6461</v>
      </c>
      <c r="P166" s="200"/>
      <c r="Q166" s="681">
        <v>7069</v>
      </c>
      <c r="R166" s="681">
        <v>8153</v>
      </c>
      <c r="S166" s="200"/>
      <c r="T166" s="202"/>
      <c r="U166" s="717"/>
    </row>
    <row r="167" spans="1:21">
      <c r="A167" s="162">
        <v>44361</v>
      </c>
      <c r="B167" s="163" t="s">
        <v>6455</v>
      </c>
      <c r="C167" s="163" t="s">
        <v>6470</v>
      </c>
      <c r="D167" s="163">
        <v>6174</v>
      </c>
      <c r="E167" s="163" t="s">
        <v>6482</v>
      </c>
      <c r="F167" s="163" t="s">
        <v>6494</v>
      </c>
      <c r="G167" s="163" t="s">
        <v>6495</v>
      </c>
      <c r="H167" s="163">
        <v>6100</v>
      </c>
      <c r="I167" s="163" t="s">
        <v>6465</v>
      </c>
      <c r="J167" s="164">
        <v>2.12</v>
      </c>
      <c r="K167" s="163">
        <v>48</v>
      </c>
      <c r="L167" s="164">
        <f>SUMPRODUCT(J167:J169,K167:K169)*1.2</f>
        <v>271.22399999999999</v>
      </c>
      <c r="M167" s="165" t="s">
        <v>6641</v>
      </c>
      <c r="N167" s="165" t="s">
        <v>6641</v>
      </c>
      <c r="O167" s="163" t="s">
        <v>6473</v>
      </c>
      <c r="P167" s="725" t="s">
        <v>6735</v>
      </c>
      <c r="Q167" s="603">
        <v>7131</v>
      </c>
      <c r="R167" s="603">
        <v>8046</v>
      </c>
      <c r="S167" s="164"/>
      <c r="T167" s="165">
        <v>44369</v>
      </c>
      <c r="U167" s="605" t="s">
        <v>19</v>
      </c>
    </row>
    <row r="168" spans="1:21">
      <c r="A168" s="231">
        <v>44361</v>
      </c>
      <c r="B168" s="230" t="s">
        <v>6455</v>
      </c>
      <c r="C168" s="230" t="s">
        <v>6470</v>
      </c>
      <c r="D168" s="230">
        <v>6174</v>
      </c>
      <c r="E168" s="230" t="s">
        <v>6482</v>
      </c>
      <c r="F168" s="230" t="s">
        <v>6497</v>
      </c>
      <c r="G168" s="230" t="s">
        <v>6498</v>
      </c>
      <c r="H168" s="230">
        <v>8450</v>
      </c>
      <c r="I168" s="230" t="s">
        <v>6490</v>
      </c>
      <c r="J168" s="232">
        <v>2.34</v>
      </c>
      <c r="K168" s="230">
        <v>48</v>
      </c>
      <c r="L168" s="232"/>
      <c r="M168" s="233" t="s">
        <v>6641</v>
      </c>
      <c r="N168" s="233" t="s">
        <v>6641</v>
      </c>
      <c r="O168" s="230" t="s">
        <v>6473</v>
      </c>
      <c r="P168" s="726"/>
      <c r="Q168" s="568">
        <v>7131</v>
      </c>
      <c r="R168" s="568">
        <v>8046</v>
      </c>
      <c r="S168" s="232"/>
      <c r="T168" s="233">
        <v>44369</v>
      </c>
      <c r="U168" s="606" t="s">
        <v>19</v>
      </c>
    </row>
    <row r="169" spans="1:21" ht="15.75" thickBot="1">
      <c r="A169" s="231">
        <v>44361</v>
      </c>
      <c r="B169" s="230" t="s">
        <v>6455</v>
      </c>
      <c r="C169" s="230" t="s">
        <v>6470</v>
      </c>
      <c r="D169" s="230">
        <v>6174</v>
      </c>
      <c r="E169" s="230" t="s">
        <v>6482</v>
      </c>
      <c r="F169" s="230" t="s">
        <v>6473</v>
      </c>
      <c r="G169" s="230" t="s">
        <v>6473</v>
      </c>
      <c r="H169" s="230" t="s">
        <v>6473</v>
      </c>
      <c r="I169" s="230" t="s">
        <v>6473</v>
      </c>
      <c r="J169" s="232">
        <v>11.94</v>
      </c>
      <c r="K169" s="230">
        <v>1</v>
      </c>
      <c r="L169" s="232"/>
      <c r="M169" s="233" t="s">
        <v>6641</v>
      </c>
      <c r="N169" s="233" t="s">
        <v>6641</v>
      </c>
      <c r="O169" s="230" t="s">
        <v>6473</v>
      </c>
      <c r="P169" s="726"/>
      <c r="Q169" s="568">
        <v>7131</v>
      </c>
      <c r="R169" s="568">
        <v>8046</v>
      </c>
      <c r="S169" s="232"/>
      <c r="T169" s="233">
        <v>44369</v>
      </c>
      <c r="U169" s="607" t="s">
        <v>19</v>
      </c>
    </row>
    <row r="170" spans="1:21">
      <c r="A170" s="666">
        <v>44361</v>
      </c>
      <c r="B170" s="663" t="s">
        <v>6455</v>
      </c>
      <c r="C170" s="663" t="s">
        <v>6470</v>
      </c>
      <c r="D170" s="663">
        <v>6175</v>
      </c>
      <c r="E170" s="663" t="s">
        <v>6603</v>
      </c>
      <c r="F170" s="663" t="s">
        <v>6691</v>
      </c>
      <c r="G170" s="663" t="s">
        <v>6692</v>
      </c>
      <c r="H170" s="663">
        <v>1839</v>
      </c>
      <c r="I170" s="663" t="s">
        <v>6693</v>
      </c>
      <c r="J170" s="664">
        <v>2.5</v>
      </c>
      <c r="K170" s="663">
        <v>1</v>
      </c>
      <c r="L170" s="664">
        <f>SUMPRODUCT(J170:J177,K170:K177)*1.2</f>
        <v>49.175999999999995</v>
      </c>
      <c r="M170" s="666" t="s">
        <v>6641</v>
      </c>
      <c r="N170" s="666" t="s">
        <v>6641</v>
      </c>
      <c r="O170" s="663" t="s">
        <v>6473</v>
      </c>
      <c r="P170" s="663" t="s">
        <v>6736</v>
      </c>
      <c r="Q170" s="722">
        <v>7132</v>
      </c>
      <c r="R170" s="722">
        <v>8045</v>
      </c>
      <c r="S170" s="663"/>
      <c r="T170" s="666">
        <v>44370</v>
      </c>
      <c r="U170" s="606" t="s">
        <v>19</v>
      </c>
    </row>
    <row r="171" spans="1:21">
      <c r="A171" s="672">
        <v>44361</v>
      </c>
      <c r="B171" s="665" t="s">
        <v>6455</v>
      </c>
      <c r="C171" s="665" t="s">
        <v>6470</v>
      </c>
      <c r="D171" s="665">
        <v>6175</v>
      </c>
      <c r="E171" s="665" t="s">
        <v>6603</v>
      </c>
      <c r="F171" s="665" t="s">
        <v>6695</v>
      </c>
      <c r="G171" s="665" t="s">
        <v>6696</v>
      </c>
      <c r="H171" s="665">
        <v>6647</v>
      </c>
      <c r="I171" s="665" t="s">
        <v>6697</v>
      </c>
      <c r="J171" s="671">
        <v>2.74</v>
      </c>
      <c r="K171" s="665">
        <v>1</v>
      </c>
      <c r="L171" s="671"/>
      <c r="M171" s="672"/>
      <c r="N171" s="672"/>
      <c r="O171" s="665" t="s">
        <v>6473</v>
      </c>
      <c r="P171" s="665"/>
      <c r="Q171" s="723">
        <v>7132</v>
      </c>
      <c r="R171" s="723">
        <v>8045</v>
      </c>
      <c r="S171" s="665"/>
      <c r="T171" s="672">
        <v>44370</v>
      </c>
      <c r="U171" s="606" t="s">
        <v>19</v>
      </c>
    </row>
    <row r="172" spans="1:21">
      <c r="A172" s="672">
        <v>44361</v>
      </c>
      <c r="B172" s="665" t="s">
        <v>6455</v>
      </c>
      <c r="C172" s="665" t="s">
        <v>6470</v>
      </c>
      <c r="D172" s="665">
        <v>6175</v>
      </c>
      <c r="E172" s="665" t="s">
        <v>6482</v>
      </c>
      <c r="F172" s="665" t="s">
        <v>6479</v>
      </c>
      <c r="G172" s="665" t="s">
        <v>6480</v>
      </c>
      <c r="H172" s="665" t="s">
        <v>6698</v>
      </c>
      <c r="I172" s="665" t="s">
        <v>6479</v>
      </c>
      <c r="J172" s="671">
        <v>0.2</v>
      </c>
      <c r="K172" s="665">
        <v>1</v>
      </c>
      <c r="L172" s="671"/>
      <c r="M172" s="672"/>
      <c r="N172" s="672"/>
      <c r="O172" s="665" t="s">
        <v>6473</v>
      </c>
      <c r="P172" s="665"/>
      <c r="Q172" s="723">
        <v>7132</v>
      </c>
      <c r="R172" s="723">
        <v>8045</v>
      </c>
      <c r="S172" s="665"/>
      <c r="T172" s="672">
        <v>44370</v>
      </c>
      <c r="U172" s="606" t="s">
        <v>19</v>
      </c>
    </row>
    <row r="173" spans="1:21">
      <c r="A173" s="672">
        <v>44361</v>
      </c>
      <c r="B173" s="665" t="s">
        <v>6455</v>
      </c>
      <c r="C173" s="665" t="s">
        <v>6470</v>
      </c>
      <c r="D173" s="665">
        <v>6175</v>
      </c>
      <c r="E173" s="665" t="s">
        <v>6482</v>
      </c>
      <c r="F173" s="665" t="s">
        <v>6514</v>
      </c>
      <c r="G173" s="665" t="s">
        <v>6515</v>
      </c>
      <c r="H173" s="665">
        <v>3600</v>
      </c>
      <c r="I173" s="665" t="s">
        <v>6465</v>
      </c>
      <c r="J173" s="671">
        <v>2.5</v>
      </c>
      <c r="K173" s="665">
        <v>2</v>
      </c>
      <c r="L173" s="671"/>
      <c r="M173" s="672" t="s">
        <v>6641</v>
      </c>
      <c r="N173" s="672" t="s">
        <v>6641</v>
      </c>
      <c r="O173" s="665" t="s">
        <v>6473</v>
      </c>
      <c r="P173" s="665"/>
      <c r="Q173" s="723">
        <v>7132</v>
      </c>
      <c r="R173" s="723">
        <v>8045</v>
      </c>
      <c r="S173" s="665"/>
      <c r="T173" s="672">
        <v>44370</v>
      </c>
      <c r="U173" s="606" t="s">
        <v>19</v>
      </c>
    </row>
    <row r="174" spans="1:21">
      <c r="A174" s="672">
        <v>44361</v>
      </c>
      <c r="B174" s="665" t="s">
        <v>6455</v>
      </c>
      <c r="C174" s="665" t="s">
        <v>6470</v>
      </c>
      <c r="D174" s="665">
        <v>6175</v>
      </c>
      <c r="E174" s="665" t="s">
        <v>6482</v>
      </c>
      <c r="F174" s="665" t="s">
        <v>6517</v>
      </c>
      <c r="G174" s="665" t="s">
        <v>6518</v>
      </c>
      <c r="H174" s="665">
        <v>3400</v>
      </c>
      <c r="I174" s="665" t="s">
        <v>6512</v>
      </c>
      <c r="J174" s="671">
        <v>2.5</v>
      </c>
      <c r="K174" s="665">
        <v>2</v>
      </c>
      <c r="L174" s="671"/>
      <c r="M174" s="672"/>
      <c r="N174" s="672"/>
      <c r="O174" s="665" t="s">
        <v>6473</v>
      </c>
      <c r="P174" s="665"/>
      <c r="Q174" s="723">
        <v>7132</v>
      </c>
      <c r="R174" s="723">
        <v>8045</v>
      </c>
      <c r="S174" s="665"/>
      <c r="T174" s="672">
        <v>44370</v>
      </c>
      <c r="U174" s="606" t="s">
        <v>19</v>
      </c>
    </row>
    <row r="175" spans="1:21">
      <c r="A175" s="672">
        <v>44361</v>
      </c>
      <c r="B175" s="665" t="s">
        <v>6455</v>
      </c>
      <c r="C175" s="665" t="s">
        <v>6470</v>
      </c>
      <c r="D175" s="665">
        <v>6175</v>
      </c>
      <c r="E175" s="665" t="s">
        <v>6482</v>
      </c>
      <c r="F175" s="665" t="s">
        <v>6520</v>
      </c>
      <c r="G175" s="665" t="s">
        <v>6521</v>
      </c>
      <c r="H175" s="665">
        <v>4200</v>
      </c>
      <c r="I175" s="665" t="s">
        <v>6490</v>
      </c>
      <c r="J175" s="671">
        <v>2.5</v>
      </c>
      <c r="K175" s="665">
        <v>2</v>
      </c>
      <c r="L175" s="671"/>
      <c r="M175" s="672"/>
      <c r="N175" s="672"/>
      <c r="O175" s="665" t="s">
        <v>6473</v>
      </c>
      <c r="P175" s="665"/>
      <c r="Q175" s="723">
        <v>7132</v>
      </c>
      <c r="R175" s="723">
        <v>8045</v>
      </c>
      <c r="S175" s="665"/>
      <c r="T175" s="672">
        <v>44370</v>
      </c>
      <c r="U175" s="606" t="s">
        <v>19</v>
      </c>
    </row>
    <row r="176" spans="1:21">
      <c r="A176" s="672">
        <v>44361</v>
      </c>
      <c r="B176" s="665" t="s">
        <v>6455</v>
      </c>
      <c r="C176" s="665" t="s">
        <v>6470</v>
      </c>
      <c r="D176" s="665">
        <v>6175</v>
      </c>
      <c r="E176" s="665" t="s">
        <v>6482</v>
      </c>
      <c r="F176" s="665" t="s">
        <v>6522</v>
      </c>
      <c r="G176" s="665" t="s">
        <v>6523</v>
      </c>
      <c r="H176" s="665">
        <v>18200</v>
      </c>
      <c r="I176" s="665" t="s">
        <v>6513</v>
      </c>
      <c r="J176" s="671">
        <v>4.3</v>
      </c>
      <c r="K176" s="665">
        <v>2</v>
      </c>
      <c r="L176" s="671"/>
      <c r="M176" s="672"/>
      <c r="N176" s="672"/>
      <c r="O176" s="665" t="s">
        <v>6473</v>
      </c>
      <c r="P176" s="665"/>
      <c r="Q176" s="723">
        <v>7132</v>
      </c>
      <c r="R176" s="723">
        <v>8045</v>
      </c>
      <c r="S176" s="665"/>
      <c r="T176" s="672">
        <v>44370</v>
      </c>
      <c r="U176" s="606" t="s">
        <v>19</v>
      </c>
    </row>
    <row r="177" spans="1:21">
      <c r="A177" s="720">
        <v>44361</v>
      </c>
      <c r="B177" s="718" t="s">
        <v>6455</v>
      </c>
      <c r="C177" s="718" t="s">
        <v>6470</v>
      </c>
      <c r="D177" s="718">
        <v>6175</v>
      </c>
      <c r="E177" s="718" t="s">
        <v>6482</v>
      </c>
      <c r="F177" s="718" t="s">
        <v>6473</v>
      </c>
      <c r="G177" s="718" t="s">
        <v>6473</v>
      </c>
      <c r="H177" s="718" t="s">
        <v>6473</v>
      </c>
      <c r="I177" s="718" t="s">
        <v>6473</v>
      </c>
      <c r="J177" s="719">
        <v>11.94</v>
      </c>
      <c r="K177" s="718">
        <v>1</v>
      </c>
      <c r="L177" s="719"/>
      <c r="M177" s="720"/>
      <c r="N177" s="720"/>
      <c r="O177" s="718" t="s">
        <v>6473</v>
      </c>
      <c r="P177" s="718"/>
      <c r="Q177" s="724">
        <v>7132</v>
      </c>
      <c r="R177" s="723">
        <v>8045</v>
      </c>
      <c r="S177" s="718"/>
      <c r="T177" s="720">
        <v>44370</v>
      </c>
      <c r="U177" s="606" t="s">
        <v>19</v>
      </c>
    </row>
    <row r="178" spans="1:21">
      <c r="A178" s="193">
        <v>44361</v>
      </c>
      <c r="B178" s="713" t="s">
        <v>6455</v>
      </c>
      <c r="C178" s="194" t="s">
        <v>6470</v>
      </c>
      <c r="D178" s="194">
        <v>6173</v>
      </c>
      <c r="E178" s="194" t="s">
        <v>6603</v>
      </c>
      <c r="F178" s="194" t="s">
        <v>6610</v>
      </c>
      <c r="G178" s="194" t="s">
        <v>6611</v>
      </c>
      <c r="H178" s="194">
        <v>8000</v>
      </c>
      <c r="I178" s="194" t="s">
        <v>6465</v>
      </c>
      <c r="J178" s="195">
        <v>2.4500000000000002</v>
      </c>
      <c r="K178" s="194">
        <v>24</v>
      </c>
      <c r="L178" s="195">
        <f>SUMPRODUCT(J178:J181,K178:K181)*1.2</f>
        <v>216.72</v>
      </c>
      <c r="M178" s="713" t="s">
        <v>6641</v>
      </c>
      <c r="N178" s="713" t="s">
        <v>6641</v>
      </c>
      <c r="O178" s="194" t="s">
        <v>6473</v>
      </c>
      <c r="P178" s="194" t="s">
        <v>6737</v>
      </c>
      <c r="Q178" s="603">
        <v>7133</v>
      </c>
      <c r="R178" s="603">
        <v>8163</v>
      </c>
      <c r="S178" s="194"/>
      <c r="T178" s="196">
        <v>44370</v>
      </c>
      <c r="U178" s="669" t="s">
        <v>19</v>
      </c>
    </row>
    <row r="179" spans="1:21">
      <c r="A179" s="721">
        <v>44361</v>
      </c>
      <c r="B179" s="727" t="s">
        <v>6455</v>
      </c>
      <c r="C179" s="728" t="s">
        <v>6470</v>
      </c>
      <c r="D179" s="728">
        <v>6173</v>
      </c>
      <c r="E179" s="728" t="s">
        <v>6603</v>
      </c>
      <c r="F179" s="728" t="s">
        <v>6613</v>
      </c>
      <c r="G179" s="728" t="s">
        <v>6614</v>
      </c>
      <c r="H179" s="728" t="s">
        <v>6615</v>
      </c>
      <c r="I179" s="728" t="s">
        <v>6505</v>
      </c>
      <c r="J179" s="729">
        <v>3.58</v>
      </c>
      <c r="K179" s="728">
        <v>24</v>
      </c>
      <c r="L179" s="730"/>
      <c r="M179" s="727"/>
      <c r="N179" s="727"/>
      <c r="O179" s="728" t="s">
        <v>6473</v>
      </c>
      <c r="P179" s="728" t="s">
        <v>6612</v>
      </c>
      <c r="Q179" s="568">
        <v>7133</v>
      </c>
      <c r="R179" s="568">
        <v>8163</v>
      </c>
      <c r="S179" s="728"/>
      <c r="T179" s="738">
        <v>44370</v>
      </c>
      <c r="U179" s="675" t="s">
        <v>19</v>
      </c>
    </row>
    <row r="180" spans="1:21">
      <c r="A180" s="721">
        <v>44361</v>
      </c>
      <c r="B180" s="727" t="s">
        <v>6455</v>
      </c>
      <c r="C180" s="728" t="s">
        <v>6470</v>
      </c>
      <c r="D180" s="728">
        <v>6173</v>
      </c>
      <c r="E180" s="728" t="s">
        <v>6603</v>
      </c>
      <c r="F180" s="728" t="s">
        <v>6569</v>
      </c>
      <c r="G180" s="728" t="s">
        <v>6738</v>
      </c>
      <c r="H180" s="728" t="s">
        <v>6739</v>
      </c>
      <c r="I180" s="728" t="s">
        <v>6512</v>
      </c>
      <c r="J180" s="729">
        <v>3</v>
      </c>
      <c r="K180" s="728">
        <v>4</v>
      </c>
      <c r="L180" s="730"/>
      <c r="M180" s="727"/>
      <c r="N180" s="727"/>
      <c r="O180" s="728" t="s">
        <v>6473</v>
      </c>
      <c r="P180" s="728"/>
      <c r="Q180" s="568">
        <v>7133</v>
      </c>
      <c r="R180" s="568">
        <v>8163</v>
      </c>
      <c r="S180" s="728"/>
      <c r="T180" s="738">
        <v>44370</v>
      </c>
      <c r="U180" s="675" t="s">
        <v>19</v>
      </c>
    </row>
    <row r="181" spans="1:21" ht="15.75" thickBot="1">
      <c r="A181" s="199">
        <v>44361</v>
      </c>
      <c r="B181" s="715" t="s">
        <v>6455</v>
      </c>
      <c r="C181" s="200" t="s">
        <v>6470</v>
      </c>
      <c r="D181" s="200">
        <v>6173</v>
      </c>
      <c r="E181" s="200" t="s">
        <v>6603</v>
      </c>
      <c r="F181" s="200" t="s">
        <v>6473</v>
      </c>
      <c r="G181" s="200" t="s">
        <v>6473</v>
      </c>
      <c r="H181" s="200" t="s">
        <v>6473</v>
      </c>
      <c r="I181" s="200" t="s">
        <v>6473</v>
      </c>
      <c r="J181" s="201">
        <v>11.94</v>
      </c>
      <c r="K181" s="200">
        <v>2</v>
      </c>
      <c r="L181" s="716"/>
      <c r="M181" s="715"/>
      <c r="N181" s="715"/>
      <c r="O181" s="200" t="s">
        <v>6473</v>
      </c>
      <c r="P181" s="200"/>
      <c r="Q181" s="681">
        <v>7133</v>
      </c>
      <c r="R181" s="681">
        <v>8163</v>
      </c>
      <c r="S181" s="200"/>
      <c r="T181" s="202">
        <v>44370</v>
      </c>
      <c r="U181" s="731" t="s">
        <v>19</v>
      </c>
    </row>
    <row r="182" spans="1:21">
      <c r="A182" s="670">
        <v>44364</v>
      </c>
      <c r="B182" s="665" t="s">
        <v>6455</v>
      </c>
      <c r="C182" s="665" t="s">
        <v>6470</v>
      </c>
      <c r="D182" s="665">
        <v>6175</v>
      </c>
      <c r="E182" s="665" t="s">
        <v>6482</v>
      </c>
      <c r="F182" s="665" t="s">
        <v>6514</v>
      </c>
      <c r="G182" s="665" t="s">
        <v>6515</v>
      </c>
      <c r="H182" s="665">
        <v>3600</v>
      </c>
      <c r="I182" s="665" t="s">
        <v>6465</v>
      </c>
      <c r="J182" s="671">
        <v>2.5</v>
      </c>
      <c r="K182" s="665">
        <v>5</v>
      </c>
      <c r="L182" s="671">
        <f>SUMPRODUCT(J182:J185,K182:K185)*1.2</f>
        <v>37.32</v>
      </c>
      <c r="M182" s="672" t="s">
        <v>6641</v>
      </c>
      <c r="N182" s="672" t="s">
        <v>6641</v>
      </c>
      <c r="O182" s="665" t="s">
        <v>6473</v>
      </c>
      <c r="P182" s="224" t="s">
        <v>6740</v>
      </c>
      <c r="Q182" s="568">
        <v>7132</v>
      </c>
      <c r="R182" s="568">
        <v>8045</v>
      </c>
      <c r="T182" s="292">
        <v>44370</v>
      </c>
      <c r="U182" s="606" t="s">
        <v>19</v>
      </c>
    </row>
    <row r="183" spans="1:21">
      <c r="A183" s="670">
        <v>44364</v>
      </c>
      <c r="B183" s="665" t="s">
        <v>6455</v>
      </c>
      <c r="C183" s="665" t="s">
        <v>6470</v>
      </c>
      <c r="D183" s="665">
        <v>6175</v>
      </c>
      <c r="E183" s="665" t="s">
        <v>6482</v>
      </c>
      <c r="F183" s="665" t="s">
        <v>6517</v>
      </c>
      <c r="G183" s="665" t="s">
        <v>6518</v>
      </c>
      <c r="H183" s="665">
        <v>3400</v>
      </c>
      <c r="I183" s="665" t="s">
        <v>6512</v>
      </c>
      <c r="J183" s="671">
        <v>2.5</v>
      </c>
      <c r="K183" s="665">
        <v>2</v>
      </c>
      <c r="L183" s="671"/>
      <c r="M183" s="672"/>
      <c r="N183" s="672"/>
      <c r="O183" s="665" t="s">
        <v>6473</v>
      </c>
      <c r="P183" s="224" t="s">
        <v>6740</v>
      </c>
      <c r="Q183" s="568">
        <v>7132</v>
      </c>
      <c r="R183" s="723">
        <v>8045</v>
      </c>
      <c r="T183" s="292">
        <v>44370</v>
      </c>
      <c r="U183" s="606" t="s">
        <v>19</v>
      </c>
    </row>
    <row r="184" spans="1:21">
      <c r="A184" s="670">
        <v>44364</v>
      </c>
      <c r="B184" s="665" t="s">
        <v>6455</v>
      </c>
      <c r="C184" s="665" t="s">
        <v>6470</v>
      </c>
      <c r="D184" s="665">
        <v>6175</v>
      </c>
      <c r="E184" s="665" t="s">
        <v>6482</v>
      </c>
      <c r="F184" s="665" t="s">
        <v>6520</v>
      </c>
      <c r="G184" s="665" t="s">
        <v>6521</v>
      </c>
      <c r="H184" s="665">
        <v>4200</v>
      </c>
      <c r="I184" s="665" t="s">
        <v>6490</v>
      </c>
      <c r="J184" s="671">
        <v>2.5</v>
      </c>
      <c r="K184" s="665">
        <v>2</v>
      </c>
      <c r="L184" s="671"/>
      <c r="M184" s="672"/>
      <c r="N184" s="672"/>
      <c r="O184" s="665" t="s">
        <v>6473</v>
      </c>
      <c r="P184" s="224" t="s">
        <v>6740</v>
      </c>
      <c r="Q184" s="568">
        <v>7132</v>
      </c>
      <c r="R184" s="723">
        <v>8045</v>
      </c>
      <c r="T184" s="292">
        <v>44370</v>
      </c>
      <c r="U184" s="606" t="s">
        <v>19</v>
      </c>
    </row>
    <row r="185" spans="1:21" ht="15.75" thickBot="1">
      <c r="A185" s="670">
        <v>44364</v>
      </c>
      <c r="B185" s="665" t="s">
        <v>6455</v>
      </c>
      <c r="C185" s="665" t="s">
        <v>6470</v>
      </c>
      <c r="D185" s="665">
        <v>6175</v>
      </c>
      <c r="E185" s="665" t="s">
        <v>6482</v>
      </c>
      <c r="F185" s="665" t="s">
        <v>6522</v>
      </c>
      <c r="G185" s="665" t="s">
        <v>6523</v>
      </c>
      <c r="H185" s="665">
        <v>18200</v>
      </c>
      <c r="I185" s="665" t="s">
        <v>6513</v>
      </c>
      <c r="J185" s="671">
        <v>4.3</v>
      </c>
      <c r="K185" s="665">
        <v>2</v>
      </c>
      <c r="L185" s="671"/>
      <c r="M185" s="672"/>
      <c r="N185" s="672"/>
      <c r="O185" s="665" t="s">
        <v>6473</v>
      </c>
      <c r="P185" s="224" t="s">
        <v>6740</v>
      </c>
      <c r="Q185" s="568">
        <v>7132</v>
      </c>
      <c r="R185" s="723">
        <v>8045</v>
      </c>
      <c r="T185" s="292">
        <v>44370</v>
      </c>
      <c r="U185" s="606" t="s">
        <v>19</v>
      </c>
    </row>
    <row r="186" spans="1:21" ht="15.75" thickBot="1">
      <c r="A186" s="732">
        <v>44368</v>
      </c>
      <c r="B186" s="733" t="s">
        <v>6524</v>
      </c>
      <c r="C186" s="734" t="s">
        <v>6741</v>
      </c>
      <c r="D186" s="734"/>
      <c r="E186" s="734"/>
      <c r="F186" s="734" t="s">
        <v>6742</v>
      </c>
      <c r="G186" s="734"/>
      <c r="H186" s="734">
        <v>3500</v>
      </c>
      <c r="I186" s="734" t="s">
        <v>6608</v>
      </c>
      <c r="J186" s="735">
        <v>2.2999999999999998</v>
      </c>
      <c r="K186" s="734">
        <v>2000</v>
      </c>
      <c r="L186" s="736">
        <f>SUMPRODUCT(J186:J186,K186:K186)*1.2</f>
        <v>5520</v>
      </c>
      <c r="M186" s="733"/>
      <c r="N186" s="733"/>
      <c r="O186" s="734"/>
      <c r="P186" s="734"/>
      <c r="Q186" s="734"/>
      <c r="R186" s="734"/>
      <c r="S186" s="734"/>
      <c r="T186" s="737">
        <v>44383</v>
      </c>
      <c r="U186" s="539" t="s">
        <v>19</v>
      </c>
    </row>
    <row r="187" spans="1:21">
      <c r="A187" s="295">
        <v>44371</v>
      </c>
      <c r="B187" s="256" t="s">
        <v>6455</v>
      </c>
      <c r="C187" s="256" t="s">
        <v>6456</v>
      </c>
      <c r="D187" s="256"/>
      <c r="E187" s="256" t="s">
        <v>6603</v>
      </c>
      <c r="F187" s="256" t="s">
        <v>6743</v>
      </c>
      <c r="G187" s="256" t="s">
        <v>6744</v>
      </c>
      <c r="H187" s="256">
        <v>3000</v>
      </c>
      <c r="I187" s="256" t="s">
        <v>6745</v>
      </c>
      <c r="J187" s="413">
        <v>2.5</v>
      </c>
      <c r="K187" s="256">
        <v>24</v>
      </c>
      <c r="L187" s="413">
        <f>SUMPRODUCT(J187:J188,K187:K188)*1.2</f>
        <v>144</v>
      </c>
      <c r="M187" s="581" t="s">
        <v>6641</v>
      </c>
      <c r="N187" s="581" t="s">
        <v>6641</v>
      </c>
      <c r="O187" s="256" t="s">
        <v>6461</v>
      </c>
      <c r="P187" s="253"/>
      <c r="Q187" s="603">
        <v>7176</v>
      </c>
      <c r="R187" s="603">
        <v>8044</v>
      </c>
      <c r="S187" s="253"/>
      <c r="T187" s="255">
        <v>44372</v>
      </c>
      <c r="U187" s="539" t="s">
        <v>19</v>
      </c>
    </row>
    <row r="188" spans="1:21" ht="15.75" thickBot="1">
      <c r="A188" s="300">
        <v>44371</v>
      </c>
      <c r="B188" s="268" t="s">
        <v>6455</v>
      </c>
      <c r="C188" s="268" t="s">
        <v>6456</v>
      </c>
      <c r="D188" s="268"/>
      <c r="E188" s="268" t="s">
        <v>6603</v>
      </c>
      <c r="F188" s="268" t="s">
        <v>6746</v>
      </c>
      <c r="G188" s="268" t="s">
        <v>6747</v>
      </c>
      <c r="H188" s="268">
        <v>1000</v>
      </c>
      <c r="I188" s="268" t="s">
        <v>6748</v>
      </c>
      <c r="J188" s="415">
        <v>2.5</v>
      </c>
      <c r="K188" s="268">
        <v>24</v>
      </c>
      <c r="L188" s="415"/>
      <c r="M188" s="582"/>
      <c r="N188" s="582"/>
      <c r="O188" s="268" t="s">
        <v>6461</v>
      </c>
      <c r="P188" s="265"/>
      <c r="Q188" s="681">
        <v>7176</v>
      </c>
      <c r="R188" s="681">
        <v>8044</v>
      </c>
      <c r="S188" s="265"/>
      <c r="T188" s="267">
        <v>44372</v>
      </c>
      <c r="U188" s="541" t="s">
        <v>19</v>
      </c>
    </row>
    <row r="189" spans="1:21">
      <c r="A189" s="423">
        <v>44370</v>
      </c>
      <c r="B189" s="424" t="s">
        <v>6455</v>
      </c>
      <c r="C189" s="421" t="s">
        <v>6645</v>
      </c>
      <c r="D189" s="421"/>
      <c r="E189" s="421" t="s">
        <v>6482</v>
      </c>
      <c r="F189" s="421" t="s">
        <v>6710</v>
      </c>
      <c r="G189" s="421" t="s">
        <v>6711</v>
      </c>
      <c r="H189" s="421">
        <v>17000</v>
      </c>
      <c r="I189" s="421" t="s">
        <v>6465</v>
      </c>
      <c r="J189" s="425">
        <v>3.82</v>
      </c>
      <c r="K189" s="421">
        <v>30</v>
      </c>
      <c r="L189" s="425">
        <f>SUMPRODUCT(J189:J190,K189:K190)*1.2</f>
        <v>166.17599999999999</v>
      </c>
      <c r="M189" s="424"/>
      <c r="N189" s="424"/>
      <c r="O189" s="421" t="s">
        <v>6473</v>
      </c>
      <c r="P189" s="426" t="s">
        <v>6712</v>
      </c>
      <c r="Q189" s="769">
        <v>7181</v>
      </c>
      <c r="R189" s="770">
        <v>8118</v>
      </c>
      <c r="S189" s="421"/>
      <c r="T189" s="422">
        <v>44376</v>
      </c>
      <c r="U189" s="539" t="s">
        <v>19</v>
      </c>
    </row>
    <row r="190" spans="1:21" ht="15.75" thickBot="1">
      <c r="A190" s="442">
        <v>44370</v>
      </c>
      <c r="B190" s="443" t="s">
        <v>6455</v>
      </c>
      <c r="C190" s="444" t="s">
        <v>6645</v>
      </c>
      <c r="D190" s="445"/>
      <c r="E190" s="445" t="s">
        <v>6482</v>
      </c>
      <c r="F190" s="445" t="s">
        <v>6473</v>
      </c>
      <c r="G190" s="445" t="s">
        <v>6473</v>
      </c>
      <c r="H190" s="445" t="s">
        <v>6473</v>
      </c>
      <c r="I190" s="445" t="s">
        <v>6473</v>
      </c>
      <c r="J190" s="446">
        <v>11.94</v>
      </c>
      <c r="K190" s="445">
        <v>2</v>
      </c>
      <c r="L190" s="446"/>
      <c r="M190" s="447"/>
      <c r="N190" s="447"/>
      <c r="O190" s="445" t="s">
        <v>6473</v>
      </c>
      <c r="P190" s="445" t="s">
        <v>6668</v>
      </c>
      <c r="Q190" s="771">
        <v>7181</v>
      </c>
      <c r="R190" s="771">
        <v>8118</v>
      </c>
      <c r="S190" s="445"/>
      <c r="T190" s="448">
        <v>44376</v>
      </c>
      <c r="U190" s="540" t="s">
        <v>19</v>
      </c>
    </row>
    <row r="191" spans="1:21">
      <c r="A191" s="739">
        <v>44375</v>
      </c>
      <c r="B191" s="740" t="s">
        <v>6455</v>
      </c>
      <c r="C191" s="740" t="s">
        <v>6470</v>
      </c>
      <c r="D191" s="740">
        <v>6178</v>
      </c>
      <c r="E191" s="740" t="s">
        <v>6482</v>
      </c>
      <c r="F191" s="740" t="s">
        <v>6500</v>
      </c>
      <c r="G191" s="740" t="s">
        <v>6501</v>
      </c>
      <c r="H191" s="740">
        <v>8500</v>
      </c>
      <c r="I191" s="740" t="s">
        <v>6465</v>
      </c>
      <c r="J191" s="741">
        <v>4</v>
      </c>
      <c r="K191" s="740">
        <v>2</v>
      </c>
      <c r="L191" s="741">
        <f>SUMPRODUCT(J191:J192,K191:K192)*1.2</f>
        <v>23.927999999999997</v>
      </c>
      <c r="M191" s="742" t="s">
        <v>6641</v>
      </c>
      <c r="N191" s="742" t="s">
        <v>6641</v>
      </c>
      <c r="O191" s="740" t="s">
        <v>6473</v>
      </c>
      <c r="P191" s="743" t="s">
        <v>6749</v>
      </c>
      <c r="Q191" s="603">
        <v>7279</v>
      </c>
      <c r="R191" s="603">
        <v>8164</v>
      </c>
      <c r="S191" s="743" t="s">
        <v>6750</v>
      </c>
      <c r="T191" s="744">
        <v>44377</v>
      </c>
      <c r="U191" s="745" t="s">
        <v>19</v>
      </c>
    </row>
    <row r="192" spans="1:21" ht="15.75" thickBot="1">
      <c r="A192" s="746">
        <v>44375</v>
      </c>
      <c r="B192" s="747" t="s">
        <v>6455</v>
      </c>
      <c r="C192" s="747" t="s">
        <v>6470</v>
      </c>
      <c r="D192" s="747">
        <v>6178</v>
      </c>
      <c r="E192" s="747" t="s">
        <v>6482</v>
      </c>
      <c r="F192" s="747" t="s">
        <v>6473</v>
      </c>
      <c r="G192" s="747" t="s">
        <v>6473</v>
      </c>
      <c r="H192" s="747" t="s">
        <v>6473</v>
      </c>
      <c r="I192" s="747" t="s">
        <v>6473</v>
      </c>
      <c r="J192" s="748">
        <v>11.94</v>
      </c>
      <c r="K192" s="747">
        <v>1</v>
      </c>
      <c r="L192" s="748"/>
      <c r="M192" s="749"/>
      <c r="N192" s="749"/>
      <c r="O192" s="747" t="s">
        <v>6473</v>
      </c>
      <c r="P192" s="750" t="s">
        <v>6751</v>
      </c>
      <c r="Q192" s="681">
        <v>7279</v>
      </c>
      <c r="R192" s="681">
        <v>8164</v>
      </c>
      <c r="S192" s="750"/>
      <c r="T192" s="751">
        <v>44377</v>
      </c>
      <c r="U192" s="752" t="s">
        <v>19</v>
      </c>
    </row>
    <row r="193" spans="1:21">
      <c r="A193" s="753">
        <v>44377</v>
      </c>
      <c r="B193" s="754" t="s">
        <v>6455</v>
      </c>
      <c r="C193" s="755" t="s">
        <v>6645</v>
      </c>
      <c r="D193" s="755"/>
      <c r="E193" s="755" t="s">
        <v>6482</v>
      </c>
      <c r="F193" s="755" t="s">
        <v>6665</v>
      </c>
      <c r="G193" s="755" t="s">
        <v>6752</v>
      </c>
      <c r="H193" s="755">
        <v>10000</v>
      </c>
      <c r="I193" s="755" t="s">
        <v>6465</v>
      </c>
      <c r="J193" s="756">
        <v>3.26</v>
      </c>
      <c r="K193" s="755">
        <v>17</v>
      </c>
      <c r="L193" s="756">
        <f>SUMPRODUCT(J193:J194,K193:K194)*1.2</f>
        <v>80.831999999999994</v>
      </c>
      <c r="M193" s="754"/>
      <c r="N193" s="754"/>
      <c r="O193" s="755" t="s">
        <v>6473</v>
      </c>
      <c r="P193" s="757" t="s">
        <v>6753</v>
      </c>
      <c r="Q193" s="769">
        <v>7199</v>
      </c>
      <c r="R193" s="770">
        <v>8119</v>
      </c>
      <c r="S193" s="755"/>
      <c r="T193" s="165">
        <v>44379</v>
      </c>
      <c r="U193" s="745" t="s">
        <v>19</v>
      </c>
    </row>
    <row r="194" spans="1:21" ht="15.75" thickBot="1">
      <c r="A194" s="758">
        <v>44377</v>
      </c>
      <c r="B194" s="759" t="s">
        <v>6455</v>
      </c>
      <c r="C194" s="760" t="s">
        <v>6645</v>
      </c>
      <c r="D194" s="761"/>
      <c r="E194" s="761" t="s">
        <v>6482</v>
      </c>
      <c r="F194" s="761" t="s">
        <v>6473</v>
      </c>
      <c r="G194" s="761" t="s">
        <v>6473</v>
      </c>
      <c r="H194" s="761" t="s">
        <v>6473</v>
      </c>
      <c r="I194" s="761" t="s">
        <v>6473</v>
      </c>
      <c r="J194" s="762">
        <v>11.94</v>
      </c>
      <c r="K194" s="761">
        <v>1</v>
      </c>
      <c r="L194" s="762"/>
      <c r="M194" s="763"/>
      <c r="N194" s="763"/>
      <c r="O194" s="761" t="s">
        <v>6473</v>
      </c>
      <c r="P194" s="761"/>
      <c r="Q194" s="771">
        <v>7199</v>
      </c>
      <c r="R194" s="771">
        <v>8119</v>
      </c>
      <c r="S194" s="761"/>
      <c r="T194" s="233">
        <v>44379</v>
      </c>
      <c r="U194" s="752" t="s">
        <v>19</v>
      </c>
    </row>
    <row r="195" spans="1:21">
      <c r="A195" s="662">
        <v>44378</v>
      </c>
      <c r="B195" s="663" t="s">
        <v>6455</v>
      </c>
      <c r="C195" s="663" t="s">
        <v>6470</v>
      </c>
      <c r="D195" s="663">
        <v>6180</v>
      </c>
      <c r="E195" s="663" t="s">
        <v>6482</v>
      </c>
      <c r="F195" s="663" t="s">
        <v>6754</v>
      </c>
      <c r="G195" s="663" t="s">
        <v>6755</v>
      </c>
      <c r="H195" s="663">
        <v>23000</v>
      </c>
      <c r="I195" s="663" t="s">
        <v>6756</v>
      </c>
      <c r="J195" s="664">
        <v>5.21</v>
      </c>
      <c r="K195" s="663">
        <v>10</v>
      </c>
      <c r="L195" s="664">
        <f>SUMPRODUCT(J195:J196,K195:K196)*1.2</f>
        <v>76.847999999999999</v>
      </c>
      <c r="M195" s="666" t="s">
        <v>6641</v>
      </c>
      <c r="N195" s="666" t="s">
        <v>6641</v>
      </c>
      <c r="O195" s="663" t="s">
        <v>6473</v>
      </c>
      <c r="P195" s="765" t="s">
        <v>6757</v>
      </c>
      <c r="Q195" s="603">
        <v>7280</v>
      </c>
      <c r="R195" s="603">
        <v>8165</v>
      </c>
      <c r="S195" s="765" t="s">
        <v>6750</v>
      </c>
      <c r="T195" s="766">
        <v>44383</v>
      </c>
      <c r="U195" s="745" t="s">
        <v>19</v>
      </c>
    </row>
    <row r="196" spans="1:21" ht="15.75" thickBot="1">
      <c r="A196" s="764">
        <v>44378</v>
      </c>
      <c r="B196" s="718" t="s">
        <v>6455</v>
      </c>
      <c r="C196" s="718" t="s">
        <v>6470</v>
      </c>
      <c r="D196" s="718">
        <v>6180</v>
      </c>
      <c r="E196" s="718" t="s">
        <v>6482</v>
      </c>
      <c r="F196" s="718" t="s">
        <v>6473</v>
      </c>
      <c r="G196" s="718" t="s">
        <v>6473</v>
      </c>
      <c r="H196" s="718" t="s">
        <v>6473</v>
      </c>
      <c r="I196" s="718" t="s">
        <v>6473</v>
      </c>
      <c r="J196" s="719">
        <v>11.94</v>
      </c>
      <c r="K196" s="718">
        <v>1</v>
      </c>
      <c r="L196" s="719"/>
      <c r="M196" s="720"/>
      <c r="N196" s="720"/>
      <c r="O196" s="718" t="s">
        <v>6473</v>
      </c>
      <c r="P196" s="767"/>
      <c r="Q196" s="681">
        <v>7280</v>
      </c>
      <c r="R196" s="681">
        <v>8165</v>
      </c>
      <c r="S196" s="767"/>
      <c r="T196" s="768">
        <v>44383</v>
      </c>
      <c r="U196" s="752" t="s">
        <v>19</v>
      </c>
    </row>
    <row r="197" spans="1:21">
      <c r="A197" s="217">
        <v>44384</v>
      </c>
      <c r="B197" s="401" t="s">
        <v>6455</v>
      </c>
      <c r="C197" s="157" t="s">
        <v>6456</v>
      </c>
      <c r="D197" s="157"/>
      <c r="E197" s="157" t="s">
        <v>6603</v>
      </c>
      <c r="F197" s="157" t="s">
        <v>6629</v>
      </c>
      <c r="G197" s="157" t="s">
        <v>6630</v>
      </c>
      <c r="H197" s="157">
        <v>8300</v>
      </c>
      <c r="I197" s="157" t="s">
        <v>6575</v>
      </c>
      <c r="J197" s="158">
        <v>2.1</v>
      </c>
      <c r="K197" s="157">
        <v>27</v>
      </c>
      <c r="L197" s="158">
        <f>SUMPRODUCT(J197:J198,K197:K198)*1.2</f>
        <v>136.08000000000001</v>
      </c>
      <c r="M197" s="159" t="s">
        <v>6641</v>
      </c>
      <c r="N197" s="159" t="s">
        <v>6641</v>
      </c>
      <c r="O197" s="157" t="s">
        <v>6461</v>
      </c>
      <c r="P197" s="157"/>
      <c r="Q197" s="603">
        <v>7281</v>
      </c>
      <c r="R197" s="603">
        <v>8166</v>
      </c>
      <c r="S197" s="157"/>
      <c r="T197" s="159">
        <v>44386</v>
      </c>
      <c r="U197" s="745" t="s">
        <v>19</v>
      </c>
    </row>
    <row r="198" spans="1:21" ht="15.75" thickBot="1">
      <c r="A198" s="409">
        <v>44384</v>
      </c>
      <c r="B198" s="406" t="s">
        <v>6455</v>
      </c>
      <c r="C198" s="407" t="s">
        <v>6456</v>
      </c>
      <c r="D198" s="407"/>
      <c r="E198" s="407" t="s">
        <v>6603</v>
      </c>
      <c r="F198" s="407" t="s">
        <v>6631</v>
      </c>
      <c r="G198" s="407" t="s">
        <v>6632</v>
      </c>
      <c r="H198" s="407">
        <v>3000</v>
      </c>
      <c r="I198" s="407" t="s">
        <v>6633</v>
      </c>
      <c r="J198" s="408">
        <v>2.1</v>
      </c>
      <c r="K198" s="407">
        <v>27</v>
      </c>
      <c r="L198" s="408"/>
      <c r="M198" s="405"/>
      <c r="N198" s="405"/>
      <c r="O198" s="407" t="s">
        <v>6461</v>
      </c>
      <c r="P198" s="407"/>
      <c r="Q198" s="568">
        <v>7281</v>
      </c>
      <c r="R198" s="568">
        <v>8166</v>
      </c>
      <c r="S198" s="407"/>
      <c r="T198" s="405">
        <v>44386</v>
      </c>
      <c r="U198" s="772" t="s">
        <v>19</v>
      </c>
    </row>
    <row r="199" spans="1:21">
      <c r="A199" s="205">
        <v>44396</v>
      </c>
      <c r="B199" s="773" t="s">
        <v>6455</v>
      </c>
      <c r="C199" s="206" t="s">
        <v>6456</v>
      </c>
      <c r="D199" s="206"/>
      <c r="E199" s="206" t="s">
        <v>6603</v>
      </c>
      <c r="F199" s="206" t="s">
        <v>6758</v>
      </c>
      <c r="G199" s="206" t="s">
        <v>6759</v>
      </c>
      <c r="H199" s="206">
        <v>5000</v>
      </c>
      <c r="I199" s="206" t="s">
        <v>6465</v>
      </c>
      <c r="J199" s="207">
        <v>2.1</v>
      </c>
      <c r="K199" s="206">
        <v>37</v>
      </c>
      <c r="L199" s="207">
        <f>SUMPRODUCT(J199:J201,K199:K201)*1.2</f>
        <v>327.22800000000001</v>
      </c>
      <c r="M199" s="208" t="s">
        <v>6641</v>
      </c>
      <c r="N199" s="208" t="s">
        <v>6641</v>
      </c>
      <c r="O199" s="206" t="s">
        <v>6461</v>
      </c>
      <c r="P199" s="206"/>
      <c r="Q199" s="206">
        <v>7331</v>
      </c>
      <c r="R199" s="206">
        <v>8220</v>
      </c>
      <c r="S199" s="206"/>
      <c r="T199" s="208">
        <v>44398</v>
      </c>
      <c r="U199" s="605" t="s">
        <v>19</v>
      </c>
    </row>
    <row r="200" spans="1:21">
      <c r="A200" s="774">
        <v>44396</v>
      </c>
      <c r="B200" s="775" t="s">
        <v>6455</v>
      </c>
      <c r="C200" s="556" t="s">
        <v>6456</v>
      </c>
      <c r="D200" s="556"/>
      <c r="E200" s="556" t="s">
        <v>6603</v>
      </c>
      <c r="F200" s="556" t="s">
        <v>6760</v>
      </c>
      <c r="G200" s="556" t="s">
        <v>6761</v>
      </c>
      <c r="H200" s="556">
        <v>5000</v>
      </c>
      <c r="I200" s="556" t="s">
        <v>6490</v>
      </c>
      <c r="J200" s="776">
        <v>2.1</v>
      </c>
      <c r="K200" s="556">
        <v>37</v>
      </c>
      <c r="L200" s="776"/>
      <c r="M200" s="777"/>
      <c r="N200" s="777"/>
      <c r="O200" s="556" t="s">
        <v>6461</v>
      </c>
      <c r="P200" s="556"/>
      <c r="Q200" s="556">
        <v>7331</v>
      </c>
      <c r="R200" s="556">
        <v>8220</v>
      </c>
      <c r="S200" s="556"/>
      <c r="T200" s="777">
        <v>44398</v>
      </c>
      <c r="U200" s="606" t="s">
        <v>19</v>
      </c>
    </row>
    <row r="201" spans="1:21" ht="15.75" thickBot="1">
      <c r="A201" s="211">
        <v>44396</v>
      </c>
      <c r="B201" s="778" t="s">
        <v>6455</v>
      </c>
      <c r="C201" s="212" t="s">
        <v>6456</v>
      </c>
      <c r="D201" s="212"/>
      <c r="E201" s="212" t="s">
        <v>6603</v>
      </c>
      <c r="F201" s="212" t="s">
        <v>6762</v>
      </c>
      <c r="G201" s="212" t="s">
        <v>6763</v>
      </c>
      <c r="H201" s="212">
        <v>12000</v>
      </c>
      <c r="I201" s="212" t="s">
        <v>6505</v>
      </c>
      <c r="J201" s="213">
        <v>3.17</v>
      </c>
      <c r="K201" s="212">
        <v>37</v>
      </c>
      <c r="L201" s="213"/>
      <c r="M201" s="214"/>
      <c r="N201" s="214"/>
      <c r="O201" s="212" t="s">
        <v>6461</v>
      </c>
      <c r="P201" s="212"/>
      <c r="Q201" s="212">
        <v>7331</v>
      </c>
      <c r="R201" s="212">
        <v>8220</v>
      </c>
      <c r="S201" s="212"/>
      <c r="T201" s="214">
        <v>44398</v>
      </c>
      <c r="U201" s="607" t="s">
        <v>19</v>
      </c>
    </row>
    <row r="202" spans="1:21" ht="15.75" thickBot="1">
      <c r="A202" s="662">
        <v>44403</v>
      </c>
      <c r="B202" s="663" t="s">
        <v>6455</v>
      </c>
      <c r="C202" s="663" t="s">
        <v>6470</v>
      </c>
      <c r="D202" s="663">
        <v>6187</v>
      </c>
      <c r="E202" s="663" t="s">
        <v>6482</v>
      </c>
      <c r="F202" s="663" t="s">
        <v>6483</v>
      </c>
      <c r="G202" s="663" t="s">
        <v>6764</v>
      </c>
      <c r="H202" s="663">
        <v>5700</v>
      </c>
      <c r="I202" s="663" t="s">
        <v>6765</v>
      </c>
      <c r="J202" s="664">
        <v>2.5</v>
      </c>
      <c r="K202" s="663">
        <v>12</v>
      </c>
      <c r="L202" s="664">
        <f>SUMPRODUCT(J202:J203,K202:K203)*1.2</f>
        <v>57.204000000000001</v>
      </c>
      <c r="M202" s="666" t="s">
        <v>6641</v>
      </c>
      <c r="N202" s="666" t="s">
        <v>6641</v>
      </c>
      <c r="O202" s="663" t="s">
        <v>6473</v>
      </c>
      <c r="P202" s="765"/>
      <c r="Q202" s="603">
        <v>7378</v>
      </c>
      <c r="R202" s="603">
        <v>8260</v>
      </c>
      <c r="S202" s="765"/>
      <c r="T202" s="766">
        <v>44404</v>
      </c>
      <c r="U202" s="607" t="s">
        <v>19</v>
      </c>
    </row>
    <row r="203" spans="1:21" ht="15.75" thickBot="1">
      <c r="A203" s="764">
        <v>44403</v>
      </c>
      <c r="B203" s="718" t="s">
        <v>6455</v>
      </c>
      <c r="C203" s="718" t="s">
        <v>6470</v>
      </c>
      <c r="D203" s="718">
        <v>6187</v>
      </c>
      <c r="E203" s="718" t="s">
        <v>6482</v>
      </c>
      <c r="F203" s="718" t="s">
        <v>6473</v>
      </c>
      <c r="G203" s="718" t="s">
        <v>6473</v>
      </c>
      <c r="H203" s="718" t="s">
        <v>6473</v>
      </c>
      <c r="I203" s="718" t="s">
        <v>6473</v>
      </c>
      <c r="J203" s="719">
        <v>17.670000000000002</v>
      </c>
      <c r="K203" s="718">
        <v>1</v>
      </c>
      <c r="L203" s="719"/>
      <c r="M203" s="720"/>
      <c r="N203" s="720"/>
      <c r="O203" s="718" t="s">
        <v>6473</v>
      </c>
      <c r="P203" s="767"/>
      <c r="Q203" s="681">
        <v>7378</v>
      </c>
      <c r="R203" s="681">
        <v>8260</v>
      </c>
      <c r="S203" s="767"/>
      <c r="T203" s="768">
        <v>44404</v>
      </c>
      <c r="U203" s="607" t="s">
        <v>19</v>
      </c>
    </row>
    <row r="204" spans="1:21">
      <c r="A204" s="592">
        <v>44404</v>
      </c>
      <c r="B204" s="593" t="s">
        <v>6455</v>
      </c>
      <c r="C204" s="594" t="s">
        <v>6645</v>
      </c>
      <c r="D204" s="594"/>
      <c r="E204" s="594" t="s">
        <v>6482</v>
      </c>
      <c r="F204" s="594" t="s">
        <v>6646</v>
      </c>
      <c r="G204" s="594" t="s">
        <v>6647</v>
      </c>
      <c r="H204" s="594">
        <v>37700</v>
      </c>
      <c r="I204" s="594" t="s">
        <v>6505</v>
      </c>
      <c r="J204" s="595">
        <v>5.13</v>
      </c>
      <c r="K204" s="594">
        <v>10</v>
      </c>
      <c r="L204" s="596">
        <f>SUMPRODUCT(J204:J206,K204:K206)*1.2</f>
        <v>108.64799999999998</v>
      </c>
      <c r="M204" s="593"/>
      <c r="N204" s="593"/>
      <c r="O204" s="594" t="s">
        <v>6473</v>
      </c>
      <c r="P204" s="407"/>
      <c r="Q204" s="407">
        <v>7379</v>
      </c>
      <c r="R204" s="407">
        <v>8261</v>
      </c>
      <c r="S204" s="407"/>
      <c r="T204" s="405">
        <v>44406</v>
      </c>
      <c r="U204" s="605" t="s">
        <v>19</v>
      </c>
    </row>
    <row r="205" spans="1:21">
      <c r="A205" s="597">
        <v>44404</v>
      </c>
      <c r="B205" s="598" t="s">
        <v>6455</v>
      </c>
      <c r="C205" s="599" t="s">
        <v>6645</v>
      </c>
      <c r="D205" s="599"/>
      <c r="E205" s="599" t="s">
        <v>6482</v>
      </c>
      <c r="F205" s="599" t="s">
        <v>6655</v>
      </c>
      <c r="G205" s="599" t="s">
        <v>6656</v>
      </c>
      <c r="H205" s="599">
        <v>12000</v>
      </c>
      <c r="I205" s="599" t="s">
        <v>6505</v>
      </c>
      <c r="J205" s="600">
        <v>2.73</v>
      </c>
      <c r="K205" s="599">
        <v>10</v>
      </c>
      <c r="L205" s="601"/>
      <c r="M205" s="598"/>
      <c r="N205" s="598"/>
      <c r="O205" s="599" t="s">
        <v>6473</v>
      </c>
      <c r="P205" s="407"/>
      <c r="Q205" s="407">
        <v>7379</v>
      </c>
      <c r="R205" s="407">
        <v>8261</v>
      </c>
      <c r="S205" s="407"/>
      <c r="T205" s="405">
        <v>44406</v>
      </c>
      <c r="U205" s="606" t="s">
        <v>19</v>
      </c>
    </row>
    <row r="206" spans="1:21" ht="15.75" thickBot="1">
      <c r="A206" s="597">
        <v>44404</v>
      </c>
      <c r="B206" s="598" t="s">
        <v>6455</v>
      </c>
      <c r="C206" s="599" t="s">
        <v>6645</v>
      </c>
      <c r="D206" s="599"/>
      <c r="E206" s="599" t="s">
        <v>6482</v>
      </c>
      <c r="F206" s="599" t="s">
        <v>6473</v>
      </c>
      <c r="G206" s="599" t="s">
        <v>6473</v>
      </c>
      <c r="H206" s="599" t="s">
        <v>6473</v>
      </c>
      <c r="I206" s="599" t="s">
        <v>6473</v>
      </c>
      <c r="J206" s="600">
        <v>11.94</v>
      </c>
      <c r="K206" s="599">
        <v>1</v>
      </c>
      <c r="L206" s="601"/>
      <c r="M206" s="598"/>
      <c r="N206" s="598"/>
      <c r="O206" s="599" t="s">
        <v>6473</v>
      </c>
      <c r="P206" s="407"/>
      <c r="Q206" s="407">
        <v>7379</v>
      </c>
      <c r="R206" s="407">
        <v>8261</v>
      </c>
      <c r="S206" s="407"/>
      <c r="T206" s="405">
        <v>44406</v>
      </c>
      <c r="U206" s="607" t="s">
        <v>19</v>
      </c>
    </row>
    <row r="207" spans="1:21">
      <c r="A207" s="782">
        <v>44433</v>
      </c>
      <c r="B207" s="783" t="s">
        <v>6455</v>
      </c>
      <c r="C207" s="784" t="s">
        <v>6645</v>
      </c>
      <c r="D207" s="784"/>
      <c r="E207" s="784" t="s">
        <v>6482</v>
      </c>
      <c r="F207" s="784" t="s">
        <v>6766</v>
      </c>
      <c r="G207" s="145" t="s">
        <v>6767</v>
      </c>
      <c r="H207" s="784">
        <v>2000</v>
      </c>
      <c r="I207" s="784" t="s">
        <v>6575</v>
      </c>
      <c r="J207" s="785">
        <v>2.1</v>
      </c>
      <c r="K207" s="784">
        <v>110</v>
      </c>
      <c r="L207" s="602">
        <f>SUMPRODUCT(J207:J210,K207:K210)*1.2</f>
        <v>350.25599999999997</v>
      </c>
      <c r="M207" s="783"/>
      <c r="N207" s="783"/>
      <c r="O207" s="784" t="s">
        <v>6473</v>
      </c>
      <c r="P207" s="145"/>
      <c r="Q207" s="145">
        <v>7383</v>
      </c>
      <c r="R207" s="145">
        <v>8315</v>
      </c>
      <c r="S207" s="145"/>
      <c r="T207" s="511">
        <v>44410</v>
      </c>
      <c r="U207" s="606" t="s">
        <v>19</v>
      </c>
    </row>
    <row r="208" spans="1:21">
      <c r="A208" s="793">
        <v>44404</v>
      </c>
      <c r="B208" s="791" t="s">
        <v>6455</v>
      </c>
      <c r="C208" s="792" t="s">
        <v>6645</v>
      </c>
      <c r="D208" s="181"/>
      <c r="E208" s="181" t="s">
        <v>6526</v>
      </c>
      <c r="F208" s="181" t="s">
        <v>6734</v>
      </c>
      <c r="G208" s="181" t="s">
        <v>6767</v>
      </c>
      <c r="H208" s="181">
        <v>2000</v>
      </c>
      <c r="I208" s="181"/>
      <c r="J208" s="182">
        <v>15</v>
      </c>
      <c r="K208" s="181">
        <v>1</v>
      </c>
      <c r="L208" s="513"/>
      <c r="M208" s="512"/>
      <c r="N208" s="512"/>
      <c r="O208" s="792" t="s">
        <v>6473</v>
      </c>
      <c r="P208" s="181"/>
      <c r="Q208" s="181">
        <v>7383</v>
      </c>
      <c r="R208" s="181">
        <v>8315</v>
      </c>
      <c r="S208" s="181"/>
      <c r="T208" s="514">
        <v>44410</v>
      </c>
      <c r="U208" s="606" t="s">
        <v>19</v>
      </c>
    </row>
    <row r="209" spans="1:21">
      <c r="A209" s="793">
        <v>44404</v>
      </c>
      <c r="B209" s="791" t="s">
        <v>6455</v>
      </c>
      <c r="C209" s="792" t="s">
        <v>6645</v>
      </c>
      <c r="D209" s="181"/>
      <c r="E209" s="181" t="s">
        <v>6603</v>
      </c>
      <c r="F209" s="181" t="s">
        <v>6479</v>
      </c>
      <c r="G209" s="181" t="s">
        <v>6480</v>
      </c>
      <c r="H209" s="181" t="s">
        <v>6479</v>
      </c>
      <c r="I209" s="181" t="s">
        <v>6479</v>
      </c>
      <c r="J209" s="182">
        <v>0.2</v>
      </c>
      <c r="K209" s="181">
        <v>110</v>
      </c>
      <c r="L209" s="513"/>
      <c r="M209" s="512"/>
      <c r="N209" s="512"/>
      <c r="O209" s="792" t="s">
        <v>6473</v>
      </c>
      <c r="P209" s="181"/>
      <c r="Q209" s="181">
        <v>7383</v>
      </c>
      <c r="R209" s="181">
        <v>8315</v>
      </c>
      <c r="S209" s="181"/>
      <c r="T209" s="514">
        <v>44410</v>
      </c>
      <c r="U209" s="606" t="s">
        <v>19</v>
      </c>
    </row>
    <row r="210" spans="1:21" ht="15.75" thickBot="1">
      <c r="A210" s="786">
        <v>44404</v>
      </c>
      <c r="B210" s="787" t="s">
        <v>6455</v>
      </c>
      <c r="C210" s="788" t="s">
        <v>6645</v>
      </c>
      <c r="D210" s="788"/>
      <c r="E210" s="788" t="s">
        <v>6482</v>
      </c>
      <c r="F210" s="788" t="s">
        <v>6473</v>
      </c>
      <c r="G210" s="788" t="s">
        <v>6473</v>
      </c>
      <c r="H210" s="788" t="s">
        <v>6473</v>
      </c>
      <c r="I210" s="788" t="s">
        <v>6473</v>
      </c>
      <c r="J210" s="789">
        <v>11.94</v>
      </c>
      <c r="K210" s="788">
        <v>2</v>
      </c>
      <c r="L210" s="790"/>
      <c r="M210" s="787"/>
      <c r="N210" s="787"/>
      <c r="O210" s="788" t="s">
        <v>6473</v>
      </c>
      <c r="P210" s="151"/>
      <c r="Q210" s="151">
        <v>7383</v>
      </c>
      <c r="R210" s="151">
        <v>8315</v>
      </c>
      <c r="S210" s="151"/>
      <c r="T210" s="517">
        <v>44410</v>
      </c>
      <c r="U210" s="606" t="s">
        <v>19</v>
      </c>
    </row>
    <row r="211" spans="1:21">
      <c r="A211" s="205">
        <v>44431</v>
      </c>
      <c r="B211" s="773" t="s">
        <v>6768</v>
      </c>
      <c r="C211" s="206" t="s">
        <v>6769</v>
      </c>
      <c r="D211" s="206"/>
      <c r="E211" s="206" t="s">
        <v>6482</v>
      </c>
      <c r="F211" s="206" t="s">
        <v>6770</v>
      </c>
      <c r="G211" s="206" t="s">
        <v>6771</v>
      </c>
      <c r="H211" s="206">
        <v>6000</v>
      </c>
      <c r="I211" s="206" t="s">
        <v>6575</v>
      </c>
      <c r="J211" s="207">
        <v>1.19</v>
      </c>
      <c r="K211" s="206">
        <v>1000</v>
      </c>
      <c r="L211" s="794">
        <f>SUMPRODUCT(J211:J212,K211:K212)*1.2</f>
        <v>1578</v>
      </c>
      <c r="M211" s="773"/>
      <c r="N211" s="773">
        <v>44431</v>
      </c>
      <c r="O211" s="206" t="s">
        <v>6473</v>
      </c>
      <c r="P211" s="206" t="s">
        <v>6772</v>
      </c>
      <c r="Q211" s="206">
        <v>7384</v>
      </c>
      <c r="R211" s="206">
        <v>8418</v>
      </c>
      <c r="S211" s="206" t="s">
        <v>6773</v>
      </c>
      <c r="T211" s="208">
        <v>44424</v>
      </c>
      <c r="U211" s="569" t="s">
        <v>19</v>
      </c>
    </row>
    <row r="212" spans="1:21" ht="15.75" thickBot="1">
      <c r="A212" s="211">
        <v>44410</v>
      </c>
      <c r="B212" s="778" t="s">
        <v>6768</v>
      </c>
      <c r="C212" s="212" t="s">
        <v>6769</v>
      </c>
      <c r="D212" s="212"/>
      <c r="E212" s="212" t="s">
        <v>6482</v>
      </c>
      <c r="F212" s="212" t="s">
        <v>6473</v>
      </c>
      <c r="G212" s="212" t="s">
        <v>6473</v>
      </c>
      <c r="H212" s="212" t="s">
        <v>6473</v>
      </c>
      <c r="I212" s="212" t="s">
        <v>6473</v>
      </c>
      <c r="J212" s="213">
        <v>125</v>
      </c>
      <c r="K212" s="212">
        <v>1</v>
      </c>
      <c r="L212" s="795"/>
      <c r="M212" s="778"/>
      <c r="N212" s="778"/>
      <c r="O212" s="212" t="s">
        <v>6473</v>
      </c>
      <c r="P212" s="212" t="s">
        <v>6774</v>
      </c>
      <c r="Q212" s="212">
        <v>7384</v>
      </c>
      <c r="R212" s="212">
        <v>8418</v>
      </c>
      <c r="S212" s="212" t="s">
        <v>6775</v>
      </c>
      <c r="T212" s="214">
        <v>44424</v>
      </c>
      <c r="U212" s="571" t="s">
        <v>19</v>
      </c>
    </row>
    <row r="213" spans="1:21">
      <c r="A213" s="270">
        <v>44419</v>
      </c>
      <c r="B213" s="678" t="s">
        <v>6455</v>
      </c>
      <c r="C213" s="175" t="s">
        <v>6470</v>
      </c>
      <c r="D213" s="175">
        <v>6191</v>
      </c>
      <c r="E213" s="175" t="s">
        <v>6482</v>
      </c>
      <c r="F213" s="175" t="s">
        <v>6514</v>
      </c>
      <c r="G213" s="175" t="s">
        <v>6515</v>
      </c>
      <c r="H213" s="175">
        <v>3600</v>
      </c>
      <c r="I213" s="175" t="s">
        <v>6465</v>
      </c>
      <c r="J213" s="176">
        <v>2.5</v>
      </c>
      <c r="K213" s="175">
        <v>21</v>
      </c>
      <c r="L213" s="520">
        <f>SUMPRODUCT(J213:J217,K213:K217)*1.2</f>
        <v>233.56799999999998</v>
      </c>
      <c r="M213" s="678" t="s">
        <v>6641</v>
      </c>
      <c r="N213" s="678" t="s">
        <v>6641</v>
      </c>
      <c r="O213" s="175" t="s">
        <v>6473</v>
      </c>
      <c r="P213" s="519" t="s">
        <v>6776</v>
      </c>
      <c r="Q213" s="175">
        <v>7462</v>
      </c>
      <c r="R213" s="175">
        <v>8370</v>
      </c>
      <c r="S213" s="175"/>
      <c r="T213" s="177">
        <v>44424</v>
      </c>
      <c r="U213" s="797" t="s">
        <v>19</v>
      </c>
    </row>
    <row r="214" spans="1:21">
      <c r="A214" s="271">
        <v>44419</v>
      </c>
      <c r="B214" s="566" t="s">
        <v>6455</v>
      </c>
      <c r="C214" s="272" t="s">
        <v>6470</v>
      </c>
      <c r="D214" s="272">
        <v>6191</v>
      </c>
      <c r="E214" s="272" t="s">
        <v>6482</v>
      </c>
      <c r="F214" s="272" t="s">
        <v>6517</v>
      </c>
      <c r="G214" s="272" t="s">
        <v>6518</v>
      </c>
      <c r="H214" s="272">
        <v>3400</v>
      </c>
      <c r="I214" s="272" t="s">
        <v>6512</v>
      </c>
      <c r="J214" s="273">
        <v>2.5</v>
      </c>
      <c r="K214" s="272">
        <v>14</v>
      </c>
      <c r="L214" s="567"/>
      <c r="M214" s="566"/>
      <c r="N214" s="566"/>
      <c r="O214" s="272" t="s">
        <v>6473</v>
      </c>
      <c r="P214" s="272"/>
      <c r="Q214" s="272">
        <v>7462</v>
      </c>
      <c r="R214" s="272">
        <v>8370</v>
      </c>
      <c r="S214" s="272"/>
      <c r="T214" s="274">
        <v>44424</v>
      </c>
      <c r="U214" s="798" t="s">
        <v>19</v>
      </c>
    </row>
    <row r="215" spans="1:21">
      <c r="A215" s="271">
        <v>44419</v>
      </c>
      <c r="B215" s="566" t="s">
        <v>6455</v>
      </c>
      <c r="C215" s="272" t="s">
        <v>6470</v>
      </c>
      <c r="D215" s="272">
        <v>6191</v>
      </c>
      <c r="E215" s="272" t="s">
        <v>6482</v>
      </c>
      <c r="F215" s="272" t="s">
        <v>6520</v>
      </c>
      <c r="G215" s="272" t="s">
        <v>6521</v>
      </c>
      <c r="H215" s="272">
        <v>4200</v>
      </c>
      <c r="I215" s="272" t="s">
        <v>6490</v>
      </c>
      <c r="J215" s="273">
        <v>2.5</v>
      </c>
      <c r="K215" s="272">
        <v>14</v>
      </c>
      <c r="L215" s="567"/>
      <c r="M215" s="566"/>
      <c r="N215" s="566"/>
      <c r="O215" s="272" t="s">
        <v>6473</v>
      </c>
      <c r="P215" s="272"/>
      <c r="Q215" s="272">
        <v>7462</v>
      </c>
      <c r="R215" s="272">
        <v>8370</v>
      </c>
      <c r="S215" s="272"/>
      <c r="T215" s="274">
        <v>44424</v>
      </c>
      <c r="U215" s="798" t="s">
        <v>19</v>
      </c>
    </row>
    <row r="216" spans="1:21">
      <c r="A216" s="271">
        <v>44419</v>
      </c>
      <c r="B216" s="566" t="s">
        <v>6455</v>
      </c>
      <c r="C216" s="272" t="s">
        <v>6470</v>
      </c>
      <c r="D216" s="272">
        <v>6191</v>
      </c>
      <c r="E216" s="272" t="s">
        <v>6482</v>
      </c>
      <c r="F216" s="272" t="s">
        <v>6522</v>
      </c>
      <c r="G216" s="272" t="s">
        <v>6523</v>
      </c>
      <c r="H216" s="272">
        <v>18200</v>
      </c>
      <c r="I216" s="272" t="s">
        <v>6513</v>
      </c>
      <c r="J216" s="273">
        <v>4.3</v>
      </c>
      <c r="K216" s="272">
        <v>14</v>
      </c>
      <c r="L216" s="567"/>
      <c r="M216" s="566"/>
      <c r="N216" s="566"/>
      <c r="O216" s="272" t="s">
        <v>6473</v>
      </c>
      <c r="P216" s="272"/>
      <c r="Q216" s="272">
        <v>7462</v>
      </c>
      <c r="R216" s="272">
        <v>8370</v>
      </c>
      <c r="S216" s="272"/>
      <c r="T216" s="274">
        <v>44424</v>
      </c>
      <c r="U216" s="798" t="s">
        <v>19</v>
      </c>
    </row>
    <row r="217" spans="1:21" ht="15.75" thickBot="1">
      <c r="A217" s="276">
        <v>44419</v>
      </c>
      <c r="B217" s="679" t="s">
        <v>6455</v>
      </c>
      <c r="C217" s="277" t="s">
        <v>6470</v>
      </c>
      <c r="D217" s="277">
        <v>6191</v>
      </c>
      <c r="E217" s="277" t="s">
        <v>6601</v>
      </c>
      <c r="F217" s="277" t="s">
        <v>6473</v>
      </c>
      <c r="G217" s="277" t="s">
        <v>6473</v>
      </c>
      <c r="H217" s="277" t="s">
        <v>6473</v>
      </c>
      <c r="I217" s="277" t="s">
        <v>6473</v>
      </c>
      <c r="J217" s="278">
        <v>11.94</v>
      </c>
      <c r="K217" s="277">
        <v>1</v>
      </c>
      <c r="L217" s="799"/>
      <c r="M217" s="679"/>
      <c r="N217" s="679"/>
      <c r="O217" s="277" t="s">
        <v>6473</v>
      </c>
      <c r="P217" s="277"/>
      <c r="Q217" s="277">
        <v>7462</v>
      </c>
      <c r="R217" s="277">
        <v>8370</v>
      </c>
      <c r="S217" s="277"/>
      <c r="T217" s="279">
        <v>44424</v>
      </c>
      <c r="U217" s="800" t="s">
        <v>19</v>
      </c>
    </row>
    <row r="218" spans="1:21">
      <c r="A218" s="810">
        <v>44441</v>
      </c>
      <c r="B218" s="811" t="s">
        <v>6768</v>
      </c>
      <c r="C218" s="812" t="s">
        <v>6777</v>
      </c>
      <c r="D218" s="812"/>
      <c r="E218" s="812" t="s">
        <v>6603</v>
      </c>
      <c r="F218" s="684" t="s">
        <v>6778</v>
      </c>
      <c r="G218" s="812" t="s">
        <v>6779</v>
      </c>
      <c r="H218" s="812">
        <v>1600</v>
      </c>
      <c r="I218" s="812" t="s">
        <v>6780</v>
      </c>
      <c r="J218" s="813">
        <v>2.1</v>
      </c>
      <c r="K218" s="812">
        <v>100</v>
      </c>
      <c r="L218" s="809">
        <f>SUMPRODUCT(J218:J219,K218:K219)*1.2</f>
        <v>266.32799999999997</v>
      </c>
      <c r="M218" s="811"/>
      <c r="N218" s="811"/>
      <c r="O218" s="812" t="s">
        <v>6473</v>
      </c>
      <c r="P218" s="812"/>
      <c r="Q218" s="812">
        <v>7562</v>
      </c>
      <c r="R218" s="812">
        <v>8462</v>
      </c>
      <c r="S218" s="812"/>
      <c r="T218" s="814">
        <v>44441</v>
      </c>
      <c r="U218" s="815" t="s">
        <v>19</v>
      </c>
    </row>
    <row r="219" spans="1:21" ht="15.75" thickBot="1">
      <c r="A219" s="816">
        <v>44434</v>
      </c>
      <c r="B219" s="817" t="s">
        <v>6768</v>
      </c>
      <c r="C219" s="818" t="s">
        <v>6777</v>
      </c>
      <c r="D219" s="818"/>
      <c r="E219" s="818" t="s">
        <v>6601</v>
      </c>
      <c r="F219" s="818" t="s">
        <v>6473</v>
      </c>
      <c r="G219" s="818" t="s">
        <v>6781</v>
      </c>
      <c r="H219" s="818" t="s">
        <v>6473</v>
      </c>
      <c r="I219" s="818" t="s">
        <v>6473</v>
      </c>
      <c r="J219" s="819">
        <v>11.94</v>
      </c>
      <c r="K219" s="818">
        <v>1</v>
      </c>
      <c r="L219" s="820"/>
      <c r="M219" s="817"/>
      <c r="N219" s="817"/>
      <c r="O219" s="818" t="s">
        <v>6473</v>
      </c>
      <c r="P219" s="818"/>
      <c r="Q219" s="818">
        <v>7562</v>
      </c>
      <c r="R219" s="818">
        <v>8462</v>
      </c>
      <c r="S219" s="818"/>
      <c r="T219" s="821">
        <v>44441</v>
      </c>
      <c r="U219" s="822" t="s">
        <v>19</v>
      </c>
    </row>
    <row r="220" spans="1:21">
      <c r="A220" s="509">
        <v>44462</v>
      </c>
      <c r="B220" s="510" t="s">
        <v>6768</v>
      </c>
      <c r="C220" s="145" t="s">
        <v>6769</v>
      </c>
      <c r="D220" s="145"/>
      <c r="E220" s="145" t="s">
        <v>6482</v>
      </c>
      <c r="F220" s="145" t="s">
        <v>6770</v>
      </c>
      <c r="G220" s="145" t="s">
        <v>6771</v>
      </c>
      <c r="H220" s="145">
        <v>6000</v>
      </c>
      <c r="I220" s="145" t="s">
        <v>6575</v>
      </c>
      <c r="J220" s="146">
        <v>1.19</v>
      </c>
      <c r="K220" s="145">
        <v>1000</v>
      </c>
      <c r="L220" s="827">
        <f>SUMPRODUCT(J220:J221,K220:K221)*1.2</f>
        <v>1578</v>
      </c>
      <c r="M220" s="510"/>
      <c r="N220" s="510"/>
      <c r="O220" s="145" t="s">
        <v>6473</v>
      </c>
      <c r="P220" s="145" t="s">
        <v>6772</v>
      </c>
      <c r="Q220" s="145">
        <v>7765</v>
      </c>
      <c r="R220" s="145">
        <v>8679</v>
      </c>
      <c r="S220" s="145" t="s">
        <v>6773</v>
      </c>
      <c r="T220" s="147">
        <v>44474</v>
      </c>
      <c r="U220" s="828" t="s">
        <v>19</v>
      </c>
    </row>
    <row r="221" spans="1:21" ht="15.75" thickBot="1">
      <c r="A221" s="189">
        <v>44410</v>
      </c>
      <c r="B221" s="515" t="s">
        <v>6768</v>
      </c>
      <c r="C221" s="151" t="s">
        <v>6769</v>
      </c>
      <c r="D221" s="151"/>
      <c r="E221" s="151" t="s">
        <v>6482</v>
      </c>
      <c r="F221" s="151" t="s">
        <v>6473</v>
      </c>
      <c r="G221" s="151" t="s">
        <v>6473</v>
      </c>
      <c r="H221" s="151" t="s">
        <v>6473</v>
      </c>
      <c r="I221" s="151" t="s">
        <v>6473</v>
      </c>
      <c r="J221" s="152">
        <v>125</v>
      </c>
      <c r="K221" s="151">
        <v>1</v>
      </c>
      <c r="L221" s="516"/>
      <c r="M221" s="515"/>
      <c r="N221" s="515"/>
      <c r="O221" s="151" t="s">
        <v>6473</v>
      </c>
      <c r="P221" s="151" t="s">
        <v>6774</v>
      </c>
      <c r="Q221" s="151">
        <v>7765</v>
      </c>
      <c r="R221" s="151">
        <v>8679</v>
      </c>
      <c r="S221" s="151" t="s">
        <v>6775</v>
      </c>
      <c r="T221" s="153">
        <v>44474</v>
      </c>
      <c r="U221" s="829" t="s">
        <v>19</v>
      </c>
    </row>
    <row r="222" spans="1:21" ht="15.75" thickBot="1">
      <c r="A222" s="830">
        <v>44460</v>
      </c>
      <c r="B222" s="831" t="s">
        <v>6768</v>
      </c>
      <c r="C222" s="832" t="s">
        <v>6782</v>
      </c>
      <c r="D222" s="833"/>
      <c r="E222" s="833" t="s">
        <v>6482</v>
      </c>
      <c r="F222" s="833" t="s">
        <v>6569</v>
      </c>
      <c r="G222" s="833" t="s">
        <v>6783</v>
      </c>
      <c r="H222" s="833" t="s">
        <v>6603</v>
      </c>
      <c r="I222" s="833" t="s">
        <v>6603</v>
      </c>
      <c r="J222" s="834">
        <v>5</v>
      </c>
      <c r="K222" s="832">
        <v>23</v>
      </c>
      <c r="L222" s="835">
        <f>SUMPRODUCT(J222,K222)*1.2</f>
        <v>138</v>
      </c>
      <c r="M222" s="836"/>
      <c r="N222" s="836"/>
      <c r="O222" s="832" t="s">
        <v>6461</v>
      </c>
      <c r="P222" s="832"/>
      <c r="Q222" s="832">
        <v>7725</v>
      </c>
      <c r="R222" s="872"/>
      <c r="S222" s="832"/>
      <c r="T222" s="837">
        <v>44463</v>
      </c>
      <c r="U222" s="838" t="s">
        <v>19</v>
      </c>
    </row>
    <row r="223" spans="1:21">
      <c r="A223" s="270">
        <v>44463</v>
      </c>
      <c r="B223" s="678" t="s">
        <v>6455</v>
      </c>
      <c r="C223" s="175" t="s">
        <v>6470</v>
      </c>
      <c r="D223" s="175">
        <v>6205</v>
      </c>
      <c r="E223" s="175" t="s">
        <v>6603</v>
      </c>
      <c r="F223" s="175" t="s">
        <v>6610</v>
      </c>
      <c r="G223" s="175" t="s">
        <v>6611</v>
      </c>
      <c r="H223" s="175">
        <v>8000</v>
      </c>
      <c r="I223" s="175" t="s">
        <v>6465</v>
      </c>
      <c r="J223" s="176">
        <v>2.4500000000000002</v>
      </c>
      <c r="K223" s="175">
        <v>15</v>
      </c>
      <c r="L223" s="176">
        <f>SUMPRODUCT(J223:J225,K223:K225)*1.2</f>
        <v>170.12399999999997</v>
      </c>
      <c r="M223" s="678" t="s">
        <v>6641</v>
      </c>
      <c r="N223" s="678" t="s">
        <v>6641</v>
      </c>
      <c r="O223" s="175" t="s">
        <v>6473</v>
      </c>
      <c r="P223" s="175" t="s">
        <v>6612</v>
      </c>
      <c r="Q223" s="175">
        <v>7743</v>
      </c>
      <c r="R223" s="175">
        <v>8920</v>
      </c>
      <c r="S223" s="175"/>
      <c r="T223" s="177">
        <v>44474</v>
      </c>
      <c r="U223" s="797" t="s">
        <v>19</v>
      </c>
    </row>
    <row r="224" spans="1:21">
      <c r="A224" s="271">
        <v>44463</v>
      </c>
      <c r="B224" s="566" t="s">
        <v>6455</v>
      </c>
      <c r="C224" s="272" t="s">
        <v>6470</v>
      </c>
      <c r="D224" s="272">
        <v>6205</v>
      </c>
      <c r="E224" s="272" t="s">
        <v>6603</v>
      </c>
      <c r="F224" s="272" t="s">
        <v>6613</v>
      </c>
      <c r="G224" s="272" t="s">
        <v>6614</v>
      </c>
      <c r="H224" s="272" t="s">
        <v>6615</v>
      </c>
      <c r="I224" s="272" t="s">
        <v>6505</v>
      </c>
      <c r="J224" s="273">
        <v>3.58</v>
      </c>
      <c r="K224" s="272">
        <v>26</v>
      </c>
      <c r="L224" s="567"/>
      <c r="M224" s="566"/>
      <c r="N224" s="566"/>
      <c r="O224" s="272" t="s">
        <v>6473</v>
      </c>
      <c r="P224" s="272"/>
      <c r="Q224" s="272">
        <v>7743</v>
      </c>
      <c r="R224" s="272">
        <v>8920</v>
      </c>
      <c r="S224" s="272"/>
      <c r="T224" s="274">
        <v>44474</v>
      </c>
      <c r="U224" s="798" t="s">
        <v>19</v>
      </c>
    </row>
    <row r="225" spans="1:21" ht="15.75" thickBot="1">
      <c r="A225" s="276">
        <v>44463</v>
      </c>
      <c r="B225" s="679" t="s">
        <v>6455</v>
      </c>
      <c r="C225" s="277" t="s">
        <v>6470</v>
      </c>
      <c r="D225" s="277">
        <v>6205</v>
      </c>
      <c r="E225" s="277" t="s">
        <v>6603</v>
      </c>
      <c r="F225" s="277" t="s">
        <v>6473</v>
      </c>
      <c r="G225" s="277" t="s">
        <v>6473</v>
      </c>
      <c r="H225" s="277" t="s">
        <v>6473</v>
      </c>
      <c r="I225" s="277" t="s">
        <v>6473</v>
      </c>
      <c r="J225" s="278">
        <v>11.94</v>
      </c>
      <c r="K225" s="277">
        <v>1</v>
      </c>
      <c r="L225" s="799"/>
      <c r="M225" s="679"/>
      <c r="N225" s="679"/>
      <c r="O225" s="277" t="s">
        <v>6473</v>
      </c>
      <c r="P225" s="277"/>
      <c r="Q225" s="277">
        <v>7743</v>
      </c>
      <c r="R225" s="277">
        <v>8920</v>
      </c>
      <c r="S225" s="277"/>
      <c r="T225" s="279">
        <v>44474</v>
      </c>
      <c r="U225" s="800" t="s">
        <v>19</v>
      </c>
    </row>
    <row r="226" spans="1:21">
      <c r="A226" s="847">
        <v>44473</v>
      </c>
      <c r="B226" s="839" t="s">
        <v>6768</v>
      </c>
      <c r="C226" s="840" t="s">
        <v>6769</v>
      </c>
      <c r="D226" s="840"/>
      <c r="E226" s="840" t="s">
        <v>6482</v>
      </c>
      <c r="F226" s="840" t="s">
        <v>6784</v>
      </c>
      <c r="G226" s="840" t="s">
        <v>6785</v>
      </c>
      <c r="H226" s="840">
        <v>7500</v>
      </c>
      <c r="I226" s="840" t="s">
        <v>6575</v>
      </c>
      <c r="J226" s="841">
        <v>1.75</v>
      </c>
      <c r="K226" s="840">
        <v>350</v>
      </c>
      <c r="L226" s="842">
        <f>SUMPRODUCT(J226:J227,K226:K227)*1.2</f>
        <v>815.4</v>
      </c>
      <c r="M226" s="839"/>
      <c r="N226" s="839"/>
      <c r="O226" s="840" t="s">
        <v>6473</v>
      </c>
      <c r="P226" s="840" t="s">
        <v>6786</v>
      </c>
      <c r="Q226" s="840">
        <v>7788</v>
      </c>
      <c r="R226" s="840">
        <v>8739</v>
      </c>
      <c r="S226" s="840" t="s">
        <v>6773</v>
      </c>
      <c r="T226" s="848">
        <v>44480</v>
      </c>
      <c r="U226" s="828" t="s">
        <v>19</v>
      </c>
    </row>
    <row r="227" spans="1:21" ht="15.75" thickBot="1">
      <c r="A227" s="849">
        <v>44473</v>
      </c>
      <c r="B227" s="843" t="s">
        <v>6768</v>
      </c>
      <c r="C227" s="844" t="s">
        <v>6769</v>
      </c>
      <c r="D227" s="844"/>
      <c r="E227" s="844" t="s">
        <v>6482</v>
      </c>
      <c r="F227" s="844" t="s">
        <v>6473</v>
      </c>
      <c r="G227" s="844" t="s">
        <v>6473</v>
      </c>
      <c r="H227" s="844" t="s">
        <v>6473</v>
      </c>
      <c r="I227" s="844" t="s">
        <v>6473</v>
      </c>
      <c r="J227" s="845">
        <v>67</v>
      </c>
      <c r="K227" s="844">
        <v>1</v>
      </c>
      <c r="L227" s="846"/>
      <c r="M227" s="843"/>
      <c r="N227" s="843"/>
      <c r="O227" s="844" t="s">
        <v>6473</v>
      </c>
      <c r="P227" s="844" t="s">
        <v>6787</v>
      </c>
      <c r="Q227" s="844">
        <v>7788</v>
      </c>
      <c r="R227" s="844">
        <v>8739</v>
      </c>
      <c r="S227" s="844" t="s">
        <v>6788</v>
      </c>
      <c r="T227" s="850">
        <v>44480</v>
      </c>
      <c r="U227" s="829" t="s">
        <v>19</v>
      </c>
    </row>
    <row r="228" spans="1:21" ht="15.75" thickBot="1">
      <c r="A228" s="852">
        <v>44474</v>
      </c>
      <c r="B228" s="853" t="s">
        <v>6768</v>
      </c>
      <c r="C228" s="854" t="s">
        <v>6782</v>
      </c>
      <c r="D228" s="854"/>
      <c r="E228" s="854" t="s">
        <v>6482</v>
      </c>
      <c r="F228" s="854" t="s">
        <v>6569</v>
      </c>
      <c r="G228" s="854" t="s">
        <v>6783</v>
      </c>
      <c r="H228" s="854" t="s">
        <v>6603</v>
      </c>
      <c r="I228" s="854" t="s">
        <v>6603</v>
      </c>
      <c r="J228" s="855">
        <v>5</v>
      </c>
      <c r="K228" s="854">
        <v>25</v>
      </c>
      <c r="L228" s="851">
        <f>SUMPRODUCT(J228,K228)*1.2</f>
        <v>150</v>
      </c>
      <c r="M228" s="853"/>
      <c r="N228" s="853"/>
      <c r="O228" s="854" t="s">
        <v>6461</v>
      </c>
      <c r="P228" s="854"/>
      <c r="Q228" s="854">
        <v>7765</v>
      </c>
      <c r="R228" s="854">
        <v>8679</v>
      </c>
      <c r="S228" s="854"/>
      <c r="T228" s="856"/>
      <c r="U228" s="829" t="s">
        <v>19</v>
      </c>
    </row>
    <row r="229" spans="1:21">
      <c r="A229" s="217">
        <v>44502</v>
      </c>
      <c r="B229" s="401" t="s">
        <v>6768</v>
      </c>
      <c r="C229" s="157" t="s">
        <v>6769</v>
      </c>
      <c r="D229" s="157"/>
      <c r="E229" s="157" t="s">
        <v>6482</v>
      </c>
      <c r="F229" s="157" t="s">
        <v>6789</v>
      </c>
      <c r="G229" s="157" t="s">
        <v>6790</v>
      </c>
      <c r="H229" s="157">
        <v>4600</v>
      </c>
      <c r="I229" s="157" t="s">
        <v>6575</v>
      </c>
      <c r="J229" s="158">
        <v>1.3</v>
      </c>
      <c r="K229" s="157">
        <v>800</v>
      </c>
      <c r="L229" s="858">
        <f>SUMPRODUCT(J229:J230,K229:K230)*1.2</f>
        <v>1408.7160000000001</v>
      </c>
      <c r="M229" s="401"/>
      <c r="N229" s="401"/>
      <c r="O229" s="157" t="s">
        <v>6473</v>
      </c>
      <c r="P229" s="157"/>
      <c r="Q229" s="157">
        <v>7947</v>
      </c>
      <c r="R229" s="157">
        <v>8917</v>
      </c>
      <c r="S229" s="157"/>
      <c r="T229" s="159"/>
      <c r="U229" s="402" t="s">
        <v>19</v>
      </c>
    </row>
    <row r="230" spans="1:21" ht="15.75" thickBot="1">
      <c r="A230" s="218">
        <v>44502</v>
      </c>
      <c r="B230" s="859" t="s">
        <v>6768</v>
      </c>
      <c r="C230" s="219" t="s">
        <v>6769</v>
      </c>
      <c r="D230" s="219"/>
      <c r="E230" s="219" t="s">
        <v>6482</v>
      </c>
      <c r="F230" s="219" t="s">
        <v>6473</v>
      </c>
      <c r="G230" s="219" t="s">
        <v>6473</v>
      </c>
      <c r="H230" s="219" t="s">
        <v>6473</v>
      </c>
      <c r="I230" s="219" t="s">
        <v>6473</v>
      </c>
      <c r="J230" s="220">
        <v>133.93</v>
      </c>
      <c r="K230" s="219">
        <v>1</v>
      </c>
      <c r="L230" s="860"/>
      <c r="M230" s="859"/>
      <c r="N230" s="859"/>
      <c r="O230" s="219" t="s">
        <v>6473</v>
      </c>
      <c r="P230" s="219"/>
      <c r="Q230" s="219">
        <v>7947</v>
      </c>
      <c r="R230" s="219">
        <v>8917</v>
      </c>
      <c r="S230" s="219"/>
      <c r="T230" s="221"/>
      <c r="U230" s="403" t="s">
        <v>19</v>
      </c>
    </row>
    <row r="231" spans="1:21">
      <c r="A231" s="861">
        <v>44509</v>
      </c>
      <c r="B231" s="862" t="s">
        <v>6455</v>
      </c>
      <c r="C231" s="743" t="s">
        <v>6791</v>
      </c>
      <c r="D231" s="743"/>
      <c r="E231" s="743" t="s">
        <v>6603</v>
      </c>
      <c r="F231" s="743" t="s">
        <v>6792</v>
      </c>
      <c r="G231" s="743" t="s">
        <v>6793</v>
      </c>
      <c r="H231" s="743">
        <v>9500</v>
      </c>
      <c r="I231" s="743" t="s">
        <v>6465</v>
      </c>
      <c r="J231" s="863">
        <v>2.91</v>
      </c>
      <c r="K231" s="743">
        <v>51</v>
      </c>
      <c r="L231" s="741">
        <f>SUMPRODUCT(J231:J232,K231:K232)*1.2</f>
        <v>199.16399999999999</v>
      </c>
      <c r="M231" s="862"/>
      <c r="N231" s="862"/>
      <c r="O231" s="743" t="s">
        <v>6473</v>
      </c>
      <c r="P231" s="743"/>
      <c r="Q231" s="743">
        <v>7974</v>
      </c>
      <c r="R231" s="743">
        <v>8918</v>
      </c>
      <c r="S231" s="743"/>
      <c r="T231" s="744"/>
      <c r="U231" s="864" t="s">
        <v>19</v>
      </c>
    </row>
    <row r="232" spans="1:21" ht="15.75" thickBot="1">
      <c r="A232" s="865">
        <v>44509</v>
      </c>
      <c r="B232" s="866" t="s">
        <v>6455</v>
      </c>
      <c r="C232" s="750" t="s">
        <v>6791</v>
      </c>
      <c r="D232" s="750"/>
      <c r="E232" s="750" t="s">
        <v>6603</v>
      </c>
      <c r="F232" s="750" t="s">
        <v>6473</v>
      </c>
      <c r="G232" s="750" t="s">
        <v>6781</v>
      </c>
      <c r="H232" s="750" t="s">
        <v>6473</v>
      </c>
      <c r="I232" s="750" t="s">
        <v>6473</v>
      </c>
      <c r="J232" s="867">
        <v>8.7799999999999994</v>
      </c>
      <c r="K232" s="750">
        <v>2</v>
      </c>
      <c r="L232" s="868"/>
      <c r="M232" s="866"/>
      <c r="N232" s="866"/>
      <c r="O232" s="750" t="s">
        <v>6473</v>
      </c>
      <c r="P232" s="750"/>
      <c r="Q232" s="750">
        <v>7974</v>
      </c>
      <c r="R232" s="750">
        <v>8918</v>
      </c>
      <c r="S232" s="750"/>
      <c r="T232" s="751"/>
      <c r="U232" s="869" t="s">
        <v>19</v>
      </c>
    </row>
    <row r="233" spans="1:21">
      <c r="A233" s="205">
        <v>44511</v>
      </c>
      <c r="B233" s="773" t="s">
        <v>6455</v>
      </c>
      <c r="C233" s="206" t="s">
        <v>6645</v>
      </c>
      <c r="D233" s="206"/>
      <c r="E233" s="206" t="s">
        <v>6475</v>
      </c>
      <c r="F233" s="206" t="s">
        <v>6794</v>
      </c>
      <c r="G233" s="206" t="s">
        <v>6795</v>
      </c>
      <c r="H233" s="206">
        <v>24500</v>
      </c>
      <c r="I233" s="206" t="s">
        <v>6505</v>
      </c>
      <c r="J233" s="207">
        <v>4.8600000000000003</v>
      </c>
      <c r="K233" s="206">
        <v>32</v>
      </c>
      <c r="L233" s="207">
        <f>SUMPRODUCT(J233:J236,K233:K236)*1.2</f>
        <v>423.12</v>
      </c>
      <c r="M233" s="773"/>
      <c r="N233" s="773">
        <v>44512</v>
      </c>
      <c r="O233" s="206" t="s">
        <v>6473</v>
      </c>
      <c r="P233" s="206"/>
      <c r="Q233" s="206">
        <v>7973</v>
      </c>
      <c r="R233" s="603"/>
      <c r="S233" s="206"/>
      <c r="T233" s="208"/>
      <c r="U233" s="569" t="s">
        <v>19</v>
      </c>
    </row>
    <row r="234" spans="1:21">
      <c r="A234" s="774">
        <v>44511</v>
      </c>
      <c r="B234" s="775" t="s">
        <v>6455</v>
      </c>
      <c r="C234" s="556" t="s">
        <v>6645</v>
      </c>
      <c r="D234" s="556"/>
      <c r="E234" s="556" t="s">
        <v>6475</v>
      </c>
      <c r="F234" s="556" t="s">
        <v>6796</v>
      </c>
      <c r="G234" s="556" t="s">
        <v>6797</v>
      </c>
      <c r="H234" s="556">
        <v>11500</v>
      </c>
      <c r="I234" s="556" t="s">
        <v>6465</v>
      </c>
      <c r="J234" s="776">
        <v>3.31</v>
      </c>
      <c r="K234" s="556">
        <v>32</v>
      </c>
      <c r="L234" s="870"/>
      <c r="M234" s="775"/>
      <c r="N234" s="775"/>
      <c r="O234" s="556" t="s">
        <v>6473</v>
      </c>
      <c r="P234" s="556"/>
      <c r="Q234" s="556">
        <v>7973</v>
      </c>
      <c r="R234" s="568"/>
      <c r="S234" s="556"/>
      <c r="T234" s="777"/>
      <c r="U234" s="570" t="s">
        <v>19</v>
      </c>
    </row>
    <row r="235" spans="1:21">
      <c r="A235" s="774">
        <v>44511</v>
      </c>
      <c r="B235" s="775" t="s">
        <v>6455</v>
      </c>
      <c r="C235" s="556" t="s">
        <v>6645</v>
      </c>
      <c r="D235" s="556"/>
      <c r="E235" s="556" t="s">
        <v>6475</v>
      </c>
      <c r="F235" s="556" t="s">
        <v>6734</v>
      </c>
      <c r="G235" s="556" t="s">
        <v>6654</v>
      </c>
      <c r="H235" s="556" t="s">
        <v>6592</v>
      </c>
      <c r="I235" s="556" t="s">
        <v>6592</v>
      </c>
      <c r="J235" s="776">
        <v>36</v>
      </c>
      <c r="K235" s="556">
        <v>2</v>
      </c>
      <c r="L235" s="870"/>
      <c r="M235" s="775"/>
      <c r="N235" s="775"/>
      <c r="O235" s="556" t="s">
        <v>6473</v>
      </c>
      <c r="P235" s="556"/>
      <c r="Q235" s="556">
        <v>7973</v>
      </c>
      <c r="R235" s="568"/>
      <c r="S235" s="556"/>
      <c r="T235" s="777"/>
      <c r="U235" s="570" t="s">
        <v>19</v>
      </c>
    </row>
    <row r="236" spans="1:21" ht="15.75" thickBot="1">
      <c r="A236" s="211">
        <v>44511</v>
      </c>
      <c r="B236" s="778" t="s">
        <v>6455</v>
      </c>
      <c r="C236" s="212" t="s">
        <v>6645</v>
      </c>
      <c r="D236" s="212"/>
      <c r="E236" s="212" t="s">
        <v>6601</v>
      </c>
      <c r="F236" s="212" t="s">
        <v>6473</v>
      </c>
      <c r="G236" s="212" t="s">
        <v>6781</v>
      </c>
      <c r="H236" s="212" t="s">
        <v>6473</v>
      </c>
      <c r="I236" s="212" t="s">
        <v>6473</v>
      </c>
      <c r="J236" s="213">
        <v>9.58</v>
      </c>
      <c r="K236" s="212">
        <v>2</v>
      </c>
      <c r="L236" s="795"/>
      <c r="M236" s="778"/>
      <c r="N236" s="778"/>
      <c r="O236" s="212" t="s">
        <v>6473</v>
      </c>
      <c r="P236" s="212"/>
      <c r="Q236" s="212">
        <v>7973</v>
      </c>
      <c r="R236" s="681"/>
      <c r="S236" s="212"/>
      <c r="T236" s="214"/>
      <c r="U236" s="571" t="s">
        <v>19</v>
      </c>
    </row>
    <row r="237" spans="1:21">
      <c r="A237" s="270">
        <v>44531</v>
      </c>
      <c r="B237" s="678" t="s">
        <v>6455</v>
      </c>
      <c r="C237" s="175" t="s">
        <v>6470</v>
      </c>
      <c r="D237" s="175">
        <v>6221</v>
      </c>
      <c r="E237" s="175" t="s">
        <v>6603</v>
      </c>
      <c r="F237" s="175" t="s">
        <v>6610</v>
      </c>
      <c r="G237" s="175" t="s">
        <v>6611</v>
      </c>
      <c r="H237" s="175">
        <v>8000</v>
      </c>
      <c r="I237" s="175" t="s">
        <v>6465</v>
      </c>
      <c r="J237" s="176">
        <v>2.74</v>
      </c>
      <c r="K237" s="175">
        <v>18</v>
      </c>
      <c r="L237" s="176">
        <f>SUMPRODUCT(J237:J238,K237:K238)*1.2</f>
        <v>74.376000000000005</v>
      </c>
      <c r="M237" s="678" t="s">
        <v>6641</v>
      </c>
      <c r="N237" s="678" t="s">
        <v>6641</v>
      </c>
      <c r="O237" s="175" t="s">
        <v>6473</v>
      </c>
      <c r="P237" s="175" t="s">
        <v>6612</v>
      </c>
      <c r="Q237" s="175">
        <v>8105</v>
      </c>
      <c r="R237" s="175">
        <v>9076</v>
      </c>
      <c r="S237" s="175"/>
      <c r="T237" s="177"/>
      <c r="U237" s="797" t="s">
        <v>19</v>
      </c>
    </row>
    <row r="238" spans="1:21" ht="15.75" thickBot="1">
      <c r="A238" s="276">
        <v>44531</v>
      </c>
      <c r="B238" s="679" t="s">
        <v>6455</v>
      </c>
      <c r="C238" s="277" t="s">
        <v>6470</v>
      </c>
      <c r="D238" s="277">
        <v>6221</v>
      </c>
      <c r="E238" s="277" t="s">
        <v>6603</v>
      </c>
      <c r="F238" s="277" t="s">
        <v>6473</v>
      </c>
      <c r="G238" s="277" t="s">
        <v>6473</v>
      </c>
      <c r="H238" s="277" t="s">
        <v>6473</v>
      </c>
      <c r="I238" s="277" t="s">
        <v>6473</v>
      </c>
      <c r="J238" s="278">
        <v>12.66</v>
      </c>
      <c r="K238" s="277">
        <v>1</v>
      </c>
      <c r="L238" s="799"/>
      <c r="M238" s="679"/>
      <c r="N238" s="679"/>
      <c r="O238" s="277" t="s">
        <v>6473</v>
      </c>
      <c r="P238" s="277"/>
      <c r="Q238" s="277">
        <v>8105</v>
      </c>
      <c r="R238" s="277">
        <v>9076</v>
      </c>
      <c r="S238" s="277"/>
      <c r="T238" s="279"/>
      <c r="U238" s="800" t="s">
        <v>19</v>
      </c>
    </row>
    <row r="239" spans="1:21">
      <c r="A239" s="297">
        <v>44536</v>
      </c>
      <c r="B239" s="262" t="s">
        <v>6455</v>
      </c>
      <c r="C239" s="262" t="s">
        <v>6456</v>
      </c>
      <c r="D239" s="262">
        <v>31076</v>
      </c>
      <c r="E239" s="262" t="s">
        <v>6603</v>
      </c>
      <c r="F239" s="262" t="s">
        <v>6629</v>
      </c>
      <c r="G239" s="262" t="s">
        <v>6630</v>
      </c>
      <c r="H239" s="262">
        <v>8300</v>
      </c>
      <c r="I239" s="262" t="s">
        <v>6575</v>
      </c>
      <c r="J239" s="414">
        <v>2.02</v>
      </c>
      <c r="K239" s="262">
        <v>170</v>
      </c>
      <c r="L239" s="414">
        <f>SUMPRODUCT(J239:J240,K239:K240)*1.2</f>
        <v>700.07999999999993</v>
      </c>
      <c r="M239" s="262" t="s">
        <v>6641</v>
      </c>
      <c r="N239" s="262" t="s">
        <v>6641</v>
      </c>
      <c r="O239" s="262" t="s">
        <v>6461</v>
      </c>
      <c r="P239" s="262"/>
      <c r="Q239" s="262">
        <v>8106</v>
      </c>
      <c r="R239" s="262">
        <v>9077</v>
      </c>
      <c r="S239" s="262"/>
      <c r="T239" s="262"/>
      <c r="U239" s="570" t="s">
        <v>19</v>
      </c>
    </row>
    <row r="240" spans="1:21" ht="15.75" thickBot="1">
      <c r="A240" s="300">
        <v>44536</v>
      </c>
      <c r="B240" s="268" t="s">
        <v>6455</v>
      </c>
      <c r="C240" s="268" t="s">
        <v>6456</v>
      </c>
      <c r="D240" s="268">
        <v>31076</v>
      </c>
      <c r="E240" s="268" t="s">
        <v>6603</v>
      </c>
      <c r="F240" s="268" t="s">
        <v>6631</v>
      </c>
      <c r="G240" s="268" t="s">
        <v>6632</v>
      </c>
      <c r="H240" s="268">
        <v>3000</v>
      </c>
      <c r="I240" s="268" t="s">
        <v>6633</v>
      </c>
      <c r="J240" s="415">
        <v>1.6</v>
      </c>
      <c r="K240" s="268">
        <v>150</v>
      </c>
      <c r="L240" s="268"/>
      <c r="M240" s="268"/>
      <c r="N240" s="268"/>
      <c r="O240" s="268" t="s">
        <v>6461</v>
      </c>
      <c r="P240" s="268"/>
      <c r="Q240" s="268">
        <v>8106</v>
      </c>
      <c r="R240" s="268">
        <v>9077</v>
      </c>
      <c r="S240" s="268"/>
      <c r="T240" s="268"/>
      <c r="U240" s="570" t="s">
        <v>19</v>
      </c>
    </row>
    <row r="241" spans="1:21">
      <c r="A241" s="270">
        <v>44538</v>
      </c>
      <c r="B241" s="678" t="s">
        <v>6455</v>
      </c>
      <c r="C241" s="175" t="s">
        <v>6470</v>
      </c>
      <c r="D241" s="175">
        <v>6223</v>
      </c>
      <c r="E241" s="175" t="s">
        <v>6482</v>
      </c>
      <c r="F241" s="175" t="s">
        <v>6514</v>
      </c>
      <c r="G241" s="175" t="s">
        <v>6515</v>
      </c>
      <c r="H241" s="175">
        <v>3600</v>
      </c>
      <c r="I241" s="175" t="s">
        <v>6465</v>
      </c>
      <c r="J241" s="176">
        <v>2.5</v>
      </c>
      <c r="K241" s="175">
        <v>30</v>
      </c>
      <c r="L241" s="520">
        <f>SUMPRODUCT(J241:J245,K241:K245)*1.2</f>
        <v>216.792</v>
      </c>
      <c r="M241" s="678" t="s">
        <v>6641</v>
      </c>
      <c r="N241" s="678" t="s">
        <v>6641</v>
      </c>
      <c r="O241" s="175" t="s">
        <v>6473</v>
      </c>
      <c r="P241" s="519" t="s">
        <v>6776</v>
      </c>
      <c r="Q241" s="519">
        <v>8116</v>
      </c>
      <c r="R241" s="519">
        <v>9078</v>
      </c>
      <c r="S241" s="519"/>
      <c r="T241" s="519"/>
      <c r="U241" s="605" t="s">
        <v>19</v>
      </c>
    </row>
    <row r="242" spans="1:21">
      <c r="A242" s="271">
        <v>44538</v>
      </c>
      <c r="B242" s="566" t="s">
        <v>6455</v>
      </c>
      <c r="C242" s="272" t="s">
        <v>6470</v>
      </c>
      <c r="D242" s="272">
        <v>6223</v>
      </c>
      <c r="E242" s="272" t="s">
        <v>6482</v>
      </c>
      <c r="F242" s="272" t="s">
        <v>6517</v>
      </c>
      <c r="G242" s="272" t="s">
        <v>6518</v>
      </c>
      <c r="H242" s="272">
        <v>3400</v>
      </c>
      <c r="I242" s="272" t="s">
        <v>6512</v>
      </c>
      <c r="J242" s="273">
        <v>2.5</v>
      </c>
      <c r="K242" s="272">
        <v>10</v>
      </c>
      <c r="L242" s="567"/>
      <c r="M242" s="566"/>
      <c r="N242" s="566"/>
      <c r="O242" s="272" t="s">
        <v>6473</v>
      </c>
      <c r="P242" s="272"/>
      <c r="Q242" s="272">
        <v>8116</v>
      </c>
      <c r="R242" s="272">
        <v>9078</v>
      </c>
      <c r="S242" s="272"/>
      <c r="T242" s="272"/>
      <c r="U242" s="606" t="s">
        <v>19</v>
      </c>
    </row>
    <row r="243" spans="1:21">
      <c r="A243" s="271">
        <v>44538</v>
      </c>
      <c r="B243" s="566" t="s">
        <v>6455</v>
      </c>
      <c r="C243" s="272" t="s">
        <v>6470</v>
      </c>
      <c r="D243" s="272">
        <v>6223</v>
      </c>
      <c r="E243" s="272" t="s">
        <v>6482</v>
      </c>
      <c r="F243" s="272" t="s">
        <v>6520</v>
      </c>
      <c r="G243" s="272" t="s">
        <v>6521</v>
      </c>
      <c r="H243" s="272">
        <v>4200</v>
      </c>
      <c r="I243" s="272" t="s">
        <v>6490</v>
      </c>
      <c r="J243" s="273">
        <v>2.5</v>
      </c>
      <c r="K243" s="272">
        <v>10</v>
      </c>
      <c r="L243" s="567"/>
      <c r="M243" s="566"/>
      <c r="N243" s="566"/>
      <c r="O243" s="272" t="s">
        <v>6473</v>
      </c>
      <c r="P243" s="272"/>
      <c r="Q243" s="272">
        <v>8116</v>
      </c>
      <c r="R243" s="272">
        <v>9078</v>
      </c>
      <c r="S243" s="272"/>
      <c r="T243" s="272"/>
      <c r="U243" s="606" t="s">
        <v>19</v>
      </c>
    </row>
    <row r="244" spans="1:21">
      <c r="A244" s="271">
        <v>44538</v>
      </c>
      <c r="B244" s="566" t="s">
        <v>6455</v>
      </c>
      <c r="C244" s="272" t="s">
        <v>6470</v>
      </c>
      <c r="D244" s="272">
        <v>6223</v>
      </c>
      <c r="E244" s="272" t="s">
        <v>6482</v>
      </c>
      <c r="F244" s="272" t="s">
        <v>6522</v>
      </c>
      <c r="G244" s="272" t="s">
        <v>6523</v>
      </c>
      <c r="H244" s="272">
        <v>18200</v>
      </c>
      <c r="I244" s="272" t="s">
        <v>6513</v>
      </c>
      <c r="J244" s="273">
        <v>4.3</v>
      </c>
      <c r="K244" s="272">
        <v>10</v>
      </c>
      <c r="L244" s="567"/>
      <c r="M244" s="566"/>
      <c r="N244" s="566"/>
      <c r="O244" s="272" t="s">
        <v>6473</v>
      </c>
      <c r="P244" s="272"/>
      <c r="Q244" s="272">
        <v>8116</v>
      </c>
      <c r="R244" s="272">
        <v>9078</v>
      </c>
      <c r="S244" s="272"/>
      <c r="T244" s="272"/>
      <c r="U244" s="606" t="s">
        <v>19</v>
      </c>
    </row>
    <row r="245" spans="1:21" ht="15.75" thickBot="1">
      <c r="A245" s="276">
        <v>44538</v>
      </c>
      <c r="B245" s="679" t="s">
        <v>6455</v>
      </c>
      <c r="C245" s="277" t="s">
        <v>6470</v>
      </c>
      <c r="D245" s="277">
        <v>6223</v>
      </c>
      <c r="E245" s="277" t="s">
        <v>6601</v>
      </c>
      <c r="F245" s="277" t="s">
        <v>6473</v>
      </c>
      <c r="G245" s="277" t="s">
        <v>6473</v>
      </c>
      <c r="H245" s="277" t="s">
        <v>6473</v>
      </c>
      <c r="I245" s="277" t="s">
        <v>6473</v>
      </c>
      <c r="J245" s="278">
        <v>12.66</v>
      </c>
      <c r="K245" s="277">
        <v>1</v>
      </c>
      <c r="L245" s="799"/>
      <c r="M245" s="679"/>
      <c r="N245" s="679"/>
      <c r="O245" s="277" t="s">
        <v>6473</v>
      </c>
      <c r="P245" s="277"/>
      <c r="Q245" s="277">
        <v>8116</v>
      </c>
      <c r="R245" s="277">
        <v>9078</v>
      </c>
      <c r="S245" s="277"/>
      <c r="T245" s="277"/>
      <c r="U245" s="607" t="s">
        <v>19</v>
      </c>
    </row>
    <row r="246" spans="1:21" ht="15.75" thickBot="1">
      <c r="A246" s="297">
        <v>44539</v>
      </c>
      <c r="B246" s="262" t="s">
        <v>6455</v>
      </c>
      <c r="C246" s="262" t="s">
        <v>6456</v>
      </c>
      <c r="D246" s="262"/>
      <c r="E246" s="262" t="s">
        <v>6603</v>
      </c>
      <c r="F246" s="262" t="s">
        <v>6798</v>
      </c>
      <c r="G246" s="262" t="s">
        <v>6799</v>
      </c>
      <c r="H246" s="262">
        <v>4500</v>
      </c>
      <c r="I246" s="262" t="s">
        <v>6575</v>
      </c>
      <c r="J246" s="414">
        <v>1.6</v>
      </c>
      <c r="K246" s="262">
        <v>100</v>
      </c>
      <c r="L246" s="414">
        <f>SUMPRODUCT(J246:J246,K246:K246)*1.2</f>
        <v>192</v>
      </c>
      <c r="M246" s="262" t="s">
        <v>6641</v>
      </c>
      <c r="N246" s="262" t="s">
        <v>6641</v>
      </c>
      <c r="O246" s="262" t="s">
        <v>6461</v>
      </c>
      <c r="P246" s="262"/>
      <c r="Q246" s="262">
        <v>8117</v>
      </c>
      <c r="R246" s="262">
        <v>9079</v>
      </c>
      <c r="S246" s="262"/>
      <c r="T246" s="262"/>
      <c r="U246" s="570" t="s">
        <v>19</v>
      </c>
    </row>
    <row r="247" spans="1:21" ht="15.75" thickBot="1">
      <c r="A247" s="873">
        <v>44544</v>
      </c>
      <c r="B247" s="874" t="s">
        <v>6455</v>
      </c>
      <c r="C247" s="874" t="s">
        <v>6456</v>
      </c>
      <c r="D247" s="874"/>
      <c r="E247" s="874" t="s">
        <v>6603</v>
      </c>
      <c r="F247" s="874" t="s">
        <v>6800</v>
      </c>
      <c r="G247" s="874" t="s">
        <v>6801</v>
      </c>
      <c r="H247" s="874">
        <v>8600</v>
      </c>
      <c r="I247" s="874" t="s">
        <v>6575</v>
      </c>
      <c r="J247" s="875">
        <v>2.54</v>
      </c>
      <c r="K247" s="874">
        <v>50</v>
      </c>
      <c r="L247" s="875">
        <f>SUMPRODUCT(J247:J247,K247:K247)*1.2</f>
        <v>152.4</v>
      </c>
      <c r="M247" s="874" t="s">
        <v>6641</v>
      </c>
      <c r="N247" s="874" t="s">
        <v>6641</v>
      </c>
      <c r="O247" s="874" t="s">
        <v>6461</v>
      </c>
      <c r="P247" s="874"/>
      <c r="Q247" s="874">
        <v>8133</v>
      </c>
      <c r="R247" s="872">
        <v>9114</v>
      </c>
      <c r="S247" s="874"/>
      <c r="T247" s="874"/>
      <c r="U247" s="570" t="s">
        <v>19</v>
      </c>
    </row>
    <row r="248" spans="1:21">
      <c r="A248" s="270">
        <v>44545</v>
      </c>
      <c r="B248" s="678" t="s">
        <v>6455</v>
      </c>
      <c r="C248" s="175" t="s">
        <v>6470</v>
      </c>
      <c r="D248" s="175">
        <v>6225</v>
      </c>
      <c r="E248" s="175" t="s">
        <v>6482</v>
      </c>
      <c r="F248" s="175" t="s">
        <v>6514</v>
      </c>
      <c r="G248" s="175" t="s">
        <v>6515</v>
      </c>
      <c r="H248" s="175">
        <v>3600</v>
      </c>
      <c r="I248" s="175" t="s">
        <v>6465</v>
      </c>
      <c r="J248" s="176">
        <v>2.5</v>
      </c>
      <c r="K248" s="175">
        <v>1</v>
      </c>
      <c r="L248" s="520">
        <f>SUMPRODUCT(J248:J251,K248:K251)*1.2</f>
        <v>26.352</v>
      </c>
      <c r="M248" s="678" t="s">
        <v>6641</v>
      </c>
      <c r="N248" s="678" t="s">
        <v>6641</v>
      </c>
      <c r="O248" s="175" t="s">
        <v>6473</v>
      </c>
      <c r="P248" s="519" t="s">
        <v>6776</v>
      </c>
      <c r="Q248" s="722">
        <v>8183</v>
      </c>
      <c r="R248" s="722">
        <v>9236</v>
      </c>
      <c r="S248" s="519"/>
      <c r="T248" s="519"/>
      <c r="U248" s="605" t="s">
        <v>19</v>
      </c>
    </row>
    <row r="249" spans="1:21">
      <c r="A249" s="271">
        <v>44545</v>
      </c>
      <c r="B249" s="566" t="s">
        <v>6455</v>
      </c>
      <c r="C249" s="272" t="s">
        <v>6470</v>
      </c>
      <c r="D249" s="272">
        <v>6225</v>
      </c>
      <c r="E249" s="272" t="s">
        <v>6482</v>
      </c>
      <c r="F249" s="272" t="s">
        <v>6520</v>
      </c>
      <c r="G249" s="272" t="s">
        <v>6521</v>
      </c>
      <c r="H249" s="272">
        <v>4200</v>
      </c>
      <c r="I249" s="272" t="s">
        <v>6490</v>
      </c>
      <c r="J249" s="273">
        <v>2.5</v>
      </c>
      <c r="K249" s="272">
        <v>1</v>
      </c>
      <c r="L249" s="567"/>
      <c r="M249" s="566"/>
      <c r="N249" s="566"/>
      <c r="O249" s="272" t="s">
        <v>6473</v>
      </c>
      <c r="P249" s="272"/>
      <c r="Q249" s="568">
        <v>8183</v>
      </c>
      <c r="R249" s="568">
        <v>9236</v>
      </c>
      <c r="S249" s="272"/>
      <c r="T249" s="272"/>
      <c r="U249" s="606" t="s">
        <v>19</v>
      </c>
    </row>
    <row r="250" spans="1:21">
      <c r="A250" s="271">
        <v>44545</v>
      </c>
      <c r="B250" s="566" t="s">
        <v>6455</v>
      </c>
      <c r="C250" s="272" t="s">
        <v>6470</v>
      </c>
      <c r="D250" s="272">
        <v>6225</v>
      </c>
      <c r="E250" s="272" t="s">
        <v>6482</v>
      </c>
      <c r="F250" s="272" t="s">
        <v>6522</v>
      </c>
      <c r="G250" s="272" t="s">
        <v>6523</v>
      </c>
      <c r="H250" s="272">
        <v>18200</v>
      </c>
      <c r="I250" s="272" t="s">
        <v>6513</v>
      </c>
      <c r="J250" s="273">
        <v>4.3</v>
      </c>
      <c r="K250" s="272">
        <v>1</v>
      </c>
      <c r="L250" s="567"/>
      <c r="M250" s="566"/>
      <c r="N250" s="566"/>
      <c r="O250" s="272" t="s">
        <v>6473</v>
      </c>
      <c r="P250" s="272"/>
      <c r="Q250" s="568">
        <v>8183</v>
      </c>
      <c r="R250" s="568">
        <v>9236</v>
      </c>
      <c r="S250" s="272"/>
      <c r="T250" s="272"/>
      <c r="U250" s="606" t="s">
        <v>19</v>
      </c>
    </row>
    <row r="251" spans="1:21" ht="15.75" thickBot="1">
      <c r="A251" s="271">
        <v>44545</v>
      </c>
      <c r="B251" s="566" t="s">
        <v>6455</v>
      </c>
      <c r="C251" s="272" t="s">
        <v>6470</v>
      </c>
      <c r="D251" s="272">
        <v>6225</v>
      </c>
      <c r="E251" s="272" t="s">
        <v>6601</v>
      </c>
      <c r="F251" s="272" t="s">
        <v>6473</v>
      </c>
      <c r="G251" s="272" t="s">
        <v>6473</v>
      </c>
      <c r="H251" s="272" t="s">
        <v>6473</v>
      </c>
      <c r="I251" s="272" t="s">
        <v>6473</v>
      </c>
      <c r="J251" s="273">
        <v>12.66</v>
      </c>
      <c r="K251" s="272">
        <v>1</v>
      </c>
      <c r="L251" s="567"/>
      <c r="M251" s="566"/>
      <c r="N251" s="566"/>
      <c r="O251" s="272" t="s">
        <v>6473</v>
      </c>
      <c r="P251" s="272"/>
      <c r="Q251" s="568">
        <v>8183</v>
      </c>
      <c r="R251" s="568">
        <v>9236</v>
      </c>
      <c r="S251" s="272"/>
      <c r="T251" s="272"/>
      <c r="U251" s="607" t="s">
        <v>19</v>
      </c>
    </row>
    <row r="252" spans="1:21">
      <c r="A252" s="877">
        <v>44589</v>
      </c>
      <c r="B252" s="878" t="s">
        <v>6455</v>
      </c>
      <c r="C252" s="163" t="s">
        <v>6470</v>
      </c>
      <c r="D252" s="163">
        <v>6233</v>
      </c>
      <c r="E252" s="163" t="s">
        <v>6482</v>
      </c>
      <c r="F252" s="163" t="s">
        <v>6514</v>
      </c>
      <c r="G252" s="163" t="s">
        <v>6515</v>
      </c>
      <c r="H252" s="163">
        <v>3600</v>
      </c>
      <c r="I252" s="163" t="s">
        <v>6465</v>
      </c>
      <c r="J252" s="164">
        <v>2.5</v>
      </c>
      <c r="K252" s="163">
        <v>16</v>
      </c>
      <c r="L252" s="879">
        <f>SUMPRODUCT(J252:J257,K252:K257)*1.2</f>
        <v>152.47200000000001</v>
      </c>
      <c r="M252" s="878" t="s">
        <v>6641</v>
      </c>
      <c r="N252" s="878" t="s">
        <v>6641</v>
      </c>
      <c r="O252" s="163" t="s">
        <v>6473</v>
      </c>
      <c r="P252" s="880" t="s">
        <v>6776</v>
      </c>
      <c r="Q252" s="880">
        <v>8250</v>
      </c>
      <c r="R252" s="880">
        <v>9241</v>
      </c>
      <c r="S252" s="880"/>
      <c r="T252" s="889"/>
      <c r="U252" s="883" t="s">
        <v>6802</v>
      </c>
    </row>
    <row r="253" spans="1:21">
      <c r="A253" s="231">
        <v>44589</v>
      </c>
      <c r="B253" s="886" t="s">
        <v>6455</v>
      </c>
      <c r="C253" s="230" t="s">
        <v>6470</v>
      </c>
      <c r="D253" s="230">
        <v>6233</v>
      </c>
      <c r="E253" s="230" t="s">
        <v>6482</v>
      </c>
      <c r="F253" s="230" t="s">
        <v>6517</v>
      </c>
      <c r="G253" s="230" t="s">
        <v>6518</v>
      </c>
      <c r="H253" s="230">
        <v>3400</v>
      </c>
      <c r="I253" s="230" t="s">
        <v>6512</v>
      </c>
      <c r="J253" s="232">
        <v>2.5</v>
      </c>
      <c r="K253" s="230">
        <v>6</v>
      </c>
      <c r="L253" s="888"/>
      <c r="M253" s="886"/>
      <c r="N253" s="886"/>
      <c r="O253" s="230" t="s">
        <v>6473</v>
      </c>
      <c r="P253" s="230"/>
      <c r="Q253" s="887">
        <v>8250</v>
      </c>
      <c r="R253" s="230">
        <v>9241</v>
      </c>
      <c r="S253" s="230"/>
      <c r="T253" s="890"/>
      <c r="U253" s="884" t="s">
        <v>19</v>
      </c>
    </row>
    <row r="254" spans="1:21">
      <c r="A254" s="231">
        <v>44589</v>
      </c>
      <c r="B254" s="886" t="s">
        <v>6455</v>
      </c>
      <c r="C254" s="230" t="s">
        <v>6470</v>
      </c>
      <c r="D254" s="230">
        <v>6233</v>
      </c>
      <c r="E254" s="230" t="s">
        <v>6482</v>
      </c>
      <c r="F254" s="230" t="s">
        <v>6520</v>
      </c>
      <c r="G254" s="230" t="s">
        <v>6521</v>
      </c>
      <c r="H254" s="230">
        <v>4200</v>
      </c>
      <c r="I254" s="230" t="s">
        <v>6490</v>
      </c>
      <c r="J254" s="232">
        <v>2.5</v>
      </c>
      <c r="K254" s="230">
        <v>7</v>
      </c>
      <c r="L254" s="888"/>
      <c r="M254" s="886"/>
      <c r="N254" s="886"/>
      <c r="O254" s="230" t="s">
        <v>6473</v>
      </c>
      <c r="P254" s="230"/>
      <c r="Q254" s="887">
        <v>8250</v>
      </c>
      <c r="R254" s="230">
        <v>9241</v>
      </c>
      <c r="S254" s="230"/>
      <c r="T254" s="890"/>
      <c r="U254" s="884" t="s">
        <v>19</v>
      </c>
    </row>
    <row r="255" spans="1:21">
      <c r="A255" s="231">
        <v>44589</v>
      </c>
      <c r="B255" s="886" t="s">
        <v>6455</v>
      </c>
      <c r="C255" s="230" t="s">
        <v>6470</v>
      </c>
      <c r="D255" s="230">
        <v>6233</v>
      </c>
      <c r="E255" s="230" t="s">
        <v>6482</v>
      </c>
      <c r="F255" s="230" t="s">
        <v>6522</v>
      </c>
      <c r="G255" s="230" t="s">
        <v>6523</v>
      </c>
      <c r="H255" s="230">
        <v>18200</v>
      </c>
      <c r="I255" s="230" t="s">
        <v>6513</v>
      </c>
      <c r="J255" s="232">
        <v>4.3</v>
      </c>
      <c r="K255" s="230">
        <v>8</v>
      </c>
      <c r="L255" s="888"/>
      <c r="M255" s="886"/>
      <c r="N255" s="886"/>
      <c r="O255" s="230" t="s">
        <v>6473</v>
      </c>
      <c r="P255" s="230"/>
      <c r="Q255" s="887">
        <v>8250</v>
      </c>
      <c r="R255" s="230">
        <v>9241</v>
      </c>
      <c r="S255" s="230"/>
      <c r="T255" s="890"/>
      <c r="U255" s="884" t="s">
        <v>19</v>
      </c>
    </row>
    <row r="256" spans="1:21">
      <c r="A256" s="231">
        <v>44589</v>
      </c>
      <c r="B256" s="886" t="s">
        <v>6455</v>
      </c>
      <c r="C256" s="230" t="s">
        <v>6470</v>
      </c>
      <c r="D256" s="230">
        <v>6233</v>
      </c>
      <c r="E256" s="230" t="s">
        <v>6482</v>
      </c>
      <c r="F256" s="230" t="s">
        <v>6803</v>
      </c>
      <c r="G256" s="230" t="s">
        <v>6804</v>
      </c>
      <c r="H256" s="230">
        <v>3652</v>
      </c>
      <c r="I256" s="230" t="s">
        <v>6465</v>
      </c>
      <c r="J256" s="232">
        <v>2.5</v>
      </c>
      <c r="K256" s="230">
        <v>3</v>
      </c>
      <c r="L256" s="888"/>
      <c r="M256" s="886"/>
      <c r="N256" s="886"/>
      <c r="O256" s="230" t="s">
        <v>6473</v>
      </c>
      <c r="P256" s="230"/>
      <c r="Q256" s="887">
        <v>8250</v>
      </c>
      <c r="R256" s="230">
        <v>9241</v>
      </c>
      <c r="S256" s="230"/>
      <c r="T256" s="890"/>
      <c r="U256" s="884" t="s">
        <v>19</v>
      </c>
    </row>
    <row r="257" spans="1:21" ht="15.75" thickBot="1">
      <c r="A257" s="168">
        <v>44589</v>
      </c>
      <c r="B257" s="881" t="s">
        <v>6455</v>
      </c>
      <c r="C257" s="169" t="s">
        <v>6470</v>
      </c>
      <c r="D257" s="169">
        <v>6233</v>
      </c>
      <c r="E257" s="169" t="s">
        <v>6601</v>
      </c>
      <c r="F257" s="169" t="s">
        <v>6473</v>
      </c>
      <c r="G257" s="169" t="s">
        <v>6473</v>
      </c>
      <c r="H257" s="169" t="s">
        <v>6473</v>
      </c>
      <c r="I257" s="169" t="s">
        <v>6473</v>
      </c>
      <c r="J257" s="170">
        <v>12.66</v>
      </c>
      <c r="K257" s="169">
        <v>1</v>
      </c>
      <c r="L257" s="882"/>
      <c r="M257" s="881"/>
      <c r="N257" s="881"/>
      <c r="O257" s="169" t="s">
        <v>6473</v>
      </c>
      <c r="P257" s="169"/>
      <c r="Q257" s="891">
        <v>8250</v>
      </c>
      <c r="R257" s="169">
        <v>9241</v>
      </c>
      <c r="S257" s="169"/>
      <c r="T257" s="173"/>
      <c r="U257" s="885" t="s">
        <v>19</v>
      </c>
    </row>
    <row r="258" spans="1:21">
      <c r="A258" s="509">
        <v>44595</v>
      </c>
      <c r="B258" s="510" t="s">
        <v>6455</v>
      </c>
      <c r="C258" s="145" t="s">
        <v>6456</v>
      </c>
      <c r="D258" s="145">
        <v>685</v>
      </c>
      <c r="E258" s="145" t="s">
        <v>6603</v>
      </c>
      <c r="F258" s="145" t="s">
        <v>6805</v>
      </c>
      <c r="G258" s="145" t="s">
        <v>6806</v>
      </c>
      <c r="H258" s="145">
        <v>6000</v>
      </c>
      <c r="I258" s="145" t="s">
        <v>6807</v>
      </c>
      <c r="J258" s="146">
        <v>2</v>
      </c>
      <c r="K258" s="145">
        <v>45</v>
      </c>
      <c r="L258" s="146">
        <f>SUMPRODUCT(J258:J261,K258:K261)*1.2</f>
        <v>378</v>
      </c>
      <c r="M258" s="147" t="s">
        <v>6641</v>
      </c>
      <c r="N258" s="147" t="s">
        <v>6641</v>
      </c>
      <c r="O258" s="145" t="s">
        <v>6461</v>
      </c>
      <c r="P258" s="145"/>
      <c r="Q258" s="603">
        <v>8280</v>
      </c>
      <c r="R258" s="603">
        <v>9258</v>
      </c>
      <c r="S258" s="145"/>
      <c r="T258" s="511"/>
      <c r="U258" s="605" t="s">
        <v>19</v>
      </c>
    </row>
    <row r="259" spans="1:21">
      <c r="A259" s="180">
        <v>44595</v>
      </c>
      <c r="B259" s="512" t="s">
        <v>6455</v>
      </c>
      <c r="C259" s="181" t="s">
        <v>6456</v>
      </c>
      <c r="D259" s="181">
        <v>685</v>
      </c>
      <c r="E259" s="181" t="s">
        <v>6603</v>
      </c>
      <c r="F259" s="181" t="s">
        <v>6808</v>
      </c>
      <c r="G259" s="181" t="s">
        <v>6806</v>
      </c>
      <c r="H259" s="181">
        <v>2000</v>
      </c>
      <c r="I259" s="181" t="s">
        <v>6809</v>
      </c>
      <c r="J259" s="182">
        <v>1.5</v>
      </c>
      <c r="K259" s="181">
        <v>45</v>
      </c>
      <c r="L259" s="182"/>
      <c r="M259" s="183"/>
      <c r="N259" s="183"/>
      <c r="O259" s="181" t="s">
        <v>6461</v>
      </c>
      <c r="P259" s="181"/>
      <c r="Q259" s="568">
        <v>8280</v>
      </c>
      <c r="R259" s="568">
        <v>9258</v>
      </c>
      <c r="S259" s="181"/>
      <c r="T259" s="514"/>
      <c r="U259" s="606" t="s">
        <v>19</v>
      </c>
    </row>
    <row r="260" spans="1:21">
      <c r="A260" s="180">
        <v>44595</v>
      </c>
      <c r="B260" s="512" t="s">
        <v>6455</v>
      </c>
      <c r="C260" s="181" t="s">
        <v>6456</v>
      </c>
      <c r="D260" s="181">
        <v>685</v>
      </c>
      <c r="E260" s="181" t="s">
        <v>6603</v>
      </c>
      <c r="F260" s="181" t="s">
        <v>6810</v>
      </c>
      <c r="G260" s="181" t="s">
        <v>6811</v>
      </c>
      <c r="H260" s="181">
        <v>6000</v>
      </c>
      <c r="I260" s="181" t="s">
        <v>6591</v>
      </c>
      <c r="J260" s="182">
        <v>2</v>
      </c>
      <c r="K260" s="181">
        <v>45</v>
      </c>
      <c r="L260" s="513"/>
      <c r="M260" s="512"/>
      <c r="N260" s="512"/>
      <c r="O260" s="181" t="s">
        <v>6461</v>
      </c>
      <c r="P260" s="181"/>
      <c r="Q260" s="568">
        <v>8280</v>
      </c>
      <c r="R260" s="568">
        <v>9258</v>
      </c>
      <c r="S260" s="181"/>
      <c r="T260" s="514"/>
      <c r="U260" s="606" t="s">
        <v>19</v>
      </c>
    </row>
    <row r="261" spans="1:21" ht="15.75" thickBot="1">
      <c r="A261" s="189">
        <v>44595</v>
      </c>
      <c r="B261" s="515" t="s">
        <v>6455</v>
      </c>
      <c r="C261" s="151" t="s">
        <v>6456</v>
      </c>
      <c r="D261" s="151">
        <v>685</v>
      </c>
      <c r="E261" s="151" t="s">
        <v>6603</v>
      </c>
      <c r="F261" s="151" t="s">
        <v>6812</v>
      </c>
      <c r="G261" s="151" t="s">
        <v>6811</v>
      </c>
      <c r="H261" s="151">
        <v>2000</v>
      </c>
      <c r="I261" s="151" t="s">
        <v>6596</v>
      </c>
      <c r="J261" s="152">
        <v>1.5</v>
      </c>
      <c r="K261" s="151">
        <v>45</v>
      </c>
      <c r="L261" s="516"/>
      <c r="M261" s="515"/>
      <c r="N261" s="515"/>
      <c r="O261" s="151" t="s">
        <v>6461</v>
      </c>
      <c r="P261" s="151"/>
      <c r="Q261" s="681">
        <v>8280</v>
      </c>
      <c r="R261" s="681">
        <v>9258</v>
      </c>
      <c r="S261" s="151"/>
      <c r="T261" s="517"/>
      <c r="U261" s="607" t="s">
        <v>19</v>
      </c>
    </row>
    <row r="262" spans="1:21" ht="15.75" thickBot="1">
      <c r="A262" s="217">
        <v>44602</v>
      </c>
      <c r="B262" s="401" t="s">
        <v>6455</v>
      </c>
      <c r="C262" s="157" t="s">
        <v>6456</v>
      </c>
      <c r="D262" s="157" t="s">
        <v>6813</v>
      </c>
      <c r="E262" s="157" t="s">
        <v>6603</v>
      </c>
      <c r="F262" s="157" t="s">
        <v>6814</v>
      </c>
      <c r="G262" s="157" t="s">
        <v>6815</v>
      </c>
      <c r="H262" s="157">
        <v>14057</v>
      </c>
      <c r="I262" s="157" t="s">
        <v>6465</v>
      </c>
      <c r="J262" s="158">
        <v>2.73</v>
      </c>
      <c r="K262" s="157">
        <v>44</v>
      </c>
      <c r="L262" s="158">
        <f>SUMPRODUCT(J262,K262)*1.2</f>
        <v>144.14400000000001</v>
      </c>
      <c r="M262" s="159" t="s">
        <v>6641</v>
      </c>
      <c r="N262" s="159" t="s">
        <v>6641</v>
      </c>
      <c r="O262" s="157" t="s">
        <v>6461</v>
      </c>
      <c r="P262" s="157"/>
      <c r="Q262" s="603">
        <v>8310</v>
      </c>
      <c r="R262" s="603">
        <v>9303</v>
      </c>
      <c r="S262" s="157"/>
      <c r="T262" s="159">
        <v>44603</v>
      </c>
      <c r="U262" s="539" t="s">
        <v>19</v>
      </c>
    </row>
    <row r="263" spans="1:21">
      <c r="A263" s="896">
        <v>44602</v>
      </c>
      <c r="B263" s="897" t="s">
        <v>6455</v>
      </c>
      <c r="C263" s="898" t="s">
        <v>6456</v>
      </c>
      <c r="D263" s="898" t="s">
        <v>6816</v>
      </c>
      <c r="E263" s="898" t="s">
        <v>6603</v>
      </c>
      <c r="F263" s="898" t="s">
        <v>6817</v>
      </c>
      <c r="G263" s="898" t="s">
        <v>6818</v>
      </c>
      <c r="H263" s="898">
        <v>4875</v>
      </c>
      <c r="I263" s="898" t="s">
        <v>6819</v>
      </c>
      <c r="J263" s="899">
        <v>1.6</v>
      </c>
      <c r="K263" s="898">
        <v>33</v>
      </c>
      <c r="L263" s="899">
        <f>SUMPRODUCT(J263:J264,K263:K264)*1.2</f>
        <v>101.76</v>
      </c>
      <c r="M263" s="900" t="s">
        <v>6641</v>
      </c>
      <c r="N263" s="900" t="s">
        <v>6641</v>
      </c>
      <c r="O263" s="898" t="s">
        <v>6461</v>
      </c>
      <c r="P263" s="898"/>
      <c r="Q263" s="603">
        <v>8310</v>
      </c>
      <c r="R263" s="603">
        <v>9303</v>
      </c>
      <c r="S263" s="898"/>
      <c r="T263" s="900">
        <v>44603</v>
      </c>
      <c r="U263" s="956" t="s">
        <v>19</v>
      </c>
    </row>
    <row r="264" spans="1:21" ht="15.75" thickBot="1">
      <c r="A264" s="901">
        <v>44602</v>
      </c>
      <c r="B264" s="902" t="s">
        <v>6455</v>
      </c>
      <c r="C264" s="903" t="s">
        <v>6456</v>
      </c>
      <c r="D264" s="903" t="s">
        <v>6816</v>
      </c>
      <c r="E264" s="903" t="s">
        <v>6603</v>
      </c>
      <c r="F264" s="903" t="s">
        <v>6820</v>
      </c>
      <c r="G264" s="903" t="s">
        <v>6818</v>
      </c>
      <c r="H264" s="903">
        <v>6100</v>
      </c>
      <c r="I264" s="903" t="s">
        <v>6821</v>
      </c>
      <c r="J264" s="904">
        <v>1.6</v>
      </c>
      <c r="K264" s="903">
        <v>20</v>
      </c>
      <c r="L264" s="904"/>
      <c r="M264" s="905" t="s">
        <v>6641</v>
      </c>
      <c r="N264" s="905" t="s">
        <v>6641</v>
      </c>
      <c r="O264" s="903" t="s">
        <v>6461</v>
      </c>
      <c r="P264" s="903"/>
      <c r="Q264" s="681">
        <v>8310</v>
      </c>
      <c r="R264" s="681">
        <v>9303</v>
      </c>
      <c r="S264" s="903"/>
      <c r="T264" s="905">
        <v>44603</v>
      </c>
      <c r="U264" s="957" t="s">
        <v>19</v>
      </c>
    </row>
    <row r="265" spans="1:21">
      <c r="A265" s="906">
        <v>44602</v>
      </c>
      <c r="B265" s="907" t="s">
        <v>6455</v>
      </c>
      <c r="C265" s="908" t="s">
        <v>6456</v>
      </c>
      <c r="D265" s="908" t="s">
        <v>6822</v>
      </c>
      <c r="E265" s="908" t="s">
        <v>6603</v>
      </c>
      <c r="F265" s="908" t="s">
        <v>6823</v>
      </c>
      <c r="G265" s="908" t="s">
        <v>6824</v>
      </c>
      <c r="H265" s="908">
        <v>4219</v>
      </c>
      <c r="I265" s="908" t="s">
        <v>6825</v>
      </c>
      <c r="J265" s="909">
        <v>1.6</v>
      </c>
      <c r="K265" s="908">
        <v>30</v>
      </c>
      <c r="L265" s="909">
        <f>SUMPRODUCT(J265:J266,K265:K266)*1.2</f>
        <v>106.74</v>
      </c>
      <c r="M265" s="910" t="s">
        <v>6641</v>
      </c>
      <c r="N265" s="910" t="s">
        <v>6641</v>
      </c>
      <c r="O265" s="908" t="s">
        <v>6461</v>
      </c>
      <c r="P265" s="908"/>
      <c r="Q265" s="603">
        <v>8310</v>
      </c>
      <c r="R265" s="603">
        <v>9303</v>
      </c>
      <c r="S265" s="908"/>
      <c r="T265" s="910">
        <v>44603</v>
      </c>
      <c r="U265" s="958" t="s">
        <v>19</v>
      </c>
    </row>
    <row r="266" spans="1:21" ht="15.75" thickBot="1">
      <c r="A266" s="911">
        <v>44602</v>
      </c>
      <c r="B266" s="912" t="s">
        <v>6455</v>
      </c>
      <c r="C266" s="913" t="s">
        <v>6456</v>
      </c>
      <c r="D266" s="913" t="s">
        <v>6822</v>
      </c>
      <c r="E266" s="913" t="s">
        <v>6603</v>
      </c>
      <c r="F266" s="913" t="s">
        <v>6826</v>
      </c>
      <c r="G266" s="913" t="s">
        <v>6827</v>
      </c>
      <c r="H266" s="913">
        <v>15000</v>
      </c>
      <c r="I266" s="913" t="s">
        <v>6828</v>
      </c>
      <c r="J266" s="914">
        <v>2.73</v>
      </c>
      <c r="K266" s="913">
        <v>15</v>
      </c>
      <c r="L266" s="914"/>
      <c r="M266" s="915" t="s">
        <v>6641</v>
      </c>
      <c r="N266" s="915" t="s">
        <v>6641</v>
      </c>
      <c r="O266" s="913" t="s">
        <v>6461</v>
      </c>
      <c r="P266" s="913"/>
      <c r="Q266" s="681">
        <v>8310</v>
      </c>
      <c r="R266" s="681">
        <v>9303</v>
      </c>
      <c r="S266" s="913"/>
      <c r="T266" s="915">
        <v>44603</v>
      </c>
      <c r="U266" s="959" t="s">
        <v>19</v>
      </c>
    </row>
    <row r="267" spans="1:21">
      <c r="A267" s="270">
        <v>44635</v>
      </c>
      <c r="B267" s="678" t="s">
        <v>6455</v>
      </c>
      <c r="C267" s="175" t="s">
        <v>6470</v>
      </c>
      <c r="D267" s="175">
        <v>6243</v>
      </c>
      <c r="E267" s="175" t="s">
        <v>6482</v>
      </c>
      <c r="F267" s="175" t="s">
        <v>6829</v>
      </c>
      <c r="G267" s="175" t="s">
        <v>6830</v>
      </c>
      <c r="H267" s="175" t="s">
        <v>6831</v>
      </c>
      <c r="I267" s="175" t="s">
        <v>6465</v>
      </c>
      <c r="J267" s="176">
        <v>3.71</v>
      </c>
      <c r="K267" s="175">
        <v>26</v>
      </c>
      <c r="L267" s="520">
        <f>SUMPRODUCT(J267:J270,K267:K270)*1.2</f>
        <v>165.624</v>
      </c>
      <c r="M267" s="678" t="s">
        <v>6641</v>
      </c>
      <c r="N267" s="678" t="s">
        <v>6641</v>
      </c>
      <c r="O267" s="175" t="s">
        <v>6473</v>
      </c>
      <c r="P267" s="175"/>
      <c r="Q267" s="603">
        <v>8590</v>
      </c>
      <c r="R267" s="603">
        <v>9564</v>
      </c>
      <c r="S267" s="175"/>
      <c r="T267" s="175"/>
      <c r="U267" s="605" t="s">
        <v>19</v>
      </c>
    </row>
    <row r="268" spans="1:21">
      <c r="A268" s="271">
        <v>44635</v>
      </c>
      <c r="B268" s="566" t="s">
        <v>6455</v>
      </c>
      <c r="C268" s="272" t="s">
        <v>6470</v>
      </c>
      <c r="D268" s="272">
        <v>6243</v>
      </c>
      <c r="E268" s="272" t="s">
        <v>6482</v>
      </c>
      <c r="F268" s="272" t="s">
        <v>6479</v>
      </c>
      <c r="G268" s="272" t="s">
        <v>6480</v>
      </c>
      <c r="H268" s="272" t="s">
        <v>6698</v>
      </c>
      <c r="I268" s="272" t="s">
        <v>6479</v>
      </c>
      <c r="J268" s="273">
        <v>0.15</v>
      </c>
      <c r="K268" s="272">
        <v>26</v>
      </c>
      <c r="L268" s="567"/>
      <c r="M268" s="566"/>
      <c r="N268" s="566"/>
      <c r="O268" s="272" t="s">
        <v>6473</v>
      </c>
      <c r="P268" s="272"/>
      <c r="Q268" s="568">
        <v>8590</v>
      </c>
      <c r="R268" s="568">
        <v>9564</v>
      </c>
      <c r="S268" s="272"/>
      <c r="T268" s="272"/>
      <c r="U268" s="606" t="s">
        <v>19</v>
      </c>
    </row>
    <row r="269" spans="1:21">
      <c r="A269" s="271">
        <v>44635</v>
      </c>
      <c r="B269" s="566" t="s">
        <v>6455</v>
      </c>
      <c r="C269" s="272" t="s">
        <v>6470</v>
      </c>
      <c r="D269" s="272">
        <v>6243</v>
      </c>
      <c r="E269" s="272" t="s">
        <v>6482</v>
      </c>
      <c r="F269" s="272" t="s">
        <v>6654</v>
      </c>
      <c r="G269" s="272" t="s">
        <v>6654</v>
      </c>
      <c r="H269" s="272" t="s">
        <v>6654</v>
      </c>
      <c r="I269" s="272" t="s">
        <v>6734</v>
      </c>
      <c r="J269" s="273">
        <v>25</v>
      </c>
      <c r="K269" s="272">
        <v>1</v>
      </c>
      <c r="L269" s="567"/>
      <c r="M269" s="566"/>
      <c r="N269" s="566"/>
      <c r="O269" s="272" t="s">
        <v>6473</v>
      </c>
      <c r="P269" s="272"/>
      <c r="Q269" s="568">
        <v>8590</v>
      </c>
      <c r="R269" s="568">
        <v>9564</v>
      </c>
      <c r="S269" s="272"/>
      <c r="T269" s="272"/>
      <c r="U269" s="606" t="s">
        <v>19</v>
      </c>
    </row>
    <row r="270" spans="1:21" ht="15.75" thickBot="1">
      <c r="A270" s="271">
        <v>44635</v>
      </c>
      <c r="B270" s="566" t="s">
        <v>6455</v>
      </c>
      <c r="C270" s="272" t="s">
        <v>6470</v>
      </c>
      <c r="D270" s="272">
        <v>6243</v>
      </c>
      <c r="E270" s="272" t="s">
        <v>6601</v>
      </c>
      <c r="F270" s="272" t="s">
        <v>6473</v>
      </c>
      <c r="G270" s="272" t="s">
        <v>6473</v>
      </c>
      <c r="H270" s="272" t="s">
        <v>6473</v>
      </c>
      <c r="I270" s="272" t="s">
        <v>6473</v>
      </c>
      <c r="J270" s="273">
        <v>12.66</v>
      </c>
      <c r="K270" s="272">
        <v>1</v>
      </c>
      <c r="L270" s="567"/>
      <c r="M270" s="566"/>
      <c r="N270" s="566"/>
      <c r="O270" s="272" t="s">
        <v>6473</v>
      </c>
      <c r="P270" s="272"/>
      <c r="Q270" s="568">
        <v>8590</v>
      </c>
      <c r="R270" s="568">
        <v>9564</v>
      </c>
      <c r="S270" s="272"/>
      <c r="T270" s="272"/>
      <c r="U270" s="607" t="s">
        <v>19</v>
      </c>
    </row>
    <row r="271" spans="1:21">
      <c r="A271" s="810">
        <v>44642</v>
      </c>
      <c r="B271" s="811" t="s">
        <v>6455</v>
      </c>
      <c r="C271" s="812" t="s">
        <v>6777</v>
      </c>
      <c r="D271" s="812"/>
      <c r="E271" s="812" t="s">
        <v>6603</v>
      </c>
      <c r="F271" s="684" t="s">
        <v>6832</v>
      </c>
      <c r="G271" s="812" t="s">
        <v>6833</v>
      </c>
      <c r="H271" s="812">
        <v>2336</v>
      </c>
      <c r="I271" s="812" t="s">
        <v>6780</v>
      </c>
      <c r="J271" s="813">
        <v>2.1</v>
      </c>
      <c r="K271" s="812">
        <v>120</v>
      </c>
      <c r="L271" s="809">
        <f>SUMPRODUCT(J271:J272,K271:K272)*1.2</f>
        <v>317.59200000000004</v>
      </c>
      <c r="M271" s="811"/>
      <c r="N271" s="811"/>
      <c r="O271" s="812" t="s">
        <v>6473</v>
      </c>
      <c r="P271" s="812"/>
      <c r="Q271" s="812">
        <v>8624</v>
      </c>
      <c r="R271" s="812">
        <v>9547</v>
      </c>
      <c r="S271" s="812"/>
      <c r="T271" s="812"/>
      <c r="U271" s="958" t="s">
        <v>19</v>
      </c>
    </row>
    <row r="272" spans="1:21" ht="15.75" thickBot="1">
      <c r="A272" s="816">
        <v>44642</v>
      </c>
      <c r="B272" s="817" t="s">
        <v>6455</v>
      </c>
      <c r="C272" s="818" t="s">
        <v>6777</v>
      </c>
      <c r="D272" s="818"/>
      <c r="E272" s="818" t="s">
        <v>6601</v>
      </c>
      <c r="F272" s="818" t="s">
        <v>6473</v>
      </c>
      <c r="G272" s="818" t="s">
        <v>6473</v>
      </c>
      <c r="H272" s="818" t="s">
        <v>6473</v>
      </c>
      <c r="I272" s="818" t="s">
        <v>6473</v>
      </c>
      <c r="J272" s="819">
        <v>12.66</v>
      </c>
      <c r="K272" s="818">
        <v>1</v>
      </c>
      <c r="L272" s="820"/>
      <c r="M272" s="817"/>
      <c r="N272" s="817"/>
      <c r="O272" s="818" t="s">
        <v>6473</v>
      </c>
      <c r="P272" s="818"/>
      <c r="Q272" s="818">
        <v>8624</v>
      </c>
      <c r="R272" s="818">
        <v>9547</v>
      </c>
      <c r="S272" s="818"/>
      <c r="T272" s="818"/>
      <c r="U272" s="959" t="s">
        <v>19</v>
      </c>
    </row>
    <row r="273" spans="1:21">
      <c r="A273" s="896">
        <v>44662</v>
      </c>
      <c r="B273" s="897" t="s">
        <v>6455</v>
      </c>
      <c r="C273" s="898" t="s">
        <v>6470</v>
      </c>
      <c r="D273" s="898">
        <v>6254</v>
      </c>
      <c r="E273" s="898" t="s">
        <v>6482</v>
      </c>
      <c r="F273" s="898" t="s">
        <v>6829</v>
      </c>
      <c r="G273" s="898" t="s">
        <v>6830</v>
      </c>
      <c r="H273" s="898">
        <v>7000</v>
      </c>
      <c r="I273" s="898" t="s">
        <v>6465</v>
      </c>
      <c r="J273" s="899">
        <v>3.71</v>
      </c>
      <c r="K273" s="898">
        <v>16</v>
      </c>
      <c r="L273" s="899">
        <f>SUMPRODUCT(J273:J275,K273:K275)*1.2</f>
        <v>89.304000000000002</v>
      </c>
      <c r="M273" s="900"/>
      <c r="N273" s="900"/>
      <c r="O273" s="898" t="s">
        <v>6473</v>
      </c>
      <c r="P273" s="898"/>
      <c r="Q273" s="898">
        <v>8837</v>
      </c>
      <c r="R273" s="603"/>
      <c r="S273" s="898"/>
      <c r="T273" s="898"/>
      <c r="U273" s="148" t="s">
        <v>19</v>
      </c>
    </row>
    <row r="274" spans="1:21">
      <c r="A274" s="948">
        <v>44662</v>
      </c>
      <c r="B274" s="949" t="s">
        <v>6455</v>
      </c>
      <c r="C274" s="950" t="s">
        <v>6470</v>
      </c>
      <c r="D274" s="950">
        <v>6254</v>
      </c>
      <c r="E274" s="950" t="s">
        <v>6482</v>
      </c>
      <c r="F274" s="950" t="s">
        <v>6479</v>
      </c>
      <c r="G274" s="950" t="s">
        <v>6480</v>
      </c>
      <c r="H274" s="950" t="s">
        <v>6479</v>
      </c>
      <c r="I274" s="950" t="s">
        <v>6479</v>
      </c>
      <c r="J274" s="951">
        <v>0.15</v>
      </c>
      <c r="K274" s="950">
        <v>16</v>
      </c>
      <c r="L274" s="951"/>
      <c r="M274" s="952"/>
      <c r="N274" s="952"/>
      <c r="O274" s="950" t="s">
        <v>6473</v>
      </c>
      <c r="P274" s="950"/>
      <c r="Q274" s="950">
        <v>8837</v>
      </c>
      <c r="R274" s="568"/>
      <c r="S274" s="950"/>
      <c r="T274" s="950"/>
      <c r="U274" s="184" t="s">
        <v>19</v>
      </c>
    </row>
    <row r="275" spans="1:21" ht="15.75" thickBot="1">
      <c r="A275" s="901">
        <v>44662</v>
      </c>
      <c r="B275" s="902" t="s">
        <v>6455</v>
      </c>
      <c r="C275" s="903" t="s">
        <v>6470</v>
      </c>
      <c r="D275" s="903">
        <v>6254</v>
      </c>
      <c r="E275" s="903" t="s">
        <v>6482</v>
      </c>
      <c r="F275" s="903" t="s">
        <v>6473</v>
      </c>
      <c r="G275" s="903" t="s">
        <v>6473</v>
      </c>
      <c r="H275" s="903" t="s">
        <v>6473</v>
      </c>
      <c r="I275" s="903" t="s">
        <v>6473</v>
      </c>
      <c r="J275" s="904">
        <v>12.66</v>
      </c>
      <c r="K275" s="903">
        <v>1</v>
      </c>
      <c r="L275" s="904"/>
      <c r="M275" s="905"/>
      <c r="N275" s="905"/>
      <c r="O275" s="903" t="s">
        <v>6473</v>
      </c>
      <c r="P275" s="903"/>
      <c r="Q275" s="903">
        <v>8837</v>
      </c>
      <c r="R275" s="681"/>
      <c r="S275" s="903"/>
      <c r="T275" s="903"/>
      <c r="U275" s="154" t="s">
        <v>19</v>
      </c>
    </row>
    <row r="276" spans="1:21">
      <c r="A276" s="270">
        <v>44670</v>
      </c>
      <c r="B276" s="678" t="s">
        <v>6455</v>
      </c>
      <c r="C276" s="175" t="s">
        <v>6470</v>
      </c>
      <c r="D276" s="175">
        <v>6258</v>
      </c>
      <c r="E276" s="175" t="s">
        <v>6482</v>
      </c>
      <c r="F276" s="175" t="s">
        <v>6514</v>
      </c>
      <c r="G276" s="175" t="s">
        <v>6515</v>
      </c>
      <c r="H276" s="175">
        <v>3600</v>
      </c>
      <c r="I276" s="175" t="s">
        <v>6465</v>
      </c>
      <c r="J276" s="176">
        <v>2.5</v>
      </c>
      <c r="K276" s="175">
        <v>3</v>
      </c>
      <c r="L276" s="520">
        <f>SUMPRODUCT(J276:J280,K276:K280)*1.2</f>
        <v>97.08</v>
      </c>
      <c r="M276" s="678" t="s">
        <v>6641</v>
      </c>
      <c r="N276" s="678" t="s">
        <v>6641</v>
      </c>
      <c r="O276" s="175" t="s">
        <v>6473</v>
      </c>
      <c r="P276" s="519" t="s">
        <v>6834</v>
      </c>
      <c r="Q276" s="519">
        <v>8912</v>
      </c>
      <c r="R276" s="722"/>
      <c r="S276" s="519"/>
      <c r="T276" s="519"/>
      <c r="U276" s="960" t="s">
        <v>19</v>
      </c>
    </row>
    <row r="277" spans="1:21">
      <c r="A277" s="271">
        <v>44670</v>
      </c>
      <c r="B277" s="566" t="s">
        <v>6455</v>
      </c>
      <c r="C277" s="272" t="s">
        <v>6470</v>
      </c>
      <c r="D277" s="272">
        <v>6258</v>
      </c>
      <c r="E277" s="272" t="s">
        <v>6482</v>
      </c>
      <c r="F277" s="272" t="s">
        <v>6517</v>
      </c>
      <c r="G277" s="272" t="s">
        <v>6518</v>
      </c>
      <c r="H277" s="272">
        <v>3400</v>
      </c>
      <c r="I277" s="272" t="s">
        <v>6512</v>
      </c>
      <c r="J277" s="273">
        <v>2.5</v>
      </c>
      <c r="K277" s="272">
        <v>2</v>
      </c>
      <c r="L277" s="567"/>
      <c r="M277" s="566"/>
      <c r="N277" s="566"/>
      <c r="O277" s="272" t="s">
        <v>6473</v>
      </c>
      <c r="P277" s="272" t="s">
        <v>6834</v>
      </c>
      <c r="Q277" s="272">
        <v>8912</v>
      </c>
      <c r="R277" s="568"/>
      <c r="S277" s="272" t="s">
        <v>6687</v>
      </c>
      <c r="T277" s="272"/>
      <c r="U277" s="184" t="s">
        <v>19</v>
      </c>
    </row>
    <row r="278" spans="1:21">
      <c r="A278" s="271">
        <v>44670</v>
      </c>
      <c r="B278" s="566" t="s">
        <v>6455</v>
      </c>
      <c r="C278" s="272" t="s">
        <v>6470</v>
      </c>
      <c r="D278" s="272">
        <v>6258</v>
      </c>
      <c r="E278" s="272" t="s">
        <v>6482</v>
      </c>
      <c r="F278" s="272" t="s">
        <v>6520</v>
      </c>
      <c r="G278" s="272" t="s">
        <v>6521</v>
      </c>
      <c r="H278" s="272">
        <v>4200</v>
      </c>
      <c r="I278" s="272" t="s">
        <v>6490</v>
      </c>
      <c r="J278" s="273">
        <v>2.5</v>
      </c>
      <c r="K278" s="272">
        <v>2</v>
      </c>
      <c r="L278" s="567"/>
      <c r="M278" s="566"/>
      <c r="N278" s="566"/>
      <c r="O278" s="272" t="s">
        <v>6473</v>
      </c>
      <c r="P278" s="272" t="s">
        <v>6834</v>
      </c>
      <c r="Q278" s="272">
        <v>8912</v>
      </c>
      <c r="R278" s="568"/>
      <c r="S278" s="272"/>
      <c r="T278" s="272"/>
      <c r="U278" s="184" t="s">
        <v>19</v>
      </c>
    </row>
    <row r="279" spans="1:21" ht="15.75" thickBot="1">
      <c r="A279" s="276">
        <v>44670</v>
      </c>
      <c r="B279" s="679" t="s">
        <v>6455</v>
      </c>
      <c r="C279" s="277" t="s">
        <v>6470</v>
      </c>
      <c r="D279" s="277">
        <v>6258</v>
      </c>
      <c r="E279" s="277" t="s">
        <v>6482</v>
      </c>
      <c r="F279" s="277" t="s">
        <v>6522</v>
      </c>
      <c r="G279" s="277" t="s">
        <v>6523</v>
      </c>
      <c r="H279" s="277">
        <v>18200</v>
      </c>
      <c r="I279" s="277" t="s">
        <v>6513</v>
      </c>
      <c r="J279" s="278">
        <v>4.3</v>
      </c>
      <c r="K279" s="277">
        <v>2</v>
      </c>
      <c r="L279" s="799"/>
      <c r="M279" s="679"/>
      <c r="N279" s="679"/>
      <c r="O279" s="277" t="s">
        <v>6473</v>
      </c>
      <c r="P279" s="277" t="s">
        <v>6834</v>
      </c>
      <c r="Q279" s="277">
        <v>8912</v>
      </c>
      <c r="R279" s="681"/>
      <c r="S279" s="277"/>
      <c r="T279" s="277"/>
      <c r="U279" s="154" t="s">
        <v>19</v>
      </c>
    </row>
    <row r="280" spans="1:21">
      <c r="A280" s="777">
        <v>44701</v>
      </c>
      <c r="B280" s="775" t="s">
        <v>6455</v>
      </c>
      <c r="C280" s="556" t="s">
        <v>6470</v>
      </c>
      <c r="D280" s="556">
        <v>6263</v>
      </c>
      <c r="E280" s="556" t="s">
        <v>6482</v>
      </c>
      <c r="F280" s="556" t="s">
        <v>6610</v>
      </c>
      <c r="G280" s="556" t="s">
        <v>6611</v>
      </c>
      <c r="H280" s="556">
        <v>8000</v>
      </c>
      <c r="I280" s="556" t="s">
        <v>6465</v>
      </c>
      <c r="J280" s="776">
        <v>2.74</v>
      </c>
      <c r="K280" s="556">
        <v>20</v>
      </c>
      <c r="L280" s="207">
        <f>SUMPRODUCT(J280:J282,K280:K282)*1.2</f>
        <v>173.11199999999999</v>
      </c>
      <c r="M280" s="775" t="s">
        <v>6641</v>
      </c>
      <c r="N280" s="775" t="s">
        <v>6641</v>
      </c>
      <c r="O280" s="556" t="s">
        <v>6473</v>
      </c>
      <c r="P280" s="556" t="s">
        <v>6612</v>
      </c>
      <c r="Q280" s="568">
        <v>9098</v>
      </c>
      <c r="R280" s="568"/>
      <c r="S280" s="556"/>
      <c r="T280" s="777">
        <v>44725</v>
      </c>
      <c r="U280" s="605" t="s">
        <v>19</v>
      </c>
    </row>
    <row r="281" spans="1:21">
      <c r="A281" s="777">
        <v>44701</v>
      </c>
      <c r="B281" s="775" t="s">
        <v>6455</v>
      </c>
      <c r="C281" s="556" t="s">
        <v>6470</v>
      </c>
      <c r="D281" s="556">
        <v>6263</v>
      </c>
      <c r="E281" s="556" t="s">
        <v>6482</v>
      </c>
      <c r="F281" s="556" t="s">
        <v>6569</v>
      </c>
      <c r="G281" s="556" t="s">
        <v>6835</v>
      </c>
      <c r="H281" s="556" t="s">
        <v>6569</v>
      </c>
      <c r="I281" s="556" t="s">
        <v>6505</v>
      </c>
      <c r="J281" s="776">
        <v>3.84</v>
      </c>
      <c r="K281" s="556">
        <v>20</v>
      </c>
      <c r="L281" s="870"/>
      <c r="M281" s="775"/>
      <c r="N281" s="775"/>
      <c r="O281" s="556" t="s">
        <v>6473</v>
      </c>
      <c r="P281" s="556"/>
      <c r="Q281" s="568">
        <v>9098</v>
      </c>
      <c r="R281" s="568"/>
      <c r="S281" s="556"/>
      <c r="T281" s="777">
        <v>44725</v>
      </c>
      <c r="U281" s="606" t="s">
        <v>19</v>
      </c>
    </row>
    <row r="282" spans="1:21" ht="15.75" thickBot="1">
      <c r="A282" s="777">
        <v>44701</v>
      </c>
      <c r="B282" s="775" t="s">
        <v>6455</v>
      </c>
      <c r="C282" s="556" t="s">
        <v>6470</v>
      </c>
      <c r="D282" s="556">
        <v>6263</v>
      </c>
      <c r="E282" s="556" t="s">
        <v>6482</v>
      </c>
      <c r="F282" s="556" t="s">
        <v>6473</v>
      </c>
      <c r="G282" s="556" t="s">
        <v>6781</v>
      </c>
      <c r="H282" s="556" t="s">
        <v>6473</v>
      </c>
      <c r="I282" s="556" t="s">
        <v>6473</v>
      </c>
      <c r="J282" s="776">
        <v>12.66</v>
      </c>
      <c r="K282" s="556">
        <v>1</v>
      </c>
      <c r="L282" s="870"/>
      <c r="M282" s="775"/>
      <c r="N282" s="775"/>
      <c r="O282" s="556" t="s">
        <v>6473</v>
      </c>
      <c r="P282" s="556"/>
      <c r="Q282" s="568">
        <v>9098</v>
      </c>
      <c r="R282" s="568"/>
      <c r="S282" s="556"/>
      <c r="T282" s="777">
        <v>44725</v>
      </c>
      <c r="U282" s="606" t="s">
        <v>19</v>
      </c>
    </row>
    <row r="283" spans="1:21">
      <c r="A283" s="987">
        <v>44734</v>
      </c>
      <c r="B283" s="988" t="s">
        <v>6455</v>
      </c>
      <c r="C283" s="989" t="s">
        <v>6470</v>
      </c>
      <c r="D283" s="989">
        <v>6279</v>
      </c>
      <c r="E283" s="989" t="s">
        <v>6603</v>
      </c>
      <c r="F283" s="989" t="s">
        <v>6610</v>
      </c>
      <c r="G283" s="989" t="s">
        <v>6611</v>
      </c>
      <c r="H283" s="989">
        <v>8000</v>
      </c>
      <c r="I283" s="989" t="s">
        <v>6465</v>
      </c>
      <c r="J283" s="990">
        <v>2.4500000000000002</v>
      </c>
      <c r="K283" s="989">
        <v>24</v>
      </c>
      <c r="L283" s="990">
        <f>SUMPRODUCT(J283:J286,K283:K286)*1.2</f>
        <v>180.864</v>
      </c>
      <c r="M283" s="988" t="s">
        <v>6641</v>
      </c>
      <c r="N283" s="988" t="s">
        <v>6641</v>
      </c>
      <c r="O283" s="989" t="s">
        <v>6473</v>
      </c>
      <c r="P283" s="989" t="s">
        <v>6836</v>
      </c>
      <c r="Q283" s="898">
        <v>9267</v>
      </c>
      <c r="R283" s="898"/>
      <c r="S283" s="898"/>
      <c r="T283" s="900"/>
      <c r="U283" s="606" t="s">
        <v>19</v>
      </c>
    </row>
    <row r="284" spans="1:21">
      <c r="A284" s="991">
        <v>44734</v>
      </c>
      <c r="B284" s="992" t="s">
        <v>6455</v>
      </c>
      <c r="C284" s="993" t="s">
        <v>6470</v>
      </c>
      <c r="D284" s="993">
        <v>6279</v>
      </c>
      <c r="E284" s="993" t="s">
        <v>6603</v>
      </c>
      <c r="F284" s="993" t="s">
        <v>6837</v>
      </c>
      <c r="G284" s="993" t="s">
        <v>6838</v>
      </c>
      <c r="H284" s="993" t="s">
        <v>6615</v>
      </c>
      <c r="I284" s="993" t="s">
        <v>6505</v>
      </c>
      <c r="J284" s="994">
        <v>3.58</v>
      </c>
      <c r="K284" s="993">
        <v>22</v>
      </c>
      <c r="L284" s="995"/>
      <c r="M284" s="992"/>
      <c r="N284" s="992"/>
      <c r="O284" s="993" t="s">
        <v>6473</v>
      </c>
      <c r="P284" s="993" t="s">
        <v>6612</v>
      </c>
      <c r="Q284" s="950">
        <v>9267</v>
      </c>
      <c r="R284" s="950"/>
      <c r="S284" s="950"/>
      <c r="T284" s="952"/>
      <c r="U284" s="606" t="s">
        <v>19</v>
      </c>
    </row>
    <row r="285" spans="1:21">
      <c r="A285" s="991">
        <v>44734</v>
      </c>
      <c r="B285" s="992" t="s">
        <v>6455</v>
      </c>
      <c r="C285" s="993" t="s">
        <v>6470</v>
      </c>
      <c r="D285" s="993">
        <v>6279</v>
      </c>
      <c r="E285" s="993" t="s">
        <v>6603</v>
      </c>
      <c r="F285" s="993" t="s">
        <v>6613</v>
      </c>
      <c r="G285" s="993" t="s">
        <v>6614</v>
      </c>
      <c r="H285" s="993" t="s">
        <v>6615</v>
      </c>
      <c r="I285" s="993" t="s">
        <v>6505</v>
      </c>
      <c r="J285" s="994">
        <v>3.58</v>
      </c>
      <c r="K285" s="993">
        <v>2</v>
      </c>
      <c r="L285" s="995"/>
      <c r="M285" s="992"/>
      <c r="N285" s="992"/>
      <c r="O285" s="993" t="s">
        <v>6473</v>
      </c>
      <c r="P285" s="993"/>
      <c r="Q285" s="950">
        <v>9267</v>
      </c>
      <c r="R285" s="950"/>
      <c r="S285" s="950"/>
      <c r="T285" s="952"/>
      <c r="U285" s="606" t="s">
        <v>19</v>
      </c>
    </row>
    <row r="286" spans="1:21">
      <c r="A286" s="991">
        <v>44734</v>
      </c>
      <c r="B286" s="992" t="s">
        <v>6455</v>
      </c>
      <c r="C286" s="993" t="s">
        <v>6470</v>
      </c>
      <c r="D286" s="993">
        <v>6279</v>
      </c>
      <c r="E286" s="993" t="s">
        <v>6603</v>
      </c>
      <c r="F286" s="993" t="s">
        <v>6569</v>
      </c>
      <c r="G286" s="993" t="s">
        <v>6738</v>
      </c>
      <c r="H286" s="993" t="s">
        <v>6739</v>
      </c>
      <c r="I286" s="993" t="s">
        <v>6512</v>
      </c>
      <c r="J286" s="994">
        <v>3</v>
      </c>
      <c r="K286" s="993">
        <v>2</v>
      </c>
      <c r="L286" s="995"/>
      <c r="M286" s="992"/>
      <c r="N286" s="992"/>
      <c r="O286" s="993" t="s">
        <v>6473</v>
      </c>
      <c r="P286" s="993"/>
      <c r="Q286" s="950">
        <v>9267</v>
      </c>
      <c r="R286" s="950"/>
      <c r="S286" s="950"/>
      <c r="T286" s="952"/>
      <c r="U286" s="606" t="s">
        <v>19</v>
      </c>
    </row>
    <row r="287" spans="1:21" ht="15.75" thickBot="1">
      <c r="A287" s="996">
        <v>44734</v>
      </c>
      <c r="B287" s="997" t="s">
        <v>6455</v>
      </c>
      <c r="C287" s="998" t="s">
        <v>6470</v>
      </c>
      <c r="D287" s="998">
        <v>6279</v>
      </c>
      <c r="E287" s="998" t="s">
        <v>6603</v>
      </c>
      <c r="F287" s="998" t="s">
        <v>6473</v>
      </c>
      <c r="G287" s="998" t="s">
        <v>6473</v>
      </c>
      <c r="H287" s="998" t="s">
        <v>6473</v>
      </c>
      <c r="I287" s="998" t="s">
        <v>6473</v>
      </c>
      <c r="J287" s="999">
        <v>12.66</v>
      </c>
      <c r="K287" s="998">
        <v>1</v>
      </c>
      <c r="L287" s="1000"/>
      <c r="M287" s="997"/>
      <c r="N287" s="997"/>
      <c r="O287" s="998" t="s">
        <v>6473</v>
      </c>
      <c r="P287" s="998"/>
      <c r="Q287" s="903">
        <v>9267</v>
      </c>
      <c r="R287" s="903"/>
      <c r="S287" s="903"/>
      <c r="T287" s="905"/>
      <c r="U287" s="606" t="s">
        <v>19</v>
      </c>
    </row>
    <row r="288" spans="1:21">
      <c r="U288" s="344"/>
    </row>
    <row r="289" spans="21:21">
      <c r="U289" s="344"/>
    </row>
    <row r="290" spans="21:21">
      <c r="U290" s="344"/>
    </row>
    <row r="291" spans="21:21">
      <c r="U291" s="344"/>
    </row>
    <row r="292" spans="21:21">
      <c r="U292" s="344"/>
    </row>
    <row r="293" spans="21:21">
      <c r="U293" s="344"/>
    </row>
    <row r="294" spans="21:21">
      <c r="U294" s="344"/>
    </row>
    <row r="295" spans="21:21">
      <c r="U295" s="344"/>
    </row>
    <row r="296" spans="21:21">
      <c r="U296" s="344"/>
    </row>
    <row r="297" spans="21:21">
      <c r="U297" s="344"/>
    </row>
    <row r="298" spans="21:21">
      <c r="U298" s="344"/>
    </row>
    <row r="299" spans="21:21">
      <c r="U299" s="344"/>
    </row>
    <row r="300" spans="21:21">
      <c r="U300" s="344"/>
    </row>
    <row r="301" spans="21:21">
      <c r="U301" s="344"/>
    </row>
    <row r="302" spans="21:21">
      <c r="U302" s="344"/>
    </row>
    <row r="303" spans="21:21">
      <c r="U303" s="344"/>
    </row>
    <row r="304" spans="21:21">
      <c r="U304" s="344"/>
    </row>
    <row r="305" spans="21:21">
      <c r="U305" s="344"/>
    </row>
    <row r="306" spans="21:21">
      <c r="U306" s="344"/>
    </row>
    <row r="307" spans="21:21">
      <c r="U307" s="344"/>
    </row>
    <row r="308" spans="21:21">
      <c r="U308" s="344"/>
    </row>
    <row r="309" spans="21:21">
      <c r="U309" s="344"/>
    </row>
    <row r="310" spans="21:21">
      <c r="U310" s="344"/>
    </row>
    <row r="311" spans="21:21">
      <c r="U311" s="344"/>
    </row>
    <row r="312" spans="21:21">
      <c r="U312" s="344"/>
    </row>
    <row r="313" spans="21:21">
      <c r="U313" s="344"/>
    </row>
    <row r="314" spans="21:21">
      <c r="U314" s="344"/>
    </row>
    <row r="315" spans="21:21">
      <c r="U315" s="344"/>
    </row>
    <row r="316" spans="21:21">
      <c r="U316" s="344"/>
    </row>
    <row r="317" spans="21:21">
      <c r="U317" s="344"/>
    </row>
    <row r="318" spans="21:21">
      <c r="U318" s="344"/>
    </row>
    <row r="319" spans="21:21">
      <c r="U319" s="344"/>
    </row>
    <row r="320" spans="21:21">
      <c r="U320" s="344"/>
    </row>
    <row r="321" spans="21:21">
      <c r="U321" s="344"/>
    </row>
    <row r="322" spans="21:21">
      <c r="U322" s="344"/>
    </row>
    <row r="323" spans="21:21">
      <c r="U323" s="344"/>
    </row>
    <row r="324" spans="21:21">
      <c r="U324" s="344"/>
    </row>
    <row r="325" spans="21:21">
      <c r="U325" s="344"/>
    </row>
    <row r="326" spans="21:21">
      <c r="U326" s="344"/>
    </row>
    <row r="327" spans="21:21">
      <c r="U327" s="344"/>
    </row>
    <row r="328" spans="21:21">
      <c r="U328" s="344"/>
    </row>
    <row r="329" spans="21:21">
      <c r="U329" s="344"/>
    </row>
    <row r="330" spans="21:21">
      <c r="U330" s="344"/>
    </row>
    <row r="331" spans="21:21">
      <c r="U331" s="344"/>
    </row>
    <row r="332" spans="21:21">
      <c r="U332" s="344"/>
    </row>
    <row r="333" spans="21:21">
      <c r="U333" s="344"/>
    </row>
    <row r="334" spans="21:21">
      <c r="U334" s="344"/>
    </row>
    <row r="335" spans="21:21">
      <c r="U335" s="344"/>
    </row>
    <row r="336" spans="21:21">
      <c r="U336" s="344"/>
    </row>
    <row r="337" spans="21:21">
      <c r="U337" s="344"/>
    </row>
    <row r="338" spans="21:21">
      <c r="U338" s="344"/>
    </row>
    <row r="339" spans="21:21">
      <c r="U339" s="344"/>
    </row>
    <row r="340" spans="21:21">
      <c r="U340" s="344"/>
    </row>
    <row r="341" spans="21:21">
      <c r="U341" s="344"/>
    </row>
    <row r="342" spans="21:21">
      <c r="U342" s="344"/>
    </row>
    <row r="343" spans="21:21">
      <c r="U343" s="344"/>
    </row>
    <row r="344" spans="21:21">
      <c r="U344" s="344"/>
    </row>
    <row r="345" spans="21:21">
      <c r="U345" s="344"/>
    </row>
    <row r="346" spans="21:21">
      <c r="U346" s="344"/>
    </row>
    <row r="347" spans="21:21">
      <c r="U347" s="344"/>
    </row>
    <row r="348" spans="21:21">
      <c r="U348" s="344"/>
    </row>
    <row r="349" spans="21:21">
      <c r="U349" s="344"/>
    </row>
    <row r="350" spans="21:21">
      <c r="U350" s="344"/>
    </row>
    <row r="351" spans="21:21">
      <c r="U351" s="344"/>
    </row>
    <row r="352" spans="21:21">
      <c r="U352" s="344"/>
    </row>
    <row r="353" spans="21:21">
      <c r="U353" s="344"/>
    </row>
    <row r="354" spans="21:21">
      <c r="U354" s="344"/>
    </row>
    <row r="355" spans="21:21">
      <c r="U355" s="344"/>
    </row>
    <row r="356" spans="21:21">
      <c r="U356" s="344"/>
    </row>
    <row r="357" spans="21:21">
      <c r="U357" s="344"/>
    </row>
    <row r="358" spans="21:21">
      <c r="U358" s="344"/>
    </row>
    <row r="359" spans="21:21">
      <c r="U359" s="344"/>
    </row>
    <row r="360" spans="21:21">
      <c r="U360" s="344"/>
    </row>
    <row r="361" spans="21:21">
      <c r="U361" s="344"/>
    </row>
    <row r="362" spans="21:21">
      <c r="U362" s="344"/>
    </row>
    <row r="363" spans="21:21">
      <c r="U363" s="344"/>
    </row>
    <row r="364" spans="21:21">
      <c r="U364" s="344"/>
    </row>
    <row r="365" spans="21:21">
      <c r="U365" s="344"/>
    </row>
    <row r="366" spans="21:21">
      <c r="U366" s="344"/>
    </row>
    <row r="367" spans="21:21">
      <c r="U367" s="344"/>
    </row>
    <row r="368" spans="21:21">
      <c r="U368" s="344"/>
    </row>
    <row r="369" spans="21:21">
      <c r="U369" s="344"/>
    </row>
    <row r="370" spans="21:21">
      <c r="U370" s="344"/>
    </row>
    <row r="371" spans="21:21">
      <c r="U371" s="344"/>
    </row>
    <row r="372" spans="21:21">
      <c r="U372" s="344"/>
    </row>
    <row r="373" spans="21:21">
      <c r="U373" s="344"/>
    </row>
    <row r="374" spans="21:21">
      <c r="U374" s="344"/>
    </row>
    <row r="375" spans="21:21">
      <c r="U375" s="344"/>
    </row>
    <row r="376" spans="21:21">
      <c r="U376" s="344"/>
    </row>
    <row r="377" spans="21:21">
      <c r="U377" s="344"/>
    </row>
    <row r="378" spans="21:21">
      <c r="U378" s="344"/>
    </row>
    <row r="379" spans="21:21">
      <c r="U379" s="344"/>
    </row>
    <row r="380" spans="21:21">
      <c r="U380" s="344"/>
    </row>
    <row r="381" spans="21:21">
      <c r="U381" s="344"/>
    </row>
    <row r="382" spans="21:21">
      <c r="U382" s="344"/>
    </row>
    <row r="383" spans="21:21">
      <c r="U383" s="344"/>
    </row>
    <row r="384" spans="21:21">
      <c r="U384" s="344"/>
    </row>
    <row r="385" spans="21:21">
      <c r="U385" s="344"/>
    </row>
    <row r="386" spans="21:21">
      <c r="U386" s="344"/>
    </row>
    <row r="387" spans="21:21">
      <c r="U387" s="344"/>
    </row>
    <row r="388" spans="21:21">
      <c r="U388" s="344"/>
    </row>
    <row r="389" spans="21:21">
      <c r="U389" s="344"/>
    </row>
    <row r="390" spans="21:21">
      <c r="U390" s="344"/>
    </row>
    <row r="391" spans="21:21">
      <c r="U391" s="344"/>
    </row>
    <row r="392" spans="21:21">
      <c r="U392" s="344"/>
    </row>
    <row r="393" spans="21:21">
      <c r="U393" s="344"/>
    </row>
    <row r="394" spans="21:21">
      <c r="U394" s="344"/>
    </row>
    <row r="395" spans="21:21">
      <c r="U395" s="344"/>
    </row>
    <row r="396" spans="21:21">
      <c r="U396" s="344"/>
    </row>
    <row r="397" spans="21:21">
      <c r="U397" s="344"/>
    </row>
    <row r="398" spans="21:21">
      <c r="U398" s="344"/>
    </row>
    <row r="399" spans="21:21">
      <c r="U399" s="344"/>
    </row>
    <row r="400" spans="21:21">
      <c r="U400" s="344"/>
    </row>
    <row r="401" spans="21:21">
      <c r="U401" s="344"/>
    </row>
    <row r="402" spans="21:21">
      <c r="U402" s="344"/>
    </row>
    <row r="403" spans="21:21">
      <c r="U403" s="344"/>
    </row>
    <row r="404" spans="21:21">
      <c r="U404" s="344"/>
    </row>
    <row r="405" spans="21:21">
      <c r="U405" s="344"/>
    </row>
    <row r="406" spans="21:21">
      <c r="U406" s="344"/>
    </row>
    <row r="407" spans="21:21">
      <c r="U407" s="344"/>
    </row>
    <row r="408" spans="21:21">
      <c r="U408" s="344"/>
    </row>
    <row r="409" spans="21:21">
      <c r="U409" s="344"/>
    </row>
    <row r="410" spans="21:21">
      <c r="U410" s="344"/>
    </row>
    <row r="411" spans="21:21">
      <c r="U411" s="344"/>
    </row>
    <row r="412" spans="21:21">
      <c r="U412" s="344"/>
    </row>
    <row r="413" spans="21:21">
      <c r="U413" s="344"/>
    </row>
    <row r="414" spans="21:21">
      <c r="U414" s="344"/>
    </row>
    <row r="415" spans="21:21">
      <c r="U415" s="344"/>
    </row>
    <row r="416" spans="21:21">
      <c r="U416" s="344"/>
    </row>
    <row r="417" spans="21:21">
      <c r="U417" s="344"/>
    </row>
    <row r="418" spans="21:21">
      <c r="U418" s="344"/>
    </row>
    <row r="419" spans="21:21">
      <c r="U419" s="344"/>
    </row>
    <row r="420" spans="21:21">
      <c r="U420" s="344"/>
    </row>
    <row r="421" spans="21:21">
      <c r="U421" s="344"/>
    </row>
    <row r="422" spans="21:21">
      <c r="U422" s="344"/>
    </row>
    <row r="423" spans="21:21">
      <c r="U423" s="344"/>
    </row>
    <row r="424" spans="21:21">
      <c r="U424" s="344"/>
    </row>
    <row r="425" spans="21:21">
      <c r="U425" s="344"/>
    </row>
    <row r="426" spans="21:21">
      <c r="U426" s="344"/>
    </row>
    <row r="427" spans="21:21">
      <c r="U427" s="344"/>
    </row>
    <row r="428" spans="21:21">
      <c r="U428" s="344"/>
    </row>
    <row r="429" spans="21:21">
      <c r="U429" s="344"/>
    </row>
    <row r="430" spans="21:21">
      <c r="U430" s="344"/>
    </row>
    <row r="431" spans="21:21">
      <c r="U431" s="344"/>
    </row>
    <row r="432" spans="21:21">
      <c r="U432" s="344"/>
    </row>
    <row r="433" spans="21:21">
      <c r="U433" s="344"/>
    </row>
    <row r="434" spans="21:21">
      <c r="U434" s="344"/>
    </row>
    <row r="435" spans="21:21">
      <c r="U435" s="344"/>
    </row>
    <row r="436" spans="21:21">
      <c r="U436" s="344"/>
    </row>
    <row r="437" spans="21:21">
      <c r="U437" s="344"/>
    </row>
    <row r="438" spans="21:21">
      <c r="U438" s="344"/>
    </row>
    <row r="439" spans="21:21">
      <c r="U439" s="344"/>
    </row>
    <row r="440" spans="21:21">
      <c r="U440" s="344"/>
    </row>
    <row r="441" spans="21:21">
      <c r="U441" s="344"/>
    </row>
    <row r="442" spans="21:21">
      <c r="U442" s="344"/>
    </row>
    <row r="443" spans="21:21">
      <c r="U443" s="344"/>
    </row>
    <row r="444" spans="21:21">
      <c r="U444" s="344"/>
    </row>
    <row r="445" spans="21:21">
      <c r="U445" s="344"/>
    </row>
    <row r="446" spans="21:21">
      <c r="U446" s="344"/>
    </row>
    <row r="447" spans="21:21">
      <c r="U447" s="344"/>
    </row>
    <row r="448" spans="21:21">
      <c r="U448" s="344"/>
    </row>
    <row r="449" spans="21:21">
      <c r="U449" s="344"/>
    </row>
    <row r="450" spans="21:21">
      <c r="U450" s="344"/>
    </row>
    <row r="451" spans="21:21">
      <c r="U451" s="344"/>
    </row>
    <row r="452" spans="21:21">
      <c r="U452" s="344"/>
    </row>
    <row r="453" spans="21:21">
      <c r="U453" s="344"/>
    </row>
    <row r="454" spans="21:21">
      <c r="U454" s="344"/>
    </row>
    <row r="455" spans="21:21">
      <c r="U455" s="344"/>
    </row>
    <row r="456" spans="21:21">
      <c r="U456" s="344"/>
    </row>
    <row r="457" spans="21:21">
      <c r="U457" s="344"/>
    </row>
    <row r="458" spans="21:21">
      <c r="U458" s="344"/>
    </row>
    <row r="459" spans="21:21">
      <c r="U459" s="344"/>
    </row>
    <row r="460" spans="21:21">
      <c r="U460" s="344"/>
    </row>
    <row r="461" spans="21:21">
      <c r="U461" s="344"/>
    </row>
    <row r="462" spans="21:21">
      <c r="U462" s="344"/>
    </row>
    <row r="463" spans="21:21">
      <c r="U463" s="344"/>
    </row>
    <row r="464" spans="21:21">
      <c r="U464" s="344"/>
    </row>
    <row r="465" spans="21:21">
      <c r="U465" s="344"/>
    </row>
    <row r="466" spans="21:21">
      <c r="U466" s="344"/>
    </row>
    <row r="467" spans="21:21">
      <c r="U467" s="344"/>
    </row>
    <row r="468" spans="21:21">
      <c r="U468" s="344"/>
    </row>
    <row r="469" spans="21:21">
      <c r="U469" s="344"/>
    </row>
    <row r="470" spans="21:21">
      <c r="U470" s="344"/>
    </row>
    <row r="471" spans="21:21">
      <c r="U471" s="344"/>
    </row>
    <row r="472" spans="21:21">
      <c r="U472" s="344"/>
    </row>
    <row r="473" spans="21:21">
      <c r="U473" s="344"/>
    </row>
    <row r="474" spans="21:21">
      <c r="U474" s="344"/>
    </row>
    <row r="475" spans="21:21">
      <c r="U475" s="344"/>
    </row>
    <row r="476" spans="21:21">
      <c r="U476" s="344"/>
    </row>
    <row r="477" spans="21:21">
      <c r="U477" s="344"/>
    </row>
    <row r="478" spans="21:21">
      <c r="U478" s="344"/>
    </row>
    <row r="479" spans="21:21">
      <c r="U479" s="344"/>
    </row>
    <row r="480" spans="21:21">
      <c r="U480" s="344"/>
    </row>
    <row r="481" spans="21:21">
      <c r="U481" s="344"/>
    </row>
    <row r="482" spans="21:21">
      <c r="U482" s="344"/>
    </row>
    <row r="483" spans="21:21">
      <c r="U483" s="344"/>
    </row>
    <row r="484" spans="21:21">
      <c r="U484" s="344"/>
    </row>
    <row r="485" spans="21:21">
      <c r="U485" s="344"/>
    </row>
    <row r="486" spans="21:21">
      <c r="U486" s="344"/>
    </row>
    <row r="487" spans="21:21">
      <c r="U487" s="344"/>
    </row>
    <row r="488" spans="21:21">
      <c r="U488" s="344"/>
    </row>
    <row r="489" spans="21:21">
      <c r="U489" s="344"/>
    </row>
    <row r="490" spans="21:21">
      <c r="U490" s="344"/>
    </row>
    <row r="491" spans="21:21">
      <c r="U491" s="344"/>
    </row>
    <row r="492" spans="21:21">
      <c r="U492" s="344"/>
    </row>
    <row r="493" spans="21:21">
      <c r="U493" s="344"/>
    </row>
    <row r="494" spans="21:21">
      <c r="U494" s="344"/>
    </row>
    <row r="495" spans="21:21">
      <c r="U495" s="344"/>
    </row>
    <row r="496" spans="21:21">
      <c r="U496" s="344"/>
    </row>
    <row r="497" spans="21:21">
      <c r="U497" s="344"/>
    </row>
    <row r="498" spans="21:21">
      <c r="U498" s="344"/>
    </row>
    <row r="499" spans="21:21">
      <c r="U499" s="344"/>
    </row>
    <row r="500" spans="21:21">
      <c r="U500" s="344"/>
    </row>
    <row r="501" spans="21:21">
      <c r="U501" s="344"/>
    </row>
    <row r="502" spans="21:21">
      <c r="U502" s="344"/>
    </row>
    <row r="503" spans="21:21">
      <c r="U503" s="344"/>
    </row>
    <row r="504" spans="21:21">
      <c r="U504" s="344"/>
    </row>
    <row r="505" spans="21:21">
      <c r="U505" s="344"/>
    </row>
    <row r="506" spans="21:21">
      <c r="U506" s="344"/>
    </row>
    <row r="507" spans="21:21">
      <c r="U507" s="344"/>
    </row>
    <row r="508" spans="21:21">
      <c r="U508" s="344"/>
    </row>
    <row r="509" spans="21:21">
      <c r="U509" s="344"/>
    </row>
    <row r="510" spans="21:21">
      <c r="U510" s="344"/>
    </row>
    <row r="511" spans="21:21">
      <c r="U511" s="344"/>
    </row>
    <row r="512" spans="21:21">
      <c r="U512" s="344"/>
    </row>
    <row r="513" spans="21:21">
      <c r="U513" s="344"/>
    </row>
    <row r="514" spans="21:21">
      <c r="U514" s="344"/>
    </row>
    <row r="515" spans="21:21">
      <c r="U515" s="344"/>
    </row>
    <row r="516" spans="21:21">
      <c r="U516" s="344"/>
    </row>
    <row r="517" spans="21:21">
      <c r="U517" s="344"/>
    </row>
    <row r="518" spans="21:21">
      <c r="U518" s="344"/>
    </row>
    <row r="519" spans="21:21">
      <c r="U519" s="344"/>
    </row>
    <row r="520" spans="21:21">
      <c r="U520" s="344"/>
    </row>
    <row r="521" spans="21:21">
      <c r="U521" s="344"/>
    </row>
    <row r="522" spans="21:21">
      <c r="U522" s="344"/>
    </row>
    <row r="523" spans="21:21">
      <c r="U523" s="344"/>
    </row>
    <row r="524" spans="21:21">
      <c r="U524" s="344"/>
    </row>
    <row r="525" spans="21:21">
      <c r="U525" s="344"/>
    </row>
    <row r="526" spans="21:21">
      <c r="U526" s="344"/>
    </row>
    <row r="527" spans="21:21">
      <c r="U527" s="344"/>
    </row>
    <row r="528" spans="21:21">
      <c r="U528" s="344"/>
    </row>
    <row r="529" spans="21:21">
      <c r="U529" s="344"/>
    </row>
    <row r="530" spans="21:21">
      <c r="U530" s="344"/>
    </row>
    <row r="531" spans="21:21">
      <c r="U531" s="344"/>
    </row>
    <row r="532" spans="21:21">
      <c r="U532" s="344"/>
    </row>
    <row r="533" spans="21:21">
      <c r="U533" s="344"/>
    </row>
    <row r="534" spans="21:21">
      <c r="U534" s="344"/>
    </row>
    <row r="535" spans="21:21">
      <c r="U535" s="344"/>
    </row>
    <row r="536" spans="21:21">
      <c r="U536" s="344"/>
    </row>
    <row r="537" spans="21:21">
      <c r="U537" s="344"/>
    </row>
    <row r="538" spans="21:21">
      <c r="U538" s="344"/>
    </row>
    <row r="539" spans="21:21">
      <c r="U539" s="344"/>
    </row>
    <row r="540" spans="21:21">
      <c r="U540" s="344"/>
    </row>
    <row r="541" spans="21:21">
      <c r="U541" s="344"/>
    </row>
    <row r="542" spans="21:21">
      <c r="U542" s="344"/>
    </row>
    <row r="543" spans="21:21">
      <c r="U543" s="344"/>
    </row>
    <row r="544" spans="21:21">
      <c r="U544" s="344"/>
    </row>
    <row r="545" spans="21:21">
      <c r="U545" s="344"/>
    </row>
    <row r="546" spans="21:21">
      <c r="U546" s="344"/>
    </row>
    <row r="547" spans="21:21">
      <c r="U547" s="344"/>
    </row>
    <row r="548" spans="21:21">
      <c r="U548" s="344"/>
    </row>
    <row r="549" spans="21:21">
      <c r="U549" s="344"/>
    </row>
    <row r="550" spans="21:21">
      <c r="U550" s="344"/>
    </row>
    <row r="551" spans="21:21">
      <c r="U551" s="344"/>
    </row>
    <row r="552" spans="21:21">
      <c r="U552" s="344"/>
    </row>
    <row r="553" spans="21:21">
      <c r="U553" s="344"/>
    </row>
    <row r="554" spans="21:21">
      <c r="U554" s="344"/>
    </row>
    <row r="555" spans="21:21">
      <c r="U555" s="344"/>
    </row>
    <row r="556" spans="21:21">
      <c r="U556" s="344"/>
    </row>
    <row r="557" spans="21:21">
      <c r="U557" s="344"/>
    </row>
    <row r="558" spans="21:21">
      <c r="U558" s="344"/>
    </row>
    <row r="559" spans="21:21">
      <c r="U559" s="344"/>
    </row>
    <row r="560" spans="21:21">
      <c r="U560" s="344"/>
    </row>
    <row r="561" spans="21:21">
      <c r="U561" s="344"/>
    </row>
    <row r="562" spans="21:21">
      <c r="U562" s="344"/>
    </row>
    <row r="563" spans="21:21">
      <c r="U563" s="344"/>
    </row>
    <row r="564" spans="21:21">
      <c r="U564" s="344"/>
    </row>
    <row r="565" spans="21:21">
      <c r="U565" s="344"/>
    </row>
    <row r="566" spans="21:21">
      <c r="U566" s="344"/>
    </row>
    <row r="567" spans="21:21">
      <c r="U567" s="344"/>
    </row>
    <row r="568" spans="21:21">
      <c r="U568" s="344"/>
    </row>
    <row r="569" spans="21:21">
      <c r="U569" s="344"/>
    </row>
    <row r="570" spans="21:21">
      <c r="U570" s="344"/>
    </row>
    <row r="571" spans="21:21">
      <c r="U571" s="344"/>
    </row>
    <row r="572" spans="21:21">
      <c r="U572" s="344"/>
    </row>
    <row r="573" spans="21:21">
      <c r="U573" s="344"/>
    </row>
    <row r="574" spans="21:21">
      <c r="U574" s="344"/>
    </row>
    <row r="575" spans="21:21">
      <c r="U575" s="344"/>
    </row>
    <row r="576" spans="21:21">
      <c r="U576" s="344"/>
    </row>
    <row r="577" spans="21:21">
      <c r="U577" s="344"/>
    </row>
    <row r="578" spans="21:21">
      <c r="U578" s="344"/>
    </row>
    <row r="579" spans="21:21">
      <c r="U579" s="344"/>
    </row>
    <row r="580" spans="21:21">
      <c r="U580" s="344"/>
    </row>
    <row r="581" spans="21:21">
      <c r="U581" s="344"/>
    </row>
    <row r="582" spans="21:21">
      <c r="U582" s="344"/>
    </row>
    <row r="583" spans="21:21">
      <c r="U583" s="344"/>
    </row>
    <row r="584" spans="21:21">
      <c r="U584" s="344"/>
    </row>
    <row r="585" spans="21:21">
      <c r="U585" s="344"/>
    </row>
    <row r="586" spans="21:21">
      <c r="U586" s="344"/>
    </row>
    <row r="587" spans="21:21">
      <c r="U587" s="344"/>
    </row>
    <row r="588" spans="21:21">
      <c r="U588" s="344"/>
    </row>
    <row r="589" spans="21:21">
      <c r="U589" s="344"/>
    </row>
    <row r="590" spans="21:21">
      <c r="U590" s="344"/>
    </row>
    <row r="591" spans="21:21">
      <c r="U591" s="344"/>
    </row>
    <row r="592" spans="21:21">
      <c r="U592" s="344"/>
    </row>
    <row r="593" spans="21:21">
      <c r="U593" s="344"/>
    </row>
    <row r="594" spans="21:21">
      <c r="U594" s="344"/>
    </row>
    <row r="595" spans="21:21">
      <c r="U595" s="344"/>
    </row>
    <row r="596" spans="21:21">
      <c r="U596" s="344"/>
    </row>
    <row r="597" spans="21:21">
      <c r="U597" s="344"/>
    </row>
    <row r="598" spans="21:21">
      <c r="U598" s="344"/>
    </row>
    <row r="599" spans="21:21">
      <c r="U599" s="344"/>
    </row>
    <row r="600" spans="21:21">
      <c r="U600" s="344"/>
    </row>
    <row r="601" spans="21:21">
      <c r="U601" s="344"/>
    </row>
    <row r="602" spans="21:21">
      <c r="U602" s="344"/>
    </row>
    <row r="603" spans="21:21">
      <c r="U603" s="344"/>
    </row>
    <row r="604" spans="21:21">
      <c r="U604" s="344"/>
    </row>
    <row r="605" spans="21:21">
      <c r="U605" s="344"/>
    </row>
    <row r="606" spans="21:21">
      <c r="U606" s="344"/>
    </row>
    <row r="607" spans="21:21">
      <c r="U607" s="344"/>
    </row>
    <row r="608" spans="21:21">
      <c r="U608" s="344"/>
    </row>
    <row r="609" spans="21:21">
      <c r="U609" s="344"/>
    </row>
    <row r="610" spans="21:21">
      <c r="U610" s="344"/>
    </row>
    <row r="611" spans="21:21">
      <c r="U611" s="344"/>
    </row>
    <row r="612" spans="21:21">
      <c r="U612" s="344"/>
    </row>
    <row r="613" spans="21:21">
      <c r="U613" s="344"/>
    </row>
    <row r="614" spans="21:21">
      <c r="U614" s="344"/>
    </row>
    <row r="615" spans="21:21">
      <c r="U615" s="344"/>
    </row>
    <row r="616" spans="21:21">
      <c r="U616" s="344"/>
    </row>
    <row r="617" spans="21:21">
      <c r="U617" s="344"/>
    </row>
    <row r="618" spans="21:21">
      <c r="U618" s="344"/>
    </row>
    <row r="619" spans="21:21">
      <c r="U619" s="344"/>
    </row>
    <row r="620" spans="21:21">
      <c r="U620" s="344"/>
    </row>
    <row r="621" spans="21:21">
      <c r="U621" s="344"/>
    </row>
    <row r="622" spans="21:21">
      <c r="U622" s="344"/>
    </row>
    <row r="623" spans="21:21">
      <c r="U623" s="344"/>
    </row>
    <row r="624" spans="21:21">
      <c r="U624" s="344"/>
    </row>
    <row r="625" spans="21:21">
      <c r="U625" s="344"/>
    </row>
    <row r="626" spans="21:21">
      <c r="U626" s="344"/>
    </row>
    <row r="627" spans="21:21">
      <c r="U627" s="344"/>
    </row>
    <row r="628" spans="21:21">
      <c r="U628" s="344"/>
    </row>
    <row r="629" spans="21:21">
      <c r="U629" s="344"/>
    </row>
    <row r="630" spans="21:21">
      <c r="U630" s="344"/>
    </row>
    <row r="631" spans="21:21">
      <c r="U631" s="344"/>
    </row>
    <row r="632" spans="21:21">
      <c r="U632" s="344"/>
    </row>
    <row r="633" spans="21:21">
      <c r="U633" s="344"/>
    </row>
    <row r="634" spans="21:21">
      <c r="U634" s="344"/>
    </row>
    <row r="635" spans="21:21">
      <c r="U635" s="344"/>
    </row>
    <row r="636" spans="21:21">
      <c r="U636" s="344"/>
    </row>
    <row r="637" spans="21:21">
      <c r="U637" s="344"/>
    </row>
    <row r="638" spans="21:21">
      <c r="U638" s="344"/>
    </row>
    <row r="639" spans="21:21">
      <c r="U639" s="344"/>
    </row>
    <row r="640" spans="21:21">
      <c r="U640" s="344"/>
    </row>
    <row r="641" spans="21:21">
      <c r="U641" s="344"/>
    </row>
    <row r="642" spans="21:21">
      <c r="U642" s="344"/>
    </row>
    <row r="643" spans="21:21">
      <c r="U643" s="344"/>
    </row>
    <row r="644" spans="21:21">
      <c r="U644" s="344"/>
    </row>
    <row r="645" spans="21:21">
      <c r="U645" s="344"/>
    </row>
    <row r="646" spans="21:21">
      <c r="U646" s="344"/>
    </row>
    <row r="647" spans="21:21">
      <c r="U647" s="344"/>
    </row>
    <row r="648" spans="21:21">
      <c r="U648" s="344"/>
    </row>
    <row r="649" spans="21:21">
      <c r="U649" s="344"/>
    </row>
    <row r="650" spans="21:21">
      <c r="U650" s="344"/>
    </row>
    <row r="651" spans="21:21">
      <c r="U651" s="344"/>
    </row>
    <row r="652" spans="21:21">
      <c r="U652" s="344"/>
    </row>
    <row r="653" spans="21:21">
      <c r="U653" s="344"/>
    </row>
    <row r="654" spans="21:21">
      <c r="U654" s="344"/>
    </row>
    <row r="655" spans="21:21">
      <c r="U655" s="344"/>
    </row>
    <row r="656" spans="21:21">
      <c r="U656" s="344"/>
    </row>
    <row r="657" spans="21:21">
      <c r="U657" s="344"/>
    </row>
    <row r="658" spans="21:21">
      <c r="U658" s="344"/>
    </row>
    <row r="659" spans="21:21">
      <c r="U659" s="344"/>
    </row>
    <row r="660" spans="21:21">
      <c r="U660" s="344"/>
    </row>
    <row r="661" spans="21:21">
      <c r="U661" s="344"/>
    </row>
    <row r="662" spans="21:21">
      <c r="U662" s="344"/>
    </row>
    <row r="663" spans="21:21">
      <c r="U663" s="344"/>
    </row>
    <row r="664" spans="21:21">
      <c r="U664" s="344"/>
    </row>
    <row r="665" spans="21:21">
      <c r="U665" s="344"/>
    </row>
    <row r="666" spans="21:21">
      <c r="U666" s="344"/>
    </row>
    <row r="667" spans="21:21">
      <c r="U667" s="344"/>
    </row>
    <row r="668" spans="21:21">
      <c r="U668" s="344"/>
    </row>
    <row r="669" spans="21:21">
      <c r="U669" s="344"/>
    </row>
    <row r="670" spans="21:21">
      <c r="U670" s="344"/>
    </row>
    <row r="671" spans="21:21">
      <c r="U671" s="344"/>
    </row>
    <row r="672" spans="21:21">
      <c r="U672" s="344"/>
    </row>
    <row r="673" spans="21:21">
      <c r="U673" s="344"/>
    </row>
    <row r="674" spans="21:21">
      <c r="U674" s="344"/>
    </row>
    <row r="675" spans="21:21">
      <c r="U675" s="344"/>
    </row>
    <row r="676" spans="21:21">
      <c r="U676" s="344"/>
    </row>
    <row r="677" spans="21:21">
      <c r="U677" s="344"/>
    </row>
    <row r="678" spans="21:21">
      <c r="U678" s="344"/>
    </row>
    <row r="679" spans="21:21">
      <c r="U679" s="344"/>
    </row>
    <row r="680" spans="21:21">
      <c r="U680" s="344"/>
    </row>
    <row r="681" spans="21:21">
      <c r="U681" s="344"/>
    </row>
    <row r="682" spans="21:21">
      <c r="U682" s="344"/>
    </row>
    <row r="683" spans="21:21">
      <c r="U683" s="344"/>
    </row>
    <row r="684" spans="21:21">
      <c r="U684" s="344"/>
    </row>
    <row r="685" spans="21:21">
      <c r="U685" s="344"/>
    </row>
    <row r="686" spans="21:21">
      <c r="U686" s="344"/>
    </row>
    <row r="687" spans="21:21">
      <c r="U687" s="344"/>
    </row>
    <row r="688" spans="21:21">
      <c r="U688" s="344"/>
    </row>
    <row r="689" spans="21:21">
      <c r="U689" s="344"/>
    </row>
    <row r="690" spans="21:21">
      <c r="U690" s="344"/>
    </row>
    <row r="691" spans="21:21">
      <c r="U691" s="344"/>
    </row>
    <row r="692" spans="21:21">
      <c r="U692" s="344"/>
    </row>
    <row r="693" spans="21:21">
      <c r="U693" s="344"/>
    </row>
    <row r="694" spans="21:21">
      <c r="U694" s="344"/>
    </row>
    <row r="695" spans="21:21">
      <c r="U695" s="344"/>
    </row>
    <row r="696" spans="21:21">
      <c r="U696" s="344"/>
    </row>
    <row r="697" spans="21:21">
      <c r="U697" s="344"/>
    </row>
    <row r="698" spans="21:21">
      <c r="U698" s="344"/>
    </row>
    <row r="699" spans="21:21">
      <c r="U699" s="344"/>
    </row>
    <row r="700" spans="21:21">
      <c r="U700" s="344"/>
    </row>
    <row r="701" spans="21:21">
      <c r="U701" s="344"/>
    </row>
    <row r="702" spans="21:21">
      <c r="U702" s="344"/>
    </row>
    <row r="703" spans="21:21">
      <c r="U703" s="344"/>
    </row>
    <row r="704" spans="21:21">
      <c r="U704" s="344"/>
    </row>
    <row r="705" spans="21:21">
      <c r="U705" s="344"/>
    </row>
    <row r="706" spans="21:21">
      <c r="U706" s="344"/>
    </row>
    <row r="707" spans="21:21">
      <c r="U707" s="344"/>
    </row>
    <row r="708" spans="21:21">
      <c r="U708" s="344"/>
    </row>
    <row r="709" spans="21:21">
      <c r="U709" s="344"/>
    </row>
    <row r="710" spans="21:21">
      <c r="U710" s="344"/>
    </row>
    <row r="711" spans="21:21">
      <c r="U711" s="344"/>
    </row>
    <row r="712" spans="21:21">
      <c r="U712" s="344"/>
    </row>
    <row r="713" spans="21:21">
      <c r="U713" s="344"/>
    </row>
    <row r="714" spans="21:21">
      <c r="U714" s="344"/>
    </row>
    <row r="715" spans="21:21">
      <c r="U715" s="344"/>
    </row>
    <row r="716" spans="21:21">
      <c r="U716" s="344"/>
    </row>
    <row r="717" spans="21:21">
      <c r="U717" s="344"/>
    </row>
    <row r="718" spans="21:21">
      <c r="U718" s="344"/>
    </row>
    <row r="719" spans="21:21">
      <c r="U719" s="344"/>
    </row>
    <row r="720" spans="21:21">
      <c r="U720" s="344"/>
    </row>
    <row r="721" spans="21:21">
      <c r="U721" s="344"/>
    </row>
    <row r="722" spans="21:21">
      <c r="U722" s="344"/>
    </row>
    <row r="723" spans="21:21">
      <c r="U723" s="344"/>
    </row>
    <row r="724" spans="21:21">
      <c r="U724" s="344"/>
    </row>
    <row r="725" spans="21:21">
      <c r="U725" s="344"/>
    </row>
    <row r="726" spans="21:21">
      <c r="U726" s="344"/>
    </row>
    <row r="727" spans="21:21">
      <c r="U727" s="344"/>
    </row>
    <row r="728" spans="21:21">
      <c r="U728" s="344"/>
    </row>
    <row r="729" spans="21:21">
      <c r="U729" s="344"/>
    </row>
    <row r="730" spans="21:21">
      <c r="U730" s="344"/>
    </row>
    <row r="731" spans="21:21">
      <c r="U731" s="344"/>
    </row>
    <row r="732" spans="21:21">
      <c r="U732" s="344"/>
    </row>
    <row r="733" spans="21:21">
      <c r="U733" s="344"/>
    </row>
    <row r="734" spans="21:21">
      <c r="U734" s="344"/>
    </row>
    <row r="735" spans="21:21">
      <c r="U735" s="344"/>
    </row>
    <row r="736" spans="21:21">
      <c r="U736" s="344"/>
    </row>
    <row r="737" spans="21:21">
      <c r="U737" s="344"/>
    </row>
    <row r="738" spans="21:21">
      <c r="U738" s="344"/>
    </row>
    <row r="739" spans="21:21">
      <c r="U739" s="344"/>
    </row>
    <row r="740" spans="21:21">
      <c r="U740" s="344"/>
    </row>
    <row r="741" spans="21:21">
      <c r="U741" s="344"/>
    </row>
    <row r="742" spans="21:21">
      <c r="U742" s="344"/>
    </row>
    <row r="743" spans="21:21">
      <c r="U743" s="344"/>
    </row>
    <row r="744" spans="21:21">
      <c r="U744" s="344"/>
    </row>
    <row r="745" spans="21:21">
      <c r="U745" s="344"/>
    </row>
    <row r="746" spans="21:21">
      <c r="U746" s="344"/>
    </row>
    <row r="747" spans="21:21">
      <c r="U747" s="344"/>
    </row>
    <row r="748" spans="21:21">
      <c r="U748" s="344"/>
    </row>
    <row r="749" spans="21:21">
      <c r="U749" s="344"/>
    </row>
    <row r="750" spans="21:21">
      <c r="U750" s="344"/>
    </row>
    <row r="751" spans="21:21">
      <c r="U751" s="344"/>
    </row>
    <row r="752" spans="21:21">
      <c r="U752" s="344"/>
    </row>
    <row r="753" spans="21:21">
      <c r="U753" s="344"/>
    </row>
    <row r="754" spans="21:21">
      <c r="U754" s="344"/>
    </row>
    <row r="755" spans="21:21">
      <c r="U755" s="344"/>
    </row>
    <row r="756" spans="21:21">
      <c r="U756" s="344"/>
    </row>
    <row r="757" spans="21:21">
      <c r="U757" s="344"/>
    </row>
    <row r="758" spans="21:21">
      <c r="U758" s="344"/>
    </row>
    <row r="759" spans="21:21">
      <c r="U759" s="344"/>
    </row>
    <row r="760" spans="21:21">
      <c r="U760" s="344"/>
    </row>
    <row r="761" spans="21:21">
      <c r="U761" s="344"/>
    </row>
    <row r="762" spans="21:21">
      <c r="U762" s="344"/>
    </row>
    <row r="763" spans="21:21">
      <c r="U763" s="344"/>
    </row>
    <row r="764" spans="21:21">
      <c r="U764" s="344"/>
    </row>
    <row r="765" spans="21:21">
      <c r="U765" s="344"/>
    </row>
    <row r="766" spans="21:21">
      <c r="U766" s="344"/>
    </row>
    <row r="767" spans="21:21">
      <c r="U767" s="344"/>
    </row>
    <row r="768" spans="21:21">
      <c r="U768" s="344"/>
    </row>
    <row r="769" spans="21:21">
      <c r="U769" s="344"/>
    </row>
    <row r="770" spans="21:21">
      <c r="U770" s="344"/>
    </row>
    <row r="771" spans="21:21">
      <c r="U771" s="344"/>
    </row>
    <row r="772" spans="21:21">
      <c r="U772" s="344"/>
    </row>
    <row r="773" spans="21:21">
      <c r="U773" s="344"/>
    </row>
    <row r="774" spans="21:21">
      <c r="U774" s="344"/>
    </row>
    <row r="775" spans="21:21">
      <c r="U775" s="344"/>
    </row>
    <row r="776" spans="21:21">
      <c r="U776" s="344"/>
    </row>
    <row r="777" spans="21:21">
      <c r="U777" s="344"/>
    </row>
    <row r="778" spans="21:21">
      <c r="U778" s="344"/>
    </row>
    <row r="779" spans="21:21">
      <c r="U779" s="344"/>
    </row>
    <row r="780" spans="21:21">
      <c r="U780" s="344"/>
    </row>
    <row r="781" spans="21:21">
      <c r="U781" s="344"/>
    </row>
    <row r="782" spans="21:21">
      <c r="U782" s="344"/>
    </row>
    <row r="783" spans="21:21">
      <c r="U783" s="344"/>
    </row>
    <row r="784" spans="21:21">
      <c r="U784" s="344"/>
    </row>
    <row r="785" spans="21:21">
      <c r="U785" s="344"/>
    </row>
    <row r="786" spans="21:21">
      <c r="U786" s="344"/>
    </row>
    <row r="787" spans="21:21">
      <c r="U787" s="344"/>
    </row>
    <row r="788" spans="21:21">
      <c r="U788" s="344"/>
    </row>
    <row r="789" spans="21:21">
      <c r="U789" s="344"/>
    </row>
    <row r="790" spans="21:21">
      <c r="U790" s="344"/>
    </row>
    <row r="791" spans="21:21">
      <c r="U791" s="344"/>
    </row>
    <row r="792" spans="21:21">
      <c r="U792" s="344"/>
    </row>
    <row r="793" spans="21:21">
      <c r="U793" s="344"/>
    </row>
    <row r="794" spans="21:21">
      <c r="U794" s="344"/>
    </row>
    <row r="795" spans="21:21">
      <c r="U795" s="344"/>
    </row>
    <row r="796" spans="21:21">
      <c r="U796" s="344"/>
    </row>
    <row r="797" spans="21:21">
      <c r="U797" s="344"/>
    </row>
    <row r="798" spans="21:21">
      <c r="U798" s="344"/>
    </row>
    <row r="799" spans="21:21">
      <c r="U799" s="344"/>
    </row>
    <row r="800" spans="21:21">
      <c r="U800" s="344"/>
    </row>
    <row r="801" spans="21:21">
      <c r="U801" s="344"/>
    </row>
    <row r="802" spans="21:21">
      <c r="U802" s="344"/>
    </row>
    <row r="803" spans="21:21">
      <c r="U803" s="344"/>
    </row>
    <row r="804" spans="21:21">
      <c r="U804" s="344"/>
    </row>
    <row r="805" spans="21:21">
      <c r="U805" s="344"/>
    </row>
    <row r="806" spans="21:21">
      <c r="U806" s="344"/>
    </row>
    <row r="807" spans="21:21">
      <c r="U807" s="344"/>
    </row>
    <row r="808" spans="21:21">
      <c r="U808" s="344"/>
    </row>
    <row r="809" spans="21:21">
      <c r="U809" s="344"/>
    </row>
    <row r="810" spans="21:21">
      <c r="U810" s="344"/>
    </row>
    <row r="811" spans="21:21">
      <c r="U811" s="344"/>
    </row>
    <row r="812" spans="21:21">
      <c r="U812" s="344"/>
    </row>
    <row r="813" spans="21:21">
      <c r="U813" s="344"/>
    </row>
    <row r="814" spans="21:21">
      <c r="U814" s="344"/>
    </row>
    <row r="815" spans="21:21">
      <c r="U815" s="344"/>
    </row>
    <row r="816" spans="21:21">
      <c r="U816" s="344"/>
    </row>
    <row r="817" spans="21:21">
      <c r="U817" s="344"/>
    </row>
    <row r="818" spans="21:21">
      <c r="U818" s="344"/>
    </row>
    <row r="819" spans="21:21">
      <c r="U819" s="344"/>
    </row>
    <row r="820" spans="21:21">
      <c r="U820" s="344"/>
    </row>
    <row r="821" spans="21:21">
      <c r="U821" s="344"/>
    </row>
    <row r="822" spans="21:21">
      <c r="U822" s="344"/>
    </row>
    <row r="823" spans="21:21">
      <c r="U823" s="344"/>
    </row>
    <row r="824" spans="21:21">
      <c r="U824" s="344"/>
    </row>
    <row r="825" spans="21:21">
      <c r="U825" s="344"/>
    </row>
    <row r="826" spans="21:21">
      <c r="U826" s="344"/>
    </row>
    <row r="827" spans="21:21">
      <c r="U827" s="344"/>
    </row>
    <row r="828" spans="21:21">
      <c r="U828" s="344"/>
    </row>
    <row r="829" spans="21:21">
      <c r="U829" s="344"/>
    </row>
    <row r="830" spans="21:21">
      <c r="U830" s="344"/>
    </row>
    <row r="831" spans="21:21">
      <c r="U831" s="344"/>
    </row>
    <row r="832" spans="21:21">
      <c r="U832" s="344"/>
    </row>
    <row r="833" spans="21:21">
      <c r="U833" s="344"/>
    </row>
    <row r="834" spans="21:21">
      <c r="U834" s="344"/>
    </row>
    <row r="835" spans="21:21">
      <c r="U835" s="344"/>
    </row>
    <row r="836" spans="21:21">
      <c r="U836" s="344"/>
    </row>
    <row r="837" spans="21:21">
      <c r="U837" s="344"/>
    </row>
    <row r="838" spans="21:21">
      <c r="U838" s="344"/>
    </row>
    <row r="839" spans="21:21">
      <c r="U839" s="344"/>
    </row>
    <row r="840" spans="21:21">
      <c r="U840" s="344"/>
    </row>
    <row r="841" spans="21:21">
      <c r="U841" s="344"/>
    </row>
    <row r="842" spans="21:21">
      <c r="U842" s="344"/>
    </row>
    <row r="843" spans="21:21">
      <c r="U843" s="344"/>
    </row>
    <row r="844" spans="21:21">
      <c r="U844" s="344"/>
    </row>
    <row r="845" spans="21:21">
      <c r="U845" s="344"/>
    </row>
    <row r="846" spans="21:21">
      <c r="U846" s="344"/>
    </row>
    <row r="847" spans="21:21">
      <c r="U847" s="344"/>
    </row>
    <row r="848" spans="21:21">
      <c r="U848" s="344"/>
    </row>
    <row r="849" spans="21:21">
      <c r="U849" s="344"/>
    </row>
    <row r="850" spans="21:21">
      <c r="U850" s="344"/>
    </row>
    <row r="851" spans="21:21">
      <c r="U851" s="344"/>
    </row>
    <row r="852" spans="21:21">
      <c r="U852" s="344"/>
    </row>
    <row r="853" spans="21:21">
      <c r="U853" s="344"/>
    </row>
    <row r="854" spans="21:21">
      <c r="U854" s="344"/>
    </row>
    <row r="855" spans="21:21">
      <c r="U855" s="344"/>
    </row>
    <row r="856" spans="21:21">
      <c r="U856" s="344"/>
    </row>
    <row r="857" spans="21:21">
      <c r="U857" s="344"/>
    </row>
    <row r="858" spans="21:21">
      <c r="U858" s="344"/>
    </row>
    <row r="859" spans="21:21">
      <c r="U859" s="344"/>
    </row>
    <row r="860" spans="21:21">
      <c r="U860" s="344"/>
    </row>
    <row r="861" spans="21:21">
      <c r="U861" s="344"/>
    </row>
    <row r="862" spans="21:21">
      <c r="U862" s="344"/>
    </row>
    <row r="863" spans="21:21">
      <c r="U863" s="344"/>
    </row>
    <row r="864" spans="21:21">
      <c r="U864" s="344"/>
    </row>
    <row r="865" spans="21:21">
      <c r="U865" s="344"/>
    </row>
    <row r="866" spans="21:21">
      <c r="U866" s="344"/>
    </row>
    <row r="867" spans="21:21">
      <c r="U867" s="344"/>
    </row>
    <row r="868" spans="21:21">
      <c r="U868" s="344"/>
    </row>
    <row r="869" spans="21:21">
      <c r="U869" s="344"/>
    </row>
    <row r="870" spans="21:21">
      <c r="U870" s="344"/>
    </row>
    <row r="871" spans="21:21">
      <c r="U871" s="344"/>
    </row>
    <row r="872" spans="21:21">
      <c r="U872" s="344"/>
    </row>
    <row r="873" spans="21:21">
      <c r="U873" s="344"/>
    </row>
    <row r="874" spans="21:21">
      <c r="U874" s="344"/>
    </row>
    <row r="875" spans="21:21">
      <c r="U875" s="344"/>
    </row>
    <row r="876" spans="21:21">
      <c r="U876" s="344"/>
    </row>
    <row r="877" spans="21:21">
      <c r="U877" s="344"/>
    </row>
    <row r="878" spans="21:21">
      <c r="U878" s="344"/>
    </row>
    <row r="879" spans="21:21">
      <c r="U879" s="344"/>
    </row>
    <row r="880" spans="21:21">
      <c r="U880" s="344"/>
    </row>
    <row r="881" spans="21:21">
      <c r="U881" s="344"/>
    </row>
    <row r="882" spans="21:21">
      <c r="U882" s="344"/>
    </row>
    <row r="883" spans="21:21">
      <c r="U883" s="344"/>
    </row>
    <row r="884" spans="21:21">
      <c r="U884" s="344"/>
    </row>
    <row r="885" spans="21:21">
      <c r="U885" s="344"/>
    </row>
    <row r="886" spans="21:21">
      <c r="U886" s="344"/>
    </row>
    <row r="887" spans="21:21">
      <c r="U887" s="344"/>
    </row>
    <row r="888" spans="21:21">
      <c r="U888" s="344"/>
    </row>
    <row r="889" spans="21:21">
      <c r="U889" s="344"/>
    </row>
    <row r="890" spans="21:21">
      <c r="U890" s="344"/>
    </row>
    <row r="891" spans="21:21">
      <c r="U891" s="344"/>
    </row>
    <row r="892" spans="21:21">
      <c r="U892" s="344"/>
    </row>
    <row r="893" spans="21:21">
      <c r="U893" s="344"/>
    </row>
    <row r="894" spans="21:21">
      <c r="U894" s="344"/>
    </row>
    <row r="895" spans="21:21">
      <c r="U895" s="344"/>
    </row>
    <row r="896" spans="21:21">
      <c r="U896" s="344"/>
    </row>
    <row r="897" spans="21:21">
      <c r="U897" s="344"/>
    </row>
    <row r="898" spans="21:21">
      <c r="U898" s="344"/>
    </row>
    <row r="899" spans="21:21">
      <c r="U899" s="344"/>
    </row>
    <row r="900" spans="21:21">
      <c r="U900" s="344"/>
    </row>
    <row r="901" spans="21:21">
      <c r="U901" s="344"/>
    </row>
    <row r="902" spans="21:21">
      <c r="U902" s="344"/>
    </row>
    <row r="903" spans="21:21">
      <c r="U903" s="344"/>
    </row>
    <row r="904" spans="21:21">
      <c r="U904" s="344"/>
    </row>
    <row r="905" spans="21:21">
      <c r="U905" s="344"/>
    </row>
    <row r="906" spans="21:21">
      <c r="U906" s="344"/>
    </row>
    <row r="907" spans="21:21">
      <c r="U907" s="344"/>
    </row>
    <row r="908" spans="21:21">
      <c r="U908" s="344"/>
    </row>
    <row r="909" spans="21:21">
      <c r="U909" s="344"/>
    </row>
    <row r="910" spans="21:21">
      <c r="U910" s="344"/>
    </row>
    <row r="911" spans="21:21">
      <c r="U911" s="344"/>
    </row>
    <row r="912" spans="21:21">
      <c r="U912" s="344"/>
    </row>
    <row r="913" spans="21:21">
      <c r="U913" s="344"/>
    </row>
    <row r="914" spans="21:21">
      <c r="U914" s="344"/>
    </row>
    <row r="915" spans="21:21">
      <c r="U915" s="344"/>
    </row>
    <row r="916" spans="21:21">
      <c r="U916" s="344"/>
    </row>
    <row r="917" spans="21:21">
      <c r="U917" s="344"/>
    </row>
    <row r="918" spans="21:21">
      <c r="U918" s="344"/>
    </row>
    <row r="919" spans="21:21">
      <c r="U919" s="344"/>
    </row>
    <row r="920" spans="21:21">
      <c r="U920" s="344"/>
    </row>
    <row r="921" spans="21:21">
      <c r="U921" s="344"/>
    </row>
    <row r="922" spans="21:21">
      <c r="U922" s="344"/>
    </row>
    <row r="923" spans="21:21">
      <c r="U923" s="344"/>
    </row>
    <row r="924" spans="21:21">
      <c r="U924" s="344"/>
    </row>
    <row r="925" spans="21:21">
      <c r="U925" s="344"/>
    </row>
    <row r="926" spans="21:21">
      <c r="U926" s="344"/>
    </row>
    <row r="927" spans="21:21">
      <c r="U927" s="344"/>
    </row>
    <row r="928" spans="21:21">
      <c r="U928" s="344"/>
    </row>
    <row r="929" spans="21:21">
      <c r="U929" s="344"/>
    </row>
    <row r="930" spans="21:21">
      <c r="U930" s="344"/>
    </row>
    <row r="931" spans="21:21">
      <c r="U931" s="344"/>
    </row>
    <row r="932" spans="21:21">
      <c r="U932" s="344"/>
    </row>
    <row r="933" spans="21:21">
      <c r="U933" s="344"/>
    </row>
    <row r="934" spans="21:21">
      <c r="U934" s="344"/>
    </row>
    <row r="935" spans="21:21">
      <c r="U935" s="344"/>
    </row>
    <row r="936" spans="21:21">
      <c r="U936" s="344"/>
    </row>
    <row r="937" spans="21:21">
      <c r="U937" s="344"/>
    </row>
    <row r="938" spans="21:21">
      <c r="U938" s="344"/>
    </row>
    <row r="939" spans="21:21">
      <c r="U939" s="344"/>
    </row>
    <row r="940" spans="21:21">
      <c r="U940" s="344"/>
    </row>
    <row r="941" spans="21:21">
      <c r="U941" s="344"/>
    </row>
    <row r="942" spans="21:21">
      <c r="U942" s="344"/>
    </row>
    <row r="943" spans="21:21">
      <c r="U943" s="344"/>
    </row>
    <row r="944" spans="21:21">
      <c r="U944" s="344"/>
    </row>
    <row r="945" spans="21:21">
      <c r="U945" s="344"/>
    </row>
    <row r="946" spans="21:21">
      <c r="U946" s="344"/>
    </row>
    <row r="947" spans="21:21">
      <c r="U947" s="344"/>
    </row>
    <row r="948" spans="21:21">
      <c r="U948" s="344"/>
    </row>
    <row r="949" spans="21:21">
      <c r="U949" s="344"/>
    </row>
    <row r="950" spans="21:21">
      <c r="U950" s="344"/>
    </row>
    <row r="951" spans="21:21">
      <c r="U951" s="344"/>
    </row>
    <row r="952" spans="21:21">
      <c r="U952" s="344"/>
    </row>
    <row r="953" spans="21:21">
      <c r="U953" s="344"/>
    </row>
    <row r="954" spans="21:21">
      <c r="U954" s="344"/>
    </row>
    <row r="955" spans="21:21">
      <c r="U955" s="344"/>
    </row>
    <row r="956" spans="21:21">
      <c r="U956" s="344"/>
    </row>
    <row r="957" spans="21:21">
      <c r="U957" s="344"/>
    </row>
    <row r="958" spans="21:21">
      <c r="U958" s="344"/>
    </row>
    <row r="959" spans="21:21">
      <c r="U959" s="344"/>
    </row>
    <row r="960" spans="21:21">
      <c r="U960" s="344"/>
    </row>
    <row r="961" spans="21:21">
      <c r="U961" s="344"/>
    </row>
    <row r="962" spans="21:21">
      <c r="U962" s="344"/>
    </row>
    <row r="963" spans="21:21">
      <c r="U963" s="344"/>
    </row>
    <row r="964" spans="21:21">
      <c r="U964" s="344"/>
    </row>
    <row r="965" spans="21:21">
      <c r="U965" s="344"/>
    </row>
    <row r="966" spans="21:21">
      <c r="U966" s="344"/>
    </row>
    <row r="967" spans="21:21">
      <c r="U967" s="344"/>
    </row>
    <row r="968" spans="21:21">
      <c r="U968" s="344"/>
    </row>
    <row r="969" spans="21:21">
      <c r="U969" s="344"/>
    </row>
    <row r="970" spans="21:21">
      <c r="U970" s="344"/>
    </row>
    <row r="971" spans="21:21">
      <c r="U971" s="344"/>
    </row>
    <row r="972" spans="21:21">
      <c r="U972" s="344"/>
    </row>
    <row r="973" spans="21:21">
      <c r="U973" s="344"/>
    </row>
    <row r="974" spans="21:21">
      <c r="U974" s="344"/>
    </row>
    <row r="975" spans="21:21">
      <c r="U975" s="344"/>
    </row>
    <row r="976" spans="21:21">
      <c r="U976" s="344"/>
    </row>
    <row r="977" spans="21:21">
      <c r="U977" s="344"/>
    </row>
    <row r="978" spans="21:21">
      <c r="U978" s="344"/>
    </row>
    <row r="979" spans="21:21">
      <c r="U979" s="344"/>
    </row>
    <row r="980" spans="21:21">
      <c r="U980" s="344"/>
    </row>
    <row r="981" spans="21:21">
      <c r="U981" s="344"/>
    </row>
    <row r="982" spans="21:21">
      <c r="U982" s="344"/>
    </row>
    <row r="983" spans="21:21">
      <c r="U983" s="344"/>
    </row>
    <row r="984" spans="21:21">
      <c r="U984" s="344"/>
    </row>
    <row r="985" spans="21:21">
      <c r="U985" s="344"/>
    </row>
    <row r="986" spans="21:21">
      <c r="U986" s="344"/>
    </row>
    <row r="987" spans="21:21">
      <c r="U987" s="344"/>
    </row>
    <row r="988" spans="21:21">
      <c r="U988" s="344"/>
    </row>
    <row r="989" spans="21:21">
      <c r="U989" s="344"/>
    </row>
    <row r="990" spans="21:21">
      <c r="U990" s="344"/>
    </row>
    <row r="991" spans="21:21">
      <c r="U991" s="344"/>
    </row>
    <row r="992" spans="21:21">
      <c r="U992" s="344"/>
    </row>
    <row r="993" spans="21:21">
      <c r="U993" s="344"/>
    </row>
    <row r="994" spans="21:21">
      <c r="U994" s="344"/>
    </row>
    <row r="995" spans="21:21">
      <c r="U995" s="344"/>
    </row>
    <row r="996" spans="21:21">
      <c r="U996" s="344"/>
    </row>
    <row r="997" spans="21:21">
      <c r="U997" s="344"/>
    </row>
    <row r="998" spans="21:21">
      <c r="U998" s="344"/>
    </row>
    <row r="999" spans="21:21">
      <c r="U999" s="344"/>
    </row>
    <row r="1000" spans="21:21">
      <c r="U1000" s="344"/>
    </row>
    <row r="1001" spans="21:21">
      <c r="U1001" s="344"/>
    </row>
    <row r="1002" spans="21:21">
      <c r="U1002" s="344"/>
    </row>
    <row r="1003" spans="21:21">
      <c r="U1003" s="344"/>
    </row>
    <row r="1004" spans="21:21">
      <c r="U1004" s="344"/>
    </row>
    <row r="1005" spans="21:21">
      <c r="U1005" s="344"/>
    </row>
    <row r="1006" spans="21:21">
      <c r="U1006" s="344"/>
    </row>
    <row r="1007" spans="21:21">
      <c r="U1007" s="344"/>
    </row>
    <row r="1008" spans="21:21">
      <c r="U1008" s="344"/>
    </row>
    <row r="1009" spans="21:21">
      <c r="U1009" s="344"/>
    </row>
    <row r="1010" spans="21:21">
      <c r="U1010" s="344"/>
    </row>
    <row r="1011" spans="21:21">
      <c r="U1011" s="344"/>
    </row>
    <row r="1012" spans="21:21">
      <c r="U1012" s="344"/>
    </row>
    <row r="1013" spans="21:21">
      <c r="U1013" s="344"/>
    </row>
    <row r="1014" spans="21:21">
      <c r="U1014" s="344"/>
    </row>
    <row r="1015" spans="21:21">
      <c r="U1015" s="344"/>
    </row>
    <row r="1016" spans="21:21">
      <c r="U1016" s="344"/>
    </row>
    <row r="1017" spans="21:21">
      <c r="U1017" s="344"/>
    </row>
    <row r="1018" spans="21:21">
      <c r="U1018" s="344"/>
    </row>
    <row r="1019" spans="21:21">
      <c r="U1019" s="344"/>
    </row>
    <row r="1020" spans="21:21">
      <c r="U1020" s="344"/>
    </row>
    <row r="1021" spans="21:21">
      <c r="U1021" s="344"/>
    </row>
    <row r="1022" spans="21:21">
      <c r="U1022" s="344"/>
    </row>
    <row r="1023" spans="21:21">
      <c r="U1023" s="344"/>
    </row>
    <row r="1024" spans="21:21">
      <c r="U1024" s="344"/>
    </row>
    <row r="1025" spans="21:21">
      <c r="U1025" s="344"/>
    </row>
    <row r="1026" spans="21:21">
      <c r="U1026" s="344"/>
    </row>
    <row r="1027" spans="21:21">
      <c r="U1027" s="344"/>
    </row>
    <row r="1028" spans="21:21">
      <c r="U1028" s="344"/>
    </row>
    <row r="1029" spans="21:21">
      <c r="U1029" s="344"/>
    </row>
    <row r="1030" spans="21:21">
      <c r="U1030" s="344"/>
    </row>
    <row r="1031" spans="21:21">
      <c r="U1031" s="344"/>
    </row>
    <row r="1032" spans="21:21">
      <c r="U1032" s="344"/>
    </row>
    <row r="1033" spans="21:21">
      <c r="U1033" s="344"/>
    </row>
    <row r="1034" spans="21:21">
      <c r="U1034" s="344"/>
    </row>
    <row r="1035" spans="21:21">
      <c r="U1035" s="344"/>
    </row>
    <row r="1036" spans="21:21">
      <c r="U1036" s="344"/>
    </row>
    <row r="1037" spans="21:21">
      <c r="U1037" s="344"/>
    </row>
    <row r="1038" spans="21:21">
      <c r="U1038" s="344"/>
    </row>
    <row r="1039" spans="21:21">
      <c r="U1039" s="344"/>
    </row>
    <row r="1040" spans="21:21">
      <c r="U1040" s="344"/>
    </row>
    <row r="1041" spans="21:21">
      <c r="U1041" s="344"/>
    </row>
    <row r="1042" spans="21:21">
      <c r="U1042" s="344"/>
    </row>
    <row r="1043" spans="21:21">
      <c r="U1043" s="344"/>
    </row>
    <row r="1044" spans="21:21">
      <c r="U1044" s="344"/>
    </row>
    <row r="1045" spans="21:21">
      <c r="U1045" s="344"/>
    </row>
    <row r="1046" spans="21:21">
      <c r="U1046" s="344"/>
    </row>
    <row r="1047" spans="21:21">
      <c r="U1047" s="344"/>
    </row>
    <row r="1048" spans="21:21">
      <c r="U1048" s="344"/>
    </row>
    <row r="1049" spans="21:21">
      <c r="U1049" s="344"/>
    </row>
    <row r="1050" spans="21:21">
      <c r="U1050" s="344"/>
    </row>
    <row r="1051" spans="21:21">
      <c r="U1051" s="344"/>
    </row>
    <row r="1052" spans="21:21">
      <c r="U1052" s="344"/>
    </row>
    <row r="1053" spans="21:21">
      <c r="U1053" s="344"/>
    </row>
    <row r="1054" spans="21:21">
      <c r="U1054" s="344"/>
    </row>
    <row r="1055" spans="21:21">
      <c r="U1055" s="344"/>
    </row>
    <row r="1056" spans="21:21">
      <c r="U1056" s="344"/>
    </row>
    <row r="1057" spans="21:21">
      <c r="U1057" s="344"/>
    </row>
    <row r="1058" spans="21:21">
      <c r="U1058" s="344"/>
    </row>
    <row r="1059" spans="21:21">
      <c r="U1059" s="344"/>
    </row>
    <row r="1060" spans="21:21">
      <c r="U1060" s="344"/>
    </row>
    <row r="1061" spans="21:21">
      <c r="U1061" s="344"/>
    </row>
    <row r="1062" spans="21:21">
      <c r="U1062" s="344"/>
    </row>
    <row r="1063" spans="21:21">
      <c r="U1063" s="344"/>
    </row>
    <row r="1064" spans="21:21">
      <c r="U1064" s="344"/>
    </row>
    <row r="1065" spans="21:21">
      <c r="U1065" s="344"/>
    </row>
    <row r="1066" spans="21:21">
      <c r="U1066" s="344"/>
    </row>
    <row r="1067" spans="21:21">
      <c r="U1067" s="344"/>
    </row>
    <row r="1068" spans="21:21">
      <c r="U1068" s="344"/>
    </row>
    <row r="1069" spans="21:21">
      <c r="U1069" s="344"/>
    </row>
    <row r="1070" spans="21:21">
      <c r="U1070" s="344"/>
    </row>
    <row r="1071" spans="21:21">
      <c r="U1071" s="344"/>
    </row>
    <row r="1072" spans="21:21">
      <c r="U1072" s="344"/>
    </row>
    <row r="1073" spans="21:21">
      <c r="U1073" s="344"/>
    </row>
    <row r="1074" spans="21:21">
      <c r="U1074" s="344"/>
    </row>
    <row r="1075" spans="21:21">
      <c r="U1075" s="344"/>
    </row>
    <row r="1076" spans="21:21">
      <c r="U1076" s="344"/>
    </row>
    <row r="1077" spans="21:21">
      <c r="U1077" s="344"/>
    </row>
    <row r="1078" spans="21:21">
      <c r="U1078" s="344"/>
    </row>
    <row r="1079" spans="21:21">
      <c r="U1079" s="344"/>
    </row>
    <row r="1080" spans="21:21">
      <c r="U1080" s="344"/>
    </row>
    <row r="1081" spans="21:21">
      <c r="U1081" s="344"/>
    </row>
    <row r="1082" spans="21:21">
      <c r="U1082" s="344"/>
    </row>
    <row r="1083" spans="21:21">
      <c r="U1083" s="344"/>
    </row>
    <row r="1084" spans="21:21">
      <c r="U1084" s="344"/>
    </row>
    <row r="1085" spans="21:21">
      <c r="U1085" s="344"/>
    </row>
    <row r="1086" spans="21:21">
      <c r="U1086" s="344"/>
    </row>
    <row r="1087" spans="21:21">
      <c r="U1087" s="344"/>
    </row>
    <row r="1088" spans="21:21">
      <c r="U1088" s="344"/>
    </row>
    <row r="1089" spans="21:21">
      <c r="U1089" s="344"/>
    </row>
    <row r="1090" spans="21:21">
      <c r="U1090" s="344"/>
    </row>
    <row r="1091" spans="21:21">
      <c r="U1091" s="344"/>
    </row>
    <row r="1092" spans="21:21">
      <c r="U1092" s="344"/>
    </row>
    <row r="1093" spans="21:21">
      <c r="U1093" s="344"/>
    </row>
    <row r="1094" spans="21:21">
      <c r="U1094" s="344"/>
    </row>
    <row r="1095" spans="21:21">
      <c r="U1095" s="344"/>
    </row>
    <row r="1096" spans="21:21">
      <c r="U1096" s="344"/>
    </row>
    <row r="1097" spans="21:21">
      <c r="U1097" s="344"/>
    </row>
    <row r="1098" spans="21:21">
      <c r="U1098" s="344"/>
    </row>
    <row r="1099" spans="21:21">
      <c r="U1099" s="344"/>
    </row>
    <row r="1100" spans="21:21">
      <c r="U1100" s="344"/>
    </row>
    <row r="1101" spans="21:21">
      <c r="U1101" s="344"/>
    </row>
    <row r="1102" spans="21:21">
      <c r="U1102" s="344"/>
    </row>
    <row r="1103" spans="21:21">
      <c r="U1103" s="344"/>
    </row>
    <row r="1104" spans="21:21">
      <c r="U1104" s="344"/>
    </row>
    <row r="1105" spans="21:21">
      <c r="U1105" s="344"/>
    </row>
    <row r="1106" spans="21:21">
      <c r="U1106" s="344"/>
    </row>
    <row r="1107" spans="21:21">
      <c r="U1107" s="344"/>
    </row>
    <row r="1108" spans="21:21">
      <c r="U1108" s="344"/>
    </row>
    <row r="1109" spans="21:21">
      <c r="U1109" s="344"/>
    </row>
    <row r="1110" spans="21:21">
      <c r="U1110" s="344"/>
    </row>
    <row r="1111" spans="21:21">
      <c r="U1111" s="344"/>
    </row>
    <row r="1112" spans="21:21">
      <c r="U1112" s="344"/>
    </row>
    <row r="1113" spans="21:21">
      <c r="U1113" s="344"/>
    </row>
    <row r="1114" spans="21:21">
      <c r="U1114" s="344"/>
    </row>
    <row r="1115" spans="21:21">
      <c r="U1115" s="344"/>
    </row>
    <row r="1116" spans="21:21">
      <c r="U1116" s="344"/>
    </row>
    <row r="1117" spans="21:21">
      <c r="U1117" s="344"/>
    </row>
    <row r="1118" spans="21:21">
      <c r="U1118" s="344"/>
    </row>
    <row r="1119" spans="21:21">
      <c r="U1119" s="344"/>
    </row>
    <row r="1120" spans="21:21">
      <c r="U1120" s="344"/>
    </row>
    <row r="1121" spans="21:21">
      <c r="U1121" s="344"/>
    </row>
    <row r="1122" spans="21:21">
      <c r="U1122" s="344"/>
    </row>
    <row r="1123" spans="21:21">
      <c r="U1123" s="344"/>
    </row>
    <row r="1124" spans="21:21">
      <c r="U1124" s="344"/>
    </row>
    <row r="1125" spans="21:21">
      <c r="U1125" s="344"/>
    </row>
    <row r="1126" spans="21:21">
      <c r="U1126" s="344"/>
    </row>
    <row r="1127" spans="21:21">
      <c r="U1127" s="344"/>
    </row>
    <row r="1128" spans="21:21">
      <c r="U1128" s="344"/>
    </row>
    <row r="1129" spans="21:21">
      <c r="U1129" s="344"/>
    </row>
    <row r="1130" spans="21:21">
      <c r="U1130" s="344"/>
    </row>
    <row r="1131" spans="21:21">
      <c r="U1131" s="344"/>
    </row>
    <row r="1132" spans="21:21">
      <c r="U1132" s="344"/>
    </row>
    <row r="1133" spans="21:21">
      <c r="U1133" s="344"/>
    </row>
    <row r="1134" spans="21:21">
      <c r="U1134" s="344"/>
    </row>
    <row r="1135" spans="21:21">
      <c r="U1135" s="344"/>
    </row>
    <row r="1136" spans="21:21">
      <c r="U1136" s="344"/>
    </row>
    <row r="1137" spans="21:21">
      <c r="U1137" s="344"/>
    </row>
    <row r="1138" spans="21:21">
      <c r="U1138" s="344"/>
    </row>
    <row r="1139" spans="21:21">
      <c r="U1139" s="344"/>
    </row>
    <row r="1140" spans="21:21">
      <c r="U1140" s="344"/>
    </row>
    <row r="1141" spans="21:21">
      <c r="U1141" s="344"/>
    </row>
    <row r="1142" spans="21:21">
      <c r="U1142" s="344"/>
    </row>
    <row r="1143" spans="21:21">
      <c r="U1143" s="344"/>
    </row>
    <row r="1144" spans="21:21">
      <c r="U1144" s="344"/>
    </row>
    <row r="1145" spans="21:21">
      <c r="U1145" s="344"/>
    </row>
    <row r="1146" spans="21:21">
      <c r="U1146" s="344"/>
    </row>
    <row r="1147" spans="21:21">
      <c r="U1147" s="344"/>
    </row>
    <row r="1148" spans="21:21">
      <c r="U1148" s="344"/>
    </row>
    <row r="1149" spans="21:21">
      <c r="U1149" s="344"/>
    </row>
    <row r="1150" spans="21:21">
      <c r="U1150" s="344"/>
    </row>
    <row r="1151" spans="21:21">
      <c r="U1151" s="344"/>
    </row>
    <row r="1152" spans="21:21">
      <c r="U1152" s="344"/>
    </row>
    <row r="1153" spans="21:21">
      <c r="U1153" s="344"/>
    </row>
    <row r="1154" spans="21:21">
      <c r="U1154" s="344"/>
    </row>
    <row r="1155" spans="21:21">
      <c r="U1155" s="344"/>
    </row>
    <row r="1156" spans="21:21">
      <c r="U1156" s="344"/>
    </row>
    <row r="1157" spans="21:21">
      <c r="U1157" s="344"/>
    </row>
    <row r="1158" spans="21:21">
      <c r="U1158" s="344"/>
    </row>
    <row r="1159" spans="21:21">
      <c r="U1159" s="344"/>
    </row>
    <row r="1160" spans="21:21">
      <c r="U1160" s="344"/>
    </row>
    <row r="1161" spans="21:21">
      <c r="U1161" s="344"/>
    </row>
    <row r="1162" spans="21:21">
      <c r="U1162" s="344"/>
    </row>
    <row r="1163" spans="21:21">
      <c r="U1163" s="344"/>
    </row>
    <row r="1164" spans="21:21">
      <c r="U1164" s="344"/>
    </row>
    <row r="1165" spans="21:21">
      <c r="U1165" s="344"/>
    </row>
    <row r="1166" spans="21:21">
      <c r="U1166" s="344"/>
    </row>
    <row r="1167" spans="21:21">
      <c r="U1167" s="344"/>
    </row>
    <row r="1168" spans="21:21">
      <c r="U1168" s="344"/>
    </row>
    <row r="1169" spans="21:21">
      <c r="U1169" s="344"/>
    </row>
    <row r="1170" spans="21:21">
      <c r="U1170" s="344"/>
    </row>
    <row r="1171" spans="21:21">
      <c r="U1171" s="344"/>
    </row>
    <row r="1172" spans="21:21">
      <c r="U1172" s="344"/>
    </row>
    <row r="1173" spans="21:21">
      <c r="U1173" s="344"/>
    </row>
    <row r="1174" spans="21:21">
      <c r="U1174" s="344"/>
    </row>
    <row r="1175" spans="21:21">
      <c r="U1175" s="344"/>
    </row>
    <row r="1176" spans="21:21">
      <c r="U1176" s="344"/>
    </row>
    <row r="1177" spans="21:21">
      <c r="U1177" s="344"/>
    </row>
    <row r="1178" spans="21:21">
      <c r="U1178" s="344"/>
    </row>
    <row r="1179" spans="21:21">
      <c r="U1179" s="344"/>
    </row>
    <row r="1180" spans="21:21">
      <c r="U1180" s="344"/>
    </row>
    <row r="1181" spans="21:21">
      <c r="U1181" s="344"/>
    </row>
    <row r="1182" spans="21:21">
      <c r="U1182" s="344"/>
    </row>
    <row r="1183" spans="21:21">
      <c r="U1183" s="344"/>
    </row>
    <row r="1184" spans="21:21">
      <c r="U1184" s="344"/>
    </row>
    <row r="1185" spans="21:21">
      <c r="U1185" s="344"/>
    </row>
    <row r="1186" spans="21:21">
      <c r="U1186" s="344"/>
    </row>
    <row r="1187" spans="21:21">
      <c r="U1187" s="344"/>
    </row>
    <row r="1188" spans="21:21">
      <c r="U1188" s="344"/>
    </row>
    <row r="1189" spans="21:21">
      <c r="U1189" s="344"/>
    </row>
    <row r="1190" spans="21:21">
      <c r="U1190" s="344"/>
    </row>
    <row r="1191" spans="21:21">
      <c r="U1191" s="344"/>
    </row>
    <row r="1192" spans="21:21">
      <c r="U1192" s="344"/>
    </row>
    <row r="1193" spans="21:21">
      <c r="U1193" s="344"/>
    </row>
    <row r="1194" spans="21:21">
      <c r="U1194" s="344"/>
    </row>
    <row r="1195" spans="21:21">
      <c r="U1195" s="344"/>
    </row>
    <row r="1196" spans="21:21">
      <c r="U1196" s="344"/>
    </row>
    <row r="1197" spans="21:21">
      <c r="U1197" s="344"/>
    </row>
    <row r="1198" spans="21:21">
      <c r="U1198" s="344"/>
    </row>
    <row r="1199" spans="21:21">
      <c r="U1199" s="344"/>
    </row>
    <row r="1200" spans="21:21">
      <c r="U1200" s="344"/>
    </row>
    <row r="1201" spans="21:21">
      <c r="U1201" s="344"/>
    </row>
    <row r="1202" spans="21:21">
      <c r="U1202" s="344"/>
    </row>
    <row r="1203" spans="21:21">
      <c r="U1203" s="344"/>
    </row>
    <row r="1204" spans="21:21">
      <c r="U1204" s="344"/>
    </row>
    <row r="1205" spans="21:21">
      <c r="U1205" s="344"/>
    </row>
    <row r="1206" spans="21:21">
      <c r="U1206" s="344"/>
    </row>
    <row r="1207" spans="21:21">
      <c r="U1207" s="344"/>
    </row>
    <row r="1208" spans="21:21">
      <c r="U1208" s="344"/>
    </row>
    <row r="1209" spans="21:21">
      <c r="U1209" s="344"/>
    </row>
    <row r="1210" spans="21:21">
      <c r="U1210" s="344"/>
    </row>
    <row r="1211" spans="21:21">
      <c r="U1211" s="344"/>
    </row>
    <row r="1212" spans="21:21">
      <c r="U1212" s="344"/>
    </row>
    <row r="1213" spans="21:21">
      <c r="U1213" s="344"/>
    </row>
    <row r="1214" spans="21:21">
      <c r="U1214" s="344"/>
    </row>
    <row r="1215" spans="21:21">
      <c r="U1215" s="344"/>
    </row>
    <row r="1216" spans="21:21">
      <c r="U1216" s="344"/>
    </row>
    <row r="1217" spans="21:21">
      <c r="U1217" s="344"/>
    </row>
    <row r="1218" spans="21:21">
      <c r="U1218" s="344"/>
    </row>
    <row r="1219" spans="21:21">
      <c r="U1219" s="344"/>
    </row>
    <row r="1220" spans="21:21">
      <c r="U1220" s="344"/>
    </row>
    <row r="1221" spans="21:21">
      <c r="U1221" s="344"/>
    </row>
    <row r="1222" spans="21:21">
      <c r="U1222" s="344"/>
    </row>
    <row r="1223" spans="21:21">
      <c r="U1223" s="344"/>
    </row>
    <row r="1224" spans="21:21">
      <c r="U1224" s="344"/>
    </row>
    <row r="1225" spans="21:21">
      <c r="U1225" s="344"/>
    </row>
    <row r="1226" spans="21:21">
      <c r="U1226" s="344"/>
    </row>
    <row r="1227" spans="21:21">
      <c r="U1227" s="344"/>
    </row>
    <row r="1228" spans="21:21">
      <c r="U1228" s="344"/>
    </row>
    <row r="1229" spans="21:21">
      <c r="U1229" s="344"/>
    </row>
    <row r="1230" spans="21:21">
      <c r="U1230" s="344"/>
    </row>
    <row r="1231" spans="21:21">
      <c r="U1231" s="344"/>
    </row>
    <row r="1232" spans="21:21">
      <c r="U1232" s="344"/>
    </row>
    <row r="1233" spans="21:21">
      <c r="U1233" s="344"/>
    </row>
    <row r="1234" spans="21:21">
      <c r="U1234" s="344"/>
    </row>
    <row r="1235" spans="21:21">
      <c r="U1235" s="344"/>
    </row>
    <row r="1236" spans="21:21">
      <c r="U1236" s="344"/>
    </row>
    <row r="1237" spans="21:21">
      <c r="U1237" s="344"/>
    </row>
    <row r="1238" spans="21:21">
      <c r="U1238" s="344"/>
    </row>
    <row r="1239" spans="21:21">
      <c r="U1239" s="344"/>
    </row>
    <row r="1240" spans="21:21">
      <c r="U1240" s="344"/>
    </row>
    <row r="1241" spans="21:21">
      <c r="U1241" s="344"/>
    </row>
    <row r="1242" spans="21:21">
      <c r="U1242" s="344"/>
    </row>
    <row r="1243" spans="21:21">
      <c r="U1243" s="344"/>
    </row>
    <row r="1244" spans="21:21">
      <c r="U1244" s="344"/>
    </row>
    <row r="1245" spans="21:21">
      <c r="U1245" s="344"/>
    </row>
    <row r="1246" spans="21:21">
      <c r="U1246" s="344"/>
    </row>
    <row r="1247" spans="21:21">
      <c r="U1247" s="344"/>
    </row>
    <row r="1248" spans="21:21">
      <c r="U1248" s="344"/>
    </row>
    <row r="1249" spans="21:21">
      <c r="U1249" s="344"/>
    </row>
    <row r="1250" spans="21:21">
      <c r="U1250" s="344"/>
    </row>
    <row r="1251" spans="21:21">
      <c r="U1251" s="344"/>
    </row>
    <row r="1252" spans="21:21">
      <c r="U1252" s="344"/>
    </row>
    <row r="1253" spans="21:21">
      <c r="U1253" s="344"/>
    </row>
    <row r="1254" spans="21:21">
      <c r="U1254" s="344"/>
    </row>
    <row r="1255" spans="21:21">
      <c r="U1255" s="344"/>
    </row>
    <row r="1256" spans="21:21">
      <c r="U1256" s="344"/>
    </row>
    <row r="1257" spans="21:21">
      <c r="U1257" s="344"/>
    </row>
    <row r="1258" spans="21:21">
      <c r="U1258" s="344"/>
    </row>
    <row r="1259" spans="21:21">
      <c r="U1259" s="344"/>
    </row>
    <row r="1260" spans="21:21">
      <c r="U1260" s="344"/>
    </row>
    <row r="1261" spans="21:21">
      <c r="U1261" s="344"/>
    </row>
    <row r="1262" spans="21:21">
      <c r="U1262" s="344"/>
    </row>
    <row r="1263" spans="21:21">
      <c r="U1263" s="344"/>
    </row>
    <row r="1264" spans="21:21">
      <c r="U1264" s="344"/>
    </row>
    <row r="1265" spans="21:21">
      <c r="U1265" s="344"/>
    </row>
    <row r="1266" spans="21:21">
      <c r="U1266" s="344"/>
    </row>
    <row r="1267" spans="21:21">
      <c r="U1267" s="344"/>
    </row>
    <row r="1268" spans="21:21">
      <c r="U1268" s="344"/>
    </row>
    <row r="1269" spans="21:21">
      <c r="U1269" s="344"/>
    </row>
    <row r="1270" spans="21:21">
      <c r="U1270" s="344"/>
    </row>
    <row r="1271" spans="21:21">
      <c r="U1271" s="344"/>
    </row>
    <row r="1272" spans="21:21">
      <c r="U1272" s="344"/>
    </row>
    <row r="1273" spans="21:21">
      <c r="U1273" s="344"/>
    </row>
    <row r="1274" spans="21:21">
      <c r="U1274" s="344"/>
    </row>
    <row r="1275" spans="21:21">
      <c r="U1275" s="344"/>
    </row>
    <row r="1276" spans="21:21">
      <c r="U1276" s="344"/>
    </row>
    <row r="1277" spans="21:21">
      <c r="U1277" s="344"/>
    </row>
    <row r="1278" spans="21:21">
      <c r="U1278" s="344"/>
    </row>
    <row r="1279" spans="21:21">
      <c r="U1279" s="344"/>
    </row>
    <row r="1280" spans="21:21">
      <c r="U1280" s="344"/>
    </row>
    <row r="1281" spans="21:21">
      <c r="U1281" s="344"/>
    </row>
    <row r="1282" spans="21:21">
      <c r="U1282" s="344"/>
    </row>
    <row r="1283" spans="21:21">
      <c r="U1283" s="344"/>
    </row>
    <row r="1284" spans="21:21">
      <c r="U1284" s="344"/>
    </row>
    <row r="1285" spans="21:21">
      <c r="U1285" s="344"/>
    </row>
    <row r="1286" spans="21:21">
      <c r="U1286" s="344"/>
    </row>
    <row r="1287" spans="21:21">
      <c r="U1287" s="344"/>
    </row>
    <row r="1288" spans="21:21">
      <c r="U1288" s="344"/>
    </row>
    <row r="1289" spans="21:21">
      <c r="U1289" s="344"/>
    </row>
    <row r="1290" spans="21:21">
      <c r="U1290" s="344"/>
    </row>
    <row r="1291" spans="21:21">
      <c r="U1291" s="344"/>
    </row>
    <row r="1292" spans="21:21">
      <c r="U1292" s="344"/>
    </row>
    <row r="1293" spans="21:21">
      <c r="U1293" s="344"/>
    </row>
    <row r="1294" spans="21:21">
      <c r="U1294" s="344"/>
    </row>
    <row r="1295" spans="21:21">
      <c r="U1295" s="344"/>
    </row>
    <row r="1296" spans="21:21">
      <c r="U1296" s="344"/>
    </row>
    <row r="1297" spans="21:21">
      <c r="U1297" s="344"/>
    </row>
    <row r="1298" spans="21:21">
      <c r="U1298" s="344"/>
    </row>
    <row r="1299" spans="21:21">
      <c r="U1299" s="344"/>
    </row>
    <row r="1300" spans="21:21">
      <c r="U1300" s="344"/>
    </row>
    <row r="1301" spans="21:21">
      <c r="U1301" s="344"/>
    </row>
    <row r="1302" spans="21:21">
      <c r="U1302" s="344"/>
    </row>
    <row r="1303" spans="21:21">
      <c r="U1303" s="344"/>
    </row>
    <row r="1304" spans="21:21">
      <c r="U1304" s="344"/>
    </row>
    <row r="1305" spans="21:21">
      <c r="U1305" s="344"/>
    </row>
    <row r="1306" spans="21:21">
      <c r="U1306" s="344"/>
    </row>
    <row r="1307" spans="21:21">
      <c r="U1307" s="344"/>
    </row>
    <row r="1308" spans="21:21">
      <c r="U1308" s="344"/>
    </row>
    <row r="1309" spans="21:21">
      <c r="U1309" s="344"/>
    </row>
    <row r="1310" spans="21:21">
      <c r="U1310" s="344"/>
    </row>
    <row r="1311" spans="21:21">
      <c r="U1311" s="344"/>
    </row>
    <row r="1312" spans="21:21">
      <c r="U1312" s="344"/>
    </row>
    <row r="1313" spans="21:21">
      <c r="U1313" s="344"/>
    </row>
    <row r="1314" spans="21:21">
      <c r="U1314" s="344"/>
    </row>
    <row r="1315" spans="21:21">
      <c r="U1315" s="344"/>
    </row>
    <row r="1316" spans="21:21">
      <c r="U1316" s="344"/>
    </row>
    <row r="1317" spans="21:21">
      <c r="U1317" s="344"/>
    </row>
    <row r="1318" spans="21:21">
      <c r="U1318" s="344"/>
    </row>
    <row r="1319" spans="21:21">
      <c r="U1319" s="344"/>
    </row>
    <row r="1320" spans="21:21">
      <c r="U1320" s="344"/>
    </row>
    <row r="1321" spans="21:21">
      <c r="U1321" s="344"/>
    </row>
    <row r="1322" spans="21:21">
      <c r="U1322" s="344"/>
    </row>
    <row r="1323" spans="21:21">
      <c r="U1323" s="344"/>
    </row>
    <row r="1324" spans="21:21">
      <c r="U1324" s="344"/>
    </row>
    <row r="1325" spans="21:21">
      <c r="U1325" s="344"/>
    </row>
    <row r="1326" spans="21:21">
      <c r="U1326" s="344"/>
    </row>
    <row r="1327" spans="21:21">
      <c r="U1327" s="344"/>
    </row>
    <row r="1328" spans="21:21">
      <c r="U1328" s="344"/>
    </row>
    <row r="1329" spans="21:21">
      <c r="U1329" s="344"/>
    </row>
    <row r="1330" spans="21:21">
      <c r="U1330" s="344"/>
    </row>
    <row r="1331" spans="21:21">
      <c r="U1331" s="344"/>
    </row>
    <row r="1332" spans="21:21">
      <c r="U1332" s="344"/>
    </row>
    <row r="1333" spans="21:21">
      <c r="U1333" s="344"/>
    </row>
    <row r="1334" spans="21:21">
      <c r="U1334" s="344"/>
    </row>
    <row r="1335" spans="21:21">
      <c r="U1335" s="344"/>
    </row>
    <row r="1336" spans="21:21">
      <c r="U1336" s="344"/>
    </row>
    <row r="1337" spans="21:21">
      <c r="U1337" s="344"/>
    </row>
    <row r="1338" spans="21:21">
      <c r="U1338" s="344"/>
    </row>
    <row r="1339" spans="21:21">
      <c r="U1339" s="344"/>
    </row>
    <row r="1340" spans="21:21">
      <c r="U1340" s="344"/>
    </row>
    <row r="1341" spans="21:21">
      <c r="U1341" s="344"/>
    </row>
    <row r="1342" spans="21:21">
      <c r="U1342" s="344"/>
    </row>
    <row r="1343" spans="21:21">
      <c r="U1343" s="344"/>
    </row>
    <row r="1344" spans="21:21">
      <c r="U1344" s="344"/>
    </row>
    <row r="1345" spans="21:21">
      <c r="U1345" s="344"/>
    </row>
    <row r="1346" spans="21:21">
      <c r="U1346" s="344"/>
    </row>
    <row r="1347" spans="21:21">
      <c r="U1347" s="344"/>
    </row>
    <row r="1348" spans="21:21">
      <c r="U1348" s="344"/>
    </row>
    <row r="1349" spans="21:21">
      <c r="U1349" s="344"/>
    </row>
    <row r="1350" spans="21:21">
      <c r="U1350" s="344"/>
    </row>
    <row r="1351" spans="21:21">
      <c r="U1351" s="344"/>
    </row>
    <row r="1352" spans="21:21">
      <c r="U1352" s="344"/>
    </row>
    <row r="1353" spans="21:21">
      <c r="U1353" s="344"/>
    </row>
    <row r="1354" spans="21:21">
      <c r="U1354" s="344"/>
    </row>
    <row r="1355" spans="21:21">
      <c r="U1355" s="344"/>
    </row>
    <row r="1356" spans="21:21">
      <c r="U1356" s="344"/>
    </row>
    <row r="1357" spans="21:21">
      <c r="U1357" s="344"/>
    </row>
    <row r="1358" spans="21:21">
      <c r="U1358" s="344"/>
    </row>
    <row r="1359" spans="21:21">
      <c r="U1359" s="344"/>
    </row>
    <row r="1360" spans="21:21">
      <c r="U1360" s="344"/>
    </row>
    <row r="1361" spans="21:21">
      <c r="U1361" s="344"/>
    </row>
    <row r="1362" spans="21:21">
      <c r="U1362" s="344"/>
    </row>
    <row r="1363" spans="21:21">
      <c r="U1363" s="344"/>
    </row>
    <row r="1364" spans="21:21">
      <c r="U1364" s="344"/>
    </row>
    <row r="1365" spans="21:21">
      <c r="U1365" s="344"/>
    </row>
    <row r="1366" spans="21:21">
      <c r="U1366" s="344"/>
    </row>
    <row r="1367" spans="21:21">
      <c r="U1367" s="344"/>
    </row>
    <row r="1368" spans="21:21">
      <c r="U1368" s="344"/>
    </row>
    <row r="1369" spans="21:21">
      <c r="U1369" s="344"/>
    </row>
    <row r="1370" spans="21:21">
      <c r="U1370" s="344"/>
    </row>
    <row r="1371" spans="21:21">
      <c r="U1371" s="344"/>
    </row>
    <row r="1372" spans="21:21">
      <c r="U1372" s="344"/>
    </row>
    <row r="1373" spans="21:21">
      <c r="U1373" s="344"/>
    </row>
    <row r="1374" spans="21:21">
      <c r="U1374" s="344"/>
    </row>
    <row r="1375" spans="21:21">
      <c r="U1375" s="344"/>
    </row>
    <row r="1376" spans="21:21">
      <c r="U1376" s="344"/>
    </row>
    <row r="1377" spans="21:21">
      <c r="U1377" s="344"/>
    </row>
    <row r="1378" spans="21:21">
      <c r="U1378" s="344"/>
    </row>
    <row r="1379" spans="21:21">
      <c r="U1379" s="344"/>
    </row>
    <row r="1380" spans="21:21">
      <c r="U1380" s="344"/>
    </row>
    <row r="1381" spans="21:21">
      <c r="U1381" s="344"/>
    </row>
    <row r="1382" spans="21:21">
      <c r="U1382" s="344"/>
    </row>
    <row r="1383" spans="21:21">
      <c r="U1383" s="344"/>
    </row>
    <row r="1384" spans="21:21">
      <c r="U1384" s="344"/>
    </row>
    <row r="1385" spans="21:21">
      <c r="U1385" s="344"/>
    </row>
    <row r="1386" spans="21:21">
      <c r="U1386" s="344"/>
    </row>
    <row r="1387" spans="21:21">
      <c r="U1387" s="344"/>
    </row>
    <row r="1388" spans="21:21">
      <c r="U1388" s="344"/>
    </row>
    <row r="1389" spans="21:21">
      <c r="U1389" s="344"/>
    </row>
    <row r="1390" spans="21:21">
      <c r="U1390" s="344"/>
    </row>
    <row r="1391" spans="21:21">
      <c r="U1391" s="344"/>
    </row>
    <row r="1392" spans="21:21">
      <c r="U1392" s="344"/>
    </row>
    <row r="1393" spans="21:21">
      <c r="U1393" s="344"/>
    </row>
    <row r="1394" spans="21:21">
      <c r="U1394" s="344"/>
    </row>
    <row r="1395" spans="21:21">
      <c r="U1395" s="344"/>
    </row>
    <row r="1396" spans="21:21">
      <c r="U1396" s="344"/>
    </row>
    <row r="1397" spans="21:21">
      <c r="U1397" s="344"/>
    </row>
    <row r="1398" spans="21:21">
      <c r="U1398" s="344"/>
    </row>
    <row r="1399" spans="21:21">
      <c r="U1399" s="344"/>
    </row>
    <row r="1400" spans="21:21">
      <c r="U1400" s="344"/>
    </row>
    <row r="1401" spans="21:21">
      <c r="U1401" s="344"/>
    </row>
    <row r="1402" spans="21:21">
      <c r="U1402" s="344"/>
    </row>
    <row r="1403" spans="21:21">
      <c r="U1403" s="344"/>
    </row>
    <row r="1404" spans="21:21">
      <c r="U1404" s="344"/>
    </row>
    <row r="1405" spans="21:21">
      <c r="U1405" s="344"/>
    </row>
    <row r="1406" spans="21:21">
      <c r="U1406" s="344"/>
    </row>
    <row r="1407" spans="21:21">
      <c r="U1407" s="344"/>
    </row>
    <row r="1408" spans="21:21">
      <c r="U1408" s="344"/>
    </row>
    <row r="1409" spans="21:21">
      <c r="U1409" s="344"/>
    </row>
    <row r="1410" spans="21:21">
      <c r="U1410" s="344"/>
    </row>
    <row r="1411" spans="21:21">
      <c r="U1411" s="344"/>
    </row>
    <row r="1412" spans="21:21">
      <c r="U1412" s="344"/>
    </row>
    <row r="1413" spans="21:21">
      <c r="U1413" s="344"/>
    </row>
    <row r="1414" spans="21:21">
      <c r="U1414" s="344"/>
    </row>
    <row r="1415" spans="21:21">
      <c r="U1415" s="344"/>
    </row>
    <row r="1416" spans="21:21">
      <c r="U1416" s="344"/>
    </row>
    <row r="1417" spans="21:21">
      <c r="U1417" s="344"/>
    </row>
    <row r="1418" spans="21:21">
      <c r="U1418" s="344"/>
    </row>
    <row r="1419" spans="21:21">
      <c r="U1419" s="344"/>
    </row>
    <row r="1420" spans="21:21">
      <c r="U1420" s="344"/>
    </row>
    <row r="1421" spans="21:21">
      <c r="U1421" s="344"/>
    </row>
    <row r="1422" spans="21:21">
      <c r="U1422" s="344"/>
    </row>
    <row r="1423" spans="21:21">
      <c r="U1423" s="344"/>
    </row>
    <row r="1424" spans="21:21">
      <c r="U1424" s="344"/>
    </row>
    <row r="1425" spans="21:21">
      <c r="U1425" s="344"/>
    </row>
    <row r="1426" spans="21:21">
      <c r="U1426" s="344"/>
    </row>
    <row r="1427" spans="21:21">
      <c r="U1427" s="344"/>
    </row>
    <row r="1428" spans="21:21">
      <c r="U1428" s="344"/>
    </row>
    <row r="1429" spans="21:21">
      <c r="U1429" s="344"/>
    </row>
    <row r="1430" spans="21:21">
      <c r="U1430" s="344"/>
    </row>
    <row r="1431" spans="21:21">
      <c r="U1431" s="344"/>
    </row>
    <row r="1432" spans="21:21">
      <c r="U1432" s="344"/>
    </row>
    <row r="1433" spans="21:21">
      <c r="U1433" s="344"/>
    </row>
    <row r="1434" spans="21:21">
      <c r="U1434" s="344"/>
    </row>
    <row r="1435" spans="21:21">
      <c r="U1435" s="344"/>
    </row>
    <row r="1436" spans="21:21">
      <c r="U1436" s="344"/>
    </row>
    <row r="1437" spans="21:21">
      <c r="U1437" s="344"/>
    </row>
    <row r="1438" spans="21:21">
      <c r="U1438" s="344"/>
    </row>
    <row r="1439" spans="21:21">
      <c r="U1439" s="344"/>
    </row>
    <row r="1440" spans="21:21">
      <c r="U1440" s="344"/>
    </row>
    <row r="1441" spans="21:21">
      <c r="U1441" s="344"/>
    </row>
    <row r="1442" spans="21:21">
      <c r="U1442" s="344"/>
    </row>
    <row r="1443" spans="21:21">
      <c r="U1443" s="344"/>
    </row>
    <row r="1444" spans="21:21">
      <c r="U1444" s="344"/>
    </row>
    <row r="1445" spans="21:21">
      <c r="U1445" s="344"/>
    </row>
    <row r="1446" spans="21:21">
      <c r="U1446" s="344"/>
    </row>
    <row r="1447" spans="21:21">
      <c r="U1447" s="344"/>
    </row>
    <row r="1448" spans="21:21">
      <c r="U1448" s="344"/>
    </row>
    <row r="1449" spans="21:21">
      <c r="U1449" s="344"/>
    </row>
    <row r="1450" spans="21:21">
      <c r="U1450" s="344"/>
    </row>
    <row r="1451" spans="21:21">
      <c r="U1451" s="344"/>
    </row>
    <row r="1452" spans="21:21">
      <c r="U1452" s="344"/>
    </row>
    <row r="1453" spans="21:21">
      <c r="U1453" s="344"/>
    </row>
    <row r="1454" spans="21:21">
      <c r="U1454" s="344"/>
    </row>
    <row r="1455" spans="21:21">
      <c r="U1455" s="344"/>
    </row>
    <row r="1456" spans="21:21">
      <c r="U1456" s="344"/>
    </row>
    <row r="1457" spans="21:21">
      <c r="U1457" s="344"/>
    </row>
    <row r="1458" spans="21:21">
      <c r="U1458" s="344"/>
    </row>
    <row r="1459" spans="21:21">
      <c r="U1459" s="344"/>
    </row>
    <row r="1460" spans="21:21">
      <c r="U1460" s="344"/>
    </row>
    <row r="1461" spans="21:21">
      <c r="U1461" s="344"/>
    </row>
    <row r="1462" spans="21:21">
      <c r="U1462" s="344"/>
    </row>
    <row r="1463" spans="21:21">
      <c r="U1463" s="344"/>
    </row>
    <row r="1464" spans="21:21">
      <c r="U1464" s="344"/>
    </row>
    <row r="1465" spans="21:21">
      <c r="U1465" s="344"/>
    </row>
    <row r="1466" spans="21:21">
      <c r="U1466" s="344"/>
    </row>
    <row r="1467" spans="21:21">
      <c r="U1467" s="344"/>
    </row>
    <row r="1468" spans="21:21">
      <c r="U1468" s="344"/>
    </row>
    <row r="1469" spans="21:21">
      <c r="U1469" s="344"/>
    </row>
    <row r="1470" spans="21:21">
      <c r="U1470" s="344"/>
    </row>
    <row r="1471" spans="21:21">
      <c r="U1471" s="344"/>
    </row>
    <row r="1472" spans="21:21">
      <c r="U1472" s="344"/>
    </row>
    <row r="1473" spans="21:21">
      <c r="U1473" s="344"/>
    </row>
    <row r="1474" spans="21:21">
      <c r="U1474" s="344"/>
    </row>
    <row r="1475" spans="21:21">
      <c r="U1475" s="344"/>
    </row>
    <row r="1476" spans="21:21">
      <c r="U1476" s="344"/>
    </row>
    <row r="1477" spans="21:21">
      <c r="U1477" s="344"/>
    </row>
    <row r="1478" spans="21:21">
      <c r="U1478" s="344"/>
    </row>
    <row r="1479" spans="21:21">
      <c r="U1479" s="344"/>
    </row>
    <row r="1480" spans="21:21">
      <c r="U1480" s="344"/>
    </row>
    <row r="1481" spans="21:21">
      <c r="U1481" s="344"/>
    </row>
    <row r="1482" spans="21:21">
      <c r="U1482" s="344"/>
    </row>
    <row r="1483" spans="21:21">
      <c r="U1483" s="344"/>
    </row>
    <row r="1484" spans="21:21">
      <c r="U1484" s="344"/>
    </row>
    <row r="1485" spans="21:21">
      <c r="U1485" s="344"/>
    </row>
    <row r="1486" spans="21:21">
      <c r="U1486" s="344"/>
    </row>
    <row r="1487" spans="21:21">
      <c r="U1487" s="344"/>
    </row>
    <row r="1488" spans="21:21">
      <c r="U1488" s="344"/>
    </row>
    <row r="1489" spans="21:21">
      <c r="U1489" s="344"/>
    </row>
    <row r="1490" spans="21:21">
      <c r="U1490" s="344"/>
    </row>
    <row r="1491" spans="21:21">
      <c r="U1491" s="344"/>
    </row>
    <row r="1492" spans="21:21">
      <c r="U1492" s="344"/>
    </row>
    <row r="1493" spans="21:21">
      <c r="U1493" s="344"/>
    </row>
    <row r="1494" spans="21:21">
      <c r="U1494" s="344"/>
    </row>
    <row r="1495" spans="21:21">
      <c r="U1495" s="344"/>
    </row>
    <row r="1496" spans="21:21">
      <c r="U1496" s="344"/>
    </row>
    <row r="1497" spans="21:21">
      <c r="U1497" s="344"/>
    </row>
    <row r="1498" spans="21:21">
      <c r="U1498" s="344"/>
    </row>
    <row r="1499" spans="21:21">
      <c r="U1499" s="344"/>
    </row>
    <row r="1500" spans="21:21">
      <c r="U1500" s="344"/>
    </row>
    <row r="1501" spans="21:21">
      <c r="U1501" s="344"/>
    </row>
    <row r="1502" spans="21:21">
      <c r="U1502" s="344"/>
    </row>
    <row r="1503" spans="21:21">
      <c r="U1503" s="344"/>
    </row>
    <row r="1504" spans="21:21">
      <c r="U1504" s="344"/>
    </row>
    <row r="1505" spans="21:21">
      <c r="U1505" s="344"/>
    </row>
    <row r="1506" spans="21:21">
      <c r="U1506" s="344"/>
    </row>
    <row r="1507" spans="21:21">
      <c r="U1507" s="344"/>
    </row>
    <row r="1508" spans="21:21">
      <c r="U1508" s="344"/>
    </row>
    <row r="1509" spans="21:21">
      <c r="U1509" s="344"/>
    </row>
    <row r="1510" spans="21:21">
      <c r="U1510" s="344"/>
    </row>
    <row r="1511" spans="21:21">
      <c r="U1511" s="344"/>
    </row>
    <row r="1512" spans="21:21">
      <c r="U1512" s="344"/>
    </row>
    <row r="1513" spans="21:21">
      <c r="U1513" s="344"/>
    </row>
    <row r="1514" spans="21:21">
      <c r="U1514" s="344"/>
    </row>
    <row r="1515" spans="21:21">
      <c r="U1515" s="344"/>
    </row>
    <row r="1516" spans="21:21">
      <c r="U1516" s="344"/>
    </row>
    <row r="1517" spans="21:21">
      <c r="U1517" s="344"/>
    </row>
    <row r="1518" spans="21:21">
      <c r="U1518" s="344"/>
    </row>
    <row r="1519" spans="21:21">
      <c r="U1519" s="344"/>
    </row>
    <row r="1520" spans="21:21">
      <c r="U1520" s="344"/>
    </row>
    <row r="1521" spans="21:21">
      <c r="U1521" s="344"/>
    </row>
    <row r="1522" spans="21:21">
      <c r="U1522" s="344"/>
    </row>
    <row r="1523" spans="21:21">
      <c r="U1523" s="344"/>
    </row>
    <row r="1524" spans="21:21">
      <c r="U1524" s="344"/>
    </row>
    <row r="1525" spans="21:21">
      <c r="U1525" s="344"/>
    </row>
    <row r="1526" spans="21:21">
      <c r="U1526" s="344"/>
    </row>
    <row r="1527" spans="21:21">
      <c r="U1527" s="344"/>
    </row>
    <row r="1528" spans="21:21">
      <c r="U1528" s="344"/>
    </row>
    <row r="1529" spans="21:21">
      <c r="U1529" s="344"/>
    </row>
    <row r="1530" spans="21:21">
      <c r="U1530" s="344"/>
    </row>
    <row r="1531" spans="21:21">
      <c r="U1531" s="344"/>
    </row>
    <row r="1532" spans="21:21">
      <c r="U1532" s="344"/>
    </row>
    <row r="1533" spans="21:21">
      <c r="U1533" s="344"/>
    </row>
    <row r="1534" spans="21:21">
      <c r="U1534" s="344"/>
    </row>
    <row r="1535" spans="21:21">
      <c r="U1535" s="344"/>
    </row>
    <row r="1536" spans="21:21">
      <c r="U1536" s="344"/>
    </row>
    <row r="1537" spans="21:21">
      <c r="U1537" s="344"/>
    </row>
    <row r="1538" spans="21:21">
      <c r="U1538" s="344"/>
    </row>
    <row r="1539" spans="21:21">
      <c r="U1539" s="344"/>
    </row>
    <row r="1540" spans="21:21">
      <c r="U1540" s="344"/>
    </row>
    <row r="1541" spans="21:21">
      <c r="U1541" s="344"/>
    </row>
    <row r="1542" spans="21:21">
      <c r="U1542" s="344"/>
    </row>
    <row r="1543" spans="21:21">
      <c r="U1543" s="344"/>
    </row>
    <row r="1544" spans="21:21">
      <c r="U1544" s="344"/>
    </row>
    <row r="1545" spans="21:21">
      <c r="U1545" s="344"/>
    </row>
    <row r="1546" spans="21:21">
      <c r="U1546" s="344"/>
    </row>
    <row r="1547" spans="21:21">
      <c r="U1547" s="344"/>
    </row>
    <row r="1548" spans="21:21">
      <c r="U1548" s="344"/>
    </row>
    <row r="1549" spans="21:21">
      <c r="U1549" s="344"/>
    </row>
    <row r="1550" spans="21:21">
      <c r="U1550" s="344"/>
    </row>
    <row r="1551" spans="21:21">
      <c r="U1551" s="344"/>
    </row>
    <row r="1552" spans="21:21">
      <c r="U1552" s="344"/>
    </row>
    <row r="1553" spans="21:21">
      <c r="U1553" s="344"/>
    </row>
    <row r="1554" spans="21:21">
      <c r="U1554" s="344"/>
    </row>
    <row r="1555" spans="21:21">
      <c r="U1555" s="344"/>
    </row>
    <row r="1556" spans="21:21">
      <c r="U1556" s="344"/>
    </row>
    <row r="1557" spans="21:21">
      <c r="U1557" s="344"/>
    </row>
    <row r="1558" spans="21:21">
      <c r="U1558" s="344"/>
    </row>
    <row r="1559" spans="21:21">
      <c r="U1559" s="344"/>
    </row>
    <row r="1560" spans="21:21">
      <c r="U1560" s="344"/>
    </row>
    <row r="1561" spans="21:21">
      <c r="U1561" s="344"/>
    </row>
    <row r="1562" spans="21:21">
      <c r="U1562" s="344"/>
    </row>
    <row r="1563" spans="21:21">
      <c r="U1563" s="344"/>
    </row>
    <row r="1564" spans="21:21">
      <c r="U1564" s="344"/>
    </row>
    <row r="1565" spans="21:21">
      <c r="U1565" s="344"/>
    </row>
    <row r="1566" spans="21:21">
      <c r="U1566" s="344"/>
    </row>
    <row r="1567" spans="21:21">
      <c r="U1567" s="344"/>
    </row>
    <row r="1568" spans="21:21">
      <c r="U1568" s="344"/>
    </row>
    <row r="1569" spans="21:21">
      <c r="U1569" s="344"/>
    </row>
    <row r="1570" spans="21:21">
      <c r="U1570" s="344"/>
    </row>
    <row r="1571" spans="21:21">
      <c r="U1571" s="344"/>
    </row>
    <row r="1572" spans="21:21">
      <c r="U1572" s="344"/>
    </row>
    <row r="1573" spans="21:21">
      <c r="U1573" s="344"/>
    </row>
    <row r="1574" spans="21:21">
      <c r="U1574" s="344"/>
    </row>
    <row r="1575" spans="21:21">
      <c r="U1575" s="344"/>
    </row>
    <row r="1576" spans="21:21">
      <c r="U1576" s="344"/>
    </row>
    <row r="1577" spans="21:21">
      <c r="U1577" s="344"/>
    </row>
    <row r="1578" spans="21:21">
      <c r="U1578" s="344"/>
    </row>
    <row r="1579" spans="21:21">
      <c r="U1579" s="344"/>
    </row>
    <row r="1580" spans="21:21">
      <c r="U1580" s="344"/>
    </row>
    <row r="1581" spans="21:21">
      <c r="U1581" s="344"/>
    </row>
    <row r="1582" spans="21:21">
      <c r="U1582" s="344"/>
    </row>
    <row r="1583" spans="21:21">
      <c r="U1583" s="344"/>
    </row>
    <row r="1584" spans="21:21">
      <c r="U1584" s="344"/>
    </row>
    <row r="1585" spans="21:21">
      <c r="U1585" s="344"/>
    </row>
    <row r="1586" spans="21:21">
      <c r="U1586" s="344"/>
    </row>
    <row r="1587" spans="21:21">
      <c r="U1587" s="344"/>
    </row>
    <row r="1588" spans="21:21">
      <c r="U1588" s="344"/>
    </row>
    <row r="1589" spans="21:21">
      <c r="U1589" s="344"/>
    </row>
    <row r="1590" spans="21:21">
      <c r="U1590" s="344"/>
    </row>
    <row r="1591" spans="21:21">
      <c r="U1591" s="344"/>
    </row>
    <row r="1592" spans="21:21">
      <c r="U1592" s="344"/>
    </row>
    <row r="1593" spans="21:21">
      <c r="U1593" s="344"/>
    </row>
    <row r="1594" spans="21:21">
      <c r="U1594" s="344"/>
    </row>
    <row r="1595" spans="21:21">
      <c r="U1595" s="344"/>
    </row>
    <row r="1596" spans="21:21">
      <c r="U1596" s="344"/>
    </row>
    <row r="1597" spans="21:21">
      <c r="U1597" s="344"/>
    </row>
    <row r="1598" spans="21:21">
      <c r="U1598" s="344"/>
    </row>
    <row r="1599" spans="21:21">
      <c r="U1599" s="344"/>
    </row>
    <row r="1600" spans="21:21">
      <c r="U1600" s="344"/>
    </row>
    <row r="1601" spans="21:21">
      <c r="U1601" s="344"/>
    </row>
    <row r="1602" spans="21:21">
      <c r="U1602" s="344"/>
    </row>
    <row r="1603" spans="21:21">
      <c r="U1603" s="344"/>
    </row>
    <row r="1604" spans="21:21">
      <c r="U1604" s="344"/>
    </row>
    <row r="1605" spans="21:21">
      <c r="U1605" s="344"/>
    </row>
    <row r="1606" spans="21:21">
      <c r="U1606" s="344"/>
    </row>
    <row r="1607" spans="21:21">
      <c r="U1607" s="344"/>
    </row>
    <row r="1608" spans="21:21">
      <c r="U1608" s="344"/>
    </row>
    <row r="1609" spans="21:21">
      <c r="U1609" s="344"/>
    </row>
    <row r="1610" spans="21:21">
      <c r="U1610" s="344"/>
    </row>
    <row r="1611" spans="21:21">
      <c r="U1611" s="344"/>
    </row>
    <row r="1612" spans="21:21">
      <c r="U1612" s="344"/>
    </row>
    <row r="1613" spans="21:21">
      <c r="U1613" s="344"/>
    </row>
    <row r="1614" spans="21:21">
      <c r="U1614" s="344"/>
    </row>
    <row r="1615" spans="21:21">
      <c r="U1615" s="344"/>
    </row>
    <row r="1616" spans="21:21">
      <c r="U1616" s="344"/>
    </row>
    <row r="1617" spans="21:21">
      <c r="U1617" s="344"/>
    </row>
    <row r="1618" spans="21:21">
      <c r="U1618" s="344"/>
    </row>
    <row r="1619" spans="21:21">
      <c r="U1619" s="344"/>
    </row>
    <row r="1620" spans="21:21">
      <c r="U1620" s="344"/>
    </row>
    <row r="1621" spans="21:21">
      <c r="U1621" s="344"/>
    </row>
    <row r="1622" spans="21:21">
      <c r="U1622" s="344"/>
    </row>
    <row r="1623" spans="21:21">
      <c r="U1623" s="344"/>
    </row>
    <row r="1624" spans="21:21">
      <c r="U1624" s="344"/>
    </row>
    <row r="1625" spans="21:21">
      <c r="U1625" s="344"/>
    </row>
    <row r="1626" spans="21:21">
      <c r="U1626" s="344"/>
    </row>
    <row r="1627" spans="21:21">
      <c r="U1627" s="344"/>
    </row>
    <row r="1628" spans="21:21">
      <c r="U1628" s="344"/>
    </row>
    <row r="1629" spans="21:21">
      <c r="U1629" s="344"/>
    </row>
    <row r="1630" spans="21:21">
      <c r="U1630" s="344"/>
    </row>
    <row r="1631" spans="21:21">
      <c r="U1631" s="344"/>
    </row>
    <row r="1632" spans="21:21">
      <c r="U1632" s="344"/>
    </row>
    <row r="1633" spans="21:21">
      <c r="U1633" s="344"/>
    </row>
    <row r="1634" spans="21:21">
      <c r="U1634" s="344"/>
    </row>
    <row r="1635" spans="21:21">
      <c r="U1635" s="344"/>
    </row>
    <row r="1636" spans="21:21">
      <c r="U1636" s="344"/>
    </row>
    <row r="1637" spans="21:21">
      <c r="U1637" s="344"/>
    </row>
    <row r="1638" spans="21:21">
      <c r="U1638" s="344"/>
    </row>
    <row r="1639" spans="21:21">
      <c r="U1639" s="344"/>
    </row>
    <row r="1640" spans="21:21">
      <c r="U1640" s="344"/>
    </row>
    <row r="1641" spans="21:21">
      <c r="U1641" s="344"/>
    </row>
    <row r="1642" spans="21:21">
      <c r="U1642" s="344"/>
    </row>
    <row r="1643" spans="21:21">
      <c r="U1643" s="344"/>
    </row>
    <row r="1644" spans="21:21">
      <c r="U1644" s="344"/>
    </row>
    <row r="1645" spans="21:21">
      <c r="U1645" s="344"/>
    </row>
    <row r="1646" spans="21:21">
      <c r="U1646" s="344"/>
    </row>
    <row r="1647" spans="21:21">
      <c r="U1647" s="344"/>
    </row>
    <row r="1648" spans="21:21">
      <c r="U1648" s="344"/>
    </row>
    <row r="1649" spans="21:21">
      <c r="U1649" s="344"/>
    </row>
    <row r="1650" spans="21:21">
      <c r="U1650" s="344"/>
    </row>
    <row r="1651" spans="21:21">
      <c r="U1651" s="344"/>
    </row>
    <row r="1652" spans="21:21">
      <c r="U1652" s="344"/>
    </row>
    <row r="1653" spans="21:21">
      <c r="U1653" s="344"/>
    </row>
    <row r="1654" spans="21:21">
      <c r="U1654" s="344"/>
    </row>
    <row r="1655" spans="21:21">
      <c r="U1655" s="344"/>
    </row>
    <row r="1656" spans="21:21">
      <c r="U1656" s="344"/>
    </row>
    <row r="1657" spans="21:21">
      <c r="U1657" s="344"/>
    </row>
    <row r="1658" spans="21:21">
      <c r="U1658" s="344"/>
    </row>
    <row r="1659" spans="21:21">
      <c r="U1659" s="344"/>
    </row>
    <row r="1660" spans="21:21">
      <c r="U1660" s="344"/>
    </row>
    <row r="1661" spans="21:21">
      <c r="U1661" s="344"/>
    </row>
    <row r="1662" spans="21:21">
      <c r="U1662" s="344"/>
    </row>
    <row r="1663" spans="21:21">
      <c r="U1663" s="344"/>
    </row>
    <row r="1664" spans="21:21">
      <c r="U1664" s="344"/>
    </row>
    <row r="1665" spans="21:21">
      <c r="U1665" s="344"/>
    </row>
    <row r="1666" spans="21:21">
      <c r="U1666" s="344"/>
    </row>
    <row r="1667" spans="21:21">
      <c r="U1667" s="344"/>
    </row>
    <row r="1668" spans="21:21">
      <c r="U1668" s="344"/>
    </row>
    <row r="1669" spans="21:21">
      <c r="U1669" s="344"/>
    </row>
    <row r="1670" spans="21:21">
      <c r="U1670" s="344"/>
    </row>
    <row r="1671" spans="21:21">
      <c r="U1671" s="344"/>
    </row>
    <row r="1672" spans="21:21">
      <c r="U1672" s="344"/>
    </row>
    <row r="1673" spans="21:21">
      <c r="U1673" s="344"/>
    </row>
    <row r="1674" spans="21:21">
      <c r="U1674" s="344"/>
    </row>
    <row r="1675" spans="21:21">
      <c r="U1675" s="344"/>
    </row>
    <row r="1676" spans="21:21">
      <c r="U1676" s="344"/>
    </row>
    <row r="1677" spans="21:21">
      <c r="U1677" s="344"/>
    </row>
    <row r="1678" spans="21:21">
      <c r="U1678" s="344"/>
    </row>
    <row r="1679" spans="21:21">
      <c r="U1679" s="344"/>
    </row>
    <row r="1680" spans="21:21">
      <c r="U1680" s="344"/>
    </row>
    <row r="1681" spans="21:21">
      <c r="U1681" s="344"/>
    </row>
    <row r="1682" spans="21:21">
      <c r="U1682" s="344"/>
    </row>
    <row r="1683" spans="21:21">
      <c r="U1683" s="344"/>
    </row>
    <row r="1684" spans="21:21">
      <c r="U1684" s="344"/>
    </row>
    <row r="1685" spans="21:21">
      <c r="U1685" s="344"/>
    </row>
    <row r="1686" spans="21:21">
      <c r="U1686" s="344"/>
    </row>
    <row r="1687" spans="21:21">
      <c r="U1687" s="344"/>
    </row>
    <row r="1688" spans="21:21">
      <c r="U1688" s="344"/>
    </row>
    <row r="1689" spans="21:21">
      <c r="U1689" s="344"/>
    </row>
    <row r="1690" spans="21:21">
      <c r="U1690" s="344"/>
    </row>
    <row r="1691" spans="21:21">
      <c r="U1691" s="344"/>
    </row>
    <row r="1692" spans="21:21">
      <c r="U1692" s="344"/>
    </row>
    <row r="1693" spans="21:21">
      <c r="U1693" s="344"/>
    </row>
    <row r="1694" spans="21:21">
      <c r="U1694" s="344"/>
    </row>
    <row r="1695" spans="21:21">
      <c r="U1695" s="344"/>
    </row>
    <row r="1696" spans="21:21">
      <c r="U1696" s="344"/>
    </row>
    <row r="1697" spans="21:21">
      <c r="U1697" s="344"/>
    </row>
    <row r="1698" spans="21:21">
      <c r="U1698" s="344"/>
    </row>
    <row r="1699" spans="21:21">
      <c r="U1699" s="344"/>
    </row>
    <row r="1700" spans="21:21">
      <c r="U1700" s="344"/>
    </row>
    <row r="1701" spans="21:21">
      <c r="U1701" s="344"/>
    </row>
    <row r="1702" spans="21:21">
      <c r="U1702" s="344"/>
    </row>
    <row r="1703" spans="21:21">
      <c r="U1703" s="344"/>
    </row>
    <row r="1704" spans="21:21">
      <c r="U1704" s="344"/>
    </row>
    <row r="1705" spans="21:21">
      <c r="U1705" s="344"/>
    </row>
    <row r="1706" spans="21:21">
      <c r="U1706" s="344"/>
    </row>
    <row r="1707" spans="21:21">
      <c r="U1707" s="344"/>
    </row>
    <row r="1708" spans="21:21">
      <c r="U1708" s="344"/>
    </row>
    <row r="1709" spans="21:21">
      <c r="U1709" s="344"/>
    </row>
    <row r="1710" spans="21:21">
      <c r="U1710" s="344"/>
    </row>
    <row r="1711" spans="21:21">
      <c r="U1711" s="344"/>
    </row>
    <row r="1712" spans="21:21">
      <c r="U1712" s="344"/>
    </row>
    <row r="1713" spans="21:21">
      <c r="U1713" s="344"/>
    </row>
    <row r="1714" spans="21:21">
      <c r="U1714" s="344"/>
    </row>
    <row r="1715" spans="21:21">
      <c r="U1715" s="344"/>
    </row>
    <row r="1716" spans="21:21">
      <c r="U1716" s="344"/>
    </row>
    <row r="1717" spans="21:21">
      <c r="U1717" s="344"/>
    </row>
    <row r="1718" spans="21:21">
      <c r="U1718" s="344"/>
    </row>
    <row r="1719" spans="21:21">
      <c r="U1719" s="344"/>
    </row>
    <row r="1720" spans="21:21">
      <c r="U1720" s="344"/>
    </row>
    <row r="1721" spans="21:21">
      <c r="U1721" s="344"/>
    </row>
    <row r="1722" spans="21:21">
      <c r="U1722" s="344"/>
    </row>
    <row r="1723" spans="21:21">
      <c r="U1723" s="344"/>
    </row>
    <row r="1724" spans="21:21">
      <c r="U1724" s="344"/>
    </row>
    <row r="1725" spans="21:21">
      <c r="U1725" s="344"/>
    </row>
    <row r="1726" spans="21:21">
      <c r="U1726" s="344"/>
    </row>
    <row r="1727" spans="21:21">
      <c r="U1727" s="344"/>
    </row>
    <row r="1728" spans="21:21">
      <c r="U1728" s="344"/>
    </row>
    <row r="1729" spans="21:21">
      <c r="U1729" s="344"/>
    </row>
    <row r="1730" spans="21:21">
      <c r="U1730" s="344"/>
    </row>
    <row r="1731" spans="21:21">
      <c r="U1731" s="344"/>
    </row>
    <row r="1732" spans="21:21">
      <c r="U1732" s="344"/>
    </row>
    <row r="1733" spans="21:21">
      <c r="U1733" s="344"/>
    </row>
    <row r="1734" spans="21:21">
      <c r="U1734" s="344"/>
    </row>
    <row r="1735" spans="21:21">
      <c r="U1735" s="344"/>
    </row>
    <row r="1736" spans="21:21">
      <c r="U1736" s="344"/>
    </row>
    <row r="1737" spans="21:21">
      <c r="U1737" s="344"/>
    </row>
    <row r="1738" spans="21:21">
      <c r="U1738" s="344"/>
    </row>
    <row r="1739" spans="21:21">
      <c r="U1739" s="344"/>
    </row>
    <row r="1740" spans="21:21">
      <c r="U1740" s="344"/>
    </row>
    <row r="1741" spans="21:21">
      <c r="U1741" s="344"/>
    </row>
    <row r="1742" spans="21:21">
      <c r="U1742" s="344"/>
    </row>
    <row r="1743" spans="21:21">
      <c r="U1743" s="344"/>
    </row>
    <row r="1744" spans="21:21">
      <c r="U1744" s="344"/>
    </row>
    <row r="1745" spans="21:21">
      <c r="U1745" s="344"/>
    </row>
    <row r="1746" spans="21:21">
      <c r="U1746" s="344"/>
    </row>
    <row r="1747" spans="21:21">
      <c r="U1747" s="344"/>
    </row>
    <row r="1748" spans="21:21">
      <c r="U1748" s="344"/>
    </row>
    <row r="1749" spans="21:21">
      <c r="U1749" s="344"/>
    </row>
    <row r="1750" spans="21:21">
      <c r="U1750" s="344"/>
    </row>
    <row r="1751" spans="21:21">
      <c r="U1751" s="344"/>
    </row>
    <row r="1752" spans="21:21">
      <c r="U1752" s="344"/>
    </row>
    <row r="1753" spans="21:21">
      <c r="U1753" s="344"/>
    </row>
    <row r="1754" spans="21:21">
      <c r="U1754" s="344"/>
    </row>
    <row r="1755" spans="21:21">
      <c r="U1755" s="344"/>
    </row>
    <row r="1756" spans="21:21">
      <c r="U1756" s="344"/>
    </row>
    <row r="1757" spans="21:21">
      <c r="U1757" s="344"/>
    </row>
    <row r="1758" spans="21:21">
      <c r="U1758" s="344"/>
    </row>
    <row r="1759" spans="21:21">
      <c r="U1759" s="344"/>
    </row>
    <row r="1760" spans="21:21">
      <c r="U1760" s="344"/>
    </row>
    <row r="1761" spans="21:21">
      <c r="U1761" s="344"/>
    </row>
    <row r="1762" spans="21:21">
      <c r="U1762" s="344"/>
    </row>
    <row r="1763" spans="21:21">
      <c r="U1763" s="344"/>
    </row>
    <row r="1764" spans="21:21">
      <c r="U1764" s="344"/>
    </row>
    <row r="1765" spans="21:21">
      <c r="U1765" s="344"/>
    </row>
    <row r="1766" spans="21:21">
      <c r="U1766" s="344"/>
    </row>
    <row r="1767" spans="21:21">
      <c r="U1767" s="344"/>
    </row>
    <row r="1768" spans="21:21">
      <c r="U1768" s="344"/>
    </row>
    <row r="1769" spans="21:21">
      <c r="U1769" s="344"/>
    </row>
    <row r="1770" spans="21:21">
      <c r="U1770" s="344"/>
    </row>
    <row r="1771" spans="21:21">
      <c r="U1771" s="344"/>
    </row>
    <row r="1772" spans="21:21">
      <c r="U1772" s="344"/>
    </row>
    <row r="1773" spans="21:21">
      <c r="U1773" s="344"/>
    </row>
    <row r="1774" spans="21:21">
      <c r="U1774" s="344"/>
    </row>
    <row r="1775" spans="21:21">
      <c r="U1775" s="344"/>
    </row>
    <row r="1776" spans="21:21">
      <c r="U1776" s="344"/>
    </row>
    <row r="1777" spans="21:21">
      <c r="U1777" s="344"/>
    </row>
    <row r="1778" spans="21:21">
      <c r="U1778" s="344"/>
    </row>
    <row r="1779" spans="21:21">
      <c r="U1779" s="344"/>
    </row>
    <row r="1780" spans="21:21">
      <c r="U1780" s="344"/>
    </row>
    <row r="1781" spans="21:21">
      <c r="U1781" s="344"/>
    </row>
    <row r="1782" spans="21:21">
      <c r="U1782" s="344"/>
    </row>
    <row r="1783" spans="21:21">
      <c r="U1783" s="344"/>
    </row>
    <row r="1784" spans="21:21">
      <c r="U1784" s="344"/>
    </row>
    <row r="1785" spans="21:21">
      <c r="U1785" s="344"/>
    </row>
    <row r="1786" spans="21:21">
      <c r="U1786" s="344"/>
    </row>
    <row r="1787" spans="21:21">
      <c r="U1787" s="344"/>
    </row>
    <row r="1788" spans="21:21">
      <c r="U1788" s="344"/>
    </row>
    <row r="1789" spans="21:21">
      <c r="U1789" s="344"/>
    </row>
    <row r="1790" spans="21:21">
      <c r="U1790" s="344"/>
    </row>
    <row r="1791" spans="21:21">
      <c r="U1791" s="344"/>
    </row>
    <row r="1792" spans="21:21">
      <c r="U1792" s="344"/>
    </row>
    <row r="1793" spans="21:21">
      <c r="U1793" s="344"/>
    </row>
    <row r="1794" spans="21:21">
      <c r="U1794" s="344"/>
    </row>
    <row r="1795" spans="21:21">
      <c r="U1795" s="344"/>
    </row>
    <row r="1796" spans="21:21">
      <c r="U1796" s="344"/>
    </row>
    <row r="1797" spans="21:21">
      <c r="U1797" s="344"/>
    </row>
    <row r="1798" spans="21:21">
      <c r="U1798" s="344"/>
    </row>
    <row r="1799" spans="21:21">
      <c r="U1799" s="344"/>
    </row>
    <row r="1800" spans="21:21">
      <c r="U1800" s="344"/>
    </row>
    <row r="1801" spans="21:21">
      <c r="U1801" s="344"/>
    </row>
    <row r="1802" spans="21:21">
      <c r="U1802" s="344"/>
    </row>
    <row r="1803" spans="21:21">
      <c r="U1803" s="344"/>
    </row>
    <row r="1804" spans="21:21">
      <c r="U1804" s="344"/>
    </row>
    <row r="1805" spans="21:21">
      <c r="U1805" s="344"/>
    </row>
    <row r="1806" spans="21:21">
      <c r="U1806" s="344"/>
    </row>
    <row r="1807" spans="21:21">
      <c r="U1807" s="344"/>
    </row>
    <row r="1808" spans="21:21">
      <c r="U1808" s="344"/>
    </row>
    <row r="1809" spans="21:21">
      <c r="U1809" s="344"/>
    </row>
    <row r="1810" spans="21:21">
      <c r="U1810" s="344"/>
    </row>
    <row r="1811" spans="21:21">
      <c r="U1811" s="344"/>
    </row>
    <row r="1812" spans="21:21">
      <c r="U1812" s="344"/>
    </row>
    <row r="1813" spans="21:21">
      <c r="U1813" s="344"/>
    </row>
    <row r="1814" spans="21:21">
      <c r="U1814" s="344"/>
    </row>
    <row r="1815" spans="21:21">
      <c r="U1815" s="344"/>
    </row>
    <row r="1816" spans="21:21">
      <c r="U1816" s="344"/>
    </row>
    <row r="1817" spans="21:21">
      <c r="U1817" s="344"/>
    </row>
    <row r="1818" spans="21:21">
      <c r="U1818" s="344"/>
    </row>
    <row r="1819" spans="21:21">
      <c r="U1819" s="344"/>
    </row>
    <row r="1820" spans="21:21">
      <c r="U1820" s="344"/>
    </row>
    <row r="1821" spans="21:21">
      <c r="U1821" s="344"/>
    </row>
    <row r="1822" spans="21:21">
      <c r="U1822" s="344"/>
    </row>
    <row r="1823" spans="21:21">
      <c r="U1823" s="344"/>
    </row>
    <row r="1824" spans="21:21">
      <c r="U1824" s="344"/>
    </row>
    <row r="1825" spans="21:21">
      <c r="U1825" s="344"/>
    </row>
    <row r="1826" spans="21:21">
      <c r="U1826" s="344"/>
    </row>
    <row r="1827" spans="21:21">
      <c r="U1827" s="344"/>
    </row>
    <row r="1828" spans="21:21">
      <c r="U1828" s="344"/>
    </row>
    <row r="1829" spans="21:21">
      <c r="U1829" s="344"/>
    </row>
    <row r="1830" spans="21:21">
      <c r="U1830" s="344"/>
    </row>
    <row r="1831" spans="21:21">
      <c r="U1831" s="344"/>
    </row>
    <row r="1832" spans="21:21">
      <c r="U1832" s="344"/>
    </row>
    <row r="1833" spans="21:21">
      <c r="U1833" s="344"/>
    </row>
    <row r="1834" spans="21:21">
      <c r="U1834" s="344"/>
    </row>
    <row r="1835" spans="21:21">
      <c r="U1835" s="344"/>
    </row>
    <row r="1836" spans="21:21">
      <c r="U1836" s="344"/>
    </row>
    <row r="1837" spans="21:21">
      <c r="U1837" s="344"/>
    </row>
    <row r="1838" spans="21:21">
      <c r="U1838" s="344"/>
    </row>
    <row r="1839" spans="21:21">
      <c r="U1839" s="344"/>
    </row>
    <row r="1840" spans="21:21">
      <c r="U1840" s="344"/>
    </row>
    <row r="1841" spans="21:21">
      <c r="U1841" s="344"/>
    </row>
    <row r="1842" spans="21:21">
      <c r="U1842" s="344"/>
    </row>
    <row r="1843" spans="21:21">
      <c r="U1843" s="344"/>
    </row>
    <row r="1844" spans="21:21">
      <c r="U1844" s="344"/>
    </row>
    <row r="1845" spans="21:21">
      <c r="U1845" s="344"/>
    </row>
    <row r="1846" spans="21:21">
      <c r="U1846" s="344"/>
    </row>
    <row r="1847" spans="21:21">
      <c r="U1847" s="344"/>
    </row>
    <row r="1848" spans="21:21">
      <c r="U1848" s="344"/>
    </row>
    <row r="1849" spans="21:21">
      <c r="U1849" s="344"/>
    </row>
    <row r="1850" spans="21:21">
      <c r="U1850" s="344"/>
    </row>
    <row r="1851" spans="21:21">
      <c r="U1851" s="344"/>
    </row>
    <row r="1852" spans="21:21">
      <c r="U1852" s="344"/>
    </row>
    <row r="1853" spans="21:21">
      <c r="U1853" s="344"/>
    </row>
    <row r="1854" spans="21:21">
      <c r="U1854" s="344"/>
    </row>
    <row r="1855" spans="21:21">
      <c r="U1855" s="344"/>
    </row>
    <row r="1856" spans="21:21">
      <c r="U1856" s="344"/>
    </row>
    <row r="1857" spans="21:21">
      <c r="U1857" s="344"/>
    </row>
    <row r="1858" spans="21:21">
      <c r="U1858" s="344"/>
    </row>
    <row r="1859" spans="21:21">
      <c r="U1859" s="344"/>
    </row>
    <row r="1860" spans="21:21">
      <c r="U1860" s="344"/>
    </row>
    <row r="1861" spans="21:21">
      <c r="U1861" s="344"/>
    </row>
    <row r="1862" spans="21:21">
      <c r="U1862" s="344"/>
    </row>
    <row r="1863" spans="21:21">
      <c r="U1863" s="344"/>
    </row>
    <row r="1864" spans="21:21">
      <c r="U1864" s="344"/>
    </row>
    <row r="1865" spans="21:21">
      <c r="U1865" s="344"/>
    </row>
    <row r="1866" spans="21:21">
      <c r="U1866" s="344"/>
    </row>
    <row r="1867" spans="21:21">
      <c r="U1867" s="344"/>
    </row>
    <row r="1868" spans="21:21">
      <c r="U1868" s="344"/>
    </row>
    <row r="1869" spans="21:21">
      <c r="U1869" s="344"/>
    </row>
    <row r="1870" spans="21:21">
      <c r="U1870" s="344"/>
    </row>
    <row r="1871" spans="21:21">
      <c r="U1871" s="344"/>
    </row>
    <row r="1872" spans="21:21">
      <c r="U1872" s="344"/>
    </row>
    <row r="1873" spans="21:21">
      <c r="U1873" s="344"/>
    </row>
    <row r="1874" spans="21:21">
      <c r="U1874" s="344"/>
    </row>
    <row r="1875" spans="21:21">
      <c r="U1875" s="344"/>
    </row>
    <row r="1876" spans="21:21">
      <c r="U1876" s="344"/>
    </row>
    <row r="1877" spans="21:21">
      <c r="U1877" s="344"/>
    </row>
    <row r="1878" spans="21:21">
      <c r="U1878" s="344"/>
    </row>
    <row r="1879" spans="21:21">
      <c r="U1879" s="344"/>
    </row>
    <row r="1880" spans="21:21">
      <c r="U1880" s="344"/>
    </row>
    <row r="1881" spans="21:21">
      <c r="U1881" s="344"/>
    </row>
    <row r="1882" spans="21:21">
      <c r="U1882" s="344"/>
    </row>
    <row r="1883" spans="21:21">
      <c r="U1883" s="344"/>
    </row>
    <row r="1884" spans="21:21">
      <c r="U1884" s="344"/>
    </row>
    <row r="1885" spans="21:21">
      <c r="U1885" s="344"/>
    </row>
    <row r="1886" spans="21:21">
      <c r="U1886" s="344"/>
    </row>
    <row r="1887" spans="21:21">
      <c r="U1887" s="344"/>
    </row>
    <row r="1888" spans="21:21">
      <c r="U1888" s="344"/>
    </row>
    <row r="1889" spans="21:21">
      <c r="U1889" s="344"/>
    </row>
    <row r="1890" spans="21:21">
      <c r="U1890" s="344"/>
    </row>
    <row r="1891" spans="21:21">
      <c r="U1891" s="344"/>
    </row>
    <row r="1892" spans="21:21">
      <c r="U1892" s="344"/>
    </row>
    <row r="1893" spans="21:21">
      <c r="U1893" s="344"/>
    </row>
    <row r="1894" spans="21:21">
      <c r="U1894" s="344"/>
    </row>
    <row r="1895" spans="21:21">
      <c r="U1895" s="344"/>
    </row>
    <row r="1896" spans="21:21">
      <c r="U1896" s="344"/>
    </row>
    <row r="1897" spans="21:21">
      <c r="U1897" s="344"/>
    </row>
    <row r="1898" spans="21:21">
      <c r="U1898" s="344"/>
    </row>
    <row r="1899" spans="21:21">
      <c r="U1899" s="344"/>
    </row>
    <row r="1900" spans="21:21">
      <c r="U1900" s="344"/>
    </row>
    <row r="1901" spans="21:21">
      <c r="U1901" s="344"/>
    </row>
    <row r="1902" spans="21:21">
      <c r="U1902" s="344"/>
    </row>
    <row r="1903" spans="21:21">
      <c r="U1903" s="344"/>
    </row>
    <row r="1904" spans="21:21">
      <c r="U1904" s="344"/>
    </row>
    <row r="1905" spans="21:21">
      <c r="U1905" s="344"/>
    </row>
    <row r="1906" spans="21:21">
      <c r="U1906" s="344"/>
    </row>
    <row r="1907" spans="21:21">
      <c r="U1907" s="344"/>
    </row>
    <row r="1908" spans="21:21">
      <c r="U1908" s="344"/>
    </row>
    <row r="1909" spans="21:21">
      <c r="U1909" s="344"/>
    </row>
    <row r="1910" spans="21:21">
      <c r="U1910" s="344"/>
    </row>
    <row r="1911" spans="21:21">
      <c r="U1911" s="344"/>
    </row>
    <row r="1912" spans="21:21">
      <c r="U1912" s="344"/>
    </row>
    <row r="1913" spans="21:21">
      <c r="U1913" s="344"/>
    </row>
    <row r="1914" spans="21:21">
      <c r="U1914" s="344"/>
    </row>
    <row r="1915" spans="21:21">
      <c r="U1915" s="344"/>
    </row>
    <row r="1916" spans="21:21">
      <c r="U1916" s="344"/>
    </row>
    <row r="1917" spans="21:21">
      <c r="U1917" s="344"/>
    </row>
    <row r="1918" spans="21:21">
      <c r="U1918" s="344"/>
    </row>
    <row r="1919" spans="21:21">
      <c r="U1919" s="344"/>
    </row>
    <row r="1920" spans="21:21">
      <c r="U1920" s="344"/>
    </row>
    <row r="1921" spans="21:21">
      <c r="U1921" s="344"/>
    </row>
    <row r="1922" spans="21:21">
      <c r="U1922" s="344"/>
    </row>
    <row r="1923" spans="21:21">
      <c r="U1923" s="344"/>
    </row>
    <row r="1924" spans="21:21">
      <c r="U1924" s="344"/>
    </row>
    <row r="1925" spans="21:21">
      <c r="U1925" s="344"/>
    </row>
    <row r="1926" spans="21:21">
      <c r="U1926" s="344"/>
    </row>
    <row r="1927" spans="21:21">
      <c r="U1927" s="344"/>
    </row>
    <row r="1928" spans="21:21">
      <c r="U1928" s="344"/>
    </row>
    <row r="1929" spans="21:21">
      <c r="U1929" s="344"/>
    </row>
    <row r="1930" spans="21:21">
      <c r="U1930" s="344"/>
    </row>
    <row r="1931" spans="21:21">
      <c r="U1931" s="344"/>
    </row>
    <row r="1932" spans="21:21">
      <c r="U1932" s="344"/>
    </row>
    <row r="1933" spans="21:21">
      <c r="U1933" s="344"/>
    </row>
    <row r="1934" spans="21:21">
      <c r="U1934" s="344"/>
    </row>
    <row r="1935" spans="21:21">
      <c r="U1935" s="344"/>
    </row>
    <row r="1936" spans="21:21">
      <c r="U1936" s="344"/>
    </row>
    <row r="1937" spans="21:21">
      <c r="U1937" s="344"/>
    </row>
    <row r="1938" spans="21:21">
      <c r="U1938" s="344"/>
    </row>
    <row r="1939" spans="21:21">
      <c r="U1939" s="344"/>
    </row>
    <row r="1940" spans="21:21">
      <c r="U1940" s="344"/>
    </row>
    <row r="1941" spans="21:21">
      <c r="U1941" s="344"/>
    </row>
    <row r="1942" spans="21:21">
      <c r="U1942" s="344"/>
    </row>
    <row r="1943" spans="21:21">
      <c r="U1943" s="344"/>
    </row>
    <row r="1944" spans="21:21">
      <c r="U1944" s="344"/>
    </row>
    <row r="1945" spans="21:21">
      <c r="U1945" s="344"/>
    </row>
    <row r="1946" spans="21:21">
      <c r="U1946" s="344"/>
    </row>
    <row r="1947" spans="21:21">
      <c r="U1947" s="344"/>
    </row>
    <row r="1948" spans="21:21">
      <c r="U1948" s="344"/>
    </row>
    <row r="1949" spans="21:21">
      <c r="U1949" s="344"/>
    </row>
    <row r="1950" spans="21:21">
      <c r="U1950" s="344"/>
    </row>
    <row r="1951" spans="21:21">
      <c r="U1951" s="344"/>
    </row>
    <row r="1952" spans="21:21">
      <c r="U1952" s="344"/>
    </row>
    <row r="1953" spans="21:21">
      <c r="U1953" s="344"/>
    </row>
    <row r="1954" spans="21:21">
      <c r="U1954" s="344"/>
    </row>
    <row r="1955" spans="21:21">
      <c r="U1955" s="344"/>
    </row>
    <row r="1956" spans="21:21">
      <c r="U1956" s="344"/>
    </row>
    <row r="1957" spans="21:21">
      <c r="U1957" s="344"/>
    </row>
    <row r="1958" spans="21:21">
      <c r="U1958" s="344"/>
    </row>
    <row r="1959" spans="21:21">
      <c r="U1959" s="344"/>
    </row>
    <row r="1960" spans="21:21">
      <c r="U1960" s="344"/>
    </row>
    <row r="1961" spans="21:21">
      <c r="U1961" s="344"/>
    </row>
    <row r="1962" spans="21:21">
      <c r="U1962" s="344"/>
    </row>
    <row r="1963" spans="21:21">
      <c r="U1963" s="344"/>
    </row>
    <row r="1964" spans="21:21">
      <c r="U1964" s="344"/>
    </row>
    <row r="1965" spans="21:21">
      <c r="U1965" s="344"/>
    </row>
    <row r="1966" spans="21:21">
      <c r="U1966" s="344"/>
    </row>
    <row r="1967" spans="21:21">
      <c r="U1967" s="344"/>
    </row>
    <row r="1968" spans="21:21">
      <c r="U1968" s="344"/>
    </row>
    <row r="1969" spans="21:21">
      <c r="U1969" s="344"/>
    </row>
    <row r="1970" spans="21:21">
      <c r="U1970" s="344"/>
    </row>
    <row r="1971" spans="21:21">
      <c r="U1971" s="344"/>
    </row>
    <row r="1972" spans="21:21">
      <c r="U1972" s="344"/>
    </row>
    <row r="1973" spans="21:21">
      <c r="U1973" s="344"/>
    </row>
    <row r="1974" spans="21:21">
      <c r="U1974" s="344"/>
    </row>
    <row r="1975" spans="21:21">
      <c r="U1975" s="344"/>
    </row>
    <row r="1976" spans="21:21">
      <c r="U1976" s="344"/>
    </row>
    <row r="1977" spans="21:21">
      <c r="U1977" s="344"/>
    </row>
    <row r="1978" spans="21:21">
      <c r="U1978" s="344"/>
    </row>
    <row r="1979" spans="21:21">
      <c r="U1979" s="344"/>
    </row>
    <row r="1980" spans="21:21">
      <c r="U1980" s="344"/>
    </row>
    <row r="1981" spans="21:21">
      <c r="U1981" s="344"/>
    </row>
    <row r="1982" spans="21:21">
      <c r="U1982" s="344"/>
    </row>
    <row r="1983" spans="21:21">
      <c r="U1983" s="344"/>
    </row>
    <row r="1984" spans="21:21">
      <c r="U1984" s="344"/>
    </row>
    <row r="1985" spans="21:21">
      <c r="U1985" s="344"/>
    </row>
    <row r="1986" spans="21:21">
      <c r="U1986" s="344"/>
    </row>
    <row r="1987" spans="21:21">
      <c r="U1987" s="344"/>
    </row>
    <row r="1988" spans="21:21">
      <c r="U1988" s="344"/>
    </row>
    <row r="1989" spans="21:21">
      <c r="U1989" s="344"/>
    </row>
    <row r="1990" spans="21:21">
      <c r="U1990" s="344"/>
    </row>
    <row r="1991" spans="21:21">
      <c r="U1991" s="344"/>
    </row>
    <row r="1992" spans="21:21">
      <c r="U1992" s="344"/>
    </row>
    <row r="1993" spans="21:21">
      <c r="U1993" s="344"/>
    </row>
    <row r="1994" spans="21:21">
      <c r="U1994" s="344"/>
    </row>
    <row r="1995" spans="21:21">
      <c r="U1995" s="344"/>
    </row>
    <row r="1996" spans="21:21">
      <c r="U1996" s="344"/>
    </row>
    <row r="1997" spans="21:21">
      <c r="U1997" s="344"/>
    </row>
    <row r="1998" spans="21:21">
      <c r="U1998" s="344"/>
    </row>
    <row r="1999" spans="21:21">
      <c r="U1999" s="344"/>
    </row>
    <row r="2000" spans="21:21">
      <c r="U2000" s="344"/>
    </row>
    <row r="2001" spans="21:21">
      <c r="U2001" s="344"/>
    </row>
    <row r="2002" spans="21:21">
      <c r="U2002" s="344"/>
    </row>
    <row r="2003" spans="21:21">
      <c r="U2003" s="344"/>
    </row>
    <row r="2004" spans="21:21">
      <c r="U2004" s="344"/>
    </row>
    <row r="2005" spans="21:21">
      <c r="U2005" s="344"/>
    </row>
    <row r="2006" spans="21:21">
      <c r="U2006" s="344"/>
    </row>
    <row r="2007" spans="21:21">
      <c r="U2007" s="344"/>
    </row>
    <row r="2008" spans="21:21">
      <c r="U2008" s="344"/>
    </row>
    <row r="2009" spans="21:21">
      <c r="U2009" s="344"/>
    </row>
    <row r="2010" spans="21:21">
      <c r="U2010" s="344"/>
    </row>
    <row r="2011" spans="21:21">
      <c r="U2011" s="344"/>
    </row>
    <row r="2012" spans="21:21">
      <c r="U2012" s="344"/>
    </row>
    <row r="2013" spans="21:21">
      <c r="U2013" s="344"/>
    </row>
    <row r="2014" spans="21:21">
      <c r="U2014" s="344"/>
    </row>
    <row r="2015" spans="21:21">
      <c r="U2015" s="344"/>
    </row>
    <row r="2016" spans="21:21">
      <c r="U2016" s="344"/>
    </row>
    <row r="2017" spans="21:21">
      <c r="U2017" s="344"/>
    </row>
    <row r="2018" spans="21:21">
      <c r="U2018" s="344"/>
    </row>
    <row r="2019" spans="21:21">
      <c r="U2019" s="344"/>
    </row>
    <row r="2020" spans="21:21">
      <c r="U2020" s="344"/>
    </row>
    <row r="2021" spans="21:21">
      <c r="U2021" s="344"/>
    </row>
    <row r="2022" spans="21:21">
      <c r="U2022" s="344"/>
    </row>
    <row r="2023" spans="21:21">
      <c r="U2023" s="344"/>
    </row>
    <row r="2024" spans="21:21">
      <c r="U2024" s="344"/>
    </row>
    <row r="2025" spans="21:21">
      <c r="U2025" s="344"/>
    </row>
    <row r="2026" spans="21:21">
      <c r="U2026" s="344"/>
    </row>
    <row r="2027" spans="21:21">
      <c r="U2027" s="344"/>
    </row>
    <row r="2028" spans="21:21">
      <c r="U2028" s="344"/>
    </row>
    <row r="2029" spans="21:21">
      <c r="U2029" s="344"/>
    </row>
    <row r="2030" spans="21:21">
      <c r="U2030" s="344"/>
    </row>
    <row r="2031" spans="21:21">
      <c r="U2031" s="344"/>
    </row>
    <row r="2032" spans="21:21">
      <c r="U2032" s="344"/>
    </row>
    <row r="2033" spans="21:21">
      <c r="U2033" s="344"/>
    </row>
    <row r="2034" spans="21:21">
      <c r="U2034" s="344"/>
    </row>
    <row r="2035" spans="21:21">
      <c r="U2035" s="344"/>
    </row>
    <row r="2036" spans="21:21">
      <c r="U2036" s="344"/>
    </row>
    <row r="2037" spans="21:21">
      <c r="U2037" s="344"/>
    </row>
    <row r="2038" spans="21:21">
      <c r="U2038" s="344"/>
    </row>
    <row r="2039" spans="21:21">
      <c r="U2039" s="344"/>
    </row>
    <row r="2040" spans="21:21">
      <c r="U2040" s="344"/>
    </row>
    <row r="2041" spans="21:21">
      <c r="U2041" s="344"/>
    </row>
    <row r="2042" spans="21:21">
      <c r="U2042" s="344"/>
    </row>
    <row r="2043" spans="21:21">
      <c r="U2043" s="344"/>
    </row>
    <row r="2044" spans="21:21">
      <c r="U2044" s="344"/>
    </row>
    <row r="2045" spans="21:21">
      <c r="U2045" s="344"/>
    </row>
    <row r="2046" spans="21:21">
      <c r="U2046" s="344"/>
    </row>
    <row r="2047" spans="21:21">
      <c r="U2047" s="344"/>
    </row>
    <row r="2048" spans="21:21">
      <c r="U2048" s="344"/>
    </row>
    <row r="2049" spans="21:21">
      <c r="U2049" s="344"/>
    </row>
    <row r="2050" spans="21:21">
      <c r="U2050" s="344"/>
    </row>
    <row r="2051" spans="21:21">
      <c r="U2051" s="344"/>
    </row>
    <row r="2052" spans="21:21">
      <c r="U2052" s="344"/>
    </row>
    <row r="2053" spans="21:21">
      <c r="U2053" s="344"/>
    </row>
    <row r="2054" spans="21:21">
      <c r="U2054" s="344"/>
    </row>
    <row r="2055" spans="21:21">
      <c r="U2055" s="344"/>
    </row>
    <row r="2056" spans="21:21">
      <c r="U2056" s="344"/>
    </row>
    <row r="2057" spans="21:21">
      <c r="U2057" s="344"/>
    </row>
    <row r="2058" spans="21:21">
      <c r="U2058" s="344"/>
    </row>
    <row r="2059" spans="21:21">
      <c r="U2059" s="344"/>
    </row>
    <row r="2060" spans="21:21">
      <c r="U2060" s="344"/>
    </row>
    <row r="2061" spans="21:21">
      <c r="U2061" s="344"/>
    </row>
    <row r="2062" spans="21:21">
      <c r="U2062" s="344"/>
    </row>
    <row r="2063" spans="21:21">
      <c r="U2063" s="344"/>
    </row>
    <row r="2064" spans="21:21">
      <c r="U2064" s="344"/>
    </row>
    <row r="2065" spans="21:21">
      <c r="U2065" s="344"/>
    </row>
    <row r="2066" spans="21:21">
      <c r="U2066" s="344"/>
    </row>
    <row r="2067" spans="21:21">
      <c r="U2067" s="344"/>
    </row>
    <row r="2068" spans="21:21">
      <c r="U2068" s="344"/>
    </row>
    <row r="2069" spans="21:21">
      <c r="U2069" s="344"/>
    </row>
    <row r="2070" spans="21:21">
      <c r="U2070" s="344"/>
    </row>
    <row r="2071" spans="21:21">
      <c r="U2071" s="344"/>
    </row>
    <row r="2072" spans="21:21">
      <c r="U2072" s="344"/>
    </row>
    <row r="2073" spans="21:21">
      <c r="U2073" s="344"/>
    </row>
    <row r="2074" spans="21:21">
      <c r="U2074" s="344"/>
    </row>
    <row r="2075" spans="21:21">
      <c r="U2075" s="344"/>
    </row>
    <row r="2076" spans="21:21">
      <c r="U2076" s="344"/>
    </row>
    <row r="2077" spans="21:21">
      <c r="U2077" s="344"/>
    </row>
    <row r="2078" spans="21:21">
      <c r="U2078" s="344"/>
    </row>
    <row r="2079" spans="21:21">
      <c r="U2079" s="344"/>
    </row>
    <row r="2080" spans="21:21">
      <c r="U2080" s="344"/>
    </row>
    <row r="2081" spans="21:21">
      <c r="U2081" s="344"/>
    </row>
    <row r="2082" spans="21:21">
      <c r="U2082" s="344"/>
    </row>
    <row r="2083" spans="21:21">
      <c r="U2083" s="344"/>
    </row>
    <row r="2084" spans="21:21">
      <c r="U2084" s="344"/>
    </row>
    <row r="2085" spans="21:21">
      <c r="U2085" s="344"/>
    </row>
    <row r="2086" spans="21:21">
      <c r="U2086" s="344"/>
    </row>
    <row r="2087" spans="21:21">
      <c r="U2087" s="344"/>
    </row>
    <row r="2088" spans="21:21">
      <c r="U2088" s="344"/>
    </row>
    <row r="2089" spans="21:21">
      <c r="U2089" s="344"/>
    </row>
    <row r="2090" spans="21:21">
      <c r="U2090" s="344"/>
    </row>
    <row r="2091" spans="21:21">
      <c r="U2091" s="344"/>
    </row>
    <row r="2092" spans="21:21">
      <c r="U2092" s="344"/>
    </row>
    <row r="2093" spans="21:21">
      <c r="U2093" s="344"/>
    </row>
    <row r="2094" spans="21:21">
      <c r="U2094" s="344"/>
    </row>
    <row r="2095" spans="21:21">
      <c r="U2095" s="344"/>
    </row>
    <row r="2096" spans="21:21">
      <c r="U2096" s="344"/>
    </row>
    <row r="2097" spans="21:21">
      <c r="U2097" s="344"/>
    </row>
    <row r="2098" spans="21:21">
      <c r="U2098" s="344"/>
    </row>
    <row r="2099" spans="21:21">
      <c r="U2099" s="344"/>
    </row>
    <row r="2100" spans="21:21">
      <c r="U2100" s="344"/>
    </row>
    <row r="2101" spans="21:21">
      <c r="U2101" s="344"/>
    </row>
    <row r="2102" spans="21:21">
      <c r="U2102" s="344"/>
    </row>
    <row r="2103" spans="21:21">
      <c r="U2103" s="344"/>
    </row>
    <row r="2104" spans="21:21">
      <c r="U2104" s="344"/>
    </row>
    <row r="2105" spans="21:21">
      <c r="U2105" s="344"/>
    </row>
    <row r="2106" spans="21:21">
      <c r="U2106" s="344"/>
    </row>
    <row r="2107" spans="21:21">
      <c r="U2107" s="344"/>
    </row>
    <row r="2108" spans="21:21">
      <c r="U2108" s="344"/>
    </row>
    <row r="2109" spans="21:21">
      <c r="U2109" s="344"/>
    </row>
    <row r="2110" spans="21:21">
      <c r="U2110" s="344"/>
    </row>
    <row r="2111" spans="21:21">
      <c r="U2111" s="344"/>
    </row>
    <row r="2112" spans="21:21">
      <c r="U2112" s="344"/>
    </row>
    <row r="2113" spans="21:21">
      <c r="U2113" s="344"/>
    </row>
    <row r="2114" spans="21:21">
      <c r="U2114" s="344"/>
    </row>
    <row r="2115" spans="21:21">
      <c r="U2115" s="344"/>
    </row>
    <row r="2116" spans="21:21">
      <c r="U2116" s="344"/>
    </row>
    <row r="2117" spans="21:21">
      <c r="U2117" s="344"/>
    </row>
    <row r="2118" spans="21:21">
      <c r="U2118" s="344"/>
    </row>
    <row r="2119" spans="21:21">
      <c r="U2119" s="344"/>
    </row>
    <row r="2120" spans="21:21">
      <c r="U2120" s="344"/>
    </row>
    <row r="2121" spans="21:21">
      <c r="U2121" s="344"/>
    </row>
    <row r="2122" spans="21:21">
      <c r="U2122" s="344"/>
    </row>
    <row r="2123" spans="21:21">
      <c r="U2123" s="344"/>
    </row>
    <row r="2124" spans="21:21">
      <c r="U2124" s="344"/>
    </row>
    <row r="2125" spans="21:21">
      <c r="U2125" s="344"/>
    </row>
    <row r="2126" spans="21:21">
      <c r="U2126" s="344"/>
    </row>
    <row r="2127" spans="21:21">
      <c r="U2127" s="344"/>
    </row>
    <row r="2128" spans="21:21">
      <c r="U2128" s="344"/>
    </row>
    <row r="2129" spans="21:21">
      <c r="U2129" s="344"/>
    </row>
    <row r="2130" spans="21:21">
      <c r="U2130" s="344"/>
    </row>
    <row r="2131" spans="21:21">
      <c r="U2131" s="344"/>
    </row>
    <row r="2132" spans="21:21">
      <c r="U2132" s="344"/>
    </row>
    <row r="2133" spans="21:21">
      <c r="U2133" s="344"/>
    </row>
    <row r="2134" spans="21:21">
      <c r="U2134" s="344"/>
    </row>
    <row r="2135" spans="21:21">
      <c r="U2135" s="344"/>
    </row>
    <row r="2136" spans="21:21">
      <c r="U2136" s="344"/>
    </row>
    <row r="2137" spans="21:21">
      <c r="U2137" s="344"/>
    </row>
    <row r="2138" spans="21:21">
      <c r="U2138" s="344"/>
    </row>
    <row r="2139" spans="21:21">
      <c r="U2139" s="344"/>
    </row>
    <row r="2140" spans="21:21">
      <c r="U2140" s="344"/>
    </row>
    <row r="2141" spans="21:21">
      <c r="U2141" s="344"/>
    </row>
    <row r="2142" spans="21:21">
      <c r="U2142" s="344"/>
    </row>
    <row r="2143" spans="21:21">
      <c r="U2143" s="344"/>
    </row>
    <row r="2144" spans="21:21">
      <c r="U2144" s="344"/>
    </row>
    <row r="2145" spans="21:21">
      <c r="U2145" s="344"/>
    </row>
    <row r="2146" spans="21:21">
      <c r="U2146" s="344"/>
    </row>
    <row r="2147" spans="21:21">
      <c r="U2147" s="344"/>
    </row>
    <row r="2148" spans="21:21">
      <c r="U2148" s="344"/>
    </row>
    <row r="2149" spans="21:21">
      <c r="U2149" s="344"/>
    </row>
    <row r="2150" spans="21:21">
      <c r="U2150" s="344"/>
    </row>
    <row r="2151" spans="21:21">
      <c r="U2151" s="344"/>
    </row>
    <row r="2152" spans="21:21">
      <c r="U2152" s="344"/>
    </row>
    <row r="2153" spans="21:21">
      <c r="U2153" s="344"/>
    </row>
    <row r="2154" spans="21:21">
      <c r="U2154" s="344"/>
    </row>
    <row r="2155" spans="21:21">
      <c r="U2155" s="344"/>
    </row>
    <row r="2156" spans="21:21">
      <c r="U2156" s="344"/>
    </row>
    <row r="2157" spans="21:21">
      <c r="U2157" s="344"/>
    </row>
    <row r="2158" spans="21:21">
      <c r="U2158" s="344"/>
    </row>
    <row r="2159" spans="21:21">
      <c r="U2159" s="344"/>
    </row>
    <row r="2160" spans="21:21">
      <c r="U2160" s="344"/>
    </row>
    <row r="2161" spans="21:21">
      <c r="U2161" s="344"/>
    </row>
    <row r="2162" spans="21:21">
      <c r="U2162" s="344"/>
    </row>
    <row r="2163" spans="21:21">
      <c r="U2163" s="344"/>
    </row>
    <row r="2164" spans="21:21">
      <c r="U2164" s="344"/>
    </row>
    <row r="2165" spans="21:21">
      <c r="U2165" s="344"/>
    </row>
    <row r="2166" spans="21:21">
      <c r="U2166" s="344"/>
    </row>
    <row r="2167" spans="21:21">
      <c r="U2167" s="344"/>
    </row>
    <row r="2168" spans="21:21">
      <c r="U2168" s="344"/>
    </row>
    <row r="2169" spans="21:21">
      <c r="U2169" s="344"/>
    </row>
    <row r="2170" spans="21:21">
      <c r="U2170" s="344"/>
    </row>
    <row r="2171" spans="21:21">
      <c r="U2171" s="344"/>
    </row>
    <row r="2172" spans="21:21">
      <c r="U2172" s="344"/>
    </row>
    <row r="2173" spans="21:21">
      <c r="U2173" s="344"/>
    </row>
    <row r="2174" spans="21:21">
      <c r="U2174" s="344"/>
    </row>
    <row r="2175" spans="21:21">
      <c r="U2175" s="344"/>
    </row>
    <row r="2176" spans="21:21">
      <c r="U2176" s="344"/>
    </row>
    <row r="2177" spans="21:21">
      <c r="U2177" s="344"/>
    </row>
    <row r="2178" spans="21:21">
      <c r="U2178" s="344"/>
    </row>
    <row r="2179" spans="21:21">
      <c r="U2179" s="344"/>
    </row>
    <row r="2180" spans="21:21">
      <c r="U2180" s="344"/>
    </row>
    <row r="2181" spans="21:21">
      <c r="U2181" s="344"/>
    </row>
    <row r="2182" spans="21:21">
      <c r="U2182" s="344"/>
    </row>
    <row r="2183" spans="21:21">
      <c r="U2183" s="344"/>
    </row>
    <row r="2184" spans="21:21">
      <c r="U2184" s="344"/>
    </row>
    <row r="2185" spans="21:21">
      <c r="U2185" s="344"/>
    </row>
    <row r="2186" spans="21:21">
      <c r="U2186" s="344"/>
    </row>
    <row r="2187" spans="21:21">
      <c r="U2187" s="344"/>
    </row>
    <row r="2188" spans="21:21">
      <c r="U2188" s="344"/>
    </row>
    <row r="2189" spans="21:21">
      <c r="U2189" s="344"/>
    </row>
    <row r="2190" spans="21:21">
      <c r="U2190" s="344"/>
    </row>
    <row r="2191" spans="21:21">
      <c r="U2191" s="344"/>
    </row>
    <row r="2192" spans="21:21">
      <c r="U2192" s="344"/>
    </row>
    <row r="2193" spans="21:21">
      <c r="U2193" s="344"/>
    </row>
    <row r="2194" spans="21:21">
      <c r="U2194" s="344"/>
    </row>
    <row r="2195" spans="21:21">
      <c r="U2195" s="344"/>
    </row>
    <row r="2196" spans="21:21">
      <c r="U2196" s="344"/>
    </row>
    <row r="2197" spans="21:21">
      <c r="U2197" s="344"/>
    </row>
    <row r="2198" spans="21:21">
      <c r="U2198" s="344"/>
    </row>
    <row r="2199" spans="21:21">
      <c r="U2199" s="344"/>
    </row>
    <row r="2200" spans="21:21">
      <c r="U2200" s="344"/>
    </row>
    <row r="2201" spans="21:21">
      <c r="U2201" s="344"/>
    </row>
    <row r="2202" spans="21:21">
      <c r="U2202" s="344"/>
    </row>
    <row r="2203" spans="21:21">
      <c r="U2203" s="344"/>
    </row>
    <row r="2204" spans="21:21">
      <c r="U2204" s="344"/>
    </row>
    <row r="2205" spans="21:21">
      <c r="U2205" s="344"/>
    </row>
    <row r="2206" spans="21:21">
      <c r="U2206" s="344"/>
    </row>
    <row r="2207" spans="21:21">
      <c r="U2207" s="344"/>
    </row>
    <row r="2208" spans="21:21">
      <c r="U2208" s="344"/>
    </row>
    <row r="2209" spans="21:21">
      <c r="U2209" s="344"/>
    </row>
    <row r="2210" spans="21:21">
      <c r="U2210" s="344"/>
    </row>
    <row r="2211" spans="21:21">
      <c r="U2211" s="344"/>
    </row>
    <row r="2212" spans="21:21">
      <c r="U2212" s="344"/>
    </row>
    <row r="2213" spans="21:21">
      <c r="U2213" s="344"/>
    </row>
    <row r="2214" spans="21:21">
      <c r="U2214" s="344"/>
    </row>
    <row r="2215" spans="21:21">
      <c r="U2215" s="344"/>
    </row>
    <row r="2216" spans="21:21">
      <c r="U2216" s="344"/>
    </row>
    <row r="2217" spans="21:21">
      <c r="U2217" s="344"/>
    </row>
    <row r="2218" spans="21:21">
      <c r="U2218" s="344"/>
    </row>
    <row r="2219" spans="21:21">
      <c r="U2219" s="344"/>
    </row>
    <row r="2220" spans="21:21">
      <c r="U2220" s="344"/>
    </row>
    <row r="2221" spans="21:21">
      <c r="U2221" s="344"/>
    </row>
    <row r="2222" spans="21:21">
      <c r="U2222" s="344"/>
    </row>
    <row r="2223" spans="21:21">
      <c r="U2223" s="344"/>
    </row>
    <row r="2224" spans="21:21">
      <c r="U2224" s="344"/>
    </row>
    <row r="2225" spans="21:21">
      <c r="U2225" s="344"/>
    </row>
    <row r="2226" spans="21:21">
      <c r="U2226" s="344"/>
    </row>
    <row r="2227" spans="21:21">
      <c r="U2227" s="344"/>
    </row>
    <row r="2228" spans="21:21">
      <c r="U2228" s="344"/>
    </row>
    <row r="2229" spans="21:21">
      <c r="U2229" s="344"/>
    </row>
    <row r="2230" spans="21:21">
      <c r="U2230" s="344"/>
    </row>
    <row r="2231" spans="21:21">
      <c r="U2231" s="344"/>
    </row>
    <row r="2232" spans="21:21">
      <c r="U2232" s="344"/>
    </row>
    <row r="2233" spans="21:21">
      <c r="U2233" s="344"/>
    </row>
    <row r="2234" spans="21:21">
      <c r="U2234" s="344"/>
    </row>
    <row r="2235" spans="21:21">
      <c r="U2235" s="344"/>
    </row>
    <row r="2236" spans="21:21">
      <c r="U2236" s="344"/>
    </row>
    <row r="2237" spans="21:21">
      <c r="U2237" s="344"/>
    </row>
    <row r="2238" spans="21:21">
      <c r="U2238" s="344"/>
    </row>
    <row r="2239" spans="21:21">
      <c r="U2239" s="344"/>
    </row>
    <row r="2240" spans="21:21">
      <c r="U2240" s="344"/>
    </row>
    <row r="2241" spans="21:21">
      <c r="U2241" s="344"/>
    </row>
    <row r="2242" spans="21:21">
      <c r="U2242" s="344"/>
    </row>
    <row r="2243" spans="21:21">
      <c r="U2243" s="344"/>
    </row>
    <row r="2244" spans="21:21">
      <c r="U2244" s="344"/>
    </row>
    <row r="2245" spans="21:21">
      <c r="U2245" s="344"/>
    </row>
    <row r="2246" spans="21:21">
      <c r="U2246" s="344"/>
    </row>
    <row r="2247" spans="21:21">
      <c r="U2247" s="344"/>
    </row>
    <row r="2248" spans="21:21">
      <c r="U2248" s="344"/>
    </row>
    <row r="2249" spans="21:21">
      <c r="U2249" s="344"/>
    </row>
    <row r="2250" spans="21:21">
      <c r="U2250" s="344"/>
    </row>
    <row r="2251" spans="21:21">
      <c r="U2251" s="344"/>
    </row>
    <row r="2252" spans="21:21">
      <c r="U2252" s="344"/>
    </row>
    <row r="2253" spans="21:21">
      <c r="U2253" s="344"/>
    </row>
    <row r="2254" spans="21:21">
      <c r="U2254" s="344"/>
    </row>
    <row r="2255" spans="21:21">
      <c r="U2255" s="344"/>
    </row>
    <row r="2256" spans="21:21">
      <c r="U2256" s="344"/>
    </row>
    <row r="2257" spans="21:21">
      <c r="U2257" s="344"/>
    </row>
    <row r="2258" spans="21:21">
      <c r="U2258" s="344"/>
    </row>
    <row r="2259" spans="21:21">
      <c r="U2259" s="344"/>
    </row>
    <row r="2260" spans="21:21">
      <c r="U2260" s="344"/>
    </row>
    <row r="2261" spans="21:21">
      <c r="U2261" s="344"/>
    </row>
    <row r="2262" spans="21:21">
      <c r="U2262" s="344"/>
    </row>
    <row r="2263" spans="21:21">
      <c r="U2263" s="344"/>
    </row>
    <row r="2264" spans="21:21">
      <c r="U2264" s="344"/>
    </row>
    <row r="2265" spans="21:21">
      <c r="U2265" s="344"/>
    </row>
    <row r="2266" spans="21:21">
      <c r="U2266" s="344"/>
    </row>
    <row r="2267" spans="21:21">
      <c r="U2267" s="344"/>
    </row>
    <row r="2268" spans="21:21">
      <c r="U2268" s="344"/>
    </row>
    <row r="2269" spans="21:21">
      <c r="U2269" s="344"/>
    </row>
    <row r="2270" spans="21:21">
      <c r="U2270" s="344"/>
    </row>
    <row r="2271" spans="21:21">
      <c r="U2271" s="344"/>
    </row>
    <row r="2272" spans="21:21">
      <c r="U2272" s="344"/>
    </row>
    <row r="2273" spans="21:21">
      <c r="U2273" s="344"/>
    </row>
    <row r="2274" spans="21:21">
      <c r="U2274" s="344"/>
    </row>
    <row r="2275" spans="21:21">
      <c r="U2275" s="344"/>
    </row>
    <row r="2276" spans="21:21">
      <c r="U2276" s="344"/>
    </row>
    <row r="2277" spans="21:21">
      <c r="U2277" s="344"/>
    </row>
    <row r="2278" spans="21:21">
      <c r="U2278" s="344"/>
    </row>
    <row r="2279" spans="21:21">
      <c r="U2279" s="344"/>
    </row>
    <row r="2280" spans="21:21">
      <c r="U2280" s="344"/>
    </row>
    <row r="2281" spans="21:21">
      <c r="U2281" s="344"/>
    </row>
    <row r="2282" spans="21:21">
      <c r="U2282" s="344"/>
    </row>
    <row r="2283" spans="21:21">
      <c r="U2283" s="344"/>
    </row>
    <row r="2284" spans="21:21">
      <c r="U2284" s="344"/>
    </row>
    <row r="2285" spans="21:21">
      <c r="U2285" s="344"/>
    </row>
    <row r="2286" spans="21:21">
      <c r="U2286" s="344"/>
    </row>
    <row r="2287" spans="21:21">
      <c r="U2287" s="344"/>
    </row>
    <row r="2288" spans="21:21">
      <c r="U2288" s="344"/>
    </row>
    <row r="2289" spans="21:21">
      <c r="U2289" s="344"/>
    </row>
    <row r="2290" spans="21:21">
      <c r="U2290" s="344"/>
    </row>
    <row r="2291" spans="21:21">
      <c r="U2291" s="344"/>
    </row>
    <row r="2292" spans="21:21">
      <c r="U2292" s="344"/>
    </row>
    <row r="2293" spans="21:21">
      <c r="U2293" s="344"/>
    </row>
    <row r="2294" spans="21:21">
      <c r="U2294" s="344"/>
    </row>
    <row r="2295" spans="21:21">
      <c r="U2295" s="344"/>
    </row>
    <row r="2296" spans="21:21">
      <c r="U2296" s="344"/>
    </row>
    <row r="2297" spans="21:21">
      <c r="U2297" s="344"/>
    </row>
    <row r="2298" spans="21:21">
      <c r="U2298" s="344"/>
    </row>
    <row r="2299" spans="21:21">
      <c r="U2299" s="344"/>
    </row>
    <row r="2300" spans="21:21">
      <c r="U2300" s="344"/>
    </row>
    <row r="2301" spans="21:21">
      <c r="U2301" s="344"/>
    </row>
    <row r="2302" spans="21:21">
      <c r="U2302" s="344"/>
    </row>
    <row r="2303" spans="21:21">
      <c r="U2303" s="344"/>
    </row>
    <row r="2304" spans="21:21">
      <c r="U2304" s="344"/>
    </row>
    <row r="2305" spans="21:21">
      <c r="U2305" s="344"/>
    </row>
    <row r="2306" spans="21:21">
      <c r="U2306" s="344"/>
    </row>
    <row r="2307" spans="21:21">
      <c r="U2307" s="344"/>
    </row>
    <row r="2308" spans="21:21">
      <c r="U2308" s="344"/>
    </row>
    <row r="2309" spans="21:21">
      <c r="U2309" s="344"/>
    </row>
    <row r="2310" spans="21:21">
      <c r="U2310" s="344"/>
    </row>
    <row r="2311" spans="21:21">
      <c r="U2311" s="344"/>
    </row>
    <row r="2312" spans="21:21">
      <c r="U2312" s="344"/>
    </row>
    <row r="2313" spans="21:21">
      <c r="U2313" s="344"/>
    </row>
    <row r="2314" spans="21:21">
      <c r="U2314" s="344"/>
    </row>
    <row r="2315" spans="21:21">
      <c r="U2315" s="344"/>
    </row>
    <row r="2316" spans="21:21">
      <c r="U2316" s="344"/>
    </row>
    <row r="2317" spans="21:21">
      <c r="U2317" s="344"/>
    </row>
    <row r="2318" spans="21:21">
      <c r="U2318" s="344"/>
    </row>
    <row r="2319" spans="21:21">
      <c r="U2319" s="344"/>
    </row>
    <row r="2320" spans="21:21">
      <c r="U2320" s="344"/>
    </row>
    <row r="2321" spans="21:21">
      <c r="U2321" s="344"/>
    </row>
    <row r="2322" spans="21:21">
      <c r="U2322" s="344"/>
    </row>
    <row r="2323" spans="21:21">
      <c r="U2323" s="344"/>
    </row>
    <row r="2324" spans="21:21">
      <c r="U2324" s="344"/>
    </row>
    <row r="2325" spans="21:21">
      <c r="U2325" s="344"/>
    </row>
    <row r="2326" spans="21:21">
      <c r="U2326" s="344"/>
    </row>
    <row r="2327" spans="21:21">
      <c r="U2327" s="344"/>
    </row>
    <row r="2328" spans="21:21">
      <c r="U2328" s="344"/>
    </row>
    <row r="2329" spans="21:21">
      <c r="U2329" s="344"/>
    </row>
    <row r="2330" spans="21:21">
      <c r="U2330" s="344"/>
    </row>
    <row r="2331" spans="21:21">
      <c r="U2331" s="344"/>
    </row>
    <row r="2332" spans="21:21">
      <c r="U2332" s="344"/>
    </row>
    <row r="2333" spans="21:21">
      <c r="U2333" s="344"/>
    </row>
    <row r="2334" spans="21:21">
      <c r="U2334" s="344"/>
    </row>
    <row r="2335" spans="21:21">
      <c r="U2335" s="344"/>
    </row>
    <row r="2336" spans="21:21">
      <c r="U2336" s="344"/>
    </row>
    <row r="2337" spans="21:21">
      <c r="U2337" s="344"/>
    </row>
    <row r="2338" spans="21:21">
      <c r="U2338" s="344"/>
    </row>
    <row r="2339" spans="21:21">
      <c r="U2339" s="344"/>
    </row>
    <row r="2340" spans="21:21">
      <c r="U2340" s="344"/>
    </row>
    <row r="2341" spans="21:21">
      <c r="U2341" s="344"/>
    </row>
    <row r="2342" spans="21:21">
      <c r="U2342" s="344"/>
    </row>
    <row r="2343" spans="21:21">
      <c r="U2343" s="344"/>
    </row>
    <row r="2344" spans="21:21">
      <c r="U2344" s="344"/>
    </row>
    <row r="2345" spans="21:21">
      <c r="U2345" s="344"/>
    </row>
    <row r="2346" spans="21:21">
      <c r="U2346" s="344"/>
    </row>
    <row r="2347" spans="21:21">
      <c r="U2347" s="344"/>
    </row>
    <row r="2348" spans="21:21">
      <c r="U2348" s="344"/>
    </row>
    <row r="2349" spans="21:21">
      <c r="U2349" s="344"/>
    </row>
    <row r="2350" spans="21:21">
      <c r="U2350" s="344"/>
    </row>
    <row r="2351" spans="21:21">
      <c r="U2351" s="344"/>
    </row>
    <row r="2352" spans="21:21">
      <c r="U2352" s="344"/>
    </row>
    <row r="2353" spans="21:21">
      <c r="U2353" s="344"/>
    </row>
    <row r="2354" spans="21:21">
      <c r="U2354" s="344"/>
    </row>
    <row r="2355" spans="21:21">
      <c r="U2355" s="344"/>
    </row>
    <row r="2356" spans="21:21">
      <c r="U2356" s="344"/>
    </row>
    <row r="2357" spans="21:21">
      <c r="U2357" s="344"/>
    </row>
    <row r="2358" spans="21:21">
      <c r="U2358" s="344"/>
    </row>
    <row r="2359" spans="21:21">
      <c r="U2359" s="344"/>
    </row>
    <row r="2360" spans="21:21">
      <c r="U2360" s="344"/>
    </row>
    <row r="2361" spans="21:21">
      <c r="U2361" s="344"/>
    </row>
    <row r="2362" spans="21:21">
      <c r="U2362" s="344"/>
    </row>
    <row r="2363" spans="21:21">
      <c r="U2363" s="344"/>
    </row>
    <row r="2364" spans="21:21">
      <c r="U2364" s="344"/>
    </row>
    <row r="2365" spans="21:21">
      <c r="U2365" s="344"/>
    </row>
    <row r="2366" spans="21:21">
      <c r="U2366" s="344"/>
    </row>
    <row r="2367" spans="21:21">
      <c r="U2367" s="344"/>
    </row>
    <row r="2368" spans="21:21">
      <c r="U2368" s="344"/>
    </row>
    <row r="2369" spans="21:21">
      <c r="U2369" s="344"/>
    </row>
    <row r="2370" spans="21:21">
      <c r="U2370" s="344"/>
    </row>
    <row r="2371" spans="21:21">
      <c r="U2371" s="344"/>
    </row>
    <row r="2372" spans="21:21">
      <c r="U2372" s="344"/>
    </row>
    <row r="2373" spans="21:21">
      <c r="U2373" s="344"/>
    </row>
    <row r="2374" spans="21:21">
      <c r="U2374" s="344"/>
    </row>
    <row r="2375" spans="21:21">
      <c r="U2375" s="344"/>
    </row>
    <row r="2376" spans="21:21">
      <c r="U2376" s="344"/>
    </row>
    <row r="2377" spans="21:21">
      <c r="U2377" s="344"/>
    </row>
    <row r="2378" spans="21:21">
      <c r="U2378" s="344"/>
    </row>
    <row r="2379" spans="21:21">
      <c r="U2379" s="344"/>
    </row>
    <row r="2380" spans="21:21">
      <c r="U2380" s="344"/>
    </row>
    <row r="2381" spans="21:21">
      <c r="U2381" s="344"/>
    </row>
    <row r="2382" spans="21:21">
      <c r="U2382" s="344"/>
    </row>
    <row r="2383" spans="21:21">
      <c r="U2383" s="344"/>
    </row>
    <row r="2384" spans="21:21">
      <c r="U2384" s="344"/>
    </row>
    <row r="2385" spans="21:21">
      <c r="U2385" s="344"/>
    </row>
    <row r="2386" spans="21:21">
      <c r="U2386" s="344"/>
    </row>
    <row r="2387" spans="21:21">
      <c r="U2387" s="344"/>
    </row>
    <row r="2388" spans="21:21">
      <c r="U2388" s="344"/>
    </row>
    <row r="2389" spans="21:21">
      <c r="U2389" s="344"/>
    </row>
    <row r="2390" spans="21:21">
      <c r="U2390" s="344"/>
    </row>
    <row r="2391" spans="21:21">
      <c r="U2391" s="344"/>
    </row>
    <row r="2392" spans="21:21">
      <c r="U2392" s="344"/>
    </row>
    <row r="2393" spans="21:21">
      <c r="U2393" s="344"/>
    </row>
    <row r="2394" spans="21:21">
      <c r="U2394" s="344"/>
    </row>
    <row r="2395" spans="21:21">
      <c r="U2395" s="344"/>
    </row>
    <row r="2396" spans="21:21">
      <c r="U2396" s="344"/>
    </row>
    <row r="2397" spans="21:21">
      <c r="U2397" s="344"/>
    </row>
    <row r="2398" spans="21:21">
      <c r="U2398" s="344"/>
    </row>
    <row r="2399" spans="21:21">
      <c r="U2399" s="344"/>
    </row>
    <row r="2400" spans="21:21">
      <c r="U2400" s="344"/>
    </row>
    <row r="2401" spans="21:21">
      <c r="U2401" s="344"/>
    </row>
    <row r="2402" spans="21:21">
      <c r="U2402" s="344"/>
    </row>
    <row r="2403" spans="21:21">
      <c r="U2403" s="344"/>
    </row>
    <row r="2404" spans="21:21">
      <c r="U2404" s="344"/>
    </row>
    <row r="2405" spans="21:21">
      <c r="U2405" s="344"/>
    </row>
    <row r="2406" spans="21:21">
      <c r="U2406" s="344"/>
    </row>
    <row r="2407" spans="21:21">
      <c r="U2407" s="344"/>
    </row>
    <row r="2408" spans="21:21">
      <c r="U2408" s="344"/>
    </row>
    <row r="2409" spans="21:21">
      <c r="U2409" s="344"/>
    </row>
    <row r="2410" spans="21:21">
      <c r="U2410" s="344"/>
    </row>
    <row r="2411" spans="21:21">
      <c r="U2411" s="344"/>
    </row>
    <row r="2412" spans="21:21">
      <c r="U2412" s="344"/>
    </row>
    <row r="2413" spans="21:21">
      <c r="U2413" s="344"/>
    </row>
    <row r="2414" spans="21:21">
      <c r="U2414" s="344"/>
    </row>
    <row r="2415" spans="21:21">
      <c r="U2415" s="344"/>
    </row>
    <row r="2416" spans="21:21">
      <c r="U2416" s="344"/>
    </row>
    <row r="2417" spans="21:21">
      <c r="U2417" s="344"/>
    </row>
    <row r="2418" spans="21:21">
      <c r="U2418" s="344"/>
    </row>
    <row r="2419" spans="21:21">
      <c r="U2419" s="344"/>
    </row>
    <row r="2420" spans="21:21">
      <c r="U2420" s="344"/>
    </row>
    <row r="2421" spans="21:21">
      <c r="U2421" s="344"/>
    </row>
    <row r="2422" spans="21:21">
      <c r="U2422" s="344"/>
    </row>
    <row r="2423" spans="21:21">
      <c r="U2423" s="344"/>
    </row>
    <row r="2424" spans="21:21">
      <c r="U2424" s="344"/>
    </row>
    <row r="2425" spans="21:21">
      <c r="U2425" s="344"/>
    </row>
    <row r="2426" spans="21:21">
      <c r="U2426" s="344"/>
    </row>
    <row r="2427" spans="21:21">
      <c r="U2427" s="344"/>
    </row>
    <row r="2428" spans="21:21">
      <c r="U2428" s="344"/>
    </row>
    <row r="2429" spans="21:21">
      <c r="U2429" s="344"/>
    </row>
    <row r="2430" spans="21:21">
      <c r="U2430" s="344"/>
    </row>
    <row r="2431" spans="21:21">
      <c r="U2431" s="344"/>
    </row>
    <row r="2432" spans="21:21">
      <c r="U2432" s="344"/>
    </row>
    <row r="2433" spans="21:21">
      <c r="U2433" s="344"/>
    </row>
    <row r="2434" spans="21:21">
      <c r="U2434" s="344"/>
    </row>
    <row r="2435" spans="21:21">
      <c r="U2435" s="344"/>
    </row>
    <row r="2436" spans="21:21">
      <c r="U2436" s="344"/>
    </row>
    <row r="2437" spans="21:21">
      <c r="U2437" s="344"/>
    </row>
    <row r="2438" spans="21:21">
      <c r="U2438" s="344"/>
    </row>
    <row r="2439" spans="21:21">
      <c r="U2439" s="344"/>
    </row>
    <row r="2440" spans="21:21">
      <c r="U2440" s="344"/>
    </row>
    <row r="2441" spans="21:21">
      <c r="U2441" s="344"/>
    </row>
    <row r="2442" spans="21:21">
      <c r="U2442" s="344"/>
    </row>
    <row r="2443" spans="21:21">
      <c r="U2443" s="344"/>
    </row>
    <row r="2444" spans="21:21">
      <c r="U2444" s="344"/>
    </row>
    <row r="2445" spans="21:21">
      <c r="U2445" s="344"/>
    </row>
    <row r="2446" spans="21:21">
      <c r="U2446" s="344"/>
    </row>
    <row r="2447" spans="21:21">
      <c r="U2447" s="344"/>
    </row>
    <row r="2448" spans="21:21">
      <c r="U2448" s="344"/>
    </row>
    <row r="2449" spans="21:21">
      <c r="U2449" s="344"/>
    </row>
    <row r="2450" spans="21:21">
      <c r="U2450" s="344"/>
    </row>
    <row r="2451" spans="21:21">
      <c r="U2451" s="344"/>
    </row>
    <row r="2452" spans="21:21">
      <c r="U2452" s="344"/>
    </row>
    <row r="2453" spans="21:21">
      <c r="U2453" s="344"/>
    </row>
    <row r="2454" spans="21:21">
      <c r="U2454" s="344"/>
    </row>
    <row r="2455" spans="21:21">
      <c r="U2455" s="344"/>
    </row>
    <row r="2456" spans="21:21">
      <c r="U2456" s="344"/>
    </row>
    <row r="2457" spans="21:21">
      <c r="U2457" s="344"/>
    </row>
    <row r="2458" spans="21:21">
      <c r="U2458" s="344"/>
    </row>
    <row r="2459" spans="21:21">
      <c r="U2459" s="344"/>
    </row>
    <row r="2460" spans="21:21">
      <c r="U2460" s="344"/>
    </row>
    <row r="2461" spans="21:21">
      <c r="U2461" s="344"/>
    </row>
    <row r="2462" spans="21:21">
      <c r="U2462" s="344"/>
    </row>
    <row r="2463" spans="21:21">
      <c r="U2463" s="344"/>
    </row>
    <row r="2464" spans="21:21">
      <c r="U2464" s="344"/>
    </row>
    <row r="2465" spans="21:21">
      <c r="U2465" s="344"/>
    </row>
    <row r="2466" spans="21:21">
      <c r="U2466" s="344"/>
    </row>
    <row r="2467" spans="21:21">
      <c r="U2467" s="344"/>
    </row>
    <row r="2468" spans="21:21">
      <c r="U2468" s="344"/>
    </row>
    <row r="2469" spans="21:21">
      <c r="U2469" s="344"/>
    </row>
    <row r="2470" spans="21:21">
      <c r="U2470" s="344"/>
    </row>
    <row r="2471" spans="21:21">
      <c r="U2471" s="344"/>
    </row>
    <row r="2472" spans="21:21">
      <c r="U2472" s="344"/>
    </row>
    <row r="2473" spans="21:21">
      <c r="U2473" s="344"/>
    </row>
    <row r="2474" spans="21:21">
      <c r="U2474" s="344"/>
    </row>
    <row r="2475" spans="21:21">
      <c r="U2475" s="344"/>
    </row>
    <row r="2476" spans="21:21">
      <c r="U2476" s="344"/>
    </row>
    <row r="2477" spans="21:21">
      <c r="U2477" s="344"/>
    </row>
    <row r="2478" spans="21:21">
      <c r="U2478" s="344"/>
    </row>
    <row r="2479" spans="21:21">
      <c r="U2479" s="344"/>
    </row>
    <row r="2480" spans="21:21">
      <c r="U2480" s="344"/>
    </row>
    <row r="2481" spans="21:21">
      <c r="U2481" s="344"/>
    </row>
    <row r="2482" spans="21:21">
      <c r="U2482" s="344"/>
    </row>
    <row r="2483" spans="21:21">
      <c r="U2483" s="344"/>
    </row>
    <row r="2484" spans="21:21">
      <c r="U2484" s="344"/>
    </row>
    <row r="2485" spans="21:21">
      <c r="U2485" s="344"/>
    </row>
    <row r="2486" spans="21:21">
      <c r="U2486" s="344"/>
    </row>
    <row r="2487" spans="21:21">
      <c r="U2487" s="344"/>
    </row>
    <row r="2488" spans="21:21">
      <c r="U2488" s="344"/>
    </row>
    <row r="2489" spans="21:21">
      <c r="U2489" s="344"/>
    </row>
    <row r="2490" spans="21:21">
      <c r="U2490" s="344"/>
    </row>
    <row r="2491" spans="21:21">
      <c r="U2491" s="344"/>
    </row>
    <row r="2492" spans="21:21">
      <c r="U2492" s="344"/>
    </row>
    <row r="2493" spans="21:21">
      <c r="U2493" s="344"/>
    </row>
    <row r="2494" spans="21:21">
      <c r="U2494" s="344"/>
    </row>
    <row r="2495" spans="21:21">
      <c r="U2495" s="344"/>
    </row>
    <row r="2496" spans="21:21">
      <c r="U2496" s="344"/>
    </row>
    <row r="2497" spans="21:21">
      <c r="U2497" s="344"/>
    </row>
    <row r="2498" spans="21:21">
      <c r="U2498" s="344"/>
    </row>
    <row r="2499" spans="21:21">
      <c r="U2499" s="344"/>
    </row>
    <row r="2500" spans="21:21">
      <c r="U2500" s="344"/>
    </row>
    <row r="2501" spans="21:21">
      <c r="U2501" s="344"/>
    </row>
    <row r="2502" spans="21:21">
      <c r="U2502" s="344"/>
    </row>
    <row r="2503" spans="21:21">
      <c r="U2503" s="344"/>
    </row>
    <row r="2504" spans="21:21">
      <c r="U2504" s="344"/>
    </row>
    <row r="2505" spans="21:21">
      <c r="U2505" s="344"/>
    </row>
    <row r="2506" spans="21:21">
      <c r="U2506" s="344"/>
    </row>
    <row r="2507" spans="21:21">
      <c r="U2507" s="344"/>
    </row>
    <row r="2508" spans="21:21">
      <c r="U2508" s="344"/>
    </row>
    <row r="2509" spans="21:21">
      <c r="U2509" s="344"/>
    </row>
    <row r="2510" spans="21:21">
      <c r="U2510" s="344"/>
    </row>
    <row r="2511" spans="21:21">
      <c r="U2511" s="344"/>
    </row>
    <row r="2512" spans="21:21">
      <c r="U2512" s="344"/>
    </row>
    <row r="2513" spans="21:21">
      <c r="U2513" s="344"/>
    </row>
    <row r="2514" spans="21:21">
      <c r="U2514" s="344"/>
    </row>
    <row r="2515" spans="21:21">
      <c r="U2515" s="344"/>
    </row>
    <row r="2516" spans="21:21">
      <c r="U2516" s="344"/>
    </row>
    <row r="2517" spans="21:21">
      <c r="U2517" s="344"/>
    </row>
    <row r="2518" spans="21:21">
      <c r="U2518" s="344"/>
    </row>
    <row r="2519" spans="21:21">
      <c r="U2519" s="344"/>
    </row>
    <row r="2520" spans="21:21">
      <c r="U2520" s="344"/>
    </row>
    <row r="2521" spans="21:21">
      <c r="U2521" s="344"/>
    </row>
    <row r="2522" spans="21:21">
      <c r="U2522" s="344"/>
    </row>
    <row r="2523" spans="21:21">
      <c r="U2523" s="344"/>
    </row>
    <row r="2524" spans="21:21">
      <c r="U2524" s="344"/>
    </row>
    <row r="2525" spans="21:21">
      <c r="U2525" s="344"/>
    </row>
    <row r="2526" spans="21:21">
      <c r="U2526" s="344"/>
    </row>
    <row r="2527" spans="21:21">
      <c r="U2527" s="344"/>
    </row>
    <row r="2528" spans="21:21">
      <c r="U2528" s="344"/>
    </row>
    <row r="2529" spans="21:21">
      <c r="U2529" s="344"/>
    </row>
    <row r="2530" spans="21:21">
      <c r="U2530" s="344"/>
    </row>
    <row r="2531" spans="21:21">
      <c r="U2531" s="344"/>
    </row>
    <row r="2532" spans="21:21">
      <c r="U2532" s="344"/>
    </row>
    <row r="2533" spans="21:21">
      <c r="U2533" s="344"/>
    </row>
    <row r="2534" spans="21:21">
      <c r="U2534" s="344"/>
    </row>
    <row r="2535" spans="21:21">
      <c r="U2535" s="344"/>
    </row>
    <row r="2536" spans="21:21">
      <c r="U2536" s="344"/>
    </row>
    <row r="2537" spans="21:21">
      <c r="U2537" s="344"/>
    </row>
    <row r="2538" spans="21:21">
      <c r="U2538" s="344"/>
    </row>
    <row r="2539" spans="21:21">
      <c r="U2539" s="344"/>
    </row>
    <row r="2540" spans="21:21">
      <c r="U2540" s="344"/>
    </row>
    <row r="2541" spans="21:21">
      <c r="U2541" s="344"/>
    </row>
    <row r="2542" spans="21:21">
      <c r="U2542" s="344"/>
    </row>
    <row r="2543" spans="21:21">
      <c r="U2543" s="344"/>
    </row>
    <row r="2544" spans="21:21">
      <c r="U2544" s="344"/>
    </row>
    <row r="2545" spans="21:21">
      <c r="U2545" s="344"/>
    </row>
    <row r="2546" spans="21:21">
      <c r="U2546" s="344"/>
    </row>
    <row r="2547" spans="21:21">
      <c r="U2547" s="344"/>
    </row>
    <row r="2548" spans="21:21">
      <c r="U2548" s="344"/>
    </row>
    <row r="2549" spans="21:21">
      <c r="U2549" s="344"/>
    </row>
    <row r="2550" spans="21:21">
      <c r="U2550" s="344"/>
    </row>
    <row r="2551" spans="21:21">
      <c r="U2551" s="344"/>
    </row>
    <row r="2552" spans="21:21">
      <c r="U2552" s="344"/>
    </row>
    <row r="2553" spans="21:21">
      <c r="U2553" s="344"/>
    </row>
    <row r="2554" spans="21:21">
      <c r="U2554" s="344"/>
    </row>
    <row r="2555" spans="21:21">
      <c r="U2555" s="344"/>
    </row>
    <row r="2556" spans="21:21">
      <c r="U2556" s="344"/>
    </row>
    <row r="2557" spans="21:21">
      <c r="U2557" s="344"/>
    </row>
    <row r="2558" spans="21:21">
      <c r="U2558" s="344"/>
    </row>
    <row r="2559" spans="21:21">
      <c r="U2559" s="344"/>
    </row>
    <row r="2560" spans="21:21">
      <c r="U2560" s="344"/>
    </row>
    <row r="2561" spans="21:21">
      <c r="U2561" s="344"/>
    </row>
    <row r="2562" spans="21:21">
      <c r="U2562" s="344"/>
    </row>
    <row r="2563" spans="21:21">
      <c r="U2563" s="344"/>
    </row>
    <row r="2564" spans="21:21">
      <c r="U2564" s="344"/>
    </row>
    <row r="2565" spans="21:21">
      <c r="U2565" s="344"/>
    </row>
    <row r="2566" spans="21:21">
      <c r="U2566" s="344"/>
    </row>
    <row r="2567" spans="21:21">
      <c r="U2567" s="344"/>
    </row>
    <row r="2568" spans="21:21">
      <c r="U2568" s="344"/>
    </row>
    <row r="2569" spans="21:21">
      <c r="U2569" s="344"/>
    </row>
    <row r="2570" spans="21:21">
      <c r="U2570" s="344"/>
    </row>
    <row r="2571" spans="21:21">
      <c r="U2571" s="344"/>
    </row>
    <row r="2572" spans="21:21">
      <c r="U2572" s="344"/>
    </row>
    <row r="2573" spans="21:21">
      <c r="U2573" s="344"/>
    </row>
    <row r="2574" spans="21:21">
      <c r="U2574" s="344"/>
    </row>
    <row r="2575" spans="21:21">
      <c r="U2575" s="344"/>
    </row>
    <row r="2576" spans="21:21">
      <c r="U2576" s="344"/>
    </row>
    <row r="2577" spans="21:21">
      <c r="U2577" s="344"/>
    </row>
    <row r="2578" spans="21:21">
      <c r="U2578" s="344"/>
    </row>
    <row r="2579" spans="21:21">
      <c r="U2579" s="344"/>
    </row>
    <row r="2580" spans="21:21">
      <c r="U2580" s="344"/>
    </row>
    <row r="2581" spans="21:21">
      <c r="U2581" s="344"/>
    </row>
    <row r="2582" spans="21:21">
      <c r="U2582" s="344"/>
    </row>
    <row r="2583" spans="21:21">
      <c r="U2583" s="344"/>
    </row>
    <row r="2584" spans="21:21">
      <c r="U2584" s="344"/>
    </row>
    <row r="2585" spans="21:21">
      <c r="U2585" s="344"/>
    </row>
    <row r="2586" spans="21:21">
      <c r="U2586" s="344"/>
    </row>
    <row r="2587" spans="21:21">
      <c r="U2587" s="344"/>
    </row>
    <row r="2588" spans="21:21">
      <c r="U2588" s="344"/>
    </row>
    <row r="2589" spans="21:21">
      <c r="U2589" s="344"/>
    </row>
    <row r="2590" spans="21:21">
      <c r="U2590" s="344"/>
    </row>
    <row r="2591" spans="21:21">
      <c r="U2591" s="344"/>
    </row>
    <row r="2592" spans="21:21">
      <c r="U2592" s="344"/>
    </row>
    <row r="2593" spans="21:21">
      <c r="U2593" s="344"/>
    </row>
    <row r="2594" spans="21:21">
      <c r="U2594" s="344"/>
    </row>
    <row r="2595" spans="21:21">
      <c r="U2595" s="344"/>
    </row>
    <row r="2596" spans="21:21">
      <c r="U2596" s="344"/>
    </row>
    <row r="2597" spans="21:21">
      <c r="U2597" s="344"/>
    </row>
    <row r="2598" spans="21:21">
      <c r="U2598" s="344"/>
    </row>
    <row r="2599" spans="21:21">
      <c r="U2599" s="344"/>
    </row>
    <row r="2600" spans="21:21">
      <c r="U2600" s="344"/>
    </row>
    <row r="2601" spans="21:21">
      <c r="U2601" s="344"/>
    </row>
    <row r="2602" spans="21:21">
      <c r="U2602" s="344"/>
    </row>
    <row r="2603" spans="21:21">
      <c r="U2603" s="344"/>
    </row>
    <row r="2604" spans="21:21">
      <c r="U2604" s="344"/>
    </row>
    <row r="2605" spans="21:21">
      <c r="U2605" s="344"/>
    </row>
    <row r="2606" spans="21:21">
      <c r="U2606" s="344"/>
    </row>
    <row r="2607" spans="21:21">
      <c r="U2607" s="344"/>
    </row>
    <row r="2608" spans="21:21">
      <c r="U2608" s="344"/>
    </row>
    <row r="2609" spans="21:21">
      <c r="U2609" s="344"/>
    </row>
    <row r="2610" spans="21:21">
      <c r="U2610" s="344"/>
    </row>
    <row r="2611" spans="21:21">
      <c r="U2611" s="344"/>
    </row>
    <row r="2612" spans="21:21">
      <c r="U2612" s="344"/>
    </row>
    <row r="2613" spans="21:21">
      <c r="U2613" s="344"/>
    </row>
    <row r="2614" spans="21:21">
      <c r="U2614" s="344"/>
    </row>
    <row r="2615" spans="21:21">
      <c r="U2615" s="344"/>
    </row>
    <row r="2616" spans="21:21">
      <c r="U2616" s="344"/>
    </row>
    <row r="2617" spans="21:21">
      <c r="U2617" s="344"/>
    </row>
    <row r="2618" spans="21:21">
      <c r="U2618" s="344"/>
    </row>
    <row r="2619" spans="21:21">
      <c r="U2619" s="344"/>
    </row>
    <row r="2620" spans="21:21">
      <c r="U2620" s="344"/>
    </row>
    <row r="2621" spans="21:21">
      <c r="U2621" s="344"/>
    </row>
    <row r="2622" spans="21:21">
      <c r="U2622" s="344"/>
    </row>
    <row r="2623" spans="21:21">
      <c r="U2623" s="344"/>
    </row>
    <row r="2624" spans="21:21">
      <c r="U2624" s="344"/>
    </row>
    <row r="2625" spans="21:21">
      <c r="U2625" s="344"/>
    </row>
    <row r="2626" spans="21:21">
      <c r="U2626" s="344"/>
    </row>
    <row r="2627" spans="21:21">
      <c r="U2627" s="344"/>
    </row>
    <row r="2628" spans="21:21">
      <c r="U2628" s="344"/>
    </row>
    <row r="2629" spans="21:21">
      <c r="U2629" s="344"/>
    </row>
    <row r="2630" spans="21:21">
      <c r="U2630" s="344"/>
    </row>
    <row r="2631" spans="21:21">
      <c r="U2631" s="344"/>
    </row>
    <row r="2632" spans="21:21">
      <c r="U2632" s="344"/>
    </row>
    <row r="2633" spans="21:21">
      <c r="U2633" s="344"/>
    </row>
    <row r="2634" spans="21:21">
      <c r="U2634" s="344"/>
    </row>
    <row r="2635" spans="21:21">
      <c r="U2635" s="344"/>
    </row>
    <row r="2636" spans="21:21">
      <c r="U2636" s="344"/>
    </row>
    <row r="2637" spans="21:21">
      <c r="U2637" s="344"/>
    </row>
    <row r="2638" spans="21:21">
      <c r="U2638" s="344"/>
    </row>
    <row r="2639" spans="21:21">
      <c r="U2639" s="344"/>
    </row>
    <row r="2640" spans="21:21">
      <c r="U2640" s="344"/>
    </row>
    <row r="2641" spans="21:21">
      <c r="U2641" s="344"/>
    </row>
    <row r="2642" spans="21:21">
      <c r="U2642" s="344"/>
    </row>
    <row r="2643" spans="21:21">
      <c r="U2643" s="344"/>
    </row>
    <row r="2644" spans="21:21">
      <c r="U2644" s="344"/>
    </row>
    <row r="2645" spans="21:21">
      <c r="U2645" s="344"/>
    </row>
    <row r="2646" spans="21:21">
      <c r="U2646" s="344"/>
    </row>
    <row r="2647" spans="21:21">
      <c r="U2647" s="344"/>
    </row>
    <row r="2648" spans="21:21">
      <c r="U2648" s="344"/>
    </row>
    <row r="2649" spans="21:21">
      <c r="U2649" s="344"/>
    </row>
    <row r="2650" spans="21:21">
      <c r="U2650" s="344"/>
    </row>
    <row r="2651" spans="21:21">
      <c r="U2651" s="344"/>
    </row>
    <row r="2652" spans="21:21">
      <c r="U2652" s="344"/>
    </row>
    <row r="2653" spans="21:21">
      <c r="U2653" s="344"/>
    </row>
    <row r="2654" spans="21:21">
      <c r="U2654" s="344"/>
    </row>
    <row r="2655" spans="21:21">
      <c r="U2655" s="344"/>
    </row>
    <row r="2656" spans="21:21">
      <c r="U2656" s="344"/>
    </row>
    <row r="2657" spans="21:21">
      <c r="U2657" s="344"/>
    </row>
    <row r="2658" spans="21:21">
      <c r="U2658" s="344"/>
    </row>
    <row r="2659" spans="21:21">
      <c r="U2659" s="344"/>
    </row>
    <row r="2660" spans="21:21">
      <c r="U2660" s="344"/>
    </row>
    <row r="2661" spans="21:21">
      <c r="U2661" s="344"/>
    </row>
    <row r="2662" spans="21:21">
      <c r="U2662" s="344"/>
    </row>
    <row r="2663" spans="21:21">
      <c r="U2663" s="344"/>
    </row>
    <row r="2664" spans="21:21">
      <c r="U2664" s="344"/>
    </row>
    <row r="2665" spans="21:21">
      <c r="U2665" s="344"/>
    </row>
    <row r="2666" spans="21:21">
      <c r="U2666" s="344"/>
    </row>
    <row r="2667" spans="21:21">
      <c r="U2667" s="344"/>
    </row>
    <row r="2668" spans="21:21">
      <c r="U2668" s="344"/>
    </row>
    <row r="2669" spans="21:21">
      <c r="U2669" s="344"/>
    </row>
    <row r="2670" spans="21:21">
      <c r="U2670" s="344"/>
    </row>
    <row r="2671" spans="21:21">
      <c r="U2671" s="344"/>
    </row>
    <row r="2672" spans="21:21">
      <c r="U2672" s="344"/>
    </row>
    <row r="2673" spans="21:21">
      <c r="U2673" s="344"/>
    </row>
    <row r="2674" spans="21:21">
      <c r="U2674" s="344"/>
    </row>
    <row r="2675" spans="21:21">
      <c r="U2675" s="344"/>
    </row>
    <row r="2676" spans="21:21">
      <c r="U2676" s="344"/>
    </row>
    <row r="2677" spans="21:21">
      <c r="U2677" s="344"/>
    </row>
    <row r="2678" spans="21:21">
      <c r="U2678" s="344"/>
    </row>
    <row r="2679" spans="21:21">
      <c r="U2679" s="344"/>
    </row>
    <row r="2680" spans="21:21">
      <c r="U2680" s="344"/>
    </row>
    <row r="2681" spans="21:21">
      <c r="U2681" s="344"/>
    </row>
    <row r="2682" spans="21:21">
      <c r="U2682" s="344"/>
    </row>
    <row r="2683" spans="21:21">
      <c r="U2683" s="344"/>
    </row>
    <row r="2684" spans="21:21">
      <c r="U2684" s="344"/>
    </row>
    <row r="2685" spans="21:21">
      <c r="U2685" s="344"/>
    </row>
    <row r="2686" spans="21:21">
      <c r="U2686" s="344"/>
    </row>
    <row r="2687" spans="21:21">
      <c r="U2687" s="344"/>
    </row>
    <row r="2688" spans="21:21">
      <c r="U2688" s="344"/>
    </row>
    <row r="2689" spans="21:21">
      <c r="U2689" s="344"/>
    </row>
    <row r="2690" spans="21:21">
      <c r="U2690" s="344"/>
    </row>
    <row r="2691" spans="21:21">
      <c r="U2691" s="344"/>
    </row>
    <row r="2692" spans="21:21">
      <c r="U2692" s="344"/>
    </row>
    <row r="2693" spans="21:21">
      <c r="U2693" s="344"/>
    </row>
    <row r="2694" spans="21:21">
      <c r="U2694" s="344"/>
    </row>
    <row r="2695" spans="21:21">
      <c r="U2695" s="344"/>
    </row>
    <row r="2696" spans="21:21">
      <c r="U2696" s="344"/>
    </row>
    <row r="2697" spans="21:21">
      <c r="U2697" s="344"/>
    </row>
    <row r="2698" spans="21:21">
      <c r="U2698" s="344"/>
    </row>
    <row r="2699" spans="21:21">
      <c r="U2699" s="344"/>
    </row>
    <row r="2700" spans="21:21">
      <c r="U2700" s="344"/>
    </row>
    <row r="2701" spans="21:21">
      <c r="U2701" s="344"/>
    </row>
    <row r="2702" spans="21:21">
      <c r="U2702" s="344"/>
    </row>
    <row r="2703" spans="21:21">
      <c r="U2703" s="344"/>
    </row>
    <row r="2704" spans="21:21">
      <c r="U2704" s="344"/>
    </row>
    <row r="2705" spans="21:21">
      <c r="U2705" s="344"/>
    </row>
    <row r="2706" spans="21:21">
      <c r="U2706" s="344"/>
    </row>
    <row r="2707" spans="21:21">
      <c r="U2707" s="344"/>
    </row>
    <row r="2708" spans="21:21">
      <c r="U2708" s="344"/>
    </row>
    <row r="2709" spans="21:21">
      <c r="U2709" s="344"/>
    </row>
    <row r="2710" spans="21:21">
      <c r="U2710" s="344"/>
    </row>
    <row r="2711" spans="21:21">
      <c r="U2711" s="344"/>
    </row>
    <row r="2712" spans="21:21">
      <c r="U2712" s="344"/>
    </row>
    <row r="2713" spans="21:21">
      <c r="U2713" s="344"/>
    </row>
    <row r="2714" spans="21:21">
      <c r="U2714" s="344"/>
    </row>
    <row r="2715" spans="21:21">
      <c r="U2715" s="344"/>
    </row>
    <row r="2716" spans="21:21">
      <c r="U2716" s="344"/>
    </row>
    <row r="2717" spans="21:21">
      <c r="U2717" s="344"/>
    </row>
    <row r="2718" spans="21:21">
      <c r="U2718" s="344"/>
    </row>
    <row r="2719" spans="21:21">
      <c r="U2719" s="344"/>
    </row>
    <row r="2720" spans="21:21">
      <c r="U2720" s="344"/>
    </row>
    <row r="2721" spans="21:21">
      <c r="U2721" s="344"/>
    </row>
    <row r="2722" spans="21:21">
      <c r="U2722" s="344"/>
    </row>
    <row r="2723" spans="21:21">
      <c r="U2723" s="344"/>
    </row>
    <row r="2724" spans="21:21">
      <c r="U2724" s="344"/>
    </row>
    <row r="2725" spans="21:21">
      <c r="U2725" s="344"/>
    </row>
    <row r="2726" spans="21:21">
      <c r="U2726" s="344"/>
    </row>
    <row r="2727" spans="21:21">
      <c r="U2727" s="344"/>
    </row>
    <row r="2728" spans="21:21">
      <c r="U2728" s="344"/>
    </row>
    <row r="2729" spans="21:21">
      <c r="U2729" s="344"/>
    </row>
    <row r="2730" spans="21:21">
      <c r="U2730" s="344"/>
    </row>
    <row r="2731" spans="21:21">
      <c r="U2731" s="344"/>
    </row>
    <row r="2732" spans="21:21">
      <c r="U2732" s="344"/>
    </row>
    <row r="2733" spans="21:21">
      <c r="U2733" s="344"/>
    </row>
    <row r="2734" spans="21:21">
      <c r="U2734" s="344"/>
    </row>
    <row r="2735" spans="21:21">
      <c r="U2735" s="344"/>
    </row>
    <row r="2736" spans="21:21">
      <c r="U2736" s="344"/>
    </row>
    <row r="2737" spans="21:21">
      <c r="U2737" s="344"/>
    </row>
    <row r="2738" spans="21:21">
      <c r="U2738" s="344"/>
    </row>
    <row r="2739" spans="21:21">
      <c r="U2739" s="344"/>
    </row>
    <row r="2740" spans="21:21">
      <c r="U2740" s="344"/>
    </row>
    <row r="2741" spans="21:21">
      <c r="U2741" s="344"/>
    </row>
    <row r="2742" spans="21:21">
      <c r="U2742" s="344"/>
    </row>
    <row r="2743" spans="21:21">
      <c r="U2743" s="344"/>
    </row>
    <row r="2744" spans="21:21">
      <c r="U2744" s="344"/>
    </row>
    <row r="2745" spans="21:21">
      <c r="U2745" s="344"/>
    </row>
    <row r="2746" spans="21:21">
      <c r="U2746" s="344"/>
    </row>
    <row r="2747" spans="21:21">
      <c r="U2747" s="344"/>
    </row>
    <row r="2748" spans="21:21">
      <c r="U2748" s="344"/>
    </row>
    <row r="2749" spans="21:21">
      <c r="U2749" s="344"/>
    </row>
    <row r="2750" spans="21:21">
      <c r="U2750" s="344"/>
    </row>
    <row r="2751" spans="21:21">
      <c r="U2751" s="344"/>
    </row>
    <row r="2752" spans="21:21">
      <c r="U2752" s="344"/>
    </row>
    <row r="2753" spans="21:21">
      <c r="U2753" s="344"/>
    </row>
    <row r="2754" spans="21:21">
      <c r="U2754" s="344"/>
    </row>
    <row r="2755" spans="21:21">
      <c r="U2755" s="344"/>
    </row>
    <row r="2756" spans="21:21">
      <c r="U2756" s="344"/>
    </row>
    <row r="2757" spans="21:21">
      <c r="U2757" s="344"/>
    </row>
    <row r="2758" spans="21:21">
      <c r="U2758" s="344"/>
    </row>
    <row r="2759" spans="21:21">
      <c r="U2759" s="344"/>
    </row>
    <row r="2760" spans="21:21">
      <c r="U2760" s="344"/>
    </row>
    <row r="2761" spans="21:21">
      <c r="U2761" s="344"/>
    </row>
    <row r="2762" spans="21:21">
      <c r="U2762" s="344"/>
    </row>
    <row r="2763" spans="21:21">
      <c r="U2763" s="344"/>
    </row>
    <row r="2764" spans="21:21">
      <c r="U2764" s="344"/>
    </row>
    <row r="2765" spans="21:21">
      <c r="U2765" s="344"/>
    </row>
    <row r="2766" spans="21:21">
      <c r="U2766" s="344"/>
    </row>
    <row r="2767" spans="21:21">
      <c r="U2767" s="344"/>
    </row>
    <row r="2768" spans="21:21">
      <c r="U2768" s="344"/>
    </row>
    <row r="2769" spans="21:21">
      <c r="U2769" s="344"/>
    </row>
    <row r="2770" spans="21:21">
      <c r="U2770" s="344"/>
    </row>
    <row r="2771" spans="21:21">
      <c r="U2771" s="344"/>
    </row>
    <row r="2772" spans="21:21">
      <c r="U2772" s="344"/>
    </row>
    <row r="2773" spans="21:21">
      <c r="U2773" s="344"/>
    </row>
    <row r="2774" spans="21:21">
      <c r="U2774" s="344"/>
    </row>
    <row r="2775" spans="21:21">
      <c r="U2775" s="344"/>
    </row>
    <row r="2776" spans="21:21">
      <c r="U2776" s="344"/>
    </row>
    <row r="2777" spans="21:21">
      <c r="U2777" s="344"/>
    </row>
    <row r="2778" spans="21:21">
      <c r="U2778" s="344"/>
    </row>
    <row r="2779" spans="21:21">
      <c r="U2779" s="344"/>
    </row>
    <row r="2780" spans="21:21">
      <c r="U2780" s="344"/>
    </row>
    <row r="2781" spans="21:21">
      <c r="U2781" s="344"/>
    </row>
    <row r="2782" spans="21:21">
      <c r="U2782" s="344"/>
    </row>
    <row r="2783" spans="21:21">
      <c r="U2783" s="344"/>
    </row>
    <row r="2784" spans="21:21">
      <c r="U2784" s="344"/>
    </row>
    <row r="2785" spans="21:21">
      <c r="U2785" s="344"/>
    </row>
    <row r="2786" spans="21:21">
      <c r="U2786" s="344"/>
    </row>
    <row r="2787" spans="21:21">
      <c r="U2787" s="344"/>
    </row>
    <row r="2788" spans="21:21">
      <c r="U2788" s="344"/>
    </row>
    <row r="2789" spans="21:21">
      <c r="U2789" s="344"/>
    </row>
    <row r="2790" spans="21:21">
      <c r="U2790" s="344"/>
    </row>
    <row r="2791" spans="21:21">
      <c r="U2791" s="344"/>
    </row>
    <row r="2792" spans="21:21">
      <c r="U2792" s="344"/>
    </row>
    <row r="2793" spans="21:21">
      <c r="U2793" s="344"/>
    </row>
    <row r="2794" spans="21:21">
      <c r="U2794" s="344"/>
    </row>
    <row r="2795" spans="21:21">
      <c r="U2795" s="344"/>
    </row>
    <row r="2796" spans="21:21">
      <c r="U2796" s="344"/>
    </row>
    <row r="2797" spans="21:21">
      <c r="U2797" s="344"/>
    </row>
    <row r="2798" spans="21:21">
      <c r="U2798" s="344"/>
    </row>
    <row r="2799" spans="21:21">
      <c r="U2799" s="344"/>
    </row>
    <row r="2800" spans="21:21">
      <c r="U2800" s="344"/>
    </row>
    <row r="2801" spans="21:21">
      <c r="U2801" s="344"/>
    </row>
    <row r="2802" spans="21:21">
      <c r="U2802" s="344"/>
    </row>
    <row r="2803" spans="21:21">
      <c r="U2803" s="344"/>
    </row>
    <row r="2804" spans="21:21">
      <c r="U2804" s="344"/>
    </row>
    <row r="2805" spans="21:21">
      <c r="U2805" s="344"/>
    </row>
    <row r="2806" spans="21:21">
      <c r="U2806" s="344"/>
    </row>
    <row r="2807" spans="21:21">
      <c r="U2807" s="344"/>
    </row>
    <row r="2808" spans="21:21">
      <c r="U2808" s="344"/>
    </row>
    <row r="2809" spans="21:21">
      <c r="U2809" s="344"/>
    </row>
    <row r="2810" spans="21:21">
      <c r="U2810" s="344"/>
    </row>
    <row r="2811" spans="21:21">
      <c r="U2811" s="344"/>
    </row>
    <row r="2812" spans="21:21">
      <c r="U2812" s="344"/>
    </row>
    <row r="2813" spans="21:21">
      <c r="U2813" s="344"/>
    </row>
    <row r="2814" spans="21:21">
      <c r="U2814" s="344"/>
    </row>
    <row r="2815" spans="21:21">
      <c r="U2815" s="344"/>
    </row>
    <row r="2816" spans="21:21">
      <c r="U2816" s="344"/>
    </row>
    <row r="2817" spans="21:21">
      <c r="U2817" s="344"/>
    </row>
    <row r="2818" spans="21:21">
      <c r="U2818" s="344"/>
    </row>
    <row r="2819" spans="21:21">
      <c r="U2819" s="344"/>
    </row>
    <row r="2820" spans="21:21">
      <c r="U2820" s="344"/>
    </row>
    <row r="2821" spans="21:21">
      <c r="U2821" s="344"/>
    </row>
    <row r="2822" spans="21:21">
      <c r="U2822" s="344"/>
    </row>
    <row r="2823" spans="21:21">
      <c r="U2823" s="344"/>
    </row>
    <row r="2824" spans="21:21">
      <c r="U2824" s="344"/>
    </row>
    <row r="2825" spans="21:21">
      <c r="U2825" s="344"/>
    </row>
    <row r="2826" spans="21:21">
      <c r="U2826" s="344"/>
    </row>
    <row r="2827" spans="21:21">
      <c r="U2827" s="344"/>
    </row>
    <row r="2828" spans="21:21">
      <c r="U2828" s="344"/>
    </row>
    <row r="2829" spans="21:21">
      <c r="U2829" s="344"/>
    </row>
    <row r="2830" spans="21:21">
      <c r="U2830" s="344"/>
    </row>
    <row r="2831" spans="21:21">
      <c r="U2831" s="344"/>
    </row>
    <row r="2832" spans="21:21">
      <c r="U2832" s="344"/>
    </row>
    <row r="2833" spans="21:21">
      <c r="U2833" s="344"/>
    </row>
    <row r="2834" spans="21:21">
      <c r="U2834" s="344"/>
    </row>
    <row r="2835" spans="21:21">
      <c r="U2835" s="344"/>
    </row>
    <row r="2836" spans="21:21">
      <c r="U2836" s="344"/>
    </row>
    <row r="2837" spans="21:21">
      <c r="U2837" s="344"/>
    </row>
    <row r="2838" spans="21:21">
      <c r="U2838" s="344"/>
    </row>
    <row r="2839" spans="21:21">
      <c r="U2839" s="344"/>
    </row>
    <row r="2840" spans="21:21">
      <c r="U2840" s="344"/>
    </row>
    <row r="2841" spans="21:21">
      <c r="U2841" s="344"/>
    </row>
    <row r="2842" spans="21:21">
      <c r="U2842" s="344"/>
    </row>
    <row r="2843" spans="21:21">
      <c r="U2843" s="344"/>
    </row>
    <row r="2844" spans="21:21">
      <c r="U2844" s="344"/>
    </row>
    <row r="2845" spans="21:21">
      <c r="U2845" s="344"/>
    </row>
    <row r="2846" spans="21:21">
      <c r="U2846" s="344"/>
    </row>
    <row r="2847" spans="21:21">
      <c r="U2847" s="344"/>
    </row>
    <row r="2848" spans="21:21">
      <c r="U2848" s="344"/>
    </row>
    <row r="2849" spans="21:21">
      <c r="U2849" s="344"/>
    </row>
    <row r="2850" spans="21:21">
      <c r="U2850" s="344"/>
    </row>
    <row r="2851" spans="21:21">
      <c r="U2851" s="344"/>
    </row>
    <row r="2852" spans="21:21">
      <c r="U2852" s="344"/>
    </row>
    <row r="2853" spans="21:21">
      <c r="U2853" s="344"/>
    </row>
    <row r="2854" spans="21:21">
      <c r="U2854" s="344"/>
    </row>
    <row r="2855" spans="21:21">
      <c r="U2855" s="344"/>
    </row>
    <row r="2856" spans="21:21">
      <c r="U2856" s="344"/>
    </row>
    <row r="2857" spans="21:21">
      <c r="U2857" s="344"/>
    </row>
    <row r="2858" spans="21:21">
      <c r="U2858" s="344"/>
    </row>
    <row r="2859" spans="21:21">
      <c r="U2859" s="344"/>
    </row>
    <row r="2860" spans="21:21">
      <c r="U2860" s="344"/>
    </row>
    <row r="2861" spans="21:21">
      <c r="U2861" s="344"/>
    </row>
    <row r="2862" spans="21:21">
      <c r="U2862" s="344"/>
    </row>
    <row r="2863" spans="21:21">
      <c r="U2863" s="344"/>
    </row>
    <row r="2864" spans="21:21">
      <c r="U2864" s="344"/>
    </row>
    <row r="2865" spans="21:21">
      <c r="U2865" s="344"/>
    </row>
    <row r="2866" spans="21:21">
      <c r="U2866" s="344"/>
    </row>
    <row r="2867" spans="21:21">
      <c r="U2867" s="344"/>
    </row>
    <row r="2868" spans="21:21">
      <c r="U2868" s="344"/>
    </row>
    <row r="2869" spans="21:21">
      <c r="U2869" s="344"/>
    </row>
    <row r="2870" spans="21:21">
      <c r="U2870" s="344"/>
    </row>
    <row r="2871" spans="21:21">
      <c r="U2871" s="344"/>
    </row>
    <row r="2872" spans="21:21">
      <c r="U2872" s="344"/>
    </row>
    <row r="2873" spans="21:21">
      <c r="U2873" s="344"/>
    </row>
    <row r="2874" spans="21:21">
      <c r="U2874" s="344"/>
    </row>
    <row r="2875" spans="21:21">
      <c r="U2875" s="344"/>
    </row>
    <row r="2876" spans="21:21">
      <c r="U2876" s="344"/>
    </row>
    <row r="2877" spans="21:21">
      <c r="U2877" s="344"/>
    </row>
    <row r="2878" spans="21:21">
      <c r="U2878" s="344"/>
    </row>
    <row r="2879" spans="21:21">
      <c r="U2879" s="344"/>
    </row>
    <row r="2880" spans="21:21">
      <c r="U2880" s="344"/>
    </row>
    <row r="2881" spans="21:21">
      <c r="U2881" s="344"/>
    </row>
    <row r="2882" spans="21:21">
      <c r="U2882" s="344"/>
    </row>
    <row r="2883" spans="21:21">
      <c r="U2883" s="344"/>
    </row>
    <row r="2884" spans="21:21">
      <c r="U2884" s="344"/>
    </row>
    <row r="2885" spans="21:21">
      <c r="U2885" s="344"/>
    </row>
    <row r="2886" spans="21:21">
      <c r="U2886" s="344"/>
    </row>
    <row r="2887" spans="21:21">
      <c r="U2887" s="344"/>
    </row>
    <row r="2888" spans="21:21">
      <c r="U2888" s="344"/>
    </row>
    <row r="2889" spans="21:21">
      <c r="U2889" s="344"/>
    </row>
    <row r="2890" spans="21:21">
      <c r="U2890" s="344"/>
    </row>
    <row r="2891" spans="21:21">
      <c r="U2891" s="344"/>
    </row>
    <row r="2892" spans="21:21">
      <c r="U2892" s="344"/>
    </row>
    <row r="2893" spans="21:21">
      <c r="U2893" s="344"/>
    </row>
    <row r="2894" spans="21:21">
      <c r="U2894" s="344"/>
    </row>
    <row r="2895" spans="21:21">
      <c r="U2895" s="344"/>
    </row>
    <row r="2896" spans="21:21">
      <c r="U2896" s="344"/>
    </row>
    <row r="2897" spans="21:21">
      <c r="U2897" s="344"/>
    </row>
    <row r="2898" spans="21:21">
      <c r="U2898" s="344"/>
    </row>
    <row r="2899" spans="21:21">
      <c r="U2899" s="344"/>
    </row>
    <row r="2900" spans="21:21">
      <c r="U2900" s="344"/>
    </row>
    <row r="2901" spans="21:21">
      <c r="U2901" s="344"/>
    </row>
    <row r="2902" spans="21:21">
      <c r="U2902" s="344"/>
    </row>
    <row r="2903" spans="21:21">
      <c r="U2903" s="344"/>
    </row>
    <row r="2904" spans="21:21">
      <c r="U2904" s="344"/>
    </row>
    <row r="2905" spans="21:21">
      <c r="U2905" s="344"/>
    </row>
    <row r="2906" spans="21:21">
      <c r="U2906" s="344"/>
    </row>
    <row r="2907" spans="21:21">
      <c r="U2907" s="344"/>
    </row>
    <row r="2908" spans="21:21">
      <c r="U2908" s="344"/>
    </row>
    <row r="2909" spans="21:21">
      <c r="U2909" s="344"/>
    </row>
    <row r="2910" spans="21:21">
      <c r="U2910" s="344"/>
    </row>
    <row r="2911" spans="21:21">
      <c r="U2911" s="344"/>
    </row>
    <row r="2912" spans="21:21">
      <c r="U2912" s="344"/>
    </row>
    <row r="2913" spans="21:21">
      <c r="U2913" s="344"/>
    </row>
    <row r="2914" spans="21:21">
      <c r="U2914" s="344"/>
    </row>
    <row r="2915" spans="21:21">
      <c r="U2915" s="344"/>
    </row>
    <row r="2916" spans="21:21">
      <c r="U2916" s="344"/>
    </row>
    <row r="2917" spans="21:21">
      <c r="U2917" s="344"/>
    </row>
    <row r="2918" spans="21:21">
      <c r="U2918" s="344"/>
    </row>
    <row r="2919" spans="21:21">
      <c r="U2919" s="344"/>
    </row>
    <row r="2920" spans="21:21">
      <c r="U2920" s="344"/>
    </row>
    <row r="2921" spans="21:21">
      <c r="U2921" s="344"/>
    </row>
    <row r="2922" spans="21:21">
      <c r="U2922" s="344"/>
    </row>
    <row r="2923" spans="21:21">
      <c r="U2923" s="344"/>
    </row>
    <row r="2924" spans="21:21">
      <c r="U2924" s="344"/>
    </row>
    <row r="2925" spans="21:21">
      <c r="U2925" s="344"/>
    </row>
    <row r="2926" spans="21:21">
      <c r="U2926" s="344"/>
    </row>
    <row r="2927" spans="21:21">
      <c r="U2927" s="344"/>
    </row>
    <row r="2928" spans="21:21">
      <c r="U2928" s="344"/>
    </row>
    <row r="2929" spans="21:21">
      <c r="U2929" s="344"/>
    </row>
    <row r="2930" spans="21:21">
      <c r="U2930" s="344"/>
    </row>
    <row r="2931" spans="21:21">
      <c r="U2931" s="344"/>
    </row>
    <row r="2932" spans="21:21">
      <c r="U2932" s="344"/>
    </row>
    <row r="2933" spans="21:21">
      <c r="U2933" s="344"/>
    </row>
    <row r="2934" spans="21:21">
      <c r="U2934" s="344"/>
    </row>
    <row r="2935" spans="21:21">
      <c r="U2935" s="344"/>
    </row>
    <row r="2936" spans="21:21">
      <c r="U2936" s="344"/>
    </row>
    <row r="2937" spans="21:21">
      <c r="U2937" s="344"/>
    </row>
    <row r="2938" spans="21:21">
      <c r="U2938" s="344"/>
    </row>
    <row r="2939" spans="21:21">
      <c r="U2939" s="344"/>
    </row>
    <row r="2940" spans="21:21">
      <c r="U2940" s="344"/>
    </row>
    <row r="2941" spans="21:21">
      <c r="U2941" s="344"/>
    </row>
    <row r="2942" spans="21:21">
      <c r="U2942" s="344"/>
    </row>
    <row r="2943" spans="21:21">
      <c r="U2943" s="344"/>
    </row>
    <row r="2944" spans="21:21">
      <c r="U2944" s="344"/>
    </row>
    <row r="2945" spans="21:21">
      <c r="U2945" s="344"/>
    </row>
    <row r="2946" spans="21:21">
      <c r="U2946" s="344"/>
    </row>
    <row r="2947" spans="21:21">
      <c r="U2947" s="344"/>
    </row>
    <row r="2948" spans="21:21">
      <c r="U2948" s="344"/>
    </row>
    <row r="2949" spans="21:21">
      <c r="U2949" s="344"/>
    </row>
    <row r="2950" spans="21:21">
      <c r="U2950" s="344"/>
    </row>
    <row r="2951" spans="21:21">
      <c r="U2951" s="344"/>
    </row>
    <row r="2952" spans="21:21">
      <c r="U2952" s="344"/>
    </row>
    <row r="2953" spans="21:21">
      <c r="U2953" s="344"/>
    </row>
    <row r="2954" spans="21:21">
      <c r="U2954" s="344"/>
    </row>
    <row r="2955" spans="21:21">
      <c r="U2955" s="344"/>
    </row>
    <row r="2956" spans="21:21">
      <c r="U2956" s="344"/>
    </row>
    <row r="2957" spans="21:21">
      <c r="U2957" s="344"/>
    </row>
    <row r="2958" spans="21:21">
      <c r="U2958" s="344"/>
    </row>
    <row r="2959" spans="21:21">
      <c r="U2959" s="344"/>
    </row>
    <row r="2960" spans="21:21">
      <c r="U2960" s="344"/>
    </row>
    <row r="2961" spans="21:21">
      <c r="U2961" s="344"/>
    </row>
    <row r="2962" spans="21:21">
      <c r="U2962" s="344"/>
    </row>
    <row r="2963" spans="21:21">
      <c r="U2963" s="344"/>
    </row>
    <row r="2964" spans="21:21">
      <c r="U2964" s="344"/>
    </row>
    <row r="2965" spans="21:21">
      <c r="U2965" s="344"/>
    </row>
    <row r="2966" spans="21:21">
      <c r="U2966" s="344"/>
    </row>
    <row r="2967" spans="21:21">
      <c r="U2967" s="344"/>
    </row>
    <row r="2968" spans="21:21">
      <c r="U2968" s="344"/>
    </row>
    <row r="2969" spans="21:21">
      <c r="U2969" s="344"/>
    </row>
    <row r="2970" spans="21:21">
      <c r="U2970" s="344"/>
    </row>
    <row r="2971" spans="21:21">
      <c r="U2971" s="344"/>
    </row>
    <row r="2972" spans="21:21">
      <c r="U2972" s="344"/>
    </row>
    <row r="2973" spans="21:21">
      <c r="U2973" s="344"/>
    </row>
    <row r="2974" spans="21:21">
      <c r="U2974" s="344"/>
    </row>
    <row r="2975" spans="21:21">
      <c r="U2975" s="344"/>
    </row>
    <row r="2976" spans="21:21">
      <c r="U2976" s="344"/>
    </row>
    <row r="2977" spans="21:21">
      <c r="U2977" s="344"/>
    </row>
    <row r="2978" spans="21:21">
      <c r="U2978" s="344"/>
    </row>
    <row r="2979" spans="21:21">
      <c r="U2979" s="344"/>
    </row>
    <row r="2980" spans="21:21">
      <c r="U2980" s="344"/>
    </row>
    <row r="2981" spans="21:21">
      <c r="U2981" s="344"/>
    </row>
    <row r="2982" spans="21:21">
      <c r="U2982" s="344"/>
    </row>
    <row r="2983" spans="21:21">
      <c r="U2983" s="344"/>
    </row>
    <row r="2984" spans="21:21">
      <c r="U2984" s="344"/>
    </row>
    <row r="2985" spans="21:21">
      <c r="U2985" s="344"/>
    </row>
    <row r="2986" spans="21:21">
      <c r="U2986" s="344"/>
    </row>
    <row r="2987" spans="21:21">
      <c r="U2987" s="344"/>
    </row>
    <row r="2988" spans="21:21">
      <c r="U2988" s="344"/>
    </row>
    <row r="2989" spans="21:21">
      <c r="U2989" s="344"/>
    </row>
    <row r="2990" spans="21:21">
      <c r="U2990" s="344"/>
    </row>
    <row r="2991" spans="21:21">
      <c r="U2991" s="344"/>
    </row>
    <row r="2992" spans="21:21">
      <c r="U2992" s="344"/>
    </row>
    <row r="2993" spans="21:21">
      <c r="U2993" s="344"/>
    </row>
    <row r="2994" spans="21:21">
      <c r="U2994" s="344"/>
    </row>
    <row r="2995" spans="21:21">
      <c r="U2995" s="344"/>
    </row>
    <row r="2996" spans="21:21">
      <c r="U2996" s="344"/>
    </row>
    <row r="2997" spans="21:21">
      <c r="U2997" s="344"/>
    </row>
    <row r="2998" spans="21:21">
      <c r="U2998" s="344"/>
    </row>
    <row r="2999" spans="21:21">
      <c r="U2999" s="344"/>
    </row>
    <row r="3000" spans="21:21">
      <c r="U3000" s="344"/>
    </row>
    <row r="3001" spans="21:21">
      <c r="U3001" s="344"/>
    </row>
    <row r="3002" spans="21:21">
      <c r="U3002" s="344"/>
    </row>
    <row r="3003" spans="21:21">
      <c r="U3003" s="344"/>
    </row>
    <row r="3004" spans="21:21">
      <c r="U3004" s="344"/>
    </row>
    <row r="3005" spans="21:21">
      <c r="U3005" s="344"/>
    </row>
    <row r="3006" spans="21:21">
      <c r="U3006" s="344"/>
    </row>
    <row r="3007" spans="21:21">
      <c r="U3007" s="344"/>
    </row>
    <row r="3008" spans="21:21">
      <c r="U3008" s="344"/>
    </row>
    <row r="3009" spans="21:21">
      <c r="U3009" s="344"/>
    </row>
    <row r="3010" spans="21:21">
      <c r="U3010" s="344"/>
    </row>
    <row r="3011" spans="21:21">
      <c r="U3011" s="344"/>
    </row>
    <row r="3012" spans="21:21">
      <c r="U3012" s="344"/>
    </row>
    <row r="3013" spans="21:21">
      <c r="U3013" s="344"/>
    </row>
    <row r="3014" spans="21:21">
      <c r="U3014" s="344"/>
    </row>
    <row r="3015" spans="21:21">
      <c r="U3015" s="344"/>
    </row>
    <row r="3016" spans="21:21">
      <c r="U3016" s="344"/>
    </row>
    <row r="3017" spans="21:21">
      <c r="U3017" s="344"/>
    </row>
    <row r="3018" spans="21:21">
      <c r="U3018" s="344"/>
    </row>
    <row r="3019" spans="21:21">
      <c r="U3019" s="344"/>
    </row>
    <row r="3020" spans="21:21">
      <c r="U3020" s="344"/>
    </row>
    <row r="3021" spans="21:21">
      <c r="U3021" s="344"/>
    </row>
    <row r="3022" spans="21:21">
      <c r="U3022" s="344"/>
    </row>
    <row r="3023" spans="21:21">
      <c r="U3023" s="344"/>
    </row>
    <row r="3024" spans="21:21">
      <c r="U3024" s="344"/>
    </row>
    <row r="3025" spans="21:21">
      <c r="U3025" s="344"/>
    </row>
    <row r="3026" spans="21:21">
      <c r="U3026" s="344"/>
    </row>
    <row r="3027" spans="21:21">
      <c r="U3027" s="344"/>
    </row>
    <row r="3028" spans="21:21">
      <c r="U3028" s="344"/>
    </row>
    <row r="3029" spans="21:21">
      <c r="U3029" s="344"/>
    </row>
    <row r="3030" spans="21:21">
      <c r="U3030" s="344"/>
    </row>
    <row r="3031" spans="21:21">
      <c r="U3031" s="344"/>
    </row>
    <row r="3032" spans="21:21">
      <c r="U3032" s="344"/>
    </row>
    <row r="3033" spans="21:21">
      <c r="U3033" s="344"/>
    </row>
    <row r="3034" spans="21:21">
      <c r="U3034" s="344"/>
    </row>
    <row r="3035" spans="21:21">
      <c r="U3035" s="344"/>
    </row>
    <row r="3036" spans="21:21">
      <c r="U3036" s="344"/>
    </row>
    <row r="3037" spans="21:21">
      <c r="U3037" s="344"/>
    </row>
    <row r="3038" spans="21:21">
      <c r="U3038" s="344"/>
    </row>
    <row r="3039" spans="21:21">
      <c r="U3039" s="344"/>
    </row>
    <row r="3040" spans="21:21">
      <c r="U3040" s="344"/>
    </row>
    <row r="3041" spans="21:21">
      <c r="U3041" s="344"/>
    </row>
    <row r="3042" spans="21:21">
      <c r="U3042" s="344"/>
    </row>
    <row r="3043" spans="21:21">
      <c r="U3043" s="344"/>
    </row>
    <row r="3044" spans="21:21">
      <c r="U3044" s="344"/>
    </row>
    <row r="3045" spans="21:21">
      <c r="U3045" s="344"/>
    </row>
    <row r="3046" spans="21:21">
      <c r="U3046" s="344"/>
    </row>
    <row r="3047" spans="21:21">
      <c r="U3047" s="344"/>
    </row>
    <row r="3048" spans="21:21">
      <c r="U3048" s="344"/>
    </row>
    <row r="3049" spans="21:21">
      <c r="U3049" s="344"/>
    </row>
    <row r="3050" spans="21:21">
      <c r="U3050" s="344"/>
    </row>
    <row r="3051" spans="21:21">
      <c r="U3051" s="344"/>
    </row>
    <row r="3052" spans="21:21">
      <c r="U3052" s="344"/>
    </row>
    <row r="3053" spans="21:21">
      <c r="U3053" s="344"/>
    </row>
    <row r="3054" spans="21:21">
      <c r="U3054" s="344"/>
    </row>
    <row r="3055" spans="21:21">
      <c r="U3055" s="344"/>
    </row>
    <row r="3056" spans="21:21">
      <c r="U3056" s="344"/>
    </row>
    <row r="3057" spans="21:21">
      <c r="U3057" s="344"/>
    </row>
    <row r="3058" spans="21:21">
      <c r="U3058" s="344"/>
    </row>
    <row r="3059" spans="21:21">
      <c r="U3059" s="344"/>
    </row>
    <row r="3060" spans="21:21">
      <c r="U3060" s="344"/>
    </row>
    <row r="3061" spans="21:21">
      <c r="U3061" s="344"/>
    </row>
    <row r="3062" spans="21:21">
      <c r="U3062" s="344"/>
    </row>
    <row r="3063" spans="21:21">
      <c r="U3063" s="344"/>
    </row>
    <row r="3064" spans="21:21">
      <c r="U3064" s="344"/>
    </row>
    <row r="3065" spans="21:21">
      <c r="U3065" s="344"/>
    </row>
    <row r="3066" spans="21:21">
      <c r="U3066" s="344"/>
    </row>
    <row r="3067" spans="21:21">
      <c r="U3067" s="344"/>
    </row>
    <row r="3068" spans="21:21">
      <c r="U3068" s="344"/>
    </row>
    <row r="3069" spans="21:21">
      <c r="U3069" s="344"/>
    </row>
    <row r="3070" spans="21:21">
      <c r="U3070" s="344"/>
    </row>
    <row r="3071" spans="21:21">
      <c r="U3071" s="344"/>
    </row>
    <row r="3072" spans="21:21">
      <c r="U3072" s="344"/>
    </row>
    <row r="3073" spans="21:21">
      <c r="U3073" s="344"/>
    </row>
    <row r="3074" spans="21:21">
      <c r="U3074" s="344"/>
    </row>
    <row r="3075" spans="21:21">
      <c r="U3075" s="344"/>
    </row>
    <row r="3076" spans="21:21">
      <c r="U3076" s="344"/>
    </row>
    <row r="3077" spans="21:21">
      <c r="U3077" s="344"/>
    </row>
    <row r="3078" spans="21:21">
      <c r="U3078" s="344"/>
    </row>
    <row r="3079" spans="21:21">
      <c r="U3079" s="344"/>
    </row>
    <row r="3080" spans="21:21">
      <c r="U3080" s="344"/>
    </row>
    <row r="3081" spans="21:21">
      <c r="U3081" s="344"/>
    </row>
    <row r="3082" spans="21:21">
      <c r="U3082" s="344"/>
    </row>
    <row r="3083" spans="21:21">
      <c r="U3083" s="344"/>
    </row>
    <row r="3084" spans="21:21">
      <c r="U3084" s="344"/>
    </row>
    <row r="3085" spans="21:21">
      <c r="U3085" s="344"/>
    </row>
    <row r="3086" spans="21:21">
      <c r="U3086" s="344"/>
    </row>
    <row r="3087" spans="21:21">
      <c r="U3087" s="344"/>
    </row>
    <row r="3088" spans="21:21">
      <c r="U3088" s="344"/>
    </row>
    <row r="3089" spans="21:21">
      <c r="U3089" s="344"/>
    </row>
    <row r="3090" spans="21:21">
      <c r="U3090" s="344"/>
    </row>
    <row r="3091" spans="21:21">
      <c r="U3091" s="344"/>
    </row>
    <row r="3092" spans="21:21">
      <c r="U3092" s="344"/>
    </row>
    <row r="3093" spans="21:21">
      <c r="U3093" s="344"/>
    </row>
    <row r="3094" spans="21:21">
      <c r="U3094" s="344"/>
    </row>
    <row r="3095" spans="21:21">
      <c r="U3095" s="344"/>
    </row>
    <row r="3096" spans="21:21">
      <c r="U3096" s="344"/>
    </row>
    <row r="3097" spans="21:21">
      <c r="U3097" s="344"/>
    </row>
    <row r="3098" spans="21:21">
      <c r="U3098" s="344"/>
    </row>
    <row r="3099" spans="21:21">
      <c r="U3099" s="344"/>
    </row>
    <row r="3100" spans="21:21">
      <c r="U3100" s="344"/>
    </row>
    <row r="3101" spans="21:21">
      <c r="U3101" s="344"/>
    </row>
    <row r="3102" spans="21:21">
      <c r="U3102" s="344"/>
    </row>
    <row r="3103" spans="21:21">
      <c r="U3103" s="344"/>
    </row>
    <row r="3104" spans="21:21">
      <c r="U3104" s="344"/>
    </row>
    <row r="3105" spans="21:21">
      <c r="U3105" s="344"/>
    </row>
    <row r="3106" spans="21:21">
      <c r="U3106" s="344"/>
    </row>
    <row r="3107" spans="21:21">
      <c r="U3107" s="344"/>
    </row>
    <row r="3108" spans="21:21">
      <c r="U3108" s="344"/>
    </row>
    <row r="3109" spans="21:21">
      <c r="U3109" s="344"/>
    </row>
    <row r="3110" spans="21:21">
      <c r="U3110" s="344"/>
    </row>
    <row r="3111" spans="21:21">
      <c r="U3111" s="344"/>
    </row>
    <row r="3112" spans="21:21">
      <c r="U3112" s="344"/>
    </row>
    <row r="3113" spans="21:21">
      <c r="U3113" s="344"/>
    </row>
    <row r="3114" spans="21:21">
      <c r="U3114" s="344"/>
    </row>
    <row r="3115" spans="21:21">
      <c r="U3115" s="344"/>
    </row>
    <row r="3116" spans="21:21">
      <c r="U3116" s="344"/>
    </row>
    <row r="3117" spans="21:21">
      <c r="U3117" s="344"/>
    </row>
    <row r="3118" spans="21:21">
      <c r="U3118" s="344"/>
    </row>
    <row r="3119" spans="21:21">
      <c r="U3119" s="344"/>
    </row>
    <row r="3120" spans="21:21">
      <c r="U3120" s="344"/>
    </row>
    <row r="3121" spans="21:21">
      <c r="U3121" s="344"/>
    </row>
    <row r="3122" spans="21:21">
      <c r="U3122" s="344"/>
    </row>
    <row r="3123" spans="21:21">
      <c r="U3123" s="344"/>
    </row>
    <row r="3124" spans="21:21">
      <c r="U3124" s="344"/>
    </row>
    <row r="3125" spans="21:21">
      <c r="U3125" s="344"/>
    </row>
    <row r="3126" spans="21:21">
      <c r="U3126" s="344"/>
    </row>
    <row r="3127" spans="21:21">
      <c r="U3127" s="344"/>
    </row>
    <row r="3128" spans="21:21">
      <c r="U3128" s="344"/>
    </row>
    <row r="3129" spans="21:21">
      <c r="U3129" s="344"/>
    </row>
    <row r="3130" spans="21:21">
      <c r="U3130" s="344"/>
    </row>
    <row r="3131" spans="21:21">
      <c r="U3131" s="344"/>
    </row>
    <row r="3132" spans="21:21">
      <c r="U3132" s="344"/>
    </row>
    <row r="3133" spans="21:21">
      <c r="U3133" s="344"/>
    </row>
    <row r="3134" spans="21:21">
      <c r="U3134" s="344"/>
    </row>
    <row r="3135" spans="21:21">
      <c r="U3135" s="344"/>
    </row>
    <row r="3136" spans="21:21">
      <c r="U3136" s="344"/>
    </row>
    <row r="3137" spans="21:21">
      <c r="U3137" s="344"/>
    </row>
    <row r="3138" spans="21:21">
      <c r="U3138" s="344"/>
    </row>
    <row r="3139" spans="21:21">
      <c r="U3139" s="344"/>
    </row>
    <row r="3140" spans="21:21">
      <c r="U3140" s="344"/>
    </row>
    <row r="3141" spans="21:21">
      <c r="U3141" s="344"/>
    </row>
    <row r="3142" spans="21:21">
      <c r="U3142" s="344"/>
    </row>
    <row r="3143" spans="21:21">
      <c r="U3143" s="344"/>
    </row>
    <row r="3144" spans="21:21">
      <c r="U3144" s="344"/>
    </row>
    <row r="3145" spans="21:21">
      <c r="U3145" s="344"/>
    </row>
    <row r="3146" spans="21:21">
      <c r="U3146" s="344"/>
    </row>
    <row r="3147" spans="21:21">
      <c r="U3147" s="344"/>
    </row>
  </sheetData>
  <conditionalFormatting sqref="U8:U91 U154:U157 U161:U166 U211:U219 U222:U225 U229:U236 U248:U251 U258:U262 U280:U3147">
    <cfRule type="containsText" dxfId="65" priority="57" operator="containsText" text="Complete">
      <formula>NOT(ISERROR(SEARCH("Complete",U8)))</formula>
    </cfRule>
  </conditionalFormatting>
  <conditionalFormatting sqref="U92:U100 U103:U114 U119:U121 U128:U135">
    <cfRule type="containsText" dxfId="64" priority="56" operator="containsText" text="Complete">
      <formula>NOT(ISERROR(SEARCH("Complete",U92)))</formula>
    </cfRule>
  </conditionalFormatting>
  <conditionalFormatting sqref="R100">
    <cfRule type="containsText" dxfId="63" priority="55" operator="containsText" text="Complete">
      <formula>NOT(ISERROR(SEARCH("Complete",R100)))</formula>
    </cfRule>
  </conditionalFormatting>
  <conditionalFormatting sqref="R102">
    <cfRule type="containsText" dxfId="62" priority="54" operator="containsText" text="Complete">
      <formula>NOT(ISERROR(SEARCH("Complete",R102)))</formula>
    </cfRule>
  </conditionalFormatting>
  <conditionalFormatting sqref="U101">
    <cfRule type="containsText" dxfId="61" priority="53" operator="containsText" text="Complete">
      <formula>NOT(ISERROR(SEARCH("Complete",U101)))</formula>
    </cfRule>
  </conditionalFormatting>
  <conditionalFormatting sqref="R103">
    <cfRule type="containsText" dxfId="60" priority="52" operator="containsText" text="Complete">
      <formula>NOT(ISERROR(SEARCH("Complete",R103)))</formula>
    </cfRule>
  </conditionalFormatting>
  <conditionalFormatting sqref="U115:U118">
    <cfRule type="containsText" dxfId="59" priority="51" operator="containsText" text="Complete">
      <formula>NOT(ISERROR(SEARCH("Complete",U115)))</formula>
    </cfRule>
  </conditionalFormatting>
  <conditionalFormatting sqref="U122:U127">
    <cfRule type="containsText" dxfId="58" priority="50" operator="containsText" text="Complete">
      <formula>NOT(ISERROR(SEARCH("Complete",U122)))</formula>
    </cfRule>
  </conditionalFormatting>
  <conditionalFormatting sqref="U142:U144">
    <cfRule type="containsText" dxfId="57" priority="47" operator="containsText" text="Complete">
      <formula>NOT(ISERROR(SEARCH("Complete",U142)))</formula>
    </cfRule>
  </conditionalFormatting>
  <conditionalFormatting sqref="U146:U148">
    <cfRule type="containsText" dxfId="56" priority="46" operator="containsText" text="Complete">
      <formula>NOT(ISERROR(SEARCH("Complete",U146)))</formula>
    </cfRule>
  </conditionalFormatting>
  <conditionalFormatting sqref="U136:U141">
    <cfRule type="containsText" dxfId="55" priority="45" operator="containsText" text="Complete">
      <formula>NOT(ISERROR(SEARCH("Complete",U136)))</formula>
    </cfRule>
  </conditionalFormatting>
  <conditionalFormatting sqref="R146">
    <cfRule type="containsText" dxfId="54" priority="43" operator="containsText" text="Complete">
      <formula>NOT(ISERROR(SEARCH("Complete",R146)))</formula>
    </cfRule>
  </conditionalFormatting>
  <conditionalFormatting sqref="U145">
    <cfRule type="containsText" dxfId="53" priority="40" operator="containsText" text="Complete">
      <formula>NOT(ISERROR(SEARCH("Complete",U145)))</formula>
    </cfRule>
  </conditionalFormatting>
  <conditionalFormatting sqref="U149:U153">
    <cfRule type="containsText" dxfId="52" priority="37" operator="containsText" text="Complete">
      <formula>NOT(ISERROR(SEARCH("Complete",U149)))</formula>
    </cfRule>
  </conditionalFormatting>
  <conditionalFormatting sqref="U158:U160">
    <cfRule type="containsText" dxfId="51" priority="36" operator="containsText" text="Complete">
      <formula>NOT(ISERROR(SEARCH("Complete",U158)))</formula>
    </cfRule>
  </conditionalFormatting>
  <conditionalFormatting sqref="U167:U169">
    <cfRule type="containsText" dxfId="50" priority="35" operator="containsText" text="Complete">
      <formula>NOT(ISERROR(SEARCH("Complete",U167)))</formula>
    </cfRule>
  </conditionalFormatting>
  <conditionalFormatting sqref="U178:U181">
    <cfRule type="containsText" dxfId="49" priority="34" operator="containsText" text="Complete">
      <formula>NOT(ISERROR(SEARCH("Complete",U178)))</formula>
    </cfRule>
  </conditionalFormatting>
  <conditionalFormatting sqref="U187:U188">
    <cfRule type="containsText" dxfId="48" priority="33" operator="containsText" text="Complete">
      <formula>NOT(ISERROR(SEARCH("Complete",U187)))</formula>
    </cfRule>
  </conditionalFormatting>
  <conditionalFormatting sqref="U170:U177">
    <cfRule type="containsText" dxfId="47" priority="32" operator="containsText" text="Complete">
      <formula>NOT(ISERROR(SEARCH("Complete",U170)))</formula>
    </cfRule>
  </conditionalFormatting>
  <conditionalFormatting sqref="U182:U185">
    <cfRule type="containsText" dxfId="46" priority="31" operator="containsText" text="Complete">
      <formula>NOT(ISERROR(SEARCH("Complete",U182)))</formula>
    </cfRule>
  </conditionalFormatting>
  <conditionalFormatting sqref="R189">
    <cfRule type="containsText" dxfId="45" priority="29" operator="containsText" text="Complete">
      <formula>NOT(ISERROR(SEARCH("Complete",R189)))</formula>
    </cfRule>
  </conditionalFormatting>
  <conditionalFormatting sqref="U189:U190">
    <cfRule type="containsText" dxfId="44" priority="28" operator="containsText" text="Complete">
      <formula>NOT(ISERROR(SEARCH("Complete",U189)))</formula>
    </cfRule>
  </conditionalFormatting>
  <conditionalFormatting sqref="U191:U192">
    <cfRule type="containsText" dxfId="43" priority="27" operator="containsText" text="Complete">
      <formula>NOT(ISERROR(SEARCH("Complete",U191)))</formula>
    </cfRule>
  </conditionalFormatting>
  <conditionalFormatting sqref="R193">
    <cfRule type="containsText" dxfId="42" priority="26" operator="containsText" text="Complete">
      <formula>NOT(ISERROR(SEARCH("Complete",R193)))</formula>
    </cfRule>
  </conditionalFormatting>
  <conditionalFormatting sqref="U193:U194">
    <cfRule type="containsText" dxfId="41" priority="25" operator="containsText" text="Complete">
      <formula>NOT(ISERROR(SEARCH("Complete",U193)))</formula>
    </cfRule>
  </conditionalFormatting>
  <conditionalFormatting sqref="U195:U196">
    <cfRule type="containsText" dxfId="40" priority="24" operator="containsText" text="Complete">
      <formula>NOT(ISERROR(SEARCH("Complete",U195)))</formula>
    </cfRule>
  </conditionalFormatting>
  <conditionalFormatting sqref="U186">
    <cfRule type="containsText" dxfId="39" priority="23" operator="containsText" text="Complete">
      <formula>NOT(ISERROR(SEARCH("Complete",U186)))</formula>
    </cfRule>
  </conditionalFormatting>
  <conditionalFormatting sqref="U197:U198">
    <cfRule type="containsText" dxfId="38" priority="22" operator="containsText" text="Complete">
      <formula>NOT(ISERROR(SEARCH("Complete",U197)))</formula>
    </cfRule>
  </conditionalFormatting>
  <conditionalFormatting sqref="U199:U203">
    <cfRule type="containsText" dxfId="37" priority="21" operator="containsText" text="Complete">
      <formula>NOT(ISERROR(SEARCH("Complete",U199)))</formula>
    </cfRule>
  </conditionalFormatting>
  <conditionalFormatting sqref="U204:U206">
    <cfRule type="containsText" dxfId="36" priority="17" operator="containsText" text="Complete">
      <formula>NOT(ISERROR(SEARCH("Complete",U204)))</formula>
    </cfRule>
  </conditionalFormatting>
  <conditionalFormatting sqref="U207:U210">
    <cfRule type="containsText" dxfId="35" priority="16" operator="containsText" text="Complete">
      <formula>NOT(ISERROR(SEARCH("Complete",U207)))</formula>
    </cfRule>
  </conditionalFormatting>
  <conditionalFormatting sqref="U220:U221">
    <cfRule type="containsText" dxfId="34" priority="15" operator="containsText" text="Complete">
      <formula>NOT(ISERROR(SEARCH("Complete",U220)))</formula>
    </cfRule>
  </conditionalFormatting>
  <conditionalFormatting sqref="U226:U228">
    <cfRule type="containsText" dxfId="33" priority="14" operator="containsText" text="Complete">
      <formula>NOT(ISERROR(SEARCH("Complete",U226)))</formula>
    </cfRule>
  </conditionalFormatting>
  <conditionalFormatting sqref="U237">
    <cfRule type="containsText" dxfId="32" priority="13" operator="containsText" text="Complete">
      <formula>NOT(ISERROR(SEARCH("Complete",U237)))</formula>
    </cfRule>
  </conditionalFormatting>
  <conditionalFormatting sqref="U238">
    <cfRule type="containsText" dxfId="31" priority="12" operator="containsText" text="Complete">
      <formula>NOT(ISERROR(SEARCH("Complete",U238)))</formula>
    </cfRule>
  </conditionalFormatting>
  <conditionalFormatting sqref="U239:U247">
    <cfRule type="containsText" dxfId="30" priority="11" operator="containsText" text="Complete">
      <formula>NOT(ISERROR(SEARCH("Complete",U239)))</formula>
    </cfRule>
  </conditionalFormatting>
  <conditionalFormatting sqref="U252:U257">
    <cfRule type="containsText" dxfId="29" priority="8" operator="containsText" text="Complete">
      <formula>NOT(ISERROR(SEARCH("Complete",U252)))</formula>
    </cfRule>
  </conditionalFormatting>
  <conditionalFormatting sqref="U263">
    <cfRule type="containsText" dxfId="28" priority="7" operator="containsText" text="Complete">
      <formula>NOT(ISERROR(SEARCH("Complete",U263)))</formula>
    </cfRule>
  </conditionalFormatting>
  <conditionalFormatting sqref="U264">
    <cfRule type="containsText" dxfId="27" priority="6" operator="containsText" text="Complete">
      <formula>NOT(ISERROR(SEARCH("Complete",U264)))</formula>
    </cfRule>
  </conditionalFormatting>
  <conditionalFormatting sqref="U265">
    <cfRule type="containsText" dxfId="26" priority="5" operator="containsText" text="Complete">
      <formula>NOT(ISERROR(SEARCH("Complete",U265)))</formula>
    </cfRule>
  </conditionalFormatting>
  <conditionalFormatting sqref="U266">
    <cfRule type="containsText" dxfId="25" priority="4" operator="containsText" text="Complete">
      <formula>NOT(ISERROR(SEARCH("Complete",U266)))</formula>
    </cfRule>
  </conditionalFormatting>
  <conditionalFormatting sqref="U267:U270">
    <cfRule type="containsText" dxfId="24" priority="3" operator="containsText" text="Complete">
      <formula>NOT(ISERROR(SEARCH("Complete",U267)))</formula>
    </cfRule>
  </conditionalFormatting>
  <conditionalFormatting sqref="U271">
    <cfRule type="containsText" dxfId="23" priority="2" operator="containsText" text="Complete">
      <formula>NOT(ISERROR(SEARCH("Complete",U271)))</formula>
    </cfRule>
  </conditionalFormatting>
  <conditionalFormatting sqref="U272">
    <cfRule type="containsText" dxfId="22" priority="1" operator="containsText" text="Complete">
      <formula>NOT(ISERROR(SEARCH("Complete",U272)))</formula>
    </cfRule>
  </conditionalFormatting>
  <pageMargins left="0.7" right="0.7" top="0.75" bottom="0.75" header="0.3" footer="0.3"/>
  <pageSetup paperSize="9" orientation="landscape" r:id="rId1"/>
  <ignoredErrors>
    <ignoredError sqref="L241:L261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99FA3-50D9-439A-AB94-C2881FF977C4}">
  <sheetPr codeName="Sheet3"/>
  <dimension ref="A1:Z2020"/>
  <sheetViews>
    <sheetView tabSelected="1" zoomScale="80" zoomScaleNormal="80" workbookViewId="0">
      <pane ySplit="6" topLeftCell="A150" activePane="bottomLeft" state="frozen"/>
      <selection pane="bottomLeft" activeCell="M174" sqref="M174"/>
    </sheetView>
  </sheetViews>
  <sheetFormatPr defaultColWidth="9" defaultRowHeight="15"/>
  <cols>
    <col min="1" max="1" width="11.5703125" style="501" customWidth="1"/>
    <col min="2" max="2" width="11.5703125" style="501" bestFit="1" customWidth="1"/>
    <col min="3" max="3" width="11.5703125" style="500" bestFit="1" customWidth="1"/>
    <col min="4" max="4" width="26" style="500" customWidth="1"/>
    <col min="5" max="5" width="12.5703125" style="500" customWidth="1"/>
    <col min="6" max="6" width="11.5703125" style="500" bestFit="1" customWidth="1"/>
    <col min="7" max="7" width="23.5703125" style="500" customWidth="1"/>
    <col min="8" max="8" width="17.85546875" style="500" bestFit="1" customWidth="1"/>
    <col min="9" max="9" width="11.7109375" style="500" customWidth="1"/>
    <col min="10" max="10" width="11.5703125" style="506" bestFit="1" customWidth="1"/>
    <col min="11" max="11" width="12.28515625" style="501" customWidth="1"/>
    <col min="12" max="12" width="11.28515625" style="501" customWidth="1"/>
    <col min="13" max="13" width="25.7109375" style="500" customWidth="1"/>
    <col min="14" max="14" width="29.140625" style="500" customWidth="1"/>
    <col min="15" max="15" width="11.28515625" style="500" bestFit="1" customWidth="1"/>
    <col min="16" max="16" width="13" style="780" bestFit="1" customWidth="1"/>
    <col min="17" max="18" width="11.5703125" style="500" bestFit="1" customWidth="1"/>
    <col min="19" max="19" width="12.28515625" style="500" customWidth="1"/>
    <col min="20" max="22" width="11.5703125" style="500" bestFit="1" customWidth="1"/>
    <col min="23" max="25" width="11.42578125" style="500" bestFit="1" customWidth="1"/>
    <col min="26" max="26" width="11.5703125" style="500" bestFit="1" customWidth="1"/>
    <col min="27" max="16384" width="9" style="500"/>
  </cols>
  <sheetData>
    <row r="1" spans="1:26">
      <c r="A1" s="500"/>
      <c r="B1" s="497" t="s">
        <v>6424</v>
      </c>
      <c r="C1" s="498" t="s">
        <v>6425</v>
      </c>
      <c r="D1" s="496" t="s">
        <v>6426</v>
      </c>
      <c r="E1" s="498" t="s">
        <v>6427</v>
      </c>
      <c r="F1" s="498" t="s">
        <v>6428</v>
      </c>
      <c r="G1" s="499" t="s">
        <v>6429</v>
      </c>
      <c r="H1" s="502" t="s">
        <v>6430</v>
      </c>
      <c r="I1" s="502" t="s">
        <v>6431</v>
      </c>
      <c r="J1" s="502" t="s">
        <v>6432</v>
      </c>
      <c r="K1" s="502" t="s">
        <v>6433</v>
      </c>
      <c r="L1" s="502" t="s">
        <v>6434</v>
      </c>
      <c r="M1" s="503" t="s">
        <v>6435</v>
      </c>
      <c r="N1" s="876">
        <v>44562</v>
      </c>
      <c r="O1" s="876">
        <v>44593</v>
      </c>
      <c r="P1" s="876">
        <f>EDATE(O1,1)</f>
        <v>44621</v>
      </c>
      <c r="Q1" s="876">
        <f t="shared" ref="Q1:Z1" si="0">EDATE(P1,1)</f>
        <v>44652</v>
      </c>
      <c r="R1" s="876">
        <f t="shared" si="0"/>
        <v>44682</v>
      </c>
      <c r="S1" s="876">
        <f t="shared" si="0"/>
        <v>44713</v>
      </c>
      <c r="T1" s="876">
        <f t="shared" si="0"/>
        <v>44743</v>
      </c>
      <c r="U1" s="876">
        <f t="shared" si="0"/>
        <v>44774</v>
      </c>
      <c r="V1" s="876">
        <f t="shared" si="0"/>
        <v>44805</v>
      </c>
      <c r="W1" s="876">
        <f t="shared" si="0"/>
        <v>44835</v>
      </c>
      <c r="X1" s="876">
        <f t="shared" si="0"/>
        <v>44866</v>
      </c>
      <c r="Y1" s="876">
        <f t="shared" si="0"/>
        <v>44896</v>
      </c>
      <c r="Z1" s="876">
        <f t="shared" si="0"/>
        <v>44927</v>
      </c>
    </row>
    <row r="2" spans="1:26">
      <c r="A2" s="500" t="s">
        <v>6422</v>
      </c>
      <c r="B2" s="801">
        <f>SUMIFS($J$7:$J$60001,$A$7:$A$60001,"&gt;="&amp;B4,$A$7:$A$60001,"&lt;="&amp;B5)</f>
        <v>939.13</v>
      </c>
      <c r="C2" s="801">
        <f t="shared" ref="C2:H2" si="1">SUMIFS($J$7:$J$60001,$A$7:$A$60001,"&gt;="&amp;C4,$A$7:$A$60001,"&lt;="&amp;C5)</f>
        <v>561</v>
      </c>
      <c r="D2" s="801">
        <f t="shared" si="1"/>
        <v>955.17000000000007</v>
      </c>
      <c r="E2" s="801">
        <f t="shared" si="1"/>
        <v>3738.4512000000004</v>
      </c>
      <c r="F2" s="801">
        <f t="shared" si="1"/>
        <v>288</v>
      </c>
      <c r="G2" s="801">
        <f t="shared" si="1"/>
        <v>3054.53</v>
      </c>
      <c r="H2" s="801">
        <f t="shared" si="1"/>
        <v>3103.11</v>
      </c>
      <c r="I2" s="801">
        <f t="shared" ref="I2:Q2" si="2">SUMIFS($J$7:$J$60001,$L$7:$L$60001,"&gt;="&amp;I4,$L$7:$L$60001,"&lt;="&amp;I5)</f>
        <v>18725.817999999999</v>
      </c>
      <c r="J2" s="801">
        <f t="shared" si="2"/>
        <v>17164.378000000001</v>
      </c>
      <c r="K2" s="801">
        <f t="shared" si="2"/>
        <v>8399.84</v>
      </c>
      <c r="L2" s="801">
        <f t="shared" si="2"/>
        <v>9585.8059999999987</v>
      </c>
      <c r="M2" s="801">
        <f t="shared" si="2"/>
        <v>9587.7900000000009</v>
      </c>
      <c r="N2" s="801">
        <f t="shared" si="2"/>
        <v>13533.240000000002</v>
      </c>
      <c r="O2" s="801">
        <f t="shared" si="2"/>
        <v>4234.692</v>
      </c>
      <c r="P2" s="801">
        <f t="shared" si="2"/>
        <v>4183.1499999999996</v>
      </c>
      <c r="Q2" s="801">
        <f t="shared" si="2"/>
        <v>563.67000000000007</v>
      </c>
      <c r="R2" s="801">
        <f t="shared" ref="R2:Z2" si="3">SUMIFS($J$7:$J$60001,$L$7:$L$60001,"&gt;="&amp;R4,$L$7:$L$60001,"&lt;="&amp;R5)</f>
        <v>5662.1799999999994</v>
      </c>
      <c r="S2" s="801">
        <f t="shared" si="3"/>
        <v>2971.0400000000004</v>
      </c>
      <c r="T2" s="801">
        <f t="shared" si="3"/>
        <v>5216.18</v>
      </c>
      <c r="U2" s="801">
        <f t="shared" si="3"/>
        <v>7521.03</v>
      </c>
      <c r="V2" s="801">
        <f t="shared" si="3"/>
        <v>4575.1400000000003</v>
      </c>
      <c r="W2" s="801">
        <f t="shared" si="3"/>
        <v>0</v>
      </c>
      <c r="X2" s="801">
        <f t="shared" si="3"/>
        <v>0</v>
      </c>
      <c r="Y2" s="801">
        <f t="shared" si="3"/>
        <v>0</v>
      </c>
      <c r="Z2" s="801">
        <f t="shared" si="3"/>
        <v>0</v>
      </c>
    </row>
    <row r="3" spans="1:26" ht="30" hidden="1">
      <c r="A3" s="804" t="s">
        <v>6839</v>
      </c>
      <c r="B3" s="802"/>
      <c r="C3" s="803"/>
      <c r="D3" s="803"/>
      <c r="E3" s="803"/>
      <c r="F3" s="803"/>
      <c r="G3" s="803"/>
      <c r="H3" s="857" t="s">
        <v>6840</v>
      </c>
      <c r="I3" s="803">
        <f t="shared" ref="I3:Z3" si="4">SUMIFS($I$7:$I$60001,$L$7:$L$60001,"&gt;="&amp;I4,$L$7:$L$60001,"&lt;="&amp;I5,$B7:$B60001,"Steve")</f>
        <v>11112.348333333333</v>
      </c>
      <c r="J3" s="803">
        <f t="shared" si="4"/>
        <v>8908.8816666666662</v>
      </c>
      <c r="K3" s="803">
        <f t="shared" si="4"/>
        <v>5630.7933333333331</v>
      </c>
      <c r="L3" s="803">
        <f t="shared" si="4"/>
        <v>3532.26</v>
      </c>
      <c r="M3" s="803">
        <f t="shared" si="4"/>
        <v>7629.41</v>
      </c>
      <c r="N3" s="803">
        <f t="shared" si="4"/>
        <v>10830.199999999999</v>
      </c>
      <c r="O3" s="803">
        <f t="shared" si="4"/>
        <v>3528.9199999999996</v>
      </c>
      <c r="P3" s="803">
        <f t="shared" si="4"/>
        <v>0</v>
      </c>
      <c r="Q3" s="803">
        <f t="shared" si="4"/>
        <v>0</v>
      </c>
      <c r="R3" s="803">
        <f t="shared" si="4"/>
        <v>0</v>
      </c>
      <c r="S3" s="803">
        <f t="shared" si="4"/>
        <v>0</v>
      </c>
      <c r="T3" s="803">
        <f t="shared" si="4"/>
        <v>0</v>
      </c>
      <c r="U3" s="803">
        <f t="shared" si="4"/>
        <v>0</v>
      </c>
      <c r="V3" s="803">
        <f t="shared" si="4"/>
        <v>0</v>
      </c>
      <c r="W3" s="803">
        <f t="shared" si="4"/>
        <v>0</v>
      </c>
      <c r="X3" s="803">
        <f t="shared" si="4"/>
        <v>0</v>
      </c>
      <c r="Y3" s="803">
        <f t="shared" si="4"/>
        <v>0</v>
      </c>
      <c r="Z3" s="803">
        <f t="shared" si="4"/>
        <v>0</v>
      </c>
    </row>
    <row r="4" spans="1:26">
      <c r="A4" s="500"/>
      <c r="B4" s="917">
        <v>44197</v>
      </c>
      <c r="C4" s="917">
        <f>EDATE(B4,1)</f>
        <v>44228</v>
      </c>
      <c r="D4" s="917">
        <f t="shared" ref="D4:Y4" si="5">EDATE(C4,1)</f>
        <v>44256</v>
      </c>
      <c r="E4" s="917">
        <f t="shared" si="5"/>
        <v>44287</v>
      </c>
      <c r="F4" s="917">
        <f t="shared" si="5"/>
        <v>44317</v>
      </c>
      <c r="G4" s="917">
        <f t="shared" si="5"/>
        <v>44348</v>
      </c>
      <c r="H4" s="917">
        <f t="shared" si="5"/>
        <v>44378</v>
      </c>
      <c r="I4" s="917">
        <f t="shared" si="5"/>
        <v>44409</v>
      </c>
      <c r="J4" s="917">
        <f t="shared" si="5"/>
        <v>44440</v>
      </c>
      <c r="K4" s="917">
        <f t="shared" si="5"/>
        <v>44470</v>
      </c>
      <c r="L4" s="917">
        <f t="shared" si="5"/>
        <v>44501</v>
      </c>
      <c r="M4" s="917">
        <f t="shared" si="5"/>
        <v>44531</v>
      </c>
      <c r="N4" s="917">
        <f t="shared" si="5"/>
        <v>44562</v>
      </c>
      <c r="O4" s="917">
        <f t="shared" si="5"/>
        <v>44593</v>
      </c>
      <c r="P4" s="917">
        <f t="shared" si="5"/>
        <v>44621</v>
      </c>
      <c r="Q4" s="917">
        <f t="shared" si="5"/>
        <v>44652</v>
      </c>
      <c r="R4" s="917">
        <f t="shared" si="5"/>
        <v>44682</v>
      </c>
      <c r="S4" s="917">
        <f t="shared" si="5"/>
        <v>44713</v>
      </c>
      <c r="T4" s="917">
        <f t="shared" si="5"/>
        <v>44743</v>
      </c>
      <c r="U4" s="917">
        <f t="shared" si="5"/>
        <v>44774</v>
      </c>
      <c r="V4" s="917">
        <f t="shared" si="5"/>
        <v>44805</v>
      </c>
      <c r="W4" s="917">
        <f t="shared" si="5"/>
        <v>44835</v>
      </c>
      <c r="X4" s="917">
        <f t="shared" si="5"/>
        <v>44866</v>
      </c>
      <c r="Y4" s="917">
        <f t="shared" si="5"/>
        <v>44896</v>
      </c>
      <c r="Z4" s="19">
        <v>44927</v>
      </c>
    </row>
    <row r="5" spans="1:26">
      <c r="B5" s="961">
        <f t="shared" ref="B5" si="6">C4-1</f>
        <v>44227</v>
      </c>
      <c r="C5" s="961">
        <f>D4-1</f>
        <v>44255</v>
      </c>
      <c r="D5" s="961">
        <f t="shared" ref="D5:Y5" si="7">E4-1</f>
        <v>44286</v>
      </c>
      <c r="E5" s="961">
        <f t="shared" si="7"/>
        <v>44316</v>
      </c>
      <c r="F5" s="961">
        <f t="shared" si="7"/>
        <v>44347</v>
      </c>
      <c r="G5" s="961">
        <f t="shared" si="7"/>
        <v>44377</v>
      </c>
      <c r="H5" s="961">
        <f t="shared" si="7"/>
        <v>44408</v>
      </c>
      <c r="I5" s="961">
        <f t="shared" si="7"/>
        <v>44439</v>
      </c>
      <c r="J5" s="961">
        <f t="shared" si="7"/>
        <v>44469</v>
      </c>
      <c r="K5" s="961">
        <f t="shared" si="7"/>
        <v>44500</v>
      </c>
      <c r="L5" s="961">
        <f t="shared" si="7"/>
        <v>44530</v>
      </c>
      <c r="M5" s="961">
        <f t="shared" si="7"/>
        <v>44561</v>
      </c>
      <c r="N5" s="961">
        <f t="shared" si="7"/>
        <v>44592</v>
      </c>
      <c r="O5" s="961">
        <f t="shared" si="7"/>
        <v>44620</v>
      </c>
      <c r="P5" s="961">
        <f t="shared" si="7"/>
        <v>44651</v>
      </c>
      <c r="Q5" s="917">
        <f t="shared" si="7"/>
        <v>44681</v>
      </c>
      <c r="R5" s="917">
        <f t="shared" si="7"/>
        <v>44712</v>
      </c>
      <c r="S5" s="917">
        <f t="shared" si="7"/>
        <v>44742</v>
      </c>
      <c r="T5" s="917">
        <f t="shared" si="7"/>
        <v>44773</v>
      </c>
      <c r="U5" s="917">
        <f t="shared" si="7"/>
        <v>44804</v>
      </c>
      <c r="V5" s="917">
        <f t="shared" si="7"/>
        <v>44834</v>
      </c>
      <c r="W5" s="917">
        <f t="shared" si="7"/>
        <v>44865</v>
      </c>
      <c r="X5" s="917">
        <f t="shared" si="7"/>
        <v>44895</v>
      </c>
      <c r="Y5" s="917">
        <f t="shared" si="7"/>
        <v>44926</v>
      </c>
      <c r="Z5"/>
    </row>
    <row r="6" spans="1:26" s="507" customFormat="1" ht="30">
      <c r="A6" s="962" t="s">
        <v>6841</v>
      </c>
      <c r="B6" s="962" t="s">
        <v>6438</v>
      </c>
      <c r="C6" s="963" t="s">
        <v>6842</v>
      </c>
      <c r="D6" s="963" t="s">
        <v>6439</v>
      </c>
      <c r="E6" s="963" t="s">
        <v>6843</v>
      </c>
      <c r="F6" s="963" t="s">
        <v>6844</v>
      </c>
      <c r="G6" s="963" t="s">
        <v>6845</v>
      </c>
      <c r="H6" s="963" t="s">
        <v>6846</v>
      </c>
      <c r="I6" s="963" t="s">
        <v>6847</v>
      </c>
      <c r="J6" s="964" t="s">
        <v>6447</v>
      </c>
      <c r="K6" s="962" t="s">
        <v>6448</v>
      </c>
      <c r="L6" s="963" t="s">
        <v>6449</v>
      </c>
      <c r="M6" s="963" t="s">
        <v>6848</v>
      </c>
      <c r="N6" s="963" t="s">
        <v>6453</v>
      </c>
      <c r="O6" s="965" t="s">
        <v>19</v>
      </c>
      <c r="P6" s="966" t="s">
        <v>6849</v>
      </c>
      <c r="T6" s="508"/>
      <c r="U6" s="504"/>
    </row>
    <row r="7" spans="1:26" s="309" customFormat="1" ht="24.75" customHeight="1">
      <c r="A7" s="967">
        <v>44099</v>
      </c>
      <c r="B7" s="967" t="s">
        <v>6551</v>
      </c>
      <c r="C7" s="968">
        <v>5892</v>
      </c>
      <c r="D7" s="968" t="s">
        <v>6850</v>
      </c>
      <c r="E7" s="968" t="s">
        <v>6851</v>
      </c>
      <c r="F7" s="968" t="s">
        <v>6852</v>
      </c>
      <c r="G7" s="968" t="s">
        <v>6853</v>
      </c>
      <c r="H7" s="968" t="s">
        <v>6482</v>
      </c>
      <c r="I7" s="969">
        <f t="shared" ref="I7:I70" si="8">J7/1.2</f>
        <v>355.6</v>
      </c>
      <c r="J7" s="970">
        <v>426.72</v>
      </c>
      <c r="K7" s="967">
        <v>44099</v>
      </c>
      <c r="L7" s="967">
        <v>44099</v>
      </c>
      <c r="M7" s="968">
        <v>1158</v>
      </c>
      <c r="N7" s="968" t="s">
        <v>6854</v>
      </c>
      <c r="O7" s="971" t="s">
        <v>19</v>
      </c>
      <c r="P7" s="972"/>
      <c r="T7" s="508"/>
      <c r="U7" s="504"/>
    </row>
    <row r="8" spans="1:26" s="310" customFormat="1" ht="24.75" customHeight="1">
      <c r="A8" s="967">
        <v>44110</v>
      </c>
      <c r="B8" s="967" t="s">
        <v>6551</v>
      </c>
      <c r="C8" s="968">
        <v>5928</v>
      </c>
      <c r="D8" s="968" t="s">
        <v>6850</v>
      </c>
      <c r="E8" s="968" t="s">
        <v>6851</v>
      </c>
      <c r="F8" s="968" t="s">
        <v>6852</v>
      </c>
      <c r="G8" s="968" t="s">
        <v>6853</v>
      </c>
      <c r="H8" s="968" t="s">
        <v>6482</v>
      </c>
      <c r="I8" s="969">
        <f t="shared" si="8"/>
        <v>41.783333333333339</v>
      </c>
      <c r="J8" s="970">
        <v>50.14</v>
      </c>
      <c r="K8" s="967">
        <v>44110</v>
      </c>
      <c r="L8" s="967" t="s">
        <v>6855</v>
      </c>
      <c r="M8" s="968"/>
      <c r="N8" s="968" t="s">
        <v>6854</v>
      </c>
      <c r="O8" s="971" t="s">
        <v>19</v>
      </c>
      <c r="P8" s="972"/>
      <c r="T8" s="508"/>
      <c r="U8" s="504"/>
    </row>
    <row r="9" spans="1:26" s="310" customFormat="1" ht="24.75" customHeight="1">
      <c r="A9" s="967">
        <v>44112</v>
      </c>
      <c r="B9" s="967" t="s">
        <v>6551</v>
      </c>
      <c r="C9" s="968">
        <v>5945</v>
      </c>
      <c r="D9" s="968" t="s">
        <v>6856</v>
      </c>
      <c r="E9" s="968" t="s">
        <v>6857</v>
      </c>
      <c r="F9" s="968" t="s">
        <v>6852</v>
      </c>
      <c r="G9" s="968" t="s">
        <v>6858</v>
      </c>
      <c r="H9" s="968" t="s">
        <v>6475</v>
      </c>
      <c r="I9" s="969">
        <f t="shared" si="8"/>
        <v>653.20000000000005</v>
      </c>
      <c r="J9" s="970">
        <v>783.84</v>
      </c>
      <c r="K9" s="967">
        <v>44112</v>
      </c>
      <c r="L9" s="967">
        <v>44113</v>
      </c>
      <c r="M9" s="968" t="s">
        <v>6859</v>
      </c>
      <c r="N9" s="973" t="s">
        <v>6860</v>
      </c>
      <c r="O9" s="971" t="s">
        <v>19</v>
      </c>
      <c r="P9" s="972"/>
      <c r="T9" s="508"/>
      <c r="U9" s="504"/>
    </row>
    <row r="10" spans="1:26" s="310" customFormat="1" ht="24.75" customHeight="1">
      <c r="A10" s="967">
        <v>44113</v>
      </c>
      <c r="B10" s="967" t="s">
        <v>6551</v>
      </c>
      <c r="C10" s="968">
        <v>5949</v>
      </c>
      <c r="D10" s="968" t="s">
        <v>6861</v>
      </c>
      <c r="E10" s="968" t="s">
        <v>6862</v>
      </c>
      <c r="F10" s="968" t="s">
        <v>6852</v>
      </c>
      <c r="G10" s="968" t="s">
        <v>6858</v>
      </c>
      <c r="H10" s="968" t="s">
        <v>6475</v>
      </c>
      <c r="I10" s="969">
        <f t="shared" si="8"/>
        <v>200</v>
      </c>
      <c r="J10" s="970">
        <v>240</v>
      </c>
      <c r="K10" s="967">
        <v>44116</v>
      </c>
      <c r="L10" s="967">
        <v>44139</v>
      </c>
      <c r="M10" s="968" t="s">
        <v>6863</v>
      </c>
      <c r="N10" s="968" t="s">
        <v>6864</v>
      </c>
      <c r="O10" s="971" t="s">
        <v>19</v>
      </c>
      <c r="P10" s="972"/>
      <c r="T10" s="508"/>
      <c r="U10" s="504"/>
    </row>
    <row r="11" spans="1:26" s="310" customFormat="1" ht="24.75" customHeight="1">
      <c r="A11" s="967">
        <v>44119</v>
      </c>
      <c r="B11" s="967" t="s">
        <v>6551</v>
      </c>
      <c r="C11" s="968">
        <v>5974</v>
      </c>
      <c r="D11" s="968" t="s">
        <v>6865</v>
      </c>
      <c r="E11" s="968" t="s">
        <v>6866</v>
      </c>
      <c r="F11" s="968" t="s">
        <v>6852</v>
      </c>
      <c r="G11" s="968" t="s">
        <v>6858</v>
      </c>
      <c r="H11" s="968" t="s">
        <v>6482</v>
      </c>
      <c r="I11" s="969">
        <f t="shared" si="8"/>
        <v>424.5</v>
      </c>
      <c r="J11" s="970">
        <v>509.4</v>
      </c>
      <c r="K11" s="967">
        <v>44119</v>
      </c>
      <c r="L11" s="967">
        <v>44119</v>
      </c>
      <c r="M11" s="968">
        <v>1179</v>
      </c>
      <c r="N11" s="968" t="s">
        <v>6867</v>
      </c>
      <c r="O11" s="971" t="s">
        <v>19</v>
      </c>
      <c r="P11" s="972"/>
      <c r="T11" s="504"/>
      <c r="U11" s="504"/>
    </row>
    <row r="12" spans="1:26" s="310" customFormat="1" ht="24.75" customHeight="1">
      <c r="A12" s="967">
        <v>44119</v>
      </c>
      <c r="B12" s="967" t="s">
        <v>6551</v>
      </c>
      <c r="C12" s="968">
        <v>5976</v>
      </c>
      <c r="D12" s="968" t="s">
        <v>6850</v>
      </c>
      <c r="E12" s="968" t="s">
        <v>6851</v>
      </c>
      <c r="F12" s="968" t="s">
        <v>6852</v>
      </c>
      <c r="G12" s="968" t="s">
        <v>6868</v>
      </c>
      <c r="H12" s="968" t="s">
        <v>6482</v>
      </c>
      <c r="I12" s="969">
        <f t="shared" si="8"/>
        <v>96.941666666666663</v>
      </c>
      <c r="J12" s="970">
        <v>116.33</v>
      </c>
      <c r="K12" s="967">
        <v>44120</v>
      </c>
      <c r="L12" s="967" t="s">
        <v>6869</v>
      </c>
      <c r="M12" s="968" t="s">
        <v>6457</v>
      </c>
      <c r="N12" s="968" t="s">
        <v>6870</v>
      </c>
      <c r="O12" s="971" t="s">
        <v>19</v>
      </c>
      <c r="P12" s="972"/>
      <c r="T12" s="504"/>
      <c r="U12" s="504"/>
    </row>
    <row r="13" spans="1:26" s="310" customFormat="1" ht="24.75" customHeight="1">
      <c r="A13" s="967">
        <v>44119</v>
      </c>
      <c r="B13" s="967" t="s">
        <v>6551</v>
      </c>
      <c r="C13" s="968">
        <v>5977</v>
      </c>
      <c r="D13" s="968" t="s">
        <v>6645</v>
      </c>
      <c r="E13" s="968" t="s">
        <v>6871</v>
      </c>
      <c r="F13" s="968" t="s">
        <v>6852</v>
      </c>
      <c r="G13" s="968" t="s">
        <v>6872</v>
      </c>
      <c r="H13" s="968" t="s">
        <v>6482</v>
      </c>
      <c r="I13" s="969">
        <f t="shared" si="8"/>
        <v>258.5</v>
      </c>
      <c r="J13" s="970">
        <v>310.2</v>
      </c>
      <c r="K13" s="967" t="s">
        <v>6873</v>
      </c>
      <c r="L13" s="967" t="s">
        <v>6874</v>
      </c>
      <c r="M13" s="968" t="s">
        <v>6457</v>
      </c>
      <c r="N13" s="968" t="s">
        <v>6875</v>
      </c>
      <c r="O13" s="971" t="s">
        <v>19</v>
      </c>
      <c r="P13" s="972"/>
      <c r="T13" s="504"/>
      <c r="U13" s="504"/>
    </row>
    <row r="14" spans="1:26" s="310" customFormat="1" ht="24.75" customHeight="1">
      <c r="A14" s="967">
        <v>44119</v>
      </c>
      <c r="B14" s="967" t="s">
        <v>6455</v>
      </c>
      <c r="C14" s="968">
        <v>5997</v>
      </c>
      <c r="D14" s="968" t="s">
        <v>6876</v>
      </c>
      <c r="E14" s="968" t="s">
        <v>6877</v>
      </c>
      <c r="F14" s="968" t="s">
        <v>6641</v>
      </c>
      <c r="G14" s="968" t="s">
        <v>6878</v>
      </c>
      <c r="H14" s="968" t="s">
        <v>6475</v>
      </c>
      <c r="I14" s="969">
        <f t="shared" si="8"/>
        <v>96.358333333333334</v>
      </c>
      <c r="J14" s="970">
        <v>115.63</v>
      </c>
      <c r="K14" s="967" t="s">
        <v>6457</v>
      </c>
      <c r="L14" s="967" t="s">
        <v>6874</v>
      </c>
      <c r="M14" s="968" t="s">
        <v>6457</v>
      </c>
      <c r="N14" s="968" t="s">
        <v>6879</v>
      </c>
      <c r="O14" s="971" t="s">
        <v>19</v>
      </c>
      <c r="P14" s="972"/>
      <c r="T14" s="504"/>
      <c r="U14" s="504"/>
    </row>
    <row r="15" spans="1:26" s="310" customFormat="1" ht="24.75" customHeight="1">
      <c r="A15" s="967" t="s">
        <v>6880</v>
      </c>
      <c r="B15" s="967" t="s">
        <v>6551</v>
      </c>
      <c r="C15" s="968">
        <v>5996</v>
      </c>
      <c r="D15" s="968" t="s">
        <v>6881</v>
      </c>
      <c r="E15" s="968" t="s">
        <v>6882</v>
      </c>
      <c r="F15" s="968" t="s">
        <v>6852</v>
      </c>
      <c r="G15" s="968" t="s">
        <v>6858</v>
      </c>
      <c r="H15" s="968" t="s">
        <v>6482</v>
      </c>
      <c r="I15" s="969">
        <f t="shared" si="8"/>
        <v>1455.9083333333333</v>
      </c>
      <c r="J15" s="970">
        <v>1747.09</v>
      </c>
      <c r="K15" s="967" t="s">
        <v>6883</v>
      </c>
      <c r="L15" s="967" t="s">
        <v>6883</v>
      </c>
      <c r="M15" s="968" t="s">
        <v>6884</v>
      </c>
      <c r="N15" s="968" t="s">
        <v>6885</v>
      </c>
      <c r="O15" s="971" t="s">
        <v>19</v>
      </c>
      <c r="P15" s="972"/>
    </row>
    <row r="16" spans="1:26" s="310" customFormat="1" ht="24.75" customHeight="1">
      <c r="A16" s="967">
        <v>44127</v>
      </c>
      <c r="B16" s="967" t="s">
        <v>6455</v>
      </c>
      <c r="C16" s="968">
        <v>6008</v>
      </c>
      <c r="D16" s="968" t="s">
        <v>6886</v>
      </c>
      <c r="E16" s="968" t="s">
        <v>6887</v>
      </c>
      <c r="F16" s="968" t="s">
        <v>6852</v>
      </c>
      <c r="G16" s="968" t="s">
        <v>6858</v>
      </c>
      <c r="H16" s="968" t="s">
        <v>6888</v>
      </c>
      <c r="I16" s="969">
        <f t="shared" si="8"/>
        <v>705.6</v>
      </c>
      <c r="J16" s="970">
        <v>846.72</v>
      </c>
      <c r="K16" s="967" t="s">
        <v>6883</v>
      </c>
      <c r="L16" s="967" t="s">
        <v>6889</v>
      </c>
      <c r="M16" s="968" t="s">
        <v>6890</v>
      </c>
      <c r="N16" s="968" t="s">
        <v>6891</v>
      </c>
      <c r="O16" s="971" t="s">
        <v>19</v>
      </c>
      <c r="P16" s="972"/>
    </row>
    <row r="17" spans="1:16" s="310" customFormat="1" ht="24.75" customHeight="1">
      <c r="A17" s="967">
        <v>44132</v>
      </c>
      <c r="B17" s="967" t="s">
        <v>6551</v>
      </c>
      <c r="C17" s="968">
        <v>6028</v>
      </c>
      <c r="D17" s="968" t="s">
        <v>6645</v>
      </c>
      <c r="E17" s="968" t="s">
        <v>6871</v>
      </c>
      <c r="F17" s="968" t="s">
        <v>6852</v>
      </c>
      <c r="G17" s="968" t="s">
        <v>6892</v>
      </c>
      <c r="H17" s="968" t="s">
        <v>6893</v>
      </c>
      <c r="I17" s="969">
        <f t="shared" si="8"/>
        <v>161.94166666666669</v>
      </c>
      <c r="J17" s="970">
        <v>194.33</v>
      </c>
      <c r="K17" s="967" t="s">
        <v>6894</v>
      </c>
      <c r="L17" s="967">
        <v>44138</v>
      </c>
      <c r="M17" s="968" t="s">
        <v>6457</v>
      </c>
      <c r="N17" s="968" t="s">
        <v>6895</v>
      </c>
      <c r="O17" s="971" t="s">
        <v>19</v>
      </c>
      <c r="P17" s="972"/>
    </row>
    <row r="18" spans="1:16" s="310" customFormat="1" ht="24.75" customHeight="1">
      <c r="A18" s="967">
        <v>44132</v>
      </c>
      <c r="B18" s="967" t="s">
        <v>6551</v>
      </c>
      <c r="C18" s="968">
        <v>6031</v>
      </c>
      <c r="D18" s="968" t="s">
        <v>6881</v>
      </c>
      <c r="E18" s="968" t="s">
        <v>6882</v>
      </c>
      <c r="F18" s="968" t="s">
        <v>6852</v>
      </c>
      <c r="G18" s="968" t="s">
        <v>6896</v>
      </c>
      <c r="H18" s="968" t="s">
        <v>6897</v>
      </c>
      <c r="I18" s="969">
        <f t="shared" si="8"/>
        <v>250.91666666666669</v>
      </c>
      <c r="J18" s="970">
        <v>301.10000000000002</v>
      </c>
      <c r="K18" s="967">
        <v>44133</v>
      </c>
      <c r="L18" s="967">
        <v>44145</v>
      </c>
      <c r="M18" s="968" t="s">
        <v>6898</v>
      </c>
      <c r="N18" s="974" t="s">
        <v>6899</v>
      </c>
      <c r="O18" s="971" t="s">
        <v>19</v>
      </c>
      <c r="P18" s="972"/>
    </row>
    <row r="19" spans="1:16" s="310" customFormat="1" ht="24.75" customHeight="1">
      <c r="A19" s="967">
        <v>44144</v>
      </c>
      <c r="B19" s="967" t="s">
        <v>6455</v>
      </c>
      <c r="C19" s="968">
        <v>6055</v>
      </c>
      <c r="D19" s="968" t="s">
        <v>6900</v>
      </c>
      <c r="E19" s="968" t="s">
        <v>6901</v>
      </c>
      <c r="F19" s="968" t="s">
        <v>6852</v>
      </c>
      <c r="G19" s="968" t="s">
        <v>6858</v>
      </c>
      <c r="H19" s="968" t="s">
        <v>6578</v>
      </c>
      <c r="I19" s="969">
        <f t="shared" si="8"/>
        <v>169.00000000000003</v>
      </c>
      <c r="J19" s="970">
        <v>202.8</v>
      </c>
      <c r="K19" s="967">
        <v>44144</v>
      </c>
      <c r="L19" s="967">
        <v>44147</v>
      </c>
      <c r="M19" s="968" t="s">
        <v>6902</v>
      </c>
      <c r="N19" s="968" t="s">
        <v>6903</v>
      </c>
      <c r="O19" s="971" t="s">
        <v>19</v>
      </c>
      <c r="P19" s="972"/>
    </row>
    <row r="20" spans="1:16" s="310" customFormat="1" ht="24.75" customHeight="1">
      <c r="A20" s="967">
        <v>44145</v>
      </c>
      <c r="B20" s="967" t="s">
        <v>6455</v>
      </c>
      <c r="C20" s="968">
        <v>6063</v>
      </c>
      <c r="D20" s="968" t="s">
        <v>6541</v>
      </c>
      <c r="E20" s="968" t="s">
        <v>6904</v>
      </c>
      <c r="F20" s="968" t="s">
        <v>6852</v>
      </c>
      <c r="G20" s="968" t="s">
        <v>6858</v>
      </c>
      <c r="H20" s="968" t="s">
        <v>6542</v>
      </c>
      <c r="I20" s="969">
        <f t="shared" si="8"/>
        <v>104</v>
      </c>
      <c r="J20" s="970">
        <v>124.8</v>
      </c>
      <c r="K20" s="967">
        <v>44145</v>
      </c>
      <c r="L20" s="967">
        <v>44146</v>
      </c>
      <c r="M20" s="968" t="s">
        <v>6902</v>
      </c>
      <c r="N20" s="968" t="s">
        <v>6903</v>
      </c>
      <c r="O20" s="971" t="s">
        <v>19</v>
      </c>
      <c r="P20" s="972"/>
    </row>
    <row r="21" spans="1:16" s="310" customFormat="1" ht="24.75" customHeight="1">
      <c r="A21" s="967">
        <v>44119</v>
      </c>
      <c r="B21" s="967" t="s">
        <v>6455</v>
      </c>
      <c r="C21" s="968">
        <v>6111</v>
      </c>
      <c r="D21" s="968" t="s">
        <v>6876</v>
      </c>
      <c r="E21" s="968" t="s">
        <v>6877</v>
      </c>
      <c r="F21" s="968" t="s">
        <v>6641</v>
      </c>
      <c r="G21" s="968" t="s">
        <v>6892</v>
      </c>
      <c r="H21" s="968" t="s">
        <v>6475</v>
      </c>
      <c r="I21" s="969">
        <f t="shared" si="8"/>
        <v>52.083333333333336</v>
      </c>
      <c r="J21" s="970">
        <v>62.5</v>
      </c>
      <c r="K21" s="967" t="s">
        <v>6457</v>
      </c>
      <c r="L21" s="967">
        <v>44146</v>
      </c>
      <c r="M21" s="968" t="s">
        <v>6592</v>
      </c>
      <c r="N21" s="968" t="s">
        <v>6905</v>
      </c>
      <c r="O21" s="971" t="s">
        <v>19</v>
      </c>
      <c r="P21" s="972"/>
    </row>
    <row r="22" spans="1:16" s="310" customFormat="1" ht="24.75" customHeight="1">
      <c r="A22" s="967">
        <v>44158</v>
      </c>
      <c r="B22" s="967" t="s">
        <v>6455</v>
      </c>
      <c r="C22" s="968">
        <v>6118</v>
      </c>
      <c r="D22" s="968" t="s">
        <v>6906</v>
      </c>
      <c r="E22" s="968" t="s">
        <v>6907</v>
      </c>
      <c r="F22" s="968" t="s">
        <v>6852</v>
      </c>
      <c r="G22" s="968" t="s">
        <v>6896</v>
      </c>
      <c r="H22" s="968" t="s">
        <v>6897</v>
      </c>
      <c r="I22" s="969">
        <f t="shared" si="8"/>
        <v>405</v>
      </c>
      <c r="J22" s="970">
        <v>486</v>
      </c>
      <c r="K22" s="967">
        <v>44158</v>
      </c>
      <c r="L22" s="967" t="s">
        <v>6908</v>
      </c>
      <c r="M22" s="968" t="s">
        <v>6909</v>
      </c>
      <c r="N22" s="968" t="s">
        <v>6910</v>
      </c>
      <c r="O22" s="971" t="s">
        <v>19</v>
      </c>
      <c r="P22" s="972"/>
    </row>
    <row r="23" spans="1:16" s="310" customFormat="1" ht="24.75" customHeight="1">
      <c r="A23" s="967">
        <v>44158</v>
      </c>
      <c r="B23" s="967" t="s">
        <v>6455</v>
      </c>
      <c r="C23" s="968">
        <v>6121</v>
      </c>
      <c r="D23" s="968" t="s">
        <v>6911</v>
      </c>
      <c r="E23" s="968" t="s">
        <v>6912</v>
      </c>
      <c r="F23" s="968" t="s">
        <v>6852</v>
      </c>
      <c r="G23" s="968" t="s">
        <v>6858</v>
      </c>
      <c r="H23" s="968" t="s">
        <v>6475</v>
      </c>
      <c r="I23" s="969">
        <f t="shared" si="8"/>
        <v>130.5</v>
      </c>
      <c r="J23" s="970">
        <v>156.6</v>
      </c>
      <c r="K23" s="967">
        <v>44158</v>
      </c>
      <c r="L23" s="967" t="s">
        <v>6908</v>
      </c>
      <c r="M23" s="968" t="s">
        <v>6913</v>
      </c>
      <c r="N23" s="968" t="s">
        <v>6914</v>
      </c>
      <c r="O23" s="971" t="s">
        <v>19</v>
      </c>
      <c r="P23" s="972"/>
    </row>
    <row r="24" spans="1:16" s="310" customFormat="1" ht="24.75" customHeight="1">
      <c r="A24" s="967">
        <v>44165</v>
      </c>
      <c r="B24" s="967" t="s">
        <v>6551</v>
      </c>
      <c r="C24" s="968">
        <v>6166</v>
      </c>
      <c r="D24" s="968" t="s">
        <v>6915</v>
      </c>
      <c r="E24" s="968" t="s">
        <v>6916</v>
      </c>
      <c r="F24" s="968" t="s">
        <v>6852</v>
      </c>
      <c r="G24" s="968" t="s">
        <v>6858</v>
      </c>
      <c r="H24" s="968" t="s">
        <v>6482</v>
      </c>
      <c r="I24" s="969">
        <f t="shared" si="8"/>
        <v>1179.5000000000002</v>
      </c>
      <c r="J24" s="975">
        <v>1415.4</v>
      </c>
      <c r="K24" s="967">
        <v>44165</v>
      </c>
      <c r="L24" s="967">
        <v>44168</v>
      </c>
      <c r="M24" s="968" t="s">
        <v>6917</v>
      </c>
      <c r="N24" s="968" t="s">
        <v>6918</v>
      </c>
      <c r="O24" s="971" t="s">
        <v>19</v>
      </c>
      <c r="P24" s="972"/>
    </row>
    <row r="25" spans="1:16" s="310" customFormat="1" ht="24.75" customHeight="1">
      <c r="A25" s="967">
        <v>44165</v>
      </c>
      <c r="B25" s="967" t="s">
        <v>6455</v>
      </c>
      <c r="C25" s="968">
        <v>6165</v>
      </c>
      <c r="D25" s="968" t="s">
        <v>6906</v>
      </c>
      <c r="E25" s="968" t="s">
        <v>6907</v>
      </c>
      <c r="F25" s="968" t="s">
        <v>6852</v>
      </c>
      <c r="G25" s="968" t="s">
        <v>6896</v>
      </c>
      <c r="H25" s="968" t="s">
        <v>6897</v>
      </c>
      <c r="I25" s="969">
        <f t="shared" si="8"/>
        <v>90</v>
      </c>
      <c r="J25" s="970">
        <v>108</v>
      </c>
      <c r="K25" s="967">
        <v>44165</v>
      </c>
      <c r="L25" s="967" t="s">
        <v>6919</v>
      </c>
      <c r="M25" s="968" t="s">
        <v>6920</v>
      </c>
      <c r="N25" s="968" t="s">
        <v>6921</v>
      </c>
      <c r="O25" s="971" t="s">
        <v>19</v>
      </c>
      <c r="P25" s="972"/>
    </row>
    <row r="26" spans="1:16" s="310" customFormat="1" ht="24.75" customHeight="1">
      <c r="A26" s="967">
        <v>44165</v>
      </c>
      <c r="B26" s="967" t="s">
        <v>6551</v>
      </c>
      <c r="C26" s="968">
        <v>6170</v>
      </c>
      <c r="D26" s="968" t="s">
        <v>6881</v>
      </c>
      <c r="E26" s="968" t="s">
        <v>6882</v>
      </c>
      <c r="F26" s="968" t="s">
        <v>6852</v>
      </c>
      <c r="G26" s="968" t="s">
        <v>6858</v>
      </c>
      <c r="H26" s="968" t="s">
        <v>6482</v>
      </c>
      <c r="I26" s="969">
        <f t="shared" si="8"/>
        <v>0</v>
      </c>
      <c r="J26" s="970"/>
      <c r="K26" s="967">
        <v>44166</v>
      </c>
      <c r="L26" s="967" t="s">
        <v>6922</v>
      </c>
      <c r="M26" s="968" t="s">
        <v>6922</v>
      </c>
      <c r="N26" s="968"/>
      <c r="O26" s="971" t="s">
        <v>6922</v>
      </c>
      <c r="P26" s="972"/>
    </row>
    <row r="27" spans="1:16" s="310" customFormat="1" ht="24.75" customHeight="1">
      <c r="A27" s="967">
        <v>44166</v>
      </c>
      <c r="B27" s="967" t="s">
        <v>6551</v>
      </c>
      <c r="C27" s="968">
        <v>6173</v>
      </c>
      <c r="D27" s="968" t="s">
        <v>6915</v>
      </c>
      <c r="E27" s="968" t="s">
        <v>6916</v>
      </c>
      <c r="F27" s="968" t="s">
        <v>6852</v>
      </c>
      <c r="G27" s="968" t="s">
        <v>6858</v>
      </c>
      <c r="H27" s="968" t="s">
        <v>6482</v>
      </c>
      <c r="I27" s="969">
        <f t="shared" si="8"/>
        <v>42</v>
      </c>
      <c r="J27" s="975">
        <v>50.4</v>
      </c>
      <c r="K27" s="967">
        <v>44167</v>
      </c>
      <c r="L27" s="967">
        <v>44168</v>
      </c>
      <c r="M27" s="968" t="s">
        <v>6917</v>
      </c>
      <c r="N27" s="968" t="s">
        <v>6918</v>
      </c>
      <c r="O27" s="971" t="s">
        <v>19</v>
      </c>
      <c r="P27" s="972"/>
    </row>
    <row r="28" spans="1:16" s="310" customFormat="1" ht="24.75" customHeight="1">
      <c r="A28" s="967">
        <v>44176</v>
      </c>
      <c r="B28" s="967" t="s">
        <v>6455</v>
      </c>
      <c r="C28" s="968">
        <v>6223</v>
      </c>
      <c r="D28" s="968" t="s">
        <v>6923</v>
      </c>
      <c r="E28" s="968" t="s">
        <v>6924</v>
      </c>
      <c r="F28" s="968" t="s">
        <v>6852</v>
      </c>
      <c r="G28" s="968" t="s">
        <v>6858</v>
      </c>
      <c r="H28" s="968" t="s">
        <v>6482</v>
      </c>
      <c r="I28" s="969">
        <f t="shared" si="8"/>
        <v>335</v>
      </c>
      <c r="J28" s="970">
        <v>402</v>
      </c>
      <c r="K28" s="967">
        <v>44176</v>
      </c>
      <c r="L28" s="967">
        <v>44176</v>
      </c>
      <c r="M28" s="968" t="s">
        <v>6925</v>
      </c>
      <c r="N28" s="968" t="s">
        <v>6926</v>
      </c>
      <c r="O28" s="971" t="s">
        <v>19</v>
      </c>
      <c r="P28" s="972"/>
    </row>
    <row r="29" spans="1:16" s="310" customFormat="1" ht="24.75" customHeight="1">
      <c r="A29" s="967">
        <v>44202</v>
      </c>
      <c r="B29" s="967" t="s">
        <v>6551</v>
      </c>
      <c r="C29" s="968">
        <v>6270</v>
      </c>
      <c r="D29" s="968" t="s">
        <v>6881</v>
      </c>
      <c r="E29" s="968" t="s">
        <v>6882</v>
      </c>
      <c r="F29" s="968" t="s">
        <v>6852</v>
      </c>
      <c r="G29" s="968" t="s">
        <v>6858</v>
      </c>
      <c r="H29" s="968" t="s">
        <v>6482</v>
      </c>
      <c r="I29" s="969">
        <f t="shared" si="8"/>
        <v>603.75833333333333</v>
      </c>
      <c r="J29" s="970">
        <v>724.51</v>
      </c>
      <c r="K29" s="967">
        <v>44203</v>
      </c>
      <c r="L29" s="967">
        <v>44204</v>
      </c>
      <c r="M29" s="968" t="s">
        <v>6927</v>
      </c>
      <c r="N29" s="968" t="s">
        <v>6928</v>
      </c>
      <c r="O29" s="971" t="s">
        <v>19</v>
      </c>
      <c r="P29" s="972"/>
    </row>
    <row r="30" spans="1:16" s="310" customFormat="1" ht="24.75" customHeight="1">
      <c r="A30" s="967">
        <v>44222</v>
      </c>
      <c r="B30" s="967" t="s">
        <v>6929</v>
      </c>
      <c r="C30" s="968">
        <v>6320</v>
      </c>
      <c r="D30" s="968" t="s">
        <v>6930</v>
      </c>
      <c r="E30" s="968" t="s">
        <v>6931</v>
      </c>
      <c r="F30" s="968" t="s">
        <v>6852</v>
      </c>
      <c r="G30" s="968" t="s">
        <v>6858</v>
      </c>
      <c r="H30" s="968" t="s">
        <v>6482</v>
      </c>
      <c r="I30" s="969">
        <f t="shared" si="8"/>
        <v>160</v>
      </c>
      <c r="J30" s="970">
        <v>192</v>
      </c>
      <c r="K30" s="967">
        <v>44222</v>
      </c>
      <c r="L30" s="967">
        <v>44222</v>
      </c>
      <c r="M30" s="968" t="s">
        <v>6932</v>
      </c>
      <c r="N30" s="968" t="s">
        <v>6933</v>
      </c>
      <c r="O30" s="971" t="s">
        <v>19</v>
      </c>
      <c r="P30" s="972"/>
    </row>
    <row r="31" spans="1:16" s="310" customFormat="1" ht="24.75" customHeight="1">
      <c r="A31" s="967">
        <v>44222</v>
      </c>
      <c r="B31" s="967" t="s">
        <v>6551</v>
      </c>
      <c r="C31" s="968">
        <v>6343</v>
      </c>
      <c r="D31" s="968" t="s">
        <v>6881</v>
      </c>
      <c r="E31" s="968" t="s">
        <v>6882</v>
      </c>
      <c r="F31" s="968" t="s">
        <v>6852</v>
      </c>
      <c r="G31" s="968" t="s">
        <v>6858</v>
      </c>
      <c r="H31" s="968" t="s">
        <v>6482</v>
      </c>
      <c r="I31" s="969" t="e">
        <f t="shared" si="8"/>
        <v>#VALUE!</v>
      </c>
      <c r="J31" s="970" t="s">
        <v>6548</v>
      </c>
      <c r="K31" s="970" t="s">
        <v>6548</v>
      </c>
      <c r="L31" s="970" t="s">
        <v>6548</v>
      </c>
      <c r="M31" s="968" t="s">
        <v>6932</v>
      </c>
      <c r="N31" s="968" t="s">
        <v>6934</v>
      </c>
      <c r="O31" s="971" t="s">
        <v>6922</v>
      </c>
      <c r="P31" s="972"/>
    </row>
    <row r="32" spans="1:16" s="310" customFormat="1" ht="24.75" customHeight="1">
      <c r="A32" s="967">
        <v>44222</v>
      </c>
      <c r="B32" s="967" t="s">
        <v>6551</v>
      </c>
      <c r="C32" s="968">
        <v>6344</v>
      </c>
      <c r="D32" s="968" t="s">
        <v>6935</v>
      </c>
      <c r="E32" s="968" t="s">
        <v>6866</v>
      </c>
      <c r="F32" s="968" t="s">
        <v>6852</v>
      </c>
      <c r="G32" s="968" t="s">
        <v>6858</v>
      </c>
      <c r="H32" s="968" t="s">
        <v>6482</v>
      </c>
      <c r="I32" s="969">
        <f t="shared" si="8"/>
        <v>18.850000000000001</v>
      </c>
      <c r="J32" s="970">
        <v>22.62</v>
      </c>
      <c r="K32" s="967">
        <v>44222</v>
      </c>
      <c r="L32" s="967">
        <v>44270</v>
      </c>
      <c r="M32" s="968" t="s">
        <v>6932</v>
      </c>
      <c r="N32" s="968" t="s">
        <v>6936</v>
      </c>
      <c r="O32" s="971" t="s">
        <v>19</v>
      </c>
      <c r="P32" s="972"/>
    </row>
    <row r="33" spans="1:16" s="310" customFormat="1" ht="24.75" customHeight="1">
      <c r="A33" s="967">
        <v>44229</v>
      </c>
      <c r="B33" s="967" t="s">
        <v>6551</v>
      </c>
      <c r="C33" s="968">
        <v>6358</v>
      </c>
      <c r="D33" s="968" t="s">
        <v>6856</v>
      </c>
      <c r="E33" s="968" t="s">
        <v>6857</v>
      </c>
      <c r="F33" s="968" t="s">
        <v>6852</v>
      </c>
      <c r="G33" s="968" t="s">
        <v>6858</v>
      </c>
      <c r="H33" s="968" t="s">
        <v>6475</v>
      </c>
      <c r="I33" s="969">
        <f t="shared" si="8"/>
        <v>467.5</v>
      </c>
      <c r="J33" s="970">
        <v>561</v>
      </c>
      <c r="K33" s="967">
        <v>44230</v>
      </c>
      <c r="L33" s="967">
        <v>44230</v>
      </c>
      <c r="M33" s="968" t="s">
        <v>6937</v>
      </c>
      <c r="N33" s="968" t="s">
        <v>6938</v>
      </c>
      <c r="O33" s="971" t="s">
        <v>19</v>
      </c>
      <c r="P33" s="972"/>
    </row>
    <row r="34" spans="1:16" s="310" customFormat="1" ht="24.75" customHeight="1">
      <c r="A34" s="967">
        <v>44267</v>
      </c>
      <c r="B34" s="967" t="s">
        <v>6551</v>
      </c>
      <c r="C34" s="968">
        <v>6486</v>
      </c>
      <c r="D34" s="968" t="s">
        <v>6881</v>
      </c>
      <c r="E34" s="968" t="s">
        <v>6882</v>
      </c>
      <c r="F34" s="968" t="s">
        <v>6852</v>
      </c>
      <c r="G34" s="968" t="s">
        <v>6858</v>
      </c>
      <c r="H34" s="968" t="s">
        <v>6482</v>
      </c>
      <c r="I34" s="969">
        <f t="shared" si="8"/>
        <v>621.97500000000002</v>
      </c>
      <c r="J34" s="970">
        <v>746.37</v>
      </c>
      <c r="K34" s="967">
        <v>44271</v>
      </c>
      <c r="L34" s="976">
        <f t="shared" ref="L34:L43" si="9">A34</f>
        <v>44267</v>
      </c>
      <c r="M34" s="968" t="s">
        <v>6939</v>
      </c>
      <c r="N34" s="968" t="s">
        <v>6940</v>
      </c>
      <c r="O34" s="971" t="s">
        <v>19</v>
      </c>
      <c r="P34" s="972"/>
    </row>
    <row r="35" spans="1:16" s="310" customFormat="1" ht="24.75" customHeight="1">
      <c r="A35" s="967">
        <v>44267</v>
      </c>
      <c r="B35" s="967" t="s">
        <v>6455</v>
      </c>
      <c r="C35" s="968">
        <v>6489</v>
      </c>
      <c r="D35" s="968" t="s">
        <v>6541</v>
      </c>
      <c r="E35" s="968" t="s">
        <v>6904</v>
      </c>
      <c r="F35" s="968" t="s">
        <v>6852</v>
      </c>
      <c r="G35" s="968" t="s">
        <v>6858</v>
      </c>
      <c r="H35" s="968" t="s">
        <v>6542</v>
      </c>
      <c r="I35" s="969">
        <f t="shared" si="8"/>
        <v>33</v>
      </c>
      <c r="J35" s="970">
        <v>39.6</v>
      </c>
      <c r="K35" s="967">
        <v>44270</v>
      </c>
      <c r="L35" s="976">
        <f t="shared" si="9"/>
        <v>44267</v>
      </c>
      <c r="M35" s="968" t="s">
        <v>6941</v>
      </c>
      <c r="N35" s="968" t="s">
        <v>6942</v>
      </c>
      <c r="O35" s="971" t="s">
        <v>19</v>
      </c>
      <c r="P35" s="972"/>
    </row>
    <row r="36" spans="1:16" s="310" customFormat="1" ht="24.75" customHeight="1">
      <c r="A36" s="967">
        <v>44280</v>
      </c>
      <c r="B36" s="967" t="s">
        <v>6943</v>
      </c>
      <c r="C36" s="968"/>
      <c r="D36" s="968" t="s">
        <v>6944</v>
      </c>
      <c r="E36" s="968"/>
      <c r="F36" s="968" t="s">
        <v>6852</v>
      </c>
      <c r="G36" s="968" t="s">
        <v>6945</v>
      </c>
      <c r="H36" s="968"/>
      <c r="I36" s="969">
        <f t="shared" si="8"/>
        <v>141</v>
      </c>
      <c r="J36" s="970">
        <v>169.2</v>
      </c>
      <c r="K36" s="967"/>
      <c r="L36" s="976">
        <f t="shared" si="9"/>
        <v>44280</v>
      </c>
      <c r="M36" s="968"/>
      <c r="N36" s="968" t="s">
        <v>6946</v>
      </c>
      <c r="O36" s="971" t="s">
        <v>19</v>
      </c>
      <c r="P36" s="972"/>
    </row>
    <row r="37" spans="1:16" s="310" customFormat="1" ht="24.75" customHeight="1">
      <c r="A37" s="967">
        <v>44294</v>
      </c>
      <c r="B37" s="967" t="s">
        <v>6551</v>
      </c>
      <c r="C37" s="968">
        <v>6630</v>
      </c>
      <c r="D37" s="968" t="s">
        <v>6856</v>
      </c>
      <c r="E37" s="968" t="s">
        <v>6857</v>
      </c>
      <c r="F37" s="968" t="s">
        <v>6852</v>
      </c>
      <c r="G37" s="968" t="s">
        <v>6858</v>
      </c>
      <c r="H37" s="968" t="s">
        <v>6475</v>
      </c>
      <c r="I37" s="969">
        <f t="shared" si="8"/>
        <v>455</v>
      </c>
      <c r="J37" s="970">
        <v>546</v>
      </c>
      <c r="K37" s="967">
        <v>44294</v>
      </c>
      <c r="L37" s="976">
        <f t="shared" si="9"/>
        <v>44294</v>
      </c>
      <c r="M37" s="968" t="s">
        <v>6947</v>
      </c>
      <c r="N37" s="968" t="s">
        <v>6948</v>
      </c>
      <c r="O37" s="971" t="s">
        <v>19</v>
      </c>
      <c r="P37" s="972"/>
    </row>
    <row r="38" spans="1:16" s="310" customFormat="1" ht="24.75" customHeight="1">
      <c r="A38" s="967">
        <v>44309</v>
      </c>
      <c r="B38" s="967" t="s">
        <v>6943</v>
      </c>
      <c r="C38" s="968"/>
      <c r="D38" s="968" t="s">
        <v>6949</v>
      </c>
      <c r="E38" s="968"/>
      <c r="F38" s="968" t="s">
        <v>6852</v>
      </c>
      <c r="G38" s="968" t="s">
        <v>6950</v>
      </c>
      <c r="H38" s="968"/>
      <c r="I38" s="969">
        <f t="shared" si="8"/>
        <v>475</v>
      </c>
      <c r="J38" s="970">
        <v>570</v>
      </c>
      <c r="K38" s="967"/>
      <c r="L38" s="976">
        <f t="shared" si="9"/>
        <v>44309</v>
      </c>
      <c r="M38" s="968"/>
      <c r="N38" s="968" t="s">
        <v>6951</v>
      </c>
      <c r="O38" s="971" t="s">
        <v>19</v>
      </c>
      <c r="P38" s="972"/>
    </row>
    <row r="39" spans="1:16" s="310" customFormat="1" ht="24.75" customHeight="1">
      <c r="A39" s="967">
        <v>44309</v>
      </c>
      <c r="B39" s="967" t="s">
        <v>6943</v>
      </c>
      <c r="C39" s="968"/>
      <c r="D39" s="968" t="s">
        <v>6952</v>
      </c>
      <c r="E39" s="968"/>
      <c r="F39" s="968" t="s">
        <v>6852</v>
      </c>
      <c r="G39" s="968" t="s">
        <v>6953</v>
      </c>
      <c r="H39" s="968" t="s">
        <v>6482</v>
      </c>
      <c r="I39" s="969">
        <f t="shared" si="8"/>
        <v>1782.0000000000002</v>
      </c>
      <c r="J39" s="970">
        <v>2138.4</v>
      </c>
      <c r="K39" s="967"/>
      <c r="L39" s="976">
        <f t="shared" si="9"/>
        <v>44309</v>
      </c>
      <c r="M39" s="968"/>
      <c r="N39" s="968" t="s">
        <v>6954</v>
      </c>
      <c r="O39" s="971" t="s">
        <v>19</v>
      </c>
      <c r="P39" s="972"/>
    </row>
    <row r="40" spans="1:16" s="310" customFormat="1" ht="24.75" customHeight="1">
      <c r="A40" s="967">
        <v>44309</v>
      </c>
      <c r="B40" s="967" t="s">
        <v>6943</v>
      </c>
      <c r="C40" s="968"/>
      <c r="D40" s="968" t="s">
        <v>6944</v>
      </c>
      <c r="E40" s="968"/>
      <c r="F40" s="968" t="s">
        <v>6852</v>
      </c>
      <c r="G40" s="968" t="s">
        <v>6945</v>
      </c>
      <c r="H40" s="968"/>
      <c r="I40" s="969">
        <f t="shared" si="8"/>
        <v>98.28</v>
      </c>
      <c r="J40" s="970">
        <v>117.93599999999999</v>
      </c>
      <c r="K40" s="967"/>
      <c r="L40" s="976">
        <f t="shared" si="9"/>
        <v>44309</v>
      </c>
      <c r="M40" s="968"/>
      <c r="N40" s="968" t="s">
        <v>6955</v>
      </c>
      <c r="O40" s="971" t="s">
        <v>19</v>
      </c>
      <c r="P40" s="972"/>
    </row>
    <row r="41" spans="1:16" s="310" customFormat="1" ht="24.75" customHeight="1">
      <c r="A41" s="967">
        <v>44309</v>
      </c>
      <c r="B41" s="967" t="s">
        <v>6943</v>
      </c>
      <c r="C41" s="968"/>
      <c r="D41" s="968" t="s">
        <v>6952</v>
      </c>
      <c r="E41" s="968"/>
      <c r="F41" s="968" t="s">
        <v>6852</v>
      </c>
      <c r="G41" s="968" t="s">
        <v>6953</v>
      </c>
      <c r="H41" s="968" t="s">
        <v>6482</v>
      </c>
      <c r="I41" s="969">
        <f t="shared" si="8"/>
        <v>305.096</v>
      </c>
      <c r="J41" s="970">
        <f>1.2*((10.25*16)+(11.758*12))</f>
        <v>366.11520000000002</v>
      </c>
      <c r="K41" s="967"/>
      <c r="L41" s="976">
        <f t="shared" si="9"/>
        <v>44309</v>
      </c>
      <c r="M41" s="968"/>
      <c r="N41" s="968" t="s">
        <v>6956</v>
      </c>
      <c r="O41" s="971" t="s">
        <v>19</v>
      </c>
      <c r="P41" s="972"/>
    </row>
    <row r="42" spans="1:16" s="310" customFormat="1" ht="30">
      <c r="A42" s="967">
        <v>44326</v>
      </c>
      <c r="B42" s="967" t="s">
        <v>6943</v>
      </c>
      <c r="C42" s="968"/>
      <c r="D42" s="968" t="s">
        <v>6957</v>
      </c>
      <c r="E42" s="968"/>
      <c r="F42" s="968" t="s">
        <v>6852</v>
      </c>
      <c r="G42" s="968" t="s">
        <v>6945</v>
      </c>
      <c r="H42" s="968"/>
      <c r="I42" s="969">
        <f t="shared" si="8"/>
        <v>240</v>
      </c>
      <c r="J42" s="970">
        <f>60*4*1.2</f>
        <v>288</v>
      </c>
      <c r="K42" s="967"/>
      <c r="L42" s="976">
        <f t="shared" si="9"/>
        <v>44326</v>
      </c>
      <c r="M42" s="968"/>
      <c r="N42" s="968" t="s">
        <v>6958</v>
      </c>
      <c r="O42" s="971" t="s">
        <v>19</v>
      </c>
      <c r="P42" s="972"/>
    </row>
    <row r="43" spans="1:16" s="310" customFormat="1" ht="45">
      <c r="A43" s="967">
        <v>44354</v>
      </c>
      <c r="B43" s="967" t="s">
        <v>6943</v>
      </c>
      <c r="C43" s="968"/>
      <c r="D43" s="968" t="s">
        <v>6944</v>
      </c>
      <c r="E43" s="968"/>
      <c r="F43" s="968" t="s">
        <v>6852</v>
      </c>
      <c r="G43" s="968" t="s">
        <v>6945</v>
      </c>
      <c r="H43" s="968"/>
      <c r="I43" s="969">
        <f t="shared" si="8"/>
        <v>191.1</v>
      </c>
      <c r="J43" s="970">
        <v>229.32</v>
      </c>
      <c r="K43" s="967"/>
      <c r="L43" s="976">
        <f t="shared" si="9"/>
        <v>44354</v>
      </c>
      <c r="M43" s="968"/>
      <c r="N43" s="968" t="s">
        <v>6959</v>
      </c>
      <c r="O43" s="971" t="s">
        <v>19</v>
      </c>
      <c r="P43" s="972"/>
    </row>
    <row r="44" spans="1:16" s="310" customFormat="1" ht="45">
      <c r="A44" s="967">
        <v>44349</v>
      </c>
      <c r="B44" s="967" t="s">
        <v>6455</v>
      </c>
      <c r="C44" s="968">
        <v>7068</v>
      </c>
      <c r="D44" s="968" t="s">
        <v>6856</v>
      </c>
      <c r="E44" s="968" t="s">
        <v>6857</v>
      </c>
      <c r="F44" s="968" t="s">
        <v>6852</v>
      </c>
      <c r="G44" s="968" t="s">
        <v>6858</v>
      </c>
      <c r="H44" s="968" t="s">
        <v>6475</v>
      </c>
      <c r="I44" s="969">
        <f t="shared" si="8"/>
        <v>525</v>
      </c>
      <c r="J44" s="970">
        <v>630</v>
      </c>
      <c r="K44" s="967">
        <v>44358</v>
      </c>
      <c r="L44" s="976">
        <f>A44</f>
        <v>44349</v>
      </c>
      <c r="M44" s="968" t="s">
        <v>6960</v>
      </c>
      <c r="N44" s="968" t="s">
        <v>6961</v>
      </c>
      <c r="O44" s="971" t="s">
        <v>19</v>
      </c>
      <c r="P44" s="972"/>
    </row>
    <row r="45" spans="1:16" s="310" customFormat="1">
      <c r="A45" s="967">
        <v>44356</v>
      </c>
      <c r="B45" s="967" t="s">
        <v>6524</v>
      </c>
      <c r="C45" s="968">
        <v>7013</v>
      </c>
      <c r="D45" s="968" t="s">
        <v>6915</v>
      </c>
      <c r="E45" s="968" t="s">
        <v>6916</v>
      </c>
      <c r="F45" s="968" t="s">
        <v>6852</v>
      </c>
      <c r="G45" s="968" t="s">
        <v>6858</v>
      </c>
      <c r="H45" s="968" t="s">
        <v>6962</v>
      </c>
      <c r="I45" s="969">
        <f t="shared" si="8"/>
        <v>122.94166666666668</v>
      </c>
      <c r="J45" s="970">
        <v>147.53</v>
      </c>
      <c r="K45" s="967">
        <v>44349</v>
      </c>
      <c r="L45" s="967">
        <v>44356</v>
      </c>
      <c r="M45" s="378" t="s">
        <v>6963</v>
      </c>
      <c r="N45" s="968" t="s">
        <v>6964</v>
      </c>
      <c r="O45" s="971" t="s">
        <v>6802</v>
      </c>
      <c r="P45" s="972"/>
    </row>
    <row r="46" spans="1:16" s="310" customFormat="1">
      <c r="A46" s="967">
        <v>44358</v>
      </c>
      <c r="B46" s="967" t="s">
        <v>6455</v>
      </c>
      <c r="C46" s="968">
        <v>7096</v>
      </c>
      <c r="D46" s="968" t="s">
        <v>6911</v>
      </c>
      <c r="E46" s="968" t="s">
        <v>6912</v>
      </c>
      <c r="F46" s="968" t="s">
        <v>6852</v>
      </c>
      <c r="G46" s="968" t="s">
        <v>6858</v>
      </c>
      <c r="H46" s="968" t="s">
        <v>6592</v>
      </c>
      <c r="I46" s="969">
        <f t="shared" si="8"/>
        <v>87.5</v>
      </c>
      <c r="J46" s="970">
        <v>105</v>
      </c>
      <c r="K46" s="967">
        <v>44358</v>
      </c>
      <c r="L46" s="967">
        <v>44361</v>
      </c>
      <c r="M46" s="378" t="s">
        <v>6963</v>
      </c>
      <c r="N46" s="968" t="s">
        <v>6965</v>
      </c>
      <c r="O46" s="971" t="s">
        <v>6802</v>
      </c>
      <c r="P46" s="972"/>
    </row>
    <row r="47" spans="1:16" s="310" customFormat="1" ht="30">
      <c r="A47" s="967">
        <v>44358</v>
      </c>
      <c r="B47" s="967" t="s">
        <v>6943</v>
      </c>
      <c r="C47" s="968">
        <v>7011</v>
      </c>
      <c r="D47" s="968" t="s">
        <v>6966</v>
      </c>
      <c r="E47" s="968"/>
      <c r="F47" s="968" t="s">
        <v>6852</v>
      </c>
      <c r="G47" s="968" t="s">
        <v>6953</v>
      </c>
      <c r="H47" s="968"/>
      <c r="I47" s="969">
        <f t="shared" si="8"/>
        <v>864.4</v>
      </c>
      <c r="J47" s="970">
        <v>1037.28</v>
      </c>
      <c r="K47" s="967"/>
      <c r="L47" s="967">
        <v>44361</v>
      </c>
      <c r="M47" s="968"/>
      <c r="N47" s="968" t="s">
        <v>6967</v>
      </c>
      <c r="O47" s="971" t="s">
        <v>6802</v>
      </c>
      <c r="P47" s="972"/>
    </row>
    <row r="48" spans="1:16" s="310" customFormat="1">
      <c r="A48" s="967">
        <v>44358</v>
      </c>
      <c r="B48" s="967" t="s">
        <v>6943</v>
      </c>
      <c r="C48" s="968">
        <v>7093</v>
      </c>
      <c r="D48" s="968" t="s">
        <v>6968</v>
      </c>
      <c r="E48" s="968"/>
      <c r="F48" s="968" t="s">
        <v>6852</v>
      </c>
      <c r="G48" s="968" t="s">
        <v>6950</v>
      </c>
      <c r="H48" s="968"/>
      <c r="I48" s="969">
        <f t="shared" si="8"/>
        <v>419.16666666666669</v>
      </c>
      <c r="J48" s="970">
        <v>503</v>
      </c>
      <c r="K48" s="967"/>
      <c r="L48" s="967">
        <v>44361</v>
      </c>
      <c r="M48" s="968"/>
      <c r="N48" s="968" t="s">
        <v>6969</v>
      </c>
      <c r="O48" s="971" t="s">
        <v>6802</v>
      </c>
      <c r="P48" s="972"/>
    </row>
    <row r="49" spans="1:17" s="310" customFormat="1">
      <c r="A49" s="967">
        <v>44358</v>
      </c>
      <c r="B49" s="967" t="s">
        <v>6943</v>
      </c>
      <c r="C49" s="968">
        <v>7094</v>
      </c>
      <c r="D49" s="968" t="s">
        <v>6968</v>
      </c>
      <c r="E49" s="968"/>
      <c r="F49" s="968" t="s">
        <v>6852</v>
      </c>
      <c r="G49" s="968" t="s">
        <v>6950</v>
      </c>
      <c r="H49" s="968"/>
      <c r="I49" s="969">
        <f t="shared" si="8"/>
        <v>83.833333333333329</v>
      </c>
      <c r="J49" s="970">
        <v>100.6</v>
      </c>
      <c r="K49" s="967"/>
      <c r="L49" s="967">
        <v>44361</v>
      </c>
      <c r="M49" s="968"/>
      <c r="N49" s="968" t="s">
        <v>6970</v>
      </c>
      <c r="O49" s="971" t="s">
        <v>6802</v>
      </c>
      <c r="P49" s="972"/>
    </row>
    <row r="50" spans="1:17" s="310" customFormat="1">
      <c r="A50" s="967">
        <v>44358</v>
      </c>
      <c r="B50" s="967" t="s">
        <v>6943</v>
      </c>
      <c r="C50" s="968">
        <v>7117</v>
      </c>
      <c r="D50" s="968" t="s">
        <v>6968</v>
      </c>
      <c r="E50" s="968"/>
      <c r="F50" s="968" t="s">
        <v>6852</v>
      </c>
      <c r="G50" s="968" t="s">
        <v>6950</v>
      </c>
      <c r="H50" s="968"/>
      <c r="I50" s="969">
        <f t="shared" si="8"/>
        <v>251.50000000000003</v>
      </c>
      <c r="J50" s="970">
        <v>301.8</v>
      </c>
      <c r="K50" s="967"/>
      <c r="L50" s="967">
        <v>44361</v>
      </c>
      <c r="M50" s="968"/>
      <c r="N50" s="968" t="s">
        <v>6971</v>
      </c>
      <c r="O50" s="971" t="s">
        <v>6802</v>
      </c>
      <c r="P50" s="972"/>
    </row>
    <row r="51" spans="1:17" s="310" customFormat="1">
      <c r="A51" s="967">
        <v>44393</v>
      </c>
      <c r="B51" s="967" t="s">
        <v>6455</v>
      </c>
      <c r="C51" s="968">
        <v>7329</v>
      </c>
      <c r="D51" s="968" t="s">
        <v>6541</v>
      </c>
      <c r="E51" s="968" t="s">
        <v>6904</v>
      </c>
      <c r="F51" s="968" t="s">
        <v>6852</v>
      </c>
      <c r="G51" s="968" t="s">
        <v>6858</v>
      </c>
      <c r="H51" s="968" t="s">
        <v>6542</v>
      </c>
      <c r="I51" s="969">
        <f t="shared" si="8"/>
        <v>33.983333333333334</v>
      </c>
      <c r="J51" s="970">
        <v>40.78</v>
      </c>
      <c r="K51" s="967">
        <v>44393</v>
      </c>
      <c r="L51" s="967">
        <v>44397</v>
      </c>
      <c r="M51" s="968" t="s">
        <v>6972</v>
      </c>
      <c r="N51" s="968"/>
      <c r="O51" s="971" t="s">
        <v>6802</v>
      </c>
      <c r="P51" s="972">
        <v>0.43530000000000002</v>
      </c>
      <c r="Q51" s="779"/>
    </row>
    <row r="52" spans="1:17" s="310" customFormat="1">
      <c r="A52" s="967">
        <v>44386</v>
      </c>
      <c r="B52" s="967" t="s">
        <v>6455</v>
      </c>
      <c r="C52" s="968">
        <v>7270</v>
      </c>
      <c r="D52" s="968" t="s">
        <v>6915</v>
      </c>
      <c r="E52" s="968" t="s">
        <v>6916</v>
      </c>
      <c r="F52" s="968" t="s">
        <v>6852</v>
      </c>
      <c r="G52" s="968" t="s">
        <v>6858</v>
      </c>
      <c r="H52" s="968" t="s">
        <v>6962</v>
      </c>
      <c r="I52" s="969">
        <f t="shared" si="8"/>
        <v>131.94166666666669</v>
      </c>
      <c r="J52" s="970">
        <v>158.33000000000001</v>
      </c>
      <c r="K52" s="967">
        <v>44386</v>
      </c>
      <c r="L52" s="967">
        <v>44397</v>
      </c>
      <c r="M52" s="968" t="s">
        <v>6972</v>
      </c>
      <c r="N52" s="968"/>
      <c r="O52" s="971" t="s">
        <v>6802</v>
      </c>
      <c r="P52" s="972">
        <v>0.46329999999999999</v>
      </c>
      <c r="Q52" s="779"/>
    </row>
    <row r="53" spans="1:17" s="310" customFormat="1">
      <c r="A53" s="967">
        <v>44407</v>
      </c>
      <c r="B53" s="967" t="s">
        <v>6943</v>
      </c>
      <c r="C53" s="968">
        <v>7318</v>
      </c>
      <c r="D53" s="968" t="s">
        <v>6952</v>
      </c>
      <c r="E53" s="968" t="s">
        <v>6973</v>
      </c>
      <c r="F53" s="968" t="s">
        <v>6641</v>
      </c>
      <c r="G53" s="968" t="s">
        <v>6858</v>
      </c>
      <c r="H53" s="968"/>
      <c r="I53" s="969">
        <f t="shared" si="8"/>
        <v>2420</v>
      </c>
      <c r="J53" s="970">
        <v>2904</v>
      </c>
      <c r="K53" s="967">
        <v>44407</v>
      </c>
      <c r="L53" s="967">
        <v>44416</v>
      </c>
      <c r="M53" s="968" t="s">
        <v>6972</v>
      </c>
      <c r="N53" s="968"/>
      <c r="O53" s="971" t="s">
        <v>19</v>
      </c>
      <c r="P53" s="972"/>
    </row>
    <row r="54" spans="1:17" s="310" customFormat="1" ht="30">
      <c r="A54" s="977">
        <v>44410</v>
      </c>
      <c r="B54" s="977" t="s">
        <v>6768</v>
      </c>
      <c r="C54" s="978">
        <v>7385</v>
      </c>
      <c r="D54" s="978" t="s">
        <v>6974</v>
      </c>
      <c r="E54" s="978" t="s">
        <v>6975</v>
      </c>
      <c r="F54" s="978" t="s">
        <v>6852</v>
      </c>
      <c r="G54" s="978" t="s">
        <v>6950</v>
      </c>
      <c r="H54" s="978" t="s">
        <v>6569</v>
      </c>
      <c r="I54" s="969">
        <f t="shared" si="8"/>
        <v>2575</v>
      </c>
      <c r="J54" s="969">
        <v>3090</v>
      </c>
      <c r="K54" s="977">
        <v>44406</v>
      </c>
      <c r="L54" s="977">
        <v>44411</v>
      </c>
      <c r="M54" s="978" t="s">
        <v>6976</v>
      </c>
      <c r="N54" s="978"/>
      <c r="O54" s="971" t="s">
        <v>19</v>
      </c>
      <c r="P54" s="972"/>
    </row>
    <row r="55" spans="1:17" s="310" customFormat="1">
      <c r="A55" s="977">
        <v>44410</v>
      </c>
      <c r="B55" s="977" t="s">
        <v>6768</v>
      </c>
      <c r="C55" s="978">
        <v>7389</v>
      </c>
      <c r="D55" s="978" t="s">
        <v>6977</v>
      </c>
      <c r="E55" s="978" t="s">
        <v>6978</v>
      </c>
      <c r="F55" s="978" t="s">
        <v>6852</v>
      </c>
      <c r="G55" s="978" t="s">
        <v>6979</v>
      </c>
      <c r="H55" s="978" t="s">
        <v>6526</v>
      </c>
      <c r="I55" s="969">
        <f t="shared" si="8"/>
        <v>1366.3</v>
      </c>
      <c r="J55" s="979">
        <v>1639.56</v>
      </c>
      <c r="K55" s="977">
        <v>44407</v>
      </c>
      <c r="L55" s="977">
        <v>44410</v>
      </c>
      <c r="M55" s="978" t="s">
        <v>6980</v>
      </c>
      <c r="N55" s="978"/>
      <c r="O55" s="971" t="s">
        <v>19</v>
      </c>
      <c r="P55" s="972"/>
    </row>
    <row r="56" spans="1:17" s="310" customFormat="1" ht="60">
      <c r="A56" s="977">
        <v>44441</v>
      </c>
      <c r="B56" s="977" t="s">
        <v>6768</v>
      </c>
      <c r="C56" s="978">
        <v>7392</v>
      </c>
      <c r="D56" s="978" t="s">
        <v>6981</v>
      </c>
      <c r="E56" s="978" t="s">
        <v>6982</v>
      </c>
      <c r="F56" s="978" t="s">
        <v>6852</v>
      </c>
      <c r="G56" s="978" t="s">
        <v>6979</v>
      </c>
      <c r="H56" s="978" t="s">
        <v>6526</v>
      </c>
      <c r="I56" s="969">
        <f t="shared" si="8"/>
        <v>2968.25</v>
      </c>
      <c r="J56" s="969">
        <v>3561.9</v>
      </c>
      <c r="K56" s="977">
        <v>44410</v>
      </c>
      <c r="L56" s="977">
        <v>44433</v>
      </c>
      <c r="M56" s="978" t="s">
        <v>6983</v>
      </c>
      <c r="N56" s="978" t="s">
        <v>6984</v>
      </c>
      <c r="O56" s="971" t="s">
        <v>19</v>
      </c>
      <c r="P56" s="972"/>
    </row>
    <row r="57" spans="1:17" s="310" customFormat="1" ht="30">
      <c r="A57" s="977">
        <v>44441</v>
      </c>
      <c r="B57" s="977" t="s">
        <v>6768</v>
      </c>
      <c r="C57" s="978">
        <v>7441</v>
      </c>
      <c r="D57" s="978" t="s">
        <v>6985</v>
      </c>
      <c r="E57" s="978" t="s">
        <v>6986</v>
      </c>
      <c r="F57" s="978" t="s">
        <v>6852</v>
      </c>
      <c r="G57" s="978" t="s">
        <v>6979</v>
      </c>
      <c r="H57" s="978" t="s">
        <v>6553</v>
      </c>
      <c r="I57" s="969">
        <f t="shared" si="8"/>
        <v>484.94</v>
      </c>
      <c r="J57" s="969">
        <v>581.928</v>
      </c>
      <c r="K57" s="977">
        <v>44417</v>
      </c>
      <c r="L57" s="977">
        <v>44442</v>
      </c>
      <c r="M57" s="978" t="s">
        <v>6987</v>
      </c>
      <c r="N57" s="978" t="s">
        <v>6988</v>
      </c>
      <c r="O57" s="971" t="s">
        <v>19</v>
      </c>
      <c r="P57" s="972"/>
    </row>
    <row r="58" spans="1:17" s="310" customFormat="1" ht="30">
      <c r="A58" s="977">
        <v>44441</v>
      </c>
      <c r="B58" s="977" t="s">
        <v>6768</v>
      </c>
      <c r="C58" s="978">
        <v>7442</v>
      </c>
      <c r="D58" s="978" t="s">
        <v>6989</v>
      </c>
      <c r="E58" s="978" t="s">
        <v>6986</v>
      </c>
      <c r="F58" s="978" t="s">
        <v>6852</v>
      </c>
      <c r="G58" s="978" t="s">
        <v>6979</v>
      </c>
      <c r="H58" s="978" t="s">
        <v>6482</v>
      </c>
      <c r="I58" s="969">
        <f t="shared" si="8"/>
        <v>842.94</v>
      </c>
      <c r="J58" s="969">
        <v>1011.528</v>
      </c>
      <c r="K58" s="977">
        <v>44417</v>
      </c>
      <c r="L58" s="977">
        <v>44435</v>
      </c>
      <c r="M58" s="978" t="s">
        <v>6987</v>
      </c>
      <c r="N58" s="978" t="s">
        <v>6988</v>
      </c>
      <c r="O58" s="971" t="s">
        <v>19</v>
      </c>
      <c r="P58" s="972"/>
    </row>
    <row r="59" spans="1:17" s="310" customFormat="1" ht="30">
      <c r="A59" s="977">
        <v>44442</v>
      </c>
      <c r="B59" s="977" t="s">
        <v>6768</v>
      </c>
      <c r="C59" s="978">
        <v>7436</v>
      </c>
      <c r="D59" s="978" t="s">
        <v>6990</v>
      </c>
      <c r="E59" s="978" t="s">
        <v>6991</v>
      </c>
      <c r="F59" s="978" t="s">
        <v>6852</v>
      </c>
      <c r="G59" s="978" t="s">
        <v>6992</v>
      </c>
      <c r="H59" s="978" t="s">
        <v>6482</v>
      </c>
      <c r="I59" s="969">
        <f t="shared" si="8"/>
        <v>928</v>
      </c>
      <c r="J59" s="969">
        <v>1113.5999999999999</v>
      </c>
      <c r="K59" s="977">
        <v>44417</v>
      </c>
      <c r="L59" s="977">
        <v>44418</v>
      </c>
      <c r="M59" s="978" t="s">
        <v>6993</v>
      </c>
      <c r="N59" s="978" t="s">
        <v>6994</v>
      </c>
      <c r="O59" s="971" t="s">
        <v>19</v>
      </c>
      <c r="P59" s="972"/>
    </row>
    <row r="60" spans="1:17" s="310" customFormat="1">
      <c r="A60" s="967">
        <v>44414</v>
      </c>
      <c r="B60" s="967" t="s">
        <v>6943</v>
      </c>
      <c r="C60" s="968">
        <v>7335</v>
      </c>
      <c r="D60" s="968" t="s">
        <v>6995</v>
      </c>
      <c r="E60" s="968" t="s">
        <v>6973</v>
      </c>
      <c r="F60" s="968" t="s">
        <v>6641</v>
      </c>
      <c r="G60" s="968" t="s">
        <v>6979</v>
      </c>
      <c r="H60" s="968" t="s">
        <v>6482</v>
      </c>
      <c r="I60" s="969">
        <f t="shared" si="8"/>
        <v>2072.5</v>
      </c>
      <c r="J60" s="970">
        <v>2487</v>
      </c>
      <c r="K60" s="967">
        <v>44414</v>
      </c>
      <c r="L60" s="967">
        <v>44423</v>
      </c>
      <c r="M60" s="968" t="s">
        <v>6996</v>
      </c>
      <c r="N60" s="968"/>
      <c r="O60" s="971" t="s">
        <v>6802</v>
      </c>
      <c r="P60" s="972"/>
    </row>
    <row r="61" spans="1:17" s="310" customFormat="1">
      <c r="A61" s="977">
        <v>44427</v>
      </c>
      <c r="B61" s="977" t="s">
        <v>6768</v>
      </c>
      <c r="C61" s="978">
        <v>7484</v>
      </c>
      <c r="D61" s="978" t="s">
        <v>6997</v>
      </c>
      <c r="E61" s="978" t="s">
        <v>6998</v>
      </c>
      <c r="F61" s="978" t="s">
        <v>6852</v>
      </c>
      <c r="G61" s="978" t="s">
        <v>6999</v>
      </c>
      <c r="H61" s="978" t="s">
        <v>6482</v>
      </c>
      <c r="I61" s="969">
        <f t="shared" si="8"/>
        <v>572.20000000000005</v>
      </c>
      <c r="J61" s="969">
        <v>686.64</v>
      </c>
      <c r="K61" s="977">
        <v>44426</v>
      </c>
      <c r="L61" s="977">
        <v>44427</v>
      </c>
      <c r="M61" s="978" t="s">
        <v>7000</v>
      </c>
      <c r="N61" s="978"/>
      <c r="O61" s="971" t="s">
        <v>6802</v>
      </c>
      <c r="P61" s="972"/>
    </row>
    <row r="62" spans="1:17" s="310" customFormat="1">
      <c r="A62" s="977">
        <v>44426</v>
      </c>
      <c r="B62" s="977" t="s">
        <v>6768</v>
      </c>
      <c r="C62" s="978">
        <v>7467</v>
      </c>
      <c r="D62" s="978" t="s">
        <v>7001</v>
      </c>
      <c r="E62" s="978" t="s">
        <v>6975</v>
      </c>
      <c r="F62" s="978" t="s">
        <v>6852</v>
      </c>
      <c r="G62" s="978" t="s">
        <v>6999</v>
      </c>
      <c r="H62" s="978" t="s">
        <v>6482</v>
      </c>
      <c r="I62" s="969">
        <f t="shared" si="8"/>
        <v>1395</v>
      </c>
      <c r="J62" s="969">
        <v>1674</v>
      </c>
      <c r="K62" s="977">
        <v>44424</v>
      </c>
      <c r="L62" s="977">
        <v>44427</v>
      </c>
      <c r="M62" s="978" t="s">
        <v>7000</v>
      </c>
      <c r="N62" s="978"/>
      <c r="O62" s="971" t="s">
        <v>19</v>
      </c>
      <c r="P62" s="972"/>
    </row>
    <row r="63" spans="1:17" s="310" customFormat="1" ht="30">
      <c r="A63" s="977">
        <v>44445</v>
      </c>
      <c r="B63" s="977" t="s">
        <v>6768</v>
      </c>
      <c r="C63" s="978">
        <v>7495</v>
      </c>
      <c r="D63" s="978" t="s">
        <v>7002</v>
      </c>
      <c r="E63" s="978" t="s">
        <v>7003</v>
      </c>
      <c r="F63" s="978" t="s">
        <v>6852</v>
      </c>
      <c r="G63" s="978" t="s">
        <v>6999</v>
      </c>
      <c r="H63" s="978" t="s">
        <v>6482</v>
      </c>
      <c r="I63" s="969">
        <f t="shared" si="8"/>
        <v>464.65833333333336</v>
      </c>
      <c r="J63" s="969">
        <v>557.59</v>
      </c>
      <c r="K63" s="977">
        <v>44427</v>
      </c>
      <c r="L63" s="977">
        <v>44435</v>
      </c>
      <c r="M63" s="978" t="s">
        <v>7004</v>
      </c>
      <c r="N63" s="978"/>
      <c r="O63" s="971" t="s">
        <v>19</v>
      </c>
      <c r="P63" s="972"/>
    </row>
    <row r="64" spans="1:17" s="310" customFormat="1" ht="30">
      <c r="A64" s="977">
        <v>44440</v>
      </c>
      <c r="B64" s="977" t="s">
        <v>6768</v>
      </c>
      <c r="C64" s="978">
        <v>7525</v>
      </c>
      <c r="D64" s="978" t="s">
        <v>7005</v>
      </c>
      <c r="E64" s="978" t="s">
        <v>6975</v>
      </c>
      <c r="F64" s="978" t="s">
        <v>6852</v>
      </c>
      <c r="G64" s="978" t="s">
        <v>7006</v>
      </c>
      <c r="H64" s="978" t="s">
        <v>6603</v>
      </c>
      <c r="I64" s="969">
        <f t="shared" si="8"/>
        <v>2600</v>
      </c>
      <c r="J64" s="969">
        <v>3120</v>
      </c>
      <c r="K64" s="977">
        <v>44432</v>
      </c>
      <c r="L64" s="977">
        <v>44440</v>
      </c>
      <c r="M64" s="978" t="s">
        <v>7007</v>
      </c>
      <c r="N64" s="978"/>
      <c r="O64" s="971" t="s">
        <v>19</v>
      </c>
      <c r="P64" s="972"/>
    </row>
    <row r="65" spans="1:16" s="310" customFormat="1" ht="30">
      <c r="A65" s="977">
        <v>44442</v>
      </c>
      <c r="B65" s="977" t="s">
        <v>6768</v>
      </c>
      <c r="C65" s="978">
        <v>7571</v>
      </c>
      <c r="D65" s="978" t="s">
        <v>7002</v>
      </c>
      <c r="E65" s="978" t="s">
        <v>7003</v>
      </c>
      <c r="F65" s="978" t="s">
        <v>6852</v>
      </c>
      <c r="G65" s="978" t="s">
        <v>6999</v>
      </c>
      <c r="H65" s="978" t="s">
        <v>6482</v>
      </c>
      <c r="I65" s="969">
        <f t="shared" si="8"/>
        <v>107.98333333333335</v>
      </c>
      <c r="J65" s="969">
        <v>129.58000000000001</v>
      </c>
      <c r="K65" s="977">
        <v>44427</v>
      </c>
      <c r="L65" s="977">
        <v>44442</v>
      </c>
      <c r="M65" s="978" t="s">
        <v>7008</v>
      </c>
      <c r="N65" s="978"/>
      <c r="O65" s="971" t="s">
        <v>19</v>
      </c>
      <c r="P65" s="972"/>
    </row>
    <row r="66" spans="1:16" s="310" customFormat="1" ht="30">
      <c r="A66" s="977">
        <v>44445</v>
      </c>
      <c r="B66" s="977" t="s">
        <v>6768</v>
      </c>
      <c r="C66" s="978">
        <v>7631</v>
      </c>
      <c r="D66" s="978" t="s">
        <v>6997</v>
      </c>
      <c r="E66" s="978" t="s">
        <v>6998</v>
      </c>
      <c r="F66" s="978" t="s">
        <v>6852</v>
      </c>
      <c r="G66" s="978" t="s">
        <v>6999</v>
      </c>
      <c r="H66" s="978" t="s">
        <v>6482</v>
      </c>
      <c r="I66" s="969">
        <f t="shared" si="8"/>
        <v>35.30833333333333</v>
      </c>
      <c r="J66" s="969">
        <v>42.37</v>
      </c>
      <c r="K66" s="977">
        <v>44442</v>
      </c>
      <c r="L66" s="977">
        <v>44445</v>
      </c>
      <c r="M66" s="978" t="s">
        <v>7009</v>
      </c>
      <c r="N66" s="978"/>
      <c r="O66" s="971" t="s">
        <v>6802</v>
      </c>
      <c r="P66" s="972"/>
    </row>
    <row r="67" spans="1:16" s="310" customFormat="1" ht="30">
      <c r="A67" s="967">
        <v>44441</v>
      </c>
      <c r="B67" s="967" t="s">
        <v>7010</v>
      </c>
      <c r="C67" s="968">
        <v>7613</v>
      </c>
      <c r="D67" s="968" t="s">
        <v>7011</v>
      </c>
      <c r="E67" s="968" t="s">
        <v>6857</v>
      </c>
      <c r="F67" s="968" t="s">
        <v>6852</v>
      </c>
      <c r="G67" s="968" t="s">
        <v>6999</v>
      </c>
      <c r="H67" s="968" t="s">
        <v>6482</v>
      </c>
      <c r="I67" s="969">
        <f t="shared" si="8"/>
        <v>500</v>
      </c>
      <c r="J67" s="970">
        <v>600</v>
      </c>
      <c r="K67" s="967">
        <v>44441</v>
      </c>
      <c r="L67" s="967">
        <v>44441</v>
      </c>
      <c r="M67" s="968" t="s">
        <v>7012</v>
      </c>
      <c r="N67" s="968"/>
      <c r="O67" s="971" t="s">
        <v>6802</v>
      </c>
      <c r="P67" s="972"/>
    </row>
    <row r="68" spans="1:16" s="310" customFormat="1">
      <c r="A68" s="967">
        <v>44447</v>
      </c>
      <c r="B68" s="967" t="s">
        <v>6524</v>
      </c>
      <c r="C68" s="968">
        <v>7263</v>
      </c>
      <c r="D68" s="968" t="s">
        <v>7013</v>
      </c>
      <c r="E68" s="968" t="s">
        <v>7014</v>
      </c>
      <c r="F68" s="968" t="s">
        <v>6852</v>
      </c>
      <c r="G68" s="968" t="s">
        <v>6999</v>
      </c>
      <c r="H68" s="968" t="s">
        <v>6482</v>
      </c>
      <c r="I68" s="969">
        <f t="shared" si="8"/>
        <v>3554.7666666666669</v>
      </c>
      <c r="J68" s="970">
        <v>4265.72</v>
      </c>
      <c r="K68" s="967">
        <v>44441</v>
      </c>
      <c r="L68" s="967">
        <v>44441</v>
      </c>
      <c r="M68" s="968" t="s">
        <v>7015</v>
      </c>
      <c r="N68" s="968"/>
      <c r="O68" s="971" t="s">
        <v>6802</v>
      </c>
      <c r="P68" s="972"/>
    </row>
    <row r="69" spans="1:16" s="310" customFormat="1">
      <c r="A69" s="977">
        <v>44452</v>
      </c>
      <c r="B69" s="977" t="s">
        <v>6768</v>
      </c>
      <c r="C69" s="978">
        <v>7663</v>
      </c>
      <c r="D69" s="978" t="s">
        <v>7016</v>
      </c>
      <c r="E69" s="978" t="s">
        <v>7017</v>
      </c>
      <c r="F69" s="978" t="s">
        <v>6852</v>
      </c>
      <c r="G69" s="978" t="s">
        <v>6999</v>
      </c>
      <c r="H69" s="978" t="s">
        <v>6482</v>
      </c>
      <c r="I69" s="969">
        <f t="shared" si="8"/>
        <v>41.441666666666663</v>
      </c>
      <c r="J69" s="969">
        <v>49.73</v>
      </c>
      <c r="K69" s="977">
        <v>44452</v>
      </c>
      <c r="L69" s="977">
        <v>44452</v>
      </c>
      <c r="M69" s="978" t="s">
        <v>7018</v>
      </c>
      <c r="N69" s="978"/>
      <c r="O69" s="971" t="s">
        <v>19</v>
      </c>
      <c r="P69" s="972"/>
    </row>
    <row r="70" spans="1:16" s="310" customFormat="1">
      <c r="A70" s="977">
        <v>44452</v>
      </c>
      <c r="B70" s="977" t="s">
        <v>7010</v>
      </c>
      <c r="C70" s="978">
        <v>7677</v>
      </c>
      <c r="D70" s="978" t="s">
        <v>6981</v>
      </c>
      <c r="E70" s="978" t="s">
        <v>6982</v>
      </c>
      <c r="F70" s="978" t="s">
        <v>6852</v>
      </c>
      <c r="G70" s="978" t="s">
        <v>6999</v>
      </c>
      <c r="H70" s="978" t="s">
        <v>6482</v>
      </c>
      <c r="I70" s="969">
        <f t="shared" si="8"/>
        <v>360.50000000000006</v>
      </c>
      <c r="J70" s="969">
        <v>432.6</v>
      </c>
      <c r="K70" s="977">
        <v>44453</v>
      </c>
      <c r="L70" s="977">
        <v>44462</v>
      </c>
      <c r="M70" s="978" t="s">
        <v>7019</v>
      </c>
      <c r="N70" s="978"/>
      <c r="O70" s="971" t="s">
        <v>19</v>
      </c>
      <c r="P70" s="972"/>
    </row>
    <row r="71" spans="1:16" s="310" customFormat="1">
      <c r="A71" s="977">
        <v>44456</v>
      </c>
      <c r="B71" s="977" t="s">
        <v>7010</v>
      </c>
      <c r="C71" s="978">
        <v>7679</v>
      </c>
      <c r="D71" s="978" t="s">
        <v>7020</v>
      </c>
      <c r="E71" s="978" t="s">
        <v>7021</v>
      </c>
      <c r="F71" s="978" t="s">
        <v>6852</v>
      </c>
      <c r="G71" s="978" t="s">
        <v>6945</v>
      </c>
      <c r="H71" s="978" t="s">
        <v>6603</v>
      </c>
      <c r="I71" s="969">
        <f t="shared" ref="I71:I80" si="10">J71/1.2</f>
        <v>109.94166666666668</v>
      </c>
      <c r="J71" s="969">
        <v>131.93</v>
      </c>
      <c r="K71" s="977">
        <v>44453</v>
      </c>
      <c r="L71" s="977">
        <v>44454</v>
      </c>
      <c r="M71" s="978" t="s">
        <v>7019</v>
      </c>
      <c r="N71" s="978"/>
      <c r="O71" s="971" t="s">
        <v>19</v>
      </c>
      <c r="P71" s="972"/>
    </row>
    <row r="72" spans="1:16" s="310" customFormat="1">
      <c r="A72" s="977">
        <v>44456</v>
      </c>
      <c r="B72" s="977" t="s">
        <v>6768</v>
      </c>
      <c r="C72" s="978"/>
      <c r="D72" s="978" t="s">
        <v>7022</v>
      </c>
      <c r="E72" s="978"/>
      <c r="F72" s="978" t="s">
        <v>6852</v>
      </c>
      <c r="G72" s="978" t="s">
        <v>6999</v>
      </c>
      <c r="H72" s="978" t="s">
        <v>6603</v>
      </c>
      <c r="I72" s="969">
        <f t="shared" si="10"/>
        <v>2207.9</v>
      </c>
      <c r="J72" s="969">
        <v>2649.48</v>
      </c>
      <c r="K72" s="977">
        <v>44455</v>
      </c>
      <c r="L72" s="977">
        <v>44462</v>
      </c>
      <c r="M72" s="978" t="s">
        <v>7023</v>
      </c>
      <c r="N72" s="978"/>
      <c r="O72" s="971" t="s">
        <v>19</v>
      </c>
      <c r="P72" s="972"/>
    </row>
    <row r="73" spans="1:16" s="310" customFormat="1">
      <c r="A73" s="977">
        <v>44456</v>
      </c>
      <c r="B73" s="977" t="s">
        <v>6768</v>
      </c>
      <c r="C73" s="978">
        <v>7651</v>
      </c>
      <c r="D73" s="978" t="s">
        <v>6981</v>
      </c>
      <c r="E73" s="978" t="s">
        <v>6982</v>
      </c>
      <c r="F73" s="978" t="s">
        <v>6852</v>
      </c>
      <c r="G73" s="978" t="s">
        <v>6999</v>
      </c>
      <c r="H73" s="978" t="s">
        <v>6603</v>
      </c>
      <c r="I73" s="969">
        <f t="shared" si="10"/>
        <v>524.5</v>
      </c>
      <c r="J73" s="969">
        <v>629.4</v>
      </c>
      <c r="K73" s="977">
        <v>44448</v>
      </c>
      <c r="L73" s="977">
        <v>44462</v>
      </c>
      <c r="M73" s="978" t="s">
        <v>7024</v>
      </c>
      <c r="N73" s="978"/>
      <c r="O73" s="971" t="s">
        <v>19</v>
      </c>
      <c r="P73" s="972"/>
    </row>
    <row r="74" spans="1:16" s="310" customFormat="1">
      <c r="A74" s="977">
        <v>44459</v>
      </c>
      <c r="B74" s="977" t="s">
        <v>7010</v>
      </c>
      <c r="C74" s="978">
        <v>7702</v>
      </c>
      <c r="D74" s="978" t="s">
        <v>7002</v>
      </c>
      <c r="E74" s="978" t="s">
        <v>7003</v>
      </c>
      <c r="F74" s="978" t="s">
        <v>6852</v>
      </c>
      <c r="G74" s="978" t="s">
        <v>7025</v>
      </c>
      <c r="H74" s="978" t="s">
        <v>6603</v>
      </c>
      <c r="I74" s="969">
        <f t="shared" si="10"/>
        <v>76</v>
      </c>
      <c r="J74" s="969">
        <v>91.2</v>
      </c>
      <c r="K74" s="977">
        <v>44456</v>
      </c>
      <c r="L74" s="977">
        <v>44463</v>
      </c>
      <c r="M74" s="978" t="s">
        <v>7026</v>
      </c>
      <c r="N74" s="978"/>
      <c r="O74" s="971" t="s">
        <v>19</v>
      </c>
      <c r="P74" s="972"/>
    </row>
    <row r="75" spans="1:16">
      <c r="A75" s="977">
        <v>44461</v>
      </c>
      <c r="B75" s="977" t="s">
        <v>6768</v>
      </c>
      <c r="C75" s="978">
        <v>7718</v>
      </c>
      <c r="D75" s="978" t="s">
        <v>7027</v>
      </c>
      <c r="E75" s="978" t="s">
        <v>7028</v>
      </c>
      <c r="F75" s="978" t="s">
        <v>6852</v>
      </c>
      <c r="G75" s="978" t="s">
        <v>6999</v>
      </c>
      <c r="H75" s="978" t="s">
        <v>6603</v>
      </c>
      <c r="I75" s="969">
        <f t="shared" si="10"/>
        <v>179.74166666666667</v>
      </c>
      <c r="J75" s="969">
        <v>215.69</v>
      </c>
      <c r="K75" s="977">
        <v>44460</v>
      </c>
      <c r="L75" s="977">
        <v>44461</v>
      </c>
      <c r="M75" s="978" t="s">
        <v>7029</v>
      </c>
      <c r="N75" s="978"/>
      <c r="O75" s="971" t="s">
        <v>19</v>
      </c>
      <c r="P75" s="972"/>
    </row>
    <row r="76" spans="1:16">
      <c r="A76" s="967">
        <v>44461</v>
      </c>
      <c r="B76" s="967" t="s">
        <v>6943</v>
      </c>
      <c r="C76" s="968">
        <v>7698</v>
      </c>
      <c r="D76" s="968" t="s">
        <v>6952</v>
      </c>
      <c r="E76" s="968" t="s">
        <v>6973</v>
      </c>
      <c r="F76" s="968" t="s">
        <v>6641</v>
      </c>
      <c r="G76" s="968" t="s">
        <v>6858</v>
      </c>
      <c r="H76" s="968"/>
      <c r="I76" s="969">
        <f t="shared" si="10"/>
        <v>1840</v>
      </c>
      <c r="J76" s="970">
        <v>2208</v>
      </c>
      <c r="K76" s="967">
        <v>44460</v>
      </c>
      <c r="L76" s="967">
        <v>44469</v>
      </c>
      <c r="M76" s="968" t="s">
        <v>7030</v>
      </c>
      <c r="N76" s="968"/>
      <c r="O76" s="971" t="s">
        <v>19</v>
      </c>
      <c r="P76" s="972"/>
    </row>
    <row r="77" spans="1:16" ht="30">
      <c r="A77" s="977">
        <v>44463</v>
      </c>
      <c r="B77" s="977" t="s">
        <v>6768</v>
      </c>
      <c r="C77" s="978">
        <v>7729</v>
      </c>
      <c r="D77" s="978" t="s">
        <v>7031</v>
      </c>
      <c r="E77" s="978" t="s">
        <v>7032</v>
      </c>
      <c r="F77" s="978" t="s">
        <v>6852</v>
      </c>
      <c r="G77" s="978" t="s">
        <v>6945</v>
      </c>
      <c r="H77" s="978" t="s">
        <v>6603</v>
      </c>
      <c r="I77" s="969">
        <f t="shared" si="10"/>
        <v>401.94166666666666</v>
      </c>
      <c r="J77" s="969">
        <v>482.33</v>
      </c>
      <c r="K77" s="977">
        <v>44461</v>
      </c>
      <c r="L77" s="977">
        <v>44473</v>
      </c>
      <c r="M77" s="978" t="s">
        <v>7033</v>
      </c>
      <c r="N77" s="978"/>
      <c r="O77" s="971" t="s">
        <v>19</v>
      </c>
      <c r="P77" s="972"/>
    </row>
    <row r="78" spans="1:16">
      <c r="A78" s="977">
        <v>44463</v>
      </c>
      <c r="B78" s="977" t="s">
        <v>6768</v>
      </c>
      <c r="C78" s="978">
        <v>7732</v>
      </c>
      <c r="D78" s="978" t="s">
        <v>7034</v>
      </c>
      <c r="E78" s="978" t="s">
        <v>7035</v>
      </c>
      <c r="F78" s="978" t="s">
        <v>6852</v>
      </c>
      <c r="G78" s="978" t="s">
        <v>6858</v>
      </c>
      <c r="H78" s="978" t="s">
        <v>6603</v>
      </c>
      <c r="I78" s="969">
        <f t="shared" si="10"/>
        <v>409.8</v>
      </c>
      <c r="J78" s="969">
        <v>491.76</v>
      </c>
      <c r="K78" s="977">
        <v>44461</v>
      </c>
      <c r="L78" s="977">
        <v>44474</v>
      </c>
      <c r="M78" s="978" t="s">
        <v>7036</v>
      </c>
      <c r="N78" s="978"/>
      <c r="O78" s="971" t="s">
        <v>19</v>
      </c>
      <c r="P78" s="972"/>
    </row>
    <row r="79" spans="1:16">
      <c r="A79" s="977">
        <v>44461</v>
      </c>
      <c r="B79" s="977" t="s">
        <v>6768</v>
      </c>
      <c r="C79" s="978">
        <v>7722</v>
      </c>
      <c r="D79" s="978" t="s">
        <v>6977</v>
      </c>
      <c r="E79" s="978" t="s">
        <v>6978</v>
      </c>
      <c r="F79" s="978" t="s">
        <v>6852</v>
      </c>
      <c r="G79" s="978" t="s">
        <v>6858</v>
      </c>
      <c r="H79" s="978" t="s">
        <v>6603</v>
      </c>
      <c r="I79" s="969">
        <f t="shared" si="10"/>
        <v>835.74166666666667</v>
      </c>
      <c r="J79" s="969">
        <v>1002.89</v>
      </c>
      <c r="K79" s="977">
        <v>44461</v>
      </c>
      <c r="L79" s="977">
        <v>44461</v>
      </c>
      <c r="M79" s="978" t="s">
        <v>7029</v>
      </c>
      <c r="N79" s="968"/>
      <c r="O79" s="971" t="s">
        <v>19</v>
      </c>
      <c r="P79" s="972"/>
    </row>
    <row r="80" spans="1:16">
      <c r="A80" s="977">
        <v>44465</v>
      </c>
      <c r="B80" s="977" t="s">
        <v>6768</v>
      </c>
      <c r="C80" s="978">
        <v>7748</v>
      </c>
      <c r="D80" s="978" t="s">
        <v>7037</v>
      </c>
      <c r="E80" s="978" t="s">
        <v>6975</v>
      </c>
      <c r="F80" s="978" t="s">
        <v>6852</v>
      </c>
      <c r="G80" s="978" t="s">
        <v>6858</v>
      </c>
      <c r="H80" s="978" t="s">
        <v>6603</v>
      </c>
      <c r="I80" s="969">
        <f t="shared" si="10"/>
        <v>844.88333333333333</v>
      </c>
      <c r="J80" s="969">
        <v>1013.86</v>
      </c>
      <c r="K80" s="977">
        <v>44466</v>
      </c>
      <c r="L80" s="977">
        <v>44467</v>
      </c>
      <c r="M80" s="978" t="s">
        <v>7036</v>
      </c>
      <c r="N80" s="968"/>
      <c r="O80" s="971" t="s">
        <v>19</v>
      </c>
      <c r="P80" s="972"/>
    </row>
    <row r="81" spans="1:16" ht="30">
      <c r="A81" s="967">
        <v>44468</v>
      </c>
      <c r="B81" s="977" t="s">
        <v>6768</v>
      </c>
      <c r="C81" s="968">
        <v>7762</v>
      </c>
      <c r="D81" s="968" t="s">
        <v>7002</v>
      </c>
      <c r="E81" s="968" t="s">
        <v>7003</v>
      </c>
      <c r="F81" s="968" t="s">
        <v>6852</v>
      </c>
      <c r="G81" s="978" t="s">
        <v>6858</v>
      </c>
      <c r="H81" s="978" t="s">
        <v>6603</v>
      </c>
      <c r="I81" s="969">
        <f>J81/1.2</f>
        <v>358.5916666666667</v>
      </c>
      <c r="J81" s="970">
        <v>430.31</v>
      </c>
      <c r="K81" s="967">
        <v>44468</v>
      </c>
      <c r="L81" s="967">
        <v>44470</v>
      </c>
      <c r="M81" s="968" t="s">
        <v>7038</v>
      </c>
      <c r="N81" s="978"/>
      <c r="O81" s="971" t="s">
        <v>19</v>
      </c>
      <c r="P81" s="972"/>
    </row>
    <row r="82" spans="1:16">
      <c r="A82" s="967">
        <v>44473</v>
      </c>
      <c r="B82" s="977" t="s">
        <v>6768</v>
      </c>
      <c r="C82" s="968">
        <v>7783</v>
      </c>
      <c r="D82" s="968" t="s">
        <v>6981</v>
      </c>
      <c r="E82" s="968" t="s">
        <v>6982</v>
      </c>
      <c r="F82" s="968" t="s">
        <v>6852</v>
      </c>
      <c r="G82" s="968" t="s">
        <v>7025</v>
      </c>
      <c r="H82" s="968" t="s">
        <v>6603</v>
      </c>
      <c r="I82" s="970">
        <v>561</v>
      </c>
      <c r="J82" s="970">
        <v>578.4</v>
      </c>
      <c r="K82" s="967">
        <v>44473</v>
      </c>
      <c r="L82" s="967">
        <v>44477</v>
      </c>
      <c r="M82" s="968" t="s">
        <v>7039</v>
      </c>
      <c r="N82" s="968" t="s">
        <v>7040</v>
      </c>
      <c r="O82" s="971" t="s">
        <v>19</v>
      </c>
      <c r="P82" s="972"/>
    </row>
    <row r="83" spans="1:16">
      <c r="A83" s="967">
        <v>44475</v>
      </c>
      <c r="B83" s="967" t="s">
        <v>6455</v>
      </c>
      <c r="C83" s="968">
        <v>7800</v>
      </c>
      <c r="D83" s="968" t="s">
        <v>6900</v>
      </c>
      <c r="E83" s="968" t="s">
        <v>6573</v>
      </c>
      <c r="F83" s="968" t="s">
        <v>6852</v>
      </c>
      <c r="G83" s="978" t="s">
        <v>6858</v>
      </c>
      <c r="H83" s="968" t="s">
        <v>6603</v>
      </c>
      <c r="I83" s="970">
        <v>216</v>
      </c>
      <c r="J83" s="970">
        <v>259.2</v>
      </c>
      <c r="K83" s="967">
        <v>44475</v>
      </c>
      <c r="L83" s="967">
        <v>44480</v>
      </c>
      <c r="M83" s="968" t="s">
        <v>7041</v>
      </c>
      <c r="N83" s="968"/>
      <c r="O83" s="971" t="s">
        <v>19</v>
      </c>
      <c r="P83" s="972"/>
    </row>
    <row r="84" spans="1:16" ht="30">
      <c r="A84" s="967">
        <v>44476</v>
      </c>
      <c r="B84" s="977" t="s">
        <v>6768</v>
      </c>
      <c r="C84" s="968">
        <v>7812</v>
      </c>
      <c r="D84" s="968" t="s">
        <v>6981</v>
      </c>
      <c r="E84" s="968" t="s">
        <v>6982</v>
      </c>
      <c r="F84" s="968" t="s">
        <v>6852</v>
      </c>
      <c r="G84" s="978" t="s">
        <v>6858</v>
      </c>
      <c r="H84" s="968" t="s">
        <v>6603</v>
      </c>
      <c r="I84" s="970">
        <v>324.5</v>
      </c>
      <c r="J84" s="970">
        <v>366</v>
      </c>
      <c r="K84" s="967">
        <v>44476</v>
      </c>
      <c r="L84" s="967">
        <v>44477</v>
      </c>
      <c r="M84" s="968" t="s">
        <v>7042</v>
      </c>
      <c r="N84" s="968"/>
      <c r="O84" s="971" t="s">
        <v>19</v>
      </c>
      <c r="P84" s="972"/>
    </row>
    <row r="85" spans="1:16">
      <c r="A85" s="967">
        <v>44481</v>
      </c>
      <c r="B85" s="977" t="s">
        <v>6768</v>
      </c>
      <c r="C85" s="968">
        <v>7840</v>
      </c>
      <c r="D85" s="968" t="s">
        <v>6990</v>
      </c>
      <c r="E85" s="968" t="s">
        <v>6991</v>
      </c>
      <c r="F85" s="968" t="s">
        <v>6852</v>
      </c>
      <c r="G85" s="978" t="s">
        <v>6858</v>
      </c>
      <c r="H85" s="968" t="s">
        <v>6603</v>
      </c>
      <c r="I85" s="970">
        <v>2485</v>
      </c>
      <c r="J85" s="970">
        <v>2982</v>
      </c>
      <c r="K85" s="967">
        <v>44481</v>
      </c>
      <c r="L85" s="967">
        <v>44481</v>
      </c>
      <c r="M85" s="968" t="s">
        <v>7043</v>
      </c>
      <c r="N85" s="968"/>
      <c r="O85" s="971" t="s">
        <v>19</v>
      </c>
      <c r="P85" s="972"/>
    </row>
    <row r="86" spans="1:16">
      <c r="A86" s="967">
        <v>44481</v>
      </c>
      <c r="B86" s="977" t="s">
        <v>6455</v>
      </c>
      <c r="C86" s="968">
        <v>7841</v>
      </c>
      <c r="D86" s="968" t="s">
        <v>6541</v>
      </c>
      <c r="E86" s="968" t="s">
        <v>6904</v>
      </c>
      <c r="F86" s="968" t="s">
        <v>6852</v>
      </c>
      <c r="G86" s="978" t="s">
        <v>6858</v>
      </c>
      <c r="H86" s="968" t="s">
        <v>6603</v>
      </c>
      <c r="I86" s="970">
        <v>61.94</v>
      </c>
      <c r="J86" s="970">
        <v>74.33</v>
      </c>
      <c r="K86" s="967">
        <v>44481</v>
      </c>
      <c r="L86" s="967">
        <v>44482</v>
      </c>
      <c r="M86" s="968" t="s">
        <v>7043</v>
      </c>
      <c r="N86" s="968" t="s">
        <v>7044</v>
      </c>
      <c r="O86" s="971" t="s">
        <v>19</v>
      </c>
      <c r="P86" s="972"/>
    </row>
    <row r="87" spans="1:16">
      <c r="A87" s="967">
        <v>44481</v>
      </c>
      <c r="B87" s="977" t="s">
        <v>6768</v>
      </c>
      <c r="C87" s="968">
        <v>7854</v>
      </c>
      <c r="D87" s="968" t="s">
        <v>6990</v>
      </c>
      <c r="E87" s="968" t="s">
        <v>6991</v>
      </c>
      <c r="F87" s="968" t="s">
        <v>6852</v>
      </c>
      <c r="G87" s="978" t="s">
        <v>6858</v>
      </c>
      <c r="H87" s="968" t="s">
        <v>6603</v>
      </c>
      <c r="I87" s="970">
        <v>147.15</v>
      </c>
      <c r="J87" s="970">
        <v>176.58</v>
      </c>
      <c r="K87" s="967">
        <v>44482</v>
      </c>
      <c r="L87" s="967">
        <v>44482</v>
      </c>
      <c r="M87" s="968" t="s">
        <v>7045</v>
      </c>
      <c r="N87" s="968"/>
      <c r="O87" s="971" t="s">
        <v>6802</v>
      </c>
      <c r="P87" s="972"/>
    </row>
    <row r="88" spans="1:16" ht="60">
      <c r="A88" s="967">
        <v>44483</v>
      </c>
      <c r="B88" s="967" t="s">
        <v>6727</v>
      </c>
      <c r="C88" s="968">
        <v>7859</v>
      </c>
      <c r="D88" s="968" t="s">
        <v>7011</v>
      </c>
      <c r="E88" s="968" t="s">
        <v>6857</v>
      </c>
      <c r="F88" s="968" t="s">
        <v>6852</v>
      </c>
      <c r="G88" s="978" t="s">
        <v>6858</v>
      </c>
      <c r="H88" s="968" t="s">
        <v>6603</v>
      </c>
      <c r="I88" s="970">
        <v>902.25</v>
      </c>
      <c r="J88" s="970">
        <v>1082.7</v>
      </c>
      <c r="K88" s="967">
        <v>44483</v>
      </c>
      <c r="L88" s="967">
        <v>44487</v>
      </c>
      <c r="M88" s="968" t="s">
        <v>7046</v>
      </c>
      <c r="N88" s="968"/>
      <c r="O88" s="971" t="s">
        <v>19</v>
      </c>
      <c r="P88" s="972"/>
    </row>
    <row r="89" spans="1:16">
      <c r="A89" s="967">
        <v>44487</v>
      </c>
      <c r="B89" s="967" t="s">
        <v>6768</v>
      </c>
      <c r="C89" s="968">
        <v>7869</v>
      </c>
      <c r="D89" s="968" t="s">
        <v>7002</v>
      </c>
      <c r="E89" s="968" t="s">
        <v>7003</v>
      </c>
      <c r="F89" s="968" t="s">
        <v>6852</v>
      </c>
      <c r="G89" s="978" t="s">
        <v>6858</v>
      </c>
      <c r="H89" s="968" t="s">
        <v>6482</v>
      </c>
      <c r="I89" s="970">
        <v>54.98</v>
      </c>
      <c r="J89" s="970">
        <v>65.98</v>
      </c>
      <c r="K89" s="967">
        <v>44487</v>
      </c>
      <c r="L89" s="967">
        <v>44491</v>
      </c>
      <c r="M89" s="968" t="s">
        <v>7045</v>
      </c>
      <c r="N89" s="968"/>
      <c r="O89" s="971" t="s">
        <v>19</v>
      </c>
      <c r="P89" s="972"/>
    </row>
    <row r="90" spans="1:16">
      <c r="A90" s="967">
        <v>44487</v>
      </c>
      <c r="B90" s="967" t="s">
        <v>6455</v>
      </c>
      <c r="C90" s="968"/>
      <c r="D90" s="968" t="s">
        <v>7047</v>
      </c>
      <c r="E90" s="968" t="s">
        <v>7048</v>
      </c>
      <c r="F90" s="968" t="s">
        <v>6641</v>
      </c>
      <c r="G90" s="968" t="s">
        <v>7049</v>
      </c>
      <c r="H90" s="968" t="s">
        <v>6603</v>
      </c>
      <c r="I90" s="970">
        <f>9.5*30.25</f>
        <v>287.375</v>
      </c>
      <c r="J90" s="970">
        <f>I90*1.2</f>
        <v>344.84999999999997</v>
      </c>
      <c r="K90" s="967">
        <v>44491</v>
      </c>
      <c r="L90" s="967">
        <v>44491</v>
      </c>
      <c r="M90" s="968"/>
      <c r="N90" s="968"/>
      <c r="O90" s="971" t="s">
        <v>6802</v>
      </c>
      <c r="P90" s="972"/>
    </row>
    <row r="91" spans="1:16">
      <c r="A91" s="967">
        <v>44493</v>
      </c>
      <c r="B91" s="967" t="s">
        <v>6768</v>
      </c>
      <c r="C91" s="968">
        <v>7891</v>
      </c>
      <c r="D91" s="968" t="s">
        <v>7002</v>
      </c>
      <c r="E91" s="968" t="s">
        <v>7003</v>
      </c>
      <c r="F91" s="968" t="s">
        <v>6852</v>
      </c>
      <c r="G91" s="978" t="s">
        <v>6858</v>
      </c>
      <c r="H91" s="968" t="s">
        <v>6482</v>
      </c>
      <c r="I91" s="970">
        <v>310.83</v>
      </c>
      <c r="J91" s="970">
        <v>373</v>
      </c>
      <c r="K91" s="967">
        <v>44491</v>
      </c>
      <c r="L91" s="967">
        <v>44498</v>
      </c>
      <c r="M91" s="968" t="s">
        <v>7050</v>
      </c>
      <c r="N91" s="968"/>
      <c r="O91" s="971" t="s">
        <v>19</v>
      </c>
      <c r="P91" s="972"/>
    </row>
    <row r="92" spans="1:16">
      <c r="A92" s="967">
        <v>44495</v>
      </c>
      <c r="B92" s="967" t="s">
        <v>6455</v>
      </c>
      <c r="C92" s="968" t="s">
        <v>7051</v>
      </c>
      <c r="D92" s="968" t="s">
        <v>6923</v>
      </c>
      <c r="E92" s="968" t="s">
        <v>6924</v>
      </c>
      <c r="F92" s="968" t="s">
        <v>6852</v>
      </c>
      <c r="G92" s="968" t="s">
        <v>6858</v>
      </c>
      <c r="H92" s="968" t="s">
        <v>6603</v>
      </c>
      <c r="I92" s="970">
        <v>270</v>
      </c>
      <c r="J92" s="970">
        <v>324</v>
      </c>
      <c r="K92" s="967">
        <v>44497</v>
      </c>
      <c r="L92" s="967">
        <v>44501</v>
      </c>
      <c r="M92" s="968" t="s">
        <v>7050</v>
      </c>
      <c r="N92" s="968"/>
      <c r="O92" s="971" t="s">
        <v>19</v>
      </c>
      <c r="P92" s="972"/>
    </row>
    <row r="93" spans="1:16">
      <c r="A93" s="967">
        <v>44498</v>
      </c>
      <c r="B93" s="967" t="s">
        <v>6768</v>
      </c>
      <c r="C93" s="968" t="s">
        <v>7052</v>
      </c>
      <c r="D93" s="968" t="s">
        <v>7002</v>
      </c>
      <c r="E93" s="968" t="s">
        <v>7003</v>
      </c>
      <c r="F93" s="968" t="s">
        <v>6852</v>
      </c>
      <c r="G93" s="968" t="s">
        <v>6858</v>
      </c>
      <c r="H93" s="968" t="s">
        <v>6603</v>
      </c>
      <c r="I93" s="970">
        <v>144.43</v>
      </c>
      <c r="J93" s="970">
        <v>173.31</v>
      </c>
      <c r="K93" s="967">
        <v>44498</v>
      </c>
      <c r="L93" s="967">
        <v>44515</v>
      </c>
      <c r="M93" s="968" t="s">
        <v>7050</v>
      </c>
      <c r="N93" s="968"/>
      <c r="O93" s="971" t="s">
        <v>19</v>
      </c>
      <c r="P93" s="972"/>
    </row>
    <row r="94" spans="1:16">
      <c r="A94" s="967">
        <v>44496</v>
      </c>
      <c r="B94" s="967" t="s">
        <v>6768</v>
      </c>
      <c r="C94" s="968" t="s">
        <v>7053</v>
      </c>
      <c r="D94" s="968" t="s">
        <v>7054</v>
      </c>
      <c r="E94" s="968" t="s">
        <v>7055</v>
      </c>
      <c r="F94" s="968" t="s">
        <v>6852</v>
      </c>
      <c r="G94" s="968" t="s">
        <v>6950</v>
      </c>
      <c r="H94" s="968" t="s">
        <v>6603</v>
      </c>
      <c r="I94" s="970">
        <v>577</v>
      </c>
      <c r="J94" s="970">
        <v>692.4</v>
      </c>
      <c r="K94" s="967">
        <v>44496</v>
      </c>
      <c r="L94" s="967">
        <v>44496</v>
      </c>
      <c r="M94" s="968" t="s">
        <v>7056</v>
      </c>
      <c r="N94" s="968"/>
      <c r="O94" s="971" t="s">
        <v>19</v>
      </c>
      <c r="P94" s="972"/>
    </row>
    <row r="95" spans="1:16">
      <c r="A95" s="967">
        <v>44497</v>
      </c>
      <c r="B95" s="967" t="s">
        <v>6768</v>
      </c>
      <c r="C95" s="967" t="s">
        <v>7057</v>
      </c>
      <c r="D95" s="968" t="s">
        <v>7058</v>
      </c>
      <c r="E95" s="968" t="s">
        <v>7059</v>
      </c>
      <c r="F95" s="968" t="s">
        <v>6852</v>
      </c>
      <c r="G95" s="968" t="s">
        <v>7060</v>
      </c>
      <c r="H95" s="968" t="s">
        <v>6482</v>
      </c>
      <c r="I95" s="970">
        <v>61</v>
      </c>
      <c r="J95" s="970">
        <v>73.2</v>
      </c>
      <c r="K95" s="967">
        <v>44508</v>
      </c>
      <c r="L95" s="967">
        <v>44508</v>
      </c>
      <c r="M95" s="968" t="s">
        <v>7061</v>
      </c>
      <c r="N95" s="968"/>
      <c r="O95" s="971" t="s">
        <v>19</v>
      </c>
      <c r="P95" s="972"/>
    </row>
    <row r="96" spans="1:16">
      <c r="A96" s="967">
        <v>44504</v>
      </c>
      <c r="B96" s="967" t="s">
        <v>6768</v>
      </c>
      <c r="C96" s="968" t="s">
        <v>7062</v>
      </c>
      <c r="D96" s="968" t="s">
        <v>7016</v>
      </c>
      <c r="E96" s="968" t="s">
        <v>7017</v>
      </c>
      <c r="F96" s="968" t="s">
        <v>6852</v>
      </c>
      <c r="G96" s="968" t="s">
        <v>6858</v>
      </c>
      <c r="H96" s="968" t="s">
        <v>6603</v>
      </c>
      <c r="I96" s="970">
        <v>609.5</v>
      </c>
      <c r="J96" s="970">
        <v>731.4</v>
      </c>
      <c r="K96" s="967">
        <v>44504</v>
      </c>
      <c r="L96" s="967">
        <v>44505</v>
      </c>
      <c r="M96" s="968" t="s">
        <v>7063</v>
      </c>
      <c r="N96" s="968"/>
      <c r="O96" s="971" t="s">
        <v>19</v>
      </c>
      <c r="P96" s="972"/>
    </row>
    <row r="97" spans="1:17">
      <c r="A97" s="967">
        <v>44509</v>
      </c>
      <c r="B97" s="967" t="s">
        <v>6768</v>
      </c>
      <c r="C97" s="968" t="s">
        <v>7064</v>
      </c>
      <c r="D97" s="968" t="s">
        <v>7065</v>
      </c>
      <c r="E97" s="968" t="s">
        <v>6975</v>
      </c>
      <c r="F97" s="968" t="s">
        <v>6852</v>
      </c>
      <c r="G97" s="968" t="s">
        <v>7066</v>
      </c>
      <c r="H97" s="968" t="s">
        <v>6603</v>
      </c>
      <c r="I97" s="970">
        <v>83.66</v>
      </c>
      <c r="J97" s="970">
        <v>100.39</v>
      </c>
      <c r="K97" s="967">
        <v>44510</v>
      </c>
      <c r="L97" s="967">
        <v>44512</v>
      </c>
      <c r="M97" s="968"/>
      <c r="N97" s="968"/>
      <c r="O97" s="971" t="s">
        <v>19</v>
      </c>
      <c r="P97" s="972"/>
    </row>
    <row r="98" spans="1:17">
      <c r="A98" s="967">
        <v>44509</v>
      </c>
      <c r="B98" s="967" t="s">
        <v>6768</v>
      </c>
      <c r="C98" s="968" t="s">
        <v>7067</v>
      </c>
      <c r="D98" s="968" t="s">
        <v>7065</v>
      </c>
      <c r="E98" s="968" t="s">
        <v>6975</v>
      </c>
      <c r="F98" s="968" t="s">
        <v>6852</v>
      </c>
      <c r="G98" s="968" t="s">
        <v>6858</v>
      </c>
      <c r="H98" s="968" t="s">
        <v>6603</v>
      </c>
      <c r="I98" s="970">
        <v>75.06</v>
      </c>
      <c r="J98" s="970">
        <v>90.07</v>
      </c>
      <c r="K98" s="967">
        <v>44510</v>
      </c>
      <c r="L98" s="967">
        <v>44512</v>
      </c>
      <c r="M98" s="968" t="s">
        <v>7068</v>
      </c>
      <c r="N98" s="968"/>
      <c r="O98" s="971" t="s">
        <v>19</v>
      </c>
      <c r="P98" s="972"/>
    </row>
    <row r="99" spans="1:17" ht="30">
      <c r="A99" s="967">
        <v>44510</v>
      </c>
      <c r="B99" s="967" t="s">
        <v>6943</v>
      </c>
      <c r="C99" s="968" t="s">
        <v>7069</v>
      </c>
      <c r="D99" s="968" t="s">
        <v>7070</v>
      </c>
      <c r="E99" s="968" t="s">
        <v>7071</v>
      </c>
      <c r="F99" s="968" t="s">
        <v>6641</v>
      </c>
      <c r="G99" s="968" t="s">
        <v>6945</v>
      </c>
      <c r="H99" s="968" t="s">
        <v>6603</v>
      </c>
      <c r="I99" s="970">
        <v>2467.98</v>
      </c>
      <c r="J99" s="970">
        <v>2961.58</v>
      </c>
      <c r="K99" s="967">
        <v>44510</v>
      </c>
      <c r="L99" s="967">
        <v>44510</v>
      </c>
      <c r="M99" s="968" t="s">
        <v>7072</v>
      </c>
      <c r="N99" s="968"/>
      <c r="O99" s="971" t="s">
        <v>6802</v>
      </c>
      <c r="P99" s="972"/>
    </row>
    <row r="100" spans="1:17" ht="30">
      <c r="A100" s="967">
        <v>44515</v>
      </c>
      <c r="B100" s="967" t="s">
        <v>6455</v>
      </c>
      <c r="C100" s="968" t="s">
        <v>7073</v>
      </c>
      <c r="D100" s="968" t="s">
        <v>7047</v>
      </c>
      <c r="E100" s="968" t="s">
        <v>7048</v>
      </c>
      <c r="F100" s="968" t="s">
        <v>6641</v>
      </c>
      <c r="G100" s="968" t="s">
        <v>6858</v>
      </c>
      <c r="H100" s="968" t="s">
        <v>6526</v>
      </c>
      <c r="I100" s="970">
        <v>1371.28</v>
      </c>
      <c r="J100" s="970">
        <v>1645.5359999999998</v>
      </c>
      <c r="K100" s="967">
        <v>44515</v>
      </c>
      <c r="L100" s="967">
        <v>44528</v>
      </c>
      <c r="M100" s="968" t="s">
        <v>7074</v>
      </c>
      <c r="N100" s="892" t="s">
        <v>7075</v>
      </c>
      <c r="O100" s="980"/>
      <c r="P100" s="972"/>
      <c r="Q100" s="780" t="s">
        <v>7075</v>
      </c>
    </row>
    <row r="101" spans="1:17">
      <c r="A101" s="967">
        <v>44510</v>
      </c>
      <c r="B101" s="967" t="s">
        <v>6768</v>
      </c>
      <c r="C101" s="968" t="s">
        <v>7076</v>
      </c>
      <c r="D101" s="968" t="s">
        <v>7002</v>
      </c>
      <c r="E101" s="968" t="s">
        <v>7003</v>
      </c>
      <c r="F101" s="968" t="s">
        <v>6641</v>
      </c>
      <c r="G101" s="968" t="s">
        <v>6896</v>
      </c>
      <c r="H101" s="968" t="s">
        <v>6603</v>
      </c>
      <c r="I101" s="970">
        <v>69.75</v>
      </c>
      <c r="J101" s="970">
        <v>83.7</v>
      </c>
      <c r="K101" s="967">
        <v>44510</v>
      </c>
      <c r="L101" s="967">
        <v>44528</v>
      </c>
      <c r="M101" s="968" t="s">
        <v>7068</v>
      </c>
      <c r="N101" s="968"/>
      <c r="O101" s="971" t="s">
        <v>19</v>
      </c>
      <c r="P101" s="972"/>
    </row>
    <row r="102" spans="1:17">
      <c r="A102" s="967">
        <v>44517</v>
      </c>
      <c r="B102" s="967" t="s">
        <v>7010</v>
      </c>
      <c r="C102" s="968" t="s">
        <v>7077</v>
      </c>
      <c r="D102" s="968" t="s">
        <v>7078</v>
      </c>
      <c r="E102" s="968" t="s">
        <v>7079</v>
      </c>
      <c r="F102" s="968" t="s">
        <v>6852</v>
      </c>
      <c r="G102" s="968" t="s">
        <v>6858</v>
      </c>
      <c r="H102" s="968" t="s">
        <v>6603</v>
      </c>
      <c r="I102" s="970">
        <v>420.61</v>
      </c>
      <c r="J102" s="970">
        <v>504.73</v>
      </c>
      <c r="K102" s="967">
        <v>44517</v>
      </c>
      <c r="L102" s="967">
        <v>44530</v>
      </c>
      <c r="M102" s="968" t="s">
        <v>7068</v>
      </c>
      <c r="N102" s="968" t="s">
        <v>7080</v>
      </c>
      <c r="O102" s="971" t="s">
        <v>6802</v>
      </c>
      <c r="P102" s="972"/>
    </row>
    <row r="103" spans="1:17">
      <c r="A103" s="967">
        <v>44517</v>
      </c>
      <c r="B103" s="967" t="s">
        <v>6768</v>
      </c>
      <c r="C103" s="968" t="s">
        <v>7081</v>
      </c>
      <c r="D103" s="968" t="s">
        <v>6977</v>
      </c>
      <c r="E103" s="968" t="s">
        <v>6978</v>
      </c>
      <c r="F103" s="968" t="s">
        <v>6852</v>
      </c>
      <c r="G103" s="968" t="s">
        <v>6945</v>
      </c>
      <c r="H103" s="968" t="s">
        <v>6603</v>
      </c>
      <c r="I103" s="970">
        <v>110</v>
      </c>
      <c r="J103" s="970">
        <v>132</v>
      </c>
      <c r="K103" s="967">
        <v>44517</v>
      </c>
      <c r="L103" s="967">
        <v>44519</v>
      </c>
      <c r="M103" s="968" t="s">
        <v>7068</v>
      </c>
      <c r="N103" s="968"/>
      <c r="O103" s="971" t="s">
        <v>6802</v>
      </c>
      <c r="P103" s="972"/>
    </row>
    <row r="104" spans="1:17">
      <c r="A104" s="967">
        <v>44517</v>
      </c>
      <c r="B104" s="967" t="s">
        <v>6768</v>
      </c>
      <c r="C104" s="968" t="s">
        <v>7082</v>
      </c>
      <c r="D104" s="968" t="s">
        <v>6997</v>
      </c>
      <c r="E104" s="968" t="s">
        <v>7083</v>
      </c>
      <c r="F104" s="968" t="s">
        <v>6852</v>
      </c>
      <c r="G104" s="968" t="s">
        <v>6858</v>
      </c>
      <c r="H104" s="968" t="s">
        <v>6603</v>
      </c>
      <c r="I104" s="970">
        <v>344.15</v>
      </c>
      <c r="J104" s="970">
        <v>412.98</v>
      </c>
      <c r="K104" s="967">
        <v>44518</v>
      </c>
      <c r="L104" s="967">
        <v>44523</v>
      </c>
      <c r="M104" s="968" t="s">
        <v>7068</v>
      </c>
      <c r="N104" s="968"/>
      <c r="O104" s="971" t="s">
        <v>6802</v>
      </c>
      <c r="P104" s="972"/>
    </row>
    <row r="105" spans="1:17">
      <c r="A105" s="967">
        <v>44522</v>
      </c>
      <c r="B105" s="967" t="s">
        <v>6455</v>
      </c>
      <c r="C105" s="968" t="s">
        <v>7084</v>
      </c>
      <c r="D105" s="968" t="s">
        <v>6915</v>
      </c>
      <c r="E105" s="968" t="s">
        <v>6916</v>
      </c>
      <c r="F105" s="968" t="s">
        <v>6852</v>
      </c>
      <c r="G105" s="968" t="s">
        <v>6858</v>
      </c>
      <c r="H105" s="968" t="s">
        <v>6603</v>
      </c>
      <c r="I105" s="970">
        <v>325.16000000000003</v>
      </c>
      <c r="J105" s="970">
        <v>390.19</v>
      </c>
      <c r="K105" s="967">
        <v>44522</v>
      </c>
      <c r="L105" s="967">
        <v>44523</v>
      </c>
      <c r="M105" s="968" t="s">
        <v>7085</v>
      </c>
      <c r="N105" s="968"/>
      <c r="O105" s="971" t="s">
        <v>6802</v>
      </c>
      <c r="P105" s="972"/>
    </row>
    <row r="106" spans="1:17">
      <c r="A106" s="967">
        <v>44522</v>
      </c>
      <c r="B106" s="967" t="s">
        <v>6455</v>
      </c>
      <c r="C106" s="968" t="s">
        <v>7086</v>
      </c>
      <c r="D106" s="968" t="s">
        <v>6915</v>
      </c>
      <c r="E106" s="968" t="s">
        <v>6916</v>
      </c>
      <c r="F106" s="968" t="s">
        <v>6852</v>
      </c>
      <c r="G106" s="968" t="s">
        <v>6858</v>
      </c>
      <c r="H106" s="968" t="s">
        <v>6603</v>
      </c>
      <c r="I106" s="970">
        <v>21.5</v>
      </c>
      <c r="J106" s="970">
        <v>25.8</v>
      </c>
      <c r="K106" s="967">
        <v>44523</v>
      </c>
      <c r="L106" s="967">
        <v>44524</v>
      </c>
      <c r="M106" s="968" t="s">
        <v>7085</v>
      </c>
      <c r="N106" s="968"/>
      <c r="O106" s="971" t="s">
        <v>6802</v>
      </c>
      <c r="P106" s="972"/>
    </row>
    <row r="107" spans="1:17" ht="30">
      <c r="A107" s="967">
        <v>44524</v>
      </c>
      <c r="B107" s="967" t="s">
        <v>6768</v>
      </c>
      <c r="C107" s="968" t="s">
        <v>7087</v>
      </c>
      <c r="D107" s="968" t="s">
        <v>7065</v>
      </c>
      <c r="E107" s="968" t="s">
        <v>6975</v>
      </c>
      <c r="F107" s="968" t="s">
        <v>6852</v>
      </c>
      <c r="G107" s="968" t="s">
        <v>6858</v>
      </c>
      <c r="H107" s="968" t="s">
        <v>6603</v>
      </c>
      <c r="I107" s="970">
        <v>1614.1</v>
      </c>
      <c r="J107" s="970">
        <v>1936.92</v>
      </c>
      <c r="K107" s="967">
        <v>44524</v>
      </c>
      <c r="L107" s="967">
        <v>44524</v>
      </c>
      <c r="M107" s="968" t="s">
        <v>7088</v>
      </c>
      <c r="N107" s="968"/>
      <c r="O107" s="971" t="s">
        <v>6802</v>
      </c>
      <c r="P107" s="972"/>
    </row>
    <row r="108" spans="1:17">
      <c r="A108" s="967">
        <v>44525</v>
      </c>
      <c r="B108" s="967" t="s">
        <v>6768</v>
      </c>
      <c r="C108" s="968" t="s">
        <v>7089</v>
      </c>
      <c r="D108" s="968" t="s">
        <v>6731</v>
      </c>
      <c r="E108" s="968" t="s">
        <v>7035</v>
      </c>
      <c r="F108" s="968" t="s">
        <v>6852</v>
      </c>
      <c r="G108" s="968" t="s">
        <v>6858</v>
      </c>
      <c r="H108" s="968" t="s">
        <v>6482</v>
      </c>
      <c r="I108" s="970">
        <v>130.75</v>
      </c>
      <c r="J108" s="970">
        <v>156.9</v>
      </c>
      <c r="K108" s="967">
        <v>44525</v>
      </c>
      <c r="L108" s="967">
        <v>44541</v>
      </c>
      <c r="M108" s="968" t="s">
        <v>7090</v>
      </c>
      <c r="N108" s="968"/>
      <c r="O108" s="971" t="s">
        <v>6802</v>
      </c>
      <c r="P108" s="972"/>
    </row>
    <row r="109" spans="1:17" ht="30">
      <c r="A109" s="967">
        <v>44532</v>
      </c>
      <c r="B109" s="967" t="s">
        <v>6455</v>
      </c>
      <c r="C109" s="968" t="s">
        <v>7091</v>
      </c>
      <c r="D109" s="968" t="s">
        <v>7011</v>
      </c>
      <c r="E109" s="968" t="s">
        <v>6857</v>
      </c>
      <c r="F109" s="968" t="s">
        <v>6852</v>
      </c>
      <c r="G109" s="968" t="s">
        <v>6858</v>
      </c>
      <c r="H109" s="968" t="s">
        <v>6482</v>
      </c>
      <c r="I109" s="970">
        <v>365</v>
      </c>
      <c r="J109" s="970">
        <v>438</v>
      </c>
      <c r="K109" s="967">
        <v>44532</v>
      </c>
      <c r="L109" s="967">
        <v>44533</v>
      </c>
      <c r="M109" s="968" t="s">
        <v>7092</v>
      </c>
      <c r="N109" s="968"/>
      <c r="O109" s="971" t="s">
        <v>19</v>
      </c>
      <c r="P109" s="972"/>
    </row>
    <row r="110" spans="1:17">
      <c r="A110" s="967">
        <v>44533</v>
      </c>
      <c r="B110" s="967" t="s">
        <v>6768</v>
      </c>
      <c r="C110" s="967" t="s">
        <v>7093</v>
      </c>
      <c r="D110" s="968" t="s">
        <v>7078</v>
      </c>
      <c r="E110" s="968" t="s">
        <v>7079</v>
      </c>
      <c r="F110" s="968" t="s">
        <v>6852</v>
      </c>
      <c r="G110" s="968" t="s">
        <v>6858</v>
      </c>
      <c r="H110" s="968" t="s">
        <v>6482</v>
      </c>
      <c r="I110" s="970">
        <v>1279.32</v>
      </c>
      <c r="J110" s="981">
        <v>1535.18</v>
      </c>
      <c r="K110" s="967">
        <v>44533</v>
      </c>
      <c r="L110" s="967">
        <v>44544</v>
      </c>
      <c r="M110" s="968" t="s">
        <v>7094</v>
      </c>
      <c r="N110" s="968"/>
      <c r="O110" s="971" t="s">
        <v>19</v>
      </c>
      <c r="P110" s="972"/>
    </row>
    <row r="111" spans="1:17" ht="30">
      <c r="A111" s="967">
        <v>44536</v>
      </c>
      <c r="B111" s="967" t="s">
        <v>6768</v>
      </c>
      <c r="C111" s="967" t="s">
        <v>7095</v>
      </c>
      <c r="D111" s="968" t="s">
        <v>7096</v>
      </c>
      <c r="E111" s="968" t="s">
        <v>6982</v>
      </c>
      <c r="F111" s="968" t="s">
        <v>6852</v>
      </c>
      <c r="G111" s="968" t="s">
        <v>6858</v>
      </c>
      <c r="H111" s="968" t="s">
        <v>6482</v>
      </c>
      <c r="I111" s="970">
        <v>126</v>
      </c>
      <c r="J111" s="981">
        <v>145.69999999999999</v>
      </c>
      <c r="K111" s="967">
        <v>44536</v>
      </c>
      <c r="L111" s="967">
        <v>44544</v>
      </c>
      <c r="M111" s="968" t="s">
        <v>7097</v>
      </c>
      <c r="N111" s="968"/>
      <c r="O111" s="971" t="s">
        <v>19</v>
      </c>
      <c r="P111" s="972"/>
    </row>
    <row r="112" spans="1:17">
      <c r="A112" s="967">
        <v>44540</v>
      </c>
      <c r="B112" s="967" t="s">
        <v>6768</v>
      </c>
      <c r="C112" s="968" t="s">
        <v>7098</v>
      </c>
      <c r="D112" s="968" t="s">
        <v>7099</v>
      </c>
      <c r="E112" s="968" t="s">
        <v>7100</v>
      </c>
      <c r="F112" s="968" t="s">
        <v>6852</v>
      </c>
      <c r="G112" s="968" t="s">
        <v>6858</v>
      </c>
      <c r="H112" s="968" t="s">
        <v>6482</v>
      </c>
      <c r="I112" s="970">
        <v>128</v>
      </c>
      <c r="J112" s="970">
        <v>153.6</v>
      </c>
      <c r="K112" s="967">
        <v>44540</v>
      </c>
      <c r="L112" s="967">
        <v>44544</v>
      </c>
      <c r="M112" s="968" t="s">
        <v>7101</v>
      </c>
      <c r="N112" s="968"/>
      <c r="O112" s="971" t="s">
        <v>6802</v>
      </c>
      <c r="P112" s="972"/>
    </row>
    <row r="113" spans="1:17">
      <c r="A113" s="967">
        <v>44540</v>
      </c>
      <c r="B113" s="967" t="s">
        <v>6768</v>
      </c>
      <c r="C113" s="968" t="s">
        <v>7102</v>
      </c>
      <c r="D113" s="968" t="s">
        <v>7103</v>
      </c>
      <c r="E113" s="968" t="s">
        <v>6778</v>
      </c>
      <c r="F113" s="968" t="s">
        <v>6852</v>
      </c>
      <c r="G113" s="968" t="s">
        <v>6858</v>
      </c>
      <c r="H113" s="968" t="s">
        <v>6482</v>
      </c>
      <c r="I113" s="970">
        <v>697.66</v>
      </c>
      <c r="J113" s="981">
        <v>837.19</v>
      </c>
      <c r="K113" s="967">
        <v>44544</v>
      </c>
      <c r="L113" s="967">
        <v>44545</v>
      </c>
      <c r="M113" s="968" t="s">
        <v>7104</v>
      </c>
      <c r="N113" s="968"/>
      <c r="O113" s="971" t="s">
        <v>6802</v>
      </c>
      <c r="P113" s="972"/>
    </row>
    <row r="114" spans="1:17">
      <c r="A114" s="967">
        <v>44546</v>
      </c>
      <c r="B114" s="967" t="s">
        <v>6768</v>
      </c>
      <c r="C114" s="968" t="s">
        <v>7105</v>
      </c>
      <c r="D114" s="968" t="s">
        <v>7106</v>
      </c>
      <c r="E114" s="968" t="s">
        <v>6998</v>
      </c>
      <c r="F114" s="968" t="s">
        <v>6852</v>
      </c>
      <c r="G114" s="968" t="s">
        <v>6858</v>
      </c>
      <c r="H114" s="968" t="s">
        <v>6482</v>
      </c>
      <c r="I114" s="970">
        <v>34.44</v>
      </c>
      <c r="J114" s="970">
        <v>41.33</v>
      </c>
      <c r="K114" s="967">
        <v>44546</v>
      </c>
      <c r="L114" s="967">
        <v>44547</v>
      </c>
      <c r="M114" s="968" t="s">
        <v>7107</v>
      </c>
      <c r="N114" s="968"/>
      <c r="O114" s="971" t="s">
        <v>6802</v>
      </c>
      <c r="P114" s="972"/>
    </row>
    <row r="115" spans="1:17" ht="45">
      <c r="A115" s="967">
        <v>44547</v>
      </c>
      <c r="B115" s="967" t="s">
        <v>6768</v>
      </c>
      <c r="C115" s="968" t="s">
        <v>7108</v>
      </c>
      <c r="D115" s="968" t="s">
        <v>7109</v>
      </c>
      <c r="E115" s="968" t="s">
        <v>6975</v>
      </c>
      <c r="F115" s="968" t="s">
        <v>6852</v>
      </c>
      <c r="G115" s="968" t="s">
        <v>6858</v>
      </c>
      <c r="H115" s="968" t="s">
        <v>6482</v>
      </c>
      <c r="I115" s="970">
        <v>5233.24</v>
      </c>
      <c r="J115" s="970">
        <v>6279.89</v>
      </c>
      <c r="K115" s="967">
        <v>44547</v>
      </c>
      <c r="L115" s="967">
        <v>44550</v>
      </c>
      <c r="M115" s="968" t="s">
        <v>7110</v>
      </c>
      <c r="N115" s="968" t="s">
        <v>7111</v>
      </c>
      <c r="O115" s="971" t="s">
        <v>6802</v>
      </c>
      <c r="P115" s="972"/>
      <c r="Q115" s="500" t="s">
        <v>7112</v>
      </c>
    </row>
    <row r="116" spans="1:17" ht="30">
      <c r="A116" s="967">
        <v>44550</v>
      </c>
      <c r="B116" s="967" t="s">
        <v>6768</v>
      </c>
      <c r="C116" s="968">
        <v>8149</v>
      </c>
      <c r="D116" s="968" t="s">
        <v>7113</v>
      </c>
      <c r="E116" s="968" t="s">
        <v>7114</v>
      </c>
      <c r="F116" s="968" t="s">
        <v>6641</v>
      </c>
      <c r="G116" s="968" t="s">
        <v>7115</v>
      </c>
      <c r="H116" s="968" t="s">
        <v>6482</v>
      </c>
      <c r="I116" s="970">
        <v>208.46</v>
      </c>
      <c r="J116" s="970">
        <v>250.15</v>
      </c>
      <c r="K116" s="967" t="s">
        <v>6641</v>
      </c>
      <c r="L116" s="967">
        <v>44574</v>
      </c>
      <c r="M116" s="968" t="s">
        <v>7116</v>
      </c>
      <c r="N116" s="968" t="s">
        <v>6897</v>
      </c>
      <c r="O116" s="971" t="s">
        <v>6802</v>
      </c>
      <c r="P116" s="972"/>
    </row>
    <row r="117" spans="1:17">
      <c r="A117" s="967">
        <v>44573</v>
      </c>
      <c r="B117" s="967" t="s">
        <v>6768</v>
      </c>
      <c r="C117" s="968">
        <v>8169</v>
      </c>
      <c r="D117" s="968" t="s">
        <v>7109</v>
      </c>
      <c r="E117" s="968" t="s">
        <v>6975</v>
      </c>
      <c r="F117" s="968" t="s">
        <v>6852</v>
      </c>
      <c r="G117" s="968" t="s">
        <v>6858</v>
      </c>
      <c r="H117" s="968" t="s">
        <v>6482</v>
      </c>
      <c r="I117" s="970">
        <v>3709.48</v>
      </c>
      <c r="J117" s="970">
        <v>4451.38</v>
      </c>
      <c r="K117" s="967">
        <v>44573</v>
      </c>
      <c r="L117" s="967">
        <v>44574</v>
      </c>
      <c r="M117" s="968" t="s">
        <v>7117</v>
      </c>
      <c r="N117" s="968" t="s">
        <v>7118</v>
      </c>
      <c r="O117" s="971" t="s">
        <v>6802</v>
      </c>
      <c r="P117" s="972"/>
    </row>
    <row r="118" spans="1:17">
      <c r="A118" s="967">
        <v>44574</v>
      </c>
      <c r="B118" s="967" t="s">
        <v>6768</v>
      </c>
      <c r="C118" s="968">
        <v>8185</v>
      </c>
      <c r="D118" s="968" t="s">
        <v>7106</v>
      </c>
      <c r="E118" s="968" t="s">
        <v>6998</v>
      </c>
      <c r="F118" s="968" t="s">
        <v>6852</v>
      </c>
      <c r="G118" s="968" t="s">
        <v>6858</v>
      </c>
      <c r="H118" s="968" t="s">
        <v>6482</v>
      </c>
      <c r="I118" s="970">
        <v>50</v>
      </c>
      <c r="J118" s="970">
        <v>60</v>
      </c>
      <c r="K118" s="967">
        <v>44574</v>
      </c>
      <c r="L118" s="967">
        <v>44575</v>
      </c>
      <c r="M118" s="968" t="s">
        <v>7119</v>
      </c>
      <c r="N118" s="968" t="s">
        <v>7120</v>
      </c>
      <c r="O118" s="971" t="s">
        <v>19</v>
      </c>
      <c r="P118" s="972"/>
    </row>
    <row r="119" spans="1:17">
      <c r="A119" s="967">
        <v>44574</v>
      </c>
      <c r="B119" s="967" t="s">
        <v>6768</v>
      </c>
      <c r="C119" s="968">
        <v>8177</v>
      </c>
      <c r="D119" s="968" t="s">
        <v>7002</v>
      </c>
      <c r="E119" s="968" t="s">
        <v>7003</v>
      </c>
      <c r="F119" s="968" t="s">
        <v>6852</v>
      </c>
      <c r="G119" s="968" t="s">
        <v>6858</v>
      </c>
      <c r="H119" s="968" t="s">
        <v>6482</v>
      </c>
      <c r="I119" s="970">
        <v>93.5</v>
      </c>
      <c r="J119" s="970">
        <v>112.2</v>
      </c>
      <c r="K119" s="967" t="s">
        <v>6641</v>
      </c>
      <c r="L119" s="967">
        <v>44574</v>
      </c>
      <c r="M119" s="968" t="s">
        <v>7117</v>
      </c>
      <c r="N119" s="968"/>
      <c r="O119" s="971" t="s">
        <v>19</v>
      </c>
      <c r="P119" s="972"/>
    </row>
    <row r="120" spans="1:17">
      <c r="A120" s="967">
        <v>44574</v>
      </c>
      <c r="B120" s="967" t="s">
        <v>6455</v>
      </c>
      <c r="C120" s="968">
        <v>8184</v>
      </c>
      <c r="D120" s="968" t="s">
        <v>6900</v>
      </c>
      <c r="E120" s="968" t="s">
        <v>6573</v>
      </c>
      <c r="F120" s="968" t="s">
        <v>6852</v>
      </c>
      <c r="G120" s="968" t="s">
        <v>6858</v>
      </c>
      <c r="H120" s="968" t="s">
        <v>6482</v>
      </c>
      <c r="I120" s="970">
        <v>447.5</v>
      </c>
      <c r="J120" s="970">
        <v>537</v>
      </c>
      <c r="K120" s="967">
        <v>44574</v>
      </c>
      <c r="L120" s="967">
        <v>44578</v>
      </c>
      <c r="M120" s="968" t="s">
        <v>7121</v>
      </c>
      <c r="N120" s="968"/>
      <c r="O120" s="971" t="s">
        <v>19</v>
      </c>
      <c r="P120" s="972"/>
    </row>
    <row r="121" spans="1:17">
      <c r="A121" s="967">
        <v>44574</v>
      </c>
      <c r="B121" s="967" t="s">
        <v>6768</v>
      </c>
      <c r="C121" s="968">
        <v>8186</v>
      </c>
      <c r="D121" s="968" t="s">
        <v>6990</v>
      </c>
      <c r="E121" s="968" t="s">
        <v>6991</v>
      </c>
      <c r="F121" s="968" t="s">
        <v>6852</v>
      </c>
      <c r="G121" s="968" t="s">
        <v>6858</v>
      </c>
      <c r="H121" s="968" t="s">
        <v>6482</v>
      </c>
      <c r="I121" s="970">
        <v>2225</v>
      </c>
      <c r="J121" s="970">
        <v>2670</v>
      </c>
      <c r="K121" s="967">
        <v>44574</v>
      </c>
      <c r="L121" s="967">
        <v>44575</v>
      </c>
      <c r="M121" s="968" t="s">
        <v>7122</v>
      </c>
      <c r="N121" s="968"/>
      <c r="O121" s="971" t="s">
        <v>19</v>
      </c>
      <c r="P121" s="972"/>
    </row>
    <row r="122" spans="1:17">
      <c r="A122" s="967">
        <v>44575</v>
      </c>
      <c r="B122" s="967" t="s">
        <v>6768</v>
      </c>
      <c r="C122" s="968">
        <v>8200</v>
      </c>
      <c r="D122" s="968" t="s">
        <v>7109</v>
      </c>
      <c r="E122" s="968" t="s">
        <v>6975</v>
      </c>
      <c r="F122" s="968" t="s">
        <v>6852</v>
      </c>
      <c r="G122" s="968" t="s">
        <v>6858</v>
      </c>
      <c r="H122" s="968" t="s">
        <v>6482</v>
      </c>
      <c r="I122" s="970">
        <v>1916.15</v>
      </c>
      <c r="J122" s="970">
        <v>2299.38</v>
      </c>
      <c r="K122" s="967">
        <v>44579</v>
      </c>
      <c r="L122" s="967">
        <v>44580</v>
      </c>
      <c r="M122" s="968" t="s">
        <v>7119</v>
      </c>
      <c r="N122" s="968" t="s">
        <v>7111</v>
      </c>
      <c r="O122" s="971" t="s">
        <v>19</v>
      </c>
      <c r="P122" s="972"/>
    </row>
    <row r="123" spans="1:17">
      <c r="A123" s="967">
        <v>44581</v>
      </c>
      <c r="B123" s="967" t="s">
        <v>6768</v>
      </c>
      <c r="C123" s="968">
        <v>8214</v>
      </c>
      <c r="D123" s="968" t="s">
        <v>7002</v>
      </c>
      <c r="E123" s="968" t="s">
        <v>7003</v>
      </c>
      <c r="F123" s="968" t="s">
        <v>6641</v>
      </c>
      <c r="G123" s="968" t="s">
        <v>6858</v>
      </c>
      <c r="H123" s="968" t="s">
        <v>6482</v>
      </c>
      <c r="I123" s="970">
        <v>123.4</v>
      </c>
      <c r="J123" s="970">
        <v>148.07999999999998</v>
      </c>
      <c r="K123" s="967">
        <v>44581</v>
      </c>
      <c r="L123" s="967">
        <v>44582</v>
      </c>
      <c r="M123" s="968" t="s">
        <v>7123</v>
      </c>
      <c r="N123" s="968"/>
      <c r="O123" s="971" t="s">
        <v>19</v>
      </c>
      <c r="P123" s="972"/>
    </row>
    <row r="124" spans="1:17">
      <c r="A124" s="967">
        <v>44581</v>
      </c>
      <c r="B124" s="967" t="s">
        <v>6768</v>
      </c>
      <c r="C124" s="968">
        <v>8216</v>
      </c>
      <c r="D124" s="968" t="s">
        <v>7078</v>
      </c>
      <c r="E124" s="968" t="s">
        <v>7079</v>
      </c>
      <c r="F124" s="968" t="s">
        <v>6852</v>
      </c>
      <c r="G124" s="968" t="s">
        <v>6858</v>
      </c>
      <c r="H124" s="968" t="s">
        <v>6482</v>
      </c>
      <c r="I124" s="970">
        <v>42.61</v>
      </c>
      <c r="J124" s="970">
        <v>51.131999999999998</v>
      </c>
      <c r="K124" s="967">
        <v>44581</v>
      </c>
      <c r="L124" s="967">
        <v>44593</v>
      </c>
      <c r="M124" s="968" t="s">
        <v>7123</v>
      </c>
      <c r="N124" s="968"/>
      <c r="O124" s="971" t="s">
        <v>19</v>
      </c>
      <c r="P124" s="972"/>
    </row>
    <row r="125" spans="1:17">
      <c r="A125" s="967">
        <v>44582</v>
      </c>
      <c r="B125" s="967" t="s">
        <v>6768</v>
      </c>
      <c r="C125" s="968">
        <v>8220</v>
      </c>
      <c r="D125" s="968" t="s">
        <v>7109</v>
      </c>
      <c r="E125" s="968" t="s">
        <v>6975</v>
      </c>
      <c r="F125" s="968" t="s">
        <v>6852</v>
      </c>
      <c r="G125" s="968" t="s">
        <v>6858</v>
      </c>
      <c r="H125" s="968" t="s">
        <v>6482</v>
      </c>
      <c r="I125" s="970">
        <v>77.459999999999994</v>
      </c>
      <c r="J125" s="970">
        <v>92.95</v>
      </c>
      <c r="K125" s="967">
        <v>44583</v>
      </c>
      <c r="L125" s="967">
        <v>44585</v>
      </c>
      <c r="M125" s="968" t="s">
        <v>7123</v>
      </c>
      <c r="N125" s="968" t="s">
        <v>7118</v>
      </c>
      <c r="O125" s="971" t="s">
        <v>6802</v>
      </c>
      <c r="P125" s="972"/>
    </row>
    <row r="126" spans="1:17">
      <c r="A126" s="967">
        <v>44586</v>
      </c>
      <c r="B126" s="967" t="s">
        <v>6768</v>
      </c>
      <c r="C126" s="968">
        <v>8228</v>
      </c>
      <c r="D126" s="968" t="s">
        <v>7109</v>
      </c>
      <c r="E126" s="968" t="s">
        <v>6975</v>
      </c>
      <c r="F126" s="968" t="s">
        <v>6852</v>
      </c>
      <c r="G126" s="968" t="s">
        <v>6858</v>
      </c>
      <c r="H126" s="968" t="s">
        <v>6482</v>
      </c>
      <c r="I126" s="970">
        <v>2426.75</v>
      </c>
      <c r="J126" s="982">
        <v>2912.1</v>
      </c>
      <c r="K126" s="967">
        <v>44586</v>
      </c>
      <c r="L126" s="967">
        <v>44586</v>
      </c>
      <c r="M126" s="968" t="s">
        <v>7123</v>
      </c>
      <c r="N126" s="968" t="s">
        <v>7124</v>
      </c>
      <c r="O126" s="971" t="s">
        <v>6802</v>
      </c>
      <c r="P126" s="972">
        <v>0.45119999999999999</v>
      </c>
    </row>
    <row r="127" spans="1:17">
      <c r="A127" s="967">
        <v>44595</v>
      </c>
      <c r="B127" s="967" t="s">
        <v>6768</v>
      </c>
      <c r="C127" s="968">
        <v>8260</v>
      </c>
      <c r="D127" s="968" t="s">
        <v>6900</v>
      </c>
      <c r="E127" s="968" t="s">
        <v>6573</v>
      </c>
      <c r="F127" s="968" t="s">
        <v>6852</v>
      </c>
      <c r="G127" s="968" t="s">
        <v>6858</v>
      </c>
      <c r="H127" s="968" t="s">
        <v>6482</v>
      </c>
      <c r="I127" s="982">
        <v>233.5</v>
      </c>
      <c r="J127" s="970">
        <v>280.2</v>
      </c>
      <c r="K127" s="967">
        <v>44595</v>
      </c>
      <c r="L127" s="967">
        <v>44596</v>
      </c>
      <c r="M127" s="967" t="s">
        <v>7125</v>
      </c>
      <c r="N127" s="968" t="s">
        <v>7126</v>
      </c>
      <c r="O127" s="980" t="s">
        <v>19</v>
      </c>
      <c r="P127" s="972">
        <v>0.42145610278372586</v>
      </c>
    </row>
    <row r="128" spans="1:17">
      <c r="A128" s="967">
        <v>44600</v>
      </c>
      <c r="B128" s="967" t="s">
        <v>6768</v>
      </c>
      <c r="C128" s="968">
        <v>8295</v>
      </c>
      <c r="D128" s="968" t="s">
        <v>7109</v>
      </c>
      <c r="E128" s="968" t="s">
        <v>7127</v>
      </c>
      <c r="F128" s="968" t="s">
        <v>6852</v>
      </c>
      <c r="G128" s="968" t="s">
        <v>7128</v>
      </c>
      <c r="H128" s="968" t="s">
        <v>6482</v>
      </c>
      <c r="I128" s="983">
        <v>112.66</v>
      </c>
      <c r="J128" s="970">
        <v>135.19</v>
      </c>
      <c r="K128" s="967">
        <v>44600</v>
      </c>
      <c r="L128" s="967">
        <v>44601</v>
      </c>
      <c r="M128" s="968"/>
      <c r="N128" s="968" t="s">
        <v>7129</v>
      </c>
      <c r="O128" s="980" t="s">
        <v>19</v>
      </c>
      <c r="P128" s="972">
        <v>0.49405290253861173</v>
      </c>
    </row>
    <row r="129" spans="1:26" ht="30">
      <c r="A129" s="967">
        <v>44595</v>
      </c>
      <c r="B129" s="967" t="s">
        <v>6768</v>
      </c>
      <c r="C129" s="968">
        <v>8262</v>
      </c>
      <c r="D129" s="968" t="s">
        <v>7130</v>
      </c>
      <c r="E129" s="968" t="s">
        <v>7131</v>
      </c>
      <c r="F129" s="968" t="s">
        <v>6852</v>
      </c>
      <c r="G129" s="968" t="s">
        <v>6858</v>
      </c>
      <c r="H129" s="968" t="s">
        <v>6482</v>
      </c>
      <c r="I129" s="983">
        <v>2275.91</v>
      </c>
      <c r="J129" s="970">
        <v>2731.09</v>
      </c>
      <c r="K129" s="967">
        <v>44595</v>
      </c>
      <c r="L129" s="967">
        <v>44608</v>
      </c>
      <c r="M129" s="968" t="s">
        <v>7132</v>
      </c>
      <c r="N129" s="968" t="s">
        <v>7133</v>
      </c>
      <c r="O129" s="971" t="s">
        <v>6802</v>
      </c>
      <c r="P129" s="972">
        <v>0.48301997882165815</v>
      </c>
    </row>
    <row r="130" spans="1:26" ht="30">
      <c r="A130" s="967">
        <v>44607</v>
      </c>
      <c r="B130" s="967" t="s">
        <v>6768</v>
      </c>
      <c r="C130" s="968">
        <v>8352</v>
      </c>
      <c r="D130" s="968" t="s">
        <v>7109</v>
      </c>
      <c r="E130" s="968" t="s">
        <v>7127</v>
      </c>
      <c r="F130" s="968" t="s">
        <v>6852</v>
      </c>
      <c r="G130" s="968" t="s">
        <v>6858</v>
      </c>
      <c r="H130" s="968" t="s">
        <v>6482</v>
      </c>
      <c r="I130" s="983">
        <v>631.16</v>
      </c>
      <c r="J130" s="970">
        <v>757.39</v>
      </c>
      <c r="K130" s="967">
        <v>44607</v>
      </c>
      <c r="L130" s="967">
        <v>44608</v>
      </c>
      <c r="M130" s="968" t="s">
        <v>7134</v>
      </c>
      <c r="N130" s="968" t="s">
        <v>7135</v>
      </c>
      <c r="O130" s="980" t="s">
        <v>19</v>
      </c>
      <c r="P130" s="972">
        <v>0.40815324165029476</v>
      </c>
    </row>
    <row r="131" spans="1:26">
      <c r="A131" s="967">
        <v>44608</v>
      </c>
      <c r="B131" s="967" t="s">
        <v>6768</v>
      </c>
      <c r="C131" s="968">
        <v>8361</v>
      </c>
      <c r="D131" s="968" t="s">
        <v>7109</v>
      </c>
      <c r="E131" s="968" t="s">
        <v>7127</v>
      </c>
      <c r="F131" s="968" t="s">
        <v>6852</v>
      </c>
      <c r="G131" s="968" t="s">
        <v>6858</v>
      </c>
      <c r="H131" s="968" t="s">
        <v>6482</v>
      </c>
      <c r="I131" s="983">
        <v>185.08</v>
      </c>
      <c r="J131" s="970">
        <v>222.09</v>
      </c>
      <c r="K131" s="967">
        <v>44608</v>
      </c>
      <c r="L131" s="967">
        <v>44609</v>
      </c>
      <c r="M131" s="968" t="s">
        <v>7134</v>
      </c>
      <c r="N131" s="968" t="s">
        <v>7136</v>
      </c>
      <c r="O131" s="980" t="s">
        <v>19</v>
      </c>
      <c r="P131" s="972">
        <v>0.3956667387075859</v>
      </c>
    </row>
    <row r="132" spans="1:26" ht="30">
      <c r="A132" s="967">
        <v>44615</v>
      </c>
      <c r="B132" s="967" t="s">
        <v>6768</v>
      </c>
      <c r="C132" s="968">
        <v>8418</v>
      </c>
      <c r="D132" s="968" t="s">
        <v>7137</v>
      </c>
      <c r="E132" s="968" t="s">
        <v>7083</v>
      </c>
      <c r="F132" s="968" t="s">
        <v>6852</v>
      </c>
      <c r="G132" s="968" t="s">
        <v>6858</v>
      </c>
      <c r="H132" s="968" t="s">
        <v>6482</v>
      </c>
      <c r="I132" s="983">
        <v>48</v>
      </c>
      <c r="J132" s="970">
        <v>57.6</v>
      </c>
      <c r="K132" s="967">
        <v>44616</v>
      </c>
      <c r="L132" s="967">
        <v>44617</v>
      </c>
      <c r="M132" s="968" t="s">
        <v>7138</v>
      </c>
      <c r="N132" s="968" t="s">
        <v>7139</v>
      </c>
      <c r="O132" s="971" t="s">
        <v>6802</v>
      </c>
      <c r="P132" s="972">
        <v>0.41312499999999996</v>
      </c>
    </row>
    <row r="133" spans="1:26">
      <c r="A133" s="967">
        <v>44619</v>
      </c>
      <c r="B133" s="967" t="s">
        <v>6768</v>
      </c>
      <c r="C133" s="968">
        <v>8454</v>
      </c>
      <c r="D133" s="968" t="s">
        <v>7109</v>
      </c>
      <c r="E133" s="968" t="s">
        <v>7127</v>
      </c>
      <c r="F133" s="968" t="s">
        <v>6852</v>
      </c>
      <c r="G133" s="968" t="s">
        <v>6858</v>
      </c>
      <c r="H133" s="968" t="s">
        <v>6482</v>
      </c>
      <c r="I133" s="983">
        <v>233.41</v>
      </c>
      <c r="J133" s="970">
        <v>280.08999999999997</v>
      </c>
      <c r="K133" s="967">
        <v>44620</v>
      </c>
      <c r="L133" s="967"/>
      <c r="M133" s="968" t="s">
        <v>7138</v>
      </c>
      <c r="N133" s="968" t="s">
        <v>7140</v>
      </c>
      <c r="O133" s="971" t="s">
        <v>19</v>
      </c>
      <c r="P133" s="972">
        <v>0.39921168758836373</v>
      </c>
    </row>
    <row r="134" spans="1:26">
      <c r="A134" s="967">
        <v>44623</v>
      </c>
      <c r="B134" s="967" t="s">
        <v>6455</v>
      </c>
      <c r="C134" s="968">
        <v>8477</v>
      </c>
      <c r="D134" s="968" t="s">
        <v>7141</v>
      </c>
      <c r="E134" s="968" t="s">
        <v>7003</v>
      </c>
      <c r="F134" s="968" t="s">
        <v>6641</v>
      </c>
      <c r="G134" s="968" t="s">
        <v>6858</v>
      </c>
      <c r="H134" s="968" t="s">
        <v>6482</v>
      </c>
      <c r="I134" s="983">
        <v>558.88</v>
      </c>
      <c r="J134" s="970">
        <v>670.66</v>
      </c>
      <c r="K134" s="967">
        <v>44623</v>
      </c>
      <c r="L134" s="967">
        <v>44647</v>
      </c>
      <c r="M134" s="968" t="s">
        <v>7138</v>
      </c>
      <c r="N134" s="968" t="s">
        <v>7142</v>
      </c>
      <c r="O134" s="980" t="s">
        <v>6802</v>
      </c>
      <c r="P134" s="972">
        <v>0.4148</v>
      </c>
      <c r="Q134" s="1028"/>
      <c r="R134" s="1028"/>
      <c r="S134" s="1028"/>
      <c r="T134" s="1028"/>
      <c r="U134" s="1028"/>
    </row>
    <row r="135" spans="1:26" ht="30">
      <c r="A135" s="967">
        <v>44595</v>
      </c>
      <c r="B135" s="967" t="s">
        <v>6455</v>
      </c>
      <c r="C135" s="968">
        <v>8490</v>
      </c>
      <c r="D135" s="968" t="s">
        <v>7130</v>
      </c>
      <c r="E135" s="968" t="s">
        <v>7131</v>
      </c>
      <c r="F135" s="968" t="s">
        <v>6852</v>
      </c>
      <c r="G135" s="968" t="s">
        <v>6858</v>
      </c>
      <c r="H135" s="968" t="s">
        <v>6482</v>
      </c>
      <c r="I135" s="983">
        <v>697.5</v>
      </c>
      <c r="J135" s="970">
        <v>697.5</v>
      </c>
      <c r="K135" s="967">
        <v>44623</v>
      </c>
      <c r="L135" s="967">
        <v>44627</v>
      </c>
      <c r="M135" s="968" t="s">
        <v>7143</v>
      </c>
      <c r="N135" s="968" t="s">
        <v>7133</v>
      </c>
      <c r="O135" s="971" t="s">
        <v>6802</v>
      </c>
      <c r="P135" s="972">
        <v>0.52258064516129032</v>
      </c>
    </row>
    <row r="136" spans="1:26">
      <c r="A136" s="967">
        <v>44628</v>
      </c>
      <c r="B136" s="967" t="s">
        <v>6455</v>
      </c>
      <c r="C136" s="968">
        <v>8514</v>
      </c>
      <c r="D136" s="968" t="s">
        <v>7109</v>
      </c>
      <c r="E136" s="968" t="s">
        <v>7127</v>
      </c>
      <c r="F136" s="968" t="s">
        <v>6852</v>
      </c>
      <c r="G136" s="968" t="s">
        <v>6858</v>
      </c>
      <c r="H136" s="968" t="s">
        <v>6482</v>
      </c>
      <c r="I136" s="983">
        <v>154.66</v>
      </c>
      <c r="J136" s="970">
        <v>185.59</v>
      </c>
      <c r="K136" s="967">
        <v>44628</v>
      </c>
      <c r="L136" s="967">
        <v>44631</v>
      </c>
      <c r="M136" s="968" t="s">
        <v>7144</v>
      </c>
      <c r="N136" s="968" t="s">
        <v>7136</v>
      </c>
      <c r="O136" s="980" t="s">
        <v>19</v>
      </c>
      <c r="P136" s="972">
        <v>0.40928488296909338</v>
      </c>
    </row>
    <row r="137" spans="1:26">
      <c r="A137" s="967">
        <v>44629</v>
      </c>
      <c r="B137" s="967" t="s">
        <v>6455</v>
      </c>
      <c r="C137" s="968">
        <v>8517</v>
      </c>
      <c r="D137" s="968" t="s">
        <v>7145</v>
      </c>
      <c r="E137" s="968" t="s">
        <v>7127</v>
      </c>
      <c r="F137" s="968" t="s">
        <v>6852</v>
      </c>
      <c r="G137" s="968" t="s">
        <v>6858</v>
      </c>
      <c r="H137" s="968" t="s">
        <v>6482</v>
      </c>
      <c r="I137" s="983">
        <v>223.16</v>
      </c>
      <c r="J137" s="970">
        <v>267.79000000000002</v>
      </c>
      <c r="K137" s="967">
        <v>44629</v>
      </c>
      <c r="L137" s="967">
        <v>44631</v>
      </c>
      <c r="M137" s="968" t="s">
        <v>7144</v>
      </c>
      <c r="N137" s="968" t="s">
        <v>7146</v>
      </c>
      <c r="O137" s="980" t="s">
        <v>6802</v>
      </c>
      <c r="P137" s="972">
        <v>0.41347015594192504</v>
      </c>
    </row>
    <row r="138" spans="1:26">
      <c r="A138" s="967">
        <v>44636</v>
      </c>
      <c r="B138" s="967" t="s">
        <v>6455</v>
      </c>
      <c r="C138" s="968">
        <v>8593</v>
      </c>
      <c r="D138" s="968" t="s">
        <v>7109</v>
      </c>
      <c r="E138" s="968" t="s">
        <v>7127</v>
      </c>
      <c r="F138" s="968" t="s">
        <v>6852</v>
      </c>
      <c r="G138" s="968" t="s">
        <v>6858</v>
      </c>
      <c r="H138" s="968" t="s">
        <v>6482</v>
      </c>
      <c r="I138" s="984">
        <v>83.66</v>
      </c>
      <c r="J138" s="970">
        <v>100.39</v>
      </c>
      <c r="K138" s="967">
        <v>44636</v>
      </c>
      <c r="L138" s="967">
        <v>44636</v>
      </c>
      <c r="M138" s="968" t="s">
        <v>7147</v>
      </c>
      <c r="N138" s="968" t="s">
        <v>7136</v>
      </c>
      <c r="O138" s="980" t="s">
        <v>6802</v>
      </c>
      <c r="P138" s="972">
        <v>0.41214439397561548</v>
      </c>
    </row>
    <row r="139" spans="1:26">
      <c r="A139" s="967">
        <v>44631</v>
      </c>
      <c r="B139" s="967" t="s">
        <v>6455</v>
      </c>
      <c r="C139" s="968">
        <v>8552</v>
      </c>
      <c r="D139" s="968" t="s">
        <v>6731</v>
      </c>
      <c r="E139" s="968" t="s">
        <v>7059</v>
      </c>
      <c r="F139" s="968" t="s">
        <v>6852</v>
      </c>
      <c r="G139" s="968" t="s">
        <v>6858</v>
      </c>
      <c r="H139" s="968" t="s">
        <v>6482</v>
      </c>
      <c r="I139" s="984">
        <v>1527.75</v>
      </c>
      <c r="J139" s="970">
        <v>1833.3</v>
      </c>
      <c r="K139" s="967">
        <v>44631</v>
      </c>
      <c r="L139" s="967">
        <v>44645</v>
      </c>
      <c r="M139" s="968" t="s">
        <v>7148</v>
      </c>
      <c r="N139" s="968" t="s">
        <v>7149</v>
      </c>
      <c r="O139" s="980" t="s">
        <v>6802</v>
      </c>
      <c r="P139" s="972">
        <v>0.41515300278186879</v>
      </c>
      <c r="Q139" s="1028"/>
      <c r="R139" s="1028"/>
      <c r="S139" s="1028"/>
      <c r="T139" s="1028"/>
      <c r="U139" s="1028"/>
    </row>
    <row r="140" spans="1:26">
      <c r="A140" s="967">
        <v>44636</v>
      </c>
      <c r="B140" s="967" t="s">
        <v>6455</v>
      </c>
      <c r="C140" s="968">
        <v>8613</v>
      </c>
      <c r="D140" s="968" t="s">
        <v>7141</v>
      </c>
      <c r="E140" s="968" t="s">
        <v>7003</v>
      </c>
      <c r="F140" s="968" t="s">
        <v>6852</v>
      </c>
      <c r="G140" s="968" t="s">
        <v>6858</v>
      </c>
      <c r="H140" s="968" t="s">
        <v>6482</v>
      </c>
      <c r="I140" s="984">
        <v>264.75</v>
      </c>
      <c r="J140" s="970">
        <v>317.7</v>
      </c>
      <c r="K140" s="967">
        <v>44636</v>
      </c>
      <c r="L140" s="967">
        <v>44645</v>
      </c>
      <c r="M140" s="968" t="s">
        <v>7147</v>
      </c>
      <c r="N140" s="968" t="s">
        <v>7150</v>
      </c>
      <c r="O140" s="980" t="s">
        <v>19</v>
      </c>
      <c r="P140" s="972">
        <v>0.43833805476864968</v>
      </c>
      <c r="Q140" s="1029"/>
      <c r="R140" s="1029"/>
      <c r="S140" s="1029"/>
      <c r="T140" s="1029"/>
    </row>
    <row r="141" spans="1:26">
      <c r="A141" s="967">
        <v>44644</v>
      </c>
      <c r="B141" s="967" t="s">
        <v>6455</v>
      </c>
      <c r="C141" s="968">
        <v>8636</v>
      </c>
      <c r="D141" s="968" t="s">
        <v>7141</v>
      </c>
      <c r="E141" s="968" t="s">
        <v>7003</v>
      </c>
      <c r="F141" s="968" t="s">
        <v>6852</v>
      </c>
      <c r="G141" s="968" t="s">
        <v>6858</v>
      </c>
      <c r="H141" s="968" t="s">
        <v>6482</v>
      </c>
      <c r="I141" s="984">
        <v>45.85</v>
      </c>
      <c r="J141" s="970">
        <v>55.02</v>
      </c>
      <c r="K141" s="967">
        <v>44644</v>
      </c>
      <c r="L141" s="967">
        <v>44650</v>
      </c>
      <c r="M141" s="968" t="s">
        <v>7151</v>
      </c>
      <c r="N141" s="968" t="s">
        <v>7142</v>
      </c>
      <c r="O141" s="980" t="s">
        <v>19</v>
      </c>
      <c r="P141" s="972">
        <v>0.41221374045801529</v>
      </c>
    </row>
    <row r="142" spans="1:26">
      <c r="A142" s="967">
        <v>44649</v>
      </c>
      <c r="B142" s="967" t="s">
        <v>6455</v>
      </c>
      <c r="C142" s="968">
        <v>8699</v>
      </c>
      <c r="D142" s="968" t="s">
        <v>7152</v>
      </c>
      <c r="E142" s="968" t="s">
        <v>7153</v>
      </c>
      <c r="F142" s="968" t="s">
        <v>6852</v>
      </c>
      <c r="G142" s="968" t="s">
        <v>6858</v>
      </c>
      <c r="H142" s="968" t="s">
        <v>6482</v>
      </c>
      <c r="I142" s="984">
        <v>46</v>
      </c>
      <c r="J142" s="970">
        <v>55.2</v>
      </c>
      <c r="K142" s="967">
        <v>44649</v>
      </c>
      <c r="L142" s="967">
        <v>44650</v>
      </c>
      <c r="M142" s="968" t="s">
        <v>7151</v>
      </c>
      <c r="N142" s="968" t="s">
        <v>7152</v>
      </c>
      <c r="O142" s="980" t="s">
        <v>19</v>
      </c>
      <c r="P142" s="972">
        <v>0.43521739130434783</v>
      </c>
    </row>
    <row r="143" spans="1:26" ht="15" customHeight="1">
      <c r="A143" s="967">
        <v>44670</v>
      </c>
      <c r="B143" s="967" t="s">
        <v>6455</v>
      </c>
      <c r="C143" s="968">
        <v>8904</v>
      </c>
      <c r="D143" s="968" t="s">
        <v>7141</v>
      </c>
      <c r="E143" s="968" t="s">
        <v>7003</v>
      </c>
      <c r="F143" s="968" t="s">
        <v>6852</v>
      </c>
      <c r="G143" s="968" t="s">
        <v>6858</v>
      </c>
      <c r="H143" s="968" t="s">
        <v>6482</v>
      </c>
      <c r="I143" s="984">
        <v>139.47</v>
      </c>
      <c r="J143" s="970">
        <v>167.36</v>
      </c>
      <c r="K143" s="967">
        <v>44670</v>
      </c>
      <c r="L143" s="967">
        <v>44681</v>
      </c>
      <c r="M143" s="968" t="s">
        <v>7154</v>
      </c>
      <c r="N143" s="968" t="s">
        <v>7155</v>
      </c>
      <c r="O143" s="980" t="s">
        <v>19</v>
      </c>
      <c r="P143" s="972">
        <v>0.4203771420377142</v>
      </c>
      <c r="Q143" s="1028"/>
      <c r="R143" s="1028"/>
      <c r="S143" s="1028"/>
      <c r="T143" s="1028"/>
      <c r="U143" s="1028"/>
      <c r="V143" s="1028"/>
      <c r="W143" s="1028"/>
      <c r="X143" s="1028"/>
      <c r="Y143" s="1028"/>
      <c r="Z143" s="1028"/>
    </row>
    <row r="144" spans="1:26">
      <c r="A144" s="967">
        <v>44663</v>
      </c>
      <c r="B144" s="967" t="s">
        <v>6455</v>
      </c>
      <c r="C144" s="968" t="s">
        <v>7156</v>
      </c>
      <c r="D144" s="968" t="s">
        <v>6541</v>
      </c>
      <c r="E144" s="968" t="s">
        <v>6904</v>
      </c>
      <c r="F144" s="968" t="s">
        <v>6852</v>
      </c>
      <c r="G144" s="968" t="s">
        <v>6858</v>
      </c>
      <c r="H144" s="968" t="s">
        <v>6482</v>
      </c>
      <c r="I144" s="984">
        <v>63.94</v>
      </c>
      <c r="J144" s="970">
        <v>76.73</v>
      </c>
      <c r="K144" s="967">
        <v>44663</v>
      </c>
      <c r="L144" s="967">
        <v>44677</v>
      </c>
      <c r="M144" s="968" t="s">
        <v>7154</v>
      </c>
      <c r="N144" s="968" t="s">
        <v>7157</v>
      </c>
      <c r="O144" s="980" t="s">
        <v>19</v>
      </c>
      <c r="P144" s="972">
        <v>0.41820456678135759</v>
      </c>
    </row>
    <row r="145" spans="1:18">
      <c r="A145" s="967">
        <v>44676</v>
      </c>
      <c r="B145" s="967" t="s">
        <v>6455</v>
      </c>
      <c r="C145" s="968">
        <v>8922</v>
      </c>
      <c r="D145" s="968" t="s">
        <v>7109</v>
      </c>
      <c r="E145" s="968" t="s">
        <v>7127</v>
      </c>
      <c r="F145" s="968" t="s">
        <v>6852</v>
      </c>
      <c r="G145" s="968" t="s">
        <v>6858</v>
      </c>
      <c r="H145" s="968" t="s">
        <v>6482</v>
      </c>
      <c r="I145" s="984">
        <v>83.66</v>
      </c>
      <c r="J145" s="970">
        <v>100.39</v>
      </c>
      <c r="K145" s="967">
        <v>44676</v>
      </c>
      <c r="L145" s="967">
        <v>44678</v>
      </c>
      <c r="M145" s="968" t="s">
        <v>7158</v>
      </c>
      <c r="N145" s="968" t="s">
        <v>7140</v>
      </c>
      <c r="O145" s="980" t="s">
        <v>19</v>
      </c>
      <c r="P145" s="972">
        <v>0.41800143437724124</v>
      </c>
    </row>
    <row r="146" spans="1:18">
      <c r="A146" s="967">
        <v>44673</v>
      </c>
      <c r="B146" s="967" t="s">
        <v>6455</v>
      </c>
      <c r="C146" s="968">
        <v>8923</v>
      </c>
      <c r="D146" s="968" t="s">
        <v>7159</v>
      </c>
      <c r="E146" s="968" t="s">
        <v>7127</v>
      </c>
      <c r="F146" s="968" t="s">
        <v>6852</v>
      </c>
      <c r="G146" s="968" t="s">
        <v>6858</v>
      </c>
      <c r="H146" s="968" t="s">
        <v>6482</v>
      </c>
      <c r="I146" s="984">
        <v>182.66</v>
      </c>
      <c r="J146" s="970">
        <v>219.19</v>
      </c>
      <c r="K146" s="967">
        <v>44673</v>
      </c>
      <c r="L146" s="967">
        <v>44678</v>
      </c>
      <c r="M146" s="968" t="s">
        <v>7158</v>
      </c>
      <c r="N146" s="968" t="s">
        <v>7159</v>
      </c>
      <c r="O146" s="980" t="s">
        <v>19</v>
      </c>
      <c r="P146" s="972">
        <v>0.45417715975035583</v>
      </c>
    </row>
    <row r="147" spans="1:18">
      <c r="A147" s="967">
        <v>44680</v>
      </c>
      <c r="B147" s="967" t="s">
        <v>6455</v>
      </c>
      <c r="C147" s="968">
        <v>8985</v>
      </c>
      <c r="D147" s="968" t="s">
        <v>7109</v>
      </c>
      <c r="E147" s="968" t="s">
        <v>7127</v>
      </c>
      <c r="F147" s="968" t="s">
        <v>6852</v>
      </c>
      <c r="G147" s="968" t="s">
        <v>6858</v>
      </c>
      <c r="H147" s="968" t="s">
        <v>6482</v>
      </c>
      <c r="I147" s="984">
        <v>88.46</v>
      </c>
      <c r="J147" s="970">
        <v>106.15</v>
      </c>
      <c r="K147" s="967">
        <v>44680</v>
      </c>
      <c r="L147" s="967">
        <v>44683</v>
      </c>
      <c r="M147" s="968" t="s">
        <v>7160</v>
      </c>
      <c r="N147" s="968" t="s">
        <v>7140</v>
      </c>
      <c r="O147" s="980" t="s">
        <v>19</v>
      </c>
      <c r="P147" s="972">
        <v>0.39192855527922221</v>
      </c>
    </row>
    <row r="148" spans="1:18">
      <c r="A148" s="967">
        <v>44685</v>
      </c>
      <c r="B148" s="967" t="s">
        <v>6455</v>
      </c>
      <c r="C148" s="968">
        <v>9037</v>
      </c>
      <c r="D148" s="968" t="s">
        <v>6915</v>
      </c>
      <c r="E148" s="968" t="s">
        <v>6916</v>
      </c>
      <c r="F148" s="968" t="s">
        <v>6852</v>
      </c>
      <c r="G148" s="968" t="s">
        <v>6858</v>
      </c>
      <c r="H148" s="968" t="s">
        <v>6482</v>
      </c>
      <c r="I148" s="984">
        <v>118.16</v>
      </c>
      <c r="J148" s="970">
        <v>141.79</v>
      </c>
      <c r="K148" s="967">
        <v>44685</v>
      </c>
      <c r="L148" s="967">
        <v>44691</v>
      </c>
      <c r="M148" s="968" t="s">
        <v>7160</v>
      </c>
      <c r="N148" s="968" t="s">
        <v>7161</v>
      </c>
      <c r="O148" s="980" t="s">
        <v>19</v>
      </c>
      <c r="P148" s="972">
        <v>0.49729180771834797</v>
      </c>
    </row>
    <row r="149" spans="1:18" ht="30">
      <c r="A149" s="967">
        <v>44629</v>
      </c>
      <c r="B149" s="967" t="s">
        <v>6455</v>
      </c>
      <c r="C149" s="968">
        <v>9045</v>
      </c>
      <c r="D149" s="968" t="s">
        <v>7145</v>
      </c>
      <c r="E149" s="968" t="s">
        <v>7127</v>
      </c>
      <c r="F149" s="968" t="s">
        <v>6852</v>
      </c>
      <c r="G149" s="968" t="s">
        <v>6858</v>
      </c>
      <c r="H149" s="968" t="s">
        <v>6482</v>
      </c>
      <c r="I149" s="984">
        <v>3642.66</v>
      </c>
      <c r="J149" s="970">
        <v>4371.1899999999996</v>
      </c>
      <c r="K149" s="967">
        <v>44687</v>
      </c>
      <c r="L149" s="967">
        <v>44692</v>
      </c>
      <c r="M149" s="968" t="s">
        <v>7162</v>
      </c>
      <c r="N149" s="892" t="s">
        <v>7163</v>
      </c>
      <c r="O149" s="971"/>
      <c r="P149" s="972">
        <v>0.44523782071343476</v>
      </c>
      <c r="Q149" s="500" t="s">
        <v>7164</v>
      </c>
      <c r="R149" s="500" t="s">
        <v>7165</v>
      </c>
    </row>
    <row r="150" spans="1:18" ht="30">
      <c r="A150" s="967">
        <v>44693</v>
      </c>
      <c r="B150" s="967" t="s">
        <v>6455</v>
      </c>
      <c r="C150" s="968">
        <v>9063</v>
      </c>
      <c r="D150" s="968" t="s">
        <v>6731</v>
      </c>
      <c r="E150" s="968" t="s">
        <v>7059</v>
      </c>
      <c r="F150" s="968" t="s">
        <v>6852</v>
      </c>
      <c r="G150" s="968" t="s">
        <v>6858</v>
      </c>
      <c r="H150" s="968" t="s">
        <v>6482</v>
      </c>
      <c r="I150" s="984">
        <v>1559.75</v>
      </c>
      <c r="J150" s="970">
        <v>1871.7</v>
      </c>
      <c r="K150" s="967">
        <v>44693</v>
      </c>
      <c r="L150" s="967">
        <v>44725</v>
      </c>
      <c r="M150" s="968" t="s">
        <v>7166</v>
      </c>
      <c r="N150" s="968" t="s">
        <v>7167</v>
      </c>
      <c r="O150" s="971" t="s">
        <v>19</v>
      </c>
      <c r="P150" s="972">
        <v>0.45700913607949989</v>
      </c>
    </row>
    <row r="151" spans="1:18">
      <c r="A151" s="967">
        <v>44693</v>
      </c>
      <c r="B151" s="967" t="s">
        <v>6455</v>
      </c>
      <c r="C151" s="968">
        <v>9064</v>
      </c>
      <c r="D151" s="968" t="s">
        <v>7109</v>
      </c>
      <c r="E151" s="968" t="s">
        <v>7127</v>
      </c>
      <c r="F151" s="968" t="s">
        <v>6852</v>
      </c>
      <c r="G151" s="968" t="s">
        <v>6858</v>
      </c>
      <c r="H151" s="968" t="s">
        <v>6482</v>
      </c>
      <c r="I151" s="984">
        <v>703.71</v>
      </c>
      <c r="J151" s="970">
        <v>844.45</v>
      </c>
      <c r="K151" s="967">
        <v>44693</v>
      </c>
      <c r="L151" s="967">
        <v>44698</v>
      </c>
      <c r="M151" s="968" t="s">
        <v>7168</v>
      </c>
      <c r="N151" s="968" t="s">
        <v>7169</v>
      </c>
      <c r="O151" s="980" t="s">
        <v>19</v>
      </c>
      <c r="P151" s="972">
        <v>0.41367893024115043</v>
      </c>
    </row>
    <row r="152" spans="1:18" ht="30">
      <c r="A152" s="967">
        <v>44701</v>
      </c>
      <c r="B152" s="967" t="s">
        <v>6455</v>
      </c>
      <c r="C152" s="968">
        <v>9087</v>
      </c>
      <c r="D152" s="968" t="s">
        <v>7011</v>
      </c>
      <c r="E152" s="968" t="s">
        <v>6857</v>
      </c>
      <c r="F152" s="968" t="s">
        <v>6852</v>
      </c>
      <c r="G152" s="968" t="s">
        <v>6858</v>
      </c>
      <c r="H152" s="968" t="s">
        <v>6482</v>
      </c>
      <c r="I152" s="984"/>
      <c r="J152" s="970"/>
      <c r="K152" s="967">
        <v>44701</v>
      </c>
      <c r="L152" s="967"/>
      <c r="M152" s="968" t="s">
        <v>7170</v>
      </c>
      <c r="N152" s="968" t="s">
        <v>7171</v>
      </c>
      <c r="O152" s="985" t="s">
        <v>6922</v>
      </c>
      <c r="P152" s="972">
        <v>0.46757322175732219</v>
      </c>
    </row>
    <row r="153" spans="1:18">
      <c r="A153" s="967">
        <v>44705</v>
      </c>
      <c r="B153" s="967" t="s">
        <v>6455</v>
      </c>
      <c r="C153" s="968">
        <v>9123</v>
      </c>
      <c r="D153" s="968" t="s">
        <v>7172</v>
      </c>
      <c r="E153" s="968" t="s">
        <v>7017</v>
      </c>
      <c r="F153" s="968" t="s">
        <v>6852</v>
      </c>
      <c r="G153" s="968" t="s">
        <v>6858</v>
      </c>
      <c r="H153" s="968" t="s">
        <v>6482</v>
      </c>
      <c r="I153" s="984">
        <v>246.16</v>
      </c>
      <c r="J153" s="970">
        <v>295.39</v>
      </c>
      <c r="K153" s="967">
        <v>44705</v>
      </c>
      <c r="L153" s="967">
        <v>44718</v>
      </c>
      <c r="M153" s="968" t="s">
        <v>7173</v>
      </c>
      <c r="N153" s="968" t="s">
        <v>7016</v>
      </c>
      <c r="O153" s="980" t="s">
        <v>19</v>
      </c>
      <c r="P153" s="972">
        <v>0.452916802079948</v>
      </c>
    </row>
    <row r="154" spans="1:18" ht="30">
      <c r="A154" s="967">
        <v>44701</v>
      </c>
      <c r="B154" s="967" t="s">
        <v>6455</v>
      </c>
      <c r="C154" s="968">
        <v>9133</v>
      </c>
      <c r="D154" s="968" t="s">
        <v>7174</v>
      </c>
      <c r="E154" s="968" t="s">
        <v>7175</v>
      </c>
      <c r="F154" s="968" t="s">
        <v>6852</v>
      </c>
      <c r="G154" s="968" t="s">
        <v>6858</v>
      </c>
      <c r="H154" s="968" t="s">
        <v>6482</v>
      </c>
      <c r="I154" s="984">
        <v>165.5</v>
      </c>
      <c r="J154" s="970">
        <v>198.6</v>
      </c>
      <c r="K154" s="967">
        <v>44701</v>
      </c>
      <c r="L154" s="967">
        <v>44708</v>
      </c>
      <c r="M154" s="968" t="s">
        <v>7176</v>
      </c>
      <c r="N154" s="968" t="s">
        <v>7177</v>
      </c>
      <c r="O154" s="980" t="s">
        <v>19</v>
      </c>
      <c r="P154" s="972">
        <v>0.43129909365558911</v>
      </c>
    </row>
    <row r="155" spans="1:18">
      <c r="A155" s="967">
        <v>44719</v>
      </c>
      <c r="B155" s="967" t="s">
        <v>6455</v>
      </c>
      <c r="C155" s="968">
        <v>9203</v>
      </c>
      <c r="D155" s="968" t="s">
        <v>7141</v>
      </c>
      <c r="E155" s="968" t="s">
        <v>7003</v>
      </c>
      <c r="F155" s="968" t="s">
        <v>6641</v>
      </c>
      <c r="G155" s="968" t="s">
        <v>6858</v>
      </c>
      <c r="H155" s="968" t="s">
        <v>6482</v>
      </c>
      <c r="I155" s="984">
        <v>105.25</v>
      </c>
      <c r="J155" s="970">
        <v>126.3</v>
      </c>
      <c r="K155" s="967">
        <v>44719</v>
      </c>
      <c r="L155" s="967">
        <v>44725</v>
      </c>
      <c r="M155" s="968" t="s">
        <v>7178</v>
      </c>
      <c r="N155" s="968" t="s">
        <v>7155</v>
      </c>
      <c r="O155" s="980" t="s">
        <v>19</v>
      </c>
      <c r="P155" s="972">
        <v>0.42128266033254158</v>
      </c>
    </row>
    <row r="156" spans="1:18">
      <c r="A156" s="967">
        <v>44718</v>
      </c>
      <c r="B156" s="967" t="s">
        <v>6455</v>
      </c>
      <c r="C156" s="968">
        <v>9204</v>
      </c>
      <c r="D156" s="968" t="s">
        <v>6900</v>
      </c>
      <c r="E156" s="968" t="s">
        <v>6573</v>
      </c>
      <c r="F156" s="968" t="s">
        <v>6852</v>
      </c>
      <c r="G156" s="968" t="s">
        <v>6858</v>
      </c>
      <c r="H156" s="968" t="s">
        <v>6482</v>
      </c>
      <c r="I156" s="984">
        <v>266.5</v>
      </c>
      <c r="J156" s="970">
        <v>319.8</v>
      </c>
      <c r="K156" s="967">
        <v>44718</v>
      </c>
      <c r="L156" s="967">
        <v>44718</v>
      </c>
      <c r="M156" s="968" t="s">
        <v>7178</v>
      </c>
      <c r="N156" s="968" t="s">
        <v>7179</v>
      </c>
      <c r="O156" s="980" t="s">
        <v>19</v>
      </c>
      <c r="P156" s="972">
        <v>0.46015009380863037</v>
      </c>
    </row>
    <row r="157" spans="1:18">
      <c r="A157" s="967">
        <v>44727</v>
      </c>
      <c r="B157" s="967" t="s">
        <v>6455</v>
      </c>
      <c r="C157" s="968">
        <v>9244</v>
      </c>
      <c r="D157" s="968" t="s">
        <v>7141</v>
      </c>
      <c r="E157" s="968" t="s">
        <v>7003</v>
      </c>
      <c r="F157" s="968" t="s">
        <v>6641</v>
      </c>
      <c r="G157" s="968" t="s">
        <v>6858</v>
      </c>
      <c r="H157" s="968" t="s">
        <v>6482</v>
      </c>
      <c r="I157" s="984">
        <v>138.75</v>
      </c>
      <c r="J157" s="970">
        <v>166.5</v>
      </c>
      <c r="K157" s="967">
        <v>44727</v>
      </c>
      <c r="L157" s="967">
        <v>44729</v>
      </c>
      <c r="M157" s="968" t="s">
        <v>7180</v>
      </c>
      <c r="N157" s="968" t="s">
        <v>7181</v>
      </c>
      <c r="O157" s="980" t="s">
        <v>19</v>
      </c>
      <c r="P157" s="972">
        <v>0.41729729729729736</v>
      </c>
    </row>
    <row r="158" spans="1:18">
      <c r="A158" s="967">
        <v>44727</v>
      </c>
      <c r="B158" s="967" t="s">
        <v>6455</v>
      </c>
      <c r="C158" s="968" t="s">
        <v>7182</v>
      </c>
      <c r="D158" s="968" t="s">
        <v>7109</v>
      </c>
      <c r="E158" s="968" t="s">
        <v>7127</v>
      </c>
      <c r="F158" s="968" t="s">
        <v>6852</v>
      </c>
      <c r="G158" s="968" t="s">
        <v>6858</v>
      </c>
      <c r="H158" s="968" t="s">
        <v>6482</v>
      </c>
      <c r="I158" s="984">
        <v>159.46</v>
      </c>
      <c r="J158" s="970">
        <v>191.35</v>
      </c>
      <c r="K158" s="967">
        <v>44727</v>
      </c>
      <c r="L158" s="967">
        <v>44734</v>
      </c>
      <c r="M158" s="968" t="s">
        <v>7180</v>
      </c>
      <c r="N158" s="968" t="s">
        <v>7183</v>
      </c>
      <c r="O158" s="971" t="s">
        <v>19</v>
      </c>
      <c r="P158" s="972">
        <v>0.40122914837576823</v>
      </c>
    </row>
    <row r="159" spans="1:18">
      <c r="A159" s="967">
        <v>44748</v>
      </c>
      <c r="B159" s="967" t="s">
        <v>6455</v>
      </c>
      <c r="C159" s="968">
        <v>9329</v>
      </c>
      <c r="D159" s="968" t="s">
        <v>7141</v>
      </c>
      <c r="E159" s="968" t="s">
        <v>7003</v>
      </c>
      <c r="F159" s="968" t="s">
        <v>6852</v>
      </c>
      <c r="G159" s="968" t="s">
        <v>6858</v>
      </c>
      <c r="H159" s="968" t="s">
        <v>6482</v>
      </c>
      <c r="I159" s="984">
        <v>112.5</v>
      </c>
      <c r="J159" s="970">
        <v>135</v>
      </c>
      <c r="K159" s="967">
        <v>44748</v>
      </c>
      <c r="L159" s="967">
        <v>44757</v>
      </c>
      <c r="M159" s="968" t="s">
        <v>7184</v>
      </c>
      <c r="N159" s="968" t="s">
        <v>7142</v>
      </c>
      <c r="O159" s="971" t="s">
        <v>19</v>
      </c>
      <c r="P159" s="972">
        <v>0.41866666666666669</v>
      </c>
    </row>
    <row r="160" spans="1:18">
      <c r="A160" s="967">
        <v>44747</v>
      </c>
      <c r="B160" s="967" t="s">
        <v>6455</v>
      </c>
      <c r="C160" s="968">
        <v>9331</v>
      </c>
      <c r="D160" s="968" t="s">
        <v>7109</v>
      </c>
      <c r="E160" s="968" t="s">
        <v>7127</v>
      </c>
      <c r="F160" s="968" t="s">
        <v>6852</v>
      </c>
      <c r="G160" s="968" t="s">
        <v>6858</v>
      </c>
      <c r="H160" s="968" t="s">
        <v>6482</v>
      </c>
      <c r="I160" s="984">
        <v>745.66</v>
      </c>
      <c r="J160" s="970">
        <v>894.79</v>
      </c>
      <c r="K160" s="967">
        <v>44747</v>
      </c>
      <c r="L160" s="967">
        <v>44749</v>
      </c>
      <c r="M160" s="968" t="s">
        <v>7184</v>
      </c>
      <c r="N160" s="968" t="s">
        <v>7185</v>
      </c>
      <c r="O160" s="971" t="s">
        <v>19</v>
      </c>
      <c r="P160" s="972">
        <v>0.51043370973365876</v>
      </c>
    </row>
    <row r="161" spans="1:16">
      <c r="A161" s="967">
        <v>44762</v>
      </c>
      <c r="B161" s="967" t="s">
        <v>6455</v>
      </c>
      <c r="C161" s="968">
        <v>9376</v>
      </c>
      <c r="D161" s="968" t="s">
        <v>7109</v>
      </c>
      <c r="E161" s="968" t="s">
        <v>7127</v>
      </c>
      <c r="F161" s="968" t="s">
        <v>6852</v>
      </c>
      <c r="G161" s="968" t="s">
        <v>7066</v>
      </c>
      <c r="H161" s="968" t="s">
        <v>6482</v>
      </c>
      <c r="I161" s="984">
        <v>42.66</v>
      </c>
      <c r="J161" s="970">
        <v>51.19</v>
      </c>
      <c r="K161" s="967">
        <v>44762</v>
      </c>
      <c r="L161" s="967">
        <v>44770</v>
      </c>
      <c r="M161" s="968"/>
      <c r="N161" s="968" t="s">
        <v>7186</v>
      </c>
      <c r="O161" s="971" t="s">
        <v>19</v>
      </c>
      <c r="P161" s="972"/>
    </row>
    <row r="162" spans="1:16">
      <c r="A162" s="967">
        <v>44762</v>
      </c>
      <c r="B162" s="967" t="s">
        <v>6455</v>
      </c>
      <c r="C162" s="968">
        <v>9381</v>
      </c>
      <c r="D162" s="968" t="s">
        <v>7141</v>
      </c>
      <c r="E162" s="968" t="s">
        <v>7003</v>
      </c>
      <c r="F162" s="968" t="s">
        <v>7187</v>
      </c>
      <c r="G162" s="968" t="s">
        <v>6858</v>
      </c>
      <c r="H162" s="968" t="s">
        <v>6482</v>
      </c>
      <c r="I162" s="984">
        <v>905</v>
      </c>
      <c r="J162" s="970">
        <v>1086</v>
      </c>
      <c r="K162" s="967">
        <v>44762</v>
      </c>
      <c r="L162" s="967">
        <v>44770</v>
      </c>
      <c r="M162" s="968" t="s">
        <v>7188</v>
      </c>
      <c r="N162" s="968" t="s">
        <v>7189</v>
      </c>
      <c r="O162" s="971" t="s">
        <v>19</v>
      </c>
      <c r="P162" s="972">
        <v>0.41175690607734811</v>
      </c>
    </row>
    <row r="163" spans="1:16">
      <c r="A163" s="967">
        <v>44764</v>
      </c>
      <c r="B163" s="967" t="s">
        <v>6455</v>
      </c>
      <c r="C163" s="968">
        <v>9422</v>
      </c>
      <c r="D163" s="968" t="s">
        <v>6997</v>
      </c>
      <c r="E163" s="968" t="s">
        <v>7083</v>
      </c>
      <c r="F163" s="968" t="s">
        <v>6852</v>
      </c>
      <c r="G163" s="968" t="s">
        <v>6858</v>
      </c>
      <c r="H163" s="968" t="s">
        <v>6482</v>
      </c>
      <c r="I163" s="984">
        <v>119</v>
      </c>
      <c r="J163" s="970">
        <v>142.80000000000001</v>
      </c>
      <c r="K163" s="967">
        <v>44764</v>
      </c>
      <c r="L163" s="967">
        <v>44769</v>
      </c>
      <c r="M163" s="968" t="s">
        <v>7190</v>
      </c>
      <c r="N163" s="968" t="s">
        <v>6997</v>
      </c>
      <c r="O163" s="971" t="s">
        <v>19</v>
      </c>
      <c r="P163" s="972">
        <v>0.47563025210084031</v>
      </c>
    </row>
    <row r="164" spans="1:16">
      <c r="A164" s="967">
        <v>44768</v>
      </c>
      <c r="B164" s="967" t="s">
        <v>6455</v>
      </c>
      <c r="C164" s="968">
        <v>9430</v>
      </c>
      <c r="D164" s="968" t="s">
        <v>7141</v>
      </c>
      <c r="E164" s="968" t="s">
        <v>7003</v>
      </c>
      <c r="F164" s="968" t="s">
        <v>7187</v>
      </c>
      <c r="G164" s="968" t="s">
        <v>6858</v>
      </c>
      <c r="H164" s="968" t="s">
        <v>6482</v>
      </c>
      <c r="I164" s="984">
        <v>262</v>
      </c>
      <c r="J164" s="970">
        <v>314.39999999999998</v>
      </c>
      <c r="K164" s="967">
        <v>44768</v>
      </c>
      <c r="L164" s="967">
        <v>44772</v>
      </c>
      <c r="M164" s="968" t="s">
        <v>7190</v>
      </c>
      <c r="N164" s="968" t="s">
        <v>7191</v>
      </c>
      <c r="O164" s="971" t="s">
        <v>19</v>
      </c>
      <c r="P164" s="972">
        <v>0.46717557251908398</v>
      </c>
    </row>
    <row r="165" spans="1:16">
      <c r="A165" s="967">
        <v>44764</v>
      </c>
      <c r="B165" s="967" t="s">
        <v>6455</v>
      </c>
      <c r="C165" s="968">
        <v>9431</v>
      </c>
      <c r="D165" s="968" t="s">
        <v>7174</v>
      </c>
      <c r="E165" s="968" t="s">
        <v>7175</v>
      </c>
      <c r="F165" s="968" t="s">
        <v>6852</v>
      </c>
      <c r="G165" s="968" t="s">
        <v>6858</v>
      </c>
      <c r="H165" s="968" t="s">
        <v>6482</v>
      </c>
      <c r="I165" s="984">
        <v>2160</v>
      </c>
      <c r="J165" s="970">
        <v>2592</v>
      </c>
      <c r="K165" s="967">
        <v>44764</v>
      </c>
      <c r="L165" s="967">
        <v>44770</v>
      </c>
      <c r="M165" s="968" t="s">
        <v>7192</v>
      </c>
      <c r="N165" s="968" t="s">
        <v>7193</v>
      </c>
      <c r="O165" s="971" t="s">
        <v>19</v>
      </c>
      <c r="P165" s="972">
        <v>0.41296296296296298</v>
      </c>
    </row>
    <row r="166" spans="1:16" ht="30">
      <c r="A166" s="967">
        <v>44775</v>
      </c>
      <c r="B166" s="967" t="s">
        <v>6455</v>
      </c>
      <c r="C166" s="968">
        <v>9501</v>
      </c>
      <c r="D166" s="968" t="s">
        <v>7011</v>
      </c>
      <c r="E166" s="968" t="s">
        <v>6857</v>
      </c>
      <c r="F166" s="968" t="s">
        <v>6852</v>
      </c>
      <c r="G166" s="968" t="s">
        <v>6858</v>
      </c>
      <c r="H166" s="968" t="s">
        <v>6482</v>
      </c>
      <c r="I166" s="984">
        <v>1055</v>
      </c>
      <c r="J166" s="970">
        <v>1266</v>
      </c>
      <c r="K166" s="967">
        <v>44775</v>
      </c>
      <c r="L166" s="967"/>
      <c r="M166" s="968" t="s">
        <v>7194</v>
      </c>
      <c r="N166" s="968" t="s">
        <v>7195</v>
      </c>
      <c r="O166" s="971"/>
      <c r="P166" s="972">
        <v>0.44976303317535543</v>
      </c>
    </row>
    <row r="167" spans="1:16" ht="30">
      <c r="A167" s="967">
        <v>44784</v>
      </c>
      <c r="B167" s="967" t="s">
        <v>6455</v>
      </c>
      <c r="C167" s="968">
        <v>9559</v>
      </c>
      <c r="D167" s="968" t="s">
        <v>7109</v>
      </c>
      <c r="E167" s="968" t="s">
        <v>7127</v>
      </c>
      <c r="F167" s="968" t="s">
        <v>6852</v>
      </c>
      <c r="G167" s="968" t="s">
        <v>6858</v>
      </c>
      <c r="H167" s="968" t="s">
        <v>6482</v>
      </c>
      <c r="I167" s="984">
        <v>3092.66</v>
      </c>
      <c r="J167" s="970">
        <v>3711.19</v>
      </c>
      <c r="K167" s="967">
        <v>44784</v>
      </c>
      <c r="L167" s="967">
        <v>44790</v>
      </c>
      <c r="M167" s="968" t="s">
        <v>7196</v>
      </c>
      <c r="N167" s="968" t="s">
        <v>7197</v>
      </c>
      <c r="O167" s="971" t="s">
        <v>19</v>
      </c>
      <c r="P167" s="972">
        <v>0.4482419664625274</v>
      </c>
    </row>
    <row r="168" spans="1:16" ht="30">
      <c r="A168" s="967">
        <v>44784</v>
      </c>
      <c r="B168" s="967" t="s">
        <v>6455</v>
      </c>
      <c r="C168" s="968">
        <v>9560</v>
      </c>
      <c r="D168" s="968" t="s">
        <v>7109</v>
      </c>
      <c r="E168" s="968" t="s">
        <v>7127</v>
      </c>
      <c r="F168" s="968" t="s">
        <v>6852</v>
      </c>
      <c r="G168" s="968" t="s">
        <v>6858</v>
      </c>
      <c r="H168" s="968" t="s">
        <v>6482</v>
      </c>
      <c r="I168" s="984">
        <v>2797.66</v>
      </c>
      <c r="J168" s="970">
        <v>3357.19</v>
      </c>
      <c r="K168" s="967">
        <v>44784</v>
      </c>
      <c r="L168" s="967">
        <v>44790</v>
      </c>
      <c r="M168" s="968" t="s">
        <v>7196</v>
      </c>
      <c r="N168" s="968" t="s">
        <v>7198</v>
      </c>
      <c r="O168" s="971" t="s">
        <v>19</v>
      </c>
      <c r="P168" s="972">
        <v>0.47856422867682291</v>
      </c>
    </row>
    <row r="169" spans="1:16">
      <c r="A169" s="967">
        <v>44782</v>
      </c>
      <c r="B169" s="967" t="s">
        <v>6455</v>
      </c>
      <c r="C169" s="968">
        <v>9557</v>
      </c>
      <c r="D169" s="968" t="s">
        <v>7109</v>
      </c>
      <c r="E169" s="968" t="s">
        <v>7127</v>
      </c>
      <c r="F169" s="968" t="s">
        <v>6852</v>
      </c>
      <c r="G169" s="968" t="s">
        <v>6858</v>
      </c>
      <c r="H169" s="968" t="s">
        <v>6482</v>
      </c>
      <c r="I169" s="984">
        <v>131.01</v>
      </c>
      <c r="J169" s="970">
        <v>157.21</v>
      </c>
      <c r="K169" s="967">
        <v>44782</v>
      </c>
      <c r="L169" s="967">
        <v>44784</v>
      </c>
      <c r="M169" s="968" t="s">
        <v>7199</v>
      </c>
      <c r="N169" s="968" t="s">
        <v>7140</v>
      </c>
      <c r="O169" s="971" t="s">
        <v>19</v>
      </c>
      <c r="P169" s="972">
        <v>0.41325089687810085</v>
      </c>
    </row>
    <row r="170" spans="1:16">
      <c r="A170" s="967">
        <v>44789</v>
      </c>
      <c r="B170" s="967" t="s">
        <v>6455</v>
      </c>
      <c r="C170" s="968">
        <v>9580</v>
      </c>
      <c r="D170" s="968" t="s">
        <v>7141</v>
      </c>
      <c r="E170" s="968" t="s">
        <v>7003</v>
      </c>
      <c r="F170" s="968" t="s">
        <v>7187</v>
      </c>
      <c r="G170" s="968" t="s">
        <v>6858</v>
      </c>
      <c r="H170" s="968" t="s">
        <v>6482</v>
      </c>
      <c r="I170" s="984">
        <v>246.2</v>
      </c>
      <c r="J170" s="970">
        <v>295.44</v>
      </c>
      <c r="K170" s="967">
        <v>44789</v>
      </c>
      <c r="L170" s="967">
        <v>44790</v>
      </c>
      <c r="M170" s="968" t="s">
        <v>8146</v>
      </c>
      <c r="N170" s="968" t="s">
        <v>7200</v>
      </c>
      <c r="O170" s="971" t="s">
        <v>19</v>
      </c>
      <c r="P170" s="972">
        <v>0.41206336311941516</v>
      </c>
    </row>
    <row r="171" spans="1:16">
      <c r="A171" s="967">
        <v>44809</v>
      </c>
      <c r="B171" s="967" t="s">
        <v>6455</v>
      </c>
      <c r="C171" s="968">
        <v>9698</v>
      </c>
      <c r="D171" s="968" t="s">
        <v>7054</v>
      </c>
      <c r="E171" s="968" t="s">
        <v>8145</v>
      </c>
      <c r="F171" s="968" t="s">
        <v>6852</v>
      </c>
      <c r="G171" s="968" t="s">
        <v>6858</v>
      </c>
      <c r="H171" s="968" t="s">
        <v>6482</v>
      </c>
      <c r="I171" s="984">
        <v>297</v>
      </c>
      <c r="J171" s="970">
        <v>356.4</v>
      </c>
      <c r="K171" s="967">
        <v>44809</v>
      </c>
      <c r="L171" s="967">
        <v>44810</v>
      </c>
      <c r="M171" s="968" t="s">
        <v>8147</v>
      </c>
      <c r="N171" s="968" t="s">
        <v>7054</v>
      </c>
      <c r="O171" s="971" t="s">
        <v>19</v>
      </c>
      <c r="P171" s="972">
        <v>0.47178451178451181</v>
      </c>
    </row>
    <row r="172" spans="1:16" ht="30">
      <c r="A172" s="967">
        <v>44805</v>
      </c>
      <c r="B172" s="967" t="s">
        <v>6455</v>
      </c>
      <c r="C172" s="968">
        <v>9656</v>
      </c>
      <c r="D172" s="968" t="s">
        <v>7109</v>
      </c>
      <c r="E172" s="968" t="s">
        <v>7127</v>
      </c>
      <c r="F172" s="968" t="s">
        <v>6852</v>
      </c>
      <c r="G172" s="968" t="s">
        <v>6858</v>
      </c>
      <c r="H172" s="968" t="s">
        <v>6482</v>
      </c>
      <c r="I172" s="984">
        <v>2510.16</v>
      </c>
      <c r="J172" s="970">
        <v>3012.19</v>
      </c>
      <c r="K172" s="967">
        <v>44805</v>
      </c>
      <c r="L172" s="967">
        <v>44809</v>
      </c>
      <c r="M172" s="968" t="s">
        <v>8190</v>
      </c>
      <c r="N172" s="968" t="s">
        <v>7135</v>
      </c>
      <c r="O172" s="971"/>
      <c r="P172" s="972">
        <v>0.41605315995793102</v>
      </c>
    </row>
    <row r="173" spans="1:16">
      <c r="A173" s="967">
        <v>44809</v>
      </c>
      <c r="B173" s="967" t="s">
        <v>6455</v>
      </c>
      <c r="C173" s="968">
        <v>9686</v>
      </c>
      <c r="D173" s="968" t="s">
        <v>7109</v>
      </c>
      <c r="E173" s="968" t="s">
        <v>7127</v>
      </c>
      <c r="F173" s="968" t="s">
        <v>6852</v>
      </c>
      <c r="G173" s="968" t="s">
        <v>6858</v>
      </c>
      <c r="H173" s="968" t="s">
        <v>6482</v>
      </c>
      <c r="I173" s="984">
        <v>53.16</v>
      </c>
      <c r="J173" s="970">
        <v>63.79</v>
      </c>
      <c r="K173" s="967">
        <v>44809</v>
      </c>
      <c r="L173" s="967">
        <v>44809</v>
      </c>
      <c r="M173" s="968" t="s">
        <v>8146</v>
      </c>
      <c r="N173" s="968" t="s">
        <v>7136</v>
      </c>
      <c r="O173" s="971" t="s">
        <v>19</v>
      </c>
      <c r="P173" s="972">
        <v>0.42249811888638072</v>
      </c>
    </row>
    <row r="174" spans="1:16">
      <c r="A174" s="967">
        <v>44813</v>
      </c>
      <c r="B174" s="967" t="s">
        <v>6455</v>
      </c>
      <c r="C174" s="968"/>
      <c r="D174" s="968" t="s">
        <v>7141</v>
      </c>
      <c r="E174" s="968" t="s">
        <v>7003</v>
      </c>
      <c r="F174" s="968" t="s">
        <v>7187</v>
      </c>
      <c r="G174" s="968" t="s">
        <v>6858</v>
      </c>
      <c r="H174" s="968" t="s">
        <v>6482</v>
      </c>
      <c r="I174" s="984">
        <v>952.3</v>
      </c>
      <c r="J174" s="970">
        <v>1142.76</v>
      </c>
      <c r="K174" s="967">
        <v>44813</v>
      </c>
      <c r="L174" s="967">
        <v>44816</v>
      </c>
      <c r="M174" s="968" t="s">
        <v>8193</v>
      </c>
      <c r="N174" s="968" t="s">
        <v>8192</v>
      </c>
      <c r="O174" s="971"/>
      <c r="P174" s="972">
        <v>0.40805418460569154</v>
      </c>
    </row>
    <row r="175" spans="1:16">
      <c r="A175" s="967"/>
      <c r="B175" s="967"/>
      <c r="C175" s="968"/>
      <c r="D175" s="968"/>
      <c r="E175" s="968"/>
      <c r="F175" s="968"/>
      <c r="G175" s="968"/>
      <c r="H175" s="968"/>
      <c r="I175" s="968"/>
      <c r="J175" s="970"/>
      <c r="K175" s="967"/>
      <c r="L175" s="967"/>
      <c r="M175" s="968"/>
      <c r="N175" s="968"/>
      <c r="O175" s="971"/>
      <c r="P175" s="972"/>
    </row>
    <row r="176" spans="1:16">
      <c r="A176" s="967"/>
      <c r="B176" s="967"/>
      <c r="C176" s="968"/>
      <c r="D176" s="968"/>
      <c r="E176" s="968"/>
      <c r="F176" s="968"/>
      <c r="G176" s="968"/>
      <c r="H176" s="968"/>
      <c r="I176" s="968"/>
      <c r="J176" s="970"/>
      <c r="K176" s="967"/>
      <c r="L176" s="967"/>
      <c r="M176" s="968"/>
      <c r="N176" s="968"/>
      <c r="O176" s="971"/>
      <c r="P176" s="972"/>
    </row>
    <row r="177" spans="1:16">
      <c r="A177" s="967"/>
      <c r="B177" s="967"/>
      <c r="C177" s="968"/>
      <c r="D177" s="968"/>
      <c r="E177" s="968"/>
      <c r="F177" s="968"/>
      <c r="G177" s="968"/>
      <c r="H177" s="968"/>
      <c r="I177" s="968"/>
      <c r="J177" s="970"/>
      <c r="K177" s="967"/>
      <c r="L177" s="967"/>
      <c r="M177" s="968"/>
      <c r="N177" s="968"/>
      <c r="O177" s="971"/>
      <c r="P177" s="972"/>
    </row>
    <row r="178" spans="1:16">
      <c r="A178" s="967"/>
      <c r="B178" s="967"/>
      <c r="C178" s="968"/>
      <c r="D178" s="968"/>
      <c r="E178" s="968"/>
      <c r="F178" s="968"/>
      <c r="G178" s="968"/>
      <c r="H178" s="968"/>
      <c r="I178" s="968"/>
      <c r="J178" s="970"/>
      <c r="K178" s="967"/>
      <c r="L178" s="967"/>
      <c r="M178" s="968"/>
      <c r="N178" s="968"/>
      <c r="O178" s="971"/>
      <c r="P178" s="972"/>
    </row>
    <row r="179" spans="1:16">
      <c r="A179" s="967"/>
      <c r="B179" s="967"/>
      <c r="C179" s="968"/>
      <c r="D179" s="968"/>
      <c r="E179" s="968"/>
      <c r="F179" s="968"/>
      <c r="G179" s="968"/>
      <c r="H179" s="968"/>
      <c r="I179" s="968"/>
      <c r="J179" s="970"/>
      <c r="K179" s="967"/>
      <c r="L179" s="967"/>
      <c r="M179" s="968"/>
      <c r="N179" s="968"/>
      <c r="O179" s="971"/>
      <c r="P179" s="972"/>
    </row>
    <row r="180" spans="1:16">
      <c r="A180" s="967"/>
      <c r="B180" s="967"/>
      <c r="C180" s="968"/>
      <c r="D180" s="968"/>
      <c r="E180" s="968"/>
      <c r="F180" s="968"/>
      <c r="G180" s="968"/>
      <c r="H180" s="968"/>
      <c r="I180" s="968"/>
      <c r="J180" s="970"/>
      <c r="K180" s="967"/>
      <c r="L180" s="967"/>
      <c r="M180" s="968"/>
      <c r="N180" s="968"/>
      <c r="O180" s="971"/>
      <c r="P180" s="972"/>
    </row>
    <row r="181" spans="1:16">
      <c r="A181" s="967"/>
      <c r="B181" s="967"/>
      <c r="C181" s="968"/>
      <c r="D181" s="968"/>
      <c r="E181" s="968"/>
      <c r="F181" s="968"/>
      <c r="G181" s="968"/>
      <c r="H181" s="968"/>
      <c r="I181" s="968"/>
      <c r="J181" s="970"/>
      <c r="K181" s="967"/>
      <c r="L181" s="967"/>
      <c r="M181" s="968"/>
      <c r="N181" s="968"/>
      <c r="O181" s="971"/>
      <c r="P181" s="972"/>
    </row>
    <row r="182" spans="1:16">
      <c r="A182" s="967"/>
      <c r="B182" s="967"/>
      <c r="C182" s="968"/>
      <c r="D182" s="968"/>
      <c r="E182" s="968"/>
      <c r="F182" s="968"/>
      <c r="G182" s="968"/>
      <c r="H182" s="968"/>
      <c r="I182" s="968"/>
      <c r="J182" s="970"/>
      <c r="K182" s="967"/>
      <c r="L182" s="967"/>
      <c r="M182" s="968"/>
      <c r="N182" s="968"/>
      <c r="O182" s="971"/>
      <c r="P182" s="972"/>
    </row>
    <row r="183" spans="1:16">
      <c r="A183" s="967"/>
      <c r="B183" s="967"/>
      <c r="C183" s="968"/>
      <c r="D183" s="968"/>
      <c r="E183" s="968"/>
      <c r="F183" s="968"/>
      <c r="G183" s="968"/>
      <c r="H183" s="968"/>
      <c r="I183" s="968"/>
      <c r="J183" s="970"/>
      <c r="K183" s="967"/>
      <c r="L183" s="967"/>
      <c r="M183" s="968"/>
      <c r="N183" s="968"/>
      <c r="O183" s="971"/>
      <c r="P183" s="972"/>
    </row>
    <row r="184" spans="1:16">
      <c r="A184" s="967"/>
      <c r="B184" s="967"/>
      <c r="C184" s="968"/>
      <c r="D184" s="968"/>
      <c r="E184" s="968"/>
      <c r="F184" s="968"/>
      <c r="G184" s="968"/>
      <c r="H184" s="968"/>
      <c r="I184" s="968"/>
      <c r="J184" s="970"/>
      <c r="K184" s="967"/>
      <c r="L184" s="967"/>
      <c r="M184" s="968"/>
      <c r="N184" s="968"/>
      <c r="O184" s="971"/>
      <c r="P184" s="972"/>
    </row>
    <row r="185" spans="1:16">
      <c r="A185" s="967"/>
      <c r="B185" s="967"/>
      <c r="C185" s="968"/>
      <c r="D185" s="968"/>
      <c r="E185" s="968"/>
      <c r="F185" s="968"/>
      <c r="G185" s="968"/>
      <c r="H185" s="968"/>
      <c r="I185" s="968"/>
      <c r="J185" s="970"/>
      <c r="K185" s="967"/>
      <c r="L185" s="967"/>
      <c r="M185" s="968"/>
      <c r="N185" s="968"/>
      <c r="O185" s="971"/>
      <c r="P185" s="972"/>
    </row>
    <row r="186" spans="1:16">
      <c r="A186" s="967"/>
      <c r="B186" s="967"/>
      <c r="C186" s="968"/>
      <c r="D186" s="968"/>
      <c r="E186" s="968"/>
      <c r="F186" s="968"/>
      <c r="G186" s="968"/>
      <c r="H186" s="968"/>
      <c r="I186" s="968"/>
      <c r="J186" s="970"/>
      <c r="K186" s="967"/>
      <c r="L186" s="967"/>
      <c r="M186" s="968"/>
      <c r="N186" s="968"/>
      <c r="O186" s="971"/>
      <c r="P186" s="972"/>
    </row>
    <row r="187" spans="1:16">
      <c r="A187" s="967"/>
      <c r="B187" s="967"/>
      <c r="C187" s="968"/>
      <c r="D187" s="968"/>
      <c r="E187" s="968"/>
      <c r="F187" s="968"/>
      <c r="G187" s="968"/>
      <c r="H187" s="968"/>
      <c r="I187" s="968"/>
      <c r="J187" s="970"/>
      <c r="K187" s="967"/>
      <c r="L187" s="967"/>
      <c r="M187" s="968"/>
      <c r="N187" s="968"/>
      <c r="O187" s="971"/>
      <c r="P187" s="972"/>
    </row>
    <row r="188" spans="1:16">
      <c r="O188" s="428"/>
    </row>
    <row r="189" spans="1:16">
      <c r="O189" s="428"/>
    </row>
    <row r="190" spans="1:16">
      <c r="O190" s="428"/>
    </row>
    <row r="191" spans="1:16">
      <c r="O191" s="428"/>
    </row>
    <row r="192" spans="1:16">
      <c r="O192" s="428"/>
    </row>
    <row r="193" spans="15:15">
      <c r="O193" s="428"/>
    </row>
    <row r="194" spans="15:15">
      <c r="O194" s="428"/>
    </row>
    <row r="195" spans="15:15">
      <c r="O195" s="428"/>
    </row>
    <row r="196" spans="15:15">
      <c r="O196" s="428"/>
    </row>
    <row r="197" spans="15:15">
      <c r="O197" s="428"/>
    </row>
    <row r="198" spans="15:15">
      <c r="O198" s="428"/>
    </row>
    <row r="199" spans="15:15">
      <c r="O199" s="428"/>
    </row>
    <row r="200" spans="15:15">
      <c r="O200" s="428"/>
    </row>
    <row r="201" spans="15:15">
      <c r="O201" s="428"/>
    </row>
    <row r="202" spans="15:15">
      <c r="O202" s="428"/>
    </row>
    <row r="203" spans="15:15">
      <c r="O203" s="428"/>
    </row>
    <row r="204" spans="15:15">
      <c r="O204" s="428"/>
    </row>
    <row r="205" spans="15:15">
      <c r="O205" s="428"/>
    </row>
    <row r="206" spans="15:15">
      <c r="O206" s="428"/>
    </row>
    <row r="207" spans="15:15">
      <c r="O207" s="428"/>
    </row>
    <row r="208" spans="15:15">
      <c r="O208" s="428"/>
    </row>
    <row r="209" spans="15:15">
      <c r="O209" s="428"/>
    </row>
    <row r="210" spans="15:15">
      <c r="O210" s="428"/>
    </row>
    <row r="211" spans="15:15">
      <c r="O211" s="428"/>
    </row>
    <row r="212" spans="15:15">
      <c r="O212" s="428"/>
    </row>
    <row r="213" spans="15:15">
      <c r="O213" s="428"/>
    </row>
    <row r="214" spans="15:15">
      <c r="O214" s="428"/>
    </row>
    <row r="215" spans="15:15">
      <c r="O215" s="428"/>
    </row>
    <row r="216" spans="15:15">
      <c r="O216" s="428"/>
    </row>
    <row r="217" spans="15:15">
      <c r="O217" s="428"/>
    </row>
    <row r="218" spans="15:15">
      <c r="O218" s="428"/>
    </row>
    <row r="219" spans="15:15">
      <c r="O219" s="428"/>
    </row>
    <row r="220" spans="15:15">
      <c r="O220" s="428"/>
    </row>
    <row r="221" spans="15:15">
      <c r="O221" s="428"/>
    </row>
    <row r="222" spans="15:15">
      <c r="O222" s="428"/>
    </row>
    <row r="223" spans="15:15">
      <c r="O223" s="428"/>
    </row>
    <row r="224" spans="15:15">
      <c r="O224" s="428"/>
    </row>
    <row r="225" spans="15:15">
      <c r="O225" s="428"/>
    </row>
    <row r="226" spans="15:15">
      <c r="O226" s="428"/>
    </row>
    <row r="227" spans="15:15">
      <c r="O227" s="428"/>
    </row>
    <row r="228" spans="15:15">
      <c r="O228" s="428"/>
    </row>
    <row r="229" spans="15:15">
      <c r="O229" s="428"/>
    </row>
    <row r="230" spans="15:15">
      <c r="O230" s="428"/>
    </row>
    <row r="231" spans="15:15">
      <c r="O231" s="428"/>
    </row>
    <row r="232" spans="15:15">
      <c r="O232" s="428"/>
    </row>
    <row r="233" spans="15:15">
      <c r="O233" s="428"/>
    </row>
    <row r="234" spans="15:15">
      <c r="O234" s="428"/>
    </row>
    <row r="235" spans="15:15">
      <c r="O235" s="428"/>
    </row>
    <row r="236" spans="15:15">
      <c r="O236" s="428"/>
    </row>
    <row r="237" spans="15:15">
      <c r="O237" s="428"/>
    </row>
    <row r="238" spans="15:15">
      <c r="O238" s="428"/>
    </row>
    <row r="239" spans="15:15">
      <c r="O239" s="428"/>
    </row>
    <row r="240" spans="15:15">
      <c r="O240" s="428"/>
    </row>
    <row r="241" spans="15:15">
      <c r="O241" s="428"/>
    </row>
    <row r="242" spans="15:15">
      <c r="O242" s="428"/>
    </row>
    <row r="243" spans="15:15">
      <c r="O243" s="428"/>
    </row>
    <row r="244" spans="15:15">
      <c r="O244" s="428"/>
    </row>
    <row r="245" spans="15:15">
      <c r="O245" s="428"/>
    </row>
    <row r="246" spans="15:15">
      <c r="O246" s="428"/>
    </row>
    <row r="247" spans="15:15">
      <c r="O247" s="428"/>
    </row>
    <row r="248" spans="15:15">
      <c r="O248" s="428"/>
    </row>
    <row r="249" spans="15:15">
      <c r="O249" s="428"/>
    </row>
    <row r="250" spans="15:15">
      <c r="O250" s="428"/>
    </row>
    <row r="251" spans="15:15">
      <c r="O251" s="428"/>
    </row>
    <row r="252" spans="15:15">
      <c r="O252" s="428"/>
    </row>
    <row r="253" spans="15:15">
      <c r="O253" s="428"/>
    </row>
    <row r="254" spans="15:15">
      <c r="O254" s="428"/>
    </row>
    <row r="255" spans="15:15">
      <c r="O255" s="428"/>
    </row>
    <row r="256" spans="15:15">
      <c r="O256" s="428"/>
    </row>
    <row r="257" spans="15:15">
      <c r="O257" s="428"/>
    </row>
    <row r="258" spans="15:15">
      <c r="O258" s="428"/>
    </row>
    <row r="259" spans="15:15">
      <c r="O259" s="428"/>
    </row>
    <row r="260" spans="15:15">
      <c r="O260" s="428"/>
    </row>
    <row r="261" spans="15:15">
      <c r="O261" s="428"/>
    </row>
    <row r="262" spans="15:15">
      <c r="O262" s="428"/>
    </row>
    <row r="263" spans="15:15">
      <c r="O263" s="428"/>
    </row>
    <row r="264" spans="15:15">
      <c r="O264" s="428"/>
    </row>
    <row r="265" spans="15:15">
      <c r="O265" s="428"/>
    </row>
    <row r="266" spans="15:15">
      <c r="O266" s="428"/>
    </row>
    <row r="267" spans="15:15">
      <c r="O267" s="428"/>
    </row>
    <row r="268" spans="15:15">
      <c r="O268" s="428"/>
    </row>
    <row r="269" spans="15:15">
      <c r="O269" s="428"/>
    </row>
    <row r="270" spans="15:15">
      <c r="O270" s="428"/>
    </row>
    <row r="271" spans="15:15">
      <c r="O271" s="428"/>
    </row>
    <row r="272" spans="15:15">
      <c r="O272" s="428"/>
    </row>
    <row r="273" spans="15:15">
      <c r="O273" s="428"/>
    </row>
    <row r="274" spans="15:15">
      <c r="O274" s="428"/>
    </row>
    <row r="275" spans="15:15">
      <c r="O275" s="428"/>
    </row>
    <row r="276" spans="15:15">
      <c r="O276" s="428"/>
    </row>
    <row r="277" spans="15:15">
      <c r="O277" s="428"/>
    </row>
    <row r="278" spans="15:15">
      <c r="O278" s="428"/>
    </row>
    <row r="279" spans="15:15">
      <c r="O279" s="428"/>
    </row>
    <row r="280" spans="15:15">
      <c r="O280" s="428"/>
    </row>
    <row r="281" spans="15:15">
      <c r="O281" s="428"/>
    </row>
    <row r="282" spans="15:15">
      <c r="O282" s="428"/>
    </row>
    <row r="283" spans="15:15">
      <c r="O283" s="428"/>
    </row>
    <row r="284" spans="15:15">
      <c r="O284" s="428"/>
    </row>
    <row r="285" spans="15:15">
      <c r="O285" s="428"/>
    </row>
    <row r="286" spans="15:15">
      <c r="O286" s="428"/>
    </row>
    <row r="287" spans="15:15">
      <c r="O287" s="428"/>
    </row>
    <row r="288" spans="15:15">
      <c r="O288" s="428"/>
    </row>
    <row r="289" spans="15:15">
      <c r="O289" s="428"/>
    </row>
    <row r="290" spans="15:15">
      <c r="O290" s="428"/>
    </row>
    <row r="291" spans="15:15">
      <c r="O291" s="428"/>
    </row>
    <row r="292" spans="15:15">
      <c r="O292" s="428"/>
    </row>
    <row r="293" spans="15:15">
      <c r="O293" s="428"/>
    </row>
    <row r="294" spans="15:15">
      <c r="O294" s="428"/>
    </row>
    <row r="295" spans="15:15">
      <c r="O295" s="428"/>
    </row>
    <row r="296" spans="15:15">
      <c r="O296" s="428"/>
    </row>
    <row r="297" spans="15:15">
      <c r="O297" s="428"/>
    </row>
    <row r="298" spans="15:15">
      <c r="O298" s="428"/>
    </row>
    <row r="299" spans="15:15">
      <c r="O299" s="428"/>
    </row>
    <row r="300" spans="15:15">
      <c r="O300" s="428"/>
    </row>
    <row r="301" spans="15:15">
      <c r="O301" s="428"/>
    </row>
    <row r="302" spans="15:15">
      <c r="O302" s="428"/>
    </row>
    <row r="303" spans="15:15">
      <c r="O303" s="428"/>
    </row>
    <row r="304" spans="15:15">
      <c r="O304" s="428"/>
    </row>
    <row r="305" spans="15:15">
      <c r="O305" s="428"/>
    </row>
    <row r="306" spans="15:15">
      <c r="O306" s="428"/>
    </row>
    <row r="307" spans="15:15">
      <c r="O307" s="428"/>
    </row>
    <row r="308" spans="15:15">
      <c r="O308" s="428"/>
    </row>
    <row r="309" spans="15:15">
      <c r="O309" s="428"/>
    </row>
    <row r="310" spans="15:15">
      <c r="O310" s="428"/>
    </row>
    <row r="311" spans="15:15">
      <c r="O311" s="428"/>
    </row>
    <row r="312" spans="15:15">
      <c r="O312" s="428"/>
    </row>
    <row r="313" spans="15:15">
      <c r="O313" s="428"/>
    </row>
    <row r="314" spans="15:15">
      <c r="O314" s="428"/>
    </row>
    <row r="315" spans="15:15">
      <c r="O315" s="428"/>
    </row>
    <row r="316" spans="15:15">
      <c r="O316" s="428"/>
    </row>
    <row r="317" spans="15:15">
      <c r="O317" s="428"/>
    </row>
    <row r="318" spans="15:15">
      <c r="O318" s="428"/>
    </row>
    <row r="319" spans="15:15">
      <c r="O319" s="428"/>
    </row>
    <row r="320" spans="15:15">
      <c r="O320" s="428"/>
    </row>
    <row r="321" spans="15:15">
      <c r="O321" s="428"/>
    </row>
    <row r="322" spans="15:15">
      <c r="O322" s="428"/>
    </row>
    <row r="323" spans="15:15">
      <c r="O323" s="428"/>
    </row>
    <row r="324" spans="15:15">
      <c r="O324" s="428"/>
    </row>
    <row r="325" spans="15:15">
      <c r="O325" s="428"/>
    </row>
    <row r="326" spans="15:15">
      <c r="O326" s="428"/>
    </row>
    <row r="327" spans="15:15">
      <c r="O327" s="428"/>
    </row>
    <row r="328" spans="15:15">
      <c r="O328" s="428"/>
    </row>
    <row r="329" spans="15:15">
      <c r="O329" s="428"/>
    </row>
    <row r="330" spans="15:15">
      <c r="O330" s="428"/>
    </row>
    <row r="331" spans="15:15">
      <c r="O331" s="428"/>
    </row>
    <row r="332" spans="15:15">
      <c r="O332" s="428"/>
    </row>
    <row r="333" spans="15:15">
      <c r="O333" s="428"/>
    </row>
    <row r="334" spans="15:15">
      <c r="O334" s="428"/>
    </row>
    <row r="335" spans="15:15">
      <c r="O335" s="428"/>
    </row>
    <row r="336" spans="15:15">
      <c r="O336" s="428"/>
    </row>
    <row r="337" spans="15:15">
      <c r="O337" s="428"/>
    </row>
    <row r="338" spans="15:15">
      <c r="O338" s="428"/>
    </row>
    <row r="339" spans="15:15">
      <c r="O339" s="428"/>
    </row>
    <row r="340" spans="15:15">
      <c r="O340" s="428"/>
    </row>
    <row r="341" spans="15:15">
      <c r="O341" s="428"/>
    </row>
    <row r="342" spans="15:15">
      <c r="O342" s="428"/>
    </row>
    <row r="343" spans="15:15">
      <c r="O343" s="428"/>
    </row>
    <row r="344" spans="15:15">
      <c r="O344" s="428"/>
    </row>
    <row r="345" spans="15:15">
      <c r="O345" s="428"/>
    </row>
    <row r="346" spans="15:15">
      <c r="O346" s="428"/>
    </row>
    <row r="347" spans="15:15">
      <c r="O347" s="428"/>
    </row>
    <row r="348" spans="15:15">
      <c r="O348" s="428"/>
    </row>
    <row r="349" spans="15:15">
      <c r="O349" s="428"/>
    </row>
    <row r="350" spans="15:15">
      <c r="O350" s="428"/>
    </row>
    <row r="351" spans="15:15">
      <c r="O351" s="428"/>
    </row>
    <row r="352" spans="15:15">
      <c r="O352" s="428"/>
    </row>
    <row r="353" spans="15:15">
      <c r="O353" s="428"/>
    </row>
    <row r="354" spans="15:15">
      <c r="O354" s="428"/>
    </row>
    <row r="355" spans="15:15">
      <c r="O355" s="428"/>
    </row>
    <row r="356" spans="15:15">
      <c r="O356" s="428"/>
    </row>
    <row r="357" spans="15:15">
      <c r="O357" s="428"/>
    </row>
    <row r="358" spans="15:15">
      <c r="O358" s="428"/>
    </row>
    <row r="359" spans="15:15">
      <c r="O359" s="428"/>
    </row>
    <row r="360" spans="15:15">
      <c r="O360" s="428"/>
    </row>
    <row r="361" spans="15:15">
      <c r="O361" s="428"/>
    </row>
    <row r="362" spans="15:15">
      <c r="O362" s="428"/>
    </row>
    <row r="363" spans="15:15">
      <c r="O363" s="428"/>
    </row>
    <row r="364" spans="15:15">
      <c r="O364" s="428"/>
    </row>
    <row r="365" spans="15:15">
      <c r="O365" s="428"/>
    </row>
    <row r="366" spans="15:15">
      <c r="O366" s="428"/>
    </row>
    <row r="367" spans="15:15">
      <c r="O367" s="428"/>
    </row>
    <row r="368" spans="15:15">
      <c r="O368" s="428"/>
    </row>
    <row r="369" spans="15:15">
      <c r="O369" s="428"/>
    </row>
    <row r="370" spans="15:15">
      <c r="O370" s="428"/>
    </row>
    <row r="371" spans="15:15">
      <c r="O371" s="428"/>
    </row>
    <row r="372" spans="15:15">
      <c r="O372" s="428"/>
    </row>
    <row r="373" spans="15:15">
      <c r="O373" s="428"/>
    </row>
    <row r="374" spans="15:15">
      <c r="O374" s="428"/>
    </row>
    <row r="375" spans="15:15">
      <c r="O375" s="428"/>
    </row>
    <row r="376" spans="15:15">
      <c r="O376" s="428"/>
    </row>
    <row r="377" spans="15:15">
      <c r="O377" s="428"/>
    </row>
    <row r="378" spans="15:15">
      <c r="O378" s="428"/>
    </row>
    <row r="379" spans="15:15">
      <c r="O379" s="428"/>
    </row>
    <row r="380" spans="15:15">
      <c r="O380" s="428"/>
    </row>
    <row r="381" spans="15:15">
      <c r="O381" s="428"/>
    </row>
    <row r="382" spans="15:15">
      <c r="O382" s="428"/>
    </row>
    <row r="383" spans="15:15">
      <c r="O383" s="428"/>
    </row>
    <row r="384" spans="15:15">
      <c r="O384" s="428"/>
    </row>
    <row r="385" spans="15:15">
      <c r="O385" s="428"/>
    </row>
    <row r="386" spans="15:15">
      <c r="O386" s="428"/>
    </row>
    <row r="387" spans="15:15">
      <c r="O387" s="428"/>
    </row>
    <row r="388" spans="15:15">
      <c r="O388" s="428"/>
    </row>
    <row r="389" spans="15:15">
      <c r="O389" s="428"/>
    </row>
    <row r="390" spans="15:15">
      <c r="O390" s="428"/>
    </row>
    <row r="391" spans="15:15">
      <c r="O391" s="428"/>
    </row>
    <row r="392" spans="15:15">
      <c r="O392" s="428"/>
    </row>
    <row r="393" spans="15:15">
      <c r="O393" s="428"/>
    </row>
    <row r="394" spans="15:15">
      <c r="O394" s="428"/>
    </row>
    <row r="395" spans="15:15">
      <c r="O395" s="428"/>
    </row>
    <row r="396" spans="15:15">
      <c r="O396" s="428"/>
    </row>
    <row r="397" spans="15:15">
      <c r="O397" s="428"/>
    </row>
    <row r="398" spans="15:15">
      <c r="O398" s="428"/>
    </row>
    <row r="399" spans="15:15">
      <c r="O399" s="428"/>
    </row>
    <row r="400" spans="15:15">
      <c r="O400" s="428"/>
    </row>
    <row r="401" spans="15:15">
      <c r="O401" s="428"/>
    </row>
    <row r="402" spans="15:15">
      <c r="O402" s="428"/>
    </row>
    <row r="403" spans="15:15">
      <c r="O403" s="428"/>
    </row>
    <row r="404" spans="15:15">
      <c r="O404" s="428"/>
    </row>
    <row r="405" spans="15:15">
      <c r="O405" s="428"/>
    </row>
    <row r="406" spans="15:15">
      <c r="O406" s="428"/>
    </row>
    <row r="407" spans="15:15">
      <c r="O407" s="428"/>
    </row>
    <row r="408" spans="15:15">
      <c r="O408" s="428"/>
    </row>
    <row r="409" spans="15:15">
      <c r="O409" s="428"/>
    </row>
    <row r="410" spans="15:15">
      <c r="O410" s="428"/>
    </row>
    <row r="411" spans="15:15">
      <c r="O411" s="428"/>
    </row>
    <row r="412" spans="15:15">
      <c r="O412" s="428"/>
    </row>
    <row r="413" spans="15:15">
      <c r="O413" s="428"/>
    </row>
    <row r="414" spans="15:15">
      <c r="O414" s="428"/>
    </row>
    <row r="415" spans="15:15">
      <c r="O415" s="428"/>
    </row>
    <row r="416" spans="15:15">
      <c r="O416" s="428"/>
    </row>
    <row r="417" spans="15:15">
      <c r="O417" s="428"/>
    </row>
    <row r="418" spans="15:15">
      <c r="O418" s="428"/>
    </row>
    <row r="419" spans="15:15">
      <c r="O419" s="428"/>
    </row>
    <row r="420" spans="15:15">
      <c r="O420" s="428"/>
    </row>
    <row r="421" spans="15:15">
      <c r="O421" s="428"/>
    </row>
    <row r="422" spans="15:15">
      <c r="O422" s="428"/>
    </row>
    <row r="423" spans="15:15">
      <c r="O423" s="428"/>
    </row>
    <row r="424" spans="15:15">
      <c r="O424" s="428"/>
    </row>
    <row r="425" spans="15:15">
      <c r="O425" s="428"/>
    </row>
    <row r="426" spans="15:15">
      <c r="O426" s="428"/>
    </row>
    <row r="427" spans="15:15">
      <c r="O427" s="428"/>
    </row>
    <row r="428" spans="15:15">
      <c r="O428" s="428"/>
    </row>
    <row r="429" spans="15:15">
      <c r="O429" s="428"/>
    </row>
    <row r="430" spans="15:15">
      <c r="O430" s="428"/>
    </row>
    <row r="431" spans="15:15">
      <c r="O431" s="428"/>
    </row>
    <row r="432" spans="15:15">
      <c r="O432" s="428"/>
    </row>
    <row r="433" spans="15:15">
      <c r="O433" s="428"/>
    </row>
    <row r="434" spans="15:15">
      <c r="O434" s="428"/>
    </row>
    <row r="435" spans="15:15">
      <c r="O435" s="428"/>
    </row>
    <row r="436" spans="15:15">
      <c r="O436" s="428"/>
    </row>
    <row r="437" spans="15:15">
      <c r="O437" s="428"/>
    </row>
    <row r="438" spans="15:15">
      <c r="O438" s="428"/>
    </row>
    <row r="439" spans="15:15">
      <c r="O439" s="428"/>
    </row>
    <row r="440" spans="15:15">
      <c r="O440" s="428"/>
    </row>
    <row r="441" spans="15:15">
      <c r="O441" s="428"/>
    </row>
    <row r="442" spans="15:15">
      <c r="O442" s="428"/>
    </row>
    <row r="443" spans="15:15">
      <c r="O443" s="428"/>
    </row>
    <row r="444" spans="15:15">
      <c r="O444" s="428"/>
    </row>
    <row r="445" spans="15:15">
      <c r="O445" s="428"/>
    </row>
    <row r="446" spans="15:15">
      <c r="O446" s="428"/>
    </row>
    <row r="447" spans="15:15">
      <c r="O447" s="428"/>
    </row>
    <row r="448" spans="15:15">
      <c r="O448" s="428"/>
    </row>
    <row r="449" spans="15:15">
      <c r="O449" s="428"/>
    </row>
    <row r="450" spans="15:15">
      <c r="O450" s="428"/>
    </row>
    <row r="451" spans="15:15">
      <c r="O451" s="428"/>
    </row>
    <row r="452" spans="15:15">
      <c r="O452" s="428"/>
    </row>
    <row r="453" spans="15:15">
      <c r="O453" s="428"/>
    </row>
    <row r="454" spans="15:15">
      <c r="O454" s="428"/>
    </row>
    <row r="455" spans="15:15">
      <c r="O455" s="428"/>
    </row>
    <row r="456" spans="15:15">
      <c r="O456" s="428"/>
    </row>
    <row r="457" spans="15:15">
      <c r="O457" s="428"/>
    </row>
    <row r="458" spans="15:15">
      <c r="O458" s="428"/>
    </row>
    <row r="459" spans="15:15">
      <c r="O459" s="428"/>
    </row>
    <row r="460" spans="15:15">
      <c r="O460" s="428"/>
    </row>
    <row r="461" spans="15:15">
      <c r="O461" s="428"/>
    </row>
    <row r="462" spans="15:15">
      <c r="O462" s="428"/>
    </row>
    <row r="463" spans="15:15">
      <c r="O463" s="428"/>
    </row>
    <row r="464" spans="15:15">
      <c r="O464" s="428"/>
    </row>
    <row r="465" spans="15:15">
      <c r="O465" s="428"/>
    </row>
    <row r="466" spans="15:15">
      <c r="O466" s="428"/>
    </row>
    <row r="467" spans="15:15">
      <c r="O467" s="428"/>
    </row>
    <row r="468" spans="15:15">
      <c r="O468" s="428"/>
    </row>
    <row r="469" spans="15:15">
      <c r="O469" s="428"/>
    </row>
    <row r="470" spans="15:15">
      <c r="O470" s="428"/>
    </row>
    <row r="471" spans="15:15">
      <c r="O471" s="428"/>
    </row>
    <row r="472" spans="15:15">
      <c r="O472" s="428"/>
    </row>
    <row r="473" spans="15:15">
      <c r="O473" s="428"/>
    </row>
    <row r="474" spans="15:15">
      <c r="O474" s="428"/>
    </row>
    <row r="475" spans="15:15">
      <c r="O475" s="428"/>
    </row>
    <row r="476" spans="15:15">
      <c r="O476" s="428"/>
    </row>
    <row r="477" spans="15:15">
      <c r="O477" s="428"/>
    </row>
    <row r="478" spans="15:15">
      <c r="O478" s="428"/>
    </row>
    <row r="479" spans="15:15">
      <c r="O479" s="428"/>
    </row>
    <row r="480" spans="15:15">
      <c r="O480" s="428"/>
    </row>
    <row r="481" spans="15:15">
      <c r="O481" s="428"/>
    </row>
    <row r="482" spans="15:15">
      <c r="O482" s="428"/>
    </row>
    <row r="483" spans="15:15">
      <c r="O483" s="428"/>
    </row>
    <row r="484" spans="15:15">
      <c r="O484" s="428"/>
    </row>
    <row r="485" spans="15:15">
      <c r="O485" s="428"/>
    </row>
    <row r="486" spans="15:15">
      <c r="O486" s="428"/>
    </row>
    <row r="487" spans="15:15">
      <c r="O487" s="428"/>
    </row>
    <row r="488" spans="15:15">
      <c r="O488" s="428"/>
    </row>
    <row r="489" spans="15:15">
      <c r="O489" s="428"/>
    </row>
    <row r="490" spans="15:15">
      <c r="O490" s="428"/>
    </row>
    <row r="491" spans="15:15">
      <c r="O491" s="428"/>
    </row>
    <row r="492" spans="15:15">
      <c r="O492" s="428"/>
    </row>
    <row r="493" spans="15:15">
      <c r="O493" s="428"/>
    </row>
    <row r="494" spans="15:15">
      <c r="O494" s="428"/>
    </row>
    <row r="495" spans="15:15">
      <c r="O495" s="428"/>
    </row>
    <row r="496" spans="15:15">
      <c r="O496" s="428"/>
    </row>
    <row r="497" spans="15:15">
      <c r="O497" s="428"/>
    </row>
    <row r="498" spans="15:15">
      <c r="O498" s="428"/>
    </row>
    <row r="499" spans="15:15">
      <c r="O499" s="428"/>
    </row>
    <row r="500" spans="15:15">
      <c r="O500" s="428"/>
    </row>
    <row r="501" spans="15:15">
      <c r="O501" s="428"/>
    </row>
    <row r="502" spans="15:15">
      <c r="O502" s="428"/>
    </row>
    <row r="503" spans="15:15">
      <c r="O503" s="428"/>
    </row>
    <row r="504" spans="15:15">
      <c r="O504" s="428"/>
    </row>
    <row r="505" spans="15:15">
      <c r="O505" s="428"/>
    </row>
    <row r="506" spans="15:15">
      <c r="O506" s="428"/>
    </row>
    <row r="507" spans="15:15">
      <c r="O507" s="428"/>
    </row>
    <row r="508" spans="15:15">
      <c r="O508" s="428"/>
    </row>
    <row r="509" spans="15:15">
      <c r="O509" s="428"/>
    </row>
    <row r="510" spans="15:15">
      <c r="O510" s="428"/>
    </row>
    <row r="511" spans="15:15">
      <c r="O511" s="428"/>
    </row>
    <row r="512" spans="15:15">
      <c r="O512" s="428"/>
    </row>
    <row r="513" spans="15:15">
      <c r="O513" s="428"/>
    </row>
    <row r="514" spans="15:15">
      <c r="O514" s="428"/>
    </row>
    <row r="515" spans="15:15">
      <c r="O515" s="428"/>
    </row>
    <row r="516" spans="15:15">
      <c r="O516" s="428"/>
    </row>
    <row r="517" spans="15:15">
      <c r="O517" s="428"/>
    </row>
    <row r="518" spans="15:15">
      <c r="O518" s="428"/>
    </row>
    <row r="519" spans="15:15">
      <c r="O519" s="428"/>
    </row>
    <row r="520" spans="15:15">
      <c r="O520" s="428"/>
    </row>
    <row r="521" spans="15:15">
      <c r="O521" s="428"/>
    </row>
    <row r="522" spans="15:15">
      <c r="O522" s="428"/>
    </row>
    <row r="523" spans="15:15">
      <c r="O523" s="428"/>
    </row>
    <row r="524" spans="15:15">
      <c r="O524" s="428"/>
    </row>
    <row r="525" spans="15:15">
      <c r="O525" s="428"/>
    </row>
    <row r="526" spans="15:15">
      <c r="O526" s="428"/>
    </row>
    <row r="527" spans="15:15">
      <c r="O527" s="428"/>
    </row>
    <row r="528" spans="15:15">
      <c r="O528" s="428"/>
    </row>
    <row r="529" spans="15:15">
      <c r="O529" s="428"/>
    </row>
    <row r="530" spans="15:15">
      <c r="O530" s="428"/>
    </row>
    <row r="531" spans="15:15">
      <c r="O531" s="428"/>
    </row>
    <row r="532" spans="15:15">
      <c r="O532" s="428"/>
    </row>
    <row r="533" spans="15:15">
      <c r="O533" s="428"/>
    </row>
    <row r="534" spans="15:15">
      <c r="O534" s="428"/>
    </row>
    <row r="535" spans="15:15">
      <c r="O535" s="428"/>
    </row>
    <row r="536" spans="15:15">
      <c r="O536" s="428"/>
    </row>
    <row r="537" spans="15:15">
      <c r="O537" s="428"/>
    </row>
    <row r="538" spans="15:15">
      <c r="O538" s="428"/>
    </row>
    <row r="539" spans="15:15">
      <c r="O539" s="428"/>
    </row>
    <row r="540" spans="15:15">
      <c r="O540" s="428"/>
    </row>
    <row r="541" spans="15:15">
      <c r="O541" s="428"/>
    </row>
    <row r="542" spans="15:15">
      <c r="O542" s="428"/>
    </row>
    <row r="543" spans="15:15">
      <c r="O543" s="428"/>
    </row>
    <row r="544" spans="15:15">
      <c r="O544" s="428"/>
    </row>
    <row r="545" spans="15:15">
      <c r="O545" s="428"/>
    </row>
    <row r="546" spans="15:15">
      <c r="O546" s="428"/>
    </row>
    <row r="547" spans="15:15">
      <c r="O547" s="428"/>
    </row>
    <row r="548" spans="15:15">
      <c r="O548" s="428"/>
    </row>
    <row r="549" spans="15:15">
      <c r="O549" s="428"/>
    </row>
    <row r="550" spans="15:15">
      <c r="O550" s="428"/>
    </row>
    <row r="551" spans="15:15">
      <c r="O551" s="428"/>
    </row>
    <row r="552" spans="15:15">
      <c r="O552" s="428"/>
    </row>
    <row r="553" spans="15:15">
      <c r="O553" s="428"/>
    </row>
    <row r="554" spans="15:15">
      <c r="O554" s="428"/>
    </row>
    <row r="555" spans="15:15">
      <c r="O555" s="428"/>
    </row>
    <row r="556" spans="15:15">
      <c r="O556" s="428"/>
    </row>
    <row r="557" spans="15:15">
      <c r="O557" s="428"/>
    </row>
    <row r="558" spans="15:15">
      <c r="O558" s="428"/>
    </row>
    <row r="559" spans="15:15">
      <c r="O559" s="428"/>
    </row>
    <row r="560" spans="15:15">
      <c r="O560" s="428"/>
    </row>
    <row r="561" spans="15:15">
      <c r="O561" s="428"/>
    </row>
    <row r="562" spans="15:15">
      <c r="O562" s="428"/>
    </row>
    <row r="563" spans="15:15">
      <c r="O563" s="428"/>
    </row>
    <row r="564" spans="15:15">
      <c r="O564" s="428"/>
    </row>
    <row r="565" spans="15:15">
      <c r="O565" s="428"/>
    </row>
    <row r="566" spans="15:15">
      <c r="O566" s="428"/>
    </row>
    <row r="567" spans="15:15">
      <c r="O567" s="428"/>
    </row>
    <row r="568" spans="15:15">
      <c r="O568" s="428"/>
    </row>
    <row r="569" spans="15:15">
      <c r="O569" s="428"/>
    </row>
    <row r="570" spans="15:15">
      <c r="O570" s="428"/>
    </row>
    <row r="571" spans="15:15">
      <c r="O571" s="428"/>
    </row>
    <row r="572" spans="15:15">
      <c r="O572" s="428"/>
    </row>
    <row r="573" spans="15:15">
      <c r="O573" s="428"/>
    </row>
    <row r="574" spans="15:15">
      <c r="O574" s="428"/>
    </row>
    <row r="575" spans="15:15">
      <c r="O575" s="428"/>
    </row>
    <row r="576" spans="15:15">
      <c r="O576" s="428"/>
    </row>
    <row r="577" spans="15:15">
      <c r="O577" s="428"/>
    </row>
    <row r="578" spans="15:15">
      <c r="O578" s="428"/>
    </row>
    <row r="579" spans="15:15">
      <c r="O579" s="428"/>
    </row>
    <row r="580" spans="15:15">
      <c r="O580" s="428"/>
    </row>
    <row r="581" spans="15:15">
      <c r="O581" s="428"/>
    </row>
    <row r="582" spans="15:15">
      <c r="O582" s="428"/>
    </row>
    <row r="583" spans="15:15">
      <c r="O583" s="428"/>
    </row>
    <row r="584" spans="15:15">
      <c r="O584" s="428"/>
    </row>
    <row r="585" spans="15:15">
      <c r="O585" s="428"/>
    </row>
    <row r="586" spans="15:15">
      <c r="O586" s="428"/>
    </row>
    <row r="587" spans="15:15">
      <c r="O587" s="428"/>
    </row>
    <row r="588" spans="15:15">
      <c r="O588" s="428"/>
    </row>
    <row r="589" spans="15:15">
      <c r="O589" s="428"/>
    </row>
    <row r="590" spans="15:15">
      <c r="O590" s="428"/>
    </row>
    <row r="591" spans="15:15">
      <c r="O591" s="428"/>
    </row>
    <row r="592" spans="15:15">
      <c r="O592" s="428"/>
    </row>
    <row r="593" spans="15:15">
      <c r="O593" s="428"/>
    </row>
    <row r="594" spans="15:15">
      <c r="O594" s="428"/>
    </row>
    <row r="595" spans="15:15">
      <c r="O595" s="428"/>
    </row>
    <row r="596" spans="15:15">
      <c r="O596" s="428"/>
    </row>
    <row r="597" spans="15:15">
      <c r="O597" s="428"/>
    </row>
    <row r="598" spans="15:15">
      <c r="O598" s="428"/>
    </row>
    <row r="599" spans="15:15">
      <c r="O599" s="428"/>
    </row>
    <row r="600" spans="15:15">
      <c r="O600" s="428"/>
    </row>
    <row r="601" spans="15:15">
      <c r="O601" s="428"/>
    </row>
    <row r="602" spans="15:15">
      <c r="O602" s="428"/>
    </row>
    <row r="603" spans="15:15">
      <c r="O603" s="428"/>
    </row>
    <row r="604" spans="15:15">
      <c r="O604" s="428"/>
    </row>
    <row r="605" spans="15:15">
      <c r="O605" s="428"/>
    </row>
    <row r="606" spans="15:15">
      <c r="O606" s="428"/>
    </row>
    <row r="607" spans="15:15">
      <c r="O607" s="428"/>
    </row>
    <row r="608" spans="15:15">
      <c r="O608" s="428"/>
    </row>
    <row r="609" spans="15:15">
      <c r="O609" s="428"/>
    </row>
    <row r="610" spans="15:15">
      <c r="O610" s="428"/>
    </row>
    <row r="611" spans="15:15">
      <c r="O611" s="428"/>
    </row>
    <row r="612" spans="15:15">
      <c r="O612" s="428"/>
    </row>
    <row r="613" spans="15:15">
      <c r="O613" s="428"/>
    </row>
    <row r="614" spans="15:15">
      <c r="O614" s="428"/>
    </row>
    <row r="615" spans="15:15">
      <c r="O615" s="428"/>
    </row>
    <row r="616" spans="15:15">
      <c r="O616" s="428"/>
    </row>
    <row r="617" spans="15:15">
      <c r="O617" s="428"/>
    </row>
    <row r="618" spans="15:15">
      <c r="O618" s="428"/>
    </row>
    <row r="619" spans="15:15">
      <c r="O619" s="428"/>
    </row>
    <row r="620" spans="15:15">
      <c r="O620" s="428"/>
    </row>
    <row r="621" spans="15:15">
      <c r="O621" s="428"/>
    </row>
    <row r="622" spans="15:15">
      <c r="O622" s="428"/>
    </row>
    <row r="623" spans="15:15">
      <c r="O623" s="428"/>
    </row>
    <row r="624" spans="15:15">
      <c r="O624" s="428"/>
    </row>
    <row r="625" spans="15:15">
      <c r="O625" s="428"/>
    </row>
    <row r="626" spans="15:15">
      <c r="O626" s="428"/>
    </row>
    <row r="627" spans="15:15">
      <c r="O627" s="428"/>
    </row>
    <row r="628" spans="15:15">
      <c r="O628" s="428"/>
    </row>
    <row r="629" spans="15:15">
      <c r="O629" s="428"/>
    </row>
    <row r="630" spans="15:15">
      <c r="O630" s="428"/>
    </row>
    <row r="631" spans="15:15">
      <c r="O631" s="428"/>
    </row>
    <row r="632" spans="15:15">
      <c r="O632" s="428"/>
    </row>
    <row r="633" spans="15:15">
      <c r="O633" s="428"/>
    </row>
    <row r="634" spans="15:15">
      <c r="O634" s="428"/>
    </row>
    <row r="635" spans="15:15">
      <c r="O635" s="428"/>
    </row>
    <row r="636" spans="15:15">
      <c r="O636" s="428"/>
    </row>
    <row r="637" spans="15:15">
      <c r="O637" s="428"/>
    </row>
    <row r="638" spans="15:15">
      <c r="O638" s="428"/>
    </row>
    <row r="639" spans="15:15">
      <c r="O639" s="428"/>
    </row>
    <row r="640" spans="15:15">
      <c r="O640" s="428"/>
    </row>
    <row r="641" spans="15:15">
      <c r="O641" s="428"/>
    </row>
    <row r="642" spans="15:15">
      <c r="O642" s="428"/>
    </row>
    <row r="643" spans="15:15">
      <c r="O643" s="428"/>
    </row>
    <row r="644" spans="15:15">
      <c r="O644" s="428"/>
    </row>
    <row r="645" spans="15:15">
      <c r="O645" s="428"/>
    </row>
    <row r="646" spans="15:15">
      <c r="O646" s="428"/>
    </row>
    <row r="647" spans="15:15">
      <c r="O647" s="428"/>
    </row>
    <row r="648" spans="15:15">
      <c r="O648" s="428"/>
    </row>
    <row r="649" spans="15:15">
      <c r="O649" s="428"/>
    </row>
    <row r="650" spans="15:15">
      <c r="O650" s="428"/>
    </row>
    <row r="651" spans="15:15">
      <c r="O651" s="428"/>
    </row>
    <row r="652" spans="15:15">
      <c r="O652" s="428"/>
    </row>
    <row r="653" spans="15:15">
      <c r="O653" s="428"/>
    </row>
    <row r="654" spans="15:15">
      <c r="O654" s="428"/>
    </row>
    <row r="655" spans="15:15">
      <c r="O655" s="428"/>
    </row>
    <row r="656" spans="15:15">
      <c r="O656" s="428"/>
    </row>
    <row r="657" spans="15:15">
      <c r="O657" s="428"/>
    </row>
    <row r="658" spans="15:15">
      <c r="O658" s="428"/>
    </row>
    <row r="659" spans="15:15">
      <c r="O659" s="428"/>
    </row>
    <row r="660" spans="15:15">
      <c r="O660" s="428"/>
    </row>
    <row r="661" spans="15:15">
      <c r="O661" s="428"/>
    </row>
    <row r="662" spans="15:15">
      <c r="O662" s="428"/>
    </row>
    <row r="663" spans="15:15">
      <c r="O663" s="428"/>
    </row>
    <row r="664" spans="15:15">
      <c r="O664" s="428"/>
    </row>
    <row r="665" spans="15:15">
      <c r="O665" s="428"/>
    </row>
    <row r="666" spans="15:15">
      <c r="O666" s="428"/>
    </row>
    <row r="667" spans="15:15">
      <c r="O667" s="428"/>
    </row>
    <row r="668" spans="15:15">
      <c r="O668" s="428"/>
    </row>
    <row r="669" spans="15:15">
      <c r="O669" s="428"/>
    </row>
    <row r="670" spans="15:15">
      <c r="O670" s="428"/>
    </row>
    <row r="671" spans="15:15">
      <c r="O671" s="428"/>
    </row>
    <row r="672" spans="15:15">
      <c r="O672" s="428"/>
    </row>
    <row r="673" spans="15:15">
      <c r="O673" s="428"/>
    </row>
    <row r="674" spans="15:15">
      <c r="O674" s="428"/>
    </row>
    <row r="675" spans="15:15">
      <c r="O675" s="428"/>
    </row>
    <row r="676" spans="15:15">
      <c r="O676" s="428"/>
    </row>
    <row r="677" spans="15:15">
      <c r="O677" s="428"/>
    </row>
    <row r="678" spans="15:15">
      <c r="O678" s="428"/>
    </row>
    <row r="679" spans="15:15">
      <c r="O679" s="428"/>
    </row>
    <row r="680" spans="15:15">
      <c r="O680" s="428"/>
    </row>
    <row r="681" spans="15:15">
      <c r="O681" s="428"/>
    </row>
    <row r="682" spans="15:15">
      <c r="O682" s="428"/>
    </row>
    <row r="683" spans="15:15">
      <c r="O683" s="428"/>
    </row>
    <row r="684" spans="15:15">
      <c r="O684" s="428"/>
    </row>
    <row r="685" spans="15:15">
      <c r="O685" s="428"/>
    </row>
    <row r="686" spans="15:15">
      <c r="O686" s="428"/>
    </row>
    <row r="687" spans="15:15">
      <c r="O687" s="428"/>
    </row>
    <row r="688" spans="15:15">
      <c r="O688" s="428"/>
    </row>
    <row r="689" spans="15:15">
      <c r="O689" s="428"/>
    </row>
    <row r="690" spans="15:15">
      <c r="O690" s="428"/>
    </row>
    <row r="691" spans="15:15">
      <c r="O691" s="428"/>
    </row>
    <row r="692" spans="15:15">
      <c r="O692" s="428"/>
    </row>
    <row r="693" spans="15:15">
      <c r="O693" s="428"/>
    </row>
    <row r="694" spans="15:15">
      <c r="O694" s="428"/>
    </row>
    <row r="695" spans="15:15">
      <c r="O695" s="428"/>
    </row>
    <row r="696" spans="15:15">
      <c r="O696" s="428"/>
    </row>
    <row r="697" spans="15:15">
      <c r="O697" s="428"/>
    </row>
    <row r="698" spans="15:15">
      <c r="O698" s="428"/>
    </row>
    <row r="699" spans="15:15">
      <c r="O699" s="428"/>
    </row>
    <row r="700" spans="15:15">
      <c r="O700" s="428"/>
    </row>
    <row r="701" spans="15:15">
      <c r="O701" s="428"/>
    </row>
    <row r="702" spans="15:15">
      <c r="O702" s="428"/>
    </row>
    <row r="703" spans="15:15">
      <c r="O703" s="428"/>
    </row>
    <row r="704" spans="15:15">
      <c r="O704" s="428"/>
    </row>
    <row r="705" spans="15:15">
      <c r="O705" s="428"/>
    </row>
    <row r="706" spans="15:15">
      <c r="O706" s="428"/>
    </row>
    <row r="707" spans="15:15">
      <c r="O707" s="428"/>
    </row>
    <row r="708" spans="15:15">
      <c r="O708" s="428"/>
    </row>
    <row r="709" spans="15:15">
      <c r="O709" s="428"/>
    </row>
    <row r="710" spans="15:15">
      <c r="O710" s="428"/>
    </row>
    <row r="711" spans="15:15">
      <c r="O711" s="428"/>
    </row>
    <row r="712" spans="15:15">
      <c r="O712" s="428"/>
    </row>
    <row r="713" spans="15:15">
      <c r="O713" s="428"/>
    </row>
    <row r="714" spans="15:15">
      <c r="O714" s="428"/>
    </row>
    <row r="715" spans="15:15">
      <c r="O715" s="428"/>
    </row>
    <row r="716" spans="15:15">
      <c r="O716" s="428"/>
    </row>
    <row r="717" spans="15:15">
      <c r="O717" s="428"/>
    </row>
    <row r="718" spans="15:15">
      <c r="O718" s="428"/>
    </row>
    <row r="719" spans="15:15">
      <c r="O719" s="428"/>
    </row>
    <row r="720" spans="15:15">
      <c r="O720" s="428"/>
    </row>
    <row r="721" spans="15:15">
      <c r="O721" s="428"/>
    </row>
    <row r="722" spans="15:15">
      <c r="O722" s="428"/>
    </row>
    <row r="723" spans="15:15">
      <c r="O723" s="428"/>
    </row>
    <row r="724" spans="15:15">
      <c r="O724" s="428"/>
    </row>
    <row r="725" spans="15:15">
      <c r="O725" s="428"/>
    </row>
    <row r="726" spans="15:15">
      <c r="O726" s="428"/>
    </row>
    <row r="727" spans="15:15">
      <c r="O727" s="428"/>
    </row>
    <row r="728" spans="15:15">
      <c r="O728" s="428"/>
    </row>
    <row r="729" spans="15:15">
      <c r="O729" s="428"/>
    </row>
    <row r="730" spans="15:15">
      <c r="O730" s="428"/>
    </row>
    <row r="731" spans="15:15">
      <c r="O731" s="428"/>
    </row>
    <row r="732" spans="15:15">
      <c r="O732" s="428"/>
    </row>
    <row r="733" spans="15:15">
      <c r="O733" s="428"/>
    </row>
    <row r="734" spans="15:15">
      <c r="O734" s="428"/>
    </row>
    <row r="735" spans="15:15">
      <c r="O735" s="428"/>
    </row>
    <row r="736" spans="15:15">
      <c r="O736" s="428"/>
    </row>
    <row r="737" spans="15:15">
      <c r="O737" s="428"/>
    </row>
    <row r="738" spans="15:15">
      <c r="O738" s="428"/>
    </row>
    <row r="739" spans="15:15">
      <c r="O739" s="428"/>
    </row>
    <row r="740" spans="15:15">
      <c r="O740" s="428"/>
    </row>
    <row r="741" spans="15:15">
      <c r="O741" s="428"/>
    </row>
    <row r="742" spans="15:15">
      <c r="O742" s="428"/>
    </row>
    <row r="743" spans="15:15">
      <c r="O743" s="428"/>
    </row>
    <row r="744" spans="15:15">
      <c r="O744" s="428"/>
    </row>
    <row r="745" spans="15:15">
      <c r="O745" s="428"/>
    </row>
    <row r="746" spans="15:15">
      <c r="O746" s="428"/>
    </row>
    <row r="747" spans="15:15">
      <c r="O747" s="428"/>
    </row>
    <row r="748" spans="15:15">
      <c r="O748" s="428"/>
    </row>
    <row r="749" spans="15:15">
      <c r="O749" s="428"/>
    </row>
    <row r="750" spans="15:15">
      <c r="O750" s="428"/>
    </row>
    <row r="751" spans="15:15">
      <c r="O751" s="428"/>
    </row>
    <row r="752" spans="15:15">
      <c r="O752" s="428"/>
    </row>
    <row r="753" spans="15:15">
      <c r="O753" s="428"/>
    </row>
    <row r="754" spans="15:15">
      <c r="O754" s="428"/>
    </row>
    <row r="755" spans="15:15">
      <c r="O755" s="428"/>
    </row>
    <row r="756" spans="15:15">
      <c r="O756" s="428"/>
    </row>
    <row r="757" spans="15:15">
      <c r="O757" s="428"/>
    </row>
    <row r="758" spans="15:15">
      <c r="O758" s="428"/>
    </row>
    <row r="759" spans="15:15">
      <c r="O759" s="428"/>
    </row>
    <row r="760" spans="15:15">
      <c r="O760" s="428"/>
    </row>
    <row r="761" spans="15:15">
      <c r="O761" s="428"/>
    </row>
    <row r="762" spans="15:15">
      <c r="O762" s="428"/>
    </row>
    <row r="763" spans="15:15">
      <c r="O763" s="428"/>
    </row>
    <row r="764" spans="15:15">
      <c r="O764" s="428"/>
    </row>
    <row r="765" spans="15:15">
      <c r="O765" s="428"/>
    </row>
    <row r="766" spans="15:15">
      <c r="O766" s="428"/>
    </row>
    <row r="767" spans="15:15">
      <c r="O767" s="428"/>
    </row>
    <row r="768" spans="15:15">
      <c r="O768" s="428"/>
    </row>
    <row r="769" spans="15:15">
      <c r="O769" s="428"/>
    </row>
    <row r="770" spans="15:15">
      <c r="O770" s="428"/>
    </row>
    <row r="771" spans="15:15">
      <c r="O771" s="428"/>
    </row>
    <row r="772" spans="15:15">
      <c r="O772" s="428"/>
    </row>
    <row r="773" spans="15:15">
      <c r="O773" s="428"/>
    </row>
    <row r="774" spans="15:15">
      <c r="O774" s="428"/>
    </row>
    <row r="775" spans="15:15">
      <c r="O775" s="428"/>
    </row>
    <row r="776" spans="15:15">
      <c r="O776" s="428"/>
    </row>
    <row r="777" spans="15:15">
      <c r="O777" s="428"/>
    </row>
    <row r="778" spans="15:15">
      <c r="O778" s="428"/>
    </row>
    <row r="779" spans="15:15">
      <c r="O779" s="428"/>
    </row>
    <row r="780" spans="15:15">
      <c r="O780" s="428"/>
    </row>
    <row r="781" spans="15:15">
      <c r="O781" s="428"/>
    </row>
    <row r="782" spans="15:15">
      <c r="O782" s="428"/>
    </row>
    <row r="783" spans="15:15">
      <c r="O783" s="428"/>
    </row>
    <row r="784" spans="15:15">
      <c r="O784" s="428"/>
    </row>
    <row r="785" spans="15:15">
      <c r="O785" s="428"/>
    </row>
    <row r="786" spans="15:15">
      <c r="O786" s="428"/>
    </row>
    <row r="787" spans="15:15">
      <c r="O787" s="428"/>
    </row>
    <row r="788" spans="15:15">
      <c r="O788" s="428"/>
    </row>
    <row r="789" spans="15:15">
      <c r="O789" s="428"/>
    </row>
    <row r="790" spans="15:15">
      <c r="O790" s="428"/>
    </row>
    <row r="791" spans="15:15">
      <c r="O791" s="428"/>
    </row>
    <row r="792" spans="15:15">
      <c r="O792" s="428"/>
    </row>
    <row r="793" spans="15:15">
      <c r="O793" s="428"/>
    </row>
    <row r="794" spans="15:15">
      <c r="O794" s="428"/>
    </row>
    <row r="795" spans="15:15">
      <c r="O795" s="428"/>
    </row>
    <row r="796" spans="15:15">
      <c r="O796" s="428"/>
    </row>
    <row r="797" spans="15:15">
      <c r="O797" s="428"/>
    </row>
    <row r="798" spans="15:15">
      <c r="O798" s="428"/>
    </row>
    <row r="799" spans="15:15">
      <c r="O799" s="428"/>
    </row>
    <row r="800" spans="15:15">
      <c r="O800" s="428"/>
    </row>
    <row r="801" spans="15:15">
      <c r="O801" s="428"/>
    </row>
    <row r="802" spans="15:15">
      <c r="O802" s="428"/>
    </row>
    <row r="803" spans="15:15">
      <c r="O803" s="428"/>
    </row>
    <row r="804" spans="15:15">
      <c r="O804" s="428"/>
    </row>
    <row r="805" spans="15:15">
      <c r="O805" s="428"/>
    </row>
    <row r="806" spans="15:15">
      <c r="O806" s="428"/>
    </row>
    <row r="807" spans="15:15">
      <c r="O807" s="428"/>
    </row>
    <row r="808" spans="15:15">
      <c r="O808" s="428"/>
    </row>
    <row r="809" spans="15:15">
      <c r="O809" s="428"/>
    </row>
    <row r="810" spans="15:15">
      <c r="O810" s="428"/>
    </row>
    <row r="811" spans="15:15">
      <c r="O811" s="428"/>
    </row>
    <row r="812" spans="15:15">
      <c r="O812" s="428"/>
    </row>
    <row r="813" spans="15:15">
      <c r="O813" s="428"/>
    </row>
    <row r="814" spans="15:15">
      <c r="O814" s="428"/>
    </row>
    <row r="815" spans="15:15">
      <c r="O815" s="428"/>
    </row>
    <row r="816" spans="15:15">
      <c r="O816" s="428"/>
    </row>
    <row r="817" spans="15:15">
      <c r="O817" s="428"/>
    </row>
    <row r="818" spans="15:15">
      <c r="O818" s="428"/>
    </row>
    <row r="819" spans="15:15">
      <c r="O819" s="428"/>
    </row>
    <row r="820" spans="15:15">
      <c r="O820" s="428"/>
    </row>
    <row r="821" spans="15:15">
      <c r="O821" s="428"/>
    </row>
    <row r="822" spans="15:15">
      <c r="O822" s="428"/>
    </row>
    <row r="823" spans="15:15">
      <c r="O823" s="428"/>
    </row>
    <row r="824" spans="15:15">
      <c r="O824" s="428"/>
    </row>
    <row r="825" spans="15:15">
      <c r="O825" s="428"/>
    </row>
    <row r="826" spans="15:15">
      <c r="O826" s="428"/>
    </row>
    <row r="827" spans="15:15">
      <c r="O827" s="428"/>
    </row>
    <row r="828" spans="15:15">
      <c r="O828" s="428"/>
    </row>
    <row r="829" spans="15:15">
      <c r="O829" s="428"/>
    </row>
    <row r="830" spans="15:15">
      <c r="O830" s="428"/>
    </row>
    <row r="831" spans="15:15">
      <c r="O831" s="428"/>
    </row>
    <row r="832" spans="15:15">
      <c r="O832" s="428"/>
    </row>
    <row r="833" spans="15:15">
      <c r="O833" s="428"/>
    </row>
    <row r="834" spans="15:15">
      <c r="O834" s="428"/>
    </row>
    <row r="835" spans="15:15">
      <c r="O835" s="428"/>
    </row>
    <row r="836" spans="15:15">
      <c r="O836" s="428"/>
    </row>
    <row r="837" spans="15:15">
      <c r="O837" s="428"/>
    </row>
    <row r="838" spans="15:15">
      <c r="O838" s="428"/>
    </row>
    <row r="839" spans="15:15">
      <c r="O839" s="428"/>
    </row>
    <row r="840" spans="15:15">
      <c r="O840" s="428"/>
    </row>
    <row r="841" spans="15:15">
      <c r="O841" s="428"/>
    </row>
    <row r="842" spans="15:15">
      <c r="O842" s="428"/>
    </row>
    <row r="843" spans="15:15">
      <c r="O843" s="428"/>
    </row>
    <row r="844" spans="15:15">
      <c r="O844" s="428"/>
    </row>
    <row r="845" spans="15:15">
      <c r="O845" s="428"/>
    </row>
    <row r="846" spans="15:15">
      <c r="O846" s="428"/>
    </row>
    <row r="847" spans="15:15">
      <c r="O847" s="428"/>
    </row>
    <row r="848" spans="15:15">
      <c r="O848" s="428"/>
    </row>
    <row r="849" spans="15:15">
      <c r="O849" s="428"/>
    </row>
    <row r="850" spans="15:15">
      <c r="O850" s="428"/>
    </row>
    <row r="851" spans="15:15">
      <c r="O851" s="428"/>
    </row>
    <row r="852" spans="15:15">
      <c r="O852" s="428"/>
    </row>
    <row r="853" spans="15:15">
      <c r="O853" s="428"/>
    </row>
    <row r="854" spans="15:15">
      <c r="O854" s="428"/>
    </row>
    <row r="855" spans="15:15">
      <c r="O855" s="428"/>
    </row>
    <row r="856" spans="15:15">
      <c r="O856" s="428"/>
    </row>
    <row r="857" spans="15:15">
      <c r="O857" s="428"/>
    </row>
    <row r="858" spans="15:15">
      <c r="O858" s="428"/>
    </row>
    <row r="859" spans="15:15">
      <c r="O859" s="428"/>
    </row>
    <row r="860" spans="15:15">
      <c r="O860" s="428"/>
    </row>
    <row r="861" spans="15:15">
      <c r="O861" s="428"/>
    </row>
    <row r="862" spans="15:15">
      <c r="O862" s="428"/>
    </row>
    <row r="863" spans="15:15">
      <c r="O863" s="428"/>
    </row>
    <row r="864" spans="15:15">
      <c r="O864" s="428"/>
    </row>
    <row r="865" spans="15:15">
      <c r="O865" s="428"/>
    </row>
    <row r="866" spans="15:15">
      <c r="O866" s="428"/>
    </row>
    <row r="867" spans="15:15">
      <c r="O867" s="428"/>
    </row>
    <row r="868" spans="15:15">
      <c r="O868" s="428"/>
    </row>
    <row r="869" spans="15:15">
      <c r="O869" s="428"/>
    </row>
    <row r="870" spans="15:15">
      <c r="O870" s="428"/>
    </row>
    <row r="871" spans="15:15">
      <c r="O871" s="428"/>
    </row>
    <row r="872" spans="15:15">
      <c r="O872" s="428"/>
    </row>
    <row r="873" spans="15:15">
      <c r="O873" s="428"/>
    </row>
    <row r="874" spans="15:15">
      <c r="O874" s="428"/>
    </row>
    <row r="875" spans="15:15">
      <c r="O875" s="428"/>
    </row>
    <row r="876" spans="15:15">
      <c r="O876" s="428"/>
    </row>
    <row r="877" spans="15:15">
      <c r="O877" s="428"/>
    </row>
    <row r="878" spans="15:15">
      <c r="O878" s="428"/>
    </row>
    <row r="879" spans="15:15">
      <c r="O879" s="428"/>
    </row>
    <row r="880" spans="15:15">
      <c r="O880" s="428"/>
    </row>
    <row r="881" spans="15:15">
      <c r="O881" s="428"/>
    </row>
    <row r="882" spans="15:15">
      <c r="O882" s="428"/>
    </row>
    <row r="883" spans="15:15">
      <c r="O883" s="428"/>
    </row>
    <row r="884" spans="15:15">
      <c r="O884" s="428"/>
    </row>
    <row r="885" spans="15:15">
      <c r="O885" s="428"/>
    </row>
    <row r="886" spans="15:15">
      <c r="O886" s="428"/>
    </row>
    <row r="887" spans="15:15">
      <c r="O887" s="428"/>
    </row>
    <row r="888" spans="15:15">
      <c r="O888" s="428"/>
    </row>
    <row r="889" spans="15:15">
      <c r="O889" s="428"/>
    </row>
    <row r="890" spans="15:15">
      <c r="O890" s="428"/>
    </row>
    <row r="891" spans="15:15">
      <c r="O891" s="428"/>
    </row>
    <row r="892" spans="15:15">
      <c r="O892" s="428"/>
    </row>
    <row r="893" spans="15:15">
      <c r="O893" s="428"/>
    </row>
    <row r="894" spans="15:15">
      <c r="O894" s="428"/>
    </row>
    <row r="895" spans="15:15">
      <c r="O895" s="428"/>
    </row>
    <row r="896" spans="15:15">
      <c r="O896" s="428"/>
    </row>
    <row r="897" spans="15:15">
      <c r="O897" s="428"/>
    </row>
    <row r="898" spans="15:15">
      <c r="O898" s="428"/>
    </row>
    <row r="899" spans="15:15">
      <c r="O899" s="428"/>
    </row>
    <row r="900" spans="15:15">
      <c r="O900" s="428"/>
    </row>
    <row r="901" spans="15:15">
      <c r="O901" s="428"/>
    </row>
    <row r="902" spans="15:15">
      <c r="O902" s="428"/>
    </row>
    <row r="903" spans="15:15">
      <c r="O903" s="428"/>
    </row>
    <row r="904" spans="15:15">
      <c r="O904" s="428"/>
    </row>
    <row r="905" spans="15:15">
      <c r="O905" s="428"/>
    </row>
    <row r="906" spans="15:15">
      <c r="O906" s="428"/>
    </row>
    <row r="907" spans="15:15">
      <c r="O907" s="428"/>
    </row>
    <row r="908" spans="15:15">
      <c r="O908" s="428"/>
    </row>
    <row r="909" spans="15:15">
      <c r="O909" s="428"/>
    </row>
    <row r="910" spans="15:15">
      <c r="O910" s="428"/>
    </row>
    <row r="911" spans="15:15">
      <c r="O911" s="428"/>
    </row>
    <row r="912" spans="15:15">
      <c r="O912" s="428"/>
    </row>
    <row r="913" spans="15:15">
      <c r="O913" s="428"/>
    </row>
    <row r="914" spans="15:15">
      <c r="O914" s="428"/>
    </row>
    <row r="915" spans="15:15">
      <c r="O915" s="428"/>
    </row>
    <row r="916" spans="15:15">
      <c r="O916" s="428"/>
    </row>
    <row r="917" spans="15:15">
      <c r="O917" s="428"/>
    </row>
    <row r="918" spans="15:15">
      <c r="O918" s="428"/>
    </row>
    <row r="919" spans="15:15">
      <c r="O919" s="428"/>
    </row>
    <row r="920" spans="15:15">
      <c r="O920" s="428"/>
    </row>
    <row r="921" spans="15:15">
      <c r="O921" s="428"/>
    </row>
    <row r="922" spans="15:15">
      <c r="O922" s="428"/>
    </row>
    <row r="923" spans="15:15">
      <c r="O923" s="428"/>
    </row>
    <row r="924" spans="15:15">
      <c r="O924" s="428"/>
    </row>
    <row r="925" spans="15:15">
      <c r="O925" s="428"/>
    </row>
    <row r="926" spans="15:15">
      <c r="O926" s="428"/>
    </row>
    <row r="927" spans="15:15">
      <c r="O927" s="428"/>
    </row>
    <row r="928" spans="15:15">
      <c r="O928" s="428"/>
    </row>
    <row r="929" spans="15:15">
      <c r="O929" s="428"/>
    </row>
    <row r="930" spans="15:15">
      <c r="O930" s="428"/>
    </row>
    <row r="931" spans="15:15">
      <c r="O931" s="428"/>
    </row>
    <row r="932" spans="15:15">
      <c r="O932" s="428"/>
    </row>
    <row r="933" spans="15:15">
      <c r="O933" s="428"/>
    </row>
    <row r="934" spans="15:15">
      <c r="O934" s="428"/>
    </row>
    <row r="935" spans="15:15">
      <c r="O935" s="428"/>
    </row>
    <row r="936" spans="15:15">
      <c r="O936" s="428"/>
    </row>
    <row r="937" spans="15:15">
      <c r="O937" s="428"/>
    </row>
    <row r="938" spans="15:15">
      <c r="O938" s="428"/>
    </row>
    <row r="939" spans="15:15">
      <c r="O939" s="428"/>
    </row>
    <row r="940" spans="15:15">
      <c r="O940" s="428"/>
    </row>
    <row r="941" spans="15:15">
      <c r="O941" s="428"/>
    </row>
    <row r="942" spans="15:15">
      <c r="O942" s="428"/>
    </row>
    <row r="943" spans="15:15">
      <c r="O943" s="428"/>
    </row>
    <row r="944" spans="15:15">
      <c r="O944" s="428"/>
    </row>
    <row r="945" spans="15:15">
      <c r="O945" s="428"/>
    </row>
    <row r="946" spans="15:15">
      <c r="O946" s="428"/>
    </row>
    <row r="947" spans="15:15">
      <c r="O947" s="428"/>
    </row>
    <row r="948" spans="15:15">
      <c r="O948" s="428"/>
    </row>
    <row r="949" spans="15:15">
      <c r="O949" s="428"/>
    </row>
    <row r="950" spans="15:15">
      <c r="O950" s="428"/>
    </row>
    <row r="951" spans="15:15">
      <c r="O951" s="428"/>
    </row>
    <row r="952" spans="15:15">
      <c r="O952" s="428"/>
    </row>
    <row r="953" spans="15:15">
      <c r="O953" s="428"/>
    </row>
    <row r="954" spans="15:15">
      <c r="O954" s="428"/>
    </row>
    <row r="955" spans="15:15">
      <c r="O955" s="428"/>
    </row>
    <row r="956" spans="15:15">
      <c r="O956" s="428"/>
    </row>
    <row r="957" spans="15:15">
      <c r="O957" s="428"/>
    </row>
    <row r="958" spans="15:15">
      <c r="O958" s="428"/>
    </row>
    <row r="959" spans="15:15">
      <c r="O959" s="428"/>
    </row>
    <row r="960" spans="15:15">
      <c r="O960" s="428"/>
    </row>
    <row r="961" spans="15:15">
      <c r="O961" s="428"/>
    </row>
    <row r="962" spans="15:15">
      <c r="O962" s="428"/>
    </row>
    <row r="963" spans="15:15">
      <c r="O963" s="428"/>
    </row>
    <row r="964" spans="15:15">
      <c r="O964" s="428"/>
    </row>
    <row r="965" spans="15:15">
      <c r="O965" s="428"/>
    </row>
    <row r="966" spans="15:15">
      <c r="O966" s="428"/>
    </row>
    <row r="967" spans="15:15">
      <c r="O967" s="428"/>
    </row>
    <row r="968" spans="15:15">
      <c r="O968" s="428"/>
    </row>
    <row r="969" spans="15:15">
      <c r="O969" s="428"/>
    </row>
    <row r="970" spans="15:15">
      <c r="O970" s="428"/>
    </row>
    <row r="971" spans="15:15">
      <c r="O971" s="428"/>
    </row>
    <row r="972" spans="15:15">
      <c r="O972" s="428"/>
    </row>
    <row r="973" spans="15:15">
      <c r="O973" s="428"/>
    </row>
    <row r="974" spans="15:15">
      <c r="O974" s="428"/>
    </row>
    <row r="975" spans="15:15">
      <c r="O975" s="428"/>
    </row>
    <row r="976" spans="15:15">
      <c r="O976" s="428"/>
    </row>
    <row r="977" spans="15:15">
      <c r="O977" s="428"/>
    </row>
    <row r="978" spans="15:15">
      <c r="O978" s="428"/>
    </row>
    <row r="979" spans="15:15">
      <c r="O979" s="428"/>
    </row>
    <row r="980" spans="15:15">
      <c r="O980" s="428"/>
    </row>
    <row r="981" spans="15:15">
      <c r="O981" s="428"/>
    </row>
    <row r="982" spans="15:15">
      <c r="O982" s="428"/>
    </row>
    <row r="983" spans="15:15">
      <c r="O983" s="428"/>
    </row>
    <row r="984" spans="15:15">
      <c r="O984" s="428"/>
    </row>
    <row r="985" spans="15:15">
      <c r="O985" s="428"/>
    </row>
    <row r="986" spans="15:15">
      <c r="O986" s="428"/>
    </row>
    <row r="987" spans="15:15">
      <c r="O987" s="428"/>
    </row>
    <row r="988" spans="15:15">
      <c r="O988" s="428"/>
    </row>
    <row r="989" spans="15:15">
      <c r="O989" s="428"/>
    </row>
    <row r="990" spans="15:15">
      <c r="O990" s="428"/>
    </row>
    <row r="991" spans="15:15">
      <c r="O991" s="428"/>
    </row>
    <row r="992" spans="15:15">
      <c r="O992" s="428"/>
    </row>
    <row r="993" spans="15:15">
      <c r="O993" s="428"/>
    </row>
    <row r="994" spans="15:15">
      <c r="O994" s="428"/>
    </row>
    <row r="995" spans="15:15">
      <c r="O995" s="428"/>
    </row>
    <row r="996" spans="15:15">
      <c r="O996" s="428"/>
    </row>
    <row r="997" spans="15:15">
      <c r="O997" s="428"/>
    </row>
    <row r="998" spans="15:15">
      <c r="O998" s="428"/>
    </row>
    <row r="999" spans="15:15">
      <c r="O999" s="428"/>
    </row>
    <row r="1000" spans="15:15">
      <c r="O1000" s="428"/>
    </row>
    <row r="1001" spans="15:15">
      <c r="O1001" s="428"/>
    </row>
    <row r="1002" spans="15:15">
      <c r="O1002" s="428"/>
    </row>
    <row r="1003" spans="15:15">
      <c r="O1003" s="428"/>
    </row>
    <row r="1004" spans="15:15">
      <c r="O1004" s="428"/>
    </row>
    <row r="1005" spans="15:15">
      <c r="O1005" s="428"/>
    </row>
    <row r="1006" spans="15:15">
      <c r="O1006" s="428"/>
    </row>
    <row r="1007" spans="15:15">
      <c r="O1007" s="428"/>
    </row>
    <row r="1008" spans="15:15">
      <c r="O1008" s="428"/>
    </row>
    <row r="1009" spans="15:15">
      <c r="O1009" s="428"/>
    </row>
    <row r="1010" spans="15:15">
      <c r="O1010" s="428"/>
    </row>
    <row r="1011" spans="15:15">
      <c r="O1011" s="428"/>
    </row>
    <row r="1012" spans="15:15">
      <c r="O1012" s="428"/>
    </row>
    <row r="1013" spans="15:15">
      <c r="O1013" s="428"/>
    </row>
    <row r="1014" spans="15:15">
      <c r="O1014" s="428"/>
    </row>
    <row r="1015" spans="15:15">
      <c r="O1015" s="428"/>
    </row>
    <row r="1016" spans="15:15">
      <c r="O1016" s="428"/>
    </row>
    <row r="1017" spans="15:15">
      <c r="O1017" s="428"/>
    </row>
    <row r="1018" spans="15:15">
      <c r="O1018" s="428"/>
    </row>
    <row r="1019" spans="15:15">
      <c r="O1019" s="428"/>
    </row>
    <row r="1020" spans="15:15">
      <c r="O1020" s="428"/>
    </row>
    <row r="1021" spans="15:15">
      <c r="O1021" s="428"/>
    </row>
    <row r="1022" spans="15:15">
      <c r="O1022" s="428"/>
    </row>
    <row r="1023" spans="15:15">
      <c r="O1023" s="428"/>
    </row>
    <row r="1024" spans="15:15">
      <c r="O1024" s="428"/>
    </row>
    <row r="1025" spans="15:15">
      <c r="O1025" s="428"/>
    </row>
    <row r="1026" spans="15:15">
      <c r="O1026" s="428"/>
    </row>
    <row r="1027" spans="15:15">
      <c r="O1027" s="428"/>
    </row>
    <row r="1028" spans="15:15">
      <c r="O1028" s="428"/>
    </row>
    <row r="1029" spans="15:15">
      <c r="O1029" s="428"/>
    </row>
    <row r="1030" spans="15:15">
      <c r="O1030" s="428"/>
    </row>
    <row r="1031" spans="15:15">
      <c r="O1031" s="428"/>
    </row>
    <row r="1032" spans="15:15">
      <c r="O1032" s="428"/>
    </row>
    <row r="1033" spans="15:15">
      <c r="O1033" s="428"/>
    </row>
    <row r="1034" spans="15:15">
      <c r="O1034" s="428"/>
    </row>
    <row r="1035" spans="15:15">
      <c r="O1035" s="428"/>
    </row>
    <row r="1036" spans="15:15">
      <c r="O1036" s="428"/>
    </row>
    <row r="1037" spans="15:15">
      <c r="O1037" s="428"/>
    </row>
    <row r="1038" spans="15:15">
      <c r="O1038" s="428"/>
    </row>
    <row r="1039" spans="15:15">
      <c r="O1039" s="428"/>
    </row>
    <row r="1040" spans="15:15">
      <c r="O1040" s="428"/>
    </row>
    <row r="1041" spans="15:15">
      <c r="O1041" s="428"/>
    </row>
    <row r="1042" spans="15:15">
      <c r="O1042" s="428"/>
    </row>
    <row r="1043" spans="15:15">
      <c r="O1043" s="428"/>
    </row>
    <row r="1044" spans="15:15">
      <c r="O1044" s="428"/>
    </row>
    <row r="1045" spans="15:15">
      <c r="O1045" s="428"/>
    </row>
    <row r="1046" spans="15:15">
      <c r="O1046" s="428"/>
    </row>
    <row r="1047" spans="15:15">
      <c r="O1047" s="428"/>
    </row>
    <row r="1048" spans="15:15">
      <c r="O1048" s="428"/>
    </row>
    <row r="1049" spans="15:15">
      <c r="O1049" s="428"/>
    </row>
    <row r="1050" spans="15:15">
      <c r="O1050" s="428"/>
    </row>
    <row r="1051" spans="15:15">
      <c r="O1051" s="428"/>
    </row>
    <row r="1052" spans="15:15">
      <c r="O1052" s="428"/>
    </row>
    <row r="1053" spans="15:15">
      <c r="O1053" s="428"/>
    </row>
    <row r="1054" spans="15:15">
      <c r="O1054" s="428"/>
    </row>
    <row r="1055" spans="15:15">
      <c r="O1055" s="428"/>
    </row>
    <row r="1056" spans="15:15">
      <c r="O1056" s="428"/>
    </row>
    <row r="1057" spans="15:15">
      <c r="O1057" s="428"/>
    </row>
    <row r="1058" spans="15:15">
      <c r="O1058" s="428"/>
    </row>
    <row r="1059" spans="15:15">
      <c r="O1059" s="428"/>
    </row>
    <row r="1060" spans="15:15">
      <c r="O1060" s="428"/>
    </row>
    <row r="1061" spans="15:15">
      <c r="O1061" s="428"/>
    </row>
    <row r="1062" spans="15:15">
      <c r="O1062" s="428"/>
    </row>
    <row r="1063" spans="15:15">
      <c r="O1063" s="428"/>
    </row>
    <row r="1064" spans="15:15">
      <c r="O1064" s="428"/>
    </row>
    <row r="1065" spans="15:15">
      <c r="O1065" s="428"/>
    </row>
    <row r="1066" spans="15:15">
      <c r="O1066" s="428"/>
    </row>
    <row r="1067" spans="15:15">
      <c r="O1067" s="428"/>
    </row>
    <row r="1068" spans="15:15">
      <c r="O1068" s="428"/>
    </row>
    <row r="1069" spans="15:15">
      <c r="O1069" s="428"/>
    </row>
    <row r="1070" spans="15:15">
      <c r="O1070" s="428"/>
    </row>
    <row r="1071" spans="15:15">
      <c r="O1071" s="428"/>
    </row>
    <row r="1072" spans="15:15">
      <c r="O1072" s="428"/>
    </row>
    <row r="1073" spans="15:15">
      <c r="O1073" s="428"/>
    </row>
    <row r="1074" spans="15:15">
      <c r="O1074" s="428"/>
    </row>
    <row r="1075" spans="15:15">
      <c r="O1075" s="428"/>
    </row>
    <row r="1076" spans="15:15">
      <c r="O1076" s="428"/>
    </row>
    <row r="1077" spans="15:15">
      <c r="O1077" s="428"/>
    </row>
    <row r="1078" spans="15:15">
      <c r="O1078" s="428"/>
    </row>
    <row r="1079" spans="15:15">
      <c r="O1079" s="428"/>
    </row>
    <row r="1080" spans="15:15">
      <c r="O1080" s="428"/>
    </row>
    <row r="1081" spans="15:15">
      <c r="O1081" s="428"/>
    </row>
    <row r="1082" spans="15:15">
      <c r="O1082" s="428"/>
    </row>
    <row r="1083" spans="15:15">
      <c r="O1083" s="428"/>
    </row>
    <row r="1084" spans="15:15">
      <c r="O1084" s="428"/>
    </row>
    <row r="1085" spans="15:15">
      <c r="O1085" s="428"/>
    </row>
    <row r="1086" spans="15:15">
      <c r="O1086" s="428"/>
    </row>
    <row r="1087" spans="15:15">
      <c r="O1087" s="428"/>
    </row>
    <row r="1088" spans="15:15">
      <c r="O1088" s="428"/>
    </row>
    <row r="1089" spans="15:15">
      <c r="O1089" s="428"/>
    </row>
    <row r="1090" spans="15:15">
      <c r="O1090" s="428"/>
    </row>
    <row r="1091" spans="15:15">
      <c r="O1091" s="428"/>
    </row>
    <row r="1092" spans="15:15">
      <c r="O1092" s="428"/>
    </row>
    <row r="1093" spans="15:15">
      <c r="O1093" s="428"/>
    </row>
    <row r="1094" spans="15:15">
      <c r="O1094" s="428"/>
    </row>
    <row r="1095" spans="15:15">
      <c r="O1095" s="428"/>
    </row>
    <row r="1096" spans="15:15">
      <c r="O1096" s="428"/>
    </row>
    <row r="1097" spans="15:15">
      <c r="O1097" s="428"/>
    </row>
    <row r="1098" spans="15:15">
      <c r="O1098" s="428"/>
    </row>
    <row r="1099" spans="15:15">
      <c r="O1099" s="428"/>
    </row>
    <row r="1100" spans="15:15">
      <c r="O1100" s="428"/>
    </row>
    <row r="1101" spans="15:15">
      <c r="O1101" s="428"/>
    </row>
    <row r="1102" spans="15:15">
      <c r="O1102" s="428"/>
    </row>
    <row r="1103" spans="15:15">
      <c r="O1103" s="428"/>
    </row>
    <row r="1104" spans="15:15">
      <c r="O1104" s="428"/>
    </row>
    <row r="1105" spans="15:15">
      <c r="O1105" s="428"/>
    </row>
    <row r="1106" spans="15:15">
      <c r="O1106" s="428"/>
    </row>
    <row r="1107" spans="15:15">
      <c r="O1107" s="428"/>
    </row>
    <row r="1108" spans="15:15">
      <c r="O1108" s="428"/>
    </row>
    <row r="1109" spans="15:15">
      <c r="O1109" s="428"/>
    </row>
    <row r="1110" spans="15:15">
      <c r="O1110" s="428"/>
    </row>
    <row r="1111" spans="15:15">
      <c r="O1111" s="428"/>
    </row>
    <row r="1112" spans="15:15">
      <c r="O1112" s="428"/>
    </row>
    <row r="1113" spans="15:15">
      <c r="O1113" s="428"/>
    </row>
    <row r="1114" spans="15:15">
      <c r="O1114" s="428"/>
    </row>
    <row r="1115" spans="15:15">
      <c r="O1115" s="428"/>
    </row>
    <row r="1116" spans="15:15">
      <c r="O1116" s="428"/>
    </row>
    <row r="1117" spans="15:15">
      <c r="O1117" s="428"/>
    </row>
    <row r="1118" spans="15:15">
      <c r="O1118" s="428"/>
    </row>
    <row r="1119" spans="15:15">
      <c r="O1119" s="428"/>
    </row>
    <row r="1120" spans="15:15">
      <c r="O1120" s="428"/>
    </row>
    <row r="1121" spans="15:15">
      <c r="O1121" s="428"/>
    </row>
    <row r="1122" spans="15:15">
      <c r="O1122" s="428"/>
    </row>
    <row r="1123" spans="15:15">
      <c r="O1123" s="428"/>
    </row>
    <row r="1124" spans="15:15">
      <c r="O1124" s="428"/>
    </row>
    <row r="1125" spans="15:15">
      <c r="O1125" s="428"/>
    </row>
    <row r="1126" spans="15:15">
      <c r="O1126" s="428"/>
    </row>
    <row r="1127" spans="15:15">
      <c r="O1127" s="428"/>
    </row>
    <row r="1128" spans="15:15">
      <c r="O1128" s="428"/>
    </row>
    <row r="1129" spans="15:15">
      <c r="O1129" s="428"/>
    </row>
    <row r="1130" spans="15:15">
      <c r="O1130" s="428"/>
    </row>
    <row r="1131" spans="15:15">
      <c r="O1131" s="428"/>
    </row>
    <row r="1132" spans="15:15">
      <c r="O1132" s="428"/>
    </row>
    <row r="1133" spans="15:15">
      <c r="O1133" s="428"/>
    </row>
    <row r="1134" spans="15:15">
      <c r="O1134" s="428"/>
    </row>
    <row r="1135" spans="15:15">
      <c r="O1135" s="428"/>
    </row>
    <row r="1136" spans="15:15">
      <c r="O1136" s="428"/>
    </row>
    <row r="1137" spans="15:15">
      <c r="O1137" s="428"/>
    </row>
    <row r="1138" spans="15:15">
      <c r="O1138" s="428"/>
    </row>
    <row r="1139" spans="15:15">
      <c r="O1139" s="428"/>
    </row>
    <row r="1140" spans="15:15">
      <c r="O1140" s="428"/>
    </row>
    <row r="1141" spans="15:15">
      <c r="O1141" s="428"/>
    </row>
    <row r="1142" spans="15:15">
      <c r="O1142" s="428"/>
    </row>
    <row r="1143" spans="15:15">
      <c r="O1143" s="428"/>
    </row>
    <row r="1144" spans="15:15">
      <c r="O1144" s="428"/>
    </row>
    <row r="1145" spans="15:15">
      <c r="O1145" s="428"/>
    </row>
    <row r="1146" spans="15:15">
      <c r="O1146" s="428"/>
    </row>
    <row r="1147" spans="15:15">
      <c r="O1147" s="428"/>
    </row>
    <row r="1148" spans="15:15">
      <c r="O1148" s="428"/>
    </row>
    <row r="1149" spans="15:15">
      <c r="O1149" s="428"/>
    </row>
    <row r="1150" spans="15:15">
      <c r="O1150" s="428"/>
    </row>
    <row r="1151" spans="15:15">
      <c r="O1151" s="428"/>
    </row>
    <row r="1152" spans="15:15">
      <c r="O1152" s="428"/>
    </row>
    <row r="1153" spans="15:15">
      <c r="O1153" s="428"/>
    </row>
    <row r="1154" spans="15:15">
      <c r="O1154" s="428"/>
    </row>
    <row r="1155" spans="15:15">
      <c r="O1155" s="428"/>
    </row>
    <row r="1156" spans="15:15">
      <c r="O1156" s="428"/>
    </row>
    <row r="1157" spans="15:15">
      <c r="O1157" s="428"/>
    </row>
    <row r="1158" spans="15:15">
      <c r="O1158" s="428"/>
    </row>
    <row r="1159" spans="15:15">
      <c r="O1159" s="428"/>
    </row>
    <row r="1160" spans="15:15">
      <c r="O1160" s="428"/>
    </row>
    <row r="1161" spans="15:15">
      <c r="O1161" s="428"/>
    </row>
    <row r="1162" spans="15:15">
      <c r="O1162" s="428"/>
    </row>
    <row r="1163" spans="15:15">
      <c r="O1163" s="428"/>
    </row>
    <row r="1164" spans="15:15">
      <c r="O1164" s="428"/>
    </row>
    <row r="1165" spans="15:15">
      <c r="O1165" s="428"/>
    </row>
    <row r="1166" spans="15:15">
      <c r="O1166" s="428"/>
    </row>
    <row r="1167" spans="15:15">
      <c r="O1167" s="428"/>
    </row>
    <row r="1168" spans="15:15">
      <c r="O1168" s="428"/>
    </row>
    <row r="1169" spans="15:15">
      <c r="O1169" s="428"/>
    </row>
    <row r="1170" spans="15:15">
      <c r="O1170" s="428"/>
    </row>
    <row r="1171" spans="15:15">
      <c r="O1171" s="428"/>
    </row>
    <row r="1172" spans="15:15">
      <c r="O1172" s="428"/>
    </row>
    <row r="1173" spans="15:15">
      <c r="O1173" s="428"/>
    </row>
    <row r="1174" spans="15:15">
      <c r="O1174" s="428"/>
    </row>
    <row r="1175" spans="15:15">
      <c r="O1175" s="428"/>
    </row>
    <row r="1176" spans="15:15">
      <c r="O1176" s="428"/>
    </row>
    <row r="1177" spans="15:15">
      <c r="O1177" s="428"/>
    </row>
    <row r="1178" spans="15:15">
      <c r="O1178" s="428"/>
    </row>
    <row r="1179" spans="15:15">
      <c r="O1179" s="428"/>
    </row>
    <row r="1180" spans="15:15">
      <c r="O1180" s="428"/>
    </row>
    <row r="1181" spans="15:15">
      <c r="O1181" s="428"/>
    </row>
    <row r="1182" spans="15:15">
      <c r="O1182" s="428"/>
    </row>
    <row r="1183" spans="15:15">
      <c r="O1183" s="428"/>
    </row>
    <row r="1184" spans="15:15">
      <c r="O1184" s="428"/>
    </row>
    <row r="1185" spans="15:15">
      <c r="O1185" s="428"/>
    </row>
    <row r="1186" spans="15:15">
      <c r="O1186" s="428"/>
    </row>
    <row r="1187" spans="15:15">
      <c r="O1187" s="428"/>
    </row>
    <row r="1188" spans="15:15">
      <c r="O1188" s="428"/>
    </row>
    <row r="1189" spans="15:15">
      <c r="O1189" s="428"/>
    </row>
    <row r="1190" spans="15:15">
      <c r="O1190" s="428"/>
    </row>
    <row r="1191" spans="15:15">
      <c r="O1191" s="428"/>
    </row>
    <row r="1192" spans="15:15">
      <c r="O1192" s="428"/>
    </row>
    <row r="1193" spans="15:15">
      <c r="O1193" s="428"/>
    </row>
    <row r="1194" spans="15:15">
      <c r="O1194" s="428"/>
    </row>
    <row r="1195" spans="15:15">
      <c r="O1195" s="428"/>
    </row>
    <row r="1196" spans="15:15">
      <c r="O1196" s="428"/>
    </row>
    <row r="1197" spans="15:15">
      <c r="O1197" s="428"/>
    </row>
    <row r="1198" spans="15:15">
      <c r="O1198" s="428"/>
    </row>
    <row r="1199" spans="15:15">
      <c r="O1199" s="428"/>
    </row>
    <row r="1200" spans="15:15">
      <c r="O1200" s="428"/>
    </row>
    <row r="1201" spans="15:15">
      <c r="O1201" s="428"/>
    </row>
    <row r="1202" spans="15:15">
      <c r="O1202" s="428"/>
    </row>
    <row r="1203" spans="15:15">
      <c r="O1203" s="428"/>
    </row>
    <row r="1204" spans="15:15">
      <c r="O1204" s="428"/>
    </row>
    <row r="1205" spans="15:15">
      <c r="O1205" s="428"/>
    </row>
    <row r="1206" spans="15:15">
      <c r="O1206" s="428"/>
    </row>
    <row r="1207" spans="15:15">
      <c r="O1207" s="428"/>
    </row>
    <row r="1208" spans="15:15">
      <c r="O1208" s="428"/>
    </row>
    <row r="1209" spans="15:15">
      <c r="O1209" s="428"/>
    </row>
    <row r="1210" spans="15:15">
      <c r="O1210" s="428"/>
    </row>
    <row r="1211" spans="15:15">
      <c r="O1211" s="428"/>
    </row>
    <row r="1212" spans="15:15">
      <c r="O1212" s="428"/>
    </row>
    <row r="1213" spans="15:15">
      <c r="O1213" s="428"/>
    </row>
    <row r="1214" spans="15:15">
      <c r="O1214" s="428"/>
    </row>
    <row r="1215" spans="15:15">
      <c r="O1215" s="428"/>
    </row>
    <row r="1216" spans="15:15">
      <c r="O1216" s="428"/>
    </row>
    <row r="1217" spans="15:15">
      <c r="O1217" s="428"/>
    </row>
    <row r="1218" spans="15:15">
      <c r="O1218" s="428"/>
    </row>
    <row r="1219" spans="15:15">
      <c r="O1219" s="428"/>
    </row>
    <row r="1220" spans="15:15">
      <c r="O1220" s="428"/>
    </row>
    <row r="1221" spans="15:15">
      <c r="O1221" s="428"/>
    </row>
    <row r="1222" spans="15:15">
      <c r="O1222" s="428"/>
    </row>
    <row r="1223" spans="15:15">
      <c r="O1223" s="428"/>
    </row>
    <row r="1224" spans="15:15">
      <c r="O1224" s="428"/>
    </row>
    <row r="1225" spans="15:15">
      <c r="O1225" s="428"/>
    </row>
    <row r="1226" spans="15:15">
      <c r="O1226" s="428"/>
    </row>
    <row r="1227" spans="15:15">
      <c r="O1227" s="428"/>
    </row>
    <row r="1228" spans="15:15">
      <c r="O1228" s="428"/>
    </row>
    <row r="1229" spans="15:15">
      <c r="O1229" s="428"/>
    </row>
    <row r="1230" spans="15:15">
      <c r="O1230" s="428"/>
    </row>
    <row r="1231" spans="15:15">
      <c r="O1231" s="428"/>
    </row>
    <row r="1232" spans="15:15">
      <c r="O1232" s="428"/>
    </row>
    <row r="1233" spans="15:15">
      <c r="O1233" s="428"/>
    </row>
    <row r="1234" spans="15:15">
      <c r="O1234" s="428"/>
    </row>
    <row r="1235" spans="15:15">
      <c r="O1235" s="428"/>
    </row>
    <row r="1236" spans="15:15">
      <c r="O1236" s="428"/>
    </row>
    <row r="1237" spans="15:15">
      <c r="O1237" s="428"/>
    </row>
    <row r="1238" spans="15:15">
      <c r="O1238" s="428"/>
    </row>
    <row r="1239" spans="15:15">
      <c r="O1239" s="428"/>
    </row>
    <row r="1240" spans="15:15">
      <c r="O1240" s="428"/>
    </row>
    <row r="1241" spans="15:15">
      <c r="O1241" s="428"/>
    </row>
    <row r="1242" spans="15:15">
      <c r="O1242" s="428"/>
    </row>
    <row r="1243" spans="15:15">
      <c r="O1243" s="428"/>
    </row>
    <row r="1244" spans="15:15">
      <c r="O1244" s="428"/>
    </row>
    <row r="1245" spans="15:15">
      <c r="O1245" s="428"/>
    </row>
    <row r="1246" spans="15:15">
      <c r="O1246" s="428"/>
    </row>
    <row r="1247" spans="15:15">
      <c r="O1247" s="428"/>
    </row>
    <row r="1248" spans="15:15">
      <c r="O1248" s="428"/>
    </row>
    <row r="1249" spans="15:15">
      <c r="O1249" s="428"/>
    </row>
    <row r="1250" spans="15:15">
      <c r="O1250" s="428"/>
    </row>
    <row r="1251" spans="15:15">
      <c r="O1251" s="428"/>
    </row>
    <row r="1252" spans="15:15">
      <c r="O1252" s="428"/>
    </row>
    <row r="1253" spans="15:15">
      <c r="O1253" s="428"/>
    </row>
    <row r="1254" spans="15:15">
      <c r="O1254" s="428"/>
    </row>
    <row r="1255" spans="15:15">
      <c r="O1255" s="428"/>
    </row>
    <row r="1256" spans="15:15">
      <c r="O1256" s="428"/>
    </row>
    <row r="1257" spans="15:15">
      <c r="O1257" s="428"/>
    </row>
    <row r="1258" spans="15:15">
      <c r="O1258" s="428"/>
    </row>
    <row r="1259" spans="15:15">
      <c r="O1259" s="428"/>
    </row>
    <row r="1260" spans="15:15">
      <c r="O1260" s="428"/>
    </row>
    <row r="1261" spans="15:15">
      <c r="O1261" s="428"/>
    </row>
    <row r="1262" spans="15:15">
      <c r="O1262" s="428"/>
    </row>
    <row r="1263" spans="15:15">
      <c r="O1263" s="428"/>
    </row>
    <row r="1264" spans="15:15">
      <c r="O1264" s="428"/>
    </row>
    <row r="1265" spans="15:15">
      <c r="O1265" s="428"/>
    </row>
    <row r="1266" spans="15:15">
      <c r="O1266" s="428"/>
    </row>
    <row r="1267" spans="15:15">
      <c r="O1267" s="428"/>
    </row>
    <row r="1268" spans="15:15">
      <c r="O1268" s="428"/>
    </row>
    <row r="1269" spans="15:15">
      <c r="O1269" s="428"/>
    </row>
    <row r="1270" spans="15:15">
      <c r="O1270" s="428"/>
    </row>
    <row r="1271" spans="15:15">
      <c r="O1271" s="428"/>
    </row>
    <row r="1272" spans="15:15">
      <c r="O1272" s="428"/>
    </row>
    <row r="1273" spans="15:15">
      <c r="O1273" s="428"/>
    </row>
    <row r="1274" spans="15:15">
      <c r="O1274" s="428"/>
    </row>
    <row r="1275" spans="15:15">
      <c r="O1275" s="428"/>
    </row>
    <row r="1276" spans="15:15">
      <c r="O1276" s="428"/>
    </row>
    <row r="1277" spans="15:15">
      <c r="O1277" s="428"/>
    </row>
    <row r="1278" spans="15:15">
      <c r="O1278" s="428"/>
    </row>
    <row r="1279" spans="15:15">
      <c r="O1279" s="428"/>
    </row>
    <row r="1280" spans="15:15">
      <c r="O1280" s="428"/>
    </row>
    <row r="1281" spans="15:15">
      <c r="O1281" s="428"/>
    </row>
    <row r="1282" spans="15:15">
      <c r="O1282" s="428"/>
    </row>
    <row r="1283" spans="15:15">
      <c r="O1283" s="428"/>
    </row>
    <row r="1284" spans="15:15">
      <c r="O1284" s="428"/>
    </row>
    <row r="1285" spans="15:15">
      <c r="O1285" s="428"/>
    </row>
    <row r="1286" spans="15:15">
      <c r="O1286" s="428"/>
    </row>
    <row r="1287" spans="15:15">
      <c r="O1287" s="428"/>
    </row>
    <row r="1288" spans="15:15">
      <c r="O1288" s="428"/>
    </row>
    <row r="1289" spans="15:15">
      <c r="O1289" s="428"/>
    </row>
    <row r="1290" spans="15:15">
      <c r="O1290" s="428"/>
    </row>
    <row r="1291" spans="15:15">
      <c r="O1291" s="428"/>
    </row>
    <row r="1292" spans="15:15">
      <c r="O1292" s="428"/>
    </row>
    <row r="1293" spans="15:15">
      <c r="O1293" s="428"/>
    </row>
    <row r="1294" spans="15:15">
      <c r="O1294" s="428"/>
    </row>
    <row r="1295" spans="15:15">
      <c r="O1295" s="428"/>
    </row>
    <row r="1296" spans="15:15">
      <c r="O1296" s="428"/>
    </row>
    <row r="1297" spans="15:15">
      <c r="O1297" s="428"/>
    </row>
    <row r="1298" spans="15:15">
      <c r="O1298" s="428"/>
    </row>
    <row r="1299" spans="15:15">
      <c r="O1299" s="428"/>
    </row>
    <row r="1300" spans="15:15">
      <c r="O1300" s="428"/>
    </row>
    <row r="1301" spans="15:15">
      <c r="O1301" s="428"/>
    </row>
    <row r="1302" spans="15:15">
      <c r="O1302" s="428"/>
    </row>
    <row r="1303" spans="15:15">
      <c r="O1303" s="428"/>
    </row>
    <row r="1304" spans="15:15">
      <c r="O1304" s="428"/>
    </row>
    <row r="1305" spans="15:15">
      <c r="O1305" s="428"/>
    </row>
    <row r="1306" spans="15:15">
      <c r="O1306" s="428"/>
    </row>
    <row r="1307" spans="15:15">
      <c r="O1307" s="428"/>
    </row>
    <row r="1308" spans="15:15">
      <c r="O1308" s="428"/>
    </row>
    <row r="1309" spans="15:15">
      <c r="O1309" s="428"/>
    </row>
    <row r="1310" spans="15:15">
      <c r="O1310" s="428"/>
    </row>
    <row r="1311" spans="15:15">
      <c r="O1311" s="428"/>
    </row>
    <row r="1312" spans="15:15">
      <c r="O1312" s="428"/>
    </row>
    <row r="1313" spans="15:15">
      <c r="O1313" s="428"/>
    </row>
    <row r="1314" spans="15:15">
      <c r="O1314" s="428"/>
    </row>
    <row r="1315" spans="15:15">
      <c r="O1315" s="428"/>
    </row>
    <row r="1316" spans="15:15">
      <c r="O1316" s="428"/>
    </row>
    <row r="1317" spans="15:15">
      <c r="O1317" s="428"/>
    </row>
    <row r="1318" spans="15:15">
      <c r="O1318" s="428"/>
    </row>
    <row r="1319" spans="15:15">
      <c r="O1319" s="428"/>
    </row>
    <row r="1320" spans="15:15">
      <c r="O1320" s="428"/>
    </row>
    <row r="1321" spans="15:15">
      <c r="O1321" s="428"/>
    </row>
    <row r="1322" spans="15:15">
      <c r="O1322" s="428"/>
    </row>
    <row r="1323" spans="15:15">
      <c r="O1323" s="428"/>
    </row>
    <row r="1324" spans="15:15">
      <c r="O1324" s="428"/>
    </row>
    <row r="1325" spans="15:15">
      <c r="O1325" s="428"/>
    </row>
    <row r="1326" spans="15:15">
      <c r="O1326" s="428"/>
    </row>
    <row r="1327" spans="15:15">
      <c r="O1327" s="428"/>
    </row>
    <row r="1328" spans="15:15">
      <c r="O1328" s="428"/>
    </row>
    <row r="1329" spans="15:15">
      <c r="O1329" s="428"/>
    </row>
    <row r="1330" spans="15:15">
      <c r="O1330" s="428"/>
    </row>
    <row r="1331" spans="15:15">
      <c r="O1331" s="428"/>
    </row>
    <row r="1332" spans="15:15">
      <c r="O1332" s="428"/>
    </row>
    <row r="1333" spans="15:15">
      <c r="O1333" s="428"/>
    </row>
    <row r="1334" spans="15:15">
      <c r="O1334" s="428"/>
    </row>
    <row r="1335" spans="15:15">
      <c r="O1335" s="428"/>
    </row>
    <row r="1336" spans="15:15">
      <c r="O1336" s="428"/>
    </row>
    <row r="1337" spans="15:15">
      <c r="O1337" s="428"/>
    </row>
    <row r="1338" spans="15:15">
      <c r="O1338" s="428"/>
    </row>
    <row r="1339" spans="15:15">
      <c r="O1339" s="428"/>
    </row>
    <row r="1340" spans="15:15">
      <c r="O1340" s="428"/>
    </row>
    <row r="1341" spans="15:15">
      <c r="O1341" s="428"/>
    </row>
    <row r="1342" spans="15:15">
      <c r="O1342" s="428"/>
    </row>
    <row r="1343" spans="15:15">
      <c r="O1343" s="428"/>
    </row>
    <row r="1344" spans="15:15">
      <c r="O1344" s="428"/>
    </row>
    <row r="1345" spans="15:15">
      <c r="O1345" s="428"/>
    </row>
    <row r="1346" spans="15:15">
      <c r="O1346" s="428"/>
    </row>
    <row r="1347" spans="15:15">
      <c r="O1347" s="428"/>
    </row>
    <row r="1348" spans="15:15">
      <c r="O1348" s="428"/>
    </row>
    <row r="1349" spans="15:15">
      <c r="O1349" s="428"/>
    </row>
    <row r="1350" spans="15:15">
      <c r="O1350" s="428"/>
    </row>
    <row r="1351" spans="15:15">
      <c r="O1351" s="428"/>
    </row>
    <row r="1352" spans="15:15">
      <c r="O1352" s="428"/>
    </row>
    <row r="1353" spans="15:15">
      <c r="O1353" s="428"/>
    </row>
    <row r="1354" spans="15:15">
      <c r="O1354" s="428"/>
    </row>
    <row r="1355" spans="15:15">
      <c r="O1355" s="428"/>
    </row>
    <row r="1356" spans="15:15">
      <c r="O1356" s="428"/>
    </row>
    <row r="1357" spans="15:15">
      <c r="O1357" s="428"/>
    </row>
    <row r="1358" spans="15:15">
      <c r="O1358" s="428"/>
    </row>
    <row r="1359" spans="15:15">
      <c r="O1359" s="428"/>
    </row>
    <row r="1360" spans="15:15">
      <c r="O1360" s="428"/>
    </row>
    <row r="1361" spans="15:15">
      <c r="O1361" s="428"/>
    </row>
    <row r="1362" spans="15:15">
      <c r="O1362" s="428"/>
    </row>
    <row r="1363" spans="15:15">
      <c r="O1363" s="428"/>
    </row>
    <row r="1364" spans="15:15">
      <c r="O1364" s="428"/>
    </row>
    <row r="1365" spans="15:15">
      <c r="O1365" s="428"/>
    </row>
    <row r="1366" spans="15:15">
      <c r="O1366" s="428"/>
    </row>
    <row r="1367" spans="15:15">
      <c r="O1367" s="428"/>
    </row>
    <row r="1368" spans="15:15">
      <c r="O1368" s="428"/>
    </row>
    <row r="1369" spans="15:15">
      <c r="O1369" s="428"/>
    </row>
    <row r="1370" spans="15:15">
      <c r="O1370" s="428"/>
    </row>
    <row r="1371" spans="15:15">
      <c r="O1371" s="428"/>
    </row>
    <row r="1372" spans="15:15">
      <c r="O1372" s="428"/>
    </row>
    <row r="1373" spans="15:15">
      <c r="O1373" s="428"/>
    </row>
    <row r="1374" spans="15:15">
      <c r="O1374" s="428"/>
    </row>
    <row r="1375" spans="15:15">
      <c r="O1375" s="428"/>
    </row>
    <row r="1376" spans="15:15">
      <c r="O1376" s="428"/>
    </row>
    <row r="1377" spans="15:15">
      <c r="O1377" s="428"/>
    </row>
    <row r="1378" spans="15:15">
      <c r="O1378" s="428"/>
    </row>
    <row r="1379" spans="15:15">
      <c r="O1379" s="428"/>
    </row>
    <row r="1380" spans="15:15">
      <c r="O1380" s="428"/>
    </row>
    <row r="1381" spans="15:15">
      <c r="O1381" s="428"/>
    </row>
    <row r="1382" spans="15:15">
      <c r="O1382" s="428"/>
    </row>
    <row r="1383" spans="15:15">
      <c r="O1383" s="428"/>
    </row>
    <row r="1384" spans="15:15">
      <c r="O1384" s="428"/>
    </row>
    <row r="1385" spans="15:15">
      <c r="O1385" s="428"/>
    </row>
    <row r="1386" spans="15:15">
      <c r="O1386" s="428"/>
    </row>
    <row r="1387" spans="15:15">
      <c r="O1387" s="428"/>
    </row>
    <row r="1388" spans="15:15">
      <c r="O1388" s="428"/>
    </row>
    <row r="1389" spans="15:15">
      <c r="O1389" s="428"/>
    </row>
    <row r="1390" spans="15:15">
      <c r="O1390" s="428"/>
    </row>
    <row r="1391" spans="15:15">
      <c r="O1391" s="428"/>
    </row>
    <row r="1392" spans="15:15">
      <c r="O1392" s="428"/>
    </row>
    <row r="1393" spans="15:15">
      <c r="O1393" s="428"/>
    </row>
    <row r="1394" spans="15:15">
      <c r="O1394" s="428"/>
    </row>
    <row r="1395" spans="15:15">
      <c r="O1395" s="428"/>
    </row>
    <row r="1396" spans="15:15">
      <c r="O1396" s="428"/>
    </row>
    <row r="1397" spans="15:15">
      <c r="O1397" s="428"/>
    </row>
    <row r="1398" spans="15:15">
      <c r="O1398" s="428"/>
    </row>
    <row r="1399" spans="15:15">
      <c r="O1399" s="428"/>
    </row>
    <row r="1400" spans="15:15">
      <c r="O1400" s="428"/>
    </row>
    <row r="1401" spans="15:15">
      <c r="O1401" s="428"/>
    </row>
    <row r="1402" spans="15:15">
      <c r="O1402" s="428"/>
    </row>
    <row r="1403" spans="15:15">
      <c r="O1403" s="428"/>
    </row>
    <row r="1404" spans="15:15">
      <c r="O1404" s="428"/>
    </row>
    <row r="1405" spans="15:15">
      <c r="O1405" s="428"/>
    </row>
    <row r="1406" spans="15:15">
      <c r="O1406" s="428"/>
    </row>
    <row r="1407" spans="15:15">
      <c r="O1407" s="428"/>
    </row>
    <row r="1408" spans="15:15">
      <c r="O1408" s="428"/>
    </row>
    <row r="1409" spans="15:15">
      <c r="O1409" s="428"/>
    </row>
    <row r="1410" spans="15:15">
      <c r="O1410" s="428"/>
    </row>
    <row r="1411" spans="15:15">
      <c r="O1411" s="428"/>
    </row>
    <row r="1412" spans="15:15">
      <c r="O1412" s="428"/>
    </row>
    <row r="1413" spans="15:15">
      <c r="O1413" s="428"/>
    </row>
    <row r="1414" spans="15:15">
      <c r="O1414" s="428"/>
    </row>
    <row r="1415" spans="15:15">
      <c r="O1415" s="428"/>
    </row>
    <row r="1416" spans="15:15">
      <c r="O1416" s="428"/>
    </row>
    <row r="1417" spans="15:15">
      <c r="O1417" s="428"/>
    </row>
    <row r="1418" spans="15:15">
      <c r="O1418" s="428"/>
    </row>
    <row r="1419" spans="15:15">
      <c r="O1419" s="428"/>
    </row>
    <row r="1420" spans="15:15">
      <c r="O1420" s="428"/>
    </row>
    <row r="1421" spans="15:15">
      <c r="O1421" s="428"/>
    </row>
    <row r="1422" spans="15:15">
      <c r="O1422" s="428"/>
    </row>
    <row r="1423" spans="15:15">
      <c r="O1423" s="428"/>
    </row>
    <row r="1424" spans="15:15">
      <c r="O1424" s="428"/>
    </row>
    <row r="1425" spans="15:15">
      <c r="O1425" s="428"/>
    </row>
    <row r="1426" spans="15:15">
      <c r="O1426" s="428"/>
    </row>
    <row r="1427" spans="15:15">
      <c r="O1427" s="428"/>
    </row>
    <row r="1428" spans="15:15">
      <c r="O1428" s="428"/>
    </row>
    <row r="1429" spans="15:15">
      <c r="O1429" s="428"/>
    </row>
    <row r="1430" spans="15:15">
      <c r="O1430" s="428"/>
    </row>
    <row r="1431" spans="15:15">
      <c r="O1431" s="428"/>
    </row>
    <row r="1432" spans="15:15">
      <c r="O1432" s="428"/>
    </row>
    <row r="1433" spans="15:15">
      <c r="O1433" s="428"/>
    </row>
    <row r="1434" spans="15:15">
      <c r="O1434" s="428"/>
    </row>
    <row r="1435" spans="15:15">
      <c r="O1435" s="428"/>
    </row>
    <row r="1436" spans="15:15">
      <c r="O1436" s="428"/>
    </row>
    <row r="1437" spans="15:15">
      <c r="O1437" s="428"/>
    </row>
    <row r="1438" spans="15:15">
      <c r="O1438" s="428"/>
    </row>
    <row r="1439" spans="15:15">
      <c r="O1439" s="428"/>
    </row>
    <row r="1440" spans="15:15">
      <c r="O1440" s="428"/>
    </row>
    <row r="1441" spans="15:15">
      <c r="O1441" s="428"/>
    </row>
    <row r="1442" spans="15:15">
      <c r="O1442" s="428"/>
    </row>
    <row r="1443" spans="15:15">
      <c r="O1443" s="428"/>
    </row>
    <row r="1444" spans="15:15">
      <c r="O1444" s="428"/>
    </row>
    <row r="1445" spans="15:15">
      <c r="O1445" s="428"/>
    </row>
    <row r="1446" spans="15:15">
      <c r="O1446" s="428"/>
    </row>
    <row r="1447" spans="15:15">
      <c r="O1447" s="428"/>
    </row>
    <row r="1448" spans="15:15">
      <c r="O1448" s="428"/>
    </row>
    <row r="1449" spans="15:15">
      <c r="O1449" s="428"/>
    </row>
    <row r="1450" spans="15:15">
      <c r="O1450" s="428"/>
    </row>
    <row r="1451" spans="15:15">
      <c r="O1451" s="428"/>
    </row>
    <row r="1452" spans="15:15">
      <c r="O1452" s="428"/>
    </row>
    <row r="1453" spans="15:15">
      <c r="O1453" s="428"/>
    </row>
    <row r="1454" spans="15:15">
      <c r="O1454" s="428"/>
    </row>
    <row r="1455" spans="15:15">
      <c r="O1455" s="428"/>
    </row>
    <row r="1456" spans="15:15">
      <c r="O1456" s="428"/>
    </row>
    <row r="1457" spans="15:15">
      <c r="O1457" s="428"/>
    </row>
    <row r="1458" spans="15:15">
      <c r="O1458" s="428"/>
    </row>
    <row r="1459" spans="15:15">
      <c r="O1459" s="428"/>
    </row>
    <row r="1460" spans="15:15">
      <c r="O1460" s="428"/>
    </row>
    <row r="1461" spans="15:15">
      <c r="O1461" s="428"/>
    </row>
    <row r="1462" spans="15:15">
      <c r="O1462" s="428"/>
    </row>
    <row r="1463" spans="15:15">
      <c r="O1463" s="428"/>
    </row>
    <row r="1464" spans="15:15">
      <c r="O1464" s="428"/>
    </row>
    <row r="1465" spans="15:15">
      <c r="O1465" s="428"/>
    </row>
    <row r="1466" spans="15:15">
      <c r="O1466" s="428"/>
    </row>
    <row r="1467" spans="15:15">
      <c r="O1467" s="428"/>
    </row>
    <row r="1468" spans="15:15">
      <c r="O1468" s="428"/>
    </row>
    <row r="1469" spans="15:15">
      <c r="O1469" s="428"/>
    </row>
    <row r="1470" spans="15:15">
      <c r="O1470" s="428"/>
    </row>
    <row r="1471" spans="15:15">
      <c r="O1471" s="428"/>
    </row>
    <row r="1472" spans="15:15">
      <c r="O1472" s="428"/>
    </row>
    <row r="1473" spans="15:15">
      <c r="O1473" s="428"/>
    </row>
    <row r="1474" spans="15:15">
      <c r="O1474" s="428"/>
    </row>
    <row r="1475" spans="15:15">
      <c r="O1475" s="428"/>
    </row>
    <row r="1476" spans="15:15">
      <c r="O1476" s="428"/>
    </row>
    <row r="1477" spans="15:15">
      <c r="O1477" s="428"/>
    </row>
    <row r="1478" spans="15:15">
      <c r="O1478" s="428"/>
    </row>
    <row r="1479" spans="15:15">
      <c r="O1479" s="428"/>
    </row>
    <row r="1480" spans="15:15">
      <c r="O1480" s="428"/>
    </row>
    <row r="1481" spans="15:15">
      <c r="O1481" s="428"/>
    </row>
    <row r="1482" spans="15:15">
      <c r="O1482" s="428"/>
    </row>
    <row r="1483" spans="15:15">
      <c r="O1483" s="428"/>
    </row>
    <row r="1484" spans="15:15">
      <c r="O1484" s="428"/>
    </row>
    <row r="1485" spans="15:15">
      <c r="O1485" s="428"/>
    </row>
    <row r="1486" spans="15:15">
      <c r="O1486" s="428"/>
    </row>
    <row r="1487" spans="15:15">
      <c r="O1487" s="428"/>
    </row>
    <row r="1488" spans="15:15">
      <c r="O1488" s="428"/>
    </row>
    <row r="1489" spans="15:15">
      <c r="O1489" s="428"/>
    </row>
    <row r="1490" spans="15:15">
      <c r="O1490" s="428"/>
    </row>
    <row r="1491" spans="15:15">
      <c r="O1491" s="428"/>
    </row>
    <row r="1492" spans="15:15">
      <c r="O1492" s="428"/>
    </row>
    <row r="1493" spans="15:15">
      <c r="O1493" s="428"/>
    </row>
    <row r="1494" spans="15:15">
      <c r="O1494" s="428"/>
    </row>
    <row r="1495" spans="15:15">
      <c r="O1495" s="428"/>
    </row>
    <row r="1496" spans="15:15">
      <c r="O1496" s="428"/>
    </row>
    <row r="1497" spans="15:15">
      <c r="O1497" s="428"/>
    </row>
    <row r="1498" spans="15:15">
      <c r="O1498" s="428"/>
    </row>
    <row r="1499" spans="15:15">
      <c r="O1499" s="428"/>
    </row>
    <row r="1500" spans="15:15">
      <c r="O1500" s="428"/>
    </row>
    <row r="1501" spans="15:15">
      <c r="O1501" s="428"/>
    </row>
    <row r="1502" spans="15:15">
      <c r="O1502" s="428"/>
    </row>
    <row r="1503" spans="15:15">
      <c r="O1503" s="428"/>
    </row>
    <row r="1504" spans="15:15">
      <c r="O1504" s="428"/>
    </row>
    <row r="1505" spans="15:15">
      <c r="O1505" s="428"/>
    </row>
    <row r="1506" spans="15:15">
      <c r="O1506" s="428"/>
    </row>
    <row r="1507" spans="15:15">
      <c r="O1507" s="428"/>
    </row>
    <row r="1508" spans="15:15">
      <c r="O1508" s="428"/>
    </row>
    <row r="1509" spans="15:15">
      <c r="O1509" s="428"/>
    </row>
    <row r="1510" spans="15:15">
      <c r="O1510" s="428"/>
    </row>
    <row r="1511" spans="15:15">
      <c r="O1511" s="428"/>
    </row>
    <row r="1512" spans="15:15">
      <c r="O1512" s="428"/>
    </row>
    <row r="1513" spans="15:15">
      <c r="O1513" s="428"/>
    </row>
    <row r="1514" spans="15:15">
      <c r="O1514" s="428"/>
    </row>
    <row r="1515" spans="15:15">
      <c r="O1515" s="428"/>
    </row>
    <row r="1516" spans="15:15">
      <c r="O1516" s="428"/>
    </row>
    <row r="1517" spans="15:15">
      <c r="O1517" s="428"/>
    </row>
    <row r="1518" spans="15:15">
      <c r="O1518" s="428"/>
    </row>
    <row r="1519" spans="15:15">
      <c r="O1519" s="428"/>
    </row>
    <row r="1520" spans="15:15">
      <c r="O1520" s="428"/>
    </row>
    <row r="1521" spans="15:15">
      <c r="O1521" s="428"/>
    </row>
    <row r="1522" spans="15:15">
      <c r="O1522" s="428"/>
    </row>
    <row r="1523" spans="15:15">
      <c r="O1523" s="428"/>
    </row>
    <row r="1524" spans="15:15">
      <c r="O1524" s="428"/>
    </row>
    <row r="1525" spans="15:15">
      <c r="O1525" s="428"/>
    </row>
    <row r="1526" spans="15:15">
      <c r="O1526" s="428"/>
    </row>
    <row r="1527" spans="15:15">
      <c r="O1527" s="428"/>
    </row>
    <row r="1528" spans="15:15">
      <c r="O1528" s="428"/>
    </row>
    <row r="1529" spans="15:15">
      <c r="O1529" s="428"/>
    </row>
    <row r="1530" spans="15:15">
      <c r="O1530" s="428"/>
    </row>
    <row r="1531" spans="15:15">
      <c r="O1531" s="428"/>
    </row>
    <row r="1532" spans="15:15">
      <c r="O1532" s="428"/>
    </row>
    <row r="1533" spans="15:15">
      <c r="O1533" s="428"/>
    </row>
    <row r="1534" spans="15:15">
      <c r="O1534" s="428"/>
    </row>
    <row r="1535" spans="15:15">
      <c r="O1535" s="428"/>
    </row>
    <row r="1536" spans="15:15">
      <c r="O1536" s="428"/>
    </row>
    <row r="1537" spans="15:15">
      <c r="O1537" s="428"/>
    </row>
    <row r="1538" spans="15:15">
      <c r="O1538" s="428"/>
    </row>
    <row r="1539" spans="15:15">
      <c r="O1539" s="428"/>
    </row>
    <row r="1540" spans="15:15">
      <c r="O1540" s="428"/>
    </row>
    <row r="1541" spans="15:15">
      <c r="O1541" s="428"/>
    </row>
    <row r="1542" spans="15:15">
      <c r="O1542" s="428"/>
    </row>
    <row r="1543" spans="15:15">
      <c r="O1543" s="428"/>
    </row>
    <row r="1544" spans="15:15">
      <c r="O1544" s="428"/>
    </row>
    <row r="1545" spans="15:15">
      <c r="O1545" s="428"/>
    </row>
    <row r="1546" spans="15:15">
      <c r="O1546" s="428"/>
    </row>
    <row r="1547" spans="15:15">
      <c r="O1547" s="428"/>
    </row>
    <row r="1548" spans="15:15">
      <c r="O1548" s="428"/>
    </row>
    <row r="1549" spans="15:15">
      <c r="O1549" s="428"/>
    </row>
    <row r="1550" spans="15:15">
      <c r="O1550" s="428"/>
    </row>
    <row r="1551" spans="15:15">
      <c r="O1551" s="428"/>
    </row>
    <row r="1552" spans="15:15">
      <c r="O1552" s="428"/>
    </row>
    <row r="1553" spans="15:15">
      <c r="O1553" s="428"/>
    </row>
    <row r="1554" spans="15:15">
      <c r="O1554" s="428"/>
    </row>
    <row r="1555" spans="15:15">
      <c r="O1555" s="428"/>
    </row>
    <row r="1556" spans="15:15">
      <c r="O1556" s="428"/>
    </row>
    <row r="1557" spans="15:15">
      <c r="O1557" s="428"/>
    </row>
    <row r="1558" spans="15:15">
      <c r="O1558" s="428"/>
    </row>
    <row r="1559" spans="15:15">
      <c r="O1559" s="428"/>
    </row>
    <row r="1560" spans="15:15">
      <c r="O1560" s="428"/>
    </row>
    <row r="1561" spans="15:15">
      <c r="O1561" s="428"/>
    </row>
    <row r="1562" spans="15:15">
      <c r="O1562" s="428"/>
    </row>
    <row r="1563" spans="15:15">
      <c r="O1563" s="428"/>
    </row>
    <row r="1564" spans="15:15">
      <c r="O1564" s="428"/>
    </row>
    <row r="1565" spans="15:15">
      <c r="O1565" s="428"/>
    </row>
    <row r="1566" spans="15:15">
      <c r="O1566" s="428"/>
    </row>
    <row r="1567" spans="15:15">
      <c r="O1567" s="428"/>
    </row>
    <row r="1568" spans="15:15">
      <c r="O1568" s="428"/>
    </row>
    <row r="1569" spans="15:15">
      <c r="O1569" s="428"/>
    </row>
    <row r="1570" spans="15:15">
      <c r="O1570" s="428"/>
    </row>
    <row r="1571" spans="15:15">
      <c r="O1571" s="428"/>
    </row>
    <row r="1572" spans="15:15">
      <c r="O1572" s="428"/>
    </row>
    <row r="1573" spans="15:15">
      <c r="O1573" s="428"/>
    </row>
    <row r="1574" spans="15:15">
      <c r="O1574" s="428"/>
    </row>
    <row r="1575" spans="15:15">
      <c r="O1575" s="428"/>
    </row>
    <row r="1576" spans="15:15">
      <c r="O1576" s="428"/>
    </row>
    <row r="1577" spans="15:15">
      <c r="O1577" s="428"/>
    </row>
    <row r="1578" spans="15:15">
      <c r="O1578" s="428"/>
    </row>
    <row r="1579" spans="15:15">
      <c r="O1579" s="428"/>
    </row>
    <row r="1580" spans="15:15">
      <c r="O1580" s="428"/>
    </row>
    <row r="1581" spans="15:15">
      <c r="O1581" s="428"/>
    </row>
    <row r="1582" spans="15:15">
      <c r="O1582" s="428"/>
    </row>
    <row r="1583" spans="15:15">
      <c r="O1583" s="428"/>
    </row>
    <row r="1584" spans="15:15">
      <c r="O1584" s="428"/>
    </row>
    <row r="1585" spans="15:15">
      <c r="O1585" s="428"/>
    </row>
    <row r="1586" spans="15:15">
      <c r="O1586" s="428"/>
    </row>
    <row r="1587" spans="15:15">
      <c r="O1587" s="428"/>
    </row>
    <row r="1588" spans="15:15">
      <c r="O1588" s="428"/>
    </row>
    <row r="1589" spans="15:15">
      <c r="O1589" s="428"/>
    </row>
    <row r="1590" spans="15:15">
      <c r="O1590" s="428"/>
    </row>
    <row r="1591" spans="15:15">
      <c r="O1591" s="428"/>
    </row>
    <row r="1592" spans="15:15">
      <c r="O1592" s="428"/>
    </row>
    <row r="1593" spans="15:15">
      <c r="O1593" s="428"/>
    </row>
    <row r="1594" spans="15:15">
      <c r="O1594" s="428"/>
    </row>
    <row r="1595" spans="15:15">
      <c r="O1595" s="428"/>
    </row>
    <row r="1596" spans="15:15">
      <c r="O1596" s="428"/>
    </row>
    <row r="1597" spans="15:15">
      <c r="O1597" s="428"/>
    </row>
    <row r="1598" spans="15:15">
      <c r="O1598" s="428"/>
    </row>
    <row r="1599" spans="15:15">
      <c r="O1599" s="428"/>
    </row>
    <row r="1600" spans="15:15">
      <c r="O1600" s="428"/>
    </row>
    <row r="1601" spans="15:15">
      <c r="O1601" s="428"/>
    </row>
    <row r="1602" spans="15:15">
      <c r="O1602" s="428"/>
    </row>
    <row r="1603" spans="15:15">
      <c r="O1603" s="428"/>
    </row>
    <row r="1604" spans="15:15">
      <c r="O1604" s="428"/>
    </row>
    <row r="1605" spans="15:15">
      <c r="O1605" s="428"/>
    </row>
    <row r="1606" spans="15:15">
      <c r="O1606" s="428"/>
    </row>
    <row r="1607" spans="15:15">
      <c r="O1607" s="428"/>
    </row>
    <row r="1608" spans="15:15">
      <c r="O1608" s="428"/>
    </row>
    <row r="1609" spans="15:15">
      <c r="O1609" s="428"/>
    </row>
    <row r="1610" spans="15:15">
      <c r="O1610" s="428"/>
    </row>
    <row r="1611" spans="15:15">
      <c r="O1611" s="428"/>
    </row>
    <row r="1612" spans="15:15">
      <c r="O1612" s="428"/>
    </row>
    <row r="1613" spans="15:15">
      <c r="O1613" s="428"/>
    </row>
    <row r="1614" spans="15:15">
      <c r="O1614" s="428"/>
    </row>
    <row r="1615" spans="15:15">
      <c r="O1615" s="428"/>
    </row>
    <row r="1616" spans="15:15">
      <c r="O1616" s="428"/>
    </row>
    <row r="1617" spans="15:15">
      <c r="O1617" s="428"/>
    </row>
    <row r="1618" spans="15:15">
      <c r="O1618" s="428"/>
    </row>
    <row r="1619" spans="15:15">
      <c r="O1619" s="428"/>
    </row>
    <row r="1620" spans="15:15">
      <c r="O1620" s="428"/>
    </row>
    <row r="1621" spans="15:15">
      <c r="O1621" s="428"/>
    </row>
    <row r="1622" spans="15:15">
      <c r="O1622" s="428"/>
    </row>
    <row r="1623" spans="15:15">
      <c r="O1623" s="428"/>
    </row>
    <row r="1624" spans="15:15">
      <c r="O1624" s="428"/>
    </row>
    <row r="1625" spans="15:15">
      <c r="O1625" s="428"/>
    </row>
    <row r="1626" spans="15:15">
      <c r="O1626" s="428"/>
    </row>
    <row r="1627" spans="15:15">
      <c r="O1627" s="428"/>
    </row>
    <row r="1628" spans="15:15">
      <c r="O1628" s="428"/>
    </row>
    <row r="1629" spans="15:15">
      <c r="O1629" s="428"/>
    </row>
    <row r="1630" spans="15:15">
      <c r="O1630" s="428"/>
    </row>
    <row r="1631" spans="15:15">
      <c r="O1631" s="428"/>
    </row>
    <row r="1632" spans="15:15">
      <c r="O1632" s="428"/>
    </row>
    <row r="1633" spans="15:15">
      <c r="O1633" s="428"/>
    </row>
    <row r="1634" spans="15:15">
      <c r="O1634" s="428"/>
    </row>
    <row r="1635" spans="15:15">
      <c r="O1635" s="428"/>
    </row>
    <row r="1636" spans="15:15">
      <c r="O1636" s="428"/>
    </row>
    <row r="1637" spans="15:15">
      <c r="O1637" s="428"/>
    </row>
    <row r="1638" spans="15:15">
      <c r="O1638" s="428"/>
    </row>
    <row r="1639" spans="15:15">
      <c r="O1639" s="428"/>
    </row>
    <row r="1640" spans="15:15">
      <c r="O1640" s="428"/>
    </row>
    <row r="1641" spans="15:15">
      <c r="O1641" s="428"/>
    </row>
    <row r="1642" spans="15:15">
      <c r="O1642" s="428"/>
    </row>
    <row r="1643" spans="15:15">
      <c r="O1643" s="428"/>
    </row>
    <row r="1644" spans="15:15">
      <c r="O1644" s="428"/>
    </row>
    <row r="1645" spans="15:15">
      <c r="O1645" s="428"/>
    </row>
    <row r="1646" spans="15:15">
      <c r="O1646" s="428"/>
    </row>
    <row r="1647" spans="15:15">
      <c r="O1647" s="428"/>
    </row>
    <row r="1648" spans="15:15">
      <c r="O1648" s="428"/>
    </row>
    <row r="1649" spans="15:15">
      <c r="O1649" s="428"/>
    </row>
    <row r="1650" spans="15:15">
      <c r="O1650" s="428"/>
    </row>
    <row r="1651" spans="15:15">
      <c r="O1651" s="428"/>
    </row>
    <row r="1652" spans="15:15">
      <c r="O1652" s="428"/>
    </row>
    <row r="1653" spans="15:15">
      <c r="O1653" s="428"/>
    </row>
    <row r="1654" spans="15:15">
      <c r="O1654" s="428"/>
    </row>
    <row r="1655" spans="15:15">
      <c r="O1655" s="428"/>
    </row>
    <row r="1656" spans="15:15">
      <c r="O1656" s="428"/>
    </row>
    <row r="1657" spans="15:15">
      <c r="O1657" s="428"/>
    </row>
    <row r="1658" spans="15:15">
      <c r="O1658" s="428"/>
    </row>
    <row r="1659" spans="15:15">
      <c r="O1659" s="428"/>
    </row>
    <row r="1660" spans="15:15">
      <c r="O1660" s="428"/>
    </row>
    <row r="1661" spans="15:15">
      <c r="O1661" s="428"/>
    </row>
    <row r="1662" spans="15:15">
      <c r="O1662" s="428"/>
    </row>
    <row r="1663" spans="15:15">
      <c r="O1663" s="428"/>
    </row>
    <row r="1664" spans="15:15">
      <c r="O1664" s="428"/>
    </row>
    <row r="1665" spans="15:15">
      <c r="O1665" s="428"/>
    </row>
    <row r="1666" spans="15:15">
      <c r="O1666" s="428"/>
    </row>
    <row r="1667" spans="15:15">
      <c r="O1667" s="428"/>
    </row>
    <row r="1668" spans="15:15">
      <c r="O1668" s="428"/>
    </row>
    <row r="1669" spans="15:15">
      <c r="O1669" s="428"/>
    </row>
    <row r="1670" spans="15:15">
      <c r="O1670" s="428"/>
    </row>
    <row r="1671" spans="15:15">
      <c r="O1671" s="428"/>
    </row>
    <row r="1672" spans="15:15">
      <c r="O1672" s="428"/>
    </row>
    <row r="1673" spans="15:15">
      <c r="O1673" s="428"/>
    </row>
    <row r="1674" spans="15:15">
      <c r="O1674" s="428"/>
    </row>
    <row r="1675" spans="15:15">
      <c r="O1675" s="428"/>
    </row>
    <row r="1676" spans="15:15">
      <c r="O1676" s="428"/>
    </row>
    <row r="1677" spans="15:15">
      <c r="O1677" s="428"/>
    </row>
    <row r="1678" spans="15:15">
      <c r="O1678" s="428"/>
    </row>
    <row r="1679" spans="15:15">
      <c r="O1679" s="428"/>
    </row>
    <row r="1680" spans="15:15">
      <c r="O1680" s="428"/>
    </row>
    <row r="1681" spans="15:15">
      <c r="O1681" s="428"/>
    </row>
    <row r="1682" spans="15:15">
      <c r="O1682" s="428"/>
    </row>
    <row r="1683" spans="15:15">
      <c r="O1683" s="428"/>
    </row>
    <row r="1684" spans="15:15">
      <c r="O1684" s="428"/>
    </row>
    <row r="1685" spans="15:15">
      <c r="O1685" s="428"/>
    </row>
    <row r="1686" spans="15:15">
      <c r="O1686" s="428"/>
    </row>
    <row r="1687" spans="15:15">
      <c r="O1687" s="428"/>
    </row>
    <row r="1688" spans="15:15">
      <c r="O1688" s="428"/>
    </row>
    <row r="1689" spans="15:15">
      <c r="O1689" s="428"/>
    </row>
    <row r="1690" spans="15:15">
      <c r="O1690" s="428"/>
    </row>
    <row r="1691" spans="15:15">
      <c r="O1691" s="428"/>
    </row>
    <row r="1692" spans="15:15">
      <c r="O1692" s="428"/>
    </row>
    <row r="1693" spans="15:15">
      <c r="O1693" s="428"/>
    </row>
    <row r="1694" spans="15:15">
      <c r="O1694" s="428"/>
    </row>
    <row r="1695" spans="15:15">
      <c r="O1695" s="428"/>
    </row>
    <row r="1696" spans="15:15">
      <c r="O1696" s="428"/>
    </row>
    <row r="1697" spans="15:15">
      <c r="O1697" s="428"/>
    </row>
    <row r="1698" spans="15:15">
      <c r="O1698" s="428"/>
    </row>
    <row r="1699" spans="15:15">
      <c r="O1699" s="428"/>
    </row>
    <row r="1700" spans="15:15">
      <c r="O1700" s="428"/>
    </row>
    <row r="1701" spans="15:15">
      <c r="O1701" s="428"/>
    </row>
    <row r="1702" spans="15:15">
      <c r="O1702" s="428"/>
    </row>
    <row r="1703" spans="15:15">
      <c r="O1703" s="428"/>
    </row>
    <row r="1704" spans="15:15">
      <c r="O1704" s="428"/>
    </row>
    <row r="1705" spans="15:15">
      <c r="O1705" s="428"/>
    </row>
    <row r="1706" spans="15:15">
      <c r="O1706" s="428"/>
    </row>
    <row r="1707" spans="15:15">
      <c r="O1707" s="428"/>
    </row>
    <row r="1708" spans="15:15">
      <c r="O1708" s="428"/>
    </row>
    <row r="1709" spans="15:15">
      <c r="O1709" s="428"/>
    </row>
    <row r="1710" spans="15:15">
      <c r="O1710" s="428"/>
    </row>
    <row r="1711" spans="15:15">
      <c r="O1711" s="428"/>
    </row>
    <row r="1712" spans="15:15">
      <c r="O1712" s="428"/>
    </row>
    <row r="1713" spans="15:15">
      <c r="O1713" s="428"/>
    </row>
    <row r="1714" spans="15:15">
      <c r="O1714" s="428"/>
    </row>
    <row r="1715" spans="15:15">
      <c r="O1715" s="428"/>
    </row>
    <row r="1716" spans="15:15">
      <c r="O1716" s="428"/>
    </row>
    <row r="1717" spans="15:15">
      <c r="O1717" s="428"/>
    </row>
    <row r="1718" spans="15:15">
      <c r="O1718" s="428"/>
    </row>
    <row r="1719" spans="15:15">
      <c r="O1719" s="428"/>
    </row>
    <row r="1720" spans="15:15">
      <c r="O1720" s="428"/>
    </row>
    <row r="1721" spans="15:15">
      <c r="O1721" s="428"/>
    </row>
    <row r="1722" spans="15:15">
      <c r="O1722" s="428"/>
    </row>
    <row r="1723" spans="15:15">
      <c r="O1723" s="428"/>
    </row>
    <row r="1724" spans="15:15">
      <c r="O1724" s="428"/>
    </row>
    <row r="1725" spans="15:15">
      <c r="O1725" s="428"/>
    </row>
    <row r="1726" spans="15:15">
      <c r="O1726" s="428"/>
    </row>
    <row r="1727" spans="15:15">
      <c r="O1727" s="428"/>
    </row>
    <row r="1728" spans="15:15">
      <c r="O1728" s="428"/>
    </row>
    <row r="1729" spans="15:15">
      <c r="O1729" s="428"/>
    </row>
    <row r="1730" spans="15:15">
      <c r="O1730" s="428"/>
    </row>
    <row r="1731" spans="15:15">
      <c r="O1731" s="428"/>
    </row>
    <row r="1732" spans="15:15">
      <c r="O1732" s="428"/>
    </row>
    <row r="1733" spans="15:15">
      <c r="O1733" s="428"/>
    </row>
    <row r="1734" spans="15:15">
      <c r="O1734" s="428"/>
    </row>
    <row r="1735" spans="15:15">
      <c r="O1735" s="428"/>
    </row>
    <row r="1736" spans="15:15">
      <c r="O1736" s="428"/>
    </row>
    <row r="1737" spans="15:15">
      <c r="O1737" s="428"/>
    </row>
    <row r="1738" spans="15:15">
      <c r="O1738" s="428"/>
    </row>
    <row r="1739" spans="15:15">
      <c r="O1739" s="428"/>
    </row>
    <row r="1740" spans="15:15">
      <c r="O1740" s="428"/>
    </row>
    <row r="1741" spans="15:15">
      <c r="O1741" s="428"/>
    </row>
    <row r="1742" spans="15:15">
      <c r="O1742" s="428"/>
    </row>
    <row r="1743" spans="15:15">
      <c r="O1743" s="428"/>
    </row>
    <row r="1744" spans="15:15">
      <c r="O1744" s="428"/>
    </row>
    <row r="1745" spans="15:15">
      <c r="O1745" s="428"/>
    </row>
    <row r="1746" spans="15:15">
      <c r="O1746" s="428"/>
    </row>
    <row r="1747" spans="15:15">
      <c r="O1747" s="428"/>
    </row>
    <row r="1748" spans="15:15">
      <c r="O1748" s="428"/>
    </row>
    <row r="1749" spans="15:15">
      <c r="O1749" s="428"/>
    </row>
    <row r="1750" spans="15:15">
      <c r="O1750" s="428"/>
    </row>
    <row r="1751" spans="15:15">
      <c r="O1751" s="428"/>
    </row>
    <row r="1752" spans="15:15">
      <c r="O1752" s="428"/>
    </row>
    <row r="1753" spans="15:15">
      <c r="O1753" s="428"/>
    </row>
    <row r="1754" spans="15:15">
      <c r="O1754" s="428"/>
    </row>
    <row r="1755" spans="15:15">
      <c r="O1755" s="428"/>
    </row>
    <row r="1756" spans="15:15">
      <c r="O1756" s="428"/>
    </row>
    <row r="1757" spans="15:15">
      <c r="O1757" s="428"/>
    </row>
    <row r="1758" spans="15:15">
      <c r="O1758" s="428"/>
    </row>
    <row r="1759" spans="15:15">
      <c r="O1759" s="428"/>
    </row>
    <row r="1760" spans="15:15">
      <c r="O1760" s="428"/>
    </row>
    <row r="1761" spans="15:15">
      <c r="O1761" s="428"/>
    </row>
    <row r="1762" spans="15:15">
      <c r="O1762" s="428"/>
    </row>
    <row r="1763" spans="15:15">
      <c r="O1763" s="428"/>
    </row>
    <row r="1764" spans="15:15">
      <c r="O1764" s="428"/>
    </row>
    <row r="1765" spans="15:15">
      <c r="O1765" s="428"/>
    </row>
    <row r="1766" spans="15:15">
      <c r="O1766" s="428"/>
    </row>
    <row r="1767" spans="15:15">
      <c r="O1767" s="428"/>
    </row>
    <row r="1768" spans="15:15">
      <c r="O1768" s="428"/>
    </row>
    <row r="1769" spans="15:15">
      <c r="O1769" s="428"/>
    </row>
    <row r="1770" spans="15:15">
      <c r="O1770" s="428"/>
    </row>
    <row r="1771" spans="15:15">
      <c r="O1771" s="428"/>
    </row>
    <row r="1772" spans="15:15">
      <c r="O1772" s="428"/>
    </row>
    <row r="1773" spans="15:15">
      <c r="O1773" s="428"/>
    </row>
    <row r="1774" spans="15:15">
      <c r="O1774" s="428"/>
    </row>
    <row r="1775" spans="15:15">
      <c r="O1775" s="428"/>
    </row>
    <row r="1776" spans="15:15">
      <c r="O1776" s="428"/>
    </row>
    <row r="1777" spans="15:15">
      <c r="O1777" s="428"/>
    </row>
    <row r="1778" spans="15:15">
      <c r="O1778" s="428"/>
    </row>
    <row r="1779" spans="15:15">
      <c r="O1779" s="428"/>
    </row>
    <row r="1780" spans="15:15">
      <c r="O1780" s="428"/>
    </row>
    <row r="1781" spans="15:15">
      <c r="O1781" s="428"/>
    </row>
    <row r="1782" spans="15:15">
      <c r="O1782" s="428"/>
    </row>
    <row r="1783" spans="15:15">
      <c r="O1783" s="428"/>
    </row>
    <row r="1784" spans="15:15">
      <c r="O1784" s="428"/>
    </row>
    <row r="1785" spans="15:15">
      <c r="O1785" s="428"/>
    </row>
    <row r="1786" spans="15:15">
      <c r="O1786" s="428"/>
    </row>
    <row r="1787" spans="15:15">
      <c r="O1787" s="428"/>
    </row>
    <row r="1788" spans="15:15">
      <c r="O1788" s="428"/>
    </row>
    <row r="1789" spans="15:15">
      <c r="O1789" s="428"/>
    </row>
    <row r="1790" spans="15:15">
      <c r="O1790" s="428"/>
    </row>
    <row r="1791" spans="15:15">
      <c r="O1791" s="428"/>
    </row>
    <row r="1792" spans="15:15">
      <c r="O1792" s="428"/>
    </row>
    <row r="1793" spans="15:15">
      <c r="O1793" s="428"/>
    </row>
    <row r="1794" spans="15:15">
      <c r="O1794" s="428"/>
    </row>
    <row r="1795" spans="15:15">
      <c r="O1795" s="428"/>
    </row>
    <row r="1796" spans="15:15">
      <c r="O1796" s="428"/>
    </row>
    <row r="1797" spans="15:15">
      <c r="O1797" s="428"/>
    </row>
    <row r="1798" spans="15:15">
      <c r="O1798" s="428"/>
    </row>
    <row r="1799" spans="15:15">
      <c r="O1799" s="428"/>
    </row>
    <row r="1800" spans="15:15">
      <c r="O1800" s="428"/>
    </row>
    <row r="1801" spans="15:15">
      <c r="O1801" s="428"/>
    </row>
    <row r="1802" spans="15:15">
      <c r="O1802" s="428"/>
    </row>
    <row r="1803" spans="15:15">
      <c r="O1803" s="428"/>
    </row>
    <row r="1804" spans="15:15">
      <c r="O1804" s="428"/>
    </row>
    <row r="1805" spans="15:15">
      <c r="O1805" s="428"/>
    </row>
    <row r="1806" spans="15:15">
      <c r="O1806" s="428"/>
    </row>
    <row r="1807" spans="15:15">
      <c r="O1807" s="428"/>
    </row>
    <row r="1808" spans="15:15">
      <c r="O1808" s="428"/>
    </row>
    <row r="1809" spans="15:15">
      <c r="O1809" s="428"/>
    </row>
    <row r="1810" spans="15:15">
      <c r="O1810" s="428"/>
    </row>
    <row r="1811" spans="15:15">
      <c r="O1811" s="428"/>
    </row>
    <row r="1812" spans="15:15">
      <c r="O1812" s="428"/>
    </row>
    <row r="1813" spans="15:15">
      <c r="O1813" s="428"/>
    </row>
    <row r="1814" spans="15:15">
      <c r="O1814" s="428"/>
    </row>
    <row r="1815" spans="15:15">
      <c r="O1815" s="428"/>
    </row>
    <row r="1816" spans="15:15">
      <c r="O1816" s="428"/>
    </row>
    <row r="1817" spans="15:15">
      <c r="O1817" s="428"/>
    </row>
    <row r="1818" spans="15:15">
      <c r="O1818" s="428"/>
    </row>
    <row r="1819" spans="15:15">
      <c r="O1819" s="428"/>
    </row>
    <row r="1820" spans="15:15">
      <c r="O1820" s="428"/>
    </row>
    <row r="1821" spans="15:15">
      <c r="O1821" s="428"/>
    </row>
    <row r="1822" spans="15:15">
      <c r="O1822" s="428"/>
    </row>
    <row r="1823" spans="15:15">
      <c r="O1823" s="428"/>
    </row>
    <row r="1824" spans="15:15">
      <c r="O1824" s="428"/>
    </row>
    <row r="1825" spans="15:15">
      <c r="O1825" s="428"/>
    </row>
    <row r="1826" spans="15:15">
      <c r="O1826" s="428"/>
    </row>
    <row r="1827" spans="15:15">
      <c r="O1827" s="428"/>
    </row>
    <row r="1828" spans="15:15">
      <c r="O1828" s="428"/>
    </row>
    <row r="1829" spans="15:15">
      <c r="O1829" s="428"/>
    </row>
    <row r="1830" spans="15:15">
      <c r="O1830" s="428"/>
    </row>
    <row r="1831" spans="15:15">
      <c r="O1831" s="428"/>
    </row>
    <row r="1832" spans="15:15">
      <c r="O1832" s="428"/>
    </row>
    <row r="1833" spans="15:15">
      <c r="O1833" s="428"/>
    </row>
    <row r="1834" spans="15:15">
      <c r="O1834" s="428"/>
    </row>
    <row r="1835" spans="15:15">
      <c r="O1835" s="428"/>
    </row>
    <row r="1836" spans="15:15">
      <c r="O1836" s="428"/>
    </row>
    <row r="1837" spans="15:15">
      <c r="O1837" s="428"/>
    </row>
    <row r="1838" spans="15:15">
      <c r="O1838" s="428"/>
    </row>
    <row r="1839" spans="15:15">
      <c r="O1839" s="428"/>
    </row>
    <row r="1840" spans="15:15">
      <c r="O1840" s="428"/>
    </row>
    <row r="1841" spans="15:15">
      <c r="O1841" s="428"/>
    </row>
    <row r="1842" spans="15:15">
      <c r="O1842" s="428"/>
    </row>
    <row r="1843" spans="15:15">
      <c r="O1843" s="428"/>
    </row>
    <row r="1844" spans="15:15">
      <c r="O1844" s="428"/>
    </row>
    <row r="1845" spans="15:15">
      <c r="O1845" s="428"/>
    </row>
    <row r="1846" spans="15:15">
      <c r="O1846" s="428"/>
    </row>
    <row r="1847" spans="15:15">
      <c r="O1847" s="428"/>
    </row>
    <row r="1848" spans="15:15">
      <c r="O1848" s="428"/>
    </row>
    <row r="1849" spans="15:15">
      <c r="O1849" s="428"/>
    </row>
    <row r="1850" spans="15:15">
      <c r="O1850" s="428"/>
    </row>
    <row r="1851" spans="15:15">
      <c r="O1851" s="428"/>
    </row>
    <row r="1852" spans="15:15">
      <c r="O1852" s="428"/>
    </row>
    <row r="1853" spans="15:15">
      <c r="O1853" s="428"/>
    </row>
    <row r="1854" spans="15:15">
      <c r="O1854" s="428"/>
    </row>
    <row r="1855" spans="15:15">
      <c r="O1855" s="428"/>
    </row>
    <row r="1856" spans="15:15">
      <c r="O1856" s="428"/>
    </row>
    <row r="1857" spans="15:15">
      <c r="O1857" s="428"/>
    </row>
    <row r="1858" spans="15:15">
      <c r="O1858" s="428"/>
    </row>
    <row r="1859" spans="15:15">
      <c r="O1859" s="428"/>
    </row>
    <row r="1860" spans="15:15">
      <c r="O1860" s="428"/>
    </row>
    <row r="1861" spans="15:15">
      <c r="O1861" s="428"/>
    </row>
    <row r="1862" spans="15:15">
      <c r="O1862" s="428"/>
    </row>
    <row r="1863" spans="15:15">
      <c r="O1863" s="428"/>
    </row>
    <row r="1864" spans="15:15">
      <c r="O1864" s="428"/>
    </row>
    <row r="1865" spans="15:15">
      <c r="O1865" s="428"/>
    </row>
    <row r="1866" spans="15:15">
      <c r="O1866" s="428"/>
    </row>
    <row r="1867" spans="15:15">
      <c r="O1867" s="428"/>
    </row>
    <row r="1868" spans="15:15">
      <c r="O1868" s="428"/>
    </row>
    <row r="1869" spans="15:15">
      <c r="O1869" s="428"/>
    </row>
    <row r="1870" spans="15:15">
      <c r="O1870" s="428"/>
    </row>
    <row r="1871" spans="15:15">
      <c r="O1871" s="428"/>
    </row>
    <row r="1872" spans="15:15">
      <c r="O1872" s="428"/>
    </row>
    <row r="1873" spans="15:15">
      <c r="O1873" s="428"/>
    </row>
    <row r="1874" spans="15:15">
      <c r="O1874" s="428"/>
    </row>
    <row r="1875" spans="15:15">
      <c r="O1875" s="428"/>
    </row>
    <row r="1876" spans="15:15">
      <c r="O1876" s="428"/>
    </row>
    <row r="1877" spans="15:15">
      <c r="O1877" s="428"/>
    </row>
    <row r="1878" spans="15:15">
      <c r="O1878" s="428"/>
    </row>
    <row r="1879" spans="15:15">
      <c r="O1879" s="428"/>
    </row>
    <row r="1880" spans="15:15">
      <c r="O1880" s="428"/>
    </row>
    <row r="1881" spans="15:15">
      <c r="O1881" s="428"/>
    </row>
    <row r="1882" spans="15:15">
      <c r="O1882" s="428"/>
    </row>
    <row r="1883" spans="15:15">
      <c r="O1883" s="428"/>
    </row>
    <row r="1884" spans="15:15">
      <c r="O1884" s="428"/>
    </row>
    <row r="1885" spans="15:15">
      <c r="O1885" s="428"/>
    </row>
    <row r="1886" spans="15:15">
      <c r="O1886" s="428"/>
    </row>
    <row r="1887" spans="15:15">
      <c r="O1887" s="428"/>
    </row>
    <row r="1888" spans="15:15">
      <c r="O1888" s="428"/>
    </row>
    <row r="1889" spans="15:15">
      <c r="O1889" s="428"/>
    </row>
    <row r="1890" spans="15:15">
      <c r="O1890" s="428"/>
    </row>
    <row r="1891" spans="15:15">
      <c r="O1891" s="428"/>
    </row>
    <row r="1892" spans="15:15">
      <c r="O1892" s="428"/>
    </row>
    <row r="1893" spans="15:15">
      <c r="O1893" s="428"/>
    </row>
    <row r="1894" spans="15:15">
      <c r="O1894" s="428"/>
    </row>
    <row r="1895" spans="15:15">
      <c r="O1895" s="428"/>
    </row>
    <row r="1896" spans="15:15">
      <c r="O1896" s="428"/>
    </row>
    <row r="1897" spans="15:15">
      <c r="O1897" s="428"/>
    </row>
    <row r="1898" spans="15:15">
      <c r="O1898" s="428"/>
    </row>
    <row r="1899" spans="15:15">
      <c r="O1899" s="428"/>
    </row>
    <row r="1900" spans="15:15">
      <c r="O1900" s="428"/>
    </row>
    <row r="1901" spans="15:15">
      <c r="O1901" s="428"/>
    </row>
    <row r="1902" spans="15:15">
      <c r="O1902" s="428"/>
    </row>
    <row r="1903" spans="15:15">
      <c r="O1903" s="428"/>
    </row>
    <row r="1904" spans="15:15">
      <c r="O1904" s="428"/>
    </row>
    <row r="1905" spans="15:15">
      <c r="O1905" s="428"/>
    </row>
    <row r="1906" spans="15:15">
      <c r="O1906" s="428"/>
    </row>
    <row r="1907" spans="15:15">
      <c r="O1907" s="428"/>
    </row>
    <row r="1908" spans="15:15">
      <c r="O1908" s="428"/>
    </row>
    <row r="1909" spans="15:15">
      <c r="O1909" s="428"/>
    </row>
    <row r="1910" spans="15:15">
      <c r="O1910" s="428"/>
    </row>
    <row r="1911" spans="15:15">
      <c r="O1911" s="428"/>
    </row>
    <row r="1912" spans="15:15">
      <c r="O1912" s="428"/>
    </row>
    <row r="1913" spans="15:15">
      <c r="O1913" s="428"/>
    </row>
    <row r="1914" spans="15:15">
      <c r="O1914" s="428"/>
    </row>
    <row r="1915" spans="15:15">
      <c r="O1915" s="428"/>
    </row>
    <row r="1916" spans="15:15">
      <c r="O1916" s="428"/>
    </row>
    <row r="1917" spans="15:15">
      <c r="O1917" s="428"/>
    </row>
    <row r="1918" spans="15:15">
      <c r="O1918" s="428"/>
    </row>
    <row r="1919" spans="15:15">
      <c r="O1919" s="428"/>
    </row>
    <row r="1920" spans="15:15">
      <c r="O1920" s="428"/>
    </row>
    <row r="1921" spans="15:15">
      <c r="O1921" s="428"/>
    </row>
    <row r="1922" spans="15:15">
      <c r="O1922" s="428"/>
    </row>
    <row r="1923" spans="15:15">
      <c r="O1923" s="428"/>
    </row>
    <row r="1924" spans="15:15">
      <c r="O1924" s="428"/>
    </row>
    <row r="1925" spans="15:15">
      <c r="O1925" s="428"/>
    </row>
    <row r="1926" spans="15:15">
      <c r="O1926" s="428"/>
    </row>
    <row r="1927" spans="15:15">
      <c r="O1927" s="428"/>
    </row>
    <row r="1928" spans="15:15">
      <c r="O1928" s="428"/>
    </row>
    <row r="1929" spans="15:15">
      <c r="O1929" s="428"/>
    </row>
    <row r="1930" spans="15:15">
      <c r="O1930" s="428"/>
    </row>
    <row r="1931" spans="15:15">
      <c r="O1931" s="428"/>
    </row>
    <row r="1932" spans="15:15">
      <c r="O1932" s="428"/>
    </row>
    <row r="1933" spans="15:15">
      <c r="O1933" s="428"/>
    </row>
    <row r="1934" spans="15:15">
      <c r="O1934" s="428"/>
    </row>
    <row r="1935" spans="15:15">
      <c r="O1935" s="428"/>
    </row>
    <row r="1936" spans="15:15">
      <c r="O1936" s="428"/>
    </row>
    <row r="1937" spans="15:15">
      <c r="O1937" s="428"/>
    </row>
    <row r="1938" spans="15:15">
      <c r="O1938" s="428"/>
    </row>
    <row r="1939" spans="15:15">
      <c r="O1939" s="428"/>
    </row>
    <row r="1940" spans="15:15">
      <c r="O1940" s="428"/>
    </row>
    <row r="1941" spans="15:15">
      <c r="O1941" s="428"/>
    </row>
    <row r="1942" spans="15:15">
      <c r="O1942" s="428"/>
    </row>
    <row r="1943" spans="15:15">
      <c r="O1943" s="428"/>
    </row>
    <row r="1944" spans="15:15">
      <c r="O1944" s="428"/>
    </row>
    <row r="1945" spans="15:15">
      <c r="O1945" s="428"/>
    </row>
    <row r="1946" spans="15:15">
      <c r="O1946" s="428"/>
    </row>
    <row r="1947" spans="15:15">
      <c r="O1947" s="428"/>
    </row>
    <row r="1948" spans="15:15">
      <c r="O1948" s="428"/>
    </row>
    <row r="1949" spans="15:15">
      <c r="O1949" s="428"/>
    </row>
    <row r="1950" spans="15:15">
      <c r="O1950" s="428"/>
    </row>
    <row r="1951" spans="15:15">
      <c r="O1951" s="428"/>
    </row>
    <row r="1952" spans="15:15">
      <c r="O1952" s="428"/>
    </row>
    <row r="1953" spans="15:15">
      <c r="O1953" s="428"/>
    </row>
    <row r="1954" spans="15:15">
      <c r="O1954" s="428"/>
    </row>
    <row r="1955" spans="15:15">
      <c r="O1955" s="428"/>
    </row>
    <row r="1956" spans="15:15">
      <c r="O1956" s="428"/>
    </row>
    <row r="1957" spans="15:15">
      <c r="O1957" s="428"/>
    </row>
    <row r="1958" spans="15:15">
      <c r="O1958" s="428"/>
    </row>
    <row r="1959" spans="15:15">
      <c r="O1959" s="428"/>
    </row>
    <row r="1960" spans="15:15">
      <c r="O1960" s="428"/>
    </row>
    <row r="1961" spans="15:15">
      <c r="O1961" s="428"/>
    </row>
    <row r="1962" spans="15:15">
      <c r="O1962" s="428"/>
    </row>
    <row r="1963" spans="15:15">
      <c r="O1963" s="428"/>
    </row>
    <row r="1964" spans="15:15">
      <c r="O1964" s="428"/>
    </row>
    <row r="1965" spans="15:15">
      <c r="O1965" s="428"/>
    </row>
    <row r="1966" spans="15:15">
      <c r="O1966" s="428"/>
    </row>
    <row r="1967" spans="15:15">
      <c r="O1967" s="428"/>
    </row>
    <row r="1968" spans="15:15">
      <c r="O1968" s="428"/>
    </row>
    <row r="1969" spans="15:15">
      <c r="O1969" s="428"/>
    </row>
    <row r="1970" spans="15:15">
      <c r="O1970" s="428"/>
    </row>
    <row r="1971" spans="15:15">
      <c r="O1971" s="428"/>
    </row>
    <row r="1972" spans="15:15">
      <c r="O1972" s="428"/>
    </row>
    <row r="1973" spans="15:15">
      <c r="O1973" s="428"/>
    </row>
    <row r="1974" spans="15:15">
      <c r="O1974" s="428"/>
    </row>
    <row r="1975" spans="15:15">
      <c r="O1975" s="428"/>
    </row>
    <row r="1976" spans="15:15">
      <c r="O1976" s="428"/>
    </row>
    <row r="1977" spans="15:15">
      <c r="O1977" s="428"/>
    </row>
    <row r="1978" spans="15:15">
      <c r="O1978" s="428"/>
    </row>
    <row r="1979" spans="15:15">
      <c r="O1979" s="428"/>
    </row>
    <row r="1980" spans="15:15">
      <c r="O1980" s="428"/>
    </row>
    <row r="1981" spans="15:15">
      <c r="O1981" s="428"/>
    </row>
    <row r="1982" spans="15:15">
      <c r="O1982" s="428"/>
    </row>
    <row r="1983" spans="15:15">
      <c r="O1983" s="428"/>
    </row>
    <row r="1984" spans="15:15">
      <c r="O1984" s="428"/>
    </row>
    <row r="1985" spans="15:15">
      <c r="O1985" s="428"/>
    </row>
    <row r="1986" spans="15:15">
      <c r="O1986" s="428"/>
    </row>
    <row r="1987" spans="15:15">
      <c r="O1987" s="428"/>
    </row>
    <row r="1988" spans="15:15">
      <c r="O1988" s="428"/>
    </row>
    <row r="1989" spans="15:15">
      <c r="O1989" s="428"/>
    </row>
    <row r="1990" spans="15:15">
      <c r="O1990" s="428"/>
    </row>
    <row r="1991" spans="15:15">
      <c r="O1991" s="428"/>
    </row>
    <row r="1992" spans="15:15">
      <c r="O1992" s="428"/>
    </row>
    <row r="1993" spans="15:15">
      <c r="O1993" s="428"/>
    </row>
    <row r="1994" spans="15:15">
      <c r="O1994" s="428"/>
    </row>
    <row r="1995" spans="15:15">
      <c r="O1995" s="428"/>
    </row>
    <row r="1996" spans="15:15">
      <c r="O1996" s="428"/>
    </row>
    <row r="1997" spans="15:15">
      <c r="O1997" s="428"/>
    </row>
    <row r="1998" spans="15:15">
      <c r="O1998" s="428"/>
    </row>
    <row r="1999" spans="15:15">
      <c r="O1999" s="428"/>
    </row>
    <row r="2000" spans="15:15">
      <c r="O2000" s="428"/>
    </row>
    <row r="2001" spans="15:15">
      <c r="O2001" s="428"/>
    </row>
    <row r="2002" spans="15:15">
      <c r="O2002" s="428"/>
    </row>
    <row r="2003" spans="15:15">
      <c r="O2003" s="428"/>
    </row>
    <row r="2004" spans="15:15">
      <c r="O2004" s="428"/>
    </row>
    <row r="2005" spans="15:15">
      <c r="O2005" s="428"/>
    </row>
    <row r="2006" spans="15:15">
      <c r="O2006" s="428"/>
    </row>
    <row r="2007" spans="15:15">
      <c r="O2007" s="428"/>
    </row>
    <row r="2008" spans="15:15">
      <c r="O2008" s="428"/>
    </row>
    <row r="2009" spans="15:15">
      <c r="O2009" s="428"/>
    </row>
    <row r="2010" spans="15:15">
      <c r="O2010" s="428"/>
    </row>
    <row r="2011" spans="15:15">
      <c r="O2011" s="428"/>
    </row>
    <row r="2012" spans="15:15">
      <c r="O2012" s="428"/>
    </row>
    <row r="2013" spans="15:15">
      <c r="O2013" s="428"/>
    </row>
    <row r="2014" spans="15:15">
      <c r="O2014" s="428"/>
    </row>
    <row r="2015" spans="15:15">
      <c r="O2015" s="428"/>
    </row>
    <row r="2016" spans="15:15">
      <c r="O2016" s="428"/>
    </row>
    <row r="2017" spans="15:15">
      <c r="O2017" s="428"/>
    </row>
    <row r="2018" spans="15:15">
      <c r="O2018" s="428"/>
    </row>
    <row r="2019" spans="15:15">
      <c r="O2019" s="428"/>
    </row>
    <row r="2020" spans="15:15">
      <c r="O2020" s="428"/>
    </row>
  </sheetData>
  <mergeCells count="4">
    <mergeCell ref="Q134:U134"/>
    <mergeCell ref="Q140:T140"/>
    <mergeCell ref="Q139:U139"/>
    <mergeCell ref="Q143:Z143"/>
  </mergeCells>
  <conditionalFormatting sqref="O7:O18">
    <cfRule type="containsText" dxfId="21" priority="25" operator="containsText" text="Complete">
      <formula>NOT(ISERROR(SEARCH("Complete",O7)))</formula>
    </cfRule>
  </conditionalFormatting>
  <conditionalFormatting sqref="O19:O25">
    <cfRule type="containsText" dxfId="20" priority="24" operator="containsText" text="Complete">
      <formula>NOT(ISERROR(SEARCH("Complete",O19)))</formula>
    </cfRule>
  </conditionalFormatting>
  <conditionalFormatting sqref="O27">
    <cfRule type="containsText" dxfId="19" priority="23" operator="containsText" text="Complete">
      <formula>NOT(ISERROR(SEARCH("Complete",O27)))</formula>
    </cfRule>
  </conditionalFormatting>
  <conditionalFormatting sqref="O28:O30">
    <cfRule type="containsText" dxfId="18" priority="22" operator="containsText" text="Complete">
      <formula>NOT(ISERROR(SEARCH("Complete",O28)))</formula>
    </cfRule>
  </conditionalFormatting>
  <conditionalFormatting sqref="O26">
    <cfRule type="containsText" dxfId="17" priority="20" operator="containsText" text="Complete">
      <formula>NOT(ISERROR(SEARCH("Complete",O26)))</formula>
    </cfRule>
  </conditionalFormatting>
  <conditionalFormatting sqref="O31 O35:O39 O44:O139 O141:O151 O153:O157 O165:O2020">
    <cfRule type="containsText" dxfId="16" priority="18" operator="containsText" text="Complete">
      <formula>NOT(ISERROR(SEARCH("Complete",O31)))</formula>
    </cfRule>
  </conditionalFormatting>
  <conditionalFormatting sqref="O33:O34">
    <cfRule type="containsText" dxfId="15" priority="17" operator="containsText" text="Complete">
      <formula>NOT(ISERROR(SEARCH("Complete",O33)))</formula>
    </cfRule>
  </conditionalFormatting>
  <conditionalFormatting sqref="O32">
    <cfRule type="containsText" dxfId="14" priority="15" operator="containsText" text="Complete">
      <formula>NOT(ISERROR(SEARCH("Complete",O32)))</formula>
    </cfRule>
  </conditionalFormatting>
  <conditionalFormatting sqref="O40">
    <cfRule type="containsText" dxfId="13" priority="14" operator="containsText" text="Complete">
      <formula>NOT(ISERROR(SEARCH("Complete",O40)))</formula>
    </cfRule>
  </conditionalFormatting>
  <conditionalFormatting sqref="O41">
    <cfRule type="containsText" dxfId="12" priority="13" operator="containsText" text="Complete">
      <formula>NOT(ISERROR(SEARCH("Complete",O41)))</formula>
    </cfRule>
  </conditionalFormatting>
  <conditionalFormatting sqref="O42">
    <cfRule type="containsText" dxfId="11" priority="12" operator="containsText" text="Complete">
      <formula>NOT(ISERROR(SEARCH("Complete",O42)))</formula>
    </cfRule>
  </conditionalFormatting>
  <conditionalFormatting sqref="O43">
    <cfRule type="containsText" dxfId="10" priority="11" operator="containsText" text="Complete">
      <formula>NOT(ISERROR(SEARCH("Complete",O43)))</formula>
    </cfRule>
  </conditionalFormatting>
  <conditionalFormatting sqref="I3:Z3">
    <cfRule type="cellIs" dxfId="9" priority="10" operator="greaterThan">
      <formula>18000</formula>
    </cfRule>
  </conditionalFormatting>
  <conditionalFormatting sqref="J3">
    <cfRule type="cellIs" dxfId="8" priority="9" operator="greaterThan">
      <formula>18000</formula>
    </cfRule>
  </conditionalFormatting>
  <conditionalFormatting sqref="K3">
    <cfRule type="cellIs" dxfId="7" priority="8" operator="greaterThan">
      <formula>18000</formula>
    </cfRule>
  </conditionalFormatting>
  <conditionalFormatting sqref="L3">
    <cfRule type="cellIs" dxfId="6" priority="7" operator="greaterThan">
      <formula>18000</formula>
    </cfRule>
  </conditionalFormatting>
  <conditionalFormatting sqref="M3">
    <cfRule type="cellIs" dxfId="5" priority="6" operator="greaterThan">
      <formula>18000</formula>
    </cfRule>
  </conditionalFormatting>
  <conditionalFormatting sqref="N3">
    <cfRule type="cellIs" dxfId="4" priority="5" operator="greaterThan">
      <formula>18000</formula>
    </cfRule>
  </conditionalFormatting>
  <conditionalFormatting sqref="O3">
    <cfRule type="cellIs" dxfId="3" priority="4" operator="greaterThan">
      <formula>18000</formula>
    </cfRule>
  </conditionalFormatting>
  <conditionalFormatting sqref="O140">
    <cfRule type="containsText" dxfId="2" priority="3" operator="containsText" text="Complete">
      <formula>NOT(ISERROR(SEARCH("Complete",O140)))</formula>
    </cfRule>
  </conditionalFormatting>
  <conditionalFormatting sqref="O152">
    <cfRule type="containsText" dxfId="1" priority="2" operator="containsText" text="Complete">
      <formula>NOT(ISERROR(SEARCH("Complete",O152)))</formula>
    </cfRule>
  </conditionalFormatting>
  <conditionalFormatting sqref="O158:O164">
    <cfRule type="containsText" dxfId="0" priority="1" operator="containsText" text="Complete">
      <formula>NOT(ISERROR(SEARCH("Complete",O158)))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9B55C-4606-4900-9D38-E33019740584}">
  <sheetPr codeName="Sheet4"/>
  <dimension ref="A1:AH501"/>
  <sheetViews>
    <sheetView zoomScale="90" zoomScaleNormal="90" workbookViewId="0">
      <pane ySplit="4" topLeftCell="A478" activePane="bottomLeft" state="frozen"/>
      <selection pane="bottomLeft" activeCell="A502" sqref="A502"/>
    </sheetView>
  </sheetViews>
  <sheetFormatPr defaultRowHeight="15"/>
  <cols>
    <col min="1" max="1" width="12" style="19" customWidth="1"/>
    <col min="2" max="2" width="37.42578125" bestFit="1" customWidth="1"/>
    <col min="3" max="3" width="9.140625" customWidth="1"/>
    <col min="4" max="4" width="9.7109375" customWidth="1"/>
    <col min="5" max="5" width="8.7109375" customWidth="1"/>
    <col min="6" max="6" width="13.42578125" customWidth="1"/>
    <col min="7" max="7" width="11.5703125" style="19" bestFit="1" customWidth="1"/>
    <col min="8" max="8" width="12" style="8" customWidth="1"/>
    <col min="9" max="9" width="28" customWidth="1"/>
    <col min="10" max="10" width="14.42578125" bestFit="1" customWidth="1"/>
    <col min="11" max="17" width="9.85546875" bestFit="1" customWidth="1"/>
    <col min="18" max="18" width="14.28515625" style="8" customWidth="1"/>
    <col min="19" max="19" width="10.28515625" style="8" customWidth="1"/>
    <col min="20" max="20" width="11.140625" style="321" customWidth="1"/>
    <col min="21" max="22" width="11.140625" style="7" customWidth="1"/>
    <col min="23" max="23" width="11.28515625" style="19" customWidth="1"/>
    <col min="24" max="24" width="18.7109375" customWidth="1"/>
    <col min="25" max="25" width="10.7109375" bestFit="1" customWidth="1"/>
    <col min="33" max="33" width="11.5703125" bestFit="1" customWidth="1"/>
    <col min="34" max="34" width="11.5703125" customWidth="1"/>
  </cols>
  <sheetData>
    <row r="1" spans="1:34" s="500" customFormat="1">
      <c r="A1" s="497" t="s">
        <v>6424</v>
      </c>
      <c r="B1" s="498" t="s">
        <v>6425</v>
      </c>
      <c r="C1" s="496" t="s">
        <v>6426</v>
      </c>
      <c r="D1" s="498" t="s">
        <v>6427</v>
      </c>
      <c r="E1" s="498" t="s">
        <v>6428</v>
      </c>
      <c r="F1" s="499" t="s">
        <v>6429</v>
      </c>
      <c r="G1" s="502" t="s">
        <v>6430</v>
      </c>
      <c r="H1" s="502" t="s">
        <v>6431</v>
      </c>
      <c r="I1" s="502" t="s">
        <v>6432</v>
      </c>
      <c r="J1" s="502" t="s">
        <v>6433</v>
      </c>
      <c r="K1" s="502" t="s">
        <v>6434</v>
      </c>
      <c r="L1" s="503" t="s">
        <v>6435</v>
      </c>
      <c r="M1" s="876">
        <v>44562</v>
      </c>
      <c r="N1" s="876">
        <v>44593</v>
      </c>
      <c r="O1" s="876">
        <f>EDATE(N1,1)</f>
        <v>44621</v>
      </c>
      <c r="P1" s="876">
        <f t="shared" ref="P1:X1" si="0">EDATE(O1,1)</f>
        <v>44652</v>
      </c>
      <c r="Q1" s="876">
        <f t="shared" si="0"/>
        <v>44682</v>
      </c>
      <c r="R1" s="876">
        <f t="shared" si="0"/>
        <v>44713</v>
      </c>
      <c r="S1" s="926">
        <f t="shared" si="0"/>
        <v>44743</v>
      </c>
      <c r="T1" s="876">
        <f t="shared" si="0"/>
        <v>44774</v>
      </c>
      <c r="U1" s="876">
        <f t="shared" si="0"/>
        <v>44805</v>
      </c>
      <c r="V1" s="876">
        <f t="shared" si="0"/>
        <v>44835</v>
      </c>
      <c r="W1" s="876">
        <f t="shared" si="0"/>
        <v>44866</v>
      </c>
      <c r="X1" s="876">
        <f t="shared" si="0"/>
        <v>44896</v>
      </c>
      <c r="AG1" s="504">
        <v>44197</v>
      </c>
      <c r="AH1" s="504">
        <v>44227</v>
      </c>
    </row>
    <row r="2" spans="1:34" s="500" customFormat="1" ht="15.75" thickBot="1">
      <c r="A2" s="505">
        <f>SUMIFS($V$5:$V$59997,$G$5:$G$59997,"&gt;="&amp;$AG1,$A$5:$A$59997,"&lt;="&amp;$AH1)</f>
        <v>434.39</v>
      </c>
      <c r="B2" s="505">
        <f>SUMIFS($V$5:$V$59997,$G$5:$G$59997,"&gt;="&amp;$AG2,$A$5:$A$59997,"&lt;="&amp;$AH2)</f>
        <v>180.8</v>
      </c>
      <c r="C2" s="505">
        <f>SUMIFS($V$5:$V$59997,$G$5:$G$59997,"&gt;="&amp;$AG3,$A$5:$A$59997,"&lt;="&amp;$AH3)</f>
        <v>282.01</v>
      </c>
      <c r="D2" s="505">
        <f>SUMIFS($V$5:$V$59997,$G$5:$G$59997,"&gt;="&amp;$AG4,$A$5:$A$59997,"&lt;="&amp;$AH4)</f>
        <v>186.67</v>
      </c>
      <c r="E2" s="505">
        <f>SUMIFS($V$5:$V$59997,$A$5:$A$59997,"&gt;="&amp;$AG5,$A$5:$A$59997,"&lt;="&amp;$AH5)</f>
        <v>0</v>
      </c>
      <c r="F2" s="505">
        <f>SUMIFS($V$5:$V$59997,$A$5:$A$59997,"&gt;="&amp;$AG6,$A$5:$A$59997,"&lt;="&amp;$AH6)</f>
        <v>1594.31</v>
      </c>
      <c r="G2" s="505">
        <f>SUMIFS($V$5:$V$59997,$A$5:$A$59997,"&gt;="&amp;$AG7,$A$5:$A$59997,"&lt;="&amp;$AH7)</f>
        <v>1405.2399999999998</v>
      </c>
      <c r="H2" s="505">
        <f>SUMIFS($V$5:$V$59997,$A$5:$A$59997,"&gt;="&amp;$AG8,$A$5:$A$59997,"&lt;="&amp;$AH8)</f>
        <v>5640.12</v>
      </c>
      <c r="I2" s="505">
        <f>SUMIFS($V$5:$V$59997,$A$5:$A$59997,"&gt;="&amp;$AG9,$A$5:$A$59997,"&lt;="&amp;$AH9)</f>
        <v>5034.3799999999983</v>
      </c>
      <c r="J2" s="505">
        <f>SUMIFS($V$5:$V$59997,$A$5:$A$59997,"&gt;="&amp;$AG10,$A$5:$A$59997,"&lt;="&amp;$AH10)</f>
        <v>2524.4799999999996</v>
      </c>
      <c r="K2" s="505">
        <f>SUMIFS($V$5:$V$59997,$A$6:$A$59998,"&gt;="&amp;$AG11,$A$5:$A$59997,"&lt;="&amp;$AH11)</f>
        <v>3824.7995599999999</v>
      </c>
      <c r="L2" s="505">
        <f>SUMIFS($V$5:$V$59997,$A$5:$A$59997,"&gt;="&amp;$AG12,$A$5:$A$59997,"&lt;="&amp;$AH12)</f>
        <v>1738.93</v>
      </c>
      <c r="M2" s="505">
        <f>SUMIFS($V$5:$V$59997,$A$5:$A$59997,"&gt;="&amp;$AG13,$A$5:$A$59997,"&lt;="&amp;$AH13)</f>
        <v>5686.5399999999991</v>
      </c>
      <c r="N2" s="505">
        <f t="shared" ref="N2" si="1">SUMIFS($V$5:$V$59997,$A$5:$A$59997,"&gt;="&amp;AG14,$A$5:$A$59997,"&lt;="&amp;AH14)</f>
        <v>2065.6</v>
      </c>
      <c r="O2" s="505">
        <f>SUMIFS($V$5:$V$59997,$A$5:$A$59997,"&gt;="&amp;AG15,$A$5:$A$59997,"&lt;="&amp;AH15)</f>
        <v>3405.26</v>
      </c>
      <c r="P2" s="505">
        <f>SUMIFS($V$5:$V$59997,$A$5:$A$59997,"&gt;="&amp;AG16,$A$5:$A$59997,"&lt;="&amp;AH16)</f>
        <v>889.86999999999989</v>
      </c>
      <c r="Q2" s="505">
        <f>SUMIFS($V$5:$V$59997,$A$5:$A$59997,"&gt;="&amp;AG17,$A$5:$A$59997,"&lt;="&amp;AH17)</f>
        <v>2284.3200000000002</v>
      </c>
      <c r="R2" s="505">
        <f>SUMIFS($V$5:$V$59997,$A$5:$A$59997,"&gt;="&amp;AG18,$A$5:$A$59997,"&lt;="&amp;AH18)</f>
        <v>3486.0099999999998</v>
      </c>
      <c r="S2" s="927">
        <f>SUMIFS($V$5:$V$59997,$A$5:$A$59997,"&gt;="&amp;AG19,$A$5:$A$59997,"&lt;="&amp;AH19)</f>
        <v>2231.6400000000003</v>
      </c>
      <c r="T2" s="505">
        <f>SUMIFS($V$5:$V$59997,$A$5:$A$59997,"&gt;="&amp;AG20,$A$5:$A$59997,"&lt;="&amp;AH20)</f>
        <v>4717.57</v>
      </c>
      <c r="U2" s="505">
        <f>SUMIFS($V$5:$V$59997,$A$5:$A$59997,"&gt;="&amp;AG21,$A$5:$A$59997,"&lt;="&amp;AH21)</f>
        <v>1220.0800000000002</v>
      </c>
      <c r="V2" s="505">
        <f>SUMIFS($V$5:$V$59997,$A$5:$A$59997,"&gt;="&amp;AG22,$A$5:$A$59997,"&lt;="&amp;AH22)</f>
        <v>0</v>
      </c>
      <c r="W2" s="505">
        <f>SUMIFS($V$5:$V$59997,$A$5:$A$59997,"&gt;="&amp;AG23,$A$5:$A$59997,"&lt;="&amp;AH23)</f>
        <v>0</v>
      </c>
      <c r="X2" s="505">
        <f>SUMIFS($V$5:$V$59997,$A$5:$A$59997,"&gt;="&amp;AG24,$A$5:$A$59997,"&lt;="&amp;AH24)</f>
        <v>0</v>
      </c>
      <c r="AG2" s="504">
        <v>44228</v>
      </c>
      <c r="AH2" s="504">
        <v>44255</v>
      </c>
    </row>
    <row r="3" spans="1:34">
      <c r="A3" s="1012" t="s">
        <v>7201</v>
      </c>
      <c r="B3" s="1012"/>
      <c r="C3" s="1012"/>
      <c r="D3" s="1012"/>
      <c r="E3" s="1012"/>
      <c r="F3" s="1012"/>
      <c r="G3" s="1012"/>
      <c r="H3" s="1012"/>
      <c r="I3" s="1012"/>
      <c r="J3" s="1012"/>
      <c r="K3" s="1012"/>
      <c r="L3" s="1012"/>
      <c r="M3" s="1012"/>
      <c r="N3" s="1012"/>
      <c r="O3" s="1012"/>
      <c r="P3" s="1012"/>
      <c r="Q3" s="1012"/>
      <c r="R3" s="1012"/>
      <c r="S3" s="1012"/>
      <c r="T3" s="1012"/>
      <c r="U3" s="1012"/>
      <c r="V3" s="1012"/>
      <c r="W3" s="1012"/>
      <c r="X3" s="1012"/>
      <c r="AG3" s="504">
        <v>44256</v>
      </c>
      <c r="AH3" s="504">
        <v>44286</v>
      </c>
    </row>
    <row r="4" spans="1:34" ht="15.75" thickBot="1">
      <c r="A4" s="313" t="s">
        <v>6841</v>
      </c>
      <c r="B4" s="314" t="s">
        <v>6439</v>
      </c>
      <c r="C4" s="314" t="s">
        <v>7202</v>
      </c>
      <c r="D4" s="314" t="s">
        <v>7203</v>
      </c>
      <c r="E4" s="315" t="s">
        <v>7204</v>
      </c>
      <c r="F4" s="315" t="s">
        <v>7205</v>
      </c>
      <c r="G4" s="478" t="s">
        <v>7206</v>
      </c>
      <c r="H4" s="316" t="s">
        <v>7207</v>
      </c>
      <c r="I4" s="315" t="s">
        <v>7208</v>
      </c>
      <c r="J4" s="317" t="s">
        <v>7209</v>
      </c>
      <c r="K4" s="318" t="s">
        <v>7210</v>
      </c>
      <c r="L4" s="318" t="s">
        <v>7211</v>
      </c>
      <c r="M4" s="318" t="s">
        <v>7212</v>
      </c>
      <c r="N4" s="318" t="s">
        <v>7213</v>
      </c>
      <c r="O4" s="318" t="s">
        <v>7214</v>
      </c>
      <c r="P4" s="318" t="s">
        <v>7215</v>
      </c>
      <c r="Q4" s="318" t="s">
        <v>7216</v>
      </c>
      <c r="R4" s="318" t="s">
        <v>7217</v>
      </c>
      <c r="S4" s="318" t="s">
        <v>7218</v>
      </c>
      <c r="T4" s="319" t="s">
        <v>7219</v>
      </c>
      <c r="U4" s="318" t="s">
        <v>7220</v>
      </c>
      <c r="V4" s="318" t="s">
        <v>6422</v>
      </c>
      <c r="W4" s="320" t="s">
        <v>7221</v>
      </c>
      <c r="X4" s="320" t="s">
        <v>7222</v>
      </c>
      <c r="AG4" s="504">
        <v>44287</v>
      </c>
      <c r="AH4" s="504">
        <v>44316</v>
      </c>
    </row>
    <row r="5" spans="1:34" ht="15.75" thickBot="1">
      <c r="A5" s="19">
        <v>44132</v>
      </c>
      <c r="B5" t="s">
        <v>7223</v>
      </c>
      <c r="C5">
        <v>6008</v>
      </c>
      <c r="D5" t="s">
        <v>7224</v>
      </c>
      <c r="E5" t="s">
        <v>6890</v>
      </c>
      <c r="F5" t="s">
        <v>7023</v>
      </c>
      <c r="G5" s="19">
        <v>44132</v>
      </c>
      <c r="H5" s="8" t="s">
        <v>7225</v>
      </c>
      <c r="I5" t="s">
        <v>7226</v>
      </c>
      <c r="J5" t="s">
        <v>7227</v>
      </c>
      <c r="K5" s="378"/>
      <c r="L5" s="378"/>
      <c r="M5" s="378"/>
      <c r="N5" s="378"/>
      <c r="O5" s="378"/>
      <c r="P5" s="378"/>
      <c r="Q5" s="378"/>
      <c r="R5" s="625">
        <v>144</v>
      </c>
      <c r="T5" s="321">
        <v>1.1599999999999999</v>
      </c>
      <c r="W5" s="5">
        <v>44137</v>
      </c>
      <c r="AG5" s="504">
        <v>44317</v>
      </c>
      <c r="AH5" s="504">
        <v>44347</v>
      </c>
    </row>
    <row r="6" spans="1:34">
      <c r="A6" s="322">
        <v>44133</v>
      </c>
      <c r="B6" s="323" t="s">
        <v>6881</v>
      </c>
      <c r="C6" s="323">
        <v>6031</v>
      </c>
      <c r="D6" s="323" t="s">
        <v>7224</v>
      </c>
      <c r="E6" s="323" t="s">
        <v>7228</v>
      </c>
      <c r="F6" s="323" t="s">
        <v>7229</v>
      </c>
      <c r="G6" s="324">
        <v>44133</v>
      </c>
      <c r="H6" s="325" t="s">
        <v>7230</v>
      </c>
      <c r="I6" s="323" t="s">
        <v>7231</v>
      </c>
      <c r="J6" s="323" t="s">
        <v>7227</v>
      </c>
      <c r="K6" s="378"/>
      <c r="L6" s="378"/>
      <c r="M6" s="378"/>
      <c r="N6" s="378"/>
      <c r="O6" s="378"/>
      <c r="P6" s="378"/>
      <c r="Q6" s="378"/>
      <c r="R6" s="625" t="s">
        <v>7232</v>
      </c>
      <c r="S6" s="325"/>
      <c r="T6" s="326">
        <v>10.29</v>
      </c>
      <c r="U6" s="327">
        <v>7.95</v>
      </c>
      <c r="V6" s="327"/>
      <c r="W6" s="328">
        <v>44138</v>
      </c>
      <c r="X6" t="s">
        <v>7233</v>
      </c>
      <c r="AG6" s="508">
        <v>44348</v>
      </c>
      <c r="AH6" s="504">
        <v>44377</v>
      </c>
    </row>
    <row r="7" spans="1:34" ht="15.75" thickBot="1">
      <c r="A7" s="329">
        <v>44133</v>
      </c>
      <c r="B7" s="330" t="s">
        <v>6881</v>
      </c>
      <c r="C7" s="330">
        <v>6031</v>
      </c>
      <c r="D7" s="330" t="s">
        <v>7224</v>
      </c>
      <c r="E7" s="330" t="s">
        <v>7228</v>
      </c>
      <c r="F7" s="330" t="s">
        <v>7229</v>
      </c>
      <c r="G7" s="331">
        <v>44133</v>
      </c>
      <c r="H7" s="332" t="s">
        <v>7234</v>
      </c>
      <c r="I7" s="330" t="s">
        <v>7235</v>
      </c>
      <c r="J7" s="330" t="s">
        <v>7227</v>
      </c>
      <c r="K7" s="378"/>
      <c r="L7" s="378"/>
      <c r="M7" s="378"/>
      <c r="N7" s="378"/>
      <c r="O7" s="378"/>
      <c r="P7" s="378"/>
      <c r="Q7" s="378"/>
      <c r="R7" s="626" t="s">
        <v>7236</v>
      </c>
      <c r="S7" s="332"/>
      <c r="T7" s="333">
        <v>9.52</v>
      </c>
      <c r="U7" s="334" t="s">
        <v>6592</v>
      </c>
      <c r="V7" s="334"/>
      <c r="W7" s="335">
        <v>44138</v>
      </c>
      <c r="X7" t="s">
        <v>7233</v>
      </c>
      <c r="AG7" s="508">
        <v>44378</v>
      </c>
      <c r="AH7" s="504">
        <v>44408</v>
      </c>
    </row>
    <row r="8" spans="1:34" ht="15.75" thickBot="1">
      <c r="A8" s="19">
        <v>44133</v>
      </c>
      <c r="B8" t="s">
        <v>6881</v>
      </c>
      <c r="C8">
        <v>6031</v>
      </c>
      <c r="D8" t="s">
        <v>7224</v>
      </c>
      <c r="E8" t="s">
        <v>7237</v>
      </c>
      <c r="F8" t="s">
        <v>7238</v>
      </c>
      <c r="G8" s="19">
        <v>44133</v>
      </c>
      <c r="H8" s="8" t="s">
        <v>7239</v>
      </c>
      <c r="I8" t="s">
        <v>7240</v>
      </c>
      <c r="J8" t="s">
        <v>7241</v>
      </c>
      <c r="K8" s="378"/>
      <c r="L8" s="378"/>
      <c r="M8" s="378">
        <v>2</v>
      </c>
      <c r="N8" s="378">
        <v>6</v>
      </c>
      <c r="O8" s="378">
        <v>2</v>
      </c>
      <c r="P8" s="379"/>
      <c r="Q8" s="379"/>
      <c r="R8" s="627"/>
      <c r="T8" s="321">
        <v>3.92</v>
      </c>
      <c r="U8" s="7">
        <v>10</v>
      </c>
      <c r="W8" s="5">
        <v>44138</v>
      </c>
      <c r="X8" t="s">
        <v>7233</v>
      </c>
      <c r="AG8" s="508">
        <v>44409</v>
      </c>
      <c r="AH8" s="504">
        <v>44439</v>
      </c>
    </row>
    <row r="9" spans="1:34">
      <c r="A9" s="322">
        <v>44144</v>
      </c>
      <c r="B9" s="323" t="s">
        <v>6900</v>
      </c>
      <c r="C9" s="323">
        <v>6055</v>
      </c>
      <c r="D9" s="323" t="s">
        <v>7224</v>
      </c>
      <c r="E9" s="323" t="s">
        <v>6902</v>
      </c>
      <c r="F9" s="323" t="s">
        <v>7023</v>
      </c>
      <c r="G9" s="324">
        <v>44147</v>
      </c>
      <c r="H9" s="325" t="s">
        <v>7225</v>
      </c>
      <c r="I9" s="323" t="s">
        <v>7226</v>
      </c>
      <c r="J9" s="323" t="s">
        <v>7242</v>
      </c>
      <c r="K9" s="378"/>
      <c r="L9" s="378"/>
      <c r="M9" s="378"/>
      <c r="N9" s="378"/>
      <c r="O9" s="378"/>
      <c r="P9" s="378"/>
      <c r="Q9" s="378"/>
      <c r="R9" s="625">
        <v>6</v>
      </c>
      <c r="S9" s="325"/>
      <c r="T9" s="326">
        <v>1.1599999999999999</v>
      </c>
      <c r="U9" s="336">
        <v>10</v>
      </c>
      <c r="V9" s="336"/>
      <c r="W9" s="323" t="s">
        <v>7243</v>
      </c>
      <c r="X9" s="337"/>
      <c r="AG9" s="508">
        <v>44440</v>
      </c>
      <c r="AH9" s="504">
        <v>44469</v>
      </c>
    </row>
    <row r="10" spans="1:34">
      <c r="A10" s="338">
        <v>44144</v>
      </c>
      <c r="B10" t="s">
        <v>6900</v>
      </c>
      <c r="C10">
        <v>6055</v>
      </c>
      <c r="D10" t="s">
        <v>7224</v>
      </c>
      <c r="E10" t="s">
        <v>6902</v>
      </c>
      <c r="F10" t="s">
        <v>7023</v>
      </c>
      <c r="G10" s="19">
        <v>44147</v>
      </c>
      <c r="H10" s="8" t="s">
        <v>7225</v>
      </c>
      <c r="I10" t="s">
        <v>7226</v>
      </c>
      <c r="J10" t="s">
        <v>7244</v>
      </c>
      <c r="K10" s="378"/>
      <c r="L10" s="378"/>
      <c r="M10" s="378"/>
      <c r="N10" s="378"/>
      <c r="O10" s="378"/>
      <c r="P10" s="378"/>
      <c r="Q10" s="378"/>
      <c r="R10" s="627">
        <v>4</v>
      </c>
      <c r="T10" s="321">
        <v>1.1599999999999999</v>
      </c>
      <c r="W10" t="s">
        <v>7243</v>
      </c>
      <c r="X10" s="339"/>
      <c r="AG10" s="508">
        <v>44470</v>
      </c>
      <c r="AH10" s="504">
        <v>44500</v>
      </c>
    </row>
    <row r="11" spans="1:34">
      <c r="A11" s="338">
        <v>44144</v>
      </c>
      <c r="B11" t="s">
        <v>6900</v>
      </c>
      <c r="C11">
        <v>6055</v>
      </c>
      <c r="D11" t="s">
        <v>7224</v>
      </c>
      <c r="E11" t="s">
        <v>6902</v>
      </c>
      <c r="F11" t="s">
        <v>7023</v>
      </c>
      <c r="G11" s="19">
        <v>44147</v>
      </c>
      <c r="H11" s="8" t="s">
        <v>7225</v>
      </c>
      <c r="I11" t="s">
        <v>7226</v>
      </c>
      <c r="J11" t="s">
        <v>7245</v>
      </c>
      <c r="K11" s="378"/>
      <c r="L11" s="378"/>
      <c r="M11" s="378"/>
      <c r="N11" s="378"/>
      <c r="O11" s="378"/>
      <c r="P11" s="378"/>
      <c r="Q11" s="378"/>
      <c r="R11" s="627">
        <v>3</v>
      </c>
      <c r="T11" s="321">
        <v>1.1599999999999999</v>
      </c>
      <c r="W11" t="s">
        <v>7243</v>
      </c>
      <c r="X11" s="339"/>
      <c r="AG11" s="504">
        <v>44501</v>
      </c>
      <c r="AH11" s="504">
        <v>44530</v>
      </c>
    </row>
    <row r="12" spans="1:34">
      <c r="A12" s="338">
        <v>44144</v>
      </c>
      <c r="B12" t="s">
        <v>6900</v>
      </c>
      <c r="C12">
        <v>6055</v>
      </c>
      <c r="D12" t="s">
        <v>7224</v>
      </c>
      <c r="E12" t="s">
        <v>6902</v>
      </c>
      <c r="F12" t="s">
        <v>7023</v>
      </c>
      <c r="G12" s="19">
        <v>44147</v>
      </c>
      <c r="H12" s="8" t="s">
        <v>7225</v>
      </c>
      <c r="I12" t="s">
        <v>7226</v>
      </c>
      <c r="J12" t="s">
        <v>7246</v>
      </c>
      <c r="K12" s="378"/>
      <c r="L12" s="378"/>
      <c r="M12" s="378"/>
      <c r="N12" s="378"/>
      <c r="O12" s="378"/>
      <c r="P12" s="378"/>
      <c r="Q12" s="378"/>
      <c r="R12" s="627">
        <v>3</v>
      </c>
      <c r="T12" s="321">
        <v>1.1599999999999999</v>
      </c>
      <c r="W12" t="s">
        <v>7243</v>
      </c>
      <c r="X12" s="339"/>
      <c r="AG12" s="504">
        <v>44531</v>
      </c>
      <c r="AH12" s="504">
        <v>44561</v>
      </c>
    </row>
    <row r="13" spans="1:34">
      <c r="A13" s="338">
        <v>44144</v>
      </c>
      <c r="B13" t="s">
        <v>6900</v>
      </c>
      <c r="C13">
        <v>6055</v>
      </c>
      <c r="D13" t="s">
        <v>7224</v>
      </c>
      <c r="E13" t="s">
        <v>6902</v>
      </c>
      <c r="F13" t="s">
        <v>7023</v>
      </c>
      <c r="G13" s="19">
        <v>44147</v>
      </c>
      <c r="H13" s="8" t="s">
        <v>7225</v>
      </c>
      <c r="I13" t="s">
        <v>7226</v>
      </c>
      <c r="J13" t="s">
        <v>7247</v>
      </c>
      <c r="K13" s="378"/>
      <c r="L13" s="378"/>
      <c r="M13" s="378"/>
      <c r="N13" s="378"/>
      <c r="O13" s="378"/>
      <c r="P13" s="378"/>
      <c r="Q13" s="378"/>
      <c r="R13" s="627">
        <v>4</v>
      </c>
      <c r="T13" s="321">
        <v>1.1599999999999999</v>
      </c>
      <c r="W13" t="s">
        <v>7243</v>
      </c>
      <c r="X13" s="339"/>
      <c r="AG13" s="504">
        <v>44562</v>
      </c>
      <c r="AH13" s="504">
        <v>44592</v>
      </c>
    </row>
    <row r="14" spans="1:34">
      <c r="A14" s="338">
        <v>44144</v>
      </c>
      <c r="B14" t="s">
        <v>6900</v>
      </c>
      <c r="C14">
        <v>6055</v>
      </c>
      <c r="D14" t="s">
        <v>7224</v>
      </c>
      <c r="E14" t="s">
        <v>6902</v>
      </c>
      <c r="F14" t="s">
        <v>7023</v>
      </c>
      <c r="G14" s="19">
        <v>44147</v>
      </c>
      <c r="H14" s="8" t="s">
        <v>7225</v>
      </c>
      <c r="I14" t="s">
        <v>7226</v>
      </c>
      <c r="J14" t="s">
        <v>7248</v>
      </c>
      <c r="K14" s="378"/>
      <c r="L14" s="378"/>
      <c r="M14" s="378"/>
      <c r="N14" s="378"/>
      <c r="O14" s="378"/>
      <c r="P14" s="378"/>
      <c r="Q14" s="378"/>
      <c r="R14" s="627">
        <v>4</v>
      </c>
      <c r="T14" s="321">
        <v>1.1599999999999999</v>
      </c>
      <c r="W14" t="s">
        <v>7243</v>
      </c>
      <c r="X14" s="339"/>
      <c r="AG14" s="504">
        <v>44593</v>
      </c>
      <c r="AH14" s="504">
        <v>44620</v>
      </c>
    </row>
    <row r="15" spans="1:34">
      <c r="A15" s="338">
        <v>44144</v>
      </c>
      <c r="B15" t="s">
        <v>6900</v>
      </c>
      <c r="C15">
        <v>6055</v>
      </c>
      <c r="D15" t="s">
        <v>7224</v>
      </c>
      <c r="E15" t="s">
        <v>6902</v>
      </c>
      <c r="F15" t="s">
        <v>7023</v>
      </c>
      <c r="G15" s="19">
        <v>44147</v>
      </c>
      <c r="H15" s="8" t="s">
        <v>7225</v>
      </c>
      <c r="I15" t="s">
        <v>7226</v>
      </c>
      <c r="J15" t="s">
        <v>7249</v>
      </c>
      <c r="K15" s="378"/>
      <c r="L15" s="378"/>
      <c r="M15" s="378"/>
      <c r="N15" s="378"/>
      <c r="O15" s="378"/>
      <c r="P15" s="378"/>
      <c r="Q15" s="378"/>
      <c r="R15" s="627">
        <v>1</v>
      </c>
      <c r="T15" s="321">
        <v>1.1599999999999999</v>
      </c>
      <c r="W15" t="s">
        <v>7243</v>
      </c>
      <c r="X15" s="339"/>
      <c r="AG15" s="19">
        <f t="shared" ref="AG15:AG25" si="2">EDATE(AG14,1)</f>
        <v>44621</v>
      </c>
      <c r="AH15" s="19">
        <f t="shared" ref="AH15:AH24" si="3">AG16-1</f>
        <v>44651</v>
      </c>
    </row>
    <row r="16" spans="1:34">
      <c r="A16" s="338">
        <v>44144</v>
      </c>
      <c r="B16" t="s">
        <v>6900</v>
      </c>
      <c r="C16">
        <v>6055</v>
      </c>
      <c r="D16" t="s">
        <v>7224</v>
      </c>
      <c r="E16" t="s">
        <v>6902</v>
      </c>
      <c r="F16" t="s">
        <v>7023</v>
      </c>
      <c r="G16" s="19">
        <v>44147</v>
      </c>
      <c r="H16" s="8" t="s">
        <v>7225</v>
      </c>
      <c r="I16" t="s">
        <v>7226</v>
      </c>
      <c r="J16" t="s">
        <v>7227</v>
      </c>
      <c r="K16" s="378"/>
      <c r="L16" s="378"/>
      <c r="M16" s="378"/>
      <c r="N16" s="378"/>
      <c r="O16" s="378"/>
      <c r="P16" s="378"/>
      <c r="Q16" s="378"/>
      <c r="R16" s="627">
        <v>1</v>
      </c>
      <c r="T16" s="321">
        <v>1.1599999999999999</v>
      </c>
      <c r="W16" t="s">
        <v>7243</v>
      </c>
      <c r="X16" s="339"/>
      <c r="AG16" s="19">
        <f t="shared" si="2"/>
        <v>44652</v>
      </c>
      <c r="AH16" s="19">
        <f t="shared" si="3"/>
        <v>44681</v>
      </c>
    </row>
    <row r="17" spans="1:34">
      <c r="A17" s="338">
        <v>44145</v>
      </c>
      <c r="B17" t="s">
        <v>6541</v>
      </c>
      <c r="C17">
        <v>6063</v>
      </c>
      <c r="D17" t="s">
        <v>7224</v>
      </c>
      <c r="E17" t="s">
        <v>6902</v>
      </c>
      <c r="F17" t="s">
        <v>7023</v>
      </c>
      <c r="G17" s="19">
        <v>44147</v>
      </c>
      <c r="H17" s="8" t="s">
        <v>7250</v>
      </c>
      <c r="I17" t="s">
        <v>7251</v>
      </c>
      <c r="J17" t="s">
        <v>7252</v>
      </c>
      <c r="K17" s="378"/>
      <c r="L17" s="378"/>
      <c r="M17" s="378">
        <v>6</v>
      </c>
      <c r="N17" s="378"/>
      <c r="O17" s="378"/>
      <c r="P17" s="378"/>
      <c r="Q17" s="378"/>
      <c r="R17" s="627"/>
      <c r="T17" s="321">
        <v>5.24</v>
      </c>
      <c r="W17" t="s">
        <v>7243</v>
      </c>
      <c r="X17" s="339"/>
      <c r="AG17" s="19">
        <f t="shared" si="2"/>
        <v>44682</v>
      </c>
      <c r="AH17" s="19">
        <f t="shared" si="3"/>
        <v>44712</v>
      </c>
    </row>
    <row r="18" spans="1:34" ht="15.75" thickBot="1">
      <c r="A18" s="338">
        <v>44145</v>
      </c>
      <c r="B18" t="s">
        <v>6541</v>
      </c>
      <c r="C18">
        <v>6063</v>
      </c>
      <c r="D18" t="s">
        <v>7224</v>
      </c>
      <c r="E18" t="s">
        <v>6902</v>
      </c>
      <c r="F18" t="s">
        <v>7023</v>
      </c>
      <c r="G18" s="19">
        <v>44147</v>
      </c>
      <c r="H18" s="8" t="s">
        <v>7253</v>
      </c>
      <c r="I18" t="s">
        <v>7254</v>
      </c>
      <c r="J18" t="s">
        <v>7252</v>
      </c>
      <c r="K18" s="378"/>
      <c r="L18" s="378"/>
      <c r="M18" s="378">
        <v>2</v>
      </c>
      <c r="N18" s="378"/>
      <c r="O18" s="378"/>
      <c r="P18" s="378"/>
      <c r="Q18" s="378"/>
      <c r="R18" s="627"/>
      <c r="T18" s="321">
        <v>9.23</v>
      </c>
      <c r="W18" t="s">
        <v>7243</v>
      </c>
      <c r="X18" s="339"/>
      <c r="AG18" s="19">
        <f t="shared" si="2"/>
        <v>44713</v>
      </c>
      <c r="AH18" s="19">
        <f t="shared" si="3"/>
        <v>44742</v>
      </c>
    </row>
    <row r="19" spans="1:34">
      <c r="A19" s="322" t="s">
        <v>6908</v>
      </c>
      <c r="B19" s="323" t="s">
        <v>7255</v>
      </c>
      <c r="C19" s="323" t="s">
        <v>7256</v>
      </c>
      <c r="D19" s="323" t="s">
        <v>7224</v>
      </c>
      <c r="E19" s="323" t="s">
        <v>6909</v>
      </c>
      <c r="F19" s="323" t="s">
        <v>7257</v>
      </c>
      <c r="G19" s="324" t="s">
        <v>6908</v>
      </c>
      <c r="H19" s="325" t="s">
        <v>7258</v>
      </c>
      <c r="I19" s="323" t="s">
        <v>7259</v>
      </c>
      <c r="J19" s="323" t="s">
        <v>7260</v>
      </c>
      <c r="K19" s="378"/>
      <c r="L19" s="378"/>
      <c r="M19" s="378"/>
      <c r="N19" s="378"/>
      <c r="O19" s="378"/>
      <c r="P19" s="378"/>
      <c r="Q19" s="378"/>
      <c r="R19" s="625" t="s">
        <v>7261</v>
      </c>
      <c r="S19" s="325"/>
      <c r="T19" s="326">
        <v>54.5</v>
      </c>
      <c r="U19" s="327">
        <v>0</v>
      </c>
      <c r="V19" s="327"/>
      <c r="W19" s="323" t="s">
        <v>7262</v>
      </c>
      <c r="X19" s="337" t="s">
        <v>6687</v>
      </c>
      <c r="AG19" s="19">
        <f t="shared" si="2"/>
        <v>44743</v>
      </c>
      <c r="AH19" s="19">
        <f t="shared" si="3"/>
        <v>44773</v>
      </c>
    </row>
    <row r="20" spans="1:34" ht="15.75" thickBot="1">
      <c r="A20" s="338" t="s">
        <v>6908</v>
      </c>
      <c r="B20" t="s">
        <v>7255</v>
      </c>
      <c r="C20" t="s">
        <v>7256</v>
      </c>
      <c r="D20" t="s">
        <v>7224</v>
      </c>
      <c r="E20" t="s">
        <v>6909</v>
      </c>
      <c r="F20" t="s">
        <v>7257</v>
      </c>
      <c r="G20" s="19" t="s">
        <v>6908</v>
      </c>
      <c r="H20" s="8" t="s">
        <v>7263</v>
      </c>
      <c r="I20" t="s">
        <v>7264</v>
      </c>
      <c r="J20" t="s">
        <v>7260</v>
      </c>
      <c r="K20" s="378"/>
      <c r="L20" s="378"/>
      <c r="M20" s="378"/>
      <c r="N20" s="378"/>
      <c r="O20" s="378"/>
      <c r="P20" s="378"/>
      <c r="Q20" s="378"/>
      <c r="R20" s="627" t="s">
        <v>7265</v>
      </c>
      <c r="T20" s="321">
        <v>26</v>
      </c>
      <c r="W20" t="s">
        <v>7262</v>
      </c>
      <c r="X20" s="339"/>
      <c r="AG20" s="19">
        <f t="shared" si="2"/>
        <v>44774</v>
      </c>
      <c r="AH20" s="19">
        <f t="shared" si="3"/>
        <v>44804</v>
      </c>
    </row>
    <row r="21" spans="1:34">
      <c r="A21" s="322" t="s">
        <v>7266</v>
      </c>
      <c r="B21" s="323" t="s">
        <v>6911</v>
      </c>
      <c r="C21" s="323" t="s">
        <v>7267</v>
      </c>
      <c r="D21" s="323" t="s">
        <v>7224</v>
      </c>
      <c r="E21" s="323" t="s">
        <v>6913</v>
      </c>
      <c r="F21" s="323" t="s">
        <v>7268</v>
      </c>
      <c r="G21" s="324" t="s">
        <v>7266</v>
      </c>
      <c r="H21" s="325">
        <v>18500</v>
      </c>
      <c r="I21" s="323" t="s">
        <v>7269</v>
      </c>
      <c r="J21" s="323" t="s">
        <v>7270</v>
      </c>
      <c r="K21" s="378"/>
      <c r="L21" s="378"/>
      <c r="M21" s="378"/>
      <c r="N21" s="378"/>
      <c r="O21" s="378"/>
      <c r="P21" s="378">
        <v>2</v>
      </c>
      <c r="Q21" s="378"/>
      <c r="R21" s="625"/>
      <c r="S21" s="325"/>
      <c r="T21" s="326" t="s">
        <v>7271</v>
      </c>
      <c r="U21" s="336">
        <v>6.95</v>
      </c>
      <c r="V21" s="336"/>
      <c r="W21" s="323" t="s">
        <v>7272</v>
      </c>
      <c r="X21" s="337"/>
      <c r="AG21" s="19">
        <f t="shared" si="2"/>
        <v>44805</v>
      </c>
      <c r="AH21" s="19">
        <f t="shared" si="3"/>
        <v>44834</v>
      </c>
    </row>
    <row r="22" spans="1:34">
      <c r="A22" s="338" t="s">
        <v>7266</v>
      </c>
      <c r="B22" t="s">
        <v>6911</v>
      </c>
      <c r="C22" t="s">
        <v>7267</v>
      </c>
      <c r="D22" t="s">
        <v>7224</v>
      </c>
      <c r="E22" t="s">
        <v>6913</v>
      </c>
      <c r="F22" t="s">
        <v>7268</v>
      </c>
      <c r="G22" s="19" t="s">
        <v>7266</v>
      </c>
      <c r="H22" s="8">
        <v>3800</v>
      </c>
      <c r="I22" t="s">
        <v>7273</v>
      </c>
      <c r="J22" t="s">
        <v>7270</v>
      </c>
      <c r="K22" s="378"/>
      <c r="L22" s="378"/>
      <c r="M22" s="378">
        <v>2</v>
      </c>
      <c r="N22" s="378"/>
      <c r="O22" s="378"/>
      <c r="P22" s="378"/>
      <c r="Q22" s="378"/>
      <c r="R22" s="627"/>
      <c r="T22" s="321" t="s">
        <v>7274</v>
      </c>
      <c r="W22" t="s">
        <v>7272</v>
      </c>
      <c r="X22" s="339"/>
      <c r="AG22" s="19">
        <f t="shared" si="2"/>
        <v>44835</v>
      </c>
      <c r="AH22" s="19">
        <f t="shared" si="3"/>
        <v>44865</v>
      </c>
    </row>
    <row r="23" spans="1:34">
      <c r="A23" s="338" t="s">
        <v>7266</v>
      </c>
      <c r="B23" t="s">
        <v>6911</v>
      </c>
      <c r="C23" t="s">
        <v>7267</v>
      </c>
      <c r="D23" t="s">
        <v>7224</v>
      </c>
      <c r="E23" t="s">
        <v>6913</v>
      </c>
      <c r="F23" t="s">
        <v>7268</v>
      </c>
      <c r="G23" s="19" t="s">
        <v>7266</v>
      </c>
      <c r="H23" s="8">
        <v>5000</v>
      </c>
      <c r="I23" t="s">
        <v>7275</v>
      </c>
      <c r="J23" t="s">
        <v>7270</v>
      </c>
      <c r="K23" s="378"/>
      <c r="L23" s="378"/>
      <c r="M23" s="378"/>
      <c r="N23" s="378"/>
      <c r="O23" s="378"/>
      <c r="P23" s="378">
        <v>2</v>
      </c>
      <c r="Q23" s="378"/>
      <c r="R23" s="627"/>
      <c r="T23" s="321" t="s">
        <v>7276</v>
      </c>
      <c r="W23" t="s">
        <v>7272</v>
      </c>
      <c r="X23" s="339"/>
      <c r="AG23" s="19">
        <f t="shared" si="2"/>
        <v>44866</v>
      </c>
      <c r="AH23" s="19">
        <f t="shared" si="3"/>
        <v>44895</v>
      </c>
    </row>
    <row r="24" spans="1:34">
      <c r="A24" s="338" t="s">
        <v>7266</v>
      </c>
      <c r="B24" t="s">
        <v>6911</v>
      </c>
      <c r="C24" t="s">
        <v>7267</v>
      </c>
      <c r="D24" t="s">
        <v>7224</v>
      </c>
      <c r="E24" t="s">
        <v>6913</v>
      </c>
      <c r="F24" t="s">
        <v>7268</v>
      </c>
      <c r="G24" s="19" t="s">
        <v>7266</v>
      </c>
      <c r="H24" s="8">
        <v>5000</v>
      </c>
      <c r="I24" t="s">
        <v>7275</v>
      </c>
      <c r="J24" t="s">
        <v>7270</v>
      </c>
      <c r="K24" s="378"/>
      <c r="L24" s="378"/>
      <c r="M24" s="378">
        <v>2</v>
      </c>
      <c r="N24" s="378"/>
      <c r="O24" s="378"/>
      <c r="P24" s="378"/>
      <c r="Q24" s="378"/>
      <c r="R24" s="627"/>
      <c r="T24" s="321" t="s">
        <v>7276</v>
      </c>
      <c r="W24" t="s">
        <v>7272</v>
      </c>
      <c r="X24" s="339"/>
      <c r="AG24" s="19">
        <f t="shared" si="2"/>
        <v>44896</v>
      </c>
      <c r="AH24" s="19">
        <f t="shared" si="3"/>
        <v>44926</v>
      </c>
    </row>
    <row r="25" spans="1:34">
      <c r="A25" s="338" t="s">
        <v>7266</v>
      </c>
      <c r="B25" t="s">
        <v>6911</v>
      </c>
      <c r="C25" t="s">
        <v>7267</v>
      </c>
      <c r="D25" t="s">
        <v>7224</v>
      </c>
      <c r="E25" t="s">
        <v>6913</v>
      </c>
      <c r="F25" t="s">
        <v>7268</v>
      </c>
      <c r="G25" s="19" t="s">
        <v>7266</v>
      </c>
      <c r="H25" s="8" t="s">
        <v>7277</v>
      </c>
      <c r="I25" t="s">
        <v>7278</v>
      </c>
      <c r="J25" t="s">
        <v>7279</v>
      </c>
      <c r="K25" s="378"/>
      <c r="L25" s="378"/>
      <c r="M25" s="378">
        <v>1</v>
      </c>
      <c r="N25" s="378"/>
      <c r="O25" s="378"/>
      <c r="P25" s="378"/>
      <c r="Q25" s="378"/>
      <c r="R25" s="627"/>
      <c r="T25" s="321" t="s">
        <v>7280</v>
      </c>
      <c r="W25" t="s">
        <v>7272</v>
      </c>
      <c r="X25" s="339"/>
      <c r="AG25" s="19">
        <f t="shared" si="2"/>
        <v>44927</v>
      </c>
    </row>
    <row r="26" spans="1:34">
      <c r="A26" s="338" t="s">
        <v>7266</v>
      </c>
      <c r="B26" t="s">
        <v>6911</v>
      </c>
      <c r="C26" t="s">
        <v>7267</v>
      </c>
      <c r="D26" t="s">
        <v>7224</v>
      </c>
      <c r="E26" t="s">
        <v>6913</v>
      </c>
      <c r="F26" t="s">
        <v>7268</v>
      </c>
      <c r="G26" s="19" t="s">
        <v>7266</v>
      </c>
      <c r="H26" s="8">
        <v>62038</v>
      </c>
      <c r="I26" t="s">
        <v>7281</v>
      </c>
      <c r="J26" t="s">
        <v>7270</v>
      </c>
      <c r="K26" s="378"/>
      <c r="L26" s="378"/>
      <c r="M26" s="378">
        <v>1</v>
      </c>
      <c r="N26" s="378"/>
      <c r="O26" s="378"/>
      <c r="P26" s="378"/>
      <c r="Q26" s="378"/>
      <c r="R26" s="627"/>
      <c r="T26" s="321" t="s">
        <v>7282</v>
      </c>
      <c r="W26" t="s">
        <v>7272</v>
      </c>
      <c r="X26" s="339"/>
    </row>
    <row r="27" spans="1:34">
      <c r="A27" s="338" t="s">
        <v>7266</v>
      </c>
      <c r="B27" t="s">
        <v>6911</v>
      </c>
      <c r="C27" t="s">
        <v>7267</v>
      </c>
      <c r="D27" t="s">
        <v>7224</v>
      </c>
      <c r="E27" t="s">
        <v>6913</v>
      </c>
      <c r="F27" t="s">
        <v>7268</v>
      </c>
      <c r="G27" s="19" t="s">
        <v>7266</v>
      </c>
      <c r="H27" s="8" t="s">
        <v>7283</v>
      </c>
      <c r="I27" t="s">
        <v>7284</v>
      </c>
      <c r="J27" t="s">
        <v>7285</v>
      </c>
      <c r="K27" s="378"/>
      <c r="L27" s="378"/>
      <c r="M27" s="378"/>
      <c r="N27" s="378"/>
      <c r="O27" s="378"/>
      <c r="P27" s="378"/>
      <c r="Q27" s="378"/>
      <c r="R27" s="627">
        <v>2</v>
      </c>
      <c r="T27" s="321" t="s">
        <v>7286</v>
      </c>
      <c r="W27" t="s">
        <v>7272</v>
      </c>
      <c r="X27" s="339"/>
    </row>
    <row r="28" spans="1:34">
      <c r="A28" s="338" t="s">
        <v>7266</v>
      </c>
      <c r="B28" t="s">
        <v>6911</v>
      </c>
      <c r="C28" t="s">
        <v>7267</v>
      </c>
      <c r="D28" t="s">
        <v>7224</v>
      </c>
      <c r="E28" t="s">
        <v>6913</v>
      </c>
      <c r="F28" t="s">
        <v>7268</v>
      </c>
      <c r="G28" s="19" t="s">
        <v>7266</v>
      </c>
      <c r="H28" s="8" t="s">
        <v>7287</v>
      </c>
      <c r="I28" t="s">
        <v>7288</v>
      </c>
      <c r="J28" t="s">
        <v>7227</v>
      </c>
      <c r="K28" s="378"/>
      <c r="L28" s="378"/>
      <c r="M28" s="378"/>
      <c r="N28" s="378"/>
      <c r="O28" s="378"/>
      <c r="P28" s="378"/>
      <c r="Q28" s="378"/>
      <c r="R28" s="627" t="s">
        <v>7289</v>
      </c>
      <c r="T28" s="321" t="s">
        <v>7290</v>
      </c>
      <c r="W28" t="s">
        <v>7272</v>
      </c>
      <c r="X28" s="339"/>
    </row>
    <row r="29" spans="1:34">
      <c r="A29" s="338" t="s">
        <v>7266</v>
      </c>
      <c r="B29" t="s">
        <v>6881</v>
      </c>
      <c r="C29">
        <v>6170</v>
      </c>
      <c r="D29" t="s">
        <v>7224</v>
      </c>
      <c r="E29" t="s">
        <v>6913</v>
      </c>
      <c r="F29" t="s">
        <v>7268</v>
      </c>
      <c r="G29" s="19" t="s">
        <v>7266</v>
      </c>
      <c r="H29" s="8" t="s">
        <v>7225</v>
      </c>
      <c r="I29" t="s">
        <v>7226</v>
      </c>
      <c r="J29" t="s">
        <v>7227</v>
      </c>
      <c r="K29" s="378"/>
      <c r="L29" s="378"/>
      <c r="M29" s="378"/>
      <c r="N29" s="378"/>
      <c r="O29" s="378"/>
      <c r="P29" s="378"/>
      <c r="Q29" s="378"/>
      <c r="R29" s="627">
        <v>1</v>
      </c>
      <c r="T29" s="321">
        <v>1.1599999999999999</v>
      </c>
      <c r="W29" t="s">
        <v>7272</v>
      </c>
      <c r="X29" s="339"/>
    </row>
    <row r="30" spans="1:34" ht="15.75" thickBot="1">
      <c r="A30" s="338" t="s">
        <v>7266</v>
      </c>
      <c r="B30" t="s">
        <v>6881</v>
      </c>
      <c r="C30">
        <v>6170</v>
      </c>
      <c r="D30" t="s">
        <v>7224</v>
      </c>
      <c r="E30" t="s">
        <v>6913</v>
      </c>
      <c r="F30" t="s">
        <v>7268</v>
      </c>
      <c r="G30" s="19" t="s">
        <v>7266</v>
      </c>
      <c r="H30" s="8" t="s">
        <v>7291</v>
      </c>
      <c r="I30" t="s">
        <v>7292</v>
      </c>
      <c r="J30" t="s">
        <v>7293</v>
      </c>
      <c r="K30" s="378"/>
      <c r="L30" s="378"/>
      <c r="M30" s="378"/>
      <c r="N30" s="378"/>
      <c r="O30" s="378"/>
      <c r="P30" s="378">
        <v>1</v>
      </c>
      <c r="Q30" s="378"/>
      <c r="R30" s="627"/>
      <c r="T30" s="321">
        <v>1.27</v>
      </c>
      <c r="W30" t="s">
        <v>7272</v>
      </c>
      <c r="X30" s="339"/>
    </row>
    <row r="31" spans="1:34" ht="15.75" thickBot="1">
      <c r="A31" s="371">
        <v>44166</v>
      </c>
      <c r="B31" s="372" t="s">
        <v>6881</v>
      </c>
      <c r="C31" s="372">
        <v>6031</v>
      </c>
      <c r="D31" s="372" t="s">
        <v>7224</v>
      </c>
      <c r="E31" s="372" t="s">
        <v>7294</v>
      </c>
      <c r="F31" s="372" t="s">
        <v>7238</v>
      </c>
      <c r="G31" s="373">
        <v>44166</v>
      </c>
      <c r="H31" s="374" t="s">
        <v>7239</v>
      </c>
      <c r="I31" s="372" t="s">
        <v>7240</v>
      </c>
      <c r="J31" s="372" t="s">
        <v>7241</v>
      </c>
      <c r="K31" s="378"/>
      <c r="L31" s="378"/>
      <c r="M31" s="378">
        <v>2</v>
      </c>
      <c r="N31" s="378">
        <v>6</v>
      </c>
      <c r="O31" s="378">
        <v>2</v>
      </c>
      <c r="P31" s="378"/>
      <c r="Q31" s="378"/>
      <c r="R31" s="374"/>
      <c r="S31" s="374"/>
      <c r="T31" s="375">
        <v>3.92</v>
      </c>
      <c r="U31" s="376">
        <v>10</v>
      </c>
      <c r="V31" s="376"/>
      <c r="W31" s="373">
        <v>44167</v>
      </c>
      <c r="X31" s="377"/>
    </row>
    <row r="32" spans="1:34" ht="15.75" thickBot="1">
      <c r="A32" s="338">
        <v>44166</v>
      </c>
      <c r="B32" t="s">
        <v>7255</v>
      </c>
      <c r="C32">
        <v>6165</v>
      </c>
      <c r="D32" t="s">
        <v>7224</v>
      </c>
      <c r="E32" t="s">
        <v>6920</v>
      </c>
      <c r="F32" t="s">
        <v>7257</v>
      </c>
      <c r="G32" s="19">
        <v>44166</v>
      </c>
      <c r="H32" s="8" t="s">
        <v>7263</v>
      </c>
      <c r="I32" t="s">
        <v>7264</v>
      </c>
      <c r="J32" t="s">
        <v>7260</v>
      </c>
      <c r="K32" s="378"/>
      <c r="L32" s="378"/>
      <c r="M32" s="378"/>
      <c r="N32" s="378"/>
      <c r="O32" s="378"/>
      <c r="P32" s="378"/>
      <c r="Q32" s="378"/>
      <c r="R32" s="627" t="s">
        <v>7295</v>
      </c>
      <c r="T32" s="321">
        <v>26</v>
      </c>
      <c r="U32" s="7">
        <v>6.8</v>
      </c>
      <c r="W32" s="19">
        <v>44168</v>
      </c>
      <c r="X32" s="339"/>
    </row>
    <row r="33" spans="1:24">
      <c r="A33" s="322">
        <v>44166</v>
      </c>
      <c r="B33" s="323" t="s">
        <v>6915</v>
      </c>
      <c r="C33" s="323">
        <v>6166</v>
      </c>
      <c r="D33" s="323" t="s">
        <v>7224</v>
      </c>
      <c r="E33" s="323" t="s">
        <v>6917</v>
      </c>
      <c r="F33" s="323" t="s">
        <v>7023</v>
      </c>
      <c r="G33" s="324">
        <v>44168</v>
      </c>
      <c r="H33" s="325" t="s">
        <v>7296</v>
      </c>
      <c r="I33" s="323" t="s">
        <v>7297</v>
      </c>
      <c r="J33" s="323" t="s">
        <v>7227</v>
      </c>
      <c r="K33" s="378"/>
      <c r="L33" s="378"/>
      <c r="M33" s="378">
        <v>2</v>
      </c>
      <c r="N33" s="378">
        <v>8</v>
      </c>
      <c r="O33" s="378">
        <v>4</v>
      </c>
      <c r="P33" s="378"/>
      <c r="Q33" s="378"/>
      <c r="R33" s="325"/>
      <c r="S33" s="325"/>
      <c r="T33" s="326">
        <v>9.7100000000000009</v>
      </c>
      <c r="U33" s="327"/>
      <c r="V33" s="327"/>
      <c r="W33" s="324">
        <v>44175</v>
      </c>
      <c r="X33" s="337"/>
    </row>
    <row r="34" spans="1:24">
      <c r="A34" s="338">
        <v>44166</v>
      </c>
      <c r="B34" t="s">
        <v>6915</v>
      </c>
      <c r="C34">
        <v>6166</v>
      </c>
      <c r="D34" t="s">
        <v>7224</v>
      </c>
      <c r="E34" t="s">
        <v>6917</v>
      </c>
      <c r="F34" t="s">
        <v>7023</v>
      </c>
      <c r="G34" s="19">
        <v>44168</v>
      </c>
      <c r="H34" s="8" t="s">
        <v>7298</v>
      </c>
      <c r="I34" t="s">
        <v>7299</v>
      </c>
      <c r="J34" t="s">
        <v>7300</v>
      </c>
      <c r="K34" s="378"/>
      <c r="L34" s="378"/>
      <c r="M34" s="378">
        <v>2</v>
      </c>
      <c r="N34" s="378">
        <v>8</v>
      </c>
      <c r="O34" s="378">
        <v>4</v>
      </c>
      <c r="P34" s="378"/>
      <c r="Q34" s="378"/>
      <c r="T34" s="321">
        <v>25.33</v>
      </c>
      <c r="X34" s="339"/>
    </row>
    <row r="35" spans="1:24">
      <c r="A35" s="338">
        <v>44166</v>
      </c>
      <c r="B35" t="s">
        <v>6915</v>
      </c>
      <c r="C35">
        <v>6166</v>
      </c>
      <c r="D35" t="s">
        <v>7224</v>
      </c>
      <c r="E35" t="s">
        <v>6917</v>
      </c>
      <c r="F35" t="s">
        <v>7023</v>
      </c>
      <c r="G35" s="19">
        <v>44168</v>
      </c>
      <c r="H35" s="8" t="s">
        <v>7301</v>
      </c>
      <c r="I35" t="s">
        <v>7302</v>
      </c>
      <c r="J35" t="s">
        <v>7303</v>
      </c>
      <c r="K35" s="378"/>
      <c r="L35" s="378">
        <v>4</v>
      </c>
      <c r="M35" s="378">
        <v>7</v>
      </c>
      <c r="N35" s="378">
        <v>19</v>
      </c>
      <c r="O35" s="378"/>
      <c r="P35" s="378"/>
      <c r="Q35" s="378"/>
      <c r="T35" s="321">
        <v>2.35</v>
      </c>
      <c r="X35" s="339"/>
    </row>
    <row r="36" spans="1:24" ht="15.75" thickBot="1">
      <c r="A36" s="338">
        <v>44166</v>
      </c>
      <c r="B36" t="s">
        <v>6915</v>
      </c>
      <c r="C36">
        <v>6166</v>
      </c>
      <c r="D36" t="s">
        <v>7224</v>
      </c>
      <c r="E36" t="s">
        <v>6917</v>
      </c>
      <c r="F36" t="s">
        <v>7023</v>
      </c>
      <c r="G36" s="19">
        <v>44168</v>
      </c>
      <c r="H36" s="8" t="s">
        <v>7304</v>
      </c>
      <c r="I36" t="s">
        <v>7305</v>
      </c>
      <c r="J36" t="s">
        <v>7227</v>
      </c>
      <c r="K36" s="378"/>
      <c r="L36" s="378"/>
      <c r="M36" s="378"/>
      <c r="N36" s="378"/>
      <c r="O36" s="378"/>
      <c r="P36" s="378"/>
      <c r="Q36" s="378"/>
      <c r="R36" s="8">
        <v>7</v>
      </c>
      <c r="T36" s="321">
        <v>1.1599999999999999</v>
      </c>
      <c r="X36" s="339"/>
    </row>
    <row r="37" spans="1:24">
      <c r="A37" s="322">
        <v>44176</v>
      </c>
      <c r="B37" s="323" t="s">
        <v>6923</v>
      </c>
      <c r="C37" s="323">
        <v>6223</v>
      </c>
      <c r="D37" s="323" t="s">
        <v>7224</v>
      </c>
      <c r="E37" s="323" t="s">
        <v>6925</v>
      </c>
      <c r="F37" s="323" t="s">
        <v>7023</v>
      </c>
      <c r="G37" s="324">
        <v>44176</v>
      </c>
      <c r="H37" s="325" t="s">
        <v>7306</v>
      </c>
      <c r="I37" s="323" t="s">
        <v>7305</v>
      </c>
      <c r="J37" s="323" t="s">
        <v>7227</v>
      </c>
      <c r="K37" s="378"/>
      <c r="L37" s="378"/>
      <c r="M37" s="378"/>
      <c r="N37" s="378"/>
      <c r="O37" s="378"/>
      <c r="P37" s="378"/>
      <c r="Q37" s="378"/>
      <c r="R37" s="325">
        <v>10</v>
      </c>
      <c r="S37" s="325"/>
      <c r="T37" s="326">
        <v>1.1599999999999999</v>
      </c>
      <c r="U37" s="327">
        <v>8.1999999999999993</v>
      </c>
      <c r="V37" s="327"/>
      <c r="W37" s="324">
        <v>44181</v>
      </c>
      <c r="X37" s="337"/>
    </row>
    <row r="38" spans="1:24">
      <c r="A38" s="338">
        <v>44176</v>
      </c>
      <c r="B38" t="s">
        <v>6923</v>
      </c>
      <c r="C38">
        <v>6223</v>
      </c>
      <c r="D38" t="s">
        <v>7224</v>
      </c>
      <c r="E38" t="s">
        <v>6925</v>
      </c>
      <c r="F38" t="s">
        <v>7023</v>
      </c>
      <c r="G38" s="19">
        <v>44176</v>
      </c>
      <c r="H38" s="8" t="s">
        <v>7306</v>
      </c>
      <c r="I38" t="s">
        <v>7305</v>
      </c>
      <c r="J38" t="s">
        <v>7307</v>
      </c>
      <c r="K38" s="378"/>
      <c r="L38" s="378"/>
      <c r="M38" s="378"/>
      <c r="N38" s="378"/>
      <c r="O38" s="378"/>
      <c r="P38" s="378"/>
      <c r="Q38" s="378"/>
      <c r="R38" s="8">
        <v>10</v>
      </c>
      <c r="T38" s="321">
        <v>1.28</v>
      </c>
      <c r="X38" s="339"/>
    </row>
    <row r="39" spans="1:24">
      <c r="A39" s="338">
        <v>44176</v>
      </c>
      <c r="B39" t="s">
        <v>6923</v>
      </c>
      <c r="C39">
        <v>6223</v>
      </c>
      <c r="D39" t="s">
        <v>7224</v>
      </c>
      <c r="E39" t="s">
        <v>6925</v>
      </c>
      <c r="F39" t="s">
        <v>7023</v>
      </c>
      <c r="G39" s="19">
        <v>44176</v>
      </c>
      <c r="H39" s="8" t="s">
        <v>7306</v>
      </c>
      <c r="I39" t="s">
        <v>7305</v>
      </c>
      <c r="J39" t="s">
        <v>7308</v>
      </c>
      <c r="K39" s="378"/>
      <c r="L39" s="378"/>
      <c r="M39" s="378"/>
      <c r="N39" s="378"/>
      <c r="O39" s="378"/>
      <c r="P39" s="378"/>
      <c r="Q39" s="378"/>
      <c r="R39" s="8">
        <v>10</v>
      </c>
      <c r="T39" s="321">
        <v>1.28</v>
      </c>
      <c r="X39" s="339"/>
    </row>
    <row r="40" spans="1:24">
      <c r="A40" s="338">
        <v>44176</v>
      </c>
      <c r="B40" t="s">
        <v>6923</v>
      </c>
      <c r="C40">
        <v>6223</v>
      </c>
      <c r="D40" t="s">
        <v>7224</v>
      </c>
      <c r="E40" t="s">
        <v>6925</v>
      </c>
      <c r="F40" t="s">
        <v>7023</v>
      </c>
      <c r="G40" s="19">
        <v>44176</v>
      </c>
      <c r="H40" s="8" t="s">
        <v>7306</v>
      </c>
      <c r="I40" t="s">
        <v>7305</v>
      </c>
      <c r="J40" t="s">
        <v>7309</v>
      </c>
      <c r="K40" s="378"/>
      <c r="L40" s="378"/>
      <c r="M40" s="378"/>
      <c r="N40" s="378"/>
      <c r="O40" s="378"/>
      <c r="P40" s="378"/>
      <c r="Q40" s="378"/>
      <c r="R40" s="8">
        <v>10</v>
      </c>
      <c r="T40" s="321">
        <v>1.28</v>
      </c>
      <c r="X40" s="339"/>
    </row>
    <row r="41" spans="1:24" ht="15.75" thickBot="1">
      <c r="A41" s="338">
        <v>44176</v>
      </c>
      <c r="B41" t="s">
        <v>6923</v>
      </c>
      <c r="C41">
        <v>6223</v>
      </c>
      <c r="D41" t="s">
        <v>7224</v>
      </c>
      <c r="E41" t="s">
        <v>6925</v>
      </c>
      <c r="F41" t="s">
        <v>7023</v>
      </c>
      <c r="G41" s="19">
        <v>44176</v>
      </c>
      <c r="H41" s="8" t="s">
        <v>7306</v>
      </c>
      <c r="I41" t="s">
        <v>7305</v>
      </c>
      <c r="J41" t="s">
        <v>7310</v>
      </c>
      <c r="K41" s="380"/>
      <c r="L41" s="380"/>
      <c r="M41" s="380"/>
      <c r="N41" s="380"/>
      <c r="O41" s="380"/>
      <c r="P41" s="380"/>
      <c r="Q41" s="380"/>
      <c r="R41" s="8">
        <v>10</v>
      </c>
      <c r="T41" s="321">
        <v>1.28</v>
      </c>
      <c r="X41" s="339"/>
    </row>
    <row r="42" spans="1:24">
      <c r="A42" s="381">
        <v>44183</v>
      </c>
      <c r="B42" s="382" t="s">
        <v>6881</v>
      </c>
      <c r="C42" s="382">
        <v>6031</v>
      </c>
      <c r="D42" s="382" t="s">
        <v>7224</v>
      </c>
      <c r="E42" s="382" t="s">
        <v>7311</v>
      </c>
      <c r="F42" s="382" t="s">
        <v>7229</v>
      </c>
      <c r="G42" s="383">
        <v>44183</v>
      </c>
      <c r="H42" s="384" t="s">
        <v>7230</v>
      </c>
      <c r="I42" s="382" t="s">
        <v>7231</v>
      </c>
      <c r="J42" s="382" t="s">
        <v>7227</v>
      </c>
      <c r="K42" s="345"/>
      <c r="L42" s="345"/>
      <c r="M42" s="345"/>
      <c r="N42" s="345"/>
      <c r="O42" s="345"/>
      <c r="P42" s="345"/>
      <c r="Q42" s="345"/>
      <c r="R42" s="384" t="s">
        <v>7232</v>
      </c>
      <c r="S42" s="384"/>
      <c r="T42" s="385">
        <v>10.29</v>
      </c>
      <c r="U42" s="386">
        <v>7.95</v>
      </c>
      <c r="V42" s="386"/>
      <c r="W42" s="383">
        <v>44186</v>
      </c>
      <c r="X42" s="387"/>
    </row>
    <row r="43" spans="1:24">
      <c r="A43" s="388">
        <v>44183</v>
      </c>
      <c r="B43" t="s">
        <v>6881</v>
      </c>
      <c r="C43">
        <v>6031</v>
      </c>
      <c r="D43" t="s">
        <v>7224</v>
      </c>
      <c r="E43" t="s">
        <v>7311</v>
      </c>
      <c r="F43" t="s">
        <v>7229</v>
      </c>
      <c r="G43" s="19">
        <v>44183</v>
      </c>
      <c r="H43" s="8" t="s">
        <v>7234</v>
      </c>
      <c r="I43" t="s">
        <v>7235</v>
      </c>
      <c r="J43" t="s">
        <v>7227</v>
      </c>
      <c r="K43" s="378"/>
      <c r="L43" s="378"/>
      <c r="M43" s="378"/>
      <c r="N43" s="378"/>
      <c r="O43" s="378"/>
      <c r="P43" s="378"/>
      <c r="Q43" s="378"/>
      <c r="R43" s="8" t="s">
        <v>7236</v>
      </c>
      <c r="T43" s="321">
        <v>9.52</v>
      </c>
      <c r="U43" s="7" t="s">
        <v>6592</v>
      </c>
      <c r="X43" s="389"/>
    </row>
    <row r="44" spans="1:24" ht="15.75" thickBot="1">
      <c r="A44" s="390">
        <v>44183</v>
      </c>
      <c r="B44" s="391" t="s">
        <v>7312</v>
      </c>
      <c r="C44" s="391" t="s">
        <v>6457</v>
      </c>
      <c r="D44" s="391" t="s">
        <v>6457</v>
      </c>
      <c r="E44" s="391" t="s">
        <v>175</v>
      </c>
      <c r="F44" s="391" t="s">
        <v>7229</v>
      </c>
      <c r="G44" s="392">
        <v>44183</v>
      </c>
      <c r="H44" s="393" t="s">
        <v>7313</v>
      </c>
      <c r="I44" s="391" t="s">
        <v>7314</v>
      </c>
      <c r="J44" s="391" t="s">
        <v>7260</v>
      </c>
      <c r="K44" s="394"/>
      <c r="L44" s="394"/>
      <c r="M44" s="394"/>
      <c r="N44" s="394"/>
      <c r="O44" s="394"/>
      <c r="P44" s="394"/>
      <c r="Q44" s="394"/>
      <c r="R44" s="393">
        <v>20</v>
      </c>
      <c r="S44" s="393"/>
      <c r="T44" s="395">
        <v>0.85</v>
      </c>
      <c r="U44" s="396"/>
      <c r="V44" s="396"/>
      <c r="W44" s="392"/>
      <c r="X44" s="397"/>
    </row>
    <row r="45" spans="1:24">
      <c r="A45" s="381">
        <v>44203</v>
      </c>
      <c r="B45" s="382" t="s">
        <v>6881</v>
      </c>
      <c r="C45" s="382">
        <v>6270</v>
      </c>
      <c r="D45" s="382" t="s">
        <v>6852</v>
      </c>
      <c r="E45" s="382" t="s">
        <v>7315</v>
      </c>
      <c r="F45" s="382" t="s">
        <v>7316</v>
      </c>
      <c r="G45" s="383">
        <v>44208</v>
      </c>
      <c r="H45" s="384" t="s">
        <v>7317</v>
      </c>
      <c r="I45" s="382" t="s">
        <v>7318</v>
      </c>
      <c r="J45" s="382" t="s">
        <v>7319</v>
      </c>
      <c r="K45" s="345"/>
      <c r="L45" s="345"/>
      <c r="M45" s="345"/>
      <c r="N45" s="345">
        <v>4</v>
      </c>
      <c r="O45" s="345"/>
      <c r="P45" s="345">
        <v>5</v>
      </c>
      <c r="Q45" s="345">
        <v>5</v>
      </c>
      <c r="R45" s="384"/>
      <c r="S45" s="384"/>
      <c r="T45" s="385">
        <v>6.75</v>
      </c>
      <c r="U45" s="386">
        <v>0</v>
      </c>
      <c r="V45" s="386" cm="1">
        <f t="array" ref="V45">(SUM(K45:R45)*T45)+(SUM(K46:R46*T46)+(SUM(K47:R47)*T47)+(SUM(K48:R48)*T48)+(SUM(K49:R49)*T49)+(U45))</f>
        <v>257.22000000000003</v>
      </c>
      <c r="W45" s="383">
        <v>44210</v>
      </c>
      <c r="X45" s="387"/>
    </row>
    <row r="46" spans="1:24">
      <c r="A46" s="388">
        <v>44203</v>
      </c>
      <c r="B46" t="s">
        <v>6881</v>
      </c>
      <c r="C46">
        <v>6270</v>
      </c>
      <c r="D46" t="s">
        <v>6852</v>
      </c>
      <c r="E46" t="s">
        <v>7315</v>
      </c>
      <c r="F46" t="s">
        <v>7316</v>
      </c>
      <c r="G46" s="19">
        <v>44208</v>
      </c>
      <c r="H46" s="8" t="s">
        <v>7320</v>
      </c>
      <c r="I46" t="s">
        <v>7321</v>
      </c>
      <c r="J46" t="s">
        <v>7319</v>
      </c>
      <c r="K46" s="378"/>
      <c r="L46" s="378"/>
      <c r="M46" s="378"/>
      <c r="N46" s="378">
        <v>2</v>
      </c>
      <c r="O46" s="378"/>
      <c r="P46" s="378">
        <v>1</v>
      </c>
      <c r="Q46" s="378">
        <v>1</v>
      </c>
      <c r="T46" s="321">
        <v>9.9499999999999993</v>
      </c>
      <c r="X46" s="389"/>
    </row>
    <row r="47" spans="1:24">
      <c r="A47" s="388">
        <v>44203</v>
      </c>
      <c r="B47" t="s">
        <v>6881</v>
      </c>
      <c r="C47">
        <v>6270</v>
      </c>
      <c r="D47" t="s">
        <v>6852</v>
      </c>
      <c r="E47" t="s">
        <v>7315</v>
      </c>
      <c r="F47" t="s">
        <v>7316</v>
      </c>
      <c r="G47" s="19">
        <v>44208</v>
      </c>
      <c r="H47" s="8" t="s">
        <v>7322</v>
      </c>
      <c r="I47" t="s">
        <v>7323</v>
      </c>
      <c r="J47" t="s">
        <v>7319</v>
      </c>
      <c r="K47" s="378"/>
      <c r="L47" s="378"/>
      <c r="M47" s="378"/>
      <c r="N47" s="378">
        <v>2</v>
      </c>
      <c r="O47" s="378"/>
      <c r="P47" s="378">
        <v>1</v>
      </c>
      <c r="Q47" s="378">
        <v>1</v>
      </c>
      <c r="T47" s="321">
        <v>19.98</v>
      </c>
      <c r="X47" s="389"/>
    </row>
    <row r="48" spans="1:24">
      <c r="A48" s="388">
        <v>44203</v>
      </c>
      <c r="B48" t="s">
        <v>6881</v>
      </c>
      <c r="C48">
        <v>6270</v>
      </c>
      <c r="D48" t="s">
        <v>6852</v>
      </c>
      <c r="E48" t="s">
        <v>7315</v>
      </c>
      <c r="F48" t="s">
        <v>7316</v>
      </c>
      <c r="G48" s="19">
        <v>44208</v>
      </c>
      <c r="H48" s="8" t="s">
        <v>7324</v>
      </c>
      <c r="I48" t="s">
        <v>7325</v>
      </c>
      <c r="J48" t="s">
        <v>7227</v>
      </c>
      <c r="K48" s="378"/>
      <c r="L48" s="378"/>
      <c r="M48" s="378"/>
      <c r="N48" s="378"/>
      <c r="O48" s="378"/>
      <c r="P48" s="378"/>
      <c r="Q48" s="378"/>
      <c r="R48" s="8">
        <v>2</v>
      </c>
      <c r="T48" s="321">
        <v>10.25</v>
      </c>
      <c r="X48" s="389"/>
    </row>
    <row r="49" spans="1:24" ht="15.75" thickBot="1">
      <c r="A49" s="390">
        <v>44203</v>
      </c>
      <c r="B49" s="391" t="s">
        <v>6881</v>
      </c>
      <c r="C49" s="391">
        <v>6270</v>
      </c>
      <c r="D49" s="391" t="s">
        <v>6852</v>
      </c>
      <c r="E49" s="391" t="s">
        <v>7315</v>
      </c>
      <c r="F49" s="391" t="s">
        <v>7316</v>
      </c>
      <c r="G49" s="392">
        <v>44208</v>
      </c>
      <c r="H49" s="393" t="s">
        <v>7326</v>
      </c>
      <c r="I49" s="391" t="s">
        <v>7327</v>
      </c>
      <c r="J49" s="391" t="s">
        <v>7227</v>
      </c>
      <c r="K49" s="394"/>
      <c r="L49" s="394"/>
      <c r="M49" s="394"/>
      <c r="N49" s="394"/>
      <c r="O49" s="394"/>
      <c r="P49" s="394"/>
      <c r="Q49" s="394"/>
      <c r="R49" s="393">
        <v>2</v>
      </c>
      <c r="S49" s="393"/>
      <c r="T49" s="395">
        <v>11.25</v>
      </c>
      <c r="U49" s="396"/>
      <c r="V49" s="396"/>
      <c r="W49" s="392"/>
      <c r="X49" s="397"/>
    </row>
    <row r="50" spans="1:24">
      <c r="A50" s="381">
        <v>44203</v>
      </c>
      <c r="B50" s="382" t="s">
        <v>6881</v>
      </c>
      <c r="C50" s="382">
        <v>6270</v>
      </c>
      <c r="D50" s="382" t="s">
        <v>6852</v>
      </c>
      <c r="E50" s="382" t="s">
        <v>7328</v>
      </c>
      <c r="F50" s="382" t="s">
        <v>7023</v>
      </c>
      <c r="G50" s="383">
        <v>44208</v>
      </c>
      <c r="H50" s="384" t="s">
        <v>7329</v>
      </c>
      <c r="I50" s="382" t="s">
        <v>7330</v>
      </c>
      <c r="J50" s="382" t="s">
        <v>7331</v>
      </c>
      <c r="K50" s="345"/>
      <c r="L50" s="345"/>
      <c r="M50" s="345"/>
      <c r="N50" s="345"/>
      <c r="O50" s="345"/>
      <c r="P50" s="345">
        <v>1</v>
      </c>
      <c r="Q50" s="345">
        <v>1</v>
      </c>
      <c r="R50" s="384"/>
      <c r="S50" s="384"/>
      <c r="T50" s="385">
        <v>1.75</v>
      </c>
      <c r="U50" s="386">
        <v>8.1999999999999993</v>
      </c>
      <c r="V50" s="386" cm="1">
        <f t="array" ref="V50">(SUM(K50:R50)*T50)+(SUM(K51:R51*T51)+(SUM(K52:R52)*T52)+(U50))</f>
        <v>72.02</v>
      </c>
      <c r="W50" s="383">
        <v>44209</v>
      </c>
      <c r="X50" s="387"/>
    </row>
    <row r="51" spans="1:24">
      <c r="A51" s="388">
        <v>44203</v>
      </c>
      <c r="B51" t="s">
        <v>6881</v>
      </c>
      <c r="C51">
        <v>6270</v>
      </c>
      <c r="D51" t="s">
        <v>6852</v>
      </c>
      <c r="E51" t="s">
        <v>7328</v>
      </c>
      <c r="F51" t="s">
        <v>7023</v>
      </c>
      <c r="G51" s="19">
        <v>44208</v>
      </c>
      <c r="H51" s="8" t="s">
        <v>7304</v>
      </c>
      <c r="I51" t="s">
        <v>7305</v>
      </c>
      <c r="J51" t="s">
        <v>7227</v>
      </c>
      <c r="K51" s="378"/>
      <c r="L51" s="378"/>
      <c r="M51" s="378"/>
      <c r="N51" s="378"/>
      <c r="O51" s="378"/>
      <c r="P51" s="378"/>
      <c r="Q51" s="378"/>
      <c r="R51" s="8">
        <v>2</v>
      </c>
      <c r="T51" s="321">
        <v>1.1599999999999999</v>
      </c>
      <c r="X51" s="389"/>
    </row>
    <row r="52" spans="1:24" ht="15.75" thickBot="1">
      <c r="A52" s="388">
        <v>44203</v>
      </c>
      <c r="B52" t="s">
        <v>7312</v>
      </c>
      <c r="C52" t="s">
        <v>7332</v>
      </c>
      <c r="D52" t="s">
        <v>6852</v>
      </c>
      <c r="E52" t="s">
        <v>7328</v>
      </c>
      <c r="F52" t="s">
        <v>7023</v>
      </c>
      <c r="G52" s="19">
        <v>44208</v>
      </c>
      <c r="H52" s="8" t="s">
        <v>7304</v>
      </c>
      <c r="I52" t="s">
        <v>7305</v>
      </c>
      <c r="J52" t="s">
        <v>7227</v>
      </c>
      <c r="K52" s="380"/>
      <c r="L52" s="380"/>
      <c r="M52" s="380"/>
      <c r="N52" s="380"/>
      <c r="O52" s="380"/>
      <c r="P52" s="380"/>
      <c r="Q52" s="380"/>
      <c r="R52" s="8">
        <v>50</v>
      </c>
      <c r="T52" s="321">
        <v>1.1599999999999999</v>
      </c>
      <c r="X52" s="389"/>
    </row>
    <row r="53" spans="1:24">
      <c r="A53" s="322">
        <v>44222</v>
      </c>
      <c r="B53" s="323" t="s">
        <v>6881</v>
      </c>
      <c r="C53" s="323">
        <v>6343</v>
      </c>
      <c r="D53" s="323" t="s">
        <v>6852</v>
      </c>
      <c r="E53" s="323" t="s">
        <v>6932</v>
      </c>
      <c r="F53" s="323" t="s">
        <v>7316</v>
      </c>
      <c r="G53" s="324">
        <v>44223</v>
      </c>
      <c r="H53" s="325" t="s">
        <v>7324</v>
      </c>
      <c r="I53" s="323" t="s">
        <v>7325</v>
      </c>
      <c r="J53" s="323" t="s">
        <v>7227</v>
      </c>
      <c r="K53" s="476"/>
      <c r="L53" s="476"/>
      <c r="M53" s="476"/>
      <c r="N53" s="476"/>
      <c r="O53" s="476"/>
      <c r="P53" s="476"/>
      <c r="Q53" s="476"/>
      <c r="R53" s="325">
        <v>2</v>
      </c>
      <c r="S53" s="325"/>
      <c r="T53" s="326">
        <v>10.25</v>
      </c>
      <c r="U53" s="327">
        <v>7.95</v>
      </c>
      <c r="V53" s="386" cm="1">
        <f t="array" ref="V53">(SUM(K53:R53)*T53)+(SUM(K54:R54*T54)+(SUM(K55:R55)*T55)+(U53))</f>
        <v>105.15</v>
      </c>
      <c r="W53" s="324">
        <v>44225</v>
      </c>
      <c r="X53" s="337"/>
    </row>
    <row r="54" spans="1:24">
      <c r="A54" s="338">
        <v>44222</v>
      </c>
      <c r="B54" t="s">
        <v>6881</v>
      </c>
      <c r="C54">
        <v>6344</v>
      </c>
      <c r="D54" t="s">
        <v>7224</v>
      </c>
      <c r="E54" t="s">
        <v>6932</v>
      </c>
      <c r="F54" t="s">
        <v>7333</v>
      </c>
      <c r="G54" s="19">
        <v>44223</v>
      </c>
      <c r="H54" s="8" t="s">
        <v>7334</v>
      </c>
      <c r="I54" t="s">
        <v>7335</v>
      </c>
      <c r="J54" t="s">
        <v>7319</v>
      </c>
      <c r="K54" s="477"/>
      <c r="L54" s="477"/>
      <c r="M54" s="477"/>
      <c r="N54" s="477"/>
      <c r="O54" s="477">
        <v>1</v>
      </c>
      <c r="P54" s="477"/>
      <c r="Q54" s="477"/>
      <c r="T54" s="321">
        <v>6.3</v>
      </c>
      <c r="X54" s="339"/>
    </row>
    <row r="55" spans="1:24" ht="15.75" thickBot="1">
      <c r="A55" s="338">
        <v>44222</v>
      </c>
      <c r="B55" t="s">
        <v>6930</v>
      </c>
      <c r="C55">
        <v>6320</v>
      </c>
      <c r="D55" t="s">
        <v>6852</v>
      </c>
      <c r="E55" t="s">
        <v>6932</v>
      </c>
      <c r="F55" t="s">
        <v>7316</v>
      </c>
      <c r="G55" s="19">
        <v>44223</v>
      </c>
      <c r="H55" s="8" t="s">
        <v>7336</v>
      </c>
      <c r="I55" t="s">
        <v>7337</v>
      </c>
      <c r="J55" t="s">
        <v>7260</v>
      </c>
      <c r="K55" s="380"/>
      <c r="L55" s="380"/>
      <c r="M55" s="380"/>
      <c r="N55" s="380">
        <v>6</v>
      </c>
      <c r="O55" s="380">
        <v>8</v>
      </c>
      <c r="P55" s="380"/>
      <c r="Q55" s="380"/>
      <c r="R55" s="8">
        <v>2</v>
      </c>
      <c r="T55" s="321">
        <v>4.4000000000000004</v>
      </c>
      <c r="X55" s="339"/>
    </row>
    <row r="56" spans="1:24" ht="15.75" thickBot="1">
      <c r="A56" s="381">
        <v>44230</v>
      </c>
      <c r="B56" s="382" t="s">
        <v>6856</v>
      </c>
      <c r="C56" s="382">
        <v>6358</v>
      </c>
      <c r="D56" s="382" t="s">
        <v>7224</v>
      </c>
      <c r="E56" s="382" t="s">
        <v>7338</v>
      </c>
      <c r="F56" s="382" t="s">
        <v>7339</v>
      </c>
      <c r="G56" s="383">
        <v>44230</v>
      </c>
      <c r="H56" s="384" t="s">
        <v>7340</v>
      </c>
      <c r="I56" s="382" t="s">
        <v>7341</v>
      </c>
      <c r="J56" s="382" t="s">
        <v>7260</v>
      </c>
      <c r="K56" s="532"/>
      <c r="L56" s="532"/>
      <c r="M56" s="532"/>
      <c r="N56" s="532">
        <v>10</v>
      </c>
      <c r="O56" s="532">
        <v>10</v>
      </c>
      <c r="P56" s="532"/>
      <c r="Q56" s="532"/>
      <c r="R56" s="384"/>
      <c r="S56" s="384"/>
      <c r="T56" s="385">
        <v>1.55</v>
      </c>
      <c r="U56" s="386">
        <v>6.5</v>
      </c>
      <c r="V56" s="386">
        <f>(SUM(K56:R56)*T56)+U56</f>
        <v>37.5</v>
      </c>
      <c r="W56" s="383">
        <v>44232</v>
      </c>
      <c r="X56" s="387"/>
    </row>
    <row r="57" spans="1:24" ht="15.75" thickBot="1">
      <c r="A57" s="371">
        <v>44230</v>
      </c>
      <c r="B57" s="372" t="s">
        <v>6856</v>
      </c>
      <c r="C57" s="372">
        <v>6358</v>
      </c>
      <c r="D57" s="372" t="s">
        <v>7224</v>
      </c>
      <c r="E57" s="372" t="s">
        <v>7342</v>
      </c>
      <c r="F57" s="372" t="s">
        <v>7229</v>
      </c>
      <c r="G57" s="373">
        <v>44230</v>
      </c>
      <c r="H57" s="374" t="s">
        <v>7343</v>
      </c>
      <c r="I57" s="372" t="s">
        <v>7344</v>
      </c>
      <c r="J57" s="372" t="s">
        <v>7260</v>
      </c>
      <c r="K57" s="533"/>
      <c r="L57" s="533"/>
      <c r="M57" s="533"/>
      <c r="N57" s="533">
        <v>10</v>
      </c>
      <c r="O57" s="533">
        <v>4</v>
      </c>
      <c r="P57" s="533"/>
      <c r="Q57" s="533"/>
      <c r="R57" s="374"/>
      <c r="S57" s="374"/>
      <c r="T57" s="534">
        <v>6.65</v>
      </c>
      <c r="U57" s="376">
        <v>7.95</v>
      </c>
      <c r="V57" s="386">
        <f>(SUM(K57:R57)*T57)+U57</f>
        <v>101.05000000000001</v>
      </c>
      <c r="W57" s="373">
        <v>44231</v>
      </c>
      <c r="X57" s="377"/>
    </row>
    <row r="58" spans="1:24">
      <c r="A58" s="388">
        <v>44230</v>
      </c>
      <c r="B58" t="s">
        <v>6856</v>
      </c>
      <c r="C58">
        <v>6358</v>
      </c>
      <c r="D58" t="s">
        <v>7224</v>
      </c>
      <c r="E58" t="s">
        <v>7345</v>
      </c>
      <c r="F58" t="s">
        <v>7268</v>
      </c>
      <c r="G58" s="19">
        <v>44230</v>
      </c>
      <c r="H58" s="8" t="s">
        <v>7225</v>
      </c>
      <c r="I58" t="s">
        <v>7346</v>
      </c>
      <c r="J58" t="s">
        <v>7347</v>
      </c>
      <c r="K58" s="535"/>
      <c r="L58" s="535"/>
      <c r="M58" s="535"/>
      <c r="N58" s="535"/>
      <c r="O58" s="535"/>
      <c r="P58" s="535"/>
      <c r="Q58" s="535"/>
      <c r="R58" s="8">
        <v>10</v>
      </c>
      <c r="T58" s="321">
        <v>1.1599999999999999</v>
      </c>
      <c r="U58" s="7">
        <v>6.95</v>
      </c>
      <c r="V58" s="386" cm="1">
        <f t="array" ref="V58">(SUM(K58:R58)*T58)+(SUM(K59:R59*T59)+(U58))</f>
        <v>42.25</v>
      </c>
      <c r="W58" s="19">
        <v>44231</v>
      </c>
      <c r="X58" s="389"/>
    </row>
    <row r="59" spans="1:24" ht="15.75" thickBot="1">
      <c r="A59" s="390">
        <v>44230</v>
      </c>
      <c r="B59" s="391" t="s">
        <v>6856</v>
      </c>
      <c r="C59" s="391">
        <v>6358</v>
      </c>
      <c r="D59" s="391" t="s">
        <v>7224</v>
      </c>
      <c r="E59" s="391" t="s">
        <v>7345</v>
      </c>
      <c r="F59" s="391" t="s">
        <v>7268</v>
      </c>
      <c r="G59" s="392">
        <v>44230</v>
      </c>
      <c r="H59" s="393" t="s">
        <v>7348</v>
      </c>
      <c r="I59" s="391" t="s">
        <v>7349</v>
      </c>
      <c r="J59" s="391" t="s">
        <v>7347</v>
      </c>
      <c r="K59" s="380"/>
      <c r="L59" s="380"/>
      <c r="M59" s="380"/>
      <c r="N59" s="380"/>
      <c r="O59" s="380"/>
      <c r="P59" s="380"/>
      <c r="Q59" s="380"/>
      <c r="R59" s="393">
        <v>15</v>
      </c>
      <c r="S59" s="393"/>
      <c r="T59" s="395">
        <v>1.58</v>
      </c>
      <c r="U59" s="396"/>
      <c r="V59" s="396"/>
      <c r="W59" s="392"/>
      <c r="X59" s="397"/>
    </row>
    <row r="60" spans="1:24">
      <c r="A60" s="381">
        <v>44267</v>
      </c>
      <c r="B60" s="382" t="s">
        <v>6881</v>
      </c>
      <c r="C60" s="382">
        <v>6486</v>
      </c>
      <c r="D60" s="382" t="s">
        <v>6852</v>
      </c>
      <c r="E60" s="382" t="s">
        <v>7350</v>
      </c>
      <c r="F60" s="382" t="s">
        <v>7023</v>
      </c>
      <c r="G60" s="383">
        <v>44277</v>
      </c>
      <c r="H60" s="384" t="s">
        <v>7329</v>
      </c>
      <c r="I60" s="382" t="s">
        <v>7330</v>
      </c>
      <c r="J60" s="382" t="s">
        <v>7331</v>
      </c>
      <c r="K60" s="618"/>
      <c r="L60" s="345"/>
      <c r="M60" s="345">
        <v>1</v>
      </c>
      <c r="N60" s="345"/>
      <c r="O60" s="345">
        <v>2</v>
      </c>
      <c r="P60" s="345"/>
      <c r="Q60" s="346"/>
      <c r="R60" s="384"/>
      <c r="S60" s="384"/>
      <c r="T60" s="385">
        <v>1.75</v>
      </c>
      <c r="U60" s="386">
        <v>8.5</v>
      </c>
      <c r="V60" s="386" cm="1">
        <f t="array" ref="V60">(SUM(K60:R60)*T60)+(SUM(K61:R61*T61)+(U60))</f>
        <v>29.47</v>
      </c>
      <c r="W60" s="383">
        <v>44278</v>
      </c>
      <c r="X60" s="387"/>
    </row>
    <row r="61" spans="1:24" ht="15.75" thickBot="1">
      <c r="A61" s="390">
        <v>44267</v>
      </c>
      <c r="B61" s="391" t="s">
        <v>6541</v>
      </c>
      <c r="C61" s="391">
        <v>6489</v>
      </c>
      <c r="D61" s="391" t="s">
        <v>6852</v>
      </c>
      <c r="E61" s="391" t="s">
        <v>7350</v>
      </c>
      <c r="F61" s="391" t="s">
        <v>7023</v>
      </c>
      <c r="G61" s="392">
        <v>44277</v>
      </c>
      <c r="H61" s="393" t="s">
        <v>7250</v>
      </c>
      <c r="I61" s="391" t="s">
        <v>7251</v>
      </c>
      <c r="J61" s="391" t="s">
        <v>7252</v>
      </c>
      <c r="K61" s="619"/>
      <c r="L61" s="394"/>
      <c r="M61" s="394"/>
      <c r="N61" s="394"/>
      <c r="O61" s="394">
        <v>3</v>
      </c>
      <c r="P61" s="394"/>
      <c r="Q61" s="620"/>
      <c r="R61" s="393"/>
      <c r="S61" s="393"/>
      <c r="T61" s="395">
        <v>5.24</v>
      </c>
      <c r="U61" s="396"/>
      <c r="V61" s="396"/>
      <c r="W61" s="392"/>
      <c r="X61" s="397"/>
    </row>
    <row r="62" spans="1:24">
      <c r="A62" s="381">
        <v>44267</v>
      </c>
      <c r="B62" s="382" t="s">
        <v>6881</v>
      </c>
      <c r="C62" s="382">
        <v>6486</v>
      </c>
      <c r="D62" s="382" t="s">
        <v>6852</v>
      </c>
      <c r="E62" s="382" t="s">
        <v>7351</v>
      </c>
      <c r="F62" s="382" t="s">
        <v>7316</v>
      </c>
      <c r="G62" s="383">
        <v>44272</v>
      </c>
      <c r="H62" s="384" t="s">
        <v>7317</v>
      </c>
      <c r="I62" s="382" t="s">
        <v>7318</v>
      </c>
      <c r="J62" s="382" t="s">
        <v>7319</v>
      </c>
      <c r="K62" s="618"/>
      <c r="L62" s="345"/>
      <c r="M62" s="345"/>
      <c r="N62" s="345">
        <v>5</v>
      </c>
      <c r="O62" s="345">
        <v>10</v>
      </c>
      <c r="P62" s="345"/>
      <c r="Q62" s="346"/>
      <c r="R62" s="384"/>
      <c r="S62" s="384"/>
      <c r="T62" s="385">
        <v>6.75</v>
      </c>
      <c r="U62" s="386">
        <v>0</v>
      </c>
      <c r="V62" s="386" cm="1">
        <f t="array" ref="V62">(SUM(K62:R62)*T62)+(SUM(K63:R63*T63)+(SUM(K64:R64)*T64)+(SUM(K65:R65)*T65)+(U62))</f>
        <v>252.54</v>
      </c>
      <c r="W62" s="383">
        <v>44277</v>
      </c>
      <c r="X62" s="387"/>
    </row>
    <row r="63" spans="1:24">
      <c r="A63" s="388">
        <v>44267</v>
      </c>
      <c r="B63" t="s">
        <v>6881</v>
      </c>
      <c r="C63">
        <v>6486</v>
      </c>
      <c r="D63" t="s">
        <v>6852</v>
      </c>
      <c r="E63" t="s">
        <v>7351</v>
      </c>
      <c r="F63" t="s">
        <v>7316</v>
      </c>
      <c r="G63" s="19">
        <v>44272</v>
      </c>
      <c r="H63" s="8" t="s">
        <v>7320</v>
      </c>
      <c r="I63" t="s">
        <v>7321</v>
      </c>
      <c r="J63" t="s">
        <v>7319</v>
      </c>
      <c r="K63" s="621"/>
      <c r="L63" s="378"/>
      <c r="M63" s="378">
        <v>1</v>
      </c>
      <c r="N63" s="378"/>
      <c r="O63" s="378">
        <v>2</v>
      </c>
      <c r="P63" s="378"/>
      <c r="Q63" s="622"/>
      <c r="T63" s="321">
        <v>9.9499999999999993</v>
      </c>
      <c r="X63" s="389"/>
    </row>
    <row r="64" spans="1:24" ht="16.5">
      <c r="A64" s="388">
        <v>44267</v>
      </c>
      <c r="B64" t="s">
        <v>6881</v>
      </c>
      <c r="C64">
        <v>6486</v>
      </c>
      <c r="D64" t="s">
        <v>6852</v>
      </c>
      <c r="E64" t="s">
        <v>7351</v>
      </c>
      <c r="F64" s="583" t="s">
        <v>7316</v>
      </c>
      <c r="G64" s="19">
        <v>44272</v>
      </c>
      <c r="H64" s="8" t="s">
        <v>7322</v>
      </c>
      <c r="I64" t="s">
        <v>7323</v>
      </c>
      <c r="J64" t="s">
        <v>7319</v>
      </c>
      <c r="K64" s="621"/>
      <c r="L64" s="378"/>
      <c r="M64" s="378">
        <v>1</v>
      </c>
      <c r="N64" s="378"/>
      <c r="O64" s="378">
        <v>2</v>
      </c>
      <c r="P64" s="378"/>
      <c r="Q64" s="622"/>
      <c r="T64" s="321">
        <v>19.98</v>
      </c>
      <c r="X64" s="389"/>
    </row>
    <row r="65" spans="1:24" ht="15.75" thickBot="1">
      <c r="A65" s="390">
        <v>44267</v>
      </c>
      <c r="B65" s="391" t="s">
        <v>6881</v>
      </c>
      <c r="C65" s="391">
        <v>6486</v>
      </c>
      <c r="D65" s="391" t="s">
        <v>6852</v>
      </c>
      <c r="E65" s="391" t="s">
        <v>7351</v>
      </c>
      <c r="F65" s="391" t="s">
        <v>7316</v>
      </c>
      <c r="G65" s="392">
        <v>44272</v>
      </c>
      <c r="H65" s="393" t="s">
        <v>7324</v>
      </c>
      <c r="I65" s="391" t="s">
        <v>7325</v>
      </c>
      <c r="J65" s="391" t="s">
        <v>7227</v>
      </c>
      <c r="K65" s="619"/>
      <c r="L65" s="394"/>
      <c r="M65" s="394"/>
      <c r="N65" s="394"/>
      <c r="O65" s="394"/>
      <c r="P65" s="394"/>
      <c r="Q65" s="620"/>
      <c r="R65" s="393">
        <v>6</v>
      </c>
      <c r="S65" s="393"/>
      <c r="T65" s="395">
        <v>10.25</v>
      </c>
      <c r="U65" s="396"/>
      <c r="V65" s="396"/>
      <c r="W65" s="392"/>
      <c r="X65" s="397"/>
    </row>
    <row r="66" spans="1:24" ht="15.75" thickBot="1">
      <c r="A66" s="381">
        <v>44294</v>
      </c>
      <c r="B66" s="382" t="s">
        <v>6856</v>
      </c>
      <c r="C66" s="382">
        <v>6630</v>
      </c>
      <c r="D66" s="382" t="s">
        <v>7224</v>
      </c>
      <c r="E66" s="382" t="s">
        <v>7352</v>
      </c>
      <c r="F66" s="382" t="s">
        <v>7339</v>
      </c>
      <c r="G66" s="383">
        <v>44298</v>
      </c>
      <c r="H66" s="384" t="s">
        <v>7340</v>
      </c>
      <c r="I66" s="382" t="s">
        <v>7341</v>
      </c>
      <c r="J66" s="382" t="s">
        <v>7260</v>
      </c>
      <c r="K66" s="623"/>
      <c r="L66" s="533"/>
      <c r="M66" s="533">
        <v>18</v>
      </c>
      <c r="N66" s="533">
        <v>10</v>
      </c>
      <c r="O66" s="533"/>
      <c r="P66" s="533"/>
      <c r="Q66" s="624"/>
      <c r="R66" s="384"/>
      <c r="S66" s="384"/>
      <c r="T66" s="385">
        <v>1.55</v>
      </c>
      <c r="U66" s="386">
        <v>6.5</v>
      </c>
      <c r="V66" s="386">
        <f>(SUM(K66:R66)*T66)+U66</f>
        <v>49.9</v>
      </c>
      <c r="W66" s="383">
        <v>44299</v>
      </c>
      <c r="X66" s="387"/>
    </row>
    <row r="67" spans="1:24" ht="15.75" thickBot="1">
      <c r="A67" s="371">
        <v>44294</v>
      </c>
      <c r="B67" s="372" t="s">
        <v>6856</v>
      </c>
      <c r="C67" s="372">
        <v>6630</v>
      </c>
      <c r="D67" s="372" t="s">
        <v>7224</v>
      </c>
      <c r="E67" s="372" t="s">
        <v>7353</v>
      </c>
      <c r="F67" s="372" t="s">
        <v>7229</v>
      </c>
      <c r="G67" s="373">
        <v>44298</v>
      </c>
      <c r="H67" s="374" t="s">
        <v>7343</v>
      </c>
      <c r="I67" s="372" t="s">
        <v>7344</v>
      </c>
      <c r="J67" s="372" t="s">
        <v>7260</v>
      </c>
      <c r="K67" s="628"/>
      <c r="L67" s="532"/>
      <c r="M67" s="532">
        <v>5</v>
      </c>
      <c r="N67" s="532">
        <v>5</v>
      </c>
      <c r="O67" s="532">
        <v>5</v>
      </c>
      <c r="P67" s="532"/>
      <c r="Q67" s="629"/>
      <c r="R67" s="374"/>
      <c r="S67" s="374"/>
      <c r="T67" s="534">
        <v>6.65</v>
      </c>
      <c r="U67" s="376">
        <v>7.95</v>
      </c>
      <c r="V67" s="386">
        <f>(SUM(K67:R67)*T67)+U67</f>
        <v>107.7</v>
      </c>
      <c r="W67" s="373">
        <v>44300</v>
      </c>
      <c r="X67" s="377"/>
    </row>
    <row r="68" spans="1:24">
      <c r="A68" s="381">
        <v>44294</v>
      </c>
      <c r="B68" s="382" t="s">
        <v>6856</v>
      </c>
      <c r="C68" s="382">
        <v>6630</v>
      </c>
      <c r="D68" s="382" t="s">
        <v>7224</v>
      </c>
      <c r="E68" s="382" t="s">
        <v>7354</v>
      </c>
      <c r="F68" s="382" t="s">
        <v>7023</v>
      </c>
      <c r="G68" s="383">
        <v>44298</v>
      </c>
      <c r="H68" s="384" t="s">
        <v>7225</v>
      </c>
      <c r="I68" s="382" t="s">
        <v>7346</v>
      </c>
      <c r="J68" s="382" t="s">
        <v>7347</v>
      </c>
      <c r="K68" s="618"/>
      <c r="L68" s="345"/>
      <c r="M68" s="345"/>
      <c r="N68" s="345"/>
      <c r="O68" s="345"/>
      <c r="P68" s="345"/>
      <c r="Q68" s="346"/>
      <c r="R68" s="630">
        <v>10</v>
      </c>
      <c r="S68" s="384"/>
      <c r="T68" s="385">
        <v>1.1599999999999999</v>
      </c>
      <c r="U68" s="386">
        <v>6.95</v>
      </c>
      <c r="V68" s="386" cm="1">
        <f t="array" ref="V68">(SUM(K68:R68)*T68)+(SUM(K69:R69*T69)+(SUM(K70:R70)*T70)+(SUM(K71:R71)*T71)+(SUM(K72:R72)*T72)+(U68))</f>
        <v>29.07</v>
      </c>
      <c r="W68" s="383">
        <v>44299</v>
      </c>
      <c r="X68" s="387"/>
    </row>
    <row r="69" spans="1:24">
      <c r="A69" s="388">
        <v>44294</v>
      </c>
      <c r="B69" t="s">
        <v>6455</v>
      </c>
      <c r="C69" t="s">
        <v>7355</v>
      </c>
      <c r="D69" t="s">
        <v>7224</v>
      </c>
      <c r="E69" t="s">
        <v>7354</v>
      </c>
      <c r="F69" t="s">
        <v>7023</v>
      </c>
      <c r="G69" s="19">
        <v>44298</v>
      </c>
      <c r="H69" s="8" t="s">
        <v>7356</v>
      </c>
      <c r="I69" t="s">
        <v>7357</v>
      </c>
      <c r="J69" t="s">
        <v>7227</v>
      </c>
      <c r="K69" s="621"/>
      <c r="L69" s="378"/>
      <c r="M69" s="378"/>
      <c r="N69" s="378"/>
      <c r="O69" s="378"/>
      <c r="P69" s="378"/>
      <c r="Q69" s="622"/>
      <c r="R69" s="631">
        <v>1</v>
      </c>
      <c r="T69" s="321">
        <v>2.21</v>
      </c>
      <c r="X69" s="389"/>
    </row>
    <row r="70" spans="1:24">
      <c r="A70" s="388">
        <v>44294</v>
      </c>
      <c r="B70" t="s">
        <v>6455</v>
      </c>
      <c r="C70" t="s">
        <v>7355</v>
      </c>
      <c r="D70" t="s">
        <v>7224</v>
      </c>
      <c r="E70" t="s">
        <v>7354</v>
      </c>
      <c r="F70" t="s">
        <v>7023</v>
      </c>
      <c r="G70" s="19">
        <v>44298</v>
      </c>
      <c r="H70" s="8" t="s">
        <v>7358</v>
      </c>
      <c r="I70" t="s">
        <v>7359</v>
      </c>
      <c r="J70" t="s">
        <v>7227</v>
      </c>
      <c r="K70" s="621"/>
      <c r="L70" s="378"/>
      <c r="M70" s="378"/>
      <c r="N70" s="378"/>
      <c r="O70" s="378"/>
      <c r="P70" s="378"/>
      <c r="Q70" s="622"/>
      <c r="R70" s="631">
        <v>2</v>
      </c>
      <c r="T70" s="321">
        <v>0.89</v>
      </c>
      <c r="X70" s="389"/>
    </row>
    <row r="71" spans="1:24">
      <c r="A71" s="388">
        <v>44294</v>
      </c>
      <c r="B71" t="s">
        <v>6455</v>
      </c>
      <c r="C71" t="s">
        <v>7355</v>
      </c>
      <c r="D71" t="s">
        <v>7224</v>
      </c>
      <c r="E71" t="s">
        <v>7354</v>
      </c>
      <c r="F71" t="s">
        <v>7023</v>
      </c>
      <c r="G71" s="19">
        <v>44298</v>
      </c>
      <c r="H71" s="8" t="s">
        <v>7360</v>
      </c>
      <c r="I71" t="s">
        <v>6936</v>
      </c>
      <c r="J71" t="s">
        <v>7361</v>
      </c>
      <c r="K71" s="621"/>
      <c r="L71" s="378"/>
      <c r="M71" s="378">
        <v>1</v>
      </c>
      <c r="N71" s="378"/>
      <c r="O71" s="378"/>
      <c r="P71" s="378"/>
      <c r="Q71" s="622"/>
      <c r="R71" s="631"/>
      <c r="T71" s="321">
        <v>4.91</v>
      </c>
      <c r="X71" s="389"/>
    </row>
    <row r="72" spans="1:24" ht="15.75" thickBot="1">
      <c r="A72" s="388">
        <v>44294</v>
      </c>
      <c r="B72" s="391" t="s">
        <v>6455</v>
      </c>
      <c r="C72" s="391" t="s">
        <v>7355</v>
      </c>
      <c r="D72" s="391" t="s">
        <v>7224</v>
      </c>
      <c r="E72" s="391" t="s">
        <v>7354</v>
      </c>
      <c r="F72" s="391" t="s">
        <v>7023</v>
      </c>
      <c r="G72" s="392">
        <v>44298</v>
      </c>
      <c r="H72" s="393" t="s">
        <v>7362</v>
      </c>
      <c r="I72" s="391" t="s">
        <v>7363</v>
      </c>
      <c r="J72" s="391" t="s">
        <v>7364</v>
      </c>
      <c r="K72" s="619"/>
      <c r="L72" s="394"/>
      <c r="M72" s="394"/>
      <c r="N72" s="394"/>
      <c r="O72" s="394"/>
      <c r="P72" s="394"/>
      <c r="Q72" s="620"/>
      <c r="R72" s="632">
        <v>2</v>
      </c>
      <c r="S72" s="393"/>
      <c r="T72" s="395">
        <v>0.81</v>
      </c>
      <c r="U72" s="396"/>
      <c r="V72" s="396"/>
      <c r="W72" s="392"/>
      <c r="X72" s="397"/>
    </row>
    <row r="73" spans="1:24" ht="15.75" thickBot="1">
      <c r="A73" s="381">
        <v>44357</v>
      </c>
      <c r="B73" s="382" t="s">
        <v>6856</v>
      </c>
      <c r="C73" s="382">
        <v>7068</v>
      </c>
      <c r="D73" s="382" t="s">
        <v>7224</v>
      </c>
      <c r="E73" s="382" t="s">
        <v>7365</v>
      </c>
      <c r="F73" s="382" t="s">
        <v>7339</v>
      </c>
      <c r="G73" s="383">
        <v>44358</v>
      </c>
      <c r="H73" s="384" t="s">
        <v>7340</v>
      </c>
      <c r="I73" s="382" t="s">
        <v>7341</v>
      </c>
      <c r="J73" s="382" t="s">
        <v>7260</v>
      </c>
      <c r="K73" s="623"/>
      <c r="L73" s="533"/>
      <c r="M73" s="533">
        <v>18</v>
      </c>
      <c r="N73" s="533">
        <v>10</v>
      </c>
      <c r="O73" s="533"/>
      <c r="P73" s="533"/>
      <c r="Q73" s="624"/>
      <c r="R73" s="384"/>
      <c r="S73" s="384"/>
      <c r="T73" s="385">
        <v>1.55</v>
      </c>
      <c r="U73" s="386">
        <v>6.5</v>
      </c>
      <c r="V73" s="386">
        <f>(SUM(K73:R73)*T73)+U73</f>
        <v>49.9</v>
      </c>
      <c r="W73" s="383">
        <v>44361</v>
      </c>
    </row>
    <row r="74" spans="1:24" ht="15.75" thickBot="1">
      <c r="A74" s="381">
        <v>44357</v>
      </c>
      <c r="B74" s="382" t="s">
        <v>6856</v>
      </c>
      <c r="C74" s="382">
        <v>7068</v>
      </c>
      <c r="D74" s="382" t="s">
        <v>7224</v>
      </c>
      <c r="E74" s="382" t="s">
        <v>7366</v>
      </c>
      <c r="F74" s="382" t="s">
        <v>7229</v>
      </c>
      <c r="G74" s="383">
        <v>44358</v>
      </c>
      <c r="H74" s="384" t="s">
        <v>7343</v>
      </c>
      <c r="I74" s="382" t="s">
        <v>7344</v>
      </c>
      <c r="J74" s="382" t="s">
        <v>7260</v>
      </c>
      <c r="K74" s="628"/>
      <c r="L74" s="532"/>
      <c r="M74" s="532">
        <v>5</v>
      </c>
      <c r="N74" s="532">
        <v>5</v>
      </c>
      <c r="O74" s="532">
        <v>5</v>
      </c>
      <c r="P74" s="532"/>
      <c r="Q74" s="629"/>
      <c r="R74" s="384"/>
      <c r="S74" s="384"/>
      <c r="T74" s="385">
        <v>6.65</v>
      </c>
      <c r="U74" s="386">
        <v>7.95</v>
      </c>
      <c r="V74" s="386">
        <f>(SUM(K74:R74)*T74)+U74</f>
        <v>107.7</v>
      </c>
      <c r="W74" s="383">
        <v>44361</v>
      </c>
    </row>
    <row r="75" spans="1:24">
      <c r="A75" s="381">
        <v>44357</v>
      </c>
      <c r="B75" s="382" t="s">
        <v>6856</v>
      </c>
      <c r="C75" s="382">
        <v>7068</v>
      </c>
      <c r="D75" s="382" t="s">
        <v>7224</v>
      </c>
      <c r="E75" s="382" t="s">
        <v>7367</v>
      </c>
      <c r="F75" s="382" t="s">
        <v>7023</v>
      </c>
      <c r="G75" s="383">
        <v>44358</v>
      </c>
      <c r="H75" s="384" t="s">
        <v>7368</v>
      </c>
      <c r="I75" s="382" t="s">
        <v>7369</v>
      </c>
      <c r="J75" s="382" t="s">
        <v>7260</v>
      </c>
      <c r="K75" s="618"/>
      <c r="L75" s="345"/>
      <c r="M75" s="345"/>
      <c r="N75" s="345"/>
      <c r="O75" s="345"/>
      <c r="P75" s="345"/>
      <c r="Q75" s="346"/>
      <c r="R75" s="630">
        <v>10</v>
      </c>
      <c r="S75" s="384"/>
      <c r="T75" s="385">
        <v>2.02</v>
      </c>
      <c r="U75" s="386">
        <v>0</v>
      </c>
      <c r="V75" s="386" cm="1">
        <f t="array" ref="V75">(SUM(K75:R75)*T75)+(SUM(K76:R76*T76)+(SUM(K77:R77)*T77)+(SUM(K78:R78)*T78)+(SUM(K79:R79)*T79)+(SUM(K80:R80*T80)+(SUM(K81:R81*T81)+(U75))))</f>
        <v>206.95</v>
      </c>
      <c r="W75" s="383">
        <v>44361</v>
      </c>
      <c r="X75" s="387"/>
    </row>
    <row r="76" spans="1:24">
      <c r="A76" s="388">
        <v>44357</v>
      </c>
      <c r="B76" t="s">
        <v>6915</v>
      </c>
      <c r="C76">
        <v>7013</v>
      </c>
      <c r="D76" t="s">
        <v>7224</v>
      </c>
      <c r="E76" t="s">
        <v>7367</v>
      </c>
      <c r="F76" t="s">
        <v>7023</v>
      </c>
      <c r="G76" s="19">
        <v>44358</v>
      </c>
      <c r="H76" s="8" t="s">
        <v>7301</v>
      </c>
      <c r="I76" t="s">
        <v>7302</v>
      </c>
      <c r="J76" t="s">
        <v>7303</v>
      </c>
      <c r="K76" s="378"/>
      <c r="L76" s="378">
        <v>2</v>
      </c>
      <c r="M76" s="378">
        <v>7</v>
      </c>
      <c r="N76" s="378">
        <v>3</v>
      </c>
      <c r="O76" s="378"/>
      <c r="P76" s="378"/>
      <c r="Q76" s="378"/>
      <c r="T76" s="321">
        <v>2.35</v>
      </c>
      <c r="X76" s="389"/>
    </row>
    <row r="77" spans="1:24">
      <c r="A77" s="388">
        <v>44358</v>
      </c>
      <c r="B77" t="s">
        <v>6911</v>
      </c>
      <c r="C77">
        <v>7096</v>
      </c>
      <c r="D77" t="s">
        <v>7224</v>
      </c>
      <c r="E77" t="s">
        <v>7367</v>
      </c>
      <c r="F77" t="s">
        <v>7023</v>
      </c>
      <c r="G77" s="19">
        <v>44358</v>
      </c>
      <c r="H77" s="8">
        <v>5000</v>
      </c>
      <c r="I77" t="s">
        <v>7275</v>
      </c>
      <c r="J77" t="s">
        <v>7270</v>
      </c>
      <c r="K77" s="378"/>
      <c r="L77" s="378"/>
      <c r="M77" s="378">
        <v>2</v>
      </c>
      <c r="N77" s="378">
        <v>1</v>
      </c>
      <c r="O77" s="378">
        <v>2</v>
      </c>
      <c r="P77" s="378"/>
      <c r="Q77" s="378"/>
      <c r="T77" s="321">
        <v>1.63</v>
      </c>
      <c r="X77" s="389"/>
    </row>
    <row r="78" spans="1:24">
      <c r="A78" s="388">
        <v>44358</v>
      </c>
      <c r="B78" t="s">
        <v>6911</v>
      </c>
      <c r="C78">
        <v>7096</v>
      </c>
      <c r="D78" t="s">
        <v>7224</v>
      </c>
      <c r="E78" t="s">
        <v>7367</v>
      </c>
      <c r="F78" t="s">
        <v>7023</v>
      </c>
      <c r="G78" s="19">
        <v>44358</v>
      </c>
      <c r="H78" s="8" t="s">
        <v>7277</v>
      </c>
      <c r="I78" t="s">
        <v>7278</v>
      </c>
      <c r="J78" t="s">
        <v>7279</v>
      </c>
      <c r="K78" s="378"/>
      <c r="L78" s="378"/>
      <c r="M78" s="378">
        <v>1</v>
      </c>
      <c r="N78" s="378"/>
      <c r="O78" s="378"/>
      <c r="P78" s="378"/>
      <c r="Q78" s="378"/>
      <c r="T78" s="321">
        <v>5.34</v>
      </c>
      <c r="X78" s="389"/>
    </row>
    <row r="79" spans="1:24">
      <c r="A79" s="388">
        <v>44358</v>
      </c>
      <c r="B79" t="s">
        <v>6911</v>
      </c>
      <c r="C79">
        <v>7096</v>
      </c>
      <c r="D79" t="s">
        <v>7224</v>
      </c>
      <c r="E79" t="s">
        <v>7367</v>
      </c>
      <c r="F79" t="s">
        <v>7023</v>
      </c>
      <c r="G79" s="19">
        <v>44358</v>
      </c>
      <c r="H79" s="8" t="s">
        <v>7370</v>
      </c>
      <c r="I79" t="s">
        <v>7371</v>
      </c>
      <c r="J79" t="s">
        <v>7270</v>
      </c>
      <c r="M79" s="477">
        <v>2</v>
      </c>
      <c r="T79" s="321">
        <v>2.2999999999999998</v>
      </c>
      <c r="X79" s="389"/>
    </row>
    <row r="80" spans="1:24">
      <c r="A80" s="388">
        <v>44358</v>
      </c>
      <c r="B80" t="s">
        <v>6911</v>
      </c>
      <c r="C80">
        <v>7096</v>
      </c>
      <c r="D80" t="s">
        <v>7224</v>
      </c>
      <c r="E80" t="s">
        <v>7367</v>
      </c>
      <c r="F80" t="s">
        <v>7023</v>
      </c>
      <c r="G80" s="19">
        <v>44358</v>
      </c>
      <c r="H80" s="8" t="s">
        <v>7372</v>
      </c>
      <c r="I80" t="s">
        <v>7357</v>
      </c>
      <c r="J80" t="s">
        <v>7270</v>
      </c>
      <c r="R80" s="8">
        <v>3</v>
      </c>
      <c r="T80" s="321">
        <v>1.62</v>
      </c>
      <c r="X80" s="389"/>
    </row>
    <row r="81" spans="1:24" ht="15.75" thickBot="1">
      <c r="A81" s="390">
        <v>44358</v>
      </c>
      <c r="B81" s="391" t="s">
        <v>7373</v>
      </c>
      <c r="C81" s="391">
        <v>7011</v>
      </c>
      <c r="D81" s="391"/>
      <c r="E81" s="391" t="s">
        <v>7367</v>
      </c>
      <c r="F81" s="391" t="s">
        <v>7023</v>
      </c>
      <c r="G81" s="392">
        <v>44358</v>
      </c>
      <c r="H81" s="393" t="s">
        <v>7374</v>
      </c>
      <c r="I81" s="391" t="s">
        <v>7375</v>
      </c>
      <c r="J81" s="391" t="s">
        <v>7227</v>
      </c>
      <c r="K81" s="391"/>
      <c r="L81" s="391">
        <v>20</v>
      </c>
      <c r="M81" s="391">
        <v>20</v>
      </c>
      <c r="N81" s="391">
        <v>15</v>
      </c>
      <c r="O81" s="391">
        <v>5</v>
      </c>
      <c r="P81" s="391"/>
      <c r="Q81" s="391"/>
      <c r="R81" s="393"/>
      <c r="S81" s="393"/>
      <c r="T81" s="395">
        <v>2.2599999999999998</v>
      </c>
      <c r="U81" s="396"/>
      <c r="V81" s="396"/>
      <c r="W81" s="392"/>
      <c r="X81" s="397"/>
    </row>
    <row r="82" spans="1:24">
      <c r="A82" s="19">
        <v>44358</v>
      </c>
      <c r="B82" t="s">
        <v>7373</v>
      </c>
      <c r="C82">
        <v>7011</v>
      </c>
      <c r="E82">
        <v>1449</v>
      </c>
      <c r="F82" t="s">
        <v>7376</v>
      </c>
      <c r="G82" s="19">
        <v>44358</v>
      </c>
      <c r="H82" s="8" t="s">
        <v>7377</v>
      </c>
      <c r="I82" t="s">
        <v>7378</v>
      </c>
      <c r="J82" t="s">
        <v>7379</v>
      </c>
      <c r="R82" s="8">
        <v>62</v>
      </c>
      <c r="T82" s="321">
        <v>4.3</v>
      </c>
      <c r="U82" s="7">
        <v>0</v>
      </c>
      <c r="V82" s="386" cm="1">
        <f t="array" ref="V82">(SUM(K82:R82)*T82)+(SUM(K83:R83*T83)+(SUM(K84:R84)*T84)+(SUM(K85:R85)*T85)+(U82))</f>
        <v>562.91999999999996</v>
      </c>
    </row>
    <row r="83" spans="1:24">
      <c r="A83" s="19">
        <v>44358</v>
      </c>
      <c r="B83" t="s">
        <v>7373</v>
      </c>
      <c r="C83">
        <v>7011</v>
      </c>
      <c r="E83">
        <v>1449</v>
      </c>
      <c r="F83" t="s">
        <v>7376</v>
      </c>
      <c r="G83" s="19">
        <v>44358</v>
      </c>
      <c r="H83" s="8" t="s">
        <v>7380</v>
      </c>
      <c r="I83" t="s">
        <v>7381</v>
      </c>
      <c r="J83" t="s">
        <v>7379</v>
      </c>
      <c r="R83" s="8">
        <v>62</v>
      </c>
      <c r="T83" s="321">
        <v>2.02</v>
      </c>
    </row>
    <row r="84" spans="1:24">
      <c r="A84" s="19">
        <v>44358</v>
      </c>
      <c r="B84" t="s">
        <v>6968</v>
      </c>
      <c r="C84">
        <v>7080</v>
      </c>
      <c r="E84">
        <v>1449</v>
      </c>
      <c r="F84" t="s">
        <v>7376</v>
      </c>
      <c r="G84" s="19">
        <v>44358</v>
      </c>
      <c r="H84" s="8" t="s">
        <v>7382</v>
      </c>
      <c r="I84" t="s">
        <v>7383</v>
      </c>
      <c r="J84" t="s">
        <v>7379</v>
      </c>
      <c r="R84" s="8">
        <v>26</v>
      </c>
      <c r="T84" s="321">
        <v>4.4000000000000004</v>
      </c>
    </row>
    <row r="85" spans="1:24" ht="15.75" thickBot="1">
      <c r="A85" s="19">
        <v>44358</v>
      </c>
      <c r="B85" t="s">
        <v>6968</v>
      </c>
      <c r="C85">
        <v>7080</v>
      </c>
      <c r="E85">
        <v>1449</v>
      </c>
      <c r="F85" t="s">
        <v>7376</v>
      </c>
      <c r="G85" s="19">
        <v>44358</v>
      </c>
      <c r="H85" s="8" t="s">
        <v>7384</v>
      </c>
      <c r="I85" t="s">
        <v>7385</v>
      </c>
      <c r="J85" t="s">
        <v>7379</v>
      </c>
      <c r="R85" s="8">
        <v>26</v>
      </c>
      <c r="T85" s="321">
        <v>2.1800000000000002</v>
      </c>
    </row>
    <row r="86" spans="1:24">
      <c r="A86" s="19">
        <v>44358</v>
      </c>
      <c r="B86" t="s">
        <v>6968</v>
      </c>
      <c r="F86" t="s">
        <v>7376</v>
      </c>
      <c r="G86" s="19">
        <v>44358</v>
      </c>
      <c r="H86" s="8" t="s">
        <v>7382</v>
      </c>
      <c r="I86" t="s">
        <v>7383</v>
      </c>
      <c r="J86" t="s">
        <v>7379</v>
      </c>
      <c r="R86" s="8">
        <v>25</v>
      </c>
      <c r="T86" s="321">
        <v>4.4000000000000004</v>
      </c>
      <c r="V86" s="386" cm="1">
        <f t="array" ref="V86">(SUM(K86:R86)*T86)+(SUM(K87:R87*T87)+(U86))</f>
        <v>164.50000000000003</v>
      </c>
      <c r="W86" s="19">
        <v>44365</v>
      </c>
    </row>
    <row r="87" spans="1:24" ht="15.75" thickBot="1">
      <c r="A87" s="19">
        <v>44358</v>
      </c>
      <c r="B87" t="s">
        <v>6968</v>
      </c>
      <c r="F87" t="s">
        <v>7376</v>
      </c>
      <c r="G87" s="19">
        <v>44358</v>
      </c>
      <c r="H87" s="8" t="s">
        <v>7384</v>
      </c>
      <c r="I87" t="s">
        <v>7385</v>
      </c>
      <c r="J87" t="s">
        <v>7379</v>
      </c>
      <c r="R87" s="8">
        <v>25</v>
      </c>
      <c r="T87" s="321">
        <v>2.1800000000000002</v>
      </c>
    </row>
    <row r="88" spans="1:24" ht="15.75" thickBot="1">
      <c r="A88" s="19">
        <v>44358</v>
      </c>
      <c r="B88" t="s">
        <v>6968</v>
      </c>
      <c r="C88">
        <v>7117</v>
      </c>
      <c r="E88">
        <v>1474</v>
      </c>
      <c r="F88" t="s">
        <v>7238</v>
      </c>
      <c r="G88" s="19">
        <v>44358</v>
      </c>
      <c r="H88" s="8" t="s">
        <v>7386</v>
      </c>
      <c r="I88" t="s">
        <v>7387</v>
      </c>
      <c r="J88" t="s">
        <v>7293</v>
      </c>
      <c r="M88">
        <v>1</v>
      </c>
      <c r="T88" s="321">
        <v>50.26</v>
      </c>
      <c r="U88" s="7">
        <v>10</v>
      </c>
      <c r="V88" s="386">
        <f>(SUM(K88:R88)*T88)+U88</f>
        <v>60.26</v>
      </c>
      <c r="W88" s="19">
        <v>44364</v>
      </c>
    </row>
    <row r="89" spans="1:24" ht="15.75" thickBot="1">
      <c r="A89" s="19">
        <v>44358</v>
      </c>
      <c r="B89" t="s">
        <v>6968</v>
      </c>
      <c r="C89">
        <v>7117</v>
      </c>
      <c r="E89" t="s">
        <v>7388</v>
      </c>
      <c r="F89" t="s">
        <v>7238</v>
      </c>
      <c r="G89" s="19">
        <v>44358</v>
      </c>
      <c r="H89" s="8" t="s">
        <v>7386</v>
      </c>
      <c r="I89" t="s">
        <v>7387</v>
      </c>
      <c r="J89" t="s">
        <v>7293</v>
      </c>
      <c r="L89">
        <v>1</v>
      </c>
      <c r="M89">
        <v>1</v>
      </c>
      <c r="T89" s="321">
        <v>50.26</v>
      </c>
      <c r="U89" s="7">
        <v>10</v>
      </c>
      <c r="V89" s="386">
        <f>(SUM(K89:R89)*T89)+U89</f>
        <v>110.52</v>
      </c>
      <c r="W89" s="19">
        <v>44364</v>
      </c>
    </row>
    <row r="90" spans="1:24" ht="15.75" thickBot="1">
      <c r="A90" s="19">
        <v>44358</v>
      </c>
      <c r="B90" t="s">
        <v>6968</v>
      </c>
      <c r="C90">
        <v>7093</v>
      </c>
      <c r="E90">
        <v>1450</v>
      </c>
      <c r="F90" t="s">
        <v>7238</v>
      </c>
      <c r="G90" s="19">
        <v>44358</v>
      </c>
      <c r="H90" s="8" t="s">
        <v>7386</v>
      </c>
      <c r="I90" t="s">
        <v>7387</v>
      </c>
      <c r="J90" t="s">
        <v>7293</v>
      </c>
      <c r="L90">
        <v>1</v>
      </c>
      <c r="M90">
        <v>2</v>
      </c>
      <c r="N90">
        <v>1</v>
      </c>
      <c r="T90" s="321">
        <v>50.26</v>
      </c>
      <c r="U90" s="7">
        <v>10</v>
      </c>
      <c r="V90" s="386">
        <f>(SUM(K90:R90)*T90)+U90</f>
        <v>211.04</v>
      </c>
      <c r="W90" s="19">
        <v>44364</v>
      </c>
    </row>
    <row r="91" spans="1:24" ht="15.75" thickBot="1">
      <c r="A91" s="19">
        <v>44358</v>
      </c>
      <c r="B91" t="s">
        <v>6968</v>
      </c>
      <c r="C91">
        <v>7094</v>
      </c>
      <c r="E91">
        <v>1468</v>
      </c>
      <c r="F91" t="s">
        <v>7238</v>
      </c>
      <c r="G91" s="19">
        <v>44358</v>
      </c>
      <c r="H91" s="8" t="s">
        <v>7386</v>
      </c>
      <c r="I91" t="s">
        <v>7387</v>
      </c>
      <c r="J91" t="s">
        <v>7293</v>
      </c>
      <c r="N91">
        <v>1</v>
      </c>
      <c r="T91" s="321">
        <v>50.26</v>
      </c>
      <c r="U91" s="7">
        <v>10</v>
      </c>
      <c r="V91" s="386">
        <f>(SUM(K91:R91)*T91)+U91</f>
        <v>60.26</v>
      </c>
      <c r="W91" s="19">
        <v>44364</v>
      </c>
    </row>
    <row r="92" spans="1:24" ht="15.75" thickBot="1">
      <c r="A92" s="19">
        <v>44370</v>
      </c>
      <c r="B92" t="s">
        <v>6968</v>
      </c>
      <c r="F92" t="s">
        <v>7238</v>
      </c>
      <c r="G92" s="19">
        <v>44370</v>
      </c>
      <c r="H92" s="8" t="s">
        <v>7386</v>
      </c>
      <c r="I92" t="s">
        <v>7387</v>
      </c>
      <c r="J92" t="s">
        <v>7293</v>
      </c>
      <c r="M92">
        <v>1</v>
      </c>
      <c r="T92" s="321">
        <v>50.26</v>
      </c>
      <c r="U92" s="7">
        <v>10</v>
      </c>
      <c r="V92" s="386">
        <f>(SUM(K92:R92)*T92)+U92</f>
        <v>60.26</v>
      </c>
      <c r="W92" s="19">
        <v>44372</v>
      </c>
    </row>
    <row r="93" spans="1:24">
      <c r="A93" s="381">
        <v>44396</v>
      </c>
      <c r="B93" s="382" t="s">
        <v>6541</v>
      </c>
      <c r="C93" s="382">
        <v>7329</v>
      </c>
      <c r="D93" s="382"/>
      <c r="E93" s="382">
        <v>1516</v>
      </c>
      <c r="F93" s="382" t="s">
        <v>7023</v>
      </c>
      <c r="G93" s="383">
        <v>44398</v>
      </c>
      <c r="H93" s="384" t="s">
        <v>7250</v>
      </c>
      <c r="I93" s="382" t="s">
        <v>7251</v>
      </c>
      <c r="J93" s="382" t="s">
        <v>7252</v>
      </c>
      <c r="K93" s="382"/>
      <c r="L93" s="382">
        <v>1</v>
      </c>
      <c r="M93" s="382"/>
      <c r="N93" s="382"/>
      <c r="O93" s="382"/>
      <c r="P93" s="382"/>
      <c r="Q93" s="382"/>
      <c r="R93" s="384"/>
      <c r="S93" s="384"/>
      <c r="T93" s="385">
        <v>5.43</v>
      </c>
      <c r="U93" s="386"/>
      <c r="V93" s="386" cm="1">
        <f t="array" ref="V93">(SUM(K93:R93)*T93)+(SUM(K94:R94*T94)+(SUM(K95:R95)*T95)+(SUM(K96:R96)*T96)+(SUM(K97:R97)*T97)+(U93))</f>
        <v>546.71999999999991</v>
      </c>
      <c r="W93" s="383">
        <v>44399</v>
      </c>
      <c r="X93" s="387"/>
    </row>
    <row r="94" spans="1:24">
      <c r="A94" s="388">
        <v>44396</v>
      </c>
      <c r="B94" t="s">
        <v>6541</v>
      </c>
      <c r="C94" s="781">
        <v>7329</v>
      </c>
      <c r="E94">
        <v>1516</v>
      </c>
      <c r="F94" t="s">
        <v>7023</v>
      </c>
      <c r="G94" s="19">
        <v>44398</v>
      </c>
      <c r="H94" s="8" t="s">
        <v>7389</v>
      </c>
      <c r="I94" t="s">
        <v>7390</v>
      </c>
      <c r="J94" t="s">
        <v>7252</v>
      </c>
      <c r="L94">
        <v>1</v>
      </c>
      <c r="T94" s="321">
        <v>9.6199999999999992</v>
      </c>
      <c r="X94" s="389"/>
    </row>
    <row r="95" spans="1:24">
      <c r="A95" s="388">
        <v>44396</v>
      </c>
      <c r="B95" t="s">
        <v>6915</v>
      </c>
      <c r="C95">
        <v>7270</v>
      </c>
      <c r="E95">
        <v>1516</v>
      </c>
      <c r="F95" t="s">
        <v>7023</v>
      </c>
      <c r="G95" s="19">
        <v>44398</v>
      </c>
      <c r="H95" s="8" t="s">
        <v>7296</v>
      </c>
      <c r="I95" t="s">
        <v>7297</v>
      </c>
      <c r="J95" t="s">
        <v>7227</v>
      </c>
      <c r="M95">
        <v>3</v>
      </c>
      <c r="T95" s="321">
        <v>10.19</v>
      </c>
      <c r="X95" s="389"/>
    </row>
    <row r="96" spans="1:24">
      <c r="A96" s="388">
        <v>44396</v>
      </c>
      <c r="B96" t="s">
        <v>6915</v>
      </c>
      <c r="C96">
        <v>7270</v>
      </c>
      <c r="E96">
        <v>1516</v>
      </c>
      <c r="F96" t="s">
        <v>7023</v>
      </c>
      <c r="G96" s="19">
        <v>44398</v>
      </c>
      <c r="H96" s="8" t="s">
        <v>7301</v>
      </c>
      <c r="I96" t="s">
        <v>7302</v>
      </c>
      <c r="J96" t="s">
        <v>7303</v>
      </c>
      <c r="N96">
        <v>6</v>
      </c>
      <c r="T96" s="321">
        <v>2.25</v>
      </c>
      <c r="X96" s="389"/>
    </row>
    <row r="97" spans="1:29" ht="15.75" thickBot="1">
      <c r="A97" s="390">
        <v>44396</v>
      </c>
      <c r="B97" s="391" t="s">
        <v>6952</v>
      </c>
      <c r="C97" s="391">
        <v>7318</v>
      </c>
      <c r="D97" s="391"/>
      <c r="E97" s="391">
        <v>1516</v>
      </c>
      <c r="F97" s="391" t="s">
        <v>7023</v>
      </c>
      <c r="G97" s="392">
        <v>44398</v>
      </c>
      <c r="H97" s="393" t="s">
        <v>7391</v>
      </c>
      <c r="I97" s="391" t="s">
        <v>7392</v>
      </c>
      <c r="J97" s="391" t="s">
        <v>7260</v>
      </c>
      <c r="K97" s="391"/>
      <c r="L97" s="391"/>
      <c r="M97" s="391"/>
      <c r="N97" s="391">
        <v>16</v>
      </c>
      <c r="O97" s="391">
        <v>30</v>
      </c>
      <c r="P97" s="391"/>
      <c r="Q97" s="391"/>
      <c r="R97" s="393"/>
      <c r="S97" s="393"/>
      <c r="T97" s="395">
        <v>10.6</v>
      </c>
      <c r="U97" s="396"/>
      <c r="V97" s="396"/>
      <c r="W97" s="392"/>
      <c r="X97" s="397"/>
    </row>
    <row r="98" spans="1:29">
      <c r="A98" s="381">
        <v>44406</v>
      </c>
      <c r="B98" s="382" t="s">
        <v>7109</v>
      </c>
      <c r="C98" s="382">
        <v>7385</v>
      </c>
      <c r="D98" s="382" t="s">
        <v>7224</v>
      </c>
      <c r="E98" s="382">
        <v>1535</v>
      </c>
      <c r="F98" s="382" t="s">
        <v>7023</v>
      </c>
      <c r="G98" s="383">
        <v>44406</v>
      </c>
      <c r="H98" s="384" t="s">
        <v>7393</v>
      </c>
      <c r="I98" s="382" t="s">
        <v>7394</v>
      </c>
      <c r="J98" s="382" t="s">
        <v>7227</v>
      </c>
      <c r="K98" s="382"/>
      <c r="L98" s="382">
        <v>3</v>
      </c>
      <c r="M98" s="382">
        <v>18</v>
      </c>
      <c r="N98" s="382">
        <v>18</v>
      </c>
      <c r="O98" s="382">
        <v>10</v>
      </c>
      <c r="P98" s="382">
        <v>5</v>
      </c>
      <c r="Q98" s="382"/>
      <c r="R98" s="384"/>
      <c r="S98" s="384"/>
      <c r="T98" s="385">
        <v>1.89</v>
      </c>
      <c r="U98" s="386">
        <v>0</v>
      </c>
      <c r="V98" s="386" cm="1">
        <f t="array" ref="V98">(SUM(K98:R98)*T98)+(SUM(K99:R99*T99)+(SUM(K100:R100)*T100)+(SUM(K101:R101)*T101)+(U98))</f>
        <v>310.12</v>
      </c>
      <c r="W98" s="383">
        <v>44407</v>
      </c>
      <c r="X98" s="387" t="s">
        <v>7395</v>
      </c>
    </row>
    <row r="99" spans="1:29">
      <c r="A99" s="388">
        <v>44406</v>
      </c>
      <c r="B99" t="s">
        <v>7109</v>
      </c>
      <c r="C99">
        <v>7385</v>
      </c>
      <c r="D99" t="s">
        <v>7224</v>
      </c>
      <c r="E99">
        <v>1535</v>
      </c>
      <c r="F99" t="s">
        <v>7023</v>
      </c>
      <c r="G99" s="19">
        <v>44406</v>
      </c>
      <c r="H99" s="8" t="s">
        <v>7393</v>
      </c>
      <c r="I99" t="s">
        <v>7394</v>
      </c>
      <c r="J99" t="s">
        <v>7241</v>
      </c>
      <c r="L99">
        <v>2</v>
      </c>
      <c r="M99">
        <v>17</v>
      </c>
      <c r="N99">
        <v>17</v>
      </c>
      <c r="O99">
        <v>10</v>
      </c>
      <c r="T99" s="321">
        <v>1.55</v>
      </c>
      <c r="X99" s="389"/>
    </row>
    <row r="100" spans="1:29">
      <c r="A100" s="388">
        <v>44406</v>
      </c>
      <c r="B100" t="s">
        <v>6981</v>
      </c>
      <c r="C100">
        <v>7392</v>
      </c>
      <c r="D100" t="s">
        <v>7224</v>
      </c>
      <c r="E100">
        <v>1535</v>
      </c>
      <c r="F100" t="s">
        <v>7023</v>
      </c>
      <c r="H100" s="796" t="s">
        <v>7396</v>
      </c>
      <c r="I100" t="s">
        <v>7397</v>
      </c>
      <c r="J100" t="s">
        <v>7398</v>
      </c>
      <c r="R100" s="8">
        <v>41</v>
      </c>
      <c r="T100" s="321">
        <v>3.1</v>
      </c>
      <c r="X100" s="389"/>
    </row>
    <row r="101" spans="1:29" ht="15.75" thickBot="1">
      <c r="A101" s="390">
        <v>44406</v>
      </c>
      <c r="B101" s="391" t="s">
        <v>175</v>
      </c>
      <c r="C101" s="391"/>
      <c r="D101" s="391" t="s">
        <v>7224</v>
      </c>
      <c r="E101" s="391">
        <v>1535</v>
      </c>
      <c r="F101" s="391" t="s">
        <v>7023</v>
      </c>
      <c r="G101" s="392">
        <v>44406</v>
      </c>
      <c r="H101" s="393">
        <v>10571</v>
      </c>
      <c r="I101" s="391" t="s">
        <v>7399</v>
      </c>
      <c r="J101" s="391" t="s">
        <v>7227</v>
      </c>
      <c r="K101" s="391"/>
      <c r="L101" s="391"/>
      <c r="M101" s="391"/>
      <c r="N101" s="391">
        <v>1</v>
      </c>
      <c r="O101" s="391">
        <v>1</v>
      </c>
      <c r="P101" s="391"/>
      <c r="Q101" s="391"/>
      <c r="R101" s="393"/>
      <c r="S101" s="393"/>
      <c r="T101" s="395">
        <v>4.83</v>
      </c>
      <c r="U101" s="396"/>
      <c r="V101" s="396"/>
      <c r="W101" s="392"/>
      <c r="X101" s="397"/>
    </row>
    <row r="102" spans="1:29">
      <c r="A102" s="381">
        <v>44407</v>
      </c>
      <c r="B102" s="382" t="s">
        <v>6977</v>
      </c>
      <c r="C102" s="382">
        <v>7389</v>
      </c>
      <c r="D102" s="382" t="s">
        <v>7224</v>
      </c>
      <c r="E102" s="382">
        <v>1540</v>
      </c>
      <c r="F102" s="382" t="s">
        <v>7023</v>
      </c>
      <c r="G102" s="383">
        <v>44410</v>
      </c>
      <c r="H102" s="384" t="s">
        <v>7400</v>
      </c>
      <c r="I102" s="382" t="s">
        <v>7401</v>
      </c>
      <c r="J102" s="382" t="s">
        <v>7260</v>
      </c>
      <c r="K102" s="382"/>
      <c r="L102" s="382"/>
      <c r="M102" s="382"/>
      <c r="N102" s="382">
        <v>25</v>
      </c>
      <c r="O102" s="382">
        <v>25</v>
      </c>
      <c r="P102" s="382"/>
      <c r="Q102" s="382"/>
      <c r="R102" s="384"/>
      <c r="S102" s="384"/>
      <c r="T102" s="385">
        <v>6.96</v>
      </c>
      <c r="U102" s="386">
        <v>0</v>
      </c>
      <c r="V102" s="386" cm="1">
        <f t="array" ref="V102">(SUM(K102:R102)*T102)+(SUM(K103:R103*T103)+(SUM(K104:R104)*T104)+(U102))</f>
        <v>548.4</v>
      </c>
      <c r="W102" s="383">
        <v>44414</v>
      </c>
      <c r="X102" s="387"/>
    </row>
    <row r="103" spans="1:29">
      <c r="A103" s="388">
        <v>44407</v>
      </c>
      <c r="B103" t="s">
        <v>6977</v>
      </c>
      <c r="C103">
        <v>7389</v>
      </c>
      <c r="D103" t="s">
        <v>7224</v>
      </c>
      <c r="E103">
        <v>1540</v>
      </c>
      <c r="F103" t="s">
        <v>7023</v>
      </c>
      <c r="G103" s="19">
        <v>44410</v>
      </c>
      <c r="H103" s="8" t="s">
        <v>7402</v>
      </c>
      <c r="I103" t="s">
        <v>7403</v>
      </c>
      <c r="J103" t="s">
        <v>7260</v>
      </c>
      <c r="N103">
        <v>40</v>
      </c>
      <c r="O103">
        <v>40</v>
      </c>
      <c r="T103" s="321">
        <v>1.63</v>
      </c>
      <c r="X103" s="389"/>
    </row>
    <row r="104" spans="1:29" ht="15.75" thickBot="1">
      <c r="A104" s="390">
        <v>44407</v>
      </c>
      <c r="B104" s="391" t="s">
        <v>6977</v>
      </c>
      <c r="C104" s="391">
        <v>7389</v>
      </c>
      <c r="D104" s="391" t="s">
        <v>7224</v>
      </c>
      <c r="E104" s="391">
        <v>1540</v>
      </c>
      <c r="F104" s="391" t="s">
        <v>7023</v>
      </c>
      <c r="G104" s="392">
        <v>44410</v>
      </c>
      <c r="H104" s="393" t="s">
        <v>7329</v>
      </c>
      <c r="I104" s="391" t="s">
        <v>7330</v>
      </c>
      <c r="J104" s="391" t="s">
        <v>7404</v>
      </c>
      <c r="K104" s="391"/>
      <c r="L104" s="391"/>
      <c r="M104" s="391"/>
      <c r="N104" s="391">
        <v>20</v>
      </c>
      <c r="O104" s="391">
        <v>20</v>
      </c>
      <c r="P104" s="391"/>
      <c r="Q104" s="391"/>
      <c r="R104" s="393"/>
      <c r="S104" s="393"/>
      <c r="T104" s="395">
        <v>1.75</v>
      </c>
      <c r="U104" s="396"/>
      <c r="V104" s="396"/>
      <c r="W104" s="392"/>
      <c r="X104" s="397"/>
    </row>
    <row r="105" spans="1:29">
      <c r="A105" s="381">
        <v>44410</v>
      </c>
      <c r="B105" s="382" t="s">
        <v>6981</v>
      </c>
      <c r="C105" s="382">
        <v>7392</v>
      </c>
      <c r="D105" s="382" t="s">
        <v>7224</v>
      </c>
      <c r="E105" s="382">
        <v>1542</v>
      </c>
      <c r="F105" s="382" t="s">
        <v>7405</v>
      </c>
      <c r="G105" s="383"/>
      <c r="H105" s="384" t="s">
        <v>7406</v>
      </c>
      <c r="I105" s="382" t="s">
        <v>7407</v>
      </c>
      <c r="J105" s="382" t="s">
        <v>7398</v>
      </c>
      <c r="K105" s="382"/>
      <c r="L105" s="382">
        <v>5</v>
      </c>
      <c r="M105" s="382">
        <v>5</v>
      </c>
      <c r="N105" s="382">
        <v>5</v>
      </c>
      <c r="O105" s="382"/>
      <c r="P105" s="382"/>
      <c r="Q105" s="382"/>
      <c r="R105" s="384"/>
      <c r="S105" s="384"/>
      <c r="T105" s="385">
        <v>5.39</v>
      </c>
      <c r="U105" s="386">
        <v>0</v>
      </c>
      <c r="V105" s="386" cm="1">
        <f t="array" ref="V105">(SUM(K105:R105)*T105)+(SUM(K106:R106*T106)+(SUM(K107:R107)*T107)+(SUM(K108:R108)*T108)+(U105))</f>
        <v>812.7299999999999</v>
      </c>
      <c r="W105" s="383">
        <v>44414</v>
      </c>
      <c r="X105" s="387"/>
    </row>
    <row r="106" spans="1:29">
      <c r="A106" s="388">
        <v>44410</v>
      </c>
      <c r="B106" t="s">
        <v>6981</v>
      </c>
      <c r="C106">
        <v>7392</v>
      </c>
      <c r="D106" t="s">
        <v>7224</v>
      </c>
      <c r="E106">
        <v>1542</v>
      </c>
      <c r="F106" t="s">
        <v>7405</v>
      </c>
      <c r="H106" s="8" t="s">
        <v>7408</v>
      </c>
      <c r="I106" t="s">
        <v>7409</v>
      </c>
      <c r="J106" t="s">
        <v>7398</v>
      </c>
      <c r="L106">
        <v>3</v>
      </c>
      <c r="M106">
        <v>4</v>
      </c>
      <c r="N106">
        <v>4</v>
      </c>
      <c r="O106">
        <v>3</v>
      </c>
      <c r="T106" s="321">
        <v>6.42</v>
      </c>
      <c r="X106" s="389"/>
    </row>
    <row r="107" spans="1:29">
      <c r="A107" s="388">
        <v>44410</v>
      </c>
      <c r="B107" t="s">
        <v>7109</v>
      </c>
      <c r="C107">
        <v>7385</v>
      </c>
      <c r="D107" t="s">
        <v>7224</v>
      </c>
      <c r="E107">
        <v>1542</v>
      </c>
      <c r="F107" t="s">
        <v>7405</v>
      </c>
      <c r="G107" s="19">
        <v>44414</v>
      </c>
      <c r="H107" s="8" t="s">
        <v>7408</v>
      </c>
      <c r="I107" t="s">
        <v>7409</v>
      </c>
      <c r="J107" t="s">
        <v>7227</v>
      </c>
      <c r="L107">
        <v>3</v>
      </c>
      <c r="M107">
        <v>18</v>
      </c>
      <c r="N107">
        <v>18</v>
      </c>
      <c r="O107">
        <v>10</v>
      </c>
      <c r="P107">
        <v>3</v>
      </c>
      <c r="T107" s="321">
        <v>6.42</v>
      </c>
      <c r="X107" s="389"/>
    </row>
    <row r="108" spans="1:29" ht="15.75" thickBot="1">
      <c r="A108" s="390">
        <v>44410</v>
      </c>
      <c r="B108" s="391" t="s">
        <v>7109</v>
      </c>
      <c r="C108" s="391">
        <v>7385</v>
      </c>
      <c r="D108" s="391" t="s">
        <v>7224</v>
      </c>
      <c r="E108" s="391">
        <v>1542</v>
      </c>
      <c r="F108" s="391" t="s">
        <v>7405</v>
      </c>
      <c r="G108" s="392">
        <v>44414</v>
      </c>
      <c r="H108" s="393" t="s">
        <v>7408</v>
      </c>
      <c r="I108" s="391" t="s">
        <v>7409</v>
      </c>
      <c r="J108" s="391" t="s">
        <v>7241</v>
      </c>
      <c r="K108" s="391"/>
      <c r="L108" s="391">
        <v>2</v>
      </c>
      <c r="M108" s="391">
        <v>17</v>
      </c>
      <c r="N108" s="391">
        <v>17</v>
      </c>
      <c r="O108" s="391">
        <v>10</v>
      </c>
      <c r="P108" s="391">
        <v>2</v>
      </c>
      <c r="Q108" s="391"/>
      <c r="R108" s="393"/>
      <c r="S108" s="393"/>
      <c r="T108" s="395">
        <v>6.42</v>
      </c>
      <c r="U108" s="396"/>
      <c r="V108" s="396"/>
      <c r="W108" s="392"/>
      <c r="X108" s="397"/>
    </row>
    <row r="109" spans="1:29" ht="15.75" thickBot="1">
      <c r="A109" s="371">
        <v>44410</v>
      </c>
      <c r="B109" s="372" t="s">
        <v>6981</v>
      </c>
      <c r="C109" s="372">
        <v>7392</v>
      </c>
      <c r="D109" s="372" t="s">
        <v>7224</v>
      </c>
      <c r="E109" s="372" t="s">
        <v>6457</v>
      </c>
      <c r="F109" s="372" t="s">
        <v>7410</v>
      </c>
      <c r="G109" s="373"/>
      <c r="H109" s="374">
        <v>95069990</v>
      </c>
      <c r="I109" s="372" t="s">
        <v>7411</v>
      </c>
      <c r="J109" s="372" t="s">
        <v>7412</v>
      </c>
      <c r="K109" s="372">
        <v>14</v>
      </c>
      <c r="L109" s="372">
        <v>11</v>
      </c>
      <c r="M109" s="372">
        <v>10</v>
      </c>
      <c r="N109" s="372">
        <v>13</v>
      </c>
      <c r="O109" s="372">
        <v>12</v>
      </c>
      <c r="P109" s="372"/>
      <c r="Q109" s="372"/>
      <c r="R109" s="374"/>
      <c r="S109" s="374"/>
      <c r="T109" s="534">
        <v>7.95</v>
      </c>
      <c r="U109" s="376">
        <v>0</v>
      </c>
      <c r="V109" s="376">
        <f>(SUM(K109:R109)*T109)+U109</f>
        <v>477</v>
      </c>
      <c r="W109" s="373">
        <v>44411</v>
      </c>
      <c r="X109" s="377"/>
    </row>
    <row r="110" spans="1:29" ht="15.75" thickBot="1">
      <c r="A110" s="805">
        <v>44428</v>
      </c>
      <c r="B110" s="806" t="s">
        <v>6981</v>
      </c>
      <c r="C110" s="806">
        <v>7392</v>
      </c>
      <c r="D110" s="806" t="s">
        <v>7224</v>
      </c>
      <c r="E110" s="806" t="s">
        <v>6457</v>
      </c>
      <c r="F110" s="806" t="s">
        <v>7413</v>
      </c>
      <c r="G110" s="807"/>
      <c r="H110" s="808"/>
      <c r="I110" s="806" t="s">
        <v>7414</v>
      </c>
      <c r="J110" s="806"/>
      <c r="K110" s="806"/>
      <c r="L110" s="806">
        <v>8</v>
      </c>
      <c r="M110" s="806">
        <v>8</v>
      </c>
      <c r="N110" s="806">
        <v>10</v>
      </c>
      <c r="O110" s="806"/>
      <c r="P110" s="806"/>
      <c r="Q110" s="806"/>
      <c r="R110" s="808">
        <v>2</v>
      </c>
      <c r="S110" s="384"/>
      <c r="T110" s="385">
        <v>7.95</v>
      </c>
      <c r="U110" s="386"/>
      <c r="V110" s="386">
        <f>(SUM(K110:R110)*T110)+U110</f>
        <v>222.6</v>
      </c>
      <c r="W110" s="383">
        <v>44428</v>
      </c>
      <c r="X110" s="387"/>
    </row>
    <row r="111" spans="1:29">
      <c r="A111" s="381">
        <v>44414</v>
      </c>
      <c r="B111" s="382" t="s">
        <v>6995</v>
      </c>
      <c r="C111" s="382">
        <v>7335</v>
      </c>
      <c r="D111" s="382" t="s">
        <v>7187</v>
      </c>
      <c r="E111" s="382">
        <v>1529</v>
      </c>
      <c r="F111" s="382" t="s">
        <v>7023</v>
      </c>
      <c r="G111" s="383">
        <v>44414</v>
      </c>
      <c r="H111" s="384" t="s">
        <v>7391</v>
      </c>
      <c r="I111" s="382" t="s">
        <v>7392</v>
      </c>
      <c r="J111" s="382" t="s">
        <v>7260</v>
      </c>
      <c r="K111" s="382"/>
      <c r="L111" s="382">
        <v>20</v>
      </c>
      <c r="M111" s="382">
        <v>20</v>
      </c>
      <c r="N111" s="382">
        <v>20</v>
      </c>
      <c r="O111" s="382">
        <v>20</v>
      </c>
      <c r="P111" s="382"/>
      <c r="Q111" s="382"/>
      <c r="R111" s="384"/>
      <c r="S111" s="384"/>
      <c r="T111" s="385">
        <v>10.6</v>
      </c>
      <c r="U111" s="386">
        <v>0</v>
      </c>
      <c r="V111" s="386" cm="1">
        <f t="array" ref="V111">(SUM(K111:R111)*T111)+(SUM(K112:R112*T112)+(U111))</f>
        <v>954.5</v>
      </c>
      <c r="W111" s="383">
        <v>44415</v>
      </c>
      <c r="X111" s="382"/>
      <c r="Y111" s="382"/>
      <c r="Z111" s="382"/>
      <c r="AA111" s="382"/>
      <c r="AB111" s="382"/>
      <c r="AC111" s="382"/>
    </row>
    <row r="112" spans="1:29" ht="15.75" thickBot="1">
      <c r="A112" s="390">
        <v>44414</v>
      </c>
      <c r="B112" s="391" t="s">
        <v>6995</v>
      </c>
      <c r="C112" s="391">
        <v>7335</v>
      </c>
      <c r="D112" s="391" t="s">
        <v>7187</v>
      </c>
      <c r="E112" s="391">
        <v>1529</v>
      </c>
      <c r="F112" s="391" t="s">
        <v>7023</v>
      </c>
      <c r="G112" s="392">
        <v>44414</v>
      </c>
      <c r="H112" s="393" t="s">
        <v>7415</v>
      </c>
      <c r="I112" s="391" t="s">
        <v>7416</v>
      </c>
      <c r="J112" s="391" t="s">
        <v>7417</v>
      </c>
      <c r="K112" s="391"/>
      <c r="L112" s="391"/>
      <c r="M112" s="391"/>
      <c r="N112" s="391"/>
      <c r="O112" s="391"/>
      <c r="P112" s="391"/>
      <c r="Q112" s="391"/>
      <c r="R112" s="393">
        <v>30</v>
      </c>
      <c r="S112" s="393"/>
      <c r="T112" s="395">
        <v>3.55</v>
      </c>
      <c r="U112" s="396"/>
      <c r="V112" s="396"/>
      <c r="W112" s="392"/>
      <c r="X112" s="391"/>
      <c r="Y112" s="391"/>
      <c r="Z112" s="391"/>
      <c r="AA112" s="391"/>
      <c r="AB112" s="391"/>
      <c r="AC112" s="391"/>
    </row>
    <row r="113" spans="1:24">
      <c r="A113" s="19">
        <v>44428</v>
      </c>
      <c r="B113" t="s">
        <v>6997</v>
      </c>
      <c r="C113">
        <v>7484</v>
      </c>
      <c r="D113" t="s">
        <v>7224</v>
      </c>
      <c r="E113">
        <v>1564</v>
      </c>
      <c r="F113" t="s">
        <v>7023</v>
      </c>
      <c r="G113" s="19">
        <v>44427</v>
      </c>
      <c r="H113" s="8" t="s">
        <v>7418</v>
      </c>
      <c r="I113" t="s">
        <v>7419</v>
      </c>
      <c r="J113" t="s">
        <v>7260</v>
      </c>
      <c r="M113">
        <v>3</v>
      </c>
      <c r="O113">
        <v>10</v>
      </c>
      <c r="S113" s="8">
        <f>SUM(K113:R113)</f>
        <v>13</v>
      </c>
      <c r="T113" s="321">
        <v>5.6</v>
      </c>
      <c r="V113" s="386">
        <f>SUMPRODUCT(S113:S122,T113:T122)</f>
        <v>282.71999999999997</v>
      </c>
      <c r="W113" s="19">
        <v>44431</v>
      </c>
    </row>
    <row r="114" spans="1:24">
      <c r="A114" s="19">
        <v>44428</v>
      </c>
      <c r="B114" t="s">
        <v>6997</v>
      </c>
      <c r="C114">
        <v>7484</v>
      </c>
      <c r="D114" t="s">
        <v>7224</v>
      </c>
      <c r="E114">
        <v>1564</v>
      </c>
      <c r="F114" t="s">
        <v>7023</v>
      </c>
      <c r="G114" s="19">
        <v>44427</v>
      </c>
      <c r="H114" s="8" t="s">
        <v>7420</v>
      </c>
      <c r="I114" t="s">
        <v>7401</v>
      </c>
      <c r="J114" t="s">
        <v>7260</v>
      </c>
      <c r="N114">
        <v>3</v>
      </c>
      <c r="O114">
        <v>1</v>
      </c>
      <c r="P114">
        <v>2</v>
      </c>
      <c r="S114" s="8">
        <f t="shared" ref="S114:S185" si="4">SUM(K114:R114)</f>
        <v>6</v>
      </c>
      <c r="T114" s="321">
        <v>6.96</v>
      </c>
    </row>
    <row r="115" spans="1:24">
      <c r="A115" s="19">
        <v>44428</v>
      </c>
      <c r="B115" t="s">
        <v>6997</v>
      </c>
      <c r="C115">
        <v>7484</v>
      </c>
      <c r="D115" t="s">
        <v>7224</v>
      </c>
      <c r="E115">
        <v>1564</v>
      </c>
      <c r="F115" t="s">
        <v>7023</v>
      </c>
      <c r="G115" s="19">
        <v>44427</v>
      </c>
      <c r="H115" s="8" t="s">
        <v>7421</v>
      </c>
      <c r="I115" t="s">
        <v>7422</v>
      </c>
      <c r="J115" t="s">
        <v>7260</v>
      </c>
      <c r="N115">
        <v>5</v>
      </c>
      <c r="S115" s="8">
        <f t="shared" si="4"/>
        <v>5</v>
      </c>
      <c r="T115" s="321">
        <v>1.89</v>
      </c>
    </row>
    <row r="116" spans="1:24">
      <c r="A116" s="19">
        <v>44428</v>
      </c>
      <c r="B116" t="s">
        <v>6997</v>
      </c>
      <c r="C116">
        <v>7484</v>
      </c>
      <c r="D116" t="s">
        <v>7224</v>
      </c>
      <c r="E116">
        <v>1564</v>
      </c>
      <c r="F116" t="s">
        <v>7023</v>
      </c>
      <c r="G116" s="19">
        <v>44427</v>
      </c>
      <c r="H116" s="8" t="s">
        <v>7423</v>
      </c>
      <c r="I116" t="s">
        <v>7424</v>
      </c>
      <c r="J116" t="s">
        <v>7260</v>
      </c>
      <c r="N116">
        <v>5</v>
      </c>
      <c r="S116" s="8">
        <f t="shared" si="4"/>
        <v>5</v>
      </c>
      <c r="T116" s="321">
        <v>3.46</v>
      </c>
    </row>
    <row r="117" spans="1:24">
      <c r="A117" s="19">
        <v>44428</v>
      </c>
      <c r="B117" t="s">
        <v>6997</v>
      </c>
      <c r="C117">
        <v>7484</v>
      </c>
      <c r="D117" t="s">
        <v>7224</v>
      </c>
      <c r="E117">
        <v>1564</v>
      </c>
      <c r="F117" t="s">
        <v>7023</v>
      </c>
      <c r="G117" s="19">
        <v>44427</v>
      </c>
      <c r="H117" s="8" t="s">
        <v>7425</v>
      </c>
      <c r="I117" t="s">
        <v>7426</v>
      </c>
      <c r="J117" t="s">
        <v>7427</v>
      </c>
      <c r="M117">
        <v>3</v>
      </c>
      <c r="S117" s="8">
        <f t="shared" si="4"/>
        <v>3</v>
      </c>
      <c r="T117" s="321">
        <v>13.61</v>
      </c>
    </row>
    <row r="118" spans="1:24">
      <c r="A118" s="19">
        <v>44428</v>
      </c>
      <c r="B118" t="s">
        <v>6997</v>
      </c>
      <c r="C118">
        <v>7484</v>
      </c>
      <c r="D118" t="s">
        <v>7224</v>
      </c>
      <c r="E118">
        <v>1564</v>
      </c>
      <c r="F118" t="s">
        <v>7023</v>
      </c>
      <c r="G118" s="19">
        <v>44427</v>
      </c>
      <c r="H118" s="8" t="s">
        <v>7428</v>
      </c>
      <c r="I118" t="s">
        <v>7429</v>
      </c>
      <c r="J118" t="s">
        <v>7260</v>
      </c>
      <c r="O118">
        <v>1</v>
      </c>
      <c r="S118" s="8">
        <f t="shared" si="4"/>
        <v>1</v>
      </c>
      <c r="T118" s="321">
        <v>27.95</v>
      </c>
    </row>
    <row r="119" spans="1:24">
      <c r="A119" s="19">
        <v>44428</v>
      </c>
      <c r="B119" t="s">
        <v>6997</v>
      </c>
      <c r="C119">
        <v>7484</v>
      </c>
      <c r="D119" t="s">
        <v>7224</v>
      </c>
      <c r="E119">
        <v>1564</v>
      </c>
      <c r="F119" t="s">
        <v>7023</v>
      </c>
      <c r="G119" s="19">
        <v>44427</v>
      </c>
      <c r="H119" s="8" t="s">
        <v>7430</v>
      </c>
      <c r="I119" t="s">
        <v>7431</v>
      </c>
      <c r="J119" t="s">
        <v>7241</v>
      </c>
      <c r="O119">
        <v>1</v>
      </c>
      <c r="S119" s="8">
        <f t="shared" si="4"/>
        <v>1</v>
      </c>
      <c r="T119" s="321">
        <v>13.04</v>
      </c>
    </row>
    <row r="120" spans="1:24">
      <c r="A120" s="19">
        <v>44428</v>
      </c>
      <c r="B120" t="s">
        <v>6997</v>
      </c>
      <c r="C120">
        <v>7484</v>
      </c>
      <c r="D120" t="s">
        <v>7224</v>
      </c>
      <c r="E120">
        <v>1564</v>
      </c>
      <c r="F120" t="s">
        <v>7023</v>
      </c>
      <c r="G120" s="19">
        <v>44427</v>
      </c>
      <c r="H120" s="8" t="s">
        <v>7432</v>
      </c>
      <c r="I120" t="s">
        <v>7433</v>
      </c>
      <c r="J120" t="s">
        <v>7427</v>
      </c>
      <c r="M120">
        <v>1</v>
      </c>
      <c r="S120" s="8">
        <f t="shared" si="4"/>
        <v>1</v>
      </c>
      <c r="T120" s="321">
        <v>9.14</v>
      </c>
    </row>
    <row r="121" spans="1:24">
      <c r="A121" s="19">
        <v>44428</v>
      </c>
      <c r="B121" t="s">
        <v>6997</v>
      </c>
      <c r="C121">
        <v>7484</v>
      </c>
      <c r="D121" t="s">
        <v>7224</v>
      </c>
      <c r="E121">
        <v>1564</v>
      </c>
      <c r="F121" t="s">
        <v>7023</v>
      </c>
      <c r="G121" s="19">
        <v>44427</v>
      </c>
      <c r="H121" s="8" t="s">
        <v>7428</v>
      </c>
      <c r="I121" t="s">
        <v>7429</v>
      </c>
      <c r="J121" t="s">
        <v>7434</v>
      </c>
      <c r="O121">
        <v>1</v>
      </c>
      <c r="S121" s="8">
        <f t="shared" si="4"/>
        <v>1</v>
      </c>
      <c r="T121" s="321">
        <v>27.95</v>
      </c>
    </row>
    <row r="122" spans="1:24" ht="15.75" thickBot="1">
      <c r="A122" s="19">
        <v>44428</v>
      </c>
      <c r="B122" t="s">
        <v>6997</v>
      </c>
      <c r="C122">
        <v>7484</v>
      </c>
      <c r="D122" t="s">
        <v>7224</v>
      </c>
      <c r="E122">
        <v>1564</v>
      </c>
      <c r="F122" t="s">
        <v>7023</v>
      </c>
      <c r="G122" s="19">
        <v>44427</v>
      </c>
      <c r="H122" s="8" t="s">
        <v>7435</v>
      </c>
      <c r="I122" t="s">
        <v>7436</v>
      </c>
      <c r="J122" t="s">
        <v>7260</v>
      </c>
      <c r="N122">
        <v>2</v>
      </c>
      <c r="S122" s="8">
        <f t="shared" si="4"/>
        <v>2</v>
      </c>
      <c r="T122" s="321">
        <v>11.25</v>
      </c>
    </row>
    <row r="123" spans="1:24" ht="15.75" thickBot="1">
      <c r="A123" s="381">
        <v>44418</v>
      </c>
      <c r="B123" s="382" t="s">
        <v>7437</v>
      </c>
      <c r="C123" s="382">
        <v>7436</v>
      </c>
      <c r="D123" s="382" t="s">
        <v>7224</v>
      </c>
      <c r="E123" s="382">
        <v>1556</v>
      </c>
      <c r="F123" s="382" t="s">
        <v>7063</v>
      </c>
      <c r="G123" s="383">
        <v>44419</v>
      </c>
      <c r="H123" s="384" t="s">
        <v>7438</v>
      </c>
      <c r="I123" s="382" t="s">
        <v>7439</v>
      </c>
      <c r="J123" s="382" t="s">
        <v>7227</v>
      </c>
      <c r="K123" s="382"/>
      <c r="L123" s="382"/>
      <c r="M123" s="382">
        <v>5</v>
      </c>
      <c r="N123" s="382">
        <v>20</v>
      </c>
      <c r="O123" s="382">
        <v>15</v>
      </c>
      <c r="P123" s="382"/>
      <c r="Q123" s="382"/>
      <c r="R123" s="384"/>
      <c r="S123" s="8">
        <f t="shared" si="4"/>
        <v>40</v>
      </c>
      <c r="T123" s="385">
        <v>7.75</v>
      </c>
      <c r="U123" s="386"/>
      <c r="V123" s="386">
        <f>(SUM(K123:R123)*T123)+U123</f>
        <v>310</v>
      </c>
      <c r="W123" s="383"/>
      <c r="X123" s="387" t="s">
        <v>7440</v>
      </c>
    </row>
    <row r="124" spans="1:24">
      <c r="A124" s="381">
        <v>44427</v>
      </c>
      <c r="B124" s="382" t="s">
        <v>7109</v>
      </c>
      <c r="C124" s="382">
        <v>7467</v>
      </c>
      <c r="D124" s="382" t="s">
        <v>7224</v>
      </c>
      <c r="E124" s="382">
        <v>1564</v>
      </c>
      <c r="F124" s="382" t="s">
        <v>7023</v>
      </c>
      <c r="G124" s="383">
        <v>44426</v>
      </c>
      <c r="H124" s="384">
        <v>10580</v>
      </c>
      <c r="I124" s="382" t="s">
        <v>7441</v>
      </c>
      <c r="J124" s="382" t="s">
        <v>7252</v>
      </c>
      <c r="K124" s="382"/>
      <c r="L124" s="382">
        <v>15</v>
      </c>
      <c r="M124" s="382">
        <v>25</v>
      </c>
      <c r="N124" s="382">
        <v>25</v>
      </c>
      <c r="O124" s="382">
        <v>20</v>
      </c>
      <c r="P124" s="382">
        <v>20</v>
      </c>
      <c r="Q124" s="382"/>
      <c r="R124" s="384"/>
      <c r="S124" s="384">
        <f t="shared" si="4"/>
        <v>105</v>
      </c>
      <c r="T124" s="385">
        <v>2.88</v>
      </c>
      <c r="U124" s="386"/>
      <c r="V124" s="386">
        <f>SUMPRODUCT(S124:S132,T124:T132)</f>
        <v>677.07</v>
      </c>
      <c r="W124" s="383">
        <v>44431</v>
      </c>
      <c r="X124" s="387"/>
    </row>
    <row r="125" spans="1:24">
      <c r="A125" s="388">
        <v>44427</v>
      </c>
      <c r="B125" t="s">
        <v>7109</v>
      </c>
      <c r="C125">
        <v>7467</v>
      </c>
      <c r="D125" t="s">
        <v>7224</v>
      </c>
      <c r="E125">
        <v>1564</v>
      </c>
      <c r="F125" t="s">
        <v>7023</v>
      </c>
      <c r="G125" s="19">
        <v>44426</v>
      </c>
      <c r="H125" s="796" t="s">
        <v>7442</v>
      </c>
      <c r="I125" t="s">
        <v>7443</v>
      </c>
      <c r="J125" t="s">
        <v>7252</v>
      </c>
      <c r="L125">
        <v>7</v>
      </c>
      <c r="M125">
        <v>7</v>
      </c>
      <c r="N125">
        <v>7</v>
      </c>
      <c r="O125">
        <v>7</v>
      </c>
      <c r="P125">
        <v>5</v>
      </c>
      <c r="S125" s="8">
        <f t="shared" si="4"/>
        <v>33</v>
      </c>
      <c r="T125" s="321">
        <v>4.7</v>
      </c>
      <c r="X125" s="389"/>
    </row>
    <row r="126" spans="1:24">
      <c r="A126" s="388">
        <v>44427</v>
      </c>
      <c r="B126" t="s">
        <v>7437</v>
      </c>
      <c r="C126">
        <v>7436</v>
      </c>
      <c r="D126" t="s">
        <v>7224</v>
      </c>
      <c r="E126">
        <v>1564</v>
      </c>
      <c r="F126" t="s">
        <v>7023</v>
      </c>
      <c r="G126" s="19">
        <v>44418</v>
      </c>
      <c r="H126" s="8">
        <v>10571</v>
      </c>
      <c r="I126" t="s">
        <v>7444</v>
      </c>
      <c r="J126" t="s">
        <v>7227</v>
      </c>
      <c r="M126">
        <v>5</v>
      </c>
      <c r="N126">
        <v>5</v>
      </c>
      <c r="O126">
        <v>5</v>
      </c>
      <c r="S126" s="8">
        <f t="shared" si="4"/>
        <v>15</v>
      </c>
      <c r="T126" s="321">
        <v>4.83</v>
      </c>
      <c r="X126" s="389"/>
    </row>
    <row r="127" spans="1:24">
      <c r="A127" s="388">
        <v>44427</v>
      </c>
      <c r="B127" t="s">
        <v>7141</v>
      </c>
      <c r="C127">
        <v>7495</v>
      </c>
      <c r="D127" t="s">
        <v>7224</v>
      </c>
      <c r="E127">
        <v>1564</v>
      </c>
      <c r="F127" t="s">
        <v>7023</v>
      </c>
      <c r="G127" s="19">
        <v>44427</v>
      </c>
      <c r="H127" s="8" t="s">
        <v>7372</v>
      </c>
      <c r="I127" t="s">
        <v>7445</v>
      </c>
      <c r="J127" t="s">
        <v>7227</v>
      </c>
      <c r="R127" s="8">
        <v>2</v>
      </c>
      <c r="S127" s="8">
        <f t="shared" si="4"/>
        <v>2</v>
      </c>
      <c r="T127" s="321">
        <v>1.67</v>
      </c>
      <c r="X127" s="389"/>
    </row>
    <row r="128" spans="1:24">
      <c r="A128" s="388">
        <v>44427</v>
      </c>
      <c r="B128" t="s">
        <v>7141</v>
      </c>
      <c r="C128">
        <v>7495</v>
      </c>
      <c r="D128" t="s">
        <v>7224</v>
      </c>
      <c r="E128">
        <v>1564</v>
      </c>
      <c r="F128" t="s">
        <v>7023</v>
      </c>
      <c r="G128" s="19">
        <v>44427</v>
      </c>
      <c r="H128" s="8" t="s">
        <v>7329</v>
      </c>
      <c r="I128" t="s">
        <v>7330</v>
      </c>
      <c r="J128" t="s">
        <v>7404</v>
      </c>
      <c r="N128">
        <v>1</v>
      </c>
      <c r="O128">
        <v>1</v>
      </c>
      <c r="S128" s="8">
        <f t="shared" si="4"/>
        <v>2</v>
      </c>
      <c r="T128" s="321">
        <v>1.75</v>
      </c>
      <c r="X128" s="389"/>
    </row>
    <row r="129" spans="1:24">
      <c r="A129" s="388">
        <v>44427</v>
      </c>
      <c r="B129" t="s">
        <v>7141</v>
      </c>
      <c r="C129">
        <v>7495</v>
      </c>
      <c r="D129" t="s">
        <v>7224</v>
      </c>
      <c r="E129">
        <v>1564</v>
      </c>
      <c r="F129" t="s">
        <v>7023</v>
      </c>
      <c r="G129" s="19">
        <v>44427</v>
      </c>
      <c r="H129" s="8" t="s">
        <v>7446</v>
      </c>
      <c r="I129" t="s">
        <v>7447</v>
      </c>
      <c r="J129" t="s">
        <v>7227</v>
      </c>
      <c r="N129">
        <v>1</v>
      </c>
      <c r="O129">
        <v>1</v>
      </c>
      <c r="S129" s="8">
        <f t="shared" si="4"/>
        <v>2</v>
      </c>
      <c r="T129" s="321">
        <v>17.399999999999999</v>
      </c>
      <c r="X129" s="389"/>
    </row>
    <row r="130" spans="1:24">
      <c r="A130" s="388">
        <v>44427</v>
      </c>
      <c r="B130" t="s">
        <v>7141</v>
      </c>
      <c r="C130">
        <v>7495</v>
      </c>
      <c r="D130" t="s">
        <v>7224</v>
      </c>
      <c r="E130">
        <v>1564</v>
      </c>
      <c r="F130" t="s">
        <v>7023</v>
      </c>
      <c r="G130" s="19">
        <v>44427</v>
      </c>
      <c r="H130" s="8" t="s">
        <v>7448</v>
      </c>
      <c r="I130" t="s">
        <v>7449</v>
      </c>
      <c r="J130" t="s">
        <v>7450</v>
      </c>
      <c r="R130" s="8">
        <v>2</v>
      </c>
      <c r="S130" s="8">
        <f t="shared" si="4"/>
        <v>2</v>
      </c>
      <c r="T130" s="321">
        <v>22.71</v>
      </c>
      <c r="X130" s="389"/>
    </row>
    <row r="131" spans="1:24">
      <c r="A131" s="388">
        <v>44427</v>
      </c>
      <c r="B131" t="s">
        <v>7141</v>
      </c>
      <c r="C131">
        <v>7495</v>
      </c>
      <c r="D131" t="s">
        <v>7224</v>
      </c>
      <c r="E131">
        <v>1564</v>
      </c>
      <c r="F131" t="s">
        <v>7023</v>
      </c>
      <c r="G131" s="19">
        <v>44427</v>
      </c>
      <c r="H131" s="8" t="s">
        <v>7451</v>
      </c>
      <c r="I131" t="s">
        <v>7452</v>
      </c>
      <c r="J131" t="s">
        <v>7227</v>
      </c>
      <c r="N131">
        <v>2</v>
      </c>
      <c r="O131">
        <v>2</v>
      </c>
      <c r="S131" s="8">
        <f t="shared" si="4"/>
        <v>4</v>
      </c>
      <c r="T131" s="321">
        <v>7.99</v>
      </c>
      <c r="X131" s="389"/>
    </row>
    <row r="132" spans="1:24" ht="15.75" thickBot="1">
      <c r="A132" s="390">
        <v>44427</v>
      </c>
      <c r="B132" s="391" t="s">
        <v>7141</v>
      </c>
      <c r="C132" s="391">
        <v>7495</v>
      </c>
      <c r="D132" s="391" t="s">
        <v>7224</v>
      </c>
      <c r="E132" s="391">
        <v>1564</v>
      </c>
      <c r="F132" s="391" t="s">
        <v>7023</v>
      </c>
      <c r="G132" s="392">
        <v>44427</v>
      </c>
      <c r="H132" s="393" t="s">
        <v>7453</v>
      </c>
      <c r="I132" s="391" t="s">
        <v>7454</v>
      </c>
      <c r="J132" s="391" t="s">
        <v>7227</v>
      </c>
      <c r="K132" s="391"/>
      <c r="L132" s="391"/>
      <c r="M132" s="391"/>
      <c r="N132" s="391">
        <v>10</v>
      </c>
      <c r="O132" s="391"/>
      <c r="P132" s="391"/>
      <c r="Q132" s="391"/>
      <c r="R132" s="393"/>
      <c r="S132" s="393">
        <f t="shared" si="4"/>
        <v>10</v>
      </c>
      <c r="T132" s="395">
        <v>2.81</v>
      </c>
      <c r="U132" s="396"/>
      <c r="V132" s="396"/>
      <c r="W132" s="392"/>
      <c r="X132" s="397"/>
    </row>
    <row r="133" spans="1:24">
      <c r="A133" s="381">
        <v>44441</v>
      </c>
      <c r="B133" s="382" t="s">
        <v>7455</v>
      </c>
      <c r="C133" s="382">
        <v>7525</v>
      </c>
      <c r="D133" s="382" t="s">
        <v>7224</v>
      </c>
      <c r="E133" s="382">
        <v>1595</v>
      </c>
      <c r="F133" s="382" t="s">
        <v>7023</v>
      </c>
      <c r="G133" s="383">
        <v>44441</v>
      </c>
      <c r="H133" s="384" t="s">
        <v>7456</v>
      </c>
      <c r="I133" s="382" t="s">
        <v>7457</v>
      </c>
      <c r="J133" s="382" t="s">
        <v>7227</v>
      </c>
      <c r="K133" s="382"/>
      <c r="L133" s="382">
        <v>20</v>
      </c>
      <c r="M133" s="382">
        <v>30</v>
      </c>
      <c r="N133" s="382">
        <v>20</v>
      </c>
      <c r="O133" s="382">
        <v>20</v>
      </c>
      <c r="P133" s="382">
        <v>8</v>
      </c>
      <c r="Q133" s="382">
        <v>2</v>
      </c>
      <c r="R133" s="384"/>
      <c r="S133" s="384">
        <f t="shared" si="4"/>
        <v>100</v>
      </c>
      <c r="T133" s="385">
        <v>1.9</v>
      </c>
      <c r="U133" s="386"/>
      <c r="V133" s="386" cm="1">
        <f t="array" ref="V133">(SUM(K133:R133)*T133)+(SUM(K134:R134*T134)+(U133))</f>
        <v>344</v>
      </c>
      <c r="W133" s="383"/>
      <c r="X133" s="387"/>
    </row>
    <row r="134" spans="1:24" ht="15.75" thickBot="1">
      <c r="A134" s="390">
        <v>44441</v>
      </c>
      <c r="B134" s="391" t="s">
        <v>7455</v>
      </c>
      <c r="C134" s="391">
        <v>7525</v>
      </c>
      <c r="D134" s="391" t="s">
        <v>7224</v>
      </c>
      <c r="E134" s="391">
        <v>1595</v>
      </c>
      <c r="F134" s="391" t="s">
        <v>7023</v>
      </c>
      <c r="G134" s="392">
        <v>44441</v>
      </c>
      <c r="H134" s="393" t="s">
        <v>7456</v>
      </c>
      <c r="I134" s="391" t="s">
        <v>7457</v>
      </c>
      <c r="J134" s="391" t="s">
        <v>7241</v>
      </c>
      <c r="K134" s="391"/>
      <c r="L134" s="391">
        <v>15</v>
      </c>
      <c r="M134" s="391">
        <v>21</v>
      </c>
      <c r="N134" s="391">
        <v>20</v>
      </c>
      <c r="O134" s="391">
        <v>30</v>
      </c>
      <c r="P134" s="391">
        <v>8</v>
      </c>
      <c r="Q134" s="391">
        <v>6</v>
      </c>
      <c r="R134" s="393"/>
      <c r="S134" s="393">
        <f t="shared" si="4"/>
        <v>100</v>
      </c>
      <c r="T134" s="395">
        <v>1.54</v>
      </c>
      <c r="U134" s="396"/>
      <c r="V134" s="396"/>
      <c r="W134" s="392"/>
      <c r="X134" s="397"/>
    </row>
    <row r="135" spans="1:24">
      <c r="A135" s="19">
        <v>44434</v>
      </c>
      <c r="B135" t="s">
        <v>7013</v>
      </c>
      <c r="C135">
        <v>7263</v>
      </c>
      <c r="D135" t="s">
        <v>7224</v>
      </c>
      <c r="F135" t="s">
        <v>7458</v>
      </c>
      <c r="G135" s="19">
        <v>44434</v>
      </c>
      <c r="H135" s="8" t="s">
        <v>7459</v>
      </c>
      <c r="I135" t="s">
        <v>7460</v>
      </c>
      <c r="J135" t="s">
        <v>7227</v>
      </c>
      <c r="L135">
        <v>18</v>
      </c>
      <c r="M135">
        <v>45</v>
      </c>
      <c r="N135">
        <v>50</v>
      </c>
      <c r="O135">
        <v>10</v>
      </c>
      <c r="P135">
        <v>2</v>
      </c>
      <c r="S135" s="8">
        <f t="shared" si="4"/>
        <v>125</v>
      </c>
      <c r="T135" s="321">
        <v>12.69</v>
      </c>
      <c r="V135" s="386">
        <f>SUMPRODUCT(S135:S137,T135:T137)</f>
        <v>1903.5</v>
      </c>
      <c r="W135" s="19">
        <v>44387</v>
      </c>
    </row>
    <row r="136" spans="1:24">
      <c r="A136" s="19">
        <v>44434</v>
      </c>
      <c r="B136" t="s">
        <v>7013</v>
      </c>
      <c r="C136">
        <v>7263</v>
      </c>
      <c r="D136" t="s">
        <v>7224</v>
      </c>
      <c r="F136" t="s">
        <v>7458</v>
      </c>
      <c r="G136" s="19">
        <v>44434</v>
      </c>
      <c r="H136" s="8" t="s">
        <v>7459</v>
      </c>
      <c r="I136" t="s">
        <v>7460</v>
      </c>
      <c r="J136" t="s">
        <v>7461</v>
      </c>
      <c r="M136">
        <v>10</v>
      </c>
      <c r="N136">
        <v>10</v>
      </c>
      <c r="S136" s="8">
        <f t="shared" si="4"/>
        <v>20</v>
      </c>
      <c r="T136" s="321">
        <v>12.69</v>
      </c>
    </row>
    <row r="137" spans="1:24" ht="15.75" thickBot="1">
      <c r="A137" s="19">
        <v>44434</v>
      </c>
      <c r="B137" t="s">
        <v>7013</v>
      </c>
      <c r="C137">
        <v>7263</v>
      </c>
      <c r="D137" t="s">
        <v>7224</v>
      </c>
      <c r="F137" t="s">
        <v>7458</v>
      </c>
      <c r="G137" s="19">
        <v>44434</v>
      </c>
      <c r="H137" s="8" t="s">
        <v>7459</v>
      </c>
      <c r="I137" t="s">
        <v>7460</v>
      </c>
      <c r="J137" t="s">
        <v>7462</v>
      </c>
      <c r="O137">
        <v>3</v>
      </c>
      <c r="P137">
        <v>2</v>
      </c>
      <c r="S137" s="8">
        <f t="shared" si="4"/>
        <v>5</v>
      </c>
      <c r="T137" s="321">
        <v>12.69</v>
      </c>
    </row>
    <row r="138" spans="1:24">
      <c r="A138" s="381">
        <v>44441</v>
      </c>
      <c r="B138" s="382" t="s">
        <v>7463</v>
      </c>
      <c r="C138" s="382" t="s">
        <v>7464</v>
      </c>
      <c r="D138" s="382" t="s">
        <v>7224</v>
      </c>
      <c r="E138" s="382"/>
      <c r="F138" s="382" t="s">
        <v>7465</v>
      </c>
      <c r="G138" s="383">
        <v>44441</v>
      </c>
      <c r="H138" s="384" t="s">
        <v>7466</v>
      </c>
      <c r="I138" s="382" t="s">
        <v>7467</v>
      </c>
      <c r="J138" s="382"/>
      <c r="K138" s="382"/>
      <c r="L138" s="382"/>
      <c r="M138" s="382"/>
      <c r="N138" s="382"/>
      <c r="O138" s="382"/>
      <c r="P138" s="382"/>
      <c r="Q138" s="382"/>
      <c r="R138" s="384">
        <v>100</v>
      </c>
      <c r="S138" s="8">
        <f t="shared" si="4"/>
        <v>100</v>
      </c>
      <c r="T138" s="385">
        <v>0.93</v>
      </c>
      <c r="U138" s="386"/>
      <c r="V138" s="386" cm="1">
        <f t="array" ref="V138">(SUM(K138:R138)*T138)+(SUM(K139:R139*T139)+(SUM(K140:R140)*T140)+(SUM(K141:R141)*T141)+(U138))</f>
        <v>456</v>
      </c>
      <c r="W138" s="383">
        <v>44441</v>
      </c>
      <c r="X138" s="387"/>
    </row>
    <row r="139" spans="1:24">
      <c r="A139" s="388">
        <v>44441</v>
      </c>
      <c r="B139" t="s">
        <v>7463</v>
      </c>
      <c r="C139" t="s">
        <v>7464</v>
      </c>
      <c r="D139" t="s">
        <v>7224</v>
      </c>
      <c r="F139" t="s">
        <v>7465</v>
      </c>
      <c r="G139" s="19">
        <v>44441</v>
      </c>
      <c r="H139" s="8" t="s">
        <v>7466</v>
      </c>
      <c r="I139" t="s">
        <v>7467</v>
      </c>
      <c r="R139" s="8">
        <v>100</v>
      </c>
      <c r="S139" s="8">
        <f t="shared" si="4"/>
        <v>100</v>
      </c>
      <c r="T139" s="321">
        <v>1.35</v>
      </c>
      <c r="X139" s="389"/>
    </row>
    <row r="140" spans="1:24">
      <c r="A140" s="388">
        <v>44441</v>
      </c>
      <c r="B140" t="s">
        <v>7463</v>
      </c>
      <c r="C140" t="s">
        <v>7464</v>
      </c>
      <c r="D140" t="s">
        <v>7224</v>
      </c>
      <c r="F140" t="s">
        <v>7465</v>
      </c>
      <c r="G140" s="19">
        <v>44441</v>
      </c>
      <c r="H140" s="8" t="s">
        <v>7466</v>
      </c>
      <c r="I140" t="s">
        <v>7467</v>
      </c>
      <c r="R140" s="8">
        <v>100</v>
      </c>
      <c r="S140" s="8">
        <f t="shared" si="4"/>
        <v>100</v>
      </c>
      <c r="T140" s="321">
        <v>0.93</v>
      </c>
      <c r="X140" s="389"/>
    </row>
    <row r="141" spans="1:24" ht="15.75" thickBot="1">
      <c r="A141" s="388">
        <v>44441</v>
      </c>
      <c r="B141" s="391" t="s">
        <v>7463</v>
      </c>
      <c r="C141" s="391" t="s">
        <v>7464</v>
      </c>
      <c r="D141" s="391" t="s">
        <v>7224</v>
      </c>
      <c r="E141" s="391"/>
      <c r="F141" s="391" t="s">
        <v>7465</v>
      </c>
      <c r="G141" s="392">
        <v>44441</v>
      </c>
      <c r="H141" s="393" t="s">
        <v>7466</v>
      </c>
      <c r="I141" s="391" t="s">
        <v>7467</v>
      </c>
      <c r="J141" s="391"/>
      <c r="K141" s="391"/>
      <c r="L141" s="391"/>
      <c r="M141" s="391"/>
      <c r="N141" s="391"/>
      <c r="O141" s="391"/>
      <c r="P141" s="391"/>
      <c r="Q141" s="391"/>
      <c r="R141" s="393">
        <v>100</v>
      </c>
      <c r="S141" s="8">
        <f t="shared" si="4"/>
        <v>100</v>
      </c>
      <c r="T141" s="395">
        <v>1.35</v>
      </c>
      <c r="U141" s="396"/>
      <c r="V141" s="396"/>
      <c r="W141" s="392"/>
      <c r="X141" s="397"/>
    </row>
    <row r="142" spans="1:24">
      <c r="A142" s="388">
        <v>44441</v>
      </c>
      <c r="B142" t="s">
        <v>7468</v>
      </c>
      <c r="C142">
        <v>7441</v>
      </c>
      <c r="D142" t="s">
        <v>7224</v>
      </c>
      <c r="E142">
        <v>1595</v>
      </c>
      <c r="F142" t="s">
        <v>7023</v>
      </c>
      <c r="G142" s="19">
        <v>44441</v>
      </c>
      <c r="H142" s="8" t="s">
        <v>7469</v>
      </c>
      <c r="I142" t="s">
        <v>7470</v>
      </c>
      <c r="J142" t="s">
        <v>7471</v>
      </c>
      <c r="R142" s="8">
        <v>13</v>
      </c>
      <c r="S142" s="8">
        <f t="shared" ref="S142:S150" si="5">SUM(K142:R142)</f>
        <v>13</v>
      </c>
      <c r="T142" s="321">
        <v>5.6</v>
      </c>
      <c r="V142" s="386">
        <f>SUMPRODUCT(S142:S150,T142:T150)</f>
        <v>414.54999999999995</v>
      </c>
      <c r="W142" s="19">
        <v>44441</v>
      </c>
      <c r="X142" s="389"/>
    </row>
    <row r="143" spans="1:24">
      <c r="A143" s="388">
        <v>44441</v>
      </c>
      <c r="B143" t="s">
        <v>7468</v>
      </c>
      <c r="C143">
        <v>7441</v>
      </c>
      <c r="D143" t="s">
        <v>7224</v>
      </c>
      <c r="E143">
        <v>1595</v>
      </c>
      <c r="F143" t="s">
        <v>7023</v>
      </c>
      <c r="G143" s="19">
        <v>44441</v>
      </c>
      <c r="H143" s="8" t="s">
        <v>7472</v>
      </c>
      <c r="I143" t="s">
        <v>7473</v>
      </c>
      <c r="J143" t="s">
        <v>7227</v>
      </c>
      <c r="R143" s="8">
        <v>14</v>
      </c>
      <c r="S143" s="8">
        <f t="shared" si="5"/>
        <v>14</v>
      </c>
      <c r="T143" s="321">
        <v>3.1</v>
      </c>
      <c r="X143" s="389"/>
    </row>
    <row r="144" spans="1:24" ht="15.75" thickBot="1">
      <c r="A144" s="388">
        <v>44441</v>
      </c>
      <c r="B144" t="s">
        <v>7468</v>
      </c>
      <c r="C144">
        <v>7441</v>
      </c>
      <c r="D144" t="s">
        <v>7224</v>
      </c>
      <c r="E144">
        <v>1595</v>
      </c>
      <c r="F144" t="s">
        <v>7023</v>
      </c>
      <c r="G144" s="19">
        <v>44441</v>
      </c>
      <c r="H144" s="8" t="s">
        <v>7474</v>
      </c>
      <c r="I144" t="s">
        <v>7475</v>
      </c>
      <c r="J144" t="s">
        <v>7270</v>
      </c>
      <c r="R144" s="8">
        <v>13</v>
      </c>
      <c r="S144" s="8">
        <f t="shared" si="5"/>
        <v>13</v>
      </c>
      <c r="T144" s="321">
        <v>2.5499999999999998</v>
      </c>
      <c r="X144" s="389"/>
    </row>
    <row r="145" spans="1:29" s="382" customFormat="1">
      <c r="A145" s="388">
        <v>44441</v>
      </c>
      <c r="B145" t="s">
        <v>7468</v>
      </c>
      <c r="C145">
        <v>7441</v>
      </c>
      <c r="D145" t="s">
        <v>7224</v>
      </c>
      <c r="E145">
        <v>1595</v>
      </c>
      <c r="F145" t="s">
        <v>7023</v>
      </c>
      <c r="G145" s="19">
        <v>44441</v>
      </c>
      <c r="H145" s="8" t="s">
        <v>7476</v>
      </c>
      <c r="I145" t="s">
        <v>7477</v>
      </c>
      <c r="J145" t="s">
        <v>7478</v>
      </c>
      <c r="K145"/>
      <c r="L145"/>
      <c r="M145"/>
      <c r="N145"/>
      <c r="O145"/>
      <c r="P145"/>
      <c r="Q145"/>
      <c r="R145" s="8">
        <v>1</v>
      </c>
      <c r="S145" s="8">
        <f t="shared" si="5"/>
        <v>1</v>
      </c>
      <c r="T145" s="321">
        <v>10.35</v>
      </c>
      <c r="U145" s="7"/>
      <c r="V145" s="7"/>
      <c r="W145" s="19"/>
      <c r="X145" s="389"/>
      <c r="Y145"/>
      <c r="Z145"/>
      <c r="AA145"/>
      <c r="AB145"/>
      <c r="AC145"/>
    </row>
    <row r="146" spans="1:29" s="391" customFormat="1" ht="15.75" thickBot="1">
      <c r="A146" s="388">
        <v>44441</v>
      </c>
      <c r="B146" t="s">
        <v>7468</v>
      </c>
      <c r="C146">
        <v>7441</v>
      </c>
      <c r="D146" t="s">
        <v>7224</v>
      </c>
      <c r="E146">
        <v>1595</v>
      </c>
      <c r="F146" t="s">
        <v>7023</v>
      </c>
      <c r="G146" s="19">
        <v>44441</v>
      </c>
      <c r="H146" s="8" t="s">
        <v>7479</v>
      </c>
      <c r="I146" t="s">
        <v>7480</v>
      </c>
      <c r="J146" t="s">
        <v>7471</v>
      </c>
      <c r="K146"/>
      <c r="L146"/>
      <c r="M146"/>
      <c r="N146"/>
      <c r="O146"/>
      <c r="P146"/>
      <c r="Q146"/>
      <c r="R146" s="8">
        <v>1</v>
      </c>
      <c r="S146" s="8">
        <f t="shared" si="5"/>
        <v>1</v>
      </c>
      <c r="T146" s="321">
        <v>7.2</v>
      </c>
      <c r="U146" s="7"/>
      <c r="V146" s="7"/>
      <c r="W146" s="19"/>
      <c r="X146" s="389"/>
      <c r="Y146"/>
      <c r="Z146"/>
      <c r="AA146"/>
      <c r="AB146"/>
      <c r="AC146"/>
    </row>
    <row r="147" spans="1:29">
      <c r="A147" s="388">
        <v>44441</v>
      </c>
      <c r="B147" t="s">
        <v>7468</v>
      </c>
      <c r="C147">
        <v>7441</v>
      </c>
      <c r="D147" t="s">
        <v>7224</v>
      </c>
      <c r="E147">
        <v>1595</v>
      </c>
      <c r="F147" t="s">
        <v>7023</v>
      </c>
      <c r="G147" s="19">
        <v>44441</v>
      </c>
      <c r="H147" s="8" t="s">
        <v>7474</v>
      </c>
      <c r="I147" t="s">
        <v>7475</v>
      </c>
      <c r="J147" t="s">
        <v>7481</v>
      </c>
      <c r="R147" s="8">
        <v>1</v>
      </c>
      <c r="S147" s="8">
        <f t="shared" si="5"/>
        <v>1</v>
      </c>
      <c r="T147" s="321">
        <v>2.5499999999999998</v>
      </c>
      <c r="X147" s="389"/>
    </row>
    <row r="148" spans="1:29">
      <c r="A148" s="388">
        <v>44441</v>
      </c>
      <c r="B148" t="s">
        <v>7482</v>
      </c>
      <c r="C148">
        <v>7442</v>
      </c>
      <c r="D148" t="s">
        <v>7224</v>
      </c>
      <c r="E148">
        <v>1595</v>
      </c>
      <c r="F148" t="s">
        <v>7023</v>
      </c>
      <c r="G148" s="19">
        <v>44441</v>
      </c>
      <c r="H148" s="8" t="s">
        <v>7483</v>
      </c>
      <c r="I148" t="s">
        <v>7484</v>
      </c>
      <c r="J148" t="s">
        <v>7485</v>
      </c>
      <c r="M148">
        <v>10</v>
      </c>
      <c r="N148">
        <v>10</v>
      </c>
      <c r="O148">
        <v>5</v>
      </c>
      <c r="S148" s="8">
        <f t="shared" si="5"/>
        <v>25</v>
      </c>
      <c r="T148" s="321">
        <v>6.84</v>
      </c>
      <c r="X148" s="389"/>
    </row>
    <row r="149" spans="1:29">
      <c r="A149" s="388">
        <v>44441</v>
      </c>
      <c r="B149" t="s">
        <v>7482</v>
      </c>
      <c r="C149">
        <v>7442</v>
      </c>
      <c r="D149" t="s">
        <v>7224</v>
      </c>
      <c r="E149">
        <v>1595</v>
      </c>
      <c r="F149" t="s">
        <v>7023</v>
      </c>
      <c r="G149" s="19">
        <v>44441</v>
      </c>
      <c r="H149" s="8" t="s">
        <v>7486</v>
      </c>
      <c r="I149" t="s">
        <v>7422</v>
      </c>
      <c r="J149" t="s">
        <v>7227</v>
      </c>
      <c r="M149">
        <v>10</v>
      </c>
      <c r="N149">
        <v>10</v>
      </c>
      <c r="O149">
        <v>10</v>
      </c>
      <c r="S149" s="8">
        <f t="shared" si="5"/>
        <v>30</v>
      </c>
      <c r="T149" s="321">
        <v>1.89</v>
      </c>
      <c r="X149" s="389"/>
    </row>
    <row r="150" spans="1:29" ht="15.75" thickBot="1">
      <c r="A150" s="388">
        <v>44441</v>
      </c>
      <c r="B150" t="s">
        <v>7482</v>
      </c>
      <c r="C150">
        <v>7442</v>
      </c>
      <c r="D150" t="s">
        <v>7224</v>
      </c>
      <c r="E150">
        <v>1595</v>
      </c>
      <c r="F150" t="s">
        <v>7023</v>
      </c>
      <c r="G150" s="19">
        <v>44441</v>
      </c>
      <c r="H150" s="8" t="s">
        <v>7487</v>
      </c>
      <c r="I150" t="s">
        <v>7447</v>
      </c>
      <c r="J150" t="s">
        <v>7293</v>
      </c>
      <c r="M150">
        <v>1</v>
      </c>
      <c r="S150" s="8">
        <f t="shared" si="5"/>
        <v>1</v>
      </c>
      <c r="T150" s="321">
        <v>17.399999999999999</v>
      </c>
      <c r="X150" s="389"/>
    </row>
    <row r="151" spans="1:29">
      <c r="A151" s="381">
        <v>44442</v>
      </c>
      <c r="B151" s="382" t="s">
        <v>7011</v>
      </c>
      <c r="C151" s="382">
        <v>7613</v>
      </c>
      <c r="D151" s="382" t="s">
        <v>7224</v>
      </c>
      <c r="E151" s="382">
        <v>1597</v>
      </c>
      <c r="F151" s="382" t="s">
        <v>7229</v>
      </c>
      <c r="G151" s="383">
        <v>44441</v>
      </c>
      <c r="H151" s="384" t="s">
        <v>7488</v>
      </c>
      <c r="I151" s="382" t="s">
        <v>7489</v>
      </c>
      <c r="J151" s="382" t="s">
        <v>7260</v>
      </c>
      <c r="K151" s="382"/>
      <c r="L151" s="382"/>
      <c r="M151" s="382">
        <v>25</v>
      </c>
      <c r="N151" s="382">
        <v>25</v>
      </c>
      <c r="O151" s="382">
        <v>5</v>
      </c>
      <c r="P151" s="382"/>
      <c r="Q151" s="382"/>
      <c r="R151" s="384"/>
      <c r="S151" s="384">
        <f t="shared" si="4"/>
        <v>55</v>
      </c>
      <c r="T151" s="385">
        <v>1.85</v>
      </c>
      <c r="U151" s="386"/>
      <c r="V151" s="386">
        <f>SUMPRODUCT(S151:S152,T151:T152)</f>
        <v>204.5</v>
      </c>
      <c r="W151" s="825">
        <v>44445</v>
      </c>
    </row>
    <row r="152" spans="1:29" ht="15.75" thickBot="1">
      <c r="A152" s="388">
        <v>44442</v>
      </c>
      <c r="B152" t="s">
        <v>7011</v>
      </c>
      <c r="C152">
        <v>7613</v>
      </c>
      <c r="D152" t="s">
        <v>7224</v>
      </c>
      <c r="E152">
        <v>1597</v>
      </c>
      <c r="F152" t="s">
        <v>7229</v>
      </c>
      <c r="G152" s="19">
        <v>44441</v>
      </c>
      <c r="H152" s="8" t="s">
        <v>7343</v>
      </c>
      <c r="I152" t="s">
        <v>7344</v>
      </c>
      <c r="J152" t="s">
        <v>7260</v>
      </c>
      <c r="M152">
        <v>5</v>
      </c>
      <c r="N152">
        <v>5</v>
      </c>
      <c r="O152">
        <v>5</v>
      </c>
      <c r="S152" s="8">
        <f t="shared" si="4"/>
        <v>15</v>
      </c>
      <c r="T152" s="321">
        <v>6.85</v>
      </c>
      <c r="W152" s="826"/>
    </row>
    <row r="153" spans="1:29">
      <c r="A153" s="381">
        <v>44442</v>
      </c>
      <c r="B153" s="382" t="s">
        <v>7011</v>
      </c>
      <c r="C153" s="382">
        <v>7613</v>
      </c>
      <c r="D153" s="382" t="s">
        <v>7224</v>
      </c>
      <c r="E153" s="382">
        <v>1598</v>
      </c>
      <c r="F153" s="382" t="s">
        <v>7268</v>
      </c>
      <c r="G153" s="383">
        <v>44441</v>
      </c>
      <c r="H153" s="384" t="s">
        <v>7490</v>
      </c>
      <c r="I153" s="382" t="s">
        <v>7491</v>
      </c>
      <c r="J153" s="382" t="s">
        <v>7492</v>
      </c>
      <c r="K153" s="382"/>
      <c r="L153" s="382"/>
      <c r="M153" s="382"/>
      <c r="N153" s="382"/>
      <c r="O153" s="382"/>
      <c r="P153" s="382"/>
      <c r="Q153" s="382"/>
      <c r="R153" s="384">
        <v>10</v>
      </c>
      <c r="S153" s="384">
        <f t="shared" si="4"/>
        <v>10</v>
      </c>
      <c r="T153" s="385">
        <v>2.0299999999999998</v>
      </c>
      <c r="U153" s="386">
        <v>0</v>
      </c>
      <c r="V153" s="386">
        <f>SUMPRODUCT(S153:S156,T153:T156)</f>
        <v>68.06</v>
      </c>
      <c r="W153" s="383">
        <v>44445</v>
      </c>
      <c r="X153" s="387"/>
    </row>
    <row r="154" spans="1:29">
      <c r="A154" s="388">
        <v>44442</v>
      </c>
      <c r="B154" t="s">
        <v>7463</v>
      </c>
      <c r="C154">
        <v>7442</v>
      </c>
      <c r="D154" t="s">
        <v>7224</v>
      </c>
      <c r="E154">
        <v>1598</v>
      </c>
      <c r="F154" t="s">
        <v>7268</v>
      </c>
      <c r="G154" s="19">
        <v>44441</v>
      </c>
      <c r="H154" s="8" t="s">
        <v>7493</v>
      </c>
      <c r="I154" t="s">
        <v>7494</v>
      </c>
      <c r="J154" t="s">
        <v>7293</v>
      </c>
      <c r="M154">
        <v>8</v>
      </c>
      <c r="O154">
        <v>10</v>
      </c>
      <c r="S154" s="8">
        <f t="shared" si="4"/>
        <v>18</v>
      </c>
      <c r="T154" s="321">
        <v>1.65</v>
      </c>
      <c r="X154" s="389"/>
    </row>
    <row r="155" spans="1:29">
      <c r="A155" s="388">
        <v>44442</v>
      </c>
      <c r="B155" t="s">
        <v>7141</v>
      </c>
      <c r="C155">
        <v>7571</v>
      </c>
      <c r="D155" t="s">
        <v>7224</v>
      </c>
      <c r="E155">
        <v>1598</v>
      </c>
      <c r="F155" t="s">
        <v>7268</v>
      </c>
      <c r="G155" s="19">
        <v>44441</v>
      </c>
      <c r="H155" s="8" t="s">
        <v>7393</v>
      </c>
      <c r="I155" t="s">
        <v>7422</v>
      </c>
      <c r="J155" t="s">
        <v>7227</v>
      </c>
      <c r="M155">
        <v>5</v>
      </c>
      <c r="S155" s="8">
        <f t="shared" si="4"/>
        <v>5</v>
      </c>
      <c r="T155" s="321">
        <v>1.88</v>
      </c>
      <c r="X155" s="389"/>
    </row>
    <row r="156" spans="1:29" ht="15.75" thickBot="1">
      <c r="A156" s="390">
        <v>44442</v>
      </c>
      <c r="B156" s="391" t="s">
        <v>6997</v>
      </c>
      <c r="C156" s="391">
        <v>7631</v>
      </c>
      <c r="D156" s="391" t="s">
        <v>7224</v>
      </c>
      <c r="E156" s="391">
        <v>1598</v>
      </c>
      <c r="F156" s="391" t="s">
        <v>7268</v>
      </c>
      <c r="G156" s="392">
        <v>44441</v>
      </c>
      <c r="H156" s="393" t="s">
        <v>7495</v>
      </c>
      <c r="I156" s="391" t="s">
        <v>7496</v>
      </c>
      <c r="J156" s="391" t="s">
        <v>7427</v>
      </c>
      <c r="K156" s="391"/>
      <c r="L156" s="391"/>
      <c r="M156" s="391"/>
      <c r="N156" s="391">
        <v>1</v>
      </c>
      <c r="O156" s="391"/>
      <c r="P156" s="391"/>
      <c r="Q156" s="391"/>
      <c r="R156" s="393"/>
      <c r="S156" s="393">
        <f t="shared" si="4"/>
        <v>1</v>
      </c>
      <c r="T156" s="395">
        <v>8.66</v>
      </c>
      <c r="U156" s="396"/>
      <c r="V156" s="396"/>
      <c r="W156" s="392"/>
      <c r="X156" s="397"/>
    </row>
    <row r="157" spans="1:29">
      <c r="A157" s="19">
        <v>44440</v>
      </c>
      <c r="B157" t="s">
        <v>6997</v>
      </c>
      <c r="C157">
        <v>7631</v>
      </c>
      <c r="D157" t="s">
        <v>7224</v>
      </c>
      <c r="E157">
        <v>1595</v>
      </c>
      <c r="F157" t="s">
        <v>7023</v>
      </c>
      <c r="G157" s="19">
        <v>44441</v>
      </c>
      <c r="H157" s="8" t="s">
        <v>7497</v>
      </c>
      <c r="I157" t="s">
        <v>7498</v>
      </c>
      <c r="J157" t="s">
        <v>7427</v>
      </c>
      <c r="N157">
        <v>1</v>
      </c>
      <c r="S157" s="8">
        <f t="shared" si="4"/>
        <v>1</v>
      </c>
      <c r="T157" s="321">
        <v>9.32</v>
      </c>
      <c r="U157" s="7">
        <v>0</v>
      </c>
      <c r="V157" s="386">
        <f>SUMPRODUCT(S157:S163,T157:T163)</f>
        <v>121.82999999999998</v>
      </c>
      <c r="X157" t="s">
        <v>7499</v>
      </c>
    </row>
    <row r="158" spans="1:29">
      <c r="A158" s="19">
        <v>44440</v>
      </c>
      <c r="B158" t="s">
        <v>6997</v>
      </c>
      <c r="C158">
        <v>7631</v>
      </c>
      <c r="D158" t="s">
        <v>7224</v>
      </c>
      <c r="E158">
        <v>1595</v>
      </c>
      <c r="F158" t="s">
        <v>7023</v>
      </c>
      <c r="G158" s="19">
        <v>44441</v>
      </c>
      <c r="H158" s="8" t="s">
        <v>7500</v>
      </c>
      <c r="I158" t="s">
        <v>7433</v>
      </c>
      <c r="J158" t="s">
        <v>7427</v>
      </c>
      <c r="N158">
        <v>6</v>
      </c>
      <c r="S158" s="8">
        <f t="shared" si="4"/>
        <v>6</v>
      </c>
      <c r="T158" s="321">
        <v>9.14</v>
      </c>
      <c r="X158" t="s">
        <v>7501</v>
      </c>
    </row>
    <row r="159" spans="1:29">
      <c r="A159" s="19">
        <v>44440</v>
      </c>
      <c r="B159" t="s">
        <v>6997</v>
      </c>
      <c r="C159">
        <v>7631</v>
      </c>
      <c r="D159" t="s">
        <v>7224</v>
      </c>
      <c r="E159">
        <v>1595</v>
      </c>
      <c r="F159" t="s">
        <v>7023</v>
      </c>
      <c r="G159" s="19">
        <v>44441</v>
      </c>
      <c r="H159" s="8" t="s">
        <v>7502</v>
      </c>
      <c r="I159" t="s">
        <v>7503</v>
      </c>
      <c r="J159" t="s">
        <v>7427</v>
      </c>
      <c r="N159">
        <v>1</v>
      </c>
      <c r="S159" s="8">
        <f t="shared" si="4"/>
        <v>1</v>
      </c>
      <c r="T159" s="321">
        <v>8.49</v>
      </c>
      <c r="X159" t="s">
        <v>7499</v>
      </c>
    </row>
    <row r="160" spans="1:29">
      <c r="A160" s="19">
        <v>44440</v>
      </c>
      <c r="B160" t="s">
        <v>7141</v>
      </c>
      <c r="C160">
        <v>7571</v>
      </c>
      <c r="D160" t="s">
        <v>7224</v>
      </c>
      <c r="E160">
        <v>1595</v>
      </c>
      <c r="F160" t="s">
        <v>7023</v>
      </c>
      <c r="G160" s="19">
        <v>44441</v>
      </c>
      <c r="H160" s="8" t="s">
        <v>7504</v>
      </c>
      <c r="I160" t="s">
        <v>7454</v>
      </c>
      <c r="J160" t="s">
        <v>7227</v>
      </c>
      <c r="M160">
        <v>5</v>
      </c>
      <c r="S160" s="8">
        <f t="shared" si="4"/>
        <v>5</v>
      </c>
      <c r="T160" s="321">
        <v>2.81</v>
      </c>
    </row>
    <row r="161" spans="1:25">
      <c r="A161" s="19">
        <v>44440</v>
      </c>
      <c r="B161" t="s">
        <v>7141</v>
      </c>
      <c r="C161">
        <v>7571</v>
      </c>
      <c r="D161" t="s">
        <v>7224</v>
      </c>
      <c r="E161">
        <v>1595</v>
      </c>
      <c r="F161" t="s">
        <v>7023</v>
      </c>
      <c r="G161" s="19">
        <v>44441</v>
      </c>
      <c r="H161" s="8" t="s">
        <v>7505</v>
      </c>
      <c r="I161" t="s">
        <v>7452</v>
      </c>
      <c r="J161" t="s">
        <v>7227</v>
      </c>
      <c r="L161">
        <v>2</v>
      </c>
      <c r="S161" s="8">
        <f t="shared" si="4"/>
        <v>2</v>
      </c>
      <c r="T161" s="321">
        <v>7.99</v>
      </c>
    </row>
    <row r="162" spans="1:25">
      <c r="A162" s="19">
        <v>44440</v>
      </c>
      <c r="B162" t="s">
        <v>7141</v>
      </c>
      <c r="C162">
        <v>7571</v>
      </c>
      <c r="D162" t="s">
        <v>7224</v>
      </c>
      <c r="E162">
        <v>1595</v>
      </c>
      <c r="F162" t="s">
        <v>7023</v>
      </c>
      <c r="G162" s="19">
        <v>44441</v>
      </c>
      <c r="H162" s="8" t="s">
        <v>7329</v>
      </c>
      <c r="I162" t="s">
        <v>7330</v>
      </c>
      <c r="J162" t="s">
        <v>7293</v>
      </c>
      <c r="M162">
        <v>1</v>
      </c>
      <c r="S162" s="8">
        <f t="shared" si="4"/>
        <v>1</v>
      </c>
      <c r="T162" s="321">
        <v>1.75</v>
      </c>
    </row>
    <row r="163" spans="1:25" ht="15.75" thickBot="1">
      <c r="A163" s="19">
        <v>44440</v>
      </c>
      <c r="B163" t="s">
        <v>7141</v>
      </c>
      <c r="C163">
        <v>7571</v>
      </c>
      <c r="D163" t="s">
        <v>7224</v>
      </c>
      <c r="E163">
        <v>1595</v>
      </c>
      <c r="F163" t="s">
        <v>7023</v>
      </c>
      <c r="G163" s="19">
        <v>44441</v>
      </c>
      <c r="H163" s="8" t="s">
        <v>7446</v>
      </c>
      <c r="I163" t="s">
        <v>7447</v>
      </c>
      <c r="J163" t="s">
        <v>7227</v>
      </c>
      <c r="M163">
        <v>1</v>
      </c>
      <c r="S163" s="8">
        <f t="shared" si="4"/>
        <v>1</v>
      </c>
      <c r="T163" s="321">
        <v>17.399999999999999</v>
      </c>
    </row>
    <row r="164" spans="1:25">
      <c r="A164" s="381">
        <v>44445</v>
      </c>
      <c r="B164" s="382" t="s">
        <v>7506</v>
      </c>
      <c r="C164" s="382">
        <v>7525</v>
      </c>
      <c r="D164" s="382" t="s">
        <v>7224</v>
      </c>
      <c r="E164" s="382"/>
      <c r="F164" s="382" t="s">
        <v>7507</v>
      </c>
      <c r="G164" s="383">
        <v>44441</v>
      </c>
      <c r="H164" s="384" t="s">
        <v>7466</v>
      </c>
      <c r="I164" s="382" t="s">
        <v>7466</v>
      </c>
      <c r="J164" s="382" t="s">
        <v>7466</v>
      </c>
      <c r="K164" s="382"/>
      <c r="L164" s="382"/>
      <c r="M164" s="382"/>
      <c r="N164" s="382"/>
      <c r="O164" s="382"/>
      <c r="P164" s="382"/>
      <c r="Q164" s="382"/>
      <c r="R164" s="384">
        <v>200</v>
      </c>
      <c r="S164" s="384">
        <f t="shared" si="4"/>
        <v>200</v>
      </c>
      <c r="T164" s="385">
        <v>0.65</v>
      </c>
      <c r="U164" s="386"/>
      <c r="V164" s="386">
        <f>SUMPRODUCT(S164:S165,T164:T165)</f>
        <v>680</v>
      </c>
      <c r="W164" s="383"/>
      <c r="X164" s="387"/>
    </row>
    <row r="165" spans="1:25" ht="15.75" thickBot="1">
      <c r="A165" s="390">
        <v>44445</v>
      </c>
      <c r="B165" s="391" t="s">
        <v>7506</v>
      </c>
      <c r="C165" s="391">
        <v>7525</v>
      </c>
      <c r="D165" s="391" t="s">
        <v>7224</v>
      </c>
      <c r="E165" s="391"/>
      <c r="F165" s="391" t="s">
        <v>7507</v>
      </c>
      <c r="G165" s="392">
        <v>44441</v>
      </c>
      <c r="H165" s="393" t="s">
        <v>7466</v>
      </c>
      <c r="I165" s="391" t="s">
        <v>7466</v>
      </c>
      <c r="J165" s="391" t="s">
        <v>7466</v>
      </c>
      <c r="K165" s="391"/>
      <c r="L165" s="391"/>
      <c r="M165" s="391"/>
      <c r="N165" s="391"/>
      <c r="O165" s="391"/>
      <c r="P165" s="391"/>
      <c r="Q165" s="391"/>
      <c r="R165" s="393">
        <v>200</v>
      </c>
      <c r="S165" s="393">
        <f t="shared" ref="S165" si="6">SUM(K165:R165)</f>
        <v>200</v>
      </c>
      <c r="T165" s="395">
        <v>2.75</v>
      </c>
      <c r="U165" s="396"/>
      <c r="V165" s="396"/>
      <c r="W165" s="392"/>
      <c r="X165" s="397"/>
    </row>
    <row r="166" spans="1:25" s="382" customFormat="1">
      <c r="A166" s="381">
        <v>44451</v>
      </c>
      <c r="B166" s="382" t="s">
        <v>7016</v>
      </c>
      <c r="C166" s="382">
        <v>7663</v>
      </c>
      <c r="E166" s="382" t="s">
        <v>7508</v>
      </c>
      <c r="F166" s="382" t="s">
        <v>7063</v>
      </c>
      <c r="G166" s="383">
        <v>44452</v>
      </c>
      <c r="H166" s="384" t="s">
        <v>7509</v>
      </c>
      <c r="I166" s="382" t="s">
        <v>7510</v>
      </c>
      <c r="J166" s="382" t="s">
        <v>7398</v>
      </c>
      <c r="O166" s="382">
        <v>1</v>
      </c>
      <c r="R166" s="384"/>
      <c r="S166" s="384">
        <f t="shared" si="4"/>
        <v>1</v>
      </c>
      <c r="T166" s="385">
        <v>7.75</v>
      </c>
      <c r="U166" s="386">
        <v>8.25</v>
      </c>
      <c r="V166" s="386">
        <f>SUMPRODUCT(S166:S167,T166:T167)+U166</f>
        <v>21.75</v>
      </c>
      <c r="W166" s="383"/>
      <c r="Y166" s="387"/>
    </row>
    <row r="167" spans="1:25" s="391" customFormat="1" ht="15.75" thickBot="1">
      <c r="A167" s="390">
        <v>44451</v>
      </c>
      <c r="B167" s="391" t="s">
        <v>7016</v>
      </c>
      <c r="C167" s="391">
        <v>7663</v>
      </c>
      <c r="E167" s="391" t="s">
        <v>7508</v>
      </c>
      <c r="F167" s="391" t="s">
        <v>7063</v>
      </c>
      <c r="G167" s="392">
        <v>44452</v>
      </c>
      <c r="H167" s="393" t="s">
        <v>7511</v>
      </c>
      <c r="I167" s="391" t="s">
        <v>7512</v>
      </c>
      <c r="J167" s="391" t="s">
        <v>7398</v>
      </c>
      <c r="O167" s="391">
        <v>1</v>
      </c>
      <c r="R167" s="393"/>
      <c r="S167" s="393">
        <f t="shared" si="4"/>
        <v>1</v>
      </c>
      <c r="T167" s="395">
        <v>5.75</v>
      </c>
      <c r="U167" s="396"/>
      <c r="V167" s="396"/>
      <c r="W167" s="392"/>
      <c r="Y167" s="397"/>
    </row>
    <row r="168" spans="1:25">
      <c r="A168" s="381">
        <v>44459</v>
      </c>
      <c r="B168" s="382" t="s">
        <v>6952</v>
      </c>
      <c r="C168" s="382">
        <v>7698</v>
      </c>
      <c r="D168" s="382"/>
      <c r="E168" s="382">
        <v>1626</v>
      </c>
      <c r="F168" s="382" t="s">
        <v>7023</v>
      </c>
      <c r="G168" s="383">
        <v>44464</v>
      </c>
      <c r="H168" s="384" t="s">
        <v>7391</v>
      </c>
      <c r="I168" s="382" t="s">
        <v>7392</v>
      </c>
      <c r="J168" s="382" t="s">
        <v>7260</v>
      </c>
      <c r="K168" s="382"/>
      <c r="L168" s="382">
        <v>28</v>
      </c>
      <c r="M168" s="382">
        <v>30</v>
      </c>
      <c r="N168" s="382">
        <v>20</v>
      </c>
      <c r="O168" s="382"/>
      <c r="P168" s="382"/>
      <c r="Q168" s="382"/>
      <c r="R168" s="384"/>
      <c r="S168" s="384">
        <f t="shared" si="4"/>
        <v>78</v>
      </c>
      <c r="T168" s="385">
        <v>10.6</v>
      </c>
      <c r="U168" s="386"/>
      <c r="V168" s="386">
        <f>SUMPRODUCT(S168:S169,T168:T169)+U168</f>
        <v>873.95999999999992</v>
      </c>
      <c r="W168" s="383"/>
      <c r="X168" s="387"/>
    </row>
    <row r="169" spans="1:25" ht="15.75" thickBot="1">
      <c r="A169" s="390">
        <v>44459</v>
      </c>
      <c r="B169" s="391" t="s">
        <v>7141</v>
      </c>
      <c r="C169" s="391">
        <v>7702</v>
      </c>
      <c r="D169" s="391"/>
      <c r="E169" s="391">
        <v>1626</v>
      </c>
      <c r="F169" s="391" t="s">
        <v>7023</v>
      </c>
      <c r="G169" s="392">
        <v>44464</v>
      </c>
      <c r="H169" s="393" t="s">
        <v>7448</v>
      </c>
      <c r="I169" s="391" t="s">
        <v>7449</v>
      </c>
      <c r="J169" s="391" t="s">
        <v>7450</v>
      </c>
      <c r="K169" s="391"/>
      <c r="L169" s="391"/>
      <c r="M169" s="391"/>
      <c r="N169" s="391"/>
      <c r="O169" s="391"/>
      <c r="P169" s="391"/>
      <c r="Q169" s="391"/>
      <c r="R169" s="393">
        <v>2</v>
      </c>
      <c r="S169" s="393">
        <f t="shared" si="4"/>
        <v>2</v>
      </c>
      <c r="T169" s="395">
        <v>23.58</v>
      </c>
      <c r="U169" s="396"/>
      <c r="V169" s="396"/>
      <c r="W169" s="392"/>
      <c r="X169" s="397"/>
    </row>
    <row r="170" spans="1:25">
      <c r="A170" s="381">
        <v>44455</v>
      </c>
      <c r="B170" s="382" t="s">
        <v>7022</v>
      </c>
      <c r="C170" s="382" t="s">
        <v>7513</v>
      </c>
      <c r="D170" s="382" t="s">
        <v>7224</v>
      </c>
      <c r="E170" s="382"/>
      <c r="F170" s="382" t="s">
        <v>7023</v>
      </c>
      <c r="G170" s="383">
        <v>44459</v>
      </c>
      <c r="H170" s="384" t="s">
        <v>7509</v>
      </c>
      <c r="I170" s="382" t="s">
        <v>7510</v>
      </c>
      <c r="J170" s="382" t="s">
        <v>7241</v>
      </c>
      <c r="K170" s="382"/>
      <c r="L170" s="382">
        <v>16</v>
      </c>
      <c r="M170" s="382">
        <v>30</v>
      </c>
      <c r="N170" s="382">
        <v>18</v>
      </c>
      <c r="O170" s="382">
        <v>6</v>
      </c>
      <c r="P170" s="382"/>
      <c r="Q170" s="382"/>
      <c r="R170" s="384"/>
      <c r="S170" s="384">
        <f t="shared" si="4"/>
        <v>70</v>
      </c>
      <c r="T170" s="385">
        <v>7.75</v>
      </c>
      <c r="U170" s="386"/>
      <c r="V170" s="386">
        <f>SUMPRODUCT(S170:S172,T170:T172)+U170</f>
        <v>734.1</v>
      </c>
      <c r="W170" s="383"/>
      <c r="X170" s="387"/>
    </row>
    <row r="171" spans="1:25">
      <c r="A171" s="388">
        <v>44455</v>
      </c>
      <c r="B171" t="s">
        <v>7022</v>
      </c>
      <c r="C171" t="s">
        <v>7513</v>
      </c>
      <c r="D171" t="s">
        <v>7224</v>
      </c>
      <c r="F171" t="s">
        <v>7023</v>
      </c>
      <c r="G171" s="19">
        <v>44459</v>
      </c>
      <c r="H171" s="8" t="s">
        <v>7514</v>
      </c>
      <c r="I171" t="s">
        <v>7515</v>
      </c>
      <c r="J171" t="s">
        <v>7241</v>
      </c>
      <c r="L171">
        <v>6</v>
      </c>
      <c r="M171">
        <v>6</v>
      </c>
      <c r="N171">
        <v>6</v>
      </c>
      <c r="O171">
        <v>2</v>
      </c>
      <c r="S171" s="8">
        <f t="shared" si="4"/>
        <v>20</v>
      </c>
      <c r="T171" s="321">
        <v>6.32</v>
      </c>
      <c r="X171" s="389"/>
    </row>
    <row r="172" spans="1:25" ht="15.75" thickBot="1">
      <c r="A172" s="390">
        <v>44455</v>
      </c>
      <c r="B172" s="391" t="s">
        <v>7022</v>
      </c>
      <c r="C172" s="391" t="s">
        <v>7513</v>
      </c>
      <c r="D172" s="391" t="s">
        <v>7224</v>
      </c>
      <c r="E172" s="391"/>
      <c r="F172" s="391" t="s">
        <v>7023</v>
      </c>
      <c r="G172" s="392">
        <v>44459</v>
      </c>
      <c r="H172" s="393" t="s">
        <v>7509</v>
      </c>
      <c r="I172" s="391" t="s">
        <v>7510</v>
      </c>
      <c r="J172" s="391" t="s">
        <v>7241</v>
      </c>
      <c r="K172" s="391"/>
      <c r="L172" s="391"/>
      <c r="M172" s="391"/>
      <c r="N172" s="391"/>
      <c r="O172" s="391"/>
      <c r="P172" s="391">
        <v>3</v>
      </c>
      <c r="Q172" s="391">
        <v>5</v>
      </c>
      <c r="R172" s="393"/>
      <c r="S172" s="393">
        <f t="shared" ref="S172" si="7">SUM(K172:R172)</f>
        <v>8</v>
      </c>
      <c r="T172" s="395">
        <v>8.15</v>
      </c>
      <c r="U172" s="396"/>
      <c r="V172" s="396"/>
      <c r="W172" s="392"/>
      <c r="X172" s="397"/>
    </row>
    <row r="173" spans="1:25">
      <c r="A173" s="19">
        <v>44452</v>
      </c>
      <c r="B173" t="s">
        <v>6981</v>
      </c>
      <c r="C173">
        <v>7651</v>
      </c>
      <c r="D173" t="s">
        <v>7224</v>
      </c>
      <c r="E173" t="s">
        <v>7513</v>
      </c>
      <c r="F173" t="s">
        <v>7023</v>
      </c>
      <c r="G173" s="19">
        <v>44459</v>
      </c>
      <c r="H173" s="8">
        <v>1221</v>
      </c>
      <c r="I173" t="s">
        <v>7397</v>
      </c>
      <c r="J173" t="s">
        <v>7398</v>
      </c>
      <c r="M173">
        <v>4</v>
      </c>
      <c r="N173">
        <v>6</v>
      </c>
      <c r="S173" s="8">
        <f t="shared" si="4"/>
        <v>10</v>
      </c>
      <c r="T173" s="321">
        <v>3.8</v>
      </c>
      <c r="U173" s="7">
        <v>8.1999999999999993</v>
      </c>
      <c r="V173" s="386">
        <f>SUMPRODUCT(S173:S174,T173:T174)+U173</f>
        <v>94.08</v>
      </c>
    </row>
    <row r="174" spans="1:25" ht="15.75" thickBot="1">
      <c r="A174" s="19">
        <v>44452</v>
      </c>
      <c r="B174" t="s">
        <v>7516</v>
      </c>
      <c r="C174">
        <v>7679</v>
      </c>
      <c r="D174" t="s">
        <v>7224</v>
      </c>
      <c r="E174" t="s">
        <v>7513</v>
      </c>
      <c r="F174" t="s">
        <v>7023</v>
      </c>
      <c r="G174" s="19">
        <v>44459</v>
      </c>
      <c r="H174" s="8">
        <v>1638</v>
      </c>
      <c r="I174" t="s">
        <v>7480</v>
      </c>
      <c r="J174" t="s">
        <v>7471</v>
      </c>
      <c r="L174">
        <v>7</v>
      </c>
      <c r="S174" s="8">
        <f t="shared" si="4"/>
        <v>7</v>
      </c>
      <c r="T174" s="321">
        <v>6.84</v>
      </c>
    </row>
    <row r="175" spans="1:25">
      <c r="A175" s="381">
        <v>44460</v>
      </c>
      <c r="B175" s="382" t="s">
        <v>7027</v>
      </c>
      <c r="C175" s="382">
        <v>7718</v>
      </c>
      <c r="D175" s="382" t="s">
        <v>7224</v>
      </c>
      <c r="E175" s="382" t="s">
        <v>7517</v>
      </c>
      <c r="F175" s="382" t="s">
        <v>7023</v>
      </c>
      <c r="G175" s="383">
        <v>44459</v>
      </c>
      <c r="H175" s="384" t="s">
        <v>7518</v>
      </c>
      <c r="I175" s="382" t="s">
        <v>7457</v>
      </c>
      <c r="J175" s="382" t="s">
        <v>7260</v>
      </c>
      <c r="K175" s="382"/>
      <c r="L175" s="382"/>
      <c r="M175" s="382"/>
      <c r="N175" s="382">
        <v>6</v>
      </c>
      <c r="O175" s="382">
        <v>6</v>
      </c>
      <c r="P175" s="382"/>
      <c r="Q175" s="382"/>
      <c r="R175" s="384"/>
      <c r="S175" s="384">
        <f t="shared" ref="S175:S176" si="8">SUM(K175:R175)</f>
        <v>12</v>
      </c>
      <c r="T175" s="385">
        <v>1.9</v>
      </c>
      <c r="U175" s="386"/>
      <c r="V175" s="386">
        <f>SUMPRODUCT(S175:S179,T175:T179)+U175</f>
        <v>349.03999999999996</v>
      </c>
      <c r="W175" s="383"/>
      <c r="X175" s="387"/>
    </row>
    <row r="176" spans="1:25">
      <c r="A176" s="388">
        <v>44460</v>
      </c>
      <c r="B176" t="s">
        <v>7027</v>
      </c>
      <c r="C176">
        <v>7718</v>
      </c>
      <c r="D176" t="s">
        <v>7224</v>
      </c>
      <c r="E176" t="s">
        <v>7517</v>
      </c>
      <c r="F176" t="s">
        <v>7023</v>
      </c>
      <c r="G176" s="19">
        <v>44459</v>
      </c>
      <c r="H176" s="8" t="s">
        <v>7519</v>
      </c>
      <c r="I176" t="s">
        <v>7484</v>
      </c>
      <c r="J176" t="s">
        <v>7520</v>
      </c>
      <c r="N176">
        <v>2</v>
      </c>
      <c r="O176">
        <v>2</v>
      </c>
      <c r="S176" s="8">
        <f t="shared" si="8"/>
        <v>4</v>
      </c>
      <c r="T176" s="321">
        <v>7.11</v>
      </c>
      <c r="X176" s="389"/>
    </row>
    <row r="177" spans="1:24">
      <c r="A177" s="388">
        <v>44460</v>
      </c>
      <c r="B177" t="s">
        <v>6977</v>
      </c>
      <c r="C177">
        <v>7722</v>
      </c>
      <c r="D177" t="s">
        <v>7224</v>
      </c>
      <c r="E177" t="s">
        <v>7517</v>
      </c>
      <c r="F177" t="s">
        <v>7023</v>
      </c>
      <c r="G177" s="19">
        <v>44459</v>
      </c>
      <c r="H177" s="8" t="s">
        <v>7402</v>
      </c>
      <c r="I177" t="s">
        <v>7403</v>
      </c>
      <c r="J177" t="s">
        <v>7260</v>
      </c>
      <c r="P177">
        <v>30</v>
      </c>
      <c r="Q177">
        <v>30</v>
      </c>
      <c r="S177" s="8">
        <f t="shared" si="4"/>
        <v>60</v>
      </c>
      <c r="T177" s="321">
        <v>2.06</v>
      </c>
      <c r="X177" s="389"/>
    </row>
    <row r="178" spans="1:24">
      <c r="A178" s="388">
        <v>44460</v>
      </c>
      <c r="B178" t="s">
        <v>6977</v>
      </c>
      <c r="C178">
        <v>7722</v>
      </c>
      <c r="D178" t="s">
        <v>7224</v>
      </c>
      <c r="E178" t="s">
        <v>7517</v>
      </c>
      <c r="F178" t="s">
        <v>7023</v>
      </c>
      <c r="G178" s="19">
        <v>44459</v>
      </c>
      <c r="H178" s="8" t="s">
        <v>7521</v>
      </c>
      <c r="I178" t="s">
        <v>7522</v>
      </c>
      <c r="J178" t="s">
        <v>7260</v>
      </c>
      <c r="P178">
        <v>10</v>
      </c>
      <c r="Q178">
        <v>10</v>
      </c>
      <c r="S178" s="8">
        <f t="shared" si="4"/>
        <v>20</v>
      </c>
      <c r="T178" s="321">
        <v>6.96</v>
      </c>
      <c r="X178" s="389"/>
    </row>
    <row r="179" spans="1:24" ht="15.75" thickBot="1">
      <c r="A179" s="390">
        <v>44460</v>
      </c>
      <c r="B179" s="391" t="s">
        <v>6977</v>
      </c>
      <c r="C179" s="391">
        <v>7722</v>
      </c>
      <c r="D179" s="391" t="s">
        <v>7224</v>
      </c>
      <c r="E179" s="391" t="s">
        <v>7517</v>
      </c>
      <c r="F179" s="391" t="s">
        <v>7023</v>
      </c>
      <c r="G179" s="392">
        <v>44459</v>
      </c>
      <c r="H179" s="393" t="s">
        <v>7329</v>
      </c>
      <c r="I179" s="391" t="s">
        <v>7330</v>
      </c>
      <c r="J179" s="391" t="s">
        <v>7523</v>
      </c>
      <c r="K179" s="391"/>
      <c r="L179" s="391"/>
      <c r="M179" s="391"/>
      <c r="N179" s="391"/>
      <c r="O179" s="391"/>
      <c r="P179" s="391"/>
      <c r="Q179" s="391">
        <v>20</v>
      </c>
      <c r="R179" s="393"/>
      <c r="S179" s="393">
        <f t="shared" si="4"/>
        <v>20</v>
      </c>
      <c r="T179" s="395">
        <v>1.75</v>
      </c>
      <c r="U179" s="396"/>
      <c r="V179" s="396"/>
      <c r="W179" s="392"/>
      <c r="X179" s="397"/>
    </row>
    <row r="180" spans="1:24">
      <c r="A180" s="381">
        <v>44459</v>
      </c>
      <c r="B180" s="382" t="s">
        <v>6981</v>
      </c>
      <c r="C180" s="382">
        <v>7677</v>
      </c>
      <c r="D180" s="382" t="s">
        <v>7224</v>
      </c>
      <c r="E180" s="382">
        <v>1618</v>
      </c>
      <c r="F180" s="382" t="s">
        <v>7405</v>
      </c>
      <c r="G180" s="383">
        <v>44462</v>
      </c>
      <c r="H180" s="384" t="s">
        <v>7406</v>
      </c>
      <c r="I180" s="382" t="s">
        <v>7407</v>
      </c>
      <c r="J180" s="382" t="s">
        <v>7398</v>
      </c>
      <c r="K180" s="382"/>
      <c r="L180" s="382"/>
      <c r="M180" s="382"/>
      <c r="N180" s="382"/>
      <c r="O180" s="382"/>
      <c r="P180" s="382"/>
      <c r="Q180" s="382"/>
      <c r="R180" s="384">
        <v>13</v>
      </c>
      <c r="S180" s="384">
        <f t="shared" si="4"/>
        <v>13</v>
      </c>
      <c r="T180" s="385">
        <v>5.39</v>
      </c>
      <c r="U180" s="386"/>
      <c r="V180" s="386">
        <f>SUMPRODUCT(S180:S181,T180:T181)+U180</f>
        <v>147.10999999999999</v>
      </c>
      <c r="W180" s="383"/>
      <c r="X180" s="387"/>
    </row>
    <row r="181" spans="1:24" ht="15.75" thickBot="1">
      <c r="A181" s="390">
        <v>44459</v>
      </c>
      <c r="B181" s="391" t="s">
        <v>6981</v>
      </c>
      <c r="C181" s="391">
        <v>7677</v>
      </c>
      <c r="D181" s="391" t="s">
        <v>7224</v>
      </c>
      <c r="E181" s="391">
        <v>1618</v>
      </c>
      <c r="F181" s="391" t="s">
        <v>7405</v>
      </c>
      <c r="G181" s="392">
        <v>44462</v>
      </c>
      <c r="H181" s="393" t="s">
        <v>7408</v>
      </c>
      <c r="I181" s="391" t="s">
        <v>7409</v>
      </c>
      <c r="J181" s="391" t="s">
        <v>7398</v>
      </c>
      <c r="K181" s="391"/>
      <c r="L181" s="391">
        <v>5</v>
      </c>
      <c r="M181" s="391">
        <v>5</v>
      </c>
      <c r="N181" s="391">
        <v>2</v>
      </c>
      <c r="O181" s="391"/>
      <c r="P181" s="391"/>
      <c r="Q181" s="391"/>
      <c r="R181" s="393"/>
      <c r="S181" s="393">
        <f t="shared" si="4"/>
        <v>12</v>
      </c>
      <c r="T181" s="395">
        <v>6.42</v>
      </c>
      <c r="U181" s="396"/>
      <c r="V181" s="396"/>
      <c r="W181" s="392"/>
      <c r="X181" s="397"/>
    </row>
    <row r="182" spans="1:24">
      <c r="A182" s="381">
        <v>44467</v>
      </c>
      <c r="B182" s="382" t="s">
        <v>7524</v>
      </c>
      <c r="C182" s="382">
        <v>7732</v>
      </c>
      <c r="D182" s="382" t="s">
        <v>7224</v>
      </c>
      <c r="E182" s="382">
        <v>1642</v>
      </c>
      <c r="F182" s="382" t="s">
        <v>7023</v>
      </c>
      <c r="G182" s="383">
        <v>44474</v>
      </c>
      <c r="H182" s="384" t="s">
        <v>7525</v>
      </c>
      <c r="I182" s="382" t="s">
        <v>7526</v>
      </c>
      <c r="J182" s="382" t="s">
        <v>7527</v>
      </c>
      <c r="K182" s="382"/>
      <c r="L182" s="382"/>
      <c r="M182" s="382"/>
      <c r="N182" s="382"/>
      <c r="O182" s="382"/>
      <c r="P182" s="382"/>
      <c r="Q182" s="382"/>
      <c r="R182" s="384">
        <v>20</v>
      </c>
      <c r="S182" s="384">
        <f t="shared" si="4"/>
        <v>20</v>
      </c>
      <c r="T182" s="385">
        <v>4.13</v>
      </c>
      <c r="U182" s="386"/>
      <c r="V182" s="386">
        <f>SUMPRODUCT(S182:S184,T182:T184)+U182</f>
        <v>525.4</v>
      </c>
      <c r="W182" s="383"/>
      <c r="X182" s="387"/>
    </row>
    <row r="183" spans="1:24">
      <c r="A183" s="388">
        <v>44467</v>
      </c>
      <c r="B183" t="s">
        <v>7524</v>
      </c>
      <c r="C183">
        <v>7732</v>
      </c>
      <c r="D183" t="s">
        <v>7224</v>
      </c>
      <c r="E183">
        <v>1642</v>
      </c>
      <c r="F183" t="s">
        <v>7023</v>
      </c>
      <c r="G183" s="19">
        <v>44474</v>
      </c>
      <c r="H183" s="8" t="s">
        <v>7528</v>
      </c>
      <c r="I183" t="s">
        <v>7529</v>
      </c>
      <c r="J183" t="s">
        <v>7527</v>
      </c>
      <c r="R183" s="8">
        <v>20</v>
      </c>
      <c r="S183" s="8">
        <f t="shared" si="4"/>
        <v>20</v>
      </c>
      <c r="T183" s="321">
        <v>4.26</v>
      </c>
      <c r="X183" s="389"/>
    </row>
    <row r="184" spans="1:24" ht="15.75" thickBot="1">
      <c r="A184" s="390">
        <v>44467</v>
      </c>
      <c r="B184" s="391" t="s">
        <v>7109</v>
      </c>
      <c r="C184" s="391">
        <v>7748</v>
      </c>
      <c r="D184" s="391" t="s">
        <v>7224</v>
      </c>
      <c r="E184" s="391">
        <v>1642</v>
      </c>
      <c r="F184" s="391" t="s">
        <v>7023</v>
      </c>
      <c r="G184" s="392">
        <v>44470</v>
      </c>
      <c r="H184" s="393">
        <v>2074</v>
      </c>
      <c r="I184" s="391" t="s">
        <v>7443</v>
      </c>
      <c r="J184" s="391" t="s">
        <v>7530</v>
      </c>
      <c r="K184" s="391"/>
      <c r="L184" s="391">
        <v>18</v>
      </c>
      <c r="M184" s="391">
        <v>35</v>
      </c>
      <c r="N184" s="391">
        <v>12</v>
      </c>
      <c r="O184" s="391">
        <v>15</v>
      </c>
      <c r="P184" s="391"/>
      <c r="Q184" s="391"/>
      <c r="R184" s="393"/>
      <c r="S184" s="393">
        <f t="shared" si="4"/>
        <v>80</v>
      </c>
      <c r="T184" s="395">
        <v>4.47</v>
      </c>
      <c r="U184" s="396"/>
      <c r="V184" s="396"/>
      <c r="W184" s="392"/>
      <c r="X184" s="397"/>
    </row>
    <row r="185" spans="1:24" ht="15.75" thickBot="1">
      <c r="A185" s="19">
        <v>44474</v>
      </c>
      <c r="B185" t="s">
        <v>7531</v>
      </c>
      <c r="D185" t="s">
        <v>7224</v>
      </c>
      <c r="F185" t="s">
        <v>7465</v>
      </c>
      <c r="G185" s="19">
        <v>44473</v>
      </c>
      <c r="H185" s="8" t="s">
        <v>7466</v>
      </c>
      <c r="I185" t="s">
        <v>7532</v>
      </c>
      <c r="J185" t="s">
        <v>7466</v>
      </c>
      <c r="R185" s="8">
        <v>200</v>
      </c>
      <c r="S185" s="8">
        <f t="shared" si="4"/>
        <v>200</v>
      </c>
      <c r="T185" s="321">
        <v>0.9</v>
      </c>
      <c r="V185" s="386">
        <f>(SUM(K185:R185)*T185)+U185</f>
        <v>180</v>
      </c>
    </row>
    <row r="186" spans="1:24">
      <c r="A186" s="381">
        <v>44473</v>
      </c>
      <c r="B186" s="382" t="s">
        <v>7531</v>
      </c>
      <c r="C186" s="382"/>
      <c r="D186" s="382" t="s">
        <v>7224</v>
      </c>
      <c r="E186" s="382">
        <v>1637</v>
      </c>
      <c r="F186" s="382" t="s">
        <v>7339</v>
      </c>
      <c r="G186" s="383">
        <v>44473</v>
      </c>
      <c r="H186" s="384" t="s">
        <v>7533</v>
      </c>
      <c r="I186" s="382" t="s">
        <v>7534</v>
      </c>
      <c r="J186" s="382" t="s">
        <v>7293</v>
      </c>
      <c r="K186" s="382"/>
      <c r="L186" s="382"/>
      <c r="M186" s="382">
        <v>30</v>
      </c>
      <c r="N186" s="382">
        <v>30</v>
      </c>
      <c r="O186" s="382"/>
      <c r="P186" s="382"/>
      <c r="Q186" s="382"/>
      <c r="R186" s="384"/>
      <c r="S186" s="384">
        <f>SUM(K186:R186)</f>
        <v>60</v>
      </c>
      <c r="T186" s="385">
        <v>1.1499999999999999</v>
      </c>
      <c r="U186" s="386"/>
      <c r="V186" s="386">
        <f>SUMPRODUCT(S186:S190,T186:T190)+U186</f>
        <v>150.69999999999999</v>
      </c>
      <c r="W186" s="383"/>
      <c r="X186" s="387"/>
    </row>
    <row r="187" spans="1:24">
      <c r="A187" s="388">
        <v>44473</v>
      </c>
      <c r="B187" t="s">
        <v>7141</v>
      </c>
      <c r="C187">
        <v>7762</v>
      </c>
      <c r="D187" t="s">
        <v>7224</v>
      </c>
      <c r="E187">
        <v>1637</v>
      </c>
      <c r="F187" t="s">
        <v>7339</v>
      </c>
      <c r="G187" s="19">
        <v>44473</v>
      </c>
      <c r="H187" s="8" t="s">
        <v>7535</v>
      </c>
      <c r="I187" t="s">
        <v>7536</v>
      </c>
      <c r="J187" t="s">
        <v>7227</v>
      </c>
      <c r="R187" s="8">
        <v>4</v>
      </c>
      <c r="S187" s="8">
        <f t="shared" ref="S187:S190" si="9">SUM(K187:R187)</f>
        <v>4</v>
      </c>
      <c r="T187" s="321">
        <v>6.2</v>
      </c>
      <c r="X187" s="389"/>
    </row>
    <row r="188" spans="1:24">
      <c r="A188" s="388">
        <v>44473</v>
      </c>
      <c r="B188" t="s">
        <v>7141</v>
      </c>
      <c r="C188">
        <v>7762</v>
      </c>
      <c r="D188" t="s">
        <v>7224</v>
      </c>
      <c r="E188">
        <v>1637</v>
      </c>
      <c r="F188" t="s">
        <v>7339</v>
      </c>
      <c r="G188" s="19">
        <v>44473</v>
      </c>
      <c r="H188" s="8" t="s">
        <v>7537</v>
      </c>
      <c r="I188" t="s">
        <v>7538</v>
      </c>
      <c r="J188" t="s">
        <v>7227</v>
      </c>
      <c r="N188">
        <v>10</v>
      </c>
      <c r="S188" s="8">
        <f t="shared" si="9"/>
        <v>10</v>
      </c>
      <c r="T188" s="321">
        <v>2.75</v>
      </c>
      <c r="X188" s="389"/>
    </row>
    <row r="189" spans="1:24">
      <c r="A189" s="388">
        <v>44473</v>
      </c>
      <c r="B189" t="s">
        <v>7141</v>
      </c>
      <c r="C189">
        <v>7762</v>
      </c>
      <c r="D189" t="s">
        <v>7224</v>
      </c>
      <c r="E189">
        <v>1637</v>
      </c>
      <c r="F189" t="s">
        <v>7339</v>
      </c>
      <c r="G189" s="19">
        <v>44473</v>
      </c>
      <c r="H189" s="8" t="s">
        <v>7539</v>
      </c>
      <c r="I189" t="s">
        <v>7540</v>
      </c>
      <c r="J189" t="s">
        <v>7227</v>
      </c>
      <c r="N189">
        <v>4</v>
      </c>
      <c r="S189" s="8">
        <f t="shared" si="9"/>
        <v>4</v>
      </c>
      <c r="T189" s="321">
        <v>4.3499999999999996</v>
      </c>
      <c r="X189" s="389"/>
    </row>
    <row r="190" spans="1:24" ht="15.75" thickBot="1">
      <c r="A190" s="390">
        <v>44473</v>
      </c>
      <c r="B190" s="391" t="s">
        <v>7141</v>
      </c>
      <c r="C190" s="391">
        <v>7762</v>
      </c>
      <c r="D190" s="391" t="s">
        <v>7224</v>
      </c>
      <c r="E190" s="391">
        <v>1637</v>
      </c>
      <c r="F190" s="391" t="s">
        <v>7339</v>
      </c>
      <c r="G190" s="392">
        <v>44473</v>
      </c>
      <c r="H190" s="393" t="s">
        <v>7541</v>
      </c>
      <c r="I190" s="391" t="s">
        <v>7542</v>
      </c>
      <c r="J190" s="391" t="s">
        <v>7227</v>
      </c>
      <c r="K190" s="391"/>
      <c r="L190" s="391"/>
      <c r="M190" s="391"/>
      <c r="N190" s="391">
        <v>6</v>
      </c>
      <c r="O190" s="391"/>
      <c r="P190" s="391"/>
      <c r="Q190" s="391"/>
      <c r="R190" s="393"/>
      <c r="S190" s="393">
        <f t="shared" si="9"/>
        <v>6</v>
      </c>
      <c r="T190" s="395">
        <v>2</v>
      </c>
      <c r="U190" s="396"/>
      <c r="V190" s="396"/>
      <c r="W190" s="392"/>
      <c r="X190" s="397"/>
    </row>
    <row r="191" spans="1:24">
      <c r="A191" s="381">
        <v>44473</v>
      </c>
      <c r="B191" s="382" t="s">
        <v>6981</v>
      </c>
      <c r="C191" s="382">
        <v>7812</v>
      </c>
      <c r="D191" s="382" t="s">
        <v>7224</v>
      </c>
      <c r="E191" s="382">
        <v>1648</v>
      </c>
      <c r="F191" s="382" t="s">
        <v>7023</v>
      </c>
      <c r="G191" s="383">
        <v>44477</v>
      </c>
      <c r="H191" s="384">
        <v>1222</v>
      </c>
      <c r="I191" s="382" t="s">
        <v>7473</v>
      </c>
      <c r="J191" s="382" t="s">
        <v>7398</v>
      </c>
      <c r="K191" s="382"/>
      <c r="L191" s="382"/>
      <c r="M191" s="382"/>
      <c r="N191" s="382"/>
      <c r="O191" s="382"/>
      <c r="P191" s="382"/>
      <c r="Q191" s="382"/>
      <c r="R191" s="384">
        <v>18</v>
      </c>
      <c r="S191" s="384">
        <f t="shared" ref="S191:S200" si="10">SUM(K191:R191)</f>
        <v>18</v>
      </c>
      <c r="T191" s="385">
        <v>2.95</v>
      </c>
      <c r="U191" s="386"/>
      <c r="V191" s="386">
        <f>SUMPRODUCT(S191:S199,T191:T199)+U191</f>
        <v>170.63</v>
      </c>
      <c r="W191" s="383"/>
      <c r="X191" s="387"/>
    </row>
    <row r="192" spans="1:24">
      <c r="A192" s="388">
        <v>44473</v>
      </c>
      <c r="B192" t="s">
        <v>6981</v>
      </c>
      <c r="C192">
        <v>7812</v>
      </c>
      <c r="D192" t="s">
        <v>7224</v>
      </c>
      <c r="E192">
        <v>1648</v>
      </c>
      <c r="F192" t="s">
        <v>7023</v>
      </c>
      <c r="G192" s="19">
        <v>44477</v>
      </c>
      <c r="H192" s="8">
        <v>90208</v>
      </c>
      <c r="I192" t="s">
        <v>7543</v>
      </c>
      <c r="J192" t="s">
        <v>7544</v>
      </c>
      <c r="L192">
        <v>2</v>
      </c>
      <c r="S192" s="8">
        <f t="shared" si="10"/>
        <v>2</v>
      </c>
      <c r="T192" s="321">
        <v>10.64</v>
      </c>
      <c r="X192" s="389"/>
    </row>
    <row r="193" spans="1:24">
      <c r="A193" s="388">
        <v>44473</v>
      </c>
      <c r="B193" t="s">
        <v>6981</v>
      </c>
      <c r="C193">
        <v>7812</v>
      </c>
      <c r="D193" t="s">
        <v>7224</v>
      </c>
      <c r="E193">
        <v>1648</v>
      </c>
      <c r="F193" t="s">
        <v>7023</v>
      </c>
      <c r="G193" s="19">
        <v>44477</v>
      </c>
      <c r="H193" s="8" t="s">
        <v>7545</v>
      </c>
      <c r="I193" t="s">
        <v>7546</v>
      </c>
      <c r="J193" t="s">
        <v>7398</v>
      </c>
      <c r="R193" s="8">
        <v>10</v>
      </c>
      <c r="S193" s="8">
        <f t="shared" si="10"/>
        <v>10</v>
      </c>
      <c r="T193" s="321">
        <v>0.99</v>
      </c>
      <c r="X193" s="389"/>
    </row>
    <row r="194" spans="1:24">
      <c r="A194" s="388">
        <v>44473</v>
      </c>
      <c r="B194" t="s">
        <v>1</v>
      </c>
      <c r="C194" t="s">
        <v>7355</v>
      </c>
      <c r="D194" t="s">
        <v>7224</v>
      </c>
      <c r="E194">
        <v>1648</v>
      </c>
      <c r="F194" t="s">
        <v>7023</v>
      </c>
      <c r="G194" s="19">
        <v>44474</v>
      </c>
      <c r="H194" s="8" t="s">
        <v>7547</v>
      </c>
      <c r="I194" t="s">
        <v>7548</v>
      </c>
      <c r="J194" t="s">
        <v>7227</v>
      </c>
      <c r="M194">
        <v>1</v>
      </c>
      <c r="S194" s="8">
        <f t="shared" si="10"/>
        <v>1</v>
      </c>
      <c r="T194" s="321">
        <v>4.5</v>
      </c>
      <c r="X194" s="389"/>
    </row>
    <row r="195" spans="1:24">
      <c r="A195" s="388">
        <v>44473</v>
      </c>
      <c r="B195" t="s">
        <v>7141</v>
      </c>
      <c r="C195">
        <v>7762</v>
      </c>
      <c r="D195" t="s">
        <v>7224</v>
      </c>
      <c r="E195">
        <v>1648</v>
      </c>
      <c r="F195" t="s">
        <v>7023</v>
      </c>
      <c r="G195" s="19">
        <v>44470</v>
      </c>
      <c r="H195" s="8" t="s">
        <v>7549</v>
      </c>
      <c r="I195" t="s">
        <v>7449</v>
      </c>
      <c r="J195" t="s">
        <v>7450</v>
      </c>
      <c r="R195" s="8">
        <v>1</v>
      </c>
      <c r="S195" s="8">
        <f t="shared" si="10"/>
        <v>1</v>
      </c>
      <c r="T195" s="321">
        <v>23.58</v>
      </c>
      <c r="X195" s="389"/>
    </row>
    <row r="196" spans="1:24">
      <c r="A196" s="388">
        <v>44473</v>
      </c>
      <c r="B196" t="s">
        <v>7141</v>
      </c>
      <c r="C196">
        <v>7762</v>
      </c>
      <c r="D196" t="s">
        <v>7224</v>
      </c>
      <c r="E196">
        <v>1648</v>
      </c>
      <c r="F196" t="s">
        <v>7023</v>
      </c>
      <c r="G196" s="19">
        <v>44470</v>
      </c>
      <c r="H196" s="8" t="s">
        <v>7505</v>
      </c>
      <c r="I196" t="s">
        <v>7452</v>
      </c>
      <c r="J196" t="s">
        <v>7227</v>
      </c>
      <c r="M196">
        <v>2</v>
      </c>
      <c r="S196" s="8">
        <f t="shared" si="10"/>
        <v>2</v>
      </c>
      <c r="T196" s="321">
        <v>7.99</v>
      </c>
      <c r="X196" s="389"/>
    </row>
    <row r="197" spans="1:24">
      <c r="A197" s="388">
        <v>44473</v>
      </c>
      <c r="B197" t="s">
        <v>7355</v>
      </c>
      <c r="C197" t="s">
        <v>7355</v>
      </c>
      <c r="D197" t="s">
        <v>7224</v>
      </c>
      <c r="E197">
        <v>1648</v>
      </c>
      <c r="F197" t="s">
        <v>7023</v>
      </c>
      <c r="G197" s="19">
        <v>44474</v>
      </c>
      <c r="H197" s="8" t="s">
        <v>7550</v>
      </c>
      <c r="I197" t="s">
        <v>7551</v>
      </c>
      <c r="J197" t="s">
        <v>7552</v>
      </c>
      <c r="M197">
        <v>1</v>
      </c>
      <c r="S197" s="8">
        <f t="shared" si="10"/>
        <v>1</v>
      </c>
      <c r="T197" s="321">
        <v>3.99</v>
      </c>
      <c r="X197" s="389"/>
    </row>
    <row r="198" spans="1:24">
      <c r="A198" s="388">
        <v>44473</v>
      </c>
      <c r="B198" t="s">
        <v>7141</v>
      </c>
      <c r="C198">
        <v>7762</v>
      </c>
      <c r="D198" t="s">
        <v>7224</v>
      </c>
      <c r="E198">
        <v>1648</v>
      </c>
      <c r="F198" t="s">
        <v>7023</v>
      </c>
      <c r="G198" s="19">
        <v>44470</v>
      </c>
      <c r="H198" s="8" t="s">
        <v>7329</v>
      </c>
      <c r="I198" t="s">
        <v>7330</v>
      </c>
      <c r="J198" t="s">
        <v>7293</v>
      </c>
      <c r="N198">
        <v>2</v>
      </c>
      <c r="S198" s="8">
        <f t="shared" si="10"/>
        <v>2</v>
      </c>
      <c r="T198" s="321">
        <v>1.75</v>
      </c>
      <c r="X198" s="389"/>
    </row>
    <row r="199" spans="1:24" ht="15.75" thickBot="1">
      <c r="A199" s="390">
        <v>44473</v>
      </c>
      <c r="B199" s="391" t="s">
        <v>7141</v>
      </c>
      <c r="C199" s="391">
        <v>7762</v>
      </c>
      <c r="D199" s="391" t="s">
        <v>7224</v>
      </c>
      <c r="E199" s="391">
        <v>1648</v>
      </c>
      <c r="F199" s="391" t="s">
        <v>7023</v>
      </c>
      <c r="G199" s="392">
        <v>44470</v>
      </c>
      <c r="H199" s="393" t="s">
        <v>7446</v>
      </c>
      <c r="I199" s="391" t="s">
        <v>7553</v>
      </c>
      <c r="J199" s="391" t="s">
        <v>7227</v>
      </c>
      <c r="K199" s="391"/>
      <c r="L199" s="391"/>
      <c r="M199" s="391"/>
      <c r="N199" s="391">
        <v>2</v>
      </c>
      <c r="O199" s="391"/>
      <c r="P199" s="391"/>
      <c r="Q199" s="391"/>
      <c r="R199" s="393"/>
      <c r="S199" s="393">
        <f t="shared" si="10"/>
        <v>2</v>
      </c>
      <c r="T199" s="395">
        <v>17.399999999999999</v>
      </c>
      <c r="U199" s="396"/>
      <c r="V199" s="396"/>
      <c r="W199" s="392"/>
      <c r="X199" s="397"/>
    </row>
    <row r="200" spans="1:24" ht="15.75" thickBot="1">
      <c r="A200" s="371">
        <v>44480</v>
      </c>
      <c r="B200" s="372" t="s">
        <v>6981</v>
      </c>
      <c r="C200" s="372">
        <v>7812</v>
      </c>
      <c r="D200" s="372" t="s">
        <v>7224</v>
      </c>
      <c r="E200" s="372">
        <v>1660</v>
      </c>
      <c r="F200" s="372" t="s">
        <v>7405</v>
      </c>
      <c r="G200" s="373">
        <v>44477</v>
      </c>
      <c r="H200" s="374" t="s">
        <v>7406</v>
      </c>
      <c r="I200" s="372" t="s">
        <v>7407</v>
      </c>
      <c r="J200" s="372" t="s">
        <v>7398</v>
      </c>
      <c r="K200" s="372">
        <v>5</v>
      </c>
      <c r="L200" s="372"/>
      <c r="M200" s="372"/>
      <c r="N200" s="372"/>
      <c r="O200" s="372"/>
      <c r="P200" s="372"/>
      <c r="Q200" s="372"/>
      <c r="R200" s="374"/>
      <c r="S200" s="374">
        <f t="shared" si="10"/>
        <v>5</v>
      </c>
      <c r="T200" s="534">
        <v>6.67</v>
      </c>
      <c r="U200" s="376"/>
      <c r="V200" s="376">
        <f>(SUM(K200:R200)*T200)+U200</f>
        <v>33.35</v>
      </c>
      <c r="W200" s="373"/>
      <c r="X200" s="377"/>
    </row>
    <row r="201" spans="1:24" ht="15.75" thickBot="1">
      <c r="A201" s="371">
        <v>44480</v>
      </c>
      <c r="B201" s="372" t="s">
        <v>6900</v>
      </c>
      <c r="C201" s="372">
        <v>7800</v>
      </c>
      <c r="D201" s="372" t="s">
        <v>7224</v>
      </c>
      <c r="E201" s="372">
        <v>1661</v>
      </c>
      <c r="F201" s="372" t="s">
        <v>7023</v>
      </c>
      <c r="G201" s="373">
        <v>44477</v>
      </c>
      <c r="H201" s="374" t="s">
        <v>7306</v>
      </c>
      <c r="I201" s="372" t="s">
        <v>7554</v>
      </c>
      <c r="J201" s="372" t="s">
        <v>7555</v>
      </c>
      <c r="K201" s="372"/>
      <c r="L201" s="372"/>
      <c r="M201" s="372"/>
      <c r="N201" s="372"/>
      <c r="O201" s="372"/>
      <c r="P201" s="372"/>
      <c r="Q201" s="372"/>
      <c r="R201" s="374">
        <v>32</v>
      </c>
      <c r="S201" s="374">
        <f t="shared" ref="S201:S202" si="11">SUM(K201:R201)</f>
        <v>32</v>
      </c>
      <c r="T201" s="534">
        <v>1.22</v>
      </c>
      <c r="U201" s="376"/>
      <c r="V201" s="376">
        <f>SUMPRODUCT(S201,T201)+U201</f>
        <v>39.04</v>
      </c>
      <c r="W201" s="373"/>
      <c r="X201" s="377"/>
    </row>
    <row r="202" spans="1:24" ht="15.75" thickBot="1">
      <c r="A202" s="381">
        <v>44481</v>
      </c>
      <c r="B202" s="382" t="s">
        <v>6990</v>
      </c>
      <c r="C202" s="382">
        <v>7840</v>
      </c>
      <c r="D202" s="382" t="s">
        <v>7224</v>
      </c>
      <c r="E202" s="382" t="s">
        <v>7556</v>
      </c>
      <c r="F202" s="382" t="s">
        <v>7268</v>
      </c>
      <c r="G202" s="383">
        <v>44481</v>
      </c>
      <c r="H202" s="384" t="s">
        <v>7557</v>
      </c>
      <c r="I202" s="382" t="s">
        <v>7558</v>
      </c>
      <c r="J202" s="382" t="s">
        <v>7227</v>
      </c>
      <c r="K202" s="382"/>
      <c r="L202" s="382"/>
      <c r="M202" s="382"/>
      <c r="N202" s="382"/>
      <c r="O202" s="382"/>
      <c r="P202" s="382"/>
      <c r="Q202" s="382"/>
      <c r="R202" s="384">
        <v>250</v>
      </c>
      <c r="S202" s="374">
        <f t="shared" si="11"/>
        <v>250</v>
      </c>
      <c r="T202" s="385">
        <v>0.99</v>
      </c>
      <c r="U202" s="386"/>
      <c r="V202" s="386">
        <f>SUMPRODUCT(S202:S209,T202:T209)+U202</f>
        <v>1060.8899999999999</v>
      </c>
      <c r="W202" s="383"/>
      <c r="X202" s="387"/>
    </row>
    <row r="203" spans="1:24">
      <c r="A203" s="388">
        <v>44481</v>
      </c>
      <c r="B203" t="s">
        <v>6990</v>
      </c>
      <c r="C203">
        <v>7840</v>
      </c>
      <c r="D203" t="s">
        <v>7224</v>
      </c>
      <c r="E203" t="s">
        <v>7556</v>
      </c>
      <c r="F203" t="s">
        <v>7268</v>
      </c>
      <c r="G203" s="19">
        <v>44481</v>
      </c>
      <c r="H203" s="8" t="s">
        <v>7559</v>
      </c>
      <c r="I203" t="s">
        <v>7560</v>
      </c>
      <c r="J203" t="s">
        <v>7227</v>
      </c>
      <c r="M203">
        <v>30</v>
      </c>
      <c r="N203">
        <v>110</v>
      </c>
      <c r="O203">
        <v>110</v>
      </c>
      <c r="S203" s="8">
        <f t="shared" ref="S203:S206" si="12">SUM(K203:R203)</f>
        <v>250</v>
      </c>
      <c r="T203" s="321">
        <v>1.8</v>
      </c>
      <c r="X203" s="389"/>
    </row>
    <row r="204" spans="1:24">
      <c r="A204" s="388">
        <v>44481</v>
      </c>
      <c r="B204" t="s">
        <v>6541</v>
      </c>
      <c r="C204">
        <v>7841</v>
      </c>
      <c r="D204" t="s">
        <v>7224</v>
      </c>
      <c r="E204" t="s">
        <v>7556</v>
      </c>
      <c r="F204" t="s">
        <v>7268</v>
      </c>
      <c r="G204" s="19">
        <v>44481</v>
      </c>
      <c r="H204" s="8" t="s">
        <v>7561</v>
      </c>
      <c r="I204" t="s">
        <v>7562</v>
      </c>
      <c r="J204" t="s">
        <v>7252</v>
      </c>
      <c r="P204">
        <v>3</v>
      </c>
      <c r="S204" s="8">
        <f t="shared" si="12"/>
        <v>3</v>
      </c>
      <c r="T204" s="321">
        <v>5.4</v>
      </c>
      <c r="X204" s="389"/>
    </row>
    <row r="205" spans="1:24" ht="15.75" thickBot="1">
      <c r="A205" s="390">
        <v>44481</v>
      </c>
      <c r="B205" s="391" t="s">
        <v>6541</v>
      </c>
      <c r="C205" s="391">
        <v>7841</v>
      </c>
      <c r="D205" s="391" t="s">
        <v>7224</v>
      </c>
      <c r="E205" s="391" t="s">
        <v>7556</v>
      </c>
      <c r="F205" s="391" t="s">
        <v>7268</v>
      </c>
      <c r="G205" s="392">
        <v>44481</v>
      </c>
      <c r="H205" s="393" t="s">
        <v>7563</v>
      </c>
      <c r="I205" t="s">
        <v>7564</v>
      </c>
      <c r="J205" s="391" t="s">
        <v>7252</v>
      </c>
      <c r="K205" s="391"/>
      <c r="L205" s="391"/>
      <c r="M205" s="391"/>
      <c r="N205" s="391"/>
      <c r="O205" s="391"/>
      <c r="P205" s="391">
        <v>1</v>
      </c>
      <c r="Q205" s="391"/>
      <c r="R205" s="393"/>
      <c r="S205" s="393">
        <f t="shared" ref="S205" si="13">SUM(K205:R205)</f>
        <v>1</v>
      </c>
      <c r="T205" s="395">
        <v>9.61</v>
      </c>
      <c r="U205" s="396"/>
      <c r="V205" s="396"/>
      <c r="W205" s="392"/>
      <c r="X205" s="397"/>
    </row>
    <row r="206" spans="1:24">
      <c r="A206" s="381"/>
      <c r="B206" s="382" t="s">
        <v>6981</v>
      </c>
      <c r="C206" s="382">
        <v>7783</v>
      </c>
      <c r="D206" s="382" t="s">
        <v>7224</v>
      </c>
      <c r="E206" s="382" t="s">
        <v>7565</v>
      </c>
      <c r="F206" s="384" t="s">
        <v>7566</v>
      </c>
      <c r="G206" s="383">
        <v>44484</v>
      </c>
      <c r="H206" s="384" t="s">
        <v>7567</v>
      </c>
      <c r="I206" s="382" t="s">
        <v>7568</v>
      </c>
      <c r="J206" s="382" t="s">
        <v>7569</v>
      </c>
      <c r="K206" s="382"/>
      <c r="L206" s="382"/>
      <c r="M206" s="382"/>
      <c r="N206" s="382"/>
      <c r="O206" s="382"/>
      <c r="P206" s="382"/>
      <c r="Q206" s="382"/>
      <c r="R206" s="384">
        <v>20</v>
      </c>
      <c r="S206" s="384">
        <f t="shared" si="12"/>
        <v>20</v>
      </c>
      <c r="T206" s="385">
        <v>3.2</v>
      </c>
      <c r="U206" s="386">
        <v>10</v>
      </c>
      <c r="V206" s="386">
        <f>SUMPRODUCT(S206:S208,T206:T208)+U206</f>
        <v>338</v>
      </c>
      <c r="W206" s="383"/>
      <c r="X206" s="387"/>
    </row>
    <row r="207" spans="1:24">
      <c r="A207" s="388"/>
      <c r="B207" t="s">
        <v>6981</v>
      </c>
      <c r="C207">
        <v>7783</v>
      </c>
      <c r="D207" t="s">
        <v>7224</v>
      </c>
      <c r="E207" t="s">
        <v>7565</v>
      </c>
      <c r="F207" s="8" t="s">
        <v>7566</v>
      </c>
      <c r="G207" s="19">
        <v>44484</v>
      </c>
      <c r="H207" s="8" t="s">
        <v>7570</v>
      </c>
      <c r="I207" t="s">
        <v>7571</v>
      </c>
      <c r="J207" t="s">
        <v>7569</v>
      </c>
      <c r="R207" s="8">
        <v>65</v>
      </c>
      <c r="S207" s="8">
        <f t="shared" ref="S207" si="14">SUM(K207:R207)</f>
        <v>65</v>
      </c>
      <c r="T207" s="321">
        <v>3.3</v>
      </c>
      <c r="X207" s="389"/>
    </row>
    <row r="208" spans="1:24" ht="15.75" thickBot="1">
      <c r="A208" s="390"/>
      <c r="B208" s="391" t="s">
        <v>6981</v>
      </c>
      <c r="C208" s="391">
        <v>7783</v>
      </c>
      <c r="D208" s="391" t="s">
        <v>7224</v>
      </c>
      <c r="E208" s="391" t="s">
        <v>7565</v>
      </c>
      <c r="F208" s="393" t="s">
        <v>7566</v>
      </c>
      <c r="G208" s="392">
        <v>44484</v>
      </c>
      <c r="H208" s="393" t="s">
        <v>7572</v>
      </c>
      <c r="I208" s="391" t="s">
        <v>7573</v>
      </c>
      <c r="J208" s="391" t="s">
        <v>7569</v>
      </c>
      <c r="K208" s="391"/>
      <c r="L208" s="391"/>
      <c r="M208" s="391"/>
      <c r="N208" s="391"/>
      <c r="O208" s="391"/>
      <c r="P208" s="391"/>
      <c r="Q208" s="391"/>
      <c r="R208" s="393">
        <v>15</v>
      </c>
      <c r="S208" s="393">
        <f t="shared" ref="S208" si="15">SUM(K208:R208)</f>
        <v>15</v>
      </c>
      <c r="T208" s="395">
        <v>3.3</v>
      </c>
      <c r="U208" s="396"/>
      <c r="V208" s="396"/>
      <c r="W208" s="392"/>
      <c r="X208" s="397"/>
    </row>
    <row r="209" spans="1:24">
      <c r="A209" s="381">
        <v>44482</v>
      </c>
      <c r="B209" s="382" t="s">
        <v>6990</v>
      </c>
      <c r="C209" s="382">
        <v>7854</v>
      </c>
      <c r="D209" s="382" t="s">
        <v>7224</v>
      </c>
      <c r="E209" s="382" t="s">
        <v>7574</v>
      </c>
      <c r="F209" s="384" t="s">
        <v>7023</v>
      </c>
      <c r="G209" s="383">
        <v>44482</v>
      </c>
      <c r="H209" s="383" t="s">
        <v>7575</v>
      </c>
      <c r="I209" s="382" t="s">
        <v>7576</v>
      </c>
      <c r="J209" s="382" t="s">
        <v>7227</v>
      </c>
      <c r="K209" s="382"/>
      <c r="L209" s="382"/>
      <c r="M209" s="382"/>
      <c r="N209" s="382">
        <v>1</v>
      </c>
      <c r="O209" s="382"/>
      <c r="P209" s="382"/>
      <c r="Q209" s="382"/>
      <c r="R209" s="384"/>
      <c r="S209" s="384">
        <f t="shared" ref="S209:S215" si="16">SUM(K209:R209)</f>
        <v>1</v>
      </c>
      <c r="T209" s="385">
        <v>9.58</v>
      </c>
      <c r="U209" s="386">
        <v>8.1999999999999993</v>
      </c>
      <c r="V209" s="386">
        <f>SUMPRODUCT(S209:S214,T209:T214)+U209</f>
        <v>119.24</v>
      </c>
      <c r="W209" s="383"/>
      <c r="X209" s="387"/>
    </row>
    <row r="210" spans="1:24">
      <c r="A210" s="388">
        <v>44482</v>
      </c>
      <c r="B210" t="s">
        <v>6990</v>
      </c>
      <c r="C210">
        <v>7854</v>
      </c>
      <c r="D210" t="s">
        <v>7224</v>
      </c>
      <c r="E210" t="s">
        <v>7574</v>
      </c>
      <c r="F210" s="8" t="s">
        <v>7023</v>
      </c>
      <c r="G210" s="19">
        <v>44482</v>
      </c>
      <c r="H210" s="19" t="s">
        <v>7577</v>
      </c>
      <c r="I210" t="s">
        <v>7578</v>
      </c>
      <c r="J210" t="s">
        <v>7227</v>
      </c>
      <c r="M210">
        <v>1</v>
      </c>
      <c r="N210">
        <v>3</v>
      </c>
      <c r="S210" s="8">
        <f t="shared" si="16"/>
        <v>4</v>
      </c>
      <c r="T210" s="321">
        <v>8.43</v>
      </c>
      <c r="X210" s="389"/>
    </row>
    <row r="211" spans="1:24">
      <c r="A211" s="388">
        <v>44482</v>
      </c>
      <c r="B211" t="s">
        <v>6990</v>
      </c>
      <c r="C211">
        <v>7854</v>
      </c>
      <c r="D211" t="s">
        <v>7224</v>
      </c>
      <c r="E211" t="s">
        <v>7574</v>
      </c>
      <c r="F211" s="8" t="s">
        <v>7023</v>
      </c>
      <c r="G211" s="19">
        <v>44482</v>
      </c>
      <c r="H211" s="19" t="s">
        <v>7579</v>
      </c>
      <c r="I211" t="s">
        <v>7580</v>
      </c>
      <c r="J211" t="s">
        <v>7227</v>
      </c>
      <c r="N211">
        <v>1</v>
      </c>
      <c r="O211">
        <v>2</v>
      </c>
      <c r="S211" s="8">
        <f t="shared" si="16"/>
        <v>3</v>
      </c>
      <c r="T211" s="321">
        <v>9.07</v>
      </c>
      <c r="X211" s="389"/>
    </row>
    <row r="212" spans="1:24">
      <c r="A212" s="388">
        <v>44487</v>
      </c>
      <c r="B212" t="s">
        <v>7011</v>
      </c>
      <c r="C212">
        <v>7859</v>
      </c>
      <c r="D212" t="s">
        <v>7224</v>
      </c>
      <c r="E212" t="s">
        <v>7574</v>
      </c>
      <c r="F212" s="8" t="s">
        <v>7023</v>
      </c>
      <c r="G212" s="19">
        <v>44487</v>
      </c>
      <c r="H212" s="8" t="s">
        <v>7581</v>
      </c>
      <c r="I212" t="s">
        <v>7554</v>
      </c>
      <c r="J212" t="s">
        <v>7260</v>
      </c>
      <c r="R212" s="8">
        <v>10</v>
      </c>
      <c r="S212" s="8">
        <f t="shared" si="16"/>
        <v>10</v>
      </c>
      <c r="T212" s="321">
        <v>1.22</v>
      </c>
      <c r="X212" s="389"/>
    </row>
    <row r="213" spans="1:24">
      <c r="A213" s="388">
        <v>44487</v>
      </c>
      <c r="B213" t="s">
        <v>7141</v>
      </c>
      <c r="C213" t="s">
        <v>7582</v>
      </c>
      <c r="D213" t="s">
        <v>7224</v>
      </c>
      <c r="E213" t="s">
        <v>7574</v>
      </c>
      <c r="F213" s="8" t="s">
        <v>7023</v>
      </c>
      <c r="H213" s="8" t="s">
        <v>7448</v>
      </c>
      <c r="I213" t="s">
        <v>7449</v>
      </c>
      <c r="J213" t="s">
        <v>7450</v>
      </c>
      <c r="R213" s="8">
        <v>1</v>
      </c>
      <c r="S213" s="8">
        <f t="shared" si="16"/>
        <v>1</v>
      </c>
      <c r="T213" s="321">
        <v>23.58</v>
      </c>
      <c r="X213" s="389"/>
    </row>
    <row r="214" spans="1:24" ht="15.75" thickBot="1">
      <c r="A214" s="390">
        <v>44487</v>
      </c>
      <c r="B214" s="391" t="s">
        <v>7141</v>
      </c>
      <c r="C214" s="391" t="s">
        <v>7582</v>
      </c>
      <c r="D214" s="391" t="s">
        <v>7224</v>
      </c>
      <c r="E214" s="391" t="s">
        <v>7574</v>
      </c>
      <c r="F214" s="393" t="s">
        <v>7023</v>
      </c>
      <c r="G214" s="392"/>
      <c r="H214" s="393" t="s">
        <v>7583</v>
      </c>
      <c r="I214" s="391" t="s">
        <v>7584</v>
      </c>
      <c r="J214" s="391" t="s">
        <v>7585</v>
      </c>
      <c r="K214" s="391"/>
      <c r="L214" s="391"/>
      <c r="M214" s="391"/>
      <c r="N214" s="391"/>
      <c r="O214" s="391">
        <v>1</v>
      </c>
      <c r="P214" s="391"/>
      <c r="Q214" s="391"/>
      <c r="R214" s="393"/>
      <c r="S214" s="393">
        <f t="shared" si="16"/>
        <v>1</v>
      </c>
      <c r="T214" s="395">
        <v>4.75</v>
      </c>
      <c r="U214" s="396"/>
      <c r="V214" s="396"/>
      <c r="W214" s="392"/>
      <c r="X214" s="397"/>
    </row>
    <row r="215" spans="1:24" ht="15.75" thickBot="1">
      <c r="A215" s="19">
        <v>44487</v>
      </c>
      <c r="B215" t="s">
        <v>7011</v>
      </c>
      <c r="C215">
        <v>7859</v>
      </c>
      <c r="D215" t="s">
        <v>7224</v>
      </c>
      <c r="E215" t="s">
        <v>7586</v>
      </c>
      <c r="F215" s="8" t="s">
        <v>7229</v>
      </c>
      <c r="G215" s="19">
        <v>44487</v>
      </c>
      <c r="H215" s="8" t="s">
        <v>7488</v>
      </c>
      <c r="I215" t="s">
        <v>7489</v>
      </c>
      <c r="J215" t="s">
        <v>7260</v>
      </c>
      <c r="M215">
        <v>15</v>
      </c>
      <c r="S215" s="393">
        <f t="shared" si="16"/>
        <v>15</v>
      </c>
      <c r="T215" s="321">
        <v>1.95</v>
      </c>
      <c r="V215" s="386">
        <f>SUMPRODUCT(S215:S216,T215:T216)+U215</f>
        <v>174.25</v>
      </c>
    </row>
    <row r="216" spans="1:24" ht="15.75" thickBot="1">
      <c r="A216" s="19">
        <v>44487</v>
      </c>
      <c r="B216" t="s">
        <v>7011</v>
      </c>
      <c r="C216">
        <v>7859</v>
      </c>
      <c r="D216" t="s">
        <v>7224</v>
      </c>
      <c r="E216" t="s">
        <v>7586</v>
      </c>
      <c r="F216" s="8" t="s">
        <v>7229</v>
      </c>
      <c r="G216" s="19">
        <v>44487</v>
      </c>
      <c r="H216" s="8" t="s">
        <v>7587</v>
      </c>
      <c r="I216" t="s">
        <v>7344</v>
      </c>
      <c r="J216" t="s">
        <v>7260</v>
      </c>
      <c r="M216">
        <v>10</v>
      </c>
      <c r="N216">
        <v>10</v>
      </c>
      <c r="S216" s="8">
        <f t="shared" ref="S216:S217" si="17">SUM(K216:R216)</f>
        <v>20</v>
      </c>
      <c r="T216" s="321">
        <v>7.25</v>
      </c>
    </row>
    <row r="217" spans="1:24" ht="15.75" thickBot="1">
      <c r="A217" s="371">
        <v>44487</v>
      </c>
      <c r="B217" s="372" t="s">
        <v>7011</v>
      </c>
      <c r="C217" s="372">
        <v>7859</v>
      </c>
      <c r="D217" s="372" t="s">
        <v>7224</v>
      </c>
      <c r="E217" s="372" t="s">
        <v>7588</v>
      </c>
      <c r="F217" s="374" t="s">
        <v>7589</v>
      </c>
      <c r="G217" s="373">
        <v>44487</v>
      </c>
      <c r="H217" s="374">
        <v>2111036</v>
      </c>
      <c r="I217" s="372" t="s">
        <v>7590</v>
      </c>
      <c r="J217" s="372" t="s">
        <v>7260</v>
      </c>
      <c r="K217" s="372"/>
      <c r="L217" s="372"/>
      <c r="M217" s="372">
        <v>1</v>
      </c>
      <c r="N217" s="372"/>
      <c r="O217" s="372"/>
      <c r="P217" s="372"/>
      <c r="Q217" s="372"/>
      <c r="R217" s="374"/>
      <c r="S217" s="374">
        <f t="shared" si="17"/>
        <v>1</v>
      </c>
      <c r="T217" s="534">
        <v>77.900000000000006</v>
      </c>
      <c r="U217" s="376">
        <v>4</v>
      </c>
      <c r="V217" s="376">
        <f>SUMPRODUCT(S217,T217)+U217</f>
        <v>81.900000000000006</v>
      </c>
      <c r="W217" s="373"/>
      <c r="X217" s="377"/>
    </row>
    <row r="218" spans="1:24" ht="15.75" thickBot="1">
      <c r="A218" s="381">
        <v>44487</v>
      </c>
      <c r="B218" s="382" t="s">
        <v>7011</v>
      </c>
      <c r="C218" s="382">
        <v>7859</v>
      </c>
      <c r="D218" s="382" t="s">
        <v>7224</v>
      </c>
      <c r="E218" s="382" t="s">
        <v>7591</v>
      </c>
      <c r="F218" s="384" t="s">
        <v>7410</v>
      </c>
      <c r="G218" s="383">
        <v>44487</v>
      </c>
      <c r="H218" s="384" t="s">
        <v>7592</v>
      </c>
      <c r="I218" s="382" t="s">
        <v>7593</v>
      </c>
      <c r="J218" s="382" t="s">
        <v>7260</v>
      </c>
      <c r="K218" s="382"/>
      <c r="L218" s="382"/>
      <c r="M218" s="382"/>
      <c r="N218" s="382">
        <v>3</v>
      </c>
      <c r="O218" s="382"/>
      <c r="P218" s="382"/>
      <c r="Q218" s="382"/>
      <c r="R218" s="384"/>
      <c r="S218" s="384">
        <f t="shared" ref="S218" si="18">SUM(K218:R218)</f>
        <v>3</v>
      </c>
      <c r="T218" s="385">
        <v>66.63</v>
      </c>
      <c r="U218" s="386">
        <v>4.95</v>
      </c>
      <c r="V218" s="386">
        <f>SUMPRODUCT(S218,T218)+U218</f>
        <v>204.83999999999997</v>
      </c>
      <c r="W218" s="383"/>
      <c r="X218" s="387"/>
    </row>
    <row r="219" spans="1:24">
      <c r="A219" s="381">
        <v>44487</v>
      </c>
      <c r="B219" s="382" t="s">
        <v>7054</v>
      </c>
      <c r="C219" s="382" t="s">
        <v>7053</v>
      </c>
      <c r="D219" s="382" t="s">
        <v>7224</v>
      </c>
      <c r="E219" s="382" t="s">
        <v>7594</v>
      </c>
      <c r="F219" s="384" t="s">
        <v>7023</v>
      </c>
      <c r="G219" s="383">
        <v>44496</v>
      </c>
      <c r="H219" s="384" t="s">
        <v>7595</v>
      </c>
      <c r="I219" s="382" t="s">
        <v>7596</v>
      </c>
      <c r="J219" s="382" t="s">
        <v>7227</v>
      </c>
      <c r="K219" s="382"/>
      <c r="L219" s="382">
        <v>12</v>
      </c>
      <c r="M219" s="382">
        <v>12</v>
      </c>
      <c r="N219" s="382">
        <v>8</v>
      </c>
      <c r="O219" s="382">
        <v>4</v>
      </c>
      <c r="P219" s="382"/>
      <c r="Q219" s="382"/>
      <c r="R219" s="384"/>
      <c r="S219" s="384">
        <f t="shared" ref="S219:S226" si="19">SUM(K219:R219)</f>
        <v>36</v>
      </c>
      <c r="T219" s="385">
        <v>7.99</v>
      </c>
      <c r="U219" s="386"/>
      <c r="V219" s="386">
        <f>SUMPRODUCT(S219:S220,T219:T220)+U219</f>
        <v>309.64</v>
      </c>
      <c r="W219" s="383"/>
      <c r="X219" s="387"/>
    </row>
    <row r="220" spans="1:24" ht="15.75" thickBot="1">
      <c r="A220" s="390">
        <v>44487</v>
      </c>
      <c r="B220" s="391" t="s">
        <v>7054</v>
      </c>
      <c r="C220" s="391" t="s">
        <v>7053</v>
      </c>
      <c r="D220" s="391" t="s">
        <v>7224</v>
      </c>
      <c r="E220" s="391" t="s">
        <v>7594</v>
      </c>
      <c r="F220" s="393" t="s">
        <v>7023</v>
      </c>
      <c r="G220" s="392">
        <v>44496</v>
      </c>
      <c r="H220" s="393" t="s">
        <v>7597</v>
      </c>
      <c r="I220" s="391" t="s">
        <v>7598</v>
      </c>
      <c r="J220" s="391" t="s">
        <v>7227</v>
      </c>
      <c r="K220" s="391"/>
      <c r="L220" s="391"/>
      <c r="M220" s="391"/>
      <c r="N220" s="391"/>
      <c r="O220" s="391"/>
      <c r="P220" s="391"/>
      <c r="Q220" s="391"/>
      <c r="R220" s="393">
        <v>10</v>
      </c>
      <c r="S220" s="393">
        <f t="shared" si="19"/>
        <v>10</v>
      </c>
      <c r="T220" s="395">
        <v>2.2000000000000002</v>
      </c>
      <c r="U220" s="396"/>
      <c r="V220" s="396"/>
      <c r="W220" s="392"/>
      <c r="X220" s="397"/>
    </row>
    <row r="221" spans="1:24">
      <c r="A221" s="381">
        <v>44502</v>
      </c>
      <c r="B221" s="382" t="s">
        <v>6923</v>
      </c>
      <c r="C221" s="382" t="s">
        <v>7051</v>
      </c>
      <c r="D221" s="382"/>
      <c r="E221" s="382" t="s">
        <v>7599</v>
      </c>
      <c r="F221" s="384" t="s">
        <v>7023</v>
      </c>
      <c r="G221" s="383"/>
      <c r="H221" s="384" t="s">
        <v>7306</v>
      </c>
      <c r="I221" s="382" t="s">
        <v>7554</v>
      </c>
      <c r="J221" s="382" t="s">
        <v>7600</v>
      </c>
      <c r="K221" s="382"/>
      <c r="L221" s="382"/>
      <c r="M221" s="382"/>
      <c r="N221" s="382"/>
      <c r="O221" s="382"/>
      <c r="P221" s="382"/>
      <c r="Q221" s="382"/>
      <c r="R221" s="384">
        <v>10</v>
      </c>
      <c r="S221" s="384">
        <f t="shared" si="19"/>
        <v>10</v>
      </c>
      <c r="T221" s="385">
        <v>1.22</v>
      </c>
      <c r="U221" s="386"/>
      <c r="V221" s="386">
        <f>SUMPRODUCT(S221:S230,T221:T230)+U221</f>
        <v>193.80999999999997</v>
      </c>
      <c r="W221" s="383"/>
      <c r="X221" s="387"/>
    </row>
    <row r="222" spans="1:24">
      <c r="A222" s="388">
        <v>44502</v>
      </c>
      <c r="B222" t="s">
        <v>6923</v>
      </c>
      <c r="C222" t="s">
        <v>7051</v>
      </c>
      <c r="E222" t="s">
        <v>7599</v>
      </c>
      <c r="F222" s="8" t="s">
        <v>7023</v>
      </c>
      <c r="H222" s="8" t="s">
        <v>7306</v>
      </c>
      <c r="I222" t="s">
        <v>7554</v>
      </c>
      <c r="J222" t="s">
        <v>7601</v>
      </c>
      <c r="R222" s="8">
        <v>10</v>
      </c>
      <c r="S222" s="8">
        <f t="shared" si="19"/>
        <v>10</v>
      </c>
      <c r="T222" s="321">
        <v>1.33</v>
      </c>
      <c r="X222" s="389"/>
    </row>
    <row r="223" spans="1:24">
      <c r="A223" s="388">
        <v>44502</v>
      </c>
      <c r="B223" t="s">
        <v>6923</v>
      </c>
      <c r="C223" t="s">
        <v>7051</v>
      </c>
      <c r="E223" t="s">
        <v>7599</v>
      </c>
      <c r="F223" s="8" t="s">
        <v>7023</v>
      </c>
      <c r="H223" s="8" t="s">
        <v>7306</v>
      </c>
      <c r="I223" t="s">
        <v>7554</v>
      </c>
      <c r="J223" t="s">
        <v>7602</v>
      </c>
      <c r="R223" s="8">
        <v>10</v>
      </c>
      <c r="S223" s="8">
        <f t="shared" si="19"/>
        <v>10</v>
      </c>
      <c r="T223" s="321">
        <v>1.33</v>
      </c>
      <c r="X223" s="389"/>
    </row>
    <row r="224" spans="1:24">
      <c r="A224" s="388">
        <v>44502</v>
      </c>
      <c r="B224" t="s">
        <v>6923</v>
      </c>
      <c r="C224" t="s">
        <v>7051</v>
      </c>
      <c r="E224" t="s">
        <v>7599</v>
      </c>
      <c r="F224" s="8" t="s">
        <v>7023</v>
      </c>
      <c r="H224" s="8" t="s">
        <v>7306</v>
      </c>
      <c r="I224" t="s">
        <v>7554</v>
      </c>
      <c r="J224" t="s">
        <v>7603</v>
      </c>
      <c r="R224" s="8">
        <v>10</v>
      </c>
      <c r="S224" s="8">
        <f t="shared" si="19"/>
        <v>10</v>
      </c>
      <c r="T224" s="321">
        <v>1.22</v>
      </c>
      <c r="X224" s="389"/>
    </row>
    <row r="225" spans="1:24">
      <c r="A225" s="388">
        <v>44502</v>
      </c>
      <c r="B225" t="s">
        <v>7141</v>
      </c>
      <c r="C225" t="s">
        <v>7604</v>
      </c>
      <c r="E225" t="s">
        <v>7599</v>
      </c>
      <c r="F225" s="8" t="s">
        <v>7023</v>
      </c>
      <c r="H225" s="8" t="s">
        <v>7402</v>
      </c>
      <c r="I225" t="s">
        <v>7403</v>
      </c>
      <c r="J225" t="s">
        <v>7227</v>
      </c>
      <c r="M225">
        <v>3</v>
      </c>
      <c r="S225" s="8">
        <f t="shared" si="19"/>
        <v>3</v>
      </c>
      <c r="T225" s="321">
        <v>1.79</v>
      </c>
      <c r="X225" s="389"/>
    </row>
    <row r="226" spans="1:24">
      <c r="A226" s="388">
        <v>44502</v>
      </c>
      <c r="B226" t="s">
        <v>7141</v>
      </c>
      <c r="C226" t="s">
        <v>7604</v>
      </c>
      <c r="E226" t="s">
        <v>7599</v>
      </c>
      <c r="F226" s="8" t="s">
        <v>7023</v>
      </c>
      <c r="H226" s="8" t="s">
        <v>7549</v>
      </c>
      <c r="I226" t="s">
        <v>7449</v>
      </c>
      <c r="J226" t="s">
        <v>7450</v>
      </c>
      <c r="R226" s="8">
        <v>2</v>
      </c>
      <c r="S226" s="8">
        <f t="shared" si="19"/>
        <v>2</v>
      </c>
      <c r="T226" s="321">
        <v>23.58</v>
      </c>
      <c r="X226" s="389"/>
    </row>
    <row r="227" spans="1:24">
      <c r="A227" s="388">
        <v>44502</v>
      </c>
      <c r="B227" t="s">
        <v>7141</v>
      </c>
      <c r="C227" t="s">
        <v>7604</v>
      </c>
      <c r="E227" t="s">
        <v>7599</v>
      </c>
      <c r="F227" s="8" t="s">
        <v>7023</v>
      </c>
      <c r="H227" s="8" t="s">
        <v>7605</v>
      </c>
      <c r="I227" t="s">
        <v>7606</v>
      </c>
      <c r="J227" t="s">
        <v>7227</v>
      </c>
      <c r="M227">
        <v>3</v>
      </c>
      <c r="N227">
        <v>4</v>
      </c>
      <c r="S227" s="8">
        <f t="shared" ref="S227" si="20">SUM(K227:R227)</f>
        <v>7</v>
      </c>
      <c r="T227" s="321">
        <v>2.9</v>
      </c>
      <c r="X227" s="389"/>
    </row>
    <row r="228" spans="1:24">
      <c r="A228" s="388">
        <v>44502</v>
      </c>
      <c r="B228" t="s">
        <v>7141</v>
      </c>
      <c r="C228" t="s">
        <v>7604</v>
      </c>
      <c r="E228" t="s">
        <v>7599</v>
      </c>
      <c r="F228" s="8" t="s">
        <v>7023</v>
      </c>
      <c r="H228" s="8" t="s">
        <v>7607</v>
      </c>
      <c r="I228" t="s">
        <v>7584</v>
      </c>
      <c r="J228" t="s">
        <v>7227</v>
      </c>
      <c r="N228">
        <v>4</v>
      </c>
      <c r="S228" s="8">
        <f t="shared" ref="S228:S240" si="21">SUM(K228:R228)</f>
        <v>4</v>
      </c>
      <c r="T228" s="321">
        <v>4.75</v>
      </c>
      <c r="X228" s="389"/>
    </row>
    <row r="229" spans="1:24">
      <c r="A229" s="388">
        <v>44502</v>
      </c>
      <c r="B229" t="s">
        <v>7141</v>
      </c>
      <c r="C229" t="s">
        <v>7604</v>
      </c>
      <c r="E229" t="s">
        <v>7599</v>
      </c>
      <c r="F229" s="8" t="s">
        <v>7023</v>
      </c>
      <c r="H229" s="8" t="s">
        <v>7608</v>
      </c>
      <c r="I229" t="s">
        <v>7609</v>
      </c>
      <c r="J229" t="s">
        <v>7227</v>
      </c>
      <c r="R229" s="8">
        <v>4</v>
      </c>
      <c r="S229" s="8">
        <f t="shared" si="21"/>
        <v>4</v>
      </c>
      <c r="T229" s="321">
        <v>8.75</v>
      </c>
      <c r="X229" s="389"/>
    </row>
    <row r="230" spans="1:24" ht="15.75" thickBot="1">
      <c r="A230" s="390">
        <v>44502</v>
      </c>
      <c r="B230" s="391" t="s">
        <v>7141</v>
      </c>
      <c r="C230" s="391" t="s">
        <v>7604</v>
      </c>
      <c r="D230" s="391"/>
      <c r="E230" s="391" t="s">
        <v>7599</v>
      </c>
      <c r="F230" s="393" t="s">
        <v>7023</v>
      </c>
      <c r="G230" s="392"/>
      <c r="H230" s="393" t="s">
        <v>7505</v>
      </c>
      <c r="I230" s="391" t="s">
        <v>7610</v>
      </c>
      <c r="J230" s="391" t="s">
        <v>7227</v>
      </c>
      <c r="K230" s="391"/>
      <c r="L230" s="391"/>
      <c r="M230" s="391"/>
      <c r="N230" s="391"/>
      <c r="O230" s="391"/>
      <c r="P230" s="391"/>
      <c r="Q230" s="391"/>
      <c r="R230" s="393">
        <v>2</v>
      </c>
      <c r="S230" s="393">
        <f t="shared" si="21"/>
        <v>2</v>
      </c>
      <c r="T230" s="395">
        <v>7.99</v>
      </c>
      <c r="U230" s="396"/>
      <c r="V230" s="396"/>
      <c r="W230" s="392"/>
      <c r="X230" s="397"/>
    </row>
    <row r="231" spans="1:24">
      <c r="A231" s="381">
        <v>44505</v>
      </c>
      <c r="B231" s="382" t="s">
        <v>7141</v>
      </c>
      <c r="C231" s="382" t="s">
        <v>7604</v>
      </c>
      <c r="D231" s="382"/>
      <c r="E231" s="382" t="s">
        <v>7611</v>
      </c>
      <c r="F231" s="384" t="s">
        <v>7063</v>
      </c>
      <c r="G231" s="383"/>
      <c r="H231" s="384" t="s">
        <v>7612</v>
      </c>
      <c r="I231" s="382" t="s">
        <v>7613</v>
      </c>
      <c r="J231" s="382" t="s">
        <v>7227</v>
      </c>
      <c r="K231" s="382"/>
      <c r="L231" s="382"/>
      <c r="M231" s="382"/>
      <c r="N231" s="382"/>
      <c r="O231" s="382">
        <v>8</v>
      </c>
      <c r="P231" s="382"/>
      <c r="Q231" s="382"/>
      <c r="R231" s="384"/>
      <c r="S231" s="384">
        <f t="shared" si="21"/>
        <v>8</v>
      </c>
      <c r="T231" s="385">
        <v>2.15</v>
      </c>
      <c r="U231" s="386"/>
      <c r="V231" s="386">
        <f>SUMPRODUCT(S231:S234,T231:T234)+U231</f>
        <v>308.38</v>
      </c>
      <c r="W231" s="383"/>
      <c r="X231" s="387"/>
    </row>
    <row r="232" spans="1:24">
      <c r="A232" s="388">
        <v>44505</v>
      </c>
      <c r="B232" t="s">
        <v>7141</v>
      </c>
      <c r="C232" t="s">
        <v>7604</v>
      </c>
      <c r="E232" t="s">
        <v>7611</v>
      </c>
      <c r="F232" s="8" t="s">
        <v>7063</v>
      </c>
      <c r="H232" s="8" t="s">
        <v>7605</v>
      </c>
      <c r="I232" t="s">
        <v>7614</v>
      </c>
      <c r="J232" t="s">
        <v>7227</v>
      </c>
      <c r="O232">
        <v>8</v>
      </c>
      <c r="S232" s="8">
        <f t="shared" si="21"/>
        <v>8</v>
      </c>
      <c r="T232" s="321">
        <v>2.9</v>
      </c>
      <c r="X232" s="389"/>
    </row>
    <row r="233" spans="1:24">
      <c r="A233" s="388">
        <v>44505</v>
      </c>
      <c r="B233" t="s">
        <v>7141</v>
      </c>
      <c r="C233" t="s">
        <v>7604</v>
      </c>
      <c r="E233" t="s">
        <v>7611</v>
      </c>
      <c r="F233" s="8" t="s">
        <v>7063</v>
      </c>
      <c r="H233" s="8" t="s">
        <v>7505</v>
      </c>
      <c r="I233" t="s">
        <v>7615</v>
      </c>
      <c r="J233" t="s">
        <v>7227</v>
      </c>
      <c r="O233">
        <v>2</v>
      </c>
      <c r="S233" s="8">
        <f t="shared" si="21"/>
        <v>2</v>
      </c>
      <c r="T233" s="321">
        <v>7.99</v>
      </c>
      <c r="X233" s="389"/>
    </row>
    <row r="234" spans="1:24" ht="15.75" thickBot="1">
      <c r="A234" s="388">
        <v>44505</v>
      </c>
      <c r="B234" t="s">
        <v>7016</v>
      </c>
      <c r="C234" t="s">
        <v>7062</v>
      </c>
      <c r="E234" t="s">
        <v>7611</v>
      </c>
      <c r="F234" s="8" t="s">
        <v>7063</v>
      </c>
      <c r="H234" s="8" t="s">
        <v>7616</v>
      </c>
      <c r="I234" t="s">
        <v>7596</v>
      </c>
      <c r="J234" t="s">
        <v>7617</v>
      </c>
      <c r="N234">
        <v>8</v>
      </c>
      <c r="O234">
        <v>18</v>
      </c>
      <c r="P234">
        <v>9</v>
      </c>
      <c r="S234" s="8">
        <f t="shared" si="21"/>
        <v>35</v>
      </c>
      <c r="T234" s="321">
        <v>7.2</v>
      </c>
      <c r="X234" s="389"/>
    </row>
    <row r="235" spans="1:24">
      <c r="A235" s="381">
        <v>44510</v>
      </c>
      <c r="B235" s="382" t="s">
        <v>7618</v>
      </c>
      <c r="C235" s="382">
        <v>7967</v>
      </c>
      <c r="D235" s="382"/>
      <c r="E235" s="382">
        <v>1701</v>
      </c>
      <c r="F235" s="384" t="s">
        <v>7023</v>
      </c>
      <c r="G235" s="383">
        <v>44510</v>
      </c>
      <c r="H235" s="384" t="s">
        <v>7402</v>
      </c>
      <c r="I235" s="382" t="s">
        <v>7619</v>
      </c>
      <c r="J235" s="382" t="s">
        <v>7260</v>
      </c>
      <c r="K235" s="382"/>
      <c r="L235" s="382">
        <v>10</v>
      </c>
      <c r="M235" s="382">
        <v>20</v>
      </c>
      <c r="N235" s="382">
        <v>20</v>
      </c>
      <c r="O235" s="382"/>
      <c r="P235" s="382"/>
      <c r="Q235" s="382"/>
      <c r="R235" s="384"/>
      <c r="S235" s="384">
        <f t="shared" ref="S235" si="22">SUM(K235:R235)</f>
        <v>50</v>
      </c>
      <c r="T235" s="385">
        <v>1.97</v>
      </c>
      <c r="U235" s="386"/>
      <c r="V235" s="386">
        <f>SUMPRODUCT(S235:S238,T235:T238)+U235</f>
        <v>558.79999999999995</v>
      </c>
      <c r="W235" s="383"/>
      <c r="X235" s="387"/>
    </row>
    <row r="236" spans="1:24">
      <c r="A236" s="388">
        <v>44510</v>
      </c>
      <c r="B236" t="s">
        <v>7618</v>
      </c>
      <c r="C236">
        <v>7967</v>
      </c>
      <c r="E236">
        <v>1701</v>
      </c>
      <c r="F236" t="s">
        <v>7023</v>
      </c>
      <c r="G236" s="19">
        <v>44510</v>
      </c>
      <c r="H236" s="8" t="s">
        <v>7402</v>
      </c>
      <c r="I236" t="s">
        <v>7619</v>
      </c>
      <c r="J236" t="s">
        <v>7620</v>
      </c>
      <c r="M236">
        <v>20</v>
      </c>
      <c r="N236">
        <v>20</v>
      </c>
      <c r="S236" s="8">
        <f t="shared" si="21"/>
        <v>40</v>
      </c>
      <c r="T236" s="321">
        <v>1.97</v>
      </c>
      <c r="X236" s="389"/>
    </row>
    <row r="237" spans="1:24">
      <c r="A237" s="388">
        <v>44510</v>
      </c>
      <c r="B237" t="s">
        <v>7618</v>
      </c>
      <c r="C237">
        <v>7967</v>
      </c>
      <c r="E237">
        <v>1701</v>
      </c>
      <c r="F237" t="s">
        <v>7023</v>
      </c>
      <c r="G237" s="19">
        <v>44510</v>
      </c>
      <c r="H237" s="8" t="s">
        <v>7621</v>
      </c>
      <c r="I237" t="s">
        <v>7622</v>
      </c>
      <c r="J237" t="s">
        <v>7260</v>
      </c>
      <c r="L237">
        <v>10</v>
      </c>
      <c r="M237">
        <v>20</v>
      </c>
      <c r="N237">
        <v>20</v>
      </c>
      <c r="S237" s="8">
        <f t="shared" si="21"/>
        <v>50</v>
      </c>
      <c r="T237" s="321">
        <v>5.45</v>
      </c>
      <c r="X237" s="389"/>
    </row>
    <row r="238" spans="1:24" ht="15.75" thickBot="1">
      <c r="A238" s="390">
        <v>44510</v>
      </c>
      <c r="B238" s="391" t="s">
        <v>7618</v>
      </c>
      <c r="C238" s="391">
        <v>7967</v>
      </c>
      <c r="D238" s="391"/>
      <c r="E238" s="391">
        <v>1701</v>
      </c>
      <c r="F238" s="391" t="s">
        <v>7023</v>
      </c>
      <c r="G238" s="392">
        <v>44510</v>
      </c>
      <c r="H238" s="393" t="s">
        <v>7621</v>
      </c>
      <c r="I238" s="391" t="s">
        <v>7622</v>
      </c>
      <c r="J238" s="391" t="s">
        <v>1193</v>
      </c>
      <c r="K238" s="391"/>
      <c r="L238" s="391"/>
      <c r="M238" s="391"/>
      <c r="N238" s="391">
        <v>20</v>
      </c>
      <c r="O238" s="391"/>
      <c r="P238" s="391"/>
      <c r="Q238" s="391"/>
      <c r="R238" s="393"/>
      <c r="S238" s="393">
        <f t="shared" si="21"/>
        <v>20</v>
      </c>
      <c r="T238" s="395">
        <v>5.45</v>
      </c>
      <c r="U238" s="396"/>
      <c r="V238" s="396"/>
      <c r="W238" s="392"/>
      <c r="X238" s="397"/>
    </row>
    <row r="239" spans="1:24">
      <c r="A239" s="381">
        <v>44510</v>
      </c>
      <c r="B239" s="382" t="s">
        <v>7618</v>
      </c>
      <c r="C239" s="382">
        <v>7967</v>
      </c>
      <c r="D239" s="382"/>
      <c r="E239" s="382">
        <v>1702</v>
      </c>
      <c r="F239" s="382" t="s">
        <v>7063</v>
      </c>
      <c r="G239" s="383">
        <v>44510</v>
      </c>
      <c r="H239" s="384" t="s">
        <v>7402</v>
      </c>
      <c r="I239" s="382" t="s">
        <v>7619</v>
      </c>
      <c r="J239" s="382" t="s">
        <v>7620</v>
      </c>
      <c r="K239" s="382"/>
      <c r="L239" s="382">
        <v>10</v>
      </c>
      <c r="M239" s="382"/>
      <c r="N239" s="382"/>
      <c r="O239" s="382"/>
      <c r="P239" s="382"/>
      <c r="Q239" s="382"/>
      <c r="R239" s="384"/>
      <c r="S239" s="384">
        <f t="shared" si="21"/>
        <v>10</v>
      </c>
      <c r="T239" s="385">
        <v>1.84</v>
      </c>
      <c r="U239" s="386"/>
      <c r="V239" s="386">
        <f>SUMPRODUCT(S239:S242,T239:T242)+U239</f>
        <v>326.95</v>
      </c>
      <c r="W239" s="383"/>
      <c r="X239" s="387"/>
    </row>
    <row r="240" spans="1:24">
      <c r="A240" s="388">
        <v>44510</v>
      </c>
      <c r="B240" t="s">
        <v>7618</v>
      </c>
      <c r="C240">
        <v>7967</v>
      </c>
      <c r="E240">
        <v>1702</v>
      </c>
      <c r="F240" t="s">
        <v>7063</v>
      </c>
      <c r="G240" s="19">
        <v>44510</v>
      </c>
      <c r="H240" s="8" t="s">
        <v>7621</v>
      </c>
      <c r="I240" t="s">
        <v>7622</v>
      </c>
      <c r="J240" t="s">
        <v>1193</v>
      </c>
      <c r="L240">
        <v>10</v>
      </c>
      <c r="M240">
        <v>20</v>
      </c>
      <c r="S240" s="8">
        <f t="shared" si="21"/>
        <v>30</v>
      </c>
      <c r="T240" s="321">
        <v>5.14</v>
      </c>
      <c r="X240" s="389"/>
    </row>
    <row r="241" spans="1:24">
      <c r="A241" s="322">
        <v>44512</v>
      </c>
      <c r="B241" s="323" t="s">
        <v>7312</v>
      </c>
      <c r="C241" s="323" t="s">
        <v>6592</v>
      </c>
      <c r="D241" s="323"/>
      <c r="E241" s="323">
        <v>1709</v>
      </c>
      <c r="F241" s="323" t="s">
        <v>7623</v>
      </c>
      <c r="G241" s="324"/>
      <c r="H241" s="325" t="s">
        <v>7624</v>
      </c>
      <c r="I241" s="323" t="s">
        <v>7625</v>
      </c>
      <c r="J241" s="323" t="s">
        <v>6592</v>
      </c>
      <c r="K241" s="323"/>
      <c r="L241" s="323"/>
      <c r="M241" s="323"/>
      <c r="N241" s="323"/>
      <c r="O241" s="323"/>
      <c r="P241" s="323"/>
      <c r="Q241" s="323"/>
      <c r="R241" s="325"/>
      <c r="S241" s="325"/>
      <c r="T241" s="326">
        <v>464.02</v>
      </c>
      <c r="U241" s="327"/>
      <c r="V241" s="327">
        <v>464.02</v>
      </c>
      <c r="W241" s="324"/>
      <c r="X241" s="337"/>
    </row>
    <row r="242" spans="1:24">
      <c r="A242" s="322">
        <v>44512</v>
      </c>
      <c r="B242" s="323" t="s">
        <v>7312</v>
      </c>
      <c r="C242" s="323"/>
      <c r="D242" s="323"/>
      <c r="E242" s="323">
        <v>1708</v>
      </c>
      <c r="F242" s="323" t="s">
        <v>7626</v>
      </c>
      <c r="G242" s="324"/>
      <c r="H242" s="325" t="s">
        <v>7627</v>
      </c>
      <c r="I242" s="323" t="s">
        <v>7628</v>
      </c>
      <c r="J242" s="323" t="s">
        <v>7241</v>
      </c>
      <c r="K242" s="323"/>
      <c r="L242" s="323"/>
      <c r="M242" s="323"/>
      <c r="N242" s="323"/>
      <c r="O242" s="323"/>
      <c r="P242" s="323"/>
      <c r="Q242" s="323"/>
      <c r="R242" s="325">
        <v>35</v>
      </c>
      <c r="S242" s="325">
        <f t="shared" ref="S242:S245" si="23">SUM(K242:R242)</f>
        <v>35</v>
      </c>
      <c r="T242" s="326">
        <v>4.41</v>
      </c>
      <c r="U242" s="327"/>
      <c r="V242" s="327">
        <f>SUMPRODUCT(S242:S244,T242:T244)+U242</f>
        <v>180.65</v>
      </c>
      <c r="W242" s="324"/>
      <c r="X242" s="337"/>
    </row>
    <row r="243" spans="1:24">
      <c r="A243" s="338">
        <v>44512</v>
      </c>
      <c r="B243" t="s">
        <v>7312</v>
      </c>
      <c r="E243">
        <v>1708</v>
      </c>
      <c r="F243" t="s">
        <v>7626</v>
      </c>
      <c r="H243" s="8" t="s">
        <v>7627</v>
      </c>
      <c r="I243" t="s">
        <v>7628</v>
      </c>
      <c r="J243" t="s">
        <v>7629</v>
      </c>
      <c r="R243" s="8">
        <v>5</v>
      </c>
      <c r="S243" s="8">
        <f t="shared" si="23"/>
        <v>5</v>
      </c>
      <c r="T243" s="321">
        <v>4.41</v>
      </c>
      <c r="X243" s="339"/>
    </row>
    <row r="244" spans="1:24" ht="15.75" thickBot="1">
      <c r="A244" s="338">
        <v>44512</v>
      </c>
      <c r="B244" t="s">
        <v>7312</v>
      </c>
      <c r="E244">
        <v>1708</v>
      </c>
      <c r="F244" t="s">
        <v>7626</v>
      </c>
      <c r="H244" s="8" t="s">
        <v>7627</v>
      </c>
      <c r="I244" t="s">
        <v>7630</v>
      </c>
      <c r="J244" t="s">
        <v>6592</v>
      </c>
      <c r="R244" s="8">
        <v>1</v>
      </c>
      <c r="S244" s="8">
        <f t="shared" si="23"/>
        <v>1</v>
      </c>
      <c r="T244" s="321">
        <v>4.25</v>
      </c>
      <c r="X244" s="339"/>
    </row>
    <row r="245" spans="1:24" ht="15.75" thickBot="1">
      <c r="A245" s="371">
        <v>44515</v>
      </c>
      <c r="B245" s="372" t="s">
        <v>7047</v>
      </c>
      <c r="C245" s="372">
        <v>7998</v>
      </c>
      <c r="D245" s="372"/>
      <c r="E245" s="372" t="s">
        <v>7631</v>
      </c>
      <c r="F245" s="372" t="s">
        <v>7268</v>
      </c>
      <c r="G245" s="373"/>
      <c r="H245" s="374" t="s">
        <v>7632</v>
      </c>
      <c r="I245" s="372" t="s">
        <v>7633</v>
      </c>
      <c r="J245" s="372" t="s">
        <v>7252</v>
      </c>
      <c r="K245" s="372"/>
      <c r="L245" s="372"/>
      <c r="M245" s="372"/>
      <c r="N245" s="372"/>
      <c r="O245" s="372"/>
      <c r="P245" s="372"/>
      <c r="Q245" s="372"/>
      <c r="R245" s="374">
        <v>244</v>
      </c>
      <c r="S245" s="374">
        <f t="shared" si="23"/>
        <v>244</v>
      </c>
      <c r="T245" s="534">
        <v>1.79549</v>
      </c>
      <c r="U245" s="376"/>
      <c r="V245" s="376">
        <f>SUMPRODUCT(S245,T245)+U245</f>
        <v>438.09956</v>
      </c>
      <c r="W245" s="373"/>
      <c r="X245" s="377"/>
    </row>
    <row r="246" spans="1:24">
      <c r="A246" s="381">
        <v>44517</v>
      </c>
      <c r="B246" s="382" t="s">
        <v>6997</v>
      </c>
      <c r="C246" s="382">
        <v>8019</v>
      </c>
      <c r="D246" s="382"/>
      <c r="E246" s="382" t="s">
        <v>7634</v>
      </c>
      <c r="F246" s="382" t="s">
        <v>7023</v>
      </c>
      <c r="G246" s="383"/>
      <c r="H246" s="384" t="s">
        <v>7635</v>
      </c>
      <c r="I246" s="382" t="s">
        <v>7429</v>
      </c>
      <c r="J246" s="382" t="s">
        <v>7260</v>
      </c>
      <c r="K246" s="382"/>
      <c r="L246" s="382"/>
      <c r="M246" s="382"/>
      <c r="N246" s="382">
        <v>1</v>
      </c>
      <c r="O246" s="382"/>
      <c r="P246" s="382"/>
      <c r="Q246" s="382"/>
      <c r="R246" s="384"/>
      <c r="S246" s="384">
        <f t="shared" ref="S246:S251" si="24">SUM(K246:R246)</f>
        <v>1</v>
      </c>
      <c r="T246" s="385">
        <v>27.95</v>
      </c>
      <c r="U246" s="386"/>
      <c r="V246" s="386">
        <f>SUMPRODUCT(S246:S258,T246:T258)+U246</f>
        <v>314.37999999999994</v>
      </c>
      <c r="W246" s="383"/>
      <c r="X246" s="387"/>
    </row>
    <row r="247" spans="1:24">
      <c r="A247" s="388">
        <v>44517</v>
      </c>
      <c r="B247" t="s">
        <v>6997</v>
      </c>
      <c r="C247">
        <v>8019</v>
      </c>
      <c r="E247" t="s">
        <v>7634</v>
      </c>
      <c r="F247" t="s">
        <v>7023</v>
      </c>
      <c r="H247" s="8" t="s">
        <v>7521</v>
      </c>
      <c r="I247" t="s">
        <v>7636</v>
      </c>
      <c r="J247" t="s">
        <v>7260</v>
      </c>
      <c r="M247">
        <v>6</v>
      </c>
      <c r="S247" s="8">
        <f t="shared" si="24"/>
        <v>6</v>
      </c>
      <c r="T247" s="321">
        <v>6.96</v>
      </c>
      <c r="X247" s="389"/>
    </row>
    <row r="248" spans="1:24">
      <c r="A248" s="388">
        <v>44517</v>
      </c>
      <c r="B248" t="s">
        <v>6997</v>
      </c>
      <c r="C248">
        <v>8019</v>
      </c>
      <c r="E248" t="s">
        <v>7634</v>
      </c>
      <c r="F248" t="s">
        <v>7023</v>
      </c>
      <c r="H248" s="8" t="s">
        <v>7637</v>
      </c>
      <c r="I248" t="s">
        <v>7512</v>
      </c>
      <c r="J248" t="s">
        <v>7260</v>
      </c>
      <c r="N248">
        <v>3</v>
      </c>
      <c r="S248" s="8">
        <f t="shared" si="24"/>
        <v>3</v>
      </c>
      <c r="T248" s="321">
        <v>5.6</v>
      </c>
      <c r="X248" s="389"/>
    </row>
    <row r="249" spans="1:24">
      <c r="A249" s="388">
        <v>44517</v>
      </c>
      <c r="B249" t="s">
        <v>6997</v>
      </c>
      <c r="C249">
        <v>8019</v>
      </c>
      <c r="E249" t="s">
        <v>7634</v>
      </c>
      <c r="F249" t="s">
        <v>7023</v>
      </c>
      <c r="H249" s="8" t="s">
        <v>7638</v>
      </c>
      <c r="I249" t="s">
        <v>7639</v>
      </c>
      <c r="J249" t="s">
        <v>7227</v>
      </c>
      <c r="M249">
        <v>1</v>
      </c>
      <c r="S249" s="8">
        <f t="shared" si="24"/>
        <v>1</v>
      </c>
      <c r="T249" s="321">
        <v>8.66</v>
      </c>
      <c r="X249" s="389"/>
    </row>
    <row r="250" spans="1:24">
      <c r="A250" s="388">
        <v>44517</v>
      </c>
      <c r="B250" t="s">
        <v>6997</v>
      </c>
      <c r="C250">
        <v>8019</v>
      </c>
      <c r="E250" t="s">
        <v>7634</v>
      </c>
      <c r="F250" t="s">
        <v>7023</v>
      </c>
      <c r="H250" s="8" t="s">
        <v>7640</v>
      </c>
      <c r="I250" t="s">
        <v>7641</v>
      </c>
      <c r="J250" t="s">
        <v>7227</v>
      </c>
      <c r="M250">
        <v>2</v>
      </c>
      <c r="S250" s="8">
        <f t="shared" ref="S250" si="25">SUM(K250:R250)</f>
        <v>2</v>
      </c>
      <c r="T250" s="321">
        <v>9.76</v>
      </c>
      <c r="X250" s="389"/>
    </row>
    <row r="251" spans="1:24">
      <c r="A251" s="388">
        <v>44517</v>
      </c>
      <c r="B251" t="s">
        <v>7065</v>
      </c>
      <c r="C251">
        <v>7981</v>
      </c>
      <c r="E251" t="s">
        <v>7634</v>
      </c>
      <c r="F251" t="s">
        <v>7023</v>
      </c>
      <c r="H251" s="8" t="s">
        <v>7642</v>
      </c>
      <c r="I251" t="s">
        <v>7512</v>
      </c>
      <c r="J251" t="s">
        <v>7260</v>
      </c>
      <c r="M251">
        <v>1</v>
      </c>
      <c r="S251" s="8">
        <f t="shared" si="24"/>
        <v>1</v>
      </c>
      <c r="T251" s="321">
        <v>5.47</v>
      </c>
      <c r="X251" s="389"/>
    </row>
    <row r="252" spans="1:24">
      <c r="A252" s="388">
        <v>44517</v>
      </c>
      <c r="B252" t="s">
        <v>7065</v>
      </c>
      <c r="C252">
        <v>7981</v>
      </c>
      <c r="E252" t="s">
        <v>7634</v>
      </c>
      <c r="F252" t="s">
        <v>7023</v>
      </c>
      <c r="H252" s="8" t="s">
        <v>7643</v>
      </c>
      <c r="I252" t="s">
        <v>7644</v>
      </c>
      <c r="J252" t="s">
        <v>7645</v>
      </c>
      <c r="R252" s="8">
        <v>1</v>
      </c>
      <c r="S252" s="8">
        <f t="shared" ref="S252:S261" si="26">SUM(K252:R252)</f>
        <v>1</v>
      </c>
      <c r="T252" s="321">
        <v>1.55</v>
      </c>
      <c r="X252" s="389"/>
    </row>
    <row r="253" spans="1:24">
      <c r="A253" s="388">
        <v>44517</v>
      </c>
      <c r="B253" t="s">
        <v>7065</v>
      </c>
      <c r="C253">
        <v>7981</v>
      </c>
      <c r="E253" t="s">
        <v>7634</v>
      </c>
      <c r="F253" t="s">
        <v>7023</v>
      </c>
      <c r="H253" s="8" t="s">
        <v>7646</v>
      </c>
      <c r="I253" t="s">
        <v>7647</v>
      </c>
      <c r="J253" t="s">
        <v>7260</v>
      </c>
      <c r="M253">
        <v>1</v>
      </c>
      <c r="S253" s="8">
        <f t="shared" si="26"/>
        <v>1</v>
      </c>
      <c r="T253" s="321">
        <v>8.99</v>
      </c>
      <c r="X253" s="389"/>
    </row>
    <row r="254" spans="1:24">
      <c r="A254" s="388">
        <v>44517</v>
      </c>
      <c r="B254" t="s">
        <v>7141</v>
      </c>
      <c r="C254">
        <v>7982</v>
      </c>
      <c r="E254" t="s">
        <v>7634</v>
      </c>
      <c r="F254" t="s">
        <v>7023</v>
      </c>
      <c r="H254" s="8" t="s">
        <v>7448</v>
      </c>
      <c r="I254" t="s">
        <v>7449</v>
      </c>
      <c r="J254" t="s">
        <v>7648</v>
      </c>
      <c r="R254" s="8">
        <v>1</v>
      </c>
      <c r="S254" s="8">
        <f t="shared" si="26"/>
        <v>1</v>
      </c>
      <c r="T254" s="321">
        <v>23.58</v>
      </c>
      <c r="X254" s="389"/>
    </row>
    <row r="255" spans="1:24">
      <c r="A255" s="388">
        <v>44517</v>
      </c>
      <c r="B255" t="s">
        <v>7141</v>
      </c>
      <c r="C255">
        <v>7982</v>
      </c>
      <c r="E255" t="s">
        <v>7634</v>
      </c>
      <c r="F255" t="s">
        <v>7023</v>
      </c>
      <c r="H255" s="8" t="s">
        <v>7649</v>
      </c>
      <c r="I255" t="s">
        <v>7650</v>
      </c>
      <c r="J255" t="s">
        <v>7227</v>
      </c>
      <c r="N255">
        <v>2</v>
      </c>
      <c r="S255" s="8">
        <f t="shared" si="26"/>
        <v>2</v>
      </c>
      <c r="T255" s="321">
        <v>6.99</v>
      </c>
      <c r="X255" s="389"/>
    </row>
    <row r="256" spans="1:24">
      <c r="A256" s="388">
        <v>44517</v>
      </c>
      <c r="B256" t="s">
        <v>7078</v>
      </c>
      <c r="C256">
        <v>8015</v>
      </c>
      <c r="E256" t="s">
        <v>7634</v>
      </c>
      <c r="F256" t="s">
        <v>7023</v>
      </c>
      <c r="H256" s="8" t="s">
        <v>7651</v>
      </c>
      <c r="I256" t="s">
        <v>7652</v>
      </c>
      <c r="J256" t="s">
        <v>7260</v>
      </c>
      <c r="M256">
        <v>4</v>
      </c>
      <c r="N256">
        <v>3</v>
      </c>
      <c r="S256" s="8">
        <f t="shared" si="26"/>
        <v>7</v>
      </c>
      <c r="T256" s="321">
        <v>5.6</v>
      </c>
      <c r="X256" s="389"/>
    </row>
    <row r="257" spans="1:24">
      <c r="A257" s="388">
        <v>44517</v>
      </c>
      <c r="B257" t="s">
        <v>7078</v>
      </c>
      <c r="C257">
        <v>8015</v>
      </c>
      <c r="E257" t="s">
        <v>7634</v>
      </c>
      <c r="F257" t="s">
        <v>7023</v>
      </c>
      <c r="H257" s="8" t="s">
        <v>7653</v>
      </c>
      <c r="I257" t="s">
        <v>7654</v>
      </c>
      <c r="J257" t="s">
        <v>7260</v>
      </c>
      <c r="L257">
        <v>3</v>
      </c>
      <c r="P257">
        <v>1</v>
      </c>
      <c r="S257" s="8">
        <f t="shared" si="26"/>
        <v>4</v>
      </c>
      <c r="T257" s="321">
        <v>17.98</v>
      </c>
      <c r="X257" s="389"/>
    </row>
    <row r="258" spans="1:24" ht="15.75" thickBot="1">
      <c r="A258" s="390">
        <v>44517</v>
      </c>
      <c r="B258" s="391" t="s">
        <v>6977</v>
      </c>
      <c r="C258" s="391">
        <v>8016</v>
      </c>
      <c r="D258" s="391"/>
      <c r="E258" s="391" t="s">
        <v>7634</v>
      </c>
      <c r="F258" s="391" t="s">
        <v>7023</v>
      </c>
      <c r="G258" s="392"/>
      <c r="H258" s="393" t="s">
        <v>7655</v>
      </c>
      <c r="I258" s="391" t="s">
        <v>7656</v>
      </c>
      <c r="J258" s="391" t="s">
        <v>7260</v>
      </c>
      <c r="K258" s="391"/>
      <c r="L258" s="391"/>
      <c r="M258" s="391"/>
      <c r="N258" s="391"/>
      <c r="O258" s="391"/>
      <c r="P258" s="391"/>
      <c r="Q258" s="391"/>
      <c r="R258" s="393">
        <v>20</v>
      </c>
      <c r="S258" s="393">
        <f t="shared" si="26"/>
        <v>20</v>
      </c>
      <c r="T258" s="395">
        <v>1.75</v>
      </c>
      <c r="U258" s="396"/>
      <c r="V258" s="396"/>
      <c r="W258" s="392"/>
      <c r="X258" s="397"/>
    </row>
    <row r="259" spans="1:24">
      <c r="A259" s="381">
        <v>44523</v>
      </c>
      <c r="B259" s="382" t="s">
        <v>6915</v>
      </c>
      <c r="C259" s="382">
        <v>8031</v>
      </c>
      <c r="D259" s="382"/>
      <c r="E259" s="382" t="s">
        <v>7657</v>
      </c>
      <c r="F259" s="382" t="s">
        <v>7063</v>
      </c>
      <c r="G259" s="383"/>
      <c r="H259" s="384" t="s">
        <v>7658</v>
      </c>
      <c r="I259" s="382" t="s">
        <v>7659</v>
      </c>
      <c r="J259" s="382" t="s">
        <v>7303</v>
      </c>
      <c r="K259" s="382"/>
      <c r="L259" s="382"/>
      <c r="M259" s="382"/>
      <c r="N259" s="382"/>
      <c r="O259" s="382">
        <v>4</v>
      </c>
      <c r="P259" s="382"/>
      <c r="Q259" s="382"/>
      <c r="R259" s="384"/>
      <c r="S259" s="384">
        <f t="shared" si="26"/>
        <v>4</v>
      </c>
      <c r="T259" s="385">
        <v>1.98</v>
      </c>
      <c r="U259" s="386">
        <v>8.25</v>
      </c>
      <c r="V259" s="386">
        <f>SUMPRODUCT(S259:S262,T259:T262)+U259</f>
        <v>209.55</v>
      </c>
      <c r="W259" s="383"/>
      <c r="X259" s="387"/>
    </row>
    <row r="260" spans="1:24">
      <c r="A260" s="388">
        <v>44523</v>
      </c>
      <c r="B260" t="s">
        <v>6915</v>
      </c>
      <c r="C260">
        <v>8031</v>
      </c>
      <c r="E260" t="s">
        <v>7657</v>
      </c>
      <c r="F260" t="s">
        <v>7063</v>
      </c>
      <c r="H260" s="8" t="s">
        <v>7660</v>
      </c>
      <c r="I260" t="s">
        <v>7299</v>
      </c>
      <c r="J260" t="s">
        <v>7661</v>
      </c>
      <c r="O260">
        <v>2</v>
      </c>
      <c r="S260" s="8">
        <f t="shared" si="26"/>
        <v>2</v>
      </c>
      <c r="T260" s="321">
        <v>29.45</v>
      </c>
      <c r="X260" s="389"/>
    </row>
    <row r="261" spans="1:24">
      <c r="A261" s="388">
        <v>44523</v>
      </c>
      <c r="B261" t="s">
        <v>6915</v>
      </c>
      <c r="C261">
        <v>8031</v>
      </c>
      <c r="E261" t="s">
        <v>7657</v>
      </c>
      <c r="F261" t="s">
        <v>7063</v>
      </c>
      <c r="H261" s="8" t="s">
        <v>7296</v>
      </c>
      <c r="I261" t="s">
        <v>7662</v>
      </c>
      <c r="J261" t="s">
        <v>7260</v>
      </c>
      <c r="L261">
        <v>1</v>
      </c>
      <c r="N261">
        <v>6</v>
      </c>
      <c r="O261">
        <v>2</v>
      </c>
      <c r="S261" s="8">
        <f t="shared" si="26"/>
        <v>9</v>
      </c>
      <c r="T261" s="321">
        <v>10.4</v>
      </c>
      <c r="X261" s="389"/>
    </row>
    <row r="262" spans="1:24" ht="15.75" thickBot="1">
      <c r="A262" s="390">
        <v>44523</v>
      </c>
      <c r="B262" s="391" t="s">
        <v>6997</v>
      </c>
      <c r="C262" s="391">
        <v>8019</v>
      </c>
      <c r="D262" s="391"/>
      <c r="E262" s="391" t="s">
        <v>7657</v>
      </c>
      <c r="F262" s="391" t="s">
        <v>7063</v>
      </c>
      <c r="G262" s="392"/>
      <c r="H262" s="393" t="s">
        <v>7637</v>
      </c>
      <c r="I262" s="391" t="s">
        <v>7512</v>
      </c>
      <c r="J262" s="391" t="s">
        <v>7260</v>
      </c>
      <c r="K262" s="391"/>
      <c r="L262" s="391"/>
      <c r="M262" s="391"/>
      <c r="N262" s="391">
        <v>7</v>
      </c>
      <c r="O262" s="391"/>
      <c r="P262" s="391"/>
      <c r="Q262" s="391"/>
      <c r="R262" s="393"/>
      <c r="S262" s="393">
        <f t="shared" ref="S262:S263" si="27">SUM(K262:R262)</f>
        <v>7</v>
      </c>
      <c r="T262" s="395">
        <v>5.84</v>
      </c>
      <c r="U262" s="396"/>
      <c r="V262" s="396"/>
      <c r="W262" s="392"/>
      <c r="X262" s="397"/>
    </row>
    <row r="263" spans="1:24">
      <c r="A263" s="381">
        <v>44525</v>
      </c>
      <c r="B263" s="382" t="s">
        <v>7065</v>
      </c>
      <c r="C263" s="382">
        <v>8043</v>
      </c>
      <c r="D263" s="382"/>
      <c r="E263" s="382" t="s">
        <v>7663</v>
      </c>
      <c r="F263" s="382" t="s">
        <v>7023</v>
      </c>
      <c r="G263" s="383"/>
      <c r="H263" s="384" t="s">
        <v>7664</v>
      </c>
      <c r="I263" s="382" t="s">
        <v>7665</v>
      </c>
      <c r="J263" s="382" t="s">
        <v>7241</v>
      </c>
      <c r="K263" s="382"/>
      <c r="L263" s="382"/>
      <c r="M263" s="382"/>
      <c r="N263" s="382"/>
      <c r="O263" s="382"/>
      <c r="P263" s="382"/>
      <c r="Q263" s="382"/>
      <c r="R263" s="384">
        <v>10</v>
      </c>
      <c r="S263" s="384">
        <f t="shared" si="27"/>
        <v>10</v>
      </c>
      <c r="T263" s="385">
        <v>6.99</v>
      </c>
      <c r="U263" s="386">
        <v>20</v>
      </c>
      <c r="V263" s="386">
        <f>SUMPRODUCT(S263:S267,T263:T267)+U263</f>
        <v>364.67999999999995</v>
      </c>
      <c r="W263" s="383"/>
      <c r="X263" s="387"/>
    </row>
    <row r="264" spans="1:24">
      <c r="A264" s="388">
        <v>44525</v>
      </c>
      <c r="B264" t="s">
        <v>7065</v>
      </c>
      <c r="C264">
        <v>8043</v>
      </c>
      <c r="E264" t="s">
        <v>7663</v>
      </c>
      <c r="F264" t="s">
        <v>7023</v>
      </c>
      <c r="H264" s="8" t="s">
        <v>7666</v>
      </c>
      <c r="I264" t="s">
        <v>7526</v>
      </c>
      <c r="J264" t="s">
        <v>7241</v>
      </c>
      <c r="R264" s="8">
        <v>48</v>
      </c>
      <c r="S264" s="8">
        <f t="shared" ref="S264:S270" si="28">SUM(K264:R264)</f>
        <v>48</v>
      </c>
      <c r="T264" s="321">
        <v>2.57</v>
      </c>
      <c r="X264" s="389"/>
    </row>
    <row r="265" spans="1:24">
      <c r="A265" s="388">
        <v>44525</v>
      </c>
      <c r="B265" t="s">
        <v>7065</v>
      </c>
      <c r="C265">
        <v>8043</v>
      </c>
      <c r="E265" t="s">
        <v>7663</v>
      </c>
      <c r="F265" t="s">
        <v>7023</v>
      </c>
      <c r="H265" s="8" t="s">
        <v>7667</v>
      </c>
      <c r="I265" t="s">
        <v>7668</v>
      </c>
      <c r="J265" t="s">
        <v>7241</v>
      </c>
      <c r="R265" s="8">
        <v>38</v>
      </c>
      <c r="S265" s="8">
        <f t="shared" si="28"/>
        <v>38</v>
      </c>
      <c r="T265" s="321">
        <v>2.84</v>
      </c>
      <c r="X265" s="389"/>
    </row>
    <row r="266" spans="1:24">
      <c r="A266" s="388">
        <v>44525</v>
      </c>
      <c r="B266" t="s">
        <v>7065</v>
      </c>
      <c r="C266">
        <v>8045</v>
      </c>
      <c r="E266" t="s">
        <v>7663</v>
      </c>
      <c r="F266" t="s">
        <v>7023</v>
      </c>
      <c r="H266" s="8" t="s">
        <v>7605</v>
      </c>
      <c r="I266" t="s">
        <v>7606</v>
      </c>
      <c r="J266" t="s">
        <v>7303</v>
      </c>
      <c r="N266">
        <v>5</v>
      </c>
      <c r="O266">
        <v>5</v>
      </c>
      <c r="S266" s="8">
        <f t="shared" si="28"/>
        <v>10</v>
      </c>
      <c r="T266" s="321">
        <v>2.9</v>
      </c>
      <c r="X266" s="389"/>
    </row>
    <row r="267" spans="1:24" ht="15.75" thickBot="1">
      <c r="A267" s="390">
        <v>44525</v>
      </c>
      <c r="B267" s="391" t="s">
        <v>7065</v>
      </c>
      <c r="C267" s="391">
        <v>8045</v>
      </c>
      <c r="D267" s="391"/>
      <c r="E267" s="391" t="s">
        <v>7663</v>
      </c>
      <c r="F267" s="391" t="s">
        <v>7023</v>
      </c>
      <c r="G267" s="392"/>
      <c r="H267" s="393" t="s">
        <v>7605</v>
      </c>
      <c r="I267" s="391" t="s">
        <v>7606</v>
      </c>
      <c r="J267" s="391" t="s">
        <v>7669</v>
      </c>
      <c r="K267" s="391"/>
      <c r="L267" s="391"/>
      <c r="M267" s="391"/>
      <c r="N267" s="391"/>
      <c r="O267" s="391"/>
      <c r="P267" s="391">
        <v>5</v>
      </c>
      <c r="Q267" s="391"/>
      <c r="R267" s="393"/>
      <c r="S267" s="393">
        <f t="shared" si="28"/>
        <v>5</v>
      </c>
      <c r="T267" s="395">
        <v>2.9</v>
      </c>
      <c r="U267" s="396"/>
      <c r="V267" s="396"/>
      <c r="W267" s="392"/>
      <c r="X267" s="397"/>
    </row>
    <row r="268" spans="1:24" ht="15.75" thickBot="1">
      <c r="A268" s="371">
        <v>44525</v>
      </c>
      <c r="B268" s="372" t="s">
        <v>7065</v>
      </c>
      <c r="C268" s="372">
        <v>8043</v>
      </c>
      <c r="D268" s="372"/>
      <c r="E268" s="372"/>
      <c r="F268" s="372" t="s">
        <v>7405</v>
      </c>
      <c r="G268" s="373"/>
      <c r="H268" s="374" t="s">
        <v>7408</v>
      </c>
      <c r="I268" s="372" t="s">
        <v>7670</v>
      </c>
      <c r="J268" s="372" t="s">
        <v>7241</v>
      </c>
      <c r="K268" s="372"/>
      <c r="L268" s="372">
        <v>7</v>
      </c>
      <c r="M268" s="372">
        <v>15</v>
      </c>
      <c r="N268" s="372">
        <v>11</v>
      </c>
      <c r="O268" s="372">
        <v>8</v>
      </c>
      <c r="P268" s="372">
        <v>3</v>
      </c>
      <c r="Q268" s="372"/>
      <c r="R268" s="374"/>
      <c r="S268" s="374">
        <f t="shared" si="28"/>
        <v>44</v>
      </c>
      <c r="T268" s="534">
        <v>6.67</v>
      </c>
      <c r="U268" s="376"/>
      <c r="V268" s="376">
        <f>SUMPRODUCT(S268,T268)+U268</f>
        <v>293.48</v>
      </c>
      <c r="W268" s="373"/>
      <c r="X268" s="377"/>
    </row>
    <row r="269" spans="1:24" ht="15.75" thickBot="1">
      <c r="A269" s="371">
        <v>44525</v>
      </c>
      <c r="B269" s="372" t="s">
        <v>7065</v>
      </c>
      <c r="C269" s="372">
        <v>8043</v>
      </c>
      <c r="D269" s="372"/>
      <c r="E269" s="372"/>
      <c r="F269" s="372" t="s">
        <v>7671</v>
      </c>
      <c r="G269" s="373"/>
      <c r="H269" s="374" t="s">
        <v>7672</v>
      </c>
      <c r="I269" s="372" t="s">
        <v>7673</v>
      </c>
      <c r="J269" s="372" t="s">
        <v>7674</v>
      </c>
      <c r="K269" s="372"/>
      <c r="L269" s="372"/>
      <c r="M269" s="372"/>
      <c r="N269" s="372"/>
      <c r="O269" s="372"/>
      <c r="P269" s="372"/>
      <c r="Q269" s="372"/>
      <c r="R269" s="374">
        <v>50</v>
      </c>
      <c r="S269" s="374">
        <f t="shared" si="28"/>
        <v>50</v>
      </c>
      <c r="T269" s="534">
        <v>3.2</v>
      </c>
      <c r="U269" s="376">
        <v>12</v>
      </c>
      <c r="V269" s="376">
        <f>SUMPRODUCT(S269,T269)+U269</f>
        <v>172</v>
      </c>
      <c r="W269" s="373"/>
      <c r="X269" s="377"/>
    </row>
    <row r="270" spans="1:24">
      <c r="A270" s="19">
        <v>44533</v>
      </c>
      <c r="B270" t="s">
        <v>7011</v>
      </c>
      <c r="C270">
        <v>8088</v>
      </c>
      <c r="E270" t="s">
        <v>7675</v>
      </c>
      <c r="F270" t="s">
        <v>7023</v>
      </c>
      <c r="H270" s="8" t="s">
        <v>7306</v>
      </c>
      <c r="I270" t="s">
        <v>7558</v>
      </c>
      <c r="J270" t="s">
        <v>7252</v>
      </c>
      <c r="R270" s="8">
        <v>10</v>
      </c>
      <c r="S270" s="8">
        <f t="shared" si="28"/>
        <v>10</v>
      </c>
      <c r="T270" s="321">
        <v>1.22</v>
      </c>
      <c r="V270" s="386">
        <f>SUMPRODUCT(S270:S271,T270:T271)+U270</f>
        <v>28.999999999999996</v>
      </c>
    </row>
    <row r="271" spans="1:24" ht="15.75" thickBot="1">
      <c r="A271" s="388">
        <v>44533</v>
      </c>
      <c r="B271" t="s">
        <v>7078</v>
      </c>
      <c r="C271">
        <v>8015</v>
      </c>
      <c r="E271" t="s">
        <v>7675</v>
      </c>
      <c r="F271" t="s">
        <v>7023</v>
      </c>
      <c r="H271" s="8" t="s">
        <v>7637</v>
      </c>
      <c r="I271" t="s">
        <v>7512</v>
      </c>
      <c r="J271" t="s">
        <v>7260</v>
      </c>
      <c r="N271">
        <v>3</v>
      </c>
      <c r="S271" s="8">
        <f t="shared" ref="S271:S274" si="29">SUM(K271:R271)</f>
        <v>3</v>
      </c>
      <c r="T271" s="321">
        <v>5.6</v>
      </c>
    </row>
    <row r="272" spans="1:24">
      <c r="A272" s="381">
        <v>44533</v>
      </c>
      <c r="B272" s="382" t="s">
        <v>7011</v>
      </c>
      <c r="C272" s="382">
        <v>8088</v>
      </c>
      <c r="D272" s="382"/>
      <c r="E272" s="382" t="s">
        <v>7676</v>
      </c>
      <c r="F272" s="382" t="s">
        <v>7229</v>
      </c>
      <c r="G272" s="383"/>
      <c r="H272" s="384" t="s">
        <v>7677</v>
      </c>
      <c r="I272" s="382" t="s">
        <v>7678</v>
      </c>
      <c r="J272" s="382" t="s">
        <v>7260</v>
      </c>
      <c r="K272" s="382"/>
      <c r="L272" s="382"/>
      <c r="M272" s="382">
        <v>10</v>
      </c>
      <c r="N272" s="382">
        <v>15</v>
      </c>
      <c r="O272" s="382"/>
      <c r="P272" s="382"/>
      <c r="Q272" s="382"/>
      <c r="R272" s="384"/>
      <c r="S272" s="384">
        <f t="shared" si="29"/>
        <v>25</v>
      </c>
      <c r="T272" s="385">
        <v>1.95</v>
      </c>
      <c r="U272" s="386"/>
      <c r="V272" s="386">
        <f>SUMPRODUCT(S272:S273,T272:T273)+U272</f>
        <v>121.25</v>
      </c>
      <c r="W272" s="383"/>
      <c r="X272" s="387"/>
    </row>
    <row r="273" spans="1:24" ht="15.75" thickBot="1">
      <c r="A273" s="390">
        <v>44533</v>
      </c>
      <c r="B273" s="391" t="s">
        <v>7011</v>
      </c>
      <c r="C273" s="391">
        <v>8088</v>
      </c>
      <c r="D273" s="391"/>
      <c r="E273" s="391" t="s">
        <v>7676</v>
      </c>
      <c r="F273" s="391" t="s">
        <v>7229</v>
      </c>
      <c r="G273" s="392"/>
      <c r="H273" s="393" t="s">
        <v>7587</v>
      </c>
      <c r="I273" s="391" t="s">
        <v>7344</v>
      </c>
      <c r="J273" s="391" t="s">
        <v>7260</v>
      </c>
      <c r="K273" s="391"/>
      <c r="L273" s="391"/>
      <c r="M273" s="391">
        <v>5</v>
      </c>
      <c r="N273" s="391"/>
      <c r="O273" s="391">
        <v>5</v>
      </c>
      <c r="P273" s="391"/>
      <c r="Q273" s="391"/>
      <c r="R273" s="393"/>
      <c r="S273" s="393">
        <f t="shared" si="29"/>
        <v>10</v>
      </c>
      <c r="T273" s="395">
        <v>7.25</v>
      </c>
      <c r="U273" s="396"/>
      <c r="V273" s="396"/>
      <c r="W273" s="392"/>
      <c r="X273" s="397"/>
    </row>
    <row r="274" spans="1:24" ht="15.75" thickBot="1">
      <c r="A274" s="371">
        <v>44538</v>
      </c>
      <c r="B274" s="372" t="s">
        <v>7312</v>
      </c>
      <c r="C274" s="372"/>
      <c r="D274" s="372"/>
      <c r="E274" s="372" t="s">
        <v>7679</v>
      </c>
      <c r="F274" s="372" t="s">
        <v>7680</v>
      </c>
      <c r="G274" s="373"/>
      <c r="H274" s="374" t="s">
        <v>7681</v>
      </c>
      <c r="I274" s="372" t="s">
        <v>7682</v>
      </c>
      <c r="J274" s="372" t="s">
        <v>7241</v>
      </c>
      <c r="K274" s="372"/>
      <c r="L274" s="372"/>
      <c r="M274" s="372"/>
      <c r="N274" s="372"/>
      <c r="O274" s="372"/>
      <c r="P274" s="372"/>
      <c r="Q274" s="372"/>
      <c r="R274" s="374">
        <v>12</v>
      </c>
      <c r="S274" s="374">
        <f t="shared" si="29"/>
        <v>12</v>
      </c>
      <c r="T274" s="534">
        <v>11.43</v>
      </c>
      <c r="U274" s="376"/>
      <c r="V274" s="376">
        <f>SUMPRODUCT(S274,T274)+U274</f>
        <v>137.16</v>
      </c>
      <c r="W274" s="373"/>
      <c r="X274" s="377"/>
    </row>
    <row r="275" spans="1:24" ht="15.75" thickBot="1">
      <c r="A275" s="381">
        <v>44538</v>
      </c>
      <c r="B275" s="382" t="s">
        <v>7312</v>
      </c>
      <c r="C275" s="382"/>
      <c r="D275" s="382"/>
      <c r="E275" s="382" t="s">
        <v>7683</v>
      </c>
      <c r="F275" s="382" t="s">
        <v>7623</v>
      </c>
      <c r="G275" s="383"/>
      <c r="H275" s="384" t="s">
        <v>7684</v>
      </c>
      <c r="I275" s="382" t="s">
        <v>7685</v>
      </c>
      <c r="J275" s="382" t="s">
        <v>7555</v>
      </c>
      <c r="K275" s="382"/>
      <c r="L275" s="382"/>
      <c r="M275" s="382"/>
      <c r="N275" s="382"/>
      <c r="O275" s="382"/>
      <c r="P275" s="382"/>
      <c r="Q275" s="382"/>
      <c r="R275" s="384">
        <v>1</v>
      </c>
      <c r="S275" s="384">
        <f t="shared" ref="S275" si="30">SUM(K275:R275)</f>
        <v>1</v>
      </c>
      <c r="T275" s="385">
        <v>143.46</v>
      </c>
      <c r="U275" s="386"/>
      <c r="V275" s="386">
        <f>SUMPRODUCT(S275,T275)+U275</f>
        <v>143.46</v>
      </c>
    </row>
    <row r="276" spans="1:24">
      <c r="A276" s="381">
        <v>44543</v>
      </c>
      <c r="B276" s="382" t="s">
        <v>7686</v>
      </c>
      <c r="C276" s="382">
        <v>8118</v>
      </c>
      <c r="D276" s="382"/>
      <c r="E276" s="382" t="s">
        <v>7687</v>
      </c>
      <c r="F276" s="382" t="s">
        <v>7023</v>
      </c>
      <c r="G276" s="383"/>
      <c r="H276" s="384" t="s">
        <v>7306</v>
      </c>
      <c r="I276" s="382" t="s">
        <v>7554</v>
      </c>
      <c r="J276" s="382" t="s">
        <v>7398</v>
      </c>
      <c r="K276" s="382"/>
      <c r="L276" s="382"/>
      <c r="M276" s="382"/>
      <c r="N276" s="382"/>
      <c r="O276" s="382"/>
      <c r="P276" s="382"/>
      <c r="Q276" s="382"/>
      <c r="R276" s="384">
        <v>30</v>
      </c>
      <c r="S276" s="384">
        <f t="shared" ref="S276:S279" si="31">SUM(K276:R276)</f>
        <v>30</v>
      </c>
      <c r="T276" s="385">
        <v>1.22</v>
      </c>
      <c r="U276" s="386"/>
      <c r="V276" s="386">
        <f>SUMPRODUCT(S276:S277,T276:T277)+U276</f>
        <v>38.86</v>
      </c>
      <c r="W276" s="383"/>
      <c r="X276" s="387"/>
    </row>
    <row r="277" spans="1:24" ht="15.75" thickBot="1">
      <c r="A277" s="390">
        <v>44543</v>
      </c>
      <c r="B277" s="391" t="s">
        <v>7686</v>
      </c>
      <c r="C277" s="391">
        <v>8118</v>
      </c>
      <c r="D277" s="391"/>
      <c r="E277" s="391" t="s">
        <v>7687</v>
      </c>
      <c r="F277" s="391" t="s">
        <v>7023</v>
      </c>
      <c r="G277" s="392"/>
      <c r="H277" s="393" t="s">
        <v>7688</v>
      </c>
      <c r="I277" s="391" t="s">
        <v>7689</v>
      </c>
      <c r="J277" s="391" t="s">
        <v>7398</v>
      </c>
      <c r="K277" s="391"/>
      <c r="L277" s="391"/>
      <c r="M277" s="391"/>
      <c r="N277" s="391"/>
      <c r="O277" s="391"/>
      <c r="P277" s="391"/>
      <c r="Q277" s="391"/>
      <c r="R277" s="393">
        <v>2</v>
      </c>
      <c r="S277" s="393">
        <f t="shared" si="31"/>
        <v>2</v>
      </c>
      <c r="T277" s="395">
        <v>1.1299999999999999</v>
      </c>
      <c r="U277" s="396"/>
      <c r="V277" s="396"/>
      <c r="W277" s="392"/>
      <c r="X277" s="397"/>
    </row>
    <row r="278" spans="1:24">
      <c r="A278" s="381">
        <v>44544</v>
      </c>
      <c r="B278" s="382" t="s">
        <v>7690</v>
      </c>
      <c r="C278" s="382">
        <v>8093</v>
      </c>
      <c r="D278" s="382"/>
      <c r="E278" s="382" t="s">
        <v>7691</v>
      </c>
      <c r="F278" s="382" t="s">
        <v>7405</v>
      </c>
      <c r="G278" s="383"/>
      <c r="H278" s="384" t="s">
        <v>7692</v>
      </c>
      <c r="I278" s="382" t="s">
        <v>7693</v>
      </c>
      <c r="J278" s="382" t="s">
        <v>7527</v>
      </c>
      <c r="K278" s="382"/>
      <c r="L278" s="382">
        <v>11</v>
      </c>
      <c r="M278" s="382">
        <v>35</v>
      </c>
      <c r="N278" s="382">
        <v>11</v>
      </c>
      <c r="O278" s="382">
        <v>8</v>
      </c>
      <c r="P278" s="382">
        <v>1</v>
      </c>
      <c r="Q278" s="382"/>
      <c r="R278" s="384"/>
      <c r="S278" s="384">
        <f t="shared" ref="S278" si="32">SUM(K278:R278)</f>
        <v>66</v>
      </c>
      <c r="T278" s="385">
        <v>6.38</v>
      </c>
      <c r="U278" s="386"/>
      <c r="V278" s="386">
        <f>SUMPRODUCT(S278:S279,T278:T279)+U278</f>
        <v>452.97999999999996</v>
      </c>
      <c r="W278" s="383"/>
      <c r="X278" s="387"/>
    </row>
    <row r="279" spans="1:24" ht="15.75" thickBot="1">
      <c r="A279" s="390">
        <v>44544</v>
      </c>
      <c r="B279" s="391" t="s">
        <v>6981</v>
      </c>
      <c r="C279" s="391">
        <v>8096</v>
      </c>
      <c r="D279" s="391"/>
      <c r="E279" s="391" t="s">
        <v>7691</v>
      </c>
      <c r="F279" s="391" t="s">
        <v>7405</v>
      </c>
      <c r="G279" s="392"/>
      <c r="H279" s="393" t="s">
        <v>7408</v>
      </c>
      <c r="I279" s="391" t="s">
        <v>7409</v>
      </c>
      <c r="J279" s="391" t="s">
        <v>7398</v>
      </c>
      <c r="K279" s="391">
        <v>5</v>
      </c>
      <c r="L279" s="391"/>
      <c r="M279" s="391"/>
      <c r="N279" s="391"/>
      <c r="O279" s="391"/>
      <c r="P279" s="391"/>
      <c r="Q279" s="391"/>
      <c r="R279" s="393"/>
      <c r="S279" s="393">
        <f t="shared" si="31"/>
        <v>5</v>
      </c>
      <c r="T279" s="395">
        <v>6.38</v>
      </c>
      <c r="U279" s="396"/>
      <c r="V279" s="396"/>
      <c r="W279" s="392"/>
      <c r="X279" s="397"/>
    </row>
    <row r="280" spans="1:24" ht="15.75" thickBot="1">
      <c r="A280" s="371">
        <v>44545</v>
      </c>
      <c r="B280" s="372" t="s">
        <v>7694</v>
      </c>
      <c r="C280" s="372">
        <v>8134</v>
      </c>
      <c r="D280" s="372"/>
      <c r="E280" s="372" t="s">
        <v>7695</v>
      </c>
      <c r="F280" s="372" t="s">
        <v>7023</v>
      </c>
      <c r="G280" s="373"/>
      <c r="H280" s="374" t="s">
        <v>7545</v>
      </c>
      <c r="I280" s="372" t="s">
        <v>7558</v>
      </c>
      <c r="J280" s="372" t="s">
        <v>7696</v>
      </c>
      <c r="K280" s="372"/>
      <c r="L280" s="372"/>
      <c r="M280" s="372"/>
      <c r="N280" s="372"/>
      <c r="O280" s="372"/>
      <c r="P280" s="372"/>
      <c r="Q280" s="372"/>
      <c r="R280" s="374">
        <v>120</v>
      </c>
      <c r="S280" s="374">
        <f t="shared" ref="S280:S285" si="33">SUM(K280:R280)</f>
        <v>120</v>
      </c>
      <c r="T280" s="534">
        <v>0.99</v>
      </c>
      <c r="U280" s="376">
        <v>8.1999999999999993</v>
      </c>
      <c r="V280" s="376">
        <f>SUMPRODUCT(S280,T280)+U280</f>
        <v>127</v>
      </c>
      <c r="W280" s="373"/>
      <c r="X280" s="377"/>
    </row>
    <row r="281" spans="1:24">
      <c r="A281" s="381">
        <v>44565</v>
      </c>
      <c r="B281" s="382" t="s">
        <v>7065</v>
      </c>
      <c r="C281" s="382">
        <v>8146</v>
      </c>
      <c r="D281" s="382"/>
      <c r="E281" s="382" t="s">
        <v>7697</v>
      </c>
      <c r="F281" s="382" t="s">
        <v>7023</v>
      </c>
      <c r="G281" s="383"/>
      <c r="H281" s="384" t="s">
        <v>7642</v>
      </c>
      <c r="I281" s="382" t="s">
        <v>7512</v>
      </c>
      <c r="J281" s="382" t="s">
        <v>7241</v>
      </c>
      <c r="K281" s="382"/>
      <c r="L281" s="382">
        <v>18</v>
      </c>
      <c r="M281" s="382">
        <v>16</v>
      </c>
      <c r="N281" s="382">
        <v>18</v>
      </c>
      <c r="O281" s="382">
        <v>22</v>
      </c>
      <c r="P281" s="382">
        <v>12</v>
      </c>
      <c r="Q281" s="382"/>
      <c r="R281" s="384"/>
      <c r="S281" s="384">
        <f t="shared" si="33"/>
        <v>86</v>
      </c>
      <c r="T281" s="385">
        <v>5.6</v>
      </c>
      <c r="U281" s="386"/>
      <c r="V281" s="386">
        <f>SUMPRODUCT(S281:S283,T281:T283)+U281</f>
        <v>795.19999999999993</v>
      </c>
      <c r="W281" s="383"/>
      <c r="X281" s="387"/>
    </row>
    <row r="282" spans="1:24">
      <c r="A282" s="388">
        <v>44565</v>
      </c>
      <c r="B282" t="s">
        <v>7065</v>
      </c>
      <c r="C282">
        <v>8146</v>
      </c>
      <c r="E282" t="s">
        <v>7697</v>
      </c>
      <c r="F282" t="s">
        <v>7023</v>
      </c>
      <c r="H282" s="8" t="s">
        <v>7642</v>
      </c>
      <c r="I282" t="s">
        <v>7512</v>
      </c>
      <c r="J282" t="s">
        <v>7601</v>
      </c>
      <c r="L282">
        <v>6</v>
      </c>
      <c r="N282">
        <v>8</v>
      </c>
      <c r="O282">
        <v>7</v>
      </c>
      <c r="P282">
        <v>4</v>
      </c>
      <c r="S282" s="8">
        <f t="shared" si="33"/>
        <v>25</v>
      </c>
      <c r="T282" s="321">
        <v>5.6</v>
      </c>
      <c r="X282" s="389"/>
    </row>
    <row r="283" spans="1:24" ht="15.75" thickBot="1">
      <c r="A283" s="390">
        <v>44565</v>
      </c>
      <c r="B283" s="391" t="s">
        <v>7065</v>
      </c>
      <c r="C283" s="391">
        <v>8146</v>
      </c>
      <c r="D283" s="391"/>
      <c r="E283" s="391" t="s">
        <v>7697</v>
      </c>
      <c r="F283" s="391" t="s">
        <v>7023</v>
      </c>
      <c r="G283" s="392"/>
      <c r="H283" s="393" t="s">
        <v>7642</v>
      </c>
      <c r="I283" s="391" t="s">
        <v>7512</v>
      </c>
      <c r="J283" s="391" t="s">
        <v>7227</v>
      </c>
      <c r="K283" s="391"/>
      <c r="L283" s="391">
        <v>6</v>
      </c>
      <c r="M283" s="391">
        <v>12</v>
      </c>
      <c r="N283" s="391">
        <v>2</v>
      </c>
      <c r="O283" s="391">
        <v>7</v>
      </c>
      <c r="P283" s="391">
        <v>4</v>
      </c>
      <c r="Q283" s="391"/>
      <c r="R283" s="393"/>
      <c r="S283" s="393">
        <f t="shared" si="33"/>
        <v>31</v>
      </c>
      <c r="T283" s="395">
        <v>5.6</v>
      </c>
      <c r="U283" s="396"/>
      <c r="V283" s="396"/>
      <c r="W283" s="392"/>
      <c r="X283" s="397"/>
    </row>
    <row r="284" spans="1:24" ht="15.75" thickBot="1">
      <c r="A284" s="371">
        <v>44565</v>
      </c>
      <c r="B284" s="372" t="s">
        <v>7065</v>
      </c>
      <c r="C284" s="372">
        <v>8146</v>
      </c>
      <c r="D284" s="372"/>
      <c r="E284" s="372" t="s">
        <v>7698</v>
      </c>
      <c r="F284" s="372" t="s">
        <v>7063</v>
      </c>
      <c r="G284" s="373"/>
      <c r="H284" s="374" t="s">
        <v>7642</v>
      </c>
      <c r="I284" s="372" t="s">
        <v>7512</v>
      </c>
      <c r="J284" s="372" t="s">
        <v>7241</v>
      </c>
      <c r="K284" s="372"/>
      <c r="L284" s="372"/>
      <c r="M284" s="372">
        <v>20</v>
      </c>
      <c r="N284" s="372">
        <v>8</v>
      </c>
      <c r="O284" s="372"/>
      <c r="P284" s="372"/>
      <c r="Q284" s="372"/>
      <c r="R284" s="374"/>
      <c r="S284" s="374">
        <f t="shared" ref="S284" si="34">SUM(K284:R284)</f>
        <v>28</v>
      </c>
      <c r="T284" s="534">
        <v>5.93</v>
      </c>
      <c r="U284" s="376"/>
      <c r="V284" s="376">
        <f>SUMPRODUCT(S284,T284)+U284</f>
        <v>166.04</v>
      </c>
      <c r="W284" s="373"/>
      <c r="X284" s="377"/>
    </row>
    <row r="285" spans="1:24" ht="15.75" thickBot="1">
      <c r="A285" s="381">
        <v>44574</v>
      </c>
      <c r="B285" s="382" t="s">
        <v>7065</v>
      </c>
      <c r="C285" s="382" t="s">
        <v>7699</v>
      </c>
      <c r="D285" s="382"/>
      <c r="E285" s="382" t="s">
        <v>7700</v>
      </c>
      <c r="F285" s="382" t="s">
        <v>7701</v>
      </c>
      <c r="G285" s="383"/>
      <c r="H285" s="384" t="s">
        <v>7702</v>
      </c>
      <c r="I285" s="382" t="s">
        <v>7703</v>
      </c>
      <c r="J285" s="382" t="s">
        <v>7260</v>
      </c>
      <c r="K285" s="382"/>
      <c r="L285" s="382">
        <v>10</v>
      </c>
      <c r="M285" s="382">
        <v>21</v>
      </c>
      <c r="N285" s="382">
        <v>17</v>
      </c>
      <c r="O285" s="382">
        <v>16</v>
      </c>
      <c r="P285" s="382">
        <v>11</v>
      </c>
      <c r="Q285" s="382"/>
      <c r="R285" s="384"/>
      <c r="S285" s="384">
        <f t="shared" si="33"/>
        <v>75</v>
      </c>
      <c r="T285" s="385">
        <v>14.61</v>
      </c>
      <c r="U285" s="386"/>
      <c r="V285" s="386">
        <f>SUMPRODUCT(S285,T285)+U285</f>
        <v>1095.75</v>
      </c>
      <c r="W285" s="383"/>
      <c r="X285" s="387"/>
    </row>
    <row r="286" spans="1:24">
      <c r="A286" s="381">
        <v>44574</v>
      </c>
      <c r="B286" s="382" t="s">
        <v>7065</v>
      </c>
      <c r="C286" s="382">
        <v>8149</v>
      </c>
      <c r="D286" s="382"/>
      <c r="E286" s="382" t="s">
        <v>7704</v>
      </c>
      <c r="F286" s="382" t="s">
        <v>7023</v>
      </c>
      <c r="G286" s="383"/>
      <c r="H286" s="384" t="s">
        <v>7642</v>
      </c>
      <c r="I286" s="382" t="s">
        <v>7512</v>
      </c>
      <c r="J286" s="382" t="s">
        <v>7227</v>
      </c>
      <c r="K286" s="382"/>
      <c r="L286" s="382"/>
      <c r="M286" s="382">
        <v>2</v>
      </c>
      <c r="N286" s="382"/>
      <c r="O286" s="382">
        <v>2</v>
      </c>
      <c r="P286" s="382"/>
      <c r="Q286" s="382"/>
      <c r="R286" s="384"/>
      <c r="S286" s="384">
        <f t="shared" ref="S286" si="35">SUM(K286:R286)</f>
        <v>4</v>
      </c>
      <c r="T286" s="385">
        <v>5.6</v>
      </c>
      <c r="U286" s="386"/>
      <c r="V286" s="386">
        <f>SUMPRODUCT(S286:S295,T286:T295)+U286</f>
        <v>1658.7599999999998</v>
      </c>
      <c r="W286" s="383"/>
      <c r="X286" s="387"/>
    </row>
    <row r="287" spans="1:24">
      <c r="A287" s="388">
        <v>44574</v>
      </c>
      <c r="B287" t="s">
        <v>7065</v>
      </c>
      <c r="C287">
        <v>8169</v>
      </c>
      <c r="E287" t="s">
        <v>7704</v>
      </c>
      <c r="F287" t="s">
        <v>7023</v>
      </c>
      <c r="H287" s="8" t="s">
        <v>7637</v>
      </c>
      <c r="I287" t="s">
        <v>7512</v>
      </c>
      <c r="J287" t="s">
        <v>7260</v>
      </c>
      <c r="K287">
        <v>6</v>
      </c>
      <c r="L287">
        <v>12</v>
      </c>
      <c r="M287">
        <v>63</v>
      </c>
      <c r="N287">
        <v>24</v>
      </c>
      <c r="O287">
        <v>24</v>
      </c>
      <c r="P287">
        <v>3</v>
      </c>
      <c r="S287" s="8">
        <f t="shared" ref="S287:S288" si="36">SUM(K287:R287)</f>
        <v>132</v>
      </c>
      <c r="T287" s="321">
        <v>5.6</v>
      </c>
      <c r="X287" s="389"/>
    </row>
    <row r="288" spans="1:24">
      <c r="A288" s="388">
        <v>44574</v>
      </c>
      <c r="B288" t="s">
        <v>7065</v>
      </c>
      <c r="C288">
        <v>8169</v>
      </c>
      <c r="E288" t="s">
        <v>7704</v>
      </c>
      <c r="F288" t="s">
        <v>7023</v>
      </c>
      <c r="H288" s="8" t="s">
        <v>7705</v>
      </c>
      <c r="I288" t="s">
        <v>7512</v>
      </c>
      <c r="J288" t="s">
        <v>7260</v>
      </c>
      <c r="Q288">
        <v>6</v>
      </c>
      <c r="S288" s="8">
        <f t="shared" si="36"/>
        <v>6</v>
      </c>
      <c r="T288" s="321">
        <v>7.09</v>
      </c>
      <c r="X288" s="389"/>
    </row>
    <row r="289" spans="1:24">
      <c r="A289" s="388">
        <v>44574</v>
      </c>
      <c r="B289" t="s">
        <v>7065</v>
      </c>
      <c r="C289">
        <v>8169</v>
      </c>
      <c r="E289" t="s">
        <v>7704</v>
      </c>
      <c r="F289" t="s">
        <v>7023</v>
      </c>
      <c r="H289" s="8" t="s">
        <v>7706</v>
      </c>
      <c r="I289" t="s">
        <v>7707</v>
      </c>
      <c r="J289" t="s">
        <v>7260</v>
      </c>
      <c r="R289" s="8">
        <v>12</v>
      </c>
      <c r="S289" s="8">
        <f t="shared" ref="S289:S290" si="37">SUM(K289:R289)</f>
        <v>12</v>
      </c>
      <c r="T289" s="321">
        <v>2</v>
      </c>
      <c r="X289" s="389"/>
    </row>
    <row r="290" spans="1:24">
      <c r="A290" s="388">
        <v>44574</v>
      </c>
      <c r="B290" t="s">
        <v>7065</v>
      </c>
      <c r="C290">
        <v>8169</v>
      </c>
      <c r="E290" t="s">
        <v>7704</v>
      </c>
      <c r="F290" t="s">
        <v>7023</v>
      </c>
      <c r="H290" s="8" t="s">
        <v>7643</v>
      </c>
      <c r="I290" t="s">
        <v>7644</v>
      </c>
      <c r="J290" t="s">
        <v>7645</v>
      </c>
      <c r="M290">
        <v>26</v>
      </c>
      <c r="N290">
        <v>20</v>
      </c>
      <c r="O290">
        <v>5</v>
      </c>
      <c r="S290" s="8">
        <f t="shared" si="37"/>
        <v>51</v>
      </c>
      <c r="T290" s="321">
        <v>1.59</v>
      </c>
      <c r="X290" s="389"/>
    </row>
    <row r="291" spans="1:24">
      <c r="A291" s="388">
        <v>44574</v>
      </c>
      <c r="B291" t="s">
        <v>7065</v>
      </c>
      <c r="C291">
        <v>8169</v>
      </c>
      <c r="E291" t="s">
        <v>7704</v>
      </c>
      <c r="F291" t="s">
        <v>7023</v>
      </c>
      <c r="H291" s="8" t="s">
        <v>7708</v>
      </c>
      <c r="I291" t="s">
        <v>7709</v>
      </c>
      <c r="J291" t="s">
        <v>7461</v>
      </c>
      <c r="M291">
        <v>1</v>
      </c>
      <c r="S291" s="8">
        <f t="shared" ref="S291" si="38">SUM(K291:R291)</f>
        <v>1</v>
      </c>
      <c r="T291" s="321">
        <v>0.65</v>
      </c>
      <c r="X291" s="389"/>
    </row>
    <row r="292" spans="1:24">
      <c r="A292" s="388">
        <v>44574</v>
      </c>
      <c r="B292" t="s">
        <v>7065</v>
      </c>
      <c r="C292">
        <v>8169</v>
      </c>
      <c r="E292" t="s">
        <v>7704</v>
      </c>
      <c r="F292" t="s">
        <v>7023</v>
      </c>
      <c r="H292" s="8" t="s">
        <v>7710</v>
      </c>
      <c r="I292" t="s">
        <v>7711</v>
      </c>
      <c r="J292" t="s">
        <v>7712</v>
      </c>
      <c r="L292">
        <v>3</v>
      </c>
      <c r="M292">
        <v>21</v>
      </c>
      <c r="N292">
        <v>12</v>
      </c>
      <c r="O292">
        <v>9</v>
      </c>
      <c r="P292">
        <v>1</v>
      </c>
      <c r="Q292">
        <v>1</v>
      </c>
      <c r="R292" s="8">
        <v>1</v>
      </c>
      <c r="S292" s="8">
        <f t="shared" ref="S292" si="39">SUM(K292:R292)</f>
        <v>48</v>
      </c>
      <c r="T292" s="321">
        <v>12.59</v>
      </c>
      <c r="X292" s="389"/>
    </row>
    <row r="293" spans="1:24">
      <c r="A293" s="388">
        <v>44574</v>
      </c>
      <c r="B293" t="s">
        <v>7141</v>
      </c>
      <c r="C293">
        <v>8177</v>
      </c>
      <c r="E293" t="s">
        <v>7704</v>
      </c>
      <c r="F293" t="s">
        <v>7023</v>
      </c>
      <c r="H293" s="8" t="s">
        <v>7649</v>
      </c>
      <c r="I293" t="s">
        <v>7713</v>
      </c>
      <c r="J293" t="s">
        <v>7227</v>
      </c>
      <c r="N293">
        <v>2</v>
      </c>
      <c r="O293">
        <v>2</v>
      </c>
      <c r="S293" s="8">
        <f t="shared" ref="S293" si="40">SUM(K293:R293)</f>
        <v>4</v>
      </c>
      <c r="T293" s="321">
        <v>7.99</v>
      </c>
      <c r="X293" s="389"/>
    </row>
    <row r="294" spans="1:24">
      <c r="A294" s="388">
        <v>44574</v>
      </c>
      <c r="B294" t="s">
        <v>7714</v>
      </c>
      <c r="C294">
        <v>8169</v>
      </c>
      <c r="E294" t="s">
        <v>7704</v>
      </c>
      <c r="F294" t="s">
        <v>7023</v>
      </c>
      <c r="H294" s="8" t="s">
        <v>7329</v>
      </c>
      <c r="I294" t="s">
        <v>7330</v>
      </c>
      <c r="J294" t="s">
        <v>7293</v>
      </c>
      <c r="M294">
        <v>28</v>
      </c>
      <c r="N294">
        <v>12</v>
      </c>
      <c r="O294">
        <v>9</v>
      </c>
      <c r="P294">
        <v>1</v>
      </c>
      <c r="Q294">
        <v>1</v>
      </c>
      <c r="R294" s="8">
        <v>1</v>
      </c>
      <c r="S294" s="8">
        <f t="shared" ref="S294" si="41">SUM(K294:R294)</f>
        <v>52</v>
      </c>
      <c r="T294" s="321">
        <v>1.8</v>
      </c>
      <c r="X294" s="389"/>
    </row>
    <row r="295" spans="1:24">
      <c r="A295" s="388">
        <v>44574</v>
      </c>
      <c r="B295" t="s">
        <v>7141</v>
      </c>
      <c r="C295">
        <v>8177</v>
      </c>
      <c r="E295" t="s">
        <v>7704</v>
      </c>
      <c r="F295" t="s">
        <v>7023</v>
      </c>
      <c r="H295" s="8" t="s">
        <v>7446</v>
      </c>
      <c r="I295" t="s">
        <v>7715</v>
      </c>
      <c r="J295" t="s">
        <v>7227</v>
      </c>
      <c r="P295">
        <v>1</v>
      </c>
      <c r="S295" s="8">
        <f t="shared" ref="S295" si="42">SUM(K295:R295)</f>
        <v>1</v>
      </c>
      <c r="T295" s="321">
        <v>19</v>
      </c>
      <c r="X295" s="389"/>
    </row>
    <row r="296" spans="1:24">
      <c r="A296" s="381">
        <v>44578</v>
      </c>
      <c r="B296" s="382" t="s">
        <v>7065</v>
      </c>
      <c r="C296" s="382">
        <v>8169</v>
      </c>
      <c r="D296" s="382"/>
      <c r="E296" s="382" t="s">
        <v>7716</v>
      </c>
      <c r="F296" s="382" t="s">
        <v>7063</v>
      </c>
      <c r="G296" s="383"/>
      <c r="H296" s="384" t="s">
        <v>7710</v>
      </c>
      <c r="I296" s="382" t="s">
        <v>7711</v>
      </c>
      <c r="J296" s="382" t="s">
        <v>7712</v>
      </c>
      <c r="K296" s="382">
        <v>4</v>
      </c>
      <c r="L296" s="382"/>
      <c r="M296" s="382"/>
      <c r="N296" s="382"/>
      <c r="O296" s="382"/>
      <c r="P296" s="382"/>
      <c r="Q296" s="382"/>
      <c r="R296" s="384"/>
      <c r="S296" s="384">
        <f t="shared" ref="S296:S304" si="43">SUM(K296:R296)</f>
        <v>4</v>
      </c>
      <c r="T296" s="385">
        <v>13.3</v>
      </c>
      <c r="U296" s="386">
        <v>8.75</v>
      </c>
      <c r="V296" s="386">
        <f>SUMPRODUCT(S296:S299,T296:T299)+U296</f>
        <v>144.37</v>
      </c>
      <c r="W296" s="383"/>
      <c r="X296" s="387"/>
    </row>
    <row r="297" spans="1:24">
      <c r="A297" s="388">
        <v>44578</v>
      </c>
      <c r="B297" t="s">
        <v>6900</v>
      </c>
      <c r="C297">
        <v>8184</v>
      </c>
      <c r="E297" t="s">
        <v>7716</v>
      </c>
      <c r="F297" t="s">
        <v>7063</v>
      </c>
      <c r="H297" s="8" t="s">
        <v>7717</v>
      </c>
      <c r="I297" t="s">
        <v>7718</v>
      </c>
      <c r="J297" t="s">
        <v>7227</v>
      </c>
      <c r="N297">
        <v>3</v>
      </c>
      <c r="O297">
        <v>4</v>
      </c>
      <c r="P297">
        <v>1</v>
      </c>
      <c r="S297" s="8">
        <f t="shared" si="43"/>
        <v>8</v>
      </c>
      <c r="T297" s="321">
        <v>2.0299999999999998</v>
      </c>
      <c r="X297" s="389"/>
    </row>
    <row r="298" spans="1:24">
      <c r="A298" s="388">
        <v>44578</v>
      </c>
      <c r="B298" t="s">
        <v>6900</v>
      </c>
      <c r="C298">
        <v>8184</v>
      </c>
      <c r="E298" t="s">
        <v>7716</v>
      </c>
      <c r="F298" t="s">
        <v>7063</v>
      </c>
      <c r="H298" s="8" t="s">
        <v>7719</v>
      </c>
      <c r="I298" t="s">
        <v>7720</v>
      </c>
      <c r="J298" t="s">
        <v>7227</v>
      </c>
      <c r="L298">
        <v>6</v>
      </c>
      <c r="S298" s="8">
        <f t="shared" si="43"/>
        <v>6</v>
      </c>
      <c r="T298" s="321">
        <v>2.0299999999999998</v>
      </c>
      <c r="X298" s="389"/>
    </row>
    <row r="299" spans="1:24" ht="15.75" thickBot="1">
      <c r="A299" s="390">
        <v>44578</v>
      </c>
      <c r="B299" s="391" t="s">
        <v>6900</v>
      </c>
      <c r="C299" s="391">
        <v>8184</v>
      </c>
      <c r="D299" s="391"/>
      <c r="E299" s="391" t="s">
        <v>7716</v>
      </c>
      <c r="F299" s="391" t="s">
        <v>7063</v>
      </c>
      <c r="G299" s="392"/>
      <c r="H299" s="393" t="s">
        <v>7721</v>
      </c>
      <c r="I299" s="391" t="s">
        <v>7722</v>
      </c>
      <c r="J299" s="391" t="s">
        <v>7227</v>
      </c>
      <c r="K299" s="391"/>
      <c r="L299" s="391">
        <v>1</v>
      </c>
      <c r="M299" s="391">
        <v>1</v>
      </c>
      <c r="N299" s="391">
        <v>4</v>
      </c>
      <c r="O299" s="391">
        <v>2</v>
      </c>
      <c r="P299" s="391"/>
      <c r="Q299" s="391"/>
      <c r="R299" s="393"/>
      <c r="S299" s="393">
        <f t="shared" si="43"/>
        <v>8</v>
      </c>
      <c r="T299" s="395">
        <v>6.75</v>
      </c>
      <c r="U299" s="396"/>
      <c r="V299" s="396"/>
      <c r="W299" s="392"/>
      <c r="X299" s="397"/>
    </row>
    <row r="300" spans="1:24" ht="15.75" thickBot="1">
      <c r="A300" s="371">
        <v>44538</v>
      </c>
      <c r="B300" s="372" t="s">
        <v>7312</v>
      </c>
      <c r="C300" s="372"/>
      <c r="D300" s="372"/>
      <c r="E300" s="372" t="s">
        <v>7723</v>
      </c>
      <c r="F300" s="372" t="s">
        <v>7623</v>
      </c>
      <c r="G300" s="373"/>
      <c r="H300" s="374" t="s">
        <v>7684</v>
      </c>
      <c r="I300" s="372" t="s">
        <v>7685</v>
      </c>
      <c r="J300" s="372" t="s">
        <v>7555</v>
      </c>
      <c r="K300" s="372"/>
      <c r="L300" s="372"/>
      <c r="M300" s="372"/>
      <c r="N300" s="372"/>
      <c r="O300" s="372"/>
      <c r="P300" s="372"/>
      <c r="Q300" s="372"/>
      <c r="R300" s="374">
        <v>1</v>
      </c>
      <c r="S300" s="374">
        <f t="shared" si="43"/>
        <v>1</v>
      </c>
      <c r="T300" s="534">
        <v>629.72</v>
      </c>
      <c r="U300" s="376"/>
      <c r="V300" s="376">
        <f>SUMPRODUCT(S300,T300)+U300</f>
        <v>629.72</v>
      </c>
      <c r="W300" s="373"/>
      <c r="X300" s="377"/>
    </row>
    <row r="301" spans="1:24">
      <c r="A301" s="381">
        <v>44538</v>
      </c>
      <c r="B301" s="382" t="s">
        <v>6900</v>
      </c>
      <c r="C301" s="382">
        <v>8184</v>
      </c>
      <c r="D301" s="382"/>
      <c r="E301" s="382" t="s">
        <v>7724</v>
      </c>
      <c r="F301" s="382" t="s">
        <v>7405</v>
      </c>
      <c r="G301" s="383"/>
      <c r="H301" s="384" t="s">
        <v>7725</v>
      </c>
      <c r="I301" s="382" t="s">
        <v>7726</v>
      </c>
      <c r="J301" s="382" t="s">
        <v>7227</v>
      </c>
      <c r="K301" s="382"/>
      <c r="L301" s="382">
        <v>1</v>
      </c>
      <c r="M301" s="382">
        <v>1</v>
      </c>
      <c r="N301" s="382">
        <v>1</v>
      </c>
      <c r="O301" s="382">
        <v>3</v>
      </c>
      <c r="P301" s="382">
        <v>1</v>
      </c>
      <c r="Q301" s="382"/>
      <c r="R301" s="384"/>
      <c r="S301" s="384">
        <f t="shared" si="43"/>
        <v>7</v>
      </c>
      <c r="T301" s="385">
        <v>8.5</v>
      </c>
      <c r="U301" s="386"/>
      <c r="V301" s="386">
        <f>SUMPRODUCT(S301,T301)+U301</f>
        <v>59.5</v>
      </c>
      <c r="W301" s="383"/>
      <c r="X301" s="387"/>
    </row>
    <row r="302" spans="1:24" ht="15.75" thickBot="1">
      <c r="A302" s="390">
        <v>44538</v>
      </c>
      <c r="B302" s="391" t="s">
        <v>6900</v>
      </c>
      <c r="C302" s="391">
        <v>8184</v>
      </c>
      <c r="D302" s="391"/>
      <c r="E302" s="391" t="s">
        <v>7724</v>
      </c>
      <c r="F302" s="391" t="s">
        <v>7405</v>
      </c>
      <c r="G302" s="392"/>
      <c r="H302" s="393" t="s">
        <v>7727</v>
      </c>
      <c r="I302" s="391" t="s">
        <v>7726</v>
      </c>
      <c r="J302" s="391" t="s">
        <v>7227</v>
      </c>
      <c r="K302" s="391"/>
      <c r="L302" s="391"/>
      <c r="M302" s="391"/>
      <c r="N302" s="391"/>
      <c r="O302" s="391"/>
      <c r="P302" s="391"/>
      <c r="Q302" s="391">
        <v>1</v>
      </c>
      <c r="R302" s="393"/>
      <c r="S302" s="393">
        <f t="shared" si="43"/>
        <v>1</v>
      </c>
      <c r="T302" s="395">
        <v>9.35</v>
      </c>
      <c r="U302" s="396"/>
      <c r="V302" s="396"/>
      <c r="W302" s="392"/>
      <c r="X302" s="397"/>
    </row>
    <row r="303" spans="1:24">
      <c r="A303" s="381">
        <v>44565</v>
      </c>
      <c r="B303" s="382" t="s">
        <v>7065</v>
      </c>
      <c r="C303" s="382">
        <v>8146</v>
      </c>
      <c r="D303" s="382"/>
      <c r="E303" s="382" t="s">
        <v>7728</v>
      </c>
      <c r="F303" s="382" t="s">
        <v>7023</v>
      </c>
      <c r="G303" s="383"/>
      <c r="H303" s="384" t="s">
        <v>7637</v>
      </c>
      <c r="I303" s="382" t="s">
        <v>7512</v>
      </c>
      <c r="J303" s="382" t="s">
        <v>7601</v>
      </c>
      <c r="K303" s="382"/>
      <c r="L303" s="382"/>
      <c r="M303" s="382">
        <v>12</v>
      </c>
      <c r="N303" s="382"/>
      <c r="O303" s="382"/>
      <c r="P303" s="382"/>
      <c r="Q303" s="382"/>
      <c r="R303" s="384"/>
      <c r="S303" s="384">
        <f t="shared" si="43"/>
        <v>12</v>
      </c>
      <c r="T303" s="385">
        <v>5.6</v>
      </c>
      <c r="U303" s="386"/>
      <c r="V303" s="386">
        <f>SUMPRODUCT(S303:S307,T303:T307)+U303</f>
        <v>577.48</v>
      </c>
      <c r="W303" s="383"/>
      <c r="X303" s="387"/>
    </row>
    <row r="304" spans="1:24">
      <c r="A304" s="388">
        <v>44565</v>
      </c>
      <c r="B304" t="s">
        <v>7065</v>
      </c>
      <c r="C304">
        <v>8146</v>
      </c>
      <c r="E304" t="s">
        <v>7728</v>
      </c>
      <c r="F304" t="s">
        <v>7023</v>
      </c>
      <c r="H304" s="8" t="s">
        <v>7637</v>
      </c>
      <c r="I304" t="s">
        <v>7512</v>
      </c>
      <c r="J304" t="s">
        <v>7227</v>
      </c>
      <c r="N304">
        <v>6</v>
      </c>
      <c r="S304" s="8">
        <f t="shared" si="43"/>
        <v>6</v>
      </c>
      <c r="T304" s="321">
        <v>5.6</v>
      </c>
      <c r="X304" s="389"/>
    </row>
    <row r="305" spans="1:24">
      <c r="A305" s="388">
        <v>44565</v>
      </c>
      <c r="B305" t="s">
        <v>7065</v>
      </c>
      <c r="C305">
        <v>8200</v>
      </c>
      <c r="E305" t="s">
        <v>7728</v>
      </c>
      <c r="F305" t="s">
        <v>7023</v>
      </c>
      <c r="H305" s="8" t="s">
        <v>7637</v>
      </c>
      <c r="I305" t="s">
        <v>7512</v>
      </c>
      <c r="J305" t="s">
        <v>7260</v>
      </c>
      <c r="L305">
        <v>6</v>
      </c>
      <c r="M305">
        <v>12</v>
      </c>
      <c r="N305">
        <v>8</v>
      </c>
      <c r="O305">
        <v>7</v>
      </c>
      <c r="P305">
        <v>4</v>
      </c>
      <c r="S305" s="8">
        <f t="shared" ref="S305:S313" si="44">SUM(K305:R305)</f>
        <v>37</v>
      </c>
      <c r="T305" s="321">
        <v>5.6</v>
      </c>
      <c r="X305" s="389"/>
    </row>
    <row r="306" spans="1:24">
      <c r="A306" s="388">
        <v>44565</v>
      </c>
      <c r="B306" t="s">
        <v>7065</v>
      </c>
      <c r="C306">
        <v>8200</v>
      </c>
      <c r="E306" t="s">
        <v>7728</v>
      </c>
      <c r="F306" t="s">
        <v>7023</v>
      </c>
      <c r="H306" s="8" t="s">
        <v>7729</v>
      </c>
      <c r="I306" t="s">
        <v>7730</v>
      </c>
      <c r="J306" t="s">
        <v>7617</v>
      </c>
      <c r="L306">
        <v>6</v>
      </c>
      <c r="M306">
        <v>12</v>
      </c>
      <c r="N306">
        <v>8</v>
      </c>
      <c r="O306">
        <v>8</v>
      </c>
      <c r="P306">
        <v>3</v>
      </c>
      <c r="S306" s="8">
        <f t="shared" si="44"/>
        <v>37</v>
      </c>
      <c r="T306" s="321">
        <v>6.99</v>
      </c>
      <c r="X306" s="389"/>
    </row>
    <row r="307" spans="1:24" ht="15.75" thickBot="1">
      <c r="A307" s="390">
        <v>44565</v>
      </c>
      <c r="B307" s="391" t="s">
        <v>7731</v>
      </c>
      <c r="C307" s="391">
        <v>8015</v>
      </c>
      <c r="D307" s="391"/>
      <c r="E307" s="391" t="s">
        <v>7728</v>
      </c>
      <c r="F307" s="391" t="s">
        <v>7023</v>
      </c>
      <c r="G307" s="392"/>
      <c r="H307" s="393" t="s">
        <v>7732</v>
      </c>
      <c r="I307" s="391" t="s">
        <v>7733</v>
      </c>
      <c r="J307" s="391" t="s">
        <v>7252</v>
      </c>
      <c r="K307" s="391"/>
      <c r="L307" s="391">
        <v>1</v>
      </c>
      <c r="M307" s="391"/>
      <c r="N307" s="391"/>
      <c r="O307" s="391"/>
      <c r="P307" s="391"/>
      <c r="Q307" s="391"/>
      <c r="R307" s="393"/>
      <c r="S307" s="393">
        <f t="shared" si="44"/>
        <v>1</v>
      </c>
      <c r="T307" s="395">
        <v>10.85</v>
      </c>
      <c r="U307" s="396"/>
      <c r="V307" s="396"/>
      <c r="W307" s="392"/>
      <c r="X307" s="397"/>
    </row>
    <row r="308" spans="1:24" ht="15.75" thickBot="1">
      <c r="A308" s="371">
        <v>44582</v>
      </c>
      <c r="B308" s="372" t="s">
        <v>7065</v>
      </c>
      <c r="C308" s="372">
        <v>8200</v>
      </c>
      <c r="D308" s="372"/>
      <c r="E308" s="372" t="s">
        <v>7734</v>
      </c>
      <c r="F308" s="372" t="s">
        <v>7671</v>
      </c>
      <c r="G308" s="373"/>
      <c r="H308" s="374" t="s">
        <v>7672</v>
      </c>
      <c r="I308" s="372" t="s">
        <v>7673</v>
      </c>
      <c r="J308" s="372" t="s">
        <v>7674</v>
      </c>
      <c r="K308" s="372"/>
      <c r="L308" s="372"/>
      <c r="M308" s="372"/>
      <c r="N308" s="372"/>
      <c r="O308" s="372"/>
      <c r="P308" s="372"/>
      <c r="Q308" s="372"/>
      <c r="R308" s="374">
        <v>50</v>
      </c>
      <c r="S308" s="374">
        <f t="shared" si="44"/>
        <v>50</v>
      </c>
      <c r="T308" s="534">
        <v>1.3</v>
      </c>
      <c r="U308" s="376">
        <v>6</v>
      </c>
      <c r="V308" s="376">
        <f>SUMPRODUCT(S308,T308)+U308</f>
        <v>71</v>
      </c>
      <c r="W308" s="373"/>
      <c r="X308" s="377"/>
    </row>
    <row r="309" spans="1:24" ht="15.75" thickBot="1">
      <c r="A309" s="381">
        <v>44582</v>
      </c>
      <c r="B309" s="382" t="s">
        <v>7312</v>
      </c>
      <c r="C309" s="382"/>
      <c r="D309" s="382"/>
      <c r="E309" s="382" t="s">
        <v>7735</v>
      </c>
      <c r="F309" s="382" t="s">
        <v>7623</v>
      </c>
      <c r="G309" s="383"/>
      <c r="H309" s="384" t="s">
        <v>7684</v>
      </c>
      <c r="I309" s="382" t="s">
        <v>7685</v>
      </c>
      <c r="J309" s="382" t="s">
        <v>7555</v>
      </c>
      <c r="K309" s="382"/>
      <c r="L309" s="382"/>
      <c r="M309" s="382"/>
      <c r="N309" s="382"/>
      <c r="O309" s="382"/>
      <c r="P309" s="382"/>
      <c r="Q309" s="382"/>
      <c r="R309" s="384">
        <v>1</v>
      </c>
      <c r="S309" s="384">
        <f t="shared" si="44"/>
        <v>1</v>
      </c>
      <c r="T309" s="385">
        <v>127.2</v>
      </c>
      <c r="U309" s="386">
        <v>6.99</v>
      </c>
      <c r="V309" s="386">
        <f>SUMPRODUCT(S309,T309)+U309</f>
        <v>134.19</v>
      </c>
      <c r="W309" s="383"/>
      <c r="X309" s="387"/>
    </row>
    <row r="310" spans="1:24">
      <c r="A310" s="381">
        <v>44587</v>
      </c>
      <c r="B310" s="382" t="s">
        <v>7736</v>
      </c>
      <c r="C310" s="382">
        <v>8228</v>
      </c>
      <c r="D310" s="382"/>
      <c r="E310" s="382" t="s">
        <v>7737</v>
      </c>
      <c r="F310" s="382" t="s">
        <v>7023</v>
      </c>
      <c r="G310" s="383"/>
      <c r="H310" s="384" t="s">
        <v>7738</v>
      </c>
      <c r="I310" s="382" t="s">
        <v>7443</v>
      </c>
      <c r="J310" s="382" t="s">
        <v>7530</v>
      </c>
      <c r="K310" s="382"/>
      <c r="L310" s="382">
        <v>10</v>
      </c>
      <c r="M310" s="382">
        <v>20</v>
      </c>
      <c r="N310" s="382">
        <v>20</v>
      </c>
      <c r="O310" s="382">
        <v>20</v>
      </c>
      <c r="P310" s="382">
        <v>10</v>
      </c>
      <c r="Q310" s="382"/>
      <c r="R310" s="384"/>
      <c r="S310" s="384">
        <f t="shared" si="44"/>
        <v>80</v>
      </c>
      <c r="T310" s="385">
        <v>4.8499999999999996</v>
      </c>
      <c r="U310" s="386"/>
      <c r="V310" s="386">
        <f>SUMPRODUCT(S310:S322,T310:T322)+U310</f>
        <v>1043.75</v>
      </c>
      <c r="W310" s="383">
        <v>44588</v>
      </c>
      <c r="X310" s="387"/>
    </row>
    <row r="311" spans="1:24">
      <c r="A311" s="388">
        <v>44587</v>
      </c>
      <c r="B311" t="s">
        <v>7736</v>
      </c>
      <c r="C311">
        <v>8228</v>
      </c>
      <c r="E311" t="s">
        <v>7737</v>
      </c>
      <c r="F311" t="s">
        <v>7023</v>
      </c>
      <c r="H311" s="8" t="s">
        <v>7739</v>
      </c>
      <c r="I311" t="s">
        <v>7740</v>
      </c>
      <c r="J311" t="s">
        <v>7530</v>
      </c>
      <c r="L311">
        <v>10</v>
      </c>
      <c r="M311">
        <v>20</v>
      </c>
      <c r="N311">
        <v>20</v>
      </c>
      <c r="O311">
        <v>20</v>
      </c>
      <c r="P311">
        <v>10</v>
      </c>
      <c r="S311" s="8">
        <f t="shared" si="44"/>
        <v>80</v>
      </c>
      <c r="T311" s="321">
        <v>2.29</v>
      </c>
      <c r="X311" s="389"/>
    </row>
    <row r="312" spans="1:24">
      <c r="A312" s="388">
        <v>44587</v>
      </c>
      <c r="B312" t="s">
        <v>7736</v>
      </c>
      <c r="C312" t="s">
        <v>7741</v>
      </c>
      <c r="E312" t="s">
        <v>7737</v>
      </c>
      <c r="F312" t="s">
        <v>7023</v>
      </c>
      <c r="H312" s="8" t="s">
        <v>7637</v>
      </c>
      <c r="I312" t="s">
        <v>7512</v>
      </c>
      <c r="J312" t="s">
        <v>7260</v>
      </c>
      <c r="L312">
        <v>2</v>
      </c>
      <c r="M312">
        <v>4</v>
      </c>
      <c r="N312">
        <v>9</v>
      </c>
      <c r="O312">
        <v>6</v>
      </c>
      <c r="P312">
        <v>6</v>
      </c>
      <c r="S312" s="8">
        <f t="shared" si="44"/>
        <v>27</v>
      </c>
      <c r="T312" s="321">
        <v>5.6</v>
      </c>
      <c r="X312" s="389"/>
    </row>
    <row r="313" spans="1:24">
      <c r="A313" s="388">
        <v>44587</v>
      </c>
      <c r="B313" t="s">
        <v>7736</v>
      </c>
      <c r="C313">
        <v>8228</v>
      </c>
      <c r="E313" t="s">
        <v>7737</v>
      </c>
      <c r="F313" t="s">
        <v>7023</v>
      </c>
      <c r="H313" s="8" t="s">
        <v>7637</v>
      </c>
      <c r="I313" t="s">
        <v>7512</v>
      </c>
      <c r="J313" t="s">
        <v>7260</v>
      </c>
      <c r="Q313">
        <v>2</v>
      </c>
      <c r="S313" s="8">
        <f t="shared" si="44"/>
        <v>2</v>
      </c>
      <c r="T313" s="321">
        <v>7.09</v>
      </c>
      <c r="X313" s="389"/>
    </row>
    <row r="314" spans="1:24">
      <c r="A314" s="388">
        <v>44587</v>
      </c>
      <c r="B314" t="s">
        <v>7736</v>
      </c>
      <c r="C314">
        <v>8228</v>
      </c>
      <c r="E314" t="s">
        <v>7737</v>
      </c>
      <c r="F314" t="s">
        <v>7023</v>
      </c>
      <c r="H314" s="8" t="s">
        <v>7637</v>
      </c>
      <c r="I314" t="s">
        <v>7512</v>
      </c>
      <c r="J314" t="s">
        <v>7241</v>
      </c>
      <c r="L314">
        <v>3</v>
      </c>
      <c r="M314">
        <v>6</v>
      </c>
      <c r="N314">
        <v>9</v>
      </c>
      <c r="O314">
        <v>9</v>
      </c>
      <c r="P314">
        <v>9</v>
      </c>
      <c r="S314" s="8">
        <f t="shared" ref="S314:S317" si="45">SUM(K314:R314)</f>
        <v>36</v>
      </c>
      <c r="T314" s="321">
        <v>5.6</v>
      </c>
      <c r="X314" s="389"/>
    </row>
    <row r="315" spans="1:24">
      <c r="A315" s="388">
        <v>44587</v>
      </c>
      <c r="B315" t="s">
        <v>7736</v>
      </c>
      <c r="C315">
        <v>8228</v>
      </c>
      <c r="E315" t="s">
        <v>7737</v>
      </c>
      <c r="F315" t="s">
        <v>7023</v>
      </c>
      <c r="H315" s="8" t="s">
        <v>7637</v>
      </c>
      <c r="I315" t="s">
        <v>7512</v>
      </c>
      <c r="J315" t="s">
        <v>7241</v>
      </c>
      <c r="Q315">
        <v>3</v>
      </c>
      <c r="S315" s="8">
        <f t="shared" si="45"/>
        <v>3</v>
      </c>
      <c r="T315" s="321">
        <v>7.09</v>
      </c>
      <c r="X315" s="389"/>
    </row>
    <row r="316" spans="1:24">
      <c r="A316" s="388">
        <v>44587</v>
      </c>
      <c r="B316" t="s">
        <v>7742</v>
      </c>
      <c r="C316">
        <v>8220</v>
      </c>
      <c r="E316" t="s">
        <v>7737</v>
      </c>
      <c r="F316" t="s">
        <v>7023</v>
      </c>
      <c r="H316" s="8" t="s">
        <v>7710</v>
      </c>
      <c r="I316" t="s">
        <v>7711</v>
      </c>
      <c r="J316" t="s">
        <v>7712</v>
      </c>
      <c r="O316">
        <v>1</v>
      </c>
      <c r="S316" s="8">
        <f t="shared" si="45"/>
        <v>1</v>
      </c>
      <c r="T316" s="321">
        <v>12.59</v>
      </c>
      <c r="X316" s="389"/>
    </row>
    <row r="317" spans="1:24">
      <c r="A317" s="388">
        <v>44587</v>
      </c>
      <c r="B317" t="s">
        <v>7141</v>
      </c>
      <c r="C317">
        <v>8214</v>
      </c>
      <c r="E317" t="s">
        <v>7737</v>
      </c>
      <c r="F317" t="s">
        <v>7023</v>
      </c>
      <c r="H317" s="8" t="s">
        <v>7649</v>
      </c>
      <c r="I317" t="s">
        <v>7650</v>
      </c>
      <c r="J317" t="s">
        <v>7227</v>
      </c>
      <c r="M317">
        <v>2</v>
      </c>
      <c r="S317" s="8">
        <f t="shared" si="45"/>
        <v>2</v>
      </c>
      <c r="T317" s="321">
        <v>7.99</v>
      </c>
      <c r="X317" s="389"/>
    </row>
    <row r="318" spans="1:24">
      <c r="A318" s="388">
        <v>44587</v>
      </c>
      <c r="B318" t="s">
        <v>7141</v>
      </c>
      <c r="C318">
        <v>8214</v>
      </c>
      <c r="E318" t="s">
        <v>7737</v>
      </c>
      <c r="F318" t="s">
        <v>7023</v>
      </c>
      <c r="H318" s="8" t="s">
        <v>7505</v>
      </c>
      <c r="I318" t="s">
        <v>7743</v>
      </c>
      <c r="J318" t="s">
        <v>7227</v>
      </c>
      <c r="M318">
        <v>2</v>
      </c>
      <c r="S318" s="8">
        <f t="shared" ref="S318" si="46">SUM(K318:R318)</f>
        <v>2</v>
      </c>
      <c r="T318" s="321">
        <v>8.99</v>
      </c>
      <c r="X318" s="389"/>
    </row>
    <row r="319" spans="1:24">
      <c r="A319" s="388">
        <v>44587</v>
      </c>
      <c r="B319" t="s">
        <v>7141</v>
      </c>
      <c r="C319">
        <v>8214</v>
      </c>
      <c r="E319" t="s">
        <v>7737</v>
      </c>
      <c r="F319" t="s">
        <v>7023</v>
      </c>
      <c r="H319" s="8" t="s">
        <v>7372</v>
      </c>
      <c r="I319" t="s">
        <v>7744</v>
      </c>
      <c r="J319" t="s">
        <v>7227</v>
      </c>
      <c r="R319" s="8">
        <v>10</v>
      </c>
      <c r="S319" s="8">
        <f t="shared" ref="S319:S323" si="47">SUM(K319:R319)</f>
        <v>10</v>
      </c>
      <c r="T319" s="321">
        <v>1.79</v>
      </c>
      <c r="X319" s="389"/>
    </row>
    <row r="320" spans="1:24">
      <c r="A320" s="388">
        <v>44587</v>
      </c>
      <c r="B320" t="s">
        <v>7078</v>
      </c>
      <c r="C320" t="s">
        <v>7745</v>
      </c>
      <c r="E320" t="s">
        <v>7737</v>
      </c>
      <c r="F320" t="s">
        <v>7023</v>
      </c>
      <c r="H320" s="8" t="s">
        <v>7746</v>
      </c>
      <c r="I320" t="s">
        <v>7747</v>
      </c>
      <c r="J320" t="s">
        <v>7260</v>
      </c>
      <c r="M320">
        <v>1</v>
      </c>
      <c r="S320" s="8">
        <f t="shared" si="47"/>
        <v>1</v>
      </c>
      <c r="T320" s="321">
        <v>10.85</v>
      </c>
      <c r="X320" s="389"/>
    </row>
    <row r="321" spans="1:24">
      <c r="A321" s="388">
        <v>44587</v>
      </c>
      <c r="B321" t="s">
        <v>1</v>
      </c>
      <c r="C321" t="s">
        <v>7355</v>
      </c>
      <c r="E321" t="s">
        <v>7737</v>
      </c>
      <c r="F321" t="s">
        <v>7023</v>
      </c>
      <c r="H321" s="19" t="s">
        <v>7748</v>
      </c>
      <c r="I321" t="s">
        <v>7749</v>
      </c>
      <c r="J321" t="s">
        <v>7227</v>
      </c>
      <c r="R321" s="8">
        <v>1</v>
      </c>
      <c r="S321" s="8">
        <f t="shared" si="47"/>
        <v>1</v>
      </c>
      <c r="T321" s="321">
        <v>2.8</v>
      </c>
      <c r="X321" s="389"/>
    </row>
    <row r="322" spans="1:24" ht="15.75" thickBot="1">
      <c r="A322" s="390">
        <v>44587</v>
      </c>
      <c r="B322" s="391" t="s">
        <v>1</v>
      </c>
      <c r="C322" s="391" t="s">
        <v>7355</v>
      </c>
      <c r="D322" s="391"/>
      <c r="E322" s="391" t="s">
        <v>7737</v>
      </c>
      <c r="F322" s="391" t="s">
        <v>7023</v>
      </c>
      <c r="G322" s="392"/>
      <c r="H322" s="392" t="s">
        <v>7719</v>
      </c>
      <c r="I322" s="391" t="s">
        <v>7750</v>
      </c>
      <c r="J322" s="391" t="s">
        <v>7241</v>
      </c>
      <c r="K322" s="391"/>
      <c r="L322" s="391"/>
      <c r="M322" s="391">
        <v>4</v>
      </c>
      <c r="N322" s="391"/>
      <c r="O322" s="391"/>
      <c r="P322" s="391"/>
      <c r="Q322" s="391"/>
      <c r="R322" s="393"/>
      <c r="S322" s="393">
        <f t="shared" ref="S322" si="48">SUM(K322:R322)</f>
        <v>4</v>
      </c>
      <c r="T322" s="395">
        <v>1.55</v>
      </c>
      <c r="U322" s="396"/>
      <c r="V322" s="396"/>
      <c r="W322" s="392"/>
      <c r="X322" s="397"/>
    </row>
    <row r="323" spans="1:24" ht="15.75" thickBot="1">
      <c r="A323" s="19">
        <v>44600</v>
      </c>
      <c r="B323" t="s">
        <v>7312</v>
      </c>
      <c r="E323" t="s">
        <v>7751</v>
      </c>
      <c r="F323" t="s">
        <v>7626</v>
      </c>
      <c r="H323" s="8" t="s">
        <v>7628</v>
      </c>
      <c r="I323" t="s">
        <v>7752</v>
      </c>
      <c r="J323" t="s">
        <v>7241</v>
      </c>
      <c r="R323" s="8">
        <v>50</v>
      </c>
      <c r="S323" s="8">
        <f t="shared" si="47"/>
        <v>50</v>
      </c>
      <c r="T323" s="321">
        <v>4.41</v>
      </c>
      <c r="V323" s="386">
        <f>SUMPRODUCT(S323,T323)+U323</f>
        <v>220.5</v>
      </c>
    </row>
    <row r="324" spans="1:24">
      <c r="A324" s="381">
        <v>44601</v>
      </c>
      <c r="B324" s="382" t="s">
        <v>6900</v>
      </c>
      <c r="C324" s="382">
        <v>8260</v>
      </c>
      <c r="D324" s="382" t="s">
        <v>7224</v>
      </c>
      <c r="E324" s="382" t="s">
        <v>7753</v>
      </c>
      <c r="F324" s="382" t="s">
        <v>7023</v>
      </c>
      <c r="G324" s="383">
        <v>44596</v>
      </c>
      <c r="H324" s="382" t="s">
        <v>7754</v>
      </c>
      <c r="I324" s="382" t="s">
        <v>7755</v>
      </c>
      <c r="J324" s="382" t="s">
        <v>7756</v>
      </c>
      <c r="K324" s="382"/>
      <c r="L324" s="382"/>
      <c r="M324" s="382"/>
      <c r="N324" s="382"/>
      <c r="O324" s="382"/>
      <c r="P324" s="382"/>
      <c r="Q324" s="382"/>
      <c r="R324" s="382">
        <v>4</v>
      </c>
      <c r="S324" s="384">
        <v>4</v>
      </c>
      <c r="T324" s="894">
        <v>5.75</v>
      </c>
      <c r="U324" s="386">
        <v>8.75</v>
      </c>
      <c r="V324" s="386">
        <f>SUMPRODUCT(S324:S327,T324:T327)+U324</f>
        <v>105.61</v>
      </c>
      <c r="W324" s="383"/>
      <c r="X324" s="387"/>
    </row>
    <row r="325" spans="1:24">
      <c r="A325" s="388">
        <v>44601</v>
      </c>
      <c r="B325" t="s">
        <v>6900</v>
      </c>
      <c r="C325">
        <v>8260</v>
      </c>
      <c r="D325" t="s">
        <v>7224</v>
      </c>
      <c r="E325" t="s">
        <v>7753</v>
      </c>
      <c r="F325" t="s">
        <v>7023</v>
      </c>
      <c r="G325" s="19">
        <v>44596</v>
      </c>
      <c r="H325" t="s">
        <v>7754</v>
      </c>
      <c r="I325" t="s">
        <v>7755</v>
      </c>
      <c r="J325" t="s">
        <v>7757</v>
      </c>
      <c r="R325">
        <v>2</v>
      </c>
      <c r="S325" s="8">
        <v>2</v>
      </c>
      <c r="T325" s="893">
        <v>5.75</v>
      </c>
      <c r="X325" s="389"/>
    </row>
    <row r="326" spans="1:24">
      <c r="A326" s="388">
        <v>44601</v>
      </c>
      <c r="B326" t="s">
        <v>6900</v>
      </c>
      <c r="C326">
        <v>8260</v>
      </c>
      <c r="D326" t="s">
        <v>7224</v>
      </c>
      <c r="E326" t="s">
        <v>7753</v>
      </c>
      <c r="F326" t="s">
        <v>7023</v>
      </c>
      <c r="G326" s="19">
        <v>44596</v>
      </c>
      <c r="H326" t="s">
        <v>7758</v>
      </c>
      <c r="I326" t="s">
        <v>7759</v>
      </c>
      <c r="J326" t="s">
        <v>7760</v>
      </c>
      <c r="L326">
        <v>2</v>
      </c>
      <c r="N326">
        <v>6</v>
      </c>
      <c r="O326">
        <v>1</v>
      </c>
      <c r="R326"/>
      <c r="S326" s="8">
        <v>9</v>
      </c>
      <c r="T326" s="893">
        <v>6.71</v>
      </c>
      <c r="X326" s="389"/>
    </row>
    <row r="327" spans="1:24">
      <c r="A327" s="390">
        <v>44601</v>
      </c>
      <c r="B327" s="391" t="s">
        <v>6900</v>
      </c>
      <c r="C327" s="391">
        <v>8260</v>
      </c>
      <c r="D327" s="391" t="s">
        <v>7224</v>
      </c>
      <c r="E327" s="391" t="s">
        <v>7753</v>
      </c>
      <c r="F327" s="391" t="s">
        <v>7023</v>
      </c>
      <c r="G327" s="392">
        <v>44596</v>
      </c>
      <c r="H327" s="391" t="s">
        <v>7761</v>
      </c>
      <c r="I327" s="391" t="s">
        <v>7762</v>
      </c>
      <c r="J327" s="391" t="s">
        <v>7763</v>
      </c>
      <c r="K327" s="391"/>
      <c r="L327" s="391"/>
      <c r="M327" s="391"/>
      <c r="N327" s="391">
        <v>1</v>
      </c>
      <c r="O327" s="391"/>
      <c r="P327" s="391"/>
      <c r="Q327" s="391"/>
      <c r="R327" s="391"/>
      <c r="S327" s="393">
        <v>1</v>
      </c>
      <c r="T327" s="895">
        <v>1.97</v>
      </c>
      <c r="U327" s="396"/>
      <c r="V327" s="396"/>
      <c r="W327" s="392"/>
      <c r="X327" s="397"/>
    </row>
    <row r="328" spans="1:24">
      <c r="A328" s="381">
        <v>44595</v>
      </c>
      <c r="B328" s="382" t="s">
        <v>7764</v>
      </c>
      <c r="C328" s="382">
        <v>8262</v>
      </c>
      <c r="D328" s="382" t="s">
        <v>7224</v>
      </c>
      <c r="E328" s="382" t="s">
        <v>7765</v>
      </c>
      <c r="F328" s="382" t="s">
        <v>7589</v>
      </c>
      <c r="G328" s="383">
        <v>44608</v>
      </c>
      <c r="H328" s="384">
        <v>2261063</v>
      </c>
      <c r="I328" s="382" t="s">
        <v>7766</v>
      </c>
      <c r="J328" s="382" t="s">
        <v>7227</v>
      </c>
      <c r="K328" s="382"/>
      <c r="L328" s="382"/>
      <c r="M328" s="382">
        <v>10</v>
      </c>
      <c r="N328" s="382">
        <v>20</v>
      </c>
      <c r="O328" s="382">
        <v>7</v>
      </c>
      <c r="P328" s="382"/>
      <c r="Q328" s="382"/>
      <c r="R328" s="384"/>
      <c r="S328" s="384">
        <v>37</v>
      </c>
      <c r="T328" s="385">
        <v>19.399999999999999</v>
      </c>
      <c r="U328" s="386">
        <v>0</v>
      </c>
      <c r="V328" s="386">
        <f>SUMPRODUCT(S328,T328)+U328</f>
        <v>717.8</v>
      </c>
      <c r="W328" s="383"/>
      <c r="X328" s="387"/>
    </row>
    <row r="329" spans="1:24">
      <c r="A329" s="381">
        <v>44600</v>
      </c>
      <c r="B329" s="382" t="s">
        <v>7312</v>
      </c>
      <c r="C329" s="382"/>
      <c r="D329" s="382"/>
      <c r="E329" s="382" t="s">
        <v>7767</v>
      </c>
      <c r="F329" s="382" t="s">
        <v>7623</v>
      </c>
      <c r="G329" s="383">
        <v>44609</v>
      </c>
      <c r="H329" s="384" t="s">
        <v>7768</v>
      </c>
      <c r="I329" s="382" t="s">
        <v>7768</v>
      </c>
      <c r="J329" s="382" t="s">
        <v>7241</v>
      </c>
      <c r="K329" s="382"/>
      <c r="L329" s="382"/>
      <c r="M329" s="382"/>
      <c r="N329" s="382"/>
      <c r="O329" s="382"/>
      <c r="P329" s="382"/>
      <c r="Q329" s="382"/>
      <c r="R329" s="384">
        <v>50</v>
      </c>
      <c r="S329" s="384">
        <v>1</v>
      </c>
      <c r="T329" s="385">
        <v>705.94</v>
      </c>
      <c r="U329" s="386">
        <v>0</v>
      </c>
      <c r="V329" s="386">
        <f>SUMPRODUCT(S329,T329)+U329</f>
        <v>705.94</v>
      </c>
      <c r="W329" s="383"/>
      <c r="X329" s="387"/>
    </row>
    <row r="330" spans="1:24">
      <c r="A330" s="381">
        <v>44607</v>
      </c>
      <c r="B330" s="382" t="s">
        <v>7109</v>
      </c>
      <c r="C330" s="382">
        <v>8352</v>
      </c>
      <c r="D330" s="382" t="s">
        <v>7224</v>
      </c>
      <c r="E330" s="382" t="s">
        <v>7769</v>
      </c>
      <c r="F330" s="382" t="s">
        <v>7023</v>
      </c>
      <c r="G330" s="383">
        <v>44608</v>
      </c>
      <c r="H330" s="384" t="s">
        <v>7770</v>
      </c>
      <c r="I330" s="382" t="s">
        <v>7771</v>
      </c>
      <c r="J330" s="382" t="s">
        <v>7241</v>
      </c>
      <c r="K330" s="382">
        <v>3</v>
      </c>
      <c r="L330" s="382"/>
      <c r="M330" s="382"/>
      <c r="N330" s="382"/>
      <c r="O330" s="382"/>
      <c r="P330" s="382"/>
      <c r="Q330" s="382"/>
      <c r="R330" s="384"/>
      <c r="S330" s="384">
        <v>3</v>
      </c>
      <c r="T330" s="385">
        <v>5.6</v>
      </c>
      <c r="U330" s="386">
        <v>0</v>
      </c>
      <c r="V330" s="386">
        <f>SUMPRODUCT(S330:S344,T330:T344)+U330</f>
        <v>315.75</v>
      </c>
      <c r="W330" s="383"/>
      <c r="X330" s="387"/>
    </row>
    <row r="331" spans="1:24">
      <c r="A331" s="388">
        <v>44607</v>
      </c>
      <c r="B331" t="s">
        <v>7109</v>
      </c>
      <c r="C331">
        <v>8352</v>
      </c>
      <c r="D331" t="s">
        <v>7224</v>
      </c>
      <c r="E331" t="s">
        <v>7769</v>
      </c>
      <c r="F331" t="s">
        <v>7023</v>
      </c>
      <c r="G331" s="19">
        <v>44608</v>
      </c>
      <c r="H331" s="8" t="s">
        <v>7772</v>
      </c>
      <c r="I331" t="s">
        <v>7771</v>
      </c>
      <c r="J331" t="s">
        <v>7241</v>
      </c>
      <c r="Q331">
        <v>4</v>
      </c>
      <c r="S331" s="8">
        <v>4</v>
      </c>
      <c r="T331" s="321">
        <v>6.99</v>
      </c>
      <c r="X331" s="389"/>
    </row>
    <row r="332" spans="1:24">
      <c r="A332" s="388">
        <v>44607</v>
      </c>
      <c r="B332" t="s">
        <v>7109</v>
      </c>
      <c r="C332">
        <v>8352</v>
      </c>
      <c r="D332" t="s">
        <v>7224</v>
      </c>
      <c r="E332" t="s">
        <v>7769</v>
      </c>
      <c r="F332" t="s">
        <v>7023</v>
      </c>
      <c r="G332" s="19">
        <v>44608</v>
      </c>
      <c r="H332" s="8" t="s">
        <v>7770</v>
      </c>
      <c r="I332" t="s">
        <v>7771</v>
      </c>
      <c r="J332" t="s">
        <v>7601</v>
      </c>
      <c r="K332">
        <v>3</v>
      </c>
      <c r="S332" s="8">
        <v>3</v>
      </c>
      <c r="T332" s="321">
        <v>5.6</v>
      </c>
      <c r="X332" s="389"/>
    </row>
    <row r="333" spans="1:24">
      <c r="A333" s="388">
        <v>44607</v>
      </c>
      <c r="B333" t="s">
        <v>7109</v>
      </c>
      <c r="C333">
        <v>8352</v>
      </c>
      <c r="D333" t="s">
        <v>7224</v>
      </c>
      <c r="E333" t="s">
        <v>7769</v>
      </c>
      <c r="F333" t="s">
        <v>7023</v>
      </c>
      <c r="G333" s="19">
        <v>44608</v>
      </c>
      <c r="H333" s="8" t="s">
        <v>7772</v>
      </c>
      <c r="I333" t="s">
        <v>7771</v>
      </c>
      <c r="J333" t="s">
        <v>7601</v>
      </c>
      <c r="Q333">
        <v>4</v>
      </c>
      <c r="S333" s="8">
        <v>4</v>
      </c>
      <c r="T333" s="321">
        <v>6.99</v>
      </c>
      <c r="X333" s="389"/>
    </row>
    <row r="334" spans="1:24">
      <c r="A334" s="388">
        <v>44607</v>
      </c>
      <c r="B334" t="s">
        <v>7109</v>
      </c>
      <c r="C334">
        <v>8352</v>
      </c>
      <c r="D334" t="s">
        <v>7224</v>
      </c>
      <c r="E334" t="s">
        <v>7769</v>
      </c>
      <c r="F334" t="s">
        <v>7023</v>
      </c>
      <c r="G334" s="19">
        <v>44608</v>
      </c>
      <c r="H334" s="8" t="s">
        <v>7770</v>
      </c>
      <c r="I334" t="s">
        <v>7771</v>
      </c>
      <c r="J334" t="s">
        <v>7227</v>
      </c>
      <c r="K334">
        <v>3</v>
      </c>
      <c r="S334" s="8">
        <v>3</v>
      </c>
      <c r="T334" s="321">
        <v>5.6</v>
      </c>
      <c r="X334" s="389"/>
    </row>
    <row r="335" spans="1:24">
      <c r="A335" s="388">
        <v>44607</v>
      </c>
      <c r="B335" t="s">
        <v>7109</v>
      </c>
      <c r="C335">
        <v>8352</v>
      </c>
      <c r="D335" t="s">
        <v>7224</v>
      </c>
      <c r="E335" t="s">
        <v>7769</v>
      </c>
      <c r="F335" t="s">
        <v>7023</v>
      </c>
      <c r="G335" s="19">
        <v>44608</v>
      </c>
      <c r="H335" s="8" t="s">
        <v>7772</v>
      </c>
      <c r="I335" t="s">
        <v>7771</v>
      </c>
      <c r="J335" t="s">
        <v>7227</v>
      </c>
      <c r="Q335">
        <v>4</v>
      </c>
      <c r="S335" s="8">
        <v>4</v>
      </c>
      <c r="T335" s="321">
        <v>6.99</v>
      </c>
      <c r="X335" s="389"/>
    </row>
    <row r="336" spans="1:24">
      <c r="A336" s="388">
        <v>44607</v>
      </c>
      <c r="B336" t="s">
        <v>7109</v>
      </c>
      <c r="C336">
        <v>8352</v>
      </c>
      <c r="D336" t="s">
        <v>7224</v>
      </c>
      <c r="E336" t="s">
        <v>7769</v>
      </c>
      <c r="F336" t="s">
        <v>7023</v>
      </c>
      <c r="G336" s="19">
        <v>44608</v>
      </c>
      <c r="H336" s="8" t="s">
        <v>7773</v>
      </c>
      <c r="I336" t="s">
        <v>7774</v>
      </c>
      <c r="J336" t="s">
        <v>7260</v>
      </c>
      <c r="K336">
        <v>3</v>
      </c>
      <c r="S336" s="8">
        <v>3</v>
      </c>
      <c r="T336" s="321">
        <v>5.6</v>
      </c>
      <c r="X336" s="389"/>
    </row>
    <row r="337" spans="1:24">
      <c r="A337" s="388">
        <v>44607</v>
      </c>
      <c r="B337" t="s">
        <v>7109</v>
      </c>
      <c r="C337">
        <v>8352</v>
      </c>
      <c r="D337" t="s">
        <v>7224</v>
      </c>
      <c r="E337" t="s">
        <v>7769</v>
      </c>
      <c r="F337" t="s">
        <v>7023</v>
      </c>
      <c r="G337" s="19">
        <v>44608</v>
      </c>
      <c r="H337" s="8" t="s">
        <v>7775</v>
      </c>
      <c r="I337" t="s">
        <v>7774</v>
      </c>
      <c r="J337" t="s">
        <v>7260</v>
      </c>
      <c r="Q337">
        <v>4</v>
      </c>
      <c r="S337" s="8">
        <v>4</v>
      </c>
      <c r="T337" s="321">
        <v>7.09</v>
      </c>
      <c r="X337" s="389"/>
    </row>
    <row r="338" spans="1:24">
      <c r="A338" s="388">
        <v>44607</v>
      </c>
      <c r="B338" t="s">
        <v>7109</v>
      </c>
      <c r="C338">
        <v>8352</v>
      </c>
      <c r="D338" t="s">
        <v>7224</v>
      </c>
      <c r="E338" t="s">
        <v>7769</v>
      </c>
      <c r="F338" t="s">
        <v>7023</v>
      </c>
      <c r="G338" s="19">
        <v>44608</v>
      </c>
      <c r="H338" s="8" t="s">
        <v>7776</v>
      </c>
      <c r="I338" t="s">
        <v>7777</v>
      </c>
      <c r="J338" t="s">
        <v>7617</v>
      </c>
      <c r="K338">
        <v>3</v>
      </c>
      <c r="S338" s="8">
        <v>3</v>
      </c>
      <c r="T338" s="321">
        <v>6.99</v>
      </c>
      <c r="X338" s="389"/>
    </row>
    <row r="339" spans="1:24">
      <c r="A339" s="388">
        <v>44607</v>
      </c>
      <c r="B339" t="s">
        <v>7109</v>
      </c>
      <c r="C339">
        <v>8352</v>
      </c>
      <c r="D339" t="s">
        <v>7224</v>
      </c>
      <c r="E339" t="s">
        <v>7769</v>
      </c>
      <c r="F339" t="s">
        <v>7023</v>
      </c>
      <c r="G339" s="19">
        <v>44608</v>
      </c>
      <c r="H339" s="8" t="s">
        <v>7778</v>
      </c>
      <c r="I339" t="s">
        <v>7777</v>
      </c>
      <c r="J339" t="s">
        <v>7617</v>
      </c>
      <c r="Q339">
        <v>4</v>
      </c>
      <c r="S339" s="8">
        <v>4</v>
      </c>
      <c r="T339" s="321">
        <v>8.18</v>
      </c>
      <c r="X339" s="389"/>
    </row>
    <row r="340" spans="1:24">
      <c r="A340" s="388">
        <v>44608</v>
      </c>
      <c r="B340" t="s">
        <v>7109</v>
      </c>
      <c r="C340">
        <v>8361</v>
      </c>
      <c r="D340" t="s">
        <v>7224</v>
      </c>
      <c r="E340" t="s">
        <v>7769</v>
      </c>
      <c r="F340" t="s">
        <v>7023</v>
      </c>
      <c r="G340" s="19">
        <v>44609</v>
      </c>
      <c r="H340" s="8" t="s">
        <v>7773</v>
      </c>
      <c r="I340" t="s">
        <v>7774</v>
      </c>
      <c r="J340" t="s">
        <v>7260</v>
      </c>
      <c r="L340">
        <v>1</v>
      </c>
      <c r="M340">
        <v>2</v>
      </c>
      <c r="S340" s="8">
        <v>3</v>
      </c>
      <c r="T340" s="321">
        <v>5.6</v>
      </c>
      <c r="X340" s="389"/>
    </row>
    <row r="341" spans="1:24">
      <c r="A341" s="388">
        <v>44608</v>
      </c>
      <c r="B341" t="s">
        <v>7109</v>
      </c>
      <c r="C341">
        <v>8361</v>
      </c>
      <c r="D341" t="s">
        <v>7224</v>
      </c>
      <c r="E341" t="s">
        <v>7769</v>
      </c>
      <c r="F341" t="s">
        <v>7023</v>
      </c>
      <c r="G341" s="19">
        <v>44609</v>
      </c>
      <c r="H341" s="8" t="s">
        <v>7775</v>
      </c>
      <c r="I341" t="s">
        <v>7774</v>
      </c>
      <c r="J341" t="s">
        <v>7260</v>
      </c>
      <c r="Q341">
        <v>3</v>
      </c>
      <c r="S341" s="8">
        <v>3</v>
      </c>
      <c r="T341" s="321">
        <v>7.09</v>
      </c>
      <c r="X341" s="389"/>
    </row>
    <row r="342" spans="1:24">
      <c r="A342" s="388">
        <v>44608</v>
      </c>
      <c r="B342" t="s">
        <v>7109</v>
      </c>
      <c r="C342">
        <v>8361</v>
      </c>
      <c r="D342" t="s">
        <v>7224</v>
      </c>
      <c r="E342" t="s">
        <v>7769</v>
      </c>
      <c r="F342" t="s">
        <v>7023</v>
      </c>
      <c r="G342" s="19">
        <v>44609</v>
      </c>
      <c r="H342" s="8" t="s">
        <v>7779</v>
      </c>
      <c r="I342" t="s">
        <v>7780</v>
      </c>
      <c r="J342" t="s">
        <v>7712</v>
      </c>
      <c r="M342">
        <v>1</v>
      </c>
      <c r="O342">
        <v>1</v>
      </c>
      <c r="Q342">
        <v>1</v>
      </c>
      <c r="S342" s="8">
        <v>3</v>
      </c>
      <c r="T342" s="321">
        <v>12.59</v>
      </c>
      <c r="X342" s="389"/>
    </row>
    <row r="343" spans="1:24">
      <c r="A343" s="388">
        <v>44608</v>
      </c>
      <c r="B343" t="s">
        <v>7109</v>
      </c>
      <c r="C343">
        <v>8361</v>
      </c>
      <c r="D343" t="s">
        <v>7224</v>
      </c>
      <c r="E343" t="s">
        <v>7769</v>
      </c>
      <c r="F343" t="s">
        <v>7023</v>
      </c>
      <c r="G343" s="19">
        <v>44609</v>
      </c>
      <c r="H343" s="8" t="s">
        <v>7781</v>
      </c>
      <c r="I343" t="s">
        <v>7782</v>
      </c>
      <c r="J343" t="s">
        <v>7645</v>
      </c>
      <c r="L343">
        <v>1</v>
      </c>
      <c r="O343">
        <v>1</v>
      </c>
      <c r="S343" s="8">
        <v>2</v>
      </c>
      <c r="T343" s="321">
        <v>1.59</v>
      </c>
      <c r="X343" s="389"/>
    </row>
    <row r="344" spans="1:24" ht="15.75" thickBot="1">
      <c r="A344" s="390">
        <v>44608</v>
      </c>
      <c r="B344" s="391" t="s">
        <v>7109</v>
      </c>
      <c r="C344" s="391">
        <v>8361</v>
      </c>
      <c r="D344" s="391" t="s">
        <v>7224</v>
      </c>
      <c r="E344" s="391" t="s">
        <v>7769</v>
      </c>
      <c r="F344" s="391" t="s">
        <v>7023</v>
      </c>
      <c r="G344" s="392">
        <v>44609</v>
      </c>
      <c r="H344" s="393" t="s">
        <v>7783</v>
      </c>
      <c r="I344" s="391" t="s">
        <v>7784</v>
      </c>
      <c r="J344" s="391" t="s">
        <v>7785</v>
      </c>
      <c r="K344" s="391"/>
      <c r="L344" s="391"/>
      <c r="M344" s="391"/>
      <c r="N344" s="391"/>
      <c r="O344" s="391">
        <v>1</v>
      </c>
      <c r="P344" s="391"/>
      <c r="Q344" s="391"/>
      <c r="R344" s="393"/>
      <c r="S344" s="393">
        <v>2</v>
      </c>
      <c r="T344" s="395">
        <v>1.8</v>
      </c>
      <c r="U344" s="396"/>
      <c r="V344" s="396"/>
      <c r="W344" s="392"/>
      <c r="X344" s="397"/>
    </row>
    <row r="345" spans="1:24">
      <c r="A345" s="381">
        <v>44627</v>
      </c>
      <c r="B345" s="382" t="s">
        <v>7764</v>
      </c>
      <c r="C345" s="382">
        <v>8490</v>
      </c>
      <c r="D345" s="382" t="s">
        <v>7224</v>
      </c>
      <c r="E345" s="382" t="s">
        <v>7765</v>
      </c>
      <c r="F345" s="382" t="s">
        <v>7589</v>
      </c>
      <c r="G345" s="383">
        <v>44608</v>
      </c>
      <c r="H345" s="384">
        <v>2261063</v>
      </c>
      <c r="I345" s="382" t="s">
        <v>7766</v>
      </c>
      <c r="J345" s="382" t="s">
        <v>7227</v>
      </c>
      <c r="K345" s="382"/>
      <c r="L345" s="382"/>
      <c r="M345" s="382">
        <v>10</v>
      </c>
      <c r="N345" s="382"/>
      <c r="O345" s="382"/>
      <c r="P345" s="382"/>
      <c r="Q345" s="382"/>
      <c r="R345" s="384"/>
      <c r="S345" s="8">
        <f t="shared" ref="S345" si="49">SUM(K345:R345)</f>
        <v>10</v>
      </c>
      <c r="T345" s="385">
        <v>19.399999999999999</v>
      </c>
      <c r="U345" s="386">
        <v>0</v>
      </c>
      <c r="V345" s="386">
        <f>SUMPRODUCT(S345,T345)+U345</f>
        <v>194</v>
      </c>
      <c r="W345" s="383"/>
      <c r="X345" s="387"/>
    </row>
    <row r="346" spans="1:24">
      <c r="A346" s="381">
        <v>44623</v>
      </c>
      <c r="B346" s="382" t="s">
        <v>7141</v>
      </c>
      <c r="C346" s="382">
        <v>8477</v>
      </c>
      <c r="D346" s="382" t="s">
        <v>7187</v>
      </c>
      <c r="E346" s="382" t="s">
        <v>7786</v>
      </c>
      <c r="F346" s="382" t="s">
        <v>7023</v>
      </c>
      <c r="G346" s="383">
        <v>44623</v>
      </c>
      <c r="H346" s="384" t="s">
        <v>7787</v>
      </c>
      <c r="I346" s="382" t="s">
        <v>7788</v>
      </c>
      <c r="J346" s="382" t="s">
        <v>7227</v>
      </c>
      <c r="K346" s="382"/>
      <c r="L346" s="382"/>
      <c r="M346" s="382">
        <v>9</v>
      </c>
      <c r="N346" s="382"/>
      <c r="O346" s="382"/>
      <c r="P346" s="382"/>
      <c r="Q346" s="382"/>
      <c r="R346" s="384"/>
      <c r="S346" s="384">
        <v>9</v>
      </c>
      <c r="T346" s="385">
        <v>2.99</v>
      </c>
      <c r="U346" s="386"/>
      <c r="V346" s="386">
        <f>SUMPRODUCT(S346:S359,T346:T359)+U346</f>
        <v>367.76</v>
      </c>
      <c r="W346" s="383"/>
      <c r="X346" s="387"/>
    </row>
    <row r="347" spans="1:24">
      <c r="A347" s="388">
        <v>44623</v>
      </c>
      <c r="B347" t="s">
        <v>7141</v>
      </c>
      <c r="C347">
        <v>8477</v>
      </c>
      <c r="D347" t="s">
        <v>7187</v>
      </c>
      <c r="E347" t="s">
        <v>7786</v>
      </c>
      <c r="F347" t="s">
        <v>7023</v>
      </c>
      <c r="G347" s="19">
        <v>44623</v>
      </c>
      <c r="H347" s="8" t="s">
        <v>7789</v>
      </c>
      <c r="I347" t="s">
        <v>7790</v>
      </c>
      <c r="J347" t="s">
        <v>7227</v>
      </c>
      <c r="M347">
        <v>9</v>
      </c>
      <c r="S347" s="8">
        <v>9</v>
      </c>
      <c r="T347" s="321">
        <v>2.5</v>
      </c>
      <c r="X347" s="389"/>
    </row>
    <row r="348" spans="1:24">
      <c r="A348" s="388">
        <v>44623</v>
      </c>
      <c r="B348" t="s">
        <v>7141</v>
      </c>
      <c r="C348">
        <v>8477</v>
      </c>
      <c r="D348" t="s">
        <v>7187</v>
      </c>
      <c r="E348" t="s">
        <v>7786</v>
      </c>
      <c r="F348" t="s">
        <v>7023</v>
      </c>
      <c r="G348" s="19">
        <v>44623</v>
      </c>
      <c r="H348" s="8" t="s">
        <v>7583</v>
      </c>
      <c r="I348" t="s">
        <v>7791</v>
      </c>
      <c r="J348" t="s">
        <v>7227</v>
      </c>
      <c r="N348">
        <v>8</v>
      </c>
      <c r="O348">
        <v>4</v>
      </c>
      <c r="S348" s="8">
        <v>12</v>
      </c>
      <c r="T348" s="321">
        <v>4.99</v>
      </c>
      <c r="X348" s="389" t="s">
        <v>7792</v>
      </c>
    </row>
    <row r="349" spans="1:24">
      <c r="A349" s="388">
        <v>44623</v>
      </c>
      <c r="B349" t="s">
        <v>7141</v>
      </c>
      <c r="C349">
        <v>8477</v>
      </c>
      <c r="D349" t="s">
        <v>7187</v>
      </c>
      <c r="E349" t="s">
        <v>7786</v>
      </c>
      <c r="F349" t="s">
        <v>7023</v>
      </c>
      <c r="G349" s="19">
        <v>44623</v>
      </c>
      <c r="H349" s="8" t="s">
        <v>7487</v>
      </c>
      <c r="I349" t="s">
        <v>7793</v>
      </c>
      <c r="J349" t="s">
        <v>7227</v>
      </c>
      <c r="N349">
        <v>2</v>
      </c>
      <c r="S349" s="8">
        <v>2</v>
      </c>
      <c r="T349" s="321">
        <v>19</v>
      </c>
      <c r="X349" s="389"/>
    </row>
    <row r="350" spans="1:24">
      <c r="A350" s="388">
        <v>44623</v>
      </c>
      <c r="B350" t="s">
        <v>7141</v>
      </c>
      <c r="C350">
        <v>8477</v>
      </c>
      <c r="D350" t="s">
        <v>7187</v>
      </c>
      <c r="E350" t="s">
        <v>7786</v>
      </c>
      <c r="F350" t="s">
        <v>7023</v>
      </c>
      <c r="G350" s="19">
        <v>44623</v>
      </c>
      <c r="H350" s="8" t="s">
        <v>7783</v>
      </c>
      <c r="I350" t="s">
        <v>7784</v>
      </c>
      <c r="J350" t="s">
        <v>7785</v>
      </c>
      <c r="N350">
        <v>2</v>
      </c>
      <c r="S350" s="8">
        <v>2</v>
      </c>
      <c r="T350" s="321">
        <v>1.8</v>
      </c>
      <c r="X350" s="389"/>
    </row>
    <row r="351" spans="1:24">
      <c r="A351" s="388">
        <v>44623</v>
      </c>
      <c r="B351" t="s">
        <v>7141</v>
      </c>
      <c r="C351">
        <v>8477</v>
      </c>
      <c r="D351" t="s">
        <v>7187</v>
      </c>
      <c r="E351" t="s">
        <v>7786</v>
      </c>
      <c r="F351" t="s">
        <v>7023</v>
      </c>
      <c r="G351" s="19">
        <v>44623</v>
      </c>
      <c r="H351" s="8" t="s">
        <v>7794</v>
      </c>
      <c r="I351" t="s">
        <v>7795</v>
      </c>
      <c r="J351" t="s">
        <v>7227</v>
      </c>
      <c r="M351">
        <v>2</v>
      </c>
      <c r="N351">
        <v>2</v>
      </c>
      <c r="S351" s="8">
        <v>4</v>
      </c>
      <c r="T351" s="321">
        <v>7.99</v>
      </c>
      <c r="X351" s="389"/>
    </row>
    <row r="352" spans="1:24">
      <c r="A352" s="388">
        <v>44623</v>
      </c>
      <c r="B352" t="s">
        <v>7141</v>
      </c>
      <c r="C352">
        <v>8477</v>
      </c>
      <c r="D352" t="s">
        <v>7187</v>
      </c>
      <c r="E352" t="s">
        <v>7786</v>
      </c>
      <c r="F352" t="s">
        <v>7023</v>
      </c>
      <c r="G352" s="19">
        <v>44623</v>
      </c>
      <c r="H352" s="8" t="s">
        <v>7796</v>
      </c>
      <c r="I352" t="s">
        <v>7797</v>
      </c>
      <c r="J352" t="s">
        <v>7227</v>
      </c>
      <c r="M352">
        <v>2</v>
      </c>
      <c r="N352">
        <v>2</v>
      </c>
      <c r="S352" s="8">
        <v>4</v>
      </c>
      <c r="T352" s="321">
        <v>8.99</v>
      </c>
      <c r="X352" s="389"/>
    </row>
    <row r="353" spans="1:24">
      <c r="A353" s="388">
        <v>44623</v>
      </c>
      <c r="B353" t="s">
        <v>7141</v>
      </c>
      <c r="C353">
        <v>8477</v>
      </c>
      <c r="D353" t="s">
        <v>7187</v>
      </c>
      <c r="E353" t="s">
        <v>7786</v>
      </c>
      <c r="F353" t="s">
        <v>7023</v>
      </c>
      <c r="G353" s="19">
        <v>44623</v>
      </c>
      <c r="H353" s="8" t="s">
        <v>7798</v>
      </c>
      <c r="I353" t="s">
        <v>7799</v>
      </c>
      <c r="J353" t="s">
        <v>7800</v>
      </c>
      <c r="N353">
        <v>1</v>
      </c>
      <c r="S353" s="8">
        <v>1</v>
      </c>
      <c r="T353" s="321">
        <v>23.58</v>
      </c>
      <c r="X353" s="389" t="s">
        <v>7801</v>
      </c>
    </row>
    <row r="354" spans="1:24">
      <c r="A354" s="388">
        <v>44623</v>
      </c>
      <c r="B354" t="s">
        <v>7109</v>
      </c>
      <c r="C354">
        <v>8454</v>
      </c>
      <c r="D354" t="s">
        <v>7187</v>
      </c>
      <c r="E354" t="s">
        <v>7786</v>
      </c>
      <c r="F354" t="s">
        <v>7023</v>
      </c>
      <c r="G354" s="19">
        <v>44623</v>
      </c>
      <c r="H354" s="8" t="s">
        <v>7773</v>
      </c>
      <c r="I354" t="s">
        <v>7774</v>
      </c>
      <c r="J354" t="s">
        <v>7260</v>
      </c>
      <c r="L354">
        <v>6</v>
      </c>
      <c r="S354" s="8">
        <v>6</v>
      </c>
      <c r="T354" s="321">
        <v>5.6</v>
      </c>
      <c r="X354" s="389"/>
    </row>
    <row r="355" spans="1:24">
      <c r="A355" s="388">
        <v>44623</v>
      </c>
      <c r="B355" t="s">
        <v>7109</v>
      </c>
      <c r="C355">
        <v>8454</v>
      </c>
      <c r="D355" t="s">
        <v>7187</v>
      </c>
      <c r="E355" t="s">
        <v>7786</v>
      </c>
      <c r="F355" t="s">
        <v>7023</v>
      </c>
      <c r="G355" s="19">
        <v>44623</v>
      </c>
      <c r="H355" s="8" t="s">
        <v>7775</v>
      </c>
      <c r="I355" t="s">
        <v>7774</v>
      </c>
      <c r="J355" t="s">
        <v>7260</v>
      </c>
      <c r="Q355">
        <v>3</v>
      </c>
      <c r="S355" s="8">
        <v>3</v>
      </c>
      <c r="T355" s="321">
        <v>7.09</v>
      </c>
      <c r="X355" s="389"/>
    </row>
    <row r="356" spans="1:24">
      <c r="A356" s="388">
        <v>44623</v>
      </c>
      <c r="B356" t="s">
        <v>7109</v>
      </c>
      <c r="C356">
        <v>8454</v>
      </c>
      <c r="D356" t="s">
        <v>7187</v>
      </c>
      <c r="E356" t="s">
        <v>7786</v>
      </c>
      <c r="F356" t="s">
        <v>7023</v>
      </c>
      <c r="G356" s="19">
        <v>44623</v>
      </c>
      <c r="H356" s="8" t="s">
        <v>7779</v>
      </c>
      <c r="I356" t="s">
        <v>7780</v>
      </c>
      <c r="J356" t="s">
        <v>7712</v>
      </c>
      <c r="L356">
        <v>2</v>
      </c>
      <c r="Q356">
        <v>1</v>
      </c>
      <c r="S356" s="8">
        <v>3</v>
      </c>
      <c r="T356" s="321">
        <v>12.59</v>
      </c>
      <c r="X356" s="389"/>
    </row>
    <row r="357" spans="1:24">
      <c r="A357" s="388">
        <v>44623</v>
      </c>
      <c r="B357" t="s">
        <v>7109</v>
      </c>
      <c r="C357">
        <v>8454</v>
      </c>
      <c r="D357" t="s">
        <v>7187</v>
      </c>
      <c r="E357" t="s">
        <v>7786</v>
      </c>
      <c r="F357" t="s">
        <v>7023</v>
      </c>
      <c r="G357" s="19">
        <v>44623</v>
      </c>
      <c r="H357" s="8" t="s">
        <v>7781</v>
      </c>
      <c r="I357" t="s">
        <v>7782</v>
      </c>
      <c r="J357" t="s">
        <v>7645</v>
      </c>
      <c r="M357">
        <v>3</v>
      </c>
      <c r="N357">
        <v>1</v>
      </c>
      <c r="S357" s="8">
        <v>4</v>
      </c>
      <c r="T357" s="321">
        <v>1.59</v>
      </c>
      <c r="X357" s="389"/>
    </row>
    <row r="358" spans="1:24">
      <c r="A358" s="388">
        <v>44623</v>
      </c>
      <c r="B358" t="s">
        <v>7109</v>
      </c>
      <c r="C358">
        <v>8454</v>
      </c>
      <c r="D358" t="s">
        <v>7187</v>
      </c>
      <c r="E358" t="s">
        <v>7786</v>
      </c>
      <c r="F358" t="s">
        <v>7023</v>
      </c>
      <c r="G358" s="19">
        <v>44623</v>
      </c>
      <c r="H358" s="8" t="s">
        <v>7783</v>
      </c>
      <c r="I358" t="s">
        <v>7784</v>
      </c>
      <c r="J358" t="s">
        <v>7785</v>
      </c>
      <c r="L358">
        <v>2</v>
      </c>
      <c r="Q358">
        <v>1</v>
      </c>
      <c r="S358" s="8">
        <v>3</v>
      </c>
      <c r="T358" s="321">
        <v>1.8</v>
      </c>
      <c r="X358" s="389"/>
    </row>
    <row r="359" spans="1:24" ht="15.75" thickBot="1">
      <c r="A359" s="388">
        <v>44623</v>
      </c>
      <c r="B359" t="s">
        <v>7137</v>
      </c>
      <c r="C359">
        <v>8418</v>
      </c>
      <c r="D359" t="s">
        <v>7224</v>
      </c>
      <c r="E359" t="s">
        <v>7786</v>
      </c>
      <c r="F359" t="s">
        <v>7023</v>
      </c>
      <c r="G359" s="19">
        <v>44623</v>
      </c>
      <c r="H359" s="8" t="s">
        <v>7802</v>
      </c>
      <c r="I359" t="s">
        <v>7803</v>
      </c>
      <c r="J359" t="s">
        <v>7260</v>
      </c>
      <c r="N359">
        <v>3</v>
      </c>
      <c r="S359" s="8">
        <v>3</v>
      </c>
      <c r="T359" s="321">
        <v>6.99</v>
      </c>
      <c r="X359" s="389"/>
    </row>
    <row r="360" spans="1:24">
      <c r="A360" s="381">
        <v>44623</v>
      </c>
      <c r="B360" s="382" t="s">
        <v>7141</v>
      </c>
      <c r="C360" s="382">
        <v>8477</v>
      </c>
      <c r="D360" s="382" t="s">
        <v>7187</v>
      </c>
      <c r="E360" s="382" t="s">
        <v>7804</v>
      </c>
      <c r="F360" s="382" t="s">
        <v>7023</v>
      </c>
      <c r="G360" s="383">
        <v>44623</v>
      </c>
      <c r="H360" s="384" t="s">
        <v>7798</v>
      </c>
      <c r="I360" s="382" t="s">
        <v>7799</v>
      </c>
      <c r="J360" s="382" t="s">
        <v>7800</v>
      </c>
      <c r="K360" s="382"/>
      <c r="L360" s="382"/>
      <c r="M360" s="382">
        <v>1</v>
      </c>
      <c r="N360" s="382"/>
      <c r="O360" s="382"/>
      <c r="P360" s="382"/>
      <c r="Q360" s="382"/>
      <c r="R360" s="384" t="s">
        <v>7805</v>
      </c>
      <c r="S360" s="384">
        <v>1</v>
      </c>
      <c r="T360" s="385">
        <v>23.58</v>
      </c>
      <c r="U360" s="386"/>
      <c r="V360" s="386">
        <f>SUMPRODUCT(S360:S366,T360:T366)+U360</f>
        <v>107.32999999999998</v>
      </c>
      <c r="W360" s="383"/>
      <c r="X360" s="387"/>
    </row>
    <row r="361" spans="1:24">
      <c r="A361" s="388">
        <v>44628</v>
      </c>
      <c r="B361" t="s">
        <v>7109</v>
      </c>
      <c r="C361">
        <v>8514</v>
      </c>
      <c r="D361" t="s">
        <v>7187</v>
      </c>
      <c r="E361" t="s">
        <v>7804</v>
      </c>
      <c r="F361" t="s">
        <v>7023</v>
      </c>
      <c r="G361" s="19">
        <v>44623</v>
      </c>
      <c r="H361" t="s">
        <v>7773</v>
      </c>
      <c r="I361" t="s">
        <v>7774</v>
      </c>
      <c r="J361" t="s">
        <v>7260</v>
      </c>
      <c r="K361">
        <v>3</v>
      </c>
      <c r="O361">
        <v>3</v>
      </c>
      <c r="R361"/>
      <c r="S361" s="8">
        <v>6</v>
      </c>
      <c r="T361" s="893">
        <v>5.6</v>
      </c>
      <c r="X361" s="389"/>
    </row>
    <row r="362" spans="1:24">
      <c r="A362" s="388">
        <v>44628</v>
      </c>
      <c r="B362" t="s">
        <v>7109</v>
      </c>
      <c r="C362">
        <v>8514</v>
      </c>
      <c r="D362" t="s">
        <v>7187</v>
      </c>
      <c r="E362" t="s">
        <v>7804</v>
      </c>
      <c r="F362" t="s">
        <v>7023</v>
      </c>
      <c r="G362" s="19">
        <v>44623</v>
      </c>
      <c r="H362" t="s">
        <v>7779</v>
      </c>
      <c r="I362" t="s">
        <v>7780</v>
      </c>
      <c r="J362" t="s">
        <v>7712</v>
      </c>
      <c r="L362">
        <v>1</v>
      </c>
      <c r="O362">
        <v>1</v>
      </c>
      <c r="R362"/>
      <c r="S362" s="8">
        <v>2</v>
      </c>
      <c r="T362" s="893">
        <v>12.59</v>
      </c>
      <c r="X362" s="389"/>
    </row>
    <row r="363" spans="1:24">
      <c r="A363" s="388">
        <v>44628</v>
      </c>
      <c r="B363" t="s">
        <v>7109</v>
      </c>
      <c r="C363">
        <v>8514</v>
      </c>
      <c r="D363" t="s">
        <v>7187</v>
      </c>
      <c r="E363" t="s">
        <v>7804</v>
      </c>
      <c r="F363" t="s">
        <v>7023</v>
      </c>
      <c r="G363" s="19">
        <v>44623</v>
      </c>
      <c r="H363" t="s">
        <v>7781</v>
      </c>
      <c r="I363" t="s">
        <v>7782</v>
      </c>
      <c r="J363" t="s">
        <v>7645</v>
      </c>
      <c r="M363">
        <v>1</v>
      </c>
      <c r="O363">
        <v>1</v>
      </c>
      <c r="R363"/>
      <c r="S363" s="8">
        <v>2</v>
      </c>
      <c r="T363" s="893">
        <v>1.59</v>
      </c>
      <c r="X363" s="389"/>
    </row>
    <row r="364" spans="1:24">
      <c r="A364" s="388">
        <v>44628</v>
      </c>
      <c r="B364" t="s">
        <v>7109</v>
      </c>
      <c r="C364">
        <v>8514</v>
      </c>
      <c r="D364" t="s">
        <v>7187</v>
      </c>
      <c r="E364" t="s">
        <v>7804</v>
      </c>
      <c r="F364" t="s">
        <v>7023</v>
      </c>
      <c r="G364" s="19">
        <v>44623</v>
      </c>
      <c r="H364" t="s">
        <v>7783</v>
      </c>
      <c r="I364" t="s">
        <v>7784</v>
      </c>
      <c r="J364" t="s">
        <v>7785</v>
      </c>
      <c r="M364">
        <v>1</v>
      </c>
      <c r="P364">
        <v>1</v>
      </c>
      <c r="R364"/>
      <c r="S364" s="8">
        <v>2</v>
      </c>
      <c r="T364" s="893">
        <v>1.8</v>
      </c>
      <c r="X364" s="389"/>
    </row>
    <row r="365" spans="1:24">
      <c r="A365" s="388">
        <v>44629</v>
      </c>
      <c r="B365" t="s">
        <v>7145</v>
      </c>
      <c r="C365">
        <v>8517</v>
      </c>
      <c r="D365" t="s">
        <v>7187</v>
      </c>
      <c r="E365" t="s">
        <v>7804</v>
      </c>
      <c r="F365" t="s">
        <v>7023</v>
      </c>
      <c r="G365" s="19">
        <v>44631</v>
      </c>
      <c r="H365" s="8" t="s">
        <v>7773</v>
      </c>
      <c r="I365" t="s">
        <v>7774</v>
      </c>
      <c r="J365" t="s">
        <v>7303</v>
      </c>
      <c r="N365">
        <v>1</v>
      </c>
      <c r="S365" s="8">
        <v>1</v>
      </c>
      <c r="T365" s="321">
        <v>5.6</v>
      </c>
      <c r="X365" s="389"/>
    </row>
    <row r="366" spans="1:24" ht="15.75" thickBot="1">
      <c r="A366" s="390">
        <v>44629</v>
      </c>
      <c r="B366" s="391" t="s">
        <v>7145</v>
      </c>
      <c r="C366" s="391">
        <v>8517</v>
      </c>
      <c r="D366" t="s">
        <v>7187</v>
      </c>
      <c r="E366" t="s">
        <v>7804</v>
      </c>
      <c r="F366" s="391" t="s">
        <v>7023</v>
      </c>
      <c r="G366" s="392">
        <v>44631</v>
      </c>
      <c r="H366" s="393" t="s">
        <v>7779</v>
      </c>
      <c r="I366" s="391" t="s">
        <v>7780</v>
      </c>
      <c r="J366" s="391" t="s">
        <v>7806</v>
      </c>
      <c r="K366" s="391"/>
      <c r="L366" s="391"/>
      <c r="M366" s="391"/>
      <c r="N366" s="391">
        <v>1</v>
      </c>
      <c r="O366" s="391"/>
      <c r="P366" s="391"/>
      <c r="Q366" s="391"/>
      <c r="R366" s="393"/>
      <c r="S366" s="393">
        <v>1</v>
      </c>
      <c r="T366" s="395">
        <v>12.59</v>
      </c>
      <c r="U366" s="396"/>
      <c r="V366" s="396"/>
      <c r="W366" s="392"/>
      <c r="X366" s="397"/>
    </row>
    <row r="367" spans="1:24" ht="15.75" thickBot="1">
      <c r="A367" s="371">
        <v>44629</v>
      </c>
      <c r="B367" s="372" t="s">
        <v>7312</v>
      </c>
      <c r="C367" s="372"/>
      <c r="D367" s="372"/>
      <c r="E367" s="372" t="s">
        <v>7767</v>
      </c>
      <c r="F367" s="372" t="s">
        <v>7623</v>
      </c>
      <c r="G367" s="373">
        <v>44629</v>
      </c>
      <c r="H367" s="374" t="s">
        <v>7685</v>
      </c>
      <c r="I367" s="372" t="s">
        <v>7807</v>
      </c>
      <c r="J367" s="372" t="s">
        <v>7241</v>
      </c>
      <c r="K367" s="372"/>
      <c r="L367" s="372"/>
      <c r="M367" s="372"/>
      <c r="N367" s="372"/>
      <c r="O367" s="372"/>
      <c r="P367" s="372"/>
      <c r="Q367" s="372"/>
      <c r="R367" s="374">
        <v>1</v>
      </c>
      <c r="S367" s="374">
        <v>1</v>
      </c>
      <c r="T367" s="534">
        <v>139.26</v>
      </c>
      <c r="U367" s="376"/>
      <c r="V367" s="376">
        <f>SUMPRODUCT(S367,T367)+U367</f>
        <v>139.26</v>
      </c>
      <c r="W367" s="373"/>
      <c r="X367" s="377"/>
    </row>
    <row r="368" spans="1:24" ht="15.75" thickBot="1">
      <c r="A368" s="371">
        <v>44636</v>
      </c>
      <c r="B368" s="372" t="s">
        <v>7312</v>
      </c>
      <c r="C368" s="372"/>
      <c r="D368" s="372"/>
      <c r="E368" s="372" t="s">
        <v>7808</v>
      </c>
      <c r="F368" s="372" t="s">
        <v>7623</v>
      </c>
      <c r="G368" s="373">
        <v>44636</v>
      </c>
      <c r="H368" s="374" t="s">
        <v>7768</v>
      </c>
      <c r="I368" s="372" t="s">
        <v>7768</v>
      </c>
      <c r="J368" s="372" t="s">
        <v>7555</v>
      </c>
      <c r="K368" s="372"/>
      <c r="L368" s="372"/>
      <c r="M368" s="372"/>
      <c r="N368" s="372"/>
      <c r="O368" s="372"/>
      <c r="P368" s="372"/>
      <c r="Q368" s="372"/>
      <c r="R368" s="374">
        <v>1</v>
      </c>
      <c r="S368" s="374">
        <v>1</v>
      </c>
      <c r="T368" s="534">
        <v>585.16000000000008</v>
      </c>
      <c r="U368" s="376"/>
      <c r="V368" s="376">
        <f>SUMPRODUCT(S368,T368)+U368</f>
        <v>585.16000000000008</v>
      </c>
      <c r="W368" s="373"/>
      <c r="X368" s="377"/>
    </row>
    <row r="369" spans="1:24">
      <c r="A369" s="19">
        <v>44636</v>
      </c>
      <c r="B369" t="s">
        <v>7109</v>
      </c>
      <c r="C369">
        <v>8593</v>
      </c>
      <c r="E369">
        <v>1880</v>
      </c>
      <c r="F369" t="s">
        <v>7023</v>
      </c>
      <c r="G369"/>
      <c r="H369" t="s">
        <v>7773</v>
      </c>
      <c r="I369" t="s">
        <v>7774</v>
      </c>
      <c r="J369" t="s">
        <v>7260</v>
      </c>
      <c r="M369">
        <v>3</v>
      </c>
      <c r="N369">
        <v>2</v>
      </c>
      <c r="R369"/>
      <c r="S369">
        <v>3</v>
      </c>
      <c r="T369" s="941">
        <v>6.4</v>
      </c>
      <c r="U369"/>
      <c r="V369" s="386">
        <f>SUMPRODUCT(S369:S379,T369:T379)+U369</f>
        <v>150.36000000000001</v>
      </c>
    </row>
    <row r="370" spans="1:24">
      <c r="A370" s="19">
        <v>44636</v>
      </c>
      <c r="B370" t="s">
        <v>7109</v>
      </c>
      <c r="C370">
        <v>8593</v>
      </c>
      <c r="E370">
        <v>1880</v>
      </c>
      <c r="F370" t="s">
        <v>7023</v>
      </c>
      <c r="G370"/>
      <c r="H370" t="s">
        <v>7779</v>
      </c>
      <c r="I370" t="s">
        <v>7780</v>
      </c>
      <c r="J370" t="s">
        <v>7712</v>
      </c>
      <c r="M370">
        <v>1</v>
      </c>
      <c r="R370"/>
      <c r="S370">
        <v>1</v>
      </c>
      <c r="T370" s="941">
        <v>13.99</v>
      </c>
      <c r="U370"/>
      <c r="V370"/>
    </row>
    <row r="371" spans="1:24">
      <c r="A371" s="19">
        <v>44636</v>
      </c>
      <c r="B371" t="s">
        <v>7109</v>
      </c>
      <c r="C371">
        <v>8593</v>
      </c>
      <c r="E371">
        <v>1880</v>
      </c>
      <c r="F371" t="s">
        <v>7023</v>
      </c>
      <c r="G371"/>
      <c r="H371" t="s">
        <v>7781</v>
      </c>
      <c r="I371" t="s">
        <v>7782</v>
      </c>
      <c r="J371" t="s">
        <v>7645</v>
      </c>
      <c r="M371">
        <v>1</v>
      </c>
      <c r="R371"/>
      <c r="S371">
        <v>1</v>
      </c>
      <c r="T371" s="941">
        <v>1.59</v>
      </c>
      <c r="U371"/>
      <c r="V371"/>
    </row>
    <row r="372" spans="1:24">
      <c r="A372" s="19">
        <v>44636</v>
      </c>
      <c r="B372" t="s">
        <v>7109</v>
      </c>
      <c r="C372">
        <v>8593</v>
      </c>
      <c r="E372">
        <v>1880</v>
      </c>
      <c r="F372" t="s">
        <v>7023</v>
      </c>
      <c r="G372"/>
      <c r="H372" t="s">
        <v>7783</v>
      </c>
      <c r="I372" t="s">
        <v>7784</v>
      </c>
      <c r="J372" t="s">
        <v>7785</v>
      </c>
      <c r="M372">
        <v>1</v>
      </c>
      <c r="R372"/>
      <c r="S372">
        <v>1</v>
      </c>
      <c r="T372" s="941">
        <v>1.8</v>
      </c>
      <c r="U372"/>
      <c r="V372"/>
    </row>
    <row r="373" spans="1:24">
      <c r="A373" s="19">
        <v>44636</v>
      </c>
      <c r="B373" t="s">
        <v>7141</v>
      </c>
      <c r="C373">
        <v>8613</v>
      </c>
      <c r="E373">
        <v>1880</v>
      </c>
      <c r="F373" t="s">
        <v>7023</v>
      </c>
      <c r="G373"/>
      <c r="H373" t="s">
        <v>7787</v>
      </c>
      <c r="I373" t="s">
        <v>7788</v>
      </c>
      <c r="J373" t="s">
        <v>7227</v>
      </c>
      <c r="Q373">
        <v>5</v>
      </c>
      <c r="R373"/>
      <c r="S373">
        <v>5</v>
      </c>
      <c r="T373" s="941">
        <v>3.65</v>
      </c>
      <c r="U373"/>
      <c r="V373"/>
    </row>
    <row r="374" spans="1:24">
      <c r="A374" s="19">
        <v>44636</v>
      </c>
      <c r="B374" t="s">
        <v>7141</v>
      </c>
      <c r="C374">
        <v>8613</v>
      </c>
      <c r="E374">
        <v>1880</v>
      </c>
      <c r="F374" t="s">
        <v>7023</v>
      </c>
      <c r="G374"/>
      <c r="H374" t="s">
        <v>7789</v>
      </c>
      <c r="I374" t="s">
        <v>7790</v>
      </c>
      <c r="J374" t="s">
        <v>7227</v>
      </c>
      <c r="Q374">
        <v>5</v>
      </c>
      <c r="R374"/>
      <c r="S374">
        <v>5</v>
      </c>
      <c r="T374" s="941">
        <v>3.15</v>
      </c>
      <c r="U374"/>
      <c r="V374"/>
    </row>
    <row r="375" spans="1:24">
      <c r="A375" s="19">
        <v>44636</v>
      </c>
      <c r="B375" t="s">
        <v>7141</v>
      </c>
      <c r="C375">
        <v>8613</v>
      </c>
      <c r="E375">
        <v>1880</v>
      </c>
      <c r="F375" t="s">
        <v>7023</v>
      </c>
      <c r="G375"/>
      <c r="H375" t="s">
        <v>7809</v>
      </c>
      <c r="I375" t="s">
        <v>7791</v>
      </c>
      <c r="J375" t="s">
        <v>7227</v>
      </c>
      <c r="Q375">
        <v>2</v>
      </c>
      <c r="R375"/>
      <c r="S375">
        <v>2</v>
      </c>
      <c r="T375" s="941">
        <v>7.29</v>
      </c>
      <c r="U375"/>
      <c r="V375"/>
    </row>
    <row r="376" spans="1:24">
      <c r="A376" s="19">
        <v>44636</v>
      </c>
      <c r="B376" t="s">
        <v>7141</v>
      </c>
      <c r="C376">
        <v>8613</v>
      </c>
      <c r="E376">
        <v>1880</v>
      </c>
      <c r="F376" t="s">
        <v>7023</v>
      </c>
      <c r="G376"/>
      <c r="H376" t="s">
        <v>7487</v>
      </c>
      <c r="I376" t="s">
        <v>7793</v>
      </c>
      <c r="J376" t="s">
        <v>7227</v>
      </c>
      <c r="Q376">
        <v>1</v>
      </c>
      <c r="R376"/>
      <c r="S376">
        <v>1</v>
      </c>
      <c r="T376" s="941">
        <v>19</v>
      </c>
      <c r="U376"/>
      <c r="V376"/>
    </row>
    <row r="377" spans="1:24">
      <c r="A377" s="19">
        <v>44636</v>
      </c>
      <c r="B377" t="s">
        <v>7141</v>
      </c>
      <c r="C377">
        <v>8613</v>
      </c>
      <c r="E377">
        <v>1880</v>
      </c>
      <c r="F377" t="s">
        <v>7023</v>
      </c>
      <c r="G377"/>
      <c r="H377" t="s">
        <v>7783</v>
      </c>
      <c r="I377" t="s">
        <v>7784</v>
      </c>
      <c r="J377" t="s">
        <v>7785</v>
      </c>
      <c r="Q377">
        <v>1</v>
      </c>
      <c r="R377"/>
      <c r="S377">
        <v>1</v>
      </c>
      <c r="T377" s="941">
        <v>1.8</v>
      </c>
      <c r="U377"/>
      <c r="V377"/>
    </row>
    <row r="378" spans="1:24">
      <c r="A378" s="19">
        <v>44636</v>
      </c>
      <c r="B378" t="s">
        <v>7141</v>
      </c>
      <c r="C378">
        <v>8613</v>
      </c>
      <c r="E378">
        <v>1880</v>
      </c>
      <c r="F378" t="s">
        <v>7023</v>
      </c>
      <c r="G378"/>
      <c r="H378" t="s">
        <v>7810</v>
      </c>
      <c r="I378" t="s">
        <v>7811</v>
      </c>
      <c r="J378" t="s">
        <v>7227</v>
      </c>
      <c r="R378" t="s">
        <v>7812</v>
      </c>
      <c r="S378">
        <v>2</v>
      </c>
      <c r="T378" s="941">
        <v>12.55</v>
      </c>
      <c r="U378"/>
      <c r="V378"/>
    </row>
    <row r="379" spans="1:24" ht="15.75" thickBot="1">
      <c r="A379" s="19">
        <v>44636</v>
      </c>
      <c r="B379" t="s">
        <v>7141</v>
      </c>
      <c r="C379">
        <v>8613</v>
      </c>
      <c r="E379">
        <v>1880</v>
      </c>
      <c r="F379" t="s">
        <v>7023</v>
      </c>
      <c r="G379"/>
      <c r="H379" t="s">
        <v>7813</v>
      </c>
      <c r="I379" t="s">
        <v>7814</v>
      </c>
      <c r="J379" t="s">
        <v>7227</v>
      </c>
      <c r="R379" t="s">
        <v>7812</v>
      </c>
      <c r="S379">
        <v>2</v>
      </c>
      <c r="T379" s="941">
        <v>9.65</v>
      </c>
      <c r="U379"/>
      <c r="V379"/>
    </row>
    <row r="380" spans="1:24" ht="15.75" thickBot="1">
      <c r="A380" s="371">
        <v>44644</v>
      </c>
      <c r="B380" s="372" t="s">
        <v>7312</v>
      </c>
      <c r="C380" s="372"/>
      <c r="D380" s="372"/>
      <c r="E380" s="372" t="s">
        <v>7815</v>
      </c>
      <c r="F380" s="372" t="s">
        <v>7623</v>
      </c>
      <c r="G380" s="373"/>
      <c r="H380" s="374" t="s">
        <v>7685</v>
      </c>
      <c r="I380" s="372" t="s">
        <v>7807</v>
      </c>
      <c r="J380" s="372" t="s">
        <v>7555</v>
      </c>
      <c r="K380" s="372"/>
      <c r="L380" s="372"/>
      <c r="M380" s="372"/>
      <c r="N380" s="372"/>
      <c r="O380" s="372"/>
      <c r="P380" s="372"/>
      <c r="Q380" s="372"/>
      <c r="R380" s="374">
        <v>1</v>
      </c>
      <c r="S380" s="374">
        <v>1</v>
      </c>
      <c r="T380" s="534">
        <v>137.19</v>
      </c>
      <c r="U380" s="376"/>
      <c r="V380" s="376">
        <f>SUMPRODUCT(S380,T380)+U380</f>
        <v>137.19</v>
      </c>
    </row>
    <row r="381" spans="1:24">
      <c r="A381" s="19">
        <v>44645</v>
      </c>
      <c r="B381" t="s">
        <v>6731</v>
      </c>
      <c r="C381">
        <v>8552</v>
      </c>
      <c r="E381" t="s">
        <v>7816</v>
      </c>
      <c r="F381" t="s">
        <v>7257</v>
      </c>
      <c r="G381"/>
      <c r="H381" t="s">
        <v>7817</v>
      </c>
      <c r="I381" t="s">
        <v>7818</v>
      </c>
      <c r="J381" t="s">
        <v>7260</v>
      </c>
      <c r="K381">
        <v>2</v>
      </c>
      <c r="L381">
        <v>7</v>
      </c>
      <c r="M381">
        <v>10</v>
      </c>
      <c r="N381">
        <v>3</v>
      </c>
      <c r="R381"/>
      <c r="S381">
        <v>22</v>
      </c>
      <c r="T381" s="941">
        <v>28</v>
      </c>
      <c r="U381"/>
      <c r="V381" s="386">
        <f>SUMPRODUCT(S381:S382,T381:T382)+U381</f>
        <v>893.5</v>
      </c>
    </row>
    <row r="382" spans="1:24" ht="15.75" thickBot="1">
      <c r="A382" s="19">
        <v>44645</v>
      </c>
      <c r="B382" t="s">
        <v>6731</v>
      </c>
      <c r="C382">
        <v>8552</v>
      </c>
      <c r="E382" t="s">
        <v>7819</v>
      </c>
      <c r="F382" t="s">
        <v>7257</v>
      </c>
      <c r="G382"/>
      <c r="H382" t="s">
        <v>7820</v>
      </c>
      <c r="I382" t="s">
        <v>7821</v>
      </c>
      <c r="J382" t="s">
        <v>7260</v>
      </c>
      <c r="O382">
        <v>1</v>
      </c>
      <c r="P382">
        <v>2</v>
      </c>
      <c r="Q382">
        <v>2</v>
      </c>
      <c r="R382"/>
      <c r="S382">
        <v>5</v>
      </c>
      <c r="T382" s="941">
        <v>55.5</v>
      </c>
      <c r="U382"/>
      <c r="V382"/>
    </row>
    <row r="383" spans="1:24" ht="15.75" thickBot="1">
      <c r="A383" s="371">
        <v>44649</v>
      </c>
      <c r="B383" s="372" t="s">
        <v>7312</v>
      </c>
      <c r="C383" s="372"/>
      <c r="D383" s="372"/>
      <c r="E383" s="372" t="s">
        <v>7822</v>
      </c>
      <c r="F383" s="372" t="s">
        <v>7680</v>
      </c>
      <c r="G383" s="373"/>
      <c r="H383" s="374" t="s">
        <v>7681</v>
      </c>
      <c r="I383" s="372" t="s">
        <v>7682</v>
      </c>
      <c r="J383" s="372" t="s">
        <v>7241</v>
      </c>
      <c r="K383" s="372"/>
      <c r="L383" s="372"/>
      <c r="M383" s="372"/>
      <c r="N383" s="372"/>
      <c r="O383" s="372"/>
      <c r="P383" s="372"/>
      <c r="Q383" s="372"/>
      <c r="R383" s="374">
        <v>10</v>
      </c>
      <c r="S383" s="374">
        <f t="shared" ref="S383" si="50">SUM(K383:R383)</f>
        <v>10</v>
      </c>
      <c r="T383" s="534">
        <v>11.43</v>
      </c>
      <c r="U383" s="376">
        <v>6.25</v>
      </c>
      <c r="V383" s="376">
        <f>SUMPRODUCT(S383,T383)+U383</f>
        <v>120.55</v>
      </c>
      <c r="W383" s="373"/>
      <c r="X383" s="377"/>
    </row>
    <row r="384" spans="1:24">
      <c r="A384" s="19">
        <v>44655</v>
      </c>
      <c r="B384" t="s">
        <v>7141</v>
      </c>
      <c r="C384">
        <v>8636</v>
      </c>
      <c r="E384">
        <v>1891</v>
      </c>
      <c r="F384" t="s">
        <v>7023</v>
      </c>
      <c r="G384"/>
      <c r="H384" t="s">
        <v>7798</v>
      </c>
      <c r="I384" t="s">
        <v>7799</v>
      </c>
      <c r="J384" t="s">
        <v>7800</v>
      </c>
      <c r="Q384">
        <v>1</v>
      </c>
      <c r="R384"/>
      <c r="S384">
        <v>1</v>
      </c>
      <c r="T384" s="941">
        <v>23.58</v>
      </c>
      <c r="U384">
        <v>8.75</v>
      </c>
      <c r="V384" s="941">
        <f>SUMPRODUCT(S384:S388,T384:T388)+U384</f>
        <v>55.31</v>
      </c>
    </row>
    <row r="385" spans="1:24">
      <c r="A385" s="19">
        <v>44655</v>
      </c>
      <c r="B385" t="s">
        <v>7152</v>
      </c>
      <c r="C385">
        <v>8699</v>
      </c>
      <c r="E385">
        <v>1891</v>
      </c>
      <c r="F385" t="s">
        <v>7023</v>
      </c>
      <c r="G385"/>
      <c r="H385" t="s">
        <v>7823</v>
      </c>
      <c r="I385" t="s">
        <v>7824</v>
      </c>
      <c r="J385" t="s">
        <v>7825</v>
      </c>
      <c r="N385">
        <v>1</v>
      </c>
      <c r="R385"/>
      <c r="S385">
        <v>1</v>
      </c>
      <c r="T385" s="941">
        <v>6.75</v>
      </c>
      <c r="U385"/>
      <c r="V385"/>
    </row>
    <row r="386" spans="1:24">
      <c r="A386" s="19">
        <v>44655</v>
      </c>
      <c r="B386" t="s">
        <v>7152</v>
      </c>
      <c r="C386">
        <v>8699</v>
      </c>
      <c r="E386">
        <v>1891</v>
      </c>
      <c r="F386" t="s">
        <v>7023</v>
      </c>
      <c r="G386"/>
      <c r="H386" t="s">
        <v>7826</v>
      </c>
      <c r="I386" t="s">
        <v>7827</v>
      </c>
      <c r="J386" t="s">
        <v>7669</v>
      </c>
      <c r="M386">
        <v>2</v>
      </c>
      <c r="R386"/>
      <c r="S386">
        <v>2</v>
      </c>
      <c r="T386" s="941">
        <v>6.12</v>
      </c>
      <c r="U386"/>
      <c r="V386"/>
    </row>
    <row r="387" spans="1:24">
      <c r="A387" s="19">
        <v>44655</v>
      </c>
      <c r="B387" t="s">
        <v>7828</v>
      </c>
      <c r="C387" t="s">
        <v>7829</v>
      </c>
      <c r="E387">
        <v>1891</v>
      </c>
      <c r="F387" t="s">
        <v>7023</v>
      </c>
      <c r="G387"/>
      <c r="H387" t="s">
        <v>7830</v>
      </c>
      <c r="I387" t="s">
        <v>7831</v>
      </c>
      <c r="J387" t="s">
        <v>7398</v>
      </c>
      <c r="R387">
        <v>1</v>
      </c>
      <c r="S387">
        <v>1</v>
      </c>
      <c r="T387" s="941">
        <v>1.61</v>
      </c>
      <c r="U387"/>
      <c r="V387"/>
    </row>
    <row r="388" spans="1:24" ht="15.75" thickBot="1">
      <c r="A388" s="19">
        <v>44655</v>
      </c>
      <c r="B388" t="s">
        <v>7828</v>
      </c>
      <c r="C388" t="s">
        <v>7829</v>
      </c>
      <c r="E388">
        <v>1891</v>
      </c>
      <c r="F388" t="s">
        <v>7023</v>
      </c>
      <c r="G388"/>
      <c r="H388" t="s">
        <v>7832</v>
      </c>
      <c r="I388" t="s">
        <v>7833</v>
      </c>
      <c r="J388" t="s">
        <v>7252</v>
      </c>
      <c r="R388">
        <v>1</v>
      </c>
      <c r="S388">
        <v>1</v>
      </c>
      <c r="T388" s="941">
        <v>2.38</v>
      </c>
      <c r="U388"/>
      <c r="V388"/>
    </row>
    <row r="389" spans="1:24" ht="15.75" thickBot="1">
      <c r="A389" s="381">
        <v>44644</v>
      </c>
      <c r="B389" s="382" t="s">
        <v>7312</v>
      </c>
      <c r="C389" s="382"/>
      <c r="D389" s="382"/>
      <c r="E389" s="382">
        <v>1893</v>
      </c>
      <c r="F389" s="382" t="s">
        <v>7623</v>
      </c>
      <c r="G389" s="383"/>
      <c r="H389" s="384" t="s">
        <v>7834</v>
      </c>
      <c r="I389" s="382" t="s">
        <v>7768</v>
      </c>
      <c r="J389" s="382" t="s">
        <v>7555</v>
      </c>
      <c r="K389" s="382"/>
      <c r="L389" s="382"/>
      <c r="M389" s="382"/>
      <c r="N389" s="382"/>
      <c r="O389" s="382"/>
      <c r="P389" s="382"/>
      <c r="Q389" s="382"/>
      <c r="R389" s="384">
        <v>1</v>
      </c>
      <c r="S389" s="384">
        <v>1</v>
      </c>
      <c r="T389" s="385">
        <v>710.15</v>
      </c>
      <c r="U389" s="386"/>
      <c r="V389" s="386">
        <f>SUMPRODUCT(S389,T389)+U389</f>
        <v>710.15</v>
      </c>
    </row>
    <row r="390" spans="1:24">
      <c r="A390" s="381">
        <v>44663</v>
      </c>
      <c r="B390" s="382" t="s">
        <v>6541</v>
      </c>
      <c r="C390" s="382" t="s">
        <v>7156</v>
      </c>
      <c r="D390" s="382"/>
      <c r="E390" s="382" t="s">
        <v>7835</v>
      </c>
      <c r="F390" s="382" t="s">
        <v>7023</v>
      </c>
      <c r="G390" s="382"/>
      <c r="H390" s="382" t="s">
        <v>7836</v>
      </c>
      <c r="I390" s="382" t="s">
        <v>7837</v>
      </c>
      <c r="J390" s="382" t="s">
        <v>7252</v>
      </c>
      <c r="K390" s="382"/>
      <c r="L390" s="382"/>
      <c r="M390" s="382">
        <v>3</v>
      </c>
      <c r="N390" s="382"/>
      <c r="O390" s="382"/>
      <c r="P390" s="382"/>
      <c r="Q390" s="382"/>
      <c r="R390" s="382"/>
      <c r="S390" s="382">
        <v>3</v>
      </c>
      <c r="T390" s="954">
        <v>5.64</v>
      </c>
      <c r="U390" s="386"/>
      <c r="V390" s="954">
        <f>SUMPRODUCT(S390:S395,T390:T395)+U390</f>
        <v>93.34</v>
      </c>
      <c r="W390" s="383"/>
      <c r="X390" s="387"/>
    </row>
    <row r="391" spans="1:24">
      <c r="A391" s="388">
        <v>44663</v>
      </c>
      <c r="B391" t="s">
        <v>6541</v>
      </c>
      <c r="C391" t="s">
        <v>7156</v>
      </c>
      <c r="E391" t="s">
        <v>7835</v>
      </c>
      <c r="F391" t="s">
        <v>7023</v>
      </c>
      <c r="G391"/>
      <c r="H391" t="s">
        <v>7838</v>
      </c>
      <c r="I391" t="s">
        <v>7839</v>
      </c>
      <c r="J391" t="s">
        <v>7252</v>
      </c>
      <c r="M391">
        <v>1</v>
      </c>
      <c r="R391"/>
      <c r="S391">
        <v>1</v>
      </c>
      <c r="T391" s="941">
        <v>10.72</v>
      </c>
      <c r="X391" s="389"/>
    </row>
    <row r="392" spans="1:24">
      <c r="A392" s="388">
        <v>44670</v>
      </c>
      <c r="B392" t="s">
        <v>7141</v>
      </c>
      <c r="C392" t="s">
        <v>7840</v>
      </c>
      <c r="E392" t="s">
        <v>7835</v>
      </c>
      <c r="F392" t="s">
        <v>7023</v>
      </c>
      <c r="G392"/>
      <c r="H392" t="s">
        <v>7789</v>
      </c>
      <c r="I392" t="s">
        <v>7790</v>
      </c>
      <c r="J392" t="s">
        <v>7227</v>
      </c>
      <c r="P392">
        <v>2</v>
      </c>
      <c r="R392"/>
      <c r="S392">
        <v>2</v>
      </c>
      <c r="T392" s="941">
        <v>2.6</v>
      </c>
      <c r="X392" s="389"/>
    </row>
    <row r="393" spans="1:24">
      <c r="A393" s="388">
        <v>44670</v>
      </c>
      <c r="B393" t="s">
        <v>7141</v>
      </c>
      <c r="C393" t="s">
        <v>7840</v>
      </c>
      <c r="E393" t="s">
        <v>7835</v>
      </c>
      <c r="F393" t="s">
        <v>7023</v>
      </c>
      <c r="G393"/>
      <c r="H393" t="s">
        <v>7583</v>
      </c>
      <c r="I393" t="s">
        <v>7791</v>
      </c>
      <c r="J393" t="s">
        <v>7227</v>
      </c>
      <c r="P393">
        <v>1</v>
      </c>
      <c r="R393"/>
      <c r="S393">
        <v>1</v>
      </c>
      <c r="T393" s="941">
        <v>5.35</v>
      </c>
      <c r="X393" s="389"/>
    </row>
    <row r="394" spans="1:24">
      <c r="A394" s="388">
        <v>44670</v>
      </c>
      <c r="B394" t="s">
        <v>7141</v>
      </c>
      <c r="C394" t="s">
        <v>7840</v>
      </c>
      <c r="E394" t="s">
        <v>7835</v>
      </c>
      <c r="F394" t="s">
        <v>7023</v>
      </c>
      <c r="G394"/>
      <c r="H394" t="s">
        <v>7794</v>
      </c>
      <c r="I394" t="s">
        <v>7795</v>
      </c>
      <c r="J394" t="s">
        <v>7227</v>
      </c>
      <c r="N394">
        <v>1</v>
      </c>
      <c r="R394"/>
      <c r="S394">
        <v>1</v>
      </c>
      <c r="T394" s="941">
        <v>7.99</v>
      </c>
      <c r="X394" s="389"/>
    </row>
    <row r="395" spans="1:24" ht="15.75" thickBot="1">
      <c r="A395" s="390">
        <v>44670</v>
      </c>
      <c r="B395" s="391" t="s">
        <v>7141</v>
      </c>
      <c r="C395" s="391" t="s">
        <v>7840</v>
      </c>
      <c r="D395" s="391"/>
      <c r="E395" s="391" t="s">
        <v>7835</v>
      </c>
      <c r="F395" s="391" t="s">
        <v>7023</v>
      </c>
      <c r="G395" s="391"/>
      <c r="H395" s="391" t="s">
        <v>7798</v>
      </c>
      <c r="I395" s="391" t="s">
        <v>7799</v>
      </c>
      <c r="J395" s="391" t="s">
        <v>7800</v>
      </c>
      <c r="K395" s="391"/>
      <c r="L395" s="391"/>
      <c r="M395" s="391"/>
      <c r="N395" s="391"/>
      <c r="O395" s="391">
        <v>1</v>
      </c>
      <c r="P395" s="391"/>
      <c r="Q395" s="391">
        <v>1</v>
      </c>
      <c r="R395" s="391"/>
      <c r="S395" s="391">
        <v>2</v>
      </c>
      <c r="T395" s="955">
        <v>23.58</v>
      </c>
      <c r="U395" s="396"/>
      <c r="V395" s="396"/>
      <c r="W395" s="392"/>
      <c r="X395" s="397"/>
    </row>
    <row r="396" spans="1:24" ht="15.75" thickBot="1">
      <c r="A396" s="371">
        <v>44677</v>
      </c>
      <c r="B396" s="372" t="s">
        <v>7312</v>
      </c>
      <c r="C396" s="372"/>
      <c r="D396" s="372"/>
      <c r="E396" s="372" t="s">
        <v>7841</v>
      </c>
      <c r="F396" s="372" t="s">
        <v>7623</v>
      </c>
      <c r="G396" s="373"/>
      <c r="H396" s="374" t="s">
        <v>7834</v>
      </c>
      <c r="I396" s="372" t="s">
        <v>7768</v>
      </c>
      <c r="J396" s="372" t="s">
        <v>7555</v>
      </c>
      <c r="K396" s="372"/>
      <c r="L396" s="372"/>
      <c r="M396" s="372"/>
      <c r="N396" s="372"/>
      <c r="O396" s="372"/>
      <c r="P396" s="372"/>
      <c r="Q396" s="372"/>
      <c r="R396" s="374">
        <v>1</v>
      </c>
      <c r="S396" s="374">
        <v>1</v>
      </c>
      <c r="T396" s="534">
        <v>589.55999999999995</v>
      </c>
      <c r="U396" s="376"/>
      <c r="V396" s="376">
        <f>SUMPRODUCT(S396,T396)+U396</f>
        <v>589.55999999999995</v>
      </c>
      <c r="W396" s="373"/>
      <c r="X396" s="377"/>
    </row>
    <row r="397" spans="1:24">
      <c r="A397" s="381">
        <v>44673</v>
      </c>
      <c r="B397" s="382" t="s">
        <v>7159</v>
      </c>
      <c r="C397" s="382"/>
      <c r="D397" s="382"/>
      <c r="E397" s="382" t="s">
        <v>7842</v>
      </c>
      <c r="F397" s="382" t="s">
        <v>7023</v>
      </c>
      <c r="G397" s="382"/>
      <c r="H397" s="382" t="s">
        <v>7773</v>
      </c>
      <c r="I397" s="382" t="s">
        <v>7774</v>
      </c>
      <c r="J397" s="382" t="s">
        <v>7601</v>
      </c>
      <c r="K397" s="382"/>
      <c r="L397" s="382">
        <v>1</v>
      </c>
      <c r="M397" s="382">
        <v>2</v>
      </c>
      <c r="N397" s="382"/>
      <c r="O397" s="382"/>
      <c r="P397" s="382"/>
      <c r="Q397" s="382"/>
      <c r="R397" s="382"/>
      <c r="S397" s="382">
        <v>3</v>
      </c>
      <c r="T397" s="954">
        <v>5.6</v>
      </c>
      <c r="U397" s="386">
        <v>8.75</v>
      </c>
      <c r="V397" s="954">
        <f>SUMPRODUCT(S397:S402,T397:T402)+U397</f>
        <v>69.650000000000006</v>
      </c>
      <c r="W397" s="383"/>
      <c r="X397" s="387"/>
    </row>
    <row r="398" spans="1:24">
      <c r="A398" s="388">
        <v>44673</v>
      </c>
      <c r="B398" t="s">
        <v>7159</v>
      </c>
      <c r="E398" t="s">
        <v>7842</v>
      </c>
      <c r="F398" t="s">
        <v>7023</v>
      </c>
      <c r="G398"/>
      <c r="H398" t="s">
        <v>7843</v>
      </c>
      <c r="I398" t="s">
        <v>7844</v>
      </c>
      <c r="J398" t="s">
        <v>7845</v>
      </c>
      <c r="M398">
        <v>1</v>
      </c>
      <c r="R398"/>
      <c r="S398">
        <v>1</v>
      </c>
      <c r="T398" s="941">
        <v>11.81</v>
      </c>
      <c r="X398" s="389"/>
    </row>
    <row r="399" spans="1:24">
      <c r="A399" s="388">
        <v>44676</v>
      </c>
      <c r="B399" t="s">
        <v>7109</v>
      </c>
      <c r="E399" t="s">
        <v>7842</v>
      </c>
      <c r="F399" t="s">
        <v>7023</v>
      </c>
      <c r="G399"/>
      <c r="H399" t="s">
        <v>7773</v>
      </c>
      <c r="I399" t="s">
        <v>7774</v>
      </c>
      <c r="J399" t="s">
        <v>7260</v>
      </c>
      <c r="M399">
        <v>3</v>
      </c>
      <c r="R399"/>
      <c r="S399">
        <v>3</v>
      </c>
      <c r="T399" s="941">
        <v>5.6</v>
      </c>
      <c r="X399" s="389"/>
    </row>
    <row r="400" spans="1:24">
      <c r="A400" s="388">
        <v>44676</v>
      </c>
      <c r="B400" t="s">
        <v>7109</v>
      </c>
      <c r="E400" t="s">
        <v>7842</v>
      </c>
      <c r="F400" t="s">
        <v>7023</v>
      </c>
      <c r="G400"/>
      <c r="H400" t="s">
        <v>7779</v>
      </c>
      <c r="I400" t="s">
        <v>7780</v>
      </c>
      <c r="J400" t="s">
        <v>7712</v>
      </c>
      <c r="M400">
        <v>1</v>
      </c>
      <c r="R400"/>
      <c r="S400">
        <v>1</v>
      </c>
      <c r="T400" s="941">
        <v>12.59</v>
      </c>
      <c r="X400" s="389"/>
    </row>
    <row r="401" spans="1:24">
      <c r="A401" s="388">
        <v>44676</v>
      </c>
      <c r="B401" t="s">
        <v>7109</v>
      </c>
      <c r="E401" t="s">
        <v>7842</v>
      </c>
      <c r="F401" t="s">
        <v>7023</v>
      </c>
      <c r="G401"/>
      <c r="H401" t="s">
        <v>7846</v>
      </c>
      <c r="I401" t="s">
        <v>7847</v>
      </c>
      <c r="J401" t="s">
        <v>7227</v>
      </c>
      <c r="M401">
        <v>1</v>
      </c>
      <c r="R401"/>
      <c r="S401">
        <v>1</v>
      </c>
      <c r="T401" s="941">
        <v>1.1000000000000001</v>
      </c>
      <c r="X401" s="389"/>
    </row>
    <row r="402" spans="1:24" ht="15.75" thickBot="1">
      <c r="A402" s="390">
        <v>44676</v>
      </c>
      <c r="B402" s="391" t="s">
        <v>7109</v>
      </c>
      <c r="C402" s="391"/>
      <c r="D402" s="391"/>
      <c r="E402" s="391" t="s">
        <v>7842</v>
      </c>
      <c r="F402" s="391" t="s">
        <v>7023</v>
      </c>
      <c r="G402" s="391"/>
      <c r="H402" s="391" t="s">
        <v>7783</v>
      </c>
      <c r="I402" s="391" t="s">
        <v>7784</v>
      </c>
      <c r="J402" s="391" t="s">
        <v>7785</v>
      </c>
      <c r="K402" s="391"/>
      <c r="L402" s="391"/>
      <c r="M402" s="391"/>
      <c r="N402" s="391">
        <v>1</v>
      </c>
      <c r="O402" s="391"/>
      <c r="P402" s="391"/>
      <c r="Q402" s="391"/>
      <c r="R402" s="391"/>
      <c r="S402" s="391">
        <v>1</v>
      </c>
      <c r="T402" s="955">
        <v>1.8</v>
      </c>
      <c r="U402" s="396"/>
      <c r="V402" s="396"/>
      <c r="W402" s="392"/>
      <c r="X402" s="397"/>
    </row>
    <row r="403" spans="1:24">
      <c r="A403" s="19">
        <v>44680</v>
      </c>
      <c r="B403" t="s">
        <v>7109</v>
      </c>
      <c r="C403" t="s">
        <v>7848</v>
      </c>
      <c r="E403" t="s">
        <v>7849</v>
      </c>
      <c r="F403" t="s">
        <v>7023</v>
      </c>
      <c r="G403"/>
      <c r="H403" t="s">
        <v>7773</v>
      </c>
      <c r="I403" t="s">
        <v>7774</v>
      </c>
      <c r="J403" t="s">
        <v>7260</v>
      </c>
      <c r="R403" t="s">
        <v>7850</v>
      </c>
      <c r="S403">
        <v>3</v>
      </c>
      <c r="T403" s="941">
        <v>7.09</v>
      </c>
      <c r="U403">
        <v>8.75</v>
      </c>
      <c r="V403" s="954">
        <f>SUMPRODUCT(S403:S408,T403:T408)+U403</f>
        <v>82.009999999999991</v>
      </c>
    </row>
    <row r="404" spans="1:24">
      <c r="A404" s="19">
        <v>44680</v>
      </c>
      <c r="B404" t="s">
        <v>7109</v>
      </c>
      <c r="C404" t="s">
        <v>7848</v>
      </c>
      <c r="E404" t="s">
        <v>7849</v>
      </c>
      <c r="F404" t="s">
        <v>7023</v>
      </c>
      <c r="G404"/>
      <c r="H404" t="s">
        <v>7779</v>
      </c>
      <c r="I404" t="s">
        <v>7780</v>
      </c>
      <c r="J404" t="s">
        <v>7712</v>
      </c>
      <c r="R404" t="s">
        <v>7851</v>
      </c>
      <c r="S404">
        <v>1</v>
      </c>
      <c r="T404" s="941">
        <v>12.59</v>
      </c>
      <c r="U404"/>
    </row>
    <row r="405" spans="1:24">
      <c r="A405" s="19">
        <v>44680</v>
      </c>
      <c r="B405" t="s">
        <v>7109</v>
      </c>
      <c r="C405" t="s">
        <v>7848</v>
      </c>
      <c r="E405" t="s">
        <v>7849</v>
      </c>
      <c r="F405" t="s">
        <v>7023</v>
      </c>
      <c r="G405"/>
      <c r="H405" t="s">
        <v>7846</v>
      </c>
      <c r="I405" t="s">
        <v>7847</v>
      </c>
      <c r="J405" t="s">
        <v>7227</v>
      </c>
      <c r="O405">
        <v>1</v>
      </c>
      <c r="R405"/>
      <c r="S405">
        <v>1</v>
      </c>
      <c r="T405" s="941">
        <v>1.1000000000000001</v>
      </c>
      <c r="U405"/>
    </row>
    <row r="406" spans="1:24">
      <c r="A406" s="19">
        <v>44680</v>
      </c>
      <c r="B406" t="s">
        <v>7109</v>
      </c>
      <c r="C406" t="s">
        <v>7848</v>
      </c>
      <c r="E406" t="s">
        <v>7849</v>
      </c>
      <c r="F406" t="s">
        <v>7023</v>
      </c>
      <c r="G406"/>
      <c r="H406" t="s">
        <v>7783</v>
      </c>
      <c r="I406" t="s">
        <v>7784</v>
      </c>
      <c r="J406" t="s">
        <v>7785</v>
      </c>
      <c r="P406">
        <v>1</v>
      </c>
      <c r="R406"/>
      <c r="S406">
        <v>1</v>
      </c>
      <c r="T406" s="941">
        <v>1.8</v>
      </c>
      <c r="U406"/>
    </row>
    <row r="407" spans="1:24">
      <c r="A407" s="19">
        <v>44685</v>
      </c>
      <c r="B407" t="s">
        <v>6915</v>
      </c>
      <c r="E407" t="s">
        <v>7849</v>
      </c>
      <c r="F407" t="s">
        <v>7023</v>
      </c>
      <c r="G407"/>
      <c r="H407" t="s">
        <v>7852</v>
      </c>
      <c r="I407" t="s">
        <v>7297</v>
      </c>
      <c r="J407" t="s">
        <v>7227</v>
      </c>
      <c r="M407">
        <v>2</v>
      </c>
      <c r="R407"/>
      <c r="S407">
        <v>2</v>
      </c>
      <c r="T407" s="941">
        <v>10.81</v>
      </c>
      <c r="U407"/>
    </row>
    <row r="408" spans="1:24" ht="15.75" thickBot="1">
      <c r="A408" s="19">
        <v>44685</v>
      </c>
      <c r="B408" t="s">
        <v>6915</v>
      </c>
      <c r="E408" t="s">
        <v>7849</v>
      </c>
      <c r="F408" t="s">
        <v>7023</v>
      </c>
      <c r="G408"/>
      <c r="H408" t="s">
        <v>7853</v>
      </c>
      <c r="I408" t="s">
        <v>7854</v>
      </c>
      <c r="J408" t="s">
        <v>7303</v>
      </c>
      <c r="L408">
        <v>2</v>
      </c>
      <c r="M408">
        <v>4</v>
      </c>
      <c r="R408"/>
      <c r="S408">
        <v>6</v>
      </c>
      <c r="T408" s="941">
        <v>2.48</v>
      </c>
      <c r="U408"/>
    </row>
    <row r="409" spans="1:24" ht="15.75" thickBot="1">
      <c r="A409" s="371">
        <v>44692</v>
      </c>
      <c r="B409" s="372" t="s">
        <v>7312</v>
      </c>
      <c r="C409" s="372"/>
      <c r="D409" s="372"/>
      <c r="E409" s="372" t="s">
        <v>7855</v>
      </c>
      <c r="F409" s="372" t="s">
        <v>7623</v>
      </c>
      <c r="G409" s="373"/>
      <c r="H409" s="374" t="s">
        <v>7834</v>
      </c>
      <c r="I409" s="372" t="s">
        <v>7768</v>
      </c>
      <c r="J409" s="372" t="s">
        <v>7555</v>
      </c>
      <c r="K409" s="372"/>
      <c r="L409" s="372"/>
      <c r="M409" s="372"/>
      <c r="N409" s="372"/>
      <c r="O409" s="372"/>
      <c r="P409" s="372"/>
      <c r="Q409" s="372"/>
      <c r="R409" s="374">
        <v>1</v>
      </c>
      <c r="S409" s="374">
        <v>1</v>
      </c>
      <c r="T409" s="534">
        <v>543.22</v>
      </c>
      <c r="U409" s="376"/>
      <c r="V409" s="376">
        <f>SUMPRODUCT(S409,T409)+U409</f>
        <v>543.22</v>
      </c>
      <c r="W409" s="373"/>
      <c r="X409" s="377"/>
    </row>
    <row r="410" spans="1:24">
      <c r="A410" s="381">
        <v>44696</v>
      </c>
      <c r="B410" s="382" t="s">
        <v>7145</v>
      </c>
      <c r="C410" s="382" t="s">
        <v>7856</v>
      </c>
      <c r="D410" s="382"/>
      <c r="E410" s="382" t="s">
        <v>7857</v>
      </c>
      <c r="F410" s="382" t="s">
        <v>7268</v>
      </c>
      <c r="G410" s="382"/>
      <c r="H410" s="382" t="s">
        <v>7858</v>
      </c>
      <c r="I410" s="382" t="s">
        <v>7774</v>
      </c>
      <c r="J410" s="382" t="s">
        <v>7303</v>
      </c>
      <c r="K410" s="382"/>
      <c r="L410" s="382"/>
      <c r="M410" s="382">
        <v>10</v>
      </c>
      <c r="N410" s="382">
        <v>30</v>
      </c>
      <c r="O410" s="382">
        <v>45</v>
      </c>
      <c r="P410" s="382">
        <v>5</v>
      </c>
      <c r="Q410" s="382"/>
      <c r="R410" s="382"/>
      <c r="S410" s="382">
        <v>90</v>
      </c>
      <c r="T410" s="954">
        <v>5.56</v>
      </c>
      <c r="U410" s="382"/>
      <c r="V410" s="954">
        <f>SUMPRODUCT(S410:S413,T410:T413)+U410</f>
        <v>892.6</v>
      </c>
      <c r="W410" s="382"/>
      <c r="X410" s="387"/>
    </row>
    <row r="411" spans="1:24">
      <c r="A411" s="388">
        <v>44696</v>
      </c>
      <c r="B411" t="s">
        <v>7145</v>
      </c>
      <c r="C411" t="s">
        <v>7856</v>
      </c>
      <c r="E411" t="s">
        <v>7857</v>
      </c>
      <c r="F411" t="s">
        <v>7268</v>
      </c>
      <c r="G411"/>
      <c r="H411" t="s">
        <v>7859</v>
      </c>
      <c r="I411" t="s">
        <v>7780</v>
      </c>
      <c r="J411" t="s">
        <v>7806</v>
      </c>
      <c r="M411">
        <v>1</v>
      </c>
      <c r="N411">
        <v>6</v>
      </c>
      <c r="O411">
        <v>10</v>
      </c>
      <c r="P411">
        <v>1</v>
      </c>
      <c r="R411"/>
      <c r="S411">
        <v>18</v>
      </c>
      <c r="T411" s="941">
        <v>12.21</v>
      </c>
      <c r="U411"/>
      <c r="V411" s="941"/>
      <c r="W411"/>
      <c r="X411" s="389"/>
    </row>
    <row r="412" spans="1:24">
      <c r="A412" s="388">
        <v>44696</v>
      </c>
      <c r="B412" t="s">
        <v>7145</v>
      </c>
      <c r="C412" t="s">
        <v>7856</v>
      </c>
      <c r="E412" t="s">
        <v>7857</v>
      </c>
      <c r="F412" t="s">
        <v>7268</v>
      </c>
      <c r="G412"/>
      <c r="H412" t="s">
        <v>7860</v>
      </c>
      <c r="I412" t="s">
        <v>7576</v>
      </c>
      <c r="J412" t="s">
        <v>7227</v>
      </c>
      <c r="O412">
        <v>9</v>
      </c>
      <c r="P412">
        <v>1</v>
      </c>
      <c r="R412"/>
      <c r="S412">
        <v>10</v>
      </c>
      <c r="T412" s="941">
        <v>9.58</v>
      </c>
      <c r="U412"/>
      <c r="V412"/>
      <c r="W412"/>
      <c r="X412" s="389"/>
    </row>
    <row r="413" spans="1:24" ht="15.75" thickBot="1">
      <c r="A413" s="388">
        <v>44696</v>
      </c>
      <c r="B413" s="391" t="s">
        <v>7145</v>
      </c>
      <c r="C413" s="391" t="s">
        <v>7856</v>
      </c>
      <c r="D413" s="391"/>
      <c r="E413" s="391" t="s">
        <v>7857</v>
      </c>
      <c r="F413" s="391" t="s">
        <v>7268</v>
      </c>
      <c r="G413" s="391"/>
      <c r="H413" s="391" t="s">
        <v>7861</v>
      </c>
      <c r="I413" s="391" t="s">
        <v>7862</v>
      </c>
      <c r="J413" s="391" t="s">
        <v>7863</v>
      </c>
      <c r="K413" s="391"/>
      <c r="L413" s="391"/>
      <c r="M413" s="391"/>
      <c r="N413" s="391">
        <v>6</v>
      </c>
      <c r="O413" s="391"/>
      <c r="P413" s="391"/>
      <c r="Q413" s="391"/>
      <c r="R413" s="391"/>
      <c r="S413" s="391">
        <v>6</v>
      </c>
      <c r="T413" s="955">
        <v>12.77</v>
      </c>
      <c r="U413" s="391"/>
      <c r="V413" s="391"/>
      <c r="W413" s="391"/>
      <c r="X413" s="397"/>
    </row>
    <row r="414" spans="1:24">
      <c r="A414" s="381">
        <v>44696</v>
      </c>
      <c r="B414" s="382" t="s">
        <v>7145</v>
      </c>
      <c r="C414" s="382" t="s">
        <v>7856</v>
      </c>
      <c r="D414" s="382"/>
      <c r="E414" s="382" t="s">
        <v>7864</v>
      </c>
      <c r="F414" s="382" t="s">
        <v>7023</v>
      </c>
      <c r="G414" s="382"/>
      <c r="H414" s="382" t="s">
        <v>7865</v>
      </c>
      <c r="I414" s="382" t="s">
        <v>7862</v>
      </c>
      <c r="J414" s="382" t="s">
        <v>7863</v>
      </c>
      <c r="K414" s="382"/>
      <c r="L414" s="382"/>
      <c r="M414" s="382">
        <v>2</v>
      </c>
      <c r="N414" s="382"/>
      <c r="O414" s="382">
        <v>10</v>
      </c>
      <c r="P414" s="382">
        <v>1</v>
      </c>
      <c r="Q414" s="382"/>
      <c r="R414" s="382"/>
      <c r="S414" s="382">
        <v>13</v>
      </c>
      <c r="T414" s="954">
        <v>12.78</v>
      </c>
      <c r="U414" s="382"/>
      <c r="V414" s="954">
        <f>SUMPRODUCT(S414:S416,T414:T416)+U414</f>
        <v>255.37</v>
      </c>
      <c r="W414" s="382"/>
      <c r="X414" s="387"/>
    </row>
    <row r="415" spans="1:24">
      <c r="A415" s="388">
        <v>44696</v>
      </c>
      <c r="B415" t="s">
        <v>7145</v>
      </c>
      <c r="C415" t="s">
        <v>7856</v>
      </c>
      <c r="E415" t="s">
        <v>7864</v>
      </c>
      <c r="F415" t="s">
        <v>7023</v>
      </c>
      <c r="G415"/>
      <c r="H415" t="s">
        <v>7779</v>
      </c>
      <c r="I415" t="s">
        <v>7780</v>
      </c>
      <c r="J415" t="s">
        <v>7806</v>
      </c>
      <c r="M415">
        <v>1</v>
      </c>
      <c r="R415"/>
      <c r="S415">
        <v>1</v>
      </c>
      <c r="T415" s="941">
        <v>12.59</v>
      </c>
      <c r="U415"/>
      <c r="V415"/>
      <c r="W415"/>
      <c r="X415" s="389"/>
    </row>
    <row r="416" spans="1:24" ht="15.75" thickBot="1">
      <c r="A416" s="390">
        <v>44696</v>
      </c>
      <c r="B416" s="391" t="s">
        <v>7145</v>
      </c>
      <c r="C416" s="391" t="s">
        <v>7856</v>
      </c>
      <c r="D416" s="391"/>
      <c r="E416" s="391" t="s">
        <v>7864</v>
      </c>
      <c r="F416" s="391" t="s">
        <v>7023</v>
      </c>
      <c r="G416" s="391"/>
      <c r="H416" s="391" t="s">
        <v>7575</v>
      </c>
      <c r="I416" s="391" t="s">
        <v>7576</v>
      </c>
      <c r="J416" s="391" t="s">
        <v>7227</v>
      </c>
      <c r="K416" s="391"/>
      <c r="L416" s="391"/>
      <c r="M416" s="391">
        <v>2</v>
      </c>
      <c r="N416" s="391">
        <v>6</v>
      </c>
      <c r="O416" s="391"/>
      <c r="P416" s="391"/>
      <c r="Q416" s="391"/>
      <c r="R416" s="391"/>
      <c r="S416" s="391">
        <v>8</v>
      </c>
      <c r="T416" s="955">
        <v>9.58</v>
      </c>
      <c r="U416" s="391"/>
      <c r="V416" s="391"/>
      <c r="W416" s="391"/>
      <c r="X416" s="397"/>
    </row>
    <row r="417" spans="1:24">
      <c r="A417" s="381">
        <v>44699</v>
      </c>
      <c r="B417" s="382" t="s">
        <v>7109</v>
      </c>
      <c r="C417" s="382" t="s">
        <v>7866</v>
      </c>
      <c r="D417" s="382"/>
      <c r="E417" s="382" t="s">
        <v>7867</v>
      </c>
      <c r="F417" s="382" t="s">
        <v>7023</v>
      </c>
      <c r="G417" s="382"/>
      <c r="H417" s="382" t="s">
        <v>7773</v>
      </c>
      <c r="I417" s="382" t="s">
        <v>7774</v>
      </c>
      <c r="J417" s="382" t="s">
        <v>7260</v>
      </c>
      <c r="K417" s="382"/>
      <c r="L417" s="382">
        <v>3</v>
      </c>
      <c r="M417" s="382">
        <v>6</v>
      </c>
      <c r="N417" s="382">
        <v>12</v>
      </c>
      <c r="O417" s="382">
        <v>9</v>
      </c>
      <c r="P417" s="382">
        <v>12</v>
      </c>
      <c r="Q417" s="382"/>
      <c r="R417" s="382"/>
      <c r="S417" s="382">
        <v>42</v>
      </c>
      <c r="T417" s="954">
        <v>5.6</v>
      </c>
      <c r="U417" s="382"/>
      <c r="V417" s="954">
        <f>SUMPRODUCT(S417:S421,T417:T421)+U417</f>
        <v>305.96999999999997</v>
      </c>
      <c r="W417" s="383"/>
      <c r="X417" s="387"/>
    </row>
    <row r="418" spans="1:24">
      <c r="A418" s="388">
        <v>44699</v>
      </c>
      <c r="B418" t="s">
        <v>7109</v>
      </c>
      <c r="C418" t="s">
        <v>7866</v>
      </c>
      <c r="E418" t="s">
        <v>7867</v>
      </c>
      <c r="F418" t="s">
        <v>7023</v>
      </c>
      <c r="G418"/>
      <c r="H418" t="s">
        <v>7773</v>
      </c>
      <c r="I418" t="s">
        <v>7774</v>
      </c>
      <c r="J418" t="s">
        <v>7260</v>
      </c>
      <c r="R418" t="s">
        <v>7868</v>
      </c>
      <c r="S418">
        <v>3</v>
      </c>
      <c r="T418" s="941">
        <v>7.09</v>
      </c>
      <c r="U418"/>
      <c r="V418"/>
      <c r="X418" s="389"/>
    </row>
    <row r="419" spans="1:24">
      <c r="A419" s="388">
        <v>44699</v>
      </c>
      <c r="B419" t="s">
        <v>7109</v>
      </c>
      <c r="C419" t="s">
        <v>7866</v>
      </c>
      <c r="E419" t="s">
        <v>7867</v>
      </c>
      <c r="F419" t="s">
        <v>7023</v>
      </c>
      <c r="G419"/>
      <c r="H419" t="s">
        <v>7846</v>
      </c>
      <c r="I419" t="s">
        <v>7847</v>
      </c>
      <c r="J419" t="s">
        <v>7227</v>
      </c>
      <c r="L419">
        <v>1</v>
      </c>
      <c r="N419">
        <v>8</v>
      </c>
      <c r="O419">
        <v>6</v>
      </c>
      <c r="R419"/>
      <c r="S419">
        <v>15</v>
      </c>
      <c r="T419" s="941">
        <v>1.1000000000000001</v>
      </c>
      <c r="U419"/>
      <c r="V419"/>
      <c r="X419" s="389"/>
    </row>
    <row r="420" spans="1:24">
      <c r="A420" s="388">
        <v>44699</v>
      </c>
      <c r="B420" t="s">
        <v>7109</v>
      </c>
      <c r="C420" t="s">
        <v>7866</v>
      </c>
      <c r="E420" t="s">
        <v>7867</v>
      </c>
      <c r="F420" t="s">
        <v>7023</v>
      </c>
      <c r="G420"/>
      <c r="H420" t="s">
        <v>7869</v>
      </c>
      <c r="I420" t="s">
        <v>7870</v>
      </c>
      <c r="J420" t="s">
        <v>7260</v>
      </c>
      <c r="R420">
        <v>3</v>
      </c>
      <c r="S420">
        <v>3</v>
      </c>
      <c r="T420" s="941">
        <v>2</v>
      </c>
      <c r="U420"/>
      <c r="V420"/>
      <c r="X420" s="389"/>
    </row>
    <row r="421" spans="1:24" ht="15.75" thickBot="1">
      <c r="A421" s="390">
        <v>44699</v>
      </c>
      <c r="B421" s="391" t="s">
        <v>7109</v>
      </c>
      <c r="C421" s="391" t="s">
        <v>7866</v>
      </c>
      <c r="D421" s="391"/>
      <c r="E421" s="391" t="s">
        <v>7867</v>
      </c>
      <c r="F421" s="391" t="s">
        <v>7023</v>
      </c>
      <c r="G421" s="391"/>
      <c r="H421" s="391" t="s">
        <v>7783</v>
      </c>
      <c r="I421" s="391" t="s">
        <v>7784</v>
      </c>
      <c r="J421" s="391" t="s">
        <v>7785</v>
      </c>
      <c r="K421" s="391"/>
      <c r="L421" s="391"/>
      <c r="M421" s="391">
        <v>3</v>
      </c>
      <c r="N421" s="391">
        <v>2</v>
      </c>
      <c r="O421" s="391">
        <v>4</v>
      </c>
      <c r="P421" s="391">
        <v>5</v>
      </c>
      <c r="Q421" s="391"/>
      <c r="R421" s="391" t="s">
        <v>7871</v>
      </c>
      <c r="S421" s="391">
        <v>15</v>
      </c>
      <c r="T421" s="955">
        <v>1.8</v>
      </c>
      <c r="U421" s="391"/>
      <c r="V421" s="391"/>
      <c r="W421" s="392"/>
      <c r="X421" s="397"/>
    </row>
    <row r="422" spans="1:24">
      <c r="A422" s="381">
        <v>44698</v>
      </c>
      <c r="B422" s="382" t="s">
        <v>7312</v>
      </c>
      <c r="C422" s="382"/>
      <c r="D422" s="382"/>
      <c r="E422" s="382"/>
      <c r="F422" s="382" t="s">
        <v>7872</v>
      </c>
      <c r="G422" s="383"/>
      <c r="H422" s="384" t="s">
        <v>7873</v>
      </c>
      <c r="I422" s="384" t="s">
        <v>7873</v>
      </c>
      <c r="J422" s="384" t="s">
        <v>7873</v>
      </c>
      <c r="K422" s="382"/>
      <c r="L422" s="382"/>
      <c r="M422" s="382"/>
      <c r="N422" s="382"/>
      <c r="O422" s="382"/>
      <c r="P422" s="382"/>
      <c r="Q422" s="382"/>
      <c r="R422" s="384"/>
      <c r="S422" s="384">
        <v>1</v>
      </c>
      <c r="T422" s="386">
        <v>6.33</v>
      </c>
      <c r="U422" s="386"/>
      <c r="V422" s="386">
        <v>6.33</v>
      </c>
      <c r="W422" s="383"/>
      <c r="X422" s="387"/>
    </row>
    <row r="423" spans="1:24" ht="15.75" thickBot="1">
      <c r="A423" s="390">
        <v>44704</v>
      </c>
      <c r="B423" s="391" t="s">
        <v>7312</v>
      </c>
      <c r="C423" s="391"/>
      <c r="D423" s="391"/>
      <c r="E423" s="391"/>
      <c r="F423" s="391" t="s">
        <v>7872</v>
      </c>
      <c r="G423" s="392"/>
      <c r="H423" s="393" t="s">
        <v>7873</v>
      </c>
      <c r="I423" s="393" t="s">
        <v>7873</v>
      </c>
      <c r="J423" s="393" t="s">
        <v>7873</v>
      </c>
      <c r="K423" s="391"/>
      <c r="L423" s="391"/>
      <c r="M423" s="391"/>
      <c r="N423" s="391"/>
      <c r="O423" s="391"/>
      <c r="P423" s="391"/>
      <c r="Q423" s="391"/>
      <c r="R423" s="393"/>
      <c r="S423" s="393">
        <v>1</v>
      </c>
      <c r="T423" s="396">
        <v>123.99</v>
      </c>
      <c r="U423" s="396"/>
      <c r="V423" s="396">
        <v>123.99</v>
      </c>
      <c r="W423" s="392"/>
      <c r="X423" s="397"/>
    </row>
    <row r="424" spans="1:24" ht="15.75" thickBot="1">
      <c r="A424" s="371">
        <v>44707</v>
      </c>
      <c r="B424" s="372" t="s">
        <v>7312</v>
      </c>
      <c r="C424" s="372"/>
      <c r="D424" s="372"/>
      <c r="E424" s="372" t="s">
        <v>7874</v>
      </c>
      <c r="F424" s="372" t="s">
        <v>7623</v>
      </c>
      <c r="G424" s="373"/>
      <c r="H424" s="374" t="s">
        <v>7834</v>
      </c>
      <c r="I424" s="372" t="s">
        <v>7768</v>
      </c>
      <c r="J424" s="372" t="s">
        <v>7555</v>
      </c>
      <c r="K424" s="372"/>
      <c r="L424" s="372"/>
      <c r="M424" s="372"/>
      <c r="N424" s="372"/>
      <c r="O424" s="372"/>
      <c r="P424" s="372"/>
      <c r="Q424" s="372"/>
      <c r="R424" s="374">
        <v>1</v>
      </c>
      <c r="S424" s="374">
        <v>1</v>
      </c>
      <c r="T424" s="534">
        <v>156.84</v>
      </c>
      <c r="U424" s="376"/>
      <c r="V424" s="376">
        <f>SUMPRODUCT(S424,T424)+U424</f>
        <v>156.84</v>
      </c>
      <c r="W424" s="373"/>
      <c r="X424" s="377"/>
    </row>
    <row r="425" spans="1:24">
      <c r="A425" s="381">
        <v>44719</v>
      </c>
      <c r="B425" s="382" t="s">
        <v>7172</v>
      </c>
      <c r="C425" s="382">
        <v>9123</v>
      </c>
      <c r="D425" s="382"/>
      <c r="E425" s="382" t="s">
        <v>7875</v>
      </c>
      <c r="F425" s="382" t="s">
        <v>7023</v>
      </c>
      <c r="G425" s="383"/>
      <c r="H425" s="384" t="s">
        <v>7876</v>
      </c>
      <c r="I425" s="382" t="s">
        <v>7877</v>
      </c>
      <c r="J425" s="382" t="s">
        <v>7878</v>
      </c>
      <c r="K425" s="382"/>
      <c r="L425" s="382"/>
      <c r="M425" s="382"/>
      <c r="N425" s="382"/>
      <c r="O425" s="382">
        <v>1</v>
      </c>
      <c r="P425" s="382"/>
      <c r="Q425" s="382"/>
      <c r="R425" s="384"/>
      <c r="S425" s="384">
        <v>1</v>
      </c>
      <c r="T425" s="385">
        <v>9.5500000000000007</v>
      </c>
      <c r="U425" s="386"/>
      <c r="V425" s="386">
        <f>SUMPRODUCT(S425:S426,T425:T426)+U425</f>
        <v>81.47</v>
      </c>
      <c r="W425" s="383"/>
      <c r="X425" s="387"/>
    </row>
    <row r="426" spans="1:24" ht="15.75" thickBot="1">
      <c r="A426" s="390">
        <v>44719</v>
      </c>
      <c r="B426" s="391" t="s">
        <v>7172</v>
      </c>
      <c r="C426" s="391">
        <v>9123</v>
      </c>
      <c r="D426" s="391"/>
      <c r="E426" s="391" t="s">
        <v>7875</v>
      </c>
      <c r="F426" s="391" t="s">
        <v>7023</v>
      </c>
      <c r="G426" s="392"/>
      <c r="H426" s="393" t="s">
        <v>7879</v>
      </c>
      <c r="I426" s="391" t="s">
        <v>7880</v>
      </c>
      <c r="J426" s="391" t="s">
        <v>7617</v>
      </c>
      <c r="K426" s="391"/>
      <c r="L426" s="391"/>
      <c r="M426" s="391">
        <v>8</v>
      </c>
      <c r="N426" s="391"/>
      <c r="O426" s="391"/>
      <c r="P426" s="391"/>
      <c r="Q426" s="391"/>
      <c r="R426" s="393"/>
      <c r="S426" s="393">
        <v>8</v>
      </c>
      <c r="T426" s="395">
        <v>8.99</v>
      </c>
      <c r="U426" s="396"/>
      <c r="V426" s="396"/>
      <c r="W426" s="392"/>
      <c r="X426" s="397"/>
    </row>
    <row r="427" spans="1:24">
      <c r="A427" s="381">
        <v>44719</v>
      </c>
      <c r="B427" s="382" t="s">
        <v>7174</v>
      </c>
      <c r="C427" s="382">
        <v>9133</v>
      </c>
      <c r="D427" s="382"/>
      <c r="E427" s="382" t="s">
        <v>7881</v>
      </c>
      <c r="F427" s="382" t="s">
        <v>7316</v>
      </c>
      <c r="G427" s="382"/>
      <c r="H427" s="382" t="s">
        <v>7882</v>
      </c>
      <c r="I427" s="382" t="s">
        <v>7883</v>
      </c>
      <c r="J427" s="382" t="s">
        <v>7260</v>
      </c>
      <c r="K427" s="382"/>
      <c r="L427" s="382"/>
      <c r="M427" s="382"/>
      <c r="N427" s="382">
        <v>3</v>
      </c>
      <c r="O427" s="382">
        <v>3</v>
      </c>
      <c r="P427" s="382"/>
      <c r="Q427" s="382"/>
      <c r="R427" s="382"/>
      <c r="S427" s="382">
        <v>6</v>
      </c>
      <c r="T427" s="954">
        <v>7.25</v>
      </c>
      <c r="U427" s="386">
        <v>7.95</v>
      </c>
      <c r="V427" s="386">
        <f>SUMPRODUCT(S427:S428,T427:T428)+U427</f>
        <v>64.150000000000006</v>
      </c>
      <c r="W427" s="383"/>
      <c r="X427" s="387"/>
    </row>
    <row r="428" spans="1:24" ht="15.75" thickBot="1">
      <c r="A428" s="390">
        <v>44719</v>
      </c>
      <c r="B428" s="391" t="s">
        <v>7174</v>
      </c>
      <c r="C428" s="391">
        <v>9133</v>
      </c>
      <c r="D428" s="391"/>
      <c r="E428" s="391" t="s">
        <v>7881</v>
      </c>
      <c r="F428" s="391" t="s">
        <v>7316</v>
      </c>
      <c r="G428" s="391"/>
      <c r="H428" s="391" t="s">
        <v>7884</v>
      </c>
      <c r="I428" s="391" t="s">
        <v>7885</v>
      </c>
      <c r="J428" s="391" t="s">
        <v>7260</v>
      </c>
      <c r="K428" s="391"/>
      <c r="L428" s="391"/>
      <c r="M428" s="391"/>
      <c r="N428" s="391"/>
      <c r="O428" s="391">
        <v>1</v>
      </c>
      <c r="P428" s="391"/>
      <c r="Q428" s="391"/>
      <c r="R428" s="391"/>
      <c r="S428" s="391">
        <v>1</v>
      </c>
      <c r="T428" s="955">
        <v>12.7</v>
      </c>
      <c r="U428" s="396"/>
      <c r="V428" s="396"/>
      <c r="W428" s="392"/>
      <c r="X428" s="397"/>
    </row>
    <row r="429" spans="1:24" ht="15.75" thickBot="1">
      <c r="A429" s="371">
        <v>44719</v>
      </c>
      <c r="B429" s="372" t="s">
        <v>7174</v>
      </c>
      <c r="C429" s="372">
        <v>9133</v>
      </c>
      <c r="D429" s="372"/>
      <c r="E429" s="372" t="s">
        <v>7886</v>
      </c>
      <c r="F429" s="372" t="s">
        <v>7887</v>
      </c>
      <c r="G429" s="373"/>
      <c r="H429" s="374"/>
      <c r="I429" s="372" t="s">
        <v>7888</v>
      </c>
      <c r="J429" s="372" t="s">
        <v>7260</v>
      </c>
      <c r="K429" s="372"/>
      <c r="L429" s="372"/>
      <c r="M429" s="372"/>
      <c r="N429" s="372"/>
      <c r="O429" s="372"/>
      <c r="P429" s="372"/>
      <c r="Q429" s="372"/>
      <c r="R429" s="374">
        <v>3</v>
      </c>
      <c r="S429" s="374">
        <f>SUM(K429:R429)</f>
        <v>3</v>
      </c>
      <c r="T429" s="534">
        <v>0</v>
      </c>
      <c r="U429" s="376">
        <v>8.9499999999999993</v>
      </c>
      <c r="V429" s="376">
        <f>SUMPRODUCT(S429,T429)+U429</f>
        <v>8.9499999999999993</v>
      </c>
      <c r="W429" s="373"/>
      <c r="X429" s="377"/>
    </row>
    <row r="430" spans="1:24" ht="15.75" thickBot="1">
      <c r="A430" s="19">
        <v>44722</v>
      </c>
      <c r="B430" s="382" t="s">
        <v>7312</v>
      </c>
      <c r="C430" s="382"/>
      <c r="D430" s="382"/>
      <c r="E430" s="382" t="s">
        <v>7889</v>
      </c>
      <c r="F430" s="382" t="s">
        <v>7623</v>
      </c>
      <c r="G430" s="383"/>
      <c r="H430" s="384" t="s">
        <v>7834</v>
      </c>
      <c r="I430" s="382" t="s">
        <v>7768</v>
      </c>
      <c r="J430" s="382" t="s">
        <v>7555</v>
      </c>
      <c r="K430" s="382"/>
      <c r="L430" s="382"/>
      <c r="M430" s="382"/>
      <c r="N430" s="382"/>
      <c r="O430" s="382"/>
      <c r="P430" s="382"/>
      <c r="Q430" s="382"/>
      <c r="R430" s="384">
        <v>1</v>
      </c>
      <c r="S430" s="384">
        <v>1</v>
      </c>
      <c r="T430" s="385">
        <v>1593.52</v>
      </c>
      <c r="U430" s="386"/>
      <c r="V430" s="386">
        <f>SUMPRODUCT(S430,T430)+U430</f>
        <v>1593.52</v>
      </c>
      <c r="W430" s="383"/>
      <c r="X430" s="387"/>
    </row>
    <row r="431" spans="1:24">
      <c r="A431" s="381">
        <v>44725</v>
      </c>
      <c r="B431" s="382" t="s">
        <v>6731</v>
      </c>
      <c r="C431" s="382">
        <v>9063</v>
      </c>
      <c r="D431" s="382"/>
      <c r="E431" s="382" t="s">
        <v>7890</v>
      </c>
      <c r="F431" s="382" t="s">
        <v>7257</v>
      </c>
      <c r="G431" s="383"/>
      <c r="H431" s="384" t="s">
        <v>7820</v>
      </c>
      <c r="I431" s="382" t="s">
        <v>7821</v>
      </c>
      <c r="J431" s="382" t="s">
        <v>7260</v>
      </c>
      <c r="K431" s="382"/>
      <c r="L431" s="382"/>
      <c r="M431" s="382">
        <v>2</v>
      </c>
      <c r="N431" s="382">
        <v>2</v>
      </c>
      <c r="O431" s="382"/>
      <c r="P431" s="382"/>
      <c r="Q431" s="382"/>
      <c r="R431" s="384"/>
      <c r="S431" s="384">
        <v>4</v>
      </c>
      <c r="T431" s="385">
        <v>55.5</v>
      </c>
      <c r="U431" s="386"/>
      <c r="V431" s="954">
        <f>SUMPRODUCT(S431:S433,T431:T433)+U431</f>
        <v>601.64</v>
      </c>
      <c r="W431" s="383"/>
      <c r="X431" s="387"/>
    </row>
    <row r="432" spans="1:24">
      <c r="A432" s="388">
        <v>44725</v>
      </c>
      <c r="B432" t="s">
        <v>6731</v>
      </c>
      <c r="C432">
        <v>9063</v>
      </c>
      <c r="E432" t="s">
        <v>7890</v>
      </c>
      <c r="F432" t="s">
        <v>7257</v>
      </c>
      <c r="H432" s="8" t="s">
        <v>7820</v>
      </c>
      <c r="I432" t="s">
        <v>7821</v>
      </c>
      <c r="J432" t="s">
        <v>7260</v>
      </c>
      <c r="R432" s="8" t="s">
        <v>7891</v>
      </c>
      <c r="S432" s="8">
        <v>2</v>
      </c>
      <c r="T432" s="321">
        <v>63.82</v>
      </c>
      <c r="X432" s="389"/>
    </row>
    <row r="433" spans="1:24" ht="15.75" thickBot="1">
      <c r="A433" s="390">
        <v>44725</v>
      </c>
      <c r="B433" s="391" t="s">
        <v>6731</v>
      </c>
      <c r="C433" s="391">
        <v>9063</v>
      </c>
      <c r="D433" s="391"/>
      <c r="E433" s="391" t="s">
        <v>7890</v>
      </c>
      <c r="F433" s="391" t="s">
        <v>7257</v>
      </c>
      <c r="G433" s="392"/>
      <c r="H433" s="393" t="s">
        <v>7817</v>
      </c>
      <c r="I433" s="391" t="s">
        <v>7818</v>
      </c>
      <c r="J433" s="391" t="s">
        <v>7260</v>
      </c>
      <c r="K433" s="391"/>
      <c r="L433" s="391">
        <v>3</v>
      </c>
      <c r="M433" s="391"/>
      <c r="N433" s="391">
        <v>3</v>
      </c>
      <c r="O433" s="391"/>
      <c r="P433" s="391"/>
      <c r="Q433" s="391"/>
      <c r="R433" s="393"/>
      <c r="S433" s="393">
        <v>9</v>
      </c>
      <c r="T433" s="395">
        <v>28</v>
      </c>
      <c r="U433" s="396"/>
      <c r="V433" s="396"/>
      <c r="W433" s="392"/>
      <c r="X433" s="397"/>
    </row>
    <row r="434" spans="1:24">
      <c r="A434" s="19">
        <v>44725</v>
      </c>
      <c r="B434" t="s">
        <v>6731</v>
      </c>
      <c r="C434">
        <v>9063</v>
      </c>
      <c r="E434" t="s">
        <v>7892</v>
      </c>
      <c r="F434" t="s">
        <v>7023</v>
      </c>
      <c r="G434"/>
      <c r="H434" t="s">
        <v>7787</v>
      </c>
      <c r="I434" t="s">
        <v>7788</v>
      </c>
      <c r="J434" t="s">
        <v>7893</v>
      </c>
      <c r="L434">
        <v>1</v>
      </c>
      <c r="M434">
        <v>19</v>
      </c>
      <c r="N434">
        <v>20</v>
      </c>
      <c r="O434">
        <v>11</v>
      </c>
      <c r="R434"/>
      <c r="S434">
        <v>51</v>
      </c>
      <c r="T434" s="941">
        <v>3.15</v>
      </c>
      <c r="U434"/>
      <c r="V434" s="954">
        <f>SUMPRODUCT(S434:S449,T434:T449)+U434</f>
        <v>417.04000000000008</v>
      </c>
      <c r="W434"/>
    </row>
    <row r="435" spans="1:24">
      <c r="A435" s="19">
        <v>44725</v>
      </c>
      <c r="B435" t="s">
        <v>6731</v>
      </c>
      <c r="C435">
        <v>9063</v>
      </c>
      <c r="E435" t="s">
        <v>7892</v>
      </c>
      <c r="F435" t="s">
        <v>7023</v>
      </c>
      <c r="G435"/>
      <c r="H435" t="s">
        <v>7787</v>
      </c>
      <c r="I435" t="s">
        <v>7788</v>
      </c>
      <c r="J435" t="s">
        <v>7893</v>
      </c>
      <c r="Q435">
        <v>4</v>
      </c>
      <c r="R435"/>
      <c r="S435">
        <v>4</v>
      </c>
      <c r="T435" s="941">
        <v>3.65</v>
      </c>
      <c r="U435"/>
      <c r="V435"/>
      <c r="W435"/>
    </row>
    <row r="436" spans="1:24">
      <c r="A436" s="19">
        <v>44725</v>
      </c>
      <c r="B436" t="s">
        <v>6731</v>
      </c>
      <c r="C436">
        <v>9063</v>
      </c>
      <c r="E436" t="s">
        <v>7892</v>
      </c>
      <c r="F436" t="s">
        <v>7023</v>
      </c>
      <c r="G436"/>
      <c r="H436" t="s">
        <v>7787</v>
      </c>
      <c r="I436" t="s">
        <v>7788</v>
      </c>
      <c r="J436" t="s">
        <v>7303</v>
      </c>
      <c r="N436">
        <v>6</v>
      </c>
      <c r="R436"/>
      <c r="S436">
        <v>6</v>
      </c>
      <c r="T436" s="941">
        <v>3.15</v>
      </c>
      <c r="U436"/>
      <c r="V436"/>
      <c r="W436"/>
    </row>
    <row r="437" spans="1:24">
      <c r="A437" s="19">
        <v>44725</v>
      </c>
      <c r="B437" t="s">
        <v>6731</v>
      </c>
      <c r="C437">
        <v>9063</v>
      </c>
      <c r="E437" t="s">
        <v>7892</v>
      </c>
      <c r="F437" t="s">
        <v>7023</v>
      </c>
      <c r="G437"/>
      <c r="H437" t="s">
        <v>7894</v>
      </c>
      <c r="I437" t="s">
        <v>7895</v>
      </c>
      <c r="J437" t="s">
        <v>7227</v>
      </c>
      <c r="M437">
        <v>1</v>
      </c>
      <c r="R437"/>
      <c r="S437">
        <v>1</v>
      </c>
      <c r="T437" s="941">
        <v>13.95</v>
      </c>
      <c r="U437"/>
      <c r="V437"/>
      <c r="W437"/>
    </row>
    <row r="438" spans="1:24">
      <c r="A438" s="19">
        <v>44725</v>
      </c>
      <c r="B438" t="s">
        <v>6731</v>
      </c>
      <c r="C438">
        <v>9063</v>
      </c>
      <c r="E438" t="s">
        <v>7892</v>
      </c>
      <c r="F438" t="s">
        <v>7023</v>
      </c>
      <c r="G438"/>
      <c r="H438" t="s">
        <v>7896</v>
      </c>
      <c r="I438" t="s">
        <v>7897</v>
      </c>
      <c r="J438" t="s">
        <v>7227</v>
      </c>
      <c r="N438">
        <v>1</v>
      </c>
      <c r="R438"/>
      <c r="S438">
        <v>1</v>
      </c>
      <c r="T438" s="941">
        <v>9.99</v>
      </c>
      <c r="U438"/>
      <c r="V438"/>
      <c r="W438"/>
    </row>
    <row r="439" spans="1:24">
      <c r="A439" s="19">
        <v>44725</v>
      </c>
      <c r="B439" t="s">
        <v>6731</v>
      </c>
      <c r="C439">
        <v>9063</v>
      </c>
      <c r="E439" t="s">
        <v>7892</v>
      </c>
      <c r="F439" t="s">
        <v>7023</v>
      </c>
      <c r="G439"/>
      <c r="H439" t="s">
        <v>7898</v>
      </c>
      <c r="I439" t="s">
        <v>7899</v>
      </c>
      <c r="J439" t="s">
        <v>7227</v>
      </c>
      <c r="M439">
        <v>1</v>
      </c>
      <c r="R439"/>
      <c r="S439">
        <v>1</v>
      </c>
      <c r="T439" s="941">
        <v>13.55</v>
      </c>
      <c r="U439"/>
      <c r="V439"/>
      <c r="W439"/>
    </row>
    <row r="440" spans="1:24">
      <c r="A440" s="19">
        <v>44725</v>
      </c>
      <c r="B440" t="s">
        <v>6731</v>
      </c>
      <c r="C440">
        <v>9063</v>
      </c>
      <c r="E440" t="s">
        <v>7892</v>
      </c>
      <c r="F440" t="s">
        <v>7023</v>
      </c>
      <c r="G440"/>
      <c r="H440" t="s">
        <v>7900</v>
      </c>
      <c r="I440" t="s">
        <v>7901</v>
      </c>
      <c r="J440" t="s">
        <v>7227</v>
      </c>
      <c r="M440">
        <v>1</v>
      </c>
      <c r="R440"/>
      <c r="S440">
        <v>1</v>
      </c>
      <c r="T440" s="941">
        <v>12.25</v>
      </c>
      <c r="U440"/>
      <c r="V440"/>
      <c r="W440"/>
    </row>
    <row r="441" spans="1:24">
      <c r="A441" s="19">
        <v>44725</v>
      </c>
      <c r="B441" t="s">
        <v>7141</v>
      </c>
      <c r="C441">
        <v>9203</v>
      </c>
      <c r="E441" t="s">
        <v>7892</v>
      </c>
      <c r="F441" t="s">
        <v>7023</v>
      </c>
      <c r="G441"/>
      <c r="H441" t="s">
        <v>7794</v>
      </c>
      <c r="I441" t="s">
        <v>7795</v>
      </c>
      <c r="J441" t="s">
        <v>7227</v>
      </c>
      <c r="M441">
        <v>2</v>
      </c>
      <c r="R441"/>
      <c r="S441">
        <v>2</v>
      </c>
      <c r="T441" s="941">
        <v>7.99</v>
      </c>
      <c r="U441"/>
      <c r="V441"/>
      <c r="W441"/>
    </row>
    <row r="442" spans="1:24">
      <c r="A442" s="19">
        <v>44725</v>
      </c>
      <c r="B442" t="s">
        <v>7141</v>
      </c>
      <c r="C442">
        <v>9203</v>
      </c>
      <c r="E442" t="s">
        <v>7892</v>
      </c>
      <c r="F442" t="s">
        <v>7023</v>
      </c>
      <c r="G442"/>
      <c r="H442" t="s">
        <v>7796</v>
      </c>
      <c r="I442" t="s">
        <v>7797</v>
      </c>
      <c r="J442" t="s">
        <v>7227</v>
      </c>
      <c r="M442">
        <v>2</v>
      </c>
      <c r="R442"/>
      <c r="S442">
        <v>2</v>
      </c>
      <c r="T442" s="941">
        <v>8.99</v>
      </c>
      <c r="U442"/>
      <c r="V442"/>
      <c r="W442"/>
    </row>
    <row r="443" spans="1:24">
      <c r="A443" s="19">
        <v>44725</v>
      </c>
      <c r="B443" t="s">
        <v>7141</v>
      </c>
      <c r="C443">
        <v>9203</v>
      </c>
      <c r="E443" t="s">
        <v>7892</v>
      </c>
      <c r="F443" t="s">
        <v>7023</v>
      </c>
      <c r="G443"/>
      <c r="H443" t="s">
        <v>7798</v>
      </c>
      <c r="I443" t="s">
        <v>7799</v>
      </c>
      <c r="J443" t="s">
        <v>7800</v>
      </c>
      <c r="M443">
        <v>1</v>
      </c>
      <c r="R443"/>
      <c r="S443">
        <v>1</v>
      </c>
      <c r="T443" s="941">
        <v>23.58</v>
      </c>
      <c r="U443"/>
      <c r="V443"/>
      <c r="W443"/>
    </row>
    <row r="444" spans="1:24">
      <c r="A444" s="19">
        <v>44725</v>
      </c>
      <c r="B444" t="s">
        <v>6900</v>
      </c>
      <c r="C444">
        <v>9204</v>
      </c>
      <c r="E444" t="s">
        <v>7892</v>
      </c>
      <c r="F444" t="s">
        <v>7023</v>
      </c>
      <c r="G444"/>
      <c r="H444" t="s">
        <v>7902</v>
      </c>
      <c r="I444" t="s">
        <v>7903</v>
      </c>
      <c r="J444" t="s">
        <v>7904</v>
      </c>
      <c r="L444">
        <v>2</v>
      </c>
      <c r="M444">
        <v>2</v>
      </c>
      <c r="N444">
        <v>1</v>
      </c>
      <c r="R444"/>
      <c r="S444">
        <v>5</v>
      </c>
      <c r="T444" s="941">
        <v>4.25</v>
      </c>
      <c r="U444"/>
      <c r="V444"/>
      <c r="W444"/>
    </row>
    <row r="445" spans="1:24">
      <c r="A445" s="19">
        <v>44725</v>
      </c>
      <c r="B445" t="s">
        <v>6900</v>
      </c>
      <c r="C445">
        <v>9204</v>
      </c>
      <c r="E445" t="s">
        <v>7892</v>
      </c>
      <c r="F445" t="s">
        <v>7023</v>
      </c>
      <c r="G445"/>
      <c r="H445" t="s">
        <v>7905</v>
      </c>
      <c r="I445" t="s">
        <v>7906</v>
      </c>
      <c r="J445" t="s">
        <v>7907</v>
      </c>
      <c r="L445">
        <v>2</v>
      </c>
      <c r="M445">
        <v>2</v>
      </c>
      <c r="N445">
        <v>1</v>
      </c>
      <c r="R445"/>
      <c r="S445">
        <v>5</v>
      </c>
      <c r="T445" s="941">
        <v>13.7</v>
      </c>
      <c r="U445"/>
      <c r="V445"/>
      <c r="W445"/>
    </row>
    <row r="446" spans="1:24">
      <c r="A446" s="19">
        <v>44725</v>
      </c>
      <c r="B446" t="s">
        <v>6900</v>
      </c>
      <c r="C446">
        <v>9204</v>
      </c>
      <c r="E446" t="s">
        <v>7892</v>
      </c>
      <c r="F446" t="s">
        <v>7023</v>
      </c>
      <c r="G446"/>
      <c r="H446" t="s">
        <v>7908</v>
      </c>
      <c r="I446" t="s">
        <v>7909</v>
      </c>
      <c r="J446" t="s">
        <v>7910</v>
      </c>
      <c r="L446">
        <v>2</v>
      </c>
      <c r="M446">
        <v>2</v>
      </c>
      <c r="N446">
        <v>1</v>
      </c>
      <c r="R446"/>
      <c r="S446">
        <v>5</v>
      </c>
      <c r="T446" s="941">
        <v>3.99</v>
      </c>
      <c r="U446"/>
      <c r="V446"/>
      <c r="W446"/>
    </row>
    <row r="447" spans="1:24">
      <c r="A447" s="19">
        <v>44725</v>
      </c>
      <c r="B447" t="s">
        <v>6900</v>
      </c>
      <c r="C447">
        <v>9204</v>
      </c>
      <c r="E447" t="s">
        <v>7892</v>
      </c>
      <c r="F447" t="s">
        <v>7023</v>
      </c>
      <c r="G447"/>
      <c r="H447" t="s">
        <v>7761</v>
      </c>
      <c r="I447" t="s">
        <v>7762</v>
      </c>
      <c r="J447" t="s">
        <v>7260</v>
      </c>
      <c r="M447">
        <v>1</v>
      </c>
      <c r="R447"/>
      <c r="S447">
        <v>1</v>
      </c>
      <c r="T447" s="941">
        <v>1.97</v>
      </c>
      <c r="U447"/>
      <c r="V447"/>
      <c r="W447"/>
    </row>
    <row r="448" spans="1:24">
      <c r="A448" s="19">
        <v>44725</v>
      </c>
      <c r="B448" t="s">
        <v>6900</v>
      </c>
      <c r="C448">
        <v>9204</v>
      </c>
      <c r="E448" t="s">
        <v>7892</v>
      </c>
      <c r="F448" t="s">
        <v>7023</v>
      </c>
      <c r="G448"/>
      <c r="H448" t="s">
        <v>7761</v>
      </c>
      <c r="I448" t="s">
        <v>7762</v>
      </c>
      <c r="J448" t="s">
        <v>7227</v>
      </c>
      <c r="M448">
        <v>1</v>
      </c>
      <c r="R448"/>
      <c r="S448">
        <v>1</v>
      </c>
      <c r="T448" s="941">
        <v>1.97</v>
      </c>
      <c r="U448"/>
      <c r="V448"/>
      <c r="W448"/>
    </row>
    <row r="449" spans="1:23" ht="15.75" thickBot="1">
      <c r="A449" s="19">
        <v>44725</v>
      </c>
      <c r="B449" t="s">
        <v>6900</v>
      </c>
      <c r="C449">
        <v>9204</v>
      </c>
      <c r="E449" t="s">
        <v>7892</v>
      </c>
      <c r="F449" t="s">
        <v>7023</v>
      </c>
      <c r="G449"/>
      <c r="H449" t="s">
        <v>7911</v>
      </c>
      <c r="I449" t="s">
        <v>7750</v>
      </c>
      <c r="J449" t="s">
        <v>7227</v>
      </c>
      <c r="M449">
        <v>1</v>
      </c>
      <c r="R449"/>
      <c r="S449">
        <v>1</v>
      </c>
      <c r="T449" s="941">
        <v>1.97</v>
      </c>
      <c r="U449"/>
      <c r="V449"/>
      <c r="W449"/>
    </row>
    <row r="450" spans="1:23" ht="15.75" thickBot="1">
      <c r="A450" s="371">
        <v>44734</v>
      </c>
      <c r="B450" s="372" t="s">
        <v>7312</v>
      </c>
      <c r="C450" s="372"/>
      <c r="D450" s="372"/>
      <c r="E450" s="372" t="s">
        <v>7822</v>
      </c>
      <c r="F450" s="372" t="s">
        <v>7680</v>
      </c>
      <c r="G450" s="373"/>
      <c r="H450" s="374" t="s">
        <v>7681</v>
      </c>
      <c r="I450" s="372" t="s">
        <v>7682</v>
      </c>
      <c r="J450" s="372" t="s">
        <v>7241</v>
      </c>
      <c r="K450" s="372"/>
      <c r="L450" s="372"/>
      <c r="M450" s="372"/>
      <c r="N450" s="372"/>
      <c r="O450" s="372"/>
      <c r="P450" s="372"/>
      <c r="Q450" s="372"/>
      <c r="R450" s="374">
        <v>12</v>
      </c>
      <c r="S450" s="374">
        <f t="shared" ref="S450" si="51">SUM(K450:R450)</f>
        <v>12</v>
      </c>
      <c r="T450" s="534">
        <v>11.43</v>
      </c>
      <c r="U450" s="376">
        <v>6.25</v>
      </c>
      <c r="V450" s="376">
        <f>SUMPRODUCT(S450,T450)+U450</f>
        <v>143.41</v>
      </c>
      <c r="W450" s="986"/>
    </row>
    <row r="451" spans="1:23" ht="15.75" thickBot="1">
      <c r="A451" s="19">
        <v>44734</v>
      </c>
      <c r="B451" t="s">
        <v>7141</v>
      </c>
      <c r="C451">
        <v>9244</v>
      </c>
      <c r="E451" t="s">
        <v>7912</v>
      </c>
      <c r="F451" t="s">
        <v>7023</v>
      </c>
      <c r="G451"/>
      <c r="H451" t="s">
        <v>7798</v>
      </c>
      <c r="I451" t="s">
        <v>7799</v>
      </c>
      <c r="J451" t="s">
        <v>7800</v>
      </c>
      <c r="N451">
        <v>1</v>
      </c>
      <c r="O451">
        <v>2</v>
      </c>
      <c r="R451"/>
      <c r="S451">
        <v>3</v>
      </c>
      <c r="T451" s="941">
        <v>23.58</v>
      </c>
      <c r="U451"/>
      <c r="V451" s="376">
        <f>SUMPRODUCT(S451:S456,T451:T456)+U451</f>
        <v>148.01999999999998</v>
      </c>
    </row>
    <row r="452" spans="1:23">
      <c r="A452" s="19">
        <v>44734</v>
      </c>
      <c r="B452" t="s">
        <v>7109</v>
      </c>
      <c r="C452">
        <v>9243</v>
      </c>
      <c r="E452" t="s">
        <v>7912</v>
      </c>
      <c r="F452" t="s">
        <v>7023</v>
      </c>
      <c r="G452"/>
      <c r="H452" t="s">
        <v>7773</v>
      </c>
      <c r="I452" t="s">
        <v>7774</v>
      </c>
      <c r="J452" t="s">
        <v>7260</v>
      </c>
      <c r="N452">
        <v>3</v>
      </c>
      <c r="R452"/>
      <c r="S452">
        <v>3</v>
      </c>
      <c r="T452" s="941">
        <v>6.4</v>
      </c>
      <c r="U452"/>
    </row>
    <row r="453" spans="1:23">
      <c r="A453" s="19">
        <v>44734</v>
      </c>
      <c r="B453" t="s">
        <v>7109</v>
      </c>
      <c r="C453">
        <v>9243</v>
      </c>
      <c r="E453" t="s">
        <v>7912</v>
      </c>
      <c r="F453" t="s">
        <v>7023</v>
      </c>
      <c r="G453"/>
      <c r="H453" t="s">
        <v>7773</v>
      </c>
      <c r="I453" t="s">
        <v>7774</v>
      </c>
      <c r="J453" t="s">
        <v>7260</v>
      </c>
      <c r="Q453">
        <v>3</v>
      </c>
      <c r="R453"/>
      <c r="S453">
        <v>3</v>
      </c>
      <c r="T453" s="941">
        <v>8.1</v>
      </c>
      <c r="U453"/>
    </row>
    <row r="454" spans="1:23">
      <c r="A454" s="19">
        <v>44734</v>
      </c>
      <c r="B454" t="s">
        <v>7109</v>
      </c>
      <c r="C454">
        <v>9243</v>
      </c>
      <c r="E454" t="s">
        <v>7912</v>
      </c>
      <c r="F454" t="s">
        <v>7023</v>
      </c>
      <c r="G454"/>
      <c r="H454" t="s">
        <v>7779</v>
      </c>
      <c r="I454" t="s">
        <v>7780</v>
      </c>
      <c r="J454" t="s">
        <v>7712</v>
      </c>
      <c r="N454">
        <v>1</v>
      </c>
      <c r="Q454">
        <v>1</v>
      </c>
      <c r="R454"/>
      <c r="S454">
        <v>2</v>
      </c>
      <c r="T454" s="941">
        <v>13.99</v>
      </c>
      <c r="U454"/>
    </row>
    <row r="455" spans="1:23">
      <c r="A455" s="19">
        <v>44734</v>
      </c>
      <c r="B455" t="s">
        <v>7109</v>
      </c>
      <c r="C455">
        <v>9243</v>
      </c>
      <c r="E455" t="s">
        <v>7912</v>
      </c>
      <c r="F455" t="s">
        <v>7023</v>
      </c>
      <c r="G455"/>
      <c r="H455" t="s">
        <v>7846</v>
      </c>
      <c r="I455" t="s">
        <v>7847</v>
      </c>
      <c r="J455" t="s">
        <v>7227</v>
      </c>
      <c r="N455">
        <v>2</v>
      </c>
      <c r="R455"/>
      <c r="S455">
        <v>2</v>
      </c>
      <c r="T455" s="941">
        <v>1.1000000000000001</v>
      </c>
      <c r="U455"/>
    </row>
    <row r="456" spans="1:23" ht="15.75" thickBot="1">
      <c r="A456" s="19">
        <v>44734</v>
      </c>
      <c r="B456" t="s">
        <v>7109</v>
      </c>
      <c r="C456">
        <v>9243</v>
      </c>
      <c r="E456" t="s">
        <v>7912</v>
      </c>
      <c r="F456" t="s">
        <v>7023</v>
      </c>
      <c r="G456"/>
      <c r="H456" t="s">
        <v>7783</v>
      </c>
      <c r="I456" t="s">
        <v>7784</v>
      </c>
      <c r="J456" t="s">
        <v>7785</v>
      </c>
      <c r="N456">
        <v>1</v>
      </c>
      <c r="Q456">
        <v>1</v>
      </c>
      <c r="R456"/>
      <c r="S456">
        <v>2</v>
      </c>
      <c r="T456" s="941">
        <v>1.8</v>
      </c>
      <c r="U456"/>
    </row>
    <row r="457" spans="1:23" ht="15.75" thickBot="1">
      <c r="A457" s="19">
        <v>44739</v>
      </c>
      <c r="B457" s="382" t="s">
        <v>7312</v>
      </c>
      <c r="C457" s="382"/>
      <c r="D457" s="382"/>
      <c r="E457" s="382" t="s">
        <v>7913</v>
      </c>
      <c r="F457" s="382" t="s">
        <v>7623</v>
      </c>
      <c r="G457" s="383"/>
      <c r="H457" s="384" t="s">
        <v>7834</v>
      </c>
      <c r="I457" s="382" t="s">
        <v>7768</v>
      </c>
      <c r="J457" s="382" t="s">
        <v>7555</v>
      </c>
      <c r="K457" s="382"/>
      <c r="L457" s="382"/>
      <c r="M457" s="382"/>
      <c r="N457" s="382"/>
      <c r="O457" s="382"/>
      <c r="P457" s="382"/>
      <c r="Q457" s="382"/>
      <c r="R457" s="384">
        <v>1</v>
      </c>
      <c r="S457" s="384">
        <v>1</v>
      </c>
      <c r="T457" s="385">
        <v>427.81</v>
      </c>
      <c r="U457" s="386"/>
      <c r="V457" s="386">
        <f>SUMPRODUCT(S457,T457)+U457</f>
        <v>427.81</v>
      </c>
    </row>
    <row r="458" spans="1:23" ht="15.75" thickBot="1">
      <c r="A458" s="19">
        <v>44747</v>
      </c>
      <c r="B458" s="382" t="s">
        <v>7312</v>
      </c>
      <c r="C458" s="382"/>
      <c r="D458" s="382"/>
      <c r="E458" s="382" t="s">
        <v>7914</v>
      </c>
      <c r="F458" s="382" t="s">
        <v>7623</v>
      </c>
      <c r="G458" s="383"/>
      <c r="H458" s="384" t="s">
        <v>7834</v>
      </c>
      <c r="I458" s="382" t="s">
        <v>7768</v>
      </c>
      <c r="J458" s="382" t="s">
        <v>7555</v>
      </c>
      <c r="K458" s="382"/>
      <c r="L458" s="382"/>
      <c r="M458" s="382"/>
      <c r="N458" s="382"/>
      <c r="O458" s="382"/>
      <c r="P458" s="382"/>
      <c r="Q458" s="382"/>
      <c r="R458" s="384">
        <v>1</v>
      </c>
      <c r="S458" s="384">
        <v>1</v>
      </c>
      <c r="T458" s="385">
        <v>466</v>
      </c>
      <c r="U458" s="386"/>
      <c r="V458" s="386">
        <f>SUMPRODUCT(S458,T458)+U458</f>
        <v>466</v>
      </c>
    </row>
    <row r="459" spans="1:23">
      <c r="A459" s="381">
        <v>44747</v>
      </c>
      <c r="B459" s="382" t="s">
        <v>7141</v>
      </c>
      <c r="C459" s="1005">
        <v>9329</v>
      </c>
      <c r="D459" s="382"/>
      <c r="E459" s="382">
        <v>2032</v>
      </c>
      <c r="F459" s="382" t="s">
        <v>7023</v>
      </c>
      <c r="G459" s="382"/>
      <c r="H459" s="382" t="s">
        <v>7789</v>
      </c>
      <c r="I459" s="382" t="s">
        <v>7790</v>
      </c>
      <c r="J459" s="382" t="s">
        <v>7227</v>
      </c>
      <c r="K459" s="382"/>
      <c r="L459" s="382"/>
      <c r="M459" s="382"/>
      <c r="N459" s="382">
        <v>2</v>
      </c>
      <c r="O459" s="382"/>
      <c r="P459" s="382"/>
      <c r="Q459" s="382"/>
      <c r="R459" s="382"/>
      <c r="S459" s="382">
        <v>2</v>
      </c>
      <c r="T459" s="954">
        <v>2.75</v>
      </c>
      <c r="U459" s="386"/>
      <c r="V459" s="1004">
        <f>SUMPRODUCT(S459:S462,T459:T462)+U459</f>
        <v>301.77999999999997</v>
      </c>
    </row>
    <row r="460" spans="1:23">
      <c r="A460" s="388">
        <v>44747</v>
      </c>
      <c r="B460" t="s">
        <v>7141</v>
      </c>
      <c r="C460" s="1006">
        <v>9329</v>
      </c>
      <c r="E460">
        <v>2032</v>
      </c>
      <c r="F460" t="s">
        <v>7023</v>
      </c>
      <c r="G460"/>
      <c r="H460" t="s">
        <v>7798</v>
      </c>
      <c r="I460" t="s">
        <v>7799</v>
      </c>
      <c r="J460" t="s">
        <v>7800</v>
      </c>
      <c r="N460">
        <v>1</v>
      </c>
      <c r="Q460">
        <v>1</v>
      </c>
      <c r="R460"/>
      <c r="S460">
        <v>2</v>
      </c>
      <c r="T460" s="941">
        <v>23.58</v>
      </c>
      <c r="V460" s="1002"/>
    </row>
    <row r="461" spans="1:23">
      <c r="A461" s="388">
        <v>44747</v>
      </c>
      <c r="B461" t="s">
        <v>7109</v>
      </c>
      <c r="C461" s="1006">
        <v>9331</v>
      </c>
      <c r="E461">
        <v>2032</v>
      </c>
      <c r="F461" t="s">
        <v>7023</v>
      </c>
      <c r="G461"/>
      <c r="H461" t="s">
        <v>7915</v>
      </c>
      <c r="I461" t="s">
        <v>7916</v>
      </c>
      <c r="J461" t="s">
        <v>7227</v>
      </c>
      <c r="L461">
        <v>3</v>
      </c>
      <c r="M461">
        <v>18</v>
      </c>
      <c r="N461">
        <v>9</v>
      </c>
      <c r="O461">
        <v>3</v>
      </c>
      <c r="P461">
        <v>3</v>
      </c>
      <c r="R461"/>
      <c r="S461">
        <v>36</v>
      </c>
      <c r="T461" s="941">
        <v>6.26</v>
      </c>
      <c r="V461" s="1002"/>
    </row>
    <row r="462" spans="1:23" ht="15.75" thickBot="1">
      <c r="A462" s="390">
        <v>44747</v>
      </c>
      <c r="B462" s="391" t="s">
        <v>7109</v>
      </c>
      <c r="C462" s="391">
        <v>9331</v>
      </c>
      <c r="D462" s="391"/>
      <c r="E462" s="391">
        <v>2032</v>
      </c>
      <c r="F462" s="391" t="s">
        <v>7023</v>
      </c>
      <c r="G462" s="391"/>
      <c r="H462" s="391" t="s">
        <v>7915</v>
      </c>
      <c r="I462" s="391" t="s">
        <v>7916</v>
      </c>
      <c r="J462" s="391" t="s">
        <v>7227</v>
      </c>
      <c r="K462" s="391"/>
      <c r="L462" s="391"/>
      <c r="M462" s="391"/>
      <c r="N462" s="391"/>
      <c r="O462" s="391"/>
      <c r="P462" s="391"/>
      <c r="Q462" s="391">
        <v>3</v>
      </c>
      <c r="R462" s="391"/>
      <c r="S462" s="391">
        <v>3</v>
      </c>
      <c r="T462" s="955">
        <v>7.92</v>
      </c>
      <c r="U462" s="396"/>
      <c r="V462" s="1003"/>
    </row>
    <row r="463" spans="1:23">
      <c r="A463" s="381">
        <v>44762</v>
      </c>
      <c r="B463" s="382" t="s">
        <v>7141</v>
      </c>
      <c r="C463" s="382">
        <v>9381</v>
      </c>
      <c r="D463" s="382"/>
      <c r="E463" s="382">
        <v>2039</v>
      </c>
      <c r="F463" s="382" t="s">
        <v>7023</v>
      </c>
      <c r="G463" s="382"/>
      <c r="H463" s="382" t="s">
        <v>7787</v>
      </c>
      <c r="I463" s="382" t="s">
        <v>7788</v>
      </c>
      <c r="J463" s="382" t="s">
        <v>7227</v>
      </c>
      <c r="K463" s="382"/>
      <c r="L463" s="382"/>
      <c r="M463" s="382">
        <v>5</v>
      </c>
      <c r="N463" s="382"/>
      <c r="O463" s="382">
        <v>3</v>
      </c>
      <c r="P463" s="382"/>
      <c r="Q463" s="382"/>
      <c r="R463" s="382"/>
      <c r="S463" s="382">
        <v>8</v>
      </c>
      <c r="T463" s="954">
        <v>3.25</v>
      </c>
      <c r="U463" s="386"/>
      <c r="V463" s="1004">
        <f>SUMPRODUCT(S463:S471,T463:T471)+U463</f>
        <v>375.86000000000007</v>
      </c>
    </row>
    <row r="464" spans="1:23">
      <c r="A464" s="388">
        <v>44762</v>
      </c>
      <c r="B464" t="s">
        <v>7141</v>
      </c>
      <c r="C464">
        <v>9381</v>
      </c>
      <c r="E464">
        <v>2039</v>
      </c>
      <c r="F464" t="s">
        <v>7023</v>
      </c>
      <c r="G464"/>
      <c r="H464" t="s">
        <v>7789</v>
      </c>
      <c r="I464" t="s">
        <v>7790</v>
      </c>
      <c r="J464" t="s">
        <v>7227</v>
      </c>
      <c r="M464">
        <v>8</v>
      </c>
      <c r="N464">
        <v>3</v>
      </c>
      <c r="O464">
        <v>4</v>
      </c>
      <c r="P464">
        <v>4</v>
      </c>
      <c r="R464"/>
      <c r="S464">
        <v>19</v>
      </c>
      <c r="T464" s="941">
        <v>2.75</v>
      </c>
      <c r="V464" s="1002"/>
    </row>
    <row r="465" spans="1:22">
      <c r="A465" s="388">
        <v>44762</v>
      </c>
      <c r="B465" t="s">
        <v>7141</v>
      </c>
      <c r="C465">
        <v>9381</v>
      </c>
      <c r="E465">
        <v>2039</v>
      </c>
      <c r="F465" t="s">
        <v>7023</v>
      </c>
      <c r="G465"/>
      <c r="H465" t="s">
        <v>7583</v>
      </c>
      <c r="I465" t="s">
        <v>7791</v>
      </c>
      <c r="J465" t="s">
        <v>7227</v>
      </c>
      <c r="M465">
        <v>2</v>
      </c>
      <c r="O465">
        <v>5</v>
      </c>
      <c r="R465"/>
      <c r="S465">
        <v>7</v>
      </c>
      <c r="T465" s="941">
        <v>5.75</v>
      </c>
      <c r="V465" s="1002"/>
    </row>
    <row r="466" spans="1:22">
      <c r="A466" s="388">
        <v>44762</v>
      </c>
      <c r="B466" t="s">
        <v>7141</v>
      </c>
      <c r="C466">
        <v>9381</v>
      </c>
      <c r="E466">
        <v>2039</v>
      </c>
      <c r="F466" t="s">
        <v>7023</v>
      </c>
      <c r="G466"/>
      <c r="H466" t="s">
        <v>7487</v>
      </c>
      <c r="I466" t="s">
        <v>7793</v>
      </c>
      <c r="J466" t="s">
        <v>7227</v>
      </c>
      <c r="M466">
        <v>1</v>
      </c>
      <c r="O466">
        <v>1</v>
      </c>
      <c r="R466"/>
      <c r="S466">
        <v>2</v>
      </c>
      <c r="T466" s="941">
        <v>19</v>
      </c>
      <c r="V466" s="1002"/>
    </row>
    <row r="467" spans="1:22">
      <c r="A467" s="388">
        <v>44762</v>
      </c>
      <c r="B467" t="s">
        <v>7141</v>
      </c>
      <c r="C467">
        <v>9381</v>
      </c>
      <c r="E467">
        <v>2039</v>
      </c>
      <c r="F467" t="s">
        <v>7023</v>
      </c>
      <c r="G467"/>
      <c r="H467" t="s">
        <v>7783</v>
      </c>
      <c r="I467" t="s">
        <v>7784</v>
      </c>
      <c r="J467" t="s">
        <v>7785</v>
      </c>
      <c r="M467">
        <v>1</v>
      </c>
      <c r="O467">
        <v>1</v>
      </c>
      <c r="R467"/>
      <c r="S467">
        <v>2</v>
      </c>
      <c r="T467" s="941">
        <v>1.8</v>
      </c>
      <c r="V467" s="1002"/>
    </row>
    <row r="468" spans="1:22">
      <c r="A468" s="388">
        <v>44762</v>
      </c>
      <c r="B468" t="s">
        <v>7141</v>
      </c>
      <c r="C468">
        <v>9381</v>
      </c>
      <c r="E468">
        <v>2039</v>
      </c>
      <c r="F468" t="s">
        <v>7023</v>
      </c>
      <c r="G468"/>
      <c r="H468" t="s">
        <v>7794</v>
      </c>
      <c r="I468" t="s">
        <v>7795</v>
      </c>
      <c r="J468" t="s">
        <v>7227</v>
      </c>
      <c r="N468">
        <v>2</v>
      </c>
      <c r="Q468">
        <v>2</v>
      </c>
      <c r="R468"/>
      <c r="S468">
        <v>4</v>
      </c>
      <c r="T468" s="941">
        <v>8.99</v>
      </c>
      <c r="V468" s="1002"/>
    </row>
    <row r="469" spans="1:22">
      <c r="A469" s="388">
        <v>44762</v>
      </c>
      <c r="B469" t="s">
        <v>7141</v>
      </c>
      <c r="C469">
        <v>9381</v>
      </c>
      <c r="E469">
        <v>2039</v>
      </c>
      <c r="F469" t="s">
        <v>7023</v>
      </c>
      <c r="G469"/>
      <c r="H469" t="s">
        <v>7796</v>
      </c>
      <c r="I469" t="s">
        <v>7797</v>
      </c>
      <c r="J469" t="s">
        <v>7227</v>
      </c>
      <c r="M469">
        <v>4</v>
      </c>
      <c r="N469">
        <v>4</v>
      </c>
      <c r="Q469">
        <v>2</v>
      </c>
      <c r="R469"/>
      <c r="S469">
        <v>10</v>
      </c>
      <c r="T469" s="941">
        <v>9.99</v>
      </c>
      <c r="V469" s="1002"/>
    </row>
    <row r="470" spans="1:22">
      <c r="A470" s="388">
        <v>44762</v>
      </c>
      <c r="B470" t="s">
        <v>7141</v>
      </c>
      <c r="C470">
        <v>9381</v>
      </c>
      <c r="E470">
        <v>2039</v>
      </c>
      <c r="F470" t="s">
        <v>7023</v>
      </c>
      <c r="G470"/>
      <c r="H470" t="s">
        <v>7798</v>
      </c>
      <c r="I470" t="s">
        <v>7799</v>
      </c>
      <c r="J470" t="s">
        <v>7800</v>
      </c>
      <c r="O470">
        <v>3</v>
      </c>
      <c r="R470"/>
      <c r="S470">
        <v>3</v>
      </c>
      <c r="T470" s="941">
        <v>23.58</v>
      </c>
      <c r="V470" s="1002"/>
    </row>
    <row r="471" spans="1:22" ht="15.75" thickBot="1">
      <c r="A471" s="390">
        <v>44762</v>
      </c>
      <c r="B471" s="391" t="s">
        <v>7141</v>
      </c>
      <c r="C471" s="391">
        <v>9381</v>
      </c>
      <c r="D471" s="391"/>
      <c r="E471" s="391">
        <v>2039</v>
      </c>
      <c r="F471" s="391" t="s">
        <v>7023</v>
      </c>
      <c r="G471" s="391"/>
      <c r="H471" s="391" t="s">
        <v>7917</v>
      </c>
      <c r="I471" s="391" t="s">
        <v>7918</v>
      </c>
      <c r="J471" s="391" t="s">
        <v>7227</v>
      </c>
      <c r="K471" s="391"/>
      <c r="L471" s="391"/>
      <c r="M471" s="391"/>
      <c r="N471" s="391">
        <v>4</v>
      </c>
      <c r="O471" s="391"/>
      <c r="P471" s="391"/>
      <c r="Q471" s="391"/>
      <c r="R471" s="391"/>
      <c r="S471" s="391">
        <v>4</v>
      </c>
      <c r="T471" s="955">
        <v>2.29</v>
      </c>
      <c r="U471" s="396"/>
      <c r="V471" s="1003"/>
    </row>
    <row r="472" spans="1:22">
      <c r="A472" s="381">
        <v>44770</v>
      </c>
      <c r="B472" s="382" t="s">
        <v>7174</v>
      </c>
      <c r="C472" s="382">
        <v>9431</v>
      </c>
      <c r="D472" s="382"/>
      <c r="E472" s="382">
        <v>2047</v>
      </c>
      <c r="F472" s="382" t="s">
        <v>7316</v>
      </c>
      <c r="G472" s="382"/>
      <c r="H472" s="382" t="s">
        <v>7882</v>
      </c>
      <c r="I472" s="382" t="s">
        <v>7883</v>
      </c>
      <c r="J472" s="382" t="s">
        <v>7260</v>
      </c>
      <c r="K472" s="382"/>
      <c r="L472" s="382"/>
      <c r="M472" s="382"/>
      <c r="N472" s="382"/>
      <c r="O472" s="382">
        <v>80</v>
      </c>
      <c r="P472" s="382"/>
      <c r="Q472" s="382"/>
      <c r="R472" s="382"/>
      <c r="S472" s="382">
        <v>80</v>
      </c>
      <c r="T472" s="954">
        <v>7.25</v>
      </c>
      <c r="U472" s="386"/>
      <c r="V472" s="1009">
        <f>SUMPRODUCT(S472:S473,T472:T473)+U472</f>
        <v>1088</v>
      </c>
    </row>
    <row r="473" spans="1:22" ht="15.75" thickBot="1">
      <c r="A473" s="390">
        <v>44770</v>
      </c>
      <c r="B473" s="391" t="s">
        <v>7174</v>
      </c>
      <c r="C473" s="391">
        <v>9431</v>
      </c>
      <c r="D473" s="391"/>
      <c r="E473" s="391">
        <v>2047</v>
      </c>
      <c r="F473" s="391" t="s">
        <v>7316</v>
      </c>
      <c r="G473" s="391"/>
      <c r="H473" s="391" t="s">
        <v>7884</v>
      </c>
      <c r="I473" s="391" t="s">
        <v>7885</v>
      </c>
      <c r="J473" s="391" t="s">
        <v>7260</v>
      </c>
      <c r="K473" s="391"/>
      <c r="L473" s="391"/>
      <c r="M473" s="391"/>
      <c r="N473" s="391"/>
      <c r="O473" s="391">
        <v>40</v>
      </c>
      <c r="P473" s="391"/>
      <c r="Q473" s="391"/>
      <c r="R473" s="391"/>
      <c r="S473" s="391">
        <v>40</v>
      </c>
      <c r="T473" s="955">
        <v>12.7</v>
      </c>
      <c r="U473" s="396"/>
      <c r="V473" s="1003"/>
    </row>
    <row r="474" spans="1:22">
      <c r="A474" s="381">
        <v>44774</v>
      </c>
      <c r="B474" s="382" t="s">
        <v>7141</v>
      </c>
      <c r="C474" s="382">
        <v>9430</v>
      </c>
      <c r="D474" s="382"/>
      <c r="E474" s="382">
        <v>2046</v>
      </c>
      <c r="F474" s="382" t="s">
        <v>7023</v>
      </c>
      <c r="G474" s="382"/>
      <c r="H474" s="382" t="s">
        <v>7919</v>
      </c>
      <c r="I474" s="382" t="s">
        <v>7920</v>
      </c>
      <c r="J474" s="382" t="s">
        <v>7227</v>
      </c>
      <c r="K474" s="382"/>
      <c r="L474" s="382"/>
      <c r="M474" s="382"/>
      <c r="N474" s="382"/>
      <c r="O474" s="382"/>
      <c r="P474" s="382"/>
      <c r="Q474" s="382"/>
      <c r="R474" s="382">
        <v>20</v>
      </c>
      <c r="S474" s="382">
        <v>20</v>
      </c>
      <c r="T474" s="954">
        <v>1.65</v>
      </c>
      <c r="U474" s="386">
        <v>8.9499999999999993</v>
      </c>
      <c r="V474" s="1004">
        <f>SUMPRODUCT(S474:S477,T474:T477)+U474</f>
        <v>127.47</v>
      </c>
    </row>
    <row r="475" spans="1:22">
      <c r="A475" s="388">
        <v>44774</v>
      </c>
      <c r="B475" t="s">
        <v>7141</v>
      </c>
      <c r="C475">
        <v>9430</v>
      </c>
      <c r="E475">
        <v>2046</v>
      </c>
      <c r="F475" t="s">
        <v>7023</v>
      </c>
      <c r="G475"/>
      <c r="H475" t="s">
        <v>7921</v>
      </c>
      <c r="I475" t="s">
        <v>7922</v>
      </c>
      <c r="J475" t="s">
        <v>7227</v>
      </c>
      <c r="R475">
        <v>20</v>
      </c>
      <c r="S475">
        <v>20</v>
      </c>
      <c r="T475" s="941">
        <v>1.88</v>
      </c>
      <c r="V475" s="1002"/>
    </row>
    <row r="476" spans="1:22">
      <c r="A476" s="388">
        <v>44774</v>
      </c>
      <c r="B476" t="s">
        <v>7137</v>
      </c>
      <c r="C476">
        <v>9422</v>
      </c>
      <c r="E476">
        <v>2046</v>
      </c>
      <c r="F476" t="s">
        <v>7023</v>
      </c>
      <c r="G476"/>
      <c r="H476" t="s">
        <v>7923</v>
      </c>
      <c r="I476" t="s">
        <v>7924</v>
      </c>
      <c r="J476" t="s">
        <v>7925</v>
      </c>
      <c r="N476">
        <v>1</v>
      </c>
      <c r="R476"/>
      <c r="S476">
        <v>1</v>
      </c>
      <c r="T476" s="941">
        <v>7.48</v>
      </c>
      <c r="V476" s="1002"/>
    </row>
    <row r="477" spans="1:22" ht="15.75" thickBot="1">
      <c r="A477" s="390">
        <v>44774</v>
      </c>
      <c r="B477" s="391" t="s">
        <v>7137</v>
      </c>
      <c r="C477" s="391">
        <v>9422</v>
      </c>
      <c r="D477" s="391"/>
      <c r="E477" s="391">
        <v>2046</v>
      </c>
      <c r="F477" s="391" t="s">
        <v>7023</v>
      </c>
      <c r="G477" s="391"/>
      <c r="H477" s="391" t="s">
        <v>7926</v>
      </c>
      <c r="I477" s="391" t="s">
        <v>7927</v>
      </c>
      <c r="J477" s="391" t="s">
        <v>7925</v>
      </c>
      <c r="K477" s="391"/>
      <c r="L477" s="391"/>
      <c r="M477" s="391"/>
      <c r="N477" s="391">
        <v>4</v>
      </c>
      <c r="O477" s="391"/>
      <c r="P477" s="391"/>
      <c r="Q477" s="391"/>
      <c r="R477" s="391"/>
      <c r="S477" s="391">
        <v>4</v>
      </c>
      <c r="T477" s="955">
        <v>10.11</v>
      </c>
      <c r="U477" s="396"/>
      <c r="V477" s="1003"/>
    </row>
    <row r="478" spans="1:22" ht="15.75" thickBot="1">
      <c r="A478" s="371">
        <v>44774</v>
      </c>
      <c r="B478" s="372" t="s">
        <v>7312</v>
      </c>
      <c r="C478" s="372"/>
      <c r="D478" s="372"/>
      <c r="E478" s="372">
        <v>2050</v>
      </c>
      <c r="F478" s="372" t="s">
        <v>7623</v>
      </c>
      <c r="G478" s="372"/>
      <c r="H478" s="372" t="s">
        <v>7834</v>
      </c>
      <c r="I478" s="372" t="s">
        <v>7768</v>
      </c>
      <c r="J478" s="372" t="s">
        <v>7555</v>
      </c>
      <c r="K478" s="372"/>
      <c r="L478" s="372"/>
      <c r="M478" s="372"/>
      <c r="N478" s="372"/>
      <c r="O478" s="372"/>
      <c r="P478" s="372"/>
      <c r="Q478" s="372"/>
      <c r="R478" s="372"/>
      <c r="S478" s="372">
        <v>1</v>
      </c>
      <c r="T478" s="1010">
        <v>1569.81</v>
      </c>
      <c r="U478" s="376"/>
      <c r="V478" s="1011">
        <f>SUMPRODUCT(S478,T478)+U478</f>
        <v>1569.81</v>
      </c>
    </row>
    <row r="479" spans="1:22" ht="15.75" thickBot="1">
      <c r="A479" s="371">
        <v>44781</v>
      </c>
      <c r="B479" s="372" t="s">
        <v>7312</v>
      </c>
      <c r="C479" s="372"/>
      <c r="D479" s="372"/>
      <c r="E479" s="372">
        <v>2057</v>
      </c>
      <c r="F479" s="372" t="s">
        <v>7623</v>
      </c>
      <c r="G479" s="372"/>
      <c r="H479" s="372" t="s">
        <v>7685</v>
      </c>
      <c r="I479" s="372" t="s">
        <v>7685</v>
      </c>
      <c r="J479" s="372" t="s">
        <v>7555</v>
      </c>
      <c r="K479" s="372"/>
      <c r="L479" s="372"/>
      <c r="M479" s="372"/>
      <c r="N479" s="372"/>
      <c r="O479" s="372"/>
      <c r="P479" s="372"/>
      <c r="Q479" s="372"/>
      <c r="R479" s="372"/>
      <c r="S479" s="372">
        <v>1</v>
      </c>
      <c r="T479" s="1010">
        <v>82.39</v>
      </c>
      <c r="U479" s="376"/>
      <c r="V479" s="1011">
        <f>SUMPRODUCT(S479,T479)+U479</f>
        <v>82.39</v>
      </c>
    </row>
    <row r="480" spans="1:22" ht="15.75" thickBot="1">
      <c r="A480" s="371">
        <v>44789</v>
      </c>
      <c r="B480" s="372" t="s">
        <v>7312</v>
      </c>
      <c r="C480" s="372"/>
      <c r="D480" s="372"/>
      <c r="E480" s="372">
        <v>2068</v>
      </c>
      <c r="F480" s="372" t="s">
        <v>7623</v>
      </c>
      <c r="G480" s="372"/>
      <c r="H480" s="372" t="s">
        <v>7685</v>
      </c>
      <c r="I480" s="372" t="s">
        <v>7685</v>
      </c>
      <c r="J480" s="372" t="s">
        <v>7555</v>
      </c>
      <c r="K480" s="372"/>
      <c r="L480" s="372"/>
      <c r="M480" s="372"/>
      <c r="N480" s="372"/>
      <c r="O480" s="372"/>
      <c r="P480" s="372"/>
      <c r="Q480" s="372"/>
      <c r="R480" s="372"/>
      <c r="S480" s="372">
        <v>1</v>
      </c>
      <c r="T480" s="1010">
        <v>81.91</v>
      </c>
      <c r="U480" s="376"/>
      <c r="V480" s="1011">
        <f>SUMPRODUCT(S480,T480)+U480</f>
        <v>81.91</v>
      </c>
    </row>
    <row r="481" spans="1:22">
      <c r="A481" s="381">
        <v>44789</v>
      </c>
      <c r="B481" s="382" t="s">
        <v>7109</v>
      </c>
      <c r="C481" s="382">
        <v>9557</v>
      </c>
      <c r="D481" s="382"/>
      <c r="E481" s="382">
        <v>2069</v>
      </c>
      <c r="F481" s="382" t="s">
        <v>7023</v>
      </c>
      <c r="G481" s="383"/>
      <c r="H481" s="384" t="s">
        <v>7773</v>
      </c>
      <c r="I481" s="382" t="s">
        <v>7774</v>
      </c>
      <c r="J481" s="382" t="s">
        <v>7260</v>
      </c>
      <c r="K481" s="382"/>
      <c r="L481" s="382"/>
      <c r="M481" s="382"/>
      <c r="N481" s="382">
        <v>3</v>
      </c>
      <c r="O481" s="382"/>
      <c r="P481" s="382"/>
      <c r="Q481" s="382"/>
      <c r="R481" s="384"/>
      <c r="S481" s="384">
        <v>3</v>
      </c>
      <c r="T481" s="385">
        <v>5.69</v>
      </c>
      <c r="U481" s="386">
        <v>8.9499999999999993</v>
      </c>
      <c r="V481" s="1009">
        <f>SUMPRODUCT(S481:S482,T481:T482)+U481</f>
        <v>63.789999999999992</v>
      </c>
    </row>
    <row r="482" spans="1:22" ht="15.75" thickBot="1">
      <c r="A482" s="390">
        <v>44789</v>
      </c>
      <c r="B482" s="391" t="s">
        <v>7109</v>
      </c>
      <c r="C482" s="391">
        <v>9557</v>
      </c>
      <c r="D482" s="391"/>
      <c r="E482" s="391">
        <v>2069</v>
      </c>
      <c r="F482" s="391" t="s">
        <v>7023</v>
      </c>
      <c r="G482" s="392"/>
      <c r="H482" s="393" t="s">
        <v>7779</v>
      </c>
      <c r="I482" s="391" t="s">
        <v>7780</v>
      </c>
      <c r="J482" s="391" t="s">
        <v>7712</v>
      </c>
      <c r="K482" s="391"/>
      <c r="L482" s="391"/>
      <c r="M482" s="391">
        <v>2</v>
      </c>
      <c r="N482" s="391">
        <v>1</v>
      </c>
      <c r="O482" s="391"/>
      <c r="P482" s="391"/>
      <c r="Q482" s="391"/>
      <c r="R482" s="393"/>
      <c r="S482" s="393">
        <v>3</v>
      </c>
      <c r="T482" s="395">
        <v>12.59</v>
      </c>
      <c r="U482" s="396"/>
      <c r="V482" s="1003"/>
    </row>
    <row r="483" spans="1:22" ht="15.75" thickBot="1">
      <c r="A483" s="371">
        <v>44790</v>
      </c>
      <c r="B483" s="372" t="s">
        <v>7312</v>
      </c>
      <c r="C483" s="372" t="s">
        <v>7928</v>
      </c>
      <c r="D483" s="372"/>
      <c r="E483" s="372">
        <v>2070</v>
      </c>
      <c r="F483" s="372" t="s">
        <v>7929</v>
      </c>
      <c r="G483" s="373"/>
      <c r="H483" s="374" t="s">
        <v>7930</v>
      </c>
      <c r="I483" s="372" t="s">
        <v>7931</v>
      </c>
      <c r="J483" s="372" t="s">
        <v>7555</v>
      </c>
      <c r="K483" s="372"/>
      <c r="L483" s="372"/>
      <c r="M483" s="372"/>
      <c r="N483" s="372"/>
      <c r="O483" s="372"/>
      <c r="P483" s="372"/>
      <c r="Q483" s="372"/>
      <c r="R483" s="374"/>
      <c r="S483" s="374">
        <v>1</v>
      </c>
      <c r="T483" s="534">
        <v>984</v>
      </c>
      <c r="U483" s="376"/>
      <c r="V483" s="1011">
        <f>SUMPRODUCT(S483,T483)+U483</f>
        <v>984</v>
      </c>
    </row>
    <row r="484" spans="1:22">
      <c r="A484" s="381">
        <v>44782</v>
      </c>
      <c r="B484" s="382" t="s">
        <v>7109</v>
      </c>
      <c r="C484" s="382">
        <v>9559</v>
      </c>
      <c r="D484" s="382"/>
      <c r="E484" s="382">
        <v>2070</v>
      </c>
      <c r="F484" s="382" t="s">
        <v>7023</v>
      </c>
      <c r="G484" s="382"/>
      <c r="H484" s="382" t="s">
        <v>7738</v>
      </c>
      <c r="I484" s="382" t="s">
        <v>7932</v>
      </c>
      <c r="J484" s="382" t="s">
        <v>7252</v>
      </c>
      <c r="K484" s="382"/>
      <c r="L484" s="382">
        <v>20</v>
      </c>
      <c r="M484" s="382">
        <v>25</v>
      </c>
      <c r="N484" s="382">
        <v>25</v>
      </c>
      <c r="O484" s="382">
        <v>25</v>
      </c>
      <c r="P484" s="382">
        <v>15</v>
      </c>
      <c r="Q484" s="382"/>
      <c r="R484" s="382"/>
      <c r="S484" s="382">
        <v>110</v>
      </c>
      <c r="T484" s="954">
        <v>5.69</v>
      </c>
      <c r="U484" s="386"/>
      <c r="V484" s="1009">
        <f>SUMPRODUCT(S484:S491,T484:T491)+U484</f>
        <v>1808.2</v>
      </c>
    </row>
    <row r="485" spans="1:22">
      <c r="A485" s="388">
        <v>44782</v>
      </c>
      <c r="B485" t="s">
        <v>7109</v>
      </c>
      <c r="C485">
        <v>9559</v>
      </c>
      <c r="E485" s="1018">
        <v>2070</v>
      </c>
      <c r="F485" t="s">
        <v>7023</v>
      </c>
      <c r="G485"/>
      <c r="H485" t="s">
        <v>7738</v>
      </c>
      <c r="I485" t="s">
        <v>7932</v>
      </c>
      <c r="J485" t="s">
        <v>7252</v>
      </c>
      <c r="Q485">
        <v>10</v>
      </c>
      <c r="R485"/>
      <c r="S485">
        <v>10</v>
      </c>
      <c r="T485" s="941">
        <v>6.56</v>
      </c>
      <c r="V485" s="1002"/>
    </row>
    <row r="486" spans="1:22">
      <c r="A486" s="388">
        <v>44782</v>
      </c>
      <c r="B486" t="s">
        <v>7109</v>
      </c>
      <c r="C486">
        <v>9559</v>
      </c>
      <c r="E486" s="1018">
        <v>2070</v>
      </c>
      <c r="F486" t="s">
        <v>7023</v>
      </c>
      <c r="G486"/>
      <c r="H486" t="s">
        <v>7739</v>
      </c>
      <c r="I486" t="s">
        <v>7933</v>
      </c>
      <c r="J486" t="s">
        <v>7252</v>
      </c>
      <c r="L486">
        <v>20</v>
      </c>
      <c r="M486">
        <v>25</v>
      </c>
      <c r="N486">
        <v>25</v>
      </c>
      <c r="O486">
        <v>25</v>
      </c>
      <c r="P486">
        <v>15</v>
      </c>
      <c r="R486"/>
      <c r="S486">
        <v>110</v>
      </c>
      <c r="T486" s="941">
        <v>2.71</v>
      </c>
      <c r="V486" s="1002"/>
    </row>
    <row r="487" spans="1:22">
      <c r="A487" s="388">
        <v>44782</v>
      </c>
      <c r="B487" t="s">
        <v>7109</v>
      </c>
      <c r="C487">
        <v>9559</v>
      </c>
      <c r="E487" s="1018">
        <v>2070</v>
      </c>
      <c r="F487" t="s">
        <v>7023</v>
      </c>
      <c r="G487"/>
      <c r="H487" t="s">
        <v>7739</v>
      </c>
      <c r="I487" t="s">
        <v>7933</v>
      </c>
      <c r="J487" t="s">
        <v>7252</v>
      </c>
      <c r="Q487">
        <v>10</v>
      </c>
      <c r="R487"/>
      <c r="S487">
        <v>10</v>
      </c>
      <c r="T487" s="941">
        <v>3.23</v>
      </c>
      <c r="V487" s="1002"/>
    </row>
    <row r="488" spans="1:22">
      <c r="A488" s="388">
        <v>44782</v>
      </c>
      <c r="B488" t="s">
        <v>7109</v>
      </c>
      <c r="C488">
        <v>9560</v>
      </c>
      <c r="E488" s="1018">
        <v>2070</v>
      </c>
      <c r="F488" t="s">
        <v>7023</v>
      </c>
      <c r="G488"/>
      <c r="H488" t="s">
        <v>7934</v>
      </c>
      <c r="I488" t="s">
        <v>7935</v>
      </c>
      <c r="J488" t="s">
        <v>7936</v>
      </c>
      <c r="L488">
        <v>20</v>
      </c>
      <c r="M488">
        <v>25</v>
      </c>
      <c r="N488">
        <v>25</v>
      </c>
      <c r="O488">
        <v>25</v>
      </c>
      <c r="P488">
        <v>15</v>
      </c>
      <c r="R488"/>
      <c r="S488">
        <v>110</v>
      </c>
      <c r="T488" s="941">
        <v>2.15</v>
      </c>
      <c r="V488" s="1002"/>
    </row>
    <row r="489" spans="1:22">
      <c r="A489" s="388">
        <v>44782</v>
      </c>
      <c r="B489" t="s">
        <v>7109</v>
      </c>
      <c r="C489">
        <v>9560</v>
      </c>
      <c r="E489" s="1018">
        <v>2070</v>
      </c>
      <c r="F489" t="s">
        <v>7023</v>
      </c>
      <c r="G489"/>
      <c r="H489" t="s">
        <v>7934</v>
      </c>
      <c r="I489" t="s">
        <v>7935</v>
      </c>
      <c r="J489" t="s">
        <v>7936</v>
      </c>
      <c r="Q489">
        <v>10</v>
      </c>
      <c r="R489"/>
      <c r="S489">
        <v>10</v>
      </c>
      <c r="T489" s="941">
        <v>2.61</v>
      </c>
      <c r="V489" s="1002"/>
    </row>
    <row r="490" spans="1:22">
      <c r="A490" s="388">
        <v>44782</v>
      </c>
      <c r="B490" t="s">
        <v>7109</v>
      </c>
      <c r="C490">
        <v>9560</v>
      </c>
      <c r="E490" s="1018">
        <v>2070</v>
      </c>
      <c r="F490" t="s">
        <v>7023</v>
      </c>
      <c r="G490"/>
      <c r="H490" t="s">
        <v>7937</v>
      </c>
      <c r="I490" t="s">
        <v>7938</v>
      </c>
      <c r="J490" t="s">
        <v>7936</v>
      </c>
      <c r="L490">
        <v>20</v>
      </c>
      <c r="M490">
        <v>25</v>
      </c>
      <c r="N490">
        <v>25</v>
      </c>
      <c r="O490">
        <v>25</v>
      </c>
      <c r="P490">
        <v>15</v>
      </c>
      <c r="R490"/>
      <c r="S490">
        <v>110</v>
      </c>
      <c r="T490" s="941">
        <v>4.29</v>
      </c>
      <c r="V490" s="1002"/>
    </row>
    <row r="491" spans="1:22" ht="15.75" thickBot="1">
      <c r="A491" s="388">
        <v>44782</v>
      </c>
      <c r="B491" s="1020" t="s">
        <v>7109</v>
      </c>
      <c r="C491" s="1020">
        <v>9560</v>
      </c>
      <c r="D491" s="1020"/>
      <c r="E491" s="1020">
        <v>2070</v>
      </c>
      <c r="F491" s="1020" t="s">
        <v>7023</v>
      </c>
      <c r="G491" s="1020"/>
      <c r="H491" s="1020" t="s">
        <v>7937</v>
      </c>
      <c r="I491" s="1020" t="s">
        <v>7938</v>
      </c>
      <c r="J491" s="1020" t="s">
        <v>7936</v>
      </c>
      <c r="K491" s="1020"/>
      <c r="L491" s="1020"/>
      <c r="M491" s="1020"/>
      <c r="N491" s="1020"/>
      <c r="O491" s="1020"/>
      <c r="P491" s="1020"/>
      <c r="Q491" s="1020">
        <v>10</v>
      </c>
      <c r="R491" s="1020"/>
      <c r="S491" s="1020">
        <v>10</v>
      </c>
      <c r="T491" s="1021">
        <v>5.18</v>
      </c>
      <c r="U491" s="1022"/>
      <c r="V491" s="1002"/>
    </row>
    <row r="492" spans="1:22">
      <c r="A492" s="381">
        <v>44809</v>
      </c>
      <c r="B492" s="382" t="s">
        <v>7141</v>
      </c>
      <c r="C492" s="382">
        <v>9580</v>
      </c>
      <c r="D492" s="382"/>
      <c r="E492" s="1019">
        <v>2102</v>
      </c>
      <c r="F492" s="382" t="s">
        <v>7023</v>
      </c>
      <c r="G492" s="382"/>
      <c r="H492" s="382" t="s">
        <v>7789</v>
      </c>
      <c r="I492" s="382" t="s">
        <v>7790</v>
      </c>
      <c r="J492" s="382" t="s">
        <v>7227</v>
      </c>
      <c r="K492" s="382"/>
      <c r="L492" s="382"/>
      <c r="M492" s="382"/>
      <c r="N492" s="382">
        <v>10</v>
      </c>
      <c r="O492" s="382">
        <v>13</v>
      </c>
      <c r="P492" s="382"/>
      <c r="Q492" s="382"/>
      <c r="R492" s="382"/>
      <c r="S492" s="382">
        <v>23</v>
      </c>
      <c r="T492" s="954">
        <v>2.75</v>
      </c>
      <c r="U492" s="386"/>
      <c r="V492" s="1009">
        <f>SUMPRODUCT(S492:S499,T492:T499)+U492</f>
        <v>1020.2000000000002</v>
      </c>
    </row>
    <row r="493" spans="1:22">
      <c r="A493" s="388">
        <v>44809</v>
      </c>
      <c r="B493" s="1020" t="s">
        <v>7141</v>
      </c>
      <c r="C493" s="1020">
        <v>9580</v>
      </c>
      <c r="D493" s="1020"/>
      <c r="E493" s="1018">
        <v>2102</v>
      </c>
      <c r="F493" s="1020" t="s">
        <v>7023</v>
      </c>
      <c r="G493" s="1020"/>
      <c r="H493" s="1020" t="s">
        <v>7583</v>
      </c>
      <c r="I493" s="1020" t="s">
        <v>7791</v>
      </c>
      <c r="J493" s="1020" t="s">
        <v>7227</v>
      </c>
      <c r="K493" s="1020"/>
      <c r="L493" s="1020"/>
      <c r="M493" s="1020"/>
      <c r="N493" s="1020"/>
      <c r="O493" s="1020">
        <v>2</v>
      </c>
      <c r="P493" s="1020"/>
      <c r="Q493" s="1020"/>
      <c r="R493" s="1020"/>
      <c r="S493" s="1020">
        <v>2</v>
      </c>
      <c r="T493" s="1021">
        <v>5.75</v>
      </c>
      <c r="U493" s="1022"/>
      <c r="V493" s="1002"/>
    </row>
    <row r="494" spans="1:22">
      <c r="A494" s="388">
        <v>44809</v>
      </c>
      <c r="B494" s="1020" t="s">
        <v>8026</v>
      </c>
      <c r="C494" s="1020">
        <v>9656</v>
      </c>
      <c r="D494" s="1020"/>
      <c r="E494" s="1018">
        <v>2102</v>
      </c>
      <c r="F494" s="1020" t="s">
        <v>7023</v>
      </c>
      <c r="G494" s="1023"/>
      <c r="H494" s="1020" t="s">
        <v>7770</v>
      </c>
      <c r="I494" s="1020" t="s">
        <v>7771</v>
      </c>
      <c r="J494" s="1020" t="s">
        <v>7241</v>
      </c>
      <c r="K494" s="1020">
        <v>1</v>
      </c>
      <c r="L494" s="1020"/>
      <c r="M494" s="1020"/>
      <c r="N494" s="1020"/>
      <c r="O494" s="1020">
        <v>6</v>
      </c>
      <c r="P494" s="1020"/>
      <c r="Q494" s="1020"/>
      <c r="R494" s="1020"/>
      <c r="S494" s="1020">
        <v>7</v>
      </c>
      <c r="T494" s="1021">
        <v>5.69</v>
      </c>
      <c r="U494" s="1022"/>
      <c r="V494" s="1002"/>
    </row>
    <row r="495" spans="1:22">
      <c r="A495" s="388">
        <v>44809</v>
      </c>
      <c r="B495" s="1020" t="s">
        <v>8026</v>
      </c>
      <c r="C495" s="1020">
        <v>9656</v>
      </c>
      <c r="D495" s="1020"/>
      <c r="E495" s="1018">
        <v>2102</v>
      </c>
      <c r="F495" s="1020" t="s">
        <v>7023</v>
      </c>
      <c r="G495" s="1023"/>
      <c r="H495" s="1020" t="s">
        <v>7770</v>
      </c>
      <c r="I495" s="1020" t="s">
        <v>7771</v>
      </c>
      <c r="J495" s="1020" t="s">
        <v>7601</v>
      </c>
      <c r="K495" s="1020">
        <v>1</v>
      </c>
      <c r="L495" s="1020">
        <v>7</v>
      </c>
      <c r="M495" s="1020">
        <v>9</v>
      </c>
      <c r="N495" s="1020">
        <v>0</v>
      </c>
      <c r="O495" s="1020">
        <v>8</v>
      </c>
      <c r="P495" s="1020">
        <v>4</v>
      </c>
      <c r="Q495" s="1020"/>
      <c r="R495" s="1020"/>
      <c r="S495" s="1020">
        <v>29</v>
      </c>
      <c r="T495" s="1021">
        <v>5.69</v>
      </c>
      <c r="U495" s="1022"/>
      <c r="V495" s="1002"/>
    </row>
    <row r="496" spans="1:22">
      <c r="A496" s="388">
        <v>44809</v>
      </c>
      <c r="B496" s="1020" t="s">
        <v>8026</v>
      </c>
      <c r="C496" s="1020">
        <v>9656</v>
      </c>
      <c r="D496" s="1020"/>
      <c r="E496" s="1018">
        <v>2102</v>
      </c>
      <c r="F496" s="1020" t="s">
        <v>7023</v>
      </c>
      <c r="G496" s="1023"/>
      <c r="H496" s="1020" t="s">
        <v>7770</v>
      </c>
      <c r="I496" s="1020" t="s">
        <v>7771</v>
      </c>
      <c r="J496" s="1020" t="s">
        <v>7227</v>
      </c>
      <c r="K496" s="1020">
        <v>1</v>
      </c>
      <c r="L496" s="1020">
        <v>7</v>
      </c>
      <c r="M496" s="1020">
        <v>9</v>
      </c>
      <c r="N496" s="1020">
        <v>9</v>
      </c>
      <c r="O496" s="1020">
        <v>8</v>
      </c>
      <c r="P496" s="1020">
        <v>4</v>
      </c>
      <c r="Q496" s="1020"/>
      <c r="R496" s="1020"/>
      <c r="S496" s="1020">
        <v>38</v>
      </c>
      <c r="T496" s="1021">
        <v>5.69</v>
      </c>
      <c r="U496" s="1022"/>
      <c r="V496" s="1002"/>
    </row>
    <row r="497" spans="1:22">
      <c r="A497" s="388">
        <v>44809</v>
      </c>
      <c r="B497" s="1020" t="s">
        <v>8026</v>
      </c>
      <c r="C497" s="1020">
        <v>9656</v>
      </c>
      <c r="D497" s="1020"/>
      <c r="E497" s="1018">
        <v>2102</v>
      </c>
      <c r="F497" s="1020" t="s">
        <v>7023</v>
      </c>
      <c r="G497" s="1023"/>
      <c r="H497" s="1020" t="s">
        <v>7773</v>
      </c>
      <c r="I497" s="1020" t="s">
        <v>7774</v>
      </c>
      <c r="J497" s="1020" t="s">
        <v>7260</v>
      </c>
      <c r="K497" s="1020">
        <v>1</v>
      </c>
      <c r="L497" s="1020">
        <v>7</v>
      </c>
      <c r="M497" s="1020">
        <v>9</v>
      </c>
      <c r="N497" s="1020">
        <v>7</v>
      </c>
      <c r="O497" s="1020">
        <v>8</v>
      </c>
      <c r="P497" s="1020">
        <v>4</v>
      </c>
      <c r="Q497" s="1020"/>
      <c r="R497" s="1020"/>
      <c r="S497" s="1020">
        <v>36</v>
      </c>
      <c r="T497" s="1021">
        <v>5.69</v>
      </c>
      <c r="U497" s="1022"/>
      <c r="V497" s="1002"/>
    </row>
    <row r="498" spans="1:22">
      <c r="A498" s="388">
        <v>44809</v>
      </c>
      <c r="B498" s="1020" t="s">
        <v>8026</v>
      </c>
      <c r="C498" s="1020">
        <v>9656</v>
      </c>
      <c r="D498" s="1020"/>
      <c r="E498" s="1018">
        <v>2102</v>
      </c>
      <c r="F498" s="1020" t="s">
        <v>7023</v>
      </c>
      <c r="G498" s="1023"/>
      <c r="H498" s="1020" t="s">
        <v>7776</v>
      </c>
      <c r="I498" s="1020" t="s">
        <v>7777</v>
      </c>
      <c r="J498" s="1020" t="s">
        <v>7617</v>
      </c>
      <c r="K498" s="1020">
        <v>1</v>
      </c>
      <c r="L498" s="1020">
        <v>7</v>
      </c>
      <c r="M498" s="1020">
        <v>9</v>
      </c>
      <c r="N498" s="1020">
        <v>9</v>
      </c>
      <c r="O498" s="1020">
        <v>8</v>
      </c>
      <c r="P498" s="1020">
        <v>4</v>
      </c>
      <c r="Q498" s="1020"/>
      <c r="R498" s="1020"/>
      <c r="S498" s="1020">
        <v>38</v>
      </c>
      <c r="T498" s="1021">
        <v>7.96</v>
      </c>
      <c r="U498" s="1022"/>
      <c r="V498" s="1002"/>
    </row>
    <row r="499" spans="1:22" ht="15.75" thickBot="1">
      <c r="A499" s="388">
        <v>44809</v>
      </c>
      <c r="B499" s="1020" t="s">
        <v>8027</v>
      </c>
      <c r="C499" s="1020">
        <v>9686</v>
      </c>
      <c r="D499" s="1020"/>
      <c r="E499" s="1018">
        <v>2102</v>
      </c>
      <c r="F499" s="1020" t="s">
        <v>7023</v>
      </c>
      <c r="G499" s="1023"/>
      <c r="H499" s="1020" t="s">
        <v>7773</v>
      </c>
      <c r="I499" s="1020" t="s">
        <v>7774</v>
      </c>
      <c r="J499" s="1020" t="s">
        <v>7260</v>
      </c>
      <c r="K499" s="1020">
        <v>3</v>
      </c>
      <c r="L499" s="1020"/>
      <c r="M499" s="1020"/>
      <c r="N499" s="1020"/>
      <c r="O499" s="1020"/>
      <c r="P499" s="1020"/>
      <c r="Q499" s="1020"/>
      <c r="R499" s="1020"/>
      <c r="S499" s="1020">
        <v>3</v>
      </c>
      <c r="T499" s="1021">
        <v>5.69</v>
      </c>
      <c r="U499" s="1022"/>
      <c r="V499" s="1002"/>
    </row>
    <row r="500" spans="1:22" ht="15.75" thickBot="1">
      <c r="A500" s="371">
        <v>44810</v>
      </c>
      <c r="B500" s="1026" t="s">
        <v>7054</v>
      </c>
      <c r="C500" s="1026">
        <v>9698</v>
      </c>
      <c r="D500" s="372"/>
      <c r="E500" s="372" t="s">
        <v>6457</v>
      </c>
      <c r="F500" s="372" t="s">
        <v>7023</v>
      </c>
      <c r="G500" s="373"/>
      <c r="H500" s="374" t="s">
        <v>7879</v>
      </c>
      <c r="I500" s="1026" t="s">
        <v>8148</v>
      </c>
      <c r="J500" s="1026" t="s">
        <v>7227</v>
      </c>
      <c r="K500" s="372"/>
      <c r="L500" s="372"/>
      <c r="M500" s="1026">
        <v>12</v>
      </c>
      <c r="N500" s="372"/>
      <c r="O500" s="372"/>
      <c r="P500" s="372"/>
      <c r="Q500" s="372"/>
      <c r="R500" s="374"/>
      <c r="S500" s="374">
        <v>12</v>
      </c>
      <c r="T500" s="534">
        <v>9.99</v>
      </c>
      <c r="U500" s="376"/>
      <c r="V500" s="1027">
        <f>T500*S500</f>
        <v>119.88</v>
      </c>
    </row>
    <row r="501" spans="1:22" ht="15.75" thickBot="1">
      <c r="A501" s="371">
        <v>44811</v>
      </c>
      <c r="B501" s="372" t="s">
        <v>7065</v>
      </c>
      <c r="C501" s="372">
        <v>9656</v>
      </c>
      <c r="D501" s="372"/>
      <c r="E501" s="372">
        <v>2104</v>
      </c>
      <c r="F501" s="372" t="s">
        <v>7671</v>
      </c>
      <c r="G501" s="373"/>
      <c r="H501" s="374" t="s">
        <v>7672</v>
      </c>
      <c r="I501" s="372" t="s">
        <v>8191</v>
      </c>
      <c r="J501" s="372" t="s">
        <v>7674</v>
      </c>
      <c r="K501" s="372"/>
      <c r="L501" s="372"/>
      <c r="M501" s="372"/>
      <c r="N501" s="372"/>
      <c r="O501" s="372"/>
      <c r="P501" s="372"/>
      <c r="Q501" s="372"/>
      <c r="R501" s="374">
        <v>50</v>
      </c>
      <c r="S501" s="374">
        <f t="shared" ref="S501" si="52">SUM(K501:R501)</f>
        <v>50</v>
      </c>
      <c r="T501" s="534">
        <v>1.3</v>
      </c>
      <c r="U501" s="376">
        <v>15</v>
      </c>
      <c r="V501" s="376">
        <f>SUMPRODUCT(S501,T501)+U501</f>
        <v>80</v>
      </c>
    </row>
  </sheetData>
  <pageMargins left="0.7" right="0.7" top="0.75" bottom="0.75" header="0.3" footer="0.3"/>
  <pageSetup paperSize="9" orientation="portrait" r:id="rId1"/>
  <ignoredErrors>
    <ignoredError sqref="V492 V476:V484 A5:V474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5F95C-C596-497B-A175-022FC6E73BAC}">
  <sheetPr codeName="Sheet5"/>
  <dimension ref="A1:F12"/>
  <sheetViews>
    <sheetView workbookViewId="0">
      <selection activeCell="C16" sqref="C16"/>
    </sheetView>
  </sheetViews>
  <sheetFormatPr defaultRowHeight="15"/>
  <cols>
    <col min="5" max="5" width="10.42578125" bestFit="1" customWidth="1"/>
  </cols>
  <sheetData>
    <row r="1" spans="1:6">
      <c r="A1" t="s">
        <v>7939</v>
      </c>
      <c r="B1" t="s">
        <v>7209</v>
      </c>
      <c r="C1" t="s">
        <v>7940</v>
      </c>
      <c r="D1" t="s">
        <v>6436</v>
      </c>
    </row>
    <row r="2" spans="1:6">
      <c r="A2" t="s">
        <v>7941</v>
      </c>
      <c r="B2" t="s">
        <v>7227</v>
      </c>
      <c r="C2" t="s">
        <v>7942</v>
      </c>
      <c r="D2">
        <v>2</v>
      </c>
      <c r="E2" t="s">
        <v>6934</v>
      </c>
    </row>
    <row r="3" spans="1:6">
      <c r="A3" t="s">
        <v>7941</v>
      </c>
      <c r="B3" t="s">
        <v>7227</v>
      </c>
      <c r="C3" t="s">
        <v>7943</v>
      </c>
      <c r="D3">
        <v>6</v>
      </c>
      <c r="E3" t="s">
        <v>6934</v>
      </c>
    </row>
    <row r="4" spans="1:6">
      <c r="A4" t="s">
        <v>7230</v>
      </c>
      <c r="B4" t="s">
        <v>7227</v>
      </c>
      <c r="C4" t="s">
        <v>7944</v>
      </c>
      <c r="D4">
        <v>1</v>
      </c>
      <c r="E4" t="s">
        <v>6934</v>
      </c>
    </row>
    <row r="5" spans="1:6">
      <c r="A5" t="s">
        <v>7945</v>
      </c>
      <c r="B5" t="s">
        <v>7227</v>
      </c>
      <c r="C5" t="s">
        <v>7216</v>
      </c>
      <c r="D5">
        <v>4</v>
      </c>
      <c r="E5" t="s">
        <v>7946</v>
      </c>
    </row>
    <row r="6" spans="1:6">
      <c r="A6" t="s">
        <v>7947</v>
      </c>
      <c r="B6" t="s">
        <v>7260</v>
      </c>
      <c r="C6" t="s">
        <v>6592</v>
      </c>
      <c r="D6">
        <v>7</v>
      </c>
      <c r="E6" t="s">
        <v>7948</v>
      </c>
    </row>
    <row r="8" spans="1:6">
      <c r="A8" t="s">
        <v>7949</v>
      </c>
      <c r="B8" t="s">
        <v>7260</v>
      </c>
      <c r="C8" t="s">
        <v>7950</v>
      </c>
      <c r="D8">
        <v>5</v>
      </c>
      <c r="E8" t="s">
        <v>7951</v>
      </c>
    </row>
    <row r="9" spans="1:6">
      <c r="A9" t="s">
        <v>7949</v>
      </c>
      <c r="B9" t="s">
        <v>7260</v>
      </c>
      <c r="C9" t="s">
        <v>7952</v>
      </c>
      <c r="D9">
        <v>7</v>
      </c>
      <c r="E9" t="s">
        <v>7951</v>
      </c>
    </row>
    <row r="11" spans="1:6">
      <c r="A11" t="s">
        <v>7225</v>
      </c>
      <c r="B11" t="s">
        <v>7398</v>
      </c>
      <c r="C11" t="s">
        <v>6592</v>
      </c>
      <c r="D11">
        <v>30</v>
      </c>
      <c r="E11" t="s">
        <v>7953</v>
      </c>
      <c r="F11" t="s">
        <v>7954</v>
      </c>
    </row>
    <row r="12" spans="1:6">
      <c r="A12" t="s">
        <v>7225</v>
      </c>
      <c r="B12" t="s">
        <v>7227</v>
      </c>
      <c r="C12" t="s">
        <v>6592</v>
      </c>
      <c r="D12">
        <v>35</v>
      </c>
      <c r="E12" t="s">
        <v>7953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F062F-7716-43A0-AEFF-6F0138F45E91}">
  <sheetPr codeName="Sheet6"/>
  <dimension ref="A1:V12"/>
  <sheetViews>
    <sheetView workbookViewId="0">
      <selection activeCell="U20" sqref="U20"/>
    </sheetView>
  </sheetViews>
  <sheetFormatPr defaultRowHeight="15"/>
  <cols>
    <col min="1" max="1" width="11.85546875" bestFit="1" customWidth="1"/>
    <col min="2" max="2" width="11.85546875" customWidth="1"/>
    <col min="3" max="4" width="10.140625" bestFit="1" customWidth="1"/>
    <col min="5" max="5" width="10.42578125" customWidth="1"/>
    <col min="6" max="6" width="10.28515625" bestFit="1" customWidth="1"/>
    <col min="7" max="7" width="10.140625" bestFit="1" customWidth="1"/>
    <col min="8" max="8" width="11.7109375" customWidth="1"/>
    <col min="9" max="9" width="10.140625" bestFit="1" customWidth="1"/>
    <col min="10" max="10" width="10.85546875" bestFit="1" customWidth="1"/>
    <col min="11" max="11" width="10.140625" bestFit="1" customWidth="1"/>
    <col min="12" max="12" width="10.42578125" bestFit="1" customWidth="1"/>
    <col min="13" max="13" width="10.140625" bestFit="1" customWidth="1"/>
    <col min="14" max="14" width="11.7109375" customWidth="1"/>
    <col min="15" max="15" width="11" bestFit="1" customWidth="1"/>
    <col min="16" max="16" width="12" bestFit="1" customWidth="1"/>
    <col min="17" max="17" width="10.140625" bestFit="1" customWidth="1"/>
    <col min="18" max="18" width="12" bestFit="1" customWidth="1"/>
    <col min="19" max="20" width="10.140625" bestFit="1" customWidth="1"/>
    <col min="21" max="21" width="10.85546875" bestFit="1" customWidth="1"/>
    <col min="22" max="22" width="10" bestFit="1" customWidth="1"/>
  </cols>
  <sheetData>
    <row r="1" spans="1:22" ht="15.75" thickBot="1">
      <c r="A1" s="487" t="s">
        <v>7955</v>
      </c>
      <c r="B1" s="488" t="s">
        <v>7956</v>
      </c>
      <c r="C1" s="489" t="s">
        <v>7957</v>
      </c>
      <c r="D1" s="489" t="s">
        <v>6426</v>
      </c>
      <c r="E1" s="489" t="s">
        <v>6427</v>
      </c>
      <c r="F1" s="489" t="s">
        <v>6428</v>
      </c>
      <c r="G1" s="489" t="s">
        <v>6429</v>
      </c>
      <c r="H1" s="489" t="s">
        <v>6430</v>
      </c>
      <c r="I1" s="489" t="s">
        <v>7958</v>
      </c>
      <c r="J1" s="489" t="s">
        <v>7959</v>
      </c>
      <c r="K1" s="489" t="s">
        <v>7960</v>
      </c>
      <c r="L1" s="489" t="s">
        <v>7961</v>
      </c>
      <c r="M1" s="490" t="s">
        <v>7962</v>
      </c>
      <c r="N1" s="939">
        <v>44562</v>
      </c>
      <c r="O1" s="940">
        <f>EDATE(N1,1)</f>
        <v>44593</v>
      </c>
      <c r="P1" s="940">
        <f t="shared" ref="P1:V1" si="0">EDATE(O1,1)</f>
        <v>44621</v>
      </c>
      <c r="Q1" s="940">
        <f t="shared" si="0"/>
        <v>44652</v>
      </c>
      <c r="R1" s="940">
        <f t="shared" si="0"/>
        <v>44682</v>
      </c>
      <c r="S1" s="940">
        <f t="shared" si="0"/>
        <v>44713</v>
      </c>
      <c r="T1" s="940">
        <f t="shared" si="0"/>
        <v>44743</v>
      </c>
      <c r="U1" s="940">
        <f t="shared" si="0"/>
        <v>44774</v>
      </c>
      <c r="V1" s="940">
        <f t="shared" si="0"/>
        <v>44805</v>
      </c>
    </row>
    <row r="2" spans="1:22">
      <c r="A2" s="491" t="s">
        <v>7047</v>
      </c>
      <c r="B2" s="485">
        <f>'Peter Millar'!E3</f>
        <v>7878.2399999999952</v>
      </c>
      <c r="C2" s="481">
        <f>'Peter Millar'!F3</f>
        <v>14779.08</v>
      </c>
      <c r="D2" s="481">
        <f>'Peter Millar'!G3</f>
        <v>21235.920000000002</v>
      </c>
      <c r="E2" s="481">
        <f>'Peter Millar'!H3</f>
        <v>15136.020000000026</v>
      </c>
      <c r="F2" s="481">
        <f>'Peter Millar'!I3</f>
        <v>18057.900000000005</v>
      </c>
      <c r="G2" s="481">
        <f>'Peter Millar'!J3</f>
        <v>17851.680000000011</v>
      </c>
      <c r="H2" s="481">
        <f>'Peter Millar'!K3</f>
        <v>21445.439999999995</v>
      </c>
      <c r="I2" s="481">
        <f>'Peter Millar'!L3</f>
        <v>17839.68</v>
      </c>
      <c r="J2" s="481">
        <f>'Peter Millar'!M3</f>
        <v>23194.079999999976</v>
      </c>
      <c r="K2" s="481">
        <f>'Peter Millar'!N3</f>
        <v>9667.260000000002</v>
      </c>
      <c r="L2" s="481">
        <f>'Peter Millar'!O3</f>
        <v>12102.480000000005</v>
      </c>
      <c r="M2" s="481">
        <f>'Peter Millar'!P3</f>
        <v>3337.4399999999996</v>
      </c>
      <c r="N2" s="481">
        <f>'Peter Millar'!Q3</f>
        <v>15747.120000000015</v>
      </c>
      <c r="O2" s="481">
        <f>'Peter Millar'!R3</f>
        <v>15770.760000000018</v>
      </c>
      <c r="P2" s="481">
        <f>'Peter Millar'!S3</f>
        <v>35725.92000000002</v>
      </c>
      <c r="Q2" s="481">
        <f>'Peter Millar'!T3</f>
        <v>32186.82</v>
      </c>
      <c r="R2" s="481">
        <f>'Peter Millar'!U3</f>
        <v>30733.019999999979</v>
      </c>
      <c r="S2" s="481">
        <f>'Peter Millar'!V3</f>
        <v>38587.080000000009</v>
      </c>
      <c r="T2" s="481">
        <f>'Peter Millar'!W3</f>
        <v>37858.079999999994</v>
      </c>
      <c r="U2" s="481">
        <f>'Peter Millar'!X3</f>
        <v>32256.299999999996</v>
      </c>
      <c r="V2" s="481">
        <f>'Peter Millar'!Y3</f>
        <v>9788.3399999999965</v>
      </c>
    </row>
    <row r="3" spans="1:22">
      <c r="A3" s="492" t="s">
        <v>7963</v>
      </c>
      <c r="B3" s="486">
        <f>Commission!B3</f>
        <v>1514.9999999999998</v>
      </c>
      <c r="C3" s="480">
        <f>Commission!C3</f>
        <v>899.14800000000002</v>
      </c>
      <c r="D3" s="480">
        <f>Commission!D3</f>
        <v>327.38399999999996</v>
      </c>
      <c r="E3" s="480">
        <f>Commission!E3</f>
        <v>2234.2079999999996</v>
      </c>
      <c r="F3" s="480">
        <f>Commission!F3</f>
        <v>3649.2239999999997</v>
      </c>
      <c r="G3" s="480">
        <f>Commission!G3</f>
        <v>7185.7079999999987</v>
      </c>
      <c r="H3" s="480">
        <f>Commission!H3</f>
        <v>779.06399999999996</v>
      </c>
      <c r="I3" s="480">
        <f>Commission!I3</f>
        <v>2253.096</v>
      </c>
      <c r="J3" s="480">
        <f>Commission!J3</f>
        <v>1988.1239999999998</v>
      </c>
      <c r="K3" s="480">
        <f>Commission!K3</f>
        <v>965.4</v>
      </c>
      <c r="L3" s="480">
        <f>Commission!L3</f>
        <v>2031.0000000000002</v>
      </c>
      <c r="M3" s="480">
        <f>Commission!M3</f>
        <v>1362</v>
      </c>
      <c r="N3" s="480">
        <f>Commission!N3</f>
        <v>152.47200000000001</v>
      </c>
      <c r="O3" s="480">
        <f>Commission!O3</f>
        <v>730.64400000000012</v>
      </c>
      <c r="P3" s="480">
        <f>Commission!P3</f>
        <v>483.21600000000001</v>
      </c>
      <c r="Q3" s="480">
        <f>Commission!Q3</f>
        <v>120.624</v>
      </c>
      <c r="R3" s="480">
        <f>Commission!R3</f>
        <v>173.11199999999999</v>
      </c>
      <c r="S3" s="480">
        <f>Commission!S3</f>
        <v>196.05599999999998</v>
      </c>
      <c r="T3" s="480">
        <f>Commission!T3</f>
        <v>0</v>
      </c>
      <c r="U3" s="480">
        <f>Commission!U3</f>
        <v>0</v>
      </c>
      <c r="V3" s="480">
        <f>Commission!V3</f>
        <v>0</v>
      </c>
    </row>
    <row r="4" spans="1:22" ht="15.75" thickBot="1">
      <c r="A4" s="493" t="s">
        <v>7964</v>
      </c>
      <c r="B4" s="486">
        <f>'Direct Sales'!B2</f>
        <v>939.13</v>
      </c>
      <c r="C4" s="480">
        <f>'Direct Sales'!C2</f>
        <v>561</v>
      </c>
      <c r="D4" s="480">
        <f>'Direct Sales'!D2</f>
        <v>955.17000000000007</v>
      </c>
      <c r="E4" s="480">
        <f>'Direct Sales'!E2</f>
        <v>3738.4512000000004</v>
      </c>
      <c r="F4" s="480">
        <f>'Direct Sales'!F2</f>
        <v>288</v>
      </c>
      <c r="G4" s="480">
        <f>'Direct Sales'!G2</f>
        <v>3054.53</v>
      </c>
      <c r="H4" s="480">
        <f>'Direct Sales'!H2</f>
        <v>3103.11</v>
      </c>
      <c r="I4" s="480">
        <f>'Direct Sales'!I2</f>
        <v>18725.817999999999</v>
      </c>
      <c r="J4" s="480">
        <f>'Direct Sales'!J2</f>
        <v>17164.378000000001</v>
      </c>
      <c r="K4" s="480">
        <f>'Direct Sales'!K2</f>
        <v>8399.84</v>
      </c>
      <c r="L4" s="480">
        <f>'Direct Sales'!L2</f>
        <v>9585.8059999999987</v>
      </c>
      <c r="M4" s="480">
        <f>'Direct Sales'!M2</f>
        <v>9587.7900000000009</v>
      </c>
      <c r="N4" s="480">
        <f>'Direct Sales'!N2</f>
        <v>13533.240000000002</v>
      </c>
      <c r="O4" s="480">
        <f>'Direct Sales'!O2</f>
        <v>4234.692</v>
      </c>
      <c r="P4" s="480">
        <f>'Direct Sales'!P2</f>
        <v>4183.1499999999996</v>
      </c>
      <c r="Q4" s="480">
        <f>'Direct Sales'!Q2</f>
        <v>563.67000000000007</v>
      </c>
      <c r="R4" s="480">
        <f>'Direct Sales'!R2</f>
        <v>5662.1799999999994</v>
      </c>
      <c r="S4" s="480">
        <f>'Direct Sales'!S2</f>
        <v>2971.0400000000004</v>
      </c>
      <c r="T4" s="480">
        <f>'Direct Sales'!T2</f>
        <v>5216.18</v>
      </c>
      <c r="U4" s="480">
        <f>'Direct Sales'!U2</f>
        <v>7521.03</v>
      </c>
      <c r="V4" s="480">
        <f>'Direct Sales'!V2</f>
        <v>4575.1400000000003</v>
      </c>
    </row>
    <row r="5" spans="1:22" ht="15.75" thickBot="1">
      <c r="A5" s="494"/>
      <c r="B5" s="380"/>
      <c r="C5" s="380"/>
      <c r="D5" s="380"/>
      <c r="E5" s="380"/>
      <c r="F5" s="380"/>
      <c r="G5" s="380"/>
      <c r="H5" s="380"/>
      <c r="I5" s="380"/>
      <c r="J5" s="380"/>
      <c r="K5" s="380"/>
      <c r="L5" s="380"/>
      <c r="M5" s="380"/>
    </row>
    <row r="6" spans="1:22" ht="15.75" thickBot="1">
      <c r="A6" s="495" t="s">
        <v>7965</v>
      </c>
      <c r="B6" s="482">
        <f>SUM(B2:B4)</f>
        <v>10332.369999999994</v>
      </c>
      <c r="C6" s="483">
        <f t="shared" ref="C6:M6" si="1">SUM(C2:C4)</f>
        <v>16239.227999999999</v>
      </c>
      <c r="D6" s="483">
        <f t="shared" si="1"/>
        <v>22518.474000000002</v>
      </c>
      <c r="E6" s="483">
        <f t="shared" si="1"/>
        <v>21108.679200000024</v>
      </c>
      <c r="F6" s="483">
        <f t="shared" si="1"/>
        <v>21995.124000000003</v>
      </c>
      <c r="G6" s="483">
        <f t="shared" si="1"/>
        <v>28091.918000000009</v>
      </c>
      <c r="H6" s="483">
        <f t="shared" si="1"/>
        <v>25327.613999999994</v>
      </c>
      <c r="I6" s="483">
        <f t="shared" si="1"/>
        <v>38818.593999999997</v>
      </c>
      <c r="J6" s="483">
        <f t="shared" si="1"/>
        <v>42346.58199999998</v>
      </c>
      <c r="K6" s="483">
        <f t="shared" si="1"/>
        <v>19032.5</v>
      </c>
      <c r="L6" s="483">
        <f t="shared" si="1"/>
        <v>23719.286000000004</v>
      </c>
      <c r="M6" s="484">
        <f t="shared" si="1"/>
        <v>14287.23</v>
      </c>
      <c r="N6" s="484">
        <f t="shared" ref="N6:S6" si="2">SUM(N2:N4)</f>
        <v>29432.832000000017</v>
      </c>
      <c r="O6" s="484">
        <f t="shared" si="2"/>
        <v>20736.096000000016</v>
      </c>
      <c r="P6" s="484">
        <f t="shared" si="2"/>
        <v>40392.286000000022</v>
      </c>
      <c r="Q6" s="484">
        <f t="shared" si="2"/>
        <v>32871.114000000001</v>
      </c>
      <c r="R6" s="484">
        <f t="shared" si="2"/>
        <v>36568.311999999976</v>
      </c>
      <c r="S6" s="484">
        <f t="shared" si="2"/>
        <v>41754.176000000007</v>
      </c>
      <c r="T6" s="484">
        <f t="shared" ref="T6:U6" si="3">SUM(T2:T4)</f>
        <v>43074.259999999995</v>
      </c>
      <c r="U6" s="484">
        <f t="shared" si="3"/>
        <v>39777.329999999994</v>
      </c>
      <c r="V6" s="484">
        <f t="shared" ref="V6" si="4">SUM(V2:V4)</f>
        <v>14363.479999999996</v>
      </c>
    </row>
    <row r="8" spans="1:22">
      <c r="A8" s="923" t="s">
        <v>7966</v>
      </c>
      <c r="B8" s="378"/>
      <c r="C8" s="378"/>
      <c r="D8" s="378"/>
      <c r="E8" s="378"/>
      <c r="F8" s="378"/>
      <c r="G8" s="378"/>
      <c r="H8" s="378"/>
      <c r="I8" s="378"/>
      <c r="J8" s="378"/>
      <c r="K8" s="378"/>
      <c r="L8" s="378"/>
      <c r="M8" s="378"/>
      <c r="N8" s="378">
        <v>13490.01394047619</v>
      </c>
      <c r="O8" s="378">
        <v>11866.795840000001</v>
      </c>
      <c r="P8" s="378">
        <v>11443.86916</v>
      </c>
      <c r="Q8" s="378">
        <v>11988.75</v>
      </c>
      <c r="R8" s="378">
        <v>12971.209625</v>
      </c>
      <c r="S8" s="378">
        <v>13154.096999999998</v>
      </c>
      <c r="T8" s="378">
        <f>'[1]Hours Workings'!$J$948+'[1]Hours Workings'!$R$962</f>
        <v>13376.326880000002</v>
      </c>
      <c r="U8" s="378">
        <f>'[1]Hours Workings'!$J$967+'[1]Hours Workings'!$R$981</f>
        <v>13944.756804999999</v>
      </c>
      <c r="V8" s="378">
        <f>'[1]Hours Workings'!$J$987+'[1]Hours Workings'!$R$1001</f>
        <v>14255.365998181818</v>
      </c>
    </row>
    <row r="9" spans="1:22" ht="15.75" thickBot="1">
      <c r="A9" s="924" t="s">
        <v>7967</v>
      </c>
      <c r="B9" s="380"/>
      <c r="C9" s="380"/>
      <c r="D9" s="380"/>
      <c r="E9" s="380"/>
      <c r="F9" s="380"/>
      <c r="G9" s="380"/>
      <c r="H9" s="380"/>
      <c r="I9" s="380"/>
      <c r="J9" s="380"/>
      <c r="K9" s="380"/>
      <c r="L9" s="380"/>
      <c r="M9" s="380"/>
      <c r="N9" s="380">
        <f>'Purchase Orders'!M2</f>
        <v>5686.5399999999991</v>
      </c>
      <c r="O9" s="380">
        <f>'Purchase Orders'!N2</f>
        <v>2065.6</v>
      </c>
      <c r="P9" s="380">
        <f>'Purchase Orders'!O2</f>
        <v>3405.26</v>
      </c>
      <c r="Q9" s="380">
        <f>'Purchase Orders'!P2</f>
        <v>889.86999999999989</v>
      </c>
      <c r="R9" s="380">
        <f>'Purchase Orders'!Q2</f>
        <v>2284.3200000000002</v>
      </c>
      <c r="S9" s="380">
        <f>'Purchase Orders'!R2</f>
        <v>3486.0099999999998</v>
      </c>
      <c r="T9" s="380">
        <f>'Purchase Orders'!S2</f>
        <v>2231.6400000000003</v>
      </c>
      <c r="U9" s="380">
        <f>'Purchase Orders'!T2</f>
        <v>4717.57</v>
      </c>
      <c r="V9" s="380">
        <f>'Purchase Orders'!U2</f>
        <v>1220.0800000000002</v>
      </c>
    </row>
    <row r="10" spans="1:22" ht="15.75" thickBot="1">
      <c r="A10" s="925" t="s">
        <v>7968</v>
      </c>
      <c r="B10" s="533"/>
      <c r="C10" s="533"/>
      <c r="D10" s="533"/>
      <c r="E10" s="533"/>
      <c r="F10" s="533"/>
      <c r="G10" s="533"/>
      <c r="H10" s="533"/>
      <c r="I10" s="533"/>
      <c r="J10" s="533"/>
      <c r="K10" s="533"/>
      <c r="L10" s="533"/>
      <c r="M10" s="533"/>
      <c r="N10" s="533">
        <f t="shared" ref="N10:S10" si="5">SUM(N8:N9)</f>
        <v>19176.553940476188</v>
      </c>
      <c r="O10" s="624">
        <f t="shared" si="5"/>
        <v>13932.395840000001</v>
      </c>
      <c r="P10" s="624">
        <f t="shared" si="5"/>
        <v>14849.12916</v>
      </c>
      <c r="Q10" s="624">
        <f t="shared" si="5"/>
        <v>12878.619999999999</v>
      </c>
      <c r="R10" s="624">
        <f t="shared" si="5"/>
        <v>15255.529624999999</v>
      </c>
      <c r="S10" s="624">
        <f t="shared" si="5"/>
        <v>16640.106999999996</v>
      </c>
      <c r="T10" s="624">
        <f t="shared" ref="T10:U10" si="6">SUM(T8:T9)</f>
        <v>15607.966880000004</v>
      </c>
      <c r="U10" s="624">
        <f t="shared" si="6"/>
        <v>18662.326804999997</v>
      </c>
      <c r="V10" s="624">
        <f t="shared" ref="V10" si="7">SUM(V8:V9)</f>
        <v>15475.445998181818</v>
      </c>
    </row>
    <row r="11" spans="1:22" ht="15.75" thickBot="1">
      <c r="A11" s="477"/>
      <c r="B11" s="477"/>
      <c r="C11" s="477"/>
      <c r="D11" s="477"/>
      <c r="E11" s="477"/>
      <c r="F11" s="477"/>
      <c r="G11" s="477"/>
      <c r="H11" s="477"/>
      <c r="I11" s="477"/>
      <c r="J11" s="477"/>
      <c r="K11" s="477"/>
      <c r="L11" s="477"/>
      <c r="M11" s="477"/>
      <c r="N11" s="477"/>
      <c r="O11" s="477"/>
      <c r="P11" s="477"/>
      <c r="Q11" s="477"/>
      <c r="R11" s="477"/>
      <c r="S11" s="477"/>
      <c r="T11" s="477"/>
      <c r="U11" s="477"/>
      <c r="V11" s="477"/>
    </row>
    <row r="12" spans="1:22" ht="15.75" thickBot="1">
      <c r="A12" s="925" t="s">
        <v>7969</v>
      </c>
      <c r="B12" s="533"/>
      <c r="C12" s="533"/>
      <c r="D12" s="533"/>
      <c r="E12" s="533"/>
      <c r="F12" s="533"/>
      <c r="G12" s="533"/>
      <c r="H12" s="533"/>
      <c r="I12" s="533"/>
      <c r="J12" s="533"/>
      <c r="K12" s="533"/>
      <c r="L12" s="533"/>
      <c r="M12" s="533"/>
      <c r="N12" s="483">
        <f t="shared" ref="N12:S12" si="8">N6-N10</f>
        <v>10256.278059523829</v>
      </c>
      <c r="O12" s="484">
        <f t="shared" si="8"/>
        <v>6803.7001600000149</v>
      </c>
      <c r="P12" s="484">
        <f t="shared" si="8"/>
        <v>25543.156840000021</v>
      </c>
      <c r="Q12" s="484">
        <f t="shared" si="8"/>
        <v>19992.494000000002</v>
      </c>
      <c r="R12" s="484">
        <f t="shared" si="8"/>
        <v>21312.782374999977</v>
      </c>
      <c r="S12" s="484">
        <f t="shared" si="8"/>
        <v>25114.06900000001</v>
      </c>
      <c r="T12" s="484">
        <f t="shared" ref="T12:U12" si="9">T6-T10</f>
        <v>27466.293119999991</v>
      </c>
      <c r="U12" s="484">
        <f t="shared" si="9"/>
        <v>21115.003194999998</v>
      </c>
      <c r="V12" s="484">
        <f t="shared" ref="V12" si="10">V6-V10</f>
        <v>-1111.9659981818222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7598F-2689-4BAF-B04B-187346492539}">
  <sheetPr codeName="Sheet7"/>
  <dimension ref="A1:B829"/>
  <sheetViews>
    <sheetView topLeftCell="A790" zoomScale="80" zoomScaleNormal="80" workbookViewId="0">
      <selection activeCell="A22" sqref="A22"/>
    </sheetView>
  </sheetViews>
  <sheetFormatPr defaultRowHeight="15"/>
  <cols>
    <col min="1" max="1" width="10.140625" style="928" bestFit="1" customWidth="1"/>
    <col min="2" max="2" width="33.5703125" bestFit="1" customWidth="1"/>
  </cols>
  <sheetData>
    <row r="1" spans="1:2">
      <c r="A1" s="13" t="s">
        <v>7970</v>
      </c>
      <c r="B1" s="13" t="s">
        <v>7208</v>
      </c>
    </row>
    <row r="2" spans="1:2">
      <c r="A2" s="13" t="s">
        <v>7971</v>
      </c>
      <c r="B2" s="13" t="s">
        <v>3640</v>
      </c>
    </row>
    <row r="3" spans="1:2">
      <c r="A3" s="13" t="s">
        <v>319</v>
      </c>
      <c r="B3" s="13" t="s">
        <v>321</v>
      </c>
    </row>
    <row r="4" spans="1:2">
      <c r="A4" s="13" t="s">
        <v>458</v>
      </c>
      <c r="B4" s="13" t="s">
        <v>460</v>
      </c>
    </row>
    <row r="5" spans="1:2">
      <c r="A5" s="13" t="s">
        <v>672</v>
      </c>
      <c r="B5" s="13" t="s">
        <v>674</v>
      </c>
    </row>
    <row r="6" spans="1:2">
      <c r="A6" s="13" t="s">
        <v>1552</v>
      </c>
      <c r="B6" s="13" t="s">
        <v>1554</v>
      </c>
    </row>
    <row r="7" spans="1:2">
      <c r="A7" s="13" t="s">
        <v>688</v>
      </c>
      <c r="B7" s="13" t="s">
        <v>690</v>
      </c>
    </row>
    <row r="8" spans="1:2">
      <c r="A8" s="13" t="s">
        <v>483</v>
      </c>
      <c r="B8" s="13" t="s">
        <v>485</v>
      </c>
    </row>
    <row r="9" spans="1:2">
      <c r="A9" s="13" t="s">
        <v>780</v>
      </c>
      <c r="B9" s="13" t="s">
        <v>782</v>
      </c>
    </row>
    <row r="10" spans="1:2">
      <c r="A10" s="13" t="s">
        <v>316</v>
      </c>
      <c r="B10" s="13" t="s">
        <v>318</v>
      </c>
    </row>
    <row r="11" spans="1:2">
      <c r="A11" s="13" t="s">
        <v>3017</v>
      </c>
      <c r="B11" s="13" t="s">
        <v>3019</v>
      </c>
    </row>
    <row r="12" spans="1:2">
      <c r="A12" s="13" t="s">
        <v>2096</v>
      </c>
      <c r="B12" s="13" t="s">
        <v>895</v>
      </c>
    </row>
    <row r="13" spans="1:2">
      <c r="A13" s="13" t="s">
        <v>3750</v>
      </c>
      <c r="B13" s="13" t="s">
        <v>3751</v>
      </c>
    </row>
    <row r="14" spans="1:2">
      <c r="A14" s="13" t="s">
        <v>39</v>
      </c>
      <c r="B14" s="13" t="s">
        <v>40</v>
      </c>
    </row>
    <row r="15" spans="1:2">
      <c r="A15" s="13" t="s">
        <v>487</v>
      </c>
      <c r="B15" s="13" t="s">
        <v>489</v>
      </c>
    </row>
    <row r="16" spans="1:2">
      <c r="A16" s="13" t="s">
        <v>1316</v>
      </c>
      <c r="B16" s="13" t="s">
        <v>489</v>
      </c>
    </row>
    <row r="17" spans="1:2">
      <c r="A17" s="13" t="s">
        <v>324</v>
      </c>
      <c r="B17" s="13" t="s">
        <v>326</v>
      </c>
    </row>
    <row r="18" spans="1:2">
      <c r="A18" s="13" t="s">
        <v>240</v>
      </c>
      <c r="B18" s="13" t="s">
        <v>242</v>
      </c>
    </row>
    <row r="19" spans="1:2">
      <c r="A19" s="13" t="s">
        <v>70</v>
      </c>
      <c r="B19" s="13" t="s">
        <v>71</v>
      </c>
    </row>
    <row r="20" spans="1:2">
      <c r="A20" s="13" t="s">
        <v>154</v>
      </c>
      <c r="B20" s="13" t="s">
        <v>155</v>
      </c>
    </row>
    <row r="21" spans="1:2">
      <c r="A21" s="928" t="s">
        <v>5602</v>
      </c>
      <c r="B21" t="s">
        <v>5604</v>
      </c>
    </row>
    <row r="22" spans="1:2">
      <c r="A22" s="13" t="s">
        <v>234</v>
      </c>
      <c r="B22" s="13" t="s">
        <v>236</v>
      </c>
    </row>
    <row r="23" spans="1:2">
      <c r="A23" s="13" t="s">
        <v>1385</v>
      </c>
      <c r="B23" s="13" t="s">
        <v>1386</v>
      </c>
    </row>
    <row r="24" spans="1:2">
      <c r="A24" s="13" t="s">
        <v>75</v>
      </c>
      <c r="B24" s="13" t="s">
        <v>76</v>
      </c>
    </row>
    <row r="25" spans="1:2">
      <c r="A25" s="13" t="s">
        <v>1273</v>
      </c>
      <c r="B25" s="13" t="s">
        <v>1275</v>
      </c>
    </row>
    <row r="26" spans="1:2">
      <c r="A26" s="13" t="s">
        <v>675</v>
      </c>
      <c r="B26" s="13" t="s">
        <v>677</v>
      </c>
    </row>
    <row r="27" spans="1:2">
      <c r="A27" s="928" t="s">
        <v>6019</v>
      </c>
      <c r="B27" t="s">
        <v>8055</v>
      </c>
    </row>
    <row r="28" spans="1:2">
      <c r="A28" s="13" t="s">
        <v>223</v>
      </c>
      <c r="B28" s="13" t="s">
        <v>225</v>
      </c>
    </row>
    <row r="29" spans="1:2">
      <c r="A29" s="13" t="s">
        <v>629</v>
      </c>
      <c r="B29" s="13" t="s">
        <v>631</v>
      </c>
    </row>
    <row r="30" spans="1:2">
      <c r="A30" s="13" t="s">
        <v>1756</v>
      </c>
      <c r="B30" s="13" t="s">
        <v>1758</v>
      </c>
    </row>
    <row r="31" spans="1:2">
      <c r="A31" s="13" t="s">
        <v>1265</v>
      </c>
      <c r="B31" s="13" t="s">
        <v>1267</v>
      </c>
    </row>
    <row r="32" spans="1:2">
      <c r="A32" s="13" t="s">
        <v>857</v>
      </c>
      <c r="B32" s="13" t="s">
        <v>859</v>
      </c>
    </row>
    <row r="33" spans="1:2">
      <c r="A33" s="13" t="s">
        <v>988</v>
      </c>
      <c r="B33" s="13" t="s">
        <v>990</v>
      </c>
    </row>
    <row r="34" spans="1:2">
      <c r="A34" s="13" t="s">
        <v>1100</v>
      </c>
      <c r="B34" s="13" t="s">
        <v>1102</v>
      </c>
    </row>
    <row r="35" spans="1:2">
      <c r="A35" s="13" t="s">
        <v>838</v>
      </c>
      <c r="B35" s="13" t="s">
        <v>840</v>
      </c>
    </row>
    <row r="36" spans="1:2">
      <c r="A36" s="13" t="s">
        <v>1098</v>
      </c>
      <c r="B36" s="13" t="s">
        <v>1096</v>
      </c>
    </row>
    <row r="37" spans="1:2">
      <c r="A37" s="13" t="s">
        <v>3270</v>
      </c>
      <c r="B37" s="13" t="s">
        <v>3272</v>
      </c>
    </row>
    <row r="38" spans="1:2">
      <c r="A38" s="13" t="s">
        <v>428</v>
      </c>
      <c r="B38" s="13" t="s">
        <v>430</v>
      </c>
    </row>
    <row r="39" spans="1:2">
      <c r="A39" s="928" t="s">
        <v>5443</v>
      </c>
      <c r="B39" t="s">
        <v>5444</v>
      </c>
    </row>
    <row r="40" spans="1:2">
      <c r="A40" s="13" t="s">
        <v>707</v>
      </c>
      <c r="B40" s="13" t="s">
        <v>78</v>
      </c>
    </row>
    <row r="41" spans="1:2">
      <c r="A41" s="13" t="s">
        <v>226</v>
      </c>
      <c r="B41" s="13" t="s">
        <v>228</v>
      </c>
    </row>
    <row r="42" spans="1:2">
      <c r="A42" s="13" t="s">
        <v>930</v>
      </c>
      <c r="B42" s="13" t="s">
        <v>932</v>
      </c>
    </row>
    <row r="43" spans="1:2">
      <c r="A43" s="13" t="s">
        <v>1279</v>
      </c>
      <c r="B43" s="13" t="s">
        <v>1281</v>
      </c>
    </row>
    <row r="44" spans="1:2">
      <c r="A44" s="13" t="s">
        <v>46</v>
      </c>
      <c r="B44" s="13" t="s">
        <v>48</v>
      </c>
    </row>
    <row r="45" spans="1:2">
      <c r="A45" s="928" t="s">
        <v>5535</v>
      </c>
      <c r="B45" t="s">
        <v>5537</v>
      </c>
    </row>
    <row r="46" spans="1:2">
      <c r="A46" s="13" t="s">
        <v>67</v>
      </c>
      <c r="B46" s="13" t="s">
        <v>69</v>
      </c>
    </row>
    <row r="47" spans="1:2">
      <c r="A47" s="13" t="s">
        <v>3855</v>
      </c>
      <c r="B47" s="13" t="s">
        <v>4238</v>
      </c>
    </row>
    <row r="48" spans="1:2">
      <c r="A48" s="13" t="s">
        <v>451</v>
      </c>
      <c r="B48" s="13" t="s">
        <v>453</v>
      </c>
    </row>
    <row r="49" spans="1:2">
      <c r="A49" s="13" t="s">
        <v>1723</v>
      </c>
      <c r="B49" s="13" t="s">
        <v>1725</v>
      </c>
    </row>
    <row r="50" spans="1:2">
      <c r="A50" s="13" t="s">
        <v>1348</v>
      </c>
      <c r="B50" s="13" t="s">
        <v>1350</v>
      </c>
    </row>
    <row r="51" spans="1:2">
      <c r="A51" s="13" t="s">
        <v>467</v>
      </c>
      <c r="B51" s="13" t="s">
        <v>469</v>
      </c>
    </row>
    <row r="52" spans="1:2">
      <c r="A52" s="13" t="s">
        <v>2549</v>
      </c>
      <c r="B52" s="13" t="s">
        <v>2551</v>
      </c>
    </row>
    <row r="53" spans="1:2">
      <c r="A53" s="13" t="s">
        <v>1236</v>
      </c>
      <c r="B53" s="13" t="s">
        <v>1237</v>
      </c>
    </row>
    <row r="54" spans="1:2">
      <c r="A54" s="13" t="s">
        <v>2316</v>
      </c>
      <c r="B54" s="13" t="s">
        <v>2318</v>
      </c>
    </row>
    <row r="55" spans="1:2">
      <c r="A55" s="13" t="s">
        <v>1539</v>
      </c>
      <c r="B55" s="13" t="s">
        <v>1541</v>
      </c>
    </row>
    <row r="56" spans="1:2">
      <c r="A56" s="13" t="s">
        <v>1470</v>
      </c>
      <c r="B56" s="13" t="s">
        <v>1472</v>
      </c>
    </row>
    <row r="57" spans="1:2">
      <c r="A57" s="13" t="s">
        <v>1263</v>
      </c>
      <c r="B57" s="13" t="s">
        <v>1264</v>
      </c>
    </row>
    <row r="58" spans="1:2">
      <c r="A58" s="13" t="s">
        <v>3488</v>
      </c>
      <c r="B58" s="13" t="s">
        <v>3490</v>
      </c>
    </row>
    <row r="59" spans="1:2">
      <c r="A59" s="928" t="s">
        <v>6364</v>
      </c>
      <c r="B59" t="s">
        <v>8056</v>
      </c>
    </row>
    <row r="60" spans="1:2">
      <c r="A60" s="13" t="s">
        <v>683</v>
      </c>
      <c r="B60" s="13" t="s">
        <v>685</v>
      </c>
    </row>
    <row r="61" spans="1:2">
      <c r="A61" s="13" t="s">
        <v>2263</v>
      </c>
      <c r="B61" s="13" t="s">
        <v>2264</v>
      </c>
    </row>
    <row r="62" spans="1:2">
      <c r="A62" s="13" t="s">
        <v>1508</v>
      </c>
      <c r="B62" s="13" t="s">
        <v>1509</v>
      </c>
    </row>
    <row r="63" spans="1:2">
      <c r="A63" s="13" t="s">
        <v>1449</v>
      </c>
      <c r="B63" s="13" t="s">
        <v>1451</v>
      </c>
    </row>
    <row r="64" spans="1:2">
      <c r="A64" s="13" t="s">
        <v>2156</v>
      </c>
      <c r="B64" s="13" t="s">
        <v>2157</v>
      </c>
    </row>
    <row r="65" spans="1:2">
      <c r="A65" s="13" t="s">
        <v>2302</v>
      </c>
      <c r="B65" s="13" t="s">
        <v>2303</v>
      </c>
    </row>
    <row r="66" spans="1:2">
      <c r="A66" s="13" t="s">
        <v>933</v>
      </c>
      <c r="B66" s="13" t="s">
        <v>934</v>
      </c>
    </row>
    <row r="67" spans="1:2">
      <c r="A67" s="13" t="s">
        <v>91</v>
      </c>
      <c r="B67" s="13" t="s">
        <v>93</v>
      </c>
    </row>
    <row r="68" spans="1:2">
      <c r="A68" s="928" t="s">
        <v>5032</v>
      </c>
      <c r="B68" t="s">
        <v>5034</v>
      </c>
    </row>
    <row r="69" spans="1:2">
      <c r="A69" s="13" t="s">
        <v>8057</v>
      </c>
      <c r="B69" s="13" t="s">
        <v>1821</v>
      </c>
    </row>
    <row r="70" spans="1:2">
      <c r="A70" s="13" t="s">
        <v>1468</v>
      </c>
      <c r="B70" s="13" t="s">
        <v>1469</v>
      </c>
    </row>
    <row r="71" spans="1:2">
      <c r="A71" s="13" t="s">
        <v>748</v>
      </c>
      <c r="B71" s="13" t="s">
        <v>750</v>
      </c>
    </row>
    <row r="72" spans="1:2">
      <c r="A72" s="13" t="s">
        <v>2406</v>
      </c>
      <c r="B72" s="13" t="s">
        <v>2408</v>
      </c>
    </row>
    <row r="73" spans="1:2">
      <c r="A73" s="13" t="s">
        <v>1153</v>
      </c>
      <c r="B73" s="13">
        <v>1957</v>
      </c>
    </row>
    <row r="74" spans="1:2">
      <c r="A74" s="13" t="s">
        <v>1150</v>
      </c>
      <c r="B74" s="13" t="s">
        <v>1152</v>
      </c>
    </row>
    <row r="75" spans="1:2">
      <c r="A75" s="13" t="s">
        <v>359</v>
      </c>
      <c r="B75" s="13" t="s">
        <v>361</v>
      </c>
    </row>
    <row r="76" spans="1:2">
      <c r="A76" s="13" t="s">
        <v>368</v>
      </c>
      <c r="B76" s="13" t="s">
        <v>370</v>
      </c>
    </row>
    <row r="77" spans="1:2">
      <c r="A77" s="13" t="s">
        <v>1866</v>
      </c>
      <c r="B77" s="13" t="s">
        <v>1868</v>
      </c>
    </row>
    <row r="78" spans="1:2">
      <c r="A78" s="13" t="s">
        <v>852</v>
      </c>
      <c r="B78" s="13" t="s">
        <v>854</v>
      </c>
    </row>
    <row r="79" spans="1:2">
      <c r="A79" s="13" t="s">
        <v>1869</v>
      </c>
      <c r="B79" s="13" t="s">
        <v>1870</v>
      </c>
    </row>
    <row r="80" spans="1:2">
      <c r="A80" s="928" t="s">
        <v>5035</v>
      </c>
      <c r="B80" t="s">
        <v>5036</v>
      </c>
    </row>
    <row r="81" spans="1:2">
      <c r="A81" s="13" t="s">
        <v>1479</v>
      </c>
      <c r="B81" s="13" t="s">
        <v>1481</v>
      </c>
    </row>
    <row r="82" spans="1:2">
      <c r="A82" s="13" t="s">
        <v>102</v>
      </c>
      <c r="B82" s="13" t="s">
        <v>104</v>
      </c>
    </row>
    <row r="83" spans="1:2">
      <c r="A83" s="13" t="s">
        <v>162</v>
      </c>
      <c r="B83" s="13" t="s">
        <v>164</v>
      </c>
    </row>
    <row r="84" spans="1:2">
      <c r="A84" s="13" t="s">
        <v>1045</v>
      </c>
      <c r="B84" s="13" t="s">
        <v>1047</v>
      </c>
    </row>
    <row r="85" spans="1:2">
      <c r="A85" s="13" t="s">
        <v>1210</v>
      </c>
      <c r="B85" s="13" t="s">
        <v>1212</v>
      </c>
    </row>
    <row r="86" spans="1:2">
      <c r="A86" s="13" t="s">
        <v>2496</v>
      </c>
      <c r="B86" s="13" t="s">
        <v>2497</v>
      </c>
    </row>
    <row r="87" spans="1:2">
      <c r="A87" s="13" t="s">
        <v>4787</v>
      </c>
      <c r="B87" s="13" t="s">
        <v>3416</v>
      </c>
    </row>
    <row r="88" spans="1:2">
      <c r="A88" s="13" t="s">
        <v>3414</v>
      </c>
      <c r="B88" s="13" t="s">
        <v>3416</v>
      </c>
    </row>
    <row r="89" spans="1:2">
      <c r="A89" s="13" t="s">
        <v>246</v>
      </c>
      <c r="B89" s="13" t="s">
        <v>248</v>
      </c>
    </row>
    <row r="90" spans="1:2">
      <c r="A90" s="13" t="s">
        <v>3920</v>
      </c>
      <c r="B90" s="13" t="s">
        <v>3922</v>
      </c>
    </row>
    <row r="91" spans="1:2">
      <c r="A91" s="13" t="s">
        <v>3374</v>
      </c>
      <c r="B91" s="13" t="s">
        <v>3375</v>
      </c>
    </row>
    <row r="92" spans="1:2">
      <c r="A92" s="13" t="s">
        <v>3468</v>
      </c>
      <c r="B92" s="13" t="s">
        <v>3469</v>
      </c>
    </row>
    <row r="93" spans="1:2">
      <c r="A93" s="13" t="s">
        <v>2779</v>
      </c>
      <c r="B93" s="13" t="s">
        <v>2780</v>
      </c>
    </row>
    <row r="94" spans="1:2">
      <c r="A94" s="13" t="s">
        <v>1214</v>
      </c>
      <c r="B94" s="13" t="s">
        <v>1216</v>
      </c>
    </row>
    <row r="95" spans="1:2">
      <c r="A95" s="13" t="s">
        <v>432</v>
      </c>
      <c r="B95" s="13" t="s">
        <v>434</v>
      </c>
    </row>
    <row r="96" spans="1:2">
      <c r="A96" s="13" t="s">
        <v>2141</v>
      </c>
      <c r="B96" s="13" t="s">
        <v>2143</v>
      </c>
    </row>
    <row r="97" spans="1:2">
      <c r="A97" s="13" t="s">
        <v>1010</v>
      </c>
      <c r="B97" s="13" t="s">
        <v>1012</v>
      </c>
    </row>
    <row r="98" spans="1:2">
      <c r="A98" s="13" t="s">
        <v>1013</v>
      </c>
      <c r="B98" s="13" t="s">
        <v>1014</v>
      </c>
    </row>
    <row r="99" spans="1:2">
      <c r="A99" s="13" t="s">
        <v>1129</v>
      </c>
      <c r="B99" s="13" t="s">
        <v>1131</v>
      </c>
    </row>
    <row r="100" spans="1:2">
      <c r="A100" s="13" t="s">
        <v>1889</v>
      </c>
      <c r="B100" s="13" t="s">
        <v>1890</v>
      </c>
    </row>
    <row r="101" spans="1:2">
      <c r="A101" s="13" t="s">
        <v>100</v>
      </c>
      <c r="B101" s="13" t="s">
        <v>101</v>
      </c>
    </row>
    <row r="102" spans="1:2">
      <c r="A102" s="13" t="s">
        <v>1887</v>
      </c>
      <c r="B102" s="13" t="s">
        <v>1888</v>
      </c>
    </row>
    <row r="103" spans="1:2">
      <c r="A103" s="13" t="s">
        <v>77</v>
      </c>
      <c r="B103" s="13" t="s">
        <v>78</v>
      </c>
    </row>
    <row r="104" spans="1:2">
      <c r="A104" s="13" t="s">
        <v>1081</v>
      </c>
      <c r="B104" s="13" t="s">
        <v>1083</v>
      </c>
    </row>
    <row r="105" spans="1:2">
      <c r="A105" s="13" t="s">
        <v>516</v>
      </c>
      <c r="B105" s="13" t="s">
        <v>518</v>
      </c>
    </row>
    <row r="106" spans="1:2">
      <c r="A106" s="4" t="s">
        <v>4911</v>
      </c>
      <c r="B106" s="13" t="s">
        <v>4913</v>
      </c>
    </row>
    <row r="107" spans="1:2">
      <c r="A107" s="4" t="s">
        <v>4376</v>
      </c>
      <c r="B107" s="13" t="s">
        <v>4378</v>
      </c>
    </row>
    <row r="108" spans="1:2">
      <c r="A108" s="13" t="s">
        <v>2776</v>
      </c>
      <c r="B108" s="13" t="s">
        <v>2778</v>
      </c>
    </row>
    <row r="109" spans="1:2">
      <c r="A109" s="13" t="s">
        <v>501</v>
      </c>
      <c r="B109" s="13" t="s">
        <v>503</v>
      </c>
    </row>
    <row r="110" spans="1:2">
      <c r="A110" s="13" t="s">
        <v>4120</v>
      </c>
      <c r="B110" s="13" t="s">
        <v>4121</v>
      </c>
    </row>
    <row r="111" spans="1:2">
      <c r="A111" s="13" t="s">
        <v>425</v>
      </c>
      <c r="B111" s="13" t="s">
        <v>427</v>
      </c>
    </row>
    <row r="112" spans="1:2">
      <c r="A112" s="13" t="s">
        <v>2758</v>
      </c>
      <c r="B112" s="13" t="s">
        <v>2276</v>
      </c>
    </row>
    <row r="113" spans="1:2">
      <c r="A113" s="13" t="s">
        <v>1117</v>
      </c>
      <c r="B113" s="13" t="s">
        <v>1119</v>
      </c>
    </row>
    <row r="114" spans="1:2">
      <c r="A114" s="13" t="s">
        <v>2008</v>
      </c>
      <c r="B114" s="13" t="s">
        <v>2009</v>
      </c>
    </row>
    <row r="115" spans="1:2">
      <c r="A115" s="13" t="s">
        <v>724</v>
      </c>
      <c r="B115" s="13" t="s">
        <v>726</v>
      </c>
    </row>
    <row r="116" spans="1:2">
      <c r="A116" s="13" t="s">
        <v>2255</v>
      </c>
      <c r="B116" s="13" t="s">
        <v>3358</v>
      </c>
    </row>
    <row r="117" spans="1:2">
      <c r="A117" s="13" t="s">
        <v>498</v>
      </c>
      <c r="B117" s="13" t="s">
        <v>500</v>
      </c>
    </row>
    <row r="118" spans="1:2">
      <c r="A118" s="13" t="s">
        <v>88</v>
      </c>
      <c r="B118" s="13" t="s">
        <v>90</v>
      </c>
    </row>
    <row r="119" spans="1:2">
      <c r="A119" s="13" t="s">
        <v>1026</v>
      </c>
      <c r="B119" s="13" t="s">
        <v>364</v>
      </c>
    </row>
    <row r="120" spans="1:2">
      <c r="A120" s="13" t="s">
        <v>362</v>
      </c>
      <c r="B120" s="13" t="s">
        <v>364</v>
      </c>
    </row>
    <row r="121" spans="1:2">
      <c r="A121" s="13" t="s">
        <v>2759</v>
      </c>
      <c r="B121" s="13" t="s">
        <v>2760</v>
      </c>
    </row>
    <row r="122" spans="1:2">
      <c r="A122" s="13" t="s">
        <v>995</v>
      </c>
      <c r="B122" s="13" t="s">
        <v>997</v>
      </c>
    </row>
    <row r="123" spans="1:2">
      <c r="A123" s="13" t="s">
        <v>796</v>
      </c>
      <c r="B123" s="13" t="s">
        <v>798</v>
      </c>
    </row>
    <row r="124" spans="1:2">
      <c r="A124" s="13" t="s">
        <v>209</v>
      </c>
      <c r="B124" s="13" t="s">
        <v>211</v>
      </c>
    </row>
    <row r="125" spans="1:2">
      <c r="A125" s="13" t="s">
        <v>3303</v>
      </c>
      <c r="B125" s="13" t="s">
        <v>652</v>
      </c>
    </row>
    <row r="126" spans="1:2">
      <c r="A126" s="13" t="s">
        <v>650</v>
      </c>
      <c r="B126" s="13" t="s">
        <v>652</v>
      </c>
    </row>
    <row r="127" spans="1:2">
      <c r="A127" s="13" t="s">
        <v>1165</v>
      </c>
      <c r="B127" s="13" t="s">
        <v>1167</v>
      </c>
    </row>
    <row r="128" spans="1:2">
      <c r="A128" s="13" t="s">
        <v>1169</v>
      </c>
      <c r="B128" s="13" t="s">
        <v>1170</v>
      </c>
    </row>
    <row r="129" spans="1:2">
      <c r="A129" s="13" t="s">
        <v>125</v>
      </c>
      <c r="B129" s="13" t="s">
        <v>127</v>
      </c>
    </row>
    <row r="130" spans="1:2">
      <c r="A130" s="13" t="s">
        <v>1330</v>
      </c>
      <c r="B130" s="13" t="s">
        <v>1331</v>
      </c>
    </row>
    <row r="131" spans="1:2">
      <c r="A131" s="13" t="s">
        <v>3914</v>
      </c>
      <c r="B131" s="13" t="s">
        <v>3916</v>
      </c>
    </row>
    <row r="132" spans="1:2">
      <c r="A132" s="13" t="s">
        <v>1589</v>
      </c>
      <c r="B132" s="13" t="s">
        <v>399</v>
      </c>
    </row>
    <row r="133" spans="1:2">
      <c r="A133" s="13" t="s">
        <v>397</v>
      </c>
      <c r="B133" s="13" t="s">
        <v>399</v>
      </c>
    </row>
    <row r="134" spans="1:2">
      <c r="A134" s="13" t="s">
        <v>1205</v>
      </c>
      <c r="B134" s="13" t="s">
        <v>1207</v>
      </c>
    </row>
    <row r="135" spans="1:2">
      <c r="A135" s="13" t="s">
        <v>2180</v>
      </c>
      <c r="B135" s="13" t="s">
        <v>2182</v>
      </c>
    </row>
    <row r="136" spans="1:2">
      <c r="A136" s="13" t="s">
        <v>1094</v>
      </c>
      <c r="B136" s="13" t="s">
        <v>1096</v>
      </c>
    </row>
    <row r="137" spans="1:2">
      <c r="A137" s="13" t="s">
        <v>1071</v>
      </c>
      <c r="B137" s="13" t="s">
        <v>1073</v>
      </c>
    </row>
    <row r="138" spans="1:2">
      <c r="A138" s="13" t="s">
        <v>4082</v>
      </c>
      <c r="B138" s="13" t="s">
        <v>4084</v>
      </c>
    </row>
    <row r="139" spans="1:2">
      <c r="A139" s="13" t="s">
        <v>533</v>
      </c>
      <c r="B139" s="13" t="s">
        <v>535</v>
      </c>
    </row>
    <row r="140" spans="1:2">
      <c r="A140" s="13" t="s">
        <v>193</v>
      </c>
      <c r="B140" s="13" t="s">
        <v>194</v>
      </c>
    </row>
    <row r="141" spans="1:2">
      <c r="A141" s="13" t="s">
        <v>327</v>
      </c>
      <c r="B141" s="13" t="s">
        <v>329</v>
      </c>
    </row>
    <row r="142" spans="1:2">
      <c r="A142" s="13" t="s">
        <v>2274</v>
      </c>
      <c r="B142" s="13" t="s">
        <v>2276</v>
      </c>
    </row>
    <row r="143" spans="1:2">
      <c r="A143" s="13" t="s">
        <v>679</v>
      </c>
      <c r="B143" s="13" t="s">
        <v>680</v>
      </c>
    </row>
    <row r="144" spans="1:2">
      <c r="A144" s="13" t="s">
        <v>2937</v>
      </c>
      <c r="B144" s="13" t="s">
        <v>2938</v>
      </c>
    </row>
    <row r="145" spans="1:2">
      <c r="A145" s="13" t="s">
        <v>612</v>
      </c>
      <c r="B145" s="13" t="s">
        <v>614</v>
      </c>
    </row>
    <row r="146" spans="1:2">
      <c r="A146" s="13" t="s">
        <v>473</v>
      </c>
      <c r="B146" s="13" t="s">
        <v>475</v>
      </c>
    </row>
    <row r="147" spans="1:2">
      <c r="A147" s="4" t="s">
        <v>4877</v>
      </c>
      <c r="B147" s="13" t="s">
        <v>4879</v>
      </c>
    </row>
    <row r="148" spans="1:2">
      <c r="A148" s="13" t="s">
        <v>405</v>
      </c>
      <c r="B148" s="13" t="s">
        <v>406</v>
      </c>
    </row>
    <row r="149" spans="1:2">
      <c r="A149" s="13" t="s">
        <v>455</v>
      </c>
      <c r="B149" s="13" t="s">
        <v>457</v>
      </c>
    </row>
    <row r="150" spans="1:2">
      <c r="A150" s="13" t="s">
        <v>217</v>
      </c>
      <c r="B150" s="13" t="s">
        <v>219</v>
      </c>
    </row>
    <row r="151" spans="1:2">
      <c r="A151" s="13" t="s">
        <v>791</v>
      </c>
      <c r="B151" s="13" t="s">
        <v>793</v>
      </c>
    </row>
    <row r="152" spans="1:2">
      <c r="A152" s="13" t="s">
        <v>3409</v>
      </c>
      <c r="B152" s="13" t="s">
        <v>3411</v>
      </c>
    </row>
    <row r="153" spans="1:2">
      <c r="A153" s="13" t="s">
        <v>480</v>
      </c>
      <c r="B153" s="13" t="s">
        <v>3373</v>
      </c>
    </row>
    <row r="154" spans="1:2">
      <c r="A154" s="13" t="s">
        <v>1292</v>
      </c>
      <c r="B154" s="13" t="s">
        <v>1291</v>
      </c>
    </row>
    <row r="155" spans="1:2">
      <c r="A155" s="13" t="s">
        <v>237</v>
      </c>
      <c r="B155" s="13" t="s">
        <v>239</v>
      </c>
    </row>
    <row r="156" spans="1:2">
      <c r="A156" s="13" t="s">
        <v>201</v>
      </c>
      <c r="B156" s="13" t="s">
        <v>203</v>
      </c>
    </row>
    <row r="157" spans="1:2">
      <c r="A157" s="13" t="s">
        <v>525</v>
      </c>
      <c r="B157" s="13" t="s">
        <v>526</v>
      </c>
    </row>
    <row r="158" spans="1:2">
      <c r="A158" s="13" t="s">
        <v>764</v>
      </c>
      <c r="B158" s="13" t="s">
        <v>765</v>
      </c>
    </row>
    <row r="159" spans="1:2">
      <c r="A159" s="13" t="s">
        <v>761</v>
      </c>
      <c r="B159" s="13" t="s">
        <v>763</v>
      </c>
    </row>
    <row r="160" spans="1:2">
      <c r="A160" s="13" t="s">
        <v>626</v>
      </c>
      <c r="B160" s="13" t="s">
        <v>628</v>
      </c>
    </row>
    <row r="161" spans="1:2">
      <c r="A161" s="13" t="s">
        <v>888</v>
      </c>
      <c r="B161" s="13" t="s">
        <v>890</v>
      </c>
    </row>
    <row r="162" spans="1:2">
      <c r="A162" s="13" t="s">
        <v>289</v>
      </c>
      <c r="B162" s="13" t="s">
        <v>291</v>
      </c>
    </row>
    <row r="163" spans="1:2">
      <c r="A163" s="13" t="s">
        <v>3614</v>
      </c>
      <c r="B163" s="13" t="s">
        <v>3615</v>
      </c>
    </row>
    <row r="164" spans="1:2">
      <c r="A164" s="13" t="s">
        <v>559</v>
      </c>
      <c r="B164" s="13" t="s">
        <v>561</v>
      </c>
    </row>
    <row r="165" spans="1:2">
      <c r="A165" s="13" t="s">
        <v>808</v>
      </c>
      <c r="B165" s="13" t="s">
        <v>810</v>
      </c>
    </row>
    <row r="166" spans="1:2">
      <c r="A166" s="13" t="s">
        <v>1616</v>
      </c>
      <c r="B166" s="13" t="s">
        <v>1617</v>
      </c>
    </row>
    <row r="167" spans="1:2">
      <c r="A167" s="13" t="s">
        <v>257</v>
      </c>
      <c r="B167" s="13" t="s">
        <v>258</v>
      </c>
    </row>
    <row r="168" spans="1:2">
      <c r="A168" s="13" t="s">
        <v>577</v>
      </c>
      <c r="B168" s="13" t="s">
        <v>579</v>
      </c>
    </row>
    <row r="169" spans="1:2">
      <c r="A169" s="13" t="s">
        <v>198</v>
      </c>
      <c r="B169" s="13" t="s">
        <v>200</v>
      </c>
    </row>
    <row r="170" spans="1:2">
      <c r="A170" s="13" t="s">
        <v>1086</v>
      </c>
      <c r="B170" s="13" t="s">
        <v>1087</v>
      </c>
    </row>
    <row r="171" spans="1:2">
      <c r="A171" s="13" t="s">
        <v>302</v>
      </c>
      <c r="B171" s="13" t="s">
        <v>303</v>
      </c>
    </row>
    <row r="172" spans="1:2">
      <c r="A172" s="13" t="s">
        <v>766</v>
      </c>
      <c r="B172" s="13" t="s">
        <v>767</v>
      </c>
    </row>
    <row r="173" spans="1:2">
      <c r="A173" s="13" t="s">
        <v>1885</v>
      </c>
      <c r="B173" s="13" t="s">
        <v>211</v>
      </c>
    </row>
    <row r="174" spans="1:2">
      <c r="A174" s="13" t="s">
        <v>3819</v>
      </c>
      <c r="B174" s="13" t="s">
        <v>3821</v>
      </c>
    </row>
    <row r="175" spans="1:2">
      <c r="A175" s="13" t="s">
        <v>2980</v>
      </c>
      <c r="B175" s="13" t="s">
        <v>457</v>
      </c>
    </row>
    <row r="176" spans="1:2">
      <c r="A176" s="13" t="s">
        <v>1452</v>
      </c>
      <c r="B176" s="13" t="s">
        <v>93</v>
      </c>
    </row>
    <row r="177" spans="1:2">
      <c r="A177" s="13" t="s">
        <v>4921</v>
      </c>
      <c r="B177" s="13" t="s">
        <v>4923</v>
      </c>
    </row>
    <row r="178" spans="1:2">
      <c r="A178" s="13" t="s">
        <v>608</v>
      </c>
      <c r="B178" s="13" t="s">
        <v>610</v>
      </c>
    </row>
    <row r="179" spans="1:2">
      <c r="A179" s="13" t="s">
        <v>569</v>
      </c>
      <c r="B179" s="13" t="s">
        <v>571</v>
      </c>
    </row>
    <row r="180" spans="1:2">
      <c r="A180" s="13" t="s">
        <v>2075</v>
      </c>
      <c r="B180" s="13" t="s">
        <v>2077</v>
      </c>
    </row>
    <row r="181" spans="1:2">
      <c r="A181" s="13" t="s">
        <v>1283</v>
      </c>
      <c r="B181" s="13" t="s">
        <v>524</v>
      </c>
    </row>
    <row r="182" spans="1:2">
      <c r="A182" s="13" t="s">
        <v>26</v>
      </c>
      <c r="B182" s="13" t="s">
        <v>27</v>
      </c>
    </row>
    <row r="183" spans="1:2">
      <c r="A183" s="1024" t="s">
        <v>4895</v>
      </c>
      <c r="B183" s="13" t="s">
        <v>4897</v>
      </c>
    </row>
    <row r="184" spans="1:2">
      <c r="A184" s="13" t="s">
        <v>1310</v>
      </c>
      <c r="B184" s="13" t="s">
        <v>1312</v>
      </c>
    </row>
    <row r="185" spans="1:2">
      <c r="A185" s="13" t="s">
        <v>1879</v>
      </c>
      <c r="B185" s="13" t="s">
        <v>1880</v>
      </c>
    </row>
    <row r="186" spans="1:2">
      <c r="A186" s="13" t="s">
        <v>330</v>
      </c>
      <c r="B186" s="13" t="s">
        <v>331</v>
      </c>
    </row>
    <row r="187" spans="1:2">
      <c r="A187" s="13" t="s">
        <v>528</v>
      </c>
      <c r="B187" s="13" t="s">
        <v>530</v>
      </c>
    </row>
    <row r="188" spans="1:2">
      <c r="A188" s="13" t="s">
        <v>1289</v>
      </c>
      <c r="B188" s="13" t="s">
        <v>1291</v>
      </c>
    </row>
    <row r="189" spans="1:2">
      <c r="A189" s="13" t="s">
        <v>531</v>
      </c>
      <c r="B189" s="13" t="s">
        <v>532</v>
      </c>
    </row>
    <row r="190" spans="1:2">
      <c r="A190" s="13" t="s">
        <v>212</v>
      </c>
      <c r="B190" s="13" t="s">
        <v>213</v>
      </c>
    </row>
    <row r="191" spans="1:2">
      <c r="A191" s="13" t="s">
        <v>63</v>
      </c>
      <c r="B191" s="13" t="s">
        <v>65</v>
      </c>
    </row>
    <row r="192" spans="1:2">
      <c r="A192" s="13" t="s">
        <v>412</v>
      </c>
      <c r="B192" s="13" t="s">
        <v>414</v>
      </c>
    </row>
    <row r="193" spans="1:2">
      <c r="A193" s="13" t="s">
        <v>82</v>
      </c>
      <c r="B193" s="13" t="s">
        <v>250</v>
      </c>
    </row>
    <row r="194" spans="1:2">
      <c r="A194" s="13" t="s">
        <v>56</v>
      </c>
      <c r="B194" s="13" t="s">
        <v>57</v>
      </c>
    </row>
    <row r="195" spans="1:2">
      <c r="A195" s="13" t="s">
        <v>58</v>
      </c>
      <c r="B195" s="13" t="s">
        <v>119</v>
      </c>
    </row>
    <row r="196" spans="1:2">
      <c r="A196" s="13" t="s">
        <v>60</v>
      </c>
      <c r="B196" s="13" t="s">
        <v>61</v>
      </c>
    </row>
    <row r="197" spans="1:2">
      <c r="A197" s="13" t="s">
        <v>97</v>
      </c>
      <c r="B197" s="13" t="s">
        <v>99</v>
      </c>
    </row>
    <row r="198" spans="1:2">
      <c r="A198" s="13" t="s">
        <v>111</v>
      </c>
      <c r="B198" s="13" t="s">
        <v>129</v>
      </c>
    </row>
    <row r="199" spans="1:2">
      <c r="A199" s="13" t="s">
        <v>113</v>
      </c>
      <c r="B199" s="13" t="s">
        <v>130</v>
      </c>
    </row>
    <row r="200" spans="1:2">
      <c r="A200" s="13" t="s">
        <v>107</v>
      </c>
      <c r="B200" s="13" t="s">
        <v>124</v>
      </c>
    </row>
    <row r="201" spans="1:2">
      <c r="A201" s="13" t="s">
        <v>116</v>
      </c>
      <c r="B201" s="13" t="s">
        <v>1149</v>
      </c>
    </row>
    <row r="202" spans="1:2">
      <c r="A202" s="13" t="s">
        <v>133</v>
      </c>
      <c r="B202" s="13" t="s">
        <v>192</v>
      </c>
    </row>
    <row r="203" spans="1:2">
      <c r="A203" s="13" t="s">
        <v>165</v>
      </c>
      <c r="B203" s="13" t="s">
        <v>167</v>
      </c>
    </row>
    <row r="204" spans="1:2">
      <c r="A204" s="13" t="s">
        <v>168</v>
      </c>
      <c r="B204" s="13" t="s">
        <v>169</v>
      </c>
    </row>
    <row r="205" spans="1:2">
      <c r="A205" s="13" t="s">
        <v>170</v>
      </c>
      <c r="B205" s="13" t="s">
        <v>171</v>
      </c>
    </row>
    <row r="206" spans="1:2">
      <c r="A206" s="13" t="s">
        <v>172</v>
      </c>
      <c r="B206" s="13" t="s">
        <v>173</v>
      </c>
    </row>
    <row r="207" spans="1:2">
      <c r="A207" s="13" t="s">
        <v>4870</v>
      </c>
      <c r="B207" s="13" t="s">
        <v>4872</v>
      </c>
    </row>
    <row r="208" spans="1:2">
      <c r="A208" s="13" t="s">
        <v>275</v>
      </c>
      <c r="B208" s="13" t="s">
        <v>505</v>
      </c>
    </row>
    <row r="209" spans="1:2">
      <c r="A209" s="13" t="s">
        <v>280</v>
      </c>
      <c r="B209" s="13" t="s">
        <v>700</v>
      </c>
    </row>
    <row r="210" spans="1:2">
      <c r="A210" s="13" t="s">
        <v>277</v>
      </c>
      <c r="B210" s="13" t="s">
        <v>505</v>
      </c>
    </row>
    <row r="211" spans="1:2">
      <c r="A211" s="13" t="s">
        <v>586</v>
      </c>
      <c r="B211" s="13" t="s">
        <v>588</v>
      </c>
    </row>
    <row r="212" spans="1:2">
      <c r="A212" s="13" t="s">
        <v>375</v>
      </c>
      <c r="B212" s="13" t="s">
        <v>377</v>
      </c>
    </row>
    <row r="213" spans="1:2">
      <c r="A213" s="13" t="s">
        <v>583</v>
      </c>
      <c r="B213" s="13" t="s">
        <v>585</v>
      </c>
    </row>
    <row r="214" spans="1:2">
      <c r="A214" s="13" t="s">
        <v>1473</v>
      </c>
      <c r="B214" s="13" t="s">
        <v>1475</v>
      </c>
    </row>
    <row r="215" spans="1:2">
      <c r="A215" s="13" t="s">
        <v>449</v>
      </c>
      <c r="B215" s="13" t="s">
        <v>494</v>
      </c>
    </row>
    <row r="216" spans="1:2">
      <c r="A216" s="13" t="s">
        <v>540</v>
      </c>
      <c r="B216" s="13" t="s">
        <v>542</v>
      </c>
    </row>
    <row r="217" spans="1:2">
      <c r="A217" s="13" t="s">
        <v>703</v>
      </c>
      <c r="B217" s="13" t="s">
        <v>705</v>
      </c>
    </row>
    <row r="218" spans="1:2">
      <c r="A218" s="13" t="s">
        <v>599</v>
      </c>
      <c r="B218" s="13" t="s">
        <v>76</v>
      </c>
    </row>
    <row r="219" spans="1:2">
      <c r="A219" s="4" t="s">
        <v>4873</v>
      </c>
      <c r="B219" s="13" t="s">
        <v>4874</v>
      </c>
    </row>
    <row r="220" spans="1:2">
      <c r="A220" s="13" t="s">
        <v>632</v>
      </c>
      <c r="B220" s="13" t="s">
        <v>773</v>
      </c>
    </row>
    <row r="221" spans="1:2">
      <c r="A221" s="13" t="s">
        <v>1383</v>
      </c>
      <c r="B221" s="13" t="s">
        <v>1384</v>
      </c>
    </row>
    <row r="222" spans="1:2">
      <c r="A222" s="13" t="s">
        <v>634</v>
      </c>
      <c r="B222" s="13" t="s">
        <v>698</v>
      </c>
    </row>
    <row r="223" spans="1:2">
      <c r="A223" s="13" t="s">
        <v>770</v>
      </c>
      <c r="B223" s="13" t="s">
        <v>772</v>
      </c>
    </row>
    <row r="224" spans="1:2">
      <c r="A224" s="13" t="s">
        <v>659</v>
      </c>
      <c r="B224" s="13" t="s">
        <v>1085</v>
      </c>
    </row>
    <row r="225" spans="1:2">
      <c r="A225" s="13" t="s">
        <v>657</v>
      </c>
      <c r="B225" s="13" t="s">
        <v>745</v>
      </c>
    </row>
    <row r="226" spans="1:2">
      <c r="A226" s="13" t="s">
        <v>715</v>
      </c>
      <c r="B226" s="13" t="s">
        <v>1772</v>
      </c>
    </row>
    <row r="227" spans="1:2">
      <c r="A227" s="13" t="s">
        <v>2024</v>
      </c>
      <c r="B227" s="13" t="s">
        <v>2026</v>
      </c>
    </row>
    <row r="228" spans="1:2">
      <c r="A228" s="13" t="s">
        <v>741</v>
      </c>
      <c r="B228" s="13" t="s">
        <v>743</v>
      </c>
    </row>
    <row r="229" spans="1:2">
      <c r="A229" s="13" t="s">
        <v>825</v>
      </c>
      <c r="B229" s="13" t="s">
        <v>826</v>
      </c>
    </row>
    <row r="230" spans="1:2">
      <c r="A230" s="13" t="s">
        <v>863</v>
      </c>
      <c r="B230" s="13" t="s">
        <v>865</v>
      </c>
    </row>
    <row r="231" spans="1:2">
      <c r="A231" s="13" t="s">
        <v>1038</v>
      </c>
      <c r="B231" s="13" t="s">
        <v>1040</v>
      </c>
    </row>
    <row r="232" spans="1:2">
      <c r="A232" s="13" t="s">
        <v>876</v>
      </c>
      <c r="B232" s="13" t="s">
        <v>878</v>
      </c>
    </row>
    <row r="233" spans="1:2">
      <c r="A233" s="13" t="s">
        <v>920</v>
      </c>
      <c r="B233" s="13" t="s">
        <v>922</v>
      </c>
    </row>
    <row r="234" spans="1:2">
      <c r="A234" s="13" t="s">
        <v>1048</v>
      </c>
      <c r="B234" s="13" t="s">
        <v>1050</v>
      </c>
    </row>
    <row r="235" spans="1:2">
      <c r="A235" s="13" t="s">
        <v>904</v>
      </c>
      <c r="B235" s="13" t="s">
        <v>1123</v>
      </c>
    </row>
    <row r="236" spans="1:2">
      <c r="A236" s="13" t="s">
        <v>911</v>
      </c>
      <c r="B236" s="13" t="s">
        <v>1124</v>
      </c>
    </row>
    <row r="237" spans="1:2">
      <c r="A237" s="13" t="s">
        <v>940</v>
      </c>
      <c r="B237" s="13" t="s">
        <v>1055</v>
      </c>
    </row>
    <row r="238" spans="1:2">
      <c r="A238" s="13" t="s">
        <v>1387</v>
      </c>
      <c r="B238" s="13" t="s">
        <v>1389</v>
      </c>
    </row>
    <row r="239" spans="1:2">
      <c r="A239" s="13" t="s">
        <v>3485</v>
      </c>
      <c r="B239" s="13" t="s">
        <v>3487</v>
      </c>
    </row>
    <row r="240" spans="1:2">
      <c r="A240" s="13" t="s">
        <v>365</v>
      </c>
      <c r="B240" s="13" t="s">
        <v>367</v>
      </c>
    </row>
    <row r="241" spans="1:2">
      <c r="A241" s="13" t="s">
        <v>1002</v>
      </c>
      <c r="B241" s="13" t="s">
        <v>1271</v>
      </c>
    </row>
    <row r="242" spans="1:2">
      <c r="A242" s="13" t="s">
        <v>1074</v>
      </c>
      <c r="B242" s="13" t="s">
        <v>1156</v>
      </c>
    </row>
    <row r="243" spans="1:2">
      <c r="A243" s="13" t="s">
        <v>1195</v>
      </c>
      <c r="B243" s="13" t="s">
        <v>1197</v>
      </c>
    </row>
    <row r="244" spans="1:2">
      <c r="A244" s="13" t="s">
        <v>120</v>
      </c>
      <c r="B244" s="13" t="s">
        <v>122</v>
      </c>
    </row>
    <row r="245" spans="1:2">
      <c r="A245" s="13" t="s">
        <v>1107</v>
      </c>
      <c r="B245" s="13" t="s">
        <v>1390</v>
      </c>
    </row>
    <row r="246" spans="1:2">
      <c r="A246" s="13" t="s">
        <v>1137</v>
      </c>
      <c r="B246" s="13" t="s">
        <v>1354</v>
      </c>
    </row>
    <row r="247" spans="1:2">
      <c r="A247" s="13" t="s">
        <v>1135</v>
      </c>
      <c r="B247" s="13" t="s">
        <v>1209</v>
      </c>
    </row>
    <row r="248" spans="1:2">
      <c r="A248" s="13" t="s">
        <v>1158</v>
      </c>
      <c r="B248" s="13" t="s">
        <v>1241</v>
      </c>
    </row>
    <row r="249" spans="1:2">
      <c r="A249" s="13" t="s">
        <v>1202</v>
      </c>
      <c r="B249" s="13" t="s">
        <v>1204</v>
      </c>
    </row>
    <row r="250" spans="1:2">
      <c r="A250" s="13" t="s">
        <v>1260</v>
      </c>
      <c r="B250" s="13" t="s">
        <v>1262</v>
      </c>
    </row>
    <row r="251" spans="1:2">
      <c r="A251" s="13" t="s">
        <v>1200</v>
      </c>
      <c r="B251" s="13" t="s">
        <v>1235</v>
      </c>
    </row>
    <row r="252" spans="1:2">
      <c r="A252" s="13" t="s">
        <v>3312</v>
      </c>
      <c r="B252" s="13" t="s">
        <v>3314</v>
      </c>
    </row>
    <row r="253" spans="1:2">
      <c r="A253" s="13" t="s">
        <v>1224</v>
      </c>
      <c r="B253" s="13" t="s">
        <v>1754</v>
      </c>
    </row>
    <row r="254" spans="1:2">
      <c r="A254" s="13" t="s">
        <v>1295</v>
      </c>
      <c r="B254" s="13" t="s">
        <v>1394</v>
      </c>
    </row>
    <row r="255" spans="1:2">
      <c r="A255" s="13" t="s">
        <v>1297</v>
      </c>
      <c r="B255" s="13" t="s">
        <v>1395</v>
      </c>
    </row>
    <row r="256" spans="1:2">
      <c r="A256" s="13" t="s">
        <v>1299</v>
      </c>
      <c r="B256" s="13" t="s">
        <v>1460</v>
      </c>
    </row>
    <row r="257" spans="1:2">
      <c r="A257" s="13" t="s">
        <v>1301</v>
      </c>
      <c r="B257" s="13" t="s">
        <v>1347</v>
      </c>
    </row>
    <row r="258" spans="1:2">
      <c r="A258" s="13" t="s">
        <v>1373</v>
      </c>
      <c r="B258" s="13" t="s">
        <v>1375</v>
      </c>
    </row>
    <row r="259" spans="1:2">
      <c r="A259" s="13" t="s">
        <v>1336</v>
      </c>
      <c r="B259" s="13" t="s">
        <v>1615</v>
      </c>
    </row>
    <row r="260" spans="1:2">
      <c r="A260" s="13" t="s">
        <v>390</v>
      </c>
      <c r="B260" s="13" t="s">
        <v>392</v>
      </c>
    </row>
    <row r="261" spans="1:2">
      <c r="A261" s="13" t="s">
        <v>1338</v>
      </c>
      <c r="B261" s="13" t="s">
        <v>1380</v>
      </c>
    </row>
    <row r="262" spans="1:2">
      <c r="A262" s="13" t="s">
        <v>1340</v>
      </c>
      <c r="B262" s="13" t="s">
        <v>1534</v>
      </c>
    </row>
    <row r="263" spans="1:2">
      <c r="A263" s="13" t="s">
        <v>1368</v>
      </c>
      <c r="B263" s="13" t="s">
        <v>1457</v>
      </c>
    </row>
    <row r="264" spans="1:2">
      <c r="A264" s="13" t="s">
        <v>1341</v>
      </c>
      <c r="B264" s="13" t="s">
        <v>1381</v>
      </c>
    </row>
    <row r="265" spans="1:2">
      <c r="A265" s="13" t="s">
        <v>1343</v>
      </c>
      <c r="B265" s="13" t="s">
        <v>1379</v>
      </c>
    </row>
    <row r="266" spans="1:2">
      <c r="A266" s="13" t="s">
        <v>1366</v>
      </c>
      <c r="B266" s="13" t="s">
        <v>1523</v>
      </c>
    </row>
    <row r="267" spans="1:2">
      <c r="A267" s="13" t="s">
        <v>1428</v>
      </c>
      <c r="B267" s="13" t="s">
        <v>1612</v>
      </c>
    </row>
    <row r="268" spans="1:2">
      <c r="A268" s="13" t="s">
        <v>1430</v>
      </c>
      <c r="B268" s="13" t="s">
        <v>1613</v>
      </c>
    </row>
    <row r="269" spans="1:2">
      <c r="A269" s="13" t="s">
        <v>1442</v>
      </c>
      <c r="B269" s="13" t="s">
        <v>1588</v>
      </c>
    </row>
    <row r="270" spans="1:2">
      <c r="A270" s="13" t="s">
        <v>185</v>
      </c>
      <c r="B270" s="13" t="s">
        <v>187</v>
      </c>
    </row>
    <row r="271" spans="1:2">
      <c r="A271" s="13" t="s">
        <v>1432</v>
      </c>
      <c r="B271" s="13" t="s">
        <v>1801</v>
      </c>
    </row>
    <row r="272" spans="1:2">
      <c r="A272" s="13" t="s">
        <v>1489</v>
      </c>
      <c r="B272" s="13" t="s">
        <v>1687</v>
      </c>
    </row>
    <row r="273" spans="1:2">
      <c r="A273" s="13" t="s">
        <v>1491</v>
      </c>
      <c r="B273" s="13" t="s">
        <v>1688</v>
      </c>
    </row>
    <row r="274" spans="1:2">
      <c r="A274" s="13" t="s">
        <v>1497</v>
      </c>
      <c r="B274" s="13" t="s">
        <v>1551</v>
      </c>
    </row>
    <row r="275" spans="1:2">
      <c r="A275" s="13" t="s">
        <v>1477</v>
      </c>
      <c r="B275" s="13" t="s">
        <v>1557</v>
      </c>
    </row>
    <row r="276" spans="1:2">
      <c r="A276" s="13" t="s">
        <v>1510</v>
      </c>
      <c r="B276" s="13" t="s">
        <v>1575</v>
      </c>
    </row>
    <row r="277" spans="1:2">
      <c r="A277" s="13" t="s">
        <v>1512</v>
      </c>
      <c r="B277" s="13" t="s">
        <v>1485</v>
      </c>
    </row>
    <row r="278" spans="1:2">
      <c r="A278" s="13" t="s">
        <v>28</v>
      </c>
      <c r="B278" s="13" t="s">
        <v>30</v>
      </c>
    </row>
    <row r="279" spans="1:2">
      <c r="A279" s="13" t="s">
        <v>1519</v>
      </c>
      <c r="B279" s="13" t="s">
        <v>1548</v>
      </c>
    </row>
    <row r="280" spans="1:2">
      <c r="A280" s="13" t="s">
        <v>1576</v>
      </c>
      <c r="B280" s="13" t="s">
        <v>1631</v>
      </c>
    </row>
    <row r="281" spans="1:2">
      <c r="A281" s="13" t="s">
        <v>1638</v>
      </c>
      <c r="B281" s="13" t="s">
        <v>1986</v>
      </c>
    </row>
    <row r="282" spans="1:2">
      <c r="A282" s="13" t="s">
        <v>1746</v>
      </c>
      <c r="B282" s="13" t="s">
        <v>1987</v>
      </c>
    </row>
    <row r="283" spans="1:2">
      <c r="A283" s="13" t="s">
        <v>1647</v>
      </c>
      <c r="B283" s="13" t="s">
        <v>1834</v>
      </c>
    </row>
    <row r="284" spans="1:2">
      <c r="A284" s="13" t="s">
        <v>1645</v>
      </c>
      <c r="B284" s="13" t="s">
        <v>219</v>
      </c>
    </row>
    <row r="285" spans="1:2">
      <c r="A285" s="13" t="s">
        <v>1750</v>
      </c>
      <c r="B285" s="13" t="s">
        <v>1792</v>
      </c>
    </row>
    <row r="286" spans="1:2">
      <c r="A286" s="13" t="s">
        <v>1774</v>
      </c>
      <c r="B286" s="13" t="s">
        <v>1776</v>
      </c>
    </row>
    <row r="287" spans="1:2">
      <c r="A287" s="13" t="s">
        <v>2085</v>
      </c>
      <c r="B287" s="13" t="s">
        <v>2087</v>
      </c>
    </row>
    <row r="288" spans="1:2">
      <c r="A288" s="13" t="s">
        <v>1770</v>
      </c>
      <c r="B288" s="13" t="s">
        <v>1772</v>
      </c>
    </row>
    <row r="289" spans="1:2">
      <c r="A289" s="13" t="s">
        <v>2088</v>
      </c>
      <c r="B289" s="13" t="s">
        <v>2089</v>
      </c>
    </row>
    <row r="290" spans="1:2">
      <c r="A290" s="13" t="s">
        <v>1966</v>
      </c>
      <c r="B290" s="13" t="s">
        <v>1967</v>
      </c>
    </row>
    <row r="291" spans="1:2">
      <c r="A291" s="13" t="s">
        <v>1963</v>
      </c>
      <c r="B291" s="13" t="s">
        <v>1965</v>
      </c>
    </row>
    <row r="292" spans="1:2">
      <c r="A292" s="13" t="s">
        <v>4089</v>
      </c>
      <c r="B292" s="13" t="s">
        <v>4091</v>
      </c>
    </row>
    <row r="293" spans="1:2">
      <c r="A293" s="13" t="s">
        <v>1219</v>
      </c>
      <c r="B293" s="13" t="s">
        <v>1221</v>
      </c>
    </row>
    <row r="294" spans="1:2">
      <c r="A294" s="13" t="s">
        <v>1829</v>
      </c>
      <c r="B294" s="13" t="s">
        <v>1863</v>
      </c>
    </row>
    <row r="295" spans="1:2">
      <c r="A295" s="13" t="s">
        <v>1831</v>
      </c>
      <c r="B295" s="13" t="s">
        <v>1863</v>
      </c>
    </row>
    <row r="296" spans="1:2">
      <c r="A296" s="13" t="s">
        <v>1891</v>
      </c>
      <c r="B296" s="13" t="s">
        <v>1228</v>
      </c>
    </row>
    <row r="297" spans="1:2">
      <c r="A297" s="13" t="s">
        <v>8058</v>
      </c>
      <c r="B297" s="13" t="s">
        <v>2242</v>
      </c>
    </row>
    <row r="298" spans="1:2">
      <c r="A298" s="13" t="s">
        <v>1896</v>
      </c>
      <c r="B298" s="13" t="s">
        <v>1953</v>
      </c>
    </row>
    <row r="299" spans="1:2">
      <c r="A299" s="13" t="s">
        <v>1898</v>
      </c>
      <c r="B299" s="13" t="s">
        <v>1954</v>
      </c>
    </row>
    <row r="300" spans="1:2">
      <c r="A300" s="13" t="s">
        <v>1899</v>
      </c>
      <c r="B300" s="13" t="s">
        <v>1955</v>
      </c>
    </row>
    <row r="301" spans="1:2">
      <c r="A301" s="13" t="s">
        <v>1900</v>
      </c>
      <c r="B301" s="13" t="s">
        <v>1956</v>
      </c>
    </row>
    <row r="302" spans="1:2">
      <c r="A302" s="13" t="s">
        <v>1903</v>
      </c>
      <c r="B302" s="13" t="s">
        <v>2804</v>
      </c>
    </row>
    <row r="303" spans="1:2">
      <c r="A303" s="13" t="s">
        <v>1961</v>
      </c>
      <c r="B303" s="13" t="s">
        <v>1962</v>
      </c>
    </row>
    <row r="304" spans="1:2">
      <c r="A304" s="13" t="s">
        <v>1929</v>
      </c>
      <c r="B304" s="13" t="s">
        <v>1973</v>
      </c>
    </row>
    <row r="305" spans="1:2">
      <c r="A305" s="13" t="s">
        <v>1946</v>
      </c>
      <c r="B305" s="13" t="s">
        <v>2038</v>
      </c>
    </row>
    <row r="306" spans="1:2">
      <c r="A306" s="13" t="s">
        <v>254</v>
      </c>
      <c r="B306" s="13" t="s">
        <v>256</v>
      </c>
    </row>
    <row r="307" spans="1:2">
      <c r="A307" s="13" t="s">
        <v>1957</v>
      </c>
      <c r="B307" s="13" t="s">
        <v>2044</v>
      </c>
    </row>
    <row r="308" spans="1:2">
      <c r="A308" s="13" t="s">
        <v>1959</v>
      </c>
      <c r="B308" s="13" t="s">
        <v>2039</v>
      </c>
    </row>
    <row r="309" spans="1:2">
      <c r="A309" s="13" t="s">
        <v>1995</v>
      </c>
      <c r="B309" s="13" t="s">
        <v>71</v>
      </c>
    </row>
    <row r="310" spans="1:2">
      <c r="A310" s="13" t="s">
        <v>1969</v>
      </c>
      <c r="B310" s="13" t="s">
        <v>3035</v>
      </c>
    </row>
    <row r="311" spans="1:2">
      <c r="A311" s="13" t="s">
        <v>1984</v>
      </c>
      <c r="B311" s="13" t="s">
        <v>1985</v>
      </c>
    </row>
    <row r="312" spans="1:2">
      <c r="A312" s="13" t="s">
        <v>1990</v>
      </c>
      <c r="B312" s="13" t="s">
        <v>1991</v>
      </c>
    </row>
    <row r="313" spans="1:2">
      <c r="A313" s="13" t="s">
        <v>2041</v>
      </c>
      <c r="B313" s="13" t="s">
        <v>1228</v>
      </c>
    </row>
    <row r="314" spans="1:2">
      <c r="A314" s="13" t="s">
        <v>2043</v>
      </c>
      <c r="B314" s="13" t="s">
        <v>242</v>
      </c>
    </row>
    <row r="315" spans="1:2">
      <c r="A315" s="13" t="s">
        <v>2047</v>
      </c>
      <c r="B315" s="13" t="s">
        <v>2048</v>
      </c>
    </row>
    <row r="316" spans="1:2">
      <c r="A316" s="13" t="s">
        <v>2049</v>
      </c>
      <c r="B316" s="13" t="s">
        <v>2050</v>
      </c>
    </row>
    <row r="317" spans="1:2">
      <c r="A317" s="13" t="s">
        <v>151</v>
      </c>
      <c r="B317" s="13" t="s">
        <v>153</v>
      </c>
    </row>
    <row r="318" spans="1:2">
      <c r="A318" s="13" t="s">
        <v>2045</v>
      </c>
      <c r="B318" s="13" t="s">
        <v>2046</v>
      </c>
    </row>
    <row r="319" spans="1:2">
      <c r="A319" s="13" t="s">
        <v>2092</v>
      </c>
      <c r="B319" s="13" t="s">
        <v>2130</v>
      </c>
    </row>
    <row r="320" spans="1:2">
      <c r="A320" s="13" t="s">
        <v>2057</v>
      </c>
      <c r="B320" s="13" t="s">
        <v>2132</v>
      </c>
    </row>
    <row r="321" spans="1:2">
      <c r="A321" s="13" t="s">
        <v>2059</v>
      </c>
      <c r="B321" s="13" t="s">
        <v>2178</v>
      </c>
    </row>
    <row r="322" spans="1:2">
      <c r="A322" s="13" t="s">
        <v>2061</v>
      </c>
      <c r="B322" s="13" t="s">
        <v>2135</v>
      </c>
    </row>
    <row r="323" spans="1:2">
      <c r="A323" s="13" t="s">
        <v>2010</v>
      </c>
      <c r="B323" s="13" t="s">
        <v>2127</v>
      </c>
    </row>
    <row r="324" spans="1:2">
      <c r="A324" s="13" t="s">
        <v>2012</v>
      </c>
      <c r="B324" s="13" t="s">
        <v>2125</v>
      </c>
    </row>
    <row r="325" spans="1:2">
      <c r="A325" s="13" t="s">
        <v>2014</v>
      </c>
      <c r="B325" s="13" t="s">
        <v>2126</v>
      </c>
    </row>
    <row r="326" spans="1:2">
      <c r="A326" s="13" t="s">
        <v>2016</v>
      </c>
      <c r="B326" s="13" t="s">
        <v>2124</v>
      </c>
    </row>
    <row r="327" spans="1:2">
      <c r="A327" s="13" t="s">
        <v>2051</v>
      </c>
      <c r="B327" s="13" t="s">
        <v>1228</v>
      </c>
    </row>
    <row r="328" spans="1:2">
      <c r="A328" s="13" t="s">
        <v>2053</v>
      </c>
      <c r="B328" s="13" t="s">
        <v>2064</v>
      </c>
    </row>
    <row r="329" spans="1:2">
      <c r="A329" s="13" t="s">
        <v>2055</v>
      </c>
      <c r="B329" s="13" t="s">
        <v>2065</v>
      </c>
    </row>
    <row r="330" spans="1:2">
      <c r="A330" s="13" t="s">
        <v>2022</v>
      </c>
      <c r="B330" s="13" t="s">
        <v>2144</v>
      </c>
    </row>
    <row r="331" spans="1:2">
      <c r="A331" s="13" t="s">
        <v>2145</v>
      </c>
      <c r="B331" s="13" t="s">
        <v>3179</v>
      </c>
    </row>
    <row r="332" spans="1:2">
      <c r="A332" s="13" t="s">
        <v>2147</v>
      </c>
      <c r="B332" s="13" t="s">
        <v>2647</v>
      </c>
    </row>
    <row r="333" spans="1:2">
      <c r="A333" s="13" t="s">
        <v>2149</v>
      </c>
      <c r="B333" s="13" t="s">
        <v>2619</v>
      </c>
    </row>
    <row r="334" spans="1:2">
      <c r="A334" s="13" t="s">
        <v>2151</v>
      </c>
      <c r="B334" s="13" t="s">
        <v>2219</v>
      </c>
    </row>
    <row r="335" spans="1:2">
      <c r="A335" s="13" t="s">
        <v>2153</v>
      </c>
      <c r="B335" s="13" t="s">
        <v>2192</v>
      </c>
    </row>
    <row r="336" spans="1:2">
      <c r="A336" s="13" t="s">
        <v>2171</v>
      </c>
      <c r="B336" s="13" t="s">
        <v>2191</v>
      </c>
    </row>
    <row r="337" spans="1:2">
      <c r="A337" s="13" t="s">
        <v>2205</v>
      </c>
      <c r="B337" s="13" t="s">
        <v>2873</v>
      </c>
    </row>
    <row r="338" spans="1:2">
      <c r="A338" s="13" t="s">
        <v>2193</v>
      </c>
      <c r="B338" s="13" t="s">
        <v>2374</v>
      </c>
    </row>
    <row r="339" spans="1:2">
      <c r="A339" s="13" t="s">
        <v>2197</v>
      </c>
      <c r="B339" s="13" t="s">
        <v>2291</v>
      </c>
    </row>
    <row r="340" spans="1:2">
      <c r="A340" s="13" t="s">
        <v>2201</v>
      </c>
      <c r="B340" s="13" t="s">
        <v>2209</v>
      </c>
    </row>
    <row r="341" spans="1:2">
      <c r="A341" s="13" t="s">
        <v>2203</v>
      </c>
      <c r="B341" s="13" t="s">
        <v>2208</v>
      </c>
    </row>
    <row r="342" spans="1:2">
      <c r="A342" s="13" t="s">
        <v>2265</v>
      </c>
      <c r="B342" s="13" t="s">
        <v>2467</v>
      </c>
    </row>
    <row r="343" spans="1:2">
      <c r="A343" s="13" t="s">
        <v>2267</v>
      </c>
      <c r="B343" s="13" t="s">
        <v>2434</v>
      </c>
    </row>
    <row r="344" spans="1:2">
      <c r="A344" s="13" t="s">
        <v>2269</v>
      </c>
      <c r="B344" s="13" t="s">
        <v>2278</v>
      </c>
    </row>
    <row r="345" spans="1:2">
      <c r="A345" s="13" t="s">
        <v>2271</v>
      </c>
      <c r="B345" s="13" t="s">
        <v>2301</v>
      </c>
    </row>
    <row r="346" spans="1:2">
      <c r="A346" s="13" t="s">
        <v>2284</v>
      </c>
      <c r="B346" s="13" t="s">
        <v>2308</v>
      </c>
    </row>
    <row r="347" spans="1:2">
      <c r="A347" s="13" t="s">
        <v>2286</v>
      </c>
      <c r="B347" s="13" t="s">
        <v>2390</v>
      </c>
    </row>
    <row r="348" spans="1:2">
      <c r="A348" s="928" t="s">
        <v>2288</v>
      </c>
      <c r="B348" t="s">
        <v>5479</v>
      </c>
    </row>
    <row r="349" spans="1:2">
      <c r="A349" s="13" t="s">
        <v>2330</v>
      </c>
      <c r="B349" s="13" t="s">
        <v>2546</v>
      </c>
    </row>
    <row r="350" spans="1:2">
      <c r="A350" s="13" t="s">
        <v>2347</v>
      </c>
      <c r="B350" s="13" t="s">
        <v>5497</v>
      </c>
    </row>
    <row r="351" spans="1:2">
      <c r="A351" s="13" t="s">
        <v>2365</v>
      </c>
      <c r="B351" s="13" t="s">
        <v>2545</v>
      </c>
    </row>
    <row r="352" spans="1:2">
      <c r="A352" s="13" t="s">
        <v>2393</v>
      </c>
      <c r="B352" s="13" t="s">
        <v>2521</v>
      </c>
    </row>
    <row r="353" spans="1:2">
      <c r="A353" s="13" t="s">
        <v>2395</v>
      </c>
      <c r="B353" s="13" t="s">
        <v>2522</v>
      </c>
    </row>
    <row r="354" spans="1:2">
      <c r="A354" s="13" t="s">
        <v>2499</v>
      </c>
      <c r="B354" s="13" t="s">
        <v>2500</v>
      </c>
    </row>
    <row r="355" spans="1:2">
      <c r="A355" s="13" t="s">
        <v>2366</v>
      </c>
      <c r="B355" s="13" t="s">
        <v>2414</v>
      </c>
    </row>
    <row r="356" spans="1:2">
      <c r="A356" s="13" t="s">
        <v>2420</v>
      </c>
      <c r="B356" s="13" t="s">
        <v>2495</v>
      </c>
    </row>
    <row r="357" spans="1:2">
      <c r="A357" s="13" t="s">
        <v>2471</v>
      </c>
      <c r="B357" s="13" t="s">
        <v>2580</v>
      </c>
    </row>
    <row r="358" spans="1:2">
      <c r="A358" s="13" t="s">
        <v>2473</v>
      </c>
      <c r="B358" s="13" t="s">
        <v>2864</v>
      </c>
    </row>
    <row r="359" spans="1:2">
      <c r="A359" s="13" t="s">
        <v>2891</v>
      </c>
      <c r="B359" s="13" t="s">
        <v>2892</v>
      </c>
    </row>
    <row r="360" spans="1:2">
      <c r="A360" s="13" t="s">
        <v>2581</v>
      </c>
      <c r="B360" s="13" t="s">
        <v>3005</v>
      </c>
    </row>
    <row r="361" spans="1:2">
      <c r="A361" s="13" t="s">
        <v>2659</v>
      </c>
      <c r="B361" s="13" t="s">
        <v>2660</v>
      </c>
    </row>
    <row r="362" spans="1:2">
      <c r="A362" s="13" t="s">
        <v>2592</v>
      </c>
      <c r="B362" s="13" t="s">
        <v>2699</v>
      </c>
    </row>
    <row r="363" spans="1:2">
      <c r="A363" s="13" t="s">
        <v>2594</v>
      </c>
      <c r="B363" s="13" t="s">
        <v>2697</v>
      </c>
    </row>
    <row r="364" spans="1:2">
      <c r="A364" s="13" t="s">
        <v>2661</v>
      </c>
      <c r="B364" s="13" t="s">
        <v>2542</v>
      </c>
    </row>
    <row r="365" spans="1:2">
      <c r="A365" s="13" t="s">
        <v>2663</v>
      </c>
      <c r="B365" s="13" t="s">
        <v>2730</v>
      </c>
    </row>
    <row r="366" spans="1:2">
      <c r="A366" s="13" t="s">
        <v>2721</v>
      </c>
      <c r="B366" s="13" t="s">
        <v>2845</v>
      </c>
    </row>
    <row r="367" spans="1:2">
      <c r="A367" s="13" t="s">
        <v>2755</v>
      </c>
      <c r="B367" s="13" t="s">
        <v>2756</v>
      </c>
    </row>
    <row r="368" spans="1:2">
      <c r="A368" s="13" t="s">
        <v>2748</v>
      </c>
      <c r="B368" s="13" t="s">
        <v>2749</v>
      </c>
    </row>
    <row r="369" spans="1:2">
      <c r="A369" s="13" t="s">
        <v>2750</v>
      </c>
      <c r="B369" s="13" t="s">
        <v>2751</v>
      </c>
    </row>
    <row r="370" spans="1:2">
      <c r="A370" s="13" t="s">
        <v>2849</v>
      </c>
      <c r="B370" s="13" t="s">
        <v>2851</v>
      </c>
    </row>
    <row r="371" spans="1:2">
      <c r="A371" s="13" t="s">
        <v>2785</v>
      </c>
      <c r="B371" s="13" t="s">
        <v>1772</v>
      </c>
    </row>
    <row r="372" spans="1:2">
      <c r="A372" s="13" t="s">
        <v>2710</v>
      </c>
      <c r="B372" s="13" t="s">
        <v>2711</v>
      </c>
    </row>
    <row r="373" spans="1:2">
      <c r="A373" s="13" t="s">
        <v>2712</v>
      </c>
      <c r="B373" s="13" t="s">
        <v>2714</v>
      </c>
    </row>
    <row r="374" spans="1:2">
      <c r="A374" s="13" t="s">
        <v>2715</v>
      </c>
      <c r="B374" s="13" t="s">
        <v>2716</v>
      </c>
    </row>
    <row r="375" spans="1:2">
      <c r="A375" s="13" t="s">
        <v>420</v>
      </c>
      <c r="B375" s="13" t="s">
        <v>422</v>
      </c>
    </row>
    <row r="376" spans="1:2">
      <c r="A376" s="13" t="s">
        <v>2707</v>
      </c>
      <c r="B376" s="13" t="s">
        <v>2709</v>
      </c>
    </row>
    <row r="377" spans="1:2">
      <c r="A377" s="13" t="s">
        <v>2717</v>
      </c>
      <c r="B377" s="13" t="s">
        <v>2718</v>
      </c>
    </row>
    <row r="378" spans="1:2">
      <c r="A378" s="13" t="s">
        <v>2797</v>
      </c>
      <c r="B378" s="13" t="s">
        <v>2799</v>
      </c>
    </row>
    <row r="379" spans="1:2">
      <c r="A379" s="13" t="s">
        <v>2787</v>
      </c>
      <c r="B379" s="13" t="s">
        <v>2817</v>
      </c>
    </row>
    <row r="380" spans="1:2">
      <c r="A380" s="13" t="s">
        <v>2789</v>
      </c>
      <c r="B380" s="13" t="s">
        <v>2818</v>
      </c>
    </row>
    <row r="381" spans="1:2">
      <c r="A381" s="13" t="s">
        <v>2741</v>
      </c>
      <c r="B381" s="13" t="s">
        <v>2714</v>
      </c>
    </row>
    <row r="382" spans="1:2">
      <c r="A382" s="13" t="s">
        <v>2878</v>
      </c>
      <c r="B382" s="13" t="s">
        <v>2879</v>
      </c>
    </row>
    <row r="383" spans="1:2">
      <c r="A383" s="928" t="s">
        <v>2795</v>
      </c>
      <c r="B383" t="s">
        <v>5559</v>
      </c>
    </row>
    <row r="384" spans="1:2">
      <c r="A384" s="13" t="s">
        <v>2791</v>
      </c>
      <c r="B384" s="13" t="s">
        <v>2883</v>
      </c>
    </row>
    <row r="385" spans="1:2">
      <c r="A385" s="13" t="s">
        <v>2793</v>
      </c>
      <c r="B385" s="13" t="s">
        <v>2839</v>
      </c>
    </row>
    <row r="386" spans="1:2">
      <c r="A386" s="13" t="s">
        <v>2812</v>
      </c>
      <c r="B386" s="13" t="s">
        <v>3007</v>
      </c>
    </row>
    <row r="387" spans="1:2">
      <c r="A387" s="13" t="s">
        <v>2869</v>
      </c>
      <c r="B387" s="13" t="s">
        <v>2871</v>
      </c>
    </row>
    <row r="388" spans="1:2">
      <c r="A388" s="13" t="s">
        <v>3037</v>
      </c>
      <c r="B388" s="13" t="s">
        <v>3039</v>
      </c>
    </row>
    <row r="389" spans="1:2">
      <c r="A389" s="13" t="s">
        <v>2807</v>
      </c>
      <c r="B389" s="13" t="s">
        <v>3183</v>
      </c>
    </row>
    <row r="390" spans="1:2">
      <c r="A390" s="13" t="s">
        <v>2809</v>
      </c>
      <c r="B390" s="13" t="s">
        <v>4087</v>
      </c>
    </row>
    <row r="391" spans="1:2">
      <c r="A391" s="928" t="s">
        <v>2831</v>
      </c>
      <c r="B391" t="s">
        <v>5105</v>
      </c>
    </row>
    <row r="392" spans="1:2">
      <c r="A392" s="13" t="s">
        <v>2836</v>
      </c>
      <c r="B392" s="13" t="s">
        <v>3406</v>
      </c>
    </row>
    <row r="393" spans="1:2">
      <c r="A393" s="13" t="s">
        <v>2841</v>
      </c>
      <c r="B393" s="13" t="s">
        <v>3195</v>
      </c>
    </row>
    <row r="394" spans="1:2">
      <c r="A394" s="13" t="s">
        <v>2893</v>
      </c>
      <c r="B394" s="13" t="s">
        <v>2988</v>
      </c>
    </row>
    <row r="395" spans="1:2">
      <c r="A395" s="13" t="s">
        <v>2967</v>
      </c>
      <c r="B395" s="13" t="s">
        <v>99</v>
      </c>
    </row>
    <row r="396" spans="1:2">
      <c r="A396" s="13" t="s">
        <v>2986</v>
      </c>
      <c r="B396" s="13">
        <v>55</v>
      </c>
    </row>
    <row r="397" spans="1:2">
      <c r="A397" s="13" t="s">
        <v>3026</v>
      </c>
      <c r="B397" s="13" t="s">
        <v>3142</v>
      </c>
    </row>
    <row r="398" spans="1:2">
      <c r="A398" s="13" t="s">
        <v>3216</v>
      </c>
      <c r="B398" s="13" t="s">
        <v>3217</v>
      </c>
    </row>
    <row r="399" spans="1:2">
      <c r="A399" s="13" t="s">
        <v>3213</v>
      </c>
      <c r="B399" s="13" t="s">
        <v>3215</v>
      </c>
    </row>
    <row r="400" spans="1:2">
      <c r="A400" s="13" t="s">
        <v>3058</v>
      </c>
      <c r="B400" s="13" t="s">
        <v>3218</v>
      </c>
    </row>
    <row r="401" spans="1:2">
      <c r="A401" s="13" t="s">
        <v>3060</v>
      </c>
      <c r="B401" s="13" t="s">
        <v>3181</v>
      </c>
    </row>
    <row r="402" spans="1:2">
      <c r="A402" s="13" t="s">
        <v>3104</v>
      </c>
      <c r="B402" s="13" t="s">
        <v>3115</v>
      </c>
    </row>
    <row r="403" spans="1:2">
      <c r="A403" s="13" t="s">
        <v>3143</v>
      </c>
      <c r="B403" s="13" t="s">
        <v>3162</v>
      </c>
    </row>
    <row r="404" spans="1:2">
      <c r="A404" s="13" t="s">
        <v>3145</v>
      </c>
      <c r="B404" s="13" t="s">
        <v>3162</v>
      </c>
    </row>
    <row r="405" spans="1:2">
      <c r="A405" s="13" t="s">
        <v>3147</v>
      </c>
      <c r="B405" s="13" t="s">
        <v>3163</v>
      </c>
    </row>
    <row r="406" spans="1:2">
      <c r="A406" s="13" t="s">
        <v>3149</v>
      </c>
      <c r="B406" s="13" t="s">
        <v>1379</v>
      </c>
    </row>
    <row r="407" spans="1:2">
      <c r="A407" s="4" t="s">
        <v>3122</v>
      </c>
      <c r="B407" s="13" t="s">
        <v>4903</v>
      </c>
    </row>
    <row r="408" spans="1:2">
      <c r="A408" s="13" t="s">
        <v>3153</v>
      </c>
      <c r="B408" s="13" t="s">
        <v>3228</v>
      </c>
    </row>
    <row r="409" spans="1:2">
      <c r="A409" s="13" t="s">
        <v>3155</v>
      </c>
      <c r="B409" s="13" t="s">
        <v>4933</v>
      </c>
    </row>
    <row r="410" spans="1:2">
      <c r="A410" s="13" t="s">
        <v>3223</v>
      </c>
      <c r="B410" s="13" t="s">
        <v>3224</v>
      </c>
    </row>
    <row r="411" spans="1:2">
      <c r="A411" s="13" t="s">
        <v>3164</v>
      </c>
      <c r="B411" s="13" t="s">
        <v>3166</v>
      </c>
    </row>
    <row r="412" spans="1:2">
      <c r="A412" s="13" t="s">
        <v>3199</v>
      </c>
      <c r="B412" s="13" t="s">
        <v>4298</v>
      </c>
    </row>
    <row r="413" spans="1:2">
      <c r="A413" s="13" t="s">
        <v>3201</v>
      </c>
      <c r="B413" s="13" t="s">
        <v>4299</v>
      </c>
    </row>
    <row r="414" spans="1:2">
      <c r="A414" s="11" t="s">
        <v>3633</v>
      </c>
      <c r="B414" s="13" t="s">
        <v>3635</v>
      </c>
    </row>
    <row r="415" spans="1:2">
      <c r="A415" s="13" t="s">
        <v>3197</v>
      </c>
      <c r="B415" s="13" t="s">
        <v>3211</v>
      </c>
    </row>
    <row r="416" spans="1:2">
      <c r="A416" s="13" t="s">
        <v>3432</v>
      </c>
      <c r="B416" s="13" t="s">
        <v>3434</v>
      </c>
    </row>
    <row r="417" spans="1:2">
      <c r="A417" s="13" t="s">
        <v>3225</v>
      </c>
      <c r="B417" s="13" t="s">
        <v>3226</v>
      </c>
    </row>
    <row r="418" spans="1:2">
      <c r="A418" s="13" t="s">
        <v>3238</v>
      </c>
      <c r="B418" s="13" t="s">
        <v>3568</v>
      </c>
    </row>
    <row r="419" spans="1:2">
      <c r="A419" s="13" t="s">
        <v>3285</v>
      </c>
      <c r="B419" s="13" t="s">
        <v>3287</v>
      </c>
    </row>
    <row r="420" spans="1:2">
      <c r="A420" s="13" t="s">
        <v>3523</v>
      </c>
      <c r="B420" s="13" t="s">
        <v>3525</v>
      </c>
    </row>
    <row r="421" spans="1:2">
      <c r="A421" s="13" t="s">
        <v>3823</v>
      </c>
      <c r="B421" s="13" t="s">
        <v>3825</v>
      </c>
    </row>
    <row r="422" spans="1:2">
      <c r="A422" s="13" t="s">
        <v>3317</v>
      </c>
      <c r="B422" s="13" t="s">
        <v>4604</v>
      </c>
    </row>
    <row r="423" spans="1:2">
      <c r="A423" s="13" t="s">
        <v>3319</v>
      </c>
      <c r="B423" s="13" t="s">
        <v>3544</v>
      </c>
    </row>
    <row r="424" spans="1:2">
      <c r="A424" s="13" t="s">
        <v>3321</v>
      </c>
      <c r="B424" s="13" t="s">
        <v>3351</v>
      </c>
    </row>
    <row r="425" spans="1:2">
      <c r="A425" s="13" t="s">
        <v>3682</v>
      </c>
      <c r="B425" s="13" t="s">
        <v>3684</v>
      </c>
    </row>
    <row r="426" spans="1:2">
      <c r="A426" s="13" t="s">
        <v>3323</v>
      </c>
      <c r="B426" s="13" t="s">
        <v>3359</v>
      </c>
    </row>
    <row r="427" spans="1:2">
      <c r="A427" s="13" t="s">
        <v>3337</v>
      </c>
      <c r="B427" s="13" t="s">
        <v>3370</v>
      </c>
    </row>
    <row r="428" spans="1:2">
      <c r="A428" s="13" t="s">
        <v>3339</v>
      </c>
      <c r="B428" s="13" t="s">
        <v>3371</v>
      </c>
    </row>
    <row r="429" spans="1:2">
      <c r="A429" s="13" t="s">
        <v>3396</v>
      </c>
      <c r="B429" s="13" t="s">
        <v>4014</v>
      </c>
    </row>
    <row r="430" spans="1:2">
      <c r="A430" s="13" t="s">
        <v>3418</v>
      </c>
      <c r="B430" s="13" t="s">
        <v>3420</v>
      </c>
    </row>
    <row r="431" spans="1:2">
      <c r="A431" s="13" t="s">
        <v>8059</v>
      </c>
      <c r="B431" s="13" t="s">
        <v>3425</v>
      </c>
    </row>
    <row r="432" spans="1:2">
      <c r="A432" s="13" t="s">
        <v>3551</v>
      </c>
      <c r="B432" s="13" t="s">
        <v>3553</v>
      </c>
    </row>
    <row r="433" spans="1:2">
      <c r="A433" s="13" t="s">
        <v>3443</v>
      </c>
      <c r="B433" s="13" t="s">
        <v>3581</v>
      </c>
    </row>
    <row r="434" spans="1:2">
      <c r="A434" s="13" t="s">
        <v>3448</v>
      </c>
      <c r="B434" s="13" t="s">
        <v>3460</v>
      </c>
    </row>
    <row r="435" spans="1:2">
      <c r="A435" s="13" t="s">
        <v>3447</v>
      </c>
      <c r="B435" s="13" t="s">
        <v>4844</v>
      </c>
    </row>
    <row r="436" spans="1:2">
      <c r="A436" s="13" t="s">
        <v>3462</v>
      </c>
      <c r="B436" s="13" t="s">
        <v>3522</v>
      </c>
    </row>
    <row r="437" spans="1:2">
      <c r="A437" s="13" t="s">
        <v>3464</v>
      </c>
      <c r="B437" s="13" t="s">
        <v>3470</v>
      </c>
    </row>
    <row r="438" spans="1:2">
      <c r="A438" s="13" t="s">
        <v>3537</v>
      </c>
      <c r="B438" s="13" t="s">
        <v>3539</v>
      </c>
    </row>
    <row r="439" spans="1:2">
      <c r="A439" s="13" t="s">
        <v>3767</v>
      </c>
      <c r="B439" s="13" t="s">
        <v>3769</v>
      </c>
    </row>
    <row r="440" spans="1:2">
      <c r="A440" s="13" t="s">
        <v>3481</v>
      </c>
      <c r="B440" s="13" t="s">
        <v>3495</v>
      </c>
    </row>
    <row r="441" spans="1:2">
      <c r="A441" s="13" t="s">
        <v>3483</v>
      </c>
      <c r="B441" s="13" t="s">
        <v>3547</v>
      </c>
    </row>
    <row r="442" spans="1:2">
      <c r="A442" s="13" t="s">
        <v>3534</v>
      </c>
      <c r="B442" s="13" t="s">
        <v>3536</v>
      </c>
    </row>
    <row r="443" spans="1:2">
      <c r="A443" s="13" t="s">
        <v>3509</v>
      </c>
      <c r="B443" s="13" t="s">
        <v>3666</v>
      </c>
    </row>
    <row r="444" spans="1:2">
      <c r="A444" s="13" t="s">
        <v>3512</v>
      </c>
      <c r="B444" s="13" t="s">
        <v>3517</v>
      </c>
    </row>
    <row r="445" spans="1:2">
      <c r="A445" s="13" t="s">
        <v>3514</v>
      </c>
      <c r="B445" s="13" t="s">
        <v>3518</v>
      </c>
    </row>
    <row r="446" spans="1:2">
      <c r="A446" s="13" t="s">
        <v>3540</v>
      </c>
      <c r="B446" s="13" t="s">
        <v>3542</v>
      </c>
    </row>
    <row r="447" spans="1:2">
      <c r="A447" s="4" t="s">
        <v>4410</v>
      </c>
      <c r="B447" s="13" t="s">
        <v>4411</v>
      </c>
    </row>
    <row r="448" spans="1:2">
      <c r="A448" s="13" t="s">
        <v>3704</v>
      </c>
      <c r="B448" s="13" t="s">
        <v>3706</v>
      </c>
    </row>
    <row r="449" spans="1:2">
      <c r="A449" s="13" t="s">
        <v>3707</v>
      </c>
      <c r="B449" s="13" t="s">
        <v>3708</v>
      </c>
    </row>
    <row r="450" spans="1:2">
      <c r="A450" s="13" t="s">
        <v>3599</v>
      </c>
      <c r="B450" s="13" t="s">
        <v>3601</v>
      </c>
    </row>
    <row r="451" spans="1:2">
      <c r="A451" s="13" t="s">
        <v>506</v>
      </c>
      <c r="B451" s="13" t="s">
        <v>508</v>
      </c>
    </row>
    <row r="452" spans="1:2">
      <c r="A452" s="13" t="s">
        <v>3602</v>
      </c>
      <c r="B452" s="13" t="s">
        <v>3603</v>
      </c>
    </row>
    <row r="453" spans="1:2">
      <c r="A453" s="13" t="s">
        <v>3604</v>
      </c>
      <c r="B453" s="13" t="s">
        <v>3605</v>
      </c>
    </row>
    <row r="454" spans="1:2">
      <c r="A454" s="13" t="s">
        <v>3713</v>
      </c>
      <c r="B454" s="13" t="s">
        <v>3715</v>
      </c>
    </row>
    <row r="455" spans="1:2">
      <c r="A455" s="13" t="s">
        <v>3618</v>
      </c>
      <c r="B455" s="13" t="s">
        <v>3619</v>
      </c>
    </row>
    <row r="456" spans="1:2">
      <c r="A456" s="13" t="s">
        <v>3620</v>
      </c>
      <c r="B456" s="13" t="s">
        <v>3621</v>
      </c>
    </row>
    <row r="457" spans="1:2">
      <c r="A457" s="13" t="s">
        <v>3783</v>
      </c>
      <c r="B457" s="13" t="s">
        <v>3785</v>
      </c>
    </row>
    <row r="458" spans="1:2">
      <c r="A458" s="13" t="s">
        <v>3786</v>
      </c>
      <c r="B458" s="13" t="s">
        <v>3787</v>
      </c>
    </row>
    <row r="459" spans="1:2">
      <c r="A459" s="13" t="s">
        <v>3788</v>
      </c>
      <c r="B459" s="13" t="s">
        <v>3789</v>
      </c>
    </row>
    <row r="460" spans="1:2">
      <c r="A460" s="13" t="s">
        <v>3790</v>
      </c>
      <c r="B460" s="13" t="s">
        <v>3791</v>
      </c>
    </row>
    <row r="461" spans="1:2">
      <c r="A461" s="13" t="s">
        <v>3792</v>
      </c>
      <c r="B461" s="13" t="s">
        <v>3793</v>
      </c>
    </row>
    <row r="462" spans="1:2">
      <c r="A462" s="13" t="s">
        <v>3694</v>
      </c>
      <c r="B462" s="13" t="s">
        <v>3695</v>
      </c>
    </row>
    <row r="463" spans="1:2">
      <c r="A463" s="13" t="s">
        <v>3622</v>
      </c>
      <c r="B463" s="13" t="s">
        <v>3623</v>
      </c>
    </row>
    <row r="464" spans="1:2">
      <c r="A464" s="928" t="s">
        <v>8150</v>
      </c>
      <c r="B464" t="s">
        <v>8151</v>
      </c>
    </row>
    <row r="465" spans="1:2">
      <c r="A465" s="13" t="s">
        <v>3629</v>
      </c>
      <c r="B465" s="13" t="s">
        <v>3631</v>
      </c>
    </row>
    <row r="466" spans="1:2">
      <c r="A466" s="13" t="s">
        <v>3645</v>
      </c>
      <c r="B466" s="13" t="s">
        <v>3646</v>
      </c>
    </row>
    <row r="467" spans="1:2">
      <c r="A467" s="13" t="s">
        <v>3691</v>
      </c>
      <c r="B467" s="13" t="s">
        <v>3693</v>
      </c>
    </row>
    <row r="468" spans="1:2">
      <c r="A468" s="13" t="s">
        <v>3675</v>
      </c>
      <c r="B468" s="13" t="s">
        <v>8060</v>
      </c>
    </row>
    <row r="469" spans="1:2">
      <c r="A469" s="13" t="s">
        <v>3673</v>
      </c>
      <c r="B469" s="13" t="s">
        <v>8061</v>
      </c>
    </row>
    <row r="470" spans="1:2">
      <c r="A470" s="13" t="s">
        <v>3671</v>
      </c>
      <c r="B470" s="13" t="s">
        <v>680</v>
      </c>
    </row>
    <row r="471" spans="1:2">
      <c r="A471" s="13" t="s">
        <v>3669</v>
      </c>
      <c r="B471" s="13" t="s">
        <v>4963</v>
      </c>
    </row>
    <row r="472" spans="1:2">
      <c r="A472" s="13" t="s">
        <v>3667</v>
      </c>
      <c r="B472" s="13" t="s">
        <v>3771</v>
      </c>
    </row>
    <row r="473" spans="1:2">
      <c r="A473" s="13" t="s">
        <v>4555</v>
      </c>
      <c r="B473" s="13" t="s">
        <v>4556</v>
      </c>
    </row>
    <row r="474" spans="1:2">
      <c r="A474" s="13" t="s">
        <v>3696</v>
      </c>
      <c r="B474" s="13" t="s">
        <v>3775</v>
      </c>
    </row>
    <row r="475" spans="1:2">
      <c r="A475" s="13" t="s">
        <v>3726</v>
      </c>
      <c r="B475" s="13" t="s">
        <v>3776</v>
      </c>
    </row>
    <row r="476" spans="1:2">
      <c r="A476" s="13" t="s">
        <v>3718</v>
      </c>
      <c r="B476" s="13" t="s">
        <v>8060</v>
      </c>
    </row>
    <row r="477" spans="1:2">
      <c r="A477" s="13" t="s">
        <v>3719</v>
      </c>
      <c r="B477" s="13" t="s">
        <v>8062</v>
      </c>
    </row>
    <row r="478" spans="1:2">
      <c r="A478" s="13" t="s">
        <v>3777</v>
      </c>
      <c r="B478" s="13" t="s">
        <v>8063</v>
      </c>
    </row>
    <row r="479" spans="1:2">
      <c r="A479" s="13" t="s">
        <v>3779</v>
      </c>
      <c r="B479" s="13" t="s">
        <v>4217</v>
      </c>
    </row>
    <row r="480" spans="1:2">
      <c r="A480" s="13" t="s">
        <v>3781</v>
      </c>
      <c r="B480" s="13" t="s">
        <v>8064</v>
      </c>
    </row>
    <row r="481" spans="1:2">
      <c r="A481" s="13" t="s">
        <v>3883</v>
      </c>
      <c r="B481" s="13" t="s">
        <v>8065</v>
      </c>
    </row>
    <row r="482" spans="1:2">
      <c r="A482" s="13" t="s">
        <v>3816</v>
      </c>
      <c r="B482" s="13" t="s">
        <v>3818</v>
      </c>
    </row>
    <row r="483" spans="1:2">
      <c r="A483" s="13" t="s">
        <v>3803</v>
      </c>
      <c r="B483" s="13" t="s">
        <v>4235</v>
      </c>
    </row>
    <row r="484" spans="1:2">
      <c r="A484" s="13" t="s">
        <v>3805</v>
      </c>
      <c r="B484" s="13" t="s">
        <v>4236</v>
      </c>
    </row>
    <row r="485" spans="1:2">
      <c r="A485" s="13" t="s">
        <v>3797</v>
      </c>
      <c r="B485" s="13" t="s">
        <v>8066</v>
      </c>
    </row>
    <row r="486" spans="1:2">
      <c r="A486" s="13" t="s">
        <v>3841</v>
      </c>
      <c r="B486" s="13" t="s">
        <v>3868</v>
      </c>
    </row>
    <row r="487" spans="1:2">
      <c r="A487" s="13" t="s">
        <v>3877</v>
      </c>
      <c r="B487" s="13" t="s">
        <v>8067</v>
      </c>
    </row>
    <row r="488" spans="1:2">
      <c r="A488" s="928" t="s">
        <v>5215</v>
      </c>
      <c r="B488" t="s">
        <v>3775</v>
      </c>
    </row>
    <row r="489" spans="1:2">
      <c r="A489" s="13" t="s">
        <v>3993</v>
      </c>
      <c r="B489" s="13" t="s">
        <v>3995</v>
      </c>
    </row>
    <row r="490" spans="1:2">
      <c r="A490" s="13" t="s">
        <v>3875</v>
      </c>
      <c r="B490" s="13" t="s">
        <v>8068</v>
      </c>
    </row>
    <row r="491" spans="1:2">
      <c r="A491" s="13" t="s">
        <v>3869</v>
      </c>
      <c r="B491" s="13" t="s">
        <v>4372</v>
      </c>
    </row>
    <row r="492" spans="1:2">
      <c r="A492" s="13" t="s">
        <v>4192</v>
      </c>
      <c r="B492" s="13" t="s">
        <v>4194</v>
      </c>
    </row>
    <row r="493" spans="1:2">
      <c r="A493" s="13" t="s">
        <v>3873</v>
      </c>
      <c r="B493" s="13" t="s">
        <v>4018</v>
      </c>
    </row>
    <row r="494" spans="1:2">
      <c r="A494" s="13" t="s">
        <v>3901</v>
      </c>
      <c r="B494" s="13" t="s">
        <v>8069</v>
      </c>
    </row>
    <row r="495" spans="1:2">
      <c r="A495" s="13" t="s">
        <v>3903</v>
      </c>
      <c r="B495" s="13" t="s">
        <v>8070</v>
      </c>
    </row>
    <row r="496" spans="1:2">
      <c r="A496" s="13" t="s">
        <v>3905</v>
      </c>
      <c r="B496" s="13" t="s">
        <v>3966</v>
      </c>
    </row>
    <row r="497" spans="1:2">
      <c r="A497" s="13" t="s">
        <v>3925</v>
      </c>
      <c r="B497" s="13" t="s">
        <v>3990</v>
      </c>
    </row>
    <row r="498" spans="1:2">
      <c r="A498" s="13" t="s">
        <v>829</v>
      </c>
      <c r="B498" s="13" t="s">
        <v>831</v>
      </c>
    </row>
    <row r="499" spans="1:2">
      <c r="A499" s="13" t="s">
        <v>3927</v>
      </c>
      <c r="B499" s="13" t="s">
        <v>3990</v>
      </c>
    </row>
    <row r="500" spans="1:2">
      <c r="A500" s="13" t="s">
        <v>3907</v>
      </c>
      <c r="B500" s="13" t="s">
        <v>4462</v>
      </c>
    </row>
    <row r="501" spans="1:2">
      <c r="A501" s="13" t="s">
        <v>3909</v>
      </c>
      <c r="B501" s="13" t="s">
        <v>3581</v>
      </c>
    </row>
    <row r="502" spans="1:2">
      <c r="A502" s="13" t="s">
        <v>3910</v>
      </c>
      <c r="B502" s="13" t="s">
        <v>3930</v>
      </c>
    </row>
    <row r="503" spans="1:2">
      <c r="A503" s="13" t="s">
        <v>3912</v>
      </c>
      <c r="B503" s="13" t="s">
        <v>3984</v>
      </c>
    </row>
    <row r="504" spans="1:2">
      <c r="A504" s="13" t="s">
        <v>3937</v>
      </c>
      <c r="B504" s="13" t="s">
        <v>4533</v>
      </c>
    </row>
    <row r="505" spans="1:2">
      <c r="A505" s="13" t="s">
        <v>3939</v>
      </c>
      <c r="B505" s="13" t="s">
        <v>8071</v>
      </c>
    </row>
    <row r="506" spans="1:2">
      <c r="A506" s="13" t="s">
        <v>4214</v>
      </c>
      <c r="B506" s="13" t="s">
        <v>4216</v>
      </c>
    </row>
    <row r="507" spans="1:2">
      <c r="A507" s="13" t="s">
        <v>3962</v>
      </c>
      <c r="B507" s="13" t="s">
        <v>3964</v>
      </c>
    </row>
    <row r="508" spans="1:2">
      <c r="A508" s="13" t="s">
        <v>4222</v>
      </c>
      <c r="B508" s="13" t="s">
        <v>4224</v>
      </c>
    </row>
    <row r="509" spans="1:2">
      <c r="A509" s="13" t="s">
        <v>214</v>
      </c>
      <c r="B509" s="13" t="s">
        <v>216</v>
      </c>
    </row>
    <row r="510" spans="1:2">
      <c r="A510" s="13" t="s">
        <v>3952</v>
      </c>
      <c r="B510" s="13" t="s">
        <v>4095</v>
      </c>
    </row>
    <row r="511" spans="1:2">
      <c r="A511" s="13" t="s">
        <v>4225</v>
      </c>
      <c r="B511" s="13" t="s">
        <v>4226</v>
      </c>
    </row>
    <row r="512" spans="1:2">
      <c r="A512" s="13" t="s">
        <v>3999</v>
      </c>
      <c r="B512" s="13" t="s">
        <v>4076</v>
      </c>
    </row>
    <row r="513" spans="1:2">
      <c r="A513" s="13" t="s">
        <v>4275</v>
      </c>
      <c r="B513" s="13" t="s">
        <v>4277</v>
      </c>
    </row>
    <row r="514" spans="1:2">
      <c r="A514" s="13" t="s">
        <v>4002</v>
      </c>
      <c r="B514" s="13" t="s">
        <v>4197</v>
      </c>
    </row>
    <row r="515" spans="1:2">
      <c r="A515" s="13" t="s">
        <v>4619</v>
      </c>
      <c r="B515" s="13" t="s">
        <v>4621</v>
      </c>
    </row>
    <row r="516" spans="1:2">
      <c r="A516" s="1024" t="s">
        <v>4057</v>
      </c>
      <c r="B516" s="13" t="s">
        <v>4058</v>
      </c>
    </row>
    <row r="517" spans="1:2">
      <c r="A517" s="13" t="s">
        <v>4150</v>
      </c>
      <c r="B517" s="13" t="s">
        <v>4151</v>
      </c>
    </row>
    <row r="518" spans="1:2">
      <c r="A518" s="1024" t="s">
        <v>4063</v>
      </c>
      <c r="B518" s="13" t="s">
        <v>4116</v>
      </c>
    </row>
    <row r="519" spans="1:2">
      <c r="A519" s="1024" t="s">
        <v>4065</v>
      </c>
      <c r="B519" s="13" t="s">
        <v>4569</v>
      </c>
    </row>
    <row r="520" spans="1:2">
      <c r="A520" s="13" t="s">
        <v>4282</v>
      </c>
      <c r="B520" s="13" t="s">
        <v>4284</v>
      </c>
    </row>
    <row r="521" spans="1:2">
      <c r="A521" s="13" t="s">
        <v>4174</v>
      </c>
      <c r="B521" s="13" t="s">
        <v>4343</v>
      </c>
    </row>
    <row r="522" spans="1:2">
      <c r="A522" s="13" t="s">
        <v>4172</v>
      </c>
      <c r="B522" s="13" t="s">
        <v>4344</v>
      </c>
    </row>
    <row r="523" spans="1:2">
      <c r="A523" s="13" t="s">
        <v>4147</v>
      </c>
      <c r="B523" s="13" t="s">
        <v>4149</v>
      </c>
    </row>
    <row r="524" spans="1:2">
      <c r="A524" s="13" t="s">
        <v>4227</v>
      </c>
      <c r="B524" s="13" t="s">
        <v>4228</v>
      </c>
    </row>
    <row r="525" spans="1:2">
      <c r="A525" s="4" t="s">
        <v>4339</v>
      </c>
      <c r="B525" s="13" t="s">
        <v>4341</v>
      </c>
    </row>
    <row r="526" spans="1:2">
      <c r="A526" s="13" t="s">
        <v>4241</v>
      </c>
      <c r="B526" s="13" t="s">
        <v>8072</v>
      </c>
    </row>
    <row r="527" spans="1:2">
      <c r="A527" s="13" t="s">
        <v>4168</v>
      </c>
      <c r="B527" s="13" t="s">
        <v>4565</v>
      </c>
    </row>
    <row r="528" spans="1:2">
      <c r="A528" s="4" t="s">
        <v>4373</v>
      </c>
      <c r="B528" s="13" t="s">
        <v>4374</v>
      </c>
    </row>
    <row r="529" spans="1:2">
      <c r="A529" s="928" t="s">
        <v>4981</v>
      </c>
      <c r="B529" t="s">
        <v>4983</v>
      </c>
    </row>
    <row r="530" spans="1:2">
      <c r="A530" s="13" t="s">
        <v>4170</v>
      </c>
      <c r="B530" s="13" t="s">
        <v>8073</v>
      </c>
    </row>
    <row r="531" spans="1:2">
      <c r="A531" s="13" t="s">
        <v>4243</v>
      </c>
      <c r="B531" s="13" t="s">
        <v>8074</v>
      </c>
    </row>
    <row r="532" spans="1:2">
      <c r="A532" s="13" t="s">
        <v>4176</v>
      </c>
      <c r="B532" s="13" t="s">
        <v>4181</v>
      </c>
    </row>
    <row r="533" spans="1:2">
      <c r="A533" s="13" t="s">
        <v>4178</v>
      </c>
      <c r="B533" s="13" t="s">
        <v>6179</v>
      </c>
    </row>
    <row r="534" spans="1:2">
      <c r="A534" s="13" t="s">
        <v>4290</v>
      </c>
      <c r="B534" s="13" t="s">
        <v>4826</v>
      </c>
    </row>
    <row r="535" spans="1:2">
      <c r="A535" s="13" t="s">
        <v>4292</v>
      </c>
      <c r="B535" s="13" t="s">
        <v>4435</v>
      </c>
    </row>
    <row r="536" spans="1:2">
      <c r="A536" s="13" t="s">
        <v>4294</v>
      </c>
      <c r="B536" s="13" t="s">
        <v>2892</v>
      </c>
    </row>
    <row r="537" spans="1:2">
      <c r="A537" s="4" t="s">
        <v>4321</v>
      </c>
      <c r="B537" s="13" t="s">
        <v>4489</v>
      </c>
    </row>
    <row r="538" spans="1:2">
      <c r="A538" s="4" t="s">
        <v>4324</v>
      </c>
      <c r="B538" s="13" t="s">
        <v>4490</v>
      </c>
    </row>
    <row r="539" spans="1:2">
      <c r="A539" s="4" t="s">
        <v>4326</v>
      </c>
      <c r="B539" s="13" t="s">
        <v>4327</v>
      </c>
    </row>
    <row r="540" spans="1:2">
      <c r="A540" s="13" t="s">
        <v>4486</v>
      </c>
      <c r="B540" s="13" t="s">
        <v>4488</v>
      </c>
    </row>
    <row r="541" spans="1:2">
      <c r="A541" s="4" t="s">
        <v>4328</v>
      </c>
      <c r="B541" s="13" t="s">
        <v>4329</v>
      </c>
    </row>
    <row r="542" spans="1:2">
      <c r="A542" s="4" t="s">
        <v>4333</v>
      </c>
      <c r="B542" s="13" t="s">
        <v>4336</v>
      </c>
    </row>
    <row r="543" spans="1:2">
      <c r="A543" s="4" t="s">
        <v>4319</v>
      </c>
      <c r="B543" s="13" t="s">
        <v>5441</v>
      </c>
    </row>
    <row r="544" spans="1:2">
      <c r="A544" s="4" t="s">
        <v>4414</v>
      </c>
      <c r="B544" s="13" t="s">
        <v>4416</v>
      </c>
    </row>
    <row r="545" spans="1:2">
      <c r="A545" s="4" t="s">
        <v>4350</v>
      </c>
      <c r="B545" s="13" t="s">
        <v>5520</v>
      </c>
    </row>
    <row r="546" spans="1:2">
      <c r="A546" s="4" t="s">
        <v>4418</v>
      </c>
      <c r="B546" s="13" t="s">
        <v>4517</v>
      </c>
    </row>
    <row r="547" spans="1:2">
      <c r="A547" s="13" t="s">
        <v>4481</v>
      </c>
      <c r="B547" s="13" t="s">
        <v>5019</v>
      </c>
    </row>
    <row r="548" spans="1:2">
      <c r="A548" s="4" t="s">
        <v>4420</v>
      </c>
      <c r="B548" s="13" t="s">
        <v>5038</v>
      </c>
    </row>
    <row r="549" spans="1:2">
      <c r="A549" s="13" t="s">
        <v>4479</v>
      </c>
      <c r="B549" s="13" t="s">
        <v>5729</v>
      </c>
    </row>
    <row r="550" spans="1:2">
      <c r="A550" s="4" t="s">
        <v>4473</v>
      </c>
      <c r="B550" s="13" t="s">
        <v>518</v>
      </c>
    </row>
    <row r="551" spans="1:2">
      <c r="A551" s="4" t="s">
        <v>4475</v>
      </c>
      <c r="B551" s="13" t="s">
        <v>5832</v>
      </c>
    </row>
    <row r="552" spans="1:2">
      <c r="A552" s="13" t="s">
        <v>4496</v>
      </c>
      <c r="B552" s="13" t="s">
        <v>4499</v>
      </c>
    </row>
    <row r="553" spans="1:2">
      <c r="A553" s="4" t="s">
        <v>4477</v>
      </c>
      <c r="B553" s="13" t="s">
        <v>8075</v>
      </c>
    </row>
    <row r="554" spans="1:2">
      <c r="A554" s="13" t="s">
        <v>4541</v>
      </c>
      <c r="B554" s="13" t="s">
        <v>4723</v>
      </c>
    </row>
    <row r="555" spans="1:2">
      <c r="A555" s="13" t="s">
        <v>4543</v>
      </c>
      <c r="B555" s="13" t="s">
        <v>4865</v>
      </c>
    </row>
    <row r="556" spans="1:2">
      <c r="A556" s="13" t="s">
        <v>4545</v>
      </c>
      <c r="B556" s="13" t="s">
        <v>8076</v>
      </c>
    </row>
    <row r="557" spans="1:2">
      <c r="A557" s="13" t="s">
        <v>4547</v>
      </c>
      <c r="B557" s="13" t="s">
        <v>5575</v>
      </c>
    </row>
    <row r="558" spans="1:2">
      <c r="A558" s="13" t="s">
        <v>4658</v>
      </c>
      <c r="B558" s="13" t="s">
        <v>5777</v>
      </c>
    </row>
    <row r="559" spans="1:2">
      <c r="A559" s="13" t="s">
        <v>4566</v>
      </c>
      <c r="B559" s="13" t="s">
        <v>8077</v>
      </c>
    </row>
    <row r="560" spans="1:2">
      <c r="A560" s="13" t="s">
        <v>4549</v>
      </c>
      <c r="B560" s="13" t="s">
        <v>8078</v>
      </c>
    </row>
    <row r="561" spans="1:2">
      <c r="A561" s="13" t="s">
        <v>4551</v>
      </c>
      <c r="B561" s="13" t="s">
        <v>5521</v>
      </c>
    </row>
    <row r="562" spans="1:2">
      <c r="A562" s="13" t="s">
        <v>4559</v>
      </c>
      <c r="B562" s="13" t="s">
        <v>4929</v>
      </c>
    </row>
    <row r="563" spans="1:2">
      <c r="A563" s="13" t="s">
        <v>4717</v>
      </c>
      <c r="B563" s="13" t="s">
        <v>5369</v>
      </c>
    </row>
    <row r="564" spans="1:2">
      <c r="A564" s="13" t="s">
        <v>4660</v>
      </c>
      <c r="B564" s="13" t="s">
        <v>4973</v>
      </c>
    </row>
    <row r="565" spans="1:2">
      <c r="A565" s="13" t="s">
        <v>4715</v>
      </c>
      <c r="B565" s="13" t="s">
        <v>5013</v>
      </c>
    </row>
    <row r="566" spans="1:2">
      <c r="A566" s="13" t="s">
        <v>4817</v>
      </c>
      <c r="B566" s="13" t="s">
        <v>8079</v>
      </c>
    </row>
    <row r="567" spans="1:2">
      <c r="A567" s="13" t="s">
        <v>4821</v>
      </c>
      <c r="B567" s="13" t="s">
        <v>5231</v>
      </c>
    </row>
    <row r="568" spans="1:2">
      <c r="A568" s="13" t="s">
        <v>4823</v>
      </c>
      <c r="B568" s="13" t="s">
        <v>5231</v>
      </c>
    </row>
    <row r="569" spans="1:2">
      <c r="A569" s="4" t="s">
        <v>4739</v>
      </c>
      <c r="B569" s="13" t="s">
        <v>5411</v>
      </c>
    </row>
    <row r="570" spans="1:2">
      <c r="A570" s="13" t="s">
        <v>4819</v>
      </c>
      <c r="B570" s="13" t="s">
        <v>5474</v>
      </c>
    </row>
    <row r="571" spans="1:2">
      <c r="A571" s="928" t="s">
        <v>5007</v>
      </c>
      <c r="B571" t="s">
        <v>5008</v>
      </c>
    </row>
    <row r="572" spans="1:2">
      <c r="A572" s="928" t="s">
        <v>5059</v>
      </c>
      <c r="B572" t="s">
        <v>5061</v>
      </c>
    </row>
    <row r="573" spans="1:2">
      <c r="A573" s="13" t="s">
        <v>4891</v>
      </c>
      <c r="B573" s="13" t="s">
        <v>4893</v>
      </c>
    </row>
    <row r="574" spans="1:2">
      <c r="A574" s="13" t="s">
        <v>4815</v>
      </c>
      <c r="B574" s="13" t="s">
        <v>5501</v>
      </c>
    </row>
    <row r="575" spans="1:2">
      <c r="A575" s="928" t="s">
        <v>5119</v>
      </c>
      <c r="B575" t="s">
        <v>5121</v>
      </c>
    </row>
    <row r="576" spans="1:2">
      <c r="A576" s="13" t="s">
        <v>4837</v>
      </c>
      <c r="B576" s="13" t="s">
        <v>8080</v>
      </c>
    </row>
    <row r="577" spans="1:2">
      <c r="A577" s="13" t="s">
        <v>4841</v>
      </c>
      <c r="B577" s="13" t="s">
        <v>8081</v>
      </c>
    </row>
    <row r="578" spans="1:2">
      <c r="A578" s="13" t="s">
        <v>4839</v>
      </c>
      <c r="B578" s="13" t="s">
        <v>4979</v>
      </c>
    </row>
    <row r="579" spans="1:2">
      <c r="A579" s="13" t="s">
        <v>4836</v>
      </c>
      <c r="B579" s="13" t="s">
        <v>4723</v>
      </c>
    </row>
    <row r="580" spans="1:2">
      <c r="A580" s="13" t="s">
        <v>4848</v>
      </c>
      <c r="B580" s="13" t="s">
        <v>8082</v>
      </c>
    </row>
    <row r="581" spans="1:2">
      <c r="A581" s="13" t="s">
        <v>4850</v>
      </c>
      <c r="B581" s="13" t="s">
        <v>5245</v>
      </c>
    </row>
    <row r="582" spans="1:2">
      <c r="A582" s="928" t="s">
        <v>5330</v>
      </c>
      <c r="B582" t="s">
        <v>5332</v>
      </c>
    </row>
    <row r="583" spans="1:2">
      <c r="A583" s="928" t="s">
        <v>5116</v>
      </c>
      <c r="B583" t="s">
        <v>5118</v>
      </c>
    </row>
    <row r="584" spans="1:2">
      <c r="A584" s="928" t="s">
        <v>4974</v>
      </c>
      <c r="B584" t="s">
        <v>4976</v>
      </c>
    </row>
    <row r="585" spans="1:2">
      <c r="A585" s="13" t="s">
        <v>4887</v>
      </c>
      <c r="B585" s="13" t="s">
        <v>4924</v>
      </c>
    </row>
    <row r="586" spans="1:2">
      <c r="A586" s="13" t="s">
        <v>4889</v>
      </c>
      <c r="B586" s="13" t="s">
        <v>5160</v>
      </c>
    </row>
    <row r="587" spans="1:2">
      <c r="A587" s="928" t="s">
        <v>4955</v>
      </c>
      <c r="B587" s="13" t="s">
        <v>5677</v>
      </c>
    </row>
    <row r="588" spans="1:2">
      <c r="A588" s="928" t="s">
        <v>4957</v>
      </c>
      <c r="B588" s="13" t="s">
        <v>5000</v>
      </c>
    </row>
    <row r="589" spans="1:2">
      <c r="A589" s="13" t="s">
        <v>4942</v>
      </c>
      <c r="B589" s="13" t="s">
        <v>665</v>
      </c>
    </row>
    <row r="590" spans="1:2">
      <c r="A590" s="928" t="s">
        <v>4960</v>
      </c>
      <c r="B590" t="s">
        <v>5151</v>
      </c>
    </row>
    <row r="591" spans="1:2">
      <c r="A591" s="928" t="s">
        <v>5067</v>
      </c>
      <c r="B591" t="s">
        <v>5529</v>
      </c>
    </row>
    <row r="592" spans="1:2">
      <c r="A592" s="928" t="s">
        <v>5065</v>
      </c>
      <c r="B592" t="s">
        <v>5718</v>
      </c>
    </row>
    <row r="593" spans="1:2">
      <c r="A593" s="13" t="s">
        <v>5063</v>
      </c>
      <c r="B593" s="13" t="s">
        <v>5787</v>
      </c>
    </row>
    <row r="594" spans="1:2">
      <c r="A594" s="928" t="s">
        <v>5138</v>
      </c>
      <c r="B594" t="s">
        <v>5139</v>
      </c>
    </row>
    <row r="595" spans="1:2">
      <c r="A595" s="928" t="s">
        <v>5125</v>
      </c>
      <c r="B595" t="s">
        <v>5128</v>
      </c>
    </row>
    <row r="596" spans="1:2">
      <c r="A596" s="928" t="s">
        <v>5136</v>
      </c>
      <c r="B596" t="s">
        <v>8083</v>
      </c>
    </row>
    <row r="597" spans="1:2">
      <c r="A597" s="928" t="s">
        <v>5154</v>
      </c>
      <c r="B597" t="s">
        <v>5279</v>
      </c>
    </row>
    <row r="598" spans="1:2">
      <c r="A598" s="928" t="s">
        <v>5220</v>
      </c>
      <c r="B598" t="s">
        <v>5365</v>
      </c>
    </row>
    <row r="599" spans="1:2">
      <c r="A599" s="928" t="s">
        <v>5232</v>
      </c>
      <c r="B599" t="s">
        <v>8084</v>
      </c>
    </row>
    <row r="600" spans="1:2">
      <c r="A600" s="928" t="s">
        <v>5234</v>
      </c>
      <c r="B600" t="s">
        <v>8085</v>
      </c>
    </row>
    <row r="601" spans="1:2">
      <c r="A601" s="928" t="s">
        <v>5280</v>
      </c>
      <c r="B601" t="s">
        <v>5820</v>
      </c>
    </row>
    <row r="602" spans="1:2">
      <c r="A602" s="928" t="s">
        <v>5282</v>
      </c>
      <c r="B602" t="s">
        <v>5821</v>
      </c>
    </row>
    <row r="603" spans="1:2">
      <c r="A603" s="928" t="s">
        <v>5284</v>
      </c>
      <c r="B603" t="s">
        <v>5285</v>
      </c>
    </row>
    <row r="604" spans="1:2">
      <c r="A604" s="928" t="s">
        <v>5764</v>
      </c>
      <c r="B604" t="s">
        <v>5766</v>
      </c>
    </row>
    <row r="605" spans="1:2">
      <c r="A605" s="928" t="s">
        <v>5403</v>
      </c>
      <c r="B605" t="s">
        <v>5404</v>
      </c>
    </row>
    <row r="606" spans="1:2">
      <c r="A606" s="928" t="s">
        <v>5399</v>
      </c>
      <c r="B606" t="s">
        <v>5400</v>
      </c>
    </row>
    <row r="607" spans="1:2">
      <c r="A607" s="928" t="s">
        <v>5396</v>
      </c>
      <c r="B607" t="s">
        <v>5398</v>
      </c>
    </row>
    <row r="608" spans="1:2">
      <c r="A608" s="928" t="s">
        <v>5401</v>
      </c>
      <c r="B608" t="s">
        <v>5402</v>
      </c>
    </row>
    <row r="609" spans="1:2">
      <c r="A609" s="928" t="s">
        <v>5492</v>
      </c>
      <c r="B609" t="s">
        <v>8086</v>
      </c>
    </row>
    <row r="610" spans="1:2">
      <c r="A610" s="928" t="s">
        <v>5794</v>
      </c>
      <c r="B610" t="s">
        <v>5796</v>
      </c>
    </row>
    <row r="611" spans="1:2">
      <c r="A611" s="928" t="s">
        <v>5588</v>
      </c>
      <c r="B611" t="s">
        <v>5812</v>
      </c>
    </row>
    <row r="612" spans="1:2">
      <c r="A612" s="928" t="s">
        <v>5512</v>
      </c>
      <c r="B612" t="s">
        <v>8087</v>
      </c>
    </row>
    <row r="613" spans="1:2">
      <c r="A613" s="928" t="s">
        <v>5514</v>
      </c>
      <c r="B613" t="s">
        <v>8088</v>
      </c>
    </row>
    <row r="614" spans="1:2">
      <c r="A614" s="928" t="s">
        <v>5590</v>
      </c>
      <c r="B614" t="s">
        <v>8089</v>
      </c>
    </row>
    <row r="615" spans="1:2">
      <c r="A615" s="928" t="s">
        <v>5531</v>
      </c>
      <c r="B615" t="s">
        <v>5855</v>
      </c>
    </row>
    <row r="616" spans="1:2">
      <c r="A616" s="928" t="s">
        <v>5578</v>
      </c>
      <c r="B616" t="s">
        <v>5638</v>
      </c>
    </row>
    <row r="617" spans="1:2">
      <c r="A617" s="928" t="s">
        <v>5580</v>
      </c>
      <c r="B617" t="s">
        <v>5641</v>
      </c>
    </row>
    <row r="618" spans="1:2">
      <c r="A618" s="928" t="s">
        <v>5582</v>
      </c>
      <c r="B618" t="s">
        <v>8090</v>
      </c>
    </row>
    <row r="619" spans="1:2">
      <c r="A619" s="928" t="s">
        <v>5639</v>
      </c>
      <c r="B619" t="s">
        <v>8091</v>
      </c>
    </row>
    <row r="620" spans="1:2">
      <c r="A620" s="928" t="s">
        <v>5647</v>
      </c>
      <c r="B620" t="s">
        <v>5694</v>
      </c>
    </row>
    <row r="621" spans="1:2">
      <c r="A621" s="928" t="s">
        <v>5642</v>
      </c>
      <c r="B621" t="s">
        <v>5818</v>
      </c>
    </row>
    <row r="622" spans="1:2">
      <c r="A622" s="928" t="s">
        <v>5649</v>
      </c>
      <c r="B622" t="s">
        <v>5981</v>
      </c>
    </row>
    <row r="623" spans="1:2">
      <c r="A623" s="928" t="s">
        <v>5713</v>
      </c>
      <c r="B623" t="s">
        <v>5753</v>
      </c>
    </row>
    <row r="624" spans="1:2">
      <c r="A624" s="928" t="s">
        <v>5707</v>
      </c>
      <c r="B624" t="s">
        <v>8092</v>
      </c>
    </row>
    <row r="625" spans="1:2">
      <c r="A625" s="928" t="s">
        <v>5691</v>
      </c>
      <c r="B625" t="s">
        <v>8093</v>
      </c>
    </row>
    <row r="626" spans="1:2">
      <c r="A626" s="928" t="s">
        <v>5720</v>
      </c>
      <c r="B626" t="s">
        <v>5641</v>
      </c>
    </row>
    <row r="627" spans="1:2">
      <c r="A627" s="928" t="s">
        <v>5711</v>
      </c>
      <c r="B627" t="s">
        <v>5712</v>
      </c>
    </row>
    <row r="628" spans="1:2">
      <c r="A628" s="928" t="s">
        <v>5709</v>
      </c>
      <c r="B628" t="s">
        <v>5710</v>
      </c>
    </row>
    <row r="629" spans="1:2">
      <c r="A629" s="928" t="s">
        <v>6064</v>
      </c>
      <c r="B629" t="s">
        <v>8094</v>
      </c>
    </row>
    <row r="630" spans="1:2">
      <c r="A630" s="928" t="s">
        <v>6073</v>
      </c>
      <c r="B630" t="s">
        <v>6075</v>
      </c>
    </row>
    <row r="631" spans="1:2">
      <c r="A631" s="928" t="s">
        <v>5744</v>
      </c>
      <c r="B631" t="s">
        <v>5793</v>
      </c>
    </row>
    <row r="632" spans="1:2">
      <c r="A632" s="928" t="s">
        <v>5748</v>
      </c>
      <c r="B632" t="s">
        <v>5751</v>
      </c>
    </row>
    <row r="633" spans="1:2">
      <c r="A633" s="928" t="s">
        <v>5760</v>
      </c>
      <c r="B633" t="s">
        <v>8095</v>
      </c>
    </row>
    <row r="634" spans="1:2">
      <c r="A634" s="928" t="s">
        <v>5798</v>
      </c>
      <c r="B634" t="s">
        <v>5998</v>
      </c>
    </row>
    <row r="635" spans="1:2">
      <c r="A635" s="928" t="s">
        <v>5755</v>
      </c>
      <c r="B635" t="s">
        <v>6071</v>
      </c>
    </row>
    <row r="636" spans="1:2">
      <c r="A636" s="928" t="s">
        <v>5784</v>
      </c>
      <c r="B636" t="s">
        <v>5785</v>
      </c>
    </row>
    <row r="637" spans="1:2">
      <c r="A637" s="928" t="s">
        <v>5806</v>
      </c>
      <c r="B637" t="s">
        <v>8096</v>
      </c>
    </row>
    <row r="638" spans="1:2">
      <c r="A638" s="928" t="s">
        <v>5846</v>
      </c>
      <c r="B638" t="s">
        <v>8097</v>
      </c>
    </row>
    <row r="639" spans="1:2">
      <c r="A639" s="928" t="s">
        <v>5860</v>
      </c>
      <c r="B639" t="s">
        <v>5904</v>
      </c>
    </row>
    <row r="640" spans="1:2">
      <c r="A640" s="928" t="s">
        <v>5862</v>
      </c>
      <c r="B640" t="s">
        <v>5902</v>
      </c>
    </row>
    <row r="641" spans="1:2">
      <c r="A641" s="928" t="s">
        <v>5864</v>
      </c>
      <c r="B641" t="s">
        <v>5903</v>
      </c>
    </row>
    <row r="642" spans="1:2">
      <c r="A642" s="928" t="s">
        <v>5874</v>
      </c>
      <c r="B642" t="s">
        <v>5940</v>
      </c>
    </row>
    <row r="643" spans="1:2">
      <c r="A643" s="928" t="s">
        <v>5890</v>
      </c>
      <c r="B643" t="s">
        <v>5891</v>
      </c>
    </row>
    <row r="644" spans="1:2">
      <c r="A644" s="928" t="s">
        <v>5892</v>
      </c>
      <c r="B644" t="s">
        <v>5893</v>
      </c>
    </row>
    <row r="645" spans="1:2">
      <c r="A645" s="928" t="s">
        <v>5916</v>
      </c>
      <c r="B645" t="s">
        <v>6012</v>
      </c>
    </row>
    <row r="646" spans="1:2">
      <c r="A646" s="928" t="s">
        <v>5925</v>
      </c>
      <c r="B646" t="s">
        <v>6359</v>
      </c>
    </row>
    <row r="647" spans="1:2">
      <c r="A647" s="928" t="s">
        <v>5912</v>
      </c>
      <c r="B647" t="s">
        <v>6271</v>
      </c>
    </row>
    <row r="648" spans="1:2">
      <c r="A648" s="928" t="s">
        <v>5923</v>
      </c>
      <c r="B648" t="s">
        <v>6382</v>
      </c>
    </row>
    <row r="649" spans="1:2">
      <c r="A649" s="928" t="s">
        <v>5914</v>
      </c>
      <c r="B649" t="s">
        <v>8098</v>
      </c>
    </row>
    <row r="650" spans="1:2">
      <c r="A650" s="928" t="s">
        <v>5910</v>
      </c>
      <c r="B650" t="s">
        <v>5935</v>
      </c>
    </row>
    <row r="651" spans="1:2">
      <c r="A651" s="928" t="s">
        <v>5964</v>
      </c>
      <c r="B651" t="s">
        <v>6209</v>
      </c>
    </row>
    <row r="652" spans="1:2">
      <c r="A652" s="928" t="s">
        <v>6226</v>
      </c>
      <c r="B652" t="s">
        <v>6228</v>
      </c>
    </row>
    <row r="653" spans="1:2">
      <c r="A653" s="928" t="s">
        <v>6014</v>
      </c>
      <c r="B653" t="s">
        <v>173</v>
      </c>
    </row>
    <row r="654" spans="1:2">
      <c r="A654" s="928" t="s">
        <v>6066</v>
      </c>
      <c r="B654" t="s">
        <v>8099</v>
      </c>
    </row>
    <row r="655" spans="1:2">
      <c r="A655" s="928" t="s">
        <v>6077</v>
      </c>
      <c r="B655" t="s">
        <v>8100</v>
      </c>
    </row>
    <row r="656" spans="1:2">
      <c r="A656" s="928" t="s">
        <v>6124</v>
      </c>
      <c r="B656" t="s">
        <v>8101</v>
      </c>
    </row>
    <row r="657" spans="1:2">
      <c r="A657" s="928" t="s">
        <v>6117</v>
      </c>
      <c r="B657" t="s">
        <v>8102</v>
      </c>
    </row>
    <row r="658" spans="1:2">
      <c r="A658" s="928" t="s">
        <v>6122</v>
      </c>
      <c r="B658" t="s">
        <v>6244</v>
      </c>
    </row>
    <row r="659" spans="1:2">
      <c r="A659" s="928" t="s">
        <v>6221</v>
      </c>
      <c r="B659" t="s">
        <v>8103</v>
      </c>
    </row>
    <row r="660" spans="1:2">
      <c r="A660" s="928" t="s">
        <v>6266</v>
      </c>
      <c r="B660" t="s">
        <v>8104</v>
      </c>
    </row>
    <row r="661" spans="1:2">
      <c r="A661" s="928" t="s">
        <v>6268</v>
      </c>
      <c r="B661" t="s">
        <v>7972</v>
      </c>
    </row>
    <row r="662" spans="1:2">
      <c r="A662" s="928" t="s">
        <v>6276</v>
      </c>
      <c r="B662" t="s">
        <v>8105</v>
      </c>
    </row>
    <row r="663" spans="1:2">
      <c r="A663" s="928" t="s">
        <v>6289</v>
      </c>
      <c r="B663" t="s">
        <v>8106</v>
      </c>
    </row>
    <row r="664" spans="1:2">
      <c r="A664" s="928" t="s">
        <v>6291</v>
      </c>
      <c r="B664" t="s">
        <v>8107</v>
      </c>
    </row>
    <row r="665" spans="1:2">
      <c r="A665" s="928" t="s">
        <v>6293</v>
      </c>
      <c r="B665" t="s">
        <v>8108</v>
      </c>
    </row>
    <row r="666" spans="1:2">
      <c r="A666" s="928" t="s">
        <v>6324</v>
      </c>
      <c r="B666" t="s">
        <v>8109</v>
      </c>
    </row>
    <row r="667" spans="1:2">
      <c r="A667" s="928" t="s">
        <v>6362</v>
      </c>
      <c r="B667" t="s">
        <v>8110</v>
      </c>
    </row>
    <row r="668" spans="1:2">
      <c r="A668" s="928" t="s">
        <v>6326</v>
      </c>
      <c r="B668" t="s">
        <v>8111</v>
      </c>
    </row>
    <row r="669" spans="1:2">
      <c r="A669" s="928" t="s">
        <v>6328</v>
      </c>
      <c r="B669" t="s">
        <v>8112</v>
      </c>
    </row>
    <row r="670" spans="1:2">
      <c r="A670" s="928" t="s">
        <v>6330</v>
      </c>
      <c r="B670" t="s">
        <v>8113</v>
      </c>
    </row>
    <row r="671" spans="1:2">
      <c r="A671" s="928" t="s">
        <v>6332</v>
      </c>
      <c r="B671" t="s">
        <v>8114</v>
      </c>
    </row>
    <row r="672" spans="1:2">
      <c r="A672" s="13" t="s">
        <v>1659</v>
      </c>
      <c r="B672" s="13" t="s">
        <v>1661</v>
      </c>
    </row>
    <row r="673" spans="1:2">
      <c r="A673" s="928" t="s">
        <v>6366</v>
      </c>
      <c r="B673" t="s">
        <v>8115</v>
      </c>
    </row>
    <row r="674" spans="1:2">
      <c r="A674" s="928" t="s">
        <v>7997</v>
      </c>
      <c r="B674" t="s">
        <v>8116</v>
      </c>
    </row>
    <row r="675" spans="1:2">
      <c r="A675" s="928" t="s">
        <v>7995</v>
      </c>
      <c r="B675" t="s">
        <v>8117</v>
      </c>
    </row>
    <row r="676" spans="1:2">
      <c r="A676" s="928" t="s">
        <v>7991</v>
      </c>
      <c r="B676" t="s">
        <v>8118</v>
      </c>
    </row>
    <row r="677" spans="1:2">
      <c r="A677" s="928" t="s">
        <v>7993</v>
      </c>
      <c r="B677" t="s">
        <v>8119</v>
      </c>
    </row>
    <row r="678" spans="1:2">
      <c r="A678" s="928" t="s">
        <v>7999</v>
      </c>
      <c r="B678" t="s">
        <v>8120</v>
      </c>
    </row>
    <row r="679" spans="1:2">
      <c r="A679" s="928" t="s">
        <v>7989</v>
      </c>
      <c r="B679" t="s">
        <v>8121</v>
      </c>
    </row>
    <row r="680" spans="1:2">
      <c r="A680" s="928" t="s">
        <v>8143</v>
      </c>
      <c r="B680" t="s">
        <v>8161</v>
      </c>
    </row>
    <row r="681" spans="1:2">
      <c r="A681" s="928" t="s">
        <v>8169</v>
      </c>
      <c r="B681" t="s">
        <v>8170</v>
      </c>
    </row>
    <row r="682" spans="1:2">
      <c r="A682" s="928" t="s">
        <v>8166</v>
      </c>
      <c r="B682" t="s">
        <v>8167</v>
      </c>
    </row>
    <row r="683" spans="1:2">
      <c r="A683" s="928" t="s">
        <v>8187</v>
      </c>
      <c r="B683" t="s">
        <v>8188</v>
      </c>
    </row>
    <row r="684" spans="1:2">
      <c r="A684" s="13" t="s">
        <v>131</v>
      </c>
      <c r="B684" s="13" t="s">
        <v>524</v>
      </c>
    </row>
    <row r="685" spans="1:2">
      <c r="A685" s="13" t="s">
        <v>286</v>
      </c>
      <c r="B685" s="13" t="s">
        <v>30</v>
      </c>
    </row>
    <row r="686" spans="1:2">
      <c r="A686" s="13" t="s">
        <v>802</v>
      </c>
      <c r="B686" s="13" t="s">
        <v>712</v>
      </c>
    </row>
    <row r="687" spans="1:2">
      <c r="A687" s="13" t="s">
        <v>710</v>
      </c>
      <c r="B687" s="13" t="s">
        <v>712</v>
      </c>
    </row>
    <row r="688" spans="1:2">
      <c r="A688" s="13" t="s">
        <v>1143</v>
      </c>
      <c r="B688" s="13" t="s">
        <v>1145</v>
      </c>
    </row>
    <row r="689" spans="1:2">
      <c r="A689" s="13" t="s">
        <v>1786</v>
      </c>
      <c r="B689" s="13" t="s">
        <v>1145</v>
      </c>
    </row>
    <row r="690" spans="1:2">
      <c r="A690" s="13" t="s">
        <v>645</v>
      </c>
      <c r="B690" s="13" t="s">
        <v>647</v>
      </c>
    </row>
    <row r="691" spans="1:2">
      <c r="A691" s="13" t="s">
        <v>2856</v>
      </c>
      <c r="B691" s="13" t="s">
        <v>2858</v>
      </c>
    </row>
    <row r="692" spans="1:2">
      <c r="A692" s="4" t="s">
        <v>4898</v>
      </c>
      <c r="B692" s="13" t="s">
        <v>4900</v>
      </c>
    </row>
    <row r="693" spans="1:2">
      <c r="A693" s="13" t="s">
        <v>2902</v>
      </c>
      <c r="B693" s="13" t="s">
        <v>2904</v>
      </c>
    </row>
    <row r="694" spans="1:2">
      <c r="A694" s="13" t="s">
        <v>463</v>
      </c>
      <c r="B694" s="13" t="s">
        <v>465</v>
      </c>
    </row>
    <row r="695" spans="1:2">
      <c r="A695" s="13" t="s">
        <v>1042</v>
      </c>
      <c r="B695" s="13" t="s">
        <v>1044</v>
      </c>
    </row>
    <row r="696" spans="1:2">
      <c r="A696" s="13" t="s">
        <v>1062</v>
      </c>
      <c r="B696" s="13" t="s">
        <v>1064</v>
      </c>
    </row>
    <row r="697" spans="1:2">
      <c r="A697" s="13" t="s">
        <v>341</v>
      </c>
      <c r="B697" s="13" t="s">
        <v>343</v>
      </c>
    </row>
    <row r="698" spans="1:2">
      <c r="A698" s="13" t="s">
        <v>589</v>
      </c>
      <c r="B698" s="13" t="s">
        <v>343</v>
      </c>
    </row>
    <row r="699" spans="1:2">
      <c r="A699" s="13" t="s">
        <v>1172</v>
      </c>
      <c r="B699" s="13" t="s">
        <v>1174</v>
      </c>
    </row>
    <row r="700" spans="1:2">
      <c r="A700" s="13" t="s">
        <v>338</v>
      </c>
      <c r="B700" s="13" t="s">
        <v>340</v>
      </c>
    </row>
    <row r="701" spans="1:2">
      <c r="A701" s="13" t="s">
        <v>352</v>
      </c>
      <c r="B701" s="13" t="s">
        <v>354</v>
      </c>
    </row>
    <row r="702" spans="1:2">
      <c r="A702" s="13" t="s">
        <v>1729</v>
      </c>
      <c r="B702" s="13" t="s">
        <v>1018</v>
      </c>
    </row>
    <row r="703" spans="1:2">
      <c r="A703" s="13" t="s">
        <v>835</v>
      </c>
      <c r="B703" s="13" t="s">
        <v>837</v>
      </c>
    </row>
    <row r="704" spans="1:2">
      <c r="A704" s="13" t="s">
        <v>536</v>
      </c>
      <c r="B704" s="13" t="s">
        <v>538</v>
      </c>
    </row>
    <row r="705" spans="1:2">
      <c r="A705" s="13" t="s">
        <v>147</v>
      </c>
      <c r="B705" s="13" t="s">
        <v>149</v>
      </c>
    </row>
    <row r="706" spans="1:2">
      <c r="A706" s="13" t="s">
        <v>721</v>
      </c>
      <c r="B706" s="13" t="s">
        <v>723</v>
      </c>
    </row>
    <row r="707" spans="1:2">
      <c r="A707" s="13" t="s">
        <v>953</v>
      </c>
      <c r="B707" s="13" t="s">
        <v>955</v>
      </c>
    </row>
    <row r="708" spans="1:2">
      <c r="A708" s="13" t="s">
        <v>566</v>
      </c>
      <c r="B708" s="13" t="s">
        <v>568</v>
      </c>
    </row>
    <row r="709" spans="1:2">
      <c r="A709" s="13" t="s">
        <v>220</v>
      </c>
      <c r="B709" s="13" t="s">
        <v>222</v>
      </c>
    </row>
    <row r="710" spans="1:2">
      <c r="A710" s="13" t="s">
        <v>914</v>
      </c>
      <c r="B710" s="13" t="s">
        <v>916</v>
      </c>
    </row>
    <row r="711" spans="1:2">
      <c r="A711" s="13" t="s">
        <v>3113</v>
      </c>
      <c r="B711" s="13" t="s">
        <v>55</v>
      </c>
    </row>
    <row r="712" spans="1:2">
      <c r="A712" s="13" t="s">
        <v>442</v>
      </c>
      <c r="B712" s="13" t="s">
        <v>444</v>
      </c>
    </row>
    <row r="713" spans="1:2">
      <c r="A713" s="13" t="s">
        <v>1229</v>
      </c>
      <c r="B713" s="13" t="s">
        <v>1231</v>
      </c>
    </row>
    <row r="714" spans="1:2">
      <c r="A714" s="13" t="s">
        <v>1355</v>
      </c>
      <c r="B714" s="13" t="s">
        <v>51</v>
      </c>
    </row>
    <row r="715" spans="1:2">
      <c r="A715" s="13" t="s">
        <v>636</v>
      </c>
      <c r="B715" s="13" t="s">
        <v>51</v>
      </c>
    </row>
    <row r="716" spans="1:2">
      <c r="A716" s="13" t="s">
        <v>49</v>
      </c>
      <c r="B716" s="13" t="s">
        <v>51</v>
      </c>
    </row>
    <row r="717" spans="1:2">
      <c r="A717" s="13" t="s">
        <v>4917</v>
      </c>
      <c r="B717" s="13" t="s">
        <v>4919</v>
      </c>
    </row>
    <row r="718" spans="1:2">
      <c r="A718" s="928" t="s">
        <v>5952</v>
      </c>
      <c r="B718" t="s">
        <v>8122</v>
      </c>
    </row>
    <row r="719" spans="1:2">
      <c r="A719" s="13" t="s">
        <v>1671</v>
      </c>
      <c r="B719" s="13" t="s">
        <v>1673</v>
      </c>
    </row>
    <row r="720" spans="1:2">
      <c r="A720" s="13" t="s">
        <v>394</v>
      </c>
      <c r="B720" s="13" t="s">
        <v>396</v>
      </c>
    </row>
    <row r="721" spans="1:2">
      <c r="A721" s="13" t="s">
        <v>5009</v>
      </c>
      <c r="B721" s="13" t="s">
        <v>312</v>
      </c>
    </row>
    <row r="722" spans="1:2">
      <c r="A722" s="13" t="s">
        <v>5449</v>
      </c>
      <c r="B722" s="13" t="s">
        <v>5451</v>
      </c>
    </row>
    <row r="723" spans="1:2">
      <c r="A723" s="928" t="s">
        <v>5371</v>
      </c>
      <c r="B723" t="s">
        <v>5373</v>
      </c>
    </row>
    <row r="724" spans="1:2">
      <c r="A724" s="13" t="s">
        <v>262</v>
      </c>
      <c r="B724" s="13" t="s">
        <v>264</v>
      </c>
    </row>
    <row r="725" spans="1:2">
      <c r="A725" s="13" t="s">
        <v>265</v>
      </c>
      <c r="B725" s="13" t="s">
        <v>266</v>
      </c>
    </row>
    <row r="726" spans="1:2">
      <c r="A726" s="13" t="s">
        <v>1650</v>
      </c>
      <c r="B726" s="13" t="s">
        <v>1652</v>
      </c>
    </row>
    <row r="727" spans="1:2">
      <c r="A727" s="13" t="s">
        <v>907</v>
      </c>
      <c r="B727" s="13" t="s">
        <v>908</v>
      </c>
    </row>
    <row r="728" spans="1:2">
      <c r="A728" s="13" t="s">
        <v>2032</v>
      </c>
      <c r="B728" s="13" t="s">
        <v>2034</v>
      </c>
    </row>
    <row r="729" spans="1:2">
      <c r="A729" s="13" t="s">
        <v>751</v>
      </c>
      <c r="B729" s="13" t="s">
        <v>753</v>
      </c>
    </row>
    <row r="730" spans="1:2">
      <c r="A730" s="13" t="s">
        <v>94</v>
      </c>
      <c r="B730" s="13" t="s">
        <v>96</v>
      </c>
    </row>
    <row r="731" spans="1:2">
      <c r="A731" s="13" t="s">
        <v>848</v>
      </c>
      <c r="B731" s="13" t="s">
        <v>850</v>
      </c>
    </row>
    <row r="732" spans="1:2">
      <c r="A732" s="13" t="s">
        <v>386</v>
      </c>
      <c r="B732" s="13" t="s">
        <v>388</v>
      </c>
    </row>
    <row r="733" spans="1:2">
      <c r="A733" s="928" t="s">
        <v>5724</v>
      </c>
      <c r="B733" t="s">
        <v>5726</v>
      </c>
    </row>
    <row r="734" spans="1:2">
      <c r="A734" s="13" t="s">
        <v>999</v>
      </c>
      <c r="B734" s="13" t="s">
        <v>1001</v>
      </c>
    </row>
    <row r="735" spans="1:2">
      <c r="A735" s="928" t="s">
        <v>5211</v>
      </c>
      <c r="B735" t="s">
        <v>5213</v>
      </c>
    </row>
    <row r="736" spans="1:2">
      <c r="A736" s="13" t="s">
        <v>2228</v>
      </c>
      <c r="B736" s="13" t="s">
        <v>2229</v>
      </c>
    </row>
    <row r="737" spans="1:2">
      <c r="A737" s="13" t="s">
        <v>896</v>
      </c>
      <c r="B737" s="13" t="s">
        <v>898</v>
      </c>
    </row>
    <row r="738" spans="1:2">
      <c r="A738" s="13" t="s">
        <v>899</v>
      </c>
      <c r="B738" s="13" t="s">
        <v>4949</v>
      </c>
    </row>
    <row r="739" spans="1:2">
      <c r="A739" s="13" t="s">
        <v>580</v>
      </c>
      <c r="B739" s="13" t="s">
        <v>582</v>
      </c>
    </row>
    <row r="740" spans="1:2">
      <c r="A740" s="13" t="s">
        <v>1824</v>
      </c>
      <c r="B740" s="13" t="s">
        <v>682</v>
      </c>
    </row>
    <row r="741" spans="1:2">
      <c r="A741" s="13" t="s">
        <v>985</v>
      </c>
      <c r="B741" s="13" t="s">
        <v>987</v>
      </c>
    </row>
    <row r="742" spans="1:2">
      <c r="A742" s="13" t="s">
        <v>909</v>
      </c>
      <c r="B742" s="13" t="s">
        <v>910</v>
      </c>
    </row>
    <row r="743" spans="1:2">
      <c r="A743" s="13" t="s">
        <v>21</v>
      </c>
      <c r="B743" s="13" t="s">
        <v>24</v>
      </c>
    </row>
    <row r="744" spans="1:2">
      <c r="A744" s="13" t="s">
        <v>4117</v>
      </c>
      <c r="B744" s="13" t="s">
        <v>4119</v>
      </c>
    </row>
    <row r="745" spans="1:2">
      <c r="A745" s="13" t="s">
        <v>1568</v>
      </c>
      <c r="B745" s="13" t="s">
        <v>1570</v>
      </c>
    </row>
    <row r="746" spans="1:2">
      <c r="A746" s="13" t="s">
        <v>31</v>
      </c>
      <c r="B746" s="13" t="s">
        <v>33</v>
      </c>
    </row>
    <row r="747" spans="1:2">
      <c r="A747" s="13" t="s">
        <v>229</v>
      </c>
      <c r="B747" s="13" t="s">
        <v>231</v>
      </c>
    </row>
    <row r="748" spans="1:2">
      <c r="A748" s="13" t="s">
        <v>272</v>
      </c>
      <c r="B748" s="13" t="s">
        <v>274</v>
      </c>
    </row>
    <row r="749" spans="1:2">
      <c r="A749" s="13" t="s">
        <v>595</v>
      </c>
      <c r="B749" s="13" t="s">
        <v>462</v>
      </c>
    </row>
    <row r="750" spans="1:2">
      <c r="A750" s="13" t="s">
        <v>555</v>
      </c>
      <c r="B750" s="13" t="s">
        <v>556</v>
      </c>
    </row>
    <row r="751" spans="1:2">
      <c r="A751" s="13" t="s">
        <v>445</v>
      </c>
      <c r="B751" s="13" t="s">
        <v>447</v>
      </c>
    </row>
    <row r="752" spans="1:2">
      <c r="A752" s="13" t="s">
        <v>866</v>
      </c>
      <c r="B752" s="13" t="s">
        <v>447</v>
      </c>
    </row>
    <row r="753" spans="1:2">
      <c r="A753" s="13" t="s">
        <v>928</v>
      </c>
      <c r="B753" s="13" t="s">
        <v>929</v>
      </c>
    </row>
    <row r="754" spans="1:2">
      <c r="A754" s="13" t="s">
        <v>925</v>
      </c>
      <c r="B754" s="13" t="s">
        <v>927</v>
      </c>
    </row>
    <row r="755" spans="1:2">
      <c r="A755" s="13" t="s">
        <v>971</v>
      </c>
      <c r="B755" s="13" t="s">
        <v>972</v>
      </c>
    </row>
    <row r="756" spans="1:2">
      <c r="A756" s="13" t="s">
        <v>4883</v>
      </c>
      <c r="B756" s="13" t="s">
        <v>4885</v>
      </c>
    </row>
    <row r="757" spans="1:2">
      <c r="A757" s="13" t="s">
        <v>158</v>
      </c>
      <c r="B757" s="13" t="s">
        <v>160</v>
      </c>
    </row>
    <row r="758" spans="1:2">
      <c r="A758" s="13" t="s">
        <v>188</v>
      </c>
      <c r="B758" s="13" t="s">
        <v>190</v>
      </c>
    </row>
    <row r="759" spans="1:2">
      <c r="A759" s="13" t="s">
        <v>3031</v>
      </c>
      <c r="B759" s="13" t="s">
        <v>3033</v>
      </c>
    </row>
    <row r="760" spans="1:2">
      <c r="A760" s="13" t="s">
        <v>893</v>
      </c>
      <c r="B760" s="13" t="s">
        <v>895</v>
      </c>
    </row>
    <row r="761" spans="1:2">
      <c r="A761" s="13" t="s">
        <v>3886</v>
      </c>
      <c r="B761" s="13" t="s">
        <v>3888</v>
      </c>
    </row>
    <row r="762" spans="1:2">
      <c r="A762" s="13" t="s">
        <v>691</v>
      </c>
      <c r="B762" s="13" t="s">
        <v>693</v>
      </c>
    </row>
    <row r="763" spans="1:2">
      <c r="A763" s="13" t="s">
        <v>735</v>
      </c>
      <c r="B763" s="13" t="s">
        <v>736</v>
      </c>
    </row>
    <row r="764" spans="1:2">
      <c r="A764" s="13" t="s">
        <v>3174</v>
      </c>
      <c r="B764" s="13" t="s">
        <v>3176</v>
      </c>
    </row>
    <row r="765" spans="1:2">
      <c r="A765" s="13" t="s">
        <v>355</v>
      </c>
      <c r="B765" s="13" t="s">
        <v>357</v>
      </c>
    </row>
    <row r="766" spans="1:2">
      <c r="A766" s="13" t="s">
        <v>2665</v>
      </c>
      <c r="B766" s="13" t="s">
        <v>2667</v>
      </c>
    </row>
    <row r="767" spans="1:2">
      <c r="A767" s="13" t="s">
        <v>816</v>
      </c>
      <c r="B767" s="13" t="s">
        <v>818</v>
      </c>
    </row>
    <row r="768" spans="1:2">
      <c r="A768" s="13" t="s">
        <v>822</v>
      </c>
      <c r="B768" s="13" t="s">
        <v>824</v>
      </c>
    </row>
    <row r="769" spans="1:2">
      <c r="A769" s="13" t="s">
        <v>3710</v>
      </c>
      <c r="B769" s="13" t="s">
        <v>3712</v>
      </c>
    </row>
    <row r="770" spans="1:2">
      <c r="A770" s="13" t="s">
        <v>43</v>
      </c>
      <c r="B770" s="13" t="s">
        <v>45</v>
      </c>
    </row>
    <row r="771" spans="1:2">
      <c r="A771" s="13" t="s">
        <v>4071</v>
      </c>
      <c r="B771" s="13" t="s">
        <v>4073</v>
      </c>
    </row>
    <row r="772" spans="1:2">
      <c r="A772" s="13" t="s">
        <v>347</v>
      </c>
      <c r="B772" s="13" t="s">
        <v>349</v>
      </c>
    </row>
    <row r="773" spans="1:2">
      <c r="A773" s="13" t="s">
        <v>109</v>
      </c>
      <c r="B773" s="13" t="s">
        <v>36</v>
      </c>
    </row>
    <row r="774" spans="1:2">
      <c r="A774" s="928" t="s">
        <v>5525</v>
      </c>
      <c r="B774" t="s">
        <v>5527</v>
      </c>
    </row>
    <row r="775" spans="1:2">
      <c r="A775" s="13" t="s">
        <v>1328</v>
      </c>
      <c r="B775" s="13" t="s">
        <v>1329</v>
      </c>
    </row>
    <row r="776" spans="1:2">
      <c r="A776" s="13" t="s">
        <v>1400</v>
      </c>
      <c r="B776" s="13" t="s">
        <v>1402</v>
      </c>
    </row>
    <row r="777" spans="1:2">
      <c r="A777" s="13" t="s">
        <v>1564</v>
      </c>
      <c r="B777" s="13" t="s">
        <v>1566</v>
      </c>
    </row>
    <row r="778" spans="1:2">
      <c r="A778" s="13" t="s">
        <v>755</v>
      </c>
      <c r="B778" s="13" t="s">
        <v>757</v>
      </c>
    </row>
    <row r="779" spans="1:2">
      <c r="A779" s="13" t="s">
        <v>251</v>
      </c>
      <c r="B779" s="13" t="s">
        <v>253</v>
      </c>
    </row>
    <row r="780" spans="1:2">
      <c r="A780" s="13" t="s">
        <v>1322</v>
      </c>
      <c r="B780" s="13" t="s">
        <v>1323</v>
      </c>
    </row>
    <row r="781" spans="1:2">
      <c r="A781" s="13" t="s">
        <v>1319</v>
      </c>
      <c r="B781" s="13" t="s">
        <v>1321</v>
      </c>
    </row>
    <row r="782" spans="1:2">
      <c r="A782" s="13" t="s">
        <v>1324</v>
      </c>
      <c r="B782" s="13" t="s">
        <v>1325</v>
      </c>
    </row>
    <row r="783" spans="1:2">
      <c r="A783" s="928" t="s">
        <v>5140</v>
      </c>
      <c r="B783" t="s">
        <v>5239</v>
      </c>
    </row>
    <row r="784" spans="1:2">
      <c r="A784" s="13" t="s">
        <v>1462</v>
      </c>
      <c r="B784" s="13" t="s">
        <v>1463</v>
      </c>
    </row>
    <row r="785" spans="1:2">
      <c r="A785" s="13" t="s">
        <v>510</v>
      </c>
      <c r="B785" s="13" t="s">
        <v>512</v>
      </c>
    </row>
    <row r="786" spans="1:2">
      <c r="A786" s="13" t="s">
        <v>968</v>
      </c>
      <c r="B786" s="13" t="s">
        <v>970</v>
      </c>
    </row>
    <row r="787" spans="1:2">
      <c r="A787" s="1024" t="s">
        <v>4055</v>
      </c>
      <c r="B787" s="13" t="s">
        <v>4056</v>
      </c>
    </row>
    <row r="788" spans="1:2">
      <c r="A788" s="13" t="s">
        <v>3895</v>
      </c>
      <c r="B788" s="13" t="s">
        <v>3897</v>
      </c>
    </row>
    <row r="789" spans="1:2">
      <c r="A789" s="13" t="s">
        <v>551</v>
      </c>
      <c r="B789" s="13" t="s">
        <v>553</v>
      </c>
    </row>
    <row r="790" spans="1:2">
      <c r="A790" s="13" t="s">
        <v>1305</v>
      </c>
      <c r="B790" s="13" t="s">
        <v>1307</v>
      </c>
    </row>
    <row r="791" spans="1:2">
      <c r="A791" s="13" t="s">
        <v>8123</v>
      </c>
      <c r="B791" s="13" t="s">
        <v>8124</v>
      </c>
    </row>
    <row r="792" spans="1:2">
      <c r="A792" s="13" t="s">
        <v>1892</v>
      </c>
      <c r="B792" s="13" t="s">
        <v>1894</v>
      </c>
    </row>
    <row r="793" spans="1:2">
      <c r="A793" s="13" t="s">
        <v>1524</v>
      </c>
      <c r="B793" s="13" t="s">
        <v>1526</v>
      </c>
    </row>
    <row r="794" spans="1:2">
      <c r="A794" s="13" t="s">
        <v>519</v>
      </c>
      <c r="B794" s="13" t="s">
        <v>521</v>
      </c>
    </row>
    <row r="795" spans="1:2">
      <c r="A795" s="13" t="s">
        <v>2930</v>
      </c>
      <c r="B795" s="13" t="s">
        <v>2932</v>
      </c>
    </row>
    <row r="796" spans="1:2">
      <c r="A796" s="4" t="s">
        <v>4338</v>
      </c>
      <c r="B796" s="13" t="s">
        <v>840</v>
      </c>
    </row>
    <row r="797" spans="1:2">
      <c r="A797" s="13" t="s">
        <v>573</v>
      </c>
      <c r="B797" s="13" t="s">
        <v>575</v>
      </c>
    </row>
    <row r="798" spans="1:2">
      <c r="A798" s="928" t="s">
        <v>5653</v>
      </c>
      <c r="B798" t="s">
        <v>5789</v>
      </c>
    </row>
    <row r="799" spans="1:2">
      <c r="A799" s="13" t="s">
        <v>758</v>
      </c>
      <c r="B799" s="13" t="s">
        <v>759</v>
      </c>
    </row>
    <row r="800" spans="1:2">
      <c r="A800" s="13" t="s">
        <v>8125</v>
      </c>
      <c r="B800" s="13" t="s">
        <v>8126</v>
      </c>
    </row>
    <row r="801" spans="1:2">
      <c r="A801" s="13" t="s">
        <v>1691</v>
      </c>
      <c r="B801" s="13" t="s">
        <v>1693</v>
      </c>
    </row>
    <row r="802" spans="1:2">
      <c r="A802" s="13" t="s">
        <v>1759</v>
      </c>
      <c r="B802" s="13" t="s">
        <v>1693</v>
      </c>
    </row>
    <row r="803" spans="1:2">
      <c r="A803" s="13" t="s">
        <v>407</v>
      </c>
      <c r="B803" s="13" t="s">
        <v>409</v>
      </c>
    </row>
    <row r="804" spans="1:2">
      <c r="A804" s="13" t="s">
        <v>3250</v>
      </c>
      <c r="B804" s="13" t="s">
        <v>712</v>
      </c>
    </row>
    <row r="805" spans="1:2">
      <c r="A805" s="928" t="s">
        <v>6300</v>
      </c>
      <c r="B805" t="s">
        <v>6302</v>
      </c>
    </row>
    <row r="806" spans="1:2">
      <c r="A806" s="13" t="s">
        <v>380</v>
      </c>
      <c r="B806" s="13" t="s">
        <v>382</v>
      </c>
    </row>
    <row r="807" spans="1:2">
      <c r="A807" s="13" t="s">
        <v>182</v>
      </c>
      <c r="B807" s="13" t="s">
        <v>184</v>
      </c>
    </row>
    <row r="808" spans="1:2">
      <c r="A808" s="13" t="s">
        <v>53</v>
      </c>
      <c r="B808" s="13" t="s">
        <v>55</v>
      </c>
    </row>
    <row r="809" spans="1:2">
      <c r="A809" s="13" t="s">
        <v>73</v>
      </c>
      <c r="B809" s="13" t="s">
        <v>74</v>
      </c>
    </row>
    <row r="810" spans="1:2">
      <c r="A810" s="13" t="s">
        <v>435</v>
      </c>
      <c r="B810" s="13" t="s">
        <v>436</v>
      </c>
    </row>
    <row r="811" spans="1:2">
      <c r="A811" s="13" t="s">
        <v>178</v>
      </c>
      <c r="B811" s="13" t="s">
        <v>180</v>
      </c>
    </row>
    <row r="812" spans="1:2">
      <c r="A812" s="13" t="s">
        <v>34</v>
      </c>
      <c r="B812" s="13" t="s">
        <v>36</v>
      </c>
    </row>
    <row r="813" spans="1:2">
      <c r="A813" s="13" t="s">
        <v>1051</v>
      </c>
      <c r="B813" s="13" t="s">
        <v>1053</v>
      </c>
    </row>
    <row r="814" spans="1:2">
      <c r="A814" s="13" t="s">
        <v>1016</v>
      </c>
      <c r="B814" s="13" t="s">
        <v>1018</v>
      </c>
    </row>
    <row r="815" spans="1:2">
      <c r="A815" s="13" t="s">
        <v>490</v>
      </c>
      <c r="B815" s="13" t="s">
        <v>492</v>
      </c>
    </row>
    <row r="816" spans="1:2">
      <c r="A816" s="13" t="s">
        <v>37</v>
      </c>
      <c r="B816" s="13" t="s">
        <v>38</v>
      </c>
    </row>
    <row r="817" spans="1:2">
      <c r="A817" s="13" t="s">
        <v>3651</v>
      </c>
      <c r="B817" s="13" t="s">
        <v>3652</v>
      </c>
    </row>
    <row r="818" spans="1:2">
      <c r="A818" s="13" t="s">
        <v>1227</v>
      </c>
      <c r="B818" s="13" t="s">
        <v>1228</v>
      </c>
    </row>
    <row r="819" spans="1:2">
      <c r="A819" s="13" t="s">
        <v>2260</v>
      </c>
      <c r="B819" s="13" t="s">
        <v>2262</v>
      </c>
    </row>
    <row r="820" spans="1:2">
      <c r="A820" s="928" t="s">
        <v>4990</v>
      </c>
      <c r="B820" t="s">
        <v>8127</v>
      </c>
    </row>
    <row r="821" spans="1:2">
      <c r="A821" s="928" t="s">
        <v>5428</v>
      </c>
      <c r="B821" t="s">
        <v>5430</v>
      </c>
    </row>
    <row r="822" spans="1:2">
      <c r="A822" s="13" t="s">
        <v>137</v>
      </c>
      <c r="B822" s="13" t="s">
        <v>2696</v>
      </c>
    </row>
    <row r="823" spans="1:2">
      <c r="A823" s="13" t="s">
        <v>139</v>
      </c>
      <c r="B823" s="13" t="s">
        <v>3796</v>
      </c>
    </row>
    <row r="824" spans="1:2">
      <c r="A824" s="13" t="s">
        <v>292</v>
      </c>
      <c r="B824" s="13" t="s">
        <v>4835</v>
      </c>
    </row>
    <row r="825" spans="1:2">
      <c r="A825" s="13" t="s">
        <v>311</v>
      </c>
      <c r="B825" s="13" t="s">
        <v>312</v>
      </c>
    </row>
    <row r="826" spans="1:2">
      <c r="A826" s="4" t="s">
        <v>3390</v>
      </c>
      <c r="B826" s="13" t="s">
        <v>3390</v>
      </c>
    </row>
    <row r="827" spans="1:2">
      <c r="A827" s="928" t="s">
        <v>6311</v>
      </c>
      <c r="B827" s="1025" t="s">
        <v>3329</v>
      </c>
    </row>
    <row r="828" spans="1:2">
      <c r="A828" s="13" t="s">
        <v>5</v>
      </c>
      <c r="B828" s="1025" t="s">
        <v>3329</v>
      </c>
    </row>
    <row r="829" spans="1:2">
      <c r="A829" s="928" t="s">
        <v>8128</v>
      </c>
      <c r="B829" s="1025" t="s">
        <v>3329</v>
      </c>
    </row>
  </sheetData>
  <sortState xmlns:xlrd2="http://schemas.microsoft.com/office/spreadsheetml/2017/richdata2" ref="A2:B842">
    <sortCondition ref="A502:A20524"/>
  </sortState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eview xmlns="a8b4aade-7df7-4da4-8c5d-c7b63e20a15e">
      <Url xsi:nil="true"/>
      <Description xsi:nil="true"/>
    </preview>
    <TaxCatchAll xmlns="2c55223f-e080-420f-b136-ffd00bae0d73" xsi:nil="true"/>
    <lcf76f155ced4ddcb4097134ff3c332f xmlns="a8b4aade-7df7-4da4-8c5d-c7b63e20a15e">
      <Terms xmlns="http://schemas.microsoft.com/office/infopath/2007/PartnerControls"/>
    </lcf76f155ced4ddcb4097134ff3c332f>
    <SharedWithUsers xmlns="2c55223f-e080-420f-b136-ffd00bae0d73">
      <UserInfo>
        <DisplayName>MK Admin</DisplayName>
        <AccountId>72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B2775358267844A30F3D5D05FDD0F3" ma:contentTypeVersion="19" ma:contentTypeDescription="Create a new document." ma:contentTypeScope="" ma:versionID="f10247006a0ce43baa1fcda63115f436">
  <xsd:schema xmlns:xsd="http://www.w3.org/2001/XMLSchema" xmlns:xs="http://www.w3.org/2001/XMLSchema" xmlns:p="http://schemas.microsoft.com/office/2006/metadata/properties" xmlns:ns2="2c55223f-e080-420f-b136-ffd00bae0d73" xmlns:ns3="a8b4aade-7df7-4da4-8c5d-c7b63e20a15e" targetNamespace="http://schemas.microsoft.com/office/2006/metadata/properties" ma:root="true" ma:fieldsID="5b6e0e76c746166d46d580a8356d17e0" ns2:_="" ns3:_="">
    <xsd:import namespace="2c55223f-e080-420f-b136-ffd00bae0d73"/>
    <xsd:import namespace="a8b4aade-7df7-4da4-8c5d-c7b63e20a15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preview" minOccurs="0"/>
                <xsd:element ref="ns3:lcf76f155ced4ddcb4097134ff3c332f" minOccurs="0"/>
                <xsd:element ref="ns2:TaxCatchAll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55223f-e080-420f-b136-ffd00bae0d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5" nillable="true" ma:displayName="Taxonomy Catch All Column" ma:hidden="true" ma:list="{a61547a3-a362-4629-b9fe-8d5759dfabfb}" ma:internalName="TaxCatchAll" ma:showField="CatchAllData" ma:web="2c55223f-e080-420f-b136-ffd00bae0d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b4aade-7df7-4da4-8c5d-c7b63e20a1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5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preview" ma:index="22" nillable="true" ma:displayName="preview" ma:format="Image" ma:internalName="preview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20ab1fcb-8c30-464d-9a7d-60008d27b0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6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AC8C2EF-15A6-4DEF-9A94-998B17004380}">
  <ds:schemaRefs>
    <ds:schemaRef ds:uri="2c55223f-e080-420f-b136-ffd00bae0d73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a8b4aade-7df7-4da4-8c5d-c7b63e20a15e"/>
    <ds:schemaRef ds:uri="http://purl.org/dc/elements/1.1/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A10F5ED-EA4A-4EA4-9D0C-B458F804DED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079BCA8-3090-464D-9C3D-CEAEB62804E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55223f-e080-420f-b136-ffd00bae0d73"/>
    <ds:schemaRef ds:uri="a8b4aade-7df7-4da4-8c5d-c7b63e20a15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Peter Millar</vt:lpstr>
      <vt:lpstr>PM Yearly Analysis</vt:lpstr>
      <vt:lpstr>Commission</vt:lpstr>
      <vt:lpstr>Direct Sales</vt:lpstr>
      <vt:lpstr>Purchase Orders</vt:lpstr>
      <vt:lpstr>Stock</vt:lpstr>
      <vt:lpstr>££</vt:lpstr>
      <vt:lpstr>PETE REFS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Elliot Barnett</dc:creator>
  <cp:keywords/>
  <dc:description/>
  <cp:lastModifiedBy>John Glanville</cp:lastModifiedBy>
  <cp:revision/>
  <dcterms:created xsi:type="dcterms:W3CDTF">2019-01-08T08:55:09Z</dcterms:created>
  <dcterms:modified xsi:type="dcterms:W3CDTF">2022-09-12T11:58:06Z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0x01010064B2775358267844A30F3D5D05FDD0F3</vt:lpwstr>
  </property>
  <property fmtid="{D5CDD505-2E9C-101B-9397-08002B2CF9AE}" pid="3" name="AuthorIds_UIVersion_196608">
    <vt:lpwstr>20</vt:lpwstr>
  </property>
  <property fmtid="{D5CDD505-2E9C-101B-9397-08002B2CF9AE}" pid="4" name="MediaServiceImageTags">
    <vt:lpwstr/>
  </property>
</Properties>
</file>